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worksheets/sheet5.xml" ContentType="application/vnd.openxmlformats-officedocument.spreadsheetml.work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ml.chartshapes+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7.xml" ContentType="application/vnd.openxmlformats-officedocument.drawing+xml"/>
  <Override PartName="/xl/charts/chart3.xml" ContentType="application/vnd.openxmlformats-officedocument.drawingml.chart+xml"/>
  <Override PartName="/xl/drawings/drawing8.xml" ContentType="application/vnd.openxmlformats-officedocument.drawing+xml"/>
  <Override PartName="/xl/charts/chart4.xml" ContentType="application/vnd.openxmlformats-officedocument.drawingml.chart+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6.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7.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8.xml" ContentType="application/vnd.openxmlformats-officedocument.drawingml.chart+xml"/>
  <Override PartName="/xl/drawings/drawing16.xml" ContentType="application/vnd.openxmlformats-officedocument.drawingml.chartshapes+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0225"/>
  <workbookPr showInkAnnotation="0" codeName="ThisWorkbook" autoCompressPictures="0"/>
  <bookViews>
    <workbookView xWindow="120" yWindow="120" windowWidth="18840" windowHeight="16620" tabRatio="902"/>
  </bookViews>
  <sheets>
    <sheet name="readme" sheetId="4" r:id="rId1"/>
    <sheet name="Basin_Boundary" sheetId="30" r:id="rId2"/>
    <sheet name="by_cnty_allpol" sheetId="21" r:id="rId3"/>
    <sheet name="by_src_allpol" sheetId="11" r:id="rId4"/>
    <sheet name="VOC-basin-pie" sheetId="15" r:id="rId5"/>
    <sheet name="NOx-basin-pie" sheetId="16" r:id="rId6"/>
    <sheet name="detail_compare" sheetId="45" state="hidden" r:id="rId7"/>
    <sheet name="VOC_Tribal_Non-Tribal" sheetId="54" r:id="rId8"/>
    <sheet name="NOx_Tribal_Non-Tribal" sheetId="55" r:id="rId9"/>
    <sheet name="VOC-bar-cnty" sheetId="59" r:id="rId10"/>
    <sheet name="NOx-bar-cnty" sheetId="56" r:id="rId11"/>
    <sheet name="VOC_by_source" sheetId="51" r:id="rId12"/>
    <sheet name="NOx_by_source" sheetId="50" r:id="rId13"/>
    <sheet name="VOC_cnty_tbl" sheetId="27" r:id="rId14"/>
    <sheet name="NOx_cnty_tbl" sheetId="23" r:id="rId15"/>
    <sheet name="VOC_bar_chart_data" sheetId="25" r:id="rId16"/>
    <sheet name="NOx_bar_chart_data" sheetId="17" r:id="rId17"/>
    <sheet name="all_src_inventory" sheetId="10" r:id="rId18"/>
    <sheet name="Point_src_summary" sheetId="40" r:id="rId19"/>
    <sheet name="Nonpt_src_summary" sheetId="39" r:id="rId20"/>
    <sheet name="fips_xref" sheetId="3" r:id="rId21"/>
  </sheets>
  <externalReferences>
    <externalReference r:id="rId22"/>
  </externalReferences>
  <definedNames>
    <definedName name="_xlnm._FilterDatabase" localSheetId="17" hidden="1">all_src_inventory!$A$5:$L$3365</definedName>
    <definedName name="_xlnm._FilterDatabase" localSheetId="3" hidden="1">by_src_allpol!$A$21:$CB$45</definedName>
    <definedName name="_xlnm._FilterDatabase" localSheetId="6" hidden="1">detail_compare!$A$6:$S$141</definedName>
    <definedName name="_xlnm._FilterDatabase" localSheetId="19" hidden="1">Nonpt_src_summary!$C$5:$R$3057</definedName>
    <definedName name="_xlnm._FilterDatabase" localSheetId="16" hidden="1">NOx_bar_chart_data!$A$18:$AM$41</definedName>
    <definedName name="_xlnm._FilterDatabase" localSheetId="18" hidden="1">Point_src_summary!$A$5:$Z$313</definedName>
    <definedName name="_xlnm._FilterDatabase" localSheetId="15" hidden="1">VOC_bar_chart_data!$A$21:$H$44</definedName>
    <definedName name="SCC_list">#REF!</definedName>
    <definedName name="Source_Classification_Code">[1]Source_Classification_Code!$A$2:$O$11992</definedName>
  </definedNames>
  <calcPr calcId="140001" concurrentCalc="0"/>
  <pivotCaches>
    <pivotCache cacheId="0" r:id="rId23"/>
    <pivotCache cacheId="1" r:id="rId24"/>
    <pivotCache cacheId="2" r:id="rId25"/>
    <pivotCache cacheId="3" r:id="rId26"/>
  </pivotCaches>
  <extLst>
    <ext xmlns:mx="http://schemas.microsoft.com/office/mac/excel/2008/main" uri="{7523E5D3-25F3-A5E0-1632-64F254C22452}">
      <mx:ArchID Flags="2"/>
    </ext>
  </extLst>
</workbook>
</file>

<file path=xl/calcChain.xml><?xml version="1.0" encoding="utf-8"?>
<calcChain xmlns="http://schemas.openxmlformats.org/spreadsheetml/2006/main">
  <c r="H23" i="11" l="1"/>
  <c r="H24" i="11"/>
  <c r="H25" i="11"/>
  <c r="H26" i="11"/>
  <c r="H27" i="11"/>
  <c r="H28" i="11"/>
  <c r="H29" i="11"/>
  <c r="H30" i="11"/>
  <c r="H31" i="11"/>
  <c r="H32" i="11"/>
  <c r="H33" i="11"/>
  <c r="H34" i="11"/>
  <c r="H35" i="11"/>
  <c r="H36" i="11"/>
  <c r="H37" i="11"/>
  <c r="H38" i="11"/>
  <c r="H39" i="11"/>
  <c r="H40" i="11"/>
  <c r="H41" i="11"/>
  <c r="H42" i="11"/>
  <c r="H43" i="11"/>
  <c r="H22" i="11"/>
  <c r="H21" i="11"/>
  <c r="G23" i="11"/>
  <c r="G24" i="11"/>
  <c r="G25" i="11"/>
  <c r="G26" i="11"/>
  <c r="G27" i="11"/>
  <c r="G28" i="11"/>
  <c r="G29" i="11"/>
  <c r="G30" i="11"/>
  <c r="G31" i="11"/>
  <c r="G32" i="11"/>
  <c r="G33" i="11"/>
  <c r="G34" i="11"/>
  <c r="G35" i="11"/>
  <c r="G36" i="11"/>
  <c r="G37" i="11"/>
  <c r="G38" i="11"/>
  <c r="G39" i="11"/>
  <c r="G40" i="11"/>
  <c r="G41" i="11"/>
  <c r="G42" i="11"/>
  <c r="G43" i="11"/>
  <c r="G22" i="11"/>
  <c r="G21" i="11"/>
  <c r="F23" i="11"/>
  <c r="F24" i="11"/>
  <c r="F25" i="11"/>
  <c r="F26" i="11"/>
  <c r="F27" i="11"/>
  <c r="F28" i="11"/>
  <c r="F29" i="11"/>
  <c r="F30" i="11"/>
  <c r="F31" i="11"/>
  <c r="F32" i="11"/>
  <c r="F33" i="11"/>
  <c r="F34" i="11"/>
  <c r="F35" i="11"/>
  <c r="F36" i="11"/>
  <c r="F37" i="11"/>
  <c r="F38" i="11"/>
  <c r="F39" i="11"/>
  <c r="F40" i="11"/>
  <c r="F41" i="11"/>
  <c r="F42" i="11"/>
  <c r="F43" i="11"/>
  <c r="F22" i="11"/>
  <c r="F21" i="11"/>
  <c r="E23" i="11"/>
  <c r="E24" i="11"/>
  <c r="E25" i="11"/>
  <c r="E26" i="11"/>
  <c r="E27" i="11"/>
  <c r="E28" i="11"/>
  <c r="E29" i="11"/>
  <c r="E30" i="11"/>
  <c r="E31" i="11"/>
  <c r="E32" i="11"/>
  <c r="E33" i="11"/>
  <c r="E34" i="11"/>
  <c r="E35" i="11"/>
  <c r="E36" i="11"/>
  <c r="E37" i="11"/>
  <c r="E38" i="11"/>
  <c r="E39" i="11"/>
  <c r="E40" i="11"/>
  <c r="E41" i="11"/>
  <c r="E42" i="11"/>
  <c r="E43" i="11"/>
  <c r="E22" i="11"/>
  <c r="E21" i="11"/>
  <c r="D23" i="11"/>
  <c r="D24" i="11"/>
  <c r="D25" i="11"/>
  <c r="D26" i="11"/>
  <c r="D27" i="11"/>
  <c r="D28" i="11"/>
  <c r="D29" i="11"/>
  <c r="D30" i="11"/>
  <c r="D31" i="11"/>
  <c r="D32" i="11"/>
  <c r="D33" i="11"/>
  <c r="D34" i="11"/>
  <c r="D35" i="11"/>
  <c r="D36" i="11"/>
  <c r="D37" i="11"/>
  <c r="D38" i="11"/>
  <c r="D39" i="11"/>
  <c r="D40" i="11"/>
  <c r="D41" i="11"/>
  <c r="D42" i="11"/>
  <c r="D43" i="11"/>
  <c r="D22" i="11"/>
  <c r="AP16" i="25"/>
  <c r="AP15" i="25"/>
  <c r="AP14" i="25"/>
  <c r="AP17" i="25"/>
  <c r="AP13" i="25"/>
  <c r="AP12" i="25"/>
  <c r="AP11" i="25"/>
  <c r="AP10" i="25"/>
  <c r="AP9" i="25"/>
  <c r="AP8" i="25"/>
  <c r="AP7" i="25"/>
  <c r="AP6" i="25"/>
  <c r="AP5" i="25"/>
  <c r="AP5" i="17"/>
  <c r="AP6" i="17"/>
  <c r="AP7" i="17"/>
  <c r="AP8" i="17"/>
  <c r="AP9" i="17"/>
  <c r="AP10" i="17"/>
  <c r="AP11" i="17"/>
  <c r="AP12" i="17"/>
  <c r="AP13" i="17"/>
  <c r="AP14" i="17"/>
  <c r="L39" i="27"/>
  <c r="K39" i="27"/>
  <c r="L38" i="27"/>
  <c r="K38" i="27"/>
  <c r="L37" i="27"/>
  <c r="K37" i="27"/>
  <c r="L36" i="27"/>
  <c r="K36" i="27"/>
  <c r="L35" i="27"/>
  <c r="K35" i="27"/>
  <c r="L34" i="27"/>
  <c r="K34" i="27"/>
  <c r="L33" i="27"/>
  <c r="K33" i="27"/>
  <c r="L32" i="27"/>
  <c r="K32" i="27"/>
  <c r="L31" i="27"/>
  <c r="K31" i="27"/>
  <c r="L30" i="27"/>
  <c r="K30" i="27"/>
  <c r="L29" i="27"/>
  <c r="K29" i="27"/>
  <c r="L28" i="27"/>
  <c r="K28" i="27"/>
  <c r="L27" i="27"/>
  <c r="K27" i="27"/>
  <c r="L26" i="27"/>
  <c r="K26" i="27"/>
  <c r="L25" i="27"/>
  <c r="K25" i="27"/>
  <c r="L24" i="27"/>
  <c r="K24" i="27"/>
  <c r="L23" i="27"/>
  <c r="K23" i="27"/>
  <c r="L22" i="27"/>
  <c r="K22" i="27"/>
  <c r="L21" i="27"/>
  <c r="K21" i="27"/>
  <c r="L20" i="27"/>
  <c r="K20" i="27"/>
  <c r="L19" i="27"/>
  <c r="K19" i="27"/>
  <c r="L18" i="27"/>
  <c r="K18" i="27"/>
  <c r="L17" i="27"/>
  <c r="K17" i="27"/>
  <c r="L16" i="27"/>
  <c r="K16" i="27"/>
  <c r="L15" i="27"/>
  <c r="K15" i="27"/>
  <c r="L14" i="27"/>
  <c r="K14" i="27"/>
  <c r="L13" i="27"/>
  <c r="K13" i="27"/>
  <c r="L12" i="27"/>
  <c r="K12" i="27"/>
  <c r="L11" i="27"/>
  <c r="K11" i="27"/>
  <c r="L10" i="27"/>
  <c r="K10" i="27"/>
  <c r="L9" i="27"/>
  <c r="K9" i="27"/>
  <c r="L8" i="27"/>
  <c r="K8" i="27"/>
  <c r="L7" i="27"/>
  <c r="K7" i="27"/>
  <c r="L6" i="27"/>
  <c r="K6" i="27"/>
  <c r="L5" i="27"/>
  <c r="K5" i="27"/>
  <c r="Q39" i="21"/>
  <c r="P39" i="21"/>
  <c r="O39" i="21"/>
  <c r="N39" i="21"/>
  <c r="M39" i="21"/>
  <c r="Q38" i="21"/>
  <c r="P38" i="21"/>
  <c r="O38" i="21"/>
  <c r="N38" i="21"/>
  <c r="M38" i="21"/>
  <c r="Q37" i="21"/>
  <c r="P37" i="21"/>
  <c r="O37" i="21"/>
  <c r="N37" i="21"/>
  <c r="M37" i="21"/>
  <c r="Q36" i="21"/>
  <c r="P36" i="21"/>
  <c r="O36" i="21"/>
  <c r="N36" i="21"/>
  <c r="M36" i="21"/>
  <c r="Q35" i="21"/>
  <c r="P35" i="21"/>
  <c r="O35" i="21"/>
  <c r="N35" i="21"/>
  <c r="M35" i="21"/>
  <c r="Q34" i="21"/>
  <c r="P34" i="21"/>
  <c r="O34" i="21"/>
  <c r="N34" i="21"/>
  <c r="M34" i="21"/>
  <c r="Q33" i="21"/>
  <c r="P33" i="21"/>
  <c r="O33" i="21"/>
  <c r="N33" i="21"/>
  <c r="M33" i="21"/>
  <c r="Q32" i="21"/>
  <c r="P32" i="21"/>
  <c r="O32" i="21"/>
  <c r="N32" i="21"/>
  <c r="M32" i="21"/>
  <c r="Q31" i="21"/>
  <c r="P31" i="21"/>
  <c r="O31" i="21"/>
  <c r="N31" i="21"/>
  <c r="M31" i="21"/>
  <c r="Q30" i="21"/>
  <c r="P30" i="21"/>
  <c r="O30" i="21"/>
  <c r="N30" i="21"/>
  <c r="M30" i="21"/>
  <c r="Q29" i="21"/>
  <c r="P29" i="21"/>
  <c r="O29" i="21"/>
  <c r="N29" i="21"/>
  <c r="M29" i="21"/>
  <c r="Q28" i="21"/>
  <c r="P28" i="21"/>
  <c r="O28" i="21"/>
  <c r="N28" i="21"/>
  <c r="M28" i="21"/>
  <c r="Q27" i="21"/>
  <c r="P27" i="21"/>
  <c r="O27" i="21"/>
  <c r="N27" i="21"/>
  <c r="M27" i="21"/>
  <c r="Q26" i="21"/>
  <c r="P26" i="21"/>
  <c r="O26" i="21"/>
  <c r="N26" i="21"/>
  <c r="M26" i="21"/>
  <c r="Q25" i="21"/>
  <c r="P25" i="21"/>
  <c r="O25" i="21"/>
  <c r="N25" i="21"/>
  <c r="M25" i="21"/>
  <c r="Q24" i="21"/>
  <c r="P24" i="21"/>
  <c r="O24" i="21"/>
  <c r="N24" i="21"/>
  <c r="M24" i="21"/>
  <c r="Q23" i="21"/>
  <c r="P23" i="21"/>
  <c r="O23" i="21"/>
  <c r="N23" i="21"/>
  <c r="M23" i="21"/>
  <c r="Q22" i="21"/>
  <c r="P22" i="21"/>
  <c r="O22" i="21"/>
  <c r="N22" i="21"/>
  <c r="M22" i="21"/>
  <c r="Q21" i="21"/>
  <c r="P21" i="21"/>
  <c r="O21" i="21"/>
  <c r="N21" i="21"/>
  <c r="M21" i="21"/>
  <c r="Q20" i="21"/>
  <c r="P20" i="21"/>
  <c r="O20" i="21"/>
  <c r="N20" i="21"/>
  <c r="M20" i="21"/>
  <c r="Q19" i="21"/>
  <c r="P19" i="21"/>
  <c r="O19" i="21"/>
  <c r="N19" i="21"/>
  <c r="M19" i="21"/>
  <c r="Q18" i="21"/>
  <c r="P18" i="21"/>
  <c r="O18" i="21"/>
  <c r="N18" i="21"/>
  <c r="M18" i="21"/>
  <c r="Q17" i="21"/>
  <c r="P17" i="21"/>
  <c r="O17" i="21"/>
  <c r="N17" i="21"/>
  <c r="M17" i="21"/>
  <c r="Q16" i="21"/>
  <c r="P16" i="21"/>
  <c r="O16" i="21"/>
  <c r="N16" i="21"/>
  <c r="M16" i="21"/>
  <c r="Q15" i="21"/>
  <c r="P15" i="21"/>
  <c r="O15" i="21"/>
  <c r="N15" i="21"/>
  <c r="M15" i="21"/>
  <c r="Q14" i="21"/>
  <c r="P14" i="21"/>
  <c r="O14" i="21"/>
  <c r="N14" i="21"/>
  <c r="M14" i="21"/>
  <c r="Q13" i="21"/>
  <c r="P13" i="21"/>
  <c r="O13" i="21"/>
  <c r="N13" i="21"/>
  <c r="M13" i="21"/>
  <c r="Q12" i="21"/>
  <c r="P12" i="21"/>
  <c r="O12" i="21"/>
  <c r="N12" i="21"/>
  <c r="M12" i="21"/>
  <c r="Q11" i="21"/>
  <c r="P11" i="21"/>
  <c r="O11" i="21"/>
  <c r="N11" i="21"/>
  <c r="M11" i="21"/>
  <c r="Q10" i="21"/>
  <c r="P10" i="21"/>
  <c r="O10" i="21"/>
  <c r="N10" i="21"/>
  <c r="M10" i="21"/>
  <c r="Q9" i="21"/>
  <c r="P9" i="21"/>
  <c r="O9" i="21"/>
  <c r="N9" i="21"/>
  <c r="M9" i="21"/>
  <c r="Q8" i="21"/>
  <c r="P8" i="21"/>
  <c r="O8" i="21"/>
  <c r="N8" i="21"/>
  <c r="M8" i="21"/>
  <c r="Q7" i="21"/>
  <c r="P7" i="21"/>
  <c r="O7" i="21"/>
  <c r="N7" i="21"/>
  <c r="M7" i="21"/>
  <c r="Q6" i="21"/>
  <c r="P6" i="21"/>
  <c r="O6" i="21"/>
  <c r="N6" i="21"/>
  <c r="M6" i="21"/>
  <c r="Q5" i="21"/>
  <c r="P5" i="21"/>
  <c r="O5" i="21"/>
  <c r="N5" i="21"/>
  <c r="M5" i="21"/>
  <c r="L39" i="21"/>
  <c r="K39" i="21"/>
  <c r="J39" i="21"/>
  <c r="I39" i="21"/>
  <c r="H39" i="21"/>
  <c r="L38" i="21"/>
  <c r="K38" i="21"/>
  <c r="J38" i="21"/>
  <c r="I38" i="21"/>
  <c r="H38" i="21"/>
  <c r="L37" i="21"/>
  <c r="K37" i="21"/>
  <c r="J37" i="21"/>
  <c r="I37" i="21"/>
  <c r="H37" i="21"/>
  <c r="L36" i="21"/>
  <c r="K36" i="21"/>
  <c r="J36" i="21"/>
  <c r="I36" i="21"/>
  <c r="H36" i="21"/>
  <c r="L35" i="21"/>
  <c r="K35" i="21"/>
  <c r="J35" i="21"/>
  <c r="I35" i="21"/>
  <c r="H35" i="21"/>
  <c r="L34" i="21"/>
  <c r="K34" i="21"/>
  <c r="J34" i="21"/>
  <c r="I34" i="21"/>
  <c r="H34" i="21"/>
  <c r="L33" i="21"/>
  <c r="K33" i="21"/>
  <c r="J33" i="21"/>
  <c r="I33" i="21"/>
  <c r="H33" i="21"/>
  <c r="L32" i="21"/>
  <c r="K32" i="21"/>
  <c r="J32" i="21"/>
  <c r="I32" i="21"/>
  <c r="H32" i="21"/>
  <c r="L31" i="21"/>
  <c r="K31" i="21"/>
  <c r="J31" i="21"/>
  <c r="I31" i="21"/>
  <c r="H31" i="21"/>
  <c r="L30" i="21"/>
  <c r="K30" i="21"/>
  <c r="J30" i="21"/>
  <c r="I30" i="21"/>
  <c r="H30" i="21"/>
  <c r="L29" i="21"/>
  <c r="K29" i="21"/>
  <c r="J29" i="21"/>
  <c r="I29" i="21"/>
  <c r="H29" i="21"/>
  <c r="L28" i="21"/>
  <c r="K28" i="21"/>
  <c r="J28" i="21"/>
  <c r="I28" i="21"/>
  <c r="H28" i="21"/>
  <c r="L27" i="21"/>
  <c r="K27" i="21"/>
  <c r="J27" i="21"/>
  <c r="I27" i="21"/>
  <c r="H27" i="21"/>
  <c r="L26" i="21"/>
  <c r="K26" i="21"/>
  <c r="J26" i="21"/>
  <c r="I26" i="21"/>
  <c r="H26" i="21"/>
  <c r="L25" i="21"/>
  <c r="K25" i="21"/>
  <c r="J25" i="21"/>
  <c r="I25" i="21"/>
  <c r="H25" i="21"/>
  <c r="L24" i="21"/>
  <c r="K24" i="21"/>
  <c r="J24" i="21"/>
  <c r="I24" i="21"/>
  <c r="H24" i="21"/>
  <c r="L23" i="21"/>
  <c r="K23" i="21"/>
  <c r="J23" i="21"/>
  <c r="I23" i="21"/>
  <c r="H23" i="21"/>
  <c r="L22" i="21"/>
  <c r="K22" i="21"/>
  <c r="J22" i="21"/>
  <c r="I22" i="21"/>
  <c r="H22" i="21"/>
  <c r="L21" i="21"/>
  <c r="K21" i="21"/>
  <c r="J21" i="21"/>
  <c r="I21" i="21"/>
  <c r="H21" i="21"/>
  <c r="L20" i="21"/>
  <c r="K20" i="21"/>
  <c r="J20" i="21"/>
  <c r="I20" i="21"/>
  <c r="H20" i="21"/>
  <c r="L19" i="21"/>
  <c r="K19" i="21"/>
  <c r="J19" i="21"/>
  <c r="I19" i="21"/>
  <c r="H19" i="21"/>
  <c r="L18" i="21"/>
  <c r="K18" i="21"/>
  <c r="J18" i="21"/>
  <c r="I18" i="21"/>
  <c r="H18" i="21"/>
  <c r="L17" i="21"/>
  <c r="K17" i="21"/>
  <c r="J17" i="21"/>
  <c r="I17" i="21"/>
  <c r="H17" i="21"/>
  <c r="L16" i="21"/>
  <c r="K16" i="21"/>
  <c r="J16" i="21"/>
  <c r="I16" i="21"/>
  <c r="H16" i="21"/>
  <c r="L15" i="21"/>
  <c r="K15" i="21"/>
  <c r="J15" i="21"/>
  <c r="I15" i="21"/>
  <c r="H15" i="21"/>
  <c r="L14" i="21"/>
  <c r="K14" i="21"/>
  <c r="J14" i="21"/>
  <c r="I14" i="21"/>
  <c r="H14" i="21"/>
  <c r="L13" i="21"/>
  <c r="K13" i="21"/>
  <c r="J13" i="21"/>
  <c r="I13" i="21"/>
  <c r="H13" i="21"/>
  <c r="L12" i="21"/>
  <c r="K12" i="21"/>
  <c r="J12" i="21"/>
  <c r="I12" i="21"/>
  <c r="H12" i="21"/>
  <c r="L11" i="21"/>
  <c r="K11" i="21"/>
  <c r="J11" i="21"/>
  <c r="I11" i="21"/>
  <c r="H11" i="21"/>
  <c r="L10" i="21"/>
  <c r="K10" i="21"/>
  <c r="J10" i="21"/>
  <c r="I10" i="21"/>
  <c r="H10" i="21"/>
  <c r="L9" i="21"/>
  <c r="K9" i="21"/>
  <c r="J9" i="21"/>
  <c r="I9" i="21"/>
  <c r="H9" i="21"/>
  <c r="L8" i="21"/>
  <c r="K8" i="21"/>
  <c r="J8" i="21"/>
  <c r="I8" i="21"/>
  <c r="H8" i="21"/>
  <c r="L7" i="21"/>
  <c r="K7" i="21"/>
  <c r="J7" i="21"/>
  <c r="I7" i="21"/>
  <c r="H7" i="21"/>
  <c r="L6" i="21"/>
  <c r="K6" i="21"/>
  <c r="J6" i="21"/>
  <c r="I6" i="21"/>
  <c r="H6" i="21"/>
  <c r="L5" i="21"/>
  <c r="K5" i="21"/>
  <c r="J5" i="21"/>
  <c r="I5" i="21"/>
  <c r="H5" i="21"/>
  <c r="L4" i="21"/>
  <c r="L44" i="21"/>
  <c r="K4" i="21"/>
  <c r="K44" i="21"/>
  <c r="J4" i="21"/>
  <c r="J44" i="21"/>
  <c r="I4" i="21"/>
  <c r="I44" i="21"/>
  <c r="H4" i="21"/>
  <c r="H44" i="21"/>
  <c r="G4" i="21"/>
  <c r="F4" i="21"/>
  <c r="E4" i="21"/>
  <c r="D4" i="21"/>
  <c r="C4" i="21"/>
  <c r="A5" i="3"/>
  <c r="A55" i="21"/>
  <c r="A6" i="3"/>
  <c r="A56" i="21"/>
  <c r="A7" i="3"/>
  <c r="A57" i="21"/>
  <c r="A8" i="3"/>
  <c r="A58" i="21"/>
  <c r="A9" i="3"/>
  <c r="A59" i="21"/>
  <c r="A10" i="3"/>
  <c r="A60" i="21"/>
  <c r="A11" i="3"/>
  <c r="A61" i="21"/>
  <c r="A12" i="3"/>
  <c r="A62" i="21"/>
  <c r="A13" i="3"/>
  <c r="A63" i="21"/>
  <c r="A14" i="3"/>
  <c r="A64" i="21"/>
  <c r="A15" i="3"/>
  <c r="A65" i="21"/>
  <c r="A16" i="3"/>
  <c r="A66" i="21"/>
  <c r="A17" i="3"/>
  <c r="A18" i="3"/>
  <c r="A67" i="21"/>
  <c r="A19" i="3"/>
  <c r="A20" i="3"/>
  <c r="A68" i="21"/>
  <c r="A21" i="3"/>
  <c r="A69" i="21"/>
  <c r="A22" i="3"/>
  <c r="A70" i="21"/>
  <c r="A23" i="3"/>
  <c r="A71" i="21"/>
  <c r="A24" i="3"/>
  <c r="A25" i="3"/>
  <c r="A26" i="3"/>
  <c r="A27" i="3"/>
  <c r="B5" i="3"/>
  <c r="C5" i="3"/>
  <c r="B6" i="3"/>
  <c r="C6" i="3"/>
  <c r="B7" i="3"/>
  <c r="C7" i="3"/>
  <c r="B8" i="3"/>
  <c r="C8"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4" i="3"/>
  <c r="C24" i="3"/>
  <c r="B25" i="3"/>
  <c r="C25" i="3"/>
  <c r="B26" i="3"/>
  <c r="C26" i="3"/>
  <c r="B27" i="3"/>
  <c r="C27" i="3"/>
  <c r="A28" i="3"/>
  <c r="B28" i="3"/>
  <c r="C28" i="3"/>
  <c r="A29" i="3"/>
  <c r="B29" i="3"/>
  <c r="C29" i="3"/>
  <c r="A30" i="3"/>
  <c r="B30" i="3"/>
  <c r="C30" i="3"/>
  <c r="A31" i="3"/>
  <c r="B31" i="3"/>
  <c r="C31" i="3"/>
  <c r="A32" i="3"/>
  <c r="B32" i="3"/>
  <c r="C32" i="3"/>
  <c r="A33" i="3"/>
  <c r="B33" i="3"/>
  <c r="C33" i="3"/>
  <c r="A34" i="3"/>
  <c r="B34" i="3"/>
  <c r="C34" i="3"/>
  <c r="A35" i="3"/>
  <c r="B35" i="3"/>
  <c r="C35" i="3"/>
  <c r="A36" i="3"/>
  <c r="B36" i="3"/>
  <c r="C36" i="3"/>
  <c r="A37" i="3"/>
  <c r="B37" i="3"/>
  <c r="C37" i="3"/>
  <c r="A38" i="3"/>
  <c r="B38" i="3"/>
  <c r="C38" i="3"/>
  <c r="A39" i="3"/>
  <c r="B39" i="3"/>
  <c r="C39" i="3"/>
  <c r="A40" i="3"/>
  <c r="B40" i="3"/>
  <c r="C40" i="3"/>
  <c r="A41" i="3"/>
  <c r="B41" i="3"/>
  <c r="C41" i="3"/>
  <c r="A42" i="3"/>
  <c r="B42" i="3"/>
  <c r="C42" i="3"/>
  <c r="A43" i="3"/>
  <c r="B43" i="3"/>
  <c r="C43" i="3"/>
  <c r="A44" i="3"/>
  <c r="B44" i="3"/>
  <c r="C44" i="3"/>
  <c r="A45" i="3"/>
  <c r="B45" i="3"/>
  <c r="C45" i="3"/>
  <c r="A46" i="3"/>
  <c r="B46" i="3"/>
  <c r="C46" i="3"/>
  <c r="A47" i="3"/>
  <c r="B47" i="3"/>
  <c r="C47" i="3"/>
  <c r="A48" i="3"/>
  <c r="B48" i="3"/>
  <c r="C48" i="3"/>
  <c r="A49" i="3"/>
  <c r="B49" i="3"/>
  <c r="C49" i="3"/>
  <c r="A50" i="3"/>
  <c r="B50" i="3"/>
  <c r="C50" i="3"/>
  <c r="A51" i="3"/>
  <c r="B51" i="3"/>
  <c r="C51" i="3"/>
  <c r="A52" i="3"/>
  <c r="B52" i="3"/>
  <c r="C52" i="3"/>
  <c r="A53" i="3"/>
  <c r="B53" i="3"/>
  <c r="C53" i="3"/>
  <c r="A54" i="3"/>
  <c r="B54" i="3"/>
  <c r="C54" i="3"/>
  <c r="A55" i="3"/>
  <c r="B55" i="3"/>
  <c r="C55" i="3"/>
  <c r="A56" i="3"/>
  <c r="B56" i="3"/>
  <c r="C56" i="3"/>
  <c r="A57" i="3"/>
  <c r="B57" i="3"/>
  <c r="C57" i="3"/>
  <c r="A58" i="3"/>
  <c r="B58" i="3"/>
  <c r="C58" i="3"/>
  <c r="A59" i="3"/>
  <c r="B59" i="3"/>
  <c r="C59" i="3"/>
  <c r="A60" i="3"/>
  <c r="B60" i="3"/>
  <c r="C60" i="3"/>
  <c r="A61" i="3"/>
  <c r="B61" i="3"/>
  <c r="C61" i="3"/>
  <c r="A62" i="3"/>
  <c r="B62" i="3"/>
  <c r="C62" i="3"/>
  <c r="A63" i="3"/>
  <c r="B63" i="3"/>
  <c r="C63" i="3"/>
  <c r="A64" i="3"/>
  <c r="B64" i="3"/>
  <c r="C64" i="3"/>
  <c r="A65" i="3"/>
  <c r="B65" i="3"/>
  <c r="C65" i="3"/>
  <c r="A66" i="3"/>
  <c r="B66" i="3"/>
  <c r="C66" i="3"/>
  <c r="A67" i="3"/>
  <c r="B67" i="3"/>
  <c r="C67" i="3"/>
  <c r="A68" i="3"/>
  <c r="B68" i="3"/>
  <c r="C68" i="3"/>
  <c r="A69" i="3"/>
  <c r="B69" i="3"/>
  <c r="C69" i="3"/>
  <c r="A70" i="3"/>
  <c r="B70" i="3"/>
  <c r="C70" i="3"/>
  <c r="A71" i="3"/>
  <c r="B71" i="3"/>
  <c r="C71" i="3"/>
  <c r="A72" i="3"/>
  <c r="B72" i="3"/>
  <c r="C72" i="3"/>
  <c r="A73" i="3"/>
  <c r="B73" i="3"/>
  <c r="C73" i="3"/>
  <c r="A74" i="3"/>
  <c r="B74" i="3"/>
  <c r="C74" i="3"/>
  <c r="A75" i="3"/>
  <c r="B75" i="3"/>
  <c r="C75" i="3"/>
  <c r="A76" i="3"/>
  <c r="B76" i="3"/>
  <c r="C76" i="3"/>
  <c r="A77" i="3"/>
  <c r="B77" i="3"/>
  <c r="C77" i="3"/>
  <c r="A78" i="3"/>
  <c r="B78" i="3"/>
  <c r="C78" i="3"/>
  <c r="A79" i="3"/>
  <c r="B79" i="3"/>
  <c r="C79" i="3"/>
  <c r="A80" i="3"/>
  <c r="B80" i="3"/>
  <c r="C80" i="3"/>
  <c r="A81" i="3"/>
  <c r="B81" i="3"/>
  <c r="C81" i="3"/>
  <c r="A82" i="3"/>
  <c r="B82" i="3"/>
  <c r="C82" i="3"/>
  <c r="A83" i="3"/>
  <c r="B83" i="3"/>
  <c r="C83" i="3"/>
  <c r="A84" i="3"/>
  <c r="B84" i="3"/>
  <c r="C84" i="3"/>
  <c r="A85" i="3"/>
  <c r="B85" i="3"/>
  <c r="C85" i="3"/>
  <c r="A86" i="3"/>
  <c r="B86" i="3"/>
  <c r="C86" i="3"/>
  <c r="A87" i="3"/>
  <c r="B87" i="3"/>
  <c r="C87" i="3"/>
  <c r="A88" i="3"/>
  <c r="B88" i="3"/>
  <c r="C88" i="3"/>
  <c r="A72" i="21"/>
  <c r="A73" i="21"/>
  <c r="A74" i="21"/>
  <c r="A75" i="21"/>
  <c r="A76" i="21"/>
  <c r="A77" i="21"/>
  <c r="A78" i="21"/>
  <c r="A79" i="21"/>
  <c r="A80" i="21"/>
  <c r="A81" i="21"/>
  <c r="A82" i="21"/>
  <c r="A83" i="21"/>
  <c r="A84" i="21"/>
  <c r="A85" i="21"/>
  <c r="A86" i="21"/>
  <c r="A87" i="21"/>
  <c r="A88" i="21"/>
  <c r="A89" i="21"/>
  <c r="B3057" i="10"/>
  <c r="B3056" i="10"/>
  <c r="B3055" i="10"/>
  <c r="B3054" i="10"/>
  <c r="B3053" i="10"/>
  <c r="B3052" i="10"/>
  <c r="B3051" i="10"/>
  <c r="B3050" i="10"/>
  <c r="B3049" i="10"/>
  <c r="B3048" i="10"/>
  <c r="B3047" i="10"/>
  <c r="B3046" i="10"/>
  <c r="B3045" i="10"/>
  <c r="B3044" i="10"/>
  <c r="B3043" i="10"/>
  <c r="B3042" i="10"/>
  <c r="B3041" i="10"/>
  <c r="B3040" i="10"/>
  <c r="B3039" i="10"/>
  <c r="B3038" i="10"/>
  <c r="B3037" i="10"/>
  <c r="B3036" i="10"/>
  <c r="B3035" i="10"/>
  <c r="B3034" i="10"/>
  <c r="B3033" i="10"/>
  <c r="B3032" i="10"/>
  <c r="B3031" i="10"/>
  <c r="B3030" i="10"/>
  <c r="B3029" i="10"/>
  <c r="B3028" i="10"/>
  <c r="B3027" i="10"/>
  <c r="B3026" i="10"/>
  <c r="B3025" i="10"/>
  <c r="B3024" i="10"/>
  <c r="B3023" i="10"/>
  <c r="B3022" i="10"/>
  <c r="B3021" i="10"/>
  <c r="B3020" i="10"/>
  <c r="B3019" i="10"/>
  <c r="B3018" i="10"/>
  <c r="B3017" i="10"/>
  <c r="B3016" i="10"/>
  <c r="B3015" i="10"/>
  <c r="B3014" i="10"/>
  <c r="B3013" i="10"/>
  <c r="B3012" i="10"/>
  <c r="B3011" i="10"/>
  <c r="B3010" i="10"/>
  <c r="B3009" i="10"/>
  <c r="B3008" i="10"/>
  <c r="B3007" i="10"/>
  <c r="B3006" i="10"/>
  <c r="B3005" i="10"/>
  <c r="B3004" i="10"/>
  <c r="B3003" i="10"/>
  <c r="B3002" i="10"/>
  <c r="B3001" i="10"/>
  <c r="B3000" i="10"/>
  <c r="B2999" i="10"/>
  <c r="B2998" i="10"/>
  <c r="B2997" i="10"/>
  <c r="B2996" i="10"/>
  <c r="B2995" i="10"/>
  <c r="B2994" i="10"/>
  <c r="B2993" i="10"/>
  <c r="B2992" i="10"/>
  <c r="B2991" i="10"/>
  <c r="B2990" i="10"/>
  <c r="B2989" i="10"/>
  <c r="B2988" i="10"/>
  <c r="B2987" i="10"/>
  <c r="B2986" i="10"/>
  <c r="B2985" i="10"/>
  <c r="B2984" i="10"/>
  <c r="B2983" i="10"/>
  <c r="B2982" i="10"/>
  <c r="B2981" i="10"/>
  <c r="B2980" i="10"/>
  <c r="B2979" i="10"/>
  <c r="B2978" i="10"/>
  <c r="B2977" i="10"/>
  <c r="B2976" i="10"/>
  <c r="B2975" i="10"/>
  <c r="B2974" i="10"/>
  <c r="B2973" i="10"/>
  <c r="B2972" i="10"/>
  <c r="B2971" i="10"/>
  <c r="B2970" i="10"/>
  <c r="B2969" i="10"/>
  <c r="B2968" i="10"/>
  <c r="B2967" i="10"/>
  <c r="B2966" i="10"/>
  <c r="B2965" i="10"/>
  <c r="B2964" i="10"/>
  <c r="B2963" i="10"/>
  <c r="B2962" i="10"/>
  <c r="B2961" i="10"/>
  <c r="B2960" i="10"/>
  <c r="B2959" i="10"/>
  <c r="B2958" i="10"/>
  <c r="B2957" i="10"/>
  <c r="B2956" i="10"/>
  <c r="B2955" i="10"/>
  <c r="B2954" i="10"/>
  <c r="B2953" i="10"/>
  <c r="B2952" i="10"/>
  <c r="B2951" i="10"/>
  <c r="B2950" i="10"/>
  <c r="B2949" i="10"/>
  <c r="B2948" i="10"/>
  <c r="B2947" i="10"/>
  <c r="B2946" i="10"/>
  <c r="B2945" i="10"/>
  <c r="B2944" i="10"/>
  <c r="B2943" i="10"/>
  <c r="B2942" i="10"/>
  <c r="B2941" i="10"/>
  <c r="B2940" i="10"/>
  <c r="B2939" i="10"/>
  <c r="B2938" i="10"/>
  <c r="B2937" i="10"/>
  <c r="B2936" i="10"/>
  <c r="B2935" i="10"/>
  <c r="B2934" i="10"/>
  <c r="B2933" i="10"/>
  <c r="B2932" i="10"/>
  <c r="B2931" i="10"/>
  <c r="B2930" i="10"/>
  <c r="B2929" i="10"/>
  <c r="B2928" i="10"/>
  <c r="B2927" i="10"/>
  <c r="B2926" i="10"/>
  <c r="B2925" i="10"/>
  <c r="B2924" i="10"/>
  <c r="B2923" i="10"/>
  <c r="B2922" i="10"/>
  <c r="B2921" i="10"/>
  <c r="B2920" i="10"/>
  <c r="B2919" i="10"/>
  <c r="B2918" i="10"/>
  <c r="B2917" i="10"/>
  <c r="B2916" i="10"/>
  <c r="B2915" i="10"/>
  <c r="B2914" i="10"/>
  <c r="B2913" i="10"/>
  <c r="B2912" i="10"/>
  <c r="B2911" i="10"/>
  <c r="B2910" i="10"/>
  <c r="B2909" i="10"/>
  <c r="B2908" i="10"/>
  <c r="B2907" i="10"/>
  <c r="B2906" i="10"/>
  <c r="B2905" i="10"/>
  <c r="B2904" i="10"/>
  <c r="B2903" i="10"/>
  <c r="B2902" i="10"/>
  <c r="B2901" i="10"/>
  <c r="B2900" i="10"/>
  <c r="B2899" i="10"/>
  <c r="B2898" i="10"/>
  <c r="B2897" i="10"/>
  <c r="B2896" i="10"/>
  <c r="B2895" i="10"/>
  <c r="B2894" i="10"/>
  <c r="B2893" i="10"/>
  <c r="B2892" i="10"/>
  <c r="B2891" i="10"/>
  <c r="B2890" i="10"/>
  <c r="B2889" i="10"/>
  <c r="B2888" i="10"/>
  <c r="B2887" i="10"/>
  <c r="B2886" i="10"/>
  <c r="B2885" i="10"/>
  <c r="B2884" i="10"/>
  <c r="B2883" i="10"/>
  <c r="B2882" i="10"/>
  <c r="B2881" i="10"/>
  <c r="B2880" i="10"/>
  <c r="B2879" i="10"/>
  <c r="B2878" i="10"/>
  <c r="B2877" i="10"/>
  <c r="B2876" i="10"/>
  <c r="B2875" i="10"/>
  <c r="B2874" i="10"/>
  <c r="B2873" i="10"/>
  <c r="B2872" i="10"/>
  <c r="B2871" i="10"/>
  <c r="B2870" i="10"/>
  <c r="B2869" i="10"/>
  <c r="B2868" i="10"/>
  <c r="B2867" i="10"/>
  <c r="B2866" i="10"/>
  <c r="B2865" i="10"/>
  <c r="B2864" i="10"/>
  <c r="B2863" i="10"/>
  <c r="B2862" i="10"/>
  <c r="B2861" i="10"/>
  <c r="B2860" i="10"/>
  <c r="B2859" i="10"/>
  <c r="B2858" i="10"/>
  <c r="B2857" i="10"/>
  <c r="B2856" i="10"/>
  <c r="B2855" i="10"/>
  <c r="B2854" i="10"/>
  <c r="B2853" i="10"/>
  <c r="B2852" i="10"/>
  <c r="B2851" i="10"/>
  <c r="B2850" i="10"/>
  <c r="B2849" i="10"/>
  <c r="B2848" i="10"/>
  <c r="B2847" i="10"/>
  <c r="B2846" i="10"/>
  <c r="B2845" i="10"/>
  <c r="B2844" i="10"/>
  <c r="B2843" i="10"/>
  <c r="B2842" i="10"/>
  <c r="B2841" i="10"/>
  <c r="B2840" i="10"/>
  <c r="B2839" i="10"/>
  <c r="B2838" i="10"/>
  <c r="B2837" i="10"/>
  <c r="B2836" i="10"/>
  <c r="B2835" i="10"/>
  <c r="B2834" i="10"/>
  <c r="B2833" i="10"/>
  <c r="B2832" i="10"/>
  <c r="B2831" i="10"/>
  <c r="B2830" i="10"/>
  <c r="B2829" i="10"/>
  <c r="B2828" i="10"/>
  <c r="B2827" i="10"/>
  <c r="B2826" i="10"/>
  <c r="B2825" i="10"/>
  <c r="B2824" i="10"/>
  <c r="B2823" i="10"/>
  <c r="B2822" i="10"/>
  <c r="B2821" i="10"/>
  <c r="B2820" i="10"/>
  <c r="B2819" i="10"/>
  <c r="B2818" i="10"/>
  <c r="B2817" i="10"/>
  <c r="B2816" i="10"/>
  <c r="B2815" i="10"/>
  <c r="B2814" i="10"/>
  <c r="B2813" i="10"/>
  <c r="B2812" i="10"/>
  <c r="B2811" i="10"/>
  <c r="B2810" i="10"/>
  <c r="B2809" i="10"/>
  <c r="B2808" i="10"/>
  <c r="B2807" i="10"/>
  <c r="B2806" i="10"/>
  <c r="B2805" i="10"/>
  <c r="B2804" i="10"/>
  <c r="B2803" i="10"/>
  <c r="B2802" i="10"/>
  <c r="B2801" i="10"/>
  <c r="B2800" i="10"/>
  <c r="B2799" i="10"/>
  <c r="B2798" i="10"/>
  <c r="B2797" i="10"/>
  <c r="B2796" i="10"/>
  <c r="B2795" i="10"/>
  <c r="B2794" i="10"/>
  <c r="B2793" i="10"/>
  <c r="B2792" i="10"/>
  <c r="B2791" i="10"/>
  <c r="B2790" i="10"/>
  <c r="B2789" i="10"/>
  <c r="B2788" i="10"/>
  <c r="B2787" i="10"/>
  <c r="B2786" i="10"/>
  <c r="B2785" i="10"/>
  <c r="B2784" i="10"/>
  <c r="B2783" i="10"/>
  <c r="B2782" i="10"/>
  <c r="B2781" i="10"/>
  <c r="B2780" i="10"/>
  <c r="B2779" i="10"/>
  <c r="B2778" i="10"/>
  <c r="B2777" i="10"/>
  <c r="B2776" i="10"/>
  <c r="B2775" i="10"/>
  <c r="B2774" i="10"/>
  <c r="B2773" i="10"/>
  <c r="B2772" i="10"/>
  <c r="B2771" i="10"/>
  <c r="B2770" i="10"/>
  <c r="B2769" i="10"/>
  <c r="B2768" i="10"/>
  <c r="B2767" i="10"/>
  <c r="B2766" i="10"/>
  <c r="B2765" i="10"/>
  <c r="B2764" i="10"/>
  <c r="B2763" i="10"/>
  <c r="B2762" i="10"/>
  <c r="B2761" i="10"/>
  <c r="B2760" i="10"/>
  <c r="B2759" i="10"/>
  <c r="B2758" i="10"/>
  <c r="B2757" i="10"/>
  <c r="B2756" i="10"/>
  <c r="B2755" i="10"/>
  <c r="B2754" i="10"/>
  <c r="B2753" i="10"/>
  <c r="B2752" i="10"/>
  <c r="B2751" i="10"/>
  <c r="B2750" i="10"/>
  <c r="B2749" i="10"/>
  <c r="B2748" i="10"/>
  <c r="B2747" i="10"/>
  <c r="B2746" i="10"/>
  <c r="B2745" i="10"/>
  <c r="B2744" i="10"/>
  <c r="B2743" i="10"/>
  <c r="B2742" i="10"/>
  <c r="B2741" i="10"/>
  <c r="B2740" i="10"/>
  <c r="B2739" i="10"/>
  <c r="B2738" i="10"/>
  <c r="B2737" i="10"/>
  <c r="B2736" i="10"/>
  <c r="B2735" i="10"/>
  <c r="B2734" i="10"/>
  <c r="B2733" i="10"/>
  <c r="B2732" i="10"/>
  <c r="B2731" i="10"/>
  <c r="B2730" i="10"/>
  <c r="B2729" i="10"/>
  <c r="B2728" i="10"/>
  <c r="B2727" i="10"/>
  <c r="B2726" i="10"/>
  <c r="B2725" i="10"/>
  <c r="B2724" i="10"/>
  <c r="B2723" i="10"/>
  <c r="B2722" i="10"/>
  <c r="B2721" i="10"/>
  <c r="B2720" i="10"/>
  <c r="B2719" i="10"/>
  <c r="B2718" i="10"/>
  <c r="B2717" i="10"/>
  <c r="B2716" i="10"/>
  <c r="B2715" i="10"/>
  <c r="B2714" i="10"/>
  <c r="B2713" i="10"/>
  <c r="B2712" i="10"/>
  <c r="B2711" i="10"/>
  <c r="B2710" i="10"/>
  <c r="B2709" i="10"/>
  <c r="B2708" i="10"/>
  <c r="B2707" i="10"/>
  <c r="B2706" i="10"/>
  <c r="B2705" i="10"/>
  <c r="B2704" i="10"/>
  <c r="B2703" i="10"/>
  <c r="B2702" i="10"/>
  <c r="B2701" i="10"/>
  <c r="B2700" i="10"/>
  <c r="B2699" i="10"/>
  <c r="B2698" i="10"/>
  <c r="B2697" i="10"/>
  <c r="B2696" i="10"/>
  <c r="B2695" i="10"/>
  <c r="B2694" i="10"/>
  <c r="B2693" i="10"/>
  <c r="B2692" i="10"/>
  <c r="B2691" i="10"/>
  <c r="B2690" i="10"/>
  <c r="B2689" i="10"/>
  <c r="B2688" i="10"/>
  <c r="B2687" i="10"/>
  <c r="B2686" i="10"/>
  <c r="B2685" i="10"/>
  <c r="B2684" i="10"/>
  <c r="B2683" i="10"/>
  <c r="B2682" i="10"/>
  <c r="B2681" i="10"/>
  <c r="B2680" i="10"/>
  <c r="B2679" i="10"/>
  <c r="B2678" i="10"/>
  <c r="B2677" i="10"/>
  <c r="B2676" i="10"/>
  <c r="B2675" i="10"/>
  <c r="B2674" i="10"/>
  <c r="B2673" i="10"/>
  <c r="B2672" i="10"/>
  <c r="B2671" i="10"/>
  <c r="B2670" i="10"/>
  <c r="B2669" i="10"/>
  <c r="B2668" i="10"/>
  <c r="B2667" i="10"/>
  <c r="B2666" i="10"/>
  <c r="B2665" i="10"/>
  <c r="B2664" i="10"/>
  <c r="B2663" i="10"/>
  <c r="B2662" i="10"/>
  <c r="B2661" i="10"/>
  <c r="B2660" i="10"/>
  <c r="B2659" i="10"/>
  <c r="B2658" i="10"/>
  <c r="B2657" i="10"/>
  <c r="B2656" i="10"/>
  <c r="B2655" i="10"/>
  <c r="B2654" i="10"/>
  <c r="B2653" i="10"/>
  <c r="B2652" i="10"/>
  <c r="B2651" i="10"/>
  <c r="B2650" i="10"/>
  <c r="B2649" i="10"/>
  <c r="B2648" i="10"/>
  <c r="B2647" i="10"/>
  <c r="B2646" i="10"/>
  <c r="B2645" i="10"/>
  <c r="B2644" i="10"/>
  <c r="B2643" i="10"/>
  <c r="B2642" i="10"/>
  <c r="B2641" i="10"/>
  <c r="B2640" i="10"/>
  <c r="B2639" i="10"/>
  <c r="B2638" i="10"/>
  <c r="B2637" i="10"/>
  <c r="B2636" i="10"/>
  <c r="B2635" i="10"/>
  <c r="B2634" i="10"/>
  <c r="B2633" i="10"/>
  <c r="B2632" i="10"/>
  <c r="B2631" i="10"/>
  <c r="B2630" i="10"/>
  <c r="B2629" i="10"/>
  <c r="B2628" i="10"/>
  <c r="B2627" i="10"/>
  <c r="B2626" i="10"/>
  <c r="B2625" i="10"/>
  <c r="B2624" i="10"/>
  <c r="B2623" i="10"/>
  <c r="B2622" i="10"/>
  <c r="B2621" i="10"/>
  <c r="B2620" i="10"/>
  <c r="B2619" i="10"/>
  <c r="B2618" i="10"/>
  <c r="B2617" i="10"/>
  <c r="B2616" i="10"/>
  <c r="B2615" i="10"/>
  <c r="B2614" i="10"/>
  <c r="B2613" i="10"/>
  <c r="B2612" i="10"/>
  <c r="B2611" i="10"/>
  <c r="B2610" i="10"/>
  <c r="B2609" i="10"/>
  <c r="B2608" i="10"/>
  <c r="B2607" i="10"/>
  <c r="B2606" i="10"/>
  <c r="B2605" i="10"/>
  <c r="B2604" i="10"/>
  <c r="B2603" i="10"/>
  <c r="B2602" i="10"/>
  <c r="B2601" i="10"/>
  <c r="B2600" i="10"/>
  <c r="B2599" i="10"/>
  <c r="B2598" i="10"/>
  <c r="B2597" i="10"/>
  <c r="B2596" i="10"/>
  <c r="B2595" i="10"/>
  <c r="B2594" i="10"/>
  <c r="B2593" i="10"/>
  <c r="B2592" i="10"/>
  <c r="B2591" i="10"/>
  <c r="B2590" i="10"/>
  <c r="B2589" i="10"/>
  <c r="B2588" i="10"/>
  <c r="B2587" i="10"/>
  <c r="B2586" i="10"/>
  <c r="B2585" i="10"/>
  <c r="B2584" i="10"/>
  <c r="B2583" i="10"/>
  <c r="B2582" i="10"/>
  <c r="B2581" i="10"/>
  <c r="B2580" i="10"/>
  <c r="B2579" i="10"/>
  <c r="B2578" i="10"/>
  <c r="B2577" i="10"/>
  <c r="B2576" i="10"/>
  <c r="B2575" i="10"/>
  <c r="B2574" i="10"/>
  <c r="B2573" i="10"/>
  <c r="B2572" i="10"/>
  <c r="B2571" i="10"/>
  <c r="B2570" i="10"/>
  <c r="B2569" i="10"/>
  <c r="B2568" i="10"/>
  <c r="B2567" i="10"/>
  <c r="B2566" i="10"/>
  <c r="B2565" i="10"/>
  <c r="B2564" i="10"/>
  <c r="B2563" i="10"/>
  <c r="B2562" i="10"/>
  <c r="B2561" i="10"/>
  <c r="B2560" i="10"/>
  <c r="B2559" i="10"/>
  <c r="B2558" i="10"/>
  <c r="B2557" i="10"/>
  <c r="B2556" i="10"/>
  <c r="B2555" i="10"/>
  <c r="B2554" i="10"/>
  <c r="B2553" i="10"/>
  <c r="B2552" i="10"/>
  <c r="B2551" i="10"/>
  <c r="B2550" i="10"/>
  <c r="B2549" i="10"/>
  <c r="B2548" i="10"/>
  <c r="B2547" i="10"/>
  <c r="B2546" i="10"/>
  <c r="B2545" i="10"/>
  <c r="B2544" i="10"/>
  <c r="B2543" i="10"/>
  <c r="B2542" i="10"/>
  <c r="B2541" i="10"/>
  <c r="B2540" i="10"/>
  <c r="B2539" i="10"/>
  <c r="B2538" i="10"/>
  <c r="B2537" i="10"/>
  <c r="B2536" i="10"/>
  <c r="B2535" i="10"/>
  <c r="B2534" i="10"/>
  <c r="B2533" i="10"/>
  <c r="B2532" i="10"/>
  <c r="B2531" i="10"/>
  <c r="B2530" i="10"/>
  <c r="B2529" i="10"/>
  <c r="B2528" i="10"/>
  <c r="B2527" i="10"/>
  <c r="B2526" i="10"/>
  <c r="B2525" i="10"/>
  <c r="B2524" i="10"/>
  <c r="B2523" i="10"/>
  <c r="B2522" i="10"/>
  <c r="B2521" i="10"/>
  <c r="B2520" i="10"/>
  <c r="B2519" i="10"/>
  <c r="B2518" i="10"/>
  <c r="B2517" i="10"/>
  <c r="B2516" i="10"/>
  <c r="B2515" i="10"/>
  <c r="B2514" i="10"/>
  <c r="B2513" i="10"/>
  <c r="B2512" i="10"/>
  <c r="B2511" i="10"/>
  <c r="B2510" i="10"/>
  <c r="B2509" i="10"/>
  <c r="B2508" i="10"/>
  <c r="B2507" i="10"/>
  <c r="B2506" i="10"/>
  <c r="B2505" i="10"/>
  <c r="B2504" i="10"/>
  <c r="B2503" i="10"/>
  <c r="B2502" i="10"/>
  <c r="B2501" i="10"/>
  <c r="B2500" i="10"/>
  <c r="B2499" i="10"/>
  <c r="B2498" i="10"/>
  <c r="B2497" i="10"/>
  <c r="B2496" i="10"/>
  <c r="B2495" i="10"/>
  <c r="B2494" i="10"/>
  <c r="B2493" i="10"/>
  <c r="B2492" i="10"/>
  <c r="B2491" i="10"/>
  <c r="B2490" i="10"/>
  <c r="B2489" i="10"/>
  <c r="B2488" i="10"/>
  <c r="B2487" i="10"/>
  <c r="B2486" i="10"/>
  <c r="B2485" i="10"/>
  <c r="B2484" i="10"/>
  <c r="B2483" i="10"/>
  <c r="B2482" i="10"/>
  <c r="B2481" i="10"/>
  <c r="B2480" i="10"/>
  <c r="B2479" i="10"/>
  <c r="B2478" i="10"/>
  <c r="B2477" i="10"/>
  <c r="B2476" i="10"/>
  <c r="B2475" i="10"/>
  <c r="B2474" i="10"/>
  <c r="B2473" i="10"/>
  <c r="B2472" i="10"/>
  <c r="B2471" i="10"/>
  <c r="B2470" i="10"/>
  <c r="B2469" i="10"/>
  <c r="B2468" i="10"/>
  <c r="B2467" i="10"/>
  <c r="B2466" i="10"/>
  <c r="B2465" i="10"/>
  <c r="B2464" i="10"/>
  <c r="B2463" i="10"/>
  <c r="B2462" i="10"/>
  <c r="B2461" i="10"/>
  <c r="B2460" i="10"/>
  <c r="B2459" i="10"/>
  <c r="B2458" i="10"/>
  <c r="B2457" i="10"/>
  <c r="B2456" i="10"/>
  <c r="B2455" i="10"/>
  <c r="B2454" i="10"/>
  <c r="B2453" i="10"/>
  <c r="B2452" i="10"/>
  <c r="B2451" i="10"/>
  <c r="B2450" i="10"/>
  <c r="B2449" i="10"/>
  <c r="B2448" i="10"/>
  <c r="B2447" i="10"/>
  <c r="B2446" i="10"/>
  <c r="B2445" i="10"/>
  <c r="B2444" i="10"/>
  <c r="B2443" i="10"/>
  <c r="B2442" i="10"/>
  <c r="B2441" i="10"/>
  <c r="B2440" i="10"/>
  <c r="B2439" i="10"/>
  <c r="B2438" i="10"/>
  <c r="B2437" i="10"/>
  <c r="B2436" i="10"/>
  <c r="B2435" i="10"/>
  <c r="B2434" i="10"/>
  <c r="B2433" i="10"/>
  <c r="B2432" i="10"/>
  <c r="B2431" i="10"/>
  <c r="B2430" i="10"/>
  <c r="B2429" i="10"/>
  <c r="B2428" i="10"/>
  <c r="B2427" i="10"/>
  <c r="B2426" i="10"/>
  <c r="B2425" i="10"/>
  <c r="B2424" i="10"/>
  <c r="B2423" i="10"/>
  <c r="B2422" i="10"/>
  <c r="B2421" i="10"/>
  <c r="B2420" i="10"/>
  <c r="B2419" i="10"/>
  <c r="B2418" i="10"/>
  <c r="B2417" i="10"/>
  <c r="B2416" i="10"/>
  <c r="B2415" i="10"/>
  <c r="B2414" i="10"/>
  <c r="B2413" i="10"/>
  <c r="B2412" i="10"/>
  <c r="B2411" i="10"/>
  <c r="B2410" i="10"/>
  <c r="B2409" i="10"/>
  <c r="B2408" i="10"/>
  <c r="B2407" i="10"/>
  <c r="B2406" i="10"/>
  <c r="B2405" i="10"/>
  <c r="B2404" i="10"/>
  <c r="B2403" i="10"/>
  <c r="B2402" i="10"/>
  <c r="B2401" i="10"/>
  <c r="B2400" i="10"/>
  <c r="B2399" i="10"/>
  <c r="B2398" i="10"/>
  <c r="B2397" i="10"/>
  <c r="B2396" i="10"/>
  <c r="B2395" i="10"/>
  <c r="B2394" i="10"/>
  <c r="B2393" i="10"/>
  <c r="B2392" i="10"/>
  <c r="B2391" i="10"/>
  <c r="B2390" i="10"/>
  <c r="B2389" i="10"/>
  <c r="B2388" i="10"/>
  <c r="B2387" i="10"/>
  <c r="B2386" i="10"/>
  <c r="B2385" i="10"/>
  <c r="B2384" i="10"/>
  <c r="B2383" i="10"/>
  <c r="B2382" i="10"/>
  <c r="B2381" i="10"/>
  <c r="B2380" i="10"/>
  <c r="B2379" i="10"/>
  <c r="B2378" i="10"/>
  <c r="B2377" i="10"/>
  <c r="B2376" i="10"/>
  <c r="B2375" i="10"/>
  <c r="B2374" i="10"/>
  <c r="B2373" i="10"/>
  <c r="B2372" i="10"/>
  <c r="B2371" i="10"/>
  <c r="B2370" i="10"/>
  <c r="B2369" i="10"/>
  <c r="B2368" i="10"/>
  <c r="B2367" i="10"/>
  <c r="B2366" i="10"/>
  <c r="B2365" i="10"/>
  <c r="B2364" i="10"/>
  <c r="B2363" i="10"/>
  <c r="B2362" i="10"/>
  <c r="B2361" i="10"/>
  <c r="B2360" i="10"/>
  <c r="B2359" i="10"/>
  <c r="B2358" i="10"/>
  <c r="B2357" i="10"/>
  <c r="B2356" i="10"/>
  <c r="B2355" i="10"/>
  <c r="B2354" i="10"/>
  <c r="B2353" i="10"/>
  <c r="B2352" i="10"/>
  <c r="B2351" i="10"/>
  <c r="B2350" i="10"/>
  <c r="B2349" i="10"/>
  <c r="B2348" i="10"/>
  <c r="B2347" i="10"/>
  <c r="B2346" i="10"/>
  <c r="B2345" i="10"/>
  <c r="B2344" i="10"/>
  <c r="B2343" i="10"/>
  <c r="B2342" i="10"/>
  <c r="B2341" i="10"/>
  <c r="B2340" i="10"/>
  <c r="B2339" i="10"/>
  <c r="B2338" i="10"/>
  <c r="B2337" i="10"/>
  <c r="B2336" i="10"/>
  <c r="B2335" i="10"/>
  <c r="B2334" i="10"/>
  <c r="B2333" i="10"/>
  <c r="B2332" i="10"/>
  <c r="B2331" i="10"/>
  <c r="B2330" i="10"/>
  <c r="B2329" i="10"/>
  <c r="B2328" i="10"/>
  <c r="B2327" i="10"/>
  <c r="B2326" i="10"/>
  <c r="B2325" i="10"/>
  <c r="B2324" i="10"/>
  <c r="B2323" i="10"/>
  <c r="B2322" i="10"/>
  <c r="B2321" i="10"/>
  <c r="B2320" i="10"/>
  <c r="B2319" i="10"/>
  <c r="B2318" i="10"/>
  <c r="B2317" i="10"/>
  <c r="B2316" i="10"/>
  <c r="B2315" i="10"/>
  <c r="B2314" i="10"/>
  <c r="B2313" i="10"/>
  <c r="B2312" i="10"/>
  <c r="B2311" i="10"/>
  <c r="B2310" i="10"/>
  <c r="B2309" i="10"/>
  <c r="B2308" i="10"/>
  <c r="B2307" i="10"/>
  <c r="B2306" i="10"/>
  <c r="B2305" i="10"/>
  <c r="B2304" i="10"/>
  <c r="B2303" i="10"/>
  <c r="B2302" i="10"/>
  <c r="B2301" i="10"/>
  <c r="B2300" i="10"/>
  <c r="B2299" i="10"/>
  <c r="B2298" i="10"/>
  <c r="B2297" i="10"/>
  <c r="B2296" i="10"/>
  <c r="B2295" i="10"/>
  <c r="B2294" i="10"/>
  <c r="B2293" i="10"/>
  <c r="B2292" i="10"/>
  <c r="B2291" i="10"/>
  <c r="B2290" i="10"/>
  <c r="B2289" i="10"/>
  <c r="B2288" i="10"/>
  <c r="B2287" i="10"/>
  <c r="B2286" i="10"/>
  <c r="B2285" i="10"/>
  <c r="B2284" i="10"/>
  <c r="B2283" i="10"/>
  <c r="B2282" i="10"/>
  <c r="B2281" i="10"/>
  <c r="B2280" i="10"/>
  <c r="B2279" i="10"/>
  <c r="B2278" i="10"/>
  <c r="B2277" i="10"/>
  <c r="B2276" i="10"/>
  <c r="B2275" i="10"/>
  <c r="B2274" i="10"/>
  <c r="B2273" i="10"/>
  <c r="B2272" i="10"/>
  <c r="B2271" i="10"/>
  <c r="B2270" i="10"/>
  <c r="B2269" i="10"/>
  <c r="B2268" i="10"/>
  <c r="B2267" i="10"/>
  <c r="B2266" i="10"/>
  <c r="B2265" i="10"/>
  <c r="B2264" i="10"/>
  <c r="B2263" i="10"/>
  <c r="B2262" i="10"/>
  <c r="B2261" i="10"/>
  <c r="B2260" i="10"/>
  <c r="B2259" i="10"/>
  <c r="B2258" i="10"/>
  <c r="B2257" i="10"/>
  <c r="B2256" i="10"/>
  <c r="B2255" i="10"/>
  <c r="B2254" i="10"/>
  <c r="B2253" i="10"/>
  <c r="B2252" i="10"/>
  <c r="B2251" i="10"/>
  <c r="B2250" i="10"/>
  <c r="B2249" i="10"/>
  <c r="B2248" i="10"/>
  <c r="B2247" i="10"/>
  <c r="B2246" i="10"/>
  <c r="B2245" i="10"/>
  <c r="B2244" i="10"/>
  <c r="B2243" i="10"/>
  <c r="B2242" i="10"/>
  <c r="B2241" i="10"/>
  <c r="B2240" i="10"/>
  <c r="B2239" i="10"/>
  <c r="B2238" i="10"/>
  <c r="B2237" i="10"/>
  <c r="B2236" i="10"/>
  <c r="B2235" i="10"/>
  <c r="B2234" i="10"/>
  <c r="B2233" i="10"/>
  <c r="B2232" i="10"/>
  <c r="B2231" i="10"/>
  <c r="B2230" i="10"/>
  <c r="B2229" i="10"/>
  <c r="B2228" i="10"/>
  <c r="B2227" i="10"/>
  <c r="B2226" i="10"/>
  <c r="B2225" i="10"/>
  <c r="B2224" i="10"/>
  <c r="B2223" i="10"/>
  <c r="B2222" i="10"/>
  <c r="B2221" i="10"/>
  <c r="B2220" i="10"/>
  <c r="B2219" i="10"/>
  <c r="B2218" i="10"/>
  <c r="B2217" i="10"/>
  <c r="B2216" i="10"/>
  <c r="B2215" i="10"/>
  <c r="B2214" i="10"/>
  <c r="B2213" i="10"/>
  <c r="B2212" i="10"/>
  <c r="B2211" i="10"/>
  <c r="B2210" i="10"/>
  <c r="B2209" i="10"/>
  <c r="B2208" i="10"/>
  <c r="B2207" i="10"/>
  <c r="B2206" i="10"/>
  <c r="B2205" i="10"/>
  <c r="B2204" i="10"/>
  <c r="B2203" i="10"/>
  <c r="B2202" i="10"/>
  <c r="B2201" i="10"/>
  <c r="B2200" i="10"/>
  <c r="B2199" i="10"/>
  <c r="B2198" i="10"/>
  <c r="B2197" i="10"/>
  <c r="B2196" i="10"/>
  <c r="B2195" i="10"/>
  <c r="B2194" i="10"/>
  <c r="B2193" i="10"/>
  <c r="B2192" i="10"/>
  <c r="B2191" i="10"/>
  <c r="B2190" i="10"/>
  <c r="B2189" i="10"/>
  <c r="B2188" i="10"/>
  <c r="B2187" i="10"/>
  <c r="B2186" i="10"/>
  <c r="B2185" i="10"/>
  <c r="B2184" i="10"/>
  <c r="B2183" i="10"/>
  <c r="B2182" i="10"/>
  <c r="B2181" i="10"/>
  <c r="B2180" i="10"/>
  <c r="B2179" i="10"/>
  <c r="B2178" i="10"/>
  <c r="B2177" i="10"/>
  <c r="B2176" i="10"/>
  <c r="B2175" i="10"/>
  <c r="B2174" i="10"/>
  <c r="B2173" i="10"/>
  <c r="B2172" i="10"/>
  <c r="B2171" i="10"/>
  <c r="B2170" i="10"/>
  <c r="B2169" i="10"/>
  <c r="B2168" i="10"/>
  <c r="B2167" i="10"/>
  <c r="B2166" i="10"/>
  <c r="B2165" i="10"/>
  <c r="B2164" i="10"/>
  <c r="B2163" i="10"/>
  <c r="B2162" i="10"/>
  <c r="B2161" i="10"/>
  <c r="B2160" i="10"/>
  <c r="B2159" i="10"/>
  <c r="B2158" i="10"/>
  <c r="B2157" i="10"/>
  <c r="B2156" i="10"/>
  <c r="B2155" i="10"/>
  <c r="B2154" i="10"/>
  <c r="B2153" i="10"/>
  <c r="B2152" i="10"/>
  <c r="B2151" i="10"/>
  <c r="B2150" i="10"/>
  <c r="B2149" i="10"/>
  <c r="B2148" i="10"/>
  <c r="B2147" i="10"/>
  <c r="B2146" i="10"/>
  <c r="B2145" i="10"/>
  <c r="B2144" i="10"/>
  <c r="B2143" i="10"/>
  <c r="B2142" i="10"/>
  <c r="B2141" i="10"/>
  <c r="B2140" i="10"/>
  <c r="B2139" i="10"/>
  <c r="B2138" i="10"/>
  <c r="B2137" i="10"/>
  <c r="B2136" i="10"/>
  <c r="B2135" i="10"/>
  <c r="B2134" i="10"/>
  <c r="B2133" i="10"/>
  <c r="B2132" i="10"/>
  <c r="B2131" i="10"/>
  <c r="B2130" i="10"/>
  <c r="B2129" i="10"/>
  <c r="B2128" i="10"/>
  <c r="B2127" i="10"/>
  <c r="B2126" i="10"/>
  <c r="B2125" i="10"/>
  <c r="B2124" i="10"/>
  <c r="B2123" i="10"/>
  <c r="B2122" i="10"/>
  <c r="B2121" i="10"/>
  <c r="B2120" i="10"/>
  <c r="B2119" i="10"/>
  <c r="B2118" i="10"/>
  <c r="B2117" i="10"/>
  <c r="B2116" i="10"/>
  <c r="B2115" i="10"/>
  <c r="B2114" i="10"/>
  <c r="B2113" i="10"/>
  <c r="B2112" i="10"/>
  <c r="B2111" i="10"/>
  <c r="B2110" i="10"/>
  <c r="B2109" i="10"/>
  <c r="B2108" i="10"/>
  <c r="B2107" i="10"/>
  <c r="B2106" i="10"/>
  <c r="B2105" i="10"/>
  <c r="B2104" i="10"/>
  <c r="B2103" i="10"/>
  <c r="B2102" i="10"/>
  <c r="B2101" i="10"/>
  <c r="B2100" i="10"/>
  <c r="B2099" i="10"/>
  <c r="B2098" i="10"/>
  <c r="B2097" i="10"/>
  <c r="B2096" i="10"/>
  <c r="B2095" i="10"/>
  <c r="B2094" i="10"/>
  <c r="B2093" i="10"/>
  <c r="B2092" i="10"/>
  <c r="B2091" i="10"/>
  <c r="B2090" i="10"/>
  <c r="B2089" i="10"/>
  <c r="B2088" i="10"/>
  <c r="B2087" i="10"/>
  <c r="B2086" i="10"/>
  <c r="B2085" i="10"/>
  <c r="B2084" i="10"/>
  <c r="B2083" i="10"/>
  <c r="B2082" i="10"/>
  <c r="B2081" i="10"/>
  <c r="B2080" i="10"/>
  <c r="B2079" i="10"/>
  <c r="B2078" i="10"/>
  <c r="B2077" i="10"/>
  <c r="B2076" i="10"/>
  <c r="B2075" i="10"/>
  <c r="B2074" i="10"/>
  <c r="B2073" i="10"/>
  <c r="B2072" i="10"/>
  <c r="B2071" i="10"/>
  <c r="B2070" i="10"/>
  <c r="B2069" i="10"/>
  <c r="B2068" i="10"/>
  <c r="B2067" i="10"/>
  <c r="B2066" i="10"/>
  <c r="B2065" i="10"/>
  <c r="B2064" i="10"/>
  <c r="B2063" i="10"/>
  <c r="B2062" i="10"/>
  <c r="B2061" i="10"/>
  <c r="B2060" i="10"/>
  <c r="B2059" i="10"/>
  <c r="B2058" i="10"/>
  <c r="B2057" i="10"/>
  <c r="B2056" i="10"/>
  <c r="B2055" i="10"/>
  <c r="B2054" i="10"/>
  <c r="B2053" i="10"/>
  <c r="B2052" i="10"/>
  <c r="B2051" i="10"/>
  <c r="B2050" i="10"/>
  <c r="B2049" i="10"/>
  <c r="B2048" i="10"/>
  <c r="B2047" i="10"/>
  <c r="B2046" i="10"/>
  <c r="B2045" i="10"/>
  <c r="B2044" i="10"/>
  <c r="B2043" i="10"/>
  <c r="B2042" i="10"/>
  <c r="B2041" i="10"/>
  <c r="B2040" i="10"/>
  <c r="B2039" i="10"/>
  <c r="B2038" i="10"/>
  <c r="B2037" i="10"/>
  <c r="B2036" i="10"/>
  <c r="B2035" i="10"/>
  <c r="B2034" i="10"/>
  <c r="B2033" i="10"/>
  <c r="B2032" i="10"/>
  <c r="B2031" i="10"/>
  <c r="B2030" i="10"/>
  <c r="B2029" i="10"/>
  <c r="B2028" i="10"/>
  <c r="B2027" i="10"/>
  <c r="B2026" i="10"/>
  <c r="B2025" i="10"/>
  <c r="B2024" i="10"/>
  <c r="B2023" i="10"/>
  <c r="B2022" i="10"/>
  <c r="B2021" i="10"/>
  <c r="B2020" i="10"/>
  <c r="B2019" i="10"/>
  <c r="B2018" i="10"/>
  <c r="B2017" i="10"/>
  <c r="B2016" i="10"/>
  <c r="B2015" i="10"/>
  <c r="B2014" i="10"/>
  <c r="B2013" i="10"/>
  <c r="B2012" i="10"/>
  <c r="B2011" i="10"/>
  <c r="B2010" i="10"/>
  <c r="B2009" i="10"/>
  <c r="B2008" i="10"/>
  <c r="B2007" i="10"/>
  <c r="B2006" i="10"/>
  <c r="B2005" i="10"/>
  <c r="B2004" i="10"/>
  <c r="B2003" i="10"/>
  <c r="B2002" i="10"/>
  <c r="B2001" i="10"/>
  <c r="B2000" i="10"/>
  <c r="B1999" i="10"/>
  <c r="B1998" i="10"/>
  <c r="B1997" i="10"/>
  <c r="B1996" i="10"/>
  <c r="B1995" i="10"/>
  <c r="B1994" i="10"/>
  <c r="B1993" i="10"/>
  <c r="B1992" i="10"/>
  <c r="B1991" i="10"/>
  <c r="B1990" i="10"/>
  <c r="B1989" i="10"/>
  <c r="B1988" i="10"/>
  <c r="B1987" i="10"/>
  <c r="B1986" i="10"/>
  <c r="B1985" i="10"/>
  <c r="B1984" i="10"/>
  <c r="B1983" i="10"/>
  <c r="B1982" i="10"/>
  <c r="B1981" i="10"/>
  <c r="B1980" i="10"/>
  <c r="B1979" i="10"/>
  <c r="B1978" i="10"/>
  <c r="B1977" i="10"/>
  <c r="B1976" i="10"/>
  <c r="B1975" i="10"/>
  <c r="B1974" i="10"/>
  <c r="B1973" i="10"/>
  <c r="B1972" i="10"/>
  <c r="B1971" i="10"/>
  <c r="B1970" i="10"/>
  <c r="B1969" i="10"/>
  <c r="B1968" i="10"/>
  <c r="B1967" i="10"/>
  <c r="B1966" i="10"/>
  <c r="B1965" i="10"/>
  <c r="B1964" i="10"/>
  <c r="B1963" i="10"/>
  <c r="B1962" i="10"/>
  <c r="B1961" i="10"/>
  <c r="B1960" i="10"/>
  <c r="B1959" i="10"/>
  <c r="B1958" i="10"/>
  <c r="B1957" i="10"/>
  <c r="B1956" i="10"/>
  <c r="B1955" i="10"/>
  <c r="B1954" i="10"/>
  <c r="B1953" i="10"/>
  <c r="B1952" i="10"/>
  <c r="B1951" i="10"/>
  <c r="B1950" i="10"/>
  <c r="B1949" i="10"/>
  <c r="B1948" i="10"/>
  <c r="B1947" i="10"/>
  <c r="B1946" i="10"/>
  <c r="B1945" i="10"/>
  <c r="B1944" i="10"/>
  <c r="B1943" i="10"/>
  <c r="B1942" i="10"/>
  <c r="B1941" i="10"/>
  <c r="B1940" i="10"/>
  <c r="B1939" i="10"/>
  <c r="B1938" i="10"/>
  <c r="B1937" i="10"/>
  <c r="B1936" i="10"/>
  <c r="B1935" i="10"/>
  <c r="B1934" i="10"/>
  <c r="B1933" i="10"/>
  <c r="B1932" i="10"/>
  <c r="B1931" i="10"/>
  <c r="B1930" i="10"/>
  <c r="B1929" i="10"/>
  <c r="B1928" i="10"/>
  <c r="B1927" i="10"/>
  <c r="B1926" i="10"/>
  <c r="B1925" i="10"/>
  <c r="B1924" i="10"/>
  <c r="B1923" i="10"/>
  <c r="B1922" i="10"/>
  <c r="B1921" i="10"/>
  <c r="B1920" i="10"/>
  <c r="B1919" i="10"/>
  <c r="B1918" i="10"/>
  <c r="B1917" i="10"/>
  <c r="B1916" i="10"/>
  <c r="B1915" i="10"/>
  <c r="B1914" i="10"/>
  <c r="B1913" i="10"/>
  <c r="B1912" i="10"/>
  <c r="B1911" i="10"/>
  <c r="B1910" i="10"/>
  <c r="B1909" i="10"/>
  <c r="B1908" i="10"/>
  <c r="B1907" i="10"/>
  <c r="B1906" i="10"/>
  <c r="B1905" i="10"/>
  <c r="B1904" i="10"/>
  <c r="B1903" i="10"/>
  <c r="B1902" i="10"/>
  <c r="B1901" i="10"/>
  <c r="B1900" i="10"/>
  <c r="B1899" i="10"/>
  <c r="B1898" i="10"/>
  <c r="B1897" i="10"/>
  <c r="B1896" i="10"/>
  <c r="B1895" i="10"/>
  <c r="B1894" i="10"/>
  <c r="B1893" i="10"/>
  <c r="B1892" i="10"/>
  <c r="B1891" i="10"/>
  <c r="B1890" i="10"/>
  <c r="B1889" i="10"/>
  <c r="B1888" i="10"/>
  <c r="B1887" i="10"/>
  <c r="B1886" i="10"/>
  <c r="B1885" i="10"/>
  <c r="B1884" i="10"/>
  <c r="B1883" i="10"/>
  <c r="B1882" i="10"/>
  <c r="B1881" i="10"/>
  <c r="B1880" i="10"/>
  <c r="B1879" i="10"/>
  <c r="B1878" i="10"/>
  <c r="B1877" i="10"/>
  <c r="B1876" i="10"/>
  <c r="B1875" i="10"/>
  <c r="B1874" i="10"/>
  <c r="B1873" i="10"/>
  <c r="B1872" i="10"/>
  <c r="B1871" i="10"/>
  <c r="B1870" i="10"/>
  <c r="B1869" i="10"/>
  <c r="B1868" i="10"/>
  <c r="B1867" i="10"/>
  <c r="B1866" i="10"/>
  <c r="B1865" i="10"/>
  <c r="B1864" i="10"/>
  <c r="B1863" i="10"/>
  <c r="B1862" i="10"/>
  <c r="B1861" i="10"/>
  <c r="B1860" i="10"/>
  <c r="B1859" i="10"/>
  <c r="B1858" i="10"/>
  <c r="B1857" i="10"/>
  <c r="B1856" i="10"/>
  <c r="B1855" i="10"/>
  <c r="B1854" i="10"/>
  <c r="B1853" i="10"/>
  <c r="B1852" i="10"/>
  <c r="B1851" i="10"/>
  <c r="B1850" i="10"/>
  <c r="B1849" i="10"/>
  <c r="B1848" i="10"/>
  <c r="B1847" i="10"/>
  <c r="B1846" i="10"/>
  <c r="B1845" i="10"/>
  <c r="B1844" i="10"/>
  <c r="B1843" i="10"/>
  <c r="B1842" i="10"/>
  <c r="B1841" i="10"/>
  <c r="B1840" i="10"/>
  <c r="B1839" i="10"/>
  <c r="B1838" i="10"/>
  <c r="B1837" i="10"/>
  <c r="B1836" i="10"/>
  <c r="B1835" i="10"/>
  <c r="B1834" i="10"/>
  <c r="B1833" i="10"/>
  <c r="B1832" i="10"/>
  <c r="B1831" i="10"/>
  <c r="B1830" i="10"/>
  <c r="B1829" i="10"/>
  <c r="B1828" i="10"/>
  <c r="B1827" i="10"/>
  <c r="B1826" i="10"/>
  <c r="B1825" i="10"/>
  <c r="B1824" i="10"/>
  <c r="B1823" i="10"/>
  <c r="B1822" i="10"/>
  <c r="B1821" i="10"/>
  <c r="B1820" i="10"/>
  <c r="B1819" i="10"/>
  <c r="B1818" i="10"/>
  <c r="B1817" i="10"/>
  <c r="B1816" i="10"/>
  <c r="B1815" i="10"/>
  <c r="B1814" i="10"/>
  <c r="B1813" i="10"/>
  <c r="B1812" i="10"/>
  <c r="B1811" i="10"/>
  <c r="B1810" i="10"/>
  <c r="B1809" i="10"/>
  <c r="B1808" i="10"/>
  <c r="B1807" i="10"/>
  <c r="B1806" i="10"/>
  <c r="B1805" i="10"/>
  <c r="B1804" i="10"/>
  <c r="B1803" i="10"/>
  <c r="B1802" i="10"/>
  <c r="B1801" i="10"/>
  <c r="B1800" i="10"/>
  <c r="B1799" i="10"/>
  <c r="B1798" i="10"/>
  <c r="B1797" i="10"/>
  <c r="B1796" i="10"/>
  <c r="B1795" i="10"/>
  <c r="B1794" i="10"/>
  <c r="B1793" i="10"/>
  <c r="B1792" i="10"/>
  <c r="B1791" i="10"/>
  <c r="B1790" i="10"/>
  <c r="B1789" i="10"/>
  <c r="B1788" i="10"/>
  <c r="B1787" i="10"/>
  <c r="B1786" i="10"/>
  <c r="B1785" i="10"/>
  <c r="B1784" i="10"/>
  <c r="B1783" i="10"/>
  <c r="B1782" i="10"/>
  <c r="B1781" i="10"/>
  <c r="B1780" i="10"/>
  <c r="B1779" i="10"/>
  <c r="B1778" i="10"/>
  <c r="B1777" i="10"/>
  <c r="B1776" i="10"/>
  <c r="B1775" i="10"/>
  <c r="B1774" i="10"/>
  <c r="B1773" i="10"/>
  <c r="B1772" i="10"/>
  <c r="B1771" i="10"/>
  <c r="B1770" i="10"/>
  <c r="B1769" i="10"/>
  <c r="B1768" i="10"/>
  <c r="B1767" i="10"/>
  <c r="B1766" i="10"/>
  <c r="B1765" i="10"/>
  <c r="B1764" i="10"/>
  <c r="B1763" i="10"/>
  <c r="B1762" i="10"/>
  <c r="B1761" i="10"/>
  <c r="B1760" i="10"/>
  <c r="B1759" i="10"/>
  <c r="B1758" i="10"/>
  <c r="B1757" i="10"/>
  <c r="B1756" i="10"/>
  <c r="B1755" i="10"/>
  <c r="B1754" i="10"/>
  <c r="B1753" i="10"/>
  <c r="B1752" i="10"/>
  <c r="B1751" i="10"/>
  <c r="B1750" i="10"/>
  <c r="B1749" i="10"/>
  <c r="B1748" i="10"/>
  <c r="B1747" i="10"/>
  <c r="B1746" i="10"/>
  <c r="B1745" i="10"/>
  <c r="B1744" i="10"/>
  <c r="B1743" i="10"/>
  <c r="B1742" i="10"/>
  <c r="B1741" i="10"/>
  <c r="B1740" i="10"/>
  <c r="B1739" i="10"/>
  <c r="B1738" i="10"/>
  <c r="B1737" i="10"/>
  <c r="B1736" i="10"/>
  <c r="B1735" i="10"/>
  <c r="B1734" i="10"/>
  <c r="B1733" i="10"/>
  <c r="B1732" i="10"/>
  <c r="B1731" i="10"/>
  <c r="B1730" i="10"/>
  <c r="B1729" i="10"/>
  <c r="B1728" i="10"/>
  <c r="B1727" i="10"/>
  <c r="B1726" i="10"/>
  <c r="B1725" i="10"/>
  <c r="B1724" i="10"/>
  <c r="B1723" i="10"/>
  <c r="B1722" i="10"/>
  <c r="B1721" i="10"/>
  <c r="B1720" i="10"/>
  <c r="B1719" i="10"/>
  <c r="B1718" i="10"/>
  <c r="B1717" i="10"/>
  <c r="B1716" i="10"/>
  <c r="B1715" i="10"/>
  <c r="B1714" i="10"/>
  <c r="B1713" i="10"/>
  <c r="B1712" i="10"/>
  <c r="B1711" i="10"/>
  <c r="B1710" i="10"/>
  <c r="B1709" i="10"/>
  <c r="B1708" i="10"/>
  <c r="B1707" i="10"/>
  <c r="B1706" i="10"/>
  <c r="B1705" i="10"/>
  <c r="B1704" i="10"/>
  <c r="B1703" i="10"/>
  <c r="B1702" i="10"/>
  <c r="B1701" i="10"/>
  <c r="B1700" i="10"/>
  <c r="B1699" i="10"/>
  <c r="B1698" i="10"/>
  <c r="B1697" i="10"/>
  <c r="B1696" i="10"/>
  <c r="B1695" i="10"/>
  <c r="B1694" i="10"/>
  <c r="B1693" i="10"/>
  <c r="B1692" i="10"/>
  <c r="B1691" i="10"/>
  <c r="B1690" i="10"/>
  <c r="B1689" i="10"/>
  <c r="B1688" i="10"/>
  <c r="B1687" i="10"/>
  <c r="B1686" i="10"/>
  <c r="B1685" i="10"/>
  <c r="B1684" i="10"/>
  <c r="B1683" i="10"/>
  <c r="B1682" i="10"/>
  <c r="B1681" i="10"/>
  <c r="B1680" i="10"/>
  <c r="B1679" i="10"/>
  <c r="B1678" i="10"/>
  <c r="B1677" i="10"/>
  <c r="B1676" i="10"/>
  <c r="B1675" i="10"/>
  <c r="B1674" i="10"/>
  <c r="B1673" i="10"/>
  <c r="B1672" i="10"/>
  <c r="B1671" i="10"/>
  <c r="B1670" i="10"/>
  <c r="B1669" i="10"/>
  <c r="B1668" i="10"/>
  <c r="B1667" i="10"/>
  <c r="B1666" i="10"/>
  <c r="B1665" i="10"/>
  <c r="B1664" i="10"/>
  <c r="B1663" i="10"/>
  <c r="B1662" i="10"/>
  <c r="B1661" i="10"/>
  <c r="B1660" i="10"/>
  <c r="B1659" i="10"/>
  <c r="B1658" i="10"/>
  <c r="B1657" i="10"/>
  <c r="B1656" i="10"/>
  <c r="B1655" i="10"/>
  <c r="B1654" i="10"/>
  <c r="B1653" i="10"/>
  <c r="B1652" i="10"/>
  <c r="B1651" i="10"/>
  <c r="B1650" i="10"/>
  <c r="B1649" i="10"/>
  <c r="B1648" i="10"/>
  <c r="B1647" i="10"/>
  <c r="B1646" i="10"/>
  <c r="B1645" i="10"/>
  <c r="B1644" i="10"/>
  <c r="B1643" i="10"/>
  <c r="B1642" i="10"/>
  <c r="B1641" i="10"/>
  <c r="B1640" i="10"/>
  <c r="B1639" i="10"/>
  <c r="B1638" i="10"/>
  <c r="B1637" i="10"/>
  <c r="B1636" i="10"/>
  <c r="B1635" i="10"/>
  <c r="B1634" i="10"/>
  <c r="B1633" i="10"/>
  <c r="B1632" i="10"/>
  <c r="B1631" i="10"/>
  <c r="B1630" i="10"/>
  <c r="B1629" i="10"/>
  <c r="B1628" i="10"/>
  <c r="B1627" i="10"/>
  <c r="B1626" i="10"/>
  <c r="B1625" i="10"/>
  <c r="B1624" i="10"/>
  <c r="B1623" i="10"/>
  <c r="B1622" i="10"/>
  <c r="B1621" i="10"/>
  <c r="B1620" i="10"/>
  <c r="B1619" i="10"/>
  <c r="B1618" i="10"/>
  <c r="B1617" i="10"/>
  <c r="B1616" i="10"/>
  <c r="B1615" i="10"/>
  <c r="B1614" i="10"/>
  <c r="B1613" i="10"/>
  <c r="B1612" i="10"/>
  <c r="B1611" i="10"/>
  <c r="B1610" i="10"/>
  <c r="B1609" i="10"/>
  <c r="B1608" i="10"/>
  <c r="B1607" i="10"/>
  <c r="B1606" i="10"/>
  <c r="B1605" i="10"/>
  <c r="B1604" i="10"/>
  <c r="B1603" i="10"/>
  <c r="B1602" i="10"/>
  <c r="B1601" i="10"/>
  <c r="B1600" i="10"/>
  <c r="B1599" i="10"/>
  <c r="B1598" i="10"/>
  <c r="B1597" i="10"/>
  <c r="B1596" i="10"/>
  <c r="B1595" i="10"/>
  <c r="B1594" i="10"/>
  <c r="B1593" i="10"/>
  <c r="B1592" i="10"/>
  <c r="B1591" i="10"/>
  <c r="B1590" i="10"/>
  <c r="B1589" i="10"/>
  <c r="B1588" i="10"/>
  <c r="B1587" i="10"/>
  <c r="B1586" i="10"/>
  <c r="B1585" i="10"/>
  <c r="B1584" i="10"/>
  <c r="B1583" i="10"/>
  <c r="B1582" i="10"/>
  <c r="B1581" i="10"/>
  <c r="B1580" i="10"/>
  <c r="B1579" i="10"/>
  <c r="B1578" i="10"/>
  <c r="B1577" i="10"/>
  <c r="B1576" i="10"/>
  <c r="B1575" i="10"/>
  <c r="B1574" i="10"/>
  <c r="B1573" i="10"/>
  <c r="B1572" i="10"/>
  <c r="B1571" i="10"/>
  <c r="B1570" i="10"/>
  <c r="B1569" i="10"/>
  <c r="B1568" i="10"/>
  <c r="B1567" i="10"/>
  <c r="B1566" i="10"/>
  <c r="B1565" i="10"/>
  <c r="B1564" i="10"/>
  <c r="B1563" i="10"/>
  <c r="B1562" i="10"/>
  <c r="B1561" i="10"/>
  <c r="B1560" i="10"/>
  <c r="B1559" i="10"/>
  <c r="B1558" i="10"/>
  <c r="B1557" i="10"/>
  <c r="B1556" i="10"/>
  <c r="B1555" i="10"/>
  <c r="B1554" i="10"/>
  <c r="B1553" i="10"/>
  <c r="B1552" i="10"/>
  <c r="B1551" i="10"/>
  <c r="B1550" i="10"/>
  <c r="B1549" i="10"/>
  <c r="B1548" i="10"/>
  <c r="B1547" i="10"/>
  <c r="B1546" i="10"/>
  <c r="B1545" i="10"/>
  <c r="B1544" i="10"/>
  <c r="B1543" i="10"/>
  <c r="B1542" i="10"/>
  <c r="B1541" i="10"/>
  <c r="B1540" i="10"/>
  <c r="B1539" i="10"/>
  <c r="B1538" i="10"/>
  <c r="B1537" i="10"/>
  <c r="B1536" i="10"/>
  <c r="B1535" i="10"/>
  <c r="B1534" i="10"/>
  <c r="B1533" i="10"/>
  <c r="B1532" i="10"/>
  <c r="B1531" i="10"/>
  <c r="B1530" i="10"/>
  <c r="B1529" i="10"/>
  <c r="B1528" i="10"/>
  <c r="B1527" i="10"/>
  <c r="B1526" i="10"/>
  <c r="B1525" i="10"/>
  <c r="B1524" i="10"/>
  <c r="B1523" i="10"/>
  <c r="B1522" i="10"/>
  <c r="B1521" i="10"/>
  <c r="B1520" i="10"/>
  <c r="B1519" i="10"/>
  <c r="B1518" i="10"/>
  <c r="B1517" i="10"/>
  <c r="B1516" i="10"/>
  <c r="B1515" i="10"/>
  <c r="B1514" i="10"/>
  <c r="B1513" i="10"/>
  <c r="B1512" i="10"/>
  <c r="B1511" i="10"/>
  <c r="B1510" i="10"/>
  <c r="B1509" i="10"/>
  <c r="B1508" i="10"/>
  <c r="B1507" i="10"/>
  <c r="B1506" i="10"/>
  <c r="B1505" i="10"/>
  <c r="B1504" i="10"/>
  <c r="B1503" i="10"/>
  <c r="B1502" i="10"/>
  <c r="B1501" i="10"/>
  <c r="B1500" i="10"/>
  <c r="B1499" i="10"/>
  <c r="B1498" i="10"/>
  <c r="B1497" i="10"/>
  <c r="B1496" i="10"/>
  <c r="B1495" i="10"/>
  <c r="B1494" i="10"/>
  <c r="B1493" i="10"/>
  <c r="B1492" i="10"/>
  <c r="B1491" i="10"/>
  <c r="B1490" i="10"/>
  <c r="B1489" i="10"/>
  <c r="B1488" i="10"/>
  <c r="B1487" i="10"/>
  <c r="B1486" i="10"/>
  <c r="B1485" i="10"/>
  <c r="B1484" i="10"/>
  <c r="B1483" i="10"/>
  <c r="B1482" i="10"/>
  <c r="B1481" i="10"/>
  <c r="B1480" i="10"/>
  <c r="B1479" i="10"/>
  <c r="B1478" i="10"/>
  <c r="B1477" i="10"/>
  <c r="B1476" i="10"/>
  <c r="B1475" i="10"/>
  <c r="B1474" i="10"/>
  <c r="B1473" i="10"/>
  <c r="B1472" i="10"/>
  <c r="B1471" i="10"/>
  <c r="B1470" i="10"/>
  <c r="B1469" i="10"/>
  <c r="B1468" i="10"/>
  <c r="B1467" i="10"/>
  <c r="B1466" i="10"/>
  <c r="B1465" i="10"/>
  <c r="B1464" i="10"/>
  <c r="B1463" i="10"/>
  <c r="B1462" i="10"/>
  <c r="B1461" i="10"/>
  <c r="B1460" i="10"/>
  <c r="B1459" i="10"/>
  <c r="B1458" i="10"/>
  <c r="B1457" i="10"/>
  <c r="B1456" i="10"/>
  <c r="B1455" i="10"/>
  <c r="B1454" i="10"/>
  <c r="B1453" i="10"/>
  <c r="B1452" i="10"/>
  <c r="B1451" i="10"/>
  <c r="B1450" i="10"/>
  <c r="B1449" i="10"/>
  <c r="B1448" i="10"/>
  <c r="B1447" i="10"/>
  <c r="B1446" i="10"/>
  <c r="B1445" i="10"/>
  <c r="B1444" i="10"/>
  <c r="B1443" i="10"/>
  <c r="B1442" i="10"/>
  <c r="B1441" i="10"/>
  <c r="B1440" i="10"/>
  <c r="B1439" i="10"/>
  <c r="B1438" i="10"/>
  <c r="B1437" i="10"/>
  <c r="B1436" i="10"/>
  <c r="B1435" i="10"/>
  <c r="B1434" i="10"/>
  <c r="B1433" i="10"/>
  <c r="B1432" i="10"/>
  <c r="B1431" i="10"/>
  <c r="B1430" i="10"/>
  <c r="B1429" i="10"/>
  <c r="B1428" i="10"/>
  <c r="B1427" i="10"/>
  <c r="B1426" i="10"/>
  <c r="B1425" i="10"/>
  <c r="B1424" i="10"/>
  <c r="B1423" i="10"/>
  <c r="B1422" i="10"/>
  <c r="B1421" i="10"/>
  <c r="B1420" i="10"/>
  <c r="B1419" i="10"/>
  <c r="B1418" i="10"/>
  <c r="B1417" i="10"/>
  <c r="B1416" i="10"/>
  <c r="B1415" i="10"/>
  <c r="B1414" i="10"/>
  <c r="B1413" i="10"/>
  <c r="B1412" i="10"/>
  <c r="B1411" i="10"/>
  <c r="B1410" i="10"/>
  <c r="B1409" i="10"/>
  <c r="B1408" i="10"/>
  <c r="B1407" i="10"/>
  <c r="B1406" i="10"/>
  <c r="B1405" i="10"/>
  <c r="B1404" i="10"/>
  <c r="B1403" i="10"/>
  <c r="B1402" i="10"/>
  <c r="B1401" i="10"/>
  <c r="B1400" i="10"/>
  <c r="B1399" i="10"/>
  <c r="B1398" i="10"/>
  <c r="B1397" i="10"/>
  <c r="B1396" i="10"/>
  <c r="B1395" i="10"/>
  <c r="B1394" i="10"/>
  <c r="B1393" i="10"/>
  <c r="B1392" i="10"/>
  <c r="B1391" i="10"/>
  <c r="B1390" i="10"/>
  <c r="B1389" i="10"/>
  <c r="B1388" i="10"/>
  <c r="B1387" i="10"/>
  <c r="B1386" i="10"/>
  <c r="B1385" i="10"/>
  <c r="B1384" i="10"/>
  <c r="B1383" i="10"/>
  <c r="B1382" i="10"/>
  <c r="B1381" i="10"/>
  <c r="B1380" i="10"/>
  <c r="B1379" i="10"/>
  <c r="B1378" i="10"/>
  <c r="B1377" i="10"/>
  <c r="B1376" i="10"/>
  <c r="B1375" i="10"/>
  <c r="B1374" i="10"/>
  <c r="B1373" i="10"/>
  <c r="B1372" i="10"/>
  <c r="B1371" i="10"/>
  <c r="B1370" i="10"/>
  <c r="B1369" i="10"/>
  <c r="B1368" i="10"/>
  <c r="B1367" i="10"/>
  <c r="B1366" i="10"/>
  <c r="B1365" i="10"/>
  <c r="B1364" i="10"/>
  <c r="B1363" i="10"/>
  <c r="B1362" i="10"/>
  <c r="B1361" i="10"/>
  <c r="B1360" i="10"/>
  <c r="B1359" i="10"/>
  <c r="B1358" i="10"/>
  <c r="B1357" i="10"/>
  <c r="B1356" i="10"/>
  <c r="B1355" i="10"/>
  <c r="B1354" i="10"/>
  <c r="B1353" i="10"/>
  <c r="B1352" i="10"/>
  <c r="B1351" i="10"/>
  <c r="B1350" i="10"/>
  <c r="B1349" i="10"/>
  <c r="B1348" i="10"/>
  <c r="B1347" i="10"/>
  <c r="B1346" i="10"/>
  <c r="B1345" i="10"/>
  <c r="B1344" i="10"/>
  <c r="B1343" i="10"/>
  <c r="B1342" i="10"/>
  <c r="B1341" i="10"/>
  <c r="B1340" i="10"/>
  <c r="B1339" i="10"/>
  <c r="B1338" i="10"/>
  <c r="B1337" i="10"/>
  <c r="B1336" i="10"/>
  <c r="B1335" i="10"/>
  <c r="B1334" i="10"/>
  <c r="B1333" i="10"/>
  <c r="B1332" i="10"/>
  <c r="B1331" i="10"/>
  <c r="B1330" i="10"/>
  <c r="B1329" i="10"/>
  <c r="B1328" i="10"/>
  <c r="B1327" i="10"/>
  <c r="B1326" i="10"/>
  <c r="B1325" i="10"/>
  <c r="B1324" i="10"/>
  <c r="B1323" i="10"/>
  <c r="B1322" i="10"/>
  <c r="B1321" i="10"/>
  <c r="B1320" i="10"/>
  <c r="B1319" i="10"/>
  <c r="B1318" i="10"/>
  <c r="B1317" i="10"/>
  <c r="B1316" i="10"/>
  <c r="B1315" i="10"/>
  <c r="B1314" i="10"/>
  <c r="B1313" i="10"/>
  <c r="B1312" i="10"/>
  <c r="B1311" i="10"/>
  <c r="B1310" i="10"/>
  <c r="B1309" i="10"/>
  <c r="B1308" i="10"/>
  <c r="B1307" i="10"/>
  <c r="B1306" i="10"/>
  <c r="B1305" i="10"/>
  <c r="B1304" i="10"/>
  <c r="B1303" i="10"/>
  <c r="B1302" i="10"/>
  <c r="B1301" i="10"/>
  <c r="B1300" i="10"/>
  <c r="B1299" i="10"/>
  <c r="B1298" i="10"/>
  <c r="B1297" i="10"/>
  <c r="B1296" i="10"/>
  <c r="B1295" i="10"/>
  <c r="B1294" i="10"/>
  <c r="B1293" i="10"/>
  <c r="B1292" i="10"/>
  <c r="B1291" i="10"/>
  <c r="B1290" i="10"/>
  <c r="B1289" i="10"/>
  <c r="B1288" i="10"/>
  <c r="B1287" i="10"/>
  <c r="B1286" i="10"/>
  <c r="B1285" i="10"/>
  <c r="B1284" i="10"/>
  <c r="B1283" i="10"/>
  <c r="B1282" i="10"/>
  <c r="B1281" i="10"/>
  <c r="B1280" i="10"/>
  <c r="B1279" i="10"/>
  <c r="B1278" i="10"/>
  <c r="B1277" i="10"/>
  <c r="B1276" i="10"/>
  <c r="B1275" i="10"/>
  <c r="B1274" i="10"/>
  <c r="B1273" i="10"/>
  <c r="B1272" i="10"/>
  <c r="B1271" i="10"/>
  <c r="B1270" i="10"/>
  <c r="B1269" i="10"/>
  <c r="B1268" i="10"/>
  <c r="B1267" i="10"/>
  <c r="B1266" i="10"/>
  <c r="B1265" i="10"/>
  <c r="B1264" i="10"/>
  <c r="B1263" i="10"/>
  <c r="B1262" i="10"/>
  <c r="B1261" i="10"/>
  <c r="B1260" i="10"/>
  <c r="B1259" i="10"/>
  <c r="B1258" i="10"/>
  <c r="B1257" i="10"/>
  <c r="B1256" i="10"/>
  <c r="B1255" i="10"/>
  <c r="B1254" i="10"/>
  <c r="B1253" i="10"/>
  <c r="B1252" i="10"/>
  <c r="B1251" i="10"/>
  <c r="B1250" i="10"/>
  <c r="B1249" i="10"/>
  <c r="B1248" i="10"/>
  <c r="B1247" i="10"/>
  <c r="B1246" i="10"/>
  <c r="B1245" i="10"/>
  <c r="B1244" i="10"/>
  <c r="B1243" i="10"/>
  <c r="B1242" i="10"/>
  <c r="B1241" i="10"/>
  <c r="B1240" i="10"/>
  <c r="B1239" i="10"/>
  <c r="B1238" i="10"/>
  <c r="B1237" i="10"/>
  <c r="B1236" i="10"/>
  <c r="B1235" i="10"/>
  <c r="B1234" i="10"/>
  <c r="B1233" i="10"/>
  <c r="B1232" i="10"/>
  <c r="B1231" i="10"/>
  <c r="B1230" i="10"/>
  <c r="B1229" i="10"/>
  <c r="B1228" i="10"/>
  <c r="B1227" i="10"/>
  <c r="B1226" i="10"/>
  <c r="B1225" i="10"/>
  <c r="B1224" i="10"/>
  <c r="B1223" i="10"/>
  <c r="B1222" i="10"/>
  <c r="B1221" i="10"/>
  <c r="B1220" i="10"/>
  <c r="B1219" i="10"/>
  <c r="B1218" i="10"/>
  <c r="B1217" i="10"/>
  <c r="B1216" i="10"/>
  <c r="B1215" i="10"/>
  <c r="B1214" i="10"/>
  <c r="B1213" i="10"/>
  <c r="B1212" i="10"/>
  <c r="B1211" i="10"/>
  <c r="B1210" i="10"/>
  <c r="B1209" i="10"/>
  <c r="B1208" i="10"/>
  <c r="B1207" i="10"/>
  <c r="B1206" i="10"/>
  <c r="B1205" i="10"/>
  <c r="B1204" i="10"/>
  <c r="B1203" i="10"/>
  <c r="B1202" i="10"/>
  <c r="B1201" i="10"/>
  <c r="B1200" i="10"/>
  <c r="B1199" i="10"/>
  <c r="B1198" i="10"/>
  <c r="B1197" i="10"/>
  <c r="B1196" i="10"/>
  <c r="B1195" i="10"/>
  <c r="B1194" i="10"/>
  <c r="B1193" i="10"/>
  <c r="B1192" i="10"/>
  <c r="B1191" i="10"/>
  <c r="B1190" i="10"/>
  <c r="B1189" i="10"/>
  <c r="B1188" i="10"/>
  <c r="B1187" i="10"/>
  <c r="B1186" i="10"/>
  <c r="B1185" i="10"/>
  <c r="B1184" i="10"/>
  <c r="B1183" i="10"/>
  <c r="B1182" i="10"/>
  <c r="B1181" i="10"/>
  <c r="B1180" i="10"/>
  <c r="B1179" i="10"/>
  <c r="B1178" i="10"/>
  <c r="B1177" i="10"/>
  <c r="B1176" i="10"/>
  <c r="B1175" i="10"/>
  <c r="B1174" i="10"/>
  <c r="B1173" i="10"/>
  <c r="B1172" i="10"/>
  <c r="B1171" i="10"/>
  <c r="B1170" i="10"/>
  <c r="B1169" i="10"/>
  <c r="B1168" i="10"/>
  <c r="B1167" i="10"/>
  <c r="B1166" i="10"/>
  <c r="B1165" i="10"/>
  <c r="B1164" i="10"/>
  <c r="B1163" i="10"/>
  <c r="B1162" i="10"/>
  <c r="B1161" i="10"/>
  <c r="B1160" i="10"/>
  <c r="B1159" i="10"/>
  <c r="B1158" i="10"/>
  <c r="B1157" i="10"/>
  <c r="B1156" i="10"/>
  <c r="B1155" i="10"/>
  <c r="B1154" i="10"/>
  <c r="B1153" i="10"/>
  <c r="B1152" i="10"/>
  <c r="B1151" i="10"/>
  <c r="B1150" i="10"/>
  <c r="B1149" i="10"/>
  <c r="B1148" i="10"/>
  <c r="B1147" i="10"/>
  <c r="B1146" i="10"/>
  <c r="B1145" i="10"/>
  <c r="B1144" i="10"/>
  <c r="B1143" i="10"/>
  <c r="B1142" i="10"/>
  <c r="B1141" i="10"/>
  <c r="B1140" i="10"/>
  <c r="B1139" i="10"/>
  <c r="B1138" i="10"/>
  <c r="B1137" i="10"/>
  <c r="B1136" i="10"/>
  <c r="B1135" i="10"/>
  <c r="B1134" i="10"/>
  <c r="B1133" i="10"/>
  <c r="B1132" i="10"/>
  <c r="B1131" i="10"/>
  <c r="B1130" i="10"/>
  <c r="B1129" i="10"/>
  <c r="B1128" i="10"/>
  <c r="B1127" i="10"/>
  <c r="B1126" i="10"/>
  <c r="B1125" i="10"/>
  <c r="B1124" i="10"/>
  <c r="B1123" i="10"/>
  <c r="B1122" i="10"/>
  <c r="B1121" i="10"/>
  <c r="B1120" i="10"/>
  <c r="B1119" i="10"/>
  <c r="B1118" i="10"/>
  <c r="B1117" i="10"/>
  <c r="B1116" i="10"/>
  <c r="B1115" i="10"/>
  <c r="B1114" i="10"/>
  <c r="B1113" i="10"/>
  <c r="B1112" i="10"/>
  <c r="B1111" i="10"/>
  <c r="B1110" i="10"/>
  <c r="B1109" i="10"/>
  <c r="B1108" i="10"/>
  <c r="B1107" i="10"/>
  <c r="B1106" i="10"/>
  <c r="B1105" i="10"/>
  <c r="B1104" i="10"/>
  <c r="B1103" i="10"/>
  <c r="B1102" i="10"/>
  <c r="B1101" i="10"/>
  <c r="B1100" i="10"/>
  <c r="B1099" i="10"/>
  <c r="B1098" i="10"/>
  <c r="B1097" i="10"/>
  <c r="B1096" i="10"/>
  <c r="B1095" i="10"/>
  <c r="B1094" i="10"/>
  <c r="B1093" i="10"/>
  <c r="B1092" i="10"/>
  <c r="B1091" i="10"/>
  <c r="B1090" i="10"/>
  <c r="B1089" i="10"/>
  <c r="B1088" i="10"/>
  <c r="B1087" i="10"/>
  <c r="B1086" i="10"/>
  <c r="B1085" i="10"/>
  <c r="B1084" i="10"/>
  <c r="B1083" i="10"/>
  <c r="B1082" i="10"/>
  <c r="B1081" i="10"/>
  <c r="B1080" i="10"/>
  <c r="B1079" i="10"/>
  <c r="B1078" i="10"/>
  <c r="B1077" i="10"/>
  <c r="B1076" i="10"/>
  <c r="B1075" i="10"/>
  <c r="B1074" i="10"/>
  <c r="B1073" i="10"/>
  <c r="B1072" i="10"/>
  <c r="B1071" i="10"/>
  <c r="B1070" i="10"/>
  <c r="B1069" i="10"/>
  <c r="B1068" i="10"/>
  <c r="B1067" i="10"/>
  <c r="B1066" i="10"/>
  <c r="B1065" i="10"/>
  <c r="B1064" i="10"/>
  <c r="B1063" i="10"/>
  <c r="B1062" i="10"/>
  <c r="B1061" i="10"/>
  <c r="B1060" i="10"/>
  <c r="B1059" i="10"/>
  <c r="B1058" i="10"/>
  <c r="B1057" i="10"/>
  <c r="B1056" i="10"/>
  <c r="B1055" i="10"/>
  <c r="B1054" i="10"/>
  <c r="B1053" i="10"/>
  <c r="B1052" i="10"/>
  <c r="B1051" i="10"/>
  <c r="B1050" i="10"/>
  <c r="B1049" i="10"/>
  <c r="B1048" i="10"/>
  <c r="B1047" i="10"/>
  <c r="B1046" i="10"/>
  <c r="B1045" i="10"/>
  <c r="B1044" i="10"/>
  <c r="B1043" i="10"/>
  <c r="B1042" i="10"/>
  <c r="B1041" i="10"/>
  <c r="B1040" i="10"/>
  <c r="B1039" i="10"/>
  <c r="B1038" i="10"/>
  <c r="B1037" i="10"/>
  <c r="B1036" i="10"/>
  <c r="B1035" i="10"/>
  <c r="B1034" i="10"/>
  <c r="B1033" i="10"/>
  <c r="B1032" i="10"/>
  <c r="B1031" i="10"/>
  <c r="B1030" i="10"/>
  <c r="B1029" i="10"/>
  <c r="B1028" i="10"/>
  <c r="B1027" i="10"/>
  <c r="B1026" i="10"/>
  <c r="B1025" i="10"/>
  <c r="B1024" i="10"/>
  <c r="B1023" i="10"/>
  <c r="B1022" i="10"/>
  <c r="B1021" i="10"/>
  <c r="B1020" i="10"/>
  <c r="B1019" i="10"/>
  <c r="B1018" i="10"/>
  <c r="B1017" i="10"/>
  <c r="B1016" i="10"/>
  <c r="B1015" i="10"/>
  <c r="B1014" i="10"/>
  <c r="B1013" i="10"/>
  <c r="B1012" i="10"/>
  <c r="B1011" i="10"/>
  <c r="B1010" i="10"/>
  <c r="B1009" i="10"/>
  <c r="B1008" i="10"/>
  <c r="B1007" i="10"/>
  <c r="B1006" i="10"/>
  <c r="B1005" i="10"/>
  <c r="B1004" i="10"/>
  <c r="B1003" i="10"/>
  <c r="B1002" i="10"/>
  <c r="B1001" i="10"/>
  <c r="B1000" i="10"/>
  <c r="B999" i="10"/>
  <c r="B998" i="10"/>
  <c r="B997" i="10"/>
  <c r="B996" i="10"/>
  <c r="B995" i="10"/>
  <c r="B994" i="10"/>
  <c r="B993" i="10"/>
  <c r="B992" i="10"/>
  <c r="B991" i="10"/>
  <c r="B990" i="10"/>
  <c r="B989" i="10"/>
  <c r="B988" i="10"/>
  <c r="B987" i="10"/>
  <c r="B986" i="10"/>
  <c r="B985" i="10"/>
  <c r="B984" i="10"/>
  <c r="B983" i="10"/>
  <c r="B982" i="10"/>
  <c r="B981" i="10"/>
  <c r="B980" i="10"/>
  <c r="B979" i="10"/>
  <c r="B978" i="10"/>
  <c r="B977" i="10"/>
  <c r="B976" i="10"/>
  <c r="B975" i="10"/>
  <c r="B974" i="10"/>
  <c r="B973" i="10"/>
  <c r="B972" i="10"/>
  <c r="B971" i="10"/>
  <c r="B970" i="10"/>
  <c r="B969" i="10"/>
  <c r="B968" i="10"/>
  <c r="B967" i="10"/>
  <c r="B966" i="10"/>
  <c r="B965" i="10"/>
  <c r="B964" i="10"/>
  <c r="B963" i="10"/>
  <c r="B962" i="10"/>
  <c r="B961" i="10"/>
  <c r="B960" i="10"/>
  <c r="B959" i="10"/>
  <c r="B958" i="10"/>
  <c r="B957" i="10"/>
  <c r="B956" i="10"/>
  <c r="B955" i="10"/>
  <c r="B954" i="10"/>
  <c r="B953" i="10"/>
  <c r="B952" i="10"/>
  <c r="B951" i="10"/>
  <c r="B950" i="10"/>
  <c r="B949" i="10"/>
  <c r="B948" i="10"/>
  <c r="B947" i="10"/>
  <c r="B946" i="10"/>
  <c r="B945" i="10"/>
  <c r="B944" i="10"/>
  <c r="B943" i="10"/>
  <c r="B942" i="10"/>
  <c r="B941" i="10"/>
  <c r="B940" i="10"/>
  <c r="B939" i="10"/>
  <c r="B938" i="10"/>
  <c r="B937" i="10"/>
  <c r="B936" i="10"/>
  <c r="B935" i="10"/>
  <c r="B934" i="10"/>
  <c r="B933" i="10"/>
  <c r="B932" i="10"/>
  <c r="B931" i="10"/>
  <c r="B930" i="10"/>
  <c r="B929" i="10"/>
  <c r="B928" i="10"/>
  <c r="B927" i="10"/>
  <c r="B926" i="10"/>
  <c r="B925" i="10"/>
  <c r="B924" i="10"/>
  <c r="B923" i="10"/>
  <c r="B922" i="10"/>
  <c r="B921" i="10"/>
  <c r="B920" i="10"/>
  <c r="B919" i="10"/>
  <c r="B918" i="10"/>
  <c r="B917" i="10"/>
  <c r="B916" i="10"/>
  <c r="B915" i="10"/>
  <c r="B914" i="10"/>
  <c r="B913" i="10"/>
  <c r="B912" i="10"/>
  <c r="B911" i="10"/>
  <c r="B910" i="10"/>
  <c r="B909" i="10"/>
  <c r="B908" i="10"/>
  <c r="B907" i="10"/>
  <c r="B906" i="10"/>
  <c r="B905" i="10"/>
  <c r="B904" i="10"/>
  <c r="B903" i="10"/>
  <c r="B902" i="10"/>
  <c r="B901" i="10"/>
  <c r="B900" i="10"/>
  <c r="B899" i="10"/>
  <c r="B898" i="10"/>
  <c r="B897" i="10"/>
  <c r="B896" i="10"/>
  <c r="B895" i="10"/>
  <c r="B894" i="10"/>
  <c r="B893" i="10"/>
  <c r="B892" i="10"/>
  <c r="B891" i="10"/>
  <c r="B890" i="10"/>
  <c r="B889" i="10"/>
  <c r="B888" i="10"/>
  <c r="B887" i="10"/>
  <c r="B886" i="10"/>
  <c r="B885" i="10"/>
  <c r="B884" i="10"/>
  <c r="B883" i="10"/>
  <c r="B882" i="10"/>
  <c r="B881" i="10"/>
  <c r="B880" i="10"/>
  <c r="B879" i="10"/>
  <c r="B878" i="10"/>
  <c r="B877" i="10"/>
  <c r="B876" i="10"/>
  <c r="B875" i="10"/>
  <c r="B874" i="10"/>
  <c r="B873" i="10"/>
  <c r="B872" i="10"/>
  <c r="B871" i="10"/>
  <c r="B870" i="10"/>
  <c r="B869" i="10"/>
  <c r="B868" i="10"/>
  <c r="B867" i="10"/>
  <c r="B866" i="10"/>
  <c r="B865" i="10"/>
  <c r="B864" i="10"/>
  <c r="B863" i="10"/>
  <c r="B862" i="10"/>
  <c r="B861" i="10"/>
  <c r="B860" i="10"/>
  <c r="B859" i="10"/>
  <c r="B858" i="10"/>
  <c r="B857" i="10"/>
  <c r="B856" i="10"/>
  <c r="B855" i="10"/>
  <c r="B854" i="10"/>
  <c r="B853" i="10"/>
  <c r="B852" i="10"/>
  <c r="B851" i="10"/>
  <c r="B850" i="10"/>
  <c r="B849" i="10"/>
  <c r="B848" i="10"/>
  <c r="B847" i="10"/>
  <c r="B846" i="10"/>
  <c r="B845" i="10"/>
  <c r="B844" i="10"/>
  <c r="B843" i="10"/>
  <c r="B842" i="10"/>
  <c r="B841" i="10"/>
  <c r="B840" i="10"/>
  <c r="B839" i="10"/>
  <c r="B838" i="10"/>
  <c r="B837" i="10"/>
  <c r="B836" i="10"/>
  <c r="B835" i="10"/>
  <c r="B834" i="10"/>
  <c r="B833" i="10"/>
  <c r="B832" i="10"/>
  <c r="B831" i="10"/>
  <c r="B830" i="10"/>
  <c r="B829" i="10"/>
  <c r="B828" i="10"/>
  <c r="B827" i="10"/>
  <c r="B826" i="10"/>
  <c r="B825" i="10"/>
  <c r="B824" i="10"/>
  <c r="B823" i="10"/>
  <c r="B822" i="10"/>
  <c r="B821" i="10"/>
  <c r="B820" i="10"/>
  <c r="B819" i="10"/>
  <c r="B818" i="10"/>
  <c r="B817" i="10"/>
  <c r="B816" i="10"/>
  <c r="B815" i="10"/>
  <c r="B814" i="10"/>
  <c r="B813" i="10"/>
  <c r="B812" i="10"/>
  <c r="B811" i="10"/>
  <c r="B810" i="10"/>
  <c r="B809" i="10"/>
  <c r="B808" i="10"/>
  <c r="B807" i="10"/>
  <c r="B806" i="10"/>
  <c r="B805" i="10"/>
  <c r="B804" i="10"/>
  <c r="B803" i="10"/>
  <c r="B802" i="10"/>
  <c r="B801" i="10"/>
  <c r="B800" i="10"/>
  <c r="B799" i="10"/>
  <c r="B798" i="10"/>
  <c r="B797" i="10"/>
  <c r="B796" i="10"/>
  <c r="B795" i="10"/>
  <c r="B794" i="10"/>
  <c r="B793" i="10"/>
  <c r="B792" i="10"/>
  <c r="B791" i="10"/>
  <c r="B790" i="10"/>
  <c r="B789" i="10"/>
  <c r="B788" i="10"/>
  <c r="B787" i="10"/>
  <c r="B786" i="10"/>
  <c r="B785" i="10"/>
  <c r="B784" i="10"/>
  <c r="B783" i="10"/>
  <c r="B782" i="10"/>
  <c r="B781" i="10"/>
  <c r="B780" i="10"/>
  <c r="B779" i="10"/>
  <c r="B778" i="10"/>
  <c r="B777" i="10"/>
  <c r="B776" i="10"/>
  <c r="B775" i="10"/>
  <c r="B774" i="10"/>
  <c r="B773" i="10"/>
  <c r="B772" i="10"/>
  <c r="B771" i="10"/>
  <c r="B770" i="10"/>
  <c r="B769" i="10"/>
  <c r="B768" i="10"/>
  <c r="B767" i="10"/>
  <c r="B766" i="10"/>
  <c r="B765" i="10"/>
  <c r="B764" i="10"/>
  <c r="B763" i="10"/>
  <c r="B762" i="10"/>
  <c r="B761" i="10"/>
  <c r="B760" i="10"/>
  <c r="B759" i="10"/>
  <c r="B758" i="10"/>
  <c r="B757" i="10"/>
  <c r="B756" i="10"/>
  <c r="B755" i="10"/>
  <c r="B754" i="10"/>
  <c r="B753" i="10"/>
  <c r="B752" i="10"/>
  <c r="B751" i="10"/>
  <c r="B750" i="10"/>
  <c r="B749" i="10"/>
  <c r="B748" i="10"/>
  <c r="B747" i="10"/>
  <c r="B746" i="10"/>
  <c r="B745" i="10"/>
  <c r="B744" i="10"/>
  <c r="B743" i="10"/>
  <c r="B742" i="10"/>
  <c r="B741" i="10"/>
  <c r="B740" i="10"/>
  <c r="B739" i="10"/>
  <c r="B738" i="10"/>
  <c r="B737" i="10"/>
  <c r="B736" i="10"/>
  <c r="B735" i="10"/>
  <c r="B734" i="10"/>
  <c r="B733" i="10"/>
  <c r="B732" i="10"/>
  <c r="B731" i="10"/>
  <c r="B730" i="10"/>
  <c r="B729" i="10"/>
  <c r="B728" i="10"/>
  <c r="B727" i="10"/>
  <c r="B726" i="10"/>
  <c r="B725" i="10"/>
  <c r="B724" i="10"/>
  <c r="B723" i="10"/>
  <c r="B722" i="10"/>
  <c r="B721" i="10"/>
  <c r="B720" i="10"/>
  <c r="B719" i="10"/>
  <c r="B718" i="10"/>
  <c r="B717" i="10"/>
  <c r="B716" i="10"/>
  <c r="B715" i="10"/>
  <c r="B714" i="10"/>
  <c r="B713" i="10"/>
  <c r="B712" i="10"/>
  <c r="B711" i="10"/>
  <c r="B710" i="10"/>
  <c r="B709" i="10"/>
  <c r="B708" i="10"/>
  <c r="B707" i="10"/>
  <c r="B706" i="10"/>
  <c r="B705" i="10"/>
  <c r="B704" i="10"/>
  <c r="B703" i="10"/>
  <c r="B702" i="10"/>
  <c r="B701" i="10"/>
  <c r="B700" i="10"/>
  <c r="B699" i="10"/>
  <c r="B698" i="10"/>
  <c r="B697" i="10"/>
  <c r="B696" i="10"/>
  <c r="B695" i="10"/>
  <c r="B694" i="10"/>
  <c r="B693" i="10"/>
  <c r="B692" i="10"/>
  <c r="B691" i="10"/>
  <c r="B690" i="10"/>
  <c r="B689" i="10"/>
  <c r="B688" i="10"/>
  <c r="B687" i="10"/>
  <c r="B686" i="10"/>
  <c r="B685" i="10"/>
  <c r="B684" i="10"/>
  <c r="B683" i="10"/>
  <c r="B682" i="10"/>
  <c r="B681" i="10"/>
  <c r="B680" i="10"/>
  <c r="B679" i="10"/>
  <c r="B678" i="10"/>
  <c r="B677" i="10"/>
  <c r="B676" i="10"/>
  <c r="B675" i="10"/>
  <c r="B674" i="10"/>
  <c r="B673" i="10"/>
  <c r="B672" i="10"/>
  <c r="B671" i="10"/>
  <c r="B670" i="10"/>
  <c r="B669" i="10"/>
  <c r="B668" i="10"/>
  <c r="B667" i="10"/>
  <c r="B666" i="10"/>
  <c r="B665" i="10"/>
  <c r="B664" i="10"/>
  <c r="B663" i="10"/>
  <c r="B662" i="10"/>
  <c r="B661" i="10"/>
  <c r="B660" i="10"/>
  <c r="B659" i="10"/>
  <c r="B658" i="10"/>
  <c r="B657" i="10"/>
  <c r="B656" i="10"/>
  <c r="B655" i="10"/>
  <c r="B654" i="10"/>
  <c r="B653" i="10"/>
  <c r="B652" i="10"/>
  <c r="B651" i="10"/>
  <c r="B650" i="10"/>
  <c r="B649" i="10"/>
  <c r="B648" i="10"/>
  <c r="B647" i="10"/>
  <c r="B646" i="10"/>
  <c r="B645" i="10"/>
  <c r="B644" i="10"/>
  <c r="B643" i="10"/>
  <c r="B642" i="10"/>
  <c r="B641" i="10"/>
  <c r="B640" i="10"/>
  <c r="B639" i="10"/>
  <c r="B638" i="10"/>
  <c r="B637" i="10"/>
  <c r="B636" i="10"/>
  <c r="B635" i="10"/>
  <c r="B634" i="10"/>
  <c r="B633" i="10"/>
  <c r="B632" i="10"/>
  <c r="B631" i="10"/>
  <c r="B630" i="10"/>
  <c r="B629" i="10"/>
  <c r="B628" i="10"/>
  <c r="B627" i="10"/>
  <c r="B626" i="10"/>
  <c r="B625" i="10"/>
  <c r="B624" i="10"/>
  <c r="B623" i="10"/>
  <c r="B622" i="10"/>
  <c r="B621" i="10"/>
  <c r="B620" i="10"/>
  <c r="B619" i="10"/>
  <c r="B618" i="10"/>
  <c r="B617" i="10"/>
  <c r="B616" i="10"/>
  <c r="B615" i="10"/>
  <c r="B614" i="10"/>
  <c r="B613" i="10"/>
  <c r="B612" i="10"/>
  <c r="B611" i="10"/>
  <c r="B610" i="10"/>
  <c r="B609" i="10"/>
  <c r="B608" i="10"/>
  <c r="B607" i="10"/>
  <c r="B606" i="10"/>
  <c r="B605" i="10"/>
  <c r="B604" i="10"/>
  <c r="B603" i="10"/>
  <c r="B602" i="10"/>
  <c r="B601" i="10"/>
  <c r="B600" i="10"/>
  <c r="B599" i="10"/>
  <c r="B598" i="10"/>
  <c r="B597" i="10"/>
  <c r="B596" i="10"/>
  <c r="B595" i="10"/>
  <c r="B594" i="10"/>
  <c r="B593" i="10"/>
  <c r="B592" i="10"/>
  <c r="B591" i="10"/>
  <c r="B590" i="10"/>
  <c r="B589" i="10"/>
  <c r="B588" i="10"/>
  <c r="B587" i="10"/>
  <c r="B586" i="10"/>
  <c r="B585" i="10"/>
  <c r="B584" i="10"/>
  <c r="B583" i="10"/>
  <c r="B582" i="10"/>
  <c r="B581" i="10"/>
  <c r="B580" i="10"/>
  <c r="B579" i="10"/>
  <c r="B578" i="10"/>
  <c r="B577" i="10"/>
  <c r="B576" i="10"/>
  <c r="B575" i="10"/>
  <c r="B574" i="10"/>
  <c r="B573" i="10"/>
  <c r="B572" i="10"/>
  <c r="B571" i="10"/>
  <c r="B570" i="10"/>
  <c r="B569" i="10"/>
  <c r="B568" i="10"/>
  <c r="B567" i="10"/>
  <c r="B566" i="10"/>
  <c r="B565" i="10"/>
  <c r="B564" i="10"/>
  <c r="B563" i="10"/>
  <c r="B562" i="10"/>
  <c r="B561" i="10"/>
  <c r="B560" i="10"/>
  <c r="B559" i="10"/>
  <c r="B558" i="10"/>
  <c r="B557" i="10"/>
  <c r="B556" i="10"/>
  <c r="B555" i="10"/>
  <c r="B554" i="10"/>
  <c r="B553" i="10"/>
  <c r="B552" i="10"/>
  <c r="B551" i="10"/>
  <c r="B550" i="10"/>
  <c r="B549" i="10"/>
  <c r="B548" i="10"/>
  <c r="B547" i="10"/>
  <c r="B546" i="10"/>
  <c r="B545" i="10"/>
  <c r="B544" i="10"/>
  <c r="B543" i="10"/>
  <c r="B542" i="10"/>
  <c r="B541" i="10"/>
  <c r="B540" i="10"/>
  <c r="B539" i="10"/>
  <c r="B538" i="10"/>
  <c r="B537" i="10"/>
  <c r="B536" i="10"/>
  <c r="B535" i="10"/>
  <c r="B534" i="10"/>
  <c r="B533" i="10"/>
  <c r="B532" i="10"/>
  <c r="B531" i="10"/>
  <c r="B530" i="10"/>
  <c r="B529" i="10"/>
  <c r="B528" i="10"/>
  <c r="B527" i="10"/>
  <c r="B526" i="10"/>
  <c r="B525" i="10"/>
  <c r="B524" i="10"/>
  <c r="B523" i="10"/>
  <c r="B522" i="10"/>
  <c r="B521" i="10"/>
  <c r="B520" i="10"/>
  <c r="B519" i="10"/>
  <c r="B518" i="10"/>
  <c r="B517" i="10"/>
  <c r="B516" i="10"/>
  <c r="B515" i="10"/>
  <c r="B514" i="10"/>
  <c r="B513" i="10"/>
  <c r="B512" i="10"/>
  <c r="B511" i="10"/>
  <c r="B510" i="10"/>
  <c r="B509" i="10"/>
  <c r="B508" i="10"/>
  <c r="B507" i="10"/>
  <c r="B506" i="10"/>
  <c r="B505" i="10"/>
  <c r="B504" i="10"/>
  <c r="B503" i="10"/>
  <c r="B502" i="10"/>
  <c r="B501" i="10"/>
  <c r="B500" i="10"/>
  <c r="B499" i="10"/>
  <c r="B498" i="10"/>
  <c r="B497" i="10"/>
  <c r="B496" i="10"/>
  <c r="B495" i="10"/>
  <c r="B494" i="10"/>
  <c r="B493" i="10"/>
  <c r="B492" i="10"/>
  <c r="B491" i="10"/>
  <c r="B490" i="10"/>
  <c r="B489" i="10"/>
  <c r="B488" i="10"/>
  <c r="B487" i="10"/>
  <c r="B486" i="10"/>
  <c r="B485" i="10"/>
  <c r="B484" i="10"/>
  <c r="B483" i="10"/>
  <c r="B482" i="10"/>
  <c r="B481" i="10"/>
  <c r="B480" i="10"/>
  <c r="B479" i="10"/>
  <c r="B478" i="10"/>
  <c r="B477" i="10"/>
  <c r="B476" i="10"/>
  <c r="B475" i="10"/>
  <c r="B474" i="10"/>
  <c r="B473" i="10"/>
  <c r="B472" i="10"/>
  <c r="B471" i="10"/>
  <c r="B470" i="10"/>
  <c r="B469" i="10"/>
  <c r="B468" i="10"/>
  <c r="B467" i="10"/>
  <c r="B466" i="10"/>
  <c r="B465" i="10"/>
  <c r="B464" i="10"/>
  <c r="B463" i="10"/>
  <c r="B462" i="10"/>
  <c r="B461" i="10"/>
  <c r="B460" i="10"/>
  <c r="B459" i="10"/>
  <c r="B458" i="10"/>
  <c r="B457" i="10"/>
  <c r="B456" i="10"/>
  <c r="B455" i="10"/>
  <c r="B454" i="10"/>
  <c r="B453" i="10"/>
  <c r="B452" i="10"/>
  <c r="B451" i="10"/>
  <c r="B450" i="10"/>
  <c r="B449" i="10"/>
  <c r="B448" i="10"/>
  <c r="B447" i="10"/>
  <c r="B446" i="10"/>
  <c r="B445" i="10"/>
  <c r="B444" i="10"/>
  <c r="B443" i="10"/>
  <c r="B442" i="10"/>
  <c r="B441" i="10"/>
  <c r="B440" i="10"/>
  <c r="B439" i="10"/>
  <c r="B438" i="10"/>
  <c r="B437" i="10"/>
  <c r="B436" i="10"/>
  <c r="B435" i="10"/>
  <c r="B434" i="10"/>
  <c r="B433" i="10"/>
  <c r="B432" i="10"/>
  <c r="B431" i="10"/>
  <c r="B430" i="10"/>
  <c r="B429" i="10"/>
  <c r="B428" i="10"/>
  <c r="B427" i="10"/>
  <c r="B426" i="10"/>
  <c r="B425" i="10"/>
  <c r="B424" i="10"/>
  <c r="B423" i="10"/>
  <c r="B422" i="10"/>
  <c r="B421" i="10"/>
  <c r="B420" i="10"/>
  <c r="B419" i="10"/>
  <c r="B418" i="10"/>
  <c r="B417" i="10"/>
  <c r="B416" i="10"/>
  <c r="B415" i="10"/>
  <c r="B414" i="10"/>
  <c r="B413" i="10"/>
  <c r="B412" i="10"/>
  <c r="B411" i="10"/>
  <c r="B410" i="10"/>
  <c r="B409" i="10"/>
  <c r="B408" i="10"/>
  <c r="B407" i="10"/>
  <c r="B406" i="10"/>
  <c r="B405" i="10"/>
  <c r="B404" i="10"/>
  <c r="B403" i="10"/>
  <c r="B402" i="10"/>
  <c r="B401" i="10"/>
  <c r="B400" i="10"/>
  <c r="B399" i="10"/>
  <c r="B398" i="10"/>
  <c r="B397" i="10"/>
  <c r="B396" i="10"/>
  <c r="B395" i="10"/>
  <c r="B394" i="10"/>
  <c r="B393" i="10"/>
  <c r="B392" i="10"/>
  <c r="B391" i="10"/>
  <c r="B390" i="10"/>
  <c r="B389" i="10"/>
  <c r="B388" i="10"/>
  <c r="B387" i="10"/>
  <c r="B386" i="10"/>
  <c r="B385" i="10"/>
  <c r="B384" i="10"/>
  <c r="B383" i="10"/>
  <c r="B382" i="10"/>
  <c r="B381" i="10"/>
  <c r="B380" i="10"/>
  <c r="B379" i="10"/>
  <c r="B378" i="10"/>
  <c r="B377" i="10"/>
  <c r="B376" i="10"/>
  <c r="B375" i="10"/>
  <c r="B374" i="10"/>
  <c r="B373" i="10"/>
  <c r="B372" i="10"/>
  <c r="B371" i="10"/>
  <c r="B370" i="10"/>
  <c r="B369" i="10"/>
  <c r="B368" i="10"/>
  <c r="B367" i="10"/>
  <c r="B366" i="10"/>
  <c r="B365" i="10"/>
  <c r="B364" i="10"/>
  <c r="B363" i="10"/>
  <c r="B362" i="10"/>
  <c r="B361" i="10"/>
  <c r="B360" i="10"/>
  <c r="B359" i="10"/>
  <c r="B358" i="10"/>
  <c r="B357" i="10"/>
  <c r="B356" i="10"/>
  <c r="B355" i="10"/>
  <c r="B354" i="10"/>
  <c r="B353" i="10"/>
  <c r="B352" i="10"/>
  <c r="B351" i="10"/>
  <c r="B350" i="10"/>
  <c r="B349" i="10"/>
  <c r="B348" i="10"/>
  <c r="B347" i="10"/>
  <c r="B346" i="10"/>
  <c r="B345" i="10"/>
  <c r="B344" i="10"/>
  <c r="B343" i="10"/>
  <c r="B342" i="10"/>
  <c r="B341" i="10"/>
  <c r="B340" i="10"/>
  <c r="B339" i="10"/>
  <c r="B338" i="10"/>
  <c r="B337" i="10"/>
  <c r="B336" i="10"/>
  <c r="B335" i="10"/>
  <c r="B334" i="10"/>
  <c r="B333" i="10"/>
  <c r="B332" i="10"/>
  <c r="B331" i="10"/>
  <c r="B330" i="10"/>
  <c r="B329" i="10"/>
  <c r="B328" i="10"/>
  <c r="B327" i="10"/>
  <c r="B326" i="10"/>
  <c r="B325" i="10"/>
  <c r="B324" i="10"/>
  <c r="B323" i="10"/>
  <c r="B322" i="10"/>
  <c r="B321" i="10"/>
  <c r="B320" i="10"/>
  <c r="B319" i="10"/>
  <c r="B318" i="10"/>
  <c r="B317" i="10"/>
  <c r="B316" i="10"/>
  <c r="B315" i="10"/>
  <c r="B314" i="10"/>
  <c r="B313" i="10"/>
  <c r="B312" i="10"/>
  <c r="B311" i="10"/>
  <c r="B310" i="10"/>
  <c r="B309" i="10"/>
  <c r="B308" i="10"/>
  <c r="B307" i="10"/>
  <c r="B306" i="10"/>
  <c r="B305" i="10"/>
  <c r="B304" i="10"/>
  <c r="B303" i="10"/>
  <c r="B302" i="10"/>
  <c r="B301" i="10"/>
  <c r="B300" i="10"/>
  <c r="B299" i="10"/>
  <c r="B298" i="10"/>
  <c r="B297" i="10"/>
  <c r="B296" i="10"/>
  <c r="B295" i="10"/>
  <c r="B294" i="10"/>
  <c r="B293" i="10"/>
  <c r="B292" i="10"/>
  <c r="B291" i="10"/>
  <c r="B290" i="10"/>
  <c r="B289" i="10"/>
  <c r="B288" i="10"/>
  <c r="B287" i="10"/>
  <c r="B286" i="10"/>
  <c r="B285" i="10"/>
  <c r="B284" i="10"/>
  <c r="B283" i="10"/>
  <c r="B282" i="10"/>
  <c r="B281" i="10"/>
  <c r="B280" i="10"/>
  <c r="B279" i="10"/>
  <c r="B278" i="10"/>
  <c r="B277" i="10"/>
  <c r="B276" i="10"/>
  <c r="B275" i="10"/>
  <c r="B274" i="10"/>
  <c r="B273" i="10"/>
  <c r="B272" i="10"/>
  <c r="B271" i="10"/>
  <c r="B270" i="10"/>
  <c r="B269" i="10"/>
  <c r="B268" i="10"/>
  <c r="B267" i="10"/>
  <c r="B266" i="10"/>
  <c r="B265" i="10"/>
  <c r="B264" i="10"/>
  <c r="B263" i="10"/>
  <c r="B262" i="10"/>
  <c r="B261" i="10"/>
  <c r="B260" i="10"/>
  <c r="B259" i="10"/>
  <c r="B258" i="10"/>
  <c r="B257" i="10"/>
  <c r="B256" i="10"/>
  <c r="B255" i="10"/>
  <c r="B254" i="10"/>
  <c r="B253" i="10"/>
  <c r="B252" i="10"/>
  <c r="B251" i="10"/>
  <c r="B250" i="10"/>
  <c r="B249" i="10"/>
  <c r="B248" i="10"/>
  <c r="B247" i="10"/>
  <c r="B246" i="10"/>
  <c r="B245" i="10"/>
  <c r="B244" i="10"/>
  <c r="B243" i="10"/>
  <c r="B242" i="10"/>
  <c r="B241" i="10"/>
  <c r="B240" i="10"/>
  <c r="B239" i="10"/>
  <c r="B238" i="10"/>
  <c r="B237" i="10"/>
  <c r="B236" i="10"/>
  <c r="B235" i="10"/>
  <c r="B234" i="10"/>
  <c r="B233" i="10"/>
  <c r="B232" i="10"/>
  <c r="B231" i="10"/>
  <c r="B230" i="10"/>
  <c r="B229" i="10"/>
  <c r="B228" i="10"/>
  <c r="B227" i="10"/>
  <c r="B226" i="10"/>
  <c r="B225" i="10"/>
  <c r="B224" i="10"/>
  <c r="B223" i="10"/>
  <c r="B222" i="10"/>
  <c r="B221" i="10"/>
  <c r="B220" i="10"/>
  <c r="B219" i="10"/>
  <c r="B218" i="10"/>
  <c r="B217" i="10"/>
  <c r="B216" i="10"/>
  <c r="B215" i="10"/>
  <c r="B214" i="10"/>
  <c r="B213" i="10"/>
  <c r="B212" i="10"/>
  <c r="B211" i="10"/>
  <c r="B210" i="10"/>
  <c r="B209" i="10"/>
  <c r="B208" i="10"/>
  <c r="B207" i="10"/>
  <c r="B206" i="10"/>
  <c r="B205" i="10"/>
  <c r="B204" i="10"/>
  <c r="B203" i="10"/>
  <c r="B202" i="10"/>
  <c r="B201" i="10"/>
  <c r="B200" i="10"/>
  <c r="B199" i="10"/>
  <c r="B198" i="10"/>
  <c r="B197" i="10"/>
  <c r="B196" i="10"/>
  <c r="B195" i="10"/>
  <c r="B194" i="10"/>
  <c r="B193" i="10"/>
  <c r="B192" i="10"/>
  <c r="B191" i="10"/>
  <c r="B190" i="10"/>
  <c r="B189" i="10"/>
  <c r="B188" i="10"/>
  <c r="B187" i="10"/>
  <c r="B186" i="10"/>
  <c r="B185" i="10"/>
  <c r="B184" i="10"/>
  <c r="B183" i="10"/>
  <c r="B182" i="10"/>
  <c r="B181" i="10"/>
  <c r="B180" i="10"/>
  <c r="B179" i="10"/>
  <c r="B178" i="10"/>
  <c r="B177" i="10"/>
  <c r="B176" i="10"/>
  <c r="B175" i="10"/>
  <c r="B174" i="10"/>
  <c r="B173" i="10"/>
  <c r="B172" i="10"/>
  <c r="B171" i="10"/>
  <c r="B170" i="10"/>
  <c r="B169" i="10"/>
  <c r="B168" i="10"/>
  <c r="B167" i="10"/>
  <c r="B166" i="10"/>
  <c r="B165" i="10"/>
  <c r="B164" i="10"/>
  <c r="B163" i="10"/>
  <c r="B162" i="10"/>
  <c r="B161" i="10"/>
  <c r="B160" i="10"/>
  <c r="B159" i="10"/>
  <c r="B158" i="10"/>
  <c r="B157" i="10"/>
  <c r="B156" i="10"/>
  <c r="B155" i="10"/>
  <c r="B154" i="10"/>
  <c r="B153" i="10"/>
  <c r="B152" i="10"/>
  <c r="B151" i="10"/>
  <c r="B150" i="10"/>
  <c r="B149" i="10"/>
  <c r="B148" i="10"/>
  <c r="B147" i="10"/>
  <c r="B146" i="10"/>
  <c r="B145" i="10"/>
  <c r="B144" i="10"/>
  <c r="B143" i="10"/>
  <c r="B142" i="10"/>
  <c r="B141" i="10"/>
  <c r="B140" i="10"/>
  <c r="B139" i="10"/>
  <c r="B138" i="10"/>
  <c r="B137" i="10"/>
  <c r="B136" i="10"/>
  <c r="B135" i="10"/>
  <c r="B134" i="10"/>
  <c r="B133" i="10"/>
  <c r="B132" i="10"/>
  <c r="B131" i="10"/>
  <c r="B130" i="10"/>
  <c r="B129" i="10"/>
  <c r="B128" i="10"/>
  <c r="B127" i="10"/>
  <c r="B126" i="10"/>
  <c r="B125" i="10"/>
  <c r="B124" i="10"/>
  <c r="B123" i="10"/>
  <c r="B122" i="10"/>
  <c r="B121" i="10"/>
  <c r="B120" i="10"/>
  <c r="B119" i="10"/>
  <c r="B118" i="10"/>
  <c r="B117" i="10"/>
  <c r="B116" i="10"/>
  <c r="B115" i="10"/>
  <c r="B114" i="10"/>
  <c r="B113" i="10"/>
  <c r="B112" i="10"/>
  <c r="B111" i="10"/>
  <c r="B110" i="10"/>
  <c r="B109" i="10"/>
  <c r="B108" i="10"/>
  <c r="B107" i="10"/>
  <c r="B106" i="10"/>
  <c r="B105" i="10"/>
  <c r="B104" i="10"/>
  <c r="B103" i="10"/>
  <c r="B102" i="10"/>
  <c r="B101" i="10"/>
  <c r="B100" i="10"/>
  <c r="B99" i="10"/>
  <c r="B98" i="10"/>
  <c r="B97" i="10"/>
  <c r="B96" i="10"/>
  <c r="B95" i="10"/>
  <c r="B94" i="10"/>
  <c r="B93" i="10"/>
  <c r="B92" i="10"/>
  <c r="B91" i="10"/>
  <c r="B90" i="10"/>
  <c r="B89" i="10"/>
  <c r="B88" i="10"/>
  <c r="B87" i="10"/>
  <c r="B86" i="10"/>
  <c r="B85" i="10"/>
  <c r="B84" i="10"/>
  <c r="B83" i="10"/>
  <c r="B82" i="10"/>
  <c r="B81" i="10"/>
  <c r="B80" i="10"/>
  <c r="B79" i="10"/>
  <c r="B78" i="10"/>
  <c r="B77" i="10"/>
  <c r="B76" i="10"/>
  <c r="B75" i="10"/>
  <c r="B74" i="10"/>
  <c r="B73" i="10"/>
  <c r="B72" i="10"/>
  <c r="B71" i="10"/>
  <c r="B70" i="10"/>
  <c r="B69" i="10"/>
  <c r="B68" i="10"/>
  <c r="B67" i="10"/>
  <c r="B66" i="10"/>
  <c r="B65" i="10"/>
  <c r="B64" i="10"/>
  <c r="B63" i="10"/>
  <c r="B62" i="10"/>
  <c r="B61" i="10"/>
  <c r="B60" i="10"/>
  <c r="B59" i="10"/>
  <c r="B58" i="10"/>
  <c r="B57" i="10"/>
  <c r="B56" i="10"/>
  <c r="B55" i="10"/>
  <c r="B54" i="10"/>
  <c r="B53" i="10"/>
  <c r="B52" i="10"/>
  <c r="B51" i="10"/>
  <c r="B50" i="10"/>
  <c r="B49" i="10"/>
  <c r="B48" i="10"/>
  <c r="B47" i="10"/>
  <c r="B46" i="10"/>
  <c r="B45" i="10"/>
  <c r="B44" i="10"/>
  <c r="B43" i="10"/>
  <c r="B42" i="10"/>
  <c r="B41" i="10"/>
  <c r="B40" i="10"/>
  <c r="B39" i="10"/>
  <c r="B38" i="10"/>
  <c r="B37"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B11" i="10"/>
  <c r="B10" i="10"/>
  <c r="B9" i="10"/>
  <c r="B8" i="10"/>
  <c r="B7" i="10"/>
  <c r="B6" i="10"/>
  <c r="D3057" i="10"/>
  <c r="C3057" i="10"/>
  <c r="D3056" i="10"/>
  <c r="C3056" i="10"/>
  <c r="D3055" i="10"/>
  <c r="C3055" i="10"/>
  <c r="E3054" i="10"/>
  <c r="D3054" i="10"/>
  <c r="C3054" i="10"/>
  <c r="D3053" i="10"/>
  <c r="C3053" i="10"/>
  <c r="D3052" i="10"/>
  <c r="C3052" i="10"/>
  <c r="D3051" i="10"/>
  <c r="C3051" i="10"/>
  <c r="D3050" i="10"/>
  <c r="C3050" i="10"/>
  <c r="D3049" i="10"/>
  <c r="C3049" i="10"/>
  <c r="D3048" i="10"/>
  <c r="C3048" i="10"/>
  <c r="D3047" i="10"/>
  <c r="C3047" i="10"/>
  <c r="D3046" i="10"/>
  <c r="C3046" i="10"/>
  <c r="D3045" i="10"/>
  <c r="C3045" i="10"/>
  <c r="D3044" i="10"/>
  <c r="C3044" i="10"/>
  <c r="D3043" i="10"/>
  <c r="C3043" i="10"/>
  <c r="D3042" i="10"/>
  <c r="C3042" i="10"/>
  <c r="D3041" i="10"/>
  <c r="C3041" i="10"/>
  <c r="D3040" i="10"/>
  <c r="C3040" i="10"/>
  <c r="D3039" i="10"/>
  <c r="C3039" i="10"/>
  <c r="E3038" i="10"/>
  <c r="D3038" i="10"/>
  <c r="C3038" i="10"/>
  <c r="D3037" i="10"/>
  <c r="C3037" i="10"/>
  <c r="D3036" i="10"/>
  <c r="C3036" i="10"/>
  <c r="D3035" i="10"/>
  <c r="C3035" i="10"/>
  <c r="D3034" i="10"/>
  <c r="C3034" i="10"/>
  <c r="D3033" i="10"/>
  <c r="C3033" i="10"/>
  <c r="D3032" i="10"/>
  <c r="C3032" i="10"/>
  <c r="D3031" i="10"/>
  <c r="C3031" i="10"/>
  <c r="D3030" i="10"/>
  <c r="C3030" i="10"/>
  <c r="D3029" i="10"/>
  <c r="C3029" i="10"/>
  <c r="D3028" i="10"/>
  <c r="C3028" i="10"/>
  <c r="D3027" i="10"/>
  <c r="C3027" i="10"/>
  <c r="D3026" i="10"/>
  <c r="C3026" i="10"/>
  <c r="D3025" i="10"/>
  <c r="C3025" i="10"/>
  <c r="D3024" i="10"/>
  <c r="C3024" i="10"/>
  <c r="D3023" i="10"/>
  <c r="C3023" i="10"/>
  <c r="E3022" i="10"/>
  <c r="D3022" i="10"/>
  <c r="C3022" i="10"/>
  <c r="D3021" i="10"/>
  <c r="C3021" i="10"/>
  <c r="D3020" i="10"/>
  <c r="C3020" i="10"/>
  <c r="D3019" i="10"/>
  <c r="C3019" i="10"/>
  <c r="D3018" i="10"/>
  <c r="C3018" i="10"/>
  <c r="D3017" i="10"/>
  <c r="C3017" i="10"/>
  <c r="D3016" i="10"/>
  <c r="C3016" i="10"/>
  <c r="D3015" i="10"/>
  <c r="C3015" i="10"/>
  <c r="D3014" i="10"/>
  <c r="C3014" i="10"/>
  <c r="D3013" i="10"/>
  <c r="C3013" i="10"/>
  <c r="D3012" i="10"/>
  <c r="C3012" i="10"/>
  <c r="D3011" i="10"/>
  <c r="C3011" i="10"/>
  <c r="D3010" i="10"/>
  <c r="C3010" i="10"/>
  <c r="D3009" i="10"/>
  <c r="C3009" i="10"/>
  <c r="D3008" i="10"/>
  <c r="C3008" i="10"/>
  <c r="D3007" i="10"/>
  <c r="C3007" i="10"/>
  <c r="E3006" i="10"/>
  <c r="D3006" i="10"/>
  <c r="C3006" i="10"/>
  <c r="D3005" i="10"/>
  <c r="C3005" i="10"/>
  <c r="D3004" i="10"/>
  <c r="C3004" i="10"/>
  <c r="D3003" i="10"/>
  <c r="C3003" i="10"/>
  <c r="D3002" i="10"/>
  <c r="C3002" i="10"/>
  <c r="D3001" i="10"/>
  <c r="C3001" i="10"/>
  <c r="D3000" i="10"/>
  <c r="C3000" i="10"/>
  <c r="D2999" i="10"/>
  <c r="C2999" i="10"/>
  <c r="D2998" i="10"/>
  <c r="C2998" i="10"/>
  <c r="D2997" i="10"/>
  <c r="C2997" i="10"/>
  <c r="D2996" i="10"/>
  <c r="C2996" i="10"/>
  <c r="D2995" i="10"/>
  <c r="C2995" i="10"/>
  <c r="D2994" i="10"/>
  <c r="C2994" i="10"/>
  <c r="D2993" i="10"/>
  <c r="C2993" i="10"/>
  <c r="D2992" i="10"/>
  <c r="C2992" i="10"/>
  <c r="D2991" i="10"/>
  <c r="C2991" i="10"/>
  <c r="E2990" i="10"/>
  <c r="D2990" i="10"/>
  <c r="C2990" i="10"/>
  <c r="D2989" i="10"/>
  <c r="C2989" i="10"/>
  <c r="D2988" i="10"/>
  <c r="C2988" i="10"/>
  <c r="D2987" i="10"/>
  <c r="C2987" i="10"/>
  <c r="D2986" i="10"/>
  <c r="C2986" i="10"/>
  <c r="D2985" i="10"/>
  <c r="C2985" i="10"/>
  <c r="D2984" i="10"/>
  <c r="C2984" i="10"/>
  <c r="D2983" i="10"/>
  <c r="C2983" i="10"/>
  <c r="D2982" i="10"/>
  <c r="C2982" i="10"/>
  <c r="D2981" i="10"/>
  <c r="C2981" i="10"/>
  <c r="D2980" i="10"/>
  <c r="C2980" i="10"/>
  <c r="D2979" i="10"/>
  <c r="C2979" i="10"/>
  <c r="D2978" i="10"/>
  <c r="C2978" i="10"/>
  <c r="D2977" i="10"/>
  <c r="C2977" i="10"/>
  <c r="D2976" i="10"/>
  <c r="C2976" i="10"/>
  <c r="D2975" i="10"/>
  <c r="C2975" i="10"/>
  <c r="D2974" i="10"/>
  <c r="C2974" i="10"/>
  <c r="D2973" i="10"/>
  <c r="C2973" i="10"/>
  <c r="E2972" i="10"/>
  <c r="D2972" i="10"/>
  <c r="C2972" i="10"/>
  <c r="D2971" i="10"/>
  <c r="C2971" i="10"/>
  <c r="D2970" i="10"/>
  <c r="C2970" i="10"/>
  <c r="D2969" i="10"/>
  <c r="C2969" i="10"/>
  <c r="D2968" i="10"/>
  <c r="C2968" i="10"/>
  <c r="D2967" i="10"/>
  <c r="C2967" i="10"/>
  <c r="D2966" i="10"/>
  <c r="C2966" i="10"/>
  <c r="D2965" i="10"/>
  <c r="C2965" i="10"/>
  <c r="D2964" i="10"/>
  <c r="C2964" i="10"/>
  <c r="D2963" i="10"/>
  <c r="C2963" i="10"/>
  <c r="D2962" i="10"/>
  <c r="C2962" i="10"/>
  <c r="D2961" i="10"/>
  <c r="C2961" i="10"/>
  <c r="D2960" i="10"/>
  <c r="C2960" i="10"/>
  <c r="D2959" i="10"/>
  <c r="C2959" i="10"/>
  <c r="D2958" i="10"/>
  <c r="C2958" i="10"/>
  <c r="D2957" i="10"/>
  <c r="C2957" i="10"/>
  <c r="E2956" i="10"/>
  <c r="D2956" i="10"/>
  <c r="C2956" i="10"/>
  <c r="D2955" i="10"/>
  <c r="C2955" i="10"/>
  <c r="D2954" i="10"/>
  <c r="C2954" i="10"/>
  <c r="D2953" i="10"/>
  <c r="C2953" i="10"/>
  <c r="D2952" i="10"/>
  <c r="C2952" i="10"/>
  <c r="D2951" i="10"/>
  <c r="C2951" i="10"/>
  <c r="D2950" i="10"/>
  <c r="C2950" i="10"/>
  <c r="D2949" i="10"/>
  <c r="C2949" i="10"/>
  <c r="D2948" i="10"/>
  <c r="C2948" i="10"/>
  <c r="D2947" i="10"/>
  <c r="C2947" i="10"/>
  <c r="D2946" i="10"/>
  <c r="C2946" i="10"/>
  <c r="D2945" i="10"/>
  <c r="C2945" i="10"/>
  <c r="D2944" i="10"/>
  <c r="C2944" i="10"/>
  <c r="D2943" i="10"/>
  <c r="C2943" i="10"/>
  <c r="D2942" i="10"/>
  <c r="C2942" i="10"/>
  <c r="D2941" i="10"/>
  <c r="C2941" i="10"/>
  <c r="E2940" i="10"/>
  <c r="D2940" i="10"/>
  <c r="C2940" i="10"/>
  <c r="D2939" i="10"/>
  <c r="C2939" i="10"/>
  <c r="D2938" i="10"/>
  <c r="C2938" i="10"/>
  <c r="D2937" i="10"/>
  <c r="C2937" i="10"/>
  <c r="D2936" i="10"/>
  <c r="C2936" i="10"/>
  <c r="D2935" i="10"/>
  <c r="C2935" i="10"/>
  <c r="D2934" i="10"/>
  <c r="C2934" i="10"/>
  <c r="D2933" i="10"/>
  <c r="C2933" i="10"/>
  <c r="D2932" i="10"/>
  <c r="C2932" i="10"/>
  <c r="D2931" i="10"/>
  <c r="C2931" i="10"/>
  <c r="D2930" i="10"/>
  <c r="C2930" i="10"/>
  <c r="D2929" i="10"/>
  <c r="C2929" i="10"/>
  <c r="D2928" i="10"/>
  <c r="C2928" i="10"/>
  <c r="D2927" i="10"/>
  <c r="C2927" i="10"/>
  <c r="D2926" i="10"/>
  <c r="C2926" i="10"/>
  <c r="D2925" i="10"/>
  <c r="C2925" i="10"/>
  <c r="E2924" i="10"/>
  <c r="D2924" i="10"/>
  <c r="C2924" i="10"/>
  <c r="D2923" i="10"/>
  <c r="C2923" i="10"/>
  <c r="D2922" i="10"/>
  <c r="C2922" i="10"/>
  <c r="D2921" i="10"/>
  <c r="C2921" i="10"/>
  <c r="D2920" i="10"/>
  <c r="C2920" i="10"/>
  <c r="D2919" i="10"/>
  <c r="C2919" i="10"/>
  <c r="D2918" i="10"/>
  <c r="C2918" i="10"/>
  <c r="D2917" i="10"/>
  <c r="C2917" i="10"/>
  <c r="D2916" i="10"/>
  <c r="C2916" i="10"/>
  <c r="D2915" i="10"/>
  <c r="C2915" i="10"/>
  <c r="D2914" i="10"/>
  <c r="C2914" i="10"/>
  <c r="D2913" i="10"/>
  <c r="C2913" i="10"/>
  <c r="D2912" i="10"/>
  <c r="C2912" i="10"/>
  <c r="D2911" i="10"/>
  <c r="C2911" i="10"/>
  <c r="D2910" i="10"/>
  <c r="C2910" i="10"/>
  <c r="D2909" i="10"/>
  <c r="C2909" i="10"/>
  <c r="E2908" i="10"/>
  <c r="D2908" i="10"/>
  <c r="C2908" i="10"/>
  <c r="D2907" i="10"/>
  <c r="C2907" i="10"/>
  <c r="D2906" i="10"/>
  <c r="C2906" i="10"/>
  <c r="D2905" i="10"/>
  <c r="C2905" i="10"/>
  <c r="D2904" i="10"/>
  <c r="C2904" i="10"/>
  <c r="D2903" i="10"/>
  <c r="C2903" i="10"/>
  <c r="D2902" i="10"/>
  <c r="C2902" i="10"/>
  <c r="D2901" i="10"/>
  <c r="C2901" i="10"/>
  <c r="D2900" i="10"/>
  <c r="C2900" i="10"/>
  <c r="D2899" i="10"/>
  <c r="C2899" i="10"/>
  <c r="D2898" i="10"/>
  <c r="C2898" i="10"/>
  <c r="D2897" i="10"/>
  <c r="C2897" i="10"/>
  <c r="D2896" i="10"/>
  <c r="C2896" i="10"/>
  <c r="D2895" i="10"/>
  <c r="C2895" i="10"/>
  <c r="D2894" i="10"/>
  <c r="C2894" i="10"/>
  <c r="D2893" i="10"/>
  <c r="C2893" i="10"/>
  <c r="E2892" i="10"/>
  <c r="D2892" i="10"/>
  <c r="C2892" i="10"/>
  <c r="D2891" i="10"/>
  <c r="C2891" i="10"/>
  <c r="D2890" i="10"/>
  <c r="C2890" i="10"/>
  <c r="D2889" i="10"/>
  <c r="C2889" i="10"/>
  <c r="D2888" i="10"/>
  <c r="C2888" i="10"/>
  <c r="D2887" i="10"/>
  <c r="C2887" i="10"/>
  <c r="D2886" i="10"/>
  <c r="C2886" i="10"/>
  <c r="D2885" i="10"/>
  <c r="C2885" i="10"/>
  <c r="D2884" i="10"/>
  <c r="C2884" i="10"/>
  <c r="D2883" i="10"/>
  <c r="C2883" i="10"/>
  <c r="D2882" i="10"/>
  <c r="C2882" i="10"/>
  <c r="D2881" i="10"/>
  <c r="C2881" i="10"/>
  <c r="D2880" i="10"/>
  <c r="C2880" i="10"/>
  <c r="D2879" i="10"/>
  <c r="C2879" i="10"/>
  <c r="D2878" i="10"/>
  <c r="C2878" i="10"/>
  <c r="D2877" i="10"/>
  <c r="C2877" i="10"/>
  <c r="E2876" i="10"/>
  <c r="D2876" i="10"/>
  <c r="C2876" i="10"/>
  <c r="D2875" i="10"/>
  <c r="C2875" i="10"/>
  <c r="D2874" i="10"/>
  <c r="C2874" i="10"/>
  <c r="D2873" i="10"/>
  <c r="C2873" i="10"/>
  <c r="D2872" i="10"/>
  <c r="C2872" i="10"/>
  <c r="D2871" i="10"/>
  <c r="C2871" i="10"/>
  <c r="D2870" i="10"/>
  <c r="C2870" i="10"/>
  <c r="D2869" i="10"/>
  <c r="C2869" i="10"/>
  <c r="D2868" i="10"/>
  <c r="C2868" i="10"/>
  <c r="D2867" i="10"/>
  <c r="C2867" i="10"/>
  <c r="D2866" i="10"/>
  <c r="C2866" i="10"/>
  <c r="D2865" i="10"/>
  <c r="C2865" i="10"/>
  <c r="D2864" i="10"/>
  <c r="C2864" i="10"/>
  <c r="D2863" i="10"/>
  <c r="C2863" i="10"/>
  <c r="D2862" i="10"/>
  <c r="C2862" i="10"/>
  <c r="D2861" i="10"/>
  <c r="C2861" i="10"/>
  <c r="E2860" i="10"/>
  <c r="D2860" i="10"/>
  <c r="C2860" i="10"/>
  <c r="D2859" i="10"/>
  <c r="C2859" i="10"/>
  <c r="D2858" i="10"/>
  <c r="C2858" i="10"/>
  <c r="D2857" i="10"/>
  <c r="C2857" i="10"/>
  <c r="D2856" i="10"/>
  <c r="C2856" i="10"/>
  <c r="D2855" i="10"/>
  <c r="C2855" i="10"/>
  <c r="D2854" i="10"/>
  <c r="C2854" i="10"/>
  <c r="D2853" i="10"/>
  <c r="C2853" i="10"/>
  <c r="D2852" i="10"/>
  <c r="C2852" i="10"/>
  <c r="D2851" i="10"/>
  <c r="C2851" i="10"/>
  <c r="D2850" i="10"/>
  <c r="C2850" i="10"/>
  <c r="D2849" i="10"/>
  <c r="C2849" i="10"/>
  <c r="D2848" i="10"/>
  <c r="C2848" i="10"/>
  <c r="D2847" i="10"/>
  <c r="C2847" i="10"/>
  <c r="D2846" i="10"/>
  <c r="C2846" i="10"/>
  <c r="D2845" i="10"/>
  <c r="C2845" i="10"/>
  <c r="E2844" i="10"/>
  <c r="D2844" i="10"/>
  <c r="C2844" i="10"/>
  <c r="D2843" i="10"/>
  <c r="C2843" i="10"/>
  <c r="D2842" i="10"/>
  <c r="C2842" i="10"/>
  <c r="D2841" i="10"/>
  <c r="C2841" i="10"/>
  <c r="D2840" i="10"/>
  <c r="C2840" i="10"/>
  <c r="D2839" i="10"/>
  <c r="C2839" i="10"/>
  <c r="D2838" i="10"/>
  <c r="C2838" i="10"/>
  <c r="D2837" i="10"/>
  <c r="C2837" i="10"/>
  <c r="E2836" i="10"/>
  <c r="D2836" i="10"/>
  <c r="C2836" i="10"/>
  <c r="D2835" i="10"/>
  <c r="C2835" i="10"/>
  <c r="D2834" i="10"/>
  <c r="C2834" i="10"/>
  <c r="D2833" i="10"/>
  <c r="C2833" i="10"/>
  <c r="E2832" i="10"/>
  <c r="D2832" i="10"/>
  <c r="C2832" i="10"/>
  <c r="D2831" i="10"/>
  <c r="C2831" i="10"/>
  <c r="D2830" i="10"/>
  <c r="C2830" i="10"/>
  <c r="D2829" i="10"/>
  <c r="C2829" i="10"/>
  <c r="E2828" i="10"/>
  <c r="D2828" i="10"/>
  <c r="C2828" i="10"/>
  <c r="D2827" i="10"/>
  <c r="C2827" i="10"/>
  <c r="D2826" i="10"/>
  <c r="C2826" i="10"/>
  <c r="D2825" i="10"/>
  <c r="C2825" i="10"/>
  <c r="E2824" i="10"/>
  <c r="D2824" i="10"/>
  <c r="C2824" i="10"/>
  <c r="D2823" i="10"/>
  <c r="C2823" i="10"/>
  <c r="D2822" i="10"/>
  <c r="C2822" i="10"/>
  <c r="D2821" i="10"/>
  <c r="C2821" i="10"/>
  <c r="E2820" i="10"/>
  <c r="D2820" i="10"/>
  <c r="C2820" i="10"/>
  <c r="D2819" i="10"/>
  <c r="C2819" i="10"/>
  <c r="D2818" i="10"/>
  <c r="C2818" i="10"/>
  <c r="D2817" i="10"/>
  <c r="C2817" i="10"/>
  <c r="E2816" i="10"/>
  <c r="D2816" i="10"/>
  <c r="C2816" i="10"/>
  <c r="D2815" i="10"/>
  <c r="C2815" i="10"/>
  <c r="D2814" i="10"/>
  <c r="C2814" i="10"/>
  <c r="D2813" i="10"/>
  <c r="C2813" i="10"/>
  <c r="E2812" i="10"/>
  <c r="D2812" i="10"/>
  <c r="C2812" i="10"/>
  <c r="D2811" i="10"/>
  <c r="C2811" i="10"/>
  <c r="D2810" i="10"/>
  <c r="C2810" i="10"/>
  <c r="D2809" i="10"/>
  <c r="C2809" i="10"/>
  <c r="E2808" i="10"/>
  <c r="D2808" i="10"/>
  <c r="C2808" i="10"/>
  <c r="D2807" i="10"/>
  <c r="C2807" i="10"/>
  <c r="D2806" i="10"/>
  <c r="C2806" i="10"/>
  <c r="D2805" i="10"/>
  <c r="C2805" i="10"/>
  <c r="E2804" i="10"/>
  <c r="D2804" i="10"/>
  <c r="C2804" i="10"/>
  <c r="D2803" i="10"/>
  <c r="C2803" i="10"/>
  <c r="D2802" i="10"/>
  <c r="C2802" i="10"/>
  <c r="D2801" i="10"/>
  <c r="C2801" i="10"/>
  <c r="E2800" i="10"/>
  <c r="D2800" i="10"/>
  <c r="C2800" i="10"/>
  <c r="D2799" i="10"/>
  <c r="C2799" i="10"/>
  <c r="D2798" i="10"/>
  <c r="C2798" i="10"/>
  <c r="D2797" i="10"/>
  <c r="C2797" i="10"/>
  <c r="E2796" i="10"/>
  <c r="D2796" i="10"/>
  <c r="C2796" i="10"/>
  <c r="D2795" i="10"/>
  <c r="C2795" i="10"/>
  <c r="D2794" i="10"/>
  <c r="C2794" i="10"/>
  <c r="D2793" i="10"/>
  <c r="C2793" i="10"/>
  <c r="E2792" i="10"/>
  <c r="D2792" i="10"/>
  <c r="C2792" i="10"/>
  <c r="D2791" i="10"/>
  <c r="C2791" i="10"/>
  <c r="D2790" i="10"/>
  <c r="C2790" i="10"/>
  <c r="D2789" i="10"/>
  <c r="C2789" i="10"/>
  <c r="E2788" i="10"/>
  <c r="D2788" i="10"/>
  <c r="C2788" i="10"/>
  <c r="D2787" i="10"/>
  <c r="C2787" i="10"/>
  <c r="D2786" i="10"/>
  <c r="C2786" i="10"/>
  <c r="D2785" i="10"/>
  <c r="C2785" i="10"/>
  <c r="E2784" i="10"/>
  <c r="D2784" i="10"/>
  <c r="C2784" i="10"/>
  <c r="D2783" i="10"/>
  <c r="C2783" i="10"/>
  <c r="D2782" i="10"/>
  <c r="C2782" i="10"/>
  <c r="D2781" i="10"/>
  <c r="C2781" i="10"/>
  <c r="E2780" i="10"/>
  <c r="D2780" i="10"/>
  <c r="C2780" i="10"/>
  <c r="D2779" i="10"/>
  <c r="C2779" i="10"/>
  <c r="D2778" i="10"/>
  <c r="C2778" i="10"/>
  <c r="D2777" i="10"/>
  <c r="C2777" i="10"/>
  <c r="E2776" i="10"/>
  <c r="D2776" i="10"/>
  <c r="C2776" i="10"/>
  <c r="D2775" i="10"/>
  <c r="C2775" i="10"/>
  <c r="D2774" i="10"/>
  <c r="C2774" i="10"/>
  <c r="D2773" i="10"/>
  <c r="C2773" i="10"/>
  <c r="E2772" i="10"/>
  <c r="D2772" i="10"/>
  <c r="C2772" i="10"/>
  <c r="D2771" i="10"/>
  <c r="C2771" i="10"/>
  <c r="D2770" i="10"/>
  <c r="C2770" i="10"/>
  <c r="D2769" i="10"/>
  <c r="C2769" i="10"/>
  <c r="E2768" i="10"/>
  <c r="D2768" i="10"/>
  <c r="C2768" i="10"/>
  <c r="D2767" i="10"/>
  <c r="C2767" i="10"/>
  <c r="D2766" i="10"/>
  <c r="C2766" i="10"/>
  <c r="D2765" i="10"/>
  <c r="C2765" i="10"/>
  <c r="E2764" i="10"/>
  <c r="D2764" i="10"/>
  <c r="C2764" i="10"/>
  <c r="D2763" i="10"/>
  <c r="C2763" i="10"/>
  <c r="D2762" i="10"/>
  <c r="C2762" i="10"/>
  <c r="D2761" i="10"/>
  <c r="C2761" i="10"/>
  <c r="E2760" i="10"/>
  <c r="D2760" i="10"/>
  <c r="C2760" i="10"/>
  <c r="D2759" i="10"/>
  <c r="C2759" i="10"/>
  <c r="D2758" i="10"/>
  <c r="C2758" i="10"/>
  <c r="D2757" i="10"/>
  <c r="C2757" i="10"/>
  <c r="E2756" i="10"/>
  <c r="D2756" i="10"/>
  <c r="C2756" i="10"/>
  <c r="D2755" i="10"/>
  <c r="C2755" i="10"/>
  <c r="D2754" i="10"/>
  <c r="C2754" i="10"/>
  <c r="D2753" i="10"/>
  <c r="C2753" i="10"/>
  <c r="E2752" i="10"/>
  <c r="D2752" i="10"/>
  <c r="C2752" i="10"/>
  <c r="D2751" i="10"/>
  <c r="C2751" i="10"/>
  <c r="D2750" i="10"/>
  <c r="C2750" i="10"/>
  <c r="D2749" i="10"/>
  <c r="C2749" i="10"/>
  <c r="E2748" i="10"/>
  <c r="D2748" i="10"/>
  <c r="C2748" i="10"/>
  <c r="D2747" i="10"/>
  <c r="C2747" i="10"/>
  <c r="D2746" i="10"/>
  <c r="C2746" i="10"/>
  <c r="D2745" i="10"/>
  <c r="C2745" i="10"/>
  <c r="E2744" i="10"/>
  <c r="D2744" i="10"/>
  <c r="C2744" i="10"/>
  <c r="D2743" i="10"/>
  <c r="C2743" i="10"/>
  <c r="D2742" i="10"/>
  <c r="C2742" i="10"/>
  <c r="D2741" i="10"/>
  <c r="C2741" i="10"/>
  <c r="E2740" i="10"/>
  <c r="D2740" i="10"/>
  <c r="C2740" i="10"/>
  <c r="D2739" i="10"/>
  <c r="C2739" i="10"/>
  <c r="D2738" i="10"/>
  <c r="C2738" i="10"/>
  <c r="D2737" i="10"/>
  <c r="C2737" i="10"/>
  <c r="E2736" i="10"/>
  <c r="D2736" i="10"/>
  <c r="C2736" i="10"/>
  <c r="D2735" i="10"/>
  <c r="C2735" i="10"/>
  <c r="D2734" i="10"/>
  <c r="C2734" i="10"/>
  <c r="D2733" i="10"/>
  <c r="C2733" i="10"/>
  <c r="E2732" i="10"/>
  <c r="D2732" i="10"/>
  <c r="C2732" i="10"/>
  <c r="D2731" i="10"/>
  <c r="C2731" i="10"/>
  <c r="D2730" i="10"/>
  <c r="C2730" i="10"/>
  <c r="D2729" i="10"/>
  <c r="C2729" i="10"/>
  <c r="E2728" i="10"/>
  <c r="D2728" i="10"/>
  <c r="C2728" i="10"/>
  <c r="D2727" i="10"/>
  <c r="C2727" i="10"/>
  <c r="D2726" i="10"/>
  <c r="C2726" i="10"/>
  <c r="D2725" i="10"/>
  <c r="C2725" i="10"/>
  <c r="E2724" i="10"/>
  <c r="D2724" i="10"/>
  <c r="C2724" i="10"/>
  <c r="D2723" i="10"/>
  <c r="C2723" i="10"/>
  <c r="D2722" i="10"/>
  <c r="C2722" i="10"/>
  <c r="D2721" i="10"/>
  <c r="C2721" i="10"/>
  <c r="E2720" i="10"/>
  <c r="D2720" i="10"/>
  <c r="C2720" i="10"/>
  <c r="D2719" i="10"/>
  <c r="C2719" i="10"/>
  <c r="D2718" i="10"/>
  <c r="C2718" i="10"/>
  <c r="D2717" i="10"/>
  <c r="C2717" i="10"/>
  <c r="E2716" i="10"/>
  <c r="D2716" i="10"/>
  <c r="C2716" i="10"/>
  <c r="D2715" i="10"/>
  <c r="C2715" i="10"/>
  <c r="D2714" i="10"/>
  <c r="C2714" i="10"/>
  <c r="D2713" i="10"/>
  <c r="C2713" i="10"/>
  <c r="E2712" i="10"/>
  <c r="D2712" i="10"/>
  <c r="C2712" i="10"/>
  <c r="D2711" i="10"/>
  <c r="C2711" i="10"/>
  <c r="D2710" i="10"/>
  <c r="C2710" i="10"/>
  <c r="D2709" i="10"/>
  <c r="C2709" i="10"/>
  <c r="E2708" i="10"/>
  <c r="D2708" i="10"/>
  <c r="C2708" i="10"/>
  <c r="D2707" i="10"/>
  <c r="C2707" i="10"/>
  <c r="D2706" i="10"/>
  <c r="C2706" i="10"/>
  <c r="D2705" i="10"/>
  <c r="C2705" i="10"/>
  <c r="E2704" i="10"/>
  <c r="D2704" i="10"/>
  <c r="C2704" i="10"/>
  <c r="D2703" i="10"/>
  <c r="C2703" i="10"/>
  <c r="D2702" i="10"/>
  <c r="C2702" i="10"/>
  <c r="D2701" i="10"/>
  <c r="C2701" i="10"/>
  <c r="E2700" i="10"/>
  <c r="D2700" i="10"/>
  <c r="C2700" i="10"/>
  <c r="D2699" i="10"/>
  <c r="C2699" i="10"/>
  <c r="D2698" i="10"/>
  <c r="C2698" i="10"/>
  <c r="D2697" i="10"/>
  <c r="C2697" i="10"/>
  <c r="E2696" i="10"/>
  <c r="D2696" i="10"/>
  <c r="C2696" i="10"/>
  <c r="D2695" i="10"/>
  <c r="C2695" i="10"/>
  <c r="D2694" i="10"/>
  <c r="C2694" i="10"/>
  <c r="D2693" i="10"/>
  <c r="C2693" i="10"/>
  <c r="E2692" i="10"/>
  <c r="D2692" i="10"/>
  <c r="C2692" i="10"/>
  <c r="D2691" i="10"/>
  <c r="C2691" i="10"/>
  <c r="D2690" i="10"/>
  <c r="C2690" i="10"/>
  <c r="D2689" i="10"/>
  <c r="C2689" i="10"/>
  <c r="E2688" i="10"/>
  <c r="D2688" i="10"/>
  <c r="C2688" i="10"/>
  <c r="D2687" i="10"/>
  <c r="C2687" i="10"/>
  <c r="D2686" i="10"/>
  <c r="C2686" i="10"/>
  <c r="D2685" i="10"/>
  <c r="C2685" i="10"/>
  <c r="E2684" i="10"/>
  <c r="D2684" i="10"/>
  <c r="C2684" i="10"/>
  <c r="D2683" i="10"/>
  <c r="C2683" i="10"/>
  <c r="D2682" i="10"/>
  <c r="C2682" i="10"/>
  <c r="D2681" i="10"/>
  <c r="C2681" i="10"/>
  <c r="E2680" i="10"/>
  <c r="D2680" i="10"/>
  <c r="C2680" i="10"/>
  <c r="D2679" i="10"/>
  <c r="C2679" i="10"/>
  <c r="D2678" i="10"/>
  <c r="C2678" i="10"/>
  <c r="D2677" i="10"/>
  <c r="C2677" i="10"/>
  <c r="E2676" i="10"/>
  <c r="D2676" i="10"/>
  <c r="C2676" i="10"/>
  <c r="D2675" i="10"/>
  <c r="C2675" i="10"/>
  <c r="D2674" i="10"/>
  <c r="C2674" i="10"/>
  <c r="D2673" i="10"/>
  <c r="C2673" i="10"/>
  <c r="E2672" i="10"/>
  <c r="D2672" i="10"/>
  <c r="C2672" i="10"/>
  <c r="D2671" i="10"/>
  <c r="C2671" i="10"/>
  <c r="D2670" i="10"/>
  <c r="C2670" i="10"/>
  <c r="D2669" i="10"/>
  <c r="C2669" i="10"/>
  <c r="E2668" i="10"/>
  <c r="D2668" i="10"/>
  <c r="C2668" i="10"/>
  <c r="D2667" i="10"/>
  <c r="C2667" i="10"/>
  <c r="D2666" i="10"/>
  <c r="C2666" i="10"/>
  <c r="E2665" i="10"/>
  <c r="D2665" i="10"/>
  <c r="C2665" i="10"/>
  <c r="D2664" i="10"/>
  <c r="C2664" i="10"/>
  <c r="D2663" i="10"/>
  <c r="C2663" i="10"/>
  <c r="D2662" i="10"/>
  <c r="C2662" i="10"/>
  <c r="D2661" i="10"/>
  <c r="C2661" i="10"/>
  <c r="E2660" i="10"/>
  <c r="D2660" i="10"/>
  <c r="C2660" i="10"/>
  <c r="D2659" i="10"/>
  <c r="C2659" i="10"/>
  <c r="D2658" i="10"/>
  <c r="C2658" i="10"/>
  <c r="E2657" i="10"/>
  <c r="D2657" i="10"/>
  <c r="C2657" i="10"/>
  <c r="D2656" i="10"/>
  <c r="C2656" i="10"/>
  <c r="D2655" i="10"/>
  <c r="C2655" i="10"/>
  <c r="D2654" i="10"/>
  <c r="C2654" i="10"/>
  <c r="D2653" i="10"/>
  <c r="C2653" i="10"/>
  <c r="E2652" i="10"/>
  <c r="D2652" i="10"/>
  <c r="C2652" i="10"/>
  <c r="D2651" i="10"/>
  <c r="C2651" i="10"/>
  <c r="D2650" i="10"/>
  <c r="C2650" i="10"/>
  <c r="E2649" i="10"/>
  <c r="D2649" i="10"/>
  <c r="C2649" i="10"/>
  <c r="D2648" i="10"/>
  <c r="C2648" i="10"/>
  <c r="D2647" i="10"/>
  <c r="C2647" i="10"/>
  <c r="D2646" i="10"/>
  <c r="C2646" i="10"/>
  <c r="D2645" i="10"/>
  <c r="C2645" i="10"/>
  <c r="E2644" i="10"/>
  <c r="D2644" i="10"/>
  <c r="C2644" i="10"/>
  <c r="D2643" i="10"/>
  <c r="C2643" i="10"/>
  <c r="D2642" i="10"/>
  <c r="C2642" i="10"/>
  <c r="E2641" i="10"/>
  <c r="D2641" i="10"/>
  <c r="C2641" i="10"/>
  <c r="D2640" i="10"/>
  <c r="C2640" i="10"/>
  <c r="D2639" i="10"/>
  <c r="C2639" i="10"/>
  <c r="D2638" i="10"/>
  <c r="C2638" i="10"/>
  <c r="D2637" i="10"/>
  <c r="C2637" i="10"/>
  <c r="E2636" i="10"/>
  <c r="D2636" i="10"/>
  <c r="C2636" i="10"/>
  <c r="D2635" i="10"/>
  <c r="C2635" i="10"/>
  <c r="D2634" i="10"/>
  <c r="C2634" i="10"/>
  <c r="D2633" i="10"/>
  <c r="C2633" i="10"/>
  <c r="D2632" i="10"/>
  <c r="C2632" i="10"/>
  <c r="E2631" i="10"/>
  <c r="D2631" i="10"/>
  <c r="C2631" i="10"/>
  <c r="D2630" i="10"/>
  <c r="C2630" i="10"/>
  <c r="D2629" i="10"/>
  <c r="C2629" i="10"/>
  <c r="D2628" i="10"/>
  <c r="C2628" i="10"/>
  <c r="E2627" i="10"/>
  <c r="D2627" i="10"/>
  <c r="C2627" i="10"/>
  <c r="D2626" i="10"/>
  <c r="C2626" i="10"/>
  <c r="D2625" i="10"/>
  <c r="C2625" i="10"/>
  <c r="D2624" i="10"/>
  <c r="C2624" i="10"/>
  <c r="E2623" i="10"/>
  <c r="D2623" i="10"/>
  <c r="C2623" i="10"/>
  <c r="D2622" i="10"/>
  <c r="C2622" i="10"/>
  <c r="D2621" i="10"/>
  <c r="C2621" i="10"/>
  <c r="D2620" i="10"/>
  <c r="C2620" i="10"/>
  <c r="E2619" i="10"/>
  <c r="D2619" i="10"/>
  <c r="C2619" i="10"/>
  <c r="D2618" i="10"/>
  <c r="C2618" i="10"/>
  <c r="D2617" i="10"/>
  <c r="C2617" i="10"/>
  <c r="D2616" i="10"/>
  <c r="C2616" i="10"/>
  <c r="E2615" i="10"/>
  <c r="D2615" i="10"/>
  <c r="C2615" i="10"/>
  <c r="D2614" i="10"/>
  <c r="C2614" i="10"/>
  <c r="D2613" i="10"/>
  <c r="C2613" i="10"/>
  <c r="D2612" i="10"/>
  <c r="C2612" i="10"/>
  <c r="E2611" i="10"/>
  <c r="D2611" i="10"/>
  <c r="C2611" i="10"/>
  <c r="D2610" i="10"/>
  <c r="C2610" i="10"/>
  <c r="D2609" i="10"/>
  <c r="C2609" i="10"/>
  <c r="D2608" i="10"/>
  <c r="C2608" i="10"/>
  <c r="E2607" i="10"/>
  <c r="D2607" i="10"/>
  <c r="C2607" i="10"/>
  <c r="D2606" i="10"/>
  <c r="C2606" i="10"/>
  <c r="D2605" i="10"/>
  <c r="C2605" i="10"/>
  <c r="D2604" i="10"/>
  <c r="C2604" i="10"/>
  <c r="E2603" i="10"/>
  <c r="D2603" i="10"/>
  <c r="C2603" i="10"/>
  <c r="D2602" i="10"/>
  <c r="C2602" i="10"/>
  <c r="D2601" i="10"/>
  <c r="C2601" i="10"/>
  <c r="D2600" i="10"/>
  <c r="C2600" i="10"/>
  <c r="E2599" i="10"/>
  <c r="D2599" i="10"/>
  <c r="C2599" i="10"/>
  <c r="D2598" i="10"/>
  <c r="C2598" i="10"/>
  <c r="D2597" i="10"/>
  <c r="C2597" i="10"/>
  <c r="D2596" i="10"/>
  <c r="C2596" i="10"/>
  <c r="E2595" i="10"/>
  <c r="D2595" i="10"/>
  <c r="C2595" i="10"/>
  <c r="D2594" i="10"/>
  <c r="C2594" i="10"/>
  <c r="D2593" i="10"/>
  <c r="C2593" i="10"/>
  <c r="D2592" i="10"/>
  <c r="C2592" i="10"/>
  <c r="E2591" i="10"/>
  <c r="D2591" i="10"/>
  <c r="C2591" i="10"/>
  <c r="D2590" i="10"/>
  <c r="C2590" i="10"/>
  <c r="D2589" i="10"/>
  <c r="C2589" i="10"/>
  <c r="D2588" i="10"/>
  <c r="C2588" i="10"/>
  <c r="E2587" i="10"/>
  <c r="D2587" i="10"/>
  <c r="C2587" i="10"/>
  <c r="D2586" i="10"/>
  <c r="C2586" i="10"/>
  <c r="D2585" i="10"/>
  <c r="C2585" i="10"/>
  <c r="D2584" i="10"/>
  <c r="C2584" i="10"/>
  <c r="E2583" i="10"/>
  <c r="D2583" i="10"/>
  <c r="C2583" i="10"/>
  <c r="D2582" i="10"/>
  <c r="C2582" i="10"/>
  <c r="D2581" i="10"/>
  <c r="C2581" i="10"/>
  <c r="D2580" i="10"/>
  <c r="C2580" i="10"/>
  <c r="E2579" i="10"/>
  <c r="D2579" i="10"/>
  <c r="C2579" i="10"/>
  <c r="D2578" i="10"/>
  <c r="C2578" i="10"/>
  <c r="D2577" i="10"/>
  <c r="C2577" i="10"/>
  <c r="D2576" i="10"/>
  <c r="C2576" i="10"/>
  <c r="E2575" i="10"/>
  <c r="D2575" i="10"/>
  <c r="C2575" i="10"/>
  <c r="D2574" i="10"/>
  <c r="C2574" i="10"/>
  <c r="D2573" i="10"/>
  <c r="C2573" i="10"/>
  <c r="D2572" i="10"/>
  <c r="C2572" i="10"/>
  <c r="E2571" i="10"/>
  <c r="D2571" i="10"/>
  <c r="C2571" i="10"/>
  <c r="D2570" i="10"/>
  <c r="C2570" i="10"/>
  <c r="D2569" i="10"/>
  <c r="C2569" i="10"/>
  <c r="D2568" i="10"/>
  <c r="C2568" i="10"/>
  <c r="E2567" i="10"/>
  <c r="D2567" i="10"/>
  <c r="C2567" i="10"/>
  <c r="D2566" i="10"/>
  <c r="C2566" i="10"/>
  <c r="D2565" i="10"/>
  <c r="C2565" i="10"/>
  <c r="D2564" i="10"/>
  <c r="C2564" i="10"/>
  <c r="E2563" i="10"/>
  <c r="D2563" i="10"/>
  <c r="C2563" i="10"/>
  <c r="D2562" i="10"/>
  <c r="C2562" i="10"/>
  <c r="D2561" i="10"/>
  <c r="C2561" i="10"/>
  <c r="D2560" i="10"/>
  <c r="C2560" i="10"/>
  <c r="E2559" i="10"/>
  <c r="D2559" i="10"/>
  <c r="C2559" i="10"/>
  <c r="D2558" i="10"/>
  <c r="C2558" i="10"/>
  <c r="D2557" i="10"/>
  <c r="C2557" i="10"/>
  <c r="D2556" i="10"/>
  <c r="C2556" i="10"/>
  <c r="E2555" i="10"/>
  <c r="D2555" i="10"/>
  <c r="C2555" i="10"/>
  <c r="D2554" i="10"/>
  <c r="C2554" i="10"/>
  <c r="D2553" i="10"/>
  <c r="C2553" i="10"/>
  <c r="D2552" i="10"/>
  <c r="C2552" i="10"/>
  <c r="D2551" i="10"/>
  <c r="C2551" i="10"/>
  <c r="D2550" i="10"/>
  <c r="C2550" i="10"/>
  <c r="E2549" i="10"/>
  <c r="D2549" i="10"/>
  <c r="C2549" i="10"/>
  <c r="D2548" i="10"/>
  <c r="C2548" i="10"/>
  <c r="E2547" i="10"/>
  <c r="D2547" i="10"/>
  <c r="C2547" i="10"/>
  <c r="D2546" i="10"/>
  <c r="C2546" i="10"/>
  <c r="D2545" i="10"/>
  <c r="C2545" i="10"/>
  <c r="D2544" i="10"/>
  <c r="C2544" i="10"/>
  <c r="D2543" i="10"/>
  <c r="C2543" i="10"/>
  <c r="D2542" i="10"/>
  <c r="C2542" i="10"/>
  <c r="D2541" i="10"/>
  <c r="C2541" i="10"/>
  <c r="D2540" i="10"/>
  <c r="C2540" i="10"/>
  <c r="E2539" i="10"/>
  <c r="D2539" i="10"/>
  <c r="C2539" i="10"/>
  <c r="D2538" i="10"/>
  <c r="C2538" i="10"/>
  <c r="D2537" i="10"/>
  <c r="C2537" i="10"/>
  <c r="D2536" i="10"/>
  <c r="C2536" i="10"/>
  <c r="D2535" i="10"/>
  <c r="C2535" i="10"/>
  <c r="D2534" i="10"/>
  <c r="C2534" i="10"/>
  <c r="D2533" i="10"/>
  <c r="C2533" i="10"/>
  <c r="D2532" i="10"/>
  <c r="C2532" i="10"/>
  <c r="E2531" i="10"/>
  <c r="D2531" i="10"/>
  <c r="C2531" i="10"/>
  <c r="D2530" i="10"/>
  <c r="C2530" i="10"/>
  <c r="D2529" i="10"/>
  <c r="C2529" i="10"/>
  <c r="D2528" i="10"/>
  <c r="C2528" i="10"/>
  <c r="E2527" i="10"/>
  <c r="D2527" i="10"/>
  <c r="C2527" i="10"/>
  <c r="D2526" i="10"/>
  <c r="C2526" i="10"/>
  <c r="D2525" i="10"/>
  <c r="C2525" i="10"/>
  <c r="D2524" i="10"/>
  <c r="C2524" i="10"/>
  <c r="E2523" i="10"/>
  <c r="D2523" i="10"/>
  <c r="C2523" i="10"/>
  <c r="D2522" i="10"/>
  <c r="C2522" i="10"/>
  <c r="D2521" i="10"/>
  <c r="C2521" i="10"/>
  <c r="D2520" i="10"/>
  <c r="C2520" i="10"/>
  <c r="D2519" i="10"/>
  <c r="C2519" i="10"/>
  <c r="D2518" i="10"/>
  <c r="C2518" i="10"/>
  <c r="E2517" i="10"/>
  <c r="D2517" i="10"/>
  <c r="C2517" i="10"/>
  <c r="D2516" i="10"/>
  <c r="C2516" i="10"/>
  <c r="E2515" i="10"/>
  <c r="D2515" i="10"/>
  <c r="C2515" i="10"/>
  <c r="D2514" i="10"/>
  <c r="C2514" i="10"/>
  <c r="D2513" i="10"/>
  <c r="C2513" i="10"/>
  <c r="D2512" i="10"/>
  <c r="C2512" i="10"/>
  <c r="D2511" i="10"/>
  <c r="C2511" i="10"/>
  <c r="D2510" i="10"/>
  <c r="C2510" i="10"/>
  <c r="D2509" i="10"/>
  <c r="C2509" i="10"/>
  <c r="D2508" i="10"/>
  <c r="C2508" i="10"/>
  <c r="E2507" i="10"/>
  <c r="D2507" i="10"/>
  <c r="C2507" i="10"/>
  <c r="D2506" i="10"/>
  <c r="C2506" i="10"/>
  <c r="D2505" i="10"/>
  <c r="C2505" i="10"/>
  <c r="D2504" i="10"/>
  <c r="C2504" i="10"/>
  <c r="D2503" i="10"/>
  <c r="C2503" i="10"/>
  <c r="D2502" i="10"/>
  <c r="C2502" i="10"/>
  <c r="D2501" i="10"/>
  <c r="C2501" i="10"/>
  <c r="D2500" i="10"/>
  <c r="C2500" i="10"/>
  <c r="E2499" i="10"/>
  <c r="D2499" i="10"/>
  <c r="C2499" i="10"/>
  <c r="D2498" i="10"/>
  <c r="C2498" i="10"/>
  <c r="D2497" i="10"/>
  <c r="C2497" i="10"/>
  <c r="D2496" i="10"/>
  <c r="C2496" i="10"/>
  <c r="E2495" i="10"/>
  <c r="D2495" i="10"/>
  <c r="C2495" i="10"/>
  <c r="D2494" i="10"/>
  <c r="C2494" i="10"/>
  <c r="D2493" i="10"/>
  <c r="C2493" i="10"/>
  <c r="D2492" i="10"/>
  <c r="C2492" i="10"/>
  <c r="E2491" i="10"/>
  <c r="D2491" i="10"/>
  <c r="C2491" i="10"/>
  <c r="D2490" i="10"/>
  <c r="C2490" i="10"/>
  <c r="D2489" i="10"/>
  <c r="C2489" i="10"/>
  <c r="D2488" i="10"/>
  <c r="C2488" i="10"/>
  <c r="D2487" i="10"/>
  <c r="C2487" i="10"/>
  <c r="D2486" i="10"/>
  <c r="C2486" i="10"/>
  <c r="E2485" i="10"/>
  <c r="D2485" i="10"/>
  <c r="C2485" i="10"/>
  <c r="D2484" i="10"/>
  <c r="C2484" i="10"/>
  <c r="E2483" i="10"/>
  <c r="D2483" i="10"/>
  <c r="C2483" i="10"/>
  <c r="D2482" i="10"/>
  <c r="C2482" i="10"/>
  <c r="D2481" i="10"/>
  <c r="C2481" i="10"/>
  <c r="D2480" i="10"/>
  <c r="C2480" i="10"/>
  <c r="D2479" i="10"/>
  <c r="C2479" i="10"/>
  <c r="D2478" i="10"/>
  <c r="C2478" i="10"/>
  <c r="D2477" i="10"/>
  <c r="C2477" i="10"/>
  <c r="D2476" i="10"/>
  <c r="C2476" i="10"/>
  <c r="E2475" i="10"/>
  <c r="D2475" i="10"/>
  <c r="C2475" i="10"/>
  <c r="D2474" i="10"/>
  <c r="C2474" i="10"/>
  <c r="D2473" i="10"/>
  <c r="C2473" i="10"/>
  <c r="D2472" i="10"/>
  <c r="C2472" i="10"/>
  <c r="D2471" i="10"/>
  <c r="C2471" i="10"/>
  <c r="D2470" i="10"/>
  <c r="C2470" i="10"/>
  <c r="D2469" i="10"/>
  <c r="C2469" i="10"/>
  <c r="D2468" i="10"/>
  <c r="C2468" i="10"/>
  <c r="E2467" i="10"/>
  <c r="D2467" i="10"/>
  <c r="C2467" i="10"/>
  <c r="D2466" i="10"/>
  <c r="C2466" i="10"/>
  <c r="D2465" i="10"/>
  <c r="C2465" i="10"/>
  <c r="D2464" i="10"/>
  <c r="C2464" i="10"/>
  <c r="E2463" i="10"/>
  <c r="D2463" i="10"/>
  <c r="C2463" i="10"/>
  <c r="D2462" i="10"/>
  <c r="C2462" i="10"/>
  <c r="D2461" i="10"/>
  <c r="C2461" i="10"/>
  <c r="D2460" i="10"/>
  <c r="C2460" i="10"/>
  <c r="E2459" i="10"/>
  <c r="D2459" i="10"/>
  <c r="C2459" i="10"/>
  <c r="D2458" i="10"/>
  <c r="C2458" i="10"/>
  <c r="D2457" i="10"/>
  <c r="C2457" i="10"/>
  <c r="D2456" i="10"/>
  <c r="C2456" i="10"/>
  <c r="D2455" i="10"/>
  <c r="C2455" i="10"/>
  <c r="D2454" i="10"/>
  <c r="C2454" i="10"/>
  <c r="E2453" i="10"/>
  <c r="D2453" i="10"/>
  <c r="C2453" i="10"/>
  <c r="D2452" i="10"/>
  <c r="C2452" i="10"/>
  <c r="E2451" i="10"/>
  <c r="D2451" i="10"/>
  <c r="C2451" i="10"/>
  <c r="D2450" i="10"/>
  <c r="C2450" i="10"/>
  <c r="D2449" i="10"/>
  <c r="C2449" i="10"/>
  <c r="D2448" i="10"/>
  <c r="C2448" i="10"/>
  <c r="D2447" i="10"/>
  <c r="C2447" i="10"/>
  <c r="D2446" i="10"/>
  <c r="C2446" i="10"/>
  <c r="D2445" i="10"/>
  <c r="C2445" i="10"/>
  <c r="D2444" i="10"/>
  <c r="C2444" i="10"/>
  <c r="E2443" i="10"/>
  <c r="D2443" i="10"/>
  <c r="C2443" i="10"/>
  <c r="D2442" i="10"/>
  <c r="C2442" i="10"/>
  <c r="D2441" i="10"/>
  <c r="C2441" i="10"/>
  <c r="D2440" i="10"/>
  <c r="C2440" i="10"/>
  <c r="D2439" i="10"/>
  <c r="C2439" i="10"/>
  <c r="D2438" i="10"/>
  <c r="C2438" i="10"/>
  <c r="D2437" i="10"/>
  <c r="C2437" i="10"/>
  <c r="D2436" i="10"/>
  <c r="C2436" i="10"/>
  <c r="E2435" i="10"/>
  <c r="D2435" i="10"/>
  <c r="C2435" i="10"/>
  <c r="D2434" i="10"/>
  <c r="C2434" i="10"/>
  <c r="D2433" i="10"/>
  <c r="C2433" i="10"/>
  <c r="D2432" i="10"/>
  <c r="C2432" i="10"/>
  <c r="E2431" i="10"/>
  <c r="D2431" i="10"/>
  <c r="C2431" i="10"/>
  <c r="D2430" i="10"/>
  <c r="C2430" i="10"/>
  <c r="D2429" i="10"/>
  <c r="C2429" i="10"/>
  <c r="D2428" i="10"/>
  <c r="C2428" i="10"/>
  <c r="E2427" i="10"/>
  <c r="D2427" i="10"/>
  <c r="C2427" i="10"/>
  <c r="D2426" i="10"/>
  <c r="C2426" i="10"/>
  <c r="D2425" i="10"/>
  <c r="C2425" i="10"/>
  <c r="D2424" i="10"/>
  <c r="C2424" i="10"/>
  <c r="D2423" i="10"/>
  <c r="C2423" i="10"/>
  <c r="D2422" i="10"/>
  <c r="C2422" i="10"/>
  <c r="E2421" i="10"/>
  <c r="D2421" i="10"/>
  <c r="C2421" i="10"/>
  <c r="D2420" i="10"/>
  <c r="C2420" i="10"/>
  <c r="E2419" i="10"/>
  <c r="D2419" i="10"/>
  <c r="C2419" i="10"/>
  <c r="D2418" i="10"/>
  <c r="C2418" i="10"/>
  <c r="D2417" i="10"/>
  <c r="C2417" i="10"/>
  <c r="D2416" i="10"/>
  <c r="C2416" i="10"/>
  <c r="D2415" i="10"/>
  <c r="C2415" i="10"/>
  <c r="D2414" i="10"/>
  <c r="C2414" i="10"/>
  <c r="D2413" i="10"/>
  <c r="C2413" i="10"/>
  <c r="D2412" i="10"/>
  <c r="C2412" i="10"/>
  <c r="E2411" i="10"/>
  <c r="D2411" i="10"/>
  <c r="C2411" i="10"/>
  <c r="D2410" i="10"/>
  <c r="C2410" i="10"/>
  <c r="D2409" i="10"/>
  <c r="C2409" i="10"/>
  <c r="D2408" i="10"/>
  <c r="C2408" i="10"/>
  <c r="D2407" i="10"/>
  <c r="C2407" i="10"/>
  <c r="D2406" i="10"/>
  <c r="C2406" i="10"/>
  <c r="D2405" i="10"/>
  <c r="C2405" i="10"/>
  <c r="D2404" i="10"/>
  <c r="C2404" i="10"/>
  <c r="E2403" i="10"/>
  <c r="D2403" i="10"/>
  <c r="C2403" i="10"/>
  <c r="D2402" i="10"/>
  <c r="C2402" i="10"/>
  <c r="D2401" i="10"/>
  <c r="C2401" i="10"/>
  <c r="D2400" i="10"/>
  <c r="C2400" i="10"/>
  <c r="E2399" i="10"/>
  <c r="D2399" i="10"/>
  <c r="C2399" i="10"/>
  <c r="D2398" i="10"/>
  <c r="C2398" i="10"/>
  <c r="D2397" i="10"/>
  <c r="C2397" i="10"/>
  <c r="D2396" i="10"/>
  <c r="C2396" i="10"/>
  <c r="E2395" i="10"/>
  <c r="D2395" i="10"/>
  <c r="C2395" i="10"/>
  <c r="D2394" i="10"/>
  <c r="C2394" i="10"/>
  <c r="D2393" i="10"/>
  <c r="C2393" i="10"/>
  <c r="D2392" i="10"/>
  <c r="C2392" i="10"/>
  <c r="D2391" i="10"/>
  <c r="C2391" i="10"/>
  <c r="D2390" i="10"/>
  <c r="C2390" i="10"/>
  <c r="E2389" i="10"/>
  <c r="D2389" i="10"/>
  <c r="C2389" i="10"/>
  <c r="D2388" i="10"/>
  <c r="C2388" i="10"/>
  <c r="E2387" i="10"/>
  <c r="D2387" i="10"/>
  <c r="C2387" i="10"/>
  <c r="D2386" i="10"/>
  <c r="C2386" i="10"/>
  <c r="D2385" i="10"/>
  <c r="C2385" i="10"/>
  <c r="D2384" i="10"/>
  <c r="C2384" i="10"/>
  <c r="D2383" i="10"/>
  <c r="C2383" i="10"/>
  <c r="D2382" i="10"/>
  <c r="C2382" i="10"/>
  <c r="D2381" i="10"/>
  <c r="C2381" i="10"/>
  <c r="D2380" i="10"/>
  <c r="C2380" i="10"/>
  <c r="E2379" i="10"/>
  <c r="D2379" i="10"/>
  <c r="C2379" i="10"/>
  <c r="D2378" i="10"/>
  <c r="C2378" i="10"/>
  <c r="D2377" i="10"/>
  <c r="C2377" i="10"/>
  <c r="D2376" i="10"/>
  <c r="C2376" i="10"/>
  <c r="D2375" i="10"/>
  <c r="C2375" i="10"/>
  <c r="D2374" i="10"/>
  <c r="C2374" i="10"/>
  <c r="D2373" i="10"/>
  <c r="C2373" i="10"/>
  <c r="D2372" i="10"/>
  <c r="C2372" i="10"/>
  <c r="E2371" i="10"/>
  <c r="D2371" i="10"/>
  <c r="C2371" i="10"/>
  <c r="D2370" i="10"/>
  <c r="C2370" i="10"/>
  <c r="D2369" i="10"/>
  <c r="C2369" i="10"/>
  <c r="D2368" i="10"/>
  <c r="C2368" i="10"/>
  <c r="E2367" i="10"/>
  <c r="D2367" i="10"/>
  <c r="C2367" i="10"/>
  <c r="D2366" i="10"/>
  <c r="C2366" i="10"/>
  <c r="D2365" i="10"/>
  <c r="C2365" i="10"/>
  <c r="D2364" i="10"/>
  <c r="C2364" i="10"/>
  <c r="E2363" i="10"/>
  <c r="D2363" i="10"/>
  <c r="C2363" i="10"/>
  <c r="D2362" i="10"/>
  <c r="C2362" i="10"/>
  <c r="D2361" i="10"/>
  <c r="C2361" i="10"/>
  <c r="D2360" i="10"/>
  <c r="C2360" i="10"/>
  <c r="D2359" i="10"/>
  <c r="C2359" i="10"/>
  <c r="D2358" i="10"/>
  <c r="C2358" i="10"/>
  <c r="E2357" i="10"/>
  <c r="D2357" i="10"/>
  <c r="C2357" i="10"/>
  <c r="D2356" i="10"/>
  <c r="C2356" i="10"/>
  <c r="E2355" i="10"/>
  <c r="D2355" i="10"/>
  <c r="C2355" i="10"/>
  <c r="D2354" i="10"/>
  <c r="C2354" i="10"/>
  <c r="D2353" i="10"/>
  <c r="C2353" i="10"/>
  <c r="D2352" i="10"/>
  <c r="C2352" i="10"/>
  <c r="D2351" i="10"/>
  <c r="C2351" i="10"/>
  <c r="D2350" i="10"/>
  <c r="C2350" i="10"/>
  <c r="D2349" i="10"/>
  <c r="C2349" i="10"/>
  <c r="D2348" i="10"/>
  <c r="C2348" i="10"/>
  <c r="E2347" i="10"/>
  <c r="D2347" i="10"/>
  <c r="C2347" i="10"/>
  <c r="D2346" i="10"/>
  <c r="C2346" i="10"/>
  <c r="D2345" i="10"/>
  <c r="C2345" i="10"/>
  <c r="D2344" i="10"/>
  <c r="C2344" i="10"/>
  <c r="D2343" i="10"/>
  <c r="C2343" i="10"/>
  <c r="D2342" i="10"/>
  <c r="C2342" i="10"/>
  <c r="D2341" i="10"/>
  <c r="C2341" i="10"/>
  <c r="D2340" i="10"/>
  <c r="C2340" i="10"/>
  <c r="E2339" i="10"/>
  <c r="D2339" i="10"/>
  <c r="C2339" i="10"/>
  <c r="D2338" i="10"/>
  <c r="C2338" i="10"/>
  <c r="D2337" i="10"/>
  <c r="C2337" i="10"/>
  <c r="D2336" i="10"/>
  <c r="C2336" i="10"/>
  <c r="E2335" i="10"/>
  <c r="D2335" i="10"/>
  <c r="C2335" i="10"/>
  <c r="D2334" i="10"/>
  <c r="C2334" i="10"/>
  <c r="D2333" i="10"/>
  <c r="C2333" i="10"/>
  <c r="D2332" i="10"/>
  <c r="C2332" i="10"/>
  <c r="E2331" i="10"/>
  <c r="D2331" i="10"/>
  <c r="C2331" i="10"/>
  <c r="D2330" i="10"/>
  <c r="C2330" i="10"/>
  <c r="D2329" i="10"/>
  <c r="C2329" i="10"/>
  <c r="D2328" i="10"/>
  <c r="C2328" i="10"/>
  <c r="D2327" i="10"/>
  <c r="C2327" i="10"/>
  <c r="D2326" i="10"/>
  <c r="C2326" i="10"/>
  <c r="E2325" i="10"/>
  <c r="D2325" i="10"/>
  <c r="C2325" i="10"/>
  <c r="D2324" i="10"/>
  <c r="C2324" i="10"/>
  <c r="E2323" i="10"/>
  <c r="D2323" i="10"/>
  <c r="C2323" i="10"/>
  <c r="D2322" i="10"/>
  <c r="C2322" i="10"/>
  <c r="D2321" i="10"/>
  <c r="C2321" i="10"/>
  <c r="D2320" i="10"/>
  <c r="C2320" i="10"/>
  <c r="D2319" i="10"/>
  <c r="C2319" i="10"/>
  <c r="D2318" i="10"/>
  <c r="C2318" i="10"/>
  <c r="D2317" i="10"/>
  <c r="C2317" i="10"/>
  <c r="D2316" i="10"/>
  <c r="C2316" i="10"/>
  <c r="E2315" i="10"/>
  <c r="D2315" i="10"/>
  <c r="C2315" i="10"/>
  <c r="D2314" i="10"/>
  <c r="C2314" i="10"/>
  <c r="D2313" i="10"/>
  <c r="C2313" i="10"/>
  <c r="D2312" i="10"/>
  <c r="C2312" i="10"/>
  <c r="D2311" i="10"/>
  <c r="C2311" i="10"/>
  <c r="D2310" i="10"/>
  <c r="C2310" i="10"/>
  <c r="D2309" i="10"/>
  <c r="C2309" i="10"/>
  <c r="D2308" i="10"/>
  <c r="C2308" i="10"/>
  <c r="D2307" i="10"/>
  <c r="C2307" i="10"/>
  <c r="D2306" i="10"/>
  <c r="C2306" i="10"/>
  <c r="D2305" i="10"/>
  <c r="C2305" i="10"/>
  <c r="D2304" i="10"/>
  <c r="C2304" i="10"/>
  <c r="E2303" i="10"/>
  <c r="D2303" i="10"/>
  <c r="C2303" i="10"/>
  <c r="D2302" i="10"/>
  <c r="C2302" i="10"/>
  <c r="D2301" i="10"/>
  <c r="C2301" i="10"/>
  <c r="D2300" i="10"/>
  <c r="C2300" i="10"/>
  <c r="E2299" i="10"/>
  <c r="D2299" i="10"/>
  <c r="C2299" i="10"/>
  <c r="D2298" i="10"/>
  <c r="C2298" i="10"/>
  <c r="D2297" i="10"/>
  <c r="C2297" i="10"/>
  <c r="D2296" i="10"/>
  <c r="C2296" i="10"/>
  <c r="D2295" i="10"/>
  <c r="C2295" i="10"/>
  <c r="D2294" i="10"/>
  <c r="C2294" i="10"/>
  <c r="D2293" i="10"/>
  <c r="C2293" i="10"/>
  <c r="D2292" i="10"/>
  <c r="C2292" i="10"/>
  <c r="D2291" i="10"/>
  <c r="C2291" i="10"/>
  <c r="D2290" i="10"/>
  <c r="C2290" i="10"/>
  <c r="D2289" i="10"/>
  <c r="C2289" i="10"/>
  <c r="D2288" i="10"/>
  <c r="C2288" i="10"/>
  <c r="D2287" i="10"/>
  <c r="C2287" i="10"/>
  <c r="D2286" i="10"/>
  <c r="C2286" i="10"/>
  <c r="D2285" i="10"/>
  <c r="C2285" i="10"/>
  <c r="D2284" i="10"/>
  <c r="C2284" i="10"/>
  <c r="D2283" i="10"/>
  <c r="C2283" i="10"/>
  <c r="D2282" i="10"/>
  <c r="C2282" i="10"/>
  <c r="D2281" i="10"/>
  <c r="C2281" i="10"/>
  <c r="D2280" i="10"/>
  <c r="C2280" i="10"/>
  <c r="D2279" i="10"/>
  <c r="C2279" i="10"/>
  <c r="D2278" i="10"/>
  <c r="C2278" i="10"/>
  <c r="D2277" i="10"/>
  <c r="C2277" i="10"/>
  <c r="D2276" i="10"/>
  <c r="C2276" i="10"/>
  <c r="D2275" i="10"/>
  <c r="C2275" i="10"/>
  <c r="D2274" i="10"/>
  <c r="C2274" i="10"/>
  <c r="D2273" i="10"/>
  <c r="C2273" i="10"/>
  <c r="D2272" i="10"/>
  <c r="C2272" i="10"/>
  <c r="D2271" i="10"/>
  <c r="C2271" i="10"/>
  <c r="D2270" i="10"/>
  <c r="C2270" i="10"/>
  <c r="D2269" i="10"/>
  <c r="C2269" i="10"/>
  <c r="D2268" i="10"/>
  <c r="C2268" i="10"/>
  <c r="D2267" i="10"/>
  <c r="C2267" i="10"/>
  <c r="D2266" i="10"/>
  <c r="C2266" i="10"/>
  <c r="D2265" i="10"/>
  <c r="C2265" i="10"/>
  <c r="D2264" i="10"/>
  <c r="C2264" i="10"/>
  <c r="D2263" i="10"/>
  <c r="C2263" i="10"/>
  <c r="D2262" i="10"/>
  <c r="C2262" i="10"/>
  <c r="D2261" i="10"/>
  <c r="C2261" i="10"/>
  <c r="D2260" i="10"/>
  <c r="C2260" i="10"/>
  <c r="D2259" i="10"/>
  <c r="C2259" i="10"/>
  <c r="D2258" i="10"/>
  <c r="C2258" i="10"/>
  <c r="D2257" i="10"/>
  <c r="C2257" i="10"/>
  <c r="D2256" i="10"/>
  <c r="C2256" i="10"/>
  <c r="D2255" i="10"/>
  <c r="C2255" i="10"/>
  <c r="D2254" i="10"/>
  <c r="C2254" i="10"/>
  <c r="E2253" i="10"/>
  <c r="D2253" i="10"/>
  <c r="C2253" i="10"/>
  <c r="D2252" i="10"/>
  <c r="C2252" i="10"/>
  <c r="D2251" i="10"/>
  <c r="C2251" i="10"/>
  <c r="E2250" i="10"/>
  <c r="D2250" i="10"/>
  <c r="C2250" i="10"/>
  <c r="D2249" i="10"/>
  <c r="C2249" i="10"/>
  <c r="D2248" i="10"/>
  <c r="C2248" i="10"/>
  <c r="D2247" i="10"/>
  <c r="C2247" i="10"/>
  <c r="D2246" i="10"/>
  <c r="C2246" i="10"/>
  <c r="E2245" i="10"/>
  <c r="D2245" i="10"/>
  <c r="C2245" i="10"/>
  <c r="D2244" i="10"/>
  <c r="C2244" i="10"/>
  <c r="D2243" i="10"/>
  <c r="C2243" i="10"/>
  <c r="E2242" i="10"/>
  <c r="D2242" i="10"/>
  <c r="C2242" i="10"/>
  <c r="D2241" i="10"/>
  <c r="C2241" i="10"/>
  <c r="D2240" i="10"/>
  <c r="C2240" i="10"/>
  <c r="D2239" i="10"/>
  <c r="C2239" i="10"/>
  <c r="D2238" i="10"/>
  <c r="C2238" i="10"/>
  <c r="E2237" i="10"/>
  <c r="D2237" i="10"/>
  <c r="C2237" i="10"/>
  <c r="D2236" i="10"/>
  <c r="C2236" i="10"/>
  <c r="D2235" i="10"/>
  <c r="C2235" i="10"/>
  <c r="E2234" i="10"/>
  <c r="D2234" i="10"/>
  <c r="C2234" i="10"/>
  <c r="D2233" i="10"/>
  <c r="C2233" i="10"/>
  <c r="D2232" i="10"/>
  <c r="C2232" i="10"/>
  <c r="D2231" i="10"/>
  <c r="C2231" i="10"/>
  <c r="D2230" i="10"/>
  <c r="C2230" i="10"/>
  <c r="E2229" i="10"/>
  <c r="D2229" i="10"/>
  <c r="C2229" i="10"/>
  <c r="D2228" i="10"/>
  <c r="C2228" i="10"/>
  <c r="D2227" i="10"/>
  <c r="C2227" i="10"/>
  <c r="E2226" i="10"/>
  <c r="D2226" i="10"/>
  <c r="C2226" i="10"/>
  <c r="D2225" i="10"/>
  <c r="C2225" i="10"/>
  <c r="D2224" i="10"/>
  <c r="C2224" i="10"/>
  <c r="E2223" i="10"/>
  <c r="D2223" i="10"/>
  <c r="C2223" i="10"/>
  <c r="D2222" i="10"/>
  <c r="C2222" i="10"/>
  <c r="D2221" i="10"/>
  <c r="C2221" i="10"/>
  <c r="D2220" i="10"/>
  <c r="C2220" i="10"/>
  <c r="D2219" i="10"/>
  <c r="C2219" i="10"/>
  <c r="D2218" i="10"/>
  <c r="C2218" i="10"/>
  <c r="D2217" i="10"/>
  <c r="C2217" i="10"/>
  <c r="D2216" i="10"/>
  <c r="C2216" i="10"/>
  <c r="D2215" i="10"/>
  <c r="C2215" i="10"/>
  <c r="D2214" i="10"/>
  <c r="C2214" i="10"/>
  <c r="D2213" i="10"/>
  <c r="C2213" i="10"/>
  <c r="D2212" i="10"/>
  <c r="C2212" i="10"/>
  <c r="D2211" i="10"/>
  <c r="C2211" i="10"/>
  <c r="D2210" i="10"/>
  <c r="C2210" i="10"/>
  <c r="D2209" i="10"/>
  <c r="C2209" i="10"/>
  <c r="D2208" i="10"/>
  <c r="C2208" i="10"/>
  <c r="D2207" i="10"/>
  <c r="C2207" i="10"/>
  <c r="D2206" i="10"/>
  <c r="C2206" i="10"/>
  <c r="D2205" i="10"/>
  <c r="C2205" i="10"/>
  <c r="D2204" i="10"/>
  <c r="C2204" i="10"/>
  <c r="D2203" i="10"/>
  <c r="C2203" i="10"/>
  <c r="D2202" i="10"/>
  <c r="C2202" i="10"/>
  <c r="D2201" i="10"/>
  <c r="C2201" i="10"/>
  <c r="D2200" i="10"/>
  <c r="C2200" i="10"/>
  <c r="D2199" i="10"/>
  <c r="C2199" i="10"/>
  <c r="D2198" i="10"/>
  <c r="C2198" i="10"/>
  <c r="D2197" i="10"/>
  <c r="C2197" i="10"/>
  <c r="D2196" i="10"/>
  <c r="C2196" i="10"/>
  <c r="D2195" i="10"/>
  <c r="C2195" i="10"/>
  <c r="D2194" i="10"/>
  <c r="C2194" i="10"/>
  <c r="D2193" i="10"/>
  <c r="C2193" i="10"/>
  <c r="D2192" i="10"/>
  <c r="C2192" i="10"/>
  <c r="D2191" i="10"/>
  <c r="C2191" i="10"/>
  <c r="D2190" i="10"/>
  <c r="C2190" i="10"/>
  <c r="E2189" i="10"/>
  <c r="D2189" i="10"/>
  <c r="C2189" i="10"/>
  <c r="D2188" i="10"/>
  <c r="C2188" i="10"/>
  <c r="D2187" i="10"/>
  <c r="C2187" i="10"/>
  <c r="E2186" i="10"/>
  <c r="D2186" i="10"/>
  <c r="C2186" i="10"/>
  <c r="D2185" i="10"/>
  <c r="C2185" i="10"/>
  <c r="D2184" i="10"/>
  <c r="C2184" i="10"/>
  <c r="D2183" i="10"/>
  <c r="C2183" i="10"/>
  <c r="D2182" i="10"/>
  <c r="C2182" i="10"/>
  <c r="E2181" i="10"/>
  <c r="D2181" i="10"/>
  <c r="C2181" i="10"/>
  <c r="D2180" i="10"/>
  <c r="C2180" i="10"/>
  <c r="D2179" i="10"/>
  <c r="C2179" i="10"/>
  <c r="E2178" i="10"/>
  <c r="D2178" i="10"/>
  <c r="C2178" i="10"/>
  <c r="D2177" i="10"/>
  <c r="C2177" i="10"/>
  <c r="D2176" i="10"/>
  <c r="C2176" i="10"/>
  <c r="E2175" i="10"/>
  <c r="D2175" i="10"/>
  <c r="C2175" i="10"/>
  <c r="D2174" i="10"/>
  <c r="C2174" i="10"/>
  <c r="D2173" i="10"/>
  <c r="C2173" i="10"/>
  <c r="D2172" i="10"/>
  <c r="C2172" i="10"/>
  <c r="D2171" i="10"/>
  <c r="C2171" i="10"/>
  <c r="D2170" i="10"/>
  <c r="C2170" i="10"/>
  <c r="D2169" i="10"/>
  <c r="C2169" i="10"/>
  <c r="D2168" i="10"/>
  <c r="C2168" i="10"/>
  <c r="D2167" i="10"/>
  <c r="C2167" i="10"/>
  <c r="D2166" i="10"/>
  <c r="C2166" i="10"/>
  <c r="D2165" i="10"/>
  <c r="C2165" i="10"/>
  <c r="D2164" i="10"/>
  <c r="C2164" i="10"/>
  <c r="D2163" i="10"/>
  <c r="C2163" i="10"/>
  <c r="D2162" i="10"/>
  <c r="C2162" i="10"/>
  <c r="D2161" i="10"/>
  <c r="C2161" i="10"/>
  <c r="D2160" i="10"/>
  <c r="C2160" i="10"/>
  <c r="D2159" i="10"/>
  <c r="C2159" i="10"/>
  <c r="D2158" i="10"/>
  <c r="C2158" i="10"/>
  <c r="E2157" i="10"/>
  <c r="D2157" i="10"/>
  <c r="C2157" i="10"/>
  <c r="D2156" i="10"/>
  <c r="C2156" i="10"/>
  <c r="D2155" i="10"/>
  <c r="C2155" i="10"/>
  <c r="E2154" i="10"/>
  <c r="D2154" i="10"/>
  <c r="C2154" i="10"/>
  <c r="D2153" i="10"/>
  <c r="C2153" i="10"/>
  <c r="D2152" i="10"/>
  <c r="C2152" i="10"/>
  <c r="D2151" i="10"/>
  <c r="C2151" i="10"/>
  <c r="D2150" i="10"/>
  <c r="C2150" i="10"/>
  <c r="E2149" i="10"/>
  <c r="D2149" i="10"/>
  <c r="C2149" i="10"/>
  <c r="D2148" i="10"/>
  <c r="C2148" i="10"/>
  <c r="D2147" i="10"/>
  <c r="C2147" i="10"/>
  <c r="E2146" i="10"/>
  <c r="D2146" i="10"/>
  <c r="C2146" i="10"/>
  <c r="D2145" i="10"/>
  <c r="C2145" i="10"/>
  <c r="D2144" i="10"/>
  <c r="C2144" i="10"/>
  <c r="E2143" i="10"/>
  <c r="D2143" i="10"/>
  <c r="C2143" i="10"/>
  <c r="D2142" i="10"/>
  <c r="C2142" i="10"/>
  <c r="D2141" i="10"/>
  <c r="C2141" i="10"/>
  <c r="D2140" i="10"/>
  <c r="C2140" i="10"/>
  <c r="D2139" i="10"/>
  <c r="C2139" i="10"/>
  <c r="D2138" i="10"/>
  <c r="C2138" i="10"/>
  <c r="D2137" i="10"/>
  <c r="C2137" i="10"/>
  <c r="D2136" i="10"/>
  <c r="C2136" i="10"/>
  <c r="D2135" i="10"/>
  <c r="C2135" i="10"/>
  <c r="D2134" i="10"/>
  <c r="C2134" i="10"/>
  <c r="E2133" i="10"/>
  <c r="D2133" i="10"/>
  <c r="C2133" i="10"/>
  <c r="D2132" i="10"/>
  <c r="C2132" i="10"/>
  <c r="D2131" i="10"/>
  <c r="C2131" i="10"/>
  <c r="E2130" i="10"/>
  <c r="D2130" i="10"/>
  <c r="C2130" i="10"/>
  <c r="D2129" i="10"/>
  <c r="C2129" i="10"/>
  <c r="D2128" i="10"/>
  <c r="C2128" i="10"/>
  <c r="E2127" i="10"/>
  <c r="D2127" i="10"/>
  <c r="C2127" i="10"/>
  <c r="D2126" i="10"/>
  <c r="C2126" i="10"/>
  <c r="E2125" i="10"/>
  <c r="D2125" i="10"/>
  <c r="C2125" i="10"/>
  <c r="D2124" i="10"/>
  <c r="C2124" i="10"/>
  <c r="D2123" i="10"/>
  <c r="C2123" i="10"/>
  <c r="E2122" i="10"/>
  <c r="D2122" i="10"/>
  <c r="C2122" i="10"/>
  <c r="D2121" i="10"/>
  <c r="C2121" i="10"/>
  <c r="D2120" i="10"/>
  <c r="C2120" i="10"/>
  <c r="D2119" i="10"/>
  <c r="C2119" i="10"/>
  <c r="D2118" i="10"/>
  <c r="C2118" i="10"/>
  <c r="E2117" i="10"/>
  <c r="D2117" i="10"/>
  <c r="C2117" i="10"/>
  <c r="D2116" i="10"/>
  <c r="C2116" i="10"/>
  <c r="D2115" i="10"/>
  <c r="C2115" i="10"/>
  <c r="E2114" i="10"/>
  <c r="D2114" i="10"/>
  <c r="C2114" i="10"/>
  <c r="D2113" i="10"/>
  <c r="C2113" i="10"/>
  <c r="D2112" i="10"/>
  <c r="C2112" i="10"/>
  <c r="E2111" i="10"/>
  <c r="D2111" i="10"/>
  <c r="C2111" i="10"/>
  <c r="D2110" i="10"/>
  <c r="C2110" i="10"/>
  <c r="E2109" i="10"/>
  <c r="D2109" i="10"/>
  <c r="C2109" i="10"/>
  <c r="D2108" i="10"/>
  <c r="C2108" i="10"/>
  <c r="D2107" i="10"/>
  <c r="C2107" i="10"/>
  <c r="E2106" i="10"/>
  <c r="D2106" i="10"/>
  <c r="C2106" i="10"/>
  <c r="D2105" i="10"/>
  <c r="C2105" i="10"/>
  <c r="D2104" i="10"/>
  <c r="C2104" i="10"/>
  <c r="D2103" i="10"/>
  <c r="C2103" i="10"/>
  <c r="D2102" i="10"/>
  <c r="C2102" i="10"/>
  <c r="E2101" i="10"/>
  <c r="D2101" i="10"/>
  <c r="C2101" i="10"/>
  <c r="D2100" i="10"/>
  <c r="C2100" i="10"/>
  <c r="D2099" i="10"/>
  <c r="C2099" i="10"/>
  <c r="E2098" i="10"/>
  <c r="D2098" i="10"/>
  <c r="C2098" i="10"/>
  <c r="D2097" i="10"/>
  <c r="C2097" i="10"/>
  <c r="D2096" i="10"/>
  <c r="C2096" i="10"/>
  <c r="E2095" i="10"/>
  <c r="D2095" i="10"/>
  <c r="C2095" i="10"/>
  <c r="D2094" i="10"/>
  <c r="C2094" i="10"/>
  <c r="E2093" i="10"/>
  <c r="D2093" i="10"/>
  <c r="C2093" i="10"/>
  <c r="D2092" i="10"/>
  <c r="C2092" i="10"/>
  <c r="D2091" i="10"/>
  <c r="C2091" i="10"/>
  <c r="E2090" i="10"/>
  <c r="D2090" i="10"/>
  <c r="C2090" i="10"/>
  <c r="D2089" i="10"/>
  <c r="C2089" i="10"/>
  <c r="D2088" i="10"/>
  <c r="C2088" i="10"/>
  <c r="D2087" i="10"/>
  <c r="C2087" i="10"/>
  <c r="D2086" i="10"/>
  <c r="C2086" i="10"/>
  <c r="E2085" i="10"/>
  <c r="D2085" i="10"/>
  <c r="C2085" i="10"/>
  <c r="D2084" i="10"/>
  <c r="C2084" i="10"/>
  <c r="D2083" i="10"/>
  <c r="C2083" i="10"/>
  <c r="E2082" i="10"/>
  <c r="D2082" i="10"/>
  <c r="C2082" i="10"/>
  <c r="D2081" i="10"/>
  <c r="C2081" i="10"/>
  <c r="D2080" i="10"/>
  <c r="C2080" i="10"/>
  <c r="E2079" i="10"/>
  <c r="D2079" i="10"/>
  <c r="C2079" i="10"/>
  <c r="D2078" i="10"/>
  <c r="C2078" i="10"/>
  <c r="E2077" i="10"/>
  <c r="D2077" i="10"/>
  <c r="C2077" i="10"/>
  <c r="D2076" i="10"/>
  <c r="C2076" i="10"/>
  <c r="D2075" i="10"/>
  <c r="C2075" i="10"/>
  <c r="E2074" i="10"/>
  <c r="D2074" i="10"/>
  <c r="C2074" i="10"/>
  <c r="D2073" i="10"/>
  <c r="C2073" i="10"/>
  <c r="D2072" i="10"/>
  <c r="C2072" i="10"/>
  <c r="D2071" i="10"/>
  <c r="C2071" i="10"/>
  <c r="D2070" i="10"/>
  <c r="C2070" i="10"/>
  <c r="E2069" i="10"/>
  <c r="D2069" i="10"/>
  <c r="C2069" i="10"/>
  <c r="D2068" i="10"/>
  <c r="C2068" i="10"/>
  <c r="D2067" i="10"/>
  <c r="C2067" i="10"/>
  <c r="E2066" i="10"/>
  <c r="D2066" i="10"/>
  <c r="C2066" i="10"/>
  <c r="D2065" i="10"/>
  <c r="C2065" i="10"/>
  <c r="D2064" i="10"/>
  <c r="C2064" i="10"/>
  <c r="E2063" i="10"/>
  <c r="D2063" i="10"/>
  <c r="C2063" i="10"/>
  <c r="D2062" i="10"/>
  <c r="C2062" i="10"/>
  <c r="E2061" i="10"/>
  <c r="D2061" i="10"/>
  <c r="C2061" i="10"/>
  <c r="D2060" i="10"/>
  <c r="C2060" i="10"/>
  <c r="D2059" i="10"/>
  <c r="C2059" i="10"/>
  <c r="E2058" i="10"/>
  <c r="D2058" i="10"/>
  <c r="C2058" i="10"/>
  <c r="D2057" i="10"/>
  <c r="C2057" i="10"/>
  <c r="D2056" i="10"/>
  <c r="C2056" i="10"/>
  <c r="D2055" i="10"/>
  <c r="C2055" i="10"/>
  <c r="D2054" i="10"/>
  <c r="C2054" i="10"/>
  <c r="E2053" i="10"/>
  <c r="D2053" i="10"/>
  <c r="C2053" i="10"/>
  <c r="D2052" i="10"/>
  <c r="C2052" i="10"/>
  <c r="D2051" i="10"/>
  <c r="C2051" i="10"/>
  <c r="E2050" i="10"/>
  <c r="D2050" i="10"/>
  <c r="C2050" i="10"/>
  <c r="D2049" i="10"/>
  <c r="C2049" i="10"/>
  <c r="D2048" i="10"/>
  <c r="C2048" i="10"/>
  <c r="E2047" i="10"/>
  <c r="D2047" i="10"/>
  <c r="C2047" i="10"/>
  <c r="D2046" i="10"/>
  <c r="C2046" i="10"/>
  <c r="D2045" i="10"/>
  <c r="C2045" i="10"/>
  <c r="D2044" i="10"/>
  <c r="C2044" i="10"/>
  <c r="D2043" i="10"/>
  <c r="C2043" i="10"/>
  <c r="D2042" i="10"/>
  <c r="C2042" i="10"/>
  <c r="D2041" i="10"/>
  <c r="C2041" i="10"/>
  <c r="D2040" i="10"/>
  <c r="C2040" i="10"/>
  <c r="D2039" i="10"/>
  <c r="C2039" i="10"/>
  <c r="D2038" i="10"/>
  <c r="C2038" i="10"/>
  <c r="D2037" i="10"/>
  <c r="C2037" i="10"/>
  <c r="D2036" i="10"/>
  <c r="C2036" i="10"/>
  <c r="D2035" i="10"/>
  <c r="C2035" i="10"/>
  <c r="D2034" i="10"/>
  <c r="C2034" i="10"/>
  <c r="D2033" i="10"/>
  <c r="C2033" i="10"/>
  <c r="D2032" i="10"/>
  <c r="C2032" i="10"/>
  <c r="D2031" i="10"/>
  <c r="C2031" i="10"/>
  <c r="D2030" i="10"/>
  <c r="C2030" i="10"/>
  <c r="E2029" i="10"/>
  <c r="D2029" i="10"/>
  <c r="C2029" i="10"/>
  <c r="D2028" i="10"/>
  <c r="C2028" i="10"/>
  <c r="D2027" i="10"/>
  <c r="C2027" i="10"/>
  <c r="E2026" i="10"/>
  <c r="D2026" i="10"/>
  <c r="C2026" i="10"/>
  <c r="D2025" i="10"/>
  <c r="C2025" i="10"/>
  <c r="D2024" i="10"/>
  <c r="C2024" i="10"/>
  <c r="D2023" i="10"/>
  <c r="C2023" i="10"/>
  <c r="D2022" i="10"/>
  <c r="C2022" i="10"/>
  <c r="E2021" i="10"/>
  <c r="D2021" i="10"/>
  <c r="C2021" i="10"/>
  <c r="D2020" i="10"/>
  <c r="C2020" i="10"/>
  <c r="D2019" i="10"/>
  <c r="C2019" i="10"/>
  <c r="E2018" i="10"/>
  <c r="D2018" i="10"/>
  <c r="C2018" i="10"/>
  <c r="D2017" i="10"/>
  <c r="C2017" i="10"/>
  <c r="D2016" i="10"/>
  <c r="C2016" i="10"/>
  <c r="E2015" i="10"/>
  <c r="D2015" i="10"/>
  <c r="C2015" i="10"/>
  <c r="D2014" i="10"/>
  <c r="C2014" i="10"/>
  <c r="D2013" i="10"/>
  <c r="C2013" i="10"/>
  <c r="D2012" i="10"/>
  <c r="C2012" i="10"/>
  <c r="D2011" i="10"/>
  <c r="C2011" i="10"/>
  <c r="D2010" i="10"/>
  <c r="C2010" i="10"/>
  <c r="D2009" i="10"/>
  <c r="C2009" i="10"/>
  <c r="D2008" i="10"/>
  <c r="C2008" i="10"/>
  <c r="D2007" i="10"/>
  <c r="C2007" i="10"/>
  <c r="D2006" i="10"/>
  <c r="C2006" i="10"/>
  <c r="D2005" i="10"/>
  <c r="C2005" i="10"/>
  <c r="D2004" i="10"/>
  <c r="C2004" i="10"/>
  <c r="D2003" i="10"/>
  <c r="C2003" i="10"/>
  <c r="D2002" i="10"/>
  <c r="C2002" i="10"/>
  <c r="D2001" i="10"/>
  <c r="C2001" i="10"/>
  <c r="D2000" i="10"/>
  <c r="C2000" i="10"/>
  <c r="D1999" i="10"/>
  <c r="C1999" i="10"/>
  <c r="D1998" i="10"/>
  <c r="C1998" i="10"/>
  <c r="E1997" i="10"/>
  <c r="D1997" i="10"/>
  <c r="C1997" i="10"/>
  <c r="D1996" i="10"/>
  <c r="C1996" i="10"/>
  <c r="D1995" i="10"/>
  <c r="C1995" i="10"/>
  <c r="E1994" i="10"/>
  <c r="D1994" i="10"/>
  <c r="C1994" i="10"/>
  <c r="D1993" i="10"/>
  <c r="C1993" i="10"/>
  <c r="D1992" i="10"/>
  <c r="C1992" i="10"/>
  <c r="D1991" i="10"/>
  <c r="C1991" i="10"/>
  <c r="D1990" i="10"/>
  <c r="C1990" i="10"/>
  <c r="E1989" i="10"/>
  <c r="D1989" i="10"/>
  <c r="C1989" i="10"/>
  <c r="D1988" i="10"/>
  <c r="C1988" i="10"/>
  <c r="D1987" i="10"/>
  <c r="C1987" i="10"/>
  <c r="E1986" i="10"/>
  <c r="D1986" i="10"/>
  <c r="C1986" i="10"/>
  <c r="D1985" i="10"/>
  <c r="C1985" i="10"/>
  <c r="D1984" i="10"/>
  <c r="C1984" i="10"/>
  <c r="E1983" i="10"/>
  <c r="D1983" i="10"/>
  <c r="C1983" i="10"/>
  <c r="D1982" i="10"/>
  <c r="C1982" i="10"/>
  <c r="D1981" i="10"/>
  <c r="C1981" i="10"/>
  <c r="D1980" i="10"/>
  <c r="C1980" i="10"/>
  <c r="D1979" i="10"/>
  <c r="C1979" i="10"/>
  <c r="D1978" i="10"/>
  <c r="C1978" i="10"/>
  <c r="D1977" i="10"/>
  <c r="C1977" i="10"/>
  <c r="D1976" i="10"/>
  <c r="C1976" i="10"/>
  <c r="D1975" i="10"/>
  <c r="C1975" i="10"/>
  <c r="D1974" i="10"/>
  <c r="C1974" i="10"/>
  <c r="D1973" i="10"/>
  <c r="C1973" i="10"/>
  <c r="D1972" i="10"/>
  <c r="C1972" i="10"/>
  <c r="D1971" i="10"/>
  <c r="C1971" i="10"/>
  <c r="D1970" i="10"/>
  <c r="C1970" i="10"/>
  <c r="D1969" i="10"/>
  <c r="C1969" i="10"/>
  <c r="D1968" i="10"/>
  <c r="C1968" i="10"/>
  <c r="D1967" i="10"/>
  <c r="C1967" i="10"/>
  <c r="D1966" i="10"/>
  <c r="C1966" i="10"/>
  <c r="E1965" i="10"/>
  <c r="D1965" i="10"/>
  <c r="C1965" i="10"/>
  <c r="D1964" i="10"/>
  <c r="C1964" i="10"/>
  <c r="D1963" i="10"/>
  <c r="C1963" i="10"/>
  <c r="E1962" i="10"/>
  <c r="D1962" i="10"/>
  <c r="C1962" i="10"/>
  <c r="D1961" i="10"/>
  <c r="C1961" i="10"/>
  <c r="D1960" i="10"/>
  <c r="C1960" i="10"/>
  <c r="D1959" i="10"/>
  <c r="C1959" i="10"/>
  <c r="D1958" i="10"/>
  <c r="C1958" i="10"/>
  <c r="E1957" i="10"/>
  <c r="D1957" i="10"/>
  <c r="C1957" i="10"/>
  <c r="D1956" i="10"/>
  <c r="C1956" i="10"/>
  <c r="D1955" i="10"/>
  <c r="C1955" i="10"/>
  <c r="E1954" i="10"/>
  <c r="D1954" i="10"/>
  <c r="C1954" i="10"/>
  <c r="D1953" i="10"/>
  <c r="C1953" i="10"/>
  <c r="D1952" i="10"/>
  <c r="C1952" i="10"/>
  <c r="E1951" i="10"/>
  <c r="D1951" i="10"/>
  <c r="C1951" i="10"/>
  <c r="D1950" i="10"/>
  <c r="C1950" i="10"/>
  <c r="D1949" i="10"/>
  <c r="C1949" i="10"/>
  <c r="D1948" i="10"/>
  <c r="C1948" i="10"/>
  <c r="D1947" i="10"/>
  <c r="C1947" i="10"/>
  <c r="D1946" i="10"/>
  <c r="C1946" i="10"/>
  <c r="D1945" i="10"/>
  <c r="C1945" i="10"/>
  <c r="D1944" i="10"/>
  <c r="C1944" i="10"/>
  <c r="D1943" i="10"/>
  <c r="C1943" i="10"/>
  <c r="D1942" i="10"/>
  <c r="C1942" i="10"/>
  <c r="D1941" i="10"/>
  <c r="C1941" i="10"/>
  <c r="D1940" i="10"/>
  <c r="C1940" i="10"/>
  <c r="D1939" i="10"/>
  <c r="C1939" i="10"/>
  <c r="D1938" i="10"/>
  <c r="C1938" i="10"/>
  <c r="D1937" i="10"/>
  <c r="C1937" i="10"/>
  <c r="D1936" i="10"/>
  <c r="C1936" i="10"/>
  <c r="D1935" i="10"/>
  <c r="C1935" i="10"/>
  <c r="D1934" i="10"/>
  <c r="C1934" i="10"/>
  <c r="D1933" i="10"/>
  <c r="C1933" i="10"/>
  <c r="D1932" i="10"/>
  <c r="C1932" i="10"/>
  <c r="E1931" i="10"/>
  <c r="D1931" i="10"/>
  <c r="C1931" i="10"/>
  <c r="D1930" i="10"/>
  <c r="C1930" i="10"/>
  <c r="D1929" i="10"/>
  <c r="C1929" i="10"/>
  <c r="D1928" i="10"/>
  <c r="C1928" i="10"/>
  <c r="D1927" i="10"/>
  <c r="C1927" i="10"/>
  <c r="D1926" i="10"/>
  <c r="C1926" i="10"/>
  <c r="D1925" i="10"/>
  <c r="C1925" i="10"/>
  <c r="D1924" i="10"/>
  <c r="C1924" i="10"/>
  <c r="E1923" i="10"/>
  <c r="D1923" i="10"/>
  <c r="C1923" i="10"/>
  <c r="D1922" i="10"/>
  <c r="C1922" i="10"/>
  <c r="D1921" i="10"/>
  <c r="C1921" i="10"/>
  <c r="D1920" i="10"/>
  <c r="C1920" i="10"/>
  <c r="D1919" i="10"/>
  <c r="C1919" i="10"/>
  <c r="D1918" i="10"/>
  <c r="C1918" i="10"/>
  <c r="D1917" i="10"/>
  <c r="C1917" i="10"/>
  <c r="D1916" i="10"/>
  <c r="C1916" i="10"/>
  <c r="E1915" i="10"/>
  <c r="D1915" i="10"/>
  <c r="C1915" i="10"/>
  <c r="D1914" i="10"/>
  <c r="C1914" i="10"/>
  <c r="D1913" i="10"/>
  <c r="C1913" i="10"/>
  <c r="D1912" i="10"/>
  <c r="C1912" i="10"/>
  <c r="D1911" i="10"/>
  <c r="C1911" i="10"/>
  <c r="D1910" i="10"/>
  <c r="C1910" i="10"/>
  <c r="D1909" i="10"/>
  <c r="C1909" i="10"/>
  <c r="D1908" i="10"/>
  <c r="C1908" i="10"/>
  <c r="E1907" i="10"/>
  <c r="D1907" i="10"/>
  <c r="C1907" i="10"/>
  <c r="D1906" i="10"/>
  <c r="C1906" i="10"/>
  <c r="D1905" i="10"/>
  <c r="C1905" i="10"/>
  <c r="D1904" i="10"/>
  <c r="C1904" i="10"/>
  <c r="D1903" i="10"/>
  <c r="C1903" i="10"/>
  <c r="D1902" i="10"/>
  <c r="C1902" i="10"/>
  <c r="D1901" i="10"/>
  <c r="C1901" i="10"/>
  <c r="D1900" i="10"/>
  <c r="C1900" i="10"/>
  <c r="E1899" i="10"/>
  <c r="D1899" i="10"/>
  <c r="C1899" i="10"/>
  <c r="D1898" i="10"/>
  <c r="C1898" i="10"/>
  <c r="D1897" i="10"/>
  <c r="C1897" i="10"/>
  <c r="D1896" i="10"/>
  <c r="C1896" i="10"/>
  <c r="D1895" i="10"/>
  <c r="C1895" i="10"/>
  <c r="D1894" i="10"/>
  <c r="C1894" i="10"/>
  <c r="D1893" i="10"/>
  <c r="C1893" i="10"/>
  <c r="D1892" i="10"/>
  <c r="C1892" i="10"/>
  <c r="E1891" i="10"/>
  <c r="D1891" i="10"/>
  <c r="C1891" i="10"/>
  <c r="D1890" i="10"/>
  <c r="C1890" i="10"/>
  <c r="D1889" i="10"/>
  <c r="C1889" i="10"/>
  <c r="D1888" i="10"/>
  <c r="C1888" i="10"/>
  <c r="D1887" i="10"/>
  <c r="C1887" i="10"/>
  <c r="D1886" i="10"/>
  <c r="C1886" i="10"/>
  <c r="D1885" i="10"/>
  <c r="C1885" i="10"/>
  <c r="D1884" i="10"/>
  <c r="C1884" i="10"/>
  <c r="E1883" i="10"/>
  <c r="D1883" i="10"/>
  <c r="C1883" i="10"/>
  <c r="D1882" i="10"/>
  <c r="C1882" i="10"/>
  <c r="D1881" i="10"/>
  <c r="C1881" i="10"/>
  <c r="D1880" i="10"/>
  <c r="C1880" i="10"/>
  <c r="D1879" i="10"/>
  <c r="C1879" i="10"/>
  <c r="D1878" i="10"/>
  <c r="C1878" i="10"/>
  <c r="D1877" i="10"/>
  <c r="C1877" i="10"/>
  <c r="D1876" i="10"/>
  <c r="C1876" i="10"/>
  <c r="E1875" i="10"/>
  <c r="D1875" i="10"/>
  <c r="C1875" i="10"/>
  <c r="E1874" i="10"/>
  <c r="D1874" i="10"/>
  <c r="C1874" i="10"/>
  <c r="D1873" i="10"/>
  <c r="C1873" i="10"/>
  <c r="D1872" i="10"/>
  <c r="C1872" i="10"/>
  <c r="E1871" i="10"/>
  <c r="D1871" i="10"/>
  <c r="C1871" i="10"/>
  <c r="D1870" i="10"/>
  <c r="C1870" i="10"/>
  <c r="D1869" i="10"/>
  <c r="C1869" i="10"/>
  <c r="D1868" i="10"/>
  <c r="C1868" i="10"/>
  <c r="E1867" i="10"/>
  <c r="D1867" i="10"/>
  <c r="C1867" i="10"/>
  <c r="E1866" i="10"/>
  <c r="D1866" i="10"/>
  <c r="C1866" i="10"/>
  <c r="D1865" i="10"/>
  <c r="C1865" i="10"/>
  <c r="D1864" i="10"/>
  <c r="C1864" i="10"/>
  <c r="E1863" i="10"/>
  <c r="D1863" i="10"/>
  <c r="C1863" i="10"/>
  <c r="D1862" i="10"/>
  <c r="C1862" i="10"/>
  <c r="D1861" i="10"/>
  <c r="C1861" i="10"/>
  <c r="D1860" i="10"/>
  <c r="C1860" i="10"/>
  <c r="E1859" i="10"/>
  <c r="D1859" i="10"/>
  <c r="C1859" i="10"/>
  <c r="E1858" i="10"/>
  <c r="D1858" i="10"/>
  <c r="C1858" i="10"/>
  <c r="D1857" i="10"/>
  <c r="C1857" i="10"/>
  <c r="D1856" i="10"/>
  <c r="C1856" i="10"/>
  <c r="E1855" i="10"/>
  <c r="D1855" i="10"/>
  <c r="C1855" i="10"/>
  <c r="D1854" i="10"/>
  <c r="C1854" i="10"/>
  <c r="D1853" i="10"/>
  <c r="C1853" i="10"/>
  <c r="D1852" i="10"/>
  <c r="C1852" i="10"/>
  <c r="E1851" i="10"/>
  <c r="D1851" i="10"/>
  <c r="C1851" i="10"/>
  <c r="E1850" i="10"/>
  <c r="D1850" i="10"/>
  <c r="C1850" i="10"/>
  <c r="D1849" i="10"/>
  <c r="C1849" i="10"/>
  <c r="D1848" i="10"/>
  <c r="C1848" i="10"/>
  <c r="E1847" i="10"/>
  <c r="D1847" i="10"/>
  <c r="C1847" i="10"/>
  <c r="D1846" i="10"/>
  <c r="C1846" i="10"/>
  <c r="D1845" i="10"/>
  <c r="C1845" i="10"/>
  <c r="D1844" i="10"/>
  <c r="C1844" i="10"/>
  <c r="E1843" i="10"/>
  <c r="D1843" i="10"/>
  <c r="C1843" i="10"/>
  <c r="E1842" i="10"/>
  <c r="D1842" i="10"/>
  <c r="C1842" i="10"/>
  <c r="D1841" i="10"/>
  <c r="C1841" i="10"/>
  <c r="D1840" i="10"/>
  <c r="C1840" i="10"/>
  <c r="E1839" i="10"/>
  <c r="D1839" i="10"/>
  <c r="C1839" i="10"/>
  <c r="D1838" i="10"/>
  <c r="C1838" i="10"/>
  <c r="D1837" i="10"/>
  <c r="C1837" i="10"/>
  <c r="D1836" i="10"/>
  <c r="C1836" i="10"/>
  <c r="E1835" i="10"/>
  <c r="D1835" i="10"/>
  <c r="C1835" i="10"/>
  <c r="E1834" i="10"/>
  <c r="D1834" i="10"/>
  <c r="C1834" i="10"/>
  <c r="D1833" i="10"/>
  <c r="C1833" i="10"/>
  <c r="D1832" i="10"/>
  <c r="C1832" i="10"/>
  <c r="E1831" i="10"/>
  <c r="D1831" i="10"/>
  <c r="C1831" i="10"/>
  <c r="D1830" i="10"/>
  <c r="C1830" i="10"/>
  <c r="D1829" i="10"/>
  <c r="C1829" i="10"/>
  <c r="D1828" i="10"/>
  <c r="C1828" i="10"/>
  <c r="E1827" i="10"/>
  <c r="D1827" i="10"/>
  <c r="C1827" i="10"/>
  <c r="E1826" i="10"/>
  <c r="D1826" i="10"/>
  <c r="C1826" i="10"/>
  <c r="D1825" i="10"/>
  <c r="C1825" i="10"/>
  <c r="D1824" i="10"/>
  <c r="C1824" i="10"/>
  <c r="E1823" i="10"/>
  <c r="D1823" i="10"/>
  <c r="C1823" i="10"/>
  <c r="D1822" i="10"/>
  <c r="C1822" i="10"/>
  <c r="D1821" i="10"/>
  <c r="C1821" i="10"/>
  <c r="D1820" i="10"/>
  <c r="C1820" i="10"/>
  <c r="E1819" i="10"/>
  <c r="D1819" i="10"/>
  <c r="C1819" i="10"/>
  <c r="E1818" i="10"/>
  <c r="D1818" i="10"/>
  <c r="C1818" i="10"/>
  <c r="D1817" i="10"/>
  <c r="C1817" i="10"/>
  <c r="D1816" i="10"/>
  <c r="C1816" i="10"/>
  <c r="E1815" i="10"/>
  <c r="D1815" i="10"/>
  <c r="C1815" i="10"/>
  <c r="D1814" i="10"/>
  <c r="C1814" i="10"/>
  <c r="D1813" i="10"/>
  <c r="C1813" i="10"/>
  <c r="D1812" i="10"/>
  <c r="C1812" i="10"/>
  <c r="E1811" i="10"/>
  <c r="D1811" i="10"/>
  <c r="C1811" i="10"/>
  <c r="E1810" i="10"/>
  <c r="D1810" i="10"/>
  <c r="C1810" i="10"/>
  <c r="D1809" i="10"/>
  <c r="C1809" i="10"/>
  <c r="D1808" i="10"/>
  <c r="C1808" i="10"/>
  <c r="E1807" i="10"/>
  <c r="D1807" i="10"/>
  <c r="C1807" i="10"/>
  <c r="D1806" i="10"/>
  <c r="C1806" i="10"/>
  <c r="D1805" i="10"/>
  <c r="C1805" i="10"/>
  <c r="D1804" i="10"/>
  <c r="C1804" i="10"/>
  <c r="E1803" i="10"/>
  <c r="D1803" i="10"/>
  <c r="C1803" i="10"/>
  <c r="E1802" i="10"/>
  <c r="D1802" i="10"/>
  <c r="C1802" i="10"/>
  <c r="D1801" i="10"/>
  <c r="C1801" i="10"/>
  <c r="D1800" i="10"/>
  <c r="C1800" i="10"/>
  <c r="E1799" i="10"/>
  <c r="D1799" i="10"/>
  <c r="C1799" i="10"/>
  <c r="D1798" i="10"/>
  <c r="C1798" i="10"/>
  <c r="D1797" i="10"/>
  <c r="C1797" i="10"/>
  <c r="D1796" i="10"/>
  <c r="C1796" i="10"/>
  <c r="E1795" i="10"/>
  <c r="D1795" i="10"/>
  <c r="C1795" i="10"/>
  <c r="E1794" i="10"/>
  <c r="D1794" i="10"/>
  <c r="C1794" i="10"/>
  <c r="D1793" i="10"/>
  <c r="C1793" i="10"/>
  <c r="D1792" i="10"/>
  <c r="C1792" i="10"/>
  <c r="E1791" i="10"/>
  <c r="D1791" i="10"/>
  <c r="C1791" i="10"/>
  <c r="D1790" i="10"/>
  <c r="C1790" i="10"/>
  <c r="D1789" i="10"/>
  <c r="C1789" i="10"/>
  <c r="D1788" i="10"/>
  <c r="C1788" i="10"/>
  <c r="E1787" i="10"/>
  <c r="D1787" i="10"/>
  <c r="C1787" i="10"/>
  <c r="E1786" i="10"/>
  <c r="D1786" i="10"/>
  <c r="C1786" i="10"/>
  <c r="D1785" i="10"/>
  <c r="C1785" i="10"/>
  <c r="D1784" i="10"/>
  <c r="C1784" i="10"/>
  <c r="E1783" i="10"/>
  <c r="D1783" i="10"/>
  <c r="C1783" i="10"/>
  <c r="D1782" i="10"/>
  <c r="C1782" i="10"/>
  <c r="D1781" i="10"/>
  <c r="C1781" i="10"/>
  <c r="D1780" i="10"/>
  <c r="C1780" i="10"/>
  <c r="E1779" i="10"/>
  <c r="D1779" i="10"/>
  <c r="C1779" i="10"/>
  <c r="E1778" i="10"/>
  <c r="D1778" i="10"/>
  <c r="C1778" i="10"/>
  <c r="D1777" i="10"/>
  <c r="C1777" i="10"/>
  <c r="D1776" i="10"/>
  <c r="C1776" i="10"/>
  <c r="E1775" i="10"/>
  <c r="D1775" i="10"/>
  <c r="C1775" i="10"/>
  <c r="D1774" i="10"/>
  <c r="C1774" i="10"/>
  <c r="D1773" i="10"/>
  <c r="C1773" i="10"/>
  <c r="D1772" i="10"/>
  <c r="C1772" i="10"/>
  <c r="E1771" i="10"/>
  <c r="D1771" i="10"/>
  <c r="C1771" i="10"/>
  <c r="E1770" i="10"/>
  <c r="D1770" i="10"/>
  <c r="C1770" i="10"/>
  <c r="D1769" i="10"/>
  <c r="C1769" i="10"/>
  <c r="D1768" i="10"/>
  <c r="C1768" i="10"/>
  <c r="E1767" i="10"/>
  <c r="D1767" i="10"/>
  <c r="C1767" i="10"/>
  <c r="D1766" i="10"/>
  <c r="C1766" i="10"/>
  <c r="D1765" i="10"/>
  <c r="C1765" i="10"/>
  <c r="D1764" i="10"/>
  <c r="C1764" i="10"/>
  <c r="D1763" i="10"/>
  <c r="C1763" i="10"/>
  <c r="D1762" i="10"/>
  <c r="C1762" i="10"/>
  <c r="D1761" i="10"/>
  <c r="C1761" i="10"/>
  <c r="D1760" i="10"/>
  <c r="C1760" i="10"/>
  <c r="E1759" i="10"/>
  <c r="D1759" i="10"/>
  <c r="C1759" i="10"/>
  <c r="D1758" i="10"/>
  <c r="C1758" i="10"/>
  <c r="D1757" i="10"/>
  <c r="C1757" i="10"/>
  <c r="D1756" i="10"/>
  <c r="C1756" i="10"/>
  <c r="D1755" i="10"/>
  <c r="C1755" i="10"/>
  <c r="D1754" i="10"/>
  <c r="C1754" i="10"/>
  <c r="D1753" i="10"/>
  <c r="C1753" i="10"/>
  <c r="D1752" i="10"/>
  <c r="C1752" i="10"/>
  <c r="E1751" i="10"/>
  <c r="D1751" i="10"/>
  <c r="C1751" i="10"/>
  <c r="D1750" i="10"/>
  <c r="C1750" i="10"/>
  <c r="D1749" i="10"/>
  <c r="C1749" i="10"/>
  <c r="D1748" i="10"/>
  <c r="C1748" i="10"/>
  <c r="D1747" i="10"/>
  <c r="C1747" i="10"/>
  <c r="D1746" i="10"/>
  <c r="C1746" i="10"/>
  <c r="D1745" i="10"/>
  <c r="C1745" i="10"/>
  <c r="D1744" i="10"/>
  <c r="C1744" i="10"/>
  <c r="E1743" i="10"/>
  <c r="D1743" i="10"/>
  <c r="C1743" i="10"/>
  <c r="D1742" i="10"/>
  <c r="C1742" i="10"/>
  <c r="D1741" i="10"/>
  <c r="C1741" i="10"/>
  <c r="D1740" i="10"/>
  <c r="C1740" i="10"/>
  <c r="D1739" i="10"/>
  <c r="C1739" i="10"/>
  <c r="D1738" i="10"/>
  <c r="C1738" i="10"/>
  <c r="D1737" i="10"/>
  <c r="C1737" i="10"/>
  <c r="D1736" i="10"/>
  <c r="C1736" i="10"/>
  <c r="E1735" i="10"/>
  <c r="D1735" i="10"/>
  <c r="C1735" i="10"/>
  <c r="D1734" i="10"/>
  <c r="C1734" i="10"/>
  <c r="D1733" i="10"/>
  <c r="C1733" i="10"/>
  <c r="D1732" i="10"/>
  <c r="C1732" i="10"/>
  <c r="D1731" i="10"/>
  <c r="C1731" i="10"/>
  <c r="D1730" i="10"/>
  <c r="C1730" i="10"/>
  <c r="D1729" i="10"/>
  <c r="C1729" i="10"/>
  <c r="D1728" i="10"/>
  <c r="C1728" i="10"/>
  <c r="E1727" i="10"/>
  <c r="D1727" i="10"/>
  <c r="C1727" i="10"/>
  <c r="D1726" i="10"/>
  <c r="C1726" i="10"/>
  <c r="D1725" i="10"/>
  <c r="C1725" i="10"/>
  <c r="D1724" i="10"/>
  <c r="C1724" i="10"/>
  <c r="D1723" i="10"/>
  <c r="C1723" i="10"/>
  <c r="D1722" i="10"/>
  <c r="C1722" i="10"/>
  <c r="D1721" i="10"/>
  <c r="C1721" i="10"/>
  <c r="D1720" i="10"/>
  <c r="C1720" i="10"/>
  <c r="E1719" i="10"/>
  <c r="D1719" i="10"/>
  <c r="C1719" i="10"/>
  <c r="D1718" i="10"/>
  <c r="C1718" i="10"/>
  <c r="D1717" i="10"/>
  <c r="C1717" i="10"/>
  <c r="D1716" i="10"/>
  <c r="C1716" i="10"/>
  <c r="D1715" i="10"/>
  <c r="C1715" i="10"/>
  <c r="D1714" i="10"/>
  <c r="C1714" i="10"/>
  <c r="D1713" i="10"/>
  <c r="C1713" i="10"/>
  <c r="D1712" i="10"/>
  <c r="C1712" i="10"/>
  <c r="E1711" i="10"/>
  <c r="D1711" i="10"/>
  <c r="C1711" i="10"/>
  <c r="D1710" i="10"/>
  <c r="C1710" i="10"/>
  <c r="D1709" i="10"/>
  <c r="C1709" i="10"/>
  <c r="D1708" i="10"/>
  <c r="C1708" i="10"/>
  <c r="D1707" i="10"/>
  <c r="C1707" i="10"/>
  <c r="D1706" i="10"/>
  <c r="C1706" i="10"/>
  <c r="D1705" i="10"/>
  <c r="C1705" i="10"/>
  <c r="D1704" i="10"/>
  <c r="C1704" i="10"/>
  <c r="E1703" i="10"/>
  <c r="D1703" i="10"/>
  <c r="C1703" i="10"/>
  <c r="D1702" i="10"/>
  <c r="C1702" i="10"/>
  <c r="D1701" i="10"/>
  <c r="C1701" i="10"/>
  <c r="D1700" i="10"/>
  <c r="C1700" i="10"/>
  <c r="D1699" i="10"/>
  <c r="C1699" i="10"/>
  <c r="D1698" i="10"/>
  <c r="C1698" i="10"/>
  <c r="D1697" i="10"/>
  <c r="C1697" i="10"/>
  <c r="D1696" i="10"/>
  <c r="C1696" i="10"/>
  <c r="E1695" i="10"/>
  <c r="D1695" i="10"/>
  <c r="C1695" i="10"/>
  <c r="D1694" i="10"/>
  <c r="C1694" i="10"/>
  <c r="D1693" i="10"/>
  <c r="C1693" i="10"/>
  <c r="D1692" i="10"/>
  <c r="C1692" i="10"/>
  <c r="D1691" i="10"/>
  <c r="C1691" i="10"/>
  <c r="D1690" i="10"/>
  <c r="C1690" i="10"/>
  <c r="D1689" i="10"/>
  <c r="C1689" i="10"/>
  <c r="D1688" i="10"/>
  <c r="C1688" i="10"/>
  <c r="E1687" i="10"/>
  <c r="D1687" i="10"/>
  <c r="C1687" i="10"/>
  <c r="D1686" i="10"/>
  <c r="C1686" i="10"/>
  <c r="D1685" i="10"/>
  <c r="C1685" i="10"/>
  <c r="D1684" i="10"/>
  <c r="C1684" i="10"/>
  <c r="D1683" i="10"/>
  <c r="C1683" i="10"/>
  <c r="D1682" i="10"/>
  <c r="C1682" i="10"/>
  <c r="D1681" i="10"/>
  <c r="C1681" i="10"/>
  <c r="D1680" i="10"/>
  <c r="C1680" i="10"/>
  <c r="E1679" i="10"/>
  <c r="D1679" i="10"/>
  <c r="C1679" i="10"/>
  <c r="D1678" i="10"/>
  <c r="C1678" i="10"/>
  <c r="D1677" i="10"/>
  <c r="C1677" i="10"/>
  <c r="D1676" i="10"/>
  <c r="C1676" i="10"/>
  <c r="D1675" i="10"/>
  <c r="C1675" i="10"/>
  <c r="D1674" i="10"/>
  <c r="C1674" i="10"/>
  <c r="D1673" i="10"/>
  <c r="C1673" i="10"/>
  <c r="D1672" i="10"/>
  <c r="C1672" i="10"/>
  <c r="E1671" i="10"/>
  <c r="D1671" i="10"/>
  <c r="C1671" i="10"/>
  <c r="D1670" i="10"/>
  <c r="C1670" i="10"/>
  <c r="D1669" i="10"/>
  <c r="C1669" i="10"/>
  <c r="D1668" i="10"/>
  <c r="C1668" i="10"/>
  <c r="D1667" i="10"/>
  <c r="C1667" i="10"/>
  <c r="D1666" i="10"/>
  <c r="C1666" i="10"/>
  <c r="D1665" i="10"/>
  <c r="C1665" i="10"/>
  <c r="D1664" i="10"/>
  <c r="C1664" i="10"/>
  <c r="E1663" i="10"/>
  <c r="D1663" i="10"/>
  <c r="C1663" i="10"/>
  <c r="D1662" i="10"/>
  <c r="C1662" i="10"/>
  <c r="D1661" i="10"/>
  <c r="C1661" i="10"/>
  <c r="D1660" i="10"/>
  <c r="C1660" i="10"/>
  <c r="D1659" i="10"/>
  <c r="C1659" i="10"/>
  <c r="D1658" i="10"/>
  <c r="C1658" i="10"/>
  <c r="D1657" i="10"/>
  <c r="C1657" i="10"/>
  <c r="D1656" i="10"/>
  <c r="C1656" i="10"/>
  <c r="E1655" i="10"/>
  <c r="D1655" i="10"/>
  <c r="C1655" i="10"/>
  <c r="D1654" i="10"/>
  <c r="C1654" i="10"/>
  <c r="D1653" i="10"/>
  <c r="C1653" i="10"/>
  <c r="D1652" i="10"/>
  <c r="C1652" i="10"/>
  <c r="D1651" i="10"/>
  <c r="C1651" i="10"/>
  <c r="D1650" i="10"/>
  <c r="C1650" i="10"/>
  <c r="D1649" i="10"/>
  <c r="C1649" i="10"/>
  <c r="D1648" i="10"/>
  <c r="C1648" i="10"/>
  <c r="E1647" i="10"/>
  <c r="D1647" i="10"/>
  <c r="C1647" i="10"/>
  <c r="D1646" i="10"/>
  <c r="C1646" i="10"/>
  <c r="D1645" i="10"/>
  <c r="C1645" i="10"/>
  <c r="D1644" i="10"/>
  <c r="C1644" i="10"/>
  <c r="D1643" i="10"/>
  <c r="C1643" i="10"/>
  <c r="D1642" i="10"/>
  <c r="C1642" i="10"/>
  <c r="D1641" i="10"/>
  <c r="C1641" i="10"/>
  <c r="D1640" i="10"/>
  <c r="C1640" i="10"/>
  <c r="E1639" i="10"/>
  <c r="D1639" i="10"/>
  <c r="C1639" i="10"/>
  <c r="D1638" i="10"/>
  <c r="C1638" i="10"/>
  <c r="D1637" i="10"/>
  <c r="C1637" i="10"/>
  <c r="D1636" i="10"/>
  <c r="C1636" i="10"/>
  <c r="D1635" i="10"/>
  <c r="C1635" i="10"/>
  <c r="D1634" i="10"/>
  <c r="C1634" i="10"/>
  <c r="D1633" i="10"/>
  <c r="C1633" i="10"/>
  <c r="D1632" i="10"/>
  <c r="C1632" i="10"/>
  <c r="E1631" i="10"/>
  <c r="D1631" i="10"/>
  <c r="C1631" i="10"/>
  <c r="D1630" i="10"/>
  <c r="C1630" i="10"/>
  <c r="D1629" i="10"/>
  <c r="C1629" i="10"/>
  <c r="D1628" i="10"/>
  <c r="C1628" i="10"/>
  <c r="D1627" i="10"/>
  <c r="C1627" i="10"/>
  <c r="D1626" i="10"/>
  <c r="C1626" i="10"/>
  <c r="D1625" i="10"/>
  <c r="C1625" i="10"/>
  <c r="D1624" i="10"/>
  <c r="C1624" i="10"/>
  <c r="E1623" i="10"/>
  <c r="D1623" i="10"/>
  <c r="C1623" i="10"/>
  <c r="D1622" i="10"/>
  <c r="C1622" i="10"/>
  <c r="D1621" i="10"/>
  <c r="C1621" i="10"/>
  <c r="D1620" i="10"/>
  <c r="C1620" i="10"/>
  <c r="D1619" i="10"/>
  <c r="C1619" i="10"/>
  <c r="D1618" i="10"/>
  <c r="C1618" i="10"/>
  <c r="D1617" i="10"/>
  <c r="C1617" i="10"/>
  <c r="D1616" i="10"/>
  <c r="C1616" i="10"/>
  <c r="E1615" i="10"/>
  <c r="D1615" i="10"/>
  <c r="C1615" i="10"/>
  <c r="D1614" i="10"/>
  <c r="C1614" i="10"/>
  <c r="D1613" i="10"/>
  <c r="C1613" i="10"/>
  <c r="D1612" i="10"/>
  <c r="C1612" i="10"/>
  <c r="D1611" i="10"/>
  <c r="C1611" i="10"/>
  <c r="D1610" i="10"/>
  <c r="C1610" i="10"/>
  <c r="D1609" i="10"/>
  <c r="C1609" i="10"/>
  <c r="D1608" i="10"/>
  <c r="C1608" i="10"/>
  <c r="E1607" i="10"/>
  <c r="D1607" i="10"/>
  <c r="C1607" i="10"/>
  <c r="D1606" i="10"/>
  <c r="C1606" i="10"/>
  <c r="D1605" i="10"/>
  <c r="C1605" i="10"/>
  <c r="D1604" i="10"/>
  <c r="C1604" i="10"/>
  <c r="D1603" i="10"/>
  <c r="C1603" i="10"/>
  <c r="D1602" i="10"/>
  <c r="C1602" i="10"/>
  <c r="D1601" i="10"/>
  <c r="C1601" i="10"/>
  <c r="D1600" i="10"/>
  <c r="C1600" i="10"/>
  <c r="E1599" i="10"/>
  <c r="D1599" i="10"/>
  <c r="C1599" i="10"/>
  <c r="D1598" i="10"/>
  <c r="C1598" i="10"/>
  <c r="D1597" i="10"/>
  <c r="C1597" i="10"/>
  <c r="D1596" i="10"/>
  <c r="C1596" i="10"/>
  <c r="D1595" i="10"/>
  <c r="C1595" i="10"/>
  <c r="D1594" i="10"/>
  <c r="C1594" i="10"/>
  <c r="D1593" i="10"/>
  <c r="C1593" i="10"/>
  <c r="D1592" i="10"/>
  <c r="C1592" i="10"/>
  <c r="E1591" i="10"/>
  <c r="D1591" i="10"/>
  <c r="C1591" i="10"/>
  <c r="D1590" i="10"/>
  <c r="C1590" i="10"/>
  <c r="D1589" i="10"/>
  <c r="C1589" i="10"/>
  <c r="D1588" i="10"/>
  <c r="C1588" i="10"/>
  <c r="D1587" i="10"/>
  <c r="C1587" i="10"/>
  <c r="D1586" i="10"/>
  <c r="C1586" i="10"/>
  <c r="D1585" i="10"/>
  <c r="C1585" i="10"/>
  <c r="D1584" i="10"/>
  <c r="C1584" i="10"/>
  <c r="E1583" i="10"/>
  <c r="D1583" i="10"/>
  <c r="C1583" i="10"/>
  <c r="D1582" i="10"/>
  <c r="C1582" i="10"/>
  <c r="D1581" i="10"/>
  <c r="C1581" i="10"/>
  <c r="D1580" i="10"/>
  <c r="C1580" i="10"/>
  <c r="D1579" i="10"/>
  <c r="C1579" i="10"/>
  <c r="D1578" i="10"/>
  <c r="C1578" i="10"/>
  <c r="D1577" i="10"/>
  <c r="C1577" i="10"/>
  <c r="D1576" i="10"/>
  <c r="C1576" i="10"/>
  <c r="E1575" i="10"/>
  <c r="D1575" i="10"/>
  <c r="C1575" i="10"/>
  <c r="D1574" i="10"/>
  <c r="C1574" i="10"/>
  <c r="D1573" i="10"/>
  <c r="C1573" i="10"/>
  <c r="D1572" i="10"/>
  <c r="C1572" i="10"/>
  <c r="D1571" i="10"/>
  <c r="C1571" i="10"/>
  <c r="D1570" i="10"/>
  <c r="C1570" i="10"/>
  <c r="D1569" i="10"/>
  <c r="C1569" i="10"/>
  <c r="D1568" i="10"/>
  <c r="C1568" i="10"/>
  <c r="D1567" i="10"/>
  <c r="C1567" i="10"/>
  <c r="D1566" i="10"/>
  <c r="C1566" i="10"/>
  <c r="E1565" i="10"/>
  <c r="D1565" i="10"/>
  <c r="C1565" i="10"/>
  <c r="D1564" i="10"/>
  <c r="C1564" i="10"/>
  <c r="D1563" i="10"/>
  <c r="C1563" i="10"/>
  <c r="D1562" i="10"/>
  <c r="C1562" i="10"/>
  <c r="D1561" i="10"/>
  <c r="C1561" i="10"/>
  <c r="D1560" i="10"/>
  <c r="C1560" i="10"/>
  <c r="E1559" i="10"/>
  <c r="D1559" i="10"/>
  <c r="C1559" i="10"/>
  <c r="D1558" i="10"/>
  <c r="C1558" i="10"/>
  <c r="D1557" i="10"/>
  <c r="C1557" i="10"/>
  <c r="D1556" i="10"/>
  <c r="C1556" i="10"/>
  <c r="D1555" i="10"/>
  <c r="C1555" i="10"/>
  <c r="D1554" i="10"/>
  <c r="C1554" i="10"/>
  <c r="D1553" i="10"/>
  <c r="C1553" i="10"/>
  <c r="D1552" i="10"/>
  <c r="C1552" i="10"/>
  <c r="D1551" i="10"/>
  <c r="C1551" i="10"/>
  <c r="D1550" i="10"/>
  <c r="C1550" i="10"/>
  <c r="E1549" i="10"/>
  <c r="D1549" i="10"/>
  <c r="C1549" i="10"/>
  <c r="D1548" i="10"/>
  <c r="C1548" i="10"/>
  <c r="D1547" i="10"/>
  <c r="C1547" i="10"/>
  <c r="D1546" i="10"/>
  <c r="C1546" i="10"/>
  <c r="D1545" i="10"/>
  <c r="C1545" i="10"/>
  <c r="D1544" i="10"/>
  <c r="C1544" i="10"/>
  <c r="E1543" i="10"/>
  <c r="D1543" i="10"/>
  <c r="C1543" i="10"/>
  <c r="D1542" i="10"/>
  <c r="C1542" i="10"/>
  <c r="D1541" i="10"/>
  <c r="C1541" i="10"/>
  <c r="D1540" i="10"/>
  <c r="C1540" i="10"/>
  <c r="D1539" i="10"/>
  <c r="C1539" i="10"/>
  <c r="D1538" i="10"/>
  <c r="C1538" i="10"/>
  <c r="D1537" i="10"/>
  <c r="C1537" i="10"/>
  <c r="D1536" i="10"/>
  <c r="C1536" i="10"/>
  <c r="D1535" i="10"/>
  <c r="C1535" i="10"/>
  <c r="D1534" i="10"/>
  <c r="C1534" i="10"/>
  <c r="E1533" i="10"/>
  <c r="D1533" i="10"/>
  <c r="C1533" i="10"/>
  <c r="C1532" i="10"/>
  <c r="D1532" i="10"/>
  <c r="D1531" i="10"/>
  <c r="C1531" i="10"/>
  <c r="D1530" i="10"/>
  <c r="C1530" i="10"/>
  <c r="D1529" i="10"/>
  <c r="C1529" i="10"/>
  <c r="D1528" i="10"/>
  <c r="C1528" i="10"/>
  <c r="D1527" i="10"/>
  <c r="C1527" i="10"/>
  <c r="D1526" i="10"/>
  <c r="C1526" i="10"/>
  <c r="D1525" i="10"/>
  <c r="C1525" i="10"/>
  <c r="D1524" i="10"/>
  <c r="C1524" i="10"/>
  <c r="D1523" i="10"/>
  <c r="C1523" i="10"/>
  <c r="D1522" i="10"/>
  <c r="C1522" i="10"/>
  <c r="E1521" i="10"/>
  <c r="D1521" i="10"/>
  <c r="C1521" i="10"/>
  <c r="D1520" i="10"/>
  <c r="C1520" i="10"/>
  <c r="D1519" i="10"/>
  <c r="C1519" i="10"/>
  <c r="D1518" i="10"/>
  <c r="C1518" i="10"/>
  <c r="D1517" i="10"/>
  <c r="C1517" i="10"/>
  <c r="D1516" i="10"/>
  <c r="C1516" i="10"/>
  <c r="D1515" i="10"/>
  <c r="C1515" i="10"/>
  <c r="E1514" i="10"/>
  <c r="D1514" i="10"/>
  <c r="C1514" i="10"/>
  <c r="D1513" i="10"/>
  <c r="C1513" i="10"/>
  <c r="D1512" i="10"/>
  <c r="C1512" i="10"/>
  <c r="D1511" i="10"/>
  <c r="C1511" i="10"/>
  <c r="D1510" i="10"/>
  <c r="C1510" i="10"/>
  <c r="D1509" i="10"/>
  <c r="C1509" i="10"/>
  <c r="D1508" i="10"/>
  <c r="C1508" i="10"/>
  <c r="D1507" i="10"/>
  <c r="C1507" i="10"/>
  <c r="D1506" i="10"/>
  <c r="C1506" i="10"/>
  <c r="D1505" i="10"/>
  <c r="C1505" i="10"/>
  <c r="D1504" i="10"/>
  <c r="C1504" i="10"/>
  <c r="D1503" i="10"/>
  <c r="C1503" i="10"/>
  <c r="D1502" i="10"/>
  <c r="C1502" i="10"/>
  <c r="D1501" i="10"/>
  <c r="C1501" i="10"/>
  <c r="D1500" i="10"/>
  <c r="C1500" i="10"/>
  <c r="D1499" i="10"/>
  <c r="C1499" i="10"/>
  <c r="D1498" i="10"/>
  <c r="C1498" i="10"/>
  <c r="D1497" i="10"/>
  <c r="C1497" i="10"/>
  <c r="D1496" i="10"/>
  <c r="C1496" i="10"/>
  <c r="D1495" i="10"/>
  <c r="C1495" i="10"/>
  <c r="D1494" i="10"/>
  <c r="C1494" i="10"/>
  <c r="D1493" i="10"/>
  <c r="C1493" i="10"/>
  <c r="D1492" i="10"/>
  <c r="C1492" i="10"/>
  <c r="E1491" i="10"/>
  <c r="D1491" i="10"/>
  <c r="C1491" i="10"/>
  <c r="D1490" i="10"/>
  <c r="C1490" i="10"/>
  <c r="D1489" i="10"/>
  <c r="C1489" i="10"/>
  <c r="D1488" i="10"/>
  <c r="C1488" i="10"/>
  <c r="D1487" i="10"/>
  <c r="C1487" i="10"/>
  <c r="D1486" i="10"/>
  <c r="C1486" i="10"/>
  <c r="D1485" i="10"/>
  <c r="C1485" i="10"/>
  <c r="D1484" i="10"/>
  <c r="C1484" i="10"/>
  <c r="D1483" i="10"/>
  <c r="C1483" i="10"/>
  <c r="D1482" i="10"/>
  <c r="C1482" i="10"/>
  <c r="D1481" i="10"/>
  <c r="C1481" i="10"/>
  <c r="D1480" i="10"/>
  <c r="C1480" i="10"/>
  <c r="D1479" i="10"/>
  <c r="C1479" i="10"/>
  <c r="D1478" i="10"/>
  <c r="C1478" i="10"/>
  <c r="D1477" i="10"/>
  <c r="C1477" i="10"/>
  <c r="D1476" i="10"/>
  <c r="C1476" i="10"/>
  <c r="D1475" i="10"/>
  <c r="C1475" i="10"/>
  <c r="D1474" i="10"/>
  <c r="C1474" i="10"/>
  <c r="D1473" i="10"/>
  <c r="C1473" i="10"/>
  <c r="D1472" i="10"/>
  <c r="C1472" i="10"/>
  <c r="D1471" i="10"/>
  <c r="C1471" i="10"/>
  <c r="D1470" i="10"/>
  <c r="C1470" i="10"/>
  <c r="D1469" i="10"/>
  <c r="C1469" i="10"/>
  <c r="D1468" i="10"/>
  <c r="C1468" i="10"/>
  <c r="D1467" i="10"/>
  <c r="C1467" i="10"/>
  <c r="D1466" i="10"/>
  <c r="C1466" i="10"/>
  <c r="D1465" i="10"/>
  <c r="C1465" i="10"/>
  <c r="D1464" i="10"/>
  <c r="C1464" i="10"/>
  <c r="D1463" i="10"/>
  <c r="C1463" i="10"/>
  <c r="D1462" i="10"/>
  <c r="C1462" i="10"/>
  <c r="D1461" i="10"/>
  <c r="C1461" i="10"/>
  <c r="D1460" i="10"/>
  <c r="C1460" i="10"/>
  <c r="D1459" i="10"/>
  <c r="C1459" i="10"/>
  <c r="D1458" i="10"/>
  <c r="C1458" i="10"/>
  <c r="D1457" i="10"/>
  <c r="C1457" i="10"/>
  <c r="D1456" i="10"/>
  <c r="C1456" i="10"/>
  <c r="D1455" i="10"/>
  <c r="C1455" i="10"/>
  <c r="D1454" i="10"/>
  <c r="C1454" i="10"/>
  <c r="D1453" i="10"/>
  <c r="C1453" i="10"/>
  <c r="D1452" i="10"/>
  <c r="C1452" i="10"/>
  <c r="D1451" i="10"/>
  <c r="C1451" i="10"/>
  <c r="D1450" i="10"/>
  <c r="C1450" i="10"/>
  <c r="D1449" i="10"/>
  <c r="C1449" i="10"/>
  <c r="D1448" i="10"/>
  <c r="C1448" i="10"/>
  <c r="D1447" i="10"/>
  <c r="C1447" i="10"/>
  <c r="D1446" i="10"/>
  <c r="C1446" i="10"/>
  <c r="D1445" i="10"/>
  <c r="C1445" i="10"/>
  <c r="D1444" i="10"/>
  <c r="C1444" i="10"/>
  <c r="D1443" i="10"/>
  <c r="C1443" i="10"/>
  <c r="D1442" i="10"/>
  <c r="C1442" i="10"/>
  <c r="D1441" i="10"/>
  <c r="C1441" i="10"/>
  <c r="D1440" i="10"/>
  <c r="C1440" i="10"/>
  <c r="D1439" i="10"/>
  <c r="C1439" i="10"/>
  <c r="E1438" i="10"/>
  <c r="D1438" i="10"/>
  <c r="C1438" i="10"/>
  <c r="D1437" i="10"/>
  <c r="C1437" i="10"/>
  <c r="D1436" i="10"/>
  <c r="C1436" i="10"/>
  <c r="D1435" i="10"/>
  <c r="C1435" i="10"/>
  <c r="D1434" i="10"/>
  <c r="C1434" i="10"/>
  <c r="D1433" i="10"/>
  <c r="C1433" i="10"/>
  <c r="D1432" i="10"/>
  <c r="C1432" i="10"/>
  <c r="D1431" i="10"/>
  <c r="C1431" i="10"/>
  <c r="D1430" i="10"/>
  <c r="C1430" i="10"/>
  <c r="D1429" i="10"/>
  <c r="C1429" i="10"/>
  <c r="D1428" i="10"/>
  <c r="C1428" i="10"/>
  <c r="D1427" i="10"/>
  <c r="C1427" i="10"/>
  <c r="D1426" i="10"/>
  <c r="C1426" i="10"/>
  <c r="D1425" i="10"/>
  <c r="C1425" i="10"/>
  <c r="D1424" i="10"/>
  <c r="C1424" i="10"/>
  <c r="D1423" i="10"/>
  <c r="C1423" i="10"/>
  <c r="D1422" i="10"/>
  <c r="C1422" i="10"/>
  <c r="D1421" i="10"/>
  <c r="C1421" i="10"/>
  <c r="D1420" i="10"/>
  <c r="C1420" i="10"/>
  <c r="E1419" i="10"/>
  <c r="D1419" i="10"/>
  <c r="C1419" i="10"/>
  <c r="D1418" i="10"/>
  <c r="C1418" i="10"/>
  <c r="D1417" i="10"/>
  <c r="C1417" i="10"/>
  <c r="D1416" i="10"/>
  <c r="C1416" i="10"/>
  <c r="D1415" i="10"/>
  <c r="C1415" i="10"/>
  <c r="D1414" i="10"/>
  <c r="C1414" i="10"/>
  <c r="D1413" i="10"/>
  <c r="C1413" i="10"/>
  <c r="D1412" i="10"/>
  <c r="C1412" i="10"/>
  <c r="D1411" i="10"/>
  <c r="C1411" i="10"/>
  <c r="D1410" i="10"/>
  <c r="C1410" i="10"/>
  <c r="D1409" i="10"/>
  <c r="C1409" i="10"/>
  <c r="D1408" i="10"/>
  <c r="C1408" i="10"/>
  <c r="D1407" i="10"/>
  <c r="C1407" i="10"/>
  <c r="D1406" i="10"/>
  <c r="C1406" i="10"/>
  <c r="D1405" i="10"/>
  <c r="C1405" i="10"/>
  <c r="D1404" i="10"/>
  <c r="C1404" i="10"/>
  <c r="D1403" i="10"/>
  <c r="C1403" i="10"/>
  <c r="D1402" i="10"/>
  <c r="C1402" i="10"/>
  <c r="D1401" i="10"/>
  <c r="C1401" i="10"/>
  <c r="D1400" i="10"/>
  <c r="C1400" i="10"/>
  <c r="D1399" i="10"/>
  <c r="C1399" i="10"/>
  <c r="D1398" i="10"/>
  <c r="C1398" i="10"/>
  <c r="D1397" i="10"/>
  <c r="C1397" i="10"/>
  <c r="D1396" i="10"/>
  <c r="C1396" i="10"/>
  <c r="D1395" i="10"/>
  <c r="C1395" i="10"/>
  <c r="D1394" i="10"/>
  <c r="C1394" i="10"/>
  <c r="D1393" i="10"/>
  <c r="C1393" i="10"/>
  <c r="D1392" i="10"/>
  <c r="C1392" i="10"/>
  <c r="D1391" i="10"/>
  <c r="C1391" i="10"/>
  <c r="D1390" i="10"/>
  <c r="C1390" i="10"/>
  <c r="D1389" i="10"/>
  <c r="C1389" i="10"/>
  <c r="D1388" i="10"/>
  <c r="C1388" i="10"/>
  <c r="D1387" i="10"/>
  <c r="C1387" i="10"/>
  <c r="D1386" i="10"/>
  <c r="C1386" i="10"/>
  <c r="D1385" i="10"/>
  <c r="C1385" i="10"/>
  <c r="D1384" i="10"/>
  <c r="C1384" i="10"/>
  <c r="D1383" i="10"/>
  <c r="C1383" i="10"/>
  <c r="D1382" i="10"/>
  <c r="C1382" i="10"/>
  <c r="D1381" i="10"/>
  <c r="C1381" i="10"/>
  <c r="D1380" i="10"/>
  <c r="C1380" i="10"/>
  <c r="D1379" i="10"/>
  <c r="C1379" i="10"/>
  <c r="D1378" i="10"/>
  <c r="C1378" i="10"/>
  <c r="D1377" i="10"/>
  <c r="C1377" i="10"/>
  <c r="D1376" i="10"/>
  <c r="C1376" i="10"/>
  <c r="D1375" i="10"/>
  <c r="C1375" i="10"/>
  <c r="D1374" i="10"/>
  <c r="C1374" i="10"/>
  <c r="D1373" i="10"/>
  <c r="C1373" i="10"/>
  <c r="D1372" i="10"/>
  <c r="C1372" i="10"/>
  <c r="D1371" i="10"/>
  <c r="C1371" i="10"/>
  <c r="D1370" i="10"/>
  <c r="C1370" i="10"/>
  <c r="D1369" i="10"/>
  <c r="C1369" i="10"/>
  <c r="D1368" i="10"/>
  <c r="C1368" i="10"/>
  <c r="D1367" i="10"/>
  <c r="C1367" i="10"/>
  <c r="D1366" i="10"/>
  <c r="C1366" i="10"/>
  <c r="D1365" i="10"/>
  <c r="C1365" i="10"/>
  <c r="D1364" i="10"/>
  <c r="C1364" i="10"/>
  <c r="D1363" i="10"/>
  <c r="C1363" i="10"/>
  <c r="D1362" i="10"/>
  <c r="C1362" i="10"/>
  <c r="D1361" i="10"/>
  <c r="C1361" i="10"/>
  <c r="D1360" i="10"/>
  <c r="C1360" i="10"/>
  <c r="D1359" i="10"/>
  <c r="C1359" i="10"/>
  <c r="D1358" i="10"/>
  <c r="C1358" i="10"/>
  <c r="D1357" i="10"/>
  <c r="C1357" i="10"/>
  <c r="D1356" i="10"/>
  <c r="C1356" i="10"/>
  <c r="E1355" i="10"/>
  <c r="D1355" i="10"/>
  <c r="C1355" i="10"/>
  <c r="D1354" i="10"/>
  <c r="C1354" i="10"/>
  <c r="D1353" i="10"/>
  <c r="C1353" i="10"/>
  <c r="D1352" i="10"/>
  <c r="C1352" i="10"/>
  <c r="D1351" i="10"/>
  <c r="C1351" i="10"/>
  <c r="D1350" i="10"/>
  <c r="C1350" i="10"/>
  <c r="D1349" i="10"/>
  <c r="C1349" i="10"/>
  <c r="D1348" i="10"/>
  <c r="C1348" i="10"/>
  <c r="D1347" i="10"/>
  <c r="C1347" i="10"/>
  <c r="D1346" i="10"/>
  <c r="C1346" i="10"/>
  <c r="D1345" i="10"/>
  <c r="C1345" i="10"/>
  <c r="D1344" i="10"/>
  <c r="C1344" i="10"/>
  <c r="D1343" i="10"/>
  <c r="C1343" i="10"/>
  <c r="D1342" i="10"/>
  <c r="C1342" i="10"/>
  <c r="D1341" i="10"/>
  <c r="C1341" i="10"/>
  <c r="D1340" i="10"/>
  <c r="C1340" i="10"/>
  <c r="D1339" i="10"/>
  <c r="C1339" i="10"/>
  <c r="D1338" i="10"/>
  <c r="C1338" i="10"/>
  <c r="D1337" i="10"/>
  <c r="C1337" i="10"/>
  <c r="D1336" i="10"/>
  <c r="C1336" i="10"/>
  <c r="D1335" i="10"/>
  <c r="C1335" i="10"/>
  <c r="D1334" i="10"/>
  <c r="C1334" i="10"/>
  <c r="D1333" i="10"/>
  <c r="C1333" i="10"/>
  <c r="D1332" i="10"/>
  <c r="C1332" i="10"/>
  <c r="D1331" i="10"/>
  <c r="C1331" i="10"/>
  <c r="D1330" i="10"/>
  <c r="C1330" i="10"/>
  <c r="D1329" i="10"/>
  <c r="C1329" i="10"/>
  <c r="D1328" i="10"/>
  <c r="C1328" i="10"/>
  <c r="D1327" i="10"/>
  <c r="C1327" i="10"/>
  <c r="D1326" i="10"/>
  <c r="C1326" i="10"/>
  <c r="D1325" i="10"/>
  <c r="C1325" i="10"/>
  <c r="D1324" i="10"/>
  <c r="C1324" i="10"/>
  <c r="D1323" i="10"/>
  <c r="C1323" i="10"/>
  <c r="D1322" i="10"/>
  <c r="C1322" i="10"/>
  <c r="D1321" i="10"/>
  <c r="C1321" i="10"/>
  <c r="D1320" i="10"/>
  <c r="C1320" i="10"/>
  <c r="D1319" i="10"/>
  <c r="C1319" i="10"/>
  <c r="D1318" i="10"/>
  <c r="C1318" i="10"/>
  <c r="D1317" i="10"/>
  <c r="C1317" i="10"/>
  <c r="D1316" i="10"/>
  <c r="C1316" i="10"/>
  <c r="D1315" i="10"/>
  <c r="C1315" i="10"/>
  <c r="D1314" i="10"/>
  <c r="C1314" i="10"/>
  <c r="E1313" i="10"/>
  <c r="D1313" i="10"/>
  <c r="C1313" i="10"/>
  <c r="D1312" i="10"/>
  <c r="C1312" i="10"/>
  <c r="D1311" i="10"/>
  <c r="C1311" i="10"/>
  <c r="E1310" i="10"/>
  <c r="D1310" i="10"/>
  <c r="C1310" i="10"/>
  <c r="D1309" i="10"/>
  <c r="C1309" i="10"/>
  <c r="D1308" i="10"/>
  <c r="C1308" i="10"/>
  <c r="D1307" i="10"/>
  <c r="C1307" i="10"/>
  <c r="D1306" i="10"/>
  <c r="C1306" i="10"/>
  <c r="D1305" i="10"/>
  <c r="C1305" i="10"/>
  <c r="D1304" i="10"/>
  <c r="C1304" i="10"/>
  <c r="D1303" i="10"/>
  <c r="C1303" i="10"/>
  <c r="D1302" i="10"/>
  <c r="C1302" i="10"/>
  <c r="D1301" i="10"/>
  <c r="C1301" i="10"/>
  <c r="D1300" i="10"/>
  <c r="C1300" i="10"/>
  <c r="D1299" i="10"/>
  <c r="C1299" i="10"/>
  <c r="D1298" i="10"/>
  <c r="C1298" i="10"/>
  <c r="D1297" i="10"/>
  <c r="C1297" i="10"/>
  <c r="D1296" i="10"/>
  <c r="C1296" i="10"/>
  <c r="D1295" i="10"/>
  <c r="C1295" i="10"/>
  <c r="D1294" i="10"/>
  <c r="C1294" i="10"/>
  <c r="D1293" i="10"/>
  <c r="C1293" i="10"/>
  <c r="D1292" i="10"/>
  <c r="C1292" i="10"/>
  <c r="E1291" i="10"/>
  <c r="D1291" i="10"/>
  <c r="C1291" i="10"/>
  <c r="D1290" i="10"/>
  <c r="C1290" i="10"/>
  <c r="D1289" i="10"/>
  <c r="C1289" i="10"/>
  <c r="D1288" i="10"/>
  <c r="C1288" i="10"/>
  <c r="D1287" i="10"/>
  <c r="C1287" i="10"/>
  <c r="D1286" i="10"/>
  <c r="C1286" i="10"/>
  <c r="D1285" i="10"/>
  <c r="C1285" i="10"/>
  <c r="D1284" i="10"/>
  <c r="C1284" i="10"/>
  <c r="D1283" i="10"/>
  <c r="C1283" i="10"/>
  <c r="D1282" i="10"/>
  <c r="C1282" i="10"/>
  <c r="D1281" i="10"/>
  <c r="C1281" i="10"/>
  <c r="D1280" i="10"/>
  <c r="C1280" i="10"/>
  <c r="D1279" i="10"/>
  <c r="C1279" i="10"/>
  <c r="D1278" i="10"/>
  <c r="C1278" i="10"/>
  <c r="D1277" i="10"/>
  <c r="C1277" i="10"/>
  <c r="D1276" i="10"/>
  <c r="C1276" i="10"/>
  <c r="D1275" i="10"/>
  <c r="C1275" i="10"/>
  <c r="D1274" i="10"/>
  <c r="C1274" i="10"/>
  <c r="D1273" i="10"/>
  <c r="C1273" i="10"/>
  <c r="D1272" i="10"/>
  <c r="C1272" i="10"/>
  <c r="D1271" i="10"/>
  <c r="C1271" i="10"/>
  <c r="D1270" i="10"/>
  <c r="C1270" i="10"/>
  <c r="D1269" i="10"/>
  <c r="C1269" i="10"/>
  <c r="D1268" i="10"/>
  <c r="C1268" i="10"/>
  <c r="D1267" i="10"/>
  <c r="C1267" i="10"/>
  <c r="D1266" i="10"/>
  <c r="C1266" i="10"/>
  <c r="D1265" i="10"/>
  <c r="C1265" i="10"/>
  <c r="D1264" i="10"/>
  <c r="C1264" i="10"/>
  <c r="D1263" i="10"/>
  <c r="C1263" i="10"/>
  <c r="D1262" i="10"/>
  <c r="C1262" i="10"/>
  <c r="D1261" i="10"/>
  <c r="C1261" i="10"/>
  <c r="D1260" i="10"/>
  <c r="C1260" i="10"/>
  <c r="D1259" i="10"/>
  <c r="C1259" i="10"/>
  <c r="D1258" i="10"/>
  <c r="C1258" i="10"/>
  <c r="D1257" i="10"/>
  <c r="C1257" i="10"/>
  <c r="D1256" i="10"/>
  <c r="C1256" i="10"/>
  <c r="D1255" i="10"/>
  <c r="C1255" i="10"/>
  <c r="D1254" i="10"/>
  <c r="C1254" i="10"/>
  <c r="D1253" i="10"/>
  <c r="C1253" i="10"/>
  <c r="D1252" i="10"/>
  <c r="C1252" i="10"/>
  <c r="D1251" i="10"/>
  <c r="C1251" i="10"/>
  <c r="D1250" i="10"/>
  <c r="C1250" i="10"/>
  <c r="D1249" i="10"/>
  <c r="C1249" i="10"/>
  <c r="D1248" i="10"/>
  <c r="C1248" i="10"/>
  <c r="E1247" i="10"/>
  <c r="D1247" i="10"/>
  <c r="C1247" i="10"/>
  <c r="D1246" i="10"/>
  <c r="C1246" i="10"/>
  <c r="D1245" i="10"/>
  <c r="C1245" i="10"/>
  <c r="D1244" i="10"/>
  <c r="C1244" i="10"/>
  <c r="D1243" i="10"/>
  <c r="C1243" i="10"/>
  <c r="D1242" i="10"/>
  <c r="C1242" i="10"/>
  <c r="D1241" i="10"/>
  <c r="C1241" i="10"/>
  <c r="D1240" i="10"/>
  <c r="C1240" i="10"/>
  <c r="D1239" i="10"/>
  <c r="C1239" i="10"/>
  <c r="D1238" i="10"/>
  <c r="C1238" i="10"/>
  <c r="D1237" i="10"/>
  <c r="C1237" i="10"/>
  <c r="D1236" i="10"/>
  <c r="C1236" i="10"/>
  <c r="D1235" i="10"/>
  <c r="C1235" i="10"/>
  <c r="D1234" i="10"/>
  <c r="C1234" i="10"/>
  <c r="D1233" i="10"/>
  <c r="C1233" i="10"/>
  <c r="D1232" i="10"/>
  <c r="C1232" i="10"/>
  <c r="D1231" i="10"/>
  <c r="C1231" i="10"/>
  <c r="D1230" i="10"/>
  <c r="C1230" i="10"/>
  <c r="D1229" i="10"/>
  <c r="C1229" i="10"/>
  <c r="D1228" i="10"/>
  <c r="C1228" i="10"/>
  <c r="D1227" i="10"/>
  <c r="C1227" i="10"/>
  <c r="D1226" i="10"/>
  <c r="C1226" i="10"/>
  <c r="D1225" i="10"/>
  <c r="C1225" i="10"/>
  <c r="D1224" i="10"/>
  <c r="C1224" i="10"/>
  <c r="D1223" i="10"/>
  <c r="C1223" i="10"/>
  <c r="D1222" i="10"/>
  <c r="C1222" i="10"/>
  <c r="D1221" i="10"/>
  <c r="C1221" i="10"/>
  <c r="D1220" i="10"/>
  <c r="C1220" i="10"/>
  <c r="D1219" i="10"/>
  <c r="C1219" i="10"/>
  <c r="D1218" i="10"/>
  <c r="C1218" i="10"/>
  <c r="D1217" i="10"/>
  <c r="C1217" i="10"/>
  <c r="D1216" i="10"/>
  <c r="C1216" i="10"/>
  <c r="D1215" i="10"/>
  <c r="C1215" i="10"/>
  <c r="D1214" i="10"/>
  <c r="C1214" i="10"/>
  <c r="D1213" i="10"/>
  <c r="C1213" i="10"/>
  <c r="D1212" i="10"/>
  <c r="C1212" i="10"/>
  <c r="D1211" i="10"/>
  <c r="C1211" i="10"/>
  <c r="D1210" i="10"/>
  <c r="C1210" i="10"/>
  <c r="D1209" i="10"/>
  <c r="C1209" i="10"/>
  <c r="D1208" i="10"/>
  <c r="C1208" i="10"/>
  <c r="D1207" i="10"/>
  <c r="C1207" i="10"/>
  <c r="D1206" i="10"/>
  <c r="C1206" i="10"/>
  <c r="D1205" i="10"/>
  <c r="C1205" i="10"/>
  <c r="D1204" i="10"/>
  <c r="C1204" i="10"/>
  <c r="D1203" i="10"/>
  <c r="C1203" i="10"/>
  <c r="E1202" i="10"/>
  <c r="D1202" i="10"/>
  <c r="C1202" i="10"/>
  <c r="D1201" i="10"/>
  <c r="C1201" i="10"/>
  <c r="D1200" i="10"/>
  <c r="C1200" i="10"/>
  <c r="D1199" i="10"/>
  <c r="C1199" i="10"/>
  <c r="D1198" i="10"/>
  <c r="C1198" i="10"/>
  <c r="D1197" i="10"/>
  <c r="C1197" i="10"/>
  <c r="D1196" i="10"/>
  <c r="C1196" i="10"/>
  <c r="D1195" i="10"/>
  <c r="C1195" i="10"/>
  <c r="D1194" i="10"/>
  <c r="C1194" i="10"/>
  <c r="D1193" i="10"/>
  <c r="C1193" i="10"/>
  <c r="D1192" i="10"/>
  <c r="C1192" i="10"/>
  <c r="D1191" i="10"/>
  <c r="C1191" i="10"/>
  <c r="D1190" i="10"/>
  <c r="C1190" i="10"/>
  <c r="D1189" i="10"/>
  <c r="C1189" i="10"/>
  <c r="D1188" i="10"/>
  <c r="C1188" i="10"/>
  <c r="D1187" i="10"/>
  <c r="C1187" i="10"/>
  <c r="D1186" i="10"/>
  <c r="C1186" i="10"/>
  <c r="D1185" i="10"/>
  <c r="C1185" i="10"/>
  <c r="D1184" i="10"/>
  <c r="C1184" i="10"/>
  <c r="D1183" i="10"/>
  <c r="C1183" i="10"/>
  <c r="D1182" i="10"/>
  <c r="C1182" i="10"/>
  <c r="D1181" i="10"/>
  <c r="C1181" i="10"/>
  <c r="D1180" i="10"/>
  <c r="C1180" i="10"/>
  <c r="D1179" i="10"/>
  <c r="C1179" i="10"/>
  <c r="D1178" i="10"/>
  <c r="C1178" i="10"/>
  <c r="D1177" i="10"/>
  <c r="C1177" i="10"/>
  <c r="D1176" i="10"/>
  <c r="C1176" i="10"/>
  <c r="D1175" i="10"/>
  <c r="C1175" i="10"/>
  <c r="D1174" i="10"/>
  <c r="C1174" i="10"/>
  <c r="D1173" i="10"/>
  <c r="C1173" i="10"/>
  <c r="D1172" i="10"/>
  <c r="C1172" i="10"/>
  <c r="D1171" i="10"/>
  <c r="C1171" i="10"/>
  <c r="E1170" i="10"/>
  <c r="D1170" i="10"/>
  <c r="C1170" i="10"/>
  <c r="D1169" i="10"/>
  <c r="C1169" i="10"/>
  <c r="D1168" i="10"/>
  <c r="C1168" i="10"/>
  <c r="D1167" i="10"/>
  <c r="C1167" i="10"/>
  <c r="D1166" i="10"/>
  <c r="C1166" i="10"/>
  <c r="D1165" i="10"/>
  <c r="C1165" i="10"/>
  <c r="D1164" i="10"/>
  <c r="C1164" i="10"/>
  <c r="D1163" i="10"/>
  <c r="C1163" i="10"/>
  <c r="D1162" i="10"/>
  <c r="C1162" i="10"/>
  <c r="D1161" i="10"/>
  <c r="C1161" i="10"/>
  <c r="D1160" i="10"/>
  <c r="C1160" i="10"/>
  <c r="D1159" i="10"/>
  <c r="C1159" i="10"/>
  <c r="D1158" i="10"/>
  <c r="C1158" i="10"/>
  <c r="D1157" i="10"/>
  <c r="C1157" i="10"/>
  <c r="D1156" i="10"/>
  <c r="C1156" i="10"/>
  <c r="D1155" i="10"/>
  <c r="C1155" i="10"/>
  <c r="D1154" i="10"/>
  <c r="C1154" i="10"/>
  <c r="E1153" i="10"/>
  <c r="D1153" i="10"/>
  <c r="C1153" i="10"/>
  <c r="D1152" i="10"/>
  <c r="C1152" i="10"/>
  <c r="D1151" i="10"/>
  <c r="C1151" i="10"/>
  <c r="D1150" i="10"/>
  <c r="C1150" i="10"/>
  <c r="D1149" i="10"/>
  <c r="C1149" i="10"/>
  <c r="D1148" i="10"/>
  <c r="C1148" i="10"/>
  <c r="D1147" i="10"/>
  <c r="C1147" i="10"/>
  <c r="E1146" i="10"/>
  <c r="D1146" i="10"/>
  <c r="C1146" i="10"/>
  <c r="D1145" i="10"/>
  <c r="C1145" i="10"/>
  <c r="D1144" i="10"/>
  <c r="C1144" i="10"/>
  <c r="D1143" i="10"/>
  <c r="C1143" i="10"/>
  <c r="D1142" i="10"/>
  <c r="C1142" i="10"/>
  <c r="D1141" i="10"/>
  <c r="C1141" i="10"/>
  <c r="D1140" i="10"/>
  <c r="C1140" i="10"/>
  <c r="D1139" i="10"/>
  <c r="C1139" i="10"/>
  <c r="E1138" i="10"/>
  <c r="D1138" i="10"/>
  <c r="C1138" i="10"/>
  <c r="D1137" i="10"/>
  <c r="C1137" i="10"/>
  <c r="D1136" i="10"/>
  <c r="C1136" i="10"/>
  <c r="D1135" i="10"/>
  <c r="C1135" i="10"/>
  <c r="D1134" i="10"/>
  <c r="C1134" i="10"/>
  <c r="D1133" i="10"/>
  <c r="C1133" i="10"/>
  <c r="D1132" i="10"/>
  <c r="C1132" i="10"/>
  <c r="D1131" i="10"/>
  <c r="C1131" i="10"/>
  <c r="D1130" i="10"/>
  <c r="C1130" i="10"/>
  <c r="D1129" i="10"/>
  <c r="C1129" i="10"/>
  <c r="D1128" i="10"/>
  <c r="C1128" i="10"/>
  <c r="D1127" i="10"/>
  <c r="C1127" i="10"/>
  <c r="D1126" i="10"/>
  <c r="C1126" i="10"/>
  <c r="D1125" i="10"/>
  <c r="C1125" i="10"/>
  <c r="D1124" i="10"/>
  <c r="C1124" i="10"/>
  <c r="D1123" i="10"/>
  <c r="C1123" i="10"/>
  <c r="D1122" i="10"/>
  <c r="C1122" i="10"/>
  <c r="E1121" i="10"/>
  <c r="D1121" i="10"/>
  <c r="C1121" i="10"/>
  <c r="D1120" i="10"/>
  <c r="C1120" i="10"/>
  <c r="D1119" i="10"/>
  <c r="C1119" i="10"/>
  <c r="D1118" i="10"/>
  <c r="C1118" i="10"/>
  <c r="D1117" i="10"/>
  <c r="C1117" i="10"/>
  <c r="D1116" i="10"/>
  <c r="C1116" i="10"/>
  <c r="D1115" i="10"/>
  <c r="C1115" i="10"/>
  <c r="E1114" i="10"/>
  <c r="D1114" i="10"/>
  <c r="C1114" i="10"/>
  <c r="D1113" i="10"/>
  <c r="C1113" i="10"/>
  <c r="D1112" i="10"/>
  <c r="C1112" i="10"/>
  <c r="D1111" i="10"/>
  <c r="C1111" i="10"/>
  <c r="D1110" i="10"/>
  <c r="C1110" i="10"/>
  <c r="D1109" i="10"/>
  <c r="C1109" i="10"/>
  <c r="D1108" i="10"/>
  <c r="C1108" i="10"/>
  <c r="D1107" i="10"/>
  <c r="C1107" i="10"/>
  <c r="E1106" i="10"/>
  <c r="D1106" i="10"/>
  <c r="C1106" i="10"/>
  <c r="D1105" i="10"/>
  <c r="C1105" i="10"/>
  <c r="D1104" i="10"/>
  <c r="C1104" i="10"/>
  <c r="D1103" i="10"/>
  <c r="C1103" i="10"/>
  <c r="D1102" i="10"/>
  <c r="C1102" i="10"/>
  <c r="D1101" i="10"/>
  <c r="C1101" i="10"/>
  <c r="D1100" i="10"/>
  <c r="C1100" i="10"/>
  <c r="D1099" i="10"/>
  <c r="C1099" i="10"/>
  <c r="D1098" i="10"/>
  <c r="C1098" i="10"/>
  <c r="D1097" i="10"/>
  <c r="C1097" i="10"/>
  <c r="D1096" i="10"/>
  <c r="C1096" i="10"/>
  <c r="D1095" i="10"/>
  <c r="C1095" i="10"/>
  <c r="D1094" i="10"/>
  <c r="C1094" i="10"/>
  <c r="D1093" i="10"/>
  <c r="C1093" i="10"/>
  <c r="D1092" i="10"/>
  <c r="C1092" i="10"/>
  <c r="D1091" i="10"/>
  <c r="C1091" i="10"/>
  <c r="D1090" i="10"/>
  <c r="C1090" i="10"/>
  <c r="E1089" i="10"/>
  <c r="D1089" i="10"/>
  <c r="C1089" i="10"/>
  <c r="D1088" i="10"/>
  <c r="C1088" i="10"/>
  <c r="D1087" i="10"/>
  <c r="C1087" i="10"/>
  <c r="D1086" i="10"/>
  <c r="C1086" i="10"/>
  <c r="D1085" i="10"/>
  <c r="C1085" i="10"/>
  <c r="D1084" i="10"/>
  <c r="C1084" i="10"/>
  <c r="D1083" i="10"/>
  <c r="C1083" i="10"/>
  <c r="E1082" i="10"/>
  <c r="D1082" i="10"/>
  <c r="C1082" i="10"/>
  <c r="D1081" i="10"/>
  <c r="C1081" i="10"/>
  <c r="D1080" i="10"/>
  <c r="C1080" i="10"/>
  <c r="D1079" i="10"/>
  <c r="C1079" i="10"/>
  <c r="D1078" i="10"/>
  <c r="C1078" i="10"/>
  <c r="D1077" i="10"/>
  <c r="C1077" i="10"/>
  <c r="D1076" i="10"/>
  <c r="C1076" i="10"/>
  <c r="D1075" i="10"/>
  <c r="C1075" i="10"/>
  <c r="E1074" i="10"/>
  <c r="D1074" i="10"/>
  <c r="C1074" i="10"/>
  <c r="D1073" i="10"/>
  <c r="C1073" i="10"/>
  <c r="D1072" i="10"/>
  <c r="C1072" i="10"/>
  <c r="D1071" i="10"/>
  <c r="C1071" i="10"/>
  <c r="D1070" i="10"/>
  <c r="C1070" i="10"/>
  <c r="D1069" i="10"/>
  <c r="C1069" i="10"/>
  <c r="D1068" i="10"/>
  <c r="C1068" i="10"/>
  <c r="D1067" i="10"/>
  <c r="C1067" i="10"/>
  <c r="D1066" i="10"/>
  <c r="C1066" i="10"/>
  <c r="D1065" i="10"/>
  <c r="C1065" i="10"/>
  <c r="D1064" i="10"/>
  <c r="C1064" i="10"/>
  <c r="D1063" i="10"/>
  <c r="C1063" i="10"/>
  <c r="D1062" i="10"/>
  <c r="C1062" i="10"/>
  <c r="D1061" i="10"/>
  <c r="C1061" i="10"/>
  <c r="D1060" i="10"/>
  <c r="C1060" i="10"/>
  <c r="D1059" i="10"/>
  <c r="C1059" i="10"/>
  <c r="D1058" i="10"/>
  <c r="C1058" i="10"/>
  <c r="E1057" i="10"/>
  <c r="D1057" i="10"/>
  <c r="C1057" i="10"/>
  <c r="D1056" i="10"/>
  <c r="C1056" i="10"/>
  <c r="D1055" i="10"/>
  <c r="C1055" i="10"/>
  <c r="D1054" i="10"/>
  <c r="C1054" i="10"/>
  <c r="D1053" i="10"/>
  <c r="C1053" i="10"/>
  <c r="D1052" i="10"/>
  <c r="C1052" i="10"/>
  <c r="D1051" i="10"/>
  <c r="C1051" i="10"/>
  <c r="E1050" i="10"/>
  <c r="D1050" i="10"/>
  <c r="C1050" i="10"/>
  <c r="D1049" i="10"/>
  <c r="C1049" i="10"/>
  <c r="D1048" i="10"/>
  <c r="C1048" i="10"/>
  <c r="D1047" i="10"/>
  <c r="C1047" i="10"/>
  <c r="D1046" i="10"/>
  <c r="C1046" i="10"/>
  <c r="D1045" i="10"/>
  <c r="C1045" i="10"/>
  <c r="D1044" i="10"/>
  <c r="C1044" i="10"/>
  <c r="D1043" i="10"/>
  <c r="C1043" i="10"/>
  <c r="E1042" i="10"/>
  <c r="D1042" i="10"/>
  <c r="C1042" i="10"/>
  <c r="D1041" i="10"/>
  <c r="C1041" i="10"/>
  <c r="D1040" i="10"/>
  <c r="C1040" i="10"/>
  <c r="D1039" i="10"/>
  <c r="C1039" i="10"/>
  <c r="D1038" i="10"/>
  <c r="C1038" i="10"/>
  <c r="D1037" i="10"/>
  <c r="C1037" i="10"/>
  <c r="D1036" i="10"/>
  <c r="C1036" i="10"/>
  <c r="D1035" i="10"/>
  <c r="C1035" i="10"/>
  <c r="D1034" i="10"/>
  <c r="C1034" i="10"/>
  <c r="D1033" i="10"/>
  <c r="C1033" i="10"/>
  <c r="D1032" i="10"/>
  <c r="C1032" i="10"/>
  <c r="D1031" i="10"/>
  <c r="C1031" i="10"/>
  <c r="D1030" i="10"/>
  <c r="C1030" i="10"/>
  <c r="D1029" i="10"/>
  <c r="C1029" i="10"/>
  <c r="D1028" i="10"/>
  <c r="C1028" i="10"/>
  <c r="D1027" i="10"/>
  <c r="C1027" i="10"/>
  <c r="E1026" i="10"/>
  <c r="D1026" i="10"/>
  <c r="C1026" i="10"/>
  <c r="D1025" i="10"/>
  <c r="C1025" i="10"/>
  <c r="D1024" i="10"/>
  <c r="C1024" i="10"/>
  <c r="D1023" i="10"/>
  <c r="C1023" i="10"/>
  <c r="D1022" i="10"/>
  <c r="C1022" i="10"/>
  <c r="D1021" i="10"/>
  <c r="C1021" i="10"/>
  <c r="D1020" i="10"/>
  <c r="C1020" i="10"/>
  <c r="D1019" i="10"/>
  <c r="C1019" i="10"/>
  <c r="E1018" i="10"/>
  <c r="D1018" i="10"/>
  <c r="C1018" i="10"/>
  <c r="D1017" i="10"/>
  <c r="C1017" i="10"/>
  <c r="D1016" i="10"/>
  <c r="C1016" i="10"/>
  <c r="D1015" i="10"/>
  <c r="C1015" i="10"/>
  <c r="D1014" i="10"/>
  <c r="C1014" i="10"/>
  <c r="D1013" i="10"/>
  <c r="C1013" i="10"/>
  <c r="D1012" i="10"/>
  <c r="C1012" i="10"/>
  <c r="D1011" i="10"/>
  <c r="C1011" i="10"/>
  <c r="E1010" i="10"/>
  <c r="D1010" i="10"/>
  <c r="C1010" i="10"/>
  <c r="D1009" i="10"/>
  <c r="C1009" i="10"/>
  <c r="D1008" i="10"/>
  <c r="C1008" i="10"/>
  <c r="D1007" i="10"/>
  <c r="C1007" i="10"/>
  <c r="D1006" i="10"/>
  <c r="C1006" i="10"/>
  <c r="D1005" i="10"/>
  <c r="C1005" i="10"/>
  <c r="D1004" i="10"/>
  <c r="C1004" i="10"/>
  <c r="D1003" i="10"/>
  <c r="C1003" i="10"/>
  <c r="D1002" i="10"/>
  <c r="C1002" i="10"/>
  <c r="D1001" i="10"/>
  <c r="C1001" i="10"/>
  <c r="D1000" i="10"/>
  <c r="C1000" i="10"/>
  <c r="D999" i="10"/>
  <c r="C999" i="10"/>
  <c r="D998" i="10"/>
  <c r="C998" i="10"/>
  <c r="D997" i="10"/>
  <c r="C997" i="10"/>
  <c r="D996" i="10"/>
  <c r="C996" i="10"/>
  <c r="D995" i="10"/>
  <c r="C995" i="10"/>
  <c r="E994" i="10"/>
  <c r="D994" i="10"/>
  <c r="C994" i="10"/>
  <c r="D993" i="10"/>
  <c r="C993" i="10"/>
  <c r="D992" i="10"/>
  <c r="C992" i="10"/>
  <c r="D991" i="10"/>
  <c r="C991" i="10"/>
  <c r="D990" i="10"/>
  <c r="C990" i="10"/>
  <c r="D989" i="10"/>
  <c r="C989" i="10"/>
  <c r="D988" i="10"/>
  <c r="C988" i="10"/>
  <c r="D987" i="10"/>
  <c r="C987" i="10"/>
  <c r="E986" i="10"/>
  <c r="D986" i="10"/>
  <c r="C986" i="10"/>
  <c r="D985" i="10"/>
  <c r="C985" i="10"/>
  <c r="D984" i="10"/>
  <c r="C984" i="10"/>
  <c r="D983" i="10"/>
  <c r="C983" i="10"/>
  <c r="D982" i="10"/>
  <c r="C982" i="10"/>
  <c r="D981" i="10"/>
  <c r="C981" i="10"/>
  <c r="D980" i="10"/>
  <c r="C980" i="10"/>
  <c r="D979" i="10"/>
  <c r="C979" i="10"/>
  <c r="D978" i="10"/>
  <c r="C978" i="10"/>
  <c r="D977" i="10"/>
  <c r="C977" i="10"/>
  <c r="D976" i="10"/>
  <c r="C976" i="10"/>
  <c r="D975" i="10"/>
  <c r="C975" i="10"/>
  <c r="D974" i="10"/>
  <c r="C974" i="10"/>
  <c r="D973" i="10"/>
  <c r="C973" i="10"/>
  <c r="E972" i="10"/>
  <c r="D972" i="10"/>
  <c r="C972" i="10"/>
  <c r="D971" i="10"/>
  <c r="C971" i="10"/>
  <c r="D970" i="10"/>
  <c r="C970" i="10"/>
  <c r="D969" i="10"/>
  <c r="C969" i="10"/>
  <c r="D968" i="10"/>
  <c r="C968" i="10"/>
  <c r="D967" i="10"/>
  <c r="C967" i="10"/>
  <c r="D966" i="10"/>
  <c r="C966" i="10"/>
  <c r="D965" i="10"/>
  <c r="C965" i="10"/>
  <c r="D964" i="10"/>
  <c r="C964" i="10"/>
  <c r="D963" i="10"/>
  <c r="C963" i="10"/>
  <c r="D962" i="10"/>
  <c r="C962" i="10"/>
  <c r="D961" i="10"/>
  <c r="C961" i="10"/>
  <c r="D960" i="10"/>
  <c r="C960" i="10"/>
  <c r="D959" i="10"/>
  <c r="C959" i="10"/>
  <c r="E958" i="10"/>
  <c r="D958" i="10"/>
  <c r="C958" i="10"/>
  <c r="D957" i="10"/>
  <c r="C957" i="10"/>
  <c r="D956" i="10"/>
  <c r="C956" i="10"/>
  <c r="D955" i="10"/>
  <c r="C955" i="10"/>
  <c r="D954" i="10"/>
  <c r="C954" i="10"/>
  <c r="D953" i="10"/>
  <c r="C953" i="10"/>
  <c r="D952" i="10"/>
  <c r="C952" i="10"/>
  <c r="D951" i="10"/>
  <c r="C951" i="10"/>
  <c r="D950" i="10"/>
  <c r="C950" i="10"/>
  <c r="D949" i="10"/>
  <c r="C949" i="10"/>
  <c r="E948" i="10"/>
  <c r="D948" i="10"/>
  <c r="C948" i="10"/>
  <c r="D947" i="10"/>
  <c r="C947" i="10"/>
  <c r="D946" i="10"/>
  <c r="C946" i="10"/>
  <c r="D945" i="10"/>
  <c r="C945" i="10"/>
  <c r="D944" i="10"/>
  <c r="C944" i="10"/>
  <c r="D943" i="10"/>
  <c r="C943" i="10"/>
  <c r="D942" i="10"/>
  <c r="C942" i="10"/>
  <c r="D941" i="10"/>
  <c r="C941" i="10"/>
  <c r="E940" i="10"/>
  <c r="D940" i="10"/>
  <c r="C940" i="10"/>
  <c r="D939" i="10"/>
  <c r="C939" i="10"/>
  <c r="D938" i="10"/>
  <c r="C938" i="10"/>
  <c r="E937" i="10"/>
  <c r="D937" i="10"/>
  <c r="C937" i="10"/>
  <c r="D936" i="10"/>
  <c r="C936" i="10"/>
  <c r="D935" i="10"/>
  <c r="C935" i="10"/>
  <c r="D934" i="10"/>
  <c r="C934" i="10"/>
  <c r="D933" i="10"/>
  <c r="C933" i="10"/>
  <c r="D932" i="10"/>
  <c r="C932" i="10"/>
  <c r="D931" i="10"/>
  <c r="C931" i="10"/>
  <c r="E930" i="10"/>
  <c r="D930" i="10"/>
  <c r="C930" i="10"/>
  <c r="D929" i="10"/>
  <c r="C929" i="10"/>
  <c r="D928" i="10"/>
  <c r="C928" i="10"/>
  <c r="D927" i="10"/>
  <c r="C927" i="10"/>
  <c r="D926" i="10"/>
  <c r="C926" i="10"/>
  <c r="D925" i="10"/>
  <c r="C925" i="10"/>
  <c r="D924" i="10"/>
  <c r="C924" i="10"/>
  <c r="D923" i="10"/>
  <c r="C923" i="10"/>
  <c r="E922" i="10"/>
  <c r="D922" i="10"/>
  <c r="C922" i="10"/>
  <c r="D921" i="10"/>
  <c r="C921" i="10"/>
  <c r="D920" i="10"/>
  <c r="C920" i="10"/>
  <c r="D919" i="10"/>
  <c r="C919" i="10"/>
  <c r="D918" i="10"/>
  <c r="C918" i="10"/>
  <c r="D917" i="10"/>
  <c r="C917" i="10"/>
  <c r="D916" i="10"/>
  <c r="C916" i="10"/>
  <c r="D915" i="10"/>
  <c r="C915" i="10"/>
  <c r="D914" i="10"/>
  <c r="C914" i="10"/>
  <c r="E913" i="10"/>
  <c r="D913" i="10"/>
  <c r="C913" i="10"/>
  <c r="D912" i="10"/>
  <c r="C912" i="10"/>
  <c r="D911" i="10"/>
  <c r="C911" i="10"/>
  <c r="D910" i="10"/>
  <c r="C910" i="10"/>
  <c r="D909" i="10"/>
  <c r="C909" i="10"/>
  <c r="D908" i="10"/>
  <c r="C908" i="10"/>
  <c r="D907" i="10"/>
  <c r="C907" i="10"/>
  <c r="E906" i="10"/>
  <c r="D906" i="10"/>
  <c r="C906" i="10"/>
  <c r="D905" i="10"/>
  <c r="C905" i="10"/>
  <c r="D904" i="10"/>
  <c r="C904" i="10"/>
  <c r="D903" i="10"/>
  <c r="C903" i="10"/>
  <c r="D902" i="10"/>
  <c r="C902" i="10"/>
  <c r="D901" i="10"/>
  <c r="C901" i="10"/>
  <c r="E900" i="10"/>
  <c r="D900" i="10"/>
  <c r="C900" i="10"/>
  <c r="D899" i="10"/>
  <c r="C899" i="10"/>
  <c r="D898" i="10"/>
  <c r="C898" i="10"/>
  <c r="E897" i="10"/>
  <c r="D897" i="10"/>
  <c r="C897" i="10"/>
  <c r="D896" i="10"/>
  <c r="C896" i="10"/>
  <c r="D895" i="10"/>
  <c r="C895" i="10"/>
  <c r="D894" i="10"/>
  <c r="C894" i="10"/>
  <c r="D893" i="10"/>
  <c r="C893" i="10"/>
  <c r="D892" i="10"/>
  <c r="C892" i="10"/>
  <c r="D891" i="10"/>
  <c r="C891" i="10"/>
  <c r="D890" i="10"/>
  <c r="C890" i="10"/>
  <c r="D889" i="10"/>
  <c r="C889" i="10"/>
  <c r="D888" i="10"/>
  <c r="C888" i="10"/>
  <c r="D887" i="10"/>
  <c r="C887" i="10"/>
  <c r="D886" i="10"/>
  <c r="C886" i="10"/>
  <c r="D885" i="10"/>
  <c r="C885" i="10"/>
  <c r="E884" i="10"/>
  <c r="D884" i="10"/>
  <c r="C884" i="10"/>
  <c r="D883" i="10"/>
  <c r="C883" i="10"/>
  <c r="D882" i="10"/>
  <c r="C882" i="10"/>
  <c r="D881" i="10"/>
  <c r="C881" i="10"/>
  <c r="D880" i="10"/>
  <c r="C880" i="10"/>
  <c r="D879" i="10"/>
  <c r="C879" i="10"/>
  <c r="D878" i="10"/>
  <c r="C878" i="10"/>
  <c r="D877" i="10"/>
  <c r="C877" i="10"/>
  <c r="E876" i="10"/>
  <c r="D876" i="10"/>
  <c r="C876" i="10"/>
  <c r="D875" i="10"/>
  <c r="C875" i="10"/>
  <c r="D874" i="10"/>
  <c r="C874" i="10"/>
  <c r="E873" i="10"/>
  <c r="D873" i="10"/>
  <c r="C873" i="10"/>
  <c r="D872" i="10"/>
  <c r="C872" i="10"/>
  <c r="D871" i="10"/>
  <c r="C871" i="10"/>
  <c r="D870" i="10"/>
  <c r="C870" i="10"/>
  <c r="D869" i="10"/>
  <c r="C869" i="10"/>
  <c r="D868" i="10"/>
  <c r="C868" i="10"/>
  <c r="D867" i="10"/>
  <c r="C867" i="10"/>
  <c r="E866" i="10"/>
  <c r="D866" i="10"/>
  <c r="C866" i="10"/>
  <c r="D865" i="10"/>
  <c r="C865" i="10"/>
  <c r="D864" i="10"/>
  <c r="C864" i="10"/>
  <c r="D863" i="10"/>
  <c r="C863" i="10"/>
  <c r="D862" i="10"/>
  <c r="C862" i="10"/>
  <c r="D861" i="10"/>
  <c r="C861" i="10"/>
  <c r="D860" i="10"/>
  <c r="C860" i="10"/>
  <c r="D859" i="10"/>
  <c r="C859" i="10"/>
  <c r="E858" i="10"/>
  <c r="D858" i="10"/>
  <c r="C858" i="10"/>
  <c r="D857" i="10"/>
  <c r="C857" i="10"/>
  <c r="D856" i="10"/>
  <c r="C856" i="10"/>
  <c r="D855" i="10"/>
  <c r="C855" i="10"/>
  <c r="D854" i="10"/>
  <c r="C854" i="10"/>
  <c r="D853" i="10"/>
  <c r="C853" i="10"/>
  <c r="D852" i="10"/>
  <c r="C852" i="10"/>
  <c r="D851" i="10"/>
  <c r="C851" i="10"/>
  <c r="D850" i="10"/>
  <c r="C850" i="10"/>
  <c r="E849" i="10"/>
  <c r="D849" i="10"/>
  <c r="C849" i="10"/>
  <c r="D848" i="10"/>
  <c r="C848" i="10"/>
  <c r="D847" i="10"/>
  <c r="C847" i="10"/>
  <c r="D846" i="10"/>
  <c r="C846" i="10"/>
  <c r="D845" i="10"/>
  <c r="C845" i="10"/>
  <c r="D844" i="10"/>
  <c r="C844" i="10"/>
  <c r="D843" i="10"/>
  <c r="C843" i="10"/>
  <c r="E842" i="10"/>
  <c r="D842" i="10"/>
  <c r="C842" i="10"/>
  <c r="D841" i="10"/>
  <c r="C841" i="10"/>
  <c r="D840" i="10"/>
  <c r="C840" i="10"/>
  <c r="D839" i="10"/>
  <c r="C839" i="10"/>
  <c r="D838" i="10"/>
  <c r="C838" i="10"/>
  <c r="D837" i="10"/>
  <c r="C837" i="10"/>
  <c r="E836" i="10"/>
  <c r="D836" i="10"/>
  <c r="C836" i="10"/>
  <c r="D835" i="10"/>
  <c r="C835" i="10"/>
  <c r="D834" i="10"/>
  <c r="C834" i="10"/>
  <c r="E833" i="10"/>
  <c r="D833" i="10"/>
  <c r="C833" i="10"/>
  <c r="D832" i="10"/>
  <c r="C832" i="10"/>
  <c r="D831" i="10"/>
  <c r="C831" i="10"/>
  <c r="D830" i="10"/>
  <c r="C830" i="10"/>
  <c r="D829" i="10"/>
  <c r="C829" i="10"/>
  <c r="D828" i="10"/>
  <c r="C828" i="10"/>
  <c r="D827" i="10"/>
  <c r="C827" i="10"/>
  <c r="D826" i="10"/>
  <c r="C826" i="10"/>
  <c r="D825" i="10"/>
  <c r="C825" i="10"/>
  <c r="D824" i="10"/>
  <c r="C824" i="10"/>
  <c r="D823" i="10"/>
  <c r="C823" i="10"/>
  <c r="E822" i="10"/>
  <c r="D822" i="10"/>
  <c r="C822" i="10"/>
  <c r="D821" i="10"/>
  <c r="C821" i="10"/>
  <c r="D820" i="10"/>
  <c r="C820" i="10"/>
  <c r="D819" i="10"/>
  <c r="C819" i="10"/>
  <c r="D818" i="10"/>
  <c r="C818" i="10"/>
  <c r="D817" i="10"/>
  <c r="C817" i="10"/>
  <c r="D816" i="10"/>
  <c r="C816" i="10"/>
  <c r="D815" i="10"/>
  <c r="C815" i="10"/>
  <c r="E814" i="10"/>
  <c r="D814" i="10"/>
  <c r="C814" i="10"/>
  <c r="D813" i="10"/>
  <c r="C813" i="10"/>
  <c r="D812" i="10"/>
  <c r="C812" i="10"/>
  <c r="D811" i="10"/>
  <c r="C811" i="10"/>
  <c r="D810" i="10"/>
  <c r="C810" i="10"/>
  <c r="D809" i="10"/>
  <c r="C809" i="10"/>
  <c r="D808" i="10"/>
  <c r="C808" i="10"/>
  <c r="D807" i="10"/>
  <c r="C807" i="10"/>
  <c r="E806" i="10"/>
  <c r="D806" i="10"/>
  <c r="C806" i="10"/>
  <c r="D805" i="10"/>
  <c r="C805" i="10"/>
  <c r="D804" i="10"/>
  <c r="C804" i="10"/>
  <c r="D803" i="10"/>
  <c r="C803" i="10"/>
  <c r="D802" i="10"/>
  <c r="C802" i="10"/>
  <c r="D801" i="10"/>
  <c r="C801" i="10"/>
  <c r="D800" i="10"/>
  <c r="C800" i="10"/>
  <c r="D799" i="10"/>
  <c r="C799" i="10"/>
  <c r="E798" i="10"/>
  <c r="D798" i="10"/>
  <c r="C798" i="10"/>
  <c r="D797" i="10"/>
  <c r="C797" i="10"/>
  <c r="D796" i="10"/>
  <c r="C796" i="10"/>
  <c r="D795" i="10"/>
  <c r="C795" i="10"/>
  <c r="D794" i="10"/>
  <c r="C794" i="10"/>
  <c r="D793" i="10"/>
  <c r="C793" i="10"/>
  <c r="D792" i="10"/>
  <c r="C792" i="10"/>
  <c r="D791" i="10"/>
  <c r="C791" i="10"/>
  <c r="D790" i="10"/>
  <c r="C790" i="10"/>
  <c r="D789" i="10"/>
  <c r="C789" i="10"/>
  <c r="D788" i="10"/>
  <c r="C788" i="10"/>
  <c r="D787" i="10"/>
  <c r="C787" i="10"/>
  <c r="D786" i="10"/>
  <c r="C786" i="10"/>
  <c r="D785" i="10"/>
  <c r="C785" i="10"/>
  <c r="D784" i="10"/>
  <c r="C784" i="10"/>
  <c r="D783" i="10"/>
  <c r="C783" i="10"/>
  <c r="E782" i="10"/>
  <c r="D782" i="10"/>
  <c r="C782" i="10"/>
  <c r="D781" i="10"/>
  <c r="C781" i="10"/>
  <c r="D780" i="10"/>
  <c r="C780" i="10"/>
  <c r="D779" i="10"/>
  <c r="C779" i="10"/>
  <c r="D778" i="10"/>
  <c r="C778" i="10"/>
  <c r="D777" i="10"/>
  <c r="C777" i="10"/>
  <c r="D776" i="10"/>
  <c r="C776" i="10"/>
  <c r="D775" i="10"/>
  <c r="C775" i="10"/>
  <c r="D774" i="10"/>
  <c r="C774" i="10"/>
  <c r="D773" i="10"/>
  <c r="C773" i="10"/>
  <c r="D772" i="10"/>
  <c r="C772" i="10"/>
  <c r="D771" i="10"/>
  <c r="C771" i="10"/>
  <c r="D770" i="10"/>
  <c r="C770" i="10"/>
  <c r="D769" i="10"/>
  <c r="C769" i="10"/>
  <c r="D768" i="10"/>
  <c r="C768" i="10"/>
  <c r="D767" i="10"/>
  <c r="C767" i="10"/>
  <c r="E766" i="10"/>
  <c r="D766" i="10"/>
  <c r="C766" i="10"/>
  <c r="D765" i="10"/>
  <c r="C765" i="10"/>
  <c r="D764" i="10"/>
  <c r="C764" i="10"/>
  <c r="D763" i="10"/>
  <c r="C763" i="10"/>
  <c r="D762" i="10"/>
  <c r="C762" i="10"/>
  <c r="D761" i="10"/>
  <c r="C761" i="10"/>
  <c r="D760" i="10"/>
  <c r="C760" i="10"/>
  <c r="D759" i="10"/>
  <c r="C759" i="10"/>
  <c r="D758" i="10"/>
  <c r="C758" i="10"/>
  <c r="D757" i="10"/>
  <c r="C757" i="10"/>
  <c r="D756" i="10"/>
  <c r="C756" i="10"/>
  <c r="D755" i="10"/>
  <c r="C755" i="10"/>
  <c r="E754" i="10"/>
  <c r="D754" i="10"/>
  <c r="C754" i="10"/>
  <c r="D753" i="10"/>
  <c r="C753" i="10"/>
  <c r="D752" i="10"/>
  <c r="C752" i="10"/>
  <c r="D751" i="10"/>
  <c r="C751" i="10"/>
  <c r="D750" i="10"/>
  <c r="C750" i="10"/>
  <c r="D749" i="10"/>
  <c r="C749" i="10"/>
  <c r="D748" i="10"/>
  <c r="C748" i="10"/>
  <c r="D747" i="10"/>
  <c r="C747" i="10"/>
  <c r="D746" i="10"/>
  <c r="C746" i="10"/>
  <c r="D745" i="10"/>
  <c r="C745" i="10"/>
  <c r="D744" i="10"/>
  <c r="C744" i="10"/>
  <c r="D743" i="10"/>
  <c r="C743" i="10"/>
  <c r="E742" i="10"/>
  <c r="D742" i="10"/>
  <c r="C742" i="10"/>
  <c r="D741" i="10"/>
  <c r="C741" i="10"/>
  <c r="D740" i="10"/>
  <c r="C740" i="10"/>
  <c r="D739" i="10"/>
  <c r="C739" i="10"/>
  <c r="D738" i="10"/>
  <c r="C738" i="10"/>
  <c r="D737" i="10"/>
  <c r="C737" i="10"/>
  <c r="D736" i="10"/>
  <c r="C736" i="10"/>
  <c r="D735" i="10"/>
  <c r="C735" i="10"/>
  <c r="D734" i="10"/>
  <c r="C734" i="10"/>
  <c r="D733" i="10"/>
  <c r="C733" i="10"/>
  <c r="D732" i="10"/>
  <c r="C732" i="10"/>
  <c r="D731" i="10"/>
  <c r="C731" i="10"/>
  <c r="D730" i="10"/>
  <c r="C730" i="10"/>
  <c r="D729" i="10"/>
  <c r="C729" i="10"/>
  <c r="D728" i="10"/>
  <c r="C728" i="10"/>
  <c r="D727" i="10"/>
  <c r="C727" i="10"/>
  <c r="E726" i="10"/>
  <c r="D726" i="10"/>
  <c r="C726" i="10"/>
  <c r="D725" i="10"/>
  <c r="C725" i="10"/>
  <c r="D724" i="10"/>
  <c r="C724" i="10"/>
  <c r="D723" i="10"/>
  <c r="C723" i="10"/>
  <c r="D722" i="10"/>
  <c r="C722" i="10"/>
  <c r="D721" i="10"/>
  <c r="C721" i="10"/>
  <c r="D720" i="10"/>
  <c r="C720" i="10"/>
  <c r="D719" i="10"/>
  <c r="C719" i="10"/>
  <c r="E718" i="10"/>
  <c r="D718" i="10"/>
  <c r="C718" i="10"/>
  <c r="D717" i="10"/>
  <c r="C717" i="10"/>
  <c r="D716" i="10"/>
  <c r="C716" i="10"/>
  <c r="D715" i="10"/>
  <c r="C715" i="10"/>
  <c r="D714" i="10"/>
  <c r="C714" i="10"/>
  <c r="D713" i="10"/>
  <c r="C713" i="10"/>
  <c r="D712" i="10"/>
  <c r="C712" i="10"/>
  <c r="D711" i="10"/>
  <c r="C711" i="10"/>
  <c r="D710" i="10"/>
  <c r="C710" i="10"/>
  <c r="D709" i="10"/>
  <c r="C709" i="10"/>
  <c r="D708" i="10"/>
  <c r="C708" i="10"/>
  <c r="D707" i="10"/>
  <c r="C707" i="10"/>
  <c r="D706" i="10"/>
  <c r="C706" i="10"/>
  <c r="D705" i="10"/>
  <c r="C705" i="10"/>
  <c r="D704" i="10"/>
  <c r="C704" i="10"/>
  <c r="D703" i="10"/>
  <c r="C703" i="10"/>
  <c r="D702" i="10"/>
  <c r="C702" i="10"/>
  <c r="D701" i="10"/>
  <c r="C701" i="10"/>
  <c r="D700" i="10"/>
  <c r="C700" i="10"/>
  <c r="D699" i="10"/>
  <c r="C699" i="10"/>
  <c r="D698" i="10"/>
  <c r="C698" i="10"/>
  <c r="D697" i="10"/>
  <c r="C697" i="10"/>
  <c r="D696" i="10"/>
  <c r="C696" i="10"/>
  <c r="D695" i="10"/>
  <c r="C695" i="10"/>
  <c r="D694" i="10"/>
  <c r="C694" i="10"/>
  <c r="D693" i="10"/>
  <c r="C693" i="10"/>
  <c r="D692" i="10"/>
  <c r="C692" i="10"/>
  <c r="D691" i="10"/>
  <c r="C691" i="10"/>
  <c r="D690" i="10"/>
  <c r="C690" i="10"/>
  <c r="D689" i="10"/>
  <c r="C689" i="10"/>
  <c r="D688" i="10"/>
  <c r="C688" i="10"/>
  <c r="D687" i="10"/>
  <c r="C687" i="10"/>
  <c r="D686" i="10"/>
  <c r="C686" i="10"/>
  <c r="D685" i="10"/>
  <c r="C685" i="10"/>
  <c r="D684" i="10"/>
  <c r="C684" i="10"/>
  <c r="D683" i="10"/>
  <c r="C683" i="10"/>
  <c r="E682" i="10"/>
  <c r="D682" i="10"/>
  <c r="C682" i="10"/>
  <c r="D681" i="10"/>
  <c r="C681" i="10"/>
  <c r="D680" i="10"/>
  <c r="C680" i="10"/>
  <c r="D679" i="10"/>
  <c r="C679" i="10"/>
  <c r="D678" i="10"/>
  <c r="C678" i="10"/>
  <c r="D677" i="10"/>
  <c r="C677" i="10"/>
  <c r="D676" i="10"/>
  <c r="C676" i="10"/>
  <c r="D675" i="10"/>
  <c r="C675" i="10"/>
  <c r="D674" i="10"/>
  <c r="C674" i="10"/>
  <c r="D673" i="10"/>
  <c r="C673" i="10"/>
  <c r="D672" i="10"/>
  <c r="C672" i="10"/>
  <c r="D671" i="10"/>
  <c r="C671" i="10"/>
  <c r="D670" i="10"/>
  <c r="C670" i="10"/>
  <c r="D669" i="10"/>
  <c r="C669" i="10"/>
  <c r="D668" i="10"/>
  <c r="C668" i="10"/>
  <c r="D667" i="10"/>
  <c r="C667" i="10"/>
  <c r="D666" i="10"/>
  <c r="C666" i="10"/>
  <c r="D665" i="10"/>
  <c r="C665" i="10"/>
  <c r="D664" i="10"/>
  <c r="C664" i="10"/>
  <c r="D663" i="10"/>
  <c r="C663" i="10"/>
  <c r="D662" i="10"/>
  <c r="C662" i="10"/>
  <c r="D661" i="10"/>
  <c r="C661" i="10"/>
  <c r="D660" i="10"/>
  <c r="C660" i="10"/>
  <c r="D659" i="10"/>
  <c r="C659" i="10"/>
  <c r="D658" i="10"/>
  <c r="C658" i="10"/>
  <c r="D657" i="10"/>
  <c r="C657" i="10"/>
  <c r="D656" i="10"/>
  <c r="C656" i="10"/>
  <c r="D655" i="10"/>
  <c r="C655" i="10"/>
  <c r="E654" i="10"/>
  <c r="D654" i="10"/>
  <c r="C654" i="10"/>
  <c r="D653" i="10"/>
  <c r="C653" i="10"/>
  <c r="D652" i="10"/>
  <c r="C652" i="10"/>
  <c r="D651" i="10"/>
  <c r="C651" i="10"/>
  <c r="D650" i="10"/>
  <c r="C650" i="10"/>
  <c r="D649" i="10"/>
  <c r="C649" i="10"/>
  <c r="D648" i="10"/>
  <c r="C648" i="10"/>
  <c r="D647" i="10"/>
  <c r="C647" i="10"/>
  <c r="D646" i="10"/>
  <c r="C646" i="10"/>
  <c r="D645" i="10"/>
  <c r="C645" i="10"/>
  <c r="D644" i="10"/>
  <c r="C644" i="10"/>
  <c r="D643" i="10"/>
  <c r="C643" i="10"/>
  <c r="D642" i="10"/>
  <c r="C642" i="10"/>
  <c r="D641" i="10"/>
  <c r="C641" i="10"/>
  <c r="D640" i="10"/>
  <c r="C640" i="10"/>
  <c r="D639" i="10"/>
  <c r="C639" i="10"/>
  <c r="D638" i="10"/>
  <c r="C638" i="10"/>
  <c r="D637" i="10"/>
  <c r="C637" i="10"/>
  <c r="D636" i="10"/>
  <c r="C636" i="10"/>
  <c r="D635" i="10"/>
  <c r="C635" i="10"/>
  <c r="D634" i="10"/>
  <c r="C634" i="10"/>
  <c r="D633" i="10"/>
  <c r="C633" i="10"/>
  <c r="D632" i="10"/>
  <c r="C632" i="10"/>
  <c r="D631" i="10"/>
  <c r="C631" i="10"/>
  <c r="D630" i="10"/>
  <c r="C630" i="10"/>
  <c r="D629" i="10"/>
  <c r="C629" i="10"/>
  <c r="D628" i="10"/>
  <c r="C628" i="10"/>
  <c r="D627" i="10"/>
  <c r="C627" i="10"/>
  <c r="E626" i="10"/>
  <c r="D626" i="10"/>
  <c r="C626" i="10"/>
  <c r="D625" i="10"/>
  <c r="C625" i="10"/>
  <c r="D624" i="10"/>
  <c r="C624" i="10"/>
  <c r="D623" i="10"/>
  <c r="C623" i="10"/>
  <c r="D622" i="10"/>
  <c r="C622" i="10"/>
  <c r="D621" i="10"/>
  <c r="C621" i="10"/>
  <c r="D620" i="10"/>
  <c r="C620" i="10"/>
  <c r="D619" i="10"/>
  <c r="C619" i="10"/>
  <c r="D618" i="10"/>
  <c r="C618" i="10"/>
  <c r="D617" i="10"/>
  <c r="C617" i="10"/>
  <c r="D616" i="10"/>
  <c r="C616" i="10"/>
  <c r="D615" i="10"/>
  <c r="C615" i="10"/>
  <c r="D614" i="10"/>
  <c r="C614" i="10"/>
  <c r="D613" i="10"/>
  <c r="C613" i="10"/>
  <c r="D612" i="10"/>
  <c r="C612" i="10"/>
  <c r="D611" i="10"/>
  <c r="C611" i="10"/>
  <c r="D610" i="10"/>
  <c r="C610" i="10"/>
  <c r="E609" i="10"/>
  <c r="D609" i="10"/>
  <c r="C609" i="10"/>
  <c r="D608" i="10"/>
  <c r="C608" i="10"/>
  <c r="D607" i="10"/>
  <c r="C607" i="10"/>
  <c r="D606" i="10"/>
  <c r="C606" i="10"/>
  <c r="D605" i="10"/>
  <c r="C605" i="10"/>
  <c r="D604" i="10"/>
  <c r="C604" i="10"/>
  <c r="D603" i="10"/>
  <c r="C603" i="10"/>
  <c r="D602" i="10"/>
  <c r="C602" i="10"/>
  <c r="D601" i="10"/>
  <c r="C601" i="10"/>
  <c r="D600" i="10"/>
  <c r="C600" i="10"/>
  <c r="D599" i="10"/>
  <c r="C599" i="10"/>
  <c r="D598" i="10"/>
  <c r="C598" i="10"/>
  <c r="D597" i="10"/>
  <c r="C597" i="10"/>
  <c r="D596" i="10"/>
  <c r="C596" i="10"/>
  <c r="D595" i="10"/>
  <c r="C595" i="10"/>
  <c r="D594" i="10"/>
  <c r="C594" i="10"/>
  <c r="D593" i="10"/>
  <c r="C593" i="10"/>
  <c r="D592" i="10"/>
  <c r="C592" i="10"/>
  <c r="D591" i="10"/>
  <c r="C591" i="10"/>
  <c r="E590" i="10"/>
  <c r="D590" i="10"/>
  <c r="C590" i="10"/>
  <c r="D589" i="10"/>
  <c r="C589" i="10"/>
  <c r="D588" i="10"/>
  <c r="C588" i="10"/>
  <c r="D587" i="10"/>
  <c r="C587" i="10"/>
  <c r="D586" i="10"/>
  <c r="C586" i="10"/>
  <c r="D585" i="10"/>
  <c r="C585" i="10"/>
  <c r="D584" i="10"/>
  <c r="C584" i="10"/>
  <c r="D583" i="10"/>
  <c r="C583" i="10"/>
  <c r="D582" i="10"/>
  <c r="C582" i="10"/>
  <c r="D581" i="10"/>
  <c r="C581" i="10"/>
  <c r="D580" i="10"/>
  <c r="C580" i="10"/>
  <c r="D579" i="10"/>
  <c r="C579" i="10"/>
  <c r="D578" i="10"/>
  <c r="C578" i="10"/>
  <c r="D577" i="10"/>
  <c r="C577" i="10"/>
  <c r="D576" i="10"/>
  <c r="C576" i="10"/>
  <c r="D575" i="10"/>
  <c r="C575" i="10"/>
  <c r="D574" i="10"/>
  <c r="C574" i="10"/>
  <c r="D573" i="10"/>
  <c r="C573" i="10"/>
  <c r="D572" i="10"/>
  <c r="C572" i="10"/>
  <c r="D571" i="10"/>
  <c r="C571" i="10"/>
  <c r="D570" i="10"/>
  <c r="C570" i="10"/>
  <c r="D569" i="10"/>
  <c r="C569" i="10"/>
  <c r="D568" i="10"/>
  <c r="C568" i="10"/>
  <c r="D567" i="10"/>
  <c r="C567" i="10"/>
  <c r="D566" i="10"/>
  <c r="C566" i="10"/>
  <c r="D565" i="10"/>
  <c r="C565" i="10"/>
  <c r="E564" i="10"/>
  <c r="D564" i="10"/>
  <c r="C564" i="10"/>
  <c r="D563" i="10"/>
  <c r="C563" i="10"/>
  <c r="D562" i="10"/>
  <c r="C562" i="10"/>
  <c r="D561" i="10"/>
  <c r="C561" i="10"/>
  <c r="D560" i="10"/>
  <c r="C560" i="10"/>
  <c r="D559" i="10"/>
  <c r="C559" i="10"/>
  <c r="D558" i="10"/>
  <c r="C558" i="10"/>
  <c r="E557" i="10"/>
  <c r="D557" i="10"/>
  <c r="C557" i="10"/>
  <c r="D556" i="10"/>
  <c r="C556" i="10"/>
  <c r="D555" i="10"/>
  <c r="C555" i="10"/>
  <c r="D554" i="10"/>
  <c r="C554" i="10"/>
  <c r="D553" i="10"/>
  <c r="C553" i="10"/>
  <c r="D552" i="10"/>
  <c r="C552" i="10"/>
  <c r="D551" i="10"/>
  <c r="C551" i="10"/>
  <c r="D550" i="10"/>
  <c r="C550" i="10"/>
  <c r="D549" i="10"/>
  <c r="C549" i="10"/>
  <c r="D548" i="10"/>
  <c r="C548" i="10"/>
  <c r="D547" i="10"/>
  <c r="C547" i="10"/>
  <c r="D546" i="10"/>
  <c r="C546" i="10"/>
  <c r="D545" i="10"/>
  <c r="C545" i="10"/>
  <c r="D544" i="10"/>
  <c r="C544" i="10"/>
  <c r="D543" i="10"/>
  <c r="C543" i="10"/>
  <c r="D542" i="10"/>
  <c r="C542" i="10"/>
  <c r="D541" i="10"/>
  <c r="C541" i="10"/>
  <c r="D540" i="10"/>
  <c r="C540" i="10"/>
  <c r="D539" i="10"/>
  <c r="C539" i="10"/>
  <c r="D538" i="10"/>
  <c r="C538" i="10"/>
  <c r="D537" i="10"/>
  <c r="C537" i="10"/>
  <c r="D536" i="10"/>
  <c r="C536" i="10"/>
  <c r="D535" i="10"/>
  <c r="C535" i="10"/>
  <c r="D534" i="10"/>
  <c r="C534" i="10"/>
  <c r="D533" i="10"/>
  <c r="C533" i="10"/>
  <c r="D532" i="10"/>
  <c r="C532" i="10"/>
  <c r="D531" i="10"/>
  <c r="C531" i="10"/>
  <c r="D530" i="10"/>
  <c r="C530" i="10"/>
  <c r="D529" i="10"/>
  <c r="C529" i="10"/>
  <c r="D528" i="10"/>
  <c r="C528" i="10"/>
  <c r="D527" i="10"/>
  <c r="C527" i="10"/>
  <c r="D526" i="10"/>
  <c r="C526" i="10"/>
  <c r="E525" i="10"/>
  <c r="D525" i="10"/>
  <c r="C525" i="10"/>
  <c r="D524" i="10"/>
  <c r="C524" i="10"/>
  <c r="D523" i="10"/>
  <c r="C523" i="10"/>
  <c r="D522" i="10"/>
  <c r="C522" i="10"/>
  <c r="D521" i="10"/>
  <c r="C521" i="10"/>
  <c r="D520" i="10"/>
  <c r="C520" i="10"/>
  <c r="D519" i="10"/>
  <c r="C519" i="10"/>
  <c r="D518" i="10"/>
  <c r="C518" i="10"/>
  <c r="D517" i="10"/>
  <c r="C517" i="10"/>
  <c r="D516" i="10"/>
  <c r="C516" i="10"/>
  <c r="D515" i="10"/>
  <c r="C515" i="10"/>
  <c r="D514" i="10"/>
  <c r="C514" i="10"/>
  <c r="D513" i="10"/>
  <c r="C513" i="10"/>
  <c r="D512" i="10"/>
  <c r="C512" i="10"/>
  <c r="D511" i="10"/>
  <c r="C511" i="10"/>
  <c r="D510" i="10"/>
  <c r="C510" i="10"/>
  <c r="D509" i="10"/>
  <c r="C509" i="10"/>
  <c r="D508" i="10"/>
  <c r="C508" i="10"/>
  <c r="D507" i="10"/>
  <c r="C507" i="10"/>
  <c r="D506" i="10"/>
  <c r="C506" i="10"/>
  <c r="D505" i="10"/>
  <c r="C505" i="10"/>
  <c r="D504" i="10"/>
  <c r="C504" i="10"/>
  <c r="D503" i="10"/>
  <c r="C503" i="10"/>
  <c r="D502" i="10"/>
  <c r="C502" i="10"/>
  <c r="D501" i="10"/>
  <c r="C501" i="10"/>
  <c r="D500" i="10"/>
  <c r="C500" i="10"/>
  <c r="D499" i="10"/>
  <c r="C499" i="10"/>
  <c r="D498" i="10"/>
  <c r="C498" i="10"/>
  <c r="D497" i="10"/>
  <c r="C497" i="10"/>
  <c r="D496" i="10"/>
  <c r="C496" i="10"/>
  <c r="D495" i="10"/>
  <c r="C495" i="10"/>
  <c r="D494" i="10"/>
  <c r="C494" i="10"/>
  <c r="D493" i="10"/>
  <c r="C493" i="10"/>
  <c r="D492" i="10"/>
  <c r="C492" i="10"/>
  <c r="D491" i="10"/>
  <c r="C491" i="10"/>
  <c r="D490" i="10"/>
  <c r="C490" i="10"/>
  <c r="D489" i="10"/>
  <c r="C489" i="10"/>
  <c r="D488" i="10"/>
  <c r="C488" i="10"/>
  <c r="D487" i="10"/>
  <c r="C487" i="10"/>
  <c r="D486" i="10"/>
  <c r="C486" i="10"/>
  <c r="E485" i="10"/>
  <c r="D485" i="10"/>
  <c r="C485" i="10"/>
  <c r="D484" i="10"/>
  <c r="C484" i="10"/>
  <c r="D483" i="10"/>
  <c r="C483" i="10"/>
  <c r="D482" i="10"/>
  <c r="C482" i="10"/>
  <c r="D481" i="10"/>
  <c r="C481" i="10"/>
  <c r="D480" i="10"/>
  <c r="C480" i="10"/>
  <c r="D479" i="10"/>
  <c r="C479" i="10"/>
  <c r="D478" i="10"/>
  <c r="C478" i="10"/>
  <c r="D477" i="10"/>
  <c r="C477" i="10"/>
  <c r="D476" i="10"/>
  <c r="C476" i="10"/>
  <c r="D475" i="10"/>
  <c r="C475" i="10"/>
  <c r="D474" i="10"/>
  <c r="C474" i="10"/>
  <c r="D473" i="10"/>
  <c r="C473" i="10"/>
  <c r="D472" i="10"/>
  <c r="C472" i="10"/>
  <c r="D471" i="10"/>
  <c r="C471" i="10"/>
  <c r="D470" i="10"/>
  <c r="C470" i="10"/>
  <c r="D469" i="10"/>
  <c r="C469" i="10"/>
  <c r="D468" i="10"/>
  <c r="C468" i="10"/>
  <c r="D467" i="10"/>
  <c r="C467" i="10"/>
  <c r="D466" i="10"/>
  <c r="C466" i="10"/>
  <c r="D465" i="10"/>
  <c r="C465" i="10"/>
  <c r="D464" i="10"/>
  <c r="C464" i="10"/>
  <c r="D463" i="10"/>
  <c r="C463" i="10"/>
  <c r="D462" i="10"/>
  <c r="C462" i="10"/>
  <c r="D461" i="10"/>
  <c r="C461" i="10"/>
  <c r="D460" i="10"/>
  <c r="C460" i="10"/>
  <c r="D459" i="10"/>
  <c r="C459" i="10"/>
  <c r="D458" i="10"/>
  <c r="C458" i="10"/>
  <c r="D457" i="10"/>
  <c r="C457" i="10"/>
  <c r="D456" i="10"/>
  <c r="C456" i="10"/>
  <c r="D455" i="10"/>
  <c r="C455" i="10"/>
  <c r="D454" i="10"/>
  <c r="C454" i="10"/>
  <c r="D453" i="10"/>
  <c r="C453" i="10"/>
  <c r="D452" i="10"/>
  <c r="C452" i="10"/>
  <c r="D451" i="10"/>
  <c r="C451" i="10"/>
  <c r="D450" i="10"/>
  <c r="C450" i="10"/>
  <c r="D449" i="10"/>
  <c r="C449" i="10"/>
  <c r="D448" i="10"/>
  <c r="C448" i="10"/>
  <c r="D447" i="10"/>
  <c r="C447" i="10"/>
  <c r="D446" i="10"/>
  <c r="C446" i="10"/>
  <c r="E445" i="10"/>
  <c r="D445" i="10"/>
  <c r="C445" i="10"/>
  <c r="D444" i="10"/>
  <c r="C444" i="10"/>
  <c r="D443" i="10"/>
  <c r="C443" i="10"/>
  <c r="D442" i="10"/>
  <c r="C442" i="10"/>
  <c r="D441" i="10"/>
  <c r="C441" i="10"/>
  <c r="D440" i="10"/>
  <c r="C440" i="10"/>
  <c r="D439" i="10"/>
  <c r="C439" i="10"/>
  <c r="D438" i="10"/>
  <c r="C438" i="10"/>
  <c r="D437" i="10"/>
  <c r="C437" i="10"/>
  <c r="D436" i="10"/>
  <c r="C436" i="10"/>
  <c r="D435" i="10"/>
  <c r="C435" i="10"/>
  <c r="D434" i="10"/>
  <c r="C434" i="10"/>
  <c r="D433" i="10"/>
  <c r="C433" i="10"/>
  <c r="D432" i="10"/>
  <c r="C432" i="10"/>
  <c r="D431" i="10"/>
  <c r="C431" i="10"/>
  <c r="D430" i="10"/>
  <c r="C430" i="10"/>
  <c r="D429" i="10"/>
  <c r="C429" i="10"/>
  <c r="D428" i="10"/>
  <c r="C428" i="10"/>
  <c r="D427" i="10"/>
  <c r="C427" i="10"/>
  <c r="D426" i="10"/>
  <c r="C426" i="10"/>
  <c r="D425" i="10"/>
  <c r="C425" i="10"/>
  <c r="D424" i="10"/>
  <c r="C424" i="10"/>
  <c r="D423" i="10"/>
  <c r="C423" i="10"/>
  <c r="D422" i="10"/>
  <c r="C422" i="10"/>
  <c r="D421" i="10"/>
  <c r="C421" i="10"/>
  <c r="D420" i="10"/>
  <c r="C420" i="10"/>
  <c r="D419" i="10"/>
  <c r="C419" i="10"/>
  <c r="D418" i="10"/>
  <c r="C418" i="10"/>
  <c r="D417" i="10"/>
  <c r="C417" i="10"/>
  <c r="E416" i="10"/>
  <c r="D416" i="10"/>
  <c r="C416" i="10"/>
  <c r="D415" i="10"/>
  <c r="C415" i="10"/>
  <c r="D414" i="10"/>
  <c r="C414" i="10"/>
  <c r="D413" i="10"/>
  <c r="C413" i="10"/>
  <c r="D412" i="10"/>
  <c r="C412" i="10"/>
  <c r="D411" i="10"/>
  <c r="C411" i="10"/>
  <c r="D410" i="10"/>
  <c r="C410" i="10"/>
  <c r="D409" i="10"/>
  <c r="C409" i="10"/>
  <c r="D408" i="10"/>
  <c r="C408" i="10"/>
  <c r="D407" i="10"/>
  <c r="C407" i="10"/>
  <c r="D406" i="10"/>
  <c r="C406" i="10"/>
  <c r="D405" i="10"/>
  <c r="C405" i="10"/>
  <c r="D404" i="10"/>
  <c r="C404" i="10"/>
  <c r="D403" i="10"/>
  <c r="C403" i="10"/>
  <c r="D402" i="10"/>
  <c r="C402" i="10"/>
  <c r="D401" i="10"/>
  <c r="C401" i="10"/>
  <c r="D400" i="10"/>
  <c r="C400" i="10"/>
  <c r="D399" i="10"/>
  <c r="C399" i="10"/>
  <c r="D398" i="10"/>
  <c r="C398" i="10"/>
  <c r="D397" i="10"/>
  <c r="C397" i="10"/>
  <c r="D396" i="10"/>
  <c r="C396" i="10"/>
  <c r="D395" i="10"/>
  <c r="C395" i="10"/>
  <c r="D394" i="10"/>
  <c r="C394" i="10"/>
  <c r="D393" i="10"/>
  <c r="C393" i="10"/>
  <c r="D392" i="10"/>
  <c r="C392" i="10"/>
  <c r="D391" i="10"/>
  <c r="C391" i="10"/>
  <c r="D390" i="10"/>
  <c r="C390" i="10"/>
  <c r="D389" i="10"/>
  <c r="C389" i="10"/>
  <c r="D388" i="10"/>
  <c r="C388" i="10"/>
  <c r="D387" i="10"/>
  <c r="C387" i="10"/>
  <c r="D386" i="10"/>
  <c r="C386" i="10"/>
  <c r="D385" i="10"/>
  <c r="C385" i="10"/>
  <c r="D384" i="10"/>
  <c r="C384" i="10"/>
  <c r="D383" i="10"/>
  <c r="C383" i="10"/>
  <c r="D382" i="10"/>
  <c r="C382" i="10"/>
  <c r="D381" i="10"/>
  <c r="C381" i="10"/>
  <c r="D380" i="10"/>
  <c r="C380" i="10"/>
  <c r="D379" i="10"/>
  <c r="C379" i="10"/>
  <c r="D378" i="10"/>
  <c r="C378" i="10"/>
  <c r="D377" i="10"/>
  <c r="C377" i="10"/>
  <c r="D376" i="10"/>
  <c r="C376" i="10"/>
  <c r="D375" i="10"/>
  <c r="C375" i="10"/>
  <c r="D374" i="10"/>
  <c r="C374" i="10"/>
  <c r="D373" i="10"/>
  <c r="C373" i="10"/>
  <c r="E372" i="10"/>
  <c r="D372" i="10"/>
  <c r="C372" i="10"/>
  <c r="D371" i="10"/>
  <c r="C371" i="10"/>
  <c r="D370" i="10"/>
  <c r="C370" i="10"/>
  <c r="D369" i="10"/>
  <c r="C369" i="10"/>
  <c r="D368" i="10"/>
  <c r="C368" i="10"/>
  <c r="D367" i="10"/>
  <c r="C367" i="10"/>
  <c r="D366" i="10"/>
  <c r="C366" i="10"/>
  <c r="D365" i="10"/>
  <c r="C365" i="10"/>
  <c r="D364" i="10"/>
  <c r="C364" i="10"/>
  <c r="D363" i="10"/>
  <c r="C363" i="10"/>
  <c r="D362" i="10"/>
  <c r="C362" i="10"/>
  <c r="D361" i="10"/>
  <c r="C361" i="10"/>
  <c r="D360" i="10"/>
  <c r="C360" i="10"/>
  <c r="D359" i="10"/>
  <c r="C359" i="10"/>
  <c r="D358" i="10"/>
  <c r="C358" i="10"/>
  <c r="D357" i="10"/>
  <c r="C357" i="10"/>
  <c r="D356" i="10"/>
  <c r="C356" i="10"/>
  <c r="D355" i="10"/>
  <c r="C355" i="10"/>
  <c r="D354" i="10"/>
  <c r="C354" i="10"/>
  <c r="D353" i="10"/>
  <c r="C353" i="10"/>
  <c r="D352" i="10"/>
  <c r="C352" i="10"/>
  <c r="D351" i="10"/>
  <c r="C351" i="10"/>
  <c r="D350" i="10"/>
  <c r="C350" i="10"/>
  <c r="D349" i="10"/>
  <c r="C349" i="10"/>
  <c r="D348" i="10"/>
  <c r="C348" i="10"/>
  <c r="D347" i="10"/>
  <c r="C347" i="10"/>
  <c r="D346" i="10"/>
  <c r="C346" i="10"/>
  <c r="D345" i="10"/>
  <c r="C345" i="10"/>
  <c r="D344" i="10"/>
  <c r="C344" i="10"/>
  <c r="D343" i="10"/>
  <c r="C343" i="10"/>
  <c r="D342" i="10"/>
  <c r="C342" i="10"/>
  <c r="D341" i="10"/>
  <c r="C341" i="10"/>
  <c r="D340" i="10"/>
  <c r="C340" i="10"/>
  <c r="D339" i="10"/>
  <c r="C339" i="10"/>
  <c r="D338" i="10"/>
  <c r="C338" i="10"/>
  <c r="D337" i="10"/>
  <c r="C337" i="10"/>
  <c r="D336" i="10"/>
  <c r="C336" i="10"/>
  <c r="D335" i="10"/>
  <c r="C335" i="10"/>
  <c r="D334" i="10"/>
  <c r="C334" i="10"/>
  <c r="D333" i="10"/>
  <c r="C333" i="10"/>
  <c r="D332" i="10"/>
  <c r="C332" i="10"/>
  <c r="D331" i="10"/>
  <c r="C331" i="10"/>
  <c r="D330" i="10"/>
  <c r="C330" i="10"/>
  <c r="D329" i="10"/>
  <c r="C329" i="10"/>
  <c r="D328" i="10"/>
  <c r="C328" i="10"/>
  <c r="D327" i="10"/>
  <c r="C327" i="10"/>
  <c r="D326" i="10"/>
  <c r="C326" i="10"/>
  <c r="D325" i="10"/>
  <c r="C325" i="10"/>
  <c r="D324" i="10"/>
  <c r="C324" i="10"/>
  <c r="D323" i="10"/>
  <c r="C323" i="10"/>
  <c r="D322" i="10"/>
  <c r="C322" i="10"/>
  <c r="D321" i="10"/>
  <c r="C321" i="10"/>
  <c r="D320" i="10"/>
  <c r="C320" i="10"/>
  <c r="D319" i="10"/>
  <c r="C319" i="10"/>
  <c r="D318" i="10"/>
  <c r="C318" i="10"/>
  <c r="D317" i="10"/>
  <c r="C317" i="10"/>
  <c r="D316" i="10"/>
  <c r="C316" i="10"/>
  <c r="D315" i="10"/>
  <c r="C315" i="10"/>
  <c r="D314" i="10"/>
  <c r="C314" i="10"/>
  <c r="D313" i="10"/>
  <c r="C313" i="10"/>
  <c r="D312" i="10"/>
  <c r="C312" i="10"/>
  <c r="D311" i="10"/>
  <c r="C311" i="10"/>
  <c r="D310" i="10"/>
  <c r="C310" i="10"/>
  <c r="D309" i="10"/>
  <c r="C309" i="10"/>
  <c r="D308" i="10"/>
  <c r="C308" i="10"/>
  <c r="D307" i="10"/>
  <c r="C307" i="10"/>
  <c r="D306" i="10"/>
  <c r="C306" i="10"/>
  <c r="D305" i="10"/>
  <c r="C305" i="10"/>
  <c r="D304" i="10"/>
  <c r="C304" i="10"/>
  <c r="D303" i="10"/>
  <c r="C303" i="10"/>
  <c r="D302" i="10"/>
  <c r="C302" i="10"/>
  <c r="D301" i="10"/>
  <c r="C301" i="10"/>
  <c r="D300" i="10"/>
  <c r="C300" i="10"/>
  <c r="D299" i="10"/>
  <c r="C299" i="10"/>
  <c r="D298" i="10"/>
  <c r="C298" i="10"/>
  <c r="D297" i="10"/>
  <c r="C297" i="10"/>
  <c r="D296" i="10"/>
  <c r="C296" i="10"/>
  <c r="D295" i="10"/>
  <c r="C295" i="10"/>
  <c r="D294" i="10"/>
  <c r="C294" i="10"/>
  <c r="D293" i="10"/>
  <c r="C293" i="10"/>
  <c r="D292" i="10"/>
  <c r="C292" i="10"/>
  <c r="D291" i="10"/>
  <c r="C291" i="10"/>
  <c r="D290" i="10"/>
  <c r="C290" i="10"/>
  <c r="D289" i="10"/>
  <c r="C289" i="10"/>
  <c r="D288" i="10"/>
  <c r="C288" i="10"/>
  <c r="D287" i="10"/>
  <c r="C287" i="10"/>
  <c r="D286" i="10"/>
  <c r="C286" i="10"/>
  <c r="D285" i="10"/>
  <c r="C285" i="10"/>
  <c r="D284" i="10"/>
  <c r="C284" i="10"/>
  <c r="D283" i="10"/>
  <c r="C283" i="10"/>
  <c r="D282" i="10"/>
  <c r="C282" i="10"/>
  <c r="D281" i="10"/>
  <c r="C281" i="10"/>
  <c r="D280" i="10"/>
  <c r="C280" i="10"/>
  <c r="D279" i="10"/>
  <c r="C279" i="10"/>
  <c r="D278" i="10"/>
  <c r="C278" i="10"/>
  <c r="D277" i="10"/>
  <c r="C277" i="10"/>
  <c r="D276" i="10"/>
  <c r="C276" i="10"/>
  <c r="D275" i="10"/>
  <c r="C275" i="10"/>
  <c r="D274" i="10"/>
  <c r="C274" i="10"/>
  <c r="D273" i="10"/>
  <c r="C273" i="10"/>
  <c r="D272" i="10"/>
  <c r="C272" i="10"/>
  <c r="D271" i="10"/>
  <c r="C271" i="10"/>
  <c r="D270" i="10"/>
  <c r="C270" i="10"/>
  <c r="D269" i="10"/>
  <c r="C269" i="10"/>
  <c r="D268" i="10"/>
  <c r="C268" i="10"/>
  <c r="D267" i="10"/>
  <c r="C267" i="10"/>
  <c r="D266" i="10"/>
  <c r="C266" i="10"/>
  <c r="D265" i="10"/>
  <c r="C265" i="10"/>
  <c r="E264" i="10"/>
  <c r="D264" i="10"/>
  <c r="C264" i="10"/>
  <c r="D263" i="10"/>
  <c r="C263" i="10"/>
  <c r="D262" i="10"/>
  <c r="C262" i="10"/>
  <c r="D261" i="10"/>
  <c r="C261" i="10"/>
  <c r="D260" i="10"/>
  <c r="C260" i="10"/>
  <c r="D259" i="10"/>
  <c r="C259" i="10"/>
  <c r="D258" i="10"/>
  <c r="C258" i="10"/>
  <c r="D257" i="10"/>
  <c r="C257" i="10"/>
  <c r="D256" i="10"/>
  <c r="C256" i="10"/>
  <c r="D255" i="10"/>
  <c r="C255" i="10"/>
  <c r="D254" i="10"/>
  <c r="C254" i="10"/>
  <c r="D253" i="10"/>
  <c r="C253" i="10"/>
  <c r="D252" i="10"/>
  <c r="C252" i="10"/>
  <c r="D251" i="10"/>
  <c r="C251" i="10"/>
  <c r="D250" i="10"/>
  <c r="C250" i="10"/>
  <c r="D249" i="10"/>
  <c r="C249" i="10"/>
  <c r="D248" i="10"/>
  <c r="C248" i="10"/>
  <c r="D247" i="10"/>
  <c r="C247" i="10"/>
  <c r="D246" i="10"/>
  <c r="C246" i="10"/>
  <c r="D245" i="10"/>
  <c r="C245" i="10"/>
  <c r="D244" i="10"/>
  <c r="C244" i="10"/>
  <c r="D243" i="10"/>
  <c r="C243" i="10"/>
  <c r="D242" i="10"/>
  <c r="C242" i="10"/>
  <c r="D241" i="10"/>
  <c r="C241" i="10"/>
  <c r="D240" i="10"/>
  <c r="C240" i="10"/>
  <c r="D239" i="10"/>
  <c r="C239" i="10"/>
  <c r="D238" i="10"/>
  <c r="C238" i="10"/>
  <c r="D237" i="10"/>
  <c r="C237" i="10"/>
  <c r="D236" i="10"/>
  <c r="C236" i="10"/>
  <c r="D235" i="10"/>
  <c r="C235" i="10"/>
  <c r="D234" i="10"/>
  <c r="C234" i="10"/>
  <c r="D233" i="10"/>
  <c r="C233" i="10"/>
  <c r="D232" i="10"/>
  <c r="C232" i="10"/>
  <c r="D231" i="10"/>
  <c r="C231" i="10"/>
  <c r="D230" i="10"/>
  <c r="C230" i="10"/>
  <c r="D229" i="10"/>
  <c r="C229" i="10"/>
  <c r="D228" i="10"/>
  <c r="C228" i="10"/>
  <c r="D227" i="10"/>
  <c r="C227" i="10"/>
  <c r="D226" i="10"/>
  <c r="C226" i="10"/>
  <c r="D225" i="10"/>
  <c r="C225" i="10"/>
  <c r="D224" i="10"/>
  <c r="C224" i="10"/>
  <c r="D223" i="10"/>
  <c r="C223" i="10"/>
  <c r="D222" i="10"/>
  <c r="C222" i="10"/>
  <c r="D221" i="10"/>
  <c r="C221" i="10"/>
  <c r="D220" i="10"/>
  <c r="C220" i="10"/>
  <c r="D219" i="10"/>
  <c r="C219" i="10"/>
  <c r="D218" i="10"/>
  <c r="C218" i="10"/>
  <c r="D217" i="10"/>
  <c r="C217" i="10"/>
  <c r="D216" i="10"/>
  <c r="C216" i="10"/>
  <c r="D215" i="10"/>
  <c r="C215" i="10"/>
  <c r="D214" i="10"/>
  <c r="C214" i="10"/>
  <c r="D213" i="10"/>
  <c r="C213" i="10"/>
  <c r="D212" i="10"/>
  <c r="C212" i="10"/>
  <c r="D211" i="10"/>
  <c r="C211" i="10"/>
  <c r="D210" i="10"/>
  <c r="C210" i="10"/>
  <c r="D209" i="10"/>
  <c r="C209" i="10"/>
  <c r="D208" i="10"/>
  <c r="C208" i="10"/>
  <c r="D207" i="10"/>
  <c r="C207" i="10"/>
  <c r="D206" i="10"/>
  <c r="C206" i="10"/>
  <c r="D205" i="10"/>
  <c r="C205" i="10"/>
  <c r="D204" i="10"/>
  <c r="C204" i="10"/>
  <c r="D203" i="10"/>
  <c r="C203" i="10"/>
  <c r="D202" i="10"/>
  <c r="C202" i="10"/>
  <c r="D201" i="10"/>
  <c r="C201" i="10"/>
  <c r="D200" i="10"/>
  <c r="C200" i="10"/>
  <c r="D199" i="10"/>
  <c r="C199" i="10"/>
  <c r="D198" i="10"/>
  <c r="C198" i="10"/>
  <c r="D197" i="10"/>
  <c r="C197" i="10"/>
  <c r="D196" i="10"/>
  <c r="C196" i="10"/>
  <c r="D195" i="10"/>
  <c r="C195" i="10"/>
  <c r="D194" i="10"/>
  <c r="C194" i="10"/>
  <c r="D193" i="10"/>
  <c r="C193" i="10"/>
  <c r="D192" i="10"/>
  <c r="C192" i="10"/>
  <c r="D191" i="10"/>
  <c r="C191" i="10"/>
  <c r="D190" i="10"/>
  <c r="C190" i="10"/>
  <c r="D189" i="10"/>
  <c r="C189" i="10"/>
  <c r="D188" i="10"/>
  <c r="C188" i="10"/>
  <c r="D187" i="10"/>
  <c r="C187" i="10"/>
  <c r="D186" i="10"/>
  <c r="C186" i="10"/>
  <c r="D185" i="10"/>
  <c r="C185" i="10"/>
  <c r="D184" i="10"/>
  <c r="C184" i="10"/>
  <c r="D183" i="10"/>
  <c r="C183" i="10"/>
  <c r="D182" i="10"/>
  <c r="C182" i="10"/>
  <c r="D181" i="10"/>
  <c r="C181" i="10"/>
  <c r="E180" i="10"/>
  <c r="D180" i="10"/>
  <c r="C180" i="10"/>
  <c r="D179" i="10"/>
  <c r="C179" i="10"/>
  <c r="D178" i="10"/>
  <c r="C178" i="10"/>
  <c r="D177" i="10"/>
  <c r="C177" i="10"/>
  <c r="D176" i="10"/>
  <c r="C176" i="10"/>
  <c r="D175" i="10"/>
  <c r="C175" i="10"/>
  <c r="D174" i="10"/>
  <c r="C174" i="10"/>
  <c r="D173" i="10"/>
  <c r="C173" i="10"/>
  <c r="D172" i="10"/>
  <c r="C172" i="10"/>
  <c r="D171" i="10"/>
  <c r="C171" i="10"/>
  <c r="D170" i="10"/>
  <c r="C170" i="10"/>
  <c r="D169" i="10"/>
  <c r="C169" i="10"/>
  <c r="D168" i="10"/>
  <c r="C168" i="10"/>
  <c r="D167" i="10"/>
  <c r="C167" i="10"/>
  <c r="D166" i="10"/>
  <c r="C166" i="10"/>
  <c r="D165" i="10"/>
  <c r="C165" i="10"/>
  <c r="D164" i="10"/>
  <c r="C164" i="10"/>
  <c r="E163" i="10"/>
  <c r="D163" i="10"/>
  <c r="C163" i="10"/>
  <c r="D162" i="10"/>
  <c r="C162" i="10"/>
  <c r="D161" i="10"/>
  <c r="C161" i="10"/>
  <c r="D160" i="10"/>
  <c r="C160" i="10"/>
  <c r="D159" i="10"/>
  <c r="C159" i="10"/>
  <c r="D158" i="10"/>
  <c r="C158" i="10"/>
  <c r="D157" i="10"/>
  <c r="C157" i="10"/>
  <c r="D156" i="10"/>
  <c r="C156" i="10"/>
  <c r="D155" i="10"/>
  <c r="C155" i="10"/>
  <c r="D154" i="10"/>
  <c r="C154" i="10"/>
  <c r="D153" i="10"/>
  <c r="C153" i="10"/>
  <c r="D152" i="10"/>
  <c r="C152" i="10"/>
  <c r="D151" i="10"/>
  <c r="C151" i="10"/>
  <c r="D150" i="10"/>
  <c r="C150" i="10"/>
  <c r="D149" i="10"/>
  <c r="C149" i="10"/>
  <c r="D148" i="10"/>
  <c r="C148" i="10"/>
  <c r="D147" i="10"/>
  <c r="C147" i="10"/>
  <c r="D146" i="10"/>
  <c r="C146" i="10"/>
  <c r="D145" i="10"/>
  <c r="C145" i="10"/>
  <c r="D144" i="10"/>
  <c r="C144" i="10"/>
  <c r="D143" i="10"/>
  <c r="C143" i="10"/>
  <c r="D142" i="10"/>
  <c r="C142" i="10"/>
  <c r="D141" i="10"/>
  <c r="C141" i="10"/>
  <c r="D140" i="10"/>
  <c r="C140" i="10"/>
  <c r="D139" i="10"/>
  <c r="C139" i="10"/>
  <c r="D138" i="10"/>
  <c r="C138" i="10"/>
  <c r="D137" i="10"/>
  <c r="C137" i="10"/>
  <c r="D136" i="10"/>
  <c r="C136" i="10"/>
  <c r="D135" i="10"/>
  <c r="C135" i="10"/>
  <c r="D134" i="10"/>
  <c r="C134" i="10"/>
  <c r="D133" i="10"/>
  <c r="C133" i="10"/>
  <c r="D132" i="10"/>
  <c r="C132" i="10"/>
  <c r="D131" i="10"/>
  <c r="C131" i="10"/>
  <c r="D130" i="10"/>
  <c r="C130" i="10"/>
  <c r="D129" i="10"/>
  <c r="C129" i="10"/>
  <c r="D128" i="10"/>
  <c r="C128" i="10"/>
  <c r="D127" i="10"/>
  <c r="C127" i="10"/>
  <c r="D126" i="10"/>
  <c r="C126" i="10"/>
  <c r="D125" i="10"/>
  <c r="C125" i="10"/>
  <c r="D124" i="10"/>
  <c r="C124" i="10"/>
  <c r="D123" i="10"/>
  <c r="C123" i="10"/>
  <c r="D122" i="10"/>
  <c r="C122" i="10"/>
  <c r="D121" i="10"/>
  <c r="C121" i="10"/>
  <c r="D120" i="10"/>
  <c r="C120" i="10"/>
  <c r="D119" i="10"/>
  <c r="C119" i="10"/>
  <c r="D118" i="10"/>
  <c r="C118" i="10"/>
  <c r="D117" i="10"/>
  <c r="C117" i="10"/>
  <c r="D116" i="10"/>
  <c r="C116" i="10"/>
  <c r="D115" i="10"/>
  <c r="C115" i="10"/>
  <c r="D114" i="10"/>
  <c r="C114" i="10"/>
  <c r="D113" i="10"/>
  <c r="C113" i="10"/>
  <c r="D112" i="10"/>
  <c r="C112" i="10"/>
  <c r="D111" i="10"/>
  <c r="C111" i="10"/>
  <c r="D110" i="10"/>
  <c r="C110" i="10"/>
  <c r="D109" i="10"/>
  <c r="C109" i="10"/>
  <c r="D108" i="10"/>
  <c r="C108" i="10"/>
  <c r="D107" i="10"/>
  <c r="C107" i="10"/>
  <c r="D106" i="10"/>
  <c r="C106" i="10"/>
  <c r="D105" i="10"/>
  <c r="C105" i="10"/>
  <c r="D104" i="10"/>
  <c r="C104" i="10"/>
  <c r="D103" i="10"/>
  <c r="C103" i="10"/>
  <c r="D102" i="10"/>
  <c r="C102" i="10"/>
  <c r="D101" i="10"/>
  <c r="C101" i="10"/>
  <c r="D100" i="10"/>
  <c r="C100" i="10"/>
  <c r="E99" i="10"/>
  <c r="D99" i="10"/>
  <c r="C99" i="10"/>
  <c r="D98" i="10"/>
  <c r="C98" i="10"/>
  <c r="D97" i="10"/>
  <c r="C97" i="10"/>
  <c r="D96" i="10"/>
  <c r="C96" i="10"/>
  <c r="D95" i="10"/>
  <c r="C95" i="10"/>
  <c r="D94" i="10"/>
  <c r="C94" i="10"/>
  <c r="D93" i="10"/>
  <c r="C93" i="10"/>
  <c r="D92" i="10"/>
  <c r="C92" i="10"/>
  <c r="D91" i="10"/>
  <c r="C91" i="10"/>
  <c r="D90" i="10"/>
  <c r="C90" i="10"/>
  <c r="D89" i="10"/>
  <c r="C89" i="10"/>
  <c r="D88" i="10"/>
  <c r="C88" i="10"/>
  <c r="D87" i="10"/>
  <c r="C87" i="10"/>
  <c r="D86" i="10"/>
  <c r="C86" i="10"/>
  <c r="D85" i="10"/>
  <c r="C85" i="10"/>
  <c r="D84" i="10"/>
  <c r="C84" i="10"/>
  <c r="D83" i="10"/>
  <c r="C83" i="10"/>
  <c r="D82" i="10"/>
  <c r="C82" i="10"/>
  <c r="D81" i="10"/>
  <c r="C81" i="10"/>
  <c r="D80" i="10"/>
  <c r="C80" i="10"/>
  <c r="D79" i="10"/>
  <c r="C79" i="10"/>
  <c r="D78" i="10"/>
  <c r="C78" i="10"/>
  <c r="D77" i="10"/>
  <c r="C77" i="10"/>
  <c r="D76" i="10"/>
  <c r="C76" i="10"/>
  <c r="D75" i="10"/>
  <c r="C75" i="10"/>
  <c r="D74" i="10"/>
  <c r="C74" i="10"/>
  <c r="D73" i="10"/>
  <c r="C73" i="10"/>
  <c r="D72" i="10"/>
  <c r="C72" i="10"/>
  <c r="D71" i="10"/>
  <c r="C71" i="10"/>
  <c r="D70" i="10"/>
  <c r="C70" i="10"/>
  <c r="D69" i="10"/>
  <c r="C69" i="10"/>
  <c r="D68" i="10"/>
  <c r="C68" i="10"/>
  <c r="D67" i="10"/>
  <c r="C67" i="10"/>
  <c r="D66" i="10"/>
  <c r="C66" i="10"/>
  <c r="D65" i="10"/>
  <c r="C65" i="10"/>
  <c r="D64" i="10"/>
  <c r="C64" i="10"/>
  <c r="D63" i="10"/>
  <c r="C63" i="10"/>
  <c r="D62" i="10"/>
  <c r="C62" i="10"/>
  <c r="D61" i="10"/>
  <c r="C61" i="10"/>
  <c r="E60" i="10"/>
  <c r="D60" i="10"/>
  <c r="C60" i="10"/>
  <c r="D59" i="10"/>
  <c r="C59" i="10"/>
  <c r="D58" i="10"/>
  <c r="C58" i="10"/>
  <c r="D57" i="10"/>
  <c r="C57" i="10"/>
  <c r="D56" i="10"/>
  <c r="C56" i="10"/>
  <c r="D55" i="10"/>
  <c r="C55" i="10"/>
  <c r="D54" i="10"/>
  <c r="C54" i="10"/>
  <c r="D53" i="10"/>
  <c r="C53" i="10"/>
  <c r="D52" i="10"/>
  <c r="C52" i="10"/>
  <c r="D51" i="10"/>
  <c r="C51" i="10"/>
  <c r="D50" i="10"/>
  <c r="C50" i="10"/>
  <c r="D49" i="10"/>
  <c r="C49" i="10"/>
  <c r="D48" i="10"/>
  <c r="C48" i="10"/>
  <c r="D47" i="10"/>
  <c r="C47" i="10"/>
  <c r="D46" i="10"/>
  <c r="C46" i="10"/>
  <c r="D45" i="10"/>
  <c r="C45" i="10"/>
  <c r="D44" i="10"/>
  <c r="C44" i="10"/>
  <c r="D43" i="10"/>
  <c r="C43" i="10"/>
  <c r="D42" i="10"/>
  <c r="C42" i="10"/>
  <c r="D41" i="10"/>
  <c r="C41" i="10"/>
  <c r="D40" i="10"/>
  <c r="C40" i="10"/>
  <c r="D39" i="10"/>
  <c r="C39" i="10"/>
  <c r="D38" i="10"/>
  <c r="C38" i="10"/>
  <c r="D37" i="10"/>
  <c r="C37" i="10"/>
  <c r="D36" i="10"/>
  <c r="C36" i="10"/>
  <c r="D35" i="10"/>
  <c r="C35" i="10"/>
  <c r="D34" i="10"/>
  <c r="C34" i="10"/>
  <c r="D33" i="10"/>
  <c r="C33" i="10"/>
  <c r="D32" i="10"/>
  <c r="C32" i="10"/>
  <c r="D31" i="10"/>
  <c r="C31" i="10"/>
  <c r="D30" i="10"/>
  <c r="C30" i="10"/>
  <c r="D29" i="10"/>
  <c r="C29" i="10"/>
  <c r="D28" i="10"/>
  <c r="C28" i="10"/>
  <c r="D27" i="10"/>
  <c r="C27" i="10"/>
  <c r="D26" i="10"/>
  <c r="C26" i="10"/>
  <c r="D25" i="10"/>
  <c r="C25" i="10"/>
  <c r="D24" i="10"/>
  <c r="C24" i="10"/>
  <c r="D23" i="10"/>
  <c r="C23" i="10"/>
  <c r="D22" i="10"/>
  <c r="C22" i="10"/>
  <c r="D21" i="10"/>
  <c r="C21" i="10"/>
  <c r="D20" i="10"/>
  <c r="C20" i="10"/>
  <c r="D19" i="10"/>
  <c r="C19" i="10"/>
  <c r="D18" i="10"/>
  <c r="C18" i="10"/>
  <c r="D17" i="10"/>
  <c r="C17" i="10"/>
  <c r="D16" i="10"/>
  <c r="C16" i="10"/>
  <c r="D15" i="10"/>
  <c r="C15" i="10"/>
  <c r="D14" i="10"/>
  <c r="C14" i="10"/>
  <c r="D13" i="10"/>
  <c r="C13" i="10"/>
  <c r="D12" i="10"/>
  <c r="C12" i="10"/>
  <c r="D11" i="10"/>
  <c r="C11" i="10"/>
  <c r="D10" i="10"/>
  <c r="C10" i="10"/>
  <c r="D9" i="10"/>
  <c r="C9" i="10"/>
  <c r="D8" i="10"/>
  <c r="C8" i="10"/>
  <c r="D7" i="10"/>
  <c r="C7" i="10"/>
  <c r="F2403" i="10"/>
  <c r="F1082" i="10"/>
  <c r="F1089" i="10"/>
  <c r="F2491" i="10"/>
  <c r="F2728" i="10"/>
  <c r="F822" i="10"/>
  <c r="F833" i="10"/>
  <c r="F836" i="10"/>
  <c r="F1655" i="10"/>
  <c r="F1787" i="10"/>
  <c r="F590" i="10"/>
  <c r="F609" i="10"/>
  <c r="F1575" i="10"/>
  <c r="F1831" i="10"/>
  <c r="F1834" i="10"/>
  <c r="F782" i="10"/>
  <c r="F906" i="10"/>
  <c r="F913" i="10"/>
  <c r="F972" i="10"/>
  <c r="F1703" i="10"/>
  <c r="F1883" i="10"/>
  <c r="F2058" i="10"/>
  <c r="F2061" i="10"/>
  <c r="F2451" i="10"/>
  <c r="F2792" i="10"/>
  <c r="P4" i="21"/>
  <c r="P44" i="21"/>
  <c r="F44" i="21"/>
  <c r="M4" i="21"/>
  <c r="M44" i="21"/>
  <c r="C44" i="21"/>
  <c r="Q4" i="21"/>
  <c r="Q44" i="21"/>
  <c r="G44" i="21"/>
  <c r="O4" i="21"/>
  <c r="O44" i="21"/>
  <c r="E44" i="21"/>
  <c r="N4" i="21"/>
  <c r="N44" i="21"/>
  <c r="D44" i="21"/>
  <c r="F1867" i="10"/>
  <c r="F264" i="10"/>
  <c r="F1591" i="10"/>
  <c r="F1719" i="10"/>
  <c r="F1803" i="10"/>
  <c r="F1931" i="10"/>
  <c r="F2323" i="10"/>
  <c r="F726" i="10"/>
  <c r="F1018" i="10"/>
  <c r="F1419" i="10"/>
  <c r="F1438" i="10"/>
  <c r="F1639" i="10"/>
  <c r="F1767" i="10"/>
  <c r="F1770" i="10"/>
  <c r="F1815" i="10"/>
  <c r="F1818" i="10"/>
  <c r="F1851" i="10"/>
  <c r="F1983" i="10"/>
  <c r="F1986" i="10"/>
  <c r="F1989" i="10"/>
  <c r="F2122" i="10"/>
  <c r="F2125" i="10"/>
  <c r="F2363" i="10"/>
  <c r="F2571" i="10"/>
  <c r="F2908" i="10"/>
  <c r="F2223" i="10"/>
  <c r="F2226" i="10"/>
  <c r="F2229" i="10"/>
  <c r="F2242" i="10"/>
  <c r="F2245" i="10"/>
  <c r="F2395" i="10"/>
  <c r="F2483" i="10"/>
  <c r="F2603" i="10"/>
  <c r="F2760" i="10"/>
  <c r="F60" i="10"/>
  <c r="F99" i="10"/>
  <c r="F525" i="10"/>
  <c r="F626" i="10"/>
  <c r="F922" i="10"/>
  <c r="F1543" i="10"/>
  <c r="F1607" i="10"/>
  <c r="F1671" i="10"/>
  <c r="F1735" i="10"/>
  <c r="F1771" i="10"/>
  <c r="F1799" i="10"/>
  <c r="F1802" i="10"/>
  <c r="F1835" i="10"/>
  <c r="F1863" i="10"/>
  <c r="F1866" i="10"/>
  <c r="F1899" i="10"/>
  <c r="F2047" i="10"/>
  <c r="F2050" i="10"/>
  <c r="F2053" i="10"/>
  <c r="F2234" i="10"/>
  <c r="F2237" i="10"/>
  <c r="F2250" i="10"/>
  <c r="F2253" i="10"/>
  <c r="F2355" i="10"/>
  <c r="F2435" i="10"/>
  <c r="F2531" i="10"/>
  <c r="F2696" i="10"/>
  <c r="F2824" i="10"/>
  <c r="F1106" i="10"/>
  <c r="F1491" i="10"/>
  <c r="F1514" i="10"/>
  <c r="F1521" i="10"/>
  <c r="F1559" i="10"/>
  <c r="F1623" i="10"/>
  <c r="F1687" i="10"/>
  <c r="F1751" i="10"/>
  <c r="F1783" i="10"/>
  <c r="F1786" i="10"/>
  <c r="F1819" i="10"/>
  <c r="F1847" i="10"/>
  <c r="F1850" i="10"/>
  <c r="F1915" i="10"/>
  <c r="F1994" i="10"/>
  <c r="F1997" i="10"/>
  <c r="F2111" i="10"/>
  <c r="F2114" i="10"/>
  <c r="F2117" i="10"/>
  <c r="K40" i="27"/>
  <c r="L40" i="27"/>
  <c r="F445" i="10"/>
  <c r="F754" i="10"/>
  <c r="F1042" i="10"/>
  <c r="F1146" i="10"/>
  <c r="F1153" i="10"/>
  <c r="F1291" i="10"/>
  <c r="F1310" i="10"/>
  <c r="F1313" i="10"/>
  <c r="F1549" i="10"/>
  <c r="F1599" i="10"/>
  <c r="F1631" i="10"/>
  <c r="F1663" i="10"/>
  <c r="F1695" i="10"/>
  <c r="F1727" i="10"/>
  <c r="F1759" i="10"/>
  <c r="F1775" i="10"/>
  <c r="F1778" i="10"/>
  <c r="F1795" i="10"/>
  <c r="F1807" i="10"/>
  <c r="F1810" i="10"/>
  <c r="F1827" i="10"/>
  <c r="F1839" i="10"/>
  <c r="F1842" i="10"/>
  <c r="F1859" i="10"/>
  <c r="F1871" i="10"/>
  <c r="F1874" i="10"/>
  <c r="F1891" i="10"/>
  <c r="F1923" i="10"/>
  <c r="F1962" i="10"/>
  <c r="F1965" i="10"/>
  <c r="F2015" i="10"/>
  <c r="F2018" i="10"/>
  <c r="F2021" i="10"/>
  <c r="F2090" i="10"/>
  <c r="F2093" i="10"/>
  <c r="F2143" i="10"/>
  <c r="F2146" i="10"/>
  <c r="F2149" i="10"/>
  <c r="F2331" i="10"/>
  <c r="F2371" i="10"/>
  <c r="F2419" i="10"/>
  <c r="F2459" i="10"/>
  <c r="F2499" i="10"/>
  <c r="F2547" i="10"/>
  <c r="F2579" i="10"/>
  <c r="F2611" i="10"/>
  <c r="F2672" i="10"/>
  <c r="F2704" i="10"/>
  <c r="F2736" i="10"/>
  <c r="F2768" i="10"/>
  <c r="F2800" i="10"/>
  <c r="F2832" i="10"/>
  <c r="F2940" i="10"/>
  <c r="F3006" i="10"/>
  <c r="F2339" i="10"/>
  <c r="F2387" i="10"/>
  <c r="F2427" i="10"/>
  <c r="F2467" i="10"/>
  <c r="F2515" i="10"/>
  <c r="F2555" i="10"/>
  <c r="F2587" i="10"/>
  <c r="F2619" i="10"/>
  <c r="F2680" i="10"/>
  <c r="F2712" i="10"/>
  <c r="F2744" i="10"/>
  <c r="F2776" i="10"/>
  <c r="F2808" i="10"/>
  <c r="F2844" i="10"/>
  <c r="F2972" i="10"/>
  <c r="F416" i="10"/>
  <c r="F682" i="10"/>
  <c r="F806" i="10"/>
  <c r="F866" i="10"/>
  <c r="F873" i="10"/>
  <c r="F876" i="10"/>
  <c r="F948" i="10"/>
  <c r="F994" i="10"/>
  <c r="F1170" i="10"/>
  <c r="F1533" i="10"/>
  <c r="F1565" i="10"/>
  <c r="F1583" i="10"/>
  <c r="F1615" i="10"/>
  <c r="F1647" i="10"/>
  <c r="F1679" i="10"/>
  <c r="F1711" i="10"/>
  <c r="F1743" i="10"/>
  <c r="F1779" i="10"/>
  <c r="F1791" i="10"/>
  <c r="F1794" i="10"/>
  <c r="F1811" i="10"/>
  <c r="F1823" i="10"/>
  <c r="F1826" i="10"/>
  <c r="F1843" i="10"/>
  <c r="F1855" i="10"/>
  <c r="F1858" i="10"/>
  <c r="F1875" i="10"/>
  <c r="F1907" i="10"/>
  <c r="F1951" i="10"/>
  <c r="F1954" i="10"/>
  <c r="F1957" i="10"/>
  <c r="F2026" i="10"/>
  <c r="F2029" i="10"/>
  <c r="F2079" i="10"/>
  <c r="F2082" i="10"/>
  <c r="F2085" i="10"/>
  <c r="F2154" i="10"/>
  <c r="F2157" i="10"/>
  <c r="F2303" i="10"/>
  <c r="F2523" i="10"/>
  <c r="F2563" i="10"/>
  <c r="F2595" i="10"/>
  <c r="F2627" i="10"/>
  <c r="F2688" i="10"/>
  <c r="F2720" i="10"/>
  <c r="F2752" i="10"/>
  <c r="F2784" i="10"/>
  <c r="F2816" i="10"/>
  <c r="F2876" i="10"/>
  <c r="F11" i="10"/>
  <c r="E11" i="10"/>
  <c r="F23" i="10"/>
  <c r="E23" i="10"/>
  <c r="F55" i="10"/>
  <c r="E55" i="10"/>
  <c r="F59" i="10"/>
  <c r="E59" i="10"/>
  <c r="F62" i="10"/>
  <c r="E62" i="10"/>
  <c r="F70" i="10"/>
  <c r="E70" i="10"/>
  <c r="F82" i="10"/>
  <c r="E82" i="10"/>
  <c r="F90" i="10"/>
  <c r="E90" i="10"/>
  <c r="F105" i="10"/>
  <c r="E105" i="10"/>
  <c r="F117" i="10"/>
  <c r="E117" i="10"/>
  <c r="F121" i="10"/>
  <c r="E121" i="10"/>
  <c r="F129" i="10"/>
  <c r="E129" i="10"/>
  <c r="F137" i="10"/>
  <c r="E137" i="10"/>
  <c r="F145" i="10"/>
  <c r="E145" i="10"/>
  <c r="F153" i="10"/>
  <c r="E153" i="10"/>
  <c r="F168" i="10"/>
  <c r="E168" i="10"/>
  <c r="F172" i="10"/>
  <c r="E172" i="10"/>
  <c r="F176" i="10"/>
  <c r="E176" i="10"/>
  <c r="F191" i="10"/>
  <c r="E191" i="10"/>
  <c r="F199" i="10"/>
  <c r="E199" i="10"/>
  <c r="F207" i="10"/>
  <c r="E207" i="10"/>
  <c r="F215" i="10"/>
  <c r="E215" i="10"/>
  <c r="F231" i="10"/>
  <c r="E231" i="10"/>
  <c r="F235" i="10"/>
  <c r="E235" i="10"/>
  <c r="F239" i="10"/>
  <c r="E239" i="10"/>
  <c r="F243" i="10"/>
  <c r="E243" i="10"/>
  <c r="F247" i="10"/>
  <c r="E247" i="10"/>
  <c r="F255" i="10"/>
  <c r="E255" i="10"/>
  <c r="F270" i="10"/>
  <c r="E270" i="10"/>
  <c r="F278" i="10"/>
  <c r="E278" i="10"/>
  <c r="F290" i="10"/>
  <c r="E290" i="10"/>
  <c r="F298" i="10"/>
  <c r="E298" i="10"/>
  <c r="F302" i="10"/>
  <c r="E302" i="10"/>
  <c r="F310" i="10"/>
  <c r="E310" i="10"/>
  <c r="F318" i="10"/>
  <c r="E318" i="10"/>
  <c r="F322" i="10"/>
  <c r="E322" i="10"/>
  <c r="F326" i="10"/>
  <c r="E326" i="10"/>
  <c r="F334" i="10"/>
  <c r="E334" i="10"/>
  <c r="F342" i="10"/>
  <c r="E342" i="10"/>
  <c r="F358" i="10"/>
  <c r="E358" i="10"/>
  <c r="F366" i="10"/>
  <c r="E366" i="10"/>
  <c r="F370" i="10"/>
  <c r="E370" i="10"/>
  <c r="F373" i="10"/>
  <c r="E373" i="10"/>
  <c r="F381" i="10"/>
  <c r="E381" i="10"/>
  <c r="F389" i="10"/>
  <c r="E389" i="10"/>
  <c r="F401" i="10"/>
  <c r="E401" i="10"/>
  <c r="F405" i="10"/>
  <c r="E405" i="10"/>
  <c r="F409" i="10"/>
  <c r="E409" i="10"/>
  <c r="F413" i="10"/>
  <c r="E413" i="10"/>
  <c r="F8" i="10"/>
  <c r="E8" i="10"/>
  <c r="F12" i="10"/>
  <c r="E12" i="10"/>
  <c r="F16" i="10"/>
  <c r="E16" i="10"/>
  <c r="F20" i="10"/>
  <c r="E20" i="10"/>
  <c r="F24" i="10"/>
  <c r="E24" i="10"/>
  <c r="F28" i="10"/>
  <c r="E28" i="10"/>
  <c r="F32" i="10"/>
  <c r="E32" i="10"/>
  <c r="F36" i="10"/>
  <c r="E36" i="10"/>
  <c r="F40" i="10"/>
  <c r="E40" i="10"/>
  <c r="F44" i="10"/>
  <c r="E44" i="10"/>
  <c r="F48" i="10"/>
  <c r="E48" i="10"/>
  <c r="F52" i="10"/>
  <c r="E52" i="10"/>
  <c r="F56" i="10"/>
  <c r="E56" i="10"/>
  <c r="F63" i="10"/>
  <c r="E63" i="10"/>
  <c r="F67" i="10"/>
  <c r="E67" i="10"/>
  <c r="F71" i="10"/>
  <c r="E71" i="10"/>
  <c r="F75" i="10"/>
  <c r="E75" i="10"/>
  <c r="F79" i="10"/>
  <c r="E79" i="10"/>
  <c r="F83" i="10"/>
  <c r="E83" i="10"/>
  <c r="F87" i="10"/>
  <c r="E87" i="10"/>
  <c r="F91" i="10"/>
  <c r="E91" i="10"/>
  <c r="F95" i="10"/>
  <c r="E95" i="10"/>
  <c r="F102" i="10"/>
  <c r="E102" i="10"/>
  <c r="F106" i="10"/>
  <c r="E106" i="10"/>
  <c r="F110" i="10"/>
  <c r="E110" i="10"/>
  <c r="F114" i="10"/>
  <c r="E114" i="10"/>
  <c r="F118" i="10"/>
  <c r="E118" i="10"/>
  <c r="F122" i="10"/>
  <c r="E122" i="10"/>
  <c r="F126" i="10"/>
  <c r="E126" i="10"/>
  <c r="F130" i="10"/>
  <c r="E130" i="10"/>
  <c r="F134" i="10"/>
  <c r="E134" i="10"/>
  <c r="F138" i="10"/>
  <c r="E138" i="10"/>
  <c r="F142" i="10"/>
  <c r="E142" i="10"/>
  <c r="F146" i="10"/>
  <c r="E146" i="10"/>
  <c r="F150" i="10"/>
  <c r="E150" i="10"/>
  <c r="F154" i="10"/>
  <c r="E154" i="10"/>
  <c r="F158" i="10"/>
  <c r="E158" i="10"/>
  <c r="F162" i="10"/>
  <c r="E162" i="10"/>
  <c r="F165" i="10"/>
  <c r="E165" i="10"/>
  <c r="F169" i="10"/>
  <c r="E169" i="10"/>
  <c r="F173" i="10"/>
  <c r="E173" i="10"/>
  <c r="F177" i="10"/>
  <c r="E177" i="10"/>
  <c r="F180" i="10"/>
  <c r="F184" i="10"/>
  <c r="E184" i="10"/>
  <c r="F188" i="10"/>
  <c r="E188" i="10"/>
  <c r="F192" i="10"/>
  <c r="E192" i="10"/>
  <c r="F196" i="10"/>
  <c r="E196" i="10"/>
  <c r="F200" i="10"/>
  <c r="E200" i="10"/>
  <c r="F204" i="10"/>
  <c r="E204" i="10"/>
  <c r="F208" i="10"/>
  <c r="E208" i="10"/>
  <c r="F212" i="10"/>
  <c r="E212" i="10"/>
  <c r="F216" i="10"/>
  <c r="E216" i="10"/>
  <c r="F220" i="10"/>
  <c r="E220" i="10"/>
  <c r="F224" i="10"/>
  <c r="E224" i="10"/>
  <c r="F228" i="10"/>
  <c r="E228" i="10"/>
  <c r="F232" i="10"/>
  <c r="E232" i="10"/>
  <c r="F236" i="10"/>
  <c r="E236" i="10"/>
  <c r="F240" i="10"/>
  <c r="E240" i="10"/>
  <c r="F244" i="10"/>
  <c r="E244" i="10"/>
  <c r="F248" i="10"/>
  <c r="E248" i="10"/>
  <c r="F252" i="10"/>
  <c r="E252" i="10"/>
  <c r="F256" i="10"/>
  <c r="E256" i="10"/>
  <c r="F260" i="10"/>
  <c r="E260" i="10"/>
  <c r="F267" i="10"/>
  <c r="E267" i="10"/>
  <c r="F271" i="10"/>
  <c r="E271" i="10"/>
  <c r="F275" i="10"/>
  <c r="E275" i="10"/>
  <c r="F279" i="10"/>
  <c r="E279" i="10"/>
  <c r="F283" i="10"/>
  <c r="E283" i="10"/>
  <c r="F287" i="10"/>
  <c r="E287" i="10"/>
  <c r="F291" i="10"/>
  <c r="E291" i="10"/>
  <c r="F295" i="10"/>
  <c r="E295" i="10"/>
  <c r="F299" i="10"/>
  <c r="E299" i="10"/>
  <c r="F303" i="10"/>
  <c r="E303" i="10"/>
  <c r="F307" i="10"/>
  <c r="E307" i="10"/>
  <c r="F311" i="10"/>
  <c r="E311" i="10"/>
  <c r="F315" i="10"/>
  <c r="E315" i="10"/>
  <c r="F319" i="10"/>
  <c r="E319" i="10"/>
  <c r="F323" i="10"/>
  <c r="E323" i="10"/>
  <c r="F327" i="10"/>
  <c r="E327" i="10"/>
  <c r="F331" i="10"/>
  <c r="E331" i="10"/>
  <c r="F335" i="10"/>
  <c r="E335" i="10"/>
  <c r="F339" i="10"/>
  <c r="E339" i="10"/>
  <c r="F343" i="10"/>
  <c r="E343" i="10"/>
  <c r="F347" i="10"/>
  <c r="E347" i="10"/>
  <c r="F351" i="10"/>
  <c r="E351" i="10"/>
  <c r="F355" i="10"/>
  <c r="E355" i="10"/>
  <c r="F359" i="10"/>
  <c r="E359" i="10"/>
  <c r="F363" i="10"/>
  <c r="E363" i="10"/>
  <c r="F367" i="10"/>
  <c r="E367" i="10"/>
  <c r="F371" i="10"/>
  <c r="E371" i="10"/>
  <c r="F374" i="10"/>
  <c r="E374" i="10"/>
  <c r="F378" i="10"/>
  <c r="E378" i="10"/>
  <c r="F382" i="10"/>
  <c r="E382" i="10"/>
  <c r="F386" i="10"/>
  <c r="E386" i="10"/>
  <c r="F390" i="10"/>
  <c r="E390" i="10"/>
  <c r="F394" i="10"/>
  <c r="E394" i="10"/>
  <c r="F398" i="10"/>
  <c r="E398" i="10"/>
  <c r="F402" i="10"/>
  <c r="E402" i="10"/>
  <c r="F406" i="10"/>
  <c r="E406" i="10"/>
  <c r="F410" i="10"/>
  <c r="E410" i="10"/>
  <c r="F414" i="10"/>
  <c r="E414" i="10"/>
  <c r="F417" i="10"/>
  <c r="E417" i="10"/>
  <c r="F421" i="10"/>
  <c r="E421" i="10"/>
  <c r="F425" i="10"/>
  <c r="E425" i="10"/>
  <c r="F429" i="10"/>
  <c r="E429" i="10"/>
  <c r="F433" i="10"/>
  <c r="E433" i="10"/>
  <c r="F437" i="10"/>
  <c r="E437" i="10"/>
  <c r="F441" i="10"/>
  <c r="E441" i="10"/>
  <c r="F448" i="10"/>
  <c r="E448" i="10"/>
  <c r="F452" i="10"/>
  <c r="E452" i="10"/>
  <c r="F456" i="10"/>
  <c r="E456" i="10"/>
  <c r="F460" i="10"/>
  <c r="E460" i="10"/>
  <c r="F464" i="10"/>
  <c r="E464" i="10"/>
  <c r="F468" i="10"/>
  <c r="E468" i="10"/>
  <c r="F472" i="10"/>
  <c r="E472" i="10"/>
  <c r="F476" i="10"/>
  <c r="E476" i="10"/>
  <c r="F480" i="10"/>
  <c r="E480" i="10"/>
  <c r="F484" i="10"/>
  <c r="E484" i="10"/>
  <c r="F487" i="10"/>
  <c r="E487" i="10"/>
  <c r="F491" i="10"/>
  <c r="E491" i="10"/>
  <c r="F495" i="10"/>
  <c r="E495" i="10"/>
  <c r="F499" i="10"/>
  <c r="E499" i="10"/>
  <c r="F503" i="10"/>
  <c r="E503" i="10"/>
  <c r="F507" i="10"/>
  <c r="E507" i="10"/>
  <c r="F511" i="10"/>
  <c r="E511" i="10"/>
  <c r="F515" i="10"/>
  <c r="E515" i="10"/>
  <c r="F519" i="10"/>
  <c r="E519" i="10"/>
  <c r="F523" i="10"/>
  <c r="E523" i="10"/>
  <c r="F526" i="10"/>
  <c r="E526" i="10"/>
  <c r="F530" i="10"/>
  <c r="E530" i="10"/>
  <c r="F534" i="10"/>
  <c r="E534" i="10"/>
  <c r="F538" i="10"/>
  <c r="E538" i="10"/>
  <c r="F542" i="10"/>
  <c r="E542" i="10"/>
  <c r="F546" i="10"/>
  <c r="E546" i="10"/>
  <c r="F550" i="10"/>
  <c r="E550" i="10"/>
  <c r="F554" i="10"/>
  <c r="E554" i="10"/>
  <c r="F557" i="10"/>
  <c r="F561" i="10"/>
  <c r="E561" i="10"/>
  <c r="F564" i="10"/>
  <c r="F568" i="10"/>
  <c r="E568" i="10"/>
  <c r="F572" i="10"/>
  <c r="E572" i="10"/>
  <c r="F576" i="10"/>
  <c r="E576" i="10"/>
  <c r="F580" i="10"/>
  <c r="E580" i="10"/>
  <c r="F584" i="10"/>
  <c r="E584" i="10"/>
  <c r="F588" i="10"/>
  <c r="E588" i="10"/>
  <c r="F591" i="10"/>
  <c r="E591" i="10"/>
  <c r="F595" i="10"/>
  <c r="E595" i="10"/>
  <c r="F599" i="10"/>
  <c r="E599" i="10"/>
  <c r="F603" i="10"/>
  <c r="E603" i="10"/>
  <c r="F607" i="10"/>
  <c r="E607" i="10"/>
  <c r="F610" i="10"/>
  <c r="E610" i="10"/>
  <c r="F614" i="10"/>
  <c r="E614" i="10"/>
  <c r="F618" i="10"/>
  <c r="E618" i="10"/>
  <c r="F622" i="10"/>
  <c r="E622" i="10"/>
  <c r="F629" i="10"/>
  <c r="E629" i="10"/>
  <c r="F633" i="10"/>
  <c r="E633" i="10"/>
  <c r="F637" i="10"/>
  <c r="E637" i="10"/>
  <c r="F641" i="10"/>
  <c r="E641" i="10"/>
  <c r="F645" i="10"/>
  <c r="E645" i="10"/>
  <c r="F649" i="10"/>
  <c r="E649" i="10"/>
  <c r="F653" i="10"/>
  <c r="E653" i="10"/>
  <c r="F656" i="10"/>
  <c r="E656" i="10"/>
  <c r="F660" i="10"/>
  <c r="E660" i="10"/>
  <c r="F664" i="10"/>
  <c r="E664" i="10"/>
  <c r="F668" i="10"/>
  <c r="E668" i="10"/>
  <c r="F672" i="10"/>
  <c r="E672" i="10"/>
  <c r="F676" i="10"/>
  <c r="E676" i="10"/>
  <c r="F680" i="10"/>
  <c r="E680" i="10"/>
  <c r="F683" i="10"/>
  <c r="E683" i="10"/>
  <c r="F687" i="10"/>
  <c r="E687" i="10"/>
  <c r="F691" i="10"/>
  <c r="E691" i="10"/>
  <c r="F695" i="10"/>
  <c r="E695" i="10"/>
  <c r="F699" i="10"/>
  <c r="E699" i="10"/>
  <c r="F703" i="10"/>
  <c r="E703" i="10"/>
  <c r="F707" i="10"/>
  <c r="E707" i="10"/>
  <c r="F711" i="10"/>
  <c r="E711" i="10"/>
  <c r="F715" i="10"/>
  <c r="E715" i="10"/>
  <c r="F718" i="10"/>
  <c r="F722" i="10"/>
  <c r="E722" i="10"/>
  <c r="F729" i="10"/>
  <c r="E729" i="10"/>
  <c r="F733" i="10"/>
  <c r="E733" i="10"/>
  <c r="F737" i="10"/>
  <c r="E737" i="10"/>
  <c r="F741" i="10"/>
  <c r="E741" i="10"/>
  <c r="F744" i="10"/>
  <c r="E744" i="10"/>
  <c r="F748" i="10"/>
  <c r="E748" i="10"/>
  <c r="F752" i="10"/>
  <c r="E752" i="10"/>
  <c r="F755" i="10"/>
  <c r="E755" i="10"/>
  <c r="F759" i="10"/>
  <c r="E759" i="10"/>
  <c r="F763" i="10"/>
  <c r="E763" i="10"/>
  <c r="F766" i="10"/>
  <c r="F770" i="10"/>
  <c r="E770" i="10"/>
  <c r="F774" i="10"/>
  <c r="E774" i="10"/>
  <c r="F778" i="10"/>
  <c r="E778" i="10"/>
  <c r="F785" i="10"/>
  <c r="E785" i="10"/>
  <c r="F789" i="10"/>
  <c r="E789" i="10"/>
  <c r="F793" i="10"/>
  <c r="E793" i="10"/>
  <c r="F797" i="10"/>
  <c r="E797" i="10"/>
  <c r="F800" i="10"/>
  <c r="E800" i="10"/>
  <c r="F804" i="10"/>
  <c r="E804" i="10"/>
  <c r="F807" i="10"/>
  <c r="E807" i="10"/>
  <c r="F811" i="10"/>
  <c r="E811" i="10"/>
  <c r="F814" i="10"/>
  <c r="F818" i="10"/>
  <c r="E818" i="10"/>
  <c r="F825" i="10"/>
  <c r="E825" i="10"/>
  <c r="F829" i="10"/>
  <c r="E829" i="10"/>
  <c r="F839" i="10"/>
  <c r="E839" i="10"/>
  <c r="F842" i="10"/>
  <c r="F846" i="10"/>
  <c r="E846" i="10"/>
  <c r="F849" i="10"/>
  <c r="F853" i="10"/>
  <c r="E853" i="10"/>
  <c r="F857" i="10"/>
  <c r="E857" i="10"/>
  <c r="F860" i="10"/>
  <c r="E860" i="10"/>
  <c r="F864" i="10"/>
  <c r="E864" i="10"/>
  <c r="F867" i="10"/>
  <c r="E867" i="10"/>
  <c r="F871" i="10"/>
  <c r="E871" i="10"/>
  <c r="F874" i="10"/>
  <c r="E874" i="10"/>
  <c r="F877" i="10"/>
  <c r="E877" i="10"/>
  <c r="F881" i="10"/>
  <c r="E881" i="10"/>
  <c r="F884" i="10"/>
  <c r="F888" i="10"/>
  <c r="E888" i="10"/>
  <c r="F892" i="10"/>
  <c r="E892" i="10"/>
  <c r="F896" i="10"/>
  <c r="E896" i="10"/>
  <c r="F899" i="10"/>
  <c r="E899" i="10"/>
  <c r="F902" i="10"/>
  <c r="E902" i="10"/>
  <c r="F909" i="10"/>
  <c r="E909" i="10"/>
  <c r="F916" i="10"/>
  <c r="E916" i="10"/>
  <c r="F920" i="10"/>
  <c r="E920" i="10"/>
  <c r="F923" i="10"/>
  <c r="E923" i="10"/>
  <c r="F927" i="10"/>
  <c r="E927" i="10"/>
  <c r="F930" i="10"/>
  <c r="F934" i="10"/>
  <c r="E934" i="10"/>
  <c r="F937" i="10"/>
  <c r="F940" i="10"/>
  <c r="F944" i="10"/>
  <c r="E944" i="10"/>
  <c r="F951" i="10"/>
  <c r="E951" i="10"/>
  <c r="F955" i="10"/>
  <c r="E955" i="10"/>
  <c r="F958" i="10"/>
  <c r="F962" i="10"/>
  <c r="E962" i="10"/>
  <c r="F966" i="10"/>
  <c r="E966" i="10"/>
  <c r="F970" i="10"/>
  <c r="E970" i="10"/>
  <c r="F973" i="10"/>
  <c r="E973" i="10"/>
  <c r="F977" i="10"/>
  <c r="E977" i="10"/>
  <c r="F981" i="10"/>
  <c r="E981" i="10"/>
  <c r="F985" i="10"/>
  <c r="E985" i="10"/>
  <c r="F988" i="10"/>
  <c r="E988" i="10"/>
  <c r="F992" i="10"/>
  <c r="E992" i="10"/>
  <c r="F995" i="10"/>
  <c r="E995" i="10"/>
  <c r="F999" i="10"/>
  <c r="E999" i="10"/>
  <c r="F1003" i="10"/>
  <c r="E1003" i="10"/>
  <c r="F1007" i="10"/>
  <c r="E1007" i="10"/>
  <c r="F1010" i="10"/>
  <c r="F1014" i="10"/>
  <c r="E1014" i="10"/>
  <c r="F1021" i="10"/>
  <c r="E1021" i="10"/>
  <c r="F1025" i="10"/>
  <c r="E1025" i="10"/>
  <c r="F1028" i="10"/>
  <c r="E1028" i="10"/>
  <c r="F1032" i="10"/>
  <c r="E1032" i="10"/>
  <c r="F1036" i="10"/>
  <c r="E1036" i="10"/>
  <c r="F1040" i="10"/>
  <c r="E1040" i="10"/>
  <c r="F1043" i="10"/>
  <c r="E1043" i="10"/>
  <c r="F1047" i="10"/>
  <c r="E1047" i="10"/>
  <c r="F1050" i="10"/>
  <c r="F1054" i="10"/>
  <c r="E1054" i="10"/>
  <c r="F1057" i="10"/>
  <c r="F1061" i="10"/>
  <c r="E1061" i="10"/>
  <c r="F1065" i="10"/>
  <c r="E1065" i="10"/>
  <c r="F1069" i="10"/>
  <c r="E1069" i="10"/>
  <c r="F1073" i="10"/>
  <c r="E1073" i="10"/>
  <c r="F1076" i="10"/>
  <c r="E1076" i="10"/>
  <c r="F1080" i="10"/>
  <c r="E1080" i="10"/>
  <c r="F1083" i="10"/>
  <c r="E1083" i="10"/>
  <c r="F1087" i="10"/>
  <c r="E1087" i="10"/>
  <c r="F1090" i="10"/>
  <c r="E1090" i="10"/>
  <c r="F1094" i="10"/>
  <c r="E1094" i="10"/>
  <c r="F1098" i="10"/>
  <c r="E1098" i="10"/>
  <c r="F1102" i="10"/>
  <c r="E1102" i="10"/>
  <c r="F1109" i="10"/>
  <c r="E1109" i="10"/>
  <c r="F1113" i="10"/>
  <c r="E1113" i="10"/>
  <c r="F1116" i="10"/>
  <c r="E1116" i="10"/>
  <c r="F1120" i="10"/>
  <c r="E1120" i="10"/>
  <c r="F1123" i="10"/>
  <c r="E1123" i="10"/>
  <c r="F1127" i="10"/>
  <c r="E1127" i="10"/>
  <c r="F1131" i="10"/>
  <c r="E1131" i="10"/>
  <c r="F1135" i="10"/>
  <c r="E1135" i="10"/>
  <c r="F1138" i="10"/>
  <c r="F1142" i="10"/>
  <c r="E1142" i="10"/>
  <c r="F1149" i="10"/>
  <c r="E1149" i="10"/>
  <c r="F1156" i="10"/>
  <c r="E1156" i="10"/>
  <c r="F1160" i="10"/>
  <c r="E1160" i="10"/>
  <c r="F1164" i="10"/>
  <c r="E1164" i="10"/>
  <c r="F1168" i="10"/>
  <c r="E1168" i="10"/>
  <c r="F1171" i="10"/>
  <c r="E1171" i="10"/>
  <c r="F1175" i="10"/>
  <c r="E1175" i="10"/>
  <c r="F1179" i="10"/>
  <c r="E1179" i="10"/>
  <c r="F1183" i="10"/>
  <c r="E1183" i="10"/>
  <c r="F1187" i="10"/>
  <c r="E1187" i="10"/>
  <c r="F1191" i="10"/>
  <c r="E1191" i="10"/>
  <c r="F1195" i="10"/>
  <c r="E1195" i="10"/>
  <c r="F1199" i="10"/>
  <c r="E1199" i="10"/>
  <c r="F1202" i="10"/>
  <c r="F1206" i="10"/>
  <c r="E1206" i="10"/>
  <c r="F1210" i="10"/>
  <c r="E1210" i="10"/>
  <c r="F1214" i="10"/>
  <c r="E1214" i="10"/>
  <c r="F1218" i="10"/>
  <c r="E1218" i="10"/>
  <c r="F1222" i="10"/>
  <c r="E1222" i="10"/>
  <c r="F1226" i="10"/>
  <c r="E1226" i="10"/>
  <c r="F1230" i="10"/>
  <c r="E1230" i="10"/>
  <c r="F1234" i="10"/>
  <c r="E1234" i="10"/>
  <c r="F1238" i="10"/>
  <c r="E1238" i="10"/>
  <c r="F1242" i="10"/>
  <c r="E1242" i="10"/>
  <c r="F1246" i="10"/>
  <c r="E1246" i="10"/>
  <c r="F1249" i="10"/>
  <c r="E1249" i="10"/>
  <c r="F1253" i="10"/>
  <c r="E1253" i="10"/>
  <c r="F1257" i="10"/>
  <c r="E1257" i="10"/>
  <c r="F1261" i="10"/>
  <c r="E1261" i="10"/>
  <c r="F1265" i="10"/>
  <c r="E1265" i="10"/>
  <c r="F1269" i="10"/>
  <c r="E1269" i="10"/>
  <c r="F1273" i="10"/>
  <c r="E1273" i="10"/>
  <c r="F1277" i="10"/>
  <c r="E1277" i="10"/>
  <c r="F1281" i="10"/>
  <c r="E1281" i="10"/>
  <c r="F1285" i="10"/>
  <c r="E1285" i="10"/>
  <c r="F1289" i="10"/>
  <c r="E1289" i="10"/>
  <c r="F1292" i="10"/>
  <c r="E1292" i="10"/>
  <c r="F1296" i="10"/>
  <c r="E1296" i="10"/>
  <c r="F1300" i="10"/>
  <c r="E1300" i="10"/>
  <c r="F1304" i="10"/>
  <c r="E1304" i="10"/>
  <c r="F1308" i="10"/>
  <c r="E1308" i="10"/>
  <c r="F1311" i="10"/>
  <c r="E1311" i="10"/>
  <c r="F1314" i="10"/>
  <c r="E1314" i="10"/>
  <c r="F1318" i="10"/>
  <c r="E1318" i="10"/>
  <c r="F1322" i="10"/>
  <c r="E1322" i="10"/>
  <c r="F1326" i="10"/>
  <c r="E1326" i="10"/>
  <c r="F1330" i="10"/>
  <c r="E1330" i="10"/>
  <c r="F1334" i="10"/>
  <c r="E1334" i="10"/>
  <c r="F1338" i="10"/>
  <c r="E1338" i="10"/>
  <c r="F1342" i="10"/>
  <c r="E1342" i="10"/>
  <c r="F1346" i="10"/>
  <c r="E1346" i="10"/>
  <c r="F1350" i="10"/>
  <c r="E1350" i="10"/>
  <c r="F1354" i="10"/>
  <c r="E1354" i="10"/>
  <c r="F1357" i="10"/>
  <c r="E1357" i="10"/>
  <c r="F1361" i="10"/>
  <c r="E1361" i="10"/>
  <c r="E1377" i="10"/>
  <c r="F1377" i="10"/>
  <c r="F1528" i="10"/>
  <c r="E1528" i="10"/>
  <c r="F1532" i="10"/>
  <c r="E1532" i="10"/>
  <c r="F1535" i="10"/>
  <c r="E1535" i="10"/>
  <c r="E1539" i="10"/>
  <c r="F1539" i="10"/>
  <c r="F1553" i="10"/>
  <c r="E1553" i="10"/>
  <c r="F1564" i="10"/>
  <c r="E1564" i="10"/>
  <c r="F1567" i="10"/>
  <c r="E1567" i="10"/>
  <c r="E1571" i="10"/>
  <c r="F1571" i="10"/>
  <c r="F1582" i="10"/>
  <c r="E1582" i="10"/>
  <c r="F1585" i="10"/>
  <c r="E1585" i="10"/>
  <c r="F1596" i="10"/>
  <c r="E1596" i="10"/>
  <c r="E1603" i="10"/>
  <c r="F1603" i="10"/>
  <c r="F1614" i="10"/>
  <c r="E1614" i="10"/>
  <c r="F1617" i="10"/>
  <c r="E1617" i="10"/>
  <c r="F1628" i="10"/>
  <c r="E1628" i="10"/>
  <c r="E1635" i="10"/>
  <c r="F1635" i="10"/>
  <c r="F1646" i="10"/>
  <c r="E1646" i="10"/>
  <c r="F1649" i="10"/>
  <c r="E1649" i="10"/>
  <c r="F1660" i="10"/>
  <c r="E1660" i="10"/>
  <c r="E1667" i="10"/>
  <c r="F1667" i="10"/>
  <c r="F1678" i="10"/>
  <c r="E1678" i="10"/>
  <c r="F1681" i="10"/>
  <c r="E1681" i="10"/>
  <c r="F1692" i="10"/>
  <c r="E1692" i="10"/>
  <c r="E1699" i="10"/>
  <c r="F1699" i="10"/>
  <c r="F1710" i="10"/>
  <c r="E1710" i="10"/>
  <c r="F1713" i="10"/>
  <c r="E1713" i="10"/>
  <c r="F1724" i="10"/>
  <c r="E1724" i="10"/>
  <c r="E1731" i="10"/>
  <c r="F1731" i="10"/>
  <c r="F1742" i="10"/>
  <c r="E1742" i="10"/>
  <c r="F1745" i="10"/>
  <c r="E1745" i="10"/>
  <c r="F1756" i="10"/>
  <c r="E1756" i="10"/>
  <c r="E1763" i="10"/>
  <c r="F1763" i="10"/>
  <c r="E1781" i="10"/>
  <c r="F1781" i="10"/>
  <c r="F1790" i="10"/>
  <c r="E1790" i="10"/>
  <c r="F1793" i="10"/>
  <c r="E1793" i="10"/>
  <c r="E1813" i="10"/>
  <c r="F1813" i="10"/>
  <c r="F1822" i="10"/>
  <c r="E1822" i="10"/>
  <c r="F1825" i="10"/>
  <c r="E1825" i="10"/>
  <c r="E1845" i="10"/>
  <c r="F1845" i="10"/>
  <c r="F1854" i="10"/>
  <c r="E1854" i="10"/>
  <c r="F1857" i="10"/>
  <c r="E1857" i="10"/>
  <c r="F1877" i="10"/>
  <c r="E1877" i="10"/>
  <c r="F1888" i="10"/>
  <c r="E1888" i="10"/>
  <c r="E1895" i="10"/>
  <c r="F1895" i="10"/>
  <c r="F1906" i="10"/>
  <c r="E1906" i="10"/>
  <c r="F1909" i="10"/>
  <c r="E1909" i="10"/>
  <c r="F1920" i="10"/>
  <c r="E1920" i="10"/>
  <c r="E1927" i="10"/>
  <c r="F1927" i="10"/>
  <c r="E1938" i="10"/>
  <c r="F1938" i="10"/>
  <c r="F1942" i="10"/>
  <c r="E1942" i="10"/>
  <c r="E1946" i="10"/>
  <c r="F1946" i="10"/>
  <c r="F1950" i="10"/>
  <c r="E1950" i="10"/>
  <c r="F1953" i="10"/>
  <c r="E1953" i="10"/>
  <c r="F1956" i="10"/>
  <c r="E1956" i="10"/>
  <c r="F1959" i="10"/>
  <c r="E1959" i="10"/>
  <c r="E1973" i="10"/>
  <c r="F1973" i="10"/>
  <c r="E1981" i="10"/>
  <c r="F1981" i="10"/>
  <c r="F2000" i="10"/>
  <c r="E2000" i="10"/>
  <c r="F2008" i="10"/>
  <c r="E2008" i="10"/>
  <c r="F2025" i="10"/>
  <c r="E2025" i="10"/>
  <c r="F2028" i="10"/>
  <c r="E2028" i="10"/>
  <c r="E2031" i="10"/>
  <c r="F2031" i="10"/>
  <c r="F2035" i="10"/>
  <c r="E2035" i="10"/>
  <c r="F2043" i="10"/>
  <c r="E2043" i="10"/>
  <c r="F2070" i="10"/>
  <c r="E2070" i="10"/>
  <c r="F7" i="10"/>
  <c r="E7" i="10"/>
  <c r="F19" i="10"/>
  <c r="E19" i="10"/>
  <c r="F9" i="10"/>
  <c r="E9" i="10"/>
  <c r="F13" i="10"/>
  <c r="E13" i="10"/>
  <c r="F21" i="10"/>
  <c r="E21" i="10"/>
  <c r="F25" i="10"/>
  <c r="E25" i="10"/>
  <c r="F29" i="10"/>
  <c r="E29" i="10"/>
  <c r="F37" i="10"/>
  <c r="E37" i="10"/>
  <c r="F45" i="10"/>
  <c r="E45" i="10"/>
  <c r="F68" i="10"/>
  <c r="E68" i="10"/>
  <c r="F72" i="10"/>
  <c r="E72" i="10"/>
  <c r="F76" i="10"/>
  <c r="E76" i="10"/>
  <c r="F80" i="10"/>
  <c r="E80" i="10"/>
  <c r="F84" i="10"/>
  <c r="E84" i="10"/>
  <c r="F88" i="10"/>
  <c r="E88" i="10"/>
  <c r="F92" i="10"/>
  <c r="E92" i="10"/>
  <c r="F96" i="10"/>
  <c r="E96" i="10"/>
  <c r="F107" i="10"/>
  <c r="E107" i="10"/>
  <c r="F115" i="10"/>
  <c r="E115" i="10"/>
  <c r="F123" i="10"/>
  <c r="E123" i="10"/>
  <c r="F131" i="10"/>
  <c r="E131" i="10"/>
  <c r="F139" i="10"/>
  <c r="E139" i="10"/>
  <c r="F147" i="10"/>
  <c r="E147" i="10"/>
  <c r="F151" i="10"/>
  <c r="E151" i="10"/>
  <c r="F159" i="10"/>
  <c r="E159" i="10"/>
  <c r="F166" i="10"/>
  <c r="E166" i="10"/>
  <c r="F174" i="10"/>
  <c r="E174" i="10"/>
  <c r="F189" i="10"/>
  <c r="E189" i="10"/>
  <c r="F197" i="10"/>
  <c r="E197" i="10"/>
  <c r="F205" i="10"/>
  <c r="E205" i="10"/>
  <c r="F209" i="10"/>
  <c r="E209" i="10"/>
  <c r="F217" i="10"/>
  <c r="E217" i="10"/>
  <c r="F225" i="10"/>
  <c r="E225" i="10"/>
  <c r="F245" i="10"/>
  <c r="E245" i="10"/>
  <c r="F249" i="10"/>
  <c r="E249" i="10"/>
  <c r="F253" i="10"/>
  <c r="E253" i="10"/>
  <c r="F257" i="10"/>
  <c r="E257" i="10"/>
  <c r="F261" i="10"/>
  <c r="E261" i="10"/>
  <c r="F272" i="10"/>
  <c r="E272" i="10"/>
  <c r="F276" i="10"/>
  <c r="E276" i="10"/>
  <c r="F280" i="10"/>
  <c r="E280" i="10"/>
  <c r="F288" i="10"/>
  <c r="E288" i="10"/>
  <c r="F296" i="10"/>
  <c r="E296" i="10"/>
  <c r="F304" i="10"/>
  <c r="E304" i="10"/>
  <c r="F312" i="10"/>
  <c r="E312" i="10"/>
  <c r="F320" i="10"/>
  <c r="E320" i="10"/>
  <c r="F324" i="10"/>
  <c r="E324" i="10"/>
  <c r="F328" i="10"/>
  <c r="E328" i="10"/>
  <c r="F332" i="10"/>
  <c r="E332" i="10"/>
  <c r="F336" i="10"/>
  <c r="E336" i="10"/>
  <c r="F340" i="10"/>
  <c r="E340" i="10"/>
  <c r="F344" i="10"/>
  <c r="E344" i="10"/>
  <c r="F348" i="10"/>
  <c r="E348" i="10"/>
  <c r="F352" i="10"/>
  <c r="E352" i="10"/>
  <c r="F356" i="10"/>
  <c r="E356" i="10"/>
  <c r="F360" i="10"/>
  <c r="E360" i="10"/>
  <c r="F364" i="10"/>
  <c r="E364" i="10"/>
  <c r="F368" i="10"/>
  <c r="E368" i="10"/>
  <c r="F375" i="10"/>
  <c r="E375" i="10"/>
  <c r="F379" i="10"/>
  <c r="E379" i="10"/>
  <c r="F383" i="10"/>
  <c r="E383" i="10"/>
  <c r="F387" i="10"/>
  <c r="E387" i="10"/>
  <c r="F391" i="10"/>
  <c r="E391" i="10"/>
  <c r="F395" i="10"/>
  <c r="E395" i="10"/>
  <c r="F399" i="10"/>
  <c r="E399" i="10"/>
  <c r="F403" i="10"/>
  <c r="E403" i="10"/>
  <c r="F407" i="10"/>
  <c r="E407" i="10"/>
  <c r="F411" i="10"/>
  <c r="E411" i="10"/>
  <c r="F415" i="10"/>
  <c r="E415" i="10"/>
  <c r="F418" i="10"/>
  <c r="E418" i="10"/>
  <c r="F422" i="10"/>
  <c r="E422" i="10"/>
  <c r="F426" i="10"/>
  <c r="E426" i="10"/>
  <c r="F430" i="10"/>
  <c r="E430" i="10"/>
  <c r="F434" i="10"/>
  <c r="E434" i="10"/>
  <c r="F438" i="10"/>
  <c r="E438" i="10"/>
  <c r="F442" i="10"/>
  <c r="E442" i="10"/>
  <c r="F449" i="10"/>
  <c r="E449" i="10"/>
  <c r="F453" i="10"/>
  <c r="E453" i="10"/>
  <c r="F457" i="10"/>
  <c r="E457" i="10"/>
  <c r="F461" i="10"/>
  <c r="E461" i="10"/>
  <c r="F465" i="10"/>
  <c r="E465" i="10"/>
  <c r="F469" i="10"/>
  <c r="E469" i="10"/>
  <c r="F473" i="10"/>
  <c r="E473" i="10"/>
  <c r="F477" i="10"/>
  <c r="E477" i="10"/>
  <c r="F481" i="10"/>
  <c r="E481" i="10"/>
  <c r="F488" i="10"/>
  <c r="E488" i="10"/>
  <c r="F492" i="10"/>
  <c r="E492" i="10"/>
  <c r="F496" i="10"/>
  <c r="E496" i="10"/>
  <c r="F500" i="10"/>
  <c r="E500" i="10"/>
  <c r="F504" i="10"/>
  <c r="E504" i="10"/>
  <c r="F508" i="10"/>
  <c r="E508" i="10"/>
  <c r="F512" i="10"/>
  <c r="E512" i="10"/>
  <c r="F516" i="10"/>
  <c r="E516" i="10"/>
  <c r="F520" i="10"/>
  <c r="E520" i="10"/>
  <c r="F524" i="10"/>
  <c r="E524" i="10"/>
  <c r="F527" i="10"/>
  <c r="E527" i="10"/>
  <c r="F531" i="10"/>
  <c r="E531" i="10"/>
  <c r="F535" i="10"/>
  <c r="E535" i="10"/>
  <c r="F539" i="10"/>
  <c r="E539" i="10"/>
  <c r="F543" i="10"/>
  <c r="E543" i="10"/>
  <c r="F547" i="10"/>
  <c r="E547" i="10"/>
  <c r="F551" i="10"/>
  <c r="E551" i="10"/>
  <c r="F555" i="10"/>
  <c r="E555" i="10"/>
  <c r="F558" i="10"/>
  <c r="E558" i="10"/>
  <c r="F562" i="10"/>
  <c r="E562" i="10"/>
  <c r="F565" i="10"/>
  <c r="E565" i="10"/>
  <c r="F569" i="10"/>
  <c r="E569" i="10"/>
  <c r="F573" i="10"/>
  <c r="E573" i="10"/>
  <c r="F577" i="10"/>
  <c r="E577" i="10"/>
  <c r="F581" i="10"/>
  <c r="E581" i="10"/>
  <c r="F585" i="10"/>
  <c r="E585" i="10"/>
  <c r="F589" i="10"/>
  <c r="E589" i="10"/>
  <c r="F592" i="10"/>
  <c r="E592" i="10"/>
  <c r="F596" i="10"/>
  <c r="E596" i="10"/>
  <c r="F600" i="10"/>
  <c r="E600" i="10"/>
  <c r="F604" i="10"/>
  <c r="E604" i="10"/>
  <c r="F608" i="10"/>
  <c r="E608" i="10"/>
  <c r="F611" i="10"/>
  <c r="E611" i="10"/>
  <c r="F615" i="10"/>
  <c r="E615" i="10"/>
  <c r="F619" i="10"/>
  <c r="E619" i="10"/>
  <c r="F623" i="10"/>
  <c r="E623" i="10"/>
  <c r="F630" i="10"/>
  <c r="E630" i="10"/>
  <c r="F634" i="10"/>
  <c r="E634" i="10"/>
  <c r="F638" i="10"/>
  <c r="E638" i="10"/>
  <c r="F642" i="10"/>
  <c r="E642" i="10"/>
  <c r="F646" i="10"/>
  <c r="E646" i="10"/>
  <c r="F650" i="10"/>
  <c r="E650" i="10"/>
  <c r="F657" i="10"/>
  <c r="E657" i="10"/>
  <c r="F661" i="10"/>
  <c r="E661" i="10"/>
  <c r="F665" i="10"/>
  <c r="E665" i="10"/>
  <c r="F669" i="10"/>
  <c r="E669" i="10"/>
  <c r="F673" i="10"/>
  <c r="E673" i="10"/>
  <c r="F677" i="10"/>
  <c r="E677" i="10"/>
  <c r="F681" i="10"/>
  <c r="E681" i="10"/>
  <c r="F684" i="10"/>
  <c r="E684" i="10"/>
  <c r="F688" i="10"/>
  <c r="E688" i="10"/>
  <c r="F692" i="10"/>
  <c r="E692" i="10"/>
  <c r="F696" i="10"/>
  <c r="E696" i="10"/>
  <c r="F700" i="10"/>
  <c r="E700" i="10"/>
  <c r="F704" i="10"/>
  <c r="E704" i="10"/>
  <c r="F708" i="10"/>
  <c r="E708" i="10"/>
  <c r="F712" i="10"/>
  <c r="E712" i="10"/>
  <c r="F716" i="10"/>
  <c r="E716" i="10"/>
  <c r="F719" i="10"/>
  <c r="E719" i="10"/>
  <c r="F723" i="10"/>
  <c r="E723" i="10"/>
  <c r="F730" i="10"/>
  <c r="E730" i="10"/>
  <c r="F734" i="10"/>
  <c r="E734" i="10"/>
  <c r="F738" i="10"/>
  <c r="E738" i="10"/>
  <c r="F745" i="10"/>
  <c r="E745" i="10"/>
  <c r="F749" i="10"/>
  <c r="E749" i="10"/>
  <c r="F753" i="10"/>
  <c r="E753" i="10"/>
  <c r="F756" i="10"/>
  <c r="E756" i="10"/>
  <c r="F760" i="10"/>
  <c r="E760" i="10"/>
  <c r="F764" i="10"/>
  <c r="E764" i="10"/>
  <c r="F767" i="10"/>
  <c r="E767" i="10"/>
  <c r="F771" i="10"/>
  <c r="E771" i="10"/>
  <c r="F775" i="10"/>
  <c r="E775" i="10"/>
  <c r="F779" i="10"/>
  <c r="E779" i="10"/>
  <c r="F786" i="10"/>
  <c r="E786" i="10"/>
  <c r="F790" i="10"/>
  <c r="E790" i="10"/>
  <c r="F794" i="10"/>
  <c r="E794" i="10"/>
  <c r="F801" i="10"/>
  <c r="E801" i="10"/>
  <c r="F805" i="10"/>
  <c r="E805" i="10"/>
  <c r="F808" i="10"/>
  <c r="E808" i="10"/>
  <c r="F812" i="10"/>
  <c r="E812" i="10"/>
  <c r="F815" i="10"/>
  <c r="E815" i="10"/>
  <c r="F819" i="10"/>
  <c r="E819" i="10"/>
  <c r="F826" i="10"/>
  <c r="E826" i="10"/>
  <c r="F830" i="10"/>
  <c r="E830" i="10"/>
  <c r="F840" i="10"/>
  <c r="E840" i="10"/>
  <c r="F843" i="10"/>
  <c r="E843" i="10"/>
  <c r="F847" i="10"/>
  <c r="E847" i="10"/>
  <c r="F850" i="10"/>
  <c r="E850" i="10"/>
  <c r="F854" i="10"/>
  <c r="E854" i="10"/>
  <c r="F861" i="10"/>
  <c r="E861" i="10"/>
  <c r="F865" i="10"/>
  <c r="E865" i="10"/>
  <c r="F868" i="10"/>
  <c r="E868" i="10"/>
  <c r="F872" i="10"/>
  <c r="E872" i="10"/>
  <c r="F875" i="10"/>
  <c r="E875" i="10"/>
  <c r="F878" i="10"/>
  <c r="E878" i="10"/>
  <c r="F882" i="10"/>
  <c r="E882" i="10"/>
  <c r="F885" i="10"/>
  <c r="E885" i="10"/>
  <c r="F889" i="10"/>
  <c r="E889" i="10"/>
  <c r="F893" i="10"/>
  <c r="E893" i="10"/>
  <c r="F903" i="10"/>
  <c r="E903" i="10"/>
  <c r="F910" i="10"/>
  <c r="E910" i="10"/>
  <c r="F917" i="10"/>
  <c r="E917" i="10"/>
  <c r="F921" i="10"/>
  <c r="E921" i="10"/>
  <c r="F924" i="10"/>
  <c r="E924" i="10"/>
  <c r="F928" i="10"/>
  <c r="E928" i="10"/>
  <c r="F931" i="10"/>
  <c r="E931" i="10"/>
  <c r="F935" i="10"/>
  <c r="E935" i="10"/>
  <c r="F938" i="10"/>
  <c r="E938" i="10"/>
  <c r="F941" i="10"/>
  <c r="E941" i="10"/>
  <c r="F945" i="10"/>
  <c r="E945" i="10"/>
  <c r="F952" i="10"/>
  <c r="E952" i="10"/>
  <c r="F956" i="10"/>
  <c r="E956" i="10"/>
  <c r="F959" i="10"/>
  <c r="E959" i="10"/>
  <c r="F963" i="10"/>
  <c r="E963" i="10"/>
  <c r="F967" i="10"/>
  <c r="E967" i="10"/>
  <c r="F971" i="10"/>
  <c r="E971" i="10"/>
  <c r="F974" i="10"/>
  <c r="E974" i="10"/>
  <c r="F978" i="10"/>
  <c r="E978" i="10"/>
  <c r="F982" i="10"/>
  <c r="E982" i="10"/>
  <c r="F989" i="10"/>
  <c r="E989" i="10"/>
  <c r="F993" i="10"/>
  <c r="E993" i="10"/>
  <c r="F996" i="10"/>
  <c r="E996" i="10"/>
  <c r="F1000" i="10"/>
  <c r="E1000" i="10"/>
  <c r="F1004" i="10"/>
  <c r="E1004" i="10"/>
  <c r="F1008" i="10"/>
  <c r="E1008" i="10"/>
  <c r="F1011" i="10"/>
  <c r="E1011" i="10"/>
  <c r="F1015" i="10"/>
  <c r="E1015" i="10"/>
  <c r="F1022" i="10"/>
  <c r="E1022" i="10"/>
  <c r="F1029" i="10"/>
  <c r="E1029" i="10"/>
  <c r="F1033" i="10"/>
  <c r="E1033" i="10"/>
  <c r="F1037" i="10"/>
  <c r="E1037" i="10"/>
  <c r="F1041" i="10"/>
  <c r="E1041" i="10"/>
  <c r="F1044" i="10"/>
  <c r="E1044" i="10"/>
  <c r="F1048" i="10"/>
  <c r="E1048" i="10"/>
  <c r="F1051" i="10"/>
  <c r="E1051" i="10"/>
  <c r="F1055" i="10"/>
  <c r="E1055" i="10"/>
  <c r="F1058" i="10"/>
  <c r="E1058" i="10"/>
  <c r="F1062" i="10"/>
  <c r="E1062" i="10"/>
  <c r="F1066" i="10"/>
  <c r="E1066" i="10"/>
  <c r="F1070" i="10"/>
  <c r="E1070" i="10"/>
  <c r="F1077" i="10"/>
  <c r="E1077" i="10"/>
  <c r="F1081" i="10"/>
  <c r="E1081" i="10"/>
  <c r="F1084" i="10"/>
  <c r="E1084" i="10"/>
  <c r="F1088" i="10"/>
  <c r="E1088" i="10"/>
  <c r="F1091" i="10"/>
  <c r="E1091" i="10"/>
  <c r="F1095" i="10"/>
  <c r="E1095" i="10"/>
  <c r="F1099" i="10"/>
  <c r="E1099" i="10"/>
  <c r="F1103" i="10"/>
  <c r="E1103" i="10"/>
  <c r="F1110" i="10"/>
  <c r="E1110" i="10"/>
  <c r="F1117" i="10"/>
  <c r="E1117" i="10"/>
  <c r="F1124" i="10"/>
  <c r="E1124" i="10"/>
  <c r="F1128" i="10"/>
  <c r="E1128" i="10"/>
  <c r="F1132" i="10"/>
  <c r="E1132" i="10"/>
  <c r="F1136" i="10"/>
  <c r="E1136" i="10"/>
  <c r="F1139" i="10"/>
  <c r="E1139" i="10"/>
  <c r="F1143" i="10"/>
  <c r="E1143" i="10"/>
  <c r="F1150" i="10"/>
  <c r="E1150" i="10"/>
  <c r="F1157" i="10"/>
  <c r="E1157" i="10"/>
  <c r="F1161" i="10"/>
  <c r="E1161" i="10"/>
  <c r="F1165" i="10"/>
  <c r="E1165" i="10"/>
  <c r="F1169" i="10"/>
  <c r="E1169" i="10"/>
  <c r="F1172" i="10"/>
  <c r="E1172" i="10"/>
  <c r="F1176" i="10"/>
  <c r="E1176" i="10"/>
  <c r="F1180" i="10"/>
  <c r="E1180" i="10"/>
  <c r="F1184" i="10"/>
  <c r="E1184" i="10"/>
  <c r="F1188" i="10"/>
  <c r="E1188" i="10"/>
  <c r="F1192" i="10"/>
  <c r="E1192" i="10"/>
  <c r="F1196" i="10"/>
  <c r="E1196" i="10"/>
  <c r="F1200" i="10"/>
  <c r="E1200" i="10"/>
  <c r="F1203" i="10"/>
  <c r="E1203" i="10"/>
  <c r="F1207" i="10"/>
  <c r="E1207" i="10"/>
  <c r="F1211" i="10"/>
  <c r="E1211" i="10"/>
  <c r="F1215" i="10"/>
  <c r="E1215" i="10"/>
  <c r="F1219" i="10"/>
  <c r="E1219" i="10"/>
  <c r="F1223" i="10"/>
  <c r="E1223" i="10"/>
  <c r="F1227" i="10"/>
  <c r="E1227" i="10"/>
  <c r="F1231" i="10"/>
  <c r="E1231" i="10"/>
  <c r="F1235" i="10"/>
  <c r="E1235" i="10"/>
  <c r="F1239" i="10"/>
  <c r="E1239" i="10"/>
  <c r="F1243" i="10"/>
  <c r="E1243" i="10"/>
  <c r="F1250" i="10"/>
  <c r="E1250" i="10"/>
  <c r="F1254" i="10"/>
  <c r="E1254" i="10"/>
  <c r="F1258" i="10"/>
  <c r="E1258" i="10"/>
  <c r="F1262" i="10"/>
  <c r="E1262" i="10"/>
  <c r="F1266" i="10"/>
  <c r="E1266" i="10"/>
  <c r="F1270" i="10"/>
  <c r="E1270" i="10"/>
  <c r="F1274" i="10"/>
  <c r="E1274" i="10"/>
  <c r="F1278" i="10"/>
  <c r="E1278" i="10"/>
  <c r="F1282" i="10"/>
  <c r="E1282" i="10"/>
  <c r="F1286" i="10"/>
  <c r="E1286" i="10"/>
  <c r="F1290" i="10"/>
  <c r="E1290" i="10"/>
  <c r="F1293" i="10"/>
  <c r="E1293" i="10"/>
  <c r="F1297" i="10"/>
  <c r="E1297" i="10"/>
  <c r="F1301" i="10"/>
  <c r="E1301" i="10"/>
  <c r="F1305" i="10"/>
  <c r="E1305" i="10"/>
  <c r="F1309" i="10"/>
  <c r="E1309" i="10"/>
  <c r="F1312" i="10"/>
  <c r="E1312" i="10"/>
  <c r="F1315" i="10"/>
  <c r="E1315" i="10"/>
  <c r="F1319" i="10"/>
  <c r="E1319" i="10"/>
  <c r="F1323" i="10"/>
  <c r="E1323" i="10"/>
  <c r="F1327" i="10"/>
  <c r="E1327" i="10"/>
  <c r="F1331" i="10"/>
  <c r="E1331" i="10"/>
  <c r="F1335" i="10"/>
  <c r="E1335" i="10"/>
  <c r="F1339" i="10"/>
  <c r="E1339" i="10"/>
  <c r="F1343" i="10"/>
  <c r="E1343" i="10"/>
  <c r="F1347" i="10"/>
  <c r="E1347" i="10"/>
  <c r="F1351" i="10"/>
  <c r="E1351" i="10"/>
  <c r="F1358" i="10"/>
  <c r="E1358" i="10"/>
  <c r="F1362" i="10"/>
  <c r="E1362" i="10"/>
  <c r="F1366" i="10"/>
  <c r="E1366" i="10"/>
  <c r="F1370" i="10"/>
  <c r="E1370" i="10"/>
  <c r="E1374" i="10"/>
  <c r="F1374" i="10"/>
  <c r="F1378" i="10"/>
  <c r="E1378" i="10"/>
  <c r="F1382" i="10"/>
  <c r="E1382" i="10"/>
  <c r="F1386" i="10"/>
  <c r="E1386" i="10"/>
  <c r="F1390" i="10"/>
  <c r="E1390" i="10"/>
  <c r="F1394" i="10"/>
  <c r="E1394" i="10"/>
  <c r="F1398" i="10"/>
  <c r="E1398" i="10"/>
  <c r="F1402" i="10"/>
  <c r="E1402" i="10"/>
  <c r="F1406" i="10"/>
  <c r="E1406" i="10"/>
  <c r="F1410" i="10"/>
  <c r="E1410" i="10"/>
  <c r="F1414" i="10"/>
  <c r="E1414" i="10"/>
  <c r="F1418" i="10"/>
  <c r="E1418" i="10"/>
  <c r="F1421" i="10"/>
  <c r="E1421" i="10"/>
  <c r="F1425" i="10"/>
  <c r="E1425" i="10"/>
  <c r="F1429" i="10"/>
  <c r="E1429" i="10"/>
  <c r="F1433" i="10"/>
  <c r="E1433" i="10"/>
  <c r="F1437" i="10"/>
  <c r="E1437" i="10"/>
  <c r="F1440" i="10"/>
  <c r="E1440" i="10"/>
  <c r="F1444" i="10"/>
  <c r="E1444" i="10"/>
  <c r="F1448" i="10"/>
  <c r="E1448" i="10"/>
  <c r="F1452" i="10"/>
  <c r="E1452" i="10"/>
  <c r="F1456" i="10"/>
  <c r="E1456" i="10"/>
  <c r="F1460" i="10"/>
  <c r="E1460" i="10"/>
  <c r="F1464" i="10"/>
  <c r="E1464" i="10"/>
  <c r="F1468" i="10"/>
  <c r="E1468" i="10"/>
  <c r="F1472" i="10"/>
  <c r="E1472" i="10"/>
  <c r="F1476" i="10"/>
  <c r="E1476" i="10"/>
  <c r="F1480" i="10"/>
  <c r="E1480" i="10"/>
  <c r="F1484" i="10"/>
  <c r="E1484" i="10"/>
  <c r="F1488" i="10"/>
  <c r="E1488" i="10"/>
  <c r="F1495" i="10"/>
  <c r="E1495" i="10"/>
  <c r="F1499" i="10"/>
  <c r="E1499" i="10"/>
  <c r="F1503" i="10"/>
  <c r="E1503" i="10"/>
  <c r="F1507" i="10"/>
  <c r="E1507" i="10"/>
  <c r="F1511" i="10"/>
  <c r="E1511" i="10"/>
  <c r="F1518" i="10"/>
  <c r="E1518" i="10"/>
  <c r="F1525" i="10"/>
  <c r="E1525" i="10"/>
  <c r="F1540" i="10"/>
  <c r="E1540" i="10"/>
  <c r="E1547" i="10"/>
  <c r="F1547" i="10"/>
  <c r="F1558" i="10"/>
  <c r="E1558" i="10"/>
  <c r="F1561" i="10"/>
  <c r="E1561" i="10"/>
  <c r="F1572" i="10"/>
  <c r="E1572" i="10"/>
  <c r="E1579" i="10"/>
  <c r="F1579" i="10"/>
  <c r="F1590" i="10"/>
  <c r="E1590" i="10"/>
  <c r="F1593" i="10"/>
  <c r="E1593" i="10"/>
  <c r="F1604" i="10"/>
  <c r="E1604" i="10"/>
  <c r="E1611" i="10"/>
  <c r="F1611" i="10"/>
  <c r="F1622" i="10"/>
  <c r="E1622" i="10"/>
  <c r="F1625" i="10"/>
  <c r="E1625" i="10"/>
  <c r="F1636" i="10"/>
  <c r="E1636" i="10"/>
  <c r="E1643" i="10"/>
  <c r="F1643" i="10"/>
  <c r="F1654" i="10"/>
  <c r="E1654" i="10"/>
  <c r="F1657" i="10"/>
  <c r="E1657" i="10"/>
  <c r="F1668" i="10"/>
  <c r="E1668" i="10"/>
  <c r="E1675" i="10"/>
  <c r="F1675" i="10"/>
  <c r="F1686" i="10"/>
  <c r="E1686" i="10"/>
  <c r="F1689" i="10"/>
  <c r="E1689" i="10"/>
  <c r="F1700" i="10"/>
  <c r="E1700" i="10"/>
  <c r="E1707" i="10"/>
  <c r="F1707" i="10"/>
  <c r="F1718" i="10"/>
  <c r="E1718" i="10"/>
  <c r="F1721" i="10"/>
  <c r="E1721" i="10"/>
  <c r="F1732" i="10"/>
  <c r="E1732" i="10"/>
  <c r="E1739" i="10"/>
  <c r="F1739" i="10"/>
  <c r="F1750" i="10"/>
  <c r="E1750" i="10"/>
  <c r="F1753" i="10"/>
  <c r="E1753" i="10"/>
  <c r="F1764" i="10"/>
  <c r="E1764" i="10"/>
  <c r="E1773" i="10"/>
  <c r="F1773" i="10"/>
  <c r="F1782" i="10"/>
  <c r="E1782" i="10"/>
  <c r="F1785" i="10"/>
  <c r="E1785" i="10"/>
  <c r="E1805" i="10"/>
  <c r="F1805" i="10"/>
  <c r="F1814" i="10"/>
  <c r="E1814" i="10"/>
  <c r="F1817" i="10"/>
  <c r="E1817" i="10"/>
  <c r="E1837" i="10"/>
  <c r="F1837" i="10"/>
  <c r="F1846" i="10"/>
  <c r="E1846" i="10"/>
  <c r="F1849" i="10"/>
  <c r="E1849" i="10"/>
  <c r="E1869" i="10"/>
  <c r="F1869" i="10"/>
  <c r="F1882" i="10"/>
  <c r="E1882" i="10"/>
  <c r="F1885" i="10"/>
  <c r="E1885" i="10"/>
  <c r="F1896" i="10"/>
  <c r="E1896" i="10"/>
  <c r="E1903" i="10"/>
  <c r="F1903" i="10"/>
  <c r="F1914" i="10"/>
  <c r="E1914" i="10"/>
  <c r="F1917" i="10"/>
  <c r="E1917" i="10"/>
  <c r="F1928" i="10"/>
  <c r="E1928" i="10"/>
  <c r="E1935" i="10"/>
  <c r="F1935" i="10"/>
  <c r="F1939" i="10"/>
  <c r="E1939" i="10"/>
  <c r="F1947" i="10"/>
  <c r="E1947" i="10"/>
  <c r="E1970" i="10"/>
  <c r="F1970" i="10"/>
  <c r="F1974" i="10"/>
  <c r="E1974" i="10"/>
  <c r="E1978" i="10"/>
  <c r="F1978" i="10"/>
  <c r="F1982" i="10"/>
  <c r="E1982" i="10"/>
  <c r="F1985" i="10"/>
  <c r="E1985" i="10"/>
  <c r="F1988" i="10"/>
  <c r="E1988" i="10"/>
  <c r="F1991" i="10"/>
  <c r="E1991" i="10"/>
  <c r="E2005" i="10"/>
  <c r="F2005" i="10"/>
  <c r="E2013" i="10"/>
  <c r="F2013" i="10"/>
  <c r="F2032" i="10"/>
  <c r="E2032" i="10"/>
  <c r="F2040" i="10"/>
  <c r="E2040" i="10"/>
  <c r="F2067" i="10"/>
  <c r="E2067" i="10"/>
  <c r="F15" i="10"/>
  <c r="E15" i="10"/>
  <c r="F35" i="10"/>
  <c r="E35" i="10"/>
  <c r="F39" i="10"/>
  <c r="E39" i="10"/>
  <c r="F17" i="10"/>
  <c r="E17" i="10"/>
  <c r="F33" i="10"/>
  <c r="E33" i="10"/>
  <c r="F41" i="10"/>
  <c r="E41" i="10"/>
  <c r="F49" i="10"/>
  <c r="E49" i="10"/>
  <c r="F53" i="10"/>
  <c r="E53" i="10"/>
  <c r="F57" i="10"/>
  <c r="E57" i="10"/>
  <c r="F64" i="10"/>
  <c r="E64" i="10"/>
  <c r="F103" i="10"/>
  <c r="E103" i="10"/>
  <c r="F111" i="10"/>
  <c r="E111" i="10"/>
  <c r="F119" i="10"/>
  <c r="E119" i="10"/>
  <c r="F127" i="10"/>
  <c r="E127" i="10"/>
  <c r="F135" i="10"/>
  <c r="E135" i="10"/>
  <c r="F143" i="10"/>
  <c r="E143" i="10"/>
  <c r="F155" i="10"/>
  <c r="E155" i="10"/>
  <c r="F170" i="10"/>
  <c r="E170" i="10"/>
  <c r="F178" i="10"/>
  <c r="E178" i="10"/>
  <c r="F181" i="10"/>
  <c r="E181" i="10"/>
  <c r="F185" i="10"/>
  <c r="E185" i="10"/>
  <c r="F193" i="10"/>
  <c r="E193" i="10"/>
  <c r="F201" i="10"/>
  <c r="E201" i="10"/>
  <c r="F213" i="10"/>
  <c r="E213" i="10"/>
  <c r="F221" i="10"/>
  <c r="E221" i="10"/>
  <c r="F229" i="10"/>
  <c r="E229" i="10"/>
  <c r="F233" i="10"/>
  <c r="E233" i="10"/>
  <c r="F237" i="10"/>
  <c r="E237" i="10"/>
  <c r="F241" i="10"/>
  <c r="E241" i="10"/>
  <c r="F268" i="10"/>
  <c r="E268" i="10"/>
  <c r="F284" i="10"/>
  <c r="E284" i="10"/>
  <c r="F292" i="10"/>
  <c r="E292" i="10"/>
  <c r="F300" i="10"/>
  <c r="E300" i="10"/>
  <c r="F308" i="10"/>
  <c r="E308" i="10"/>
  <c r="F316" i="10"/>
  <c r="E316" i="10"/>
  <c r="F10" i="10"/>
  <c r="E10" i="10"/>
  <c r="F14" i="10"/>
  <c r="E14" i="10"/>
  <c r="F18" i="10"/>
  <c r="E18" i="10"/>
  <c r="F22" i="10"/>
  <c r="E22" i="10"/>
  <c r="F26" i="10"/>
  <c r="E26" i="10"/>
  <c r="F30" i="10"/>
  <c r="E30" i="10"/>
  <c r="F34" i="10"/>
  <c r="E34" i="10"/>
  <c r="F38" i="10"/>
  <c r="E38" i="10"/>
  <c r="F42" i="10"/>
  <c r="E42" i="10"/>
  <c r="F46" i="10"/>
  <c r="E46" i="10"/>
  <c r="F50" i="10"/>
  <c r="E50" i="10"/>
  <c r="F54" i="10"/>
  <c r="E54" i="10"/>
  <c r="F58" i="10"/>
  <c r="E58" i="10"/>
  <c r="F61" i="10"/>
  <c r="E61" i="10"/>
  <c r="F65" i="10"/>
  <c r="E65" i="10"/>
  <c r="F69" i="10"/>
  <c r="E69" i="10"/>
  <c r="F73" i="10"/>
  <c r="E73" i="10"/>
  <c r="F77" i="10"/>
  <c r="E77" i="10"/>
  <c r="F81" i="10"/>
  <c r="E81" i="10"/>
  <c r="F85" i="10"/>
  <c r="E85" i="10"/>
  <c r="F89" i="10"/>
  <c r="E89" i="10"/>
  <c r="F93" i="10"/>
  <c r="E93" i="10"/>
  <c r="F97" i="10"/>
  <c r="E97" i="10"/>
  <c r="F100" i="10"/>
  <c r="E100" i="10"/>
  <c r="F104" i="10"/>
  <c r="E104" i="10"/>
  <c r="F108" i="10"/>
  <c r="E108" i="10"/>
  <c r="F112" i="10"/>
  <c r="E112" i="10"/>
  <c r="F116" i="10"/>
  <c r="E116" i="10"/>
  <c r="F120" i="10"/>
  <c r="E120" i="10"/>
  <c r="F124" i="10"/>
  <c r="E124" i="10"/>
  <c r="F128" i="10"/>
  <c r="E128" i="10"/>
  <c r="F132" i="10"/>
  <c r="E132" i="10"/>
  <c r="F136" i="10"/>
  <c r="E136" i="10"/>
  <c r="F140" i="10"/>
  <c r="E140" i="10"/>
  <c r="F144" i="10"/>
  <c r="E144" i="10"/>
  <c r="F148" i="10"/>
  <c r="E148" i="10"/>
  <c r="F152" i="10"/>
  <c r="E152" i="10"/>
  <c r="F156" i="10"/>
  <c r="E156" i="10"/>
  <c r="F160" i="10"/>
  <c r="E160" i="10"/>
  <c r="F163" i="10"/>
  <c r="F167" i="10"/>
  <c r="E167" i="10"/>
  <c r="F171" i="10"/>
  <c r="E171" i="10"/>
  <c r="F175" i="10"/>
  <c r="E175" i="10"/>
  <c r="F179" i="10"/>
  <c r="E179" i="10"/>
  <c r="F182" i="10"/>
  <c r="E182" i="10"/>
  <c r="F186" i="10"/>
  <c r="E186" i="10"/>
  <c r="F190" i="10"/>
  <c r="E190" i="10"/>
  <c r="F194" i="10"/>
  <c r="E194" i="10"/>
  <c r="F198" i="10"/>
  <c r="E198" i="10"/>
  <c r="F202" i="10"/>
  <c r="E202" i="10"/>
  <c r="F206" i="10"/>
  <c r="E206" i="10"/>
  <c r="F210" i="10"/>
  <c r="E210" i="10"/>
  <c r="F214" i="10"/>
  <c r="E214" i="10"/>
  <c r="F218" i="10"/>
  <c r="E218" i="10"/>
  <c r="F222" i="10"/>
  <c r="E222" i="10"/>
  <c r="F226" i="10"/>
  <c r="E226" i="10"/>
  <c r="F230" i="10"/>
  <c r="E230" i="10"/>
  <c r="F234" i="10"/>
  <c r="E234" i="10"/>
  <c r="F238" i="10"/>
  <c r="E238" i="10"/>
  <c r="F242" i="10"/>
  <c r="E242" i="10"/>
  <c r="F246" i="10"/>
  <c r="E246" i="10"/>
  <c r="F250" i="10"/>
  <c r="E250" i="10"/>
  <c r="F254" i="10"/>
  <c r="E254" i="10"/>
  <c r="F258" i="10"/>
  <c r="E258" i="10"/>
  <c r="F262" i="10"/>
  <c r="E262" i="10"/>
  <c r="F265" i="10"/>
  <c r="E265" i="10"/>
  <c r="F269" i="10"/>
  <c r="E269" i="10"/>
  <c r="F273" i="10"/>
  <c r="E273" i="10"/>
  <c r="F277" i="10"/>
  <c r="E277" i="10"/>
  <c r="F281" i="10"/>
  <c r="E281" i="10"/>
  <c r="F285" i="10"/>
  <c r="E285" i="10"/>
  <c r="F289" i="10"/>
  <c r="E289" i="10"/>
  <c r="F293" i="10"/>
  <c r="E293" i="10"/>
  <c r="F297" i="10"/>
  <c r="E297" i="10"/>
  <c r="F301" i="10"/>
  <c r="E301" i="10"/>
  <c r="F305" i="10"/>
  <c r="E305" i="10"/>
  <c r="F309" i="10"/>
  <c r="E309" i="10"/>
  <c r="F313" i="10"/>
  <c r="E313" i="10"/>
  <c r="F317" i="10"/>
  <c r="E317" i="10"/>
  <c r="F321" i="10"/>
  <c r="E321" i="10"/>
  <c r="F325" i="10"/>
  <c r="E325" i="10"/>
  <c r="F329" i="10"/>
  <c r="E329" i="10"/>
  <c r="F333" i="10"/>
  <c r="E333" i="10"/>
  <c r="F337" i="10"/>
  <c r="E337" i="10"/>
  <c r="F341" i="10"/>
  <c r="E341" i="10"/>
  <c r="F345" i="10"/>
  <c r="E345" i="10"/>
  <c r="F349" i="10"/>
  <c r="E349" i="10"/>
  <c r="F353" i="10"/>
  <c r="E353" i="10"/>
  <c r="F357" i="10"/>
  <c r="E357" i="10"/>
  <c r="F361" i="10"/>
  <c r="E361" i="10"/>
  <c r="F365" i="10"/>
  <c r="E365" i="10"/>
  <c r="F369" i="10"/>
  <c r="E369" i="10"/>
  <c r="F372" i="10"/>
  <c r="F376" i="10"/>
  <c r="E376" i="10"/>
  <c r="F380" i="10"/>
  <c r="E380" i="10"/>
  <c r="F384" i="10"/>
  <c r="E384" i="10"/>
  <c r="F388" i="10"/>
  <c r="E388" i="10"/>
  <c r="F392" i="10"/>
  <c r="E392" i="10"/>
  <c r="F396" i="10"/>
  <c r="E396" i="10"/>
  <c r="F400" i="10"/>
  <c r="E400" i="10"/>
  <c r="F404" i="10"/>
  <c r="E404" i="10"/>
  <c r="F408" i="10"/>
  <c r="E408" i="10"/>
  <c r="F412" i="10"/>
  <c r="E412" i="10"/>
  <c r="F419" i="10"/>
  <c r="E419" i="10"/>
  <c r="F423" i="10"/>
  <c r="E423" i="10"/>
  <c r="F427" i="10"/>
  <c r="E427" i="10"/>
  <c r="F431" i="10"/>
  <c r="E431" i="10"/>
  <c r="F435" i="10"/>
  <c r="E435" i="10"/>
  <c r="F439" i="10"/>
  <c r="E439" i="10"/>
  <c r="F443" i="10"/>
  <c r="E443" i="10"/>
  <c r="F446" i="10"/>
  <c r="E446" i="10"/>
  <c r="F450" i="10"/>
  <c r="E450" i="10"/>
  <c r="F454" i="10"/>
  <c r="E454" i="10"/>
  <c r="F458" i="10"/>
  <c r="E458" i="10"/>
  <c r="F462" i="10"/>
  <c r="E462" i="10"/>
  <c r="F466" i="10"/>
  <c r="E466" i="10"/>
  <c r="F470" i="10"/>
  <c r="E470" i="10"/>
  <c r="F474" i="10"/>
  <c r="E474" i="10"/>
  <c r="F478" i="10"/>
  <c r="E478" i="10"/>
  <c r="F482" i="10"/>
  <c r="E482" i="10"/>
  <c r="F485" i="10"/>
  <c r="F489" i="10"/>
  <c r="E489" i="10"/>
  <c r="F493" i="10"/>
  <c r="E493" i="10"/>
  <c r="F497" i="10"/>
  <c r="E497" i="10"/>
  <c r="F501" i="10"/>
  <c r="E501" i="10"/>
  <c r="F505" i="10"/>
  <c r="E505" i="10"/>
  <c r="F509" i="10"/>
  <c r="E509" i="10"/>
  <c r="F513" i="10"/>
  <c r="E513" i="10"/>
  <c r="F517" i="10"/>
  <c r="E517" i="10"/>
  <c r="F521" i="10"/>
  <c r="E521" i="10"/>
  <c r="F528" i="10"/>
  <c r="E528" i="10"/>
  <c r="F532" i="10"/>
  <c r="E532" i="10"/>
  <c r="F536" i="10"/>
  <c r="E536" i="10"/>
  <c r="F540" i="10"/>
  <c r="E540" i="10"/>
  <c r="F544" i="10"/>
  <c r="E544" i="10"/>
  <c r="F548" i="10"/>
  <c r="E548" i="10"/>
  <c r="F552" i="10"/>
  <c r="E552" i="10"/>
  <c r="F556" i="10"/>
  <c r="E556" i="10"/>
  <c r="F559" i="10"/>
  <c r="E559" i="10"/>
  <c r="F563" i="10"/>
  <c r="E563" i="10"/>
  <c r="F566" i="10"/>
  <c r="E566" i="10"/>
  <c r="F570" i="10"/>
  <c r="E570" i="10"/>
  <c r="F574" i="10"/>
  <c r="E574" i="10"/>
  <c r="F578" i="10"/>
  <c r="E578" i="10"/>
  <c r="F582" i="10"/>
  <c r="E582" i="10"/>
  <c r="F586" i="10"/>
  <c r="E586" i="10"/>
  <c r="F593" i="10"/>
  <c r="E593" i="10"/>
  <c r="F597" i="10"/>
  <c r="E597" i="10"/>
  <c r="F601" i="10"/>
  <c r="E601" i="10"/>
  <c r="F605" i="10"/>
  <c r="E605" i="10"/>
  <c r="F612" i="10"/>
  <c r="E612" i="10"/>
  <c r="F616" i="10"/>
  <c r="E616" i="10"/>
  <c r="F620" i="10"/>
  <c r="E620" i="10"/>
  <c r="F624" i="10"/>
  <c r="E624" i="10"/>
  <c r="F627" i="10"/>
  <c r="E627" i="10"/>
  <c r="F631" i="10"/>
  <c r="E631" i="10"/>
  <c r="F635" i="10"/>
  <c r="E635" i="10"/>
  <c r="F639" i="10"/>
  <c r="E639" i="10"/>
  <c r="F643" i="10"/>
  <c r="E643" i="10"/>
  <c r="F647" i="10"/>
  <c r="E647" i="10"/>
  <c r="F651" i="10"/>
  <c r="E651" i="10"/>
  <c r="F654" i="10"/>
  <c r="F658" i="10"/>
  <c r="E658" i="10"/>
  <c r="F662" i="10"/>
  <c r="E662" i="10"/>
  <c r="F666" i="10"/>
  <c r="E666" i="10"/>
  <c r="F670" i="10"/>
  <c r="E670" i="10"/>
  <c r="F674" i="10"/>
  <c r="E674" i="10"/>
  <c r="F678" i="10"/>
  <c r="E678" i="10"/>
  <c r="F685" i="10"/>
  <c r="E685" i="10"/>
  <c r="F689" i="10"/>
  <c r="E689" i="10"/>
  <c r="F693" i="10"/>
  <c r="E693" i="10"/>
  <c r="F697" i="10"/>
  <c r="E697" i="10"/>
  <c r="F701" i="10"/>
  <c r="E701" i="10"/>
  <c r="F705" i="10"/>
  <c r="E705" i="10"/>
  <c r="F709" i="10"/>
  <c r="E709" i="10"/>
  <c r="F713" i="10"/>
  <c r="E713" i="10"/>
  <c r="F717" i="10"/>
  <c r="E717" i="10"/>
  <c r="F720" i="10"/>
  <c r="E720" i="10"/>
  <c r="F724" i="10"/>
  <c r="E724" i="10"/>
  <c r="F727" i="10"/>
  <c r="E727" i="10"/>
  <c r="F731" i="10"/>
  <c r="E731" i="10"/>
  <c r="F735" i="10"/>
  <c r="E735" i="10"/>
  <c r="F739" i="10"/>
  <c r="E739" i="10"/>
  <c r="F742" i="10"/>
  <c r="F746" i="10"/>
  <c r="E746" i="10"/>
  <c r="F750" i="10"/>
  <c r="E750" i="10"/>
  <c r="F757" i="10"/>
  <c r="E757" i="10"/>
  <c r="F761" i="10"/>
  <c r="E761" i="10"/>
  <c r="F765" i="10"/>
  <c r="E765" i="10"/>
  <c r="F768" i="10"/>
  <c r="E768" i="10"/>
  <c r="F772" i="10"/>
  <c r="E772" i="10"/>
  <c r="F776" i="10"/>
  <c r="E776" i="10"/>
  <c r="F780" i="10"/>
  <c r="E780" i="10"/>
  <c r="F783" i="10"/>
  <c r="E783" i="10"/>
  <c r="F787" i="10"/>
  <c r="E787" i="10"/>
  <c r="F791" i="10"/>
  <c r="E791" i="10"/>
  <c r="F795" i="10"/>
  <c r="E795" i="10"/>
  <c r="F798" i="10"/>
  <c r="F802" i="10"/>
  <c r="E802" i="10"/>
  <c r="F809" i="10"/>
  <c r="E809" i="10"/>
  <c r="F813" i="10"/>
  <c r="E813" i="10"/>
  <c r="F816" i="10"/>
  <c r="E816" i="10"/>
  <c r="F820" i="10"/>
  <c r="E820" i="10"/>
  <c r="F823" i="10"/>
  <c r="E823" i="10"/>
  <c r="F827" i="10"/>
  <c r="E827" i="10"/>
  <c r="F831" i="10"/>
  <c r="E831" i="10"/>
  <c r="F834" i="10"/>
  <c r="E834" i="10"/>
  <c r="F837" i="10"/>
  <c r="E837" i="10"/>
  <c r="F841" i="10"/>
  <c r="E841" i="10"/>
  <c r="F844" i="10"/>
  <c r="E844" i="10"/>
  <c r="F848" i="10"/>
  <c r="E848" i="10"/>
  <c r="F851" i="10"/>
  <c r="E851" i="10"/>
  <c r="F855" i="10"/>
  <c r="E855" i="10"/>
  <c r="F858" i="10"/>
  <c r="F862" i="10"/>
  <c r="E862" i="10"/>
  <c r="F869" i="10"/>
  <c r="E869" i="10"/>
  <c r="F879" i="10"/>
  <c r="E879" i="10"/>
  <c r="F883" i="10"/>
  <c r="E883" i="10"/>
  <c r="F886" i="10"/>
  <c r="E886" i="10"/>
  <c r="F890" i="10"/>
  <c r="E890" i="10"/>
  <c r="F894" i="10"/>
  <c r="E894" i="10"/>
  <c r="F897" i="10"/>
  <c r="F900" i="10"/>
  <c r="F904" i="10"/>
  <c r="E904" i="10"/>
  <c r="F907" i="10"/>
  <c r="E907" i="10"/>
  <c r="F911" i="10"/>
  <c r="E911" i="10"/>
  <c r="F914" i="10"/>
  <c r="E914" i="10"/>
  <c r="F918" i="10"/>
  <c r="E918" i="10"/>
  <c r="F925" i="10"/>
  <c r="E925" i="10"/>
  <c r="F929" i="10"/>
  <c r="E929" i="10"/>
  <c r="F932" i="10"/>
  <c r="E932" i="10"/>
  <c r="F936" i="10"/>
  <c r="E936" i="10"/>
  <c r="F939" i="10"/>
  <c r="E939" i="10"/>
  <c r="F942" i="10"/>
  <c r="E942" i="10"/>
  <c r="F946" i="10"/>
  <c r="E946" i="10"/>
  <c r="F949" i="10"/>
  <c r="E949" i="10"/>
  <c r="F953" i="10"/>
  <c r="E953" i="10"/>
  <c r="F957" i="10"/>
  <c r="E957" i="10"/>
  <c r="F960" i="10"/>
  <c r="E960" i="10"/>
  <c r="F964" i="10"/>
  <c r="E964" i="10"/>
  <c r="F968" i="10"/>
  <c r="E968" i="10"/>
  <c r="F975" i="10"/>
  <c r="E975" i="10"/>
  <c r="F979" i="10"/>
  <c r="E979" i="10"/>
  <c r="F983" i="10"/>
  <c r="E983" i="10"/>
  <c r="F986" i="10"/>
  <c r="F990" i="10"/>
  <c r="E990" i="10"/>
  <c r="F997" i="10"/>
  <c r="E997" i="10"/>
  <c r="F1001" i="10"/>
  <c r="E1001" i="10"/>
  <c r="F1005" i="10"/>
  <c r="E1005" i="10"/>
  <c r="F1009" i="10"/>
  <c r="E1009" i="10"/>
  <c r="F1012" i="10"/>
  <c r="E1012" i="10"/>
  <c r="F1016" i="10"/>
  <c r="E1016" i="10"/>
  <c r="F1019" i="10"/>
  <c r="E1019" i="10"/>
  <c r="F1023" i="10"/>
  <c r="E1023" i="10"/>
  <c r="F1026" i="10"/>
  <c r="F1030" i="10"/>
  <c r="E1030" i="10"/>
  <c r="F1034" i="10"/>
  <c r="E1034" i="10"/>
  <c r="F1038" i="10"/>
  <c r="E1038" i="10"/>
  <c r="F1045" i="10"/>
  <c r="E1045" i="10"/>
  <c r="F1049" i="10"/>
  <c r="E1049" i="10"/>
  <c r="F1052" i="10"/>
  <c r="E1052" i="10"/>
  <c r="F1056" i="10"/>
  <c r="E1056" i="10"/>
  <c r="F1059" i="10"/>
  <c r="E1059" i="10"/>
  <c r="F1063" i="10"/>
  <c r="E1063" i="10"/>
  <c r="F1067" i="10"/>
  <c r="E1067" i="10"/>
  <c r="F1071" i="10"/>
  <c r="E1071" i="10"/>
  <c r="F1074" i="10"/>
  <c r="F1078" i="10"/>
  <c r="E1078" i="10"/>
  <c r="F1085" i="10"/>
  <c r="E1085" i="10"/>
  <c r="F1092" i="10"/>
  <c r="E1092" i="10"/>
  <c r="F1096" i="10"/>
  <c r="E1096" i="10"/>
  <c r="F1100" i="10"/>
  <c r="E1100" i="10"/>
  <c r="F1104" i="10"/>
  <c r="E1104" i="10"/>
  <c r="F1107" i="10"/>
  <c r="E1107" i="10"/>
  <c r="F1111" i="10"/>
  <c r="E1111" i="10"/>
  <c r="F1114" i="10"/>
  <c r="F1118" i="10"/>
  <c r="E1118" i="10"/>
  <c r="F1121" i="10"/>
  <c r="F1125" i="10"/>
  <c r="E1125" i="10"/>
  <c r="F1129" i="10"/>
  <c r="E1129" i="10"/>
  <c r="F1133" i="10"/>
  <c r="E1133" i="10"/>
  <c r="F1137" i="10"/>
  <c r="E1137" i="10"/>
  <c r="F1140" i="10"/>
  <c r="E1140" i="10"/>
  <c r="F1144" i="10"/>
  <c r="E1144" i="10"/>
  <c r="F1147" i="10"/>
  <c r="E1147" i="10"/>
  <c r="F1151" i="10"/>
  <c r="E1151" i="10"/>
  <c r="F1154" i="10"/>
  <c r="E1154" i="10"/>
  <c r="F1158" i="10"/>
  <c r="E1158" i="10"/>
  <c r="F1162" i="10"/>
  <c r="E1162" i="10"/>
  <c r="F1166" i="10"/>
  <c r="E1166" i="10"/>
  <c r="F1173" i="10"/>
  <c r="E1173" i="10"/>
  <c r="F1177" i="10"/>
  <c r="E1177" i="10"/>
  <c r="F1181" i="10"/>
  <c r="E1181" i="10"/>
  <c r="F1185" i="10"/>
  <c r="E1185" i="10"/>
  <c r="F1189" i="10"/>
  <c r="E1189" i="10"/>
  <c r="F1193" i="10"/>
  <c r="E1193" i="10"/>
  <c r="F1197" i="10"/>
  <c r="E1197" i="10"/>
  <c r="F1201" i="10"/>
  <c r="E1201" i="10"/>
  <c r="F1204" i="10"/>
  <c r="E1204" i="10"/>
  <c r="F1208" i="10"/>
  <c r="E1208" i="10"/>
  <c r="F1212" i="10"/>
  <c r="E1212" i="10"/>
  <c r="F1216" i="10"/>
  <c r="E1216" i="10"/>
  <c r="F1220" i="10"/>
  <c r="E1220" i="10"/>
  <c r="F1224" i="10"/>
  <c r="E1224" i="10"/>
  <c r="F1228" i="10"/>
  <c r="E1228" i="10"/>
  <c r="F1232" i="10"/>
  <c r="E1232" i="10"/>
  <c r="F1236" i="10"/>
  <c r="E1236" i="10"/>
  <c r="F1240" i="10"/>
  <c r="E1240" i="10"/>
  <c r="F1244" i="10"/>
  <c r="E1244" i="10"/>
  <c r="F1247" i="10"/>
  <c r="F1251" i="10"/>
  <c r="E1251" i="10"/>
  <c r="F1255" i="10"/>
  <c r="E1255" i="10"/>
  <c r="F1259" i="10"/>
  <c r="E1259" i="10"/>
  <c r="F1263" i="10"/>
  <c r="E1263" i="10"/>
  <c r="F1267" i="10"/>
  <c r="E1267" i="10"/>
  <c r="F1271" i="10"/>
  <c r="E1271" i="10"/>
  <c r="F1275" i="10"/>
  <c r="E1275" i="10"/>
  <c r="F1279" i="10"/>
  <c r="E1279" i="10"/>
  <c r="F1283" i="10"/>
  <c r="E1283" i="10"/>
  <c r="F1287" i="10"/>
  <c r="E1287" i="10"/>
  <c r="F1294" i="10"/>
  <c r="E1294" i="10"/>
  <c r="F1298" i="10"/>
  <c r="E1298" i="10"/>
  <c r="F1302" i="10"/>
  <c r="E1302" i="10"/>
  <c r="F1306" i="10"/>
  <c r="E1306" i="10"/>
  <c r="F1316" i="10"/>
  <c r="E1316" i="10"/>
  <c r="F1320" i="10"/>
  <c r="E1320" i="10"/>
  <c r="F1324" i="10"/>
  <c r="E1324" i="10"/>
  <c r="F1328" i="10"/>
  <c r="E1328" i="10"/>
  <c r="F1332" i="10"/>
  <c r="E1332" i="10"/>
  <c r="F1336" i="10"/>
  <c r="E1336" i="10"/>
  <c r="F1340" i="10"/>
  <c r="E1340" i="10"/>
  <c r="F1344" i="10"/>
  <c r="E1344" i="10"/>
  <c r="F1348" i="10"/>
  <c r="E1348" i="10"/>
  <c r="F1352" i="10"/>
  <c r="E1352" i="10"/>
  <c r="F1355" i="10"/>
  <c r="F1359" i="10"/>
  <c r="E1359" i="10"/>
  <c r="F1363" i="10"/>
  <c r="E1363" i="10"/>
  <c r="F1375" i="10"/>
  <c r="E1375" i="10"/>
  <c r="F1530" i="10"/>
  <c r="E1530" i="10"/>
  <c r="F1537" i="10"/>
  <c r="E1537" i="10"/>
  <c r="F1548" i="10"/>
  <c r="E1548" i="10"/>
  <c r="F1551" i="10"/>
  <c r="E1551" i="10"/>
  <c r="E1555" i="10"/>
  <c r="F1555" i="10"/>
  <c r="F1569" i="10"/>
  <c r="E1569" i="10"/>
  <c r="F1580" i="10"/>
  <c r="E1580" i="10"/>
  <c r="E1587" i="10"/>
  <c r="F1587" i="10"/>
  <c r="F1598" i="10"/>
  <c r="E1598" i="10"/>
  <c r="F1601" i="10"/>
  <c r="E1601" i="10"/>
  <c r="F1612" i="10"/>
  <c r="E1612" i="10"/>
  <c r="E1619" i="10"/>
  <c r="F1619" i="10"/>
  <c r="F1630" i="10"/>
  <c r="E1630" i="10"/>
  <c r="F1633" i="10"/>
  <c r="E1633" i="10"/>
  <c r="F1644" i="10"/>
  <c r="E1644" i="10"/>
  <c r="E1651" i="10"/>
  <c r="F1651" i="10"/>
  <c r="F1662" i="10"/>
  <c r="E1662" i="10"/>
  <c r="F1665" i="10"/>
  <c r="E1665" i="10"/>
  <c r="F1676" i="10"/>
  <c r="E1676" i="10"/>
  <c r="E1683" i="10"/>
  <c r="F1683" i="10"/>
  <c r="F1694" i="10"/>
  <c r="E1694" i="10"/>
  <c r="F1697" i="10"/>
  <c r="E1697" i="10"/>
  <c r="F1708" i="10"/>
  <c r="E1708" i="10"/>
  <c r="E1715" i="10"/>
  <c r="F1715" i="10"/>
  <c r="F1726" i="10"/>
  <c r="E1726" i="10"/>
  <c r="F1729" i="10"/>
  <c r="E1729" i="10"/>
  <c r="F1740" i="10"/>
  <c r="E1740" i="10"/>
  <c r="E1747" i="10"/>
  <c r="F1747" i="10"/>
  <c r="F1758" i="10"/>
  <c r="E1758" i="10"/>
  <c r="F1761" i="10"/>
  <c r="E1761" i="10"/>
  <c r="F1774" i="10"/>
  <c r="E1774" i="10"/>
  <c r="F1777" i="10"/>
  <c r="E1777" i="10"/>
  <c r="E1797" i="10"/>
  <c r="F1797" i="10"/>
  <c r="F1806" i="10"/>
  <c r="E1806" i="10"/>
  <c r="F1809" i="10"/>
  <c r="E1809" i="10"/>
  <c r="E1829" i="10"/>
  <c r="F1829" i="10"/>
  <c r="F1838" i="10"/>
  <c r="E1838" i="10"/>
  <c r="F1841" i="10"/>
  <c r="E1841" i="10"/>
  <c r="E1861" i="10"/>
  <c r="F1861" i="10"/>
  <c r="F1870" i="10"/>
  <c r="E1870" i="10"/>
  <c r="F1873" i="10"/>
  <c r="E1873" i="10"/>
  <c r="E1879" i="10"/>
  <c r="F1879" i="10"/>
  <c r="F1890" i="10"/>
  <c r="E1890" i="10"/>
  <c r="F1893" i="10"/>
  <c r="E1893" i="10"/>
  <c r="F1904" i="10"/>
  <c r="E1904" i="10"/>
  <c r="E1911" i="10"/>
  <c r="F1911" i="10"/>
  <c r="F1922" i="10"/>
  <c r="E1922" i="10"/>
  <c r="F1925" i="10"/>
  <c r="E1925" i="10"/>
  <c r="F1936" i="10"/>
  <c r="E1936" i="10"/>
  <c r="F1944" i="10"/>
  <c r="E1944" i="10"/>
  <c r="F1961" i="10"/>
  <c r="E1961" i="10"/>
  <c r="F1964" i="10"/>
  <c r="E1964" i="10"/>
  <c r="E1967" i="10"/>
  <c r="F1967" i="10"/>
  <c r="F1971" i="10"/>
  <c r="E1971" i="10"/>
  <c r="F1979" i="10"/>
  <c r="E1979" i="10"/>
  <c r="E2002" i="10"/>
  <c r="F2002" i="10"/>
  <c r="F2006" i="10"/>
  <c r="E2006" i="10"/>
  <c r="E2010" i="10"/>
  <c r="F2010" i="10"/>
  <c r="F2014" i="10"/>
  <c r="E2014" i="10"/>
  <c r="F2017" i="10"/>
  <c r="E2017" i="10"/>
  <c r="F2020" i="10"/>
  <c r="E2020" i="10"/>
  <c r="F2023" i="10"/>
  <c r="E2023" i="10"/>
  <c r="E2037" i="10"/>
  <c r="F2037" i="10"/>
  <c r="E2045" i="10"/>
  <c r="F2045" i="10"/>
  <c r="F2064" i="10"/>
  <c r="E2064" i="10"/>
  <c r="F27" i="10"/>
  <c r="E27" i="10"/>
  <c r="F31" i="10"/>
  <c r="E31" i="10"/>
  <c r="F43" i="10"/>
  <c r="E43" i="10"/>
  <c r="F47" i="10"/>
  <c r="E47" i="10"/>
  <c r="F51" i="10"/>
  <c r="E51" i="10"/>
  <c r="F66" i="10"/>
  <c r="E66" i="10"/>
  <c r="F74" i="10"/>
  <c r="E74" i="10"/>
  <c r="F78" i="10"/>
  <c r="E78" i="10"/>
  <c r="F86" i="10"/>
  <c r="E86" i="10"/>
  <c r="F94" i="10"/>
  <c r="E94" i="10"/>
  <c r="F98" i="10"/>
  <c r="E98" i="10"/>
  <c r="F101" i="10"/>
  <c r="E101" i="10"/>
  <c r="F109" i="10"/>
  <c r="E109" i="10"/>
  <c r="F113" i="10"/>
  <c r="E113" i="10"/>
  <c r="F125" i="10"/>
  <c r="E125" i="10"/>
  <c r="F133" i="10"/>
  <c r="E133" i="10"/>
  <c r="F141" i="10"/>
  <c r="E141" i="10"/>
  <c r="F149" i="10"/>
  <c r="E149" i="10"/>
  <c r="F157" i="10"/>
  <c r="E157" i="10"/>
  <c r="F161" i="10"/>
  <c r="E161" i="10"/>
  <c r="F164" i="10"/>
  <c r="E164" i="10"/>
  <c r="F183" i="10"/>
  <c r="E183" i="10"/>
  <c r="F187" i="10"/>
  <c r="E187" i="10"/>
  <c r="F195" i="10"/>
  <c r="E195" i="10"/>
  <c r="F203" i="10"/>
  <c r="E203" i="10"/>
  <c r="F211" i="10"/>
  <c r="E211" i="10"/>
  <c r="F219" i="10"/>
  <c r="E219" i="10"/>
  <c r="F223" i="10"/>
  <c r="E223" i="10"/>
  <c r="F227" i="10"/>
  <c r="E227" i="10"/>
  <c r="F251" i="10"/>
  <c r="E251" i="10"/>
  <c r="F259" i="10"/>
  <c r="E259" i="10"/>
  <c r="F263" i="10"/>
  <c r="E263" i="10"/>
  <c r="F266" i="10"/>
  <c r="E266" i="10"/>
  <c r="F274" i="10"/>
  <c r="E274" i="10"/>
  <c r="F282" i="10"/>
  <c r="E282" i="10"/>
  <c r="F286" i="10"/>
  <c r="E286" i="10"/>
  <c r="F294" i="10"/>
  <c r="E294" i="10"/>
  <c r="F306" i="10"/>
  <c r="E306" i="10"/>
  <c r="F314" i="10"/>
  <c r="E314" i="10"/>
  <c r="F330" i="10"/>
  <c r="E330" i="10"/>
  <c r="F338" i="10"/>
  <c r="E338" i="10"/>
  <c r="F346" i="10"/>
  <c r="E346" i="10"/>
  <c r="F350" i="10"/>
  <c r="E350" i="10"/>
  <c r="F354" i="10"/>
  <c r="E354" i="10"/>
  <c r="F362" i="10"/>
  <c r="E362" i="10"/>
  <c r="F377" i="10"/>
  <c r="E377" i="10"/>
  <c r="F385" i="10"/>
  <c r="E385" i="10"/>
  <c r="F393" i="10"/>
  <c r="E393" i="10"/>
  <c r="F397" i="10"/>
  <c r="E397" i="10"/>
  <c r="F420" i="10"/>
  <c r="E420" i="10"/>
  <c r="F424" i="10"/>
  <c r="E424" i="10"/>
  <c r="F428" i="10"/>
  <c r="E428" i="10"/>
  <c r="F432" i="10"/>
  <c r="E432" i="10"/>
  <c r="F436" i="10"/>
  <c r="E436" i="10"/>
  <c r="F440" i="10"/>
  <c r="E440" i="10"/>
  <c r="F444" i="10"/>
  <c r="E444" i="10"/>
  <c r="F447" i="10"/>
  <c r="E447" i="10"/>
  <c r="F451" i="10"/>
  <c r="E451" i="10"/>
  <c r="F455" i="10"/>
  <c r="E455" i="10"/>
  <c r="F459" i="10"/>
  <c r="E459" i="10"/>
  <c r="F463" i="10"/>
  <c r="E463" i="10"/>
  <c r="F467" i="10"/>
  <c r="E467" i="10"/>
  <c r="F471" i="10"/>
  <c r="E471" i="10"/>
  <c r="F475" i="10"/>
  <c r="E475" i="10"/>
  <c r="F479" i="10"/>
  <c r="E479" i="10"/>
  <c r="F483" i="10"/>
  <c r="E483" i="10"/>
  <c r="F486" i="10"/>
  <c r="E486" i="10"/>
  <c r="F490" i="10"/>
  <c r="E490" i="10"/>
  <c r="F494" i="10"/>
  <c r="E494" i="10"/>
  <c r="F498" i="10"/>
  <c r="E498" i="10"/>
  <c r="F502" i="10"/>
  <c r="E502" i="10"/>
  <c r="F506" i="10"/>
  <c r="E506" i="10"/>
  <c r="F510" i="10"/>
  <c r="E510" i="10"/>
  <c r="F514" i="10"/>
  <c r="E514" i="10"/>
  <c r="F518" i="10"/>
  <c r="E518" i="10"/>
  <c r="F522" i="10"/>
  <c r="E522" i="10"/>
  <c r="F529" i="10"/>
  <c r="E529" i="10"/>
  <c r="F533" i="10"/>
  <c r="E533" i="10"/>
  <c r="F537" i="10"/>
  <c r="E537" i="10"/>
  <c r="F541" i="10"/>
  <c r="E541" i="10"/>
  <c r="F545" i="10"/>
  <c r="E545" i="10"/>
  <c r="F549" i="10"/>
  <c r="E549" i="10"/>
  <c r="F553" i="10"/>
  <c r="E553" i="10"/>
  <c r="F560" i="10"/>
  <c r="E560" i="10"/>
  <c r="F567" i="10"/>
  <c r="E567" i="10"/>
  <c r="F571" i="10"/>
  <c r="E571" i="10"/>
  <c r="F575" i="10"/>
  <c r="E575" i="10"/>
  <c r="F579" i="10"/>
  <c r="E579" i="10"/>
  <c r="F583" i="10"/>
  <c r="E583" i="10"/>
  <c r="F587" i="10"/>
  <c r="E587" i="10"/>
  <c r="F594" i="10"/>
  <c r="E594" i="10"/>
  <c r="F598" i="10"/>
  <c r="E598" i="10"/>
  <c r="F602" i="10"/>
  <c r="E602" i="10"/>
  <c r="F606" i="10"/>
  <c r="E606" i="10"/>
  <c r="F613" i="10"/>
  <c r="E613" i="10"/>
  <c r="F617" i="10"/>
  <c r="E617" i="10"/>
  <c r="F621" i="10"/>
  <c r="E621" i="10"/>
  <c r="F625" i="10"/>
  <c r="E625" i="10"/>
  <c r="F628" i="10"/>
  <c r="E628" i="10"/>
  <c r="F632" i="10"/>
  <c r="E632" i="10"/>
  <c r="F636" i="10"/>
  <c r="E636" i="10"/>
  <c r="F640" i="10"/>
  <c r="E640" i="10"/>
  <c r="F644" i="10"/>
  <c r="E644" i="10"/>
  <c r="F648" i="10"/>
  <c r="E648" i="10"/>
  <c r="F652" i="10"/>
  <c r="E652" i="10"/>
  <c r="F655" i="10"/>
  <c r="E655" i="10"/>
  <c r="F659" i="10"/>
  <c r="E659" i="10"/>
  <c r="F663" i="10"/>
  <c r="E663" i="10"/>
  <c r="F667" i="10"/>
  <c r="E667" i="10"/>
  <c r="F671" i="10"/>
  <c r="E671" i="10"/>
  <c r="F675" i="10"/>
  <c r="E675" i="10"/>
  <c r="F679" i="10"/>
  <c r="E679" i="10"/>
  <c r="F686" i="10"/>
  <c r="E686" i="10"/>
  <c r="F690" i="10"/>
  <c r="E690" i="10"/>
  <c r="F694" i="10"/>
  <c r="E694" i="10"/>
  <c r="F698" i="10"/>
  <c r="E698" i="10"/>
  <c r="F702" i="10"/>
  <c r="E702" i="10"/>
  <c r="F706" i="10"/>
  <c r="E706" i="10"/>
  <c r="F710" i="10"/>
  <c r="E710" i="10"/>
  <c r="F714" i="10"/>
  <c r="E714" i="10"/>
  <c r="F721" i="10"/>
  <c r="E721" i="10"/>
  <c r="F725" i="10"/>
  <c r="E725" i="10"/>
  <c r="F728" i="10"/>
  <c r="E728" i="10"/>
  <c r="F732" i="10"/>
  <c r="E732" i="10"/>
  <c r="F736" i="10"/>
  <c r="E736" i="10"/>
  <c r="F740" i="10"/>
  <c r="E740" i="10"/>
  <c r="F743" i="10"/>
  <c r="E743" i="10"/>
  <c r="F747" i="10"/>
  <c r="E747" i="10"/>
  <c r="F751" i="10"/>
  <c r="E751" i="10"/>
  <c r="F758" i="10"/>
  <c r="E758" i="10"/>
  <c r="F762" i="10"/>
  <c r="E762" i="10"/>
  <c r="F769" i="10"/>
  <c r="E769" i="10"/>
  <c r="F773" i="10"/>
  <c r="E773" i="10"/>
  <c r="F777" i="10"/>
  <c r="E777" i="10"/>
  <c r="F781" i="10"/>
  <c r="E781" i="10"/>
  <c r="F784" i="10"/>
  <c r="E784" i="10"/>
  <c r="F788" i="10"/>
  <c r="E788" i="10"/>
  <c r="F792" i="10"/>
  <c r="E792" i="10"/>
  <c r="F796" i="10"/>
  <c r="E796" i="10"/>
  <c r="F799" i="10"/>
  <c r="E799" i="10"/>
  <c r="F803" i="10"/>
  <c r="E803" i="10"/>
  <c r="F810" i="10"/>
  <c r="E810" i="10"/>
  <c r="F817" i="10"/>
  <c r="E817" i="10"/>
  <c r="F821" i="10"/>
  <c r="E821" i="10"/>
  <c r="F824" i="10"/>
  <c r="E824" i="10"/>
  <c r="F828" i="10"/>
  <c r="E828" i="10"/>
  <c r="F832" i="10"/>
  <c r="E832" i="10"/>
  <c r="F835" i="10"/>
  <c r="E835" i="10"/>
  <c r="F838" i="10"/>
  <c r="E838" i="10"/>
  <c r="F845" i="10"/>
  <c r="E845" i="10"/>
  <c r="F852" i="10"/>
  <c r="E852" i="10"/>
  <c r="F856" i="10"/>
  <c r="E856" i="10"/>
  <c r="F859" i="10"/>
  <c r="E859" i="10"/>
  <c r="F863" i="10"/>
  <c r="E863" i="10"/>
  <c r="F870" i="10"/>
  <c r="E870" i="10"/>
  <c r="F880" i="10"/>
  <c r="E880" i="10"/>
  <c r="F887" i="10"/>
  <c r="E887" i="10"/>
  <c r="F891" i="10"/>
  <c r="E891" i="10"/>
  <c r="F895" i="10"/>
  <c r="E895" i="10"/>
  <c r="F898" i="10"/>
  <c r="E898" i="10"/>
  <c r="F901" i="10"/>
  <c r="E901" i="10"/>
  <c r="F905" i="10"/>
  <c r="E905" i="10"/>
  <c r="F908" i="10"/>
  <c r="E908" i="10"/>
  <c r="F912" i="10"/>
  <c r="E912" i="10"/>
  <c r="F915" i="10"/>
  <c r="E915" i="10"/>
  <c r="F919" i="10"/>
  <c r="E919" i="10"/>
  <c r="F926" i="10"/>
  <c r="E926" i="10"/>
  <c r="F933" i="10"/>
  <c r="E933" i="10"/>
  <c r="F943" i="10"/>
  <c r="E943" i="10"/>
  <c r="F947" i="10"/>
  <c r="E947" i="10"/>
  <c r="F950" i="10"/>
  <c r="E950" i="10"/>
  <c r="F954" i="10"/>
  <c r="E954" i="10"/>
  <c r="F961" i="10"/>
  <c r="E961" i="10"/>
  <c r="F965" i="10"/>
  <c r="E965" i="10"/>
  <c r="F969" i="10"/>
  <c r="E969" i="10"/>
  <c r="F976" i="10"/>
  <c r="E976" i="10"/>
  <c r="F980" i="10"/>
  <c r="E980" i="10"/>
  <c r="F984" i="10"/>
  <c r="E984" i="10"/>
  <c r="F987" i="10"/>
  <c r="E987" i="10"/>
  <c r="F991" i="10"/>
  <c r="E991" i="10"/>
  <c r="F998" i="10"/>
  <c r="E998" i="10"/>
  <c r="F1002" i="10"/>
  <c r="E1002" i="10"/>
  <c r="F1006" i="10"/>
  <c r="E1006" i="10"/>
  <c r="F1013" i="10"/>
  <c r="E1013" i="10"/>
  <c r="F1017" i="10"/>
  <c r="E1017" i="10"/>
  <c r="F1020" i="10"/>
  <c r="E1020" i="10"/>
  <c r="F1024" i="10"/>
  <c r="E1024" i="10"/>
  <c r="F1027" i="10"/>
  <c r="E1027" i="10"/>
  <c r="F1031" i="10"/>
  <c r="E1031" i="10"/>
  <c r="F1035" i="10"/>
  <c r="E1035" i="10"/>
  <c r="F1039" i="10"/>
  <c r="E1039" i="10"/>
  <c r="F1046" i="10"/>
  <c r="E1046" i="10"/>
  <c r="F1053" i="10"/>
  <c r="E1053" i="10"/>
  <c r="F1060" i="10"/>
  <c r="E1060" i="10"/>
  <c r="F1064" i="10"/>
  <c r="E1064" i="10"/>
  <c r="F1068" i="10"/>
  <c r="E1068" i="10"/>
  <c r="F1072" i="10"/>
  <c r="E1072" i="10"/>
  <c r="F1075" i="10"/>
  <c r="E1075" i="10"/>
  <c r="F1079" i="10"/>
  <c r="E1079" i="10"/>
  <c r="F1086" i="10"/>
  <c r="E1086" i="10"/>
  <c r="F1093" i="10"/>
  <c r="E1093" i="10"/>
  <c r="F1097" i="10"/>
  <c r="E1097" i="10"/>
  <c r="F1101" i="10"/>
  <c r="E1101" i="10"/>
  <c r="F1105" i="10"/>
  <c r="E1105" i="10"/>
  <c r="F1108" i="10"/>
  <c r="E1108" i="10"/>
  <c r="F1112" i="10"/>
  <c r="E1112" i="10"/>
  <c r="F1115" i="10"/>
  <c r="E1115" i="10"/>
  <c r="F1119" i="10"/>
  <c r="E1119" i="10"/>
  <c r="F1122" i="10"/>
  <c r="E1122" i="10"/>
  <c r="F1126" i="10"/>
  <c r="E1126" i="10"/>
  <c r="F1130" i="10"/>
  <c r="E1130" i="10"/>
  <c r="F1134" i="10"/>
  <c r="E1134" i="10"/>
  <c r="F1141" i="10"/>
  <c r="E1141" i="10"/>
  <c r="F1145" i="10"/>
  <c r="E1145" i="10"/>
  <c r="F1148" i="10"/>
  <c r="E1148" i="10"/>
  <c r="F1152" i="10"/>
  <c r="E1152" i="10"/>
  <c r="F1155" i="10"/>
  <c r="E1155" i="10"/>
  <c r="F1159" i="10"/>
  <c r="E1159" i="10"/>
  <c r="F1163" i="10"/>
  <c r="E1163" i="10"/>
  <c r="F1167" i="10"/>
  <c r="E1167" i="10"/>
  <c r="F1174" i="10"/>
  <c r="E1174" i="10"/>
  <c r="F1178" i="10"/>
  <c r="E1178" i="10"/>
  <c r="F1182" i="10"/>
  <c r="E1182" i="10"/>
  <c r="F1186" i="10"/>
  <c r="E1186" i="10"/>
  <c r="F1190" i="10"/>
  <c r="E1190" i="10"/>
  <c r="F1194" i="10"/>
  <c r="E1194" i="10"/>
  <c r="F1198" i="10"/>
  <c r="E1198" i="10"/>
  <c r="F1205" i="10"/>
  <c r="E1205" i="10"/>
  <c r="F1209" i="10"/>
  <c r="E1209" i="10"/>
  <c r="F1213" i="10"/>
  <c r="E1213" i="10"/>
  <c r="F1217" i="10"/>
  <c r="E1217" i="10"/>
  <c r="F1221" i="10"/>
  <c r="E1221" i="10"/>
  <c r="F1225" i="10"/>
  <c r="E1225" i="10"/>
  <c r="F1229" i="10"/>
  <c r="E1229" i="10"/>
  <c r="F1233" i="10"/>
  <c r="E1233" i="10"/>
  <c r="F1237" i="10"/>
  <c r="E1237" i="10"/>
  <c r="F1241" i="10"/>
  <c r="E1241" i="10"/>
  <c r="F1245" i="10"/>
  <c r="E1245" i="10"/>
  <c r="F1248" i="10"/>
  <c r="E1248" i="10"/>
  <c r="F1252" i="10"/>
  <c r="E1252" i="10"/>
  <c r="F1256" i="10"/>
  <c r="E1256" i="10"/>
  <c r="F1260" i="10"/>
  <c r="E1260" i="10"/>
  <c r="F1264" i="10"/>
  <c r="E1264" i="10"/>
  <c r="F1268" i="10"/>
  <c r="E1268" i="10"/>
  <c r="F1272" i="10"/>
  <c r="E1272" i="10"/>
  <c r="F1276" i="10"/>
  <c r="E1276" i="10"/>
  <c r="F1280" i="10"/>
  <c r="E1280" i="10"/>
  <c r="F1284" i="10"/>
  <c r="E1284" i="10"/>
  <c r="F1288" i="10"/>
  <c r="E1288" i="10"/>
  <c r="F1295" i="10"/>
  <c r="E1295" i="10"/>
  <c r="F1299" i="10"/>
  <c r="E1299" i="10"/>
  <c r="F1303" i="10"/>
  <c r="E1303" i="10"/>
  <c r="F1307" i="10"/>
  <c r="E1307" i="10"/>
  <c r="F1317" i="10"/>
  <c r="E1317" i="10"/>
  <c r="F1321" i="10"/>
  <c r="E1321" i="10"/>
  <c r="F1325" i="10"/>
  <c r="E1325" i="10"/>
  <c r="F1329" i="10"/>
  <c r="E1329" i="10"/>
  <c r="F1333" i="10"/>
  <c r="E1333" i="10"/>
  <c r="F1337" i="10"/>
  <c r="E1337" i="10"/>
  <c r="F1341" i="10"/>
  <c r="E1341" i="10"/>
  <c r="F1345" i="10"/>
  <c r="E1345" i="10"/>
  <c r="F1349" i="10"/>
  <c r="E1349" i="10"/>
  <c r="F1353" i="10"/>
  <c r="E1353" i="10"/>
  <c r="F1356" i="10"/>
  <c r="E1356" i="10"/>
  <c r="F1360" i="10"/>
  <c r="E1360" i="10"/>
  <c r="F1364" i="10"/>
  <c r="E1364" i="10"/>
  <c r="F1368" i="10"/>
  <c r="E1368" i="10"/>
  <c r="F1372" i="10"/>
  <c r="E1372" i="10"/>
  <c r="F1380" i="10"/>
  <c r="E1380" i="10"/>
  <c r="F1384" i="10"/>
  <c r="E1384" i="10"/>
  <c r="F1388" i="10"/>
  <c r="E1388" i="10"/>
  <c r="F1392" i="10"/>
  <c r="E1392" i="10"/>
  <c r="F1396" i="10"/>
  <c r="E1396" i="10"/>
  <c r="F1400" i="10"/>
  <c r="E1400" i="10"/>
  <c r="F1404" i="10"/>
  <c r="E1404" i="10"/>
  <c r="F1408" i="10"/>
  <c r="E1408" i="10"/>
  <c r="F1412" i="10"/>
  <c r="E1412" i="10"/>
  <c r="F1416" i="10"/>
  <c r="E1416" i="10"/>
  <c r="F1423" i="10"/>
  <c r="E1423" i="10"/>
  <c r="F1427" i="10"/>
  <c r="E1427" i="10"/>
  <c r="F1431" i="10"/>
  <c r="E1431" i="10"/>
  <c r="F1435" i="10"/>
  <c r="E1435" i="10"/>
  <c r="F1442" i="10"/>
  <c r="E1442" i="10"/>
  <c r="F1446" i="10"/>
  <c r="E1446" i="10"/>
  <c r="F1450" i="10"/>
  <c r="E1450" i="10"/>
  <c r="F1454" i="10"/>
  <c r="E1454" i="10"/>
  <c r="F1458" i="10"/>
  <c r="E1458" i="10"/>
  <c r="F1462" i="10"/>
  <c r="E1462" i="10"/>
  <c r="F1466" i="10"/>
  <c r="E1466" i="10"/>
  <c r="F1470" i="10"/>
  <c r="E1470" i="10"/>
  <c r="F1474" i="10"/>
  <c r="E1474" i="10"/>
  <c r="F1478" i="10"/>
  <c r="E1478" i="10"/>
  <c r="F1482" i="10"/>
  <c r="E1482" i="10"/>
  <c r="F1486" i="10"/>
  <c r="E1486" i="10"/>
  <c r="F1490" i="10"/>
  <c r="E1490" i="10"/>
  <c r="F1493" i="10"/>
  <c r="E1493" i="10"/>
  <c r="F1497" i="10"/>
  <c r="E1497" i="10"/>
  <c r="F1501" i="10"/>
  <c r="E1501" i="10"/>
  <c r="F1505" i="10"/>
  <c r="E1505" i="10"/>
  <c r="F1509" i="10"/>
  <c r="E1509" i="10"/>
  <c r="F1513" i="10"/>
  <c r="E1513" i="10"/>
  <c r="F1516" i="10"/>
  <c r="E1516" i="10"/>
  <c r="F1520" i="10"/>
  <c r="E1520" i="10"/>
  <c r="F1523" i="10"/>
  <c r="E1523" i="10"/>
  <c r="E1527" i="10"/>
  <c r="F1527" i="10"/>
  <c r="F1542" i="10"/>
  <c r="E1542" i="10"/>
  <c r="F1545" i="10"/>
  <c r="E1545" i="10"/>
  <c r="F1556" i="10"/>
  <c r="E1556" i="10"/>
  <c r="E1563" i="10"/>
  <c r="F1563" i="10"/>
  <c r="F1574" i="10"/>
  <c r="E1574" i="10"/>
  <c r="F1577" i="10"/>
  <c r="E1577" i="10"/>
  <c r="F1588" i="10"/>
  <c r="E1588" i="10"/>
  <c r="E1595" i="10"/>
  <c r="F1595" i="10"/>
  <c r="F1606" i="10"/>
  <c r="E1606" i="10"/>
  <c r="F1609" i="10"/>
  <c r="E1609" i="10"/>
  <c r="F1620" i="10"/>
  <c r="E1620" i="10"/>
  <c r="E1627" i="10"/>
  <c r="F1627" i="10"/>
  <c r="F1638" i="10"/>
  <c r="E1638" i="10"/>
  <c r="F1641" i="10"/>
  <c r="E1641" i="10"/>
  <c r="F1652" i="10"/>
  <c r="E1652" i="10"/>
  <c r="E1659" i="10"/>
  <c r="F1659" i="10"/>
  <c r="F1670" i="10"/>
  <c r="E1670" i="10"/>
  <c r="F1673" i="10"/>
  <c r="E1673" i="10"/>
  <c r="F1684" i="10"/>
  <c r="E1684" i="10"/>
  <c r="E1691" i="10"/>
  <c r="F1691" i="10"/>
  <c r="F1702" i="10"/>
  <c r="E1702" i="10"/>
  <c r="F1705" i="10"/>
  <c r="E1705" i="10"/>
  <c r="F1716" i="10"/>
  <c r="E1716" i="10"/>
  <c r="E1723" i="10"/>
  <c r="F1723" i="10"/>
  <c r="F1734" i="10"/>
  <c r="E1734" i="10"/>
  <c r="F1737" i="10"/>
  <c r="E1737" i="10"/>
  <c r="F1748" i="10"/>
  <c r="E1748" i="10"/>
  <c r="E1755" i="10"/>
  <c r="F1755" i="10"/>
  <c r="F1766" i="10"/>
  <c r="E1766" i="10"/>
  <c r="F1769" i="10"/>
  <c r="E1769" i="10"/>
  <c r="E1789" i="10"/>
  <c r="F1789" i="10"/>
  <c r="F1798" i="10"/>
  <c r="E1798" i="10"/>
  <c r="F1801" i="10"/>
  <c r="E1801" i="10"/>
  <c r="E1821" i="10"/>
  <c r="F1821" i="10"/>
  <c r="F1830" i="10"/>
  <c r="E1830" i="10"/>
  <c r="F1833" i="10"/>
  <c r="E1833" i="10"/>
  <c r="E1853" i="10"/>
  <c r="F1853" i="10"/>
  <c r="F1862" i="10"/>
  <c r="E1862" i="10"/>
  <c r="F1865" i="10"/>
  <c r="E1865" i="10"/>
  <c r="F1880" i="10"/>
  <c r="E1880" i="10"/>
  <c r="E1887" i="10"/>
  <c r="F1887" i="10"/>
  <c r="F1898" i="10"/>
  <c r="E1898" i="10"/>
  <c r="F1901" i="10"/>
  <c r="E1901" i="10"/>
  <c r="F1912" i="10"/>
  <c r="E1912" i="10"/>
  <c r="E1919" i="10"/>
  <c r="F1919" i="10"/>
  <c r="F1930" i="10"/>
  <c r="E1930" i="10"/>
  <c r="F1933" i="10"/>
  <c r="E1933" i="10"/>
  <c r="E1941" i="10"/>
  <c r="F1941" i="10"/>
  <c r="E1949" i="10"/>
  <c r="F1949" i="10"/>
  <c r="F1968" i="10"/>
  <c r="E1968" i="10"/>
  <c r="F1976" i="10"/>
  <c r="E1976" i="10"/>
  <c r="F1993" i="10"/>
  <c r="E1993" i="10"/>
  <c r="F1996" i="10"/>
  <c r="E1996" i="10"/>
  <c r="E1999" i="10"/>
  <c r="F1999" i="10"/>
  <c r="F2003" i="10"/>
  <c r="E2003" i="10"/>
  <c r="F2011" i="10"/>
  <c r="E2011" i="10"/>
  <c r="E2034" i="10"/>
  <c r="F2034" i="10"/>
  <c r="F2038" i="10"/>
  <c r="E2038" i="10"/>
  <c r="E2042" i="10"/>
  <c r="F2042" i="10"/>
  <c r="F2046" i="10"/>
  <c r="E2046" i="10"/>
  <c r="F2049" i="10"/>
  <c r="E2049" i="10"/>
  <c r="F2052" i="10"/>
  <c r="E2052" i="10"/>
  <c r="F2055" i="10"/>
  <c r="E2055" i="10"/>
  <c r="F1367" i="10"/>
  <c r="E1367" i="10"/>
  <c r="F1371" i="10"/>
  <c r="E1371" i="10"/>
  <c r="F1381" i="10"/>
  <c r="E1381" i="10"/>
  <c r="F1385" i="10"/>
  <c r="E1385" i="10"/>
  <c r="F1389" i="10"/>
  <c r="E1389" i="10"/>
  <c r="F1393" i="10"/>
  <c r="E1393" i="10"/>
  <c r="F1397" i="10"/>
  <c r="E1397" i="10"/>
  <c r="F1401" i="10"/>
  <c r="E1401" i="10"/>
  <c r="F1405" i="10"/>
  <c r="E1405" i="10"/>
  <c r="F1409" i="10"/>
  <c r="E1409" i="10"/>
  <c r="F1413" i="10"/>
  <c r="E1413" i="10"/>
  <c r="F1417" i="10"/>
  <c r="E1417" i="10"/>
  <c r="F1420" i="10"/>
  <c r="E1420" i="10"/>
  <c r="F1424" i="10"/>
  <c r="E1424" i="10"/>
  <c r="F1428" i="10"/>
  <c r="E1428" i="10"/>
  <c r="F1432" i="10"/>
  <c r="E1432" i="10"/>
  <c r="F1436" i="10"/>
  <c r="E1436" i="10"/>
  <c r="F1439" i="10"/>
  <c r="E1439" i="10"/>
  <c r="F1443" i="10"/>
  <c r="E1443" i="10"/>
  <c r="F1447" i="10"/>
  <c r="E1447" i="10"/>
  <c r="F1451" i="10"/>
  <c r="E1451" i="10"/>
  <c r="F1455" i="10"/>
  <c r="E1455" i="10"/>
  <c r="F1459" i="10"/>
  <c r="E1459" i="10"/>
  <c r="F1463" i="10"/>
  <c r="E1463" i="10"/>
  <c r="F1467" i="10"/>
  <c r="E1467" i="10"/>
  <c r="F1471" i="10"/>
  <c r="E1471" i="10"/>
  <c r="F1475" i="10"/>
  <c r="E1475" i="10"/>
  <c r="F1479" i="10"/>
  <c r="E1479" i="10"/>
  <c r="F1483" i="10"/>
  <c r="E1483" i="10"/>
  <c r="F1487" i="10"/>
  <c r="E1487" i="10"/>
  <c r="F1494" i="10"/>
  <c r="E1494" i="10"/>
  <c r="F1498" i="10"/>
  <c r="E1498" i="10"/>
  <c r="F1502" i="10"/>
  <c r="E1502" i="10"/>
  <c r="F1506" i="10"/>
  <c r="E1506" i="10"/>
  <c r="F1510" i="10"/>
  <c r="E1510" i="10"/>
  <c r="F1517" i="10"/>
  <c r="E1517" i="10"/>
  <c r="F1524" i="10"/>
  <c r="E1524" i="10"/>
  <c r="F1531" i="10"/>
  <c r="E1531" i="10"/>
  <c r="F1534" i="10"/>
  <c r="E1534" i="10"/>
  <c r="F1538" i="10"/>
  <c r="E1538" i="10"/>
  <c r="F1541" i="10"/>
  <c r="E1541" i="10"/>
  <c r="F1544" i="10"/>
  <c r="E1544" i="10"/>
  <c r="F1550" i="10"/>
  <c r="E1550" i="10"/>
  <c r="F1554" i="10"/>
  <c r="E1554" i="10"/>
  <c r="F1557" i="10"/>
  <c r="E1557" i="10"/>
  <c r="F1560" i="10"/>
  <c r="E1560" i="10"/>
  <c r="F1566" i="10"/>
  <c r="E1566" i="10"/>
  <c r="F1570" i="10"/>
  <c r="E1570" i="10"/>
  <c r="F1573" i="10"/>
  <c r="E1573" i="10"/>
  <c r="F1576" i="10"/>
  <c r="E1576" i="10"/>
  <c r="F1586" i="10"/>
  <c r="E1586" i="10"/>
  <c r="F1589" i="10"/>
  <c r="E1589" i="10"/>
  <c r="F1592" i="10"/>
  <c r="E1592" i="10"/>
  <c r="F1602" i="10"/>
  <c r="E1602" i="10"/>
  <c r="F1605" i="10"/>
  <c r="E1605" i="10"/>
  <c r="F1608" i="10"/>
  <c r="E1608" i="10"/>
  <c r="F1618" i="10"/>
  <c r="E1618" i="10"/>
  <c r="F1621" i="10"/>
  <c r="E1621" i="10"/>
  <c r="F1624" i="10"/>
  <c r="E1624" i="10"/>
  <c r="F1634" i="10"/>
  <c r="E1634" i="10"/>
  <c r="F1637" i="10"/>
  <c r="E1637" i="10"/>
  <c r="F1640" i="10"/>
  <c r="E1640" i="10"/>
  <c r="F1650" i="10"/>
  <c r="E1650" i="10"/>
  <c r="F1653" i="10"/>
  <c r="E1653" i="10"/>
  <c r="F1656" i="10"/>
  <c r="E1656" i="10"/>
  <c r="F1666" i="10"/>
  <c r="E1666" i="10"/>
  <c r="F1669" i="10"/>
  <c r="E1669" i="10"/>
  <c r="F1672" i="10"/>
  <c r="E1672" i="10"/>
  <c r="F1682" i="10"/>
  <c r="E1682" i="10"/>
  <c r="F1685" i="10"/>
  <c r="E1685" i="10"/>
  <c r="F1688" i="10"/>
  <c r="E1688" i="10"/>
  <c r="F1698" i="10"/>
  <c r="E1698" i="10"/>
  <c r="F1701" i="10"/>
  <c r="E1701" i="10"/>
  <c r="F1704" i="10"/>
  <c r="E1704" i="10"/>
  <c r="F1714" i="10"/>
  <c r="E1714" i="10"/>
  <c r="F1717" i="10"/>
  <c r="E1717" i="10"/>
  <c r="F1720" i="10"/>
  <c r="E1720" i="10"/>
  <c r="F1730" i="10"/>
  <c r="E1730" i="10"/>
  <c r="F1733" i="10"/>
  <c r="E1733" i="10"/>
  <c r="F1736" i="10"/>
  <c r="E1736" i="10"/>
  <c r="F1746" i="10"/>
  <c r="E1746" i="10"/>
  <c r="F1749" i="10"/>
  <c r="E1749" i="10"/>
  <c r="F1752" i="10"/>
  <c r="E1752" i="10"/>
  <c r="F1762" i="10"/>
  <c r="E1762" i="10"/>
  <c r="F1765" i="10"/>
  <c r="E1765" i="10"/>
  <c r="F1768" i="10"/>
  <c r="E1768" i="10"/>
  <c r="F1776" i="10"/>
  <c r="E1776" i="10"/>
  <c r="F1784" i="10"/>
  <c r="E1784" i="10"/>
  <c r="F1792" i="10"/>
  <c r="E1792" i="10"/>
  <c r="F1800" i="10"/>
  <c r="E1800" i="10"/>
  <c r="F1808" i="10"/>
  <c r="E1808" i="10"/>
  <c r="F1816" i="10"/>
  <c r="E1816" i="10"/>
  <c r="F1824" i="10"/>
  <c r="E1824" i="10"/>
  <c r="F1832" i="10"/>
  <c r="E1832" i="10"/>
  <c r="F1840" i="10"/>
  <c r="E1840" i="10"/>
  <c r="F1848" i="10"/>
  <c r="E1848" i="10"/>
  <c r="F1856" i="10"/>
  <c r="E1856" i="10"/>
  <c r="F1864" i="10"/>
  <c r="E1864" i="10"/>
  <c r="F1872" i="10"/>
  <c r="E1872" i="10"/>
  <c r="F1878" i="10"/>
  <c r="E1878" i="10"/>
  <c r="F1881" i="10"/>
  <c r="E1881" i="10"/>
  <c r="F1884" i="10"/>
  <c r="E1884" i="10"/>
  <c r="F1894" i="10"/>
  <c r="E1894" i="10"/>
  <c r="F1897" i="10"/>
  <c r="E1897" i="10"/>
  <c r="F1900" i="10"/>
  <c r="E1900" i="10"/>
  <c r="F1910" i="10"/>
  <c r="E1910" i="10"/>
  <c r="F1913" i="10"/>
  <c r="E1913" i="10"/>
  <c r="F1916" i="10"/>
  <c r="E1916" i="10"/>
  <c r="F1926" i="10"/>
  <c r="E1926" i="10"/>
  <c r="F1929" i="10"/>
  <c r="E1929" i="10"/>
  <c r="F1932" i="10"/>
  <c r="E1932" i="10"/>
  <c r="F1945" i="10"/>
  <c r="E1945" i="10"/>
  <c r="F1948" i="10"/>
  <c r="E1948" i="10"/>
  <c r="F1960" i="10"/>
  <c r="E1960" i="10"/>
  <c r="F1963" i="10"/>
  <c r="E1963" i="10"/>
  <c r="F1966" i="10"/>
  <c r="E1966" i="10"/>
  <c r="F1969" i="10"/>
  <c r="E1969" i="10"/>
  <c r="F1972" i="10"/>
  <c r="E1972" i="10"/>
  <c r="F1975" i="10"/>
  <c r="E1975" i="10"/>
  <c r="F1984" i="10"/>
  <c r="E1984" i="10"/>
  <c r="F1987" i="10"/>
  <c r="E1987" i="10"/>
  <c r="F1990" i="10"/>
  <c r="E1990" i="10"/>
  <c r="F2009" i="10"/>
  <c r="E2009" i="10"/>
  <c r="F2012" i="10"/>
  <c r="E2012" i="10"/>
  <c r="F2024" i="10"/>
  <c r="E2024" i="10"/>
  <c r="F2027" i="10"/>
  <c r="E2027" i="10"/>
  <c r="F2030" i="10"/>
  <c r="E2030" i="10"/>
  <c r="F2033" i="10"/>
  <c r="E2033" i="10"/>
  <c r="F2036" i="10"/>
  <c r="E2036" i="10"/>
  <c r="F2039" i="10"/>
  <c r="E2039" i="10"/>
  <c r="F2048" i="10"/>
  <c r="E2048" i="10"/>
  <c r="F2051" i="10"/>
  <c r="E2051" i="10"/>
  <c r="F2054" i="10"/>
  <c r="E2054" i="10"/>
  <c r="F2063" i="10"/>
  <c r="F2066" i="10"/>
  <c r="F2069" i="10"/>
  <c r="F2073" i="10"/>
  <c r="E2073" i="10"/>
  <c r="F2076" i="10"/>
  <c r="E2076" i="10"/>
  <c r="F2088" i="10"/>
  <c r="E2088" i="10"/>
  <c r="F2091" i="10"/>
  <c r="E2091" i="10"/>
  <c r="F2094" i="10"/>
  <c r="E2094" i="10"/>
  <c r="F2097" i="10"/>
  <c r="E2097" i="10"/>
  <c r="F2100" i="10"/>
  <c r="E2100" i="10"/>
  <c r="F2103" i="10"/>
  <c r="E2103" i="10"/>
  <c r="F2106" i="10"/>
  <c r="F2109" i="10"/>
  <c r="F2112" i="10"/>
  <c r="E2112" i="10"/>
  <c r="F2115" i="10"/>
  <c r="E2115" i="10"/>
  <c r="F2118" i="10"/>
  <c r="E2118" i="10"/>
  <c r="F2127" i="10"/>
  <c r="F2130" i="10"/>
  <c r="F2133" i="10"/>
  <c r="F2137" i="10"/>
  <c r="E2137" i="10"/>
  <c r="F2141" i="10"/>
  <c r="E2141" i="10"/>
  <c r="F2144" i="10"/>
  <c r="E2144" i="10"/>
  <c r="F2147" i="10"/>
  <c r="E2147" i="10"/>
  <c r="F2150" i="10"/>
  <c r="E2150" i="10"/>
  <c r="F2160" i="10"/>
  <c r="E2160" i="10"/>
  <c r="F2164" i="10"/>
  <c r="E2164" i="10"/>
  <c r="F2168" i="10"/>
  <c r="E2168" i="10"/>
  <c r="F2172" i="10"/>
  <c r="E2172" i="10"/>
  <c r="F2175" i="10"/>
  <c r="F2178" i="10"/>
  <c r="F2181" i="10"/>
  <c r="F2185" i="10"/>
  <c r="E2185" i="10"/>
  <c r="F2188" i="10"/>
  <c r="E2188" i="10"/>
  <c r="F2191" i="10"/>
  <c r="E2191" i="10"/>
  <c r="F2195" i="10"/>
  <c r="E2195" i="10"/>
  <c r="F2199" i="10"/>
  <c r="E2199" i="10"/>
  <c r="F2203" i="10"/>
  <c r="E2203" i="10"/>
  <c r="F2207" i="10"/>
  <c r="E2207" i="10"/>
  <c r="F2211" i="10"/>
  <c r="E2211" i="10"/>
  <c r="F2215" i="10"/>
  <c r="E2215" i="10"/>
  <c r="F2219" i="10"/>
  <c r="E2219" i="10"/>
  <c r="F2232" i="10"/>
  <c r="E2232" i="10"/>
  <c r="F2235" i="10"/>
  <c r="E2235" i="10"/>
  <c r="F2238" i="10"/>
  <c r="E2238" i="10"/>
  <c r="F2248" i="10"/>
  <c r="E2248" i="10"/>
  <c r="F2251" i="10"/>
  <c r="E2251" i="10"/>
  <c r="F2254" i="10"/>
  <c r="E2254" i="10"/>
  <c r="F2258" i="10"/>
  <c r="E2258" i="10"/>
  <c r="F2262" i="10"/>
  <c r="E2262" i="10"/>
  <c r="F2266" i="10"/>
  <c r="E2266" i="10"/>
  <c r="F2270" i="10"/>
  <c r="E2270" i="10"/>
  <c r="F2274" i="10"/>
  <c r="E2274" i="10"/>
  <c r="F2278" i="10"/>
  <c r="E2278" i="10"/>
  <c r="F2282" i="10"/>
  <c r="E2282" i="10"/>
  <c r="F2286" i="10"/>
  <c r="E2286" i="10"/>
  <c r="F2290" i="10"/>
  <c r="E2290" i="10"/>
  <c r="F2294" i="10"/>
  <c r="E2294" i="10"/>
  <c r="F2298" i="10"/>
  <c r="E2298" i="10"/>
  <c r="F2301" i="10"/>
  <c r="E2301" i="10"/>
  <c r="F2304" i="10"/>
  <c r="E2304" i="10"/>
  <c r="F2308" i="10"/>
  <c r="E2308" i="10"/>
  <c r="F2312" i="10"/>
  <c r="E2312" i="10"/>
  <c r="F2315" i="10"/>
  <c r="F2319" i="10"/>
  <c r="E2319" i="10"/>
  <c r="F2325" i="10"/>
  <c r="F2329" i="10"/>
  <c r="E2329" i="10"/>
  <c r="F2332" i="10"/>
  <c r="E2332" i="10"/>
  <c r="F2335" i="10"/>
  <c r="F2342" i="10"/>
  <c r="E2342" i="10"/>
  <c r="F2346" i="10"/>
  <c r="E2346" i="10"/>
  <c r="F2349" i="10"/>
  <c r="E2349" i="10"/>
  <c r="F2353" i="10"/>
  <c r="E2353" i="10"/>
  <c r="F2356" i="10"/>
  <c r="E2356" i="10"/>
  <c r="F2359" i="10"/>
  <c r="E2359" i="10"/>
  <c r="F2366" i="10"/>
  <c r="E2366" i="10"/>
  <c r="F2369" i="10"/>
  <c r="E2369" i="10"/>
  <c r="F2372" i="10"/>
  <c r="E2372" i="10"/>
  <c r="F2376" i="10"/>
  <c r="E2376" i="10"/>
  <c r="F2379" i="10"/>
  <c r="F2383" i="10"/>
  <c r="E2383" i="10"/>
  <c r="F2389" i="10"/>
  <c r="F2393" i="10"/>
  <c r="E2393" i="10"/>
  <c r="F2396" i="10"/>
  <c r="E2396" i="10"/>
  <c r="F2399" i="10"/>
  <c r="F2406" i="10"/>
  <c r="E2406" i="10"/>
  <c r="F2410" i="10"/>
  <c r="E2410" i="10"/>
  <c r="F2413" i="10"/>
  <c r="E2413" i="10"/>
  <c r="F2417" i="10"/>
  <c r="E2417" i="10"/>
  <c r="F2420" i="10"/>
  <c r="E2420" i="10"/>
  <c r="F2423" i="10"/>
  <c r="E2423" i="10"/>
  <c r="F2430" i="10"/>
  <c r="E2430" i="10"/>
  <c r="F2433" i="10"/>
  <c r="E2433" i="10"/>
  <c r="F2436" i="10"/>
  <c r="E2436" i="10"/>
  <c r="F2440" i="10"/>
  <c r="E2440" i="10"/>
  <c r="F2443" i="10"/>
  <c r="F2447" i="10"/>
  <c r="E2447" i="10"/>
  <c r="F2453" i="10"/>
  <c r="F2457" i="10"/>
  <c r="E2457" i="10"/>
  <c r="F2460" i="10"/>
  <c r="E2460" i="10"/>
  <c r="F2463" i="10"/>
  <c r="F2470" i="10"/>
  <c r="E2470" i="10"/>
  <c r="F2474" i="10"/>
  <c r="E2474" i="10"/>
  <c r="F2477" i="10"/>
  <c r="E2477" i="10"/>
  <c r="F2481" i="10"/>
  <c r="E2481" i="10"/>
  <c r="F2484" i="10"/>
  <c r="E2484" i="10"/>
  <c r="F2487" i="10"/>
  <c r="E2487" i="10"/>
  <c r="F2494" i="10"/>
  <c r="E2494" i="10"/>
  <c r="F2497" i="10"/>
  <c r="E2497" i="10"/>
  <c r="F2500" i="10"/>
  <c r="E2500" i="10"/>
  <c r="F2504" i="10"/>
  <c r="E2504" i="10"/>
  <c r="F2507" i="10"/>
  <c r="F2511" i="10"/>
  <c r="E2511" i="10"/>
  <c r="F2517" i="10"/>
  <c r="F2521" i="10"/>
  <c r="E2521" i="10"/>
  <c r="F2524" i="10"/>
  <c r="E2524" i="10"/>
  <c r="F2527" i="10"/>
  <c r="F2534" i="10"/>
  <c r="E2534" i="10"/>
  <c r="F2538" i="10"/>
  <c r="E2538" i="10"/>
  <c r="F2541" i="10"/>
  <c r="E2541" i="10"/>
  <c r="F2545" i="10"/>
  <c r="E2545" i="10"/>
  <c r="F2548" i="10"/>
  <c r="E2548" i="10"/>
  <c r="F2551" i="10"/>
  <c r="E2551" i="10"/>
  <c r="F2558" i="10"/>
  <c r="E2558" i="10"/>
  <c r="F2561" i="10"/>
  <c r="E2561" i="10"/>
  <c r="F2564" i="10"/>
  <c r="E2564" i="10"/>
  <c r="F2567" i="10"/>
  <c r="F2574" i="10"/>
  <c r="E2574" i="10"/>
  <c r="F2577" i="10"/>
  <c r="E2577" i="10"/>
  <c r="F2580" i="10"/>
  <c r="E2580" i="10"/>
  <c r="F2583" i="10"/>
  <c r="F2590" i="10"/>
  <c r="E2590" i="10"/>
  <c r="F2593" i="10"/>
  <c r="E2593" i="10"/>
  <c r="F2596" i="10"/>
  <c r="E2596" i="10"/>
  <c r="F2599" i="10"/>
  <c r="F2606" i="10"/>
  <c r="E2606" i="10"/>
  <c r="F2609" i="10"/>
  <c r="E2609" i="10"/>
  <c r="F2612" i="10"/>
  <c r="E2612" i="10"/>
  <c r="F2615" i="10"/>
  <c r="F2622" i="10"/>
  <c r="E2622" i="10"/>
  <c r="F2625" i="10"/>
  <c r="E2625" i="10"/>
  <c r="F2628" i="10"/>
  <c r="E2628" i="10"/>
  <c r="F2631" i="10"/>
  <c r="F2635" i="10"/>
  <c r="E2635" i="10"/>
  <c r="F2638" i="10"/>
  <c r="E2638" i="10"/>
  <c r="F2641" i="10"/>
  <c r="F2644" i="10"/>
  <c r="F2648" i="10"/>
  <c r="E2648" i="10"/>
  <c r="F2651" i="10"/>
  <c r="E2651" i="10"/>
  <c r="F2654" i="10"/>
  <c r="E2654" i="10"/>
  <c r="F2657" i="10"/>
  <c r="F2660" i="10"/>
  <c r="F2664" i="10"/>
  <c r="E2664" i="10"/>
  <c r="F2667" i="10"/>
  <c r="E2667" i="10"/>
  <c r="F2670" i="10"/>
  <c r="E2670" i="10"/>
  <c r="F2673" i="10"/>
  <c r="E2673" i="10"/>
  <c r="F2676" i="10"/>
  <c r="F2683" i="10"/>
  <c r="E2683" i="10"/>
  <c r="F2686" i="10"/>
  <c r="E2686" i="10"/>
  <c r="F2689" i="10"/>
  <c r="E2689" i="10"/>
  <c r="F2692" i="10"/>
  <c r="F2699" i="10"/>
  <c r="E2699" i="10"/>
  <c r="F2702" i="10"/>
  <c r="E2702" i="10"/>
  <c r="F2705" i="10"/>
  <c r="E2705" i="10"/>
  <c r="F2708" i="10"/>
  <c r="F2715" i="10"/>
  <c r="E2715" i="10"/>
  <c r="F2718" i="10"/>
  <c r="E2718" i="10"/>
  <c r="F2721" i="10"/>
  <c r="E2721" i="10"/>
  <c r="F2724" i="10"/>
  <c r="F2731" i="10"/>
  <c r="E2731" i="10"/>
  <c r="F2734" i="10"/>
  <c r="E2734" i="10"/>
  <c r="F2737" i="10"/>
  <c r="E2737" i="10"/>
  <c r="F2740" i="10"/>
  <c r="F2747" i="10"/>
  <c r="E2747" i="10"/>
  <c r="F2750" i="10"/>
  <c r="E2750" i="10"/>
  <c r="F2753" i="10"/>
  <c r="E2753" i="10"/>
  <c r="F2756" i="10"/>
  <c r="F2763" i="10"/>
  <c r="E2763" i="10"/>
  <c r="F2766" i="10"/>
  <c r="E2766" i="10"/>
  <c r="F2769" i="10"/>
  <c r="E2769" i="10"/>
  <c r="F2772" i="10"/>
  <c r="F2779" i="10"/>
  <c r="E2779" i="10"/>
  <c r="F2782" i="10"/>
  <c r="E2782" i="10"/>
  <c r="F2785" i="10"/>
  <c r="E2785" i="10"/>
  <c r="F2788" i="10"/>
  <c r="F2795" i="10"/>
  <c r="E2795" i="10"/>
  <c r="F2798" i="10"/>
  <c r="E2798" i="10"/>
  <c r="F2801" i="10"/>
  <c r="E2801" i="10"/>
  <c r="F2804" i="10"/>
  <c r="F2811" i="10"/>
  <c r="E2811" i="10"/>
  <c r="F2814" i="10"/>
  <c r="E2814" i="10"/>
  <c r="F2817" i="10"/>
  <c r="E2817" i="10"/>
  <c r="F2820" i="10"/>
  <c r="F2827" i="10"/>
  <c r="E2827" i="10"/>
  <c r="F2830" i="10"/>
  <c r="E2830" i="10"/>
  <c r="F2833" i="10"/>
  <c r="E2833" i="10"/>
  <c r="F2836" i="10"/>
  <c r="F2840" i="10"/>
  <c r="E2840" i="10"/>
  <c r="F2847" i="10"/>
  <c r="E2847" i="10"/>
  <c r="F2851" i="10"/>
  <c r="E2851" i="10"/>
  <c r="F2855" i="10"/>
  <c r="E2855" i="10"/>
  <c r="F2859" i="10"/>
  <c r="E2859" i="10"/>
  <c r="F2862" i="10"/>
  <c r="E2862" i="10"/>
  <c r="F2866" i="10"/>
  <c r="E2866" i="10"/>
  <c r="F2870" i="10"/>
  <c r="E2870" i="10"/>
  <c r="F2874" i="10"/>
  <c r="E2874" i="10"/>
  <c r="F2877" i="10"/>
  <c r="E2877" i="10"/>
  <c r="F2881" i="10"/>
  <c r="E2881" i="10"/>
  <c r="F2885" i="10"/>
  <c r="E2885" i="10"/>
  <c r="F2889" i="10"/>
  <c r="E2889" i="10"/>
  <c r="F2892" i="10"/>
  <c r="F2896" i="10"/>
  <c r="E2896" i="10"/>
  <c r="F2900" i="10"/>
  <c r="E2900" i="10"/>
  <c r="F2904" i="10"/>
  <c r="E2904" i="10"/>
  <c r="F2911" i="10"/>
  <c r="E2911" i="10"/>
  <c r="F2915" i="10"/>
  <c r="E2915" i="10"/>
  <c r="F2919" i="10"/>
  <c r="E2919" i="10"/>
  <c r="F2923" i="10"/>
  <c r="E2923" i="10"/>
  <c r="F2926" i="10"/>
  <c r="E2926" i="10"/>
  <c r="F2930" i="10"/>
  <c r="E2930" i="10"/>
  <c r="F2934" i="10"/>
  <c r="E2934" i="10"/>
  <c r="F2938" i="10"/>
  <c r="E2938" i="10"/>
  <c r="F2941" i="10"/>
  <c r="E2941" i="10"/>
  <c r="F2945" i="10"/>
  <c r="E2945" i="10"/>
  <c r="F2949" i="10"/>
  <c r="E2949" i="10"/>
  <c r="F2953" i="10"/>
  <c r="E2953" i="10"/>
  <c r="F2956" i="10"/>
  <c r="F2960" i="10"/>
  <c r="E2960" i="10"/>
  <c r="F2964" i="10"/>
  <c r="E2964" i="10"/>
  <c r="F2968" i="10"/>
  <c r="E2968" i="10"/>
  <c r="F2975" i="10"/>
  <c r="E2975" i="10"/>
  <c r="F2979" i="10"/>
  <c r="E2979" i="10"/>
  <c r="F2983" i="10"/>
  <c r="E2983" i="10"/>
  <c r="F2987" i="10"/>
  <c r="E2987" i="10"/>
  <c r="F2990" i="10"/>
  <c r="F2994" i="10"/>
  <c r="E2994" i="10"/>
  <c r="F2998" i="10"/>
  <c r="E2998" i="10"/>
  <c r="F3002" i="10"/>
  <c r="E3002" i="10"/>
  <c r="F3009" i="10"/>
  <c r="E3009" i="10"/>
  <c r="F3013" i="10"/>
  <c r="E3013" i="10"/>
  <c r="F3017" i="10"/>
  <c r="E3017" i="10"/>
  <c r="F3021" i="10"/>
  <c r="E3021" i="10"/>
  <c r="F3024" i="10"/>
  <c r="E3024" i="10"/>
  <c r="F3028" i="10"/>
  <c r="E3028" i="10"/>
  <c r="F3032" i="10"/>
  <c r="E3032" i="10"/>
  <c r="F3036" i="10"/>
  <c r="E3036" i="10"/>
  <c r="F3039" i="10"/>
  <c r="E3039" i="10"/>
  <c r="F3043" i="10"/>
  <c r="E3043" i="10"/>
  <c r="F3047" i="10"/>
  <c r="E3047" i="10"/>
  <c r="F3051" i="10"/>
  <c r="E3051" i="10"/>
  <c r="F3054" i="10"/>
  <c r="F2089" i="10"/>
  <c r="E2089" i="10"/>
  <c r="F2092" i="10"/>
  <c r="E2092" i="10"/>
  <c r="F2104" i="10"/>
  <c r="E2104" i="10"/>
  <c r="F2107" i="10"/>
  <c r="E2107" i="10"/>
  <c r="F2110" i="10"/>
  <c r="E2110" i="10"/>
  <c r="F2113" i="10"/>
  <c r="E2113" i="10"/>
  <c r="F2116" i="10"/>
  <c r="E2116" i="10"/>
  <c r="F2119" i="10"/>
  <c r="E2119" i="10"/>
  <c r="F2128" i="10"/>
  <c r="E2128" i="10"/>
  <c r="F2131" i="10"/>
  <c r="E2131" i="10"/>
  <c r="F2134" i="10"/>
  <c r="E2134" i="10"/>
  <c r="F2138" i="10"/>
  <c r="E2138" i="10"/>
  <c r="F2142" i="10"/>
  <c r="E2142" i="10"/>
  <c r="F2145" i="10"/>
  <c r="E2145" i="10"/>
  <c r="F2148" i="10"/>
  <c r="E2148" i="10"/>
  <c r="F2151" i="10"/>
  <c r="E2151" i="10"/>
  <c r="F2161" i="10"/>
  <c r="E2161" i="10"/>
  <c r="F2165" i="10"/>
  <c r="E2165" i="10"/>
  <c r="F2169" i="10"/>
  <c r="E2169" i="10"/>
  <c r="F2173" i="10"/>
  <c r="E2173" i="10"/>
  <c r="F2176" i="10"/>
  <c r="E2176" i="10"/>
  <c r="F2179" i="10"/>
  <c r="E2179" i="10"/>
  <c r="F2182" i="10"/>
  <c r="E2182" i="10"/>
  <c r="F2192" i="10"/>
  <c r="E2192" i="10"/>
  <c r="F2196" i="10"/>
  <c r="E2196" i="10"/>
  <c r="F2200" i="10"/>
  <c r="E2200" i="10"/>
  <c r="F2204" i="10"/>
  <c r="E2204" i="10"/>
  <c r="F2208" i="10"/>
  <c r="E2208" i="10"/>
  <c r="F2212" i="10"/>
  <c r="E2212" i="10"/>
  <c r="F2216" i="10"/>
  <c r="E2216" i="10"/>
  <c r="F2220" i="10"/>
  <c r="E2220" i="10"/>
  <c r="F2233" i="10"/>
  <c r="E2233" i="10"/>
  <c r="F2236" i="10"/>
  <c r="E2236" i="10"/>
  <c r="F2239" i="10"/>
  <c r="E2239" i="10"/>
  <c r="F2249" i="10"/>
  <c r="E2249" i="10"/>
  <c r="F2252" i="10"/>
  <c r="E2252" i="10"/>
  <c r="F2255" i="10"/>
  <c r="E2255" i="10"/>
  <c r="F2259" i="10"/>
  <c r="E2259" i="10"/>
  <c r="F2263" i="10"/>
  <c r="E2263" i="10"/>
  <c r="F2267" i="10"/>
  <c r="E2267" i="10"/>
  <c r="F2271" i="10"/>
  <c r="E2271" i="10"/>
  <c r="F2275" i="10"/>
  <c r="E2275" i="10"/>
  <c r="F2279" i="10"/>
  <c r="E2279" i="10"/>
  <c r="F2283" i="10"/>
  <c r="E2283" i="10"/>
  <c r="F2287" i="10"/>
  <c r="E2287" i="10"/>
  <c r="F2291" i="10"/>
  <c r="E2291" i="10"/>
  <c r="F2295" i="10"/>
  <c r="E2295" i="10"/>
  <c r="F2302" i="10"/>
  <c r="E2302" i="10"/>
  <c r="F2305" i="10"/>
  <c r="E2305" i="10"/>
  <c r="F2309" i="10"/>
  <c r="E2309" i="10"/>
  <c r="F2313" i="10"/>
  <c r="E2313" i="10"/>
  <c r="F2316" i="10"/>
  <c r="E2316" i="10"/>
  <c r="F2320" i="10"/>
  <c r="E2320" i="10"/>
  <c r="F2326" i="10"/>
  <c r="E2326" i="10"/>
  <c r="F2330" i="10"/>
  <c r="E2330" i="10"/>
  <c r="F2333" i="10"/>
  <c r="E2333" i="10"/>
  <c r="F2336" i="10"/>
  <c r="E2336" i="10"/>
  <c r="F2343" i="10"/>
  <c r="E2343" i="10"/>
  <c r="F2350" i="10"/>
  <c r="E2350" i="10"/>
  <c r="F2354" i="10"/>
  <c r="E2354" i="10"/>
  <c r="F2360" i="10"/>
  <c r="E2360" i="10"/>
  <c r="F2370" i="10"/>
  <c r="E2370" i="10"/>
  <c r="F2373" i="10"/>
  <c r="E2373" i="10"/>
  <c r="F2377" i="10"/>
  <c r="E2377" i="10"/>
  <c r="F2380" i="10"/>
  <c r="E2380" i="10"/>
  <c r="F2384" i="10"/>
  <c r="E2384" i="10"/>
  <c r="F2390" i="10"/>
  <c r="E2390" i="10"/>
  <c r="F2394" i="10"/>
  <c r="E2394" i="10"/>
  <c r="F2397" i="10"/>
  <c r="E2397" i="10"/>
  <c r="F2400" i="10"/>
  <c r="E2400" i="10"/>
  <c r="F2407" i="10"/>
  <c r="E2407" i="10"/>
  <c r="F2414" i="10"/>
  <c r="E2414" i="10"/>
  <c r="F2418" i="10"/>
  <c r="E2418" i="10"/>
  <c r="F2424" i="10"/>
  <c r="E2424" i="10"/>
  <c r="F2434" i="10"/>
  <c r="E2434" i="10"/>
  <c r="F2437" i="10"/>
  <c r="E2437" i="10"/>
  <c r="F2441" i="10"/>
  <c r="E2441" i="10"/>
  <c r="F2444" i="10"/>
  <c r="E2444" i="10"/>
  <c r="F2448" i="10"/>
  <c r="E2448" i="10"/>
  <c r="F2454" i="10"/>
  <c r="E2454" i="10"/>
  <c r="F2458" i="10"/>
  <c r="E2458" i="10"/>
  <c r="F2461" i="10"/>
  <c r="E2461" i="10"/>
  <c r="F2464" i="10"/>
  <c r="E2464" i="10"/>
  <c r="F2471" i="10"/>
  <c r="E2471" i="10"/>
  <c r="F2478" i="10"/>
  <c r="E2478" i="10"/>
  <c r="F2482" i="10"/>
  <c r="E2482" i="10"/>
  <c r="F2488" i="10"/>
  <c r="E2488" i="10"/>
  <c r="F2498" i="10"/>
  <c r="E2498" i="10"/>
  <c r="F2501" i="10"/>
  <c r="E2501" i="10"/>
  <c r="F2505" i="10"/>
  <c r="E2505" i="10"/>
  <c r="F2508" i="10"/>
  <c r="E2508" i="10"/>
  <c r="F2512" i="10"/>
  <c r="E2512" i="10"/>
  <c r="F2518" i="10"/>
  <c r="E2518" i="10"/>
  <c r="F2522" i="10"/>
  <c r="E2522" i="10"/>
  <c r="F2525" i="10"/>
  <c r="E2525" i="10"/>
  <c r="F2528" i="10"/>
  <c r="E2528" i="10"/>
  <c r="F2535" i="10"/>
  <c r="E2535" i="10"/>
  <c r="F2542" i="10"/>
  <c r="E2542" i="10"/>
  <c r="F2546" i="10"/>
  <c r="E2546" i="10"/>
  <c r="F2552" i="10"/>
  <c r="E2552" i="10"/>
  <c r="F2562" i="10"/>
  <c r="E2562" i="10"/>
  <c r="F2565" i="10"/>
  <c r="E2565" i="10"/>
  <c r="F2568" i="10"/>
  <c r="E2568" i="10"/>
  <c r="F2578" i="10"/>
  <c r="E2578" i="10"/>
  <c r="F2581" i="10"/>
  <c r="E2581" i="10"/>
  <c r="F2584" i="10"/>
  <c r="E2584" i="10"/>
  <c r="F2594" i="10"/>
  <c r="E2594" i="10"/>
  <c r="F2597" i="10"/>
  <c r="E2597" i="10"/>
  <c r="F2600" i="10"/>
  <c r="E2600" i="10"/>
  <c r="F2610" i="10"/>
  <c r="E2610" i="10"/>
  <c r="F2613" i="10"/>
  <c r="E2613" i="10"/>
  <c r="F2616" i="10"/>
  <c r="E2616" i="10"/>
  <c r="F2626" i="10"/>
  <c r="E2626" i="10"/>
  <c r="F2629" i="10"/>
  <c r="E2629" i="10"/>
  <c r="F2632" i="10"/>
  <c r="E2632" i="10"/>
  <c r="F2639" i="10"/>
  <c r="E2639" i="10"/>
  <c r="F2642" i="10"/>
  <c r="E2642" i="10"/>
  <c r="F2645" i="10"/>
  <c r="E2645" i="10"/>
  <c r="F2655" i="10"/>
  <c r="E2655" i="10"/>
  <c r="F2658" i="10"/>
  <c r="E2658" i="10"/>
  <c r="F2661" i="10"/>
  <c r="E2661" i="10"/>
  <c r="F2671" i="10"/>
  <c r="E2671" i="10"/>
  <c r="F2674" i="10"/>
  <c r="E2674" i="10"/>
  <c r="F2677" i="10"/>
  <c r="E2677" i="10"/>
  <c r="F2687" i="10"/>
  <c r="E2687" i="10"/>
  <c r="F2690" i="10"/>
  <c r="E2690" i="10"/>
  <c r="F2693" i="10"/>
  <c r="E2693" i="10"/>
  <c r="F2703" i="10"/>
  <c r="E2703" i="10"/>
  <c r="F2706" i="10"/>
  <c r="E2706" i="10"/>
  <c r="F2709" i="10"/>
  <c r="E2709" i="10"/>
  <c r="F2719" i="10"/>
  <c r="E2719" i="10"/>
  <c r="F2722" i="10"/>
  <c r="E2722" i="10"/>
  <c r="F2725" i="10"/>
  <c r="E2725" i="10"/>
  <c r="F2735" i="10"/>
  <c r="E2735" i="10"/>
  <c r="F2738" i="10"/>
  <c r="E2738" i="10"/>
  <c r="F2741" i="10"/>
  <c r="E2741" i="10"/>
  <c r="F2751" i="10"/>
  <c r="E2751" i="10"/>
  <c r="F2754" i="10"/>
  <c r="E2754" i="10"/>
  <c r="F2757" i="10"/>
  <c r="E2757" i="10"/>
  <c r="F2767" i="10"/>
  <c r="E2767" i="10"/>
  <c r="F2770" i="10"/>
  <c r="E2770" i="10"/>
  <c r="F2773" i="10"/>
  <c r="E2773" i="10"/>
  <c r="F2783" i="10"/>
  <c r="E2783" i="10"/>
  <c r="F2786" i="10"/>
  <c r="E2786" i="10"/>
  <c r="F2789" i="10"/>
  <c r="E2789" i="10"/>
  <c r="F2799" i="10"/>
  <c r="E2799" i="10"/>
  <c r="F2802" i="10"/>
  <c r="E2802" i="10"/>
  <c r="F2805" i="10"/>
  <c r="E2805" i="10"/>
  <c r="F2815" i="10"/>
  <c r="E2815" i="10"/>
  <c r="F2818" i="10"/>
  <c r="E2818" i="10"/>
  <c r="F2821" i="10"/>
  <c r="E2821" i="10"/>
  <c r="F2831" i="10"/>
  <c r="E2831" i="10"/>
  <c r="F2834" i="10"/>
  <c r="E2834" i="10"/>
  <c r="F2837" i="10"/>
  <c r="E2837" i="10"/>
  <c r="F2841" i="10"/>
  <c r="E2841" i="10"/>
  <c r="F2848" i="10"/>
  <c r="E2848" i="10"/>
  <c r="F2852" i="10"/>
  <c r="E2852" i="10"/>
  <c r="F2856" i="10"/>
  <c r="E2856" i="10"/>
  <c r="F2863" i="10"/>
  <c r="E2863" i="10"/>
  <c r="F2867" i="10"/>
  <c r="E2867" i="10"/>
  <c r="F2871" i="10"/>
  <c r="E2871" i="10"/>
  <c r="F2875" i="10"/>
  <c r="E2875" i="10"/>
  <c r="F2878" i="10"/>
  <c r="E2878" i="10"/>
  <c r="F2882" i="10"/>
  <c r="E2882" i="10"/>
  <c r="F2886" i="10"/>
  <c r="E2886" i="10"/>
  <c r="F2890" i="10"/>
  <c r="E2890" i="10"/>
  <c r="F2893" i="10"/>
  <c r="E2893" i="10"/>
  <c r="F2897" i="10"/>
  <c r="E2897" i="10"/>
  <c r="F2901" i="10"/>
  <c r="E2901" i="10"/>
  <c r="F2905" i="10"/>
  <c r="E2905" i="10"/>
  <c r="F2912" i="10"/>
  <c r="E2912" i="10"/>
  <c r="F2916" i="10"/>
  <c r="E2916" i="10"/>
  <c r="F2920" i="10"/>
  <c r="E2920" i="10"/>
  <c r="F2927" i="10"/>
  <c r="E2927" i="10"/>
  <c r="F2931" i="10"/>
  <c r="E2931" i="10"/>
  <c r="F2935" i="10"/>
  <c r="E2935" i="10"/>
  <c r="F2939" i="10"/>
  <c r="E2939" i="10"/>
  <c r="F2942" i="10"/>
  <c r="E2942" i="10"/>
  <c r="F2946" i="10"/>
  <c r="E2946" i="10"/>
  <c r="F2950" i="10"/>
  <c r="E2950" i="10"/>
  <c r="F2954" i="10"/>
  <c r="E2954" i="10"/>
  <c r="F2957" i="10"/>
  <c r="E2957" i="10"/>
  <c r="F2961" i="10"/>
  <c r="E2961" i="10"/>
  <c r="F2965" i="10"/>
  <c r="E2965" i="10"/>
  <c r="F2969" i="10"/>
  <c r="E2969" i="10"/>
  <c r="F2976" i="10"/>
  <c r="E2976" i="10"/>
  <c r="F2980" i="10"/>
  <c r="E2980" i="10"/>
  <c r="F2984" i="10"/>
  <c r="E2984" i="10"/>
  <c r="F2988" i="10"/>
  <c r="E2988" i="10"/>
  <c r="F2991" i="10"/>
  <c r="E2991" i="10"/>
  <c r="F2995" i="10"/>
  <c r="E2995" i="10"/>
  <c r="F2999" i="10"/>
  <c r="E2999" i="10"/>
  <c r="F3003" i="10"/>
  <c r="E3003" i="10"/>
  <c r="F3010" i="10"/>
  <c r="E3010" i="10"/>
  <c r="F3014" i="10"/>
  <c r="E3014" i="10"/>
  <c r="F3018" i="10"/>
  <c r="E3018" i="10"/>
  <c r="F3025" i="10"/>
  <c r="E3025" i="10"/>
  <c r="F3029" i="10"/>
  <c r="E3029" i="10"/>
  <c r="F3033" i="10"/>
  <c r="E3033" i="10"/>
  <c r="F3037" i="10"/>
  <c r="E3037" i="10"/>
  <c r="F3040" i="10"/>
  <c r="E3040" i="10"/>
  <c r="F3044" i="10"/>
  <c r="E3044" i="10"/>
  <c r="F3048" i="10"/>
  <c r="E3048" i="10"/>
  <c r="F3052" i="10"/>
  <c r="E3052" i="10"/>
  <c r="F3055" i="10"/>
  <c r="E3055" i="10"/>
  <c r="F1365" i="10"/>
  <c r="E1365" i="10"/>
  <c r="F1369" i="10"/>
  <c r="E1369" i="10"/>
  <c r="F1373" i="10"/>
  <c r="E1373" i="10"/>
  <c r="F1376" i="10"/>
  <c r="E1376" i="10"/>
  <c r="F1379" i="10"/>
  <c r="E1379" i="10"/>
  <c r="F1383" i="10"/>
  <c r="E1383" i="10"/>
  <c r="F1387" i="10"/>
  <c r="E1387" i="10"/>
  <c r="F1391" i="10"/>
  <c r="E1391" i="10"/>
  <c r="F1395" i="10"/>
  <c r="E1395" i="10"/>
  <c r="F1399" i="10"/>
  <c r="E1399" i="10"/>
  <c r="F1403" i="10"/>
  <c r="E1403" i="10"/>
  <c r="F1407" i="10"/>
  <c r="E1407" i="10"/>
  <c r="F1411" i="10"/>
  <c r="E1411" i="10"/>
  <c r="F1415" i="10"/>
  <c r="E1415" i="10"/>
  <c r="F1422" i="10"/>
  <c r="E1422" i="10"/>
  <c r="F1426" i="10"/>
  <c r="E1426" i="10"/>
  <c r="F1430" i="10"/>
  <c r="E1430" i="10"/>
  <c r="F1434" i="10"/>
  <c r="E1434" i="10"/>
  <c r="F1441" i="10"/>
  <c r="E1441" i="10"/>
  <c r="F1445" i="10"/>
  <c r="E1445" i="10"/>
  <c r="F1449" i="10"/>
  <c r="E1449" i="10"/>
  <c r="F1453" i="10"/>
  <c r="E1453" i="10"/>
  <c r="F1457" i="10"/>
  <c r="E1457" i="10"/>
  <c r="F1461" i="10"/>
  <c r="E1461" i="10"/>
  <c r="F1465" i="10"/>
  <c r="E1465" i="10"/>
  <c r="F1469" i="10"/>
  <c r="E1469" i="10"/>
  <c r="F1473" i="10"/>
  <c r="E1473" i="10"/>
  <c r="F1477" i="10"/>
  <c r="E1477" i="10"/>
  <c r="F1481" i="10"/>
  <c r="E1481" i="10"/>
  <c r="F1485" i="10"/>
  <c r="E1485" i="10"/>
  <c r="F1489" i="10"/>
  <c r="E1489" i="10"/>
  <c r="F1492" i="10"/>
  <c r="E1492" i="10"/>
  <c r="F1496" i="10"/>
  <c r="E1496" i="10"/>
  <c r="F1500" i="10"/>
  <c r="E1500" i="10"/>
  <c r="F1504" i="10"/>
  <c r="E1504" i="10"/>
  <c r="F1508" i="10"/>
  <c r="E1508" i="10"/>
  <c r="F1512" i="10"/>
  <c r="E1512" i="10"/>
  <c r="F1515" i="10"/>
  <c r="E1515" i="10"/>
  <c r="F1519" i="10"/>
  <c r="E1519" i="10"/>
  <c r="F1522" i="10"/>
  <c r="E1522" i="10"/>
  <c r="F1526" i="10"/>
  <c r="E1526" i="10"/>
  <c r="F1529" i="10"/>
  <c r="E1529" i="10"/>
  <c r="F1536" i="10"/>
  <c r="E1536" i="10"/>
  <c r="F1546" i="10"/>
  <c r="E1546" i="10"/>
  <c r="F1552" i="10"/>
  <c r="E1552" i="10"/>
  <c r="F1562" i="10"/>
  <c r="E1562" i="10"/>
  <c r="F1568" i="10"/>
  <c r="E1568" i="10"/>
  <c r="F1578" i="10"/>
  <c r="E1578" i="10"/>
  <c r="F1581" i="10"/>
  <c r="E1581" i="10"/>
  <c r="F1584" i="10"/>
  <c r="E1584" i="10"/>
  <c r="F1594" i="10"/>
  <c r="E1594" i="10"/>
  <c r="F1597" i="10"/>
  <c r="E1597" i="10"/>
  <c r="F1600" i="10"/>
  <c r="E1600" i="10"/>
  <c r="F1610" i="10"/>
  <c r="E1610" i="10"/>
  <c r="F1613" i="10"/>
  <c r="E1613" i="10"/>
  <c r="F1616" i="10"/>
  <c r="E1616" i="10"/>
  <c r="F1626" i="10"/>
  <c r="E1626" i="10"/>
  <c r="F1629" i="10"/>
  <c r="E1629" i="10"/>
  <c r="F1632" i="10"/>
  <c r="E1632" i="10"/>
  <c r="F1642" i="10"/>
  <c r="E1642" i="10"/>
  <c r="F1645" i="10"/>
  <c r="E1645" i="10"/>
  <c r="F1648" i="10"/>
  <c r="E1648" i="10"/>
  <c r="F1658" i="10"/>
  <c r="E1658" i="10"/>
  <c r="F1661" i="10"/>
  <c r="E1661" i="10"/>
  <c r="F1664" i="10"/>
  <c r="E1664" i="10"/>
  <c r="F1674" i="10"/>
  <c r="E1674" i="10"/>
  <c r="F1677" i="10"/>
  <c r="E1677" i="10"/>
  <c r="F1680" i="10"/>
  <c r="E1680" i="10"/>
  <c r="F1690" i="10"/>
  <c r="E1690" i="10"/>
  <c r="F1693" i="10"/>
  <c r="E1693" i="10"/>
  <c r="F1696" i="10"/>
  <c r="E1696" i="10"/>
  <c r="F1706" i="10"/>
  <c r="E1706" i="10"/>
  <c r="F1709" i="10"/>
  <c r="E1709" i="10"/>
  <c r="F1712" i="10"/>
  <c r="E1712" i="10"/>
  <c r="F1722" i="10"/>
  <c r="E1722" i="10"/>
  <c r="F1725" i="10"/>
  <c r="E1725" i="10"/>
  <c r="F1728" i="10"/>
  <c r="E1728" i="10"/>
  <c r="F1738" i="10"/>
  <c r="E1738" i="10"/>
  <c r="F1741" i="10"/>
  <c r="E1741" i="10"/>
  <c r="F1744" i="10"/>
  <c r="E1744" i="10"/>
  <c r="F1754" i="10"/>
  <c r="E1754" i="10"/>
  <c r="F1757" i="10"/>
  <c r="E1757" i="10"/>
  <c r="F1760" i="10"/>
  <c r="E1760" i="10"/>
  <c r="F1772" i="10"/>
  <c r="E1772" i="10"/>
  <c r="F1780" i="10"/>
  <c r="E1780" i="10"/>
  <c r="F1788" i="10"/>
  <c r="E1788" i="10"/>
  <c r="F1796" i="10"/>
  <c r="E1796" i="10"/>
  <c r="F1804" i="10"/>
  <c r="E1804" i="10"/>
  <c r="F1812" i="10"/>
  <c r="E1812" i="10"/>
  <c r="F1820" i="10"/>
  <c r="E1820" i="10"/>
  <c r="F1828" i="10"/>
  <c r="E1828" i="10"/>
  <c r="F1836" i="10"/>
  <c r="E1836" i="10"/>
  <c r="F1844" i="10"/>
  <c r="E1844" i="10"/>
  <c r="F1852" i="10"/>
  <c r="E1852" i="10"/>
  <c r="F1860" i="10"/>
  <c r="E1860" i="10"/>
  <c r="F1868" i="10"/>
  <c r="E1868" i="10"/>
  <c r="F1876" i="10"/>
  <c r="E1876" i="10"/>
  <c r="F1886" i="10"/>
  <c r="E1886" i="10"/>
  <c r="F1889" i="10"/>
  <c r="E1889" i="10"/>
  <c r="F1892" i="10"/>
  <c r="E1892" i="10"/>
  <c r="F1902" i="10"/>
  <c r="E1902" i="10"/>
  <c r="F1905" i="10"/>
  <c r="E1905" i="10"/>
  <c r="F1908" i="10"/>
  <c r="E1908" i="10"/>
  <c r="F1918" i="10"/>
  <c r="E1918" i="10"/>
  <c r="F1921" i="10"/>
  <c r="E1921" i="10"/>
  <c r="F1924" i="10"/>
  <c r="E1924" i="10"/>
  <c r="F1934" i="10"/>
  <c r="E1934" i="10"/>
  <c r="F1937" i="10"/>
  <c r="E1937" i="10"/>
  <c r="F1940" i="10"/>
  <c r="E1940" i="10"/>
  <c r="F1943" i="10"/>
  <c r="E1943" i="10"/>
  <c r="F1952" i="10"/>
  <c r="E1952" i="10"/>
  <c r="F1955" i="10"/>
  <c r="E1955" i="10"/>
  <c r="F1958" i="10"/>
  <c r="E1958" i="10"/>
  <c r="F1977" i="10"/>
  <c r="E1977" i="10"/>
  <c r="F1980" i="10"/>
  <c r="E1980" i="10"/>
  <c r="F1992" i="10"/>
  <c r="E1992" i="10"/>
  <c r="F1995" i="10"/>
  <c r="E1995" i="10"/>
  <c r="F1998" i="10"/>
  <c r="E1998" i="10"/>
  <c r="F2001" i="10"/>
  <c r="E2001" i="10"/>
  <c r="F2004" i="10"/>
  <c r="E2004" i="10"/>
  <c r="F2007" i="10"/>
  <c r="E2007" i="10"/>
  <c r="F2016" i="10"/>
  <c r="E2016" i="10"/>
  <c r="F2019" i="10"/>
  <c r="E2019" i="10"/>
  <c r="F2022" i="10"/>
  <c r="E2022" i="10"/>
  <c r="F2041" i="10"/>
  <c r="E2041" i="10"/>
  <c r="F2044" i="10"/>
  <c r="E2044" i="10"/>
  <c r="F2056" i="10"/>
  <c r="E2056" i="10"/>
  <c r="F2059" i="10"/>
  <c r="E2059" i="10"/>
  <c r="F2062" i="10"/>
  <c r="E2062" i="10"/>
  <c r="F2065" i="10"/>
  <c r="E2065" i="10"/>
  <c r="F2068" i="10"/>
  <c r="E2068" i="10"/>
  <c r="F2071" i="10"/>
  <c r="E2071" i="10"/>
  <c r="F2074" i="10"/>
  <c r="F2077" i="10"/>
  <c r="F2080" i="10"/>
  <c r="E2080" i="10"/>
  <c r="F2083" i="10"/>
  <c r="E2083" i="10"/>
  <c r="F2086" i="10"/>
  <c r="E2086" i="10"/>
  <c r="F2095" i="10"/>
  <c r="F2098" i="10"/>
  <c r="F2101" i="10"/>
  <c r="F2105" i="10"/>
  <c r="E2105" i="10"/>
  <c r="F2108" i="10"/>
  <c r="E2108" i="10"/>
  <c r="F2120" i="10"/>
  <c r="E2120" i="10"/>
  <c r="F2123" i="10"/>
  <c r="E2123" i="10"/>
  <c r="F2126" i="10"/>
  <c r="E2126" i="10"/>
  <c r="F2129" i="10"/>
  <c r="E2129" i="10"/>
  <c r="F2132" i="10"/>
  <c r="E2132" i="10"/>
  <c r="F2135" i="10"/>
  <c r="E2135" i="10"/>
  <c r="F2139" i="10"/>
  <c r="E2139" i="10"/>
  <c r="F2152" i="10"/>
  <c r="E2152" i="10"/>
  <c r="F2155" i="10"/>
  <c r="E2155" i="10"/>
  <c r="F2158" i="10"/>
  <c r="E2158" i="10"/>
  <c r="F2162" i="10"/>
  <c r="E2162" i="10"/>
  <c r="F2166" i="10"/>
  <c r="E2166" i="10"/>
  <c r="F2170" i="10"/>
  <c r="E2170" i="10"/>
  <c r="F2174" i="10"/>
  <c r="E2174" i="10"/>
  <c r="F2177" i="10"/>
  <c r="E2177" i="10"/>
  <c r="F2180" i="10"/>
  <c r="E2180" i="10"/>
  <c r="F2183" i="10"/>
  <c r="E2183" i="10"/>
  <c r="F2186" i="10"/>
  <c r="F2189" i="10"/>
  <c r="F2193" i="10"/>
  <c r="E2193" i="10"/>
  <c r="F2197" i="10"/>
  <c r="E2197" i="10"/>
  <c r="F2201" i="10"/>
  <c r="E2201" i="10"/>
  <c r="F2205" i="10"/>
  <c r="E2205" i="10"/>
  <c r="F2209" i="10"/>
  <c r="E2209" i="10"/>
  <c r="F2213" i="10"/>
  <c r="E2213" i="10"/>
  <c r="F2217" i="10"/>
  <c r="E2217" i="10"/>
  <c r="F2221" i="10"/>
  <c r="E2221" i="10"/>
  <c r="F2224" i="10"/>
  <c r="E2224" i="10"/>
  <c r="F2227" i="10"/>
  <c r="E2227" i="10"/>
  <c r="F2230" i="10"/>
  <c r="E2230" i="10"/>
  <c r="F2240" i="10"/>
  <c r="E2240" i="10"/>
  <c r="F2243" i="10"/>
  <c r="E2243" i="10"/>
  <c r="F2246" i="10"/>
  <c r="E2246" i="10"/>
  <c r="F2256" i="10"/>
  <c r="E2256" i="10"/>
  <c r="F2260" i="10"/>
  <c r="E2260" i="10"/>
  <c r="F2264" i="10"/>
  <c r="E2264" i="10"/>
  <c r="F2268" i="10"/>
  <c r="E2268" i="10"/>
  <c r="F2272" i="10"/>
  <c r="E2272" i="10"/>
  <c r="F2276" i="10"/>
  <c r="E2276" i="10"/>
  <c r="F2280" i="10"/>
  <c r="E2280" i="10"/>
  <c r="F2284" i="10"/>
  <c r="E2284" i="10"/>
  <c r="F2288" i="10"/>
  <c r="E2288" i="10"/>
  <c r="F2292" i="10"/>
  <c r="E2292" i="10"/>
  <c r="F2296" i="10"/>
  <c r="E2296" i="10"/>
  <c r="F2299" i="10"/>
  <c r="F2306" i="10"/>
  <c r="E2306" i="10"/>
  <c r="F2310" i="10"/>
  <c r="E2310" i="10"/>
  <c r="F2314" i="10"/>
  <c r="E2314" i="10"/>
  <c r="F2317" i="10"/>
  <c r="E2317" i="10"/>
  <c r="F2321" i="10"/>
  <c r="E2321" i="10"/>
  <c r="F2324" i="10"/>
  <c r="E2324" i="10"/>
  <c r="F2327" i="10"/>
  <c r="E2327" i="10"/>
  <c r="F2334" i="10"/>
  <c r="E2334" i="10"/>
  <c r="F2337" i="10"/>
  <c r="E2337" i="10"/>
  <c r="F2340" i="10"/>
  <c r="E2340" i="10"/>
  <c r="F2344" i="10"/>
  <c r="E2344" i="10"/>
  <c r="F2347" i="10"/>
  <c r="F2351" i="10"/>
  <c r="E2351" i="10"/>
  <c r="F2357" i="10"/>
  <c r="F2361" i="10"/>
  <c r="E2361" i="10"/>
  <c r="F2364" i="10"/>
  <c r="E2364" i="10"/>
  <c r="F2367" i="10"/>
  <c r="F2374" i="10"/>
  <c r="E2374" i="10"/>
  <c r="F2378" i="10"/>
  <c r="E2378" i="10"/>
  <c r="F2381" i="10"/>
  <c r="E2381" i="10"/>
  <c r="F2385" i="10"/>
  <c r="E2385" i="10"/>
  <c r="F2388" i="10"/>
  <c r="E2388" i="10"/>
  <c r="F2391" i="10"/>
  <c r="E2391" i="10"/>
  <c r="F2398" i="10"/>
  <c r="E2398" i="10"/>
  <c r="F2401" i="10"/>
  <c r="E2401" i="10"/>
  <c r="F2404" i="10"/>
  <c r="E2404" i="10"/>
  <c r="F2408" i="10"/>
  <c r="E2408" i="10"/>
  <c r="F2411" i="10"/>
  <c r="F2415" i="10"/>
  <c r="E2415" i="10"/>
  <c r="F2421" i="10"/>
  <c r="F2425" i="10"/>
  <c r="E2425" i="10"/>
  <c r="F2428" i="10"/>
  <c r="E2428" i="10"/>
  <c r="F2431" i="10"/>
  <c r="F2438" i="10"/>
  <c r="E2438" i="10"/>
  <c r="F2442" i="10"/>
  <c r="E2442" i="10"/>
  <c r="F2445" i="10"/>
  <c r="E2445" i="10"/>
  <c r="F2449" i="10"/>
  <c r="E2449" i="10"/>
  <c r="F2452" i="10"/>
  <c r="E2452" i="10"/>
  <c r="F2455" i="10"/>
  <c r="E2455" i="10"/>
  <c r="F2462" i="10"/>
  <c r="E2462" i="10"/>
  <c r="F2465" i="10"/>
  <c r="E2465" i="10"/>
  <c r="F2468" i="10"/>
  <c r="E2468" i="10"/>
  <c r="F2472" i="10"/>
  <c r="E2472" i="10"/>
  <c r="F2475" i="10"/>
  <c r="F2479" i="10"/>
  <c r="E2479" i="10"/>
  <c r="F2485" i="10"/>
  <c r="F2489" i="10"/>
  <c r="E2489" i="10"/>
  <c r="F2492" i="10"/>
  <c r="E2492" i="10"/>
  <c r="F2495" i="10"/>
  <c r="F2502" i="10"/>
  <c r="E2502" i="10"/>
  <c r="F2506" i="10"/>
  <c r="E2506" i="10"/>
  <c r="F2509" i="10"/>
  <c r="E2509" i="10"/>
  <c r="F2513" i="10"/>
  <c r="E2513" i="10"/>
  <c r="F2516" i="10"/>
  <c r="E2516" i="10"/>
  <c r="F2519" i="10"/>
  <c r="E2519" i="10"/>
  <c r="F2526" i="10"/>
  <c r="E2526" i="10"/>
  <c r="F2529" i="10"/>
  <c r="E2529" i="10"/>
  <c r="F2532" i="10"/>
  <c r="E2532" i="10"/>
  <c r="F2536" i="10"/>
  <c r="E2536" i="10"/>
  <c r="F2539" i="10"/>
  <c r="F2543" i="10"/>
  <c r="E2543" i="10"/>
  <c r="F2549" i="10"/>
  <c r="F2553" i="10"/>
  <c r="E2553" i="10"/>
  <c r="F2556" i="10"/>
  <c r="E2556" i="10"/>
  <c r="F2559" i="10"/>
  <c r="F2566" i="10"/>
  <c r="E2566" i="10"/>
  <c r="F2569" i="10"/>
  <c r="E2569" i="10"/>
  <c r="F2572" i="10"/>
  <c r="E2572" i="10"/>
  <c r="F2575" i="10"/>
  <c r="F2582" i="10"/>
  <c r="E2582" i="10"/>
  <c r="F2585" i="10"/>
  <c r="E2585" i="10"/>
  <c r="F2588" i="10"/>
  <c r="E2588" i="10"/>
  <c r="F2591" i="10"/>
  <c r="F2598" i="10"/>
  <c r="E2598" i="10"/>
  <c r="F2601" i="10"/>
  <c r="E2601" i="10"/>
  <c r="F2604" i="10"/>
  <c r="E2604" i="10"/>
  <c r="F2607" i="10"/>
  <c r="F2614" i="10"/>
  <c r="E2614" i="10"/>
  <c r="F2617" i="10"/>
  <c r="E2617" i="10"/>
  <c r="F2620" i="10"/>
  <c r="E2620" i="10"/>
  <c r="F2623" i="10"/>
  <c r="F2630" i="10"/>
  <c r="E2630" i="10"/>
  <c r="F2633" i="10"/>
  <c r="E2633" i="10"/>
  <c r="F2636" i="10"/>
  <c r="F2640" i="10"/>
  <c r="E2640" i="10"/>
  <c r="F2643" i="10"/>
  <c r="E2643" i="10"/>
  <c r="F2646" i="10"/>
  <c r="E2646" i="10"/>
  <c r="F2649" i="10"/>
  <c r="F2652" i="10"/>
  <c r="F2656" i="10"/>
  <c r="E2656" i="10"/>
  <c r="F2659" i="10"/>
  <c r="E2659" i="10"/>
  <c r="F2662" i="10"/>
  <c r="E2662" i="10"/>
  <c r="F2665" i="10"/>
  <c r="F2668" i="10"/>
  <c r="F2675" i="10"/>
  <c r="E2675" i="10"/>
  <c r="F2678" i="10"/>
  <c r="E2678" i="10"/>
  <c r="F2681" i="10"/>
  <c r="E2681" i="10"/>
  <c r="F2684" i="10"/>
  <c r="F2691" i="10"/>
  <c r="E2691" i="10"/>
  <c r="F2694" i="10"/>
  <c r="E2694" i="10"/>
  <c r="F2697" i="10"/>
  <c r="E2697" i="10"/>
  <c r="F2700" i="10"/>
  <c r="F2707" i="10"/>
  <c r="E2707" i="10"/>
  <c r="F2710" i="10"/>
  <c r="E2710" i="10"/>
  <c r="F2713" i="10"/>
  <c r="E2713" i="10"/>
  <c r="F2716" i="10"/>
  <c r="F2723" i="10"/>
  <c r="E2723" i="10"/>
  <c r="F2726" i="10"/>
  <c r="E2726" i="10"/>
  <c r="F2729" i="10"/>
  <c r="E2729" i="10"/>
  <c r="F2732" i="10"/>
  <c r="F2739" i="10"/>
  <c r="E2739" i="10"/>
  <c r="F2742" i="10"/>
  <c r="E2742" i="10"/>
  <c r="F2745" i="10"/>
  <c r="E2745" i="10"/>
  <c r="F2748" i="10"/>
  <c r="F2755" i="10"/>
  <c r="E2755" i="10"/>
  <c r="F2758" i="10"/>
  <c r="E2758" i="10"/>
  <c r="F2761" i="10"/>
  <c r="E2761" i="10"/>
  <c r="F2764" i="10"/>
  <c r="F2771" i="10"/>
  <c r="E2771" i="10"/>
  <c r="F2774" i="10"/>
  <c r="E2774" i="10"/>
  <c r="F2777" i="10"/>
  <c r="E2777" i="10"/>
  <c r="F2780" i="10"/>
  <c r="F2787" i="10"/>
  <c r="E2787" i="10"/>
  <c r="F2790" i="10"/>
  <c r="E2790" i="10"/>
  <c r="F2793" i="10"/>
  <c r="E2793" i="10"/>
  <c r="F2796" i="10"/>
  <c r="F2803" i="10"/>
  <c r="E2803" i="10"/>
  <c r="F2806" i="10"/>
  <c r="E2806" i="10"/>
  <c r="F2809" i="10"/>
  <c r="E2809" i="10"/>
  <c r="F2812" i="10"/>
  <c r="F2819" i="10"/>
  <c r="E2819" i="10"/>
  <c r="F2822" i="10"/>
  <c r="E2822" i="10"/>
  <c r="F2825" i="10"/>
  <c r="E2825" i="10"/>
  <c r="F2828" i="10"/>
  <c r="F2835" i="10"/>
  <c r="E2835" i="10"/>
  <c r="F2838" i="10"/>
  <c r="E2838" i="10"/>
  <c r="F2842" i="10"/>
  <c r="E2842" i="10"/>
  <c r="F2845" i="10"/>
  <c r="E2845" i="10"/>
  <c r="F2849" i="10"/>
  <c r="E2849" i="10"/>
  <c r="F2853" i="10"/>
  <c r="E2853" i="10"/>
  <c r="F2857" i="10"/>
  <c r="E2857" i="10"/>
  <c r="F2860" i="10"/>
  <c r="F2864" i="10"/>
  <c r="E2864" i="10"/>
  <c r="F2868" i="10"/>
  <c r="E2868" i="10"/>
  <c r="F2872" i="10"/>
  <c r="E2872" i="10"/>
  <c r="F2879" i="10"/>
  <c r="E2879" i="10"/>
  <c r="F2883" i="10"/>
  <c r="E2883" i="10"/>
  <c r="F2887" i="10"/>
  <c r="E2887" i="10"/>
  <c r="F2891" i="10"/>
  <c r="E2891" i="10"/>
  <c r="F2894" i="10"/>
  <c r="E2894" i="10"/>
  <c r="F2898" i="10"/>
  <c r="E2898" i="10"/>
  <c r="F2902" i="10"/>
  <c r="E2902" i="10"/>
  <c r="F2906" i="10"/>
  <c r="E2906" i="10"/>
  <c r="F2909" i="10"/>
  <c r="E2909" i="10"/>
  <c r="F2913" i="10"/>
  <c r="E2913" i="10"/>
  <c r="F2917" i="10"/>
  <c r="E2917" i="10"/>
  <c r="F2921" i="10"/>
  <c r="E2921" i="10"/>
  <c r="F2924" i="10"/>
  <c r="F2928" i="10"/>
  <c r="E2928" i="10"/>
  <c r="F2932" i="10"/>
  <c r="E2932" i="10"/>
  <c r="F2936" i="10"/>
  <c r="E2936" i="10"/>
  <c r="F2943" i="10"/>
  <c r="E2943" i="10"/>
  <c r="F2947" i="10"/>
  <c r="E2947" i="10"/>
  <c r="F2951" i="10"/>
  <c r="E2951" i="10"/>
  <c r="F2955" i="10"/>
  <c r="E2955" i="10"/>
  <c r="F2958" i="10"/>
  <c r="E2958" i="10"/>
  <c r="F2962" i="10"/>
  <c r="E2962" i="10"/>
  <c r="F2966" i="10"/>
  <c r="E2966" i="10"/>
  <c r="F2970" i="10"/>
  <c r="E2970" i="10"/>
  <c r="F2973" i="10"/>
  <c r="E2973" i="10"/>
  <c r="F2977" i="10"/>
  <c r="E2977" i="10"/>
  <c r="F2981" i="10"/>
  <c r="E2981" i="10"/>
  <c r="F2985" i="10"/>
  <c r="E2985" i="10"/>
  <c r="F2989" i="10"/>
  <c r="E2989" i="10"/>
  <c r="F2992" i="10"/>
  <c r="E2992" i="10"/>
  <c r="F2996" i="10"/>
  <c r="E2996" i="10"/>
  <c r="F3000" i="10"/>
  <c r="E3000" i="10"/>
  <c r="F3004" i="10"/>
  <c r="E3004" i="10"/>
  <c r="F3007" i="10"/>
  <c r="E3007" i="10"/>
  <c r="F3011" i="10"/>
  <c r="E3011" i="10"/>
  <c r="F3015" i="10"/>
  <c r="E3015" i="10"/>
  <c r="F3019" i="10"/>
  <c r="E3019" i="10"/>
  <c r="F3022" i="10"/>
  <c r="F3026" i="10"/>
  <c r="E3026" i="10"/>
  <c r="F3030" i="10"/>
  <c r="E3030" i="10"/>
  <c r="F3034" i="10"/>
  <c r="E3034" i="10"/>
  <c r="F3041" i="10"/>
  <c r="E3041" i="10"/>
  <c r="F3045" i="10"/>
  <c r="E3045" i="10"/>
  <c r="F3049" i="10"/>
  <c r="E3049" i="10"/>
  <c r="F3053" i="10"/>
  <c r="E3053" i="10"/>
  <c r="F3056" i="10"/>
  <c r="E3056" i="10"/>
  <c r="F2057" i="10"/>
  <c r="E2057" i="10"/>
  <c r="F2060" i="10"/>
  <c r="E2060" i="10"/>
  <c r="F2072" i="10"/>
  <c r="E2072" i="10"/>
  <c r="F2075" i="10"/>
  <c r="E2075" i="10"/>
  <c r="F2078" i="10"/>
  <c r="E2078" i="10"/>
  <c r="F2081" i="10"/>
  <c r="E2081" i="10"/>
  <c r="F2084" i="10"/>
  <c r="E2084" i="10"/>
  <c r="F2087" i="10"/>
  <c r="E2087" i="10"/>
  <c r="F2096" i="10"/>
  <c r="E2096" i="10"/>
  <c r="F2099" i="10"/>
  <c r="E2099" i="10"/>
  <c r="F2102" i="10"/>
  <c r="E2102" i="10"/>
  <c r="F2121" i="10"/>
  <c r="E2121" i="10"/>
  <c r="F2124" i="10"/>
  <c r="E2124" i="10"/>
  <c r="F2136" i="10"/>
  <c r="E2136" i="10"/>
  <c r="F2140" i="10"/>
  <c r="E2140" i="10"/>
  <c r="F2153" i="10"/>
  <c r="E2153" i="10"/>
  <c r="F2156" i="10"/>
  <c r="E2156" i="10"/>
  <c r="F2159" i="10"/>
  <c r="E2159" i="10"/>
  <c r="F2163" i="10"/>
  <c r="E2163" i="10"/>
  <c r="F2167" i="10"/>
  <c r="E2167" i="10"/>
  <c r="F2171" i="10"/>
  <c r="E2171" i="10"/>
  <c r="F2184" i="10"/>
  <c r="E2184" i="10"/>
  <c r="F2187" i="10"/>
  <c r="E2187" i="10"/>
  <c r="F2190" i="10"/>
  <c r="E2190" i="10"/>
  <c r="F2194" i="10"/>
  <c r="E2194" i="10"/>
  <c r="F2198" i="10"/>
  <c r="E2198" i="10"/>
  <c r="F2202" i="10"/>
  <c r="E2202" i="10"/>
  <c r="F2206" i="10"/>
  <c r="E2206" i="10"/>
  <c r="F2210" i="10"/>
  <c r="E2210" i="10"/>
  <c r="F2214" i="10"/>
  <c r="E2214" i="10"/>
  <c r="F2218" i="10"/>
  <c r="E2218" i="10"/>
  <c r="F2222" i="10"/>
  <c r="E2222" i="10"/>
  <c r="F2225" i="10"/>
  <c r="E2225" i="10"/>
  <c r="F2228" i="10"/>
  <c r="E2228" i="10"/>
  <c r="F2231" i="10"/>
  <c r="E2231" i="10"/>
  <c r="F2241" i="10"/>
  <c r="E2241" i="10"/>
  <c r="F2244" i="10"/>
  <c r="E2244" i="10"/>
  <c r="F2247" i="10"/>
  <c r="E2247" i="10"/>
  <c r="F2257" i="10"/>
  <c r="E2257" i="10"/>
  <c r="F2261" i="10"/>
  <c r="E2261" i="10"/>
  <c r="F2265" i="10"/>
  <c r="E2265" i="10"/>
  <c r="F2269" i="10"/>
  <c r="E2269" i="10"/>
  <c r="F2273" i="10"/>
  <c r="E2273" i="10"/>
  <c r="F2277" i="10"/>
  <c r="E2277" i="10"/>
  <c r="F2281" i="10"/>
  <c r="E2281" i="10"/>
  <c r="F2285" i="10"/>
  <c r="E2285" i="10"/>
  <c r="F2289" i="10"/>
  <c r="E2289" i="10"/>
  <c r="F2293" i="10"/>
  <c r="E2293" i="10"/>
  <c r="F2297" i="10"/>
  <c r="E2297" i="10"/>
  <c r="F2300" i="10"/>
  <c r="E2300" i="10"/>
  <c r="F2307" i="10"/>
  <c r="E2307" i="10"/>
  <c r="F2311" i="10"/>
  <c r="E2311" i="10"/>
  <c r="F2318" i="10"/>
  <c r="E2318" i="10"/>
  <c r="F2322" i="10"/>
  <c r="E2322" i="10"/>
  <c r="F2328" i="10"/>
  <c r="E2328" i="10"/>
  <c r="F2338" i="10"/>
  <c r="E2338" i="10"/>
  <c r="F2341" i="10"/>
  <c r="E2341" i="10"/>
  <c r="F2345" i="10"/>
  <c r="E2345" i="10"/>
  <c r="F2348" i="10"/>
  <c r="E2348" i="10"/>
  <c r="F2352" i="10"/>
  <c r="E2352" i="10"/>
  <c r="F2358" i="10"/>
  <c r="E2358" i="10"/>
  <c r="F2362" i="10"/>
  <c r="E2362" i="10"/>
  <c r="F2365" i="10"/>
  <c r="E2365" i="10"/>
  <c r="F2368" i="10"/>
  <c r="E2368" i="10"/>
  <c r="F2375" i="10"/>
  <c r="E2375" i="10"/>
  <c r="F2382" i="10"/>
  <c r="E2382" i="10"/>
  <c r="F2386" i="10"/>
  <c r="E2386" i="10"/>
  <c r="F2392" i="10"/>
  <c r="E2392" i="10"/>
  <c r="F2402" i="10"/>
  <c r="E2402" i="10"/>
  <c r="F2405" i="10"/>
  <c r="E2405" i="10"/>
  <c r="F2409" i="10"/>
  <c r="E2409" i="10"/>
  <c r="F2412" i="10"/>
  <c r="E2412" i="10"/>
  <c r="F2416" i="10"/>
  <c r="E2416" i="10"/>
  <c r="F2422" i="10"/>
  <c r="E2422" i="10"/>
  <c r="F2426" i="10"/>
  <c r="E2426" i="10"/>
  <c r="F2429" i="10"/>
  <c r="E2429" i="10"/>
  <c r="F2432" i="10"/>
  <c r="E2432" i="10"/>
  <c r="F2439" i="10"/>
  <c r="E2439" i="10"/>
  <c r="F2446" i="10"/>
  <c r="E2446" i="10"/>
  <c r="F2450" i="10"/>
  <c r="E2450" i="10"/>
  <c r="F2456" i="10"/>
  <c r="E2456" i="10"/>
  <c r="F2466" i="10"/>
  <c r="E2466" i="10"/>
  <c r="F2469" i="10"/>
  <c r="E2469" i="10"/>
  <c r="F2473" i="10"/>
  <c r="E2473" i="10"/>
  <c r="F2476" i="10"/>
  <c r="E2476" i="10"/>
  <c r="F2480" i="10"/>
  <c r="E2480" i="10"/>
  <c r="F2486" i="10"/>
  <c r="E2486" i="10"/>
  <c r="F2490" i="10"/>
  <c r="E2490" i="10"/>
  <c r="F2493" i="10"/>
  <c r="E2493" i="10"/>
  <c r="F2496" i="10"/>
  <c r="E2496" i="10"/>
  <c r="F2503" i="10"/>
  <c r="E2503" i="10"/>
  <c r="F2510" i="10"/>
  <c r="E2510" i="10"/>
  <c r="F2514" i="10"/>
  <c r="E2514" i="10"/>
  <c r="F2520" i="10"/>
  <c r="E2520" i="10"/>
  <c r="F2530" i="10"/>
  <c r="E2530" i="10"/>
  <c r="F2533" i="10"/>
  <c r="E2533" i="10"/>
  <c r="F2537" i="10"/>
  <c r="E2537" i="10"/>
  <c r="F2540" i="10"/>
  <c r="E2540" i="10"/>
  <c r="F2544" i="10"/>
  <c r="E2544" i="10"/>
  <c r="F2550" i="10"/>
  <c r="E2550" i="10"/>
  <c r="F2554" i="10"/>
  <c r="E2554" i="10"/>
  <c r="F2557" i="10"/>
  <c r="E2557" i="10"/>
  <c r="F2560" i="10"/>
  <c r="E2560" i="10"/>
  <c r="F2570" i="10"/>
  <c r="E2570" i="10"/>
  <c r="F2573" i="10"/>
  <c r="E2573" i="10"/>
  <c r="F2576" i="10"/>
  <c r="E2576" i="10"/>
  <c r="F2586" i="10"/>
  <c r="E2586" i="10"/>
  <c r="F2589" i="10"/>
  <c r="E2589" i="10"/>
  <c r="F2592" i="10"/>
  <c r="E2592" i="10"/>
  <c r="F2602" i="10"/>
  <c r="E2602" i="10"/>
  <c r="F2605" i="10"/>
  <c r="E2605" i="10"/>
  <c r="F2608" i="10"/>
  <c r="E2608" i="10"/>
  <c r="F2618" i="10"/>
  <c r="E2618" i="10"/>
  <c r="F2621" i="10"/>
  <c r="E2621" i="10"/>
  <c r="F2624" i="10"/>
  <c r="E2624" i="10"/>
  <c r="F2634" i="10"/>
  <c r="E2634" i="10"/>
  <c r="F2637" i="10"/>
  <c r="E2637" i="10"/>
  <c r="F2647" i="10"/>
  <c r="E2647" i="10"/>
  <c r="F2650" i="10"/>
  <c r="E2650" i="10"/>
  <c r="F2653" i="10"/>
  <c r="E2653" i="10"/>
  <c r="F2663" i="10"/>
  <c r="E2663" i="10"/>
  <c r="F2666" i="10"/>
  <c r="E2666" i="10"/>
  <c r="F2669" i="10"/>
  <c r="E2669" i="10"/>
  <c r="F2679" i="10"/>
  <c r="E2679" i="10"/>
  <c r="F2682" i="10"/>
  <c r="E2682" i="10"/>
  <c r="F2685" i="10"/>
  <c r="E2685" i="10"/>
  <c r="F2695" i="10"/>
  <c r="E2695" i="10"/>
  <c r="F2698" i="10"/>
  <c r="E2698" i="10"/>
  <c r="F2701" i="10"/>
  <c r="E2701" i="10"/>
  <c r="F2711" i="10"/>
  <c r="E2711" i="10"/>
  <c r="F2714" i="10"/>
  <c r="E2714" i="10"/>
  <c r="F2717" i="10"/>
  <c r="E2717" i="10"/>
  <c r="F2727" i="10"/>
  <c r="E2727" i="10"/>
  <c r="F2730" i="10"/>
  <c r="E2730" i="10"/>
  <c r="F2733" i="10"/>
  <c r="E2733" i="10"/>
  <c r="F2743" i="10"/>
  <c r="E2743" i="10"/>
  <c r="F2746" i="10"/>
  <c r="E2746" i="10"/>
  <c r="F2749" i="10"/>
  <c r="E2749" i="10"/>
  <c r="F2759" i="10"/>
  <c r="E2759" i="10"/>
  <c r="F2762" i="10"/>
  <c r="E2762" i="10"/>
  <c r="F2765" i="10"/>
  <c r="E2765" i="10"/>
  <c r="F2775" i="10"/>
  <c r="E2775" i="10"/>
  <c r="F2778" i="10"/>
  <c r="E2778" i="10"/>
  <c r="F2781" i="10"/>
  <c r="E2781" i="10"/>
  <c r="F2791" i="10"/>
  <c r="E2791" i="10"/>
  <c r="F2794" i="10"/>
  <c r="E2794" i="10"/>
  <c r="F2797" i="10"/>
  <c r="E2797" i="10"/>
  <c r="F2807" i="10"/>
  <c r="E2807" i="10"/>
  <c r="F2810" i="10"/>
  <c r="E2810" i="10"/>
  <c r="F2813" i="10"/>
  <c r="E2813" i="10"/>
  <c r="F2823" i="10"/>
  <c r="E2823" i="10"/>
  <c r="F2826" i="10"/>
  <c r="E2826" i="10"/>
  <c r="F2829" i="10"/>
  <c r="E2829" i="10"/>
  <c r="F2839" i="10"/>
  <c r="E2839" i="10"/>
  <c r="F2843" i="10"/>
  <c r="E2843" i="10"/>
  <c r="F2846" i="10"/>
  <c r="E2846" i="10"/>
  <c r="F2850" i="10"/>
  <c r="E2850" i="10"/>
  <c r="F2854" i="10"/>
  <c r="E2854" i="10"/>
  <c r="F2858" i="10"/>
  <c r="E2858" i="10"/>
  <c r="F2861" i="10"/>
  <c r="E2861" i="10"/>
  <c r="F2865" i="10"/>
  <c r="E2865" i="10"/>
  <c r="F2869" i="10"/>
  <c r="E2869" i="10"/>
  <c r="F2873" i="10"/>
  <c r="E2873" i="10"/>
  <c r="F2880" i="10"/>
  <c r="E2880" i="10"/>
  <c r="F2884" i="10"/>
  <c r="E2884" i="10"/>
  <c r="F2888" i="10"/>
  <c r="E2888" i="10"/>
  <c r="F2895" i="10"/>
  <c r="E2895" i="10"/>
  <c r="F2899" i="10"/>
  <c r="E2899" i="10"/>
  <c r="F2903" i="10"/>
  <c r="E2903" i="10"/>
  <c r="F2907" i="10"/>
  <c r="E2907" i="10"/>
  <c r="F2910" i="10"/>
  <c r="E2910" i="10"/>
  <c r="F2914" i="10"/>
  <c r="E2914" i="10"/>
  <c r="F2918" i="10"/>
  <c r="E2918" i="10"/>
  <c r="F2922" i="10"/>
  <c r="E2922" i="10"/>
  <c r="F2925" i="10"/>
  <c r="E2925" i="10"/>
  <c r="F2929" i="10"/>
  <c r="E2929" i="10"/>
  <c r="F2933" i="10"/>
  <c r="E2933" i="10"/>
  <c r="F2937" i="10"/>
  <c r="E2937" i="10"/>
  <c r="F2944" i="10"/>
  <c r="E2944" i="10"/>
  <c r="F2948" i="10"/>
  <c r="E2948" i="10"/>
  <c r="F2952" i="10"/>
  <c r="E2952" i="10"/>
  <c r="F2959" i="10"/>
  <c r="E2959" i="10"/>
  <c r="F2963" i="10"/>
  <c r="E2963" i="10"/>
  <c r="F2967" i="10"/>
  <c r="E2967" i="10"/>
  <c r="F2971" i="10"/>
  <c r="E2971" i="10"/>
  <c r="F2974" i="10"/>
  <c r="E2974" i="10"/>
  <c r="F2978" i="10"/>
  <c r="E2978" i="10"/>
  <c r="F2982" i="10"/>
  <c r="E2982" i="10"/>
  <c r="F2986" i="10"/>
  <c r="E2986" i="10"/>
  <c r="F2993" i="10"/>
  <c r="E2993" i="10"/>
  <c r="F2997" i="10"/>
  <c r="E2997" i="10"/>
  <c r="F3001" i="10"/>
  <c r="E3001" i="10"/>
  <c r="F3005" i="10"/>
  <c r="E3005" i="10"/>
  <c r="F3008" i="10"/>
  <c r="E3008" i="10"/>
  <c r="F3012" i="10"/>
  <c r="E3012" i="10"/>
  <c r="F3016" i="10"/>
  <c r="E3016" i="10"/>
  <c r="F3020" i="10"/>
  <c r="E3020" i="10"/>
  <c r="F3023" i="10"/>
  <c r="E3023" i="10"/>
  <c r="F3027" i="10"/>
  <c r="E3027" i="10"/>
  <c r="F3031" i="10"/>
  <c r="E3031" i="10"/>
  <c r="F3035" i="10"/>
  <c r="E3035" i="10"/>
  <c r="F3038" i="10"/>
  <c r="F3042" i="10"/>
  <c r="E3042" i="10"/>
  <c r="F3046" i="10"/>
  <c r="E3046" i="10"/>
  <c r="F3050" i="10"/>
  <c r="E3050" i="10"/>
  <c r="F3057" i="10"/>
  <c r="E3057" i="10"/>
  <c r="J40" i="21"/>
  <c r="N40" i="21"/>
  <c r="K40" i="21"/>
  <c r="O40" i="21"/>
  <c r="H40" i="21"/>
  <c r="L40" i="21"/>
  <c r="P40" i="21"/>
  <c r="I40" i="21"/>
  <c r="M40" i="21"/>
  <c r="Q40" i="21"/>
  <c r="C6" i="10"/>
  <c r="D6" i="10"/>
  <c r="F6" i="10"/>
  <c r="E6" i="10"/>
  <c r="E3349" i="10"/>
  <c r="B3349" i="10"/>
  <c r="K3349" i="10"/>
  <c r="J3349" i="10"/>
  <c r="I3349" i="10"/>
  <c r="H3349" i="10"/>
  <c r="F3349" i="10"/>
  <c r="D3349" i="10"/>
  <c r="C3349" i="10"/>
  <c r="G3349" i="10"/>
  <c r="M39" i="27"/>
  <c r="J39" i="27"/>
  <c r="I39" i="27"/>
  <c r="H39" i="27"/>
  <c r="G39" i="27"/>
  <c r="F39" i="27"/>
  <c r="E39" i="27"/>
  <c r="D39" i="27"/>
  <c r="C39" i="27"/>
  <c r="M38" i="27"/>
  <c r="J38" i="27"/>
  <c r="I38" i="27"/>
  <c r="H38" i="27"/>
  <c r="G38" i="27"/>
  <c r="F38" i="27"/>
  <c r="E38" i="27"/>
  <c r="D38" i="27"/>
  <c r="C38" i="27"/>
  <c r="M37" i="27"/>
  <c r="J37" i="27"/>
  <c r="I37" i="27"/>
  <c r="H37" i="27"/>
  <c r="G37" i="27"/>
  <c r="F37" i="27"/>
  <c r="E37" i="27"/>
  <c r="D37" i="27"/>
  <c r="C37" i="27"/>
  <c r="M36" i="27"/>
  <c r="J36" i="27"/>
  <c r="I36" i="27"/>
  <c r="H36" i="27"/>
  <c r="G36" i="27"/>
  <c r="F36" i="27"/>
  <c r="E36" i="27"/>
  <c r="D36" i="27"/>
  <c r="C36" i="27"/>
  <c r="M35" i="27"/>
  <c r="J35" i="27"/>
  <c r="I35" i="27"/>
  <c r="H35" i="27"/>
  <c r="G35" i="27"/>
  <c r="F35" i="27"/>
  <c r="E35" i="27"/>
  <c r="D35" i="27"/>
  <c r="C35" i="27"/>
  <c r="M34" i="27"/>
  <c r="J34" i="27"/>
  <c r="I34" i="27"/>
  <c r="H34" i="27"/>
  <c r="G34" i="27"/>
  <c r="F34" i="27"/>
  <c r="E34" i="27"/>
  <c r="D34" i="27"/>
  <c r="C34" i="27"/>
  <c r="M33" i="27"/>
  <c r="J33" i="27"/>
  <c r="I33" i="27"/>
  <c r="H33" i="27"/>
  <c r="G33" i="27"/>
  <c r="F33" i="27"/>
  <c r="E33" i="27"/>
  <c r="D33" i="27"/>
  <c r="C33" i="27"/>
  <c r="M32" i="27"/>
  <c r="J32" i="27"/>
  <c r="I32" i="27"/>
  <c r="H32" i="27"/>
  <c r="G32" i="27"/>
  <c r="F32" i="27"/>
  <c r="E32" i="27"/>
  <c r="D32" i="27"/>
  <c r="C32" i="27"/>
  <c r="M31" i="27"/>
  <c r="J31" i="27"/>
  <c r="I31" i="27"/>
  <c r="H31" i="27"/>
  <c r="G31" i="27"/>
  <c r="F31" i="27"/>
  <c r="E31" i="27"/>
  <c r="D31" i="27"/>
  <c r="C31" i="27"/>
  <c r="M30" i="27"/>
  <c r="J30" i="27"/>
  <c r="I30" i="27"/>
  <c r="H30" i="27"/>
  <c r="G30" i="27"/>
  <c r="F30" i="27"/>
  <c r="E30" i="27"/>
  <c r="D30" i="27"/>
  <c r="C30" i="27"/>
  <c r="M29" i="27"/>
  <c r="J29" i="27"/>
  <c r="I29" i="27"/>
  <c r="H29" i="27"/>
  <c r="G29" i="27"/>
  <c r="F29" i="27"/>
  <c r="E29" i="27"/>
  <c r="D29" i="27"/>
  <c r="C29" i="27"/>
  <c r="M28" i="27"/>
  <c r="J28" i="27"/>
  <c r="I28" i="27"/>
  <c r="H28" i="27"/>
  <c r="G28" i="27"/>
  <c r="F28" i="27"/>
  <c r="E28" i="27"/>
  <c r="D28" i="27"/>
  <c r="C28" i="27"/>
  <c r="M27" i="27"/>
  <c r="J27" i="27"/>
  <c r="I27" i="27"/>
  <c r="H27" i="27"/>
  <c r="G27" i="27"/>
  <c r="F27" i="27"/>
  <c r="E27" i="27"/>
  <c r="D27" i="27"/>
  <c r="C27" i="27"/>
  <c r="M26" i="27"/>
  <c r="J26" i="27"/>
  <c r="I26" i="27"/>
  <c r="H26" i="27"/>
  <c r="G26" i="27"/>
  <c r="F26" i="27"/>
  <c r="E26" i="27"/>
  <c r="D26" i="27"/>
  <c r="C26" i="27"/>
  <c r="M25" i="27"/>
  <c r="J25" i="27"/>
  <c r="I25" i="27"/>
  <c r="H25" i="27"/>
  <c r="G25" i="27"/>
  <c r="F25" i="27"/>
  <c r="E25" i="27"/>
  <c r="D25" i="27"/>
  <c r="C25" i="27"/>
  <c r="M24" i="27"/>
  <c r="J24" i="27"/>
  <c r="I24" i="27"/>
  <c r="H24" i="27"/>
  <c r="G24" i="27"/>
  <c r="F24" i="27"/>
  <c r="E24" i="27"/>
  <c r="D24" i="27"/>
  <c r="C24" i="27"/>
  <c r="M23" i="27"/>
  <c r="J23" i="27"/>
  <c r="I23" i="27"/>
  <c r="H23" i="27"/>
  <c r="G23" i="27"/>
  <c r="F23" i="27"/>
  <c r="E23" i="27"/>
  <c r="D23" i="27"/>
  <c r="C23" i="27"/>
  <c r="M22" i="27"/>
  <c r="J22" i="27"/>
  <c r="I22" i="27"/>
  <c r="H22" i="27"/>
  <c r="G22" i="27"/>
  <c r="F22" i="27"/>
  <c r="E22" i="27"/>
  <c r="D22" i="27"/>
  <c r="C22" i="27"/>
  <c r="M21" i="27"/>
  <c r="J21" i="27"/>
  <c r="I21" i="27"/>
  <c r="H21" i="27"/>
  <c r="G21" i="27"/>
  <c r="F21" i="27"/>
  <c r="E21" i="27"/>
  <c r="D21" i="27"/>
  <c r="C21" i="27"/>
  <c r="M20" i="27"/>
  <c r="J20" i="27"/>
  <c r="I20" i="27"/>
  <c r="H20" i="27"/>
  <c r="G20" i="27"/>
  <c r="F20" i="27"/>
  <c r="E20" i="27"/>
  <c r="D20" i="27"/>
  <c r="C20" i="27"/>
  <c r="M19" i="27"/>
  <c r="J19" i="27"/>
  <c r="I19" i="27"/>
  <c r="H19" i="27"/>
  <c r="G19" i="27"/>
  <c r="F19" i="27"/>
  <c r="E19" i="27"/>
  <c r="D19" i="27"/>
  <c r="C19" i="27"/>
  <c r="M18" i="27"/>
  <c r="J18" i="27"/>
  <c r="I18" i="27"/>
  <c r="H18" i="27"/>
  <c r="G18" i="27"/>
  <c r="F18" i="27"/>
  <c r="E18" i="27"/>
  <c r="D18" i="27"/>
  <c r="C18" i="27"/>
  <c r="M17" i="27"/>
  <c r="J17" i="27"/>
  <c r="I17" i="27"/>
  <c r="H17" i="27"/>
  <c r="G17" i="27"/>
  <c r="F17" i="27"/>
  <c r="E17" i="27"/>
  <c r="D17" i="27"/>
  <c r="C17" i="27"/>
  <c r="M16" i="27"/>
  <c r="J16" i="27"/>
  <c r="I16" i="27"/>
  <c r="H16" i="27"/>
  <c r="G16" i="27"/>
  <c r="F16" i="27"/>
  <c r="E16" i="27"/>
  <c r="D16" i="27"/>
  <c r="C16" i="27"/>
  <c r="M15" i="27"/>
  <c r="J15" i="27"/>
  <c r="I15" i="27"/>
  <c r="H15" i="27"/>
  <c r="G15" i="27"/>
  <c r="F15" i="27"/>
  <c r="E15" i="27"/>
  <c r="D15" i="27"/>
  <c r="C15" i="27"/>
  <c r="M14" i="27"/>
  <c r="J14" i="27"/>
  <c r="I14" i="27"/>
  <c r="H14" i="27"/>
  <c r="G14" i="27"/>
  <c r="F14" i="27"/>
  <c r="E14" i="27"/>
  <c r="D14" i="27"/>
  <c r="C14" i="27"/>
  <c r="M13" i="27"/>
  <c r="J13" i="27"/>
  <c r="I13" i="27"/>
  <c r="H13" i="27"/>
  <c r="G13" i="27"/>
  <c r="F13" i="27"/>
  <c r="E13" i="27"/>
  <c r="D13" i="27"/>
  <c r="C13" i="27"/>
  <c r="M12" i="27"/>
  <c r="J12" i="27"/>
  <c r="I12" i="27"/>
  <c r="H12" i="27"/>
  <c r="G12" i="27"/>
  <c r="F12" i="27"/>
  <c r="E12" i="27"/>
  <c r="D12" i="27"/>
  <c r="C12" i="27"/>
  <c r="A85" i="27"/>
  <c r="A84" i="27"/>
  <c r="B39" i="27"/>
  <c r="A83" i="27"/>
  <c r="B38" i="27"/>
  <c r="A82" i="27"/>
  <c r="B37" i="27"/>
  <c r="A81" i="27"/>
  <c r="B36" i="27"/>
  <c r="A80" i="27"/>
  <c r="B35" i="27"/>
  <c r="A79" i="27"/>
  <c r="B34" i="27"/>
  <c r="A78" i="27"/>
  <c r="B33" i="27"/>
  <c r="A77" i="27"/>
  <c r="B32" i="27"/>
  <c r="A76" i="27"/>
  <c r="B31" i="27"/>
  <c r="A75" i="27"/>
  <c r="B30" i="27"/>
  <c r="A74" i="27"/>
  <c r="B29" i="27"/>
  <c r="A73" i="27"/>
  <c r="B28" i="27"/>
  <c r="A72" i="27"/>
  <c r="B27" i="27"/>
  <c r="A71" i="27"/>
  <c r="B26" i="27"/>
  <c r="A70" i="27"/>
  <c r="B25" i="27"/>
  <c r="A69" i="27"/>
  <c r="B24" i="27"/>
  <c r="A68" i="27"/>
  <c r="B23" i="27"/>
  <c r="A67" i="27"/>
  <c r="B22" i="27"/>
  <c r="A66" i="27"/>
  <c r="B21" i="27"/>
  <c r="A65" i="27"/>
  <c r="B20" i="27"/>
  <c r="A64" i="27"/>
  <c r="B19" i="27"/>
  <c r="A63" i="27"/>
  <c r="B18" i="27"/>
  <c r="A62" i="27"/>
  <c r="B17" i="27"/>
  <c r="A61" i="27"/>
  <c r="B16" i="27"/>
  <c r="A60" i="27"/>
  <c r="B15" i="27"/>
  <c r="A59" i="27"/>
  <c r="B14" i="27"/>
  <c r="A58" i="27"/>
  <c r="B13" i="27"/>
  <c r="A57" i="27"/>
  <c r="B12" i="27"/>
  <c r="A56" i="27"/>
  <c r="B11" i="27"/>
  <c r="A55" i="27"/>
  <c r="B10" i="27"/>
  <c r="A54" i="27"/>
  <c r="B9" i="27"/>
  <c r="A53" i="27"/>
  <c r="B8" i="27"/>
  <c r="A52" i="27"/>
  <c r="B7" i="27"/>
  <c r="A51" i="27"/>
  <c r="B6" i="27"/>
  <c r="A50" i="27"/>
  <c r="B5" i="27"/>
  <c r="J39" i="23"/>
  <c r="I39" i="23"/>
  <c r="J38" i="23"/>
  <c r="I38" i="23"/>
  <c r="J37" i="23"/>
  <c r="I37" i="23"/>
  <c r="J36" i="23"/>
  <c r="I36" i="23"/>
  <c r="J35" i="23"/>
  <c r="I35" i="23"/>
  <c r="J34" i="23"/>
  <c r="I34" i="23"/>
  <c r="J33" i="23"/>
  <c r="I33" i="23"/>
  <c r="J32" i="23"/>
  <c r="I32" i="23"/>
  <c r="J31" i="23"/>
  <c r="I31" i="23"/>
  <c r="J30" i="23"/>
  <c r="I30" i="23"/>
  <c r="J29" i="23"/>
  <c r="I29" i="23"/>
  <c r="J28" i="23"/>
  <c r="I28" i="23"/>
  <c r="J27" i="23"/>
  <c r="I27" i="23"/>
  <c r="J26" i="23"/>
  <c r="I26" i="23"/>
  <c r="J25" i="23"/>
  <c r="I25" i="23"/>
  <c r="J24" i="23"/>
  <c r="I24" i="23"/>
  <c r="J23" i="23"/>
  <c r="I23" i="23"/>
  <c r="J22" i="23"/>
  <c r="I22" i="23"/>
  <c r="J21" i="23"/>
  <c r="I21" i="23"/>
  <c r="J20" i="23"/>
  <c r="I20" i="23"/>
  <c r="J19" i="23"/>
  <c r="I19" i="23"/>
  <c r="J18" i="23"/>
  <c r="I18" i="23"/>
  <c r="J17" i="23"/>
  <c r="I17" i="23"/>
  <c r="J16" i="23"/>
  <c r="I16" i="23"/>
  <c r="J15" i="23"/>
  <c r="I15" i="23"/>
  <c r="J14" i="23"/>
  <c r="I14" i="23"/>
  <c r="J13" i="23"/>
  <c r="I13" i="23"/>
  <c r="J12" i="23"/>
  <c r="I12" i="23"/>
  <c r="J11" i="23"/>
  <c r="I11" i="23"/>
  <c r="J10" i="23"/>
  <c r="I10" i="23"/>
  <c r="J9" i="23"/>
  <c r="I9" i="23"/>
  <c r="J8" i="23"/>
  <c r="I8" i="23"/>
  <c r="J7" i="23"/>
  <c r="I7" i="23"/>
  <c r="J6" i="23"/>
  <c r="I6" i="23"/>
  <c r="J5" i="23"/>
  <c r="H39" i="23"/>
  <c r="G39" i="23"/>
  <c r="F39" i="23"/>
  <c r="E39" i="23"/>
  <c r="D39" i="23"/>
  <c r="C39" i="23"/>
  <c r="H38" i="23"/>
  <c r="G38" i="23"/>
  <c r="F38" i="23"/>
  <c r="E38" i="23"/>
  <c r="D38" i="23"/>
  <c r="C38" i="23"/>
  <c r="H37" i="23"/>
  <c r="G37" i="23"/>
  <c r="F37" i="23"/>
  <c r="E37" i="23"/>
  <c r="D37" i="23"/>
  <c r="C37" i="23"/>
  <c r="H36" i="23"/>
  <c r="G36" i="23"/>
  <c r="F36" i="23"/>
  <c r="E36" i="23"/>
  <c r="D36" i="23"/>
  <c r="C36" i="23"/>
  <c r="H35" i="23"/>
  <c r="G35" i="23"/>
  <c r="F35" i="23"/>
  <c r="E35" i="23"/>
  <c r="D35" i="23"/>
  <c r="C35" i="23"/>
  <c r="H34" i="23"/>
  <c r="G34" i="23"/>
  <c r="F34" i="23"/>
  <c r="E34" i="23"/>
  <c r="D34" i="23"/>
  <c r="C34" i="23"/>
  <c r="H33" i="23"/>
  <c r="G33" i="23"/>
  <c r="F33" i="23"/>
  <c r="E33" i="23"/>
  <c r="D33" i="23"/>
  <c r="C33" i="23"/>
  <c r="H32" i="23"/>
  <c r="G32" i="23"/>
  <c r="F32" i="23"/>
  <c r="E32" i="23"/>
  <c r="D32" i="23"/>
  <c r="C32" i="23"/>
  <c r="H31" i="23"/>
  <c r="G31" i="23"/>
  <c r="F31" i="23"/>
  <c r="E31" i="23"/>
  <c r="D31" i="23"/>
  <c r="C31" i="23"/>
  <c r="H30" i="23"/>
  <c r="G30" i="23"/>
  <c r="F30" i="23"/>
  <c r="E30" i="23"/>
  <c r="D30" i="23"/>
  <c r="C30" i="23"/>
  <c r="H29" i="23"/>
  <c r="G29" i="23"/>
  <c r="F29" i="23"/>
  <c r="E29" i="23"/>
  <c r="D29" i="23"/>
  <c r="C29" i="23"/>
  <c r="H28" i="23"/>
  <c r="G28" i="23"/>
  <c r="F28" i="23"/>
  <c r="E28" i="23"/>
  <c r="D28" i="23"/>
  <c r="C28" i="23"/>
  <c r="H27" i="23"/>
  <c r="G27" i="23"/>
  <c r="F27" i="23"/>
  <c r="E27" i="23"/>
  <c r="D27" i="23"/>
  <c r="C27" i="23"/>
  <c r="H26" i="23"/>
  <c r="G26" i="23"/>
  <c r="F26" i="23"/>
  <c r="E26" i="23"/>
  <c r="D26" i="23"/>
  <c r="C26" i="23"/>
  <c r="H25" i="23"/>
  <c r="G25" i="23"/>
  <c r="F25" i="23"/>
  <c r="E25" i="23"/>
  <c r="D25" i="23"/>
  <c r="C25" i="23"/>
  <c r="H24" i="23"/>
  <c r="G24" i="23"/>
  <c r="F24" i="23"/>
  <c r="E24" i="23"/>
  <c r="D24" i="23"/>
  <c r="C24" i="23"/>
  <c r="H23" i="23"/>
  <c r="G23" i="23"/>
  <c r="F23" i="23"/>
  <c r="E23" i="23"/>
  <c r="D23" i="23"/>
  <c r="C23" i="23"/>
  <c r="H22" i="23"/>
  <c r="G22" i="23"/>
  <c r="F22" i="23"/>
  <c r="E22" i="23"/>
  <c r="D22" i="23"/>
  <c r="C22" i="23"/>
  <c r="H21" i="23"/>
  <c r="G21" i="23"/>
  <c r="F21" i="23"/>
  <c r="E21" i="23"/>
  <c r="D21" i="23"/>
  <c r="C21" i="23"/>
  <c r="H20" i="23"/>
  <c r="G20" i="23"/>
  <c r="F20" i="23"/>
  <c r="E20" i="23"/>
  <c r="D20" i="23"/>
  <c r="C20" i="23"/>
  <c r="H19" i="23"/>
  <c r="G19" i="23"/>
  <c r="F19" i="23"/>
  <c r="E19" i="23"/>
  <c r="D19" i="23"/>
  <c r="C19" i="23"/>
  <c r="H18" i="23"/>
  <c r="G18" i="23"/>
  <c r="F18" i="23"/>
  <c r="E18" i="23"/>
  <c r="D18" i="23"/>
  <c r="C18" i="23"/>
  <c r="H17" i="23"/>
  <c r="G17" i="23"/>
  <c r="F17" i="23"/>
  <c r="E17" i="23"/>
  <c r="D17" i="23"/>
  <c r="C17" i="23"/>
  <c r="H16" i="23"/>
  <c r="G16" i="23"/>
  <c r="F16" i="23"/>
  <c r="E16" i="23"/>
  <c r="D16" i="23"/>
  <c r="C16" i="23"/>
  <c r="H15" i="23"/>
  <c r="G15" i="23"/>
  <c r="F15" i="23"/>
  <c r="E15" i="23"/>
  <c r="D15" i="23"/>
  <c r="C15" i="23"/>
  <c r="H14" i="23"/>
  <c r="G14" i="23"/>
  <c r="F14" i="23"/>
  <c r="E14" i="23"/>
  <c r="D14" i="23"/>
  <c r="C14" i="23"/>
  <c r="H13" i="23"/>
  <c r="G13" i="23"/>
  <c r="F13" i="23"/>
  <c r="E13" i="23"/>
  <c r="D13" i="23"/>
  <c r="C13" i="23"/>
  <c r="H12" i="23"/>
  <c r="G12" i="23"/>
  <c r="F12" i="23"/>
  <c r="E12" i="23"/>
  <c r="D12" i="23"/>
  <c r="C12" i="23"/>
  <c r="A85" i="23"/>
  <c r="A84" i="23"/>
  <c r="B39" i="23"/>
  <c r="A83" i="23"/>
  <c r="B38" i="23"/>
  <c r="A82" i="23"/>
  <c r="B37" i="23"/>
  <c r="A81" i="23"/>
  <c r="B36" i="23"/>
  <c r="A80" i="23"/>
  <c r="B35" i="23"/>
  <c r="A79" i="23"/>
  <c r="B34" i="23"/>
  <c r="A78" i="23"/>
  <c r="B33" i="23"/>
  <c r="A77" i="23"/>
  <c r="B32" i="23"/>
  <c r="A76" i="23"/>
  <c r="B31" i="23"/>
  <c r="A75" i="23"/>
  <c r="B30" i="23"/>
  <c r="A74" i="23"/>
  <c r="B29" i="23"/>
  <c r="A73" i="23"/>
  <c r="B28" i="23"/>
  <c r="A72" i="23"/>
  <c r="B27" i="23"/>
  <c r="A71" i="23"/>
  <c r="B26" i="23"/>
  <c r="A70" i="23"/>
  <c r="B25" i="23"/>
  <c r="A69" i="23"/>
  <c r="B24" i="23"/>
  <c r="A68" i="23"/>
  <c r="B23" i="23"/>
  <c r="A67" i="23"/>
  <c r="B22" i="23"/>
  <c r="A66" i="23"/>
  <c r="B21" i="23"/>
  <c r="A65" i="23"/>
  <c r="B20" i="23"/>
  <c r="A64" i="23"/>
  <c r="B19" i="23"/>
  <c r="A63" i="23"/>
  <c r="B18" i="23"/>
  <c r="A62" i="23"/>
  <c r="B17" i="23"/>
  <c r="A61" i="23"/>
  <c r="B16" i="23"/>
  <c r="A60" i="23"/>
  <c r="B15" i="23"/>
  <c r="A59" i="23"/>
  <c r="B14" i="23"/>
  <c r="A58" i="23"/>
  <c r="B13" i="23"/>
  <c r="A57" i="23"/>
  <c r="B12" i="23"/>
  <c r="A56" i="23"/>
  <c r="B11" i="23"/>
  <c r="A55" i="23"/>
  <c r="B10" i="23"/>
  <c r="A54" i="23"/>
  <c r="B9" i="23"/>
  <c r="A53" i="23"/>
  <c r="B8" i="23"/>
  <c r="A52" i="23"/>
  <c r="B7" i="23"/>
  <c r="A51" i="23"/>
  <c r="B6" i="23"/>
  <c r="A50" i="23"/>
  <c r="B5" i="23"/>
  <c r="AK43" i="25"/>
  <c r="AJ43" i="25"/>
  <c r="AI43" i="25"/>
  <c r="AH43" i="25"/>
  <c r="AG43" i="25"/>
  <c r="AF43" i="25"/>
  <c r="AE43" i="25"/>
  <c r="AD43" i="25"/>
  <c r="AC43" i="25"/>
  <c r="AB43" i="25"/>
  <c r="AA43" i="25"/>
  <c r="Z43" i="25"/>
  <c r="Y43" i="25"/>
  <c r="X43" i="25"/>
  <c r="W43" i="25"/>
  <c r="V43" i="25"/>
  <c r="U43" i="25"/>
  <c r="T43" i="25"/>
  <c r="S43" i="25"/>
  <c r="R43" i="25"/>
  <c r="Q43" i="25"/>
  <c r="P43" i="25"/>
  <c r="O43" i="25"/>
  <c r="N43" i="25"/>
  <c r="M43" i="25"/>
  <c r="L43" i="25"/>
  <c r="K43" i="25"/>
  <c r="J43" i="25"/>
  <c r="AK42" i="25"/>
  <c r="AJ42" i="25"/>
  <c r="AI42" i="25"/>
  <c r="AH42" i="25"/>
  <c r="AG42" i="25"/>
  <c r="AF42" i="25"/>
  <c r="AE42" i="25"/>
  <c r="AD42" i="25"/>
  <c r="AC42" i="25"/>
  <c r="AB42" i="25"/>
  <c r="AA42" i="25"/>
  <c r="Z42" i="25"/>
  <c r="Y42" i="25"/>
  <c r="X42" i="25"/>
  <c r="W42" i="25"/>
  <c r="V42" i="25"/>
  <c r="U42" i="25"/>
  <c r="T42" i="25"/>
  <c r="S42" i="25"/>
  <c r="R42" i="25"/>
  <c r="Q42" i="25"/>
  <c r="P42" i="25"/>
  <c r="O42" i="25"/>
  <c r="N42" i="25"/>
  <c r="M42" i="25"/>
  <c r="L42" i="25"/>
  <c r="K42" i="25"/>
  <c r="J42" i="25"/>
  <c r="AK41" i="25"/>
  <c r="AJ41" i="25"/>
  <c r="AI41" i="25"/>
  <c r="AH41" i="25"/>
  <c r="AG41" i="25"/>
  <c r="AF41" i="25"/>
  <c r="AE41" i="25"/>
  <c r="AD41" i="25"/>
  <c r="AC41" i="25"/>
  <c r="AB41" i="25"/>
  <c r="AA41" i="25"/>
  <c r="Z41" i="25"/>
  <c r="Y41" i="25"/>
  <c r="X41" i="25"/>
  <c r="W41" i="25"/>
  <c r="V41" i="25"/>
  <c r="U41" i="25"/>
  <c r="T41" i="25"/>
  <c r="S41" i="25"/>
  <c r="R41" i="25"/>
  <c r="Q41" i="25"/>
  <c r="P41" i="25"/>
  <c r="O41" i="25"/>
  <c r="N41" i="25"/>
  <c r="M41" i="25"/>
  <c r="L41" i="25"/>
  <c r="K41" i="25"/>
  <c r="J41" i="25"/>
  <c r="AK40" i="25"/>
  <c r="AJ40" i="25"/>
  <c r="AI40" i="25"/>
  <c r="AH40" i="25"/>
  <c r="AG40" i="25"/>
  <c r="AF40" i="25"/>
  <c r="AE40" i="25"/>
  <c r="AD40" i="25"/>
  <c r="AC40" i="25"/>
  <c r="AB40" i="25"/>
  <c r="AA40" i="25"/>
  <c r="Z40" i="25"/>
  <c r="Y40" i="25"/>
  <c r="X40" i="25"/>
  <c r="W40" i="25"/>
  <c r="V40" i="25"/>
  <c r="U40" i="25"/>
  <c r="T40" i="25"/>
  <c r="S40" i="25"/>
  <c r="R40" i="25"/>
  <c r="Q40" i="25"/>
  <c r="P40" i="25"/>
  <c r="O40" i="25"/>
  <c r="N40" i="25"/>
  <c r="M40" i="25"/>
  <c r="L40" i="25"/>
  <c r="K40" i="25"/>
  <c r="J40" i="25"/>
  <c r="AK39" i="25"/>
  <c r="AJ39" i="25"/>
  <c r="AI39" i="25"/>
  <c r="AH39" i="25"/>
  <c r="AG39" i="25"/>
  <c r="AF39" i="25"/>
  <c r="AE39" i="25"/>
  <c r="AD39" i="25"/>
  <c r="AC39" i="25"/>
  <c r="AB39" i="25"/>
  <c r="AA39" i="25"/>
  <c r="Z39" i="25"/>
  <c r="Y39" i="25"/>
  <c r="X39" i="25"/>
  <c r="W39" i="25"/>
  <c r="V39" i="25"/>
  <c r="U39" i="25"/>
  <c r="T39" i="25"/>
  <c r="S39" i="25"/>
  <c r="R39" i="25"/>
  <c r="Q39" i="25"/>
  <c r="P39" i="25"/>
  <c r="O39" i="25"/>
  <c r="N39" i="25"/>
  <c r="M39" i="25"/>
  <c r="L39" i="25"/>
  <c r="K39" i="25"/>
  <c r="J39" i="25"/>
  <c r="AK38" i="25"/>
  <c r="AJ38" i="25"/>
  <c r="AI38" i="25"/>
  <c r="AH38" i="25"/>
  <c r="AG38" i="25"/>
  <c r="AF38" i="25"/>
  <c r="AE38" i="25"/>
  <c r="AD38" i="25"/>
  <c r="AC38" i="25"/>
  <c r="AB38" i="25"/>
  <c r="AA38" i="25"/>
  <c r="Z38" i="25"/>
  <c r="Y38" i="25"/>
  <c r="X38" i="25"/>
  <c r="W38" i="25"/>
  <c r="V38" i="25"/>
  <c r="U38" i="25"/>
  <c r="T38" i="25"/>
  <c r="S38" i="25"/>
  <c r="R38" i="25"/>
  <c r="Q38" i="25"/>
  <c r="P38" i="25"/>
  <c r="O38" i="25"/>
  <c r="N38" i="25"/>
  <c r="M38" i="25"/>
  <c r="L38" i="25"/>
  <c r="K38" i="25"/>
  <c r="J38" i="25"/>
  <c r="AK37" i="25"/>
  <c r="AJ37" i="25"/>
  <c r="AI37" i="25"/>
  <c r="AH37" i="25"/>
  <c r="AG37" i="25"/>
  <c r="AF37" i="25"/>
  <c r="AE37" i="25"/>
  <c r="AD37" i="25"/>
  <c r="AC37" i="25"/>
  <c r="AB37" i="25"/>
  <c r="AA37" i="25"/>
  <c r="Z37" i="25"/>
  <c r="Y37" i="25"/>
  <c r="X37" i="25"/>
  <c r="W37" i="25"/>
  <c r="V37" i="25"/>
  <c r="U37" i="25"/>
  <c r="T37" i="25"/>
  <c r="S37" i="25"/>
  <c r="R37" i="25"/>
  <c r="Q37" i="25"/>
  <c r="P37" i="25"/>
  <c r="O37" i="25"/>
  <c r="N37" i="25"/>
  <c r="M37" i="25"/>
  <c r="L37" i="25"/>
  <c r="K37" i="25"/>
  <c r="J37" i="25"/>
  <c r="AK36" i="25"/>
  <c r="AJ36" i="25"/>
  <c r="AI36" i="25"/>
  <c r="AH36" i="25"/>
  <c r="AG36" i="25"/>
  <c r="AF36" i="25"/>
  <c r="AE36" i="25"/>
  <c r="AD36" i="25"/>
  <c r="AC36" i="25"/>
  <c r="AB36" i="25"/>
  <c r="AA36" i="25"/>
  <c r="Z36" i="25"/>
  <c r="Y36" i="25"/>
  <c r="X36" i="25"/>
  <c r="W36" i="25"/>
  <c r="V36" i="25"/>
  <c r="U36" i="25"/>
  <c r="T36" i="25"/>
  <c r="S36" i="25"/>
  <c r="R36" i="25"/>
  <c r="Q36" i="25"/>
  <c r="P36" i="25"/>
  <c r="O36" i="25"/>
  <c r="N36" i="25"/>
  <c r="M36" i="25"/>
  <c r="L36" i="25"/>
  <c r="K36" i="25"/>
  <c r="J36" i="25"/>
  <c r="AK35" i="25"/>
  <c r="AJ35" i="25"/>
  <c r="AI35" i="25"/>
  <c r="AH35" i="25"/>
  <c r="AG35" i="25"/>
  <c r="AF35" i="25"/>
  <c r="AE35" i="25"/>
  <c r="AD35" i="25"/>
  <c r="AC35" i="25"/>
  <c r="AB35" i="25"/>
  <c r="AA35" i="25"/>
  <c r="Z35" i="25"/>
  <c r="Y35" i="25"/>
  <c r="X35" i="25"/>
  <c r="W35" i="25"/>
  <c r="V35" i="25"/>
  <c r="U35" i="25"/>
  <c r="T35" i="25"/>
  <c r="S35" i="25"/>
  <c r="R35" i="25"/>
  <c r="Q35" i="25"/>
  <c r="P35" i="25"/>
  <c r="O35" i="25"/>
  <c r="N35" i="25"/>
  <c r="M35" i="25"/>
  <c r="L35" i="25"/>
  <c r="K35" i="25"/>
  <c r="J35" i="25"/>
  <c r="AK34" i="25"/>
  <c r="AJ34" i="25"/>
  <c r="AI34" i="25"/>
  <c r="AH34" i="25"/>
  <c r="AG34" i="25"/>
  <c r="AF34" i="25"/>
  <c r="AE34" i="25"/>
  <c r="AD34" i="25"/>
  <c r="AC34" i="25"/>
  <c r="AB34" i="25"/>
  <c r="AA34" i="25"/>
  <c r="Z34" i="25"/>
  <c r="Y34" i="25"/>
  <c r="X34" i="25"/>
  <c r="W34" i="25"/>
  <c r="V34" i="25"/>
  <c r="U34" i="25"/>
  <c r="T34" i="25"/>
  <c r="S34" i="25"/>
  <c r="R34" i="25"/>
  <c r="Q34" i="25"/>
  <c r="P34" i="25"/>
  <c r="O34" i="25"/>
  <c r="N34" i="25"/>
  <c r="M34" i="25"/>
  <c r="L34" i="25"/>
  <c r="K34" i="25"/>
  <c r="J34" i="25"/>
  <c r="AK33" i="25"/>
  <c r="AJ33" i="25"/>
  <c r="AI33" i="25"/>
  <c r="AH33" i="25"/>
  <c r="AG33" i="25"/>
  <c r="AF33" i="25"/>
  <c r="AE33" i="25"/>
  <c r="AD33" i="25"/>
  <c r="AC33" i="25"/>
  <c r="AB33" i="25"/>
  <c r="AA33" i="25"/>
  <c r="Z33" i="25"/>
  <c r="Y33" i="25"/>
  <c r="X33" i="25"/>
  <c r="W33" i="25"/>
  <c r="V33" i="25"/>
  <c r="U33" i="25"/>
  <c r="T33" i="25"/>
  <c r="S33" i="25"/>
  <c r="R33" i="25"/>
  <c r="Q33" i="25"/>
  <c r="P33" i="25"/>
  <c r="O33" i="25"/>
  <c r="N33" i="25"/>
  <c r="M33" i="25"/>
  <c r="L33" i="25"/>
  <c r="K33" i="25"/>
  <c r="J33" i="25"/>
  <c r="AK32" i="25"/>
  <c r="AJ32" i="25"/>
  <c r="AI32" i="25"/>
  <c r="AH32" i="25"/>
  <c r="AG32" i="25"/>
  <c r="AF32" i="25"/>
  <c r="AE32" i="25"/>
  <c r="AD32" i="25"/>
  <c r="AC32" i="25"/>
  <c r="AB32" i="25"/>
  <c r="AA32" i="25"/>
  <c r="Z32" i="25"/>
  <c r="Y32" i="25"/>
  <c r="X32" i="25"/>
  <c r="W32" i="25"/>
  <c r="V32" i="25"/>
  <c r="U32" i="25"/>
  <c r="T32" i="25"/>
  <c r="S32" i="25"/>
  <c r="R32" i="25"/>
  <c r="Q32" i="25"/>
  <c r="P32" i="25"/>
  <c r="O32" i="25"/>
  <c r="N32" i="25"/>
  <c r="M32" i="25"/>
  <c r="L32" i="25"/>
  <c r="K32" i="25"/>
  <c r="J32" i="25"/>
  <c r="AK31" i="25"/>
  <c r="AJ31" i="25"/>
  <c r="AI31" i="25"/>
  <c r="AH31" i="25"/>
  <c r="AG31" i="25"/>
  <c r="AF31" i="25"/>
  <c r="AE31" i="25"/>
  <c r="AD31" i="25"/>
  <c r="AC31" i="25"/>
  <c r="AB31" i="25"/>
  <c r="AA31" i="25"/>
  <c r="Z31" i="25"/>
  <c r="Y31" i="25"/>
  <c r="X31" i="25"/>
  <c r="W31" i="25"/>
  <c r="V31" i="25"/>
  <c r="U31" i="25"/>
  <c r="T31" i="25"/>
  <c r="S31" i="25"/>
  <c r="R31" i="25"/>
  <c r="Q31" i="25"/>
  <c r="P31" i="25"/>
  <c r="O31" i="25"/>
  <c r="N31" i="25"/>
  <c r="M31" i="25"/>
  <c r="L31" i="25"/>
  <c r="K31" i="25"/>
  <c r="J31" i="25"/>
  <c r="AK30" i="25"/>
  <c r="AJ30" i="25"/>
  <c r="AI30" i="25"/>
  <c r="AH30" i="25"/>
  <c r="AG30" i="25"/>
  <c r="AF30" i="25"/>
  <c r="AE30" i="25"/>
  <c r="AD30" i="25"/>
  <c r="AC30" i="25"/>
  <c r="AB30" i="25"/>
  <c r="AA30" i="25"/>
  <c r="Z30" i="25"/>
  <c r="Y30" i="25"/>
  <c r="X30" i="25"/>
  <c r="W30" i="25"/>
  <c r="V30" i="25"/>
  <c r="U30" i="25"/>
  <c r="T30" i="25"/>
  <c r="S30" i="25"/>
  <c r="R30" i="25"/>
  <c r="Q30" i="25"/>
  <c r="P30" i="25"/>
  <c r="O30" i="25"/>
  <c r="N30" i="25"/>
  <c r="M30" i="25"/>
  <c r="L30" i="25"/>
  <c r="K30" i="25"/>
  <c r="J30" i="25"/>
  <c r="AK29" i="25"/>
  <c r="AJ29" i="25"/>
  <c r="AI29" i="25"/>
  <c r="AH29" i="25"/>
  <c r="AG29" i="25"/>
  <c r="AF29" i="25"/>
  <c r="AE29" i="25"/>
  <c r="AD29" i="25"/>
  <c r="AC29" i="25"/>
  <c r="AB29" i="25"/>
  <c r="AA29" i="25"/>
  <c r="Z29" i="25"/>
  <c r="Y29" i="25"/>
  <c r="X29" i="25"/>
  <c r="W29" i="25"/>
  <c r="V29" i="25"/>
  <c r="U29" i="25"/>
  <c r="T29" i="25"/>
  <c r="S29" i="25"/>
  <c r="R29" i="25"/>
  <c r="Q29" i="25"/>
  <c r="P29" i="25"/>
  <c r="O29" i="25"/>
  <c r="N29" i="25"/>
  <c r="M29" i="25"/>
  <c r="L29" i="25"/>
  <c r="K29" i="25"/>
  <c r="J29" i="25"/>
  <c r="AK28" i="25"/>
  <c r="AJ28" i="25"/>
  <c r="AI28" i="25"/>
  <c r="AH28" i="25"/>
  <c r="AG28" i="25"/>
  <c r="AF28" i="25"/>
  <c r="AE28" i="25"/>
  <c r="AD28" i="25"/>
  <c r="AC28" i="25"/>
  <c r="AB28" i="25"/>
  <c r="AA28" i="25"/>
  <c r="Z28" i="25"/>
  <c r="Y28" i="25"/>
  <c r="X28" i="25"/>
  <c r="W28" i="25"/>
  <c r="V28" i="25"/>
  <c r="U28" i="25"/>
  <c r="T28" i="25"/>
  <c r="S28" i="25"/>
  <c r="R28" i="25"/>
  <c r="Q28" i="25"/>
  <c r="P28" i="25"/>
  <c r="O28" i="25"/>
  <c r="N28" i="25"/>
  <c r="M28" i="25"/>
  <c r="L28" i="25"/>
  <c r="K28" i="25"/>
  <c r="J28" i="25"/>
  <c r="AK27" i="25"/>
  <c r="AJ27" i="25"/>
  <c r="AI27" i="25"/>
  <c r="AH27" i="25"/>
  <c r="AG27" i="25"/>
  <c r="AF27" i="25"/>
  <c r="AE27" i="25"/>
  <c r="AD27" i="25"/>
  <c r="AC27" i="25"/>
  <c r="AB27" i="25"/>
  <c r="AA27" i="25"/>
  <c r="Z27" i="25"/>
  <c r="Y27" i="25"/>
  <c r="X27" i="25"/>
  <c r="W27" i="25"/>
  <c r="V27" i="25"/>
  <c r="U27" i="25"/>
  <c r="T27" i="25"/>
  <c r="S27" i="25"/>
  <c r="R27" i="25"/>
  <c r="Q27" i="25"/>
  <c r="P27" i="25"/>
  <c r="O27" i="25"/>
  <c r="N27" i="25"/>
  <c r="M27" i="25"/>
  <c r="L27" i="25"/>
  <c r="K27" i="25"/>
  <c r="J27" i="25"/>
  <c r="AK26" i="25"/>
  <c r="AJ26" i="25"/>
  <c r="AI26" i="25"/>
  <c r="AH26" i="25"/>
  <c r="AG26" i="25"/>
  <c r="AF26" i="25"/>
  <c r="AE26" i="25"/>
  <c r="AD26" i="25"/>
  <c r="AC26" i="25"/>
  <c r="AB26" i="25"/>
  <c r="AA26" i="25"/>
  <c r="Z26" i="25"/>
  <c r="Y26" i="25"/>
  <c r="X26" i="25"/>
  <c r="W26" i="25"/>
  <c r="V26" i="25"/>
  <c r="U26" i="25"/>
  <c r="T26" i="25"/>
  <c r="S26" i="25"/>
  <c r="R26" i="25"/>
  <c r="Q26" i="25"/>
  <c r="P26" i="25"/>
  <c r="O26" i="25"/>
  <c r="N26" i="25"/>
  <c r="M26" i="25"/>
  <c r="L26" i="25"/>
  <c r="K26" i="25"/>
  <c r="J26" i="25"/>
  <c r="AK25" i="25"/>
  <c r="AJ25" i="25"/>
  <c r="AI25" i="25"/>
  <c r="AH25" i="25"/>
  <c r="AG25" i="25"/>
  <c r="AF25" i="25"/>
  <c r="AE25" i="25"/>
  <c r="AD25" i="25"/>
  <c r="AC25" i="25"/>
  <c r="AB25" i="25"/>
  <c r="AA25" i="25"/>
  <c r="Z25" i="25"/>
  <c r="Y25" i="25"/>
  <c r="X25" i="25"/>
  <c r="W25" i="25"/>
  <c r="V25" i="25"/>
  <c r="U25" i="25"/>
  <c r="T25" i="25"/>
  <c r="S25" i="25"/>
  <c r="R25" i="25"/>
  <c r="Q25" i="25"/>
  <c r="P25" i="25"/>
  <c r="O25" i="25"/>
  <c r="N25" i="25"/>
  <c r="M25" i="25"/>
  <c r="L25" i="25"/>
  <c r="K25" i="25"/>
  <c r="J25" i="25"/>
  <c r="AK24" i="25"/>
  <c r="AJ24" i="25"/>
  <c r="AI24" i="25"/>
  <c r="AH24" i="25"/>
  <c r="AG24" i="25"/>
  <c r="AF24" i="25"/>
  <c r="AE24" i="25"/>
  <c r="AD24" i="25"/>
  <c r="AC24" i="25"/>
  <c r="AB24" i="25"/>
  <c r="AA24" i="25"/>
  <c r="Z24" i="25"/>
  <c r="Y24" i="25"/>
  <c r="X24" i="25"/>
  <c r="W24" i="25"/>
  <c r="V24" i="25"/>
  <c r="U24" i="25"/>
  <c r="T24" i="25"/>
  <c r="S24" i="25"/>
  <c r="R24" i="25"/>
  <c r="Q24" i="25"/>
  <c r="P24" i="25"/>
  <c r="O24" i="25"/>
  <c r="N24" i="25"/>
  <c r="M24" i="25"/>
  <c r="L24" i="25"/>
  <c r="K24" i="25"/>
  <c r="J24" i="25"/>
  <c r="AK23" i="25"/>
  <c r="AJ23" i="25"/>
  <c r="AI23" i="25"/>
  <c r="AH23" i="25"/>
  <c r="AG23" i="25"/>
  <c r="AF23" i="25"/>
  <c r="AE23" i="25"/>
  <c r="AD23" i="25"/>
  <c r="AC23" i="25"/>
  <c r="AB23" i="25"/>
  <c r="AA23" i="25"/>
  <c r="Z23" i="25"/>
  <c r="Y23" i="25"/>
  <c r="X23" i="25"/>
  <c r="W23" i="25"/>
  <c r="V23" i="25"/>
  <c r="U23" i="25"/>
  <c r="T23" i="25"/>
  <c r="S23" i="25"/>
  <c r="R23" i="25"/>
  <c r="Q23" i="25"/>
  <c r="P23" i="25"/>
  <c r="O23" i="25"/>
  <c r="N23" i="25"/>
  <c r="M23" i="25"/>
  <c r="L23" i="25"/>
  <c r="K23" i="25"/>
  <c r="J23" i="25"/>
  <c r="AK22" i="25"/>
  <c r="AJ22" i="25"/>
  <c r="AI22" i="25"/>
  <c r="AH22" i="25"/>
  <c r="AG22" i="25"/>
  <c r="AF22" i="25"/>
  <c r="AE22" i="25"/>
  <c r="AD22" i="25"/>
  <c r="AC22" i="25"/>
  <c r="AB22" i="25"/>
  <c r="AA22" i="25"/>
  <c r="Z22" i="25"/>
  <c r="Y22" i="25"/>
  <c r="X22" i="25"/>
  <c r="W22" i="25"/>
  <c r="V22" i="25"/>
  <c r="U22" i="25"/>
  <c r="T22" i="25"/>
  <c r="S22" i="25"/>
  <c r="R22" i="25"/>
  <c r="Q22" i="25"/>
  <c r="P22" i="25"/>
  <c r="O22" i="25"/>
  <c r="N22" i="25"/>
  <c r="M22" i="25"/>
  <c r="L22" i="25"/>
  <c r="K22" i="25"/>
  <c r="J22" i="25"/>
  <c r="I43" i="25"/>
  <c r="H43" i="25"/>
  <c r="G43" i="25"/>
  <c r="F43" i="25"/>
  <c r="E43" i="25"/>
  <c r="D43" i="25"/>
  <c r="C43" i="25"/>
  <c r="B43" i="25"/>
  <c r="I42" i="25"/>
  <c r="H42" i="25"/>
  <c r="G42" i="25"/>
  <c r="F42" i="25"/>
  <c r="E42" i="25"/>
  <c r="D42" i="25"/>
  <c r="C42" i="25"/>
  <c r="B42" i="25"/>
  <c r="I41" i="25"/>
  <c r="H41" i="25"/>
  <c r="G41" i="25"/>
  <c r="F41" i="25"/>
  <c r="E41" i="25"/>
  <c r="D41" i="25"/>
  <c r="C41" i="25"/>
  <c r="B41" i="25"/>
  <c r="I40" i="25"/>
  <c r="H40" i="25"/>
  <c r="G40" i="25"/>
  <c r="F40" i="25"/>
  <c r="E40" i="25"/>
  <c r="D40" i="25"/>
  <c r="C40" i="25"/>
  <c r="B40" i="25"/>
  <c r="I39" i="25"/>
  <c r="H39" i="25"/>
  <c r="G39" i="25"/>
  <c r="F39" i="25"/>
  <c r="E39" i="25"/>
  <c r="D39" i="25"/>
  <c r="C39" i="25"/>
  <c r="B39" i="25"/>
  <c r="I38" i="25"/>
  <c r="H38" i="25"/>
  <c r="G38" i="25"/>
  <c r="F38" i="25"/>
  <c r="E38" i="25"/>
  <c r="D38" i="25"/>
  <c r="C38" i="25"/>
  <c r="B38" i="25"/>
  <c r="F3365" i="10"/>
  <c r="F3364" i="10"/>
  <c r="F3363" i="10"/>
  <c r="F3362" i="10"/>
  <c r="F3361" i="10"/>
  <c r="F3360" i="10"/>
  <c r="F3359" i="10"/>
  <c r="F3358" i="10"/>
  <c r="F3357" i="10"/>
  <c r="F3356" i="10"/>
  <c r="F3355" i="10"/>
  <c r="F3354" i="10"/>
  <c r="F3353" i="10"/>
  <c r="F3352" i="10"/>
  <c r="F3351" i="10"/>
  <c r="AK40" i="17"/>
  <c r="AJ40" i="17"/>
  <c r="AI40" i="17"/>
  <c r="AH40" i="17"/>
  <c r="AG40" i="17"/>
  <c r="AF40" i="17"/>
  <c r="AE40" i="17"/>
  <c r="AD40" i="17"/>
  <c r="AC40" i="17"/>
  <c r="AB40" i="17"/>
  <c r="AA40" i="17"/>
  <c r="Z40" i="17"/>
  <c r="Y40" i="17"/>
  <c r="X40" i="17"/>
  <c r="W40" i="17"/>
  <c r="V40" i="17"/>
  <c r="U40" i="17"/>
  <c r="T40" i="17"/>
  <c r="S40" i="17"/>
  <c r="R40" i="17"/>
  <c r="Q40" i="17"/>
  <c r="P40" i="17"/>
  <c r="O40" i="17"/>
  <c r="N40" i="17"/>
  <c r="M40" i="17"/>
  <c r="L40" i="17"/>
  <c r="K40" i="17"/>
  <c r="J40" i="17"/>
  <c r="I40" i="17"/>
  <c r="H40" i="17"/>
  <c r="G40" i="17"/>
  <c r="F40" i="17"/>
  <c r="E40" i="17"/>
  <c r="D40" i="17"/>
  <c r="C40" i="17"/>
  <c r="B40" i="17"/>
  <c r="AK39" i="17"/>
  <c r="AJ39" i="17"/>
  <c r="AI39" i="17"/>
  <c r="AH39" i="17"/>
  <c r="AG39" i="17"/>
  <c r="AF39" i="17"/>
  <c r="AE39" i="17"/>
  <c r="AD39" i="17"/>
  <c r="AC39" i="17"/>
  <c r="AB39" i="17"/>
  <c r="AA39" i="17"/>
  <c r="Z39" i="17"/>
  <c r="Y39" i="17"/>
  <c r="X39" i="17"/>
  <c r="W39" i="17"/>
  <c r="V39" i="17"/>
  <c r="U39" i="17"/>
  <c r="T39" i="17"/>
  <c r="S39" i="17"/>
  <c r="R39" i="17"/>
  <c r="Q39" i="17"/>
  <c r="P39" i="17"/>
  <c r="O39" i="17"/>
  <c r="N39" i="17"/>
  <c r="M39" i="17"/>
  <c r="L39" i="17"/>
  <c r="K39" i="17"/>
  <c r="J39" i="17"/>
  <c r="I39" i="17"/>
  <c r="H39" i="17"/>
  <c r="G39" i="17"/>
  <c r="F39" i="17"/>
  <c r="E39" i="17"/>
  <c r="D39" i="17"/>
  <c r="C39" i="17"/>
  <c r="B39" i="17"/>
  <c r="AK38" i="17"/>
  <c r="AJ38" i="17"/>
  <c r="AI38" i="17"/>
  <c r="AH38" i="17"/>
  <c r="AG38" i="17"/>
  <c r="AF38" i="17"/>
  <c r="AE38" i="17"/>
  <c r="AD38" i="17"/>
  <c r="AC38" i="17"/>
  <c r="AB38" i="17"/>
  <c r="AA38" i="17"/>
  <c r="Z38" i="17"/>
  <c r="Y38" i="17"/>
  <c r="X38" i="17"/>
  <c r="W38" i="17"/>
  <c r="V38" i="17"/>
  <c r="U38" i="17"/>
  <c r="T38" i="17"/>
  <c r="S38" i="17"/>
  <c r="R38" i="17"/>
  <c r="Q38" i="17"/>
  <c r="P38" i="17"/>
  <c r="O38" i="17"/>
  <c r="N38" i="17"/>
  <c r="M38" i="17"/>
  <c r="L38" i="17"/>
  <c r="K38" i="17"/>
  <c r="J38" i="17"/>
  <c r="I38" i="17"/>
  <c r="H38" i="17"/>
  <c r="G38" i="17"/>
  <c r="F38" i="17"/>
  <c r="E38" i="17"/>
  <c r="D38" i="17"/>
  <c r="C38" i="17"/>
  <c r="B38" i="17"/>
  <c r="AK37" i="17"/>
  <c r="AJ37" i="17"/>
  <c r="AI37" i="17"/>
  <c r="AH37" i="17"/>
  <c r="AG37" i="17"/>
  <c r="AF37" i="17"/>
  <c r="AE37" i="17"/>
  <c r="AD37" i="17"/>
  <c r="AC37" i="17"/>
  <c r="AB37" i="17"/>
  <c r="AA37" i="17"/>
  <c r="Z37" i="17"/>
  <c r="Y37" i="17"/>
  <c r="X37" i="17"/>
  <c r="W37" i="17"/>
  <c r="V37" i="17"/>
  <c r="U37" i="17"/>
  <c r="T37" i="17"/>
  <c r="S37" i="17"/>
  <c r="R37" i="17"/>
  <c r="Q37" i="17"/>
  <c r="P37" i="17"/>
  <c r="O37" i="17"/>
  <c r="N37" i="17"/>
  <c r="M37" i="17"/>
  <c r="L37" i="17"/>
  <c r="K37" i="17"/>
  <c r="J37" i="17"/>
  <c r="I37" i="17"/>
  <c r="H37" i="17"/>
  <c r="G37" i="17"/>
  <c r="F37" i="17"/>
  <c r="E37" i="17"/>
  <c r="D37" i="17"/>
  <c r="C37" i="17"/>
  <c r="B37" i="17"/>
  <c r="AK36" i="17"/>
  <c r="AJ36" i="17"/>
  <c r="AI36" i="17"/>
  <c r="AH36" i="17"/>
  <c r="AG36" i="17"/>
  <c r="AF36" i="17"/>
  <c r="AE36" i="17"/>
  <c r="AD36" i="17"/>
  <c r="AC36" i="17"/>
  <c r="AB36" i="17"/>
  <c r="AA36" i="17"/>
  <c r="Z36" i="17"/>
  <c r="Y36" i="17"/>
  <c r="X36" i="17"/>
  <c r="W36" i="17"/>
  <c r="V36" i="17"/>
  <c r="U36" i="17"/>
  <c r="T36" i="17"/>
  <c r="S36" i="17"/>
  <c r="R36" i="17"/>
  <c r="Q36" i="17"/>
  <c r="P36" i="17"/>
  <c r="O36" i="17"/>
  <c r="N36" i="17"/>
  <c r="M36" i="17"/>
  <c r="L36" i="17"/>
  <c r="K36" i="17"/>
  <c r="J36" i="17"/>
  <c r="I36" i="17"/>
  <c r="H36" i="17"/>
  <c r="G36" i="17"/>
  <c r="F36" i="17"/>
  <c r="E36" i="17"/>
  <c r="D36" i="17"/>
  <c r="C36" i="17"/>
  <c r="B36" i="17"/>
  <c r="AK35" i="17"/>
  <c r="AJ35" i="17"/>
  <c r="AI35" i="17"/>
  <c r="AH35" i="17"/>
  <c r="AG35" i="17"/>
  <c r="AF35" i="17"/>
  <c r="AE35" i="17"/>
  <c r="AD35" i="17"/>
  <c r="AC35" i="17"/>
  <c r="AB35" i="17"/>
  <c r="AA35" i="17"/>
  <c r="Z35" i="17"/>
  <c r="Y35" i="17"/>
  <c r="X35" i="17"/>
  <c r="W35" i="17"/>
  <c r="V35" i="17"/>
  <c r="U35" i="17"/>
  <c r="T35" i="17"/>
  <c r="S35" i="17"/>
  <c r="R35" i="17"/>
  <c r="Q35" i="17"/>
  <c r="P35" i="17"/>
  <c r="O35" i="17"/>
  <c r="N35" i="17"/>
  <c r="M35" i="17"/>
  <c r="L35" i="17"/>
  <c r="K35" i="17"/>
  <c r="J35" i="17"/>
  <c r="I35" i="17"/>
  <c r="H35" i="17"/>
  <c r="G35" i="17"/>
  <c r="F35" i="17"/>
  <c r="E35" i="17"/>
  <c r="D35" i="17"/>
  <c r="C35" i="17"/>
  <c r="B35" i="17"/>
  <c r="AK34" i="17"/>
  <c r="AJ34" i="17"/>
  <c r="AI34" i="17"/>
  <c r="AH34" i="17"/>
  <c r="AK33" i="17"/>
  <c r="AJ33" i="17"/>
  <c r="AI33" i="17"/>
  <c r="AH33" i="17"/>
  <c r="AK32" i="17"/>
  <c r="AJ32" i="17"/>
  <c r="AI32" i="17"/>
  <c r="AH32" i="17"/>
  <c r="AK31" i="17"/>
  <c r="AJ31" i="17"/>
  <c r="AI31" i="17"/>
  <c r="AH31" i="17"/>
  <c r="AK30" i="17"/>
  <c r="AJ30" i="17"/>
  <c r="AI30" i="17"/>
  <c r="AH30" i="17"/>
  <c r="AK29" i="17"/>
  <c r="AJ29" i="17"/>
  <c r="AI29" i="17"/>
  <c r="AH29" i="17"/>
  <c r="AK28" i="17"/>
  <c r="AJ28" i="17"/>
  <c r="AI28" i="17"/>
  <c r="AH28" i="17"/>
  <c r="AK27" i="17"/>
  <c r="AJ27" i="17"/>
  <c r="AI27" i="17"/>
  <c r="AH27" i="17"/>
  <c r="AK26" i="17"/>
  <c r="AJ26" i="17"/>
  <c r="AI26" i="17"/>
  <c r="AH26" i="17"/>
  <c r="AK25" i="17"/>
  <c r="AJ25" i="17"/>
  <c r="AI25" i="17"/>
  <c r="AH25" i="17"/>
  <c r="AK24" i="17"/>
  <c r="AJ24" i="17"/>
  <c r="AI24" i="17"/>
  <c r="AH24" i="17"/>
  <c r="AK23" i="17"/>
  <c r="AJ23" i="17"/>
  <c r="AI23" i="17"/>
  <c r="AH23" i="17"/>
  <c r="AK22" i="17"/>
  <c r="AJ22" i="17"/>
  <c r="AI22" i="17"/>
  <c r="AH22" i="17"/>
  <c r="AK21" i="17"/>
  <c r="AJ21" i="17"/>
  <c r="AI21" i="17"/>
  <c r="AH21" i="17"/>
  <c r="AK20" i="17"/>
  <c r="AJ20" i="17"/>
  <c r="AI20" i="17"/>
  <c r="AH20" i="17"/>
  <c r="AK19" i="17"/>
  <c r="AJ19" i="17"/>
  <c r="AI19" i="17"/>
  <c r="AH19" i="17"/>
  <c r="AG34" i="17"/>
  <c r="AF34" i="17"/>
  <c r="AE34" i="17"/>
  <c r="AD34" i="17"/>
  <c r="AC34" i="17"/>
  <c r="AB34" i="17"/>
  <c r="AA34" i="17"/>
  <c r="Z34" i="17"/>
  <c r="Y34" i="17"/>
  <c r="X34" i="17"/>
  <c r="W34" i="17"/>
  <c r="V34" i="17"/>
  <c r="U34" i="17"/>
  <c r="T34" i="17"/>
  <c r="S34" i="17"/>
  <c r="R34" i="17"/>
  <c r="Q34" i="17"/>
  <c r="P34" i="17"/>
  <c r="O34" i="17"/>
  <c r="N34" i="17"/>
  <c r="M34" i="17"/>
  <c r="L34" i="17"/>
  <c r="K34" i="17"/>
  <c r="J34" i="17"/>
  <c r="I34" i="17"/>
  <c r="H34" i="17"/>
  <c r="G34" i="17"/>
  <c r="F34" i="17"/>
  <c r="E34" i="17"/>
  <c r="D34" i="17"/>
  <c r="AG33" i="17"/>
  <c r="AF33" i="17"/>
  <c r="AE33" i="17"/>
  <c r="AD33" i="17"/>
  <c r="AC33" i="17"/>
  <c r="AB33" i="17"/>
  <c r="AA33" i="17"/>
  <c r="Z33" i="17"/>
  <c r="Y33" i="17"/>
  <c r="X33" i="17"/>
  <c r="W33" i="17"/>
  <c r="V33" i="17"/>
  <c r="U33" i="17"/>
  <c r="T33" i="17"/>
  <c r="S33" i="17"/>
  <c r="R33" i="17"/>
  <c r="Q33" i="17"/>
  <c r="P33" i="17"/>
  <c r="O33" i="17"/>
  <c r="N33" i="17"/>
  <c r="M33" i="17"/>
  <c r="L33" i="17"/>
  <c r="K33" i="17"/>
  <c r="J33" i="17"/>
  <c r="I33" i="17"/>
  <c r="H33" i="17"/>
  <c r="G33" i="17"/>
  <c r="F33" i="17"/>
  <c r="E33" i="17"/>
  <c r="D33" i="17"/>
  <c r="AG32" i="17"/>
  <c r="AF32" i="17"/>
  <c r="AE32" i="17"/>
  <c r="AD32" i="17"/>
  <c r="AC32" i="17"/>
  <c r="AB32" i="17"/>
  <c r="AA32" i="17"/>
  <c r="Z32" i="17"/>
  <c r="Y32" i="17"/>
  <c r="X32" i="17"/>
  <c r="W32" i="17"/>
  <c r="V32" i="17"/>
  <c r="U32" i="17"/>
  <c r="T32" i="17"/>
  <c r="S32" i="17"/>
  <c r="R32" i="17"/>
  <c r="Q32" i="17"/>
  <c r="P32" i="17"/>
  <c r="O32" i="17"/>
  <c r="N32" i="17"/>
  <c r="M32" i="17"/>
  <c r="L32" i="17"/>
  <c r="K32" i="17"/>
  <c r="J32" i="17"/>
  <c r="I32" i="17"/>
  <c r="H32" i="17"/>
  <c r="G32" i="17"/>
  <c r="F32" i="17"/>
  <c r="E32" i="17"/>
  <c r="D32" i="17"/>
  <c r="AG31" i="17"/>
  <c r="AF31" i="17"/>
  <c r="AE31" i="17"/>
  <c r="AD31" i="17"/>
  <c r="AC31" i="17"/>
  <c r="AB31" i="17"/>
  <c r="AA31" i="17"/>
  <c r="Z31" i="17"/>
  <c r="Y31" i="17"/>
  <c r="X31" i="17"/>
  <c r="W31" i="17"/>
  <c r="V31" i="17"/>
  <c r="U31" i="17"/>
  <c r="T31" i="17"/>
  <c r="S31" i="17"/>
  <c r="R31" i="17"/>
  <c r="Q31" i="17"/>
  <c r="P31" i="17"/>
  <c r="O31" i="17"/>
  <c r="N31" i="17"/>
  <c r="M31" i="17"/>
  <c r="L31" i="17"/>
  <c r="K31" i="17"/>
  <c r="J31" i="17"/>
  <c r="I31" i="17"/>
  <c r="H31" i="17"/>
  <c r="G31" i="17"/>
  <c r="F31" i="17"/>
  <c r="E31" i="17"/>
  <c r="D31" i="17"/>
  <c r="AG30" i="17"/>
  <c r="AF30" i="17"/>
  <c r="AE30" i="17"/>
  <c r="AD30" i="17"/>
  <c r="AC30" i="17"/>
  <c r="AB30" i="17"/>
  <c r="AA30" i="17"/>
  <c r="Z30" i="17"/>
  <c r="Y30" i="17"/>
  <c r="X30" i="17"/>
  <c r="W30" i="17"/>
  <c r="V30" i="17"/>
  <c r="U30" i="17"/>
  <c r="T30" i="17"/>
  <c r="S30" i="17"/>
  <c r="R30" i="17"/>
  <c r="Q30" i="17"/>
  <c r="P30" i="17"/>
  <c r="O30" i="17"/>
  <c r="N30" i="17"/>
  <c r="M30" i="17"/>
  <c r="L30" i="17"/>
  <c r="K30" i="17"/>
  <c r="J30" i="17"/>
  <c r="I30" i="17"/>
  <c r="H30" i="17"/>
  <c r="G30" i="17"/>
  <c r="F30" i="17"/>
  <c r="E30" i="17"/>
  <c r="D30" i="17"/>
  <c r="AG29" i="17"/>
  <c r="AF29" i="17"/>
  <c r="AE29" i="17"/>
  <c r="AD29" i="17"/>
  <c r="AC29" i="17"/>
  <c r="AB29" i="17"/>
  <c r="AA29" i="17"/>
  <c r="Z29" i="17"/>
  <c r="Y29" i="17"/>
  <c r="X29" i="17"/>
  <c r="W29" i="17"/>
  <c r="V29" i="17"/>
  <c r="U29" i="17"/>
  <c r="T29" i="17"/>
  <c r="S29" i="17"/>
  <c r="R29" i="17"/>
  <c r="Q29" i="17"/>
  <c r="P29" i="17"/>
  <c r="O29" i="17"/>
  <c r="N29" i="17"/>
  <c r="M29" i="17"/>
  <c r="L29" i="17"/>
  <c r="K29" i="17"/>
  <c r="J29" i="17"/>
  <c r="I29" i="17"/>
  <c r="H29" i="17"/>
  <c r="G29" i="17"/>
  <c r="F29" i="17"/>
  <c r="E29" i="17"/>
  <c r="D29" i="17"/>
  <c r="AG28" i="17"/>
  <c r="AF28" i="17"/>
  <c r="AE28" i="17"/>
  <c r="AD28" i="17"/>
  <c r="AC28" i="17"/>
  <c r="AB28" i="17"/>
  <c r="AA28" i="17"/>
  <c r="Z28" i="17"/>
  <c r="Y28" i="17"/>
  <c r="X28" i="17"/>
  <c r="W28" i="17"/>
  <c r="V28" i="17"/>
  <c r="U28" i="17"/>
  <c r="T28" i="17"/>
  <c r="S28" i="17"/>
  <c r="R28" i="17"/>
  <c r="Q28" i="17"/>
  <c r="P28" i="17"/>
  <c r="O28" i="17"/>
  <c r="N28" i="17"/>
  <c r="M28" i="17"/>
  <c r="L28" i="17"/>
  <c r="K28" i="17"/>
  <c r="J28" i="17"/>
  <c r="I28" i="17"/>
  <c r="H28" i="17"/>
  <c r="G28" i="17"/>
  <c r="F28" i="17"/>
  <c r="E28" i="17"/>
  <c r="D28" i="17"/>
  <c r="AG27" i="17"/>
  <c r="AF27" i="17"/>
  <c r="AE27" i="17"/>
  <c r="AD27" i="17"/>
  <c r="AC27" i="17"/>
  <c r="AB27" i="17"/>
  <c r="AA27" i="17"/>
  <c r="Z27" i="17"/>
  <c r="Y27" i="17"/>
  <c r="X27" i="17"/>
  <c r="W27" i="17"/>
  <c r="V27" i="17"/>
  <c r="U27" i="17"/>
  <c r="T27" i="17"/>
  <c r="S27" i="17"/>
  <c r="R27" i="17"/>
  <c r="Q27" i="17"/>
  <c r="P27" i="17"/>
  <c r="O27" i="17"/>
  <c r="N27" i="17"/>
  <c r="M27" i="17"/>
  <c r="L27" i="17"/>
  <c r="K27" i="17"/>
  <c r="J27" i="17"/>
  <c r="I27" i="17"/>
  <c r="H27" i="17"/>
  <c r="G27" i="17"/>
  <c r="F27" i="17"/>
  <c r="E27" i="17"/>
  <c r="D27" i="17"/>
  <c r="AG26" i="17"/>
  <c r="AF26" i="17"/>
  <c r="AE26" i="17"/>
  <c r="AD26" i="17"/>
  <c r="AC26" i="17"/>
  <c r="AB26" i="17"/>
  <c r="AA26" i="17"/>
  <c r="Z26" i="17"/>
  <c r="Y26" i="17"/>
  <c r="X26" i="17"/>
  <c r="W26" i="17"/>
  <c r="V26" i="17"/>
  <c r="U26" i="17"/>
  <c r="T26" i="17"/>
  <c r="S26" i="17"/>
  <c r="R26" i="17"/>
  <c r="Q26" i="17"/>
  <c r="P26" i="17"/>
  <c r="O26" i="17"/>
  <c r="N26" i="17"/>
  <c r="M26" i="17"/>
  <c r="L26" i="17"/>
  <c r="K26" i="17"/>
  <c r="J26" i="17"/>
  <c r="I26" i="17"/>
  <c r="H26" i="17"/>
  <c r="G26" i="17"/>
  <c r="F26" i="17"/>
  <c r="E26" i="17"/>
  <c r="D26" i="17"/>
  <c r="AG25" i="17"/>
  <c r="AF25" i="17"/>
  <c r="AE25" i="17"/>
  <c r="AD25" i="17"/>
  <c r="AC25" i="17"/>
  <c r="AB25" i="17"/>
  <c r="AA25" i="17"/>
  <c r="Z25" i="17"/>
  <c r="Y25" i="17"/>
  <c r="X25" i="17"/>
  <c r="W25" i="17"/>
  <c r="V25" i="17"/>
  <c r="U25" i="17"/>
  <c r="T25" i="17"/>
  <c r="S25" i="17"/>
  <c r="R25" i="17"/>
  <c r="Q25" i="17"/>
  <c r="P25" i="17"/>
  <c r="O25" i="17"/>
  <c r="N25" i="17"/>
  <c r="M25" i="17"/>
  <c r="L25" i="17"/>
  <c r="K25" i="17"/>
  <c r="J25" i="17"/>
  <c r="I25" i="17"/>
  <c r="H25" i="17"/>
  <c r="G25" i="17"/>
  <c r="F25" i="17"/>
  <c r="E25" i="17"/>
  <c r="D25" i="17"/>
  <c r="AG24" i="17"/>
  <c r="AF24" i="17"/>
  <c r="AE24" i="17"/>
  <c r="AD24" i="17"/>
  <c r="AC24" i="17"/>
  <c r="AB24" i="17"/>
  <c r="AA24" i="17"/>
  <c r="Z24" i="17"/>
  <c r="Y24" i="17"/>
  <c r="X24" i="17"/>
  <c r="W24" i="17"/>
  <c r="V24" i="17"/>
  <c r="U24" i="17"/>
  <c r="T24" i="17"/>
  <c r="S24" i="17"/>
  <c r="R24" i="17"/>
  <c r="Q24" i="17"/>
  <c r="P24" i="17"/>
  <c r="O24" i="17"/>
  <c r="N24" i="17"/>
  <c r="M24" i="17"/>
  <c r="L24" i="17"/>
  <c r="K24" i="17"/>
  <c r="J24" i="17"/>
  <c r="I24" i="17"/>
  <c r="H24" i="17"/>
  <c r="G24" i="17"/>
  <c r="F24" i="17"/>
  <c r="E24" i="17"/>
  <c r="D24" i="17"/>
  <c r="AG23" i="17"/>
  <c r="AF23" i="17"/>
  <c r="AE23" i="17"/>
  <c r="AD23" i="17"/>
  <c r="AC23" i="17"/>
  <c r="AB23" i="17"/>
  <c r="AA23" i="17"/>
  <c r="Z23" i="17"/>
  <c r="Y23" i="17"/>
  <c r="X23" i="17"/>
  <c r="W23" i="17"/>
  <c r="V23" i="17"/>
  <c r="U23" i="17"/>
  <c r="T23" i="17"/>
  <c r="S23" i="17"/>
  <c r="R23" i="17"/>
  <c r="Q23" i="17"/>
  <c r="P23" i="17"/>
  <c r="O23" i="17"/>
  <c r="N23" i="17"/>
  <c r="M23" i="17"/>
  <c r="L23" i="17"/>
  <c r="K23" i="17"/>
  <c r="J23" i="17"/>
  <c r="I23" i="17"/>
  <c r="H23" i="17"/>
  <c r="G23" i="17"/>
  <c r="F23" i="17"/>
  <c r="E23" i="17"/>
  <c r="D23" i="17"/>
  <c r="AG22" i="17"/>
  <c r="AF22" i="17"/>
  <c r="AE22" i="17"/>
  <c r="AD22" i="17"/>
  <c r="AC22" i="17"/>
  <c r="AB22" i="17"/>
  <c r="AA22" i="17"/>
  <c r="Z22" i="17"/>
  <c r="Y22" i="17"/>
  <c r="X22" i="17"/>
  <c r="W22" i="17"/>
  <c r="V22" i="17"/>
  <c r="U22" i="17"/>
  <c r="T22" i="17"/>
  <c r="S22" i="17"/>
  <c r="R22" i="17"/>
  <c r="Q22" i="17"/>
  <c r="P22" i="17"/>
  <c r="O22" i="17"/>
  <c r="N22" i="17"/>
  <c r="M22" i="17"/>
  <c r="L22" i="17"/>
  <c r="K22" i="17"/>
  <c r="J22" i="17"/>
  <c r="I22" i="17"/>
  <c r="H22" i="17"/>
  <c r="G22" i="17"/>
  <c r="F22" i="17"/>
  <c r="E22" i="17"/>
  <c r="D22" i="17"/>
  <c r="AG21" i="17"/>
  <c r="AF21" i="17"/>
  <c r="AE21" i="17"/>
  <c r="AD21" i="17"/>
  <c r="AC21" i="17"/>
  <c r="AB21" i="17"/>
  <c r="AA21" i="17"/>
  <c r="Z21" i="17"/>
  <c r="Y21" i="17"/>
  <c r="X21" i="17"/>
  <c r="W21" i="17"/>
  <c r="V21" i="17"/>
  <c r="U21" i="17"/>
  <c r="T21" i="17"/>
  <c r="S21" i="17"/>
  <c r="R21" i="17"/>
  <c r="Q21" i="17"/>
  <c r="P21" i="17"/>
  <c r="O21" i="17"/>
  <c r="N21" i="17"/>
  <c r="M21" i="17"/>
  <c r="L21" i="17"/>
  <c r="K21" i="17"/>
  <c r="J21" i="17"/>
  <c r="I21" i="17"/>
  <c r="H21" i="17"/>
  <c r="G21" i="17"/>
  <c r="F21" i="17"/>
  <c r="E21" i="17"/>
  <c r="D21" i="17"/>
  <c r="AG20" i="17"/>
  <c r="AF20" i="17"/>
  <c r="AE20" i="17"/>
  <c r="AD20" i="17"/>
  <c r="AC20" i="17"/>
  <c r="AB20" i="17"/>
  <c r="AA20" i="17"/>
  <c r="Z20" i="17"/>
  <c r="Y20" i="17"/>
  <c r="X20" i="17"/>
  <c r="W20" i="17"/>
  <c r="V20" i="17"/>
  <c r="U20" i="17"/>
  <c r="T20" i="17"/>
  <c r="S20" i="17"/>
  <c r="R20" i="17"/>
  <c r="Q20" i="17"/>
  <c r="P20" i="17"/>
  <c r="O20" i="17"/>
  <c r="N20" i="17"/>
  <c r="M20" i="17"/>
  <c r="L20" i="17"/>
  <c r="K20" i="17"/>
  <c r="J20" i="17"/>
  <c r="I20" i="17"/>
  <c r="H20" i="17"/>
  <c r="G20" i="17"/>
  <c r="F20" i="17"/>
  <c r="E20" i="17"/>
  <c r="D20" i="17"/>
  <c r="AG19" i="17"/>
  <c r="AF19" i="17"/>
  <c r="AE19" i="17"/>
  <c r="AD19" i="17"/>
  <c r="AC19" i="17"/>
  <c r="AB19" i="17"/>
  <c r="AA19" i="17"/>
  <c r="Z19" i="17"/>
  <c r="Y19" i="17"/>
  <c r="X19" i="17"/>
  <c r="W19" i="17"/>
  <c r="V19" i="17"/>
  <c r="U19" i="17"/>
  <c r="T19" i="17"/>
  <c r="S19" i="17"/>
  <c r="R19" i="17"/>
  <c r="Q19" i="17"/>
  <c r="P19" i="17"/>
  <c r="O19" i="17"/>
  <c r="N19" i="17"/>
  <c r="M19" i="17"/>
  <c r="L19" i="17"/>
  <c r="K19" i="17"/>
  <c r="J19" i="17"/>
  <c r="I19" i="17"/>
  <c r="H19" i="17"/>
  <c r="G19" i="17"/>
  <c r="F19" i="17"/>
  <c r="E19" i="17"/>
  <c r="D19" i="17"/>
  <c r="C43" i="11"/>
  <c r="J43" i="11"/>
  <c r="C42" i="11"/>
  <c r="J42" i="11"/>
  <c r="C41" i="11"/>
  <c r="J41" i="11"/>
  <c r="C40" i="11"/>
  <c r="J40" i="11"/>
  <c r="C39" i="11"/>
  <c r="J39" i="11"/>
  <c r="C38" i="11"/>
  <c r="J38" i="11"/>
  <c r="AK59" i="25"/>
  <c r="AK21" i="25"/>
  <c r="AK4" i="25"/>
  <c r="AJ59" i="25"/>
  <c r="AJ21" i="25"/>
  <c r="AJ4" i="25"/>
  <c r="AI59" i="25"/>
  <c r="AI21" i="25"/>
  <c r="AI4" i="25"/>
  <c r="AH59" i="25"/>
  <c r="AH21" i="25"/>
  <c r="AH4" i="25"/>
  <c r="AG59" i="25"/>
  <c r="AG21" i="25"/>
  <c r="AG4" i="25"/>
  <c r="AF59" i="25"/>
  <c r="AF21" i="25"/>
  <c r="AF4" i="25"/>
  <c r="AE59" i="25"/>
  <c r="AE21" i="25"/>
  <c r="AE4" i="25"/>
  <c r="AD59" i="25"/>
  <c r="AD21" i="25"/>
  <c r="AD4" i="25"/>
  <c r="AC59" i="25"/>
  <c r="AC21" i="25"/>
  <c r="AC4" i="25"/>
  <c r="AB59" i="25"/>
  <c r="AB21" i="25"/>
  <c r="AB4" i="25"/>
  <c r="AA59" i="25"/>
  <c r="AA21" i="25"/>
  <c r="AA4" i="25"/>
  <c r="Z59" i="25"/>
  <c r="Z21" i="25"/>
  <c r="Z4" i="25"/>
  <c r="Y59" i="25"/>
  <c r="Y21" i="25"/>
  <c r="Y4" i="25"/>
  <c r="X59" i="25"/>
  <c r="X21" i="25"/>
  <c r="X4" i="25"/>
  <c r="W59" i="25"/>
  <c r="W21" i="25"/>
  <c r="W4" i="25"/>
  <c r="V59" i="25"/>
  <c r="V21" i="25"/>
  <c r="V4" i="25"/>
  <c r="U59" i="25"/>
  <c r="U21" i="25"/>
  <c r="U4" i="25"/>
  <c r="T59" i="25"/>
  <c r="T21" i="25"/>
  <c r="T4" i="25"/>
  <c r="S59" i="25"/>
  <c r="S21" i="25"/>
  <c r="S4" i="25"/>
  <c r="R59" i="25"/>
  <c r="R21" i="25"/>
  <c r="R4" i="25"/>
  <c r="Q59" i="25"/>
  <c r="Q21" i="25"/>
  <c r="Q4" i="25"/>
  <c r="P59" i="25"/>
  <c r="P21" i="25"/>
  <c r="P4" i="25"/>
  <c r="O59" i="25"/>
  <c r="O21" i="25"/>
  <c r="O4" i="25"/>
  <c r="N59" i="25"/>
  <c r="N21" i="25"/>
  <c r="N4" i="25"/>
  <c r="M59" i="25"/>
  <c r="M21" i="25"/>
  <c r="M4" i="25"/>
  <c r="L59" i="25"/>
  <c r="L21" i="25"/>
  <c r="L4" i="25"/>
  <c r="K59" i="25"/>
  <c r="K21" i="25"/>
  <c r="K4" i="25"/>
  <c r="J59" i="25"/>
  <c r="J21" i="25"/>
  <c r="J4" i="25"/>
  <c r="I59" i="25"/>
  <c r="I21" i="25"/>
  <c r="H59" i="25"/>
  <c r="H21" i="25"/>
  <c r="G59" i="25"/>
  <c r="G21" i="25"/>
  <c r="F59" i="25"/>
  <c r="F21" i="25"/>
  <c r="E59" i="25"/>
  <c r="E21" i="25"/>
  <c r="D59" i="25"/>
  <c r="D21" i="25"/>
  <c r="C59" i="25"/>
  <c r="C21" i="25"/>
  <c r="AK56" i="17"/>
  <c r="AK18" i="17"/>
  <c r="AK4" i="17"/>
  <c r="AJ56" i="17"/>
  <c r="AJ18" i="17"/>
  <c r="AJ4" i="17"/>
  <c r="AI56" i="17"/>
  <c r="AI18" i="17"/>
  <c r="AI4" i="17"/>
  <c r="AH56" i="17"/>
  <c r="AH18" i="17"/>
  <c r="AH4" i="17"/>
  <c r="AG56" i="17"/>
  <c r="AG18" i="17"/>
  <c r="AG4" i="17"/>
  <c r="AF56" i="17"/>
  <c r="AF18" i="17"/>
  <c r="AF4" i="17"/>
  <c r="AE56" i="17"/>
  <c r="AE18" i="17"/>
  <c r="AE4" i="17"/>
  <c r="AD56" i="17"/>
  <c r="AD18" i="17"/>
  <c r="AD4" i="17"/>
  <c r="AC56" i="17"/>
  <c r="AC18" i="17"/>
  <c r="AC4" i="17"/>
  <c r="AB56" i="17"/>
  <c r="AB18" i="17"/>
  <c r="AB4" i="17"/>
  <c r="AA56" i="17"/>
  <c r="AA18" i="17"/>
  <c r="AA4" i="17"/>
  <c r="Z56" i="17"/>
  <c r="Z18" i="17"/>
  <c r="Z4" i="17"/>
  <c r="Y56" i="17"/>
  <c r="Y18" i="17"/>
  <c r="Y4" i="17"/>
  <c r="X56" i="17"/>
  <c r="X18" i="17"/>
  <c r="X4" i="17"/>
  <c r="W56" i="17"/>
  <c r="W18" i="17"/>
  <c r="W4" i="17"/>
  <c r="V56" i="17"/>
  <c r="V18" i="17"/>
  <c r="V4" i="17"/>
  <c r="U56" i="17"/>
  <c r="U18" i="17"/>
  <c r="U4" i="17"/>
  <c r="T56" i="17"/>
  <c r="T18" i="17"/>
  <c r="T4" i="17"/>
  <c r="S56" i="17"/>
  <c r="S18" i="17"/>
  <c r="S4" i="17"/>
  <c r="R56" i="17"/>
  <c r="R18" i="17"/>
  <c r="R4" i="17"/>
  <c r="Q56" i="17"/>
  <c r="Q18" i="17"/>
  <c r="Q4" i="17"/>
  <c r="P56" i="17"/>
  <c r="P18" i="17"/>
  <c r="P4" i="17"/>
  <c r="O56" i="17"/>
  <c r="O18" i="17"/>
  <c r="O4" i="17"/>
  <c r="N56" i="17"/>
  <c r="N18" i="17"/>
  <c r="N4" i="17"/>
  <c r="M56" i="17"/>
  <c r="M18" i="17"/>
  <c r="M4" i="17"/>
  <c r="L56" i="17"/>
  <c r="L18" i="17"/>
  <c r="L4" i="17"/>
  <c r="K56" i="17"/>
  <c r="K18" i="17"/>
  <c r="K4" i="17"/>
  <c r="J56" i="17"/>
  <c r="J18" i="17"/>
  <c r="J4" i="17"/>
  <c r="I56" i="17"/>
  <c r="I18" i="17"/>
  <c r="I4" i="17"/>
  <c r="H56" i="17"/>
  <c r="H18" i="17"/>
  <c r="H4" i="17"/>
  <c r="G56" i="17"/>
  <c r="G18" i="17"/>
  <c r="G4" i="17"/>
  <c r="F56" i="17"/>
  <c r="F18" i="17"/>
  <c r="F4" i="17"/>
  <c r="E56" i="17"/>
  <c r="E18" i="17"/>
  <c r="E4" i="17"/>
  <c r="D56" i="17"/>
  <c r="D18" i="17"/>
  <c r="D4" i="17"/>
  <c r="C56" i="17"/>
  <c r="C18" i="17"/>
  <c r="G39" i="21"/>
  <c r="F39" i="21"/>
  <c r="E39" i="21"/>
  <c r="D39" i="21"/>
  <c r="C39" i="21"/>
  <c r="E3365" i="10"/>
  <c r="B3365" i="10"/>
  <c r="E3364" i="10"/>
  <c r="B3364" i="10"/>
  <c r="E3363" i="10"/>
  <c r="B3363" i="10"/>
  <c r="E3362" i="10"/>
  <c r="B3362" i="10"/>
  <c r="E3361" i="10"/>
  <c r="B3361" i="10"/>
  <c r="E3360" i="10"/>
  <c r="B3360" i="10"/>
  <c r="E3359" i="10"/>
  <c r="B3359" i="10"/>
  <c r="E3358" i="10"/>
  <c r="B3358" i="10"/>
  <c r="E3357" i="10"/>
  <c r="B3357" i="10"/>
  <c r="E3356" i="10"/>
  <c r="B3356" i="10"/>
  <c r="E3355" i="10"/>
  <c r="B3355" i="10"/>
  <c r="E3354" i="10"/>
  <c r="B3354" i="10"/>
  <c r="E3353" i="10"/>
  <c r="B3353" i="10"/>
  <c r="E3352" i="10"/>
  <c r="B3352" i="10"/>
  <c r="E3351" i="10"/>
  <c r="B3351" i="10"/>
  <c r="E3350" i="10"/>
  <c r="B3350" i="10"/>
  <c r="K3365" i="10"/>
  <c r="J3365" i="10"/>
  <c r="I3365" i="10"/>
  <c r="H3365" i="10"/>
  <c r="G3365" i="10"/>
  <c r="K3364" i="10"/>
  <c r="J3364" i="10"/>
  <c r="I3364" i="10"/>
  <c r="H3364" i="10"/>
  <c r="G3364" i="10"/>
  <c r="K3363" i="10"/>
  <c r="J3363" i="10"/>
  <c r="I3363" i="10"/>
  <c r="H3363" i="10"/>
  <c r="G3363" i="10"/>
  <c r="K3362" i="10"/>
  <c r="J3362" i="10"/>
  <c r="I3362" i="10"/>
  <c r="H3362" i="10"/>
  <c r="K3361" i="10"/>
  <c r="J3361" i="10"/>
  <c r="I3361" i="10"/>
  <c r="H3361" i="10"/>
  <c r="G3361" i="10"/>
  <c r="D3361" i="10"/>
  <c r="C3361" i="10"/>
  <c r="K3360" i="10"/>
  <c r="J3360" i="10"/>
  <c r="I3360" i="10"/>
  <c r="H3360" i="10"/>
  <c r="G3360" i="10"/>
  <c r="D3360" i="10"/>
  <c r="C3360" i="10"/>
  <c r="K3359" i="10"/>
  <c r="J3359" i="10"/>
  <c r="I3359" i="10"/>
  <c r="H3359" i="10"/>
  <c r="G3359" i="10"/>
  <c r="D3359" i="10"/>
  <c r="C3359" i="10"/>
  <c r="K3358" i="10"/>
  <c r="J3358" i="10"/>
  <c r="I3358" i="10"/>
  <c r="H3358" i="10"/>
  <c r="G3358" i="10"/>
  <c r="D3358" i="10"/>
  <c r="C3358" i="10"/>
  <c r="K3357" i="10"/>
  <c r="J3357" i="10"/>
  <c r="I3357" i="10"/>
  <c r="H3357" i="10"/>
  <c r="G3357" i="10"/>
  <c r="D3357" i="10"/>
  <c r="C3357" i="10"/>
  <c r="K3356" i="10"/>
  <c r="J3356" i="10"/>
  <c r="I3356" i="10"/>
  <c r="H3356" i="10"/>
  <c r="G3356" i="10"/>
  <c r="D3356" i="10"/>
  <c r="C3356" i="10"/>
  <c r="K3355" i="10"/>
  <c r="J3355" i="10"/>
  <c r="I3355" i="10"/>
  <c r="H3355" i="10"/>
  <c r="G3355" i="10"/>
  <c r="D3355" i="10"/>
  <c r="C3355" i="10"/>
  <c r="K3354" i="10"/>
  <c r="J3354" i="10"/>
  <c r="I3354" i="10"/>
  <c r="H3354" i="10"/>
  <c r="G3354" i="10"/>
  <c r="D3354" i="10"/>
  <c r="C3354" i="10"/>
  <c r="K3353" i="10"/>
  <c r="J3353" i="10"/>
  <c r="I3353" i="10"/>
  <c r="H3353" i="10"/>
  <c r="G3353" i="10"/>
  <c r="D3353" i="10"/>
  <c r="C3353" i="10"/>
  <c r="K3352" i="10"/>
  <c r="J3352" i="10"/>
  <c r="I3352" i="10"/>
  <c r="H3352" i="10"/>
  <c r="G3352" i="10"/>
  <c r="D3352" i="10"/>
  <c r="C3352" i="10"/>
  <c r="K3351" i="10"/>
  <c r="J3351" i="10"/>
  <c r="I3351" i="10"/>
  <c r="H3351" i="10"/>
  <c r="G3351" i="10"/>
  <c r="D3351" i="10"/>
  <c r="C3351" i="10"/>
  <c r="K3350" i="10"/>
  <c r="J3350" i="10"/>
  <c r="I3350" i="10"/>
  <c r="H3350" i="10"/>
  <c r="G3350" i="10"/>
  <c r="D3350" i="10"/>
  <c r="C3350" i="10"/>
  <c r="G3362" i="10"/>
  <c r="D3365" i="10"/>
  <c r="C313" i="40"/>
  <c r="C3365" i="10"/>
  <c r="D3363" i="10"/>
  <c r="C311" i="40"/>
  <c r="C3363" i="10"/>
  <c r="D3364" i="10"/>
  <c r="C312" i="40"/>
  <c r="C3364" i="10"/>
  <c r="C310" i="40"/>
  <c r="D3362" i="10"/>
  <c r="E44" i="11"/>
  <c r="G44" i="11"/>
  <c r="D44" i="11"/>
  <c r="H44" i="11"/>
  <c r="M44" i="25"/>
  <c r="AH41" i="17"/>
  <c r="F44" i="11"/>
  <c r="AL38" i="25"/>
  <c r="AL42" i="25"/>
  <c r="AL39" i="25"/>
  <c r="AL40" i="25"/>
  <c r="AL41" i="25"/>
  <c r="AL43" i="25"/>
  <c r="T44" i="25"/>
  <c r="AB44" i="25"/>
  <c r="Y44" i="25"/>
  <c r="AG44" i="25"/>
  <c r="U44" i="25"/>
  <c r="AK44" i="25"/>
  <c r="L44" i="25"/>
  <c r="AJ44" i="25"/>
  <c r="Q44" i="25"/>
  <c r="AC44" i="25"/>
  <c r="K44" i="25"/>
  <c r="O44" i="25"/>
  <c r="S44" i="25"/>
  <c r="W44" i="25"/>
  <c r="AA44" i="25"/>
  <c r="AE44" i="25"/>
  <c r="AI44" i="25"/>
  <c r="P44" i="25"/>
  <c r="X44" i="25"/>
  <c r="AF44" i="25"/>
  <c r="J44" i="25"/>
  <c r="N44" i="25"/>
  <c r="R44" i="25"/>
  <c r="V44" i="25"/>
  <c r="Z44" i="25"/>
  <c r="AD44" i="25"/>
  <c r="AH44" i="25"/>
  <c r="AI41" i="17"/>
  <c r="AJ41" i="17"/>
  <c r="AL35" i="17"/>
  <c r="D41" i="17"/>
  <c r="L41" i="17"/>
  <c r="T41" i="17"/>
  <c r="AB41" i="17"/>
  <c r="AF41" i="17"/>
  <c r="AL39" i="17"/>
  <c r="F41" i="17"/>
  <c r="J41" i="17"/>
  <c r="N41" i="17"/>
  <c r="R41" i="17"/>
  <c r="V41" i="17"/>
  <c r="Z41" i="17"/>
  <c r="AD41" i="17"/>
  <c r="AK41" i="17"/>
  <c r="H41" i="17"/>
  <c r="P41" i="17"/>
  <c r="X41" i="17"/>
  <c r="AL37" i="17"/>
  <c r="G41" i="17"/>
  <c r="K41" i="17"/>
  <c r="O41" i="17"/>
  <c r="S41" i="17"/>
  <c r="W41" i="17"/>
  <c r="AA41" i="17"/>
  <c r="AE41" i="17"/>
  <c r="E41" i="17"/>
  <c r="I41" i="17"/>
  <c r="M41" i="17"/>
  <c r="Q41" i="17"/>
  <c r="U41" i="17"/>
  <c r="Y41" i="17"/>
  <c r="AC41" i="17"/>
  <c r="AG41" i="17"/>
  <c r="AL36" i="17"/>
  <c r="AL40" i="17"/>
  <c r="AL38" i="17"/>
  <c r="F3350" i="10"/>
  <c r="C3362" i="10"/>
  <c r="B39" i="21"/>
  <c r="A39" i="21"/>
  <c r="B38" i="21"/>
  <c r="A38" i="21"/>
  <c r="B37" i="21"/>
  <c r="A37" i="21"/>
  <c r="B36" i="21"/>
  <c r="A36" i="21"/>
  <c r="B35" i="21"/>
  <c r="A35" i="21"/>
  <c r="B34" i="21"/>
  <c r="A34" i="21"/>
  <c r="B33" i="21"/>
  <c r="A33" i="21"/>
  <c r="G38" i="21"/>
  <c r="F38" i="21"/>
  <c r="E38" i="21"/>
  <c r="D38" i="21"/>
  <c r="C38" i="21"/>
  <c r="G37" i="21"/>
  <c r="F37" i="21"/>
  <c r="E37" i="21"/>
  <c r="D37" i="21"/>
  <c r="C37" i="21"/>
  <c r="G36" i="21"/>
  <c r="F36" i="21"/>
  <c r="E36" i="21"/>
  <c r="D36" i="21"/>
  <c r="C36" i="21"/>
  <c r="G35" i="21"/>
  <c r="F35" i="21"/>
  <c r="E35" i="21"/>
  <c r="D35" i="21"/>
  <c r="C35" i="21"/>
  <c r="G34" i="21"/>
  <c r="F34" i="21"/>
  <c r="E34" i="21"/>
  <c r="D34" i="21"/>
  <c r="C34" i="21"/>
  <c r="G33" i="21"/>
  <c r="F33" i="21"/>
  <c r="E33" i="21"/>
  <c r="D33" i="21"/>
  <c r="C33" i="21"/>
  <c r="B3348" i="10"/>
  <c r="B3347" i="10"/>
  <c r="B3346" i="10"/>
  <c r="B3345" i="10"/>
  <c r="B3344" i="10"/>
  <c r="B3343" i="10"/>
  <c r="B3342" i="10"/>
  <c r="B3341" i="10"/>
  <c r="B3340" i="10"/>
  <c r="B3339" i="10"/>
  <c r="B3338" i="10"/>
  <c r="B3337" i="10"/>
  <c r="B3336" i="10"/>
  <c r="B3335" i="10"/>
  <c r="B3334" i="10"/>
  <c r="B3333" i="10"/>
  <c r="B3332" i="10"/>
  <c r="B3331" i="10"/>
  <c r="B3330" i="10"/>
  <c r="B3329" i="10"/>
  <c r="B3328" i="10"/>
  <c r="B3327" i="10"/>
  <c r="B3326" i="10"/>
  <c r="B3325" i="10"/>
  <c r="B3324" i="10"/>
  <c r="B3323" i="10"/>
  <c r="B3322" i="10"/>
  <c r="B3321" i="10"/>
  <c r="B3320" i="10"/>
  <c r="B3319" i="10"/>
  <c r="B3318" i="10"/>
  <c r="B3317" i="10"/>
  <c r="B3316" i="10"/>
  <c r="B3315" i="10"/>
  <c r="B3314" i="10"/>
  <c r="B3313" i="10"/>
  <c r="B3312" i="10"/>
  <c r="B3311" i="10"/>
  <c r="B3310" i="10"/>
  <c r="B3309" i="10"/>
  <c r="B3308" i="10"/>
  <c r="B3307" i="10"/>
  <c r="B3306" i="10"/>
  <c r="B3305" i="10"/>
  <c r="B3304" i="10"/>
  <c r="B3303" i="10"/>
  <c r="B3302" i="10"/>
  <c r="B3301" i="10"/>
  <c r="B3300" i="10"/>
  <c r="B3299" i="10"/>
  <c r="B3298" i="10"/>
  <c r="B3297" i="10"/>
  <c r="B3296" i="10"/>
  <c r="B3295" i="10"/>
  <c r="B3294" i="10"/>
  <c r="B3293" i="10"/>
  <c r="B3292" i="10"/>
  <c r="B3291" i="10"/>
  <c r="B3290" i="10"/>
  <c r="B3289" i="10"/>
  <c r="B3288" i="10"/>
  <c r="B3287" i="10"/>
  <c r="B3286" i="10"/>
  <c r="B3285" i="10"/>
  <c r="B3284" i="10"/>
  <c r="B3283" i="10"/>
  <c r="B3282" i="10"/>
  <c r="B3281" i="10"/>
  <c r="B3280" i="10"/>
  <c r="B3279" i="10"/>
  <c r="B3278" i="10"/>
  <c r="B3277" i="10"/>
  <c r="B3276" i="10"/>
  <c r="B3275" i="10"/>
  <c r="B3274" i="10"/>
  <c r="B3273" i="10"/>
  <c r="B3272" i="10"/>
  <c r="B3271" i="10"/>
  <c r="B3270" i="10"/>
  <c r="B3269" i="10"/>
  <c r="B3268" i="10"/>
  <c r="B3267" i="10"/>
  <c r="B3266" i="10"/>
  <c r="B3265" i="10"/>
  <c r="B3264" i="10"/>
  <c r="B3263" i="10"/>
  <c r="B3262" i="10"/>
  <c r="B3261" i="10"/>
  <c r="B3260" i="10"/>
  <c r="B3259" i="10"/>
  <c r="B3258" i="10"/>
  <c r="B3257" i="10"/>
  <c r="B3256" i="10"/>
  <c r="B3255" i="10"/>
  <c r="B3254" i="10"/>
  <c r="B3253" i="10"/>
  <c r="B3252" i="10"/>
  <c r="B3251" i="10"/>
  <c r="B3250" i="10"/>
  <c r="B3249" i="10"/>
  <c r="B3248" i="10"/>
  <c r="B3247" i="10"/>
  <c r="B3246" i="10"/>
  <c r="B3245" i="10"/>
  <c r="B3244" i="10"/>
  <c r="B3243" i="10"/>
  <c r="B3242" i="10"/>
  <c r="B3241" i="10"/>
  <c r="B3240" i="10"/>
  <c r="B3239" i="10"/>
  <c r="B3238" i="10"/>
  <c r="B3237" i="10"/>
  <c r="B3236" i="10"/>
  <c r="B3235" i="10"/>
  <c r="B3234" i="10"/>
  <c r="B3233" i="10"/>
  <c r="B3232" i="10"/>
  <c r="B3231" i="10"/>
  <c r="B3230" i="10"/>
  <c r="B3229" i="10"/>
  <c r="B3228" i="10"/>
  <c r="B3227" i="10"/>
  <c r="B3226" i="10"/>
  <c r="B3225" i="10"/>
  <c r="B3224" i="10"/>
  <c r="B3223" i="10"/>
  <c r="B3222" i="10"/>
  <c r="B3221" i="10"/>
  <c r="B3220" i="10"/>
  <c r="B3219" i="10"/>
  <c r="B3218" i="10"/>
  <c r="B3217" i="10"/>
  <c r="B3216" i="10"/>
  <c r="B3215" i="10"/>
  <c r="B3214" i="10"/>
  <c r="B3213" i="10"/>
  <c r="B3212" i="10"/>
  <c r="B3211" i="10"/>
  <c r="B3210" i="10"/>
  <c r="B3209" i="10"/>
  <c r="B3208" i="10"/>
  <c r="B3207" i="10"/>
  <c r="B3206" i="10"/>
  <c r="B3205" i="10"/>
  <c r="B3204" i="10"/>
  <c r="B3203" i="10"/>
  <c r="B3202" i="10"/>
  <c r="B3201" i="10"/>
  <c r="B3200" i="10"/>
  <c r="B3199" i="10"/>
  <c r="B3198" i="10"/>
  <c r="B3197" i="10"/>
  <c r="B3196" i="10"/>
  <c r="B3195" i="10"/>
  <c r="B3194" i="10"/>
  <c r="B3193" i="10"/>
  <c r="B3192" i="10"/>
  <c r="B3191" i="10"/>
  <c r="B3190" i="10"/>
  <c r="B3189" i="10"/>
  <c r="B3188" i="10"/>
  <c r="B3187" i="10"/>
  <c r="B3186" i="10"/>
  <c r="B3185" i="10"/>
  <c r="B3184" i="10"/>
  <c r="B3183" i="10"/>
  <c r="B3182" i="10"/>
  <c r="B3181" i="10"/>
  <c r="B3180" i="10"/>
  <c r="B3179" i="10"/>
  <c r="B3178" i="10"/>
  <c r="B3177" i="10"/>
  <c r="B3176" i="10"/>
  <c r="B3175" i="10"/>
  <c r="B3174" i="10"/>
  <c r="B3173" i="10"/>
  <c r="B3172" i="10"/>
  <c r="B3171" i="10"/>
  <c r="B3170" i="10"/>
  <c r="B3169" i="10"/>
  <c r="G32" i="21"/>
  <c r="F32" i="21"/>
  <c r="E32" i="21"/>
  <c r="D32" i="21"/>
  <c r="C32" i="21"/>
  <c r="G31" i="21"/>
  <c r="F31" i="21"/>
  <c r="E31" i="21"/>
  <c r="D31" i="21"/>
  <c r="C31" i="21"/>
  <c r="G30" i="21"/>
  <c r="F30" i="21"/>
  <c r="E30" i="21"/>
  <c r="D30" i="21"/>
  <c r="C30" i="21"/>
  <c r="G29" i="21"/>
  <c r="F29" i="21"/>
  <c r="E29" i="21"/>
  <c r="D29" i="21"/>
  <c r="C29" i="21"/>
  <c r="G28" i="21"/>
  <c r="F28" i="21"/>
  <c r="E28" i="21"/>
  <c r="D28" i="21"/>
  <c r="C28" i="21"/>
  <c r="G27" i="21"/>
  <c r="F27" i="21"/>
  <c r="E27" i="21"/>
  <c r="D27" i="21"/>
  <c r="C27" i="21"/>
  <c r="G26" i="21"/>
  <c r="F26" i="21"/>
  <c r="E26" i="21"/>
  <c r="D26" i="21"/>
  <c r="C26" i="21"/>
  <c r="G25" i="21"/>
  <c r="F25" i="21"/>
  <c r="E25" i="21"/>
  <c r="D25" i="21"/>
  <c r="C25" i="21"/>
  <c r="G24" i="21"/>
  <c r="F24" i="21"/>
  <c r="E24" i="21"/>
  <c r="D24" i="21"/>
  <c r="C24" i="21"/>
  <c r="G23" i="21"/>
  <c r="F23" i="21"/>
  <c r="E23" i="21"/>
  <c r="D23" i="21"/>
  <c r="C23" i="21"/>
  <c r="G22" i="21"/>
  <c r="F22" i="21"/>
  <c r="E22" i="21"/>
  <c r="D22" i="21"/>
  <c r="C22" i="21"/>
  <c r="G21" i="21"/>
  <c r="F21" i="21"/>
  <c r="E21" i="21"/>
  <c r="D21" i="21"/>
  <c r="C21" i="21"/>
  <c r="G20" i="21"/>
  <c r="F20" i="21"/>
  <c r="E20" i="21"/>
  <c r="D20" i="21"/>
  <c r="C20" i="21"/>
  <c r="G19" i="21"/>
  <c r="F19" i="21"/>
  <c r="E19" i="21"/>
  <c r="D19" i="21"/>
  <c r="C19" i="21"/>
  <c r="G18" i="21"/>
  <c r="F18" i="21"/>
  <c r="E18" i="21"/>
  <c r="D18" i="21"/>
  <c r="C18" i="21"/>
  <c r="G17" i="21"/>
  <c r="F17" i="21"/>
  <c r="E17" i="21"/>
  <c r="D17" i="21"/>
  <c r="C17" i="21"/>
  <c r="G16" i="21"/>
  <c r="F16" i="21"/>
  <c r="E16" i="21"/>
  <c r="D16" i="21"/>
  <c r="C16" i="21"/>
  <c r="G15" i="21"/>
  <c r="F15" i="21"/>
  <c r="E15" i="21"/>
  <c r="D15" i="21"/>
  <c r="C15" i="21"/>
  <c r="G14" i="21"/>
  <c r="F14" i="21"/>
  <c r="E14" i="21"/>
  <c r="D14" i="21"/>
  <c r="C14" i="21"/>
  <c r="G13" i="21"/>
  <c r="F13" i="21"/>
  <c r="E13" i="21"/>
  <c r="D13" i="21"/>
  <c r="C13" i="21"/>
  <c r="G12" i="21"/>
  <c r="F12" i="21"/>
  <c r="E12" i="21"/>
  <c r="D12" i="21"/>
  <c r="C12" i="21"/>
  <c r="G11" i="21"/>
  <c r="F11" i="21"/>
  <c r="E11" i="21"/>
  <c r="D11" i="21"/>
  <c r="C11" i="21"/>
  <c r="B32" i="21"/>
  <c r="A32" i="21"/>
  <c r="B31" i="21"/>
  <c r="A31" i="21"/>
  <c r="B30" i="21"/>
  <c r="A30" i="21"/>
  <c r="B29" i="21"/>
  <c r="A29" i="21"/>
  <c r="B28" i="21"/>
  <c r="A28" i="21"/>
  <c r="B27" i="21"/>
  <c r="A27" i="21"/>
  <c r="B26" i="21"/>
  <c r="A26" i="21"/>
  <c r="B25" i="21"/>
  <c r="A25" i="21"/>
  <c r="B24" i="21"/>
  <c r="A24" i="21"/>
  <c r="B23" i="21"/>
  <c r="A23" i="21"/>
  <c r="B22" i="21"/>
  <c r="A22" i="21"/>
  <c r="B21" i="21"/>
  <c r="A21" i="21"/>
  <c r="B20" i="21"/>
  <c r="A20" i="21"/>
  <c r="B19" i="21"/>
  <c r="A19" i="21"/>
  <c r="B18" i="21"/>
  <c r="A18" i="21"/>
  <c r="B17" i="21"/>
  <c r="A17" i="21"/>
  <c r="B16" i="21"/>
  <c r="A16" i="21"/>
  <c r="B15" i="21"/>
  <c r="A15" i="21"/>
  <c r="B14" i="21"/>
  <c r="A14" i="21"/>
  <c r="B13" i="21"/>
  <c r="A13" i="21"/>
  <c r="B12" i="21"/>
  <c r="A12" i="21"/>
  <c r="B11" i="21"/>
  <c r="A11" i="21"/>
  <c r="B10" i="21"/>
  <c r="A10" i="21"/>
  <c r="B9" i="21"/>
  <c r="A9" i="21"/>
  <c r="B8" i="21"/>
  <c r="A8" i="21"/>
  <c r="B7" i="21"/>
  <c r="A7" i="21"/>
  <c r="B6" i="21"/>
  <c r="A6" i="21"/>
  <c r="B5" i="21"/>
  <c r="A5" i="21"/>
  <c r="N45" i="21"/>
  <c r="M46" i="21"/>
  <c r="G47" i="21"/>
  <c r="O45" i="21"/>
  <c r="O46" i="21"/>
  <c r="O47" i="21"/>
  <c r="M47" i="21"/>
  <c r="K45" i="21"/>
  <c r="K46" i="21"/>
  <c r="K47" i="21"/>
  <c r="H45" i="21"/>
  <c r="P45" i="21"/>
  <c r="P46" i="21"/>
  <c r="P47" i="21"/>
  <c r="M45" i="21"/>
  <c r="L45" i="21"/>
  <c r="L46" i="21"/>
  <c r="L47" i="21"/>
  <c r="D46" i="21"/>
  <c r="D47" i="21"/>
  <c r="C46" i="21"/>
  <c r="N46" i="21"/>
  <c r="J45" i="21"/>
  <c r="J47" i="21"/>
  <c r="F46" i="21"/>
  <c r="G46" i="21"/>
  <c r="Q45" i="21"/>
  <c r="Q46" i="21"/>
  <c r="Q47" i="21"/>
  <c r="I45" i="21"/>
  <c r="I46" i="21"/>
  <c r="I47" i="21"/>
  <c r="H46" i="21"/>
  <c r="E46" i="21"/>
  <c r="E47" i="21"/>
  <c r="C47" i="21"/>
  <c r="N47" i="21"/>
  <c r="J46" i="21"/>
  <c r="H47" i="21"/>
  <c r="F47" i="21"/>
  <c r="K3348" i="10"/>
  <c r="J3348" i="10"/>
  <c r="I3348" i="10"/>
  <c r="H3348" i="10"/>
  <c r="G3348" i="10"/>
  <c r="K3347" i="10"/>
  <c r="J3347" i="10"/>
  <c r="I3347" i="10"/>
  <c r="H3347" i="10"/>
  <c r="G3347" i="10"/>
  <c r="K3346" i="10"/>
  <c r="J3346" i="10"/>
  <c r="I3346" i="10"/>
  <c r="H3346" i="10"/>
  <c r="G3346" i="10"/>
  <c r="K3345" i="10"/>
  <c r="J3345" i="10"/>
  <c r="I3345" i="10"/>
  <c r="H3345" i="10"/>
  <c r="G3345" i="10"/>
  <c r="K3344" i="10"/>
  <c r="J3344" i="10"/>
  <c r="I3344" i="10"/>
  <c r="H3344" i="10"/>
  <c r="G3344" i="10"/>
  <c r="K3343" i="10"/>
  <c r="J3343" i="10"/>
  <c r="I3343" i="10"/>
  <c r="H3343" i="10"/>
  <c r="G3343" i="10"/>
  <c r="K3342" i="10"/>
  <c r="J3342" i="10"/>
  <c r="I3342" i="10"/>
  <c r="H3342" i="10"/>
  <c r="G3342" i="10"/>
  <c r="K3341" i="10"/>
  <c r="J3341" i="10"/>
  <c r="I3341" i="10"/>
  <c r="H3341" i="10"/>
  <c r="G3341" i="10"/>
  <c r="K3340" i="10"/>
  <c r="J3340" i="10"/>
  <c r="I3340" i="10"/>
  <c r="H3340" i="10"/>
  <c r="G3340" i="10"/>
  <c r="K3339" i="10"/>
  <c r="J3339" i="10"/>
  <c r="I3339" i="10"/>
  <c r="H3339" i="10"/>
  <c r="G3339" i="10"/>
  <c r="K3338" i="10"/>
  <c r="J3338" i="10"/>
  <c r="I3338" i="10"/>
  <c r="H3338" i="10"/>
  <c r="G3338" i="10"/>
  <c r="K3337" i="10"/>
  <c r="J3337" i="10"/>
  <c r="I3337" i="10"/>
  <c r="H3337" i="10"/>
  <c r="G3337" i="10"/>
  <c r="K3336" i="10"/>
  <c r="J3336" i="10"/>
  <c r="I3336" i="10"/>
  <c r="H3336" i="10"/>
  <c r="G3336" i="10"/>
  <c r="K3335" i="10"/>
  <c r="J3335" i="10"/>
  <c r="I3335" i="10"/>
  <c r="H3335" i="10"/>
  <c r="G3335" i="10"/>
  <c r="K3334" i="10"/>
  <c r="J3334" i="10"/>
  <c r="I3334" i="10"/>
  <c r="H3334" i="10"/>
  <c r="G3334" i="10"/>
  <c r="K3333" i="10"/>
  <c r="J3333" i="10"/>
  <c r="I3333" i="10"/>
  <c r="H3333" i="10"/>
  <c r="G3333" i="10"/>
  <c r="K3332" i="10"/>
  <c r="J3332" i="10"/>
  <c r="I3332" i="10"/>
  <c r="H3332" i="10"/>
  <c r="G3332" i="10"/>
  <c r="K3331" i="10"/>
  <c r="J3331" i="10"/>
  <c r="I3331" i="10"/>
  <c r="H3331" i="10"/>
  <c r="G3331" i="10"/>
  <c r="K3330" i="10"/>
  <c r="J3330" i="10"/>
  <c r="I3330" i="10"/>
  <c r="H3330" i="10"/>
  <c r="G3330" i="10"/>
  <c r="K3329" i="10"/>
  <c r="J3329" i="10"/>
  <c r="I3329" i="10"/>
  <c r="H3329" i="10"/>
  <c r="G3329" i="10"/>
  <c r="K3328" i="10"/>
  <c r="J3328" i="10"/>
  <c r="I3328" i="10"/>
  <c r="H3328" i="10"/>
  <c r="G3328" i="10"/>
  <c r="K3327" i="10"/>
  <c r="J3327" i="10"/>
  <c r="I3327" i="10"/>
  <c r="H3327" i="10"/>
  <c r="G3327" i="10"/>
  <c r="K3326" i="10"/>
  <c r="J3326" i="10"/>
  <c r="I3326" i="10"/>
  <c r="H3326" i="10"/>
  <c r="G3326" i="10"/>
  <c r="K3325" i="10"/>
  <c r="J3325" i="10"/>
  <c r="I3325" i="10"/>
  <c r="H3325" i="10"/>
  <c r="G3325" i="10"/>
  <c r="K3324" i="10"/>
  <c r="J3324" i="10"/>
  <c r="I3324" i="10"/>
  <c r="H3324" i="10"/>
  <c r="G3324" i="10"/>
  <c r="K3323" i="10"/>
  <c r="J3323" i="10"/>
  <c r="I3323" i="10"/>
  <c r="H3323" i="10"/>
  <c r="G3323" i="10"/>
  <c r="K3322" i="10"/>
  <c r="J3322" i="10"/>
  <c r="I3322" i="10"/>
  <c r="H3322" i="10"/>
  <c r="G3322" i="10"/>
  <c r="K3321" i="10"/>
  <c r="J3321" i="10"/>
  <c r="I3321" i="10"/>
  <c r="H3321" i="10"/>
  <c r="G3321" i="10"/>
  <c r="K3320" i="10"/>
  <c r="J3320" i="10"/>
  <c r="I3320" i="10"/>
  <c r="H3320" i="10"/>
  <c r="G3320" i="10"/>
  <c r="K3319" i="10"/>
  <c r="J3319" i="10"/>
  <c r="I3319" i="10"/>
  <c r="H3319" i="10"/>
  <c r="G3319" i="10"/>
  <c r="K3318" i="10"/>
  <c r="J3318" i="10"/>
  <c r="I3318" i="10"/>
  <c r="H3318" i="10"/>
  <c r="G3318" i="10"/>
  <c r="K3317" i="10"/>
  <c r="J3317" i="10"/>
  <c r="I3317" i="10"/>
  <c r="H3317" i="10"/>
  <c r="G3317" i="10"/>
  <c r="K3316" i="10"/>
  <c r="J3316" i="10"/>
  <c r="I3316" i="10"/>
  <c r="H3316" i="10"/>
  <c r="G3316" i="10"/>
  <c r="K3315" i="10"/>
  <c r="J3315" i="10"/>
  <c r="I3315" i="10"/>
  <c r="H3315" i="10"/>
  <c r="G3315" i="10"/>
  <c r="K3314" i="10"/>
  <c r="J3314" i="10"/>
  <c r="I3314" i="10"/>
  <c r="H3314" i="10"/>
  <c r="G3314" i="10"/>
  <c r="K3313" i="10"/>
  <c r="J3313" i="10"/>
  <c r="I3313" i="10"/>
  <c r="H3313" i="10"/>
  <c r="G3313" i="10"/>
  <c r="K3312" i="10"/>
  <c r="J3312" i="10"/>
  <c r="I3312" i="10"/>
  <c r="H3312" i="10"/>
  <c r="G3312" i="10"/>
  <c r="K3311" i="10"/>
  <c r="J3311" i="10"/>
  <c r="I3311" i="10"/>
  <c r="H3311" i="10"/>
  <c r="G3311" i="10"/>
  <c r="K3310" i="10"/>
  <c r="J3310" i="10"/>
  <c r="I3310" i="10"/>
  <c r="H3310" i="10"/>
  <c r="G3310" i="10"/>
  <c r="K3309" i="10"/>
  <c r="J3309" i="10"/>
  <c r="I3309" i="10"/>
  <c r="H3309" i="10"/>
  <c r="G3309" i="10"/>
  <c r="K3308" i="10"/>
  <c r="J3308" i="10"/>
  <c r="I3308" i="10"/>
  <c r="H3308" i="10"/>
  <c r="G3308" i="10"/>
  <c r="K3307" i="10"/>
  <c r="J3307" i="10"/>
  <c r="I3307" i="10"/>
  <c r="H3307" i="10"/>
  <c r="G3307" i="10"/>
  <c r="K3306" i="10"/>
  <c r="J3306" i="10"/>
  <c r="I3306" i="10"/>
  <c r="H3306" i="10"/>
  <c r="G3306" i="10"/>
  <c r="K3305" i="10"/>
  <c r="J3305" i="10"/>
  <c r="I3305" i="10"/>
  <c r="H3305" i="10"/>
  <c r="G3305" i="10"/>
  <c r="K3304" i="10"/>
  <c r="J3304" i="10"/>
  <c r="I3304" i="10"/>
  <c r="H3304" i="10"/>
  <c r="G3304" i="10"/>
  <c r="K3303" i="10"/>
  <c r="J3303" i="10"/>
  <c r="I3303" i="10"/>
  <c r="H3303" i="10"/>
  <c r="G3303" i="10"/>
  <c r="K3302" i="10"/>
  <c r="J3302" i="10"/>
  <c r="I3302" i="10"/>
  <c r="H3302" i="10"/>
  <c r="G3302" i="10"/>
  <c r="K3301" i="10"/>
  <c r="J3301" i="10"/>
  <c r="I3301" i="10"/>
  <c r="H3301" i="10"/>
  <c r="G3301" i="10"/>
  <c r="K3300" i="10"/>
  <c r="J3300" i="10"/>
  <c r="I3300" i="10"/>
  <c r="H3300" i="10"/>
  <c r="G3300" i="10"/>
  <c r="K3299" i="10"/>
  <c r="J3299" i="10"/>
  <c r="I3299" i="10"/>
  <c r="H3299" i="10"/>
  <c r="G3299" i="10"/>
  <c r="K3298" i="10"/>
  <c r="J3298" i="10"/>
  <c r="I3298" i="10"/>
  <c r="H3298" i="10"/>
  <c r="G3298" i="10"/>
  <c r="K3297" i="10"/>
  <c r="J3297" i="10"/>
  <c r="I3297" i="10"/>
  <c r="H3297" i="10"/>
  <c r="G3297" i="10"/>
  <c r="K3296" i="10"/>
  <c r="J3296" i="10"/>
  <c r="I3296" i="10"/>
  <c r="H3296" i="10"/>
  <c r="G3296" i="10"/>
  <c r="K3295" i="10"/>
  <c r="J3295" i="10"/>
  <c r="I3295" i="10"/>
  <c r="H3295" i="10"/>
  <c r="G3295" i="10"/>
  <c r="K3294" i="10"/>
  <c r="J3294" i="10"/>
  <c r="I3294" i="10"/>
  <c r="H3294" i="10"/>
  <c r="G3294" i="10"/>
  <c r="K3293" i="10"/>
  <c r="J3293" i="10"/>
  <c r="I3293" i="10"/>
  <c r="H3293" i="10"/>
  <c r="G3293" i="10"/>
  <c r="K3292" i="10"/>
  <c r="J3292" i="10"/>
  <c r="I3292" i="10"/>
  <c r="H3292" i="10"/>
  <c r="G3292" i="10"/>
  <c r="K3291" i="10"/>
  <c r="J3291" i="10"/>
  <c r="I3291" i="10"/>
  <c r="H3291" i="10"/>
  <c r="G3291" i="10"/>
  <c r="K3290" i="10"/>
  <c r="J3290" i="10"/>
  <c r="I3290" i="10"/>
  <c r="H3290" i="10"/>
  <c r="G3290" i="10"/>
  <c r="K3289" i="10"/>
  <c r="J3289" i="10"/>
  <c r="I3289" i="10"/>
  <c r="H3289" i="10"/>
  <c r="G3289" i="10"/>
  <c r="K3288" i="10"/>
  <c r="J3288" i="10"/>
  <c r="I3288" i="10"/>
  <c r="H3288" i="10"/>
  <c r="G3288" i="10"/>
  <c r="K3287" i="10"/>
  <c r="J3287" i="10"/>
  <c r="I3287" i="10"/>
  <c r="H3287" i="10"/>
  <c r="G3287" i="10"/>
  <c r="K3286" i="10"/>
  <c r="J3286" i="10"/>
  <c r="I3286" i="10"/>
  <c r="H3286" i="10"/>
  <c r="G3286" i="10"/>
  <c r="K3285" i="10"/>
  <c r="J3285" i="10"/>
  <c r="I3285" i="10"/>
  <c r="H3285" i="10"/>
  <c r="G3285" i="10"/>
  <c r="K3284" i="10"/>
  <c r="J3284" i="10"/>
  <c r="I3284" i="10"/>
  <c r="H3284" i="10"/>
  <c r="G3284" i="10"/>
  <c r="K3283" i="10"/>
  <c r="J3283" i="10"/>
  <c r="I3283" i="10"/>
  <c r="H3283" i="10"/>
  <c r="G3283" i="10"/>
  <c r="K3282" i="10"/>
  <c r="J3282" i="10"/>
  <c r="I3282" i="10"/>
  <c r="H3282" i="10"/>
  <c r="G3282" i="10"/>
  <c r="K3281" i="10"/>
  <c r="J3281" i="10"/>
  <c r="I3281" i="10"/>
  <c r="H3281" i="10"/>
  <c r="G3281" i="10"/>
  <c r="K3280" i="10"/>
  <c r="J3280" i="10"/>
  <c r="I3280" i="10"/>
  <c r="H3280" i="10"/>
  <c r="G3280" i="10"/>
  <c r="K3279" i="10"/>
  <c r="J3279" i="10"/>
  <c r="I3279" i="10"/>
  <c r="H3279" i="10"/>
  <c r="G3279" i="10"/>
  <c r="K3278" i="10"/>
  <c r="J3278" i="10"/>
  <c r="I3278" i="10"/>
  <c r="H3278" i="10"/>
  <c r="G3278" i="10"/>
  <c r="K3277" i="10"/>
  <c r="J3277" i="10"/>
  <c r="I3277" i="10"/>
  <c r="H3277" i="10"/>
  <c r="G3277" i="10"/>
  <c r="K3276" i="10"/>
  <c r="J3276" i="10"/>
  <c r="I3276" i="10"/>
  <c r="H3276" i="10"/>
  <c r="G3276" i="10"/>
  <c r="K3275" i="10"/>
  <c r="J3275" i="10"/>
  <c r="I3275" i="10"/>
  <c r="H3275" i="10"/>
  <c r="G3275" i="10"/>
  <c r="K3274" i="10"/>
  <c r="J3274" i="10"/>
  <c r="I3274" i="10"/>
  <c r="H3274" i="10"/>
  <c r="G3274" i="10"/>
  <c r="K3273" i="10"/>
  <c r="J3273" i="10"/>
  <c r="I3273" i="10"/>
  <c r="H3273" i="10"/>
  <c r="G3273" i="10"/>
  <c r="K3272" i="10"/>
  <c r="J3272" i="10"/>
  <c r="I3272" i="10"/>
  <c r="H3272" i="10"/>
  <c r="G3272" i="10"/>
  <c r="K3271" i="10"/>
  <c r="J3271" i="10"/>
  <c r="I3271" i="10"/>
  <c r="H3271" i="10"/>
  <c r="G3271" i="10"/>
  <c r="K3270" i="10"/>
  <c r="J3270" i="10"/>
  <c r="I3270" i="10"/>
  <c r="H3270" i="10"/>
  <c r="G3270" i="10"/>
  <c r="K3269" i="10"/>
  <c r="J3269" i="10"/>
  <c r="I3269" i="10"/>
  <c r="H3269" i="10"/>
  <c r="G3269" i="10"/>
  <c r="K3268" i="10"/>
  <c r="J3268" i="10"/>
  <c r="I3268" i="10"/>
  <c r="H3268" i="10"/>
  <c r="G3268" i="10"/>
  <c r="K3267" i="10"/>
  <c r="J3267" i="10"/>
  <c r="I3267" i="10"/>
  <c r="H3267" i="10"/>
  <c r="G3267" i="10"/>
  <c r="K3266" i="10"/>
  <c r="J3266" i="10"/>
  <c r="I3266" i="10"/>
  <c r="H3266" i="10"/>
  <c r="G3266" i="10"/>
  <c r="K3265" i="10"/>
  <c r="J3265" i="10"/>
  <c r="I3265" i="10"/>
  <c r="H3265" i="10"/>
  <c r="G3265" i="10"/>
  <c r="K3264" i="10"/>
  <c r="J3264" i="10"/>
  <c r="I3264" i="10"/>
  <c r="H3264" i="10"/>
  <c r="G3264" i="10"/>
  <c r="K3263" i="10"/>
  <c r="J3263" i="10"/>
  <c r="I3263" i="10"/>
  <c r="H3263" i="10"/>
  <c r="G3263" i="10"/>
  <c r="K3262" i="10"/>
  <c r="J3262" i="10"/>
  <c r="I3262" i="10"/>
  <c r="H3262" i="10"/>
  <c r="G3262" i="10"/>
  <c r="K3261" i="10"/>
  <c r="J3261" i="10"/>
  <c r="I3261" i="10"/>
  <c r="H3261" i="10"/>
  <c r="G3261" i="10"/>
  <c r="K3260" i="10"/>
  <c r="J3260" i="10"/>
  <c r="I3260" i="10"/>
  <c r="H3260" i="10"/>
  <c r="G3260" i="10"/>
  <c r="K3259" i="10"/>
  <c r="J3259" i="10"/>
  <c r="I3259" i="10"/>
  <c r="H3259" i="10"/>
  <c r="G3259" i="10"/>
  <c r="K3258" i="10"/>
  <c r="J3258" i="10"/>
  <c r="I3258" i="10"/>
  <c r="H3258" i="10"/>
  <c r="G3258" i="10"/>
  <c r="K3257" i="10"/>
  <c r="J3257" i="10"/>
  <c r="I3257" i="10"/>
  <c r="H3257" i="10"/>
  <c r="G3257" i="10"/>
  <c r="K3256" i="10"/>
  <c r="J3256" i="10"/>
  <c r="I3256" i="10"/>
  <c r="H3256" i="10"/>
  <c r="G3256" i="10"/>
  <c r="K3255" i="10"/>
  <c r="J3255" i="10"/>
  <c r="I3255" i="10"/>
  <c r="H3255" i="10"/>
  <c r="G3255" i="10"/>
  <c r="K3254" i="10"/>
  <c r="J3254" i="10"/>
  <c r="I3254" i="10"/>
  <c r="H3254" i="10"/>
  <c r="G3254" i="10"/>
  <c r="K3253" i="10"/>
  <c r="J3253" i="10"/>
  <c r="I3253" i="10"/>
  <c r="H3253" i="10"/>
  <c r="G3253" i="10"/>
  <c r="K3252" i="10"/>
  <c r="J3252" i="10"/>
  <c r="I3252" i="10"/>
  <c r="H3252" i="10"/>
  <c r="G3252" i="10"/>
  <c r="K3251" i="10"/>
  <c r="J3251" i="10"/>
  <c r="I3251" i="10"/>
  <c r="H3251" i="10"/>
  <c r="G3251" i="10"/>
  <c r="K3250" i="10"/>
  <c r="J3250" i="10"/>
  <c r="I3250" i="10"/>
  <c r="H3250" i="10"/>
  <c r="G3250" i="10"/>
  <c r="K3249" i="10"/>
  <c r="J3249" i="10"/>
  <c r="I3249" i="10"/>
  <c r="H3249" i="10"/>
  <c r="G3249" i="10"/>
  <c r="K3248" i="10"/>
  <c r="J3248" i="10"/>
  <c r="I3248" i="10"/>
  <c r="H3248" i="10"/>
  <c r="G3248" i="10"/>
  <c r="K3247" i="10"/>
  <c r="J3247" i="10"/>
  <c r="I3247" i="10"/>
  <c r="H3247" i="10"/>
  <c r="G3247" i="10"/>
  <c r="K3246" i="10"/>
  <c r="J3246" i="10"/>
  <c r="I3246" i="10"/>
  <c r="H3246" i="10"/>
  <c r="G3246" i="10"/>
  <c r="K3245" i="10"/>
  <c r="J3245" i="10"/>
  <c r="I3245" i="10"/>
  <c r="H3245" i="10"/>
  <c r="G3245" i="10"/>
  <c r="K3244" i="10"/>
  <c r="J3244" i="10"/>
  <c r="I3244" i="10"/>
  <c r="H3244" i="10"/>
  <c r="G3244" i="10"/>
  <c r="K3243" i="10"/>
  <c r="J3243" i="10"/>
  <c r="I3243" i="10"/>
  <c r="H3243" i="10"/>
  <c r="G3243" i="10"/>
  <c r="K3242" i="10"/>
  <c r="J3242" i="10"/>
  <c r="I3242" i="10"/>
  <c r="H3242" i="10"/>
  <c r="G3242" i="10"/>
  <c r="K3241" i="10"/>
  <c r="J3241" i="10"/>
  <c r="I3241" i="10"/>
  <c r="H3241" i="10"/>
  <c r="G3241" i="10"/>
  <c r="K3240" i="10"/>
  <c r="J3240" i="10"/>
  <c r="I3240" i="10"/>
  <c r="H3240" i="10"/>
  <c r="G3240" i="10"/>
  <c r="K3239" i="10"/>
  <c r="J3239" i="10"/>
  <c r="I3239" i="10"/>
  <c r="H3239" i="10"/>
  <c r="G3239" i="10"/>
  <c r="K3238" i="10"/>
  <c r="J3238" i="10"/>
  <c r="I3238" i="10"/>
  <c r="H3238" i="10"/>
  <c r="G3238" i="10"/>
  <c r="K3237" i="10"/>
  <c r="J3237" i="10"/>
  <c r="I3237" i="10"/>
  <c r="H3237" i="10"/>
  <c r="G3237" i="10"/>
  <c r="K3236" i="10"/>
  <c r="J3236" i="10"/>
  <c r="I3236" i="10"/>
  <c r="H3236" i="10"/>
  <c r="G3236" i="10"/>
  <c r="K3235" i="10"/>
  <c r="J3235" i="10"/>
  <c r="I3235" i="10"/>
  <c r="H3235" i="10"/>
  <c r="G3235" i="10"/>
  <c r="K3234" i="10"/>
  <c r="J3234" i="10"/>
  <c r="I3234" i="10"/>
  <c r="H3234" i="10"/>
  <c r="G3234" i="10"/>
  <c r="K3233" i="10"/>
  <c r="J3233" i="10"/>
  <c r="I3233" i="10"/>
  <c r="H3233" i="10"/>
  <c r="G3233" i="10"/>
  <c r="K3232" i="10"/>
  <c r="J3232" i="10"/>
  <c r="I3232" i="10"/>
  <c r="H3232" i="10"/>
  <c r="G3232" i="10"/>
  <c r="K3231" i="10"/>
  <c r="J3231" i="10"/>
  <c r="I3231" i="10"/>
  <c r="H3231" i="10"/>
  <c r="G3231" i="10"/>
  <c r="K3230" i="10"/>
  <c r="J3230" i="10"/>
  <c r="I3230" i="10"/>
  <c r="H3230" i="10"/>
  <c r="G3230" i="10"/>
  <c r="K3229" i="10"/>
  <c r="J3229" i="10"/>
  <c r="I3229" i="10"/>
  <c r="H3229" i="10"/>
  <c r="G3229" i="10"/>
  <c r="K3228" i="10"/>
  <c r="J3228" i="10"/>
  <c r="I3228" i="10"/>
  <c r="H3228" i="10"/>
  <c r="G3228" i="10"/>
  <c r="K3227" i="10"/>
  <c r="J3227" i="10"/>
  <c r="I3227" i="10"/>
  <c r="H3227" i="10"/>
  <c r="G3227" i="10"/>
  <c r="K3226" i="10"/>
  <c r="J3226" i="10"/>
  <c r="I3226" i="10"/>
  <c r="H3226" i="10"/>
  <c r="G3226" i="10"/>
  <c r="K3225" i="10"/>
  <c r="J3225" i="10"/>
  <c r="I3225" i="10"/>
  <c r="H3225" i="10"/>
  <c r="G3225" i="10"/>
  <c r="K3224" i="10"/>
  <c r="J3224" i="10"/>
  <c r="I3224" i="10"/>
  <c r="H3224" i="10"/>
  <c r="G3224" i="10"/>
  <c r="K3223" i="10"/>
  <c r="J3223" i="10"/>
  <c r="I3223" i="10"/>
  <c r="H3223" i="10"/>
  <c r="G3223" i="10"/>
  <c r="K3222" i="10"/>
  <c r="J3222" i="10"/>
  <c r="I3222" i="10"/>
  <c r="H3222" i="10"/>
  <c r="G3222" i="10"/>
  <c r="K3221" i="10"/>
  <c r="J3221" i="10"/>
  <c r="I3221" i="10"/>
  <c r="H3221" i="10"/>
  <c r="G3221" i="10"/>
  <c r="K3220" i="10"/>
  <c r="J3220" i="10"/>
  <c r="I3220" i="10"/>
  <c r="H3220" i="10"/>
  <c r="G3220" i="10"/>
  <c r="K3219" i="10"/>
  <c r="J3219" i="10"/>
  <c r="I3219" i="10"/>
  <c r="H3219" i="10"/>
  <c r="G3219" i="10"/>
  <c r="K3218" i="10"/>
  <c r="J3218" i="10"/>
  <c r="I3218" i="10"/>
  <c r="H3218" i="10"/>
  <c r="G3218" i="10"/>
  <c r="K3217" i="10"/>
  <c r="J3217" i="10"/>
  <c r="I3217" i="10"/>
  <c r="H3217" i="10"/>
  <c r="G3217" i="10"/>
  <c r="K3216" i="10"/>
  <c r="J3216" i="10"/>
  <c r="I3216" i="10"/>
  <c r="H3216" i="10"/>
  <c r="G3216" i="10"/>
  <c r="K3215" i="10"/>
  <c r="J3215" i="10"/>
  <c r="I3215" i="10"/>
  <c r="H3215" i="10"/>
  <c r="G3215" i="10"/>
  <c r="K3214" i="10"/>
  <c r="J3214" i="10"/>
  <c r="I3214" i="10"/>
  <c r="H3214" i="10"/>
  <c r="G3214" i="10"/>
  <c r="K3213" i="10"/>
  <c r="J3213" i="10"/>
  <c r="I3213" i="10"/>
  <c r="H3213" i="10"/>
  <c r="G3213" i="10"/>
  <c r="K3212" i="10"/>
  <c r="J3212" i="10"/>
  <c r="I3212" i="10"/>
  <c r="H3212" i="10"/>
  <c r="G3212" i="10"/>
  <c r="K3211" i="10"/>
  <c r="J3211" i="10"/>
  <c r="I3211" i="10"/>
  <c r="H3211" i="10"/>
  <c r="G3211" i="10"/>
  <c r="K3210" i="10"/>
  <c r="J3210" i="10"/>
  <c r="I3210" i="10"/>
  <c r="H3210" i="10"/>
  <c r="G3210" i="10"/>
  <c r="K3209" i="10"/>
  <c r="J3209" i="10"/>
  <c r="I3209" i="10"/>
  <c r="H3209" i="10"/>
  <c r="G3209" i="10"/>
  <c r="K3208" i="10"/>
  <c r="J3208" i="10"/>
  <c r="I3208" i="10"/>
  <c r="H3208" i="10"/>
  <c r="G3208" i="10"/>
  <c r="K3207" i="10"/>
  <c r="J3207" i="10"/>
  <c r="I3207" i="10"/>
  <c r="H3207" i="10"/>
  <c r="G3207" i="10"/>
  <c r="K3206" i="10"/>
  <c r="J3206" i="10"/>
  <c r="I3206" i="10"/>
  <c r="H3206" i="10"/>
  <c r="G3206" i="10"/>
  <c r="K3205" i="10"/>
  <c r="J3205" i="10"/>
  <c r="I3205" i="10"/>
  <c r="H3205" i="10"/>
  <c r="G3205" i="10"/>
  <c r="K3204" i="10"/>
  <c r="J3204" i="10"/>
  <c r="I3204" i="10"/>
  <c r="H3204" i="10"/>
  <c r="G3204" i="10"/>
  <c r="K3203" i="10"/>
  <c r="J3203" i="10"/>
  <c r="I3203" i="10"/>
  <c r="H3203" i="10"/>
  <c r="G3203" i="10"/>
  <c r="K3202" i="10"/>
  <c r="J3202" i="10"/>
  <c r="I3202" i="10"/>
  <c r="H3202" i="10"/>
  <c r="G3202" i="10"/>
  <c r="K3201" i="10"/>
  <c r="J3201" i="10"/>
  <c r="I3201" i="10"/>
  <c r="H3201" i="10"/>
  <c r="G3201" i="10"/>
  <c r="K3200" i="10"/>
  <c r="J3200" i="10"/>
  <c r="I3200" i="10"/>
  <c r="H3200" i="10"/>
  <c r="G3200" i="10"/>
  <c r="K3199" i="10"/>
  <c r="J3199" i="10"/>
  <c r="I3199" i="10"/>
  <c r="H3199" i="10"/>
  <c r="G3199" i="10"/>
  <c r="K3198" i="10"/>
  <c r="J3198" i="10"/>
  <c r="I3198" i="10"/>
  <c r="H3198" i="10"/>
  <c r="G3198" i="10"/>
  <c r="K3197" i="10"/>
  <c r="J3197" i="10"/>
  <c r="I3197" i="10"/>
  <c r="H3197" i="10"/>
  <c r="G3197" i="10"/>
  <c r="K3196" i="10"/>
  <c r="J3196" i="10"/>
  <c r="I3196" i="10"/>
  <c r="H3196" i="10"/>
  <c r="G3196" i="10"/>
  <c r="K3195" i="10"/>
  <c r="J3195" i="10"/>
  <c r="I3195" i="10"/>
  <c r="H3195" i="10"/>
  <c r="G3195" i="10"/>
  <c r="K3194" i="10"/>
  <c r="J3194" i="10"/>
  <c r="I3194" i="10"/>
  <c r="H3194" i="10"/>
  <c r="G3194" i="10"/>
  <c r="K3193" i="10"/>
  <c r="J3193" i="10"/>
  <c r="I3193" i="10"/>
  <c r="H3193" i="10"/>
  <c r="G3193" i="10"/>
  <c r="K3192" i="10"/>
  <c r="J3192" i="10"/>
  <c r="I3192" i="10"/>
  <c r="H3192" i="10"/>
  <c r="G3192" i="10"/>
  <c r="K3191" i="10"/>
  <c r="J3191" i="10"/>
  <c r="I3191" i="10"/>
  <c r="H3191" i="10"/>
  <c r="G3191" i="10"/>
  <c r="K3190" i="10"/>
  <c r="J3190" i="10"/>
  <c r="I3190" i="10"/>
  <c r="H3190" i="10"/>
  <c r="G3190" i="10"/>
  <c r="K3189" i="10"/>
  <c r="J3189" i="10"/>
  <c r="I3189" i="10"/>
  <c r="H3189" i="10"/>
  <c r="G3189" i="10"/>
  <c r="K3188" i="10"/>
  <c r="J3188" i="10"/>
  <c r="I3188" i="10"/>
  <c r="H3188" i="10"/>
  <c r="G3188" i="10"/>
  <c r="K3187" i="10"/>
  <c r="J3187" i="10"/>
  <c r="I3187" i="10"/>
  <c r="H3187" i="10"/>
  <c r="G3187" i="10"/>
  <c r="K3186" i="10"/>
  <c r="J3186" i="10"/>
  <c r="I3186" i="10"/>
  <c r="H3186" i="10"/>
  <c r="G3186" i="10"/>
  <c r="K3185" i="10"/>
  <c r="J3185" i="10"/>
  <c r="I3185" i="10"/>
  <c r="H3185" i="10"/>
  <c r="G3185" i="10"/>
  <c r="K3184" i="10"/>
  <c r="J3184" i="10"/>
  <c r="I3184" i="10"/>
  <c r="H3184" i="10"/>
  <c r="G3184" i="10"/>
  <c r="K3183" i="10"/>
  <c r="J3183" i="10"/>
  <c r="I3183" i="10"/>
  <c r="H3183" i="10"/>
  <c r="G3183" i="10"/>
  <c r="K3182" i="10"/>
  <c r="J3182" i="10"/>
  <c r="I3182" i="10"/>
  <c r="H3182" i="10"/>
  <c r="G3182" i="10"/>
  <c r="K3181" i="10"/>
  <c r="J3181" i="10"/>
  <c r="I3181" i="10"/>
  <c r="H3181" i="10"/>
  <c r="G3181" i="10"/>
  <c r="K3180" i="10"/>
  <c r="J3180" i="10"/>
  <c r="I3180" i="10"/>
  <c r="H3180" i="10"/>
  <c r="G3180" i="10"/>
  <c r="K3179" i="10"/>
  <c r="J3179" i="10"/>
  <c r="I3179" i="10"/>
  <c r="H3179" i="10"/>
  <c r="G3179" i="10"/>
  <c r="K3178" i="10"/>
  <c r="J3178" i="10"/>
  <c r="I3178" i="10"/>
  <c r="H3178" i="10"/>
  <c r="G3178" i="10"/>
  <c r="K3177" i="10"/>
  <c r="J3177" i="10"/>
  <c r="I3177" i="10"/>
  <c r="H3177" i="10"/>
  <c r="G3177" i="10"/>
  <c r="K3176" i="10"/>
  <c r="J3176" i="10"/>
  <c r="I3176" i="10"/>
  <c r="H3176" i="10"/>
  <c r="G3176" i="10"/>
  <c r="K3175" i="10"/>
  <c r="J3175" i="10"/>
  <c r="I3175" i="10"/>
  <c r="H3175" i="10"/>
  <c r="G3175" i="10"/>
  <c r="K3174" i="10"/>
  <c r="J3174" i="10"/>
  <c r="I3174" i="10"/>
  <c r="H3174" i="10"/>
  <c r="G3174" i="10"/>
  <c r="K3173" i="10"/>
  <c r="J3173" i="10"/>
  <c r="I3173" i="10"/>
  <c r="H3173" i="10"/>
  <c r="G3173" i="10"/>
  <c r="K3172" i="10"/>
  <c r="J3172" i="10"/>
  <c r="I3172" i="10"/>
  <c r="H3172" i="10"/>
  <c r="G3172" i="10"/>
  <c r="K3171" i="10"/>
  <c r="J3171" i="10"/>
  <c r="I3171" i="10"/>
  <c r="H3171" i="10"/>
  <c r="G3171" i="10"/>
  <c r="K3170" i="10"/>
  <c r="J3170" i="10"/>
  <c r="I3170" i="10"/>
  <c r="H3170" i="10"/>
  <c r="G3170" i="10"/>
  <c r="K3169" i="10"/>
  <c r="J3169" i="10"/>
  <c r="I3169" i="10"/>
  <c r="H3169" i="10"/>
  <c r="G3169" i="10"/>
  <c r="D3348" i="10"/>
  <c r="C3348" i="10"/>
  <c r="D3347" i="10"/>
  <c r="C3347" i="10"/>
  <c r="D3346" i="10"/>
  <c r="C3346" i="10"/>
  <c r="D3345" i="10"/>
  <c r="C3345" i="10"/>
  <c r="D3344" i="10"/>
  <c r="C3344" i="10"/>
  <c r="D3343" i="10"/>
  <c r="C3343" i="10"/>
  <c r="D3342" i="10"/>
  <c r="C3342" i="10"/>
  <c r="D3341" i="10"/>
  <c r="C3341" i="10"/>
  <c r="D3340" i="10"/>
  <c r="C3340" i="10"/>
  <c r="D3339" i="10"/>
  <c r="C3339" i="10"/>
  <c r="D3338" i="10"/>
  <c r="C3338" i="10"/>
  <c r="D3337" i="10"/>
  <c r="C3337" i="10"/>
  <c r="D3336" i="10"/>
  <c r="C3336" i="10"/>
  <c r="D3335" i="10"/>
  <c r="C3335" i="10"/>
  <c r="D3334" i="10"/>
  <c r="C3334" i="10"/>
  <c r="D3333" i="10"/>
  <c r="C3333" i="10"/>
  <c r="D3332" i="10"/>
  <c r="C3332" i="10"/>
  <c r="D3331" i="10"/>
  <c r="C3331" i="10"/>
  <c r="D3330" i="10"/>
  <c r="C3330" i="10"/>
  <c r="D3329" i="10"/>
  <c r="C3329" i="10"/>
  <c r="D3328" i="10"/>
  <c r="C3328" i="10"/>
  <c r="D3327" i="10"/>
  <c r="C3327" i="10"/>
  <c r="D3326" i="10"/>
  <c r="C3326" i="10"/>
  <c r="D3325" i="10"/>
  <c r="C3325" i="10"/>
  <c r="D3324" i="10"/>
  <c r="C3324" i="10"/>
  <c r="D3323" i="10"/>
  <c r="C3323" i="10"/>
  <c r="D3322" i="10"/>
  <c r="C3322" i="10"/>
  <c r="D3321" i="10"/>
  <c r="C3321" i="10"/>
  <c r="D3320" i="10"/>
  <c r="C3320" i="10"/>
  <c r="D3319" i="10"/>
  <c r="C3319" i="10"/>
  <c r="D3318" i="10"/>
  <c r="C3318" i="10"/>
  <c r="D3317" i="10"/>
  <c r="C3317" i="10"/>
  <c r="D3316" i="10"/>
  <c r="C3316" i="10"/>
  <c r="D3315" i="10"/>
  <c r="C3315" i="10"/>
  <c r="D3314" i="10"/>
  <c r="C3314" i="10"/>
  <c r="D3313" i="10"/>
  <c r="C3313" i="10"/>
  <c r="D3312" i="10"/>
  <c r="C3312" i="10"/>
  <c r="D3311" i="10"/>
  <c r="C3311" i="10"/>
  <c r="D3310" i="10"/>
  <c r="C3310" i="10"/>
  <c r="D3309" i="10"/>
  <c r="C3309" i="10"/>
  <c r="D3308" i="10"/>
  <c r="C3308" i="10"/>
  <c r="D3307" i="10"/>
  <c r="C3307" i="10"/>
  <c r="D3306" i="10"/>
  <c r="C3306" i="10"/>
  <c r="D3305" i="10"/>
  <c r="C3305" i="10"/>
  <c r="D3304" i="10"/>
  <c r="C3304" i="10"/>
  <c r="D3303" i="10"/>
  <c r="C3303" i="10"/>
  <c r="D3302" i="10"/>
  <c r="C3302" i="10"/>
  <c r="D3301" i="10"/>
  <c r="C3301" i="10"/>
  <c r="D3300" i="10"/>
  <c r="C3300" i="10"/>
  <c r="D3299" i="10"/>
  <c r="C3299" i="10"/>
  <c r="D3298" i="10"/>
  <c r="C3298" i="10"/>
  <c r="D3297" i="10"/>
  <c r="C3297" i="10"/>
  <c r="D3296" i="10"/>
  <c r="C3296" i="10"/>
  <c r="D3295" i="10"/>
  <c r="C3295" i="10"/>
  <c r="D3294" i="10"/>
  <c r="C3294" i="10"/>
  <c r="D3293" i="10"/>
  <c r="C3293" i="10"/>
  <c r="D3292" i="10"/>
  <c r="C3292" i="10"/>
  <c r="D3291" i="10"/>
  <c r="C3291" i="10"/>
  <c r="D3290" i="10"/>
  <c r="C3290" i="10"/>
  <c r="D3289" i="10"/>
  <c r="C3289" i="10"/>
  <c r="D3288" i="10"/>
  <c r="C3288" i="10"/>
  <c r="D3287" i="10"/>
  <c r="C3287" i="10"/>
  <c r="D3286" i="10"/>
  <c r="C3286" i="10"/>
  <c r="D3285" i="10"/>
  <c r="C3285" i="10"/>
  <c r="D3284" i="10"/>
  <c r="C3284" i="10"/>
  <c r="D3283" i="10"/>
  <c r="C3283" i="10"/>
  <c r="D3282" i="10"/>
  <c r="C3282" i="10"/>
  <c r="D3281" i="10"/>
  <c r="C3281" i="10"/>
  <c r="D3280" i="10"/>
  <c r="C3280" i="10"/>
  <c r="D3279" i="10"/>
  <c r="C3279" i="10"/>
  <c r="D3278" i="10"/>
  <c r="C3278" i="10"/>
  <c r="D3277" i="10"/>
  <c r="C3277" i="10"/>
  <c r="D3276" i="10"/>
  <c r="C3276" i="10"/>
  <c r="D3275" i="10"/>
  <c r="C3275" i="10"/>
  <c r="D3274" i="10"/>
  <c r="C3274" i="10"/>
  <c r="D3273" i="10"/>
  <c r="C3273" i="10"/>
  <c r="D3272" i="10"/>
  <c r="C3272" i="10"/>
  <c r="D3271" i="10"/>
  <c r="C3271" i="10"/>
  <c r="D3270" i="10"/>
  <c r="C3270" i="10"/>
  <c r="D3269" i="10"/>
  <c r="C3269" i="10"/>
  <c r="D3268" i="10"/>
  <c r="C3268" i="10"/>
  <c r="D3267" i="10"/>
  <c r="C3267" i="10"/>
  <c r="D3266" i="10"/>
  <c r="C3266" i="10"/>
  <c r="D3265" i="10"/>
  <c r="C3265" i="10"/>
  <c r="D3264" i="10"/>
  <c r="C3264" i="10"/>
  <c r="D3263" i="10"/>
  <c r="C3263" i="10"/>
  <c r="D3262" i="10"/>
  <c r="C3262" i="10"/>
  <c r="D3261" i="10"/>
  <c r="C3261" i="10"/>
  <c r="D3260" i="10"/>
  <c r="C3260" i="10"/>
  <c r="D3259" i="10"/>
  <c r="C3259" i="10"/>
  <c r="D3258" i="10"/>
  <c r="C3258" i="10"/>
  <c r="D3257" i="10"/>
  <c r="C3257" i="10"/>
  <c r="D3256" i="10"/>
  <c r="C3256" i="10"/>
  <c r="D3255" i="10"/>
  <c r="C3255" i="10"/>
  <c r="D3254" i="10"/>
  <c r="C3254" i="10"/>
  <c r="D3253" i="10"/>
  <c r="C3253" i="10"/>
  <c r="D3252" i="10"/>
  <c r="C3252" i="10"/>
  <c r="D3251" i="10"/>
  <c r="C3251" i="10"/>
  <c r="D3250" i="10"/>
  <c r="C3250" i="10"/>
  <c r="D3249" i="10"/>
  <c r="C3249" i="10"/>
  <c r="D3248" i="10"/>
  <c r="C3248" i="10"/>
  <c r="D3247" i="10"/>
  <c r="C3247" i="10"/>
  <c r="D3246" i="10"/>
  <c r="C3246" i="10"/>
  <c r="D3245" i="10"/>
  <c r="C3245" i="10"/>
  <c r="D3244" i="10"/>
  <c r="C3244" i="10"/>
  <c r="D3243" i="10"/>
  <c r="C3243" i="10"/>
  <c r="D3242" i="10"/>
  <c r="C3242" i="10"/>
  <c r="D3241" i="10"/>
  <c r="C3241" i="10"/>
  <c r="D3240" i="10"/>
  <c r="C3240" i="10"/>
  <c r="D3239" i="10"/>
  <c r="C3239" i="10"/>
  <c r="D3238" i="10"/>
  <c r="C3238" i="10"/>
  <c r="D3237" i="10"/>
  <c r="C3237" i="10"/>
  <c r="D3236" i="10"/>
  <c r="C3236" i="10"/>
  <c r="D3235" i="10"/>
  <c r="C3235" i="10"/>
  <c r="D3234" i="10"/>
  <c r="C3234" i="10"/>
  <c r="D3233" i="10"/>
  <c r="C3233" i="10"/>
  <c r="D3232" i="10"/>
  <c r="C3232" i="10"/>
  <c r="D3231" i="10"/>
  <c r="C3231" i="10"/>
  <c r="D3230" i="10"/>
  <c r="C3230" i="10"/>
  <c r="D3229" i="10"/>
  <c r="C3229" i="10"/>
  <c r="D3228" i="10"/>
  <c r="C3228" i="10"/>
  <c r="D3227" i="10"/>
  <c r="C3227" i="10"/>
  <c r="D3226" i="10"/>
  <c r="C3226" i="10"/>
  <c r="D3225" i="10"/>
  <c r="C3225" i="10"/>
  <c r="D3224" i="10"/>
  <c r="C3224" i="10"/>
  <c r="D3223" i="10"/>
  <c r="C3223" i="10"/>
  <c r="D3222" i="10"/>
  <c r="C3222" i="10"/>
  <c r="D3221" i="10"/>
  <c r="C3221" i="10"/>
  <c r="D3220" i="10"/>
  <c r="C3220" i="10"/>
  <c r="D3219" i="10"/>
  <c r="C3219" i="10"/>
  <c r="D3218" i="10"/>
  <c r="C3218" i="10"/>
  <c r="D3217" i="10"/>
  <c r="C3217" i="10"/>
  <c r="D3216" i="10"/>
  <c r="C3216" i="10"/>
  <c r="D3215" i="10"/>
  <c r="C3215" i="10"/>
  <c r="D3214" i="10"/>
  <c r="C3214" i="10"/>
  <c r="D3213" i="10"/>
  <c r="C3213" i="10"/>
  <c r="D3212" i="10"/>
  <c r="C3212" i="10"/>
  <c r="D3211" i="10"/>
  <c r="C3211" i="10"/>
  <c r="D3210" i="10"/>
  <c r="C3210" i="10"/>
  <c r="D3209" i="10"/>
  <c r="C3209" i="10"/>
  <c r="D3208" i="10"/>
  <c r="C3208" i="10"/>
  <c r="D3207" i="10"/>
  <c r="C3207" i="10"/>
  <c r="D3206" i="10"/>
  <c r="C3206" i="10"/>
  <c r="D3205" i="10"/>
  <c r="C3205" i="10"/>
  <c r="D3204" i="10"/>
  <c r="C3204" i="10"/>
  <c r="D3203" i="10"/>
  <c r="C3203" i="10"/>
  <c r="D3202" i="10"/>
  <c r="C3202" i="10"/>
  <c r="D3201" i="10"/>
  <c r="C3201" i="10"/>
  <c r="D3200" i="10"/>
  <c r="C3200" i="10"/>
  <c r="D3199" i="10"/>
  <c r="C3199" i="10"/>
  <c r="D3198" i="10"/>
  <c r="C3198" i="10"/>
  <c r="D3197" i="10"/>
  <c r="C3197" i="10"/>
  <c r="D3196" i="10"/>
  <c r="C3196" i="10"/>
  <c r="D3195" i="10"/>
  <c r="C3195" i="10"/>
  <c r="D3194" i="10"/>
  <c r="C3194" i="10"/>
  <c r="D3193" i="10"/>
  <c r="C3193" i="10"/>
  <c r="D3192" i="10"/>
  <c r="C3192" i="10"/>
  <c r="D3191" i="10"/>
  <c r="C3191" i="10"/>
  <c r="D3190" i="10"/>
  <c r="C3190" i="10"/>
  <c r="D3189" i="10"/>
  <c r="C3189" i="10"/>
  <c r="D3188" i="10"/>
  <c r="C3188" i="10"/>
  <c r="D3187" i="10"/>
  <c r="C3187" i="10"/>
  <c r="D3186" i="10"/>
  <c r="C3186" i="10"/>
  <c r="D3185" i="10"/>
  <c r="C3185" i="10"/>
  <c r="D3184" i="10"/>
  <c r="C3184" i="10"/>
  <c r="D3183" i="10"/>
  <c r="C3183" i="10"/>
  <c r="D3182" i="10"/>
  <c r="C3182" i="10"/>
  <c r="D3181" i="10"/>
  <c r="C3181" i="10"/>
  <c r="D3180" i="10"/>
  <c r="C3180" i="10"/>
  <c r="D3179" i="10"/>
  <c r="C3179" i="10"/>
  <c r="D3178" i="10"/>
  <c r="C3178" i="10"/>
  <c r="D3177" i="10"/>
  <c r="C3177" i="10"/>
  <c r="D3176" i="10"/>
  <c r="C3176" i="10"/>
  <c r="D3175" i="10"/>
  <c r="C3175" i="10"/>
  <c r="D3174" i="10"/>
  <c r="C3174" i="10"/>
  <c r="D3173" i="10"/>
  <c r="C3173" i="10"/>
  <c r="D3172" i="10"/>
  <c r="C3172" i="10"/>
  <c r="D3171" i="10"/>
  <c r="C3171" i="10"/>
  <c r="D3170" i="10"/>
  <c r="C3170" i="10"/>
  <c r="D3169" i="10"/>
  <c r="C3169" i="10"/>
  <c r="N51" i="21"/>
  <c r="F3169" i="10"/>
  <c r="F3181" i="10"/>
  <c r="F3185" i="10"/>
  <c r="F3197" i="10"/>
  <c r="F3201" i="10"/>
  <c r="F3213" i="10"/>
  <c r="F3217" i="10"/>
  <c r="F3229" i="10"/>
  <c r="F3233" i="10"/>
  <c r="F3245" i="10"/>
  <c r="F3249" i="10"/>
  <c r="F3261" i="10"/>
  <c r="F3265" i="10"/>
  <c r="F3277" i="10"/>
  <c r="F3281" i="10"/>
  <c r="F3289" i="10"/>
  <c r="F3297" i="10"/>
  <c r="F3301" i="10"/>
  <c r="F3306" i="10"/>
  <c r="F3310" i="10"/>
  <c r="F3314" i="10"/>
  <c r="F3318" i="10"/>
  <c r="F3322" i="10"/>
  <c r="F3326" i="10"/>
  <c r="F3330" i="10"/>
  <c r="F3334" i="10"/>
  <c r="F3338" i="10"/>
  <c r="F3342" i="10"/>
  <c r="F3346" i="10"/>
  <c r="F3172" i="10"/>
  <c r="F3176" i="10"/>
  <c r="F3180" i="10"/>
  <c r="F3184" i="10"/>
  <c r="F3188" i="10"/>
  <c r="F3192" i="10"/>
  <c r="F3196" i="10"/>
  <c r="F3200" i="10"/>
  <c r="F3204" i="10"/>
  <c r="F3208" i="10"/>
  <c r="F3212" i="10"/>
  <c r="F3216" i="10"/>
  <c r="F3220" i="10"/>
  <c r="F3224" i="10"/>
  <c r="F3228" i="10"/>
  <c r="F3232" i="10"/>
  <c r="F3236" i="10"/>
  <c r="F3240" i="10"/>
  <c r="F3244" i="10"/>
  <c r="F3248" i="10"/>
  <c r="F3252" i="10"/>
  <c r="F3256" i="10"/>
  <c r="F3260" i="10"/>
  <c r="F3264" i="10"/>
  <c r="F3268" i="10"/>
  <c r="F3272" i="10"/>
  <c r="F3276" i="10"/>
  <c r="F3280" i="10"/>
  <c r="F3284" i="10"/>
  <c r="F3288" i="10"/>
  <c r="F3292" i="10"/>
  <c r="F3296" i="10"/>
  <c r="F3300" i="10"/>
  <c r="F3304" i="10"/>
  <c r="F3305" i="10"/>
  <c r="F3309" i="10"/>
  <c r="F3313" i="10"/>
  <c r="F3317" i="10"/>
  <c r="F3321" i="10"/>
  <c r="F3325" i="10"/>
  <c r="F3329" i="10"/>
  <c r="F3333" i="10"/>
  <c r="F3337" i="10"/>
  <c r="F3341" i="10"/>
  <c r="F3345" i="10"/>
  <c r="F3171" i="10"/>
  <c r="F3175" i="10"/>
  <c r="F3179" i="10"/>
  <c r="F3183" i="10"/>
  <c r="F3187" i="10"/>
  <c r="F3191" i="10"/>
  <c r="F3195" i="10"/>
  <c r="F3199" i="10"/>
  <c r="F3203" i="10"/>
  <c r="F3207" i="10"/>
  <c r="F3211" i="10"/>
  <c r="F3215" i="10"/>
  <c r="F3219" i="10"/>
  <c r="F3223" i="10"/>
  <c r="F3227" i="10"/>
  <c r="F3231" i="10"/>
  <c r="F3235" i="10"/>
  <c r="F3239" i="10"/>
  <c r="F3243" i="10"/>
  <c r="F3247" i="10"/>
  <c r="F3251" i="10"/>
  <c r="F3255" i="10"/>
  <c r="F3259" i="10"/>
  <c r="F3263" i="10"/>
  <c r="F3267" i="10"/>
  <c r="F3271" i="10"/>
  <c r="F3275" i="10"/>
  <c r="F3279" i="10"/>
  <c r="F3283" i="10"/>
  <c r="F3287" i="10"/>
  <c r="F3291" i="10"/>
  <c r="F3295" i="10"/>
  <c r="F3299" i="10"/>
  <c r="F3303" i="10"/>
  <c r="F3308" i="10"/>
  <c r="F3312" i="10"/>
  <c r="F3316" i="10"/>
  <c r="F3320" i="10"/>
  <c r="F3324" i="10"/>
  <c r="F3328" i="10"/>
  <c r="F3332" i="10"/>
  <c r="F3336" i="10"/>
  <c r="F3340" i="10"/>
  <c r="F3344" i="10"/>
  <c r="F3348" i="10"/>
  <c r="F3170" i="10"/>
  <c r="F3174" i="10"/>
  <c r="F3178" i="10"/>
  <c r="F3182" i="10"/>
  <c r="F3186" i="10"/>
  <c r="F3190" i="10"/>
  <c r="F3194" i="10"/>
  <c r="F3198" i="10"/>
  <c r="F3202" i="10"/>
  <c r="F3206" i="10"/>
  <c r="F3210" i="10"/>
  <c r="F3214" i="10"/>
  <c r="F3218" i="10"/>
  <c r="F3222" i="10"/>
  <c r="F3226" i="10"/>
  <c r="F3230" i="10"/>
  <c r="F3234" i="10"/>
  <c r="F3238" i="10"/>
  <c r="F3242" i="10"/>
  <c r="F3246" i="10"/>
  <c r="F3250" i="10"/>
  <c r="F3254" i="10"/>
  <c r="F3258" i="10"/>
  <c r="F3262" i="10"/>
  <c r="F3266" i="10"/>
  <c r="F3270" i="10"/>
  <c r="F3274" i="10"/>
  <c r="F3278" i="10"/>
  <c r="F3282" i="10"/>
  <c r="F3286" i="10"/>
  <c r="F3290" i="10"/>
  <c r="F3294" i="10"/>
  <c r="F3298" i="10"/>
  <c r="F3302" i="10"/>
  <c r="F3307" i="10"/>
  <c r="F3311" i="10"/>
  <c r="F3315" i="10"/>
  <c r="F3319" i="10"/>
  <c r="F3323" i="10"/>
  <c r="F3327" i="10"/>
  <c r="F3331" i="10"/>
  <c r="F3335" i="10"/>
  <c r="F3339" i="10"/>
  <c r="F3343" i="10"/>
  <c r="F3347" i="10"/>
  <c r="I48" i="21"/>
  <c r="Q51" i="21"/>
  <c r="L48" i="21"/>
  <c r="K48" i="21"/>
  <c r="J48" i="21"/>
  <c r="N50" i="21"/>
  <c r="M48" i="21"/>
  <c r="Q50" i="21"/>
  <c r="P51" i="21"/>
  <c r="O51" i="21"/>
  <c r="M51" i="21"/>
  <c r="Q48" i="21"/>
  <c r="P50" i="21"/>
  <c r="O50" i="21"/>
  <c r="M50" i="21"/>
  <c r="H48" i="21"/>
  <c r="P48" i="21"/>
  <c r="O48" i="21"/>
  <c r="N48" i="21"/>
  <c r="E3169" i="10"/>
  <c r="E3173" i="10"/>
  <c r="F3173" i="10"/>
  <c r="E3177" i="10"/>
  <c r="F3177" i="10"/>
  <c r="E3181" i="10"/>
  <c r="E3185" i="10"/>
  <c r="E3189" i="10"/>
  <c r="F3189" i="10"/>
  <c r="E3193" i="10"/>
  <c r="F3193" i="10"/>
  <c r="E3197" i="10"/>
  <c r="E3201" i="10"/>
  <c r="E3205" i="10"/>
  <c r="F3205" i="10"/>
  <c r="E3209" i="10"/>
  <c r="F3209" i="10"/>
  <c r="E3213" i="10"/>
  <c r="E3217" i="10"/>
  <c r="E3221" i="10"/>
  <c r="F3221" i="10"/>
  <c r="E3225" i="10"/>
  <c r="F3225" i="10"/>
  <c r="E3229" i="10"/>
  <c r="E3233" i="10"/>
  <c r="E3237" i="10"/>
  <c r="F3237" i="10"/>
  <c r="E3241" i="10"/>
  <c r="F3241" i="10"/>
  <c r="E3245" i="10"/>
  <c r="E3249" i="10"/>
  <c r="E3253" i="10"/>
  <c r="F3253" i="10"/>
  <c r="E3257" i="10"/>
  <c r="F3257" i="10"/>
  <c r="E3261" i="10"/>
  <c r="E3265" i="10"/>
  <c r="E3269" i="10"/>
  <c r="F3269" i="10"/>
  <c r="E3273" i="10"/>
  <c r="F3273" i="10"/>
  <c r="E3277" i="10"/>
  <c r="E3281" i="10"/>
  <c r="E3285" i="10"/>
  <c r="F3285" i="10"/>
  <c r="E3289" i="10"/>
  <c r="E3293" i="10"/>
  <c r="F3293" i="10"/>
  <c r="E3297" i="10"/>
  <c r="E3301" i="10"/>
  <c r="E3306" i="10"/>
  <c r="E3310" i="10"/>
  <c r="E3314" i="10"/>
  <c r="E3318" i="10"/>
  <c r="E3322" i="10"/>
  <c r="E3326" i="10"/>
  <c r="E3330" i="10"/>
  <c r="E3334" i="10"/>
  <c r="E3338" i="10"/>
  <c r="E3342" i="10"/>
  <c r="E3346" i="10"/>
  <c r="E3196" i="10"/>
  <c r="E3200" i="10"/>
  <c r="E3204" i="10"/>
  <c r="E3208" i="10"/>
  <c r="E3212" i="10"/>
  <c r="E3216" i="10"/>
  <c r="E3220" i="10"/>
  <c r="E3224" i="10"/>
  <c r="E3228" i="10"/>
  <c r="E3232" i="10"/>
  <c r="E3236" i="10"/>
  <c r="E3240" i="10"/>
  <c r="E3244" i="10"/>
  <c r="E3248" i="10"/>
  <c r="E3252" i="10"/>
  <c r="E3256" i="10"/>
  <c r="E3260" i="10"/>
  <c r="E3264" i="10"/>
  <c r="E3268" i="10"/>
  <c r="E3272" i="10"/>
  <c r="E3276" i="10"/>
  <c r="E3280" i="10"/>
  <c r="E3284" i="10"/>
  <c r="E3288" i="10"/>
  <c r="E3292" i="10"/>
  <c r="E3296" i="10"/>
  <c r="E3300" i="10"/>
  <c r="E3304" i="10"/>
  <c r="E3305" i="10"/>
  <c r="E3309" i="10"/>
  <c r="E3313" i="10"/>
  <c r="E3317" i="10"/>
  <c r="E3321" i="10"/>
  <c r="E3325" i="10"/>
  <c r="E3329" i="10"/>
  <c r="E3333" i="10"/>
  <c r="E3337" i="10"/>
  <c r="E3341" i="10"/>
  <c r="E3345" i="10"/>
  <c r="E3171" i="10"/>
  <c r="E3175" i="10"/>
  <c r="E3179" i="10"/>
  <c r="E3183" i="10"/>
  <c r="E3187" i="10"/>
  <c r="E3191" i="10"/>
  <c r="E3195" i="10"/>
  <c r="E3199" i="10"/>
  <c r="E3203" i="10"/>
  <c r="E3207" i="10"/>
  <c r="E3211" i="10"/>
  <c r="E3215" i="10"/>
  <c r="E3219" i="10"/>
  <c r="E3223" i="10"/>
  <c r="E3227" i="10"/>
  <c r="E3231" i="10"/>
  <c r="E3235" i="10"/>
  <c r="E3239" i="10"/>
  <c r="E3243" i="10"/>
  <c r="E3247" i="10"/>
  <c r="E3251" i="10"/>
  <c r="E3255" i="10"/>
  <c r="E3259" i="10"/>
  <c r="E3263" i="10"/>
  <c r="E3267" i="10"/>
  <c r="E3271" i="10"/>
  <c r="E3275" i="10"/>
  <c r="E3279" i="10"/>
  <c r="E3283" i="10"/>
  <c r="E3287" i="10"/>
  <c r="E3291" i="10"/>
  <c r="E3295" i="10"/>
  <c r="E3299" i="10"/>
  <c r="E3303" i="10"/>
  <c r="E3308" i="10"/>
  <c r="E3312" i="10"/>
  <c r="E3316" i="10"/>
  <c r="E3320" i="10"/>
  <c r="E3324" i="10"/>
  <c r="E3328" i="10"/>
  <c r="E3332" i="10"/>
  <c r="E3336" i="10"/>
  <c r="E3340" i="10"/>
  <c r="E3344" i="10"/>
  <c r="E3348" i="10"/>
  <c r="E3170" i="10"/>
  <c r="E3174" i="10"/>
  <c r="E3178" i="10"/>
  <c r="E3182" i="10"/>
  <c r="E3186" i="10"/>
  <c r="E3190" i="10"/>
  <c r="E3202" i="10"/>
  <c r="E3206" i="10"/>
  <c r="E3210" i="10"/>
  <c r="E3214" i="10"/>
  <c r="E3218" i="10"/>
  <c r="E3222" i="10"/>
  <c r="E3226" i="10"/>
  <c r="E3230" i="10"/>
  <c r="E3234" i="10"/>
  <c r="E3238" i="10"/>
  <c r="E3242" i="10"/>
  <c r="E3246" i="10"/>
  <c r="E3250" i="10"/>
  <c r="E3254" i="10"/>
  <c r="E3258" i="10"/>
  <c r="E3262" i="10"/>
  <c r="E3266" i="10"/>
  <c r="E3270" i="10"/>
  <c r="E3274" i="10"/>
  <c r="E3278" i="10"/>
  <c r="E3282" i="10"/>
  <c r="E3286" i="10"/>
  <c r="E3290" i="10"/>
  <c r="E3294" i="10"/>
  <c r="E3298" i="10"/>
  <c r="E3302" i="10"/>
  <c r="E3307" i="10"/>
  <c r="E3311" i="10"/>
  <c r="E3315" i="10"/>
  <c r="E3319" i="10"/>
  <c r="E3323" i="10"/>
  <c r="E3327" i="10"/>
  <c r="E3331" i="10"/>
  <c r="E3335" i="10"/>
  <c r="E3339" i="10"/>
  <c r="E3343" i="10"/>
  <c r="E3347" i="10"/>
  <c r="E3176" i="10"/>
  <c r="E3192" i="10"/>
  <c r="E3180" i="10"/>
  <c r="E3184" i="10"/>
  <c r="E3194" i="10"/>
  <c r="E3198" i="10"/>
  <c r="E3172" i="10"/>
  <c r="E3188" i="10"/>
  <c r="M11" i="27"/>
  <c r="J11" i="27"/>
  <c r="I11" i="27"/>
  <c r="H11" i="27"/>
  <c r="G11" i="27"/>
  <c r="F11" i="27"/>
  <c r="E11" i="27"/>
  <c r="D11" i="27"/>
  <c r="C11" i="27"/>
  <c r="M10" i="27"/>
  <c r="J10" i="27"/>
  <c r="I10" i="27"/>
  <c r="H10" i="27"/>
  <c r="G10" i="27"/>
  <c r="F10" i="27"/>
  <c r="E10" i="27"/>
  <c r="D10" i="27"/>
  <c r="C10" i="27"/>
  <c r="M9" i="27"/>
  <c r="J9" i="27"/>
  <c r="I9" i="27"/>
  <c r="H9" i="27"/>
  <c r="G9" i="27"/>
  <c r="F9" i="27"/>
  <c r="E9" i="27"/>
  <c r="D9" i="27"/>
  <c r="C9" i="27"/>
  <c r="H11" i="23"/>
  <c r="G11" i="23"/>
  <c r="F11" i="23"/>
  <c r="E11" i="23"/>
  <c r="D11" i="23"/>
  <c r="C11" i="23"/>
  <c r="H10" i="23"/>
  <c r="G10" i="23"/>
  <c r="F10" i="23"/>
  <c r="E10" i="23"/>
  <c r="D10" i="23"/>
  <c r="C10" i="23"/>
  <c r="I37" i="25"/>
  <c r="H37" i="25"/>
  <c r="I36" i="25"/>
  <c r="H36" i="25"/>
  <c r="I35" i="25"/>
  <c r="H35" i="25"/>
  <c r="I34" i="25"/>
  <c r="H34" i="25"/>
  <c r="I33" i="25"/>
  <c r="H33" i="25"/>
  <c r="I32" i="25"/>
  <c r="H32" i="25"/>
  <c r="I31" i="25"/>
  <c r="H31" i="25"/>
  <c r="I30" i="25"/>
  <c r="H30" i="25"/>
  <c r="I29" i="25"/>
  <c r="H29" i="25"/>
  <c r="I28" i="25"/>
  <c r="H28" i="25"/>
  <c r="I27" i="25"/>
  <c r="H27" i="25"/>
  <c r="I26" i="25"/>
  <c r="H26" i="25"/>
  <c r="I25" i="25"/>
  <c r="H25" i="25"/>
  <c r="I24" i="25"/>
  <c r="H24" i="25"/>
  <c r="I23" i="25"/>
  <c r="H23" i="25"/>
  <c r="I22" i="25"/>
  <c r="H22" i="25"/>
  <c r="G37" i="25"/>
  <c r="G36" i="25"/>
  <c r="G35" i="25"/>
  <c r="G34" i="25"/>
  <c r="G33" i="25"/>
  <c r="G32" i="25"/>
  <c r="G31" i="25"/>
  <c r="G30" i="25"/>
  <c r="G29" i="25"/>
  <c r="G28" i="25"/>
  <c r="G27" i="25"/>
  <c r="G26" i="25"/>
  <c r="G25" i="25"/>
  <c r="G24" i="25"/>
  <c r="G23" i="25"/>
  <c r="G22" i="25"/>
  <c r="C37" i="11"/>
  <c r="C36" i="11"/>
  <c r="C35" i="11"/>
  <c r="J35" i="11"/>
  <c r="C34" i="11"/>
  <c r="J34" i="11"/>
  <c r="G10" i="21"/>
  <c r="F10" i="21"/>
  <c r="E10" i="21"/>
  <c r="D10" i="21"/>
  <c r="C10" i="21"/>
  <c r="G9" i="21"/>
  <c r="F9" i="21"/>
  <c r="E9" i="21"/>
  <c r="D9" i="21"/>
  <c r="C9" i="21"/>
  <c r="H44" i="25"/>
  <c r="I44" i="25"/>
  <c r="G44" i="25"/>
  <c r="J37" i="11"/>
  <c r="J36" i="11"/>
  <c r="B3168" i="10"/>
  <c r="B3167" i="10"/>
  <c r="B3166" i="10"/>
  <c r="B3165" i="10"/>
  <c r="B3164" i="10"/>
  <c r="B3163" i="10"/>
  <c r="B3162" i="10"/>
  <c r="B3161" i="10"/>
  <c r="B3160" i="10"/>
  <c r="B3159" i="10"/>
  <c r="B3158" i="10"/>
  <c r="B3157" i="10"/>
  <c r="B3156" i="10"/>
  <c r="B3155" i="10"/>
  <c r="B3154" i="10"/>
  <c r="B3153" i="10"/>
  <c r="B3152" i="10"/>
  <c r="B3151" i="10"/>
  <c r="B3150" i="10"/>
  <c r="B3149" i="10"/>
  <c r="B3148" i="10"/>
  <c r="B3147" i="10"/>
  <c r="B3146" i="10"/>
  <c r="B3145" i="10"/>
  <c r="B3144" i="10"/>
  <c r="B3143" i="10"/>
  <c r="B3142" i="10"/>
  <c r="B3141" i="10"/>
  <c r="B3140" i="10"/>
  <c r="B3139" i="10"/>
  <c r="B3138" i="10"/>
  <c r="B3137" i="10"/>
  <c r="B3136" i="10"/>
  <c r="B3135" i="10"/>
  <c r="B3134" i="10"/>
  <c r="B3133" i="10"/>
  <c r="B3132" i="10"/>
  <c r="B3131" i="10"/>
  <c r="B3130" i="10"/>
  <c r="B3129" i="10"/>
  <c r="B3128" i="10"/>
  <c r="B3127" i="10"/>
  <c r="B3126" i="10"/>
  <c r="B3125" i="10"/>
  <c r="B3124" i="10"/>
  <c r="B3123" i="10"/>
  <c r="B3122" i="10"/>
  <c r="B3121" i="10"/>
  <c r="B3120" i="10"/>
  <c r="B3119" i="10"/>
  <c r="B3118" i="10"/>
  <c r="B3117" i="10"/>
  <c r="B3116" i="10"/>
  <c r="B3115" i="10"/>
  <c r="B3114" i="10"/>
  <c r="B3113" i="10"/>
  <c r="B3112" i="10"/>
  <c r="B3111" i="10"/>
  <c r="B3110" i="10"/>
  <c r="B3109" i="10"/>
  <c r="B3108" i="10"/>
  <c r="B3107" i="10"/>
  <c r="B3106" i="10"/>
  <c r="B3105" i="10"/>
  <c r="B3104" i="10"/>
  <c r="B3103" i="10"/>
  <c r="B3102" i="10"/>
  <c r="B3101" i="10"/>
  <c r="B3100" i="10"/>
  <c r="B3099" i="10"/>
  <c r="B3098" i="10"/>
  <c r="B3097" i="10"/>
  <c r="B3096" i="10"/>
  <c r="B3095" i="10"/>
  <c r="B3094" i="10"/>
  <c r="B3093" i="10"/>
  <c r="B3092" i="10"/>
  <c r="B3091" i="10"/>
  <c r="B3090" i="10"/>
  <c r="B3089" i="10"/>
  <c r="B3088" i="10"/>
  <c r="B3087" i="10"/>
  <c r="B3086" i="10"/>
  <c r="B3085" i="10"/>
  <c r="B3084" i="10"/>
  <c r="B3083" i="10"/>
  <c r="B3082" i="10"/>
  <c r="B3081" i="10"/>
  <c r="B3080" i="10"/>
  <c r="B3079" i="10"/>
  <c r="B3078" i="10"/>
  <c r="B3077" i="10"/>
  <c r="B3076" i="10"/>
  <c r="B3075" i="10"/>
  <c r="B3074" i="10"/>
  <c r="B3073" i="10"/>
  <c r="B3072" i="10"/>
  <c r="B3071" i="10"/>
  <c r="B3070" i="10"/>
  <c r="K3168" i="10"/>
  <c r="J3168" i="10"/>
  <c r="I3168" i="10"/>
  <c r="H3168" i="10"/>
  <c r="G3168" i="10"/>
  <c r="D3168" i="10"/>
  <c r="C3168" i="10"/>
  <c r="K3167" i="10"/>
  <c r="J3167" i="10"/>
  <c r="I3167" i="10"/>
  <c r="H3167" i="10"/>
  <c r="G3167" i="10"/>
  <c r="D3167" i="10"/>
  <c r="C3167" i="10"/>
  <c r="K3166" i="10"/>
  <c r="J3166" i="10"/>
  <c r="I3166" i="10"/>
  <c r="H3166" i="10"/>
  <c r="G3166" i="10"/>
  <c r="D3166" i="10"/>
  <c r="C3166" i="10"/>
  <c r="K3165" i="10"/>
  <c r="J3165" i="10"/>
  <c r="I3165" i="10"/>
  <c r="H3165" i="10"/>
  <c r="G3165" i="10"/>
  <c r="D3165" i="10"/>
  <c r="C3165" i="10"/>
  <c r="K3164" i="10"/>
  <c r="J3164" i="10"/>
  <c r="I3164" i="10"/>
  <c r="H3164" i="10"/>
  <c r="G3164" i="10"/>
  <c r="D3164" i="10"/>
  <c r="C3164" i="10"/>
  <c r="K3163" i="10"/>
  <c r="J3163" i="10"/>
  <c r="I3163" i="10"/>
  <c r="H3163" i="10"/>
  <c r="G3163" i="10"/>
  <c r="D3163" i="10"/>
  <c r="C3163" i="10"/>
  <c r="K3162" i="10"/>
  <c r="J3162" i="10"/>
  <c r="I3162" i="10"/>
  <c r="H3162" i="10"/>
  <c r="G3162" i="10"/>
  <c r="D3162" i="10"/>
  <c r="C3162" i="10"/>
  <c r="K3161" i="10"/>
  <c r="J3161" i="10"/>
  <c r="I3161" i="10"/>
  <c r="H3161" i="10"/>
  <c r="G3161" i="10"/>
  <c r="D3161" i="10"/>
  <c r="C3161" i="10"/>
  <c r="K3160" i="10"/>
  <c r="J3160" i="10"/>
  <c r="I3160" i="10"/>
  <c r="H3160" i="10"/>
  <c r="G3160" i="10"/>
  <c r="D3160" i="10"/>
  <c r="C3160" i="10"/>
  <c r="K3159" i="10"/>
  <c r="J3159" i="10"/>
  <c r="I3159" i="10"/>
  <c r="H3159" i="10"/>
  <c r="G3159" i="10"/>
  <c r="D3159" i="10"/>
  <c r="C3159" i="10"/>
  <c r="K3158" i="10"/>
  <c r="J3158" i="10"/>
  <c r="I3158" i="10"/>
  <c r="H3158" i="10"/>
  <c r="G3158" i="10"/>
  <c r="D3158" i="10"/>
  <c r="C3158" i="10"/>
  <c r="K3157" i="10"/>
  <c r="J3157" i="10"/>
  <c r="I3157" i="10"/>
  <c r="H3157" i="10"/>
  <c r="G3157" i="10"/>
  <c r="D3157" i="10"/>
  <c r="C3157" i="10"/>
  <c r="K3156" i="10"/>
  <c r="J3156" i="10"/>
  <c r="I3156" i="10"/>
  <c r="H3156" i="10"/>
  <c r="G3156" i="10"/>
  <c r="D3156" i="10"/>
  <c r="C3156" i="10"/>
  <c r="K3155" i="10"/>
  <c r="J3155" i="10"/>
  <c r="I3155" i="10"/>
  <c r="H3155" i="10"/>
  <c r="G3155" i="10"/>
  <c r="D3155" i="10"/>
  <c r="C3155" i="10"/>
  <c r="K3154" i="10"/>
  <c r="J3154" i="10"/>
  <c r="I3154" i="10"/>
  <c r="H3154" i="10"/>
  <c r="G3154" i="10"/>
  <c r="D3154" i="10"/>
  <c r="C3154" i="10"/>
  <c r="K3153" i="10"/>
  <c r="J3153" i="10"/>
  <c r="I3153" i="10"/>
  <c r="H3153" i="10"/>
  <c r="G3153" i="10"/>
  <c r="D3153" i="10"/>
  <c r="C3153" i="10"/>
  <c r="K3152" i="10"/>
  <c r="J3152" i="10"/>
  <c r="I3152" i="10"/>
  <c r="H3152" i="10"/>
  <c r="G3152" i="10"/>
  <c r="D3152" i="10"/>
  <c r="C3152" i="10"/>
  <c r="K3151" i="10"/>
  <c r="J3151" i="10"/>
  <c r="I3151" i="10"/>
  <c r="H3151" i="10"/>
  <c r="G3151" i="10"/>
  <c r="D3151" i="10"/>
  <c r="C3151" i="10"/>
  <c r="K3150" i="10"/>
  <c r="J3150" i="10"/>
  <c r="I3150" i="10"/>
  <c r="H3150" i="10"/>
  <c r="G3150" i="10"/>
  <c r="D3150" i="10"/>
  <c r="C3150" i="10"/>
  <c r="K3149" i="10"/>
  <c r="J3149" i="10"/>
  <c r="I3149" i="10"/>
  <c r="H3149" i="10"/>
  <c r="G3149" i="10"/>
  <c r="D3149" i="10"/>
  <c r="C3149" i="10"/>
  <c r="K3148" i="10"/>
  <c r="J3148" i="10"/>
  <c r="I3148" i="10"/>
  <c r="H3148" i="10"/>
  <c r="G3148" i="10"/>
  <c r="D3148" i="10"/>
  <c r="C3148" i="10"/>
  <c r="K3147" i="10"/>
  <c r="J3147" i="10"/>
  <c r="I3147" i="10"/>
  <c r="H3147" i="10"/>
  <c r="G3147" i="10"/>
  <c r="D3147" i="10"/>
  <c r="C3147" i="10"/>
  <c r="K3146" i="10"/>
  <c r="J3146" i="10"/>
  <c r="I3146" i="10"/>
  <c r="H3146" i="10"/>
  <c r="G3146" i="10"/>
  <c r="D3146" i="10"/>
  <c r="C3146" i="10"/>
  <c r="K3145" i="10"/>
  <c r="J3145" i="10"/>
  <c r="I3145" i="10"/>
  <c r="H3145" i="10"/>
  <c r="G3145" i="10"/>
  <c r="D3145" i="10"/>
  <c r="C3145" i="10"/>
  <c r="K3144" i="10"/>
  <c r="J3144" i="10"/>
  <c r="I3144" i="10"/>
  <c r="H3144" i="10"/>
  <c r="G3144" i="10"/>
  <c r="D3144" i="10"/>
  <c r="C3144" i="10"/>
  <c r="K3143" i="10"/>
  <c r="J3143" i="10"/>
  <c r="I3143" i="10"/>
  <c r="H3143" i="10"/>
  <c r="G3143" i="10"/>
  <c r="D3143" i="10"/>
  <c r="C3143" i="10"/>
  <c r="K3142" i="10"/>
  <c r="J3142" i="10"/>
  <c r="I3142" i="10"/>
  <c r="H3142" i="10"/>
  <c r="G3142" i="10"/>
  <c r="D3142" i="10"/>
  <c r="C3142" i="10"/>
  <c r="K3141" i="10"/>
  <c r="J3141" i="10"/>
  <c r="I3141" i="10"/>
  <c r="H3141" i="10"/>
  <c r="G3141" i="10"/>
  <c r="F3141" i="10"/>
  <c r="D3141" i="10"/>
  <c r="C3141" i="10"/>
  <c r="K3140" i="10"/>
  <c r="J3140" i="10"/>
  <c r="I3140" i="10"/>
  <c r="H3140" i="10"/>
  <c r="G3140" i="10"/>
  <c r="D3140" i="10"/>
  <c r="C3140" i="10"/>
  <c r="K3139" i="10"/>
  <c r="J3139" i="10"/>
  <c r="I3139" i="10"/>
  <c r="H3139" i="10"/>
  <c r="G3139" i="10"/>
  <c r="D3139" i="10"/>
  <c r="C3139" i="10"/>
  <c r="K3138" i="10"/>
  <c r="J3138" i="10"/>
  <c r="I3138" i="10"/>
  <c r="H3138" i="10"/>
  <c r="G3138" i="10"/>
  <c r="D3138" i="10"/>
  <c r="C3138" i="10"/>
  <c r="K3137" i="10"/>
  <c r="J3137" i="10"/>
  <c r="I3137" i="10"/>
  <c r="H3137" i="10"/>
  <c r="G3137" i="10"/>
  <c r="E3137" i="10"/>
  <c r="D3137" i="10"/>
  <c r="C3137" i="10"/>
  <c r="K3136" i="10"/>
  <c r="J3136" i="10"/>
  <c r="I3136" i="10"/>
  <c r="H3136" i="10"/>
  <c r="G3136" i="10"/>
  <c r="D3136" i="10"/>
  <c r="C3136" i="10"/>
  <c r="K3135" i="10"/>
  <c r="J3135" i="10"/>
  <c r="I3135" i="10"/>
  <c r="H3135" i="10"/>
  <c r="G3135" i="10"/>
  <c r="D3135" i="10"/>
  <c r="C3135" i="10"/>
  <c r="K3134" i="10"/>
  <c r="J3134" i="10"/>
  <c r="I3134" i="10"/>
  <c r="H3134" i="10"/>
  <c r="G3134" i="10"/>
  <c r="D3134" i="10"/>
  <c r="C3134" i="10"/>
  <c r="K3133" i="10"/>
  <c r="J3133" i="10"/>
  <c r="I3133" i="10"/>
  <c r="H3133" i="10"/>
  <c r="G3133" i="10"/>
  <c r="F3133" i="10"/>
  <c r="D3133" i="10"/>
  <c r="C3133" i="10"/>
  <c r="K3132" i="10"/>
  <c r="J3132" i="10"/>
  <c r="I3132" i="10"/>
  <c r="H3132" i="10"/>
  <c r="G3132" i="10"/>
  <c r="D3132" i="10"/>
  <c r="C3132" i="10"/>
  <c r="K3131" i="10"/>
  <c r="J3131" i="10"/>
  <c r="I3131" i="10"/>
  <c r="H3131" i="10"/>
  <c r="G3131" i="10"/>
  <c r="D3131" i="10"/>
  <c r="C3131" i="10"/>
  <c r="K3130" i="10"/>
  <c r="J3130" i="10"/>
  <c r="I3130" i="10"/>
  <c r="H3130" i="10"/>
  <c r="G3130" i="10"/>
  <c r="D3130" i="10"/>
  <c r="C3130" i="10"/>
  <c r="K3129" i="10"/>
  <c r="J3129" i="10"/>
  <c r="I3129" i="10"/>
  <c r="H3129" i="10"/>
  <c r="G3129" i="10"/>
  <c r="D3129" i="10"/>
  <c r="C3129" i="10"/>
  <c r="K3128" i="10"/>
  <c r="J3128" i="10"/>
  <c r="I3128" i="10"/>
  <c r="H3128" i="10"/>
  <c r="G3128" i="10"/>
  <c r="D3128" i="10"/>
  <c r="C3128" i="10"/>
  <c r="K3127" i="10"/>
  <c r="J3127" i="10"/>
  <c r="I3127" i="10"/>
  <c r="H3127" i="10"/>
  <c r="G3127" i="10"/>
  <c r="D3127" i="10"/>
  <c r="C3127" i="10"/>
  <c r="K3126" i="10"/>
  <c r="J3126" i="10"/>
  <c r="I3126" i="10"/>
  <c r="H3126" i="10"/>
  <c r="G3126" i="10"/>
  <c r="D3126" i="10"/>
  <c r="C3126" i="10"/>
  <c r="K3125" i="10"/>
  <c r="J3125" i="10"/>
  <c r="I3125" i="10"/>
  <c r="H3125" i="10"/>
  <c r="G3125" i="10"/>
  <c r="D3125" i="10"/>
  <c r="C3125" i="10"/>
  <c r="K3124" i="10"/>
  <c r="J3124" i="10"/>
  <c r="I3124" i="10"/>
  <c r="H3124" i="10"/>
  <c r="G3124" i="10"/>
  <c r="D3124" i="10"/>
  <c r="C3124" i="10"/>
  <c r="K3123" i="10"/>
  <c r="J3123" i="10"/>
  <c r="I3123" i="10"/>
  <c r="H3123" i="10"/>
  <c r="G3123" i="10"/>
  <c r="D3123" i="10"/>
  <c r="C3123" i="10"/>
  <c r="K3122" i="10"/>
  <c r="J3122" i="10"/>
  <c r="I3122" i="10"/>
  <c r="H3122" i="10"/>
  <c r="G3122" i="10"/>
  <c r="D3122" i="10"/>
  <c r="C3122" i="10"/>
  <c r="K3121" i="10"/>
  <c r="J3121" i="10"/>
  <c r="I3121" i="10"/>
  <c r="H3121" i="10"/>
  <c r="G3121" i="10"/>
  <c r="D3121" i="10"/>
  <c r="C3121" i="10"/>
  <c r="K3120" i="10"/>
  <c r="J3120" i="10"/>
  <c r="I3120" i="10"/>
  <c r="H3120" i="10"/>
  <c r="G3120" i="10"/>
  <c r="D3120" i="10"/>
  <c r="C3120" i="10"/>
  <c r="K3119" i="10"/>
  <c r="J3119" i="10"/>
  <c r="I3119" i="10"/>
  <c r="H3119" i="10"/>
  <c r="G3119" i="10"/>
  <c r="D3119" i="10"/>
  <c r="C3119" i="10"/>
  <c r="K3118" i="10"/>
  <c r="J3118" i="10"/>
  <c r="I3118" i="10"/>
  <c r="H3118" i="10"/>
  <c r="G3118" i="10"/>
  <c r="D3118" i="10"/>
  <c r="C3118" i="10"/>
  <c r="K3117" i="10"/>
  <c r="J3117" i="10"/>
  <c r="I3117" i="10"/>
  <c r="H3117" i="10"/>
  <c r="G3117" i="10"/>
  <c r="D3117" i="10"/>
  <c r="C3117" i="10"/>
  <c r="K3116" i="10"/>
  <c r="J3116" i="10"/>
  <c r="I3116" i="10"/>
  <c r="H3116" i="10"/>
  <c r="G3116" i="10"/>
  <c r="F3116" i="10"/>
  <c r="D3116" i="10"/>
  <c r="C3116" i="10"/>
  <c r="K3115" i="10"/>
  <c r="J3115" i="10"/>
  <c r="I3115" i="10"/>
  <c r="H3115" i="10"/>
  <c r="G3115" i="10"/>
  <c r="D3115" i="10"/>
  <c r="C3115" i="10"/>
  <c r="K3114" i="10"/>
  <c r="J3114" i="10"/>
  <c r="I3114" i="10"/>
  <c r="H3114" i="10"/>
  <c r="G3114" i="10"/>
  <c r="D3114" i="10"/>
  <c r="C3114" i="10"/>
  <c r="K3113" i="10"/>
  <c r="J3113" i="10"/>
  <c r="I3113" i="10"/>
  <c r="H3113" i="10"/>
  <c r="G3113" i="10"/>
  <c r="D3113" i="10"/>
  <c r="C3113" i="10"/>
  <c r="K3112" i="10"/>
  <c r="J3112" i="10"/>
  <c r="I3112" i="10"/>
  <c r="H3112" i="10"/>
  <c r="G3112" i="10"/>
  <c r="D3112" i="10"/>
  <c r="C3112" i="10"/>
  <c r="K3111" i="10"/>
  <c r="J3111" i="10"/>
  <c r="I3111" i="10"/>
  <c r="H3111" i="10"/>
  <c r="G3111" i="10"/>
  <c r="D3111" i="10"/>
  <c r="C3111" i="10"/>
  <c r="K3110" i="10"/>
  <c r="J3110" i="10"/>
  <c r="I3110" i="10"/>
  <c r="H3110" i="10"/>
  <c r="G3110" i="10"/>
  <c r="D3110" i="10"/>
  <c r="C3110" i="10"/>
  <c r="K3109" i="10"/>
  <c r="J3109" i="10"/>
  <c r="I3109" i="10"/>
  <c r="H3109" i="10"/>
  <c r="G3109" i="10"/>
  <c r="D3109" i="10"/>
  <c r="C3109" i="10"/>
  <c r="K3108" i="10"/>
  <c r="J3108" i="10"/>
  <c r="I3108" i="10"/>
  <c r="H3108" i="10"/>
  <c r="G3108" i="10"/>
  <c r="D3108" i="10"/>
  <c r="C3108" i="10"/>
  <c r="K3107" i="10"/>
  <c r="J3107" i="10"/>
  <c r="I3107" i="10"/>
  <c r="H3107" i="10"/>
  <c r="G3107" i="10"/>
  <c r="D3107" i="10"/>
  <c r="C3107" i="10"/>
  <c r="K3106" i="10"/>
  <c r="J3106" i="10"/>
  <c r="I3106" i="10"/>
  <c r="H3106" i="10"/>
  <c r="G3106" i="10"/>
  <c r="D3106" i="10"/>
  <c r="C3106" i="10"/>
  <c r="K3105" i="10"/>
  <c r="J3105" i="10"/>
  <c r="I3105" i="10"/>
  <c r="H3105" i="10"/>
  <c r="G3105" i="10"/>
  <c r="D3105" i="10"/>
  <c r="C3105" i="10"/>
  <c r="K3104" i="10"/>
  <c r="J3104" i="10"/>
  <c r="I3104" i="10"/>
  <c r="H3104" i="10"/>
  <c r="G3104" i="10"/>
  <c r="D3104" i="10"/>
  <c r="C3104" i="10"/>
  <c r="K3103" i="10"/>
  <c r="J3103" i="10"/>
  <c r="I3103" i="10"/>
  <c r="H3103" i="10"/>
  <c r="G3103" i="10"/>
  <c r="D3103" i="10"/>
  <c r="C3103" i="10"/>
  <c r="K3102" i="10"/>
  <c r="J3102" i="10"/>
  <c r="I3102" i="10"/>
  <c r="H3102" i="10"/>
  <c r="G3102" i="10"/>
  <c r="D3102" i="10"/>
  <c r="C3102" i="10"/>
  <c r="K3101" i="10"/>
  <c r="J3101" i="10"/>
  <c r="I3101" i="10"/>
  <c r="H3101" i="10"/>
  <c r="G3101" i="10"/>
  <c r="D3101" i="10"/>
  <c r="C3101" i="10"/>
  <c r="K3100" i="10"/>
  <c r="J3100" i="10"/>
  <c r="I3100" i="10"/>
  <c r="H3100" i="10"/>
  <c r="G3100" i="10"/>
  <c r="D3100" i="10"/>
  <c r="C3100" i="10"/>
  <c r="K3099" i="10"/>
  <c r="J3099" i="10"/>
  <c r="I3099" i="10"/>
  <c r="H3099" i="10"/>
  <c r="G3099" i="10"/>
  <c r="D3099" i="10"/>
  <c r="C3099" i="10"/>
  <c r="K3098" i="10"/>
  <c r="J3098" i="10"/>
  <c r="I3098" i="10"/>
  <c r="H3098" i="10"/>
  <c r="G3098" i="10"/>
  <c r="D3098" i="10"/>
  <c r="C3098" i="10"/>
  <c r="K3097" i="10"/>
  <c r="J3097" i="10"/>
  <c r="I3097" i="10"/>
  <c r="H3097" i="10"/>
  <c r="G3097" i="10"/>
  <c r="D3097" i="10"/>
  <c r="C3097" i="10"/>
  <c r="K3096" i="10"/>
  <c r="J3096" i="10"/>
  <c r="I3096" i="10"/>
  <c r="H3096" i="10"/>
  <c r="G3096" i="10"/>
  <c r="D3096" i="10"/>
  <c r="C3096" i="10"/>
  <c r="K3095" i="10"/>
  <c r="J3095" i="10"/>
  <c r="I3095" i="10"/>
  <c r="H3095" i="10"/>
  <c r="G3095" i="10"/>
  <c r="D3095" i="10"/>
  <c r="C3095" i="10"/>
  <c r="K3094" i="10"/>
  <c r="J3094" i="10"/>
  <c r="I3094" i="10"/>
  <c r="H3094" i="10"/>
  <c r="G3094" i="10"/>
  <c r="D3094" i="10"/>
  <c r="C3094" i="10"/>
  <c r="K3093" i="10"/>
  <c r="J3093" i="10"/>
  <c r="I3093" i="10"/>
  <c r="H3093" i="10"/>
  <c r="G3093" i="10"/>
  <c r="D3093" i="10"/>
  <c r="C3093" i="10"/>
  <c r="K3092" i="10"/>
  <c r="J3092" i="10"/>
  <c r="I3092" i="10"/>
  <c r="H3092" i="10"/>
  <c r="G3092" i="10"/>
  <c r="D3092" i="10"/>
  <c r="C3092" i="10"/>
  <c r="K3091" i="10"/>
  <c r="J3091" i="10"/>
  <c r="I3091" i="10"/>
  <c r="H3091" i="10"/>
  <c r="G3091" i="10"/>
  <c r="D3091" i="10"/>
  <c r="C3091" i="10"/>
  <c r="K3090" i="10"/>
  <c r="J3090" i="10"/>
  <c r="I3090" i="10"/>
  <c r="H3090" i="10"/>
  <c r="G3090" i="10"/>
  <c r="D3090" i="10"/>
  <c r="C3090" i="10"/>
  <c r="K3089" i="10"/>
  <c r="J3089" i="10"/>
  <c r="I3089" i="10"/>
  <c r="H3089" i="10"/>
  <c r="G3089" i="10"/>
  <c r="D3089" i="10"/>
  <c r="C3089" i="10"/>
  <c r="K3088" i="10"/>
  <c r="J3088" i="10"/>
  <c r="I3088" i="10"/>
  <c r="H3088" i="10"/>
  <c r="G3088" i="10"/>
  <c r="D3088" i="10"/>
  <c r="C3088" i="10"/>
  <c r="K3087" i="10"/>
  <c r="J3087" i="10"/>
  <c r="I3087" i="10"/>
  <c r="H3087" i="10"/>
  <c r="G3087" i="10"/>
  <c r="D3087" i="10"/>
  <c r="C3087" i="10"/>
  <c r="K3086" i="10"/>
  <c r="J3086" i="10"/>
  <c r="I3086" i="10"/>
  <c r="H3086" i="10"/>
  <c r="G3086" i="10"/>
  <c r="D3086" i="10"/>
  <c r="C3086" i="10"/>
  <c r="K3085" i="10"/>
  <c r="J3085" i="10"/>
  <c r="I3085" i="10"/>
  <c r="H3085" i="10"/>
  <c r="G3085" i="10"/>
  <c r="E3085" i="10"/>
  <c r="D3085" i="10"/>
  <c r="C3085" i="10"/>
  <c r="K3084" i="10"/>
  <c r="J3084" i="10"/>
  <c r="I3084" i="10"/>
  <c r="H3084" i="10"/>
  <c r="G3084" i="10"/>
  <c r="D3084" i="10"/>
  <c r="C3084" i="10"/>
  <c r="K3083" i="10"/>
  <c r="J3083" i="10"/>
  <c r="I3083" i="10"/>
  <c r="H3083" i="10"/>
  <c r="G3083" i="10"/>
  <c r="D3083" i="10"/>
  <c r="C3083" i="10"/>
  <c r="K3082" i="10"/>
  <c r="J3082" i="10"/>
  <c r="I3082" i="10"/>
  <c r="H3082" i="10"/>
  <c r="G3082" i="10"/>
  <c r="D3082" i="10"/>
  <c r="C3082" i="10"/>
  <c r="K3081" i="10"/>
  <c r="J3081" i="10"/>
  <c r="I3081" i="10"/>
  <c r="H3081" i="10"/>
  <c r="G3081" i="10"/>
  <c r="D3081" i="10"/>
  <c r="C3081" i="10"/>
  <c r="K3080" i="10"/>
  <c r="J3080" i="10"/>
  <c r="I3080" i="10"/>
  <c r="H3080" i="10"/>
  <c r="G3080" i="10"/>
  <c r="D3080" i="10"/>
  <c r="C3080" i="10"/>
  <c r="K3079" i="10"/>
  <c r="J3079" i="10"/>
  <c r="I3079" i="10"/>
  <c r="H3079" i="10"/>
  <c r="G3079" i="10"/>
  <c r="D3079" i="10"/>
  <c r="C3079" i="10"/>
  <c r="K3078" i="10"/>
  <c r="J3078" i="10"/>
  <c r="I3078" i="10"/>
  <c r="H3078" i="10"/>
  <c r="G3078" i="10"/>
  <c r="D3078" i="10"/>
  <c r="C3078" i="10"/>
  <c r="K3077" i="10"/>
  <c r="J3077" i="10"/>
  <c r="I3077" i="10"/>
  <c r="H3077" i="10"/>
  <c r="G3077" i="10"/>
  <c r="D3077" i="10"/>
  <c r="C3077" i="10"/>
  <c r="K3076" i="10"/>
  <c r="J3076" i="10"/>
  <c r="I3076" i="10"/>
  <c r="H3076" i="10"/>
  <c r="G3076" i="10"/>
  <c r="D3076" i="10"/>
  <c r="C3076" i="10"/>
  <c r="K3075" i="10"/>
  <c r="J3075" i="10"/>
  <c r="I3075" i="10"/>
  <c r="H3075" i="10"/>
  <c r="G3075" i="10"/>
  <c r="D3075" i="10"/>
  <c r="C3075" i="10"/>
  <c r="K3074" i="10"/>
  <c r="J3074" i="10"/>
  <c r="I3074" i="10"/>
  <c r="H3074" i="10"/>
  <c r="G3074" i="10"/>
  <c r="D3074" i="10"/>
  <c r="C3074" i="10"/>
  <c r="K3073" i="10"/>
  <c r="J3073" i="10"/>
  <c r="I3073" i="10"/>
  <c r="H3073" i="10"/>
  <c r="G3073" i="10"/>
  <c r="D3073" i="10"/>
  <c r="C3073" i="10"/>
  <c r="K3072" i="10"/>
  <c r="J3072" i="10"/>
  <c r="I3072" i="10"/>
  <c r="H3072" i="10"/>
  <c r="G3072" i="10"/>
  <c r="D3072" i="10"/>
  <c r="C3072" i="10"/>
  <c r="K3071" i="10"/>
  <c r="J3071" i="10"/>
  <c r="I3071" i="10"/>
  <c r="H3071" i="10"/>
  <c r="G3071" i="10"/>
  <c r="D3071" i="10"/>
  <c r="C3071" i="10"/>
  <c r="K3070" i="10"/>
  <c r="J3070" i="10"/>
  <c r="I3070" i="10"/>
  <c r="H3070" i="10"/>
  <c r="G3070" i="10"/>
  <c r="D3070" i="10"/>
  <c r="C3070" i="10"/>
  <c r="K3069" i="10"/>
  <c r="J3069" i="10"/>
  <c r="I3069" i="10"/>
  <c r="H3069" i="10"/>
  <c r="G3069" i="10"/>
  <c r="E3116" i="10"/>
  <c r="F3145" i="10"/>
  <c r="E3145" i="10"/>
  <c r="F3120" i="10"/>
  <c r="E3120" i="10"/>
  <c r="F3137" i="10"/>
  <c r="E3141" i="10"/>
  <c r="E3133" i="10"/>
  <c r="F3070" i="10"/>
  <c r="E3070" i="10"/>
  <c r="F3071" i="10"/>
  <c r="E3071" i="10"/>
  <c r="F3086" i="10"/>
  <c r="E3086" i="10"/>
  <c r="F3087" i="10"/>
  <c r="E3087" i="10"/>
  <c r="F3103" i="10"/>
  <c r="E3103" i="10"/>
  <c r="F3119" i="10"/>
  <c r="E3119" i="10"/>
  <c r="F3135" i="10"/>
  <c r="E3135" i="10"/>
  <c r="F3078" i="10"/>
  <c r="E3078" i="10"/>
  <c r="F3079" i="10"/>
  <c r="E3079" i="10"/>
  <c r="F3094" i="10"/>
  <c r="E3094" i="10"/>
  <c r="E3095" i="10"/>
  <c r="F3095" i="10"/>
  <c r="F3110" i="10"/>
  <c r="E3110" i="10"/>
  <c r="F3111" i="10"/>
  <c r="E3111" i="10"/>
  <c r="F3126" i="10"/>
  <c r="E3126" i="10"/>
  <c r="F3127" i="10"/>
  <c r="E3127" i="10"/>
  <c r="F3142" i="10"/>
  <c r="E3142" i="10"/>
  <c r="F3143" i="10"/>
  <c r="E3143" i="10"/>
  <c r="F3158" i="10"/>
  <c r="E3158" i="10"/>
  <c r="F3159" i="10"/>
  <c r="E3159" i="10"/>
  <c r="F3082" i="10"/>
  <c r="E3082" i="10"/>
  <c r="F3083" i="10"/>
  <c r="E3083" i="10"/>
  <c r="F3098" i="10"/>
  <c r="E3098" i="10"/>
  <c r="F3099" i="10"/>
  <c r="E3099" i="10"/>
  <c r="F3114" i="10"/>
  <c r="E3114" i="10"/>
  <c r="F3115" i="10"/>
  <c r="E3115" i="10"/>
  <c r="F3130" i="10"/>
  <c r="E3130" i="10"/>
  <c r="F3131" i="10"/>
  <c r="E3131" i="10"/>
  <c r="F3146" i="10"/>
  <c r="E3146" i="10"/>
  <c r="F3147" i="10"/>
  <c r="E3147" i="10"/>
  <c r="F3162" i="10"/>
  <c r="E3162" i="10"/>
  <c r="F3163" i="10"/>
  <c r="E3163" i="10"/>
  <c r="F3102" i="10"/>
  <c r="E3102" i="10"/>
  <c r="F3118" i="10"/>
  <c r="E3118" i="10"/>
  <c r="F3134" i="10"/>
  <c r="E3134" i="10"/>
  <c r="F3150" i="10"/>
  <c r="E3150" i="10"/>
  <c r="F3151" i="10"/>
  <c r="E3151" i="10"/>
  <c r="F3166" i="10"/>
  <c r="E3166" i="10"/>
  <c r="F3167" i="10"/>
  <c r="E3167" i="10"/>
  <c r="F3074" i="10"/>
  <c r="E3074" i="10"/>
  <c r="F3075" i="10"/>
  <c r="E3075" i="10"/>
  <c r="F3090" i="10"/>
  <c r="E3090" i="10"/>
  <c r="E3091" i="10"/>
  <c r="F3091" i="10"/>
  <c r="F3106" i="10"/>
  <c r="E3106" i="10"/>
  <c r="F3107" i="10"/>
  <c r="E3107" i="10"/>
  <c r="F3122" i="10"/>
  <c r="E3122" i="10"/>
  <c r="E3123" i="10"/>
  <c r="F3123" i="10"/>
  <c r="F3138" i="10"/>
  <c r="E3138" i="10"/>
  <c r="F3139" i="10"/>
  <c r="E3139" i="10"/>
  <c r="F3154" i="10"/>
  <c r="E3154" i="10"/>
  <c r="F3155" i="10"/>
  <c r="E3155" i="10"/>
  <c r="F3072" i="10"/>
  <c r="E3072" i="10"/>
  <c r="E3073" i="10"/>
  <c r="F3073" i="10"/>
  <c r="E3080" i="10"/>
  <c r="F3080" i="10"/>
  <c r="F3081" i="10"/>
  <c r="E3081" i="10"/>
  <c r="F3088" i="10"/>
  <c r="E3088" i="10"/>
  <c r="F3089" i="10"/>
  <c r="E3089" i="10"/>
  <c r="F3096" i="10"/>
  <c r="E3096" i="10"/>
  <c r="F3097" i="10"/>
  <c r="E3097" i="10"/>
  <c r="F3104" i="10"/>
  <c r="E3104" i="10"/>
  <c r="F3105" i="10"/>
  <c r="E3105" i="10"/>
  <c r="E3112" i="10"/>
  <c r="F3112" i="10"/>
  <c r="F3113" i="10"/>
  <c r="E3113" i="10"/>
  <c r="F3121" i="10"/>
  <c r="E3121" i="10"/>
  <c r="F3128" i="10"/>
  <c r="E3128" i="10"/>
  <c r="F3129" i="10"/>
  <c r="E3129" i="10"/>
  <c r="F3136" i="10"/>
  <c r="E3136" i="10"/>
  <c r="F3144" i="10"/>
  <c r="E3144" i="10"/>
  <c r="F3152" i="10"/>
  <c r="E3152" i="10"/>
  <c r="F3153" i="10"/>
  <c r="E3153" i="10"/>
  <c r="F3160" i="10"/>
  <c r="E3160" i="10"/>
  <c r="F3161" i="10"/>
  <c r="E3161" i="10"/>
  <c r="F3168" i="10"/>
  <c r="E3168" i="10"/>
  <c r="F3076" i="10"/>
  <c r="E3076" i="10"/>
  <c r="F3077" i="10"/>
  <c r="E3077" i="10"/>
  <c r="E3084" i="10"/>
  <c r="F3084" i="10"/>
  <c r="F3092" i="10"/>
  <c r="E3092" i="10"/>
  <c r="E3093" i="10"/>
  <c r="F3093" i="10"/>
  <c r="E3100" i="10"/>
  <c r="F3100" i="10"/>
  <c r="F3101" i="10"/>
  <c r="E3101" i="10"/>
  <c r="F3108" i="10"/>
  <c r="E3108" i="10"/>
  <c r="F3109" i="10"/>
  <c r="E3109" i="10"/>
  <c r="F3117" i="10"/>
  <c r="E3117" i="10"/>
  <c r="F3124" i="10"/>
  <c r="E3124" i="10"/>
  <c r="F3125" i="10"/>
  <c r="E3125" i="10"/>
  <c r="F3132" i="10"/>
  <c r="E3132" i="10"/>
  <c r="F3140" i="10"/>
  <c r="E3140" i="10"/>
  <c r="F3148" i="10"/>
  <c r="E3148" i="10"/>
  <c r="E3149" i="10"/>
  <c r="F3149" i="10"/>
  <c r="F3156" i="10"/>
  <c r="E3156" i="10"/>
  <c r="F3157" i="10"/>
  <c r="E3157" i="10"/>
  <c r="F3164" i="10"/>
  <c r="E3164" i="10"/>
  <c r="F3165" i="10"/>
  <c r="E3165" i="10"/>
  <c r="F3085" i="10"/>
  <c r="C5" i="27"/>
  <c r="F3069" i="10"/>
  <c r="F3061" i="10"/>
  <c r="F3065" i="10"/>
  <c r="F3067" i="10"/>
  <c r="F3063" i="10"/>
  <c r="F3059" i="10"/>
  <c r="F3066" i="10"/>
  <c r="F3058" i="10"/>
  <c r="F3062" i="10"/>
  <c r="F3068" i="10"/>
  <c r="F3064" i="10"/>
  <c r="F3060" i="10"/>
  <c r="B3069" i="10"/>
  <c r="B3068" i="10"/>
  <c r="B3067" i="10"/>
  <c r="B3066" i="10"/>
  <c r="B3065" i="10"/>
  <c r="B3064" i="10"/>
  <c r="B3063" i="10"/>
  <c r="B3062" i="10"/>
  <c r="B3061" i="10"/>
  <c r="B3060" i="10"/>
  <c r="B3059" i="10"/>
  <c r="B3058" i="10"/>
  <c r="H9" i="23"/>
  <c r="G9" i="23"/>
  <c r="F9" i="23"/>
  <c r="E9" i="23"/>
  <c r="D9" i="23"/>
  <c r="C9" i="23"/>
  <c r="G8" i="21"/>
  <c r="F8" i="21"/>
  <c r="E8" i="21"/>
  <c r="D8" i="21"/>
  <c r="C8" i="21"/>
  <c r="E3069" i="10"/>
  <c r="D3069" i="10"/>
  <c r="C3069" i="10"/>
  <c r="E3068" i="10"/>
  <c r="D3068" i="10"/>
  <c r="C3068" i="10"/>
  <c r="E3067" i="10"/>
  <c r="D3067" i="10"/>
  <c r="C3067" i="10"/>
  <c r="E3066" i="10"/>
  <c r="D3066" i="10"/>
  <c r="C3066" i="10"/>
  <c r="E3065" i="10"/>
  <c r="D3065" i="10"/>
  <c r="C3065" i="10"/>
  <c r="E3064" i="10"/>
  <c r="D3064" i="10"/>
  <c r="C3064" i="10"/>
  <c r="E3063" i="10"/>
  <c r="D3063" i="10"/>
  <c r="C3063" i="10"/>
  <c r="E3062" i="10"/>
  <c r="D3062" i="10"/>
  <c r="C3062" i="10"/>
  <c r="E3061" i="10"/>
  <c r="D3061" i="10"/>
  <c r="C3061" i="10"/>
  <c r="E3060" i="10"/>
  <c r="D3060" i="10"/>
  <c r="C3060" i="10"/>
  <c r="E3059" i="10"/>
  <c r="D3059" i="10"/>
  <c r="C3059" i="10"/>
  <c r="E3058" i="10"/>
  <c r="D3058" i="10"/>
  <c r="C3058" i="10"/>
  <c r="K3068" i="10"/>
  <c r="J3068" i="10"/>
  <c r="I3068" i="10"/>
  <c r="H3068" i="10"/>
  <c r="G3068" i="10"/>
  <c r="K3067" i="10"/>
  <c r="J3067" i="10"/>
  <c r="I3067" i="10"/>
  <c r="H3067" i="10"/>
  <c r="G3067" i="10"/>
  <c r="K3066" i="10"/>
  <c r="J3066" i="10"/>
  <c r="I3066" i="10"/>
  <c r="H3066" i="10"/>
  <c r="G3066" i="10"/>
  <c r="K3065" i="10"/>
  <c r="J3065" i="10"/>
  <c r="I3065" i="10"/>
  <c r="H3065" i="10"/>
  <c r="G3065" i="10"/>
  <c r="K3064" i="10"/>
  <c r="J3064" i="10"/>
  <c r="I3064" i="10"/>
  <c r="H3064" i="10"/>
  <c r="G3064" i="10"/>
  <c r="K3063" i="10"/>
  <c r="J3063" i="10"/>
  <c r="I3063" i="10"/>
  <c r="H3063" i="10"/>
  <c r="G3063" i="10"/>
  <c r="K3062" i="10"/>
  <c r="J3062" i="10"/>
  <c r="I3062" i="10"/>
  <c r="H3062" i="10"/>
  <c r="G3062" i="10"/>
  <c r="K3061" i="10"/>
  <c r="J3061" i="10"/>
  <c r="I3061" i="10"/>
  <c r="H3061" i="10"/>
  <c r="G3061" i="10"/>
  <c r="K3060" i="10"/>
  <c r="J3060" i="10"/>
  <c r="I3060" i="10"/>
  <c r="H3060" i="10"/>
  <c r="G3060" i="10"/>
  <c r="K3059" i="10"/>
  <c r="J3059" i="10"/>
  <c r="I3059" i="10"/>
  <c r="H3059" i="10"/>
  <c r="G3059" i="10"/>
  <c r="L37" i="11"/>
  <c r="P37" i="11"/>
  <c r="L41" i="11"/>
  <c r="P41" i="11"/>
  <c r="L42" i="11"/>
  <c r="P42" i="11"/>
  <c r="L38" i="11"/>
  <c r="P38" i="11"/>
  <c r="L40" i="11"/>
  <c r="P40" i="11"/>
  <c r="L43" i="11"/>
  <c r="P43" i="11"/>
  <c r="L39" i="11"/>
  <c r="P39" i="11"/>
  <c r="M37" i="11"/>
  <c r="Q37" i="11"/>
  <c r="M43" i="11"/>
  <c r="Q43" i="11"/>
  <c r="M42" i="11"/>
  <c r="Q42" i="11"/>
  <c r="M39" i="11"/>
  <c r="Q39" i="11"/>
  <c r="M38" i="11"/>
  <c r="Q38" i="11"/>
  <c r="M40" i="11"/>
  <c r="Q40" i="11"/>
  <c r="M41" i="11"/>
  <c r="Q41" i="11"/>
  <c r="L36" i="11"/>
  <c r="P36" i="11"/>
  <c r="L34" i="11"/>
  <c r="P34" i="11"/>
  <c r="L35" i="11"/>
  <c r="P35" i="11"/>
  <c r="M35" i="11"/>
  <c r="Q35" i="11"/>
  <c r="M36" i="11"/>
  <c r="Q36" i="11"/>
  <c r="M34" i="11"/>
  <c r="Q34" i="11"/>
  <c r="M33" i="11"/>
  <c r="Q33" i="11"/>
  <c r="M31" i="11"/>
  <c r="Q31" i="11"/>
  <c r="M29" i="11"/>
  <c r="Q29" i="11"/>
  <c r="M27" i="11"/>
  <c r="Q27" i="11"/>
  <c r="M25" i="11"/>
  <c r="Q25" i="11"/>
  <c r="M23" i="11"/>
  <c r="Q23" i="11"/>
  <c r="M32" i="11"/>
  <c r="Q32" i="11"/>
  <c r="M30" i="11"/>
  <c r="Q30" i="11"/>
  <c r="M28" i="11"/>
  <c r="Q28" i="11"/>
  <c r="M26" i="11"/>
  <c r="Q26" i="11"/>
  <c r="M24" i="11"/>
  <c r="Q24" i="11"/>
  <c r="M22" i="11"/>
  <c r="Q22" i="11"/>
  <c r="L33" i="11"/>
  <c r="P33" i="11"/>
  <c r="L31" i="11"/>
  <c r="P31" i="11"/>
  <c r="L29" i="11"/>
  <c r="P29" i="11"/>
  <c r="L27" i="11"/>
  <c r="P27" i="11"/>
  <c r="L25" i="11"/>
  <c r="P25" i="11"/>
  <c r="L23" i="11"/>
  <c r="P23" i="11"/>
  <c r="L32" i="11"/>
  <c r="P32" i="11"/>
  <c r="L24" i="11"/>
  <c r="P24" i="11"/>
  <c r="L30" i="11"/>
  <c r="P30" i="11"/>
  <c r="L22" i="11"/>
  <c r="P22" i="11"/>
  <c r="L28" i="11"/>
  <c r="P28" i="11"/>
  <c r="L26" i="11"/>
  <c r="P26" i="11"/>
  <c r="Q20" i="11"/>
  <c r="P20" i="11"/>
  <c r="N37" i="11"/>
  <c r="O37" i="11"/>
  <c r="N42" i="11"/>
  <c r="O42" i="11"/>
  <c r="N38" i="11"/>
  <c r="O38" i="11"/>
  <c r="N39" i="11"/>
  <c r="O39" i="11"/>
  <c r="N43" i="11"/>
  <c r="O43" i="11"/>
  <c r="N41" i="11"/>
  <c r="O41" i="11"/>
  <c r="N40" i="11"/>
  <c r="O40" i="11"/>
  <c r="N35" i="11"/>
  <c r="O35" i="11"/>
  <c r="N34" i="11"/>
  <c r="O34" i="11"/>
  <c r="N36" i="11"/>
  <c r="O36" i="11"/>
  <c r="N24" i="11"/>
  <c r="O24" i="11"/>
  <c r="N29" i="11"/>
  <c r="O29" i="11"/>
  <c r="N22" i="11"/>
  <c r="O22" i="11"/>
  <c r="N25" i="11"/>
  <c r="O25" i="11"/>
  <c r="N33" i="11"/>
  <c r="O33" i="11"/>
  <c r="N26" i="11"/>
  <c r="O26" i="11"/>
  <c r="N28" i="11"/>
  <c r="O28" i="11"/>
  <c r="N30" i="11"/>
  <c r="O30" i="11"/>
  <c r="N32" i="11"/>
  <c r="O32" i="11"/>
  <c r="N27" i="11"/>
  <c r="O27" i="11"/>
  <c r="N23" i="11"/>
  <c r="O23" i="11"/>
  <c r="N31" i="11"/>
  <c r="O31" i="11"/>
  <c r="O20" i="11"/>
  <c r="Q19" i="11"/>
  <c r="P19" i="11"/>
  <c r="K35" i="11"/>
  <c r="K39" i="11"/>
  <c r="K38" i="11"/>
  <c r="K36" i="11"/>
  <c r="K41" i="11"/>
  <c r="K42" i="11"/>
  <c r="K40" i="11"/>
  <c r="K43" i="11"/>
  <c r="K37" i="11"/>
  <c r="K24" i="11"/>
  <c r="K26" i="11"/>
  <c r="K25" i="11"/>
  <c r="K31" i="11"/>
  <c r="K22" i="11"/>
  <c r="K30" i="11"/>
  <c r="K27" i="11"/>
  <c r="K28" i="11"/>
  <c r="K32" i="11"/>
  <c r="K33" i="11"/>
  <c r="K29" i="11"/>
  <c r="K23" i="11"/>
  <c r="K34" i="11"/>
  <c r="I4" i="25"/>
  <c r="H4" i="25"/>
  <c r="G4" i="25"/>
  <c r="F8" i="27"/>
  <c r="F7" i="27"/>
  <c r="F6" i="27"/>
  <c r="F5" i="27"/>
  <c r="F40" i="27"/>
  <c r="M8" i="27"/>
  <c r="J8" i="27"/>
  <c r="I8" i="27"/>
  <c r="H8" i="27"/>
  <c r="G8" i="27"/>
  <c r="E8" i="27"/>
  <c r="D8" i="27"/>
  <c r="C8" i="27"/>
  <c r="M7" i="27"/>
  <c r="J7" i="27"/>
  <c r="I7" i="27"/>
  <c r="H7" i="27"/>
  <c r="G7" i="27"/>
  <c r="E7" i="27"/>
  <c r="D7" i="27"/>
  <c r="C7" i="27"/>
  <c r="M6" i="27"/>
  <c r="J6" i="27"/>
  <c r="I6" i="27"/>
  <c r="H6" i="27"/>
  <c r="G6" i="27"/>
  <c r="E6" i="27"/>
  <c r="D6" i="27"/>
  <c r="C6" i="27"/>
  <c r="C40" i="27"/>
  <c r="M5" i="27"/>
  <c r="M40" i="27"/>
  <c r="J5" i="27"/>
  <c r="J40" i="27"/>
  <c r="I5" i="27"/>
  <c r="I40" i="27"/>
  <c r="H5" i="27"/>
  <c r="H40" i="27"/>
  <c r="G5" i="27"/>
  <c r="G40" i="27"/>
  <c r="E5" i="27"/>
  <c r="E40" i="27"/>
  <c r="D5" i="27"/>
  <c r="D40" i="27"/>
  <c r="C5" i="23"/>
  <c r="C6" i="23"/>
  <c r="C7" i="23"/>
  <c r="C8" i="23"/>
  <c r="F37" i="25"/>
  <c r="E37" i="25"/>
  <c r="D37" i="25"/>
  <c r="C37" i="25"/>
  <c r="B37" i="25"/>
  <c r="F36" i="25"/>
  <c r="E36" i="25"/>
  <c r="D36" i="25"/>
  <c r="C36" i="25"/>
  <c r="B36" i="25"/>
  <c r="F35" i="25"/>
  <c r="E35" i="25"/>
  <c r="D35" i="25"/>
  <c r="C35" i="25"/>
  <c r="B35" i="25"/>
  <c r="F34" i="25"/>
  <c r="E34" i="25"/>
  <c r="D34" i="25"/>
  <c r="C34" i="25"/>
  <c r="B34" i="25"/>
  <c r="F33" i="25"/>
  <c r="E33" i="25"/>
  <c r="D33" i="25"/>
  <c r="C33" i="25"/>
  <c r="B33" i="25"/>
  <c r="F32" i="25"/>
  <c r="E32" i="25"/>
  <c r="D32" i="25"/>
  <c r="C32" i="25"/>
  <c r="B32" i="25"/>
  <c r="F31" i="25"/>
  <c r="E31" i="25"/>
  <c r="D31" i="25"/>
  <c r="C31" i="25"/>
  <c r="B31" i="25"/>
  <c r="F30" i="25"/>
  <c r="E30" i="25"/>
  <c r="D30" i="25"/>
  <c r="C30" i="25"/>
  <c r="B30" i="25"/>
  <c r="F29" i="25"/>
  <c r="E29" i="25"/>
  <c r="D29" i="25"/>
  <c r="C29" i="25"/>
  <c r="B29" i="25"/>
  <c r="F28" i="25"/>
  <c r="E28" i="25"/>
  <c r="D28" i="25"/>
  <c r="C28" i="25"/>
  <c r="B28" i="25"/>
  <c r="F27" i="25"/>
  <c r="E27" i="25"/>
  <c r="D27" i="25"/>
  <c r="C27" i="25"/>
  <c r="B27" i="25"/>
  <c r="F26" i="25"/>
  <c r="E26" i="25"/>
  <c r="D26" i="25"/>
  <c r="C26" i="25"/>
  <c r="B26" i="25"/>
  <c r="F25" i="25"/>
  <c r="E25" i="25"/>
  <c r="D25" i="25"/>
  <c r="C25" i="25"/>
  <c r="B25" i="25"/>
  <c r="F24" i="25"/>
  <c r="E24" i="25"/>
  <c r="D24" i="25"/>
  <c r="C24" i="25"/>
  <c r="B24" i="25"/>
  <c r="F23" i="25"/>
  <c r="E23" i="25"/>
  <c r="D23" i="25"/>
  <c r="C23" i="25"/>
  <c r="B23" i="25"/>
  <c r="F22" i="25"/>
  <c r="E22" i="25"/>
  <c r="D22" i="25"/>
  <c r="C22" i="25"/>
  <c r="B22" i="25"/>
  <c r="F4" i="25"/>
  <c r="E4" i="25"/>
  <c r="D4" i="25"/>
  <c r="C4" i="25"/>
  <c r="B21" i="25"/>
  <c r="AL4" i="25"/>
  <c r="AH15" i="25"/>
  <c r="AD15" i="25"/>
  <c r="Z15" i="25"/>
  <c r="V15" i="25"/>
  <c r="R15" i="25"/>
  <c r="AV15" i="25"/>
  <c r="N15" i="25"/>
  <c r="J15" i="25"/>
  <c r="AR15" i="25"/>
  <c r="F15" i="25"/>
  <c r="AH14" i="25"/>
  <c r="AD14" i="25"/>
  <c r="Z14" i="25"/>
  <c r="V14" i="25"/>
  <c r="R14" i="25"/>
  <c r="AV14" i="25"/>
  <c r="N14" i="25"/>
  <c r="J14" i="25"/>
  <c r="AR14" i="25"/>
  <c r="F14" i="25"/>
  <c r="AH13" i="25"/>
  <c r="AD13" i="25"/>
  <c r="Z13" i="25"/>
  <c r="V13" i="25"/>
  <c r="R13" i="25"/>
  <c r="AV13" i="25"/>
  <c r="N13" i="25"/>
  <c r="J13" i="25"/>
  <c r="AR13" i="25"/>
  <c r="F13" i="25"/>
  <c r="AJ15" i="25"/>
  <c r="AB15" i="25"/>
  <c r="P15" i="25"/>
  <c r="AT15" i="25"/>
  <c r="H15" i="25"/>
  <c r="D15" i="25"/>
  <c r="AF14" i="25"/>
  <c r="X14" i="25"/>
  <c r="P14" i="25"/>
  <c r="AT14" i="25"/>
  <c r="H14" i="25"/>
  <c r="AJ13" i="25"/>
  <c r="AB13" i="25"/>
  <c r="T13" i="25"/>
  <c r="AX13" i="25"/>
  <c r="L13" i="25"/>
  <c r="D13" i="25"/>
  <c r="AI15" i="25"/>
  <c r="AA15" i="25"/>
  <c r="O15" i="25"/>
  <c r="G15" i="25"/>
  <c r="AI14" i="25"/>
  <c r="AA14" i="25"/>
  <c r="S14" i="25"/>
  <c r="AW14" i="25"/>
  <c r="K14" i="25"/>
  <c r="AS14" i="25"/>
  <c r="C14" i="25"/>
  <c r="AE13" i="25"/>
  <c r="W13" i="25"/>
  <c r="O13" i="25"/>
  <c r="G13" i="25"/>
  <c r="AK15" i="25"/>
  <c r="AG15" i="25"/>
  <c r="AC15" i="25"/>
  <c r="BA15" i="25"/>
  <c r="Y15" i="25"/>
  <c r="AZ15" i="25"/>
  <c r="U15" i="25"/>
  <c r="AY15" i="25"/>
  <c r="Q15" i="25"/>
  <c r="AU15" i="25"/>
  <c r="M15" i="25"/>
  <c r="I15" i="25"/>
  <c r="E15" i="25"/>
  <c r="AQ15" i="25"/>
  <c r="AK14" i="25"/>
  <c r="AG14" i="25"/>
  <c r="BB14" i="25"/>
  <c r="AC14" i="25"/>
  <c r="Y14" i="25"/>
  <c r="AZ14" i="25"/>
  <c r="U14" i="25"/>
  <c r="AY14" i="25"/>
  <c r="Q14" i="25"/>
  <c r="AU14" i="25"/>
  <c r="M14" i="25"/>
  <c r="I14" i="25"/>
  <c r="E14" i="25"/>
  <c r="AQ14" i="25"/>
  <c r="AK13" i="25"/>
  <c r="AG13" i="25"/>
  <c r="AC13" i="25"/>
  <c r="Y13" i="25"/>
  <c r="AZ13" i="25"/>
  <c r="U13" i="25"/>
  <c r="AY13" i="25"/>
  <c r="Q13" i="25"/>
  <c r="AU13" i="25"/>
  <c r="M13" i="25"/>
  <c r="I13" i="25"/>
  <c r="E13" i="25"/>
  <c r="AQ13" i="25"/>
  <c r="AF15" i="25"/>
  <c r="X15" i="25"/>
  <c r="T15" i="25"/>
  <c r="AX15" i="25"/>
  <c r="L15" i="25"/>
  <c r="AJ14" i="25"/>
  <c r="AB14" i="25"/>
  <c r="T14" i="25"/>
  <c r="AX14" i="25"/>
  <c r="L14" i="25"/>
  <c r="D14" i="25"/>
  <c r="AF13" i="25"/>
  <c r="X13" i="25"/>
  <c r="P13" i="25"/>
  <c r="AT13" i="25"/>
  <c r="H13" i="25"/>
  <c r="AE15" i="25"/>
  <c r="W15" i="25"/>
  <c r="S15" i="25"/>
  <c r="AW15" i="25"/>
  <c r="K15" i="25"/>
  <c r="AS15" i="25"/>
  <c r="C15" i="25"/>
  <c r="AE14" i="25"/>
  <c r="W14" i="25"/>
  <c r="O14" i="25"/>
  <c r="G14" i="25"/>
  <c r="AI13" i="25"/>
  <c r="AA13" i="25"/>
  <c r="S13" i="25"/>
  <c r="AW13" i="25"/>
  <c r="K13" i="25"/>
  <c r="AS13" i="25"/>
  <c r="C13" i="25"/>
  <c r="C40" i="23"/>
  <c r="AL33" i="25"/>
  <c r="AL37" i="25"/>
  <c r="AL25" i="25"/>
  <c r="AL29" i="25"/>
  <c r="AH12" i="25"/>
  <c r="AD12" i="25"/>
  <c r="Z12" i="25"/>
  <c r="V12" i="25"/>
  <c r="R12" i="25"/>
  <c r="AV12" i="25"/>
  <c r="N12" i="25"/>
  <c r="J12" i="25"/>
  <c r="AR12" i="25"/>
  <c r="F12" i="25"/>
  <c r="AJ11" i="25"/>
  <c r="AF11" i="25"/>
  <c r="AB11" i="25"/>
  <c r="X11" i="25"/>
  <c r="T11" i="25"/>
  <c r="AX11" i="25"/>
  <c r="P11" i="25"/>
  <c r="AT11" i="25"/>
  <c r="L11" i="25"/>
  <c r="H11" i="25"/>
  <c r="D11" i="25"/>
  <c r="AH10" i="25"/>
  <c r="AD10" i="25"/>
  <c r="Z10" i="25"/>
  <c r="V10" i="25"/>
  <c r="R10" i="25"/>
  <c r="AV10" i="25"/>
  <c r="N10" i="25"/>
  <c r="J10" i="25"/>
  <c r="AR10" i="25"/>
  <c r="F10" i="25"/>
  <c r="AJ9" i="25"/>
  <c r="AF9" i="25"/>
  <c r="AB9" i="25"/>
  <c r="X9" i="25"/>
  <c r="T9" i="25"/>
  <c r="AX9" i="25"/>
  <c r="P9" i="25"/>
  <c r="AT9" i="25"/>
  <c r="L9" i="25"/>
  <c r="H9" i="25"/>
  <c r="D9" i="25"/>
  <c r="AH8" i="25"/>
  <c r="AD8" i="25"/>
  <c r="Z8" i="25"/>
  <c r="V8" i="25"/>
  <c r="R8" i="25"/>
  <c r="AV8" i="25"/>
  <c r="N8" i="25"/>
  <c r="J8" i="25"/>
  <c r="AR8" i="25"/>
  <c r="F8" i="25"/>
  <c r="AJ7" i="25"/>
  <c r="AF7" i="25"/>
  <c r="AB7" i="25"/>
  <c r="X7" i="25"/>
  <c r="T7" i="25"/>
  <c r="AX7" i="25"/>
  <c r="P7" i="25"/>
  <c r="AT7" i="25"/>
  <c r="L7" i="25"/>
  <c r="H7" i="25"/>
  <c r="D7" i="25"/>
  <c r="AH6" i="25"/>
  <c r="AD6" i="25"/>
  <c r="Z6" i="25"/>
  <c r="V6" i="25"/>
  <c r="R6" i="25"/>
  <c r="AV6" i="25"/>
  <c r="AI12" i="25"/>
  <c r="AE12" i="25"/>
  <c r="AA12" i="25"/>
  <c r="W12" i="25"/>
  <c r="S12" i="25"/>
  <c r="AW12" i="25"/>
  <c r="O12" i="25"/>
  <c r="K12" i="25"/>
  <c r="AS12" i="25"/>
  <c r="G12" i="25"/>
  <c r="C12" i="25"/>
  <c r="AK11" i="25"/>
  <c r="AG11" i="25"/>
  <c r="AC11" i="25"/>
  <c r="Y11" i="25"/>
  <c r="AZ11" i="25"/>
  <c r="U11" i="25"/>
  <c r="AY11" i="25"/>
  <c r="Q11" i="25"/>
  <c r="AU11" i="25"/>
  <c r="M11" i="25"/>
  <c r="I11" i="25"/>
  <c r="E11" i="25"/>
  <c r="AQ11" i="25"/>
  <c r="AI10" i="25"/>
  <c r="AE10" i="25"/>
  <c r="AA10" i="25"/>
  <c r="W10" i="25"/>
  <c r="S10" i="25"/>
  <c r="AW10" i="25"/>
  <c r="O10" i="25"/>
  <c r="K10" i="25"/>
  <c r="AS10" i="25"/>
  <c r="G10" i="25"/>
  <c r="C10" i="25"/>
  <c r="AK9" i="25"/>
  <c r="AG9" i="25"/>
  <c r="AC9" i="25"/>
  <c r="Y9" i="25"/>
  <c r="AZ9" i="25"/>
  <c r="U9" i="25"/>
  <c r="AY9" i="25"/>
  <c r="Q9" i="25"/>
  <c r="AU9" i="25"/>
  <c r="M9" i="25"/>
  <c r="I9" i="25"/>
  <c r="E9" i="25"/>
  <c r="AQ9" i="25"/>
  <c r="AI8" i="25"/>
  <c r="AE8" i="25"/>
  <c r="AA8" i="25"/>
  <c r="W8" i="25"/>
  <c r="S8" i="25"/>
  <c r="AW8" i="25"/>
  <c r="O8" i="25"/>
  <c r="K8" i="25"/>
  <c r="AS8" i="25"/>
  <c r="G8" i="25"/>
  <c r="C8" i="25"/>
  <c r="AK7" i="25"/>
  <c r="AG7" i="25"/>
  <c r="AC7" i="25"/>
  <c r="BA7" i="25"/>
  <c r="Y7" i="25"/>
  <c r="AZ7" i="25"/>
  <c r="U7" i="25"/>
  <c r="AY7" i="25"/>
  <c r="Q7" i="25"/>
  <c r="AU7" i="25"/>
  <c r="M7" i="25"/>
  <c r="I7" i="25"/>
  <c r="E7" i="25"/>
  <c r="AQ7" i="25"/>
  <c r="AI6" i="25"/>
  <c r="AE6" i="25"/>
  <c r="AA6" i="25"/>
  <c r="W6" i="25"/>
  <c r="S6" i="25"/>
  <c r="AW6" i="25"/>
  <c r="O6" i="25"/>
  <c r="K6" i="25"/>
  <c r="AS6" i="25"/>
  <c r="G6" i="25"/>
  <c r="C6" i="25"/>
  <c r="AK5" i="25"/>
  <c r="AG5" i="25"/>
  <c r="AC5" i="25"/>
  <c r="Y5" i="25"/>
  <c r="AZ5" i="25"/>
  <c r="U5" i="25"/>
  <c r="AY5" i="25"/>
  <c r="Q5" i="25"/>
  <c r="AU5" i="25"/>
  <c r="M5" i="25"/>
  <c r="I5" i="25"/>
  <c r="E5" i="25"/>
  <c r="AQ5" i="25"/>
  <c r="AK12" i="25"/>
  <c r="AC12" i="25"/>
  <c r="U12" i="25"/>
  <c r="AY12" i="25"/>
  <c r="M12" i="25"/>
  <c r="E12" i="25"/>
  <c r="AQ12" i="25"/>
  <c r="AI11" i="25"/>
  <c r="AA11" i="25"/>
  <c r="S11" i="25"/>
  <c r="AW11" i="25"/>
  <c r="K11" i="25"/>
  <c r="AS11" i="25"/>
  <c r="C11" i="25"/>
  <c r="AG10" i="25"/>
  <c r="Y10" i="25"/>
  <c r="AZ10" i="25"/>
  <c r="Q10" i="25"/>
  <c r="AU10" i="25"/>
  <c r="I10" i="25"/>
  <c r="AE9" i="25"/>
  <c r="W9" i="25"/>
  <c r="O9" i="25"/>
  <c r="G9" i="25"/>
  <c r="AK8" i="25"/>
  <c r="AC8" i="25"/>
  <c r="U8" i="25"/>
  <c r="AY8" i="25"/>
  <c r="M8" i="25"/>
  <c r="E8" i="25"/>
  <c r="AQ8" i="25"/>
  <c r="AI7" i="25"/>
  <c r="AA7" i="25"/>
  <c r="S7" i="25"/>
  <c r="AW7" i="25"/>
  <c r="K7" i="25"/>
  <c r="AS7" i="25"/>
  <c r="C7" i="25"/>
  <c r="AG6" i="25"/>
  <c r="Y6" i="25"/>
  <c r="AZ6" i="25"/>
  <c r="Q6" i="25"/>
  <c r="AU6" i="25"/>
  <c r="L6" i="25"/>
  <c r="F6" i="25"/>
  <c r="AH5" i="25"/>
  <c r="AB5" i="25"/>
  <c r="W5" i="25"/>
  <c r="R5" i="25"/>
  <c r="AV5" i="25"/>
  <c r="L5" i="25"/>
  <c r="G5" i="25"/>
  <c r="AG12" i="25"/>
  <c r="Q12" i="25"/>
  <c r="AU12" i="25"/>
  <c r="W11" i="25"/>
  <c r="G11" i="25"/>
  <c r="AC10" i="25"/>
  <c r="M10" i="25"/>
  <c r="AI9" i="25"/>
  <c r="S9" i="25"/>
  <c r="AW9" i="25"/>
  <c r="C9" i="25"/>
  <c r="Y8" i="25"/>
  <c r="AZ8" i="25"/>
  <c r="I8" i="25"/>
  <c r="AE7" i="25"/>
  <c r="O7" i="25"/>
  <c r="AK6" i="25"/>
  <c r="U6" i="25"/>
  <c r="AY6" i="25"/>
  <c r="I6" i="25"/>
  <c r="AJ5" i="25"/>
  <c r="Z5" i="25"/>
  <c r="T5" i="25"/>
  <c r="AX5" i="25"/>
  <c r="J5" i="25"/>
  <c r="AR5" i="25"/>
  <c r="AJ12" i="25"/>
  <c r="AB12" i="25"/>
  <c r="T12" i="25"/>
  <c r="AX12" i="25"/>
  <c r="L12" i="25"/>
  <c r="D12" i="25"/>
  <c r="AH11" i="25"/>
  <c r="Z11" i="25"/>
  <c r="R11" i="25"/>
  <c r="AV11" i="25"/>
  <c r="J11" i="25"/>
  <c r="AR11" i="25"/>
  <c r="AF10" i="25"/>
  <c r="X10" i="25"/>
  <c r="P10" i="25"/>
  <c r="AT10" i="25"/>
  <c r="H10" i="25"/>
  <c r="AD9" i="25"/>
  <c r="V9" i="25"/>
  <c r="N9" i="25"/>
  <c r="F9" i="25"/>
  <c r="AJ8" i="25"/>
  <c r="AB8" i="25"/>
  <c r="T8" i="25"/>
  <c r="AX8" i="25"/>
  <c r="L8" i="25"/>
  <c r="D8" i="25"/>
  <c r="AH7" i="25"/>
  <c r="Z7" i="25"/>
  <c r="R7" i="25"/>
  <c r="AV7" i="25"/>
  <c r="J7" i="25"/>
  <c r="AR7" i="25"/>
  <c r="AF6" i="25"/>
  <c r="X6" i="25"/>
  <c r="P6" i="25"/>
  <c r="AT6" i="25"/>
  <c r="J6" i="25"/>
  <c r="AR6" i="25"/>
  <c r="E6" i="25"/>
  <c r="AQ6" i="25"/>
  <c r="AF5" i="25"/>
  <c r="AA5" i="25"/>
  <c r="V5" i="25"/>
  <c r="P5" i="25"/>
  <c r="AT5" i="25"/>
  <c r="K5" i="25"/>
  <c r="AS5" i="25"/>
  <c r="F5" i="25"/>
  <c r="Y12" i="25"/>
  <c r="AZ12" i="25"/>
  <c r="I12" i="25"/>
  <c r="AE11" i="25"/>
  <c r="O11" i="25"/>
  <c r="AK10" i="25"/>
  <c r="U10" i="25"/>
  <c r="AY10" i="25"/>
  <c r="E10" i="25"/>
  <c r="AQ10" i="25"/>
  <c r="AA9" i="25"/>
  <c r="K9" i="25"/>
  <c r="AS9" i="25"/>
  <c r="AG8" i="25"/>
  <c r="Q8" i="25"/>
  <c r="AU8" i="25"/>
  <c r="W7" i="25"/>
  <c r="G7" i="25"/>
  <c r="AC6" i="25"/>
  <c r="N6" i="25"/>
  <c r="D6" i="25"/>
  <c r="AE5" i="25"/>
  <c r="O5" i="25"/>
  <c r="D5" i="25"/>
  <c r="AF12" i="25"/>
  <c r="X12" i="25"/>
  <c r="P12" i="25"/>
  <c r="AT12" i="25"/>
  <c r="H12" i="25"/>
  <c r="AD11" i="25"/>
  <c r="V11" i="25"/>
  <c r="N11" i="25"/>
  <c r="F11" i="25"/>
  <c r="AJ10" i="25"/>
  <c r="AB10" i="25"/>
  <c r="T10" i="25"/>
  <c r="Z9" i="25"/>
  <c r="AF8" i="25"/>
  <c r="F7" i="25"/>
  <c r="M6" i="25"/>
  <c r="AD5" i="25"/>
  <c r="H5" i="25"/>
  <c r="J9" i="25"/>
  <c r="AR9" i="25"/>
  <c r="AB6" i="25"/>
  <c r="S5" i="25"/>
  <c r="AW5" i="25"/>
  <c r="L10" i="25"/>
  <c r="R9" i="25"/>
  <c r="AV9" i="25"/>
  <c r="X8" i="25"/>
  <c r="AD7" i="25"/>
  <c r="AJ6" i="25"/>
  <c r="H6" i="25"/>
  <c r="X5" i="25"/>
  <c r="C5" i="25"/>
  <c r="D10" i="25"/>
  <c r="P8" i="25"/>
  <c r="AT8" i="25"/>
  <c r="V7" i="25"/>
  <c r="AH9" i="25"/>
  <c r="H8" i="25"/>
  <c r="N7" i="25"/>
  <c r="T6" i="25"/>
  <c r="AX6" i="25"/>
  <c r="AI5" i="25"/>
  <c r="N5" i="25"/>
  <c r="AL24" i="25"/>
  <c r="AL28" i="25"/>
  <c r="AL32" i="25"/>
  <c r="AL36" i="25"/>
  <c r="AL30" i="25"/>
  <c r="AL34" i="25"/>
  <c r="AL22" i="25"/>
  <c r="AL26" i="25"/>
  <c r="AL23" i="25"/>
  <c r="AL27" i="25"/>
  <c r="AL31" i="25"/>
  <c r="AL35" i="25"/>
  <c r="E44" i="25"/>
  <c r="F44" i="25"/>
  <c r="C44" i="25"/>
  <c r="D44" i="25"/>
  <c r="B4" i="25"/>
  <c r="AP4" i="25"/>
  <c r="H8" i="23"/>
  <c r="G8" i="23"/>
  <c r="F8" i="23"/>
  <c r="E8" i="23"/>
  <c r="D8" i="23"/>
  <c r="AL4" i="17"/>
  <c r="G7" i="21"/>
  <c r="F7" i="21"/>
  <c r="E7" i="21"/>
  <c r="D7" i="21"/>
  <c r="C7" i="21"/>
  <c r="BB7" i="25"/>
  <c r="BA9" i="25"/>
  <c r="BC10" i="25"/>
  <c r="BB11" i="25"/>
  <c r="BB9" i="25"/>
  <c r="BA11" i="25"/>
  <c r="BC5" i="25"/>
  <c r="BB13" i="25"/>
  <c r="BA14" i="25"/>
  <c r="BA6" i="25"/>
  <c r="BB10" i="25"/>
  <c r="BB15" i="25"/>
  <c r="BA12" i="25"/>
  <c r="BA5" i="25"/>
  <c r="BA13" i="25"/>
  <c r="BB6" i="25"/>
  <c r="BB5" i="25"/>
  <c r="BB8" i="25"/>
  <c r="BA10" i="25"/>
  <c r="BB12" i="25"/>
  <c r="BA8" i="25"/>
  <c r="AL13" i="25"/>
  <c r="AL10" i="25"/>
  <c r="AL11" i="25"/>
  <c r="AL15" i="25"/>
  <c r="AL12" i="25"/>
  <c r="AL14" i="25"/>
  <c r="AL9" i="25"/>
  <c r="BC13" i="25"/>
  <c r="BC9" i="25"/>
  <c r="BC8" i="25"/>
  <c r="BC15" i="25"/>
  <c r="BC12" i="25"/>
  <c r="BC11" i="25"/>
  <c r="BC7" i="25"/>
  <c r="BC6" i="25"/>
  <c r="BC14" i="25"/>
  <c r="AX10" i="25"/>
  <c r="AL8" i="25"/>
  <c r="AL6" i="25"/>
  <c r="AL7" i="25"/>
  <c r="AL44" i="25"/>
  <c r="C50" i="25"/>
  <c r="AL5" i="25"/>
  <c r="K20" i="11"/>
  <c r="B18" i="17"/>
  <c r="B19" i="17"/>
  <c r="C19" i="17"/>
  <c r="B20" i="17"/>
  <c r="C20" i="17"/>
  <c r="AL20" i="17"/>
  <c r="B21" i="17"/>
  <c r="C21" i="17"/>
  <c r="AL21" i="17"/>
  <c r="B22" i="17"/>
  <c r="C22" i="17"/>
  <c r="AL22" i="17"/>
  <c r="B23" i="17"/>
  <c r="B24" i="17"/>
  <c r="C24" i="17"/>
  <c r="AL24" i="17"/>
  <c r="B25" i="17"/>
  <c r="B26" i="17"/>
  <c r="B27" i="17"/>
  <c r="C27" i="17"/>
  <c r="AL27" i="17"/>
  <c r="B28" i="17"/>
  <c r="B29" i="17"/>
  <c r="B30" i="17"/>
  <c r="B31" i="17"/>
  <c r="B32" i="17"/>
  <c r="B33" i="17"/>
  <c r="B34" i="17"/>
  <c r="C23" i="17"/>
  <c r="AL23" i="17"/>
  <c r="C25" i="17"/>
  <c r="AL25" i="17"/>
  <c r="C26" i="17"/>
  <c r="AL26" i="17"/>
  <c r="C28" i="17"/>
  <c r="AL28" i="17"/>
  <c r="C29" i="17"/>
  <c r="AL29" i="17"/>
  <c r="C30" i="17"/>
  <c r="AL30" i="17"/>
  <c r="C31" i="17"/>
  <c r="AL31" i="17"/>
  <c r="C32" i="17"/>
  <c r="AL32" i="17"/>
  <c r="C33" i="17"/>
  <c r="AL33" i="17"/>
  <c r="C34" i="17"/>
  <c r="AL34" i="17"/>
  <c r="D5" i="23"/>
  <c r="E5" i="23"/>
  <c r="F5" i="23"/>
  <c r="G5" i="23"/>
  <c r="H5" i="23"/>
  <c r="I5" i="23"/>
  <c r="I40" i="23"/>
  <c r="D7" i="23"/>
  <c r="E7" i="23"/>
  <c r="F7" i="23"/>
  <c r="G7" i="23"/>
  <c r="H7" i="23"/>
  <c r="D6" i="23"/>
  <c r="E6" i="23"/>
  <c r="F6" i="23"/>
  <c r="G6" i="23"/>
  <c r="H6" i="23"/>
  <c r="A129" i="45"/>
  <c r="A130" i="45"/>
  <c r="A131" i="45"/>
  <c r="A132" i="45"/>
  <c r="A133" i="45"/>
  <c r="A134" i="45"/>
  <c r="A135" i="45"/>
  <c r="A136" i="45"/>
  <c r="A137" i="45"/>
  <c r="A138" i="45"/>
  <c r="A139" i="45"/>
  <c r="A140" i="45"/>
  <c r="B135" i="45"/>
  <c r="B136" i="45"/>
  <c r="B137" i="45"/>
  <c r="B138" i="45"/>
  <c r="B139" i="45"/>
  <c r="B140" i="45"/>
  <c r="B129" i="45"/>
  <c r="B130" i="45"/>
  <c r="B131" i="45"/>
  <c r="B132" i="45"/>
  <c r="B133" i="45"/>
  <c r="B134" i="45"/>
  <c r="E141" i="45"/>
  <c r="I141" i="45"/>
  <c r="H141" i="45"/>
  <c r="G141" i="45"/>
  <c r="F141" i="45"/>
  <c r="C135" i="45"/>
  <c r="C136" i="45"/>
  <c r="C137" i="45"/>
  <c r="C138" i="45"/>
  <c r="C139" i="45"/>
  <c r="C140" i="45"/>
  <c r="D135" i="45"/>
  <c r="D136" i="45"/>
  <c r="D137" i="45"/>
  <c r="D138" i="45"/>
  <c r="D139" i="45"/>
  <c r="D140" i="45"/>
  <c r="E136" i="45"/>
  <c r="F136" i="45"/>
  <c r="G136" i="45"/>
  <c r="H136" i="45"/>
  <c r="I136" i="45"/>
  <c r="E137" i="45"/>
  <c r="F137" i="45"/>
  <c r="G137" i="45"/>
  <c r="H137" i="45"/>
  <c r="I137" i="45"/>
  <c r="E138" i="45"/>
  <c r="F138" i="45"/>
  <c r="G138" i="45"/>
  <c r="H138" i="45"/>
  <c r="I138" i="45"/>
  <c r="E139" i="45"/>
  <c r="F139" i="45"/>
  <c r="G139" i="45"/>
  <c r="H139" i="45"/>
  <c r="I139" i="45"/>
  <c r="E140" i="45"/>
  <c r="F140" i="45"/>
  <c r="G140" i="45"/>
  <c r="H140" i="45"/>
  <c r="I140" i="45"/>
  <c r="E90" i="45"/>
  <c r="F90" i="45"/>
  <c r="G90" i="45"/>
  <c r="H90" i="45"/>
  <c r="I90" i="45"/>
  <c r="E91" i="45"/>
  <c r="F91" i="45"/>
  <c r="G91" i="45"/>
  <c r="H91" i="45"/>
  <c r="I91" i="45"/>
  <c r="E92" i="45"/>
  <c r="F92" i="45"/>
  <c r="G92" i="45"/>
  <c r="H92" i="45"/>
  <c r="I92" i="45"/>
  <c r="E93" i="45"/>
  <c r="F93" i="45"/>
  <c r="G93" i="45"/>
  <c r="H93" i="45"/>
  <c r="I93" i="45"/>
  <c r="E94" i="45"/>
  <c r="F94" i="45"/>
  <c r="G94" i="45"/>
  <c r="H94" i="45"/>
  <c r="I94" i="45"/>
  <c r="E95" i="45"/>
  <c r="F95" i="45"/>
  <c r="G95" i="45"/>
  <c r="H95" i="45"/>
  <c r="I95" i="45"/>
  <c r="E96" i="45"/>
  <c r="F96" i="45"/>
  <c r="G96" i="45"/>
  <c r="H96" i="45"/>
  <c r="I96" i="45"/>
  <c r="E97" i="45"/>
  <c r="F97" i="45"/>
  <c r="G97" i="45"/>
  <c r="H97" i="45"/>
  <c r="I97" i="45"/>
  <c r="E98" i="45"/>
  <c r="F98" i="45"/>
  <c r="G98" i="45"/>
  <c r="H98" i="45"/>
  <c r="I98" i="45"/>
  <c r="E99" i="45"/>
  <c r="F99" i="45"/>
  <c r="G99" i="45"/>
  <c r="H99" i="45"/>
  <c r="I99" i="45"/>
  <c r="E100" i="45"/>
  <c r="F100" i="45"/>
  <c r="G100" i="45"/>
  <c r="H100" i="45"/>
  <c r="I100" i="45"/>
  <c r="E101" i="45"/>
  <c r="F101" i="45"/>
  <c r="G101" i="45"/>
  <c r="H101" i="45"/>
  <c r="I101" i="45"/>
  <c r="E102" i="45"/>
  <c r="F102" i="45"/>
  <c r="G102" i="45"/>
  <c r="H102" i="45"/>
  <c r="I102" i="45"/>
  <c r="E103" i="45"/>
  <c r="F103" i="45"/>
  <c r="G103" i="45"/>
  <c r="H103" i="45"/>
  <c r="I103" i="45"/>
  <c r="E104" i="45"/>
  <c r="F104" i="45"/>
  <c r="G104" i="45"/>
  <c r="H104" i="45"/>
  <c r="I104" i="45"/>
  <c r="E105" i="45"/>
  <c r="F105" i="45"/>
  <c r="G105" i="45"/>
  <c r="H105" i="45"/>
  <c r="I105" i="45"/>
  <c r="E106" i="45"/>
  <c r="F106" i="45"/>
  <c r="G106" i="45"/>
  <c r="H106" i="45"/>
  <c r="I106" i="45"/>
  <c r="E107" i="45"/>
  <c r="F107" i="45"/>
  <c r="G107" i="45"/>
  <c r="H107" i="45"/>
  <c r="I107" i="45"/>
  <c r="E108" i="45"/>
  <c r="F108" i="45"/>
  <c r="G108" i="45"/>
  <c r="H108" i="45"/>
  <c r="I108" i="45"/>
  <c r="E109" i="45"/>
  <c r="F109" i="45"/>
  <c r="G109" i="45"/>
  <c r="H109" i="45"/>
  <c r="I109" i="45"/>
  <c r="E110" i="45"/>
  <c r="F110" i="45"/>
  <c r="G110" i="45"/>
  <c r="H110" i="45"/>
  <c r="I110" i="45"/>
  <c r="E111" i="45"/>
  <c r="F111" i="45"/>
  <c r="G111" i="45"/>
  <c r="H111" i="45"/>
  <c r="I111" i="45"/>
  <c r="E112" i="45"/>
  <c r="F112" i="45"/>
  <c r="G112" i="45"/>
  <c r="H112" i="45"/>
  <c r="I112" i="45"/>
  <c r="E113" i="45"/>
  <c r="F113" i="45"/>
  <c r="G113" i="45"/>
  <c r="H113" i="45"/>
  <c r="I113" i="45"/>
  <c r="E114" i="45"/>
  <c r="F114" i="45"/>
  <c r="G114" i="45"/>
  <c r="H114" i="45"/>
  <c r="I114" i="45"/>
  <c r="E115" i="45"/>
  <c r="F115" i="45"/>
  <c r="G115" i="45"/>
  <c r="H115" i="45"/>
  <c r="I115" i="45"/>
  <c r="E116" i="45"/>
  <c r="F116" i="45"/>
  <c r="G116" i="45"/>
  <c r="H116" i="45"/>
  <c r="I116" i="45"/>
  <c r="E117" i="45"/>
  <c r="F117" i="45"/>
  <c r="G117" i="45"/>
  <c r="H117" i="45"/>
  <c r="I117" i="45"/>
  <c r="E118" i="45"/>
  <c r="F118" i="45"/>
  <c r="G118" i="45"/>
  <c r="H118" i="45"/>
  <c r="I118" i="45"/>
  <c r="E119" i="45"/>
  <c r="F119" i="45"/>
  <c r="G119" i="45"/>
  <c r="H119" i="45"/>
  <c r="I119" i="45"/>
  <c r="E120" i="45"/>
  <c r="F120" i="45"/>
  <c r="G120" i="45"/>
  <c r="H120" i="45"/>
  <c r="I120" i="45"/>
  <c r="E121" i="45"/>
  <c r="F121" i="45"/>
  <c r="G121" i="45"/>
  <c r="H121" i="45"/>
  <c r="I121" i="45"/>
  <c r="E122" i="45"/>
  <c r="F122" i="45"/>
  <c r="G122" i="45"/>
  <c r="H122" i="45"/>
  <c r="I122" i="45"/>
  <c r="E123" i="45"/>
  <c r="F123" i="45"/>
  <c r="G123" i="45"/>
  <c r="H123" i="45"/>
  <c r="I123" i="45"/>
  <c r="E124" i="45"/>
  <c r="F124" i="45"/>
  <c r="G124" i="45"/>
  <c r="H124" i="45"/>
  <c r="I124" i="45"/>
  <c r="E125" i="45"/>
  <c r="F125" i="45"/>
  <c r="G125" i="45"/>
  <c r="H125" i="45"/>
  <c r="I125" i="45"/>
  <c r="E126" i="45"/>
  <c r="F126" i="45"/>
  <c r="G126" i="45"/>
  <c r="H126" i="45"/>
  <c r="I126" i="45"/>
  <c r="E127" i="45"/>
  <c r="F127" i="45"/>
  <c r="G127" i="45"/>
  <c r="H127" i="45"/>
  <c r="I127" i="45"/>
  <c r="E128" i="45"/>
  <c r="F128" i="45"/>
  <c r="G128" i="45"/>
  <c r="H128" i="45"/>
  <c r="I128" i="45"/>
  <c r="E129" i="45"/>
  <c r="F129" i="45"/>
  <c r="G129" i="45"/>
  <c r="H129" i="45"/>
  <c r="I129" i="45"/>
  <c r="E130" i="45"/>
  <c r="F130" i="45"/>
  <c r="G130" i="45"/>
  <c r="H130" i="45"/>
  <c r="I130" i="45"/>
  <c r="E131" i="45"/>
  <c r="F131" i="45"/>
  <c r="G131" i="45"/>
  <c r="H131" i="45"/>
  <c r="I131" i="45"/>
  <c r="E132" i="45"/>
  <c r="F132" i="45"/>
  <c r="G132" i="45"/>
  <c r="H132" i="45"/>
  <c r="I132" i="45"/>
  <c r="E133" i="45"/>
  <c r="F133" i="45"/>
  <c r="G133" i="45"/>
  <c r="H133" i="45"/>
  <c r="I133" i="45"/>
  <c r="E134" i="45"/>
  <c r="F134" i="45"/>
  <c r="G134" i="45"/>
  <c r="H134" i="45"/>
  <c r="I134" i="45"/>
  <c r="E135" i="45"/>
  <c r="F135" i="45"/>
  <c r="G135" i="45"/>
  <c r="H135" i="45"/>
  <c r="I135" i="45"/>
  <c r="E86" i="45"/>
  <c r="F86" i="45"/>
  <c r="G86" i="45"/>
  <c r="H86" i="45"/>
  <c r="I86" i="45"/>
  <c r="E87" i="45"/>
  <c r="F87" i="45"/>
  <c r="G87" i="45"/>
  <c r="H87" i="45"/>
  <c r="I87" i="45"/>
  <c r="E88" i="45"/>
  <c r="F88" i="45"/>
  <c r="G88" i="45"/>
  <c r="H88" i="45"/>
  <c r="I88" i="45"/>
  <c r="E89" i="45"/>
  <c r="F89" i="45"/>
  <c r="G89" i="45"/>
  <c r="H89" i="45"/>
  <c r="I89" i="45"/>
  <c r="F85" i="45"/>
  <c r="G85" i="45"/>
  <c r="H85" i="45"/>
  <c r="I85" i="45"/>
  <c r="E85" i="45"/>
  <c r="C33" i="11"/>
  <c r="C32" i="11"/>
  <c r="C31" i="11"/>
  <c r="C30" i="11"/>
  <c r="C29" i="11"/>
  <c r="C28" i="11"/>
  <c r="C27" i="11"/>
  <c r="C26" i="11"/>
  <c r="C25" i="11"/>
  <c r="C24" i="11"/>
  <c r="C23" i="11"/>
  <c r="C22" i="11"/>
  <c r="E61" i="45"/>
  <c r="A6" i="45"/>
  <c r="B6" i="45"/>
  <c r="C6" i="45"/>
  <c r="D6" i="45"/>
  <c r="E6" i="45"/>
  <c r="F6" i="45"/>
  <c r="G6" i="45"/>
  <c r="H6" i="45"/>
  <c r="I6" i="45"/>
  <c r="A7" i="45"/>
  <c r="B7" i="45"/>
  <c r="B8" i="45"/>
  <c r="B9" i="45"/>
  <c r="C7" i="45"/>
  <c r="D7" i="45"/>
  <c r="E7" i="45"/>
  <c r="F7" i="45"/>
  <c r="G7" i="45"/>
  <c r="H7" i="45"/>
  <c r="I7" i="45"/>
  <c r="A8" i="45"/>
  <c r="A9" i="45"/>
  <c r="A10" i="45"/>
  <c r="A11" i="45"/>
  <c r="A12" i="45"/>
  <c r="A13" i="45"/>
  <c r="A14" i="45"/>
  <c r="A15" i="45"/>
  <c r="A16" i="45"/>
  <c r="A17" i="45"/>
  <c r="A18" i="45"/>
  <c r="A19" i="45"/>
  <c r="A20" i="45"/>
  <c r="A21" i="45"/>
  <c r="A22" i="45"/>
  <c r="A23" i="45"/>
  <c r="A24" i="45"/>
  <c r="A25" i="45"/>
  <c r="A26" i="45"/>
  <c r="A27" i="45"/>
  <c r="A28" i="45"/>
  <c r="A29" i="45"/>
  <c r="A30" i="45"/>
  <c r="A31" i="45"/>
  <c r="A32" i="45"/>
  <c r="A33" i="45"/>
  <c r="A34" i="45"/>
  <c r="A35" i="45"/>
  <c r="A36" i="45"/>
  <c r="A37" i="45"/>
  <c r="A38" i="45"/>
  <c r="A39" i="45"/>
  <c r="A40" i="45"/>
  <c r="A41" i="45"/>
  <c r="A42" i="45"/>
  <c r="A43" i="45"/>
  <c r="A44" i="45"/>
  <c r="A45" i="45"/>
  <c r="A46" i="45"/>
  <c r="A47" i="45"/>
  <c r="A48" i="45"/>
  <c r="A49" i="45"/>
  <c r="A50" i="45"/>
  <c r="A51" i="45"/>
  <c r="A52" i="45"/>
  <c r="A53" i="45"/>
  <c r="A54" i="45"/>
  <c r="A55" i="45"/>
  <c r="A56" i="45"/>
  <c r="A57" i="45"/>
  <c r="A58" i="45"/>
  <c r="A59" i="45"/>
  <c r="A60" i="45"/>
  <c r="A61" i="45"/>
  <c r="A62" i="45"/>
  <c r="A63" i="45"/>
  <c r="A64" i="45"/>
  <c r="A65" i="45"/>
  <c r="A66" i="45"/>
  <c r="A67" i="45"/>
  <c r="A68" i="45"/>
  <c r="A69" i="45"/>
  <c r="A70" i="45"/>
  <c r="A71" i="45"/>
  <c r="A72" i="45"/>
  <c r="A73" i="45"/>
  <c r="A74" i="45"/>
  <c r="A75" i="45"/>
  <c r="A76" i="45"/>
  <c r="A77" i="45"/>
  <c r="A78" i="45"/>
  <c r="A79" i="45"/>
  <c r="A80" i="45"/>
  <c r="A81" i="45"/>
  <c r="A82" i="45"/>
  <c r="A83" i="45"/>
  <c r="A84" i="45"/>
  <c r="C8" i="45"/>
  <c r="C9" i="45"/>
  <c r="D8" i="45"/>
  <c r="E8" i="45"/>
  <c r="F8" i="45"/>
  <c r="G8" i="45"/>
  <c r="H8" i="45"/>
  <c r="I8" i="45"/>
  <c r="D9" i="45"/>
  <c r="E9" i="45"/>
  <c r="F9" i="45"/>
  <c r="G9" i="45"/>
  <c r="H9" i="45"/>
  <c r="I9" i="45"/>
  <c r="B10" i="45"/>
  <c r="C10" i="45"/>
  <c r="C11" i="45"/>
  <c r="C12" i="45"/>
  <c r="D10" i="45"/>
  <c r="E10" i="45"/>
  <c r="F10" i="45"/>
  <c r="G10" i="45"/>
  <c r="H10" i="45"/>
  <c r="I10" i="45"/>
  <c r="B11" i="45"/>
  <c r="B12" i="45"/>
  <c r="D11" i="45"/>
  <c r="E11" i="45"/>
  <c r="F11" i="45"/>
  <c r="G11" i="45"/>
  <c r="H11" i="45"/>
  <c r="I11" i="45"/>
  <c r="D12" i="45"/>
  <c r="E12" i="45"/>
  <c r="F12" i="45"/>
  <c r="G12" i="45"/>
  <c r="H12" i="45"/>
  <c r="I12" i="45"/>
  <c r="B13" i="45"/>
  <c r="B14" i="45"/>
  <c r="B15" i="45"/>
  <c r="C13" i="45"/>
  <c r="D13" i="45"/>
  <c r="E13" i="45"/>
  <c r="F13" i="45"/>
  <c r="G13" i="45"/>
  <c r="H13" i="45"/>
  <c r="I13" i="45"/>
  <c r="C14" i="45"/>
  <c r="C15" i="45"/>
  <c r="D14" i="45"/>
  <c r="E14" i="45"/>
  <c r="F14" i="45"/>
  <c r="G14" i="45"/>
  <c r="H14" i="45"/>
  <c r="I14" i="45"/>
  <c r="D15" i="45"/>
  <c r="E15" i="45"/>
  <c r="F15" i="45"/>
  <c r="G15" i="45"/>
  <c r="H15" i="45"/>
  <c r="I15" i="45"/>
  <c r="B16" i="45"/>
  <c r="C16" i="45"/>
  <c r="C17" i="45"/>
  <c r="C18" i="45"/>
  <c r="D16" i="45"/>
  <c r="E16" i="45"/>
  <c r="F16" i="45"/>
  <c r="G16" i="45"/>
  <c r="H16" i="45"/>
  <c r="I16" i="45"/>
  <c r="B17" i="45"/>
  <c r="B18" i="45"/>
  <c r="D17" i="45"/>
  <c r="E17" i="45"/>
  <c r="F17" i="45"/>
  <c r="G17" i="45"/>
  <c r="H17" i="45"/>
  <c r="I17" i="45"/>
  <c r="D18" i="45"/>
  <c r="E18" i="45"/>
  <c r="F18" i="45"/>
  <c r="G18" i="45"/>
  <c r="H18" i="45"/>
  <c r="I18" i="45"/>
  <c r="B19" i="45"/>
  <c r="B20" i="45"/>
  <c r="B21" i="45"/>
  <c r="C19" i="45"/>
  <c r="D19" i="45"/>
  <c r="E19" i="45"/>
  <c r="F19" i="45"/>
  <c r="G19" i="45"/>
  <c r="H19" i="45"/>
  <c r="I19" i="45"/>
  <c r="C20" i="45"/>
  <c r="C21" i="45"/>
  <c r="D20" i="45"/>
  <c r="E20" i="45"/>
  <c r="F20" i="45"/>
  <c r="G20" i="45"/>
  <c r="H20" i="45"/>
  <c r="I20" i="45"/>
  <c r="D21" i="45"/>
  <c r="E21" i="45"/>
  <c r="F21" i="45"/>
  <c r="G21" i="45"/>
  <c r="H21" i="45"/>
  <c r="I21" i="45"/>
  <c r="B22" i="45"/>
  <c r="C22" i="45"/>
  <c r="C23" i="45"/>
  <c r="C24" i="45"/>
  <c r="D22" i="45"/>
  <c r="E22" i="45"/>
  <c r="F22" i="45"/>
  <c r="G22" i="45"/>
  <c r="H22" i="45"/>
  <c r="I22" i="45"/>
  <c r="B23" i="45"/>
  <c r="B24" i="45"/>
  <c r="D23" i="45"/>
  <c r="E23" i="45"/>
  <c r="F23" i="45"/>
  <c r="G23" i="45"/>
  <c r="H23" i="45"/>
  <c r="I23" i="45"/>
  <c r="D24" i="45"/>
  <c r="E24" i="45"/>
  <c r="F24" i="45"/>
  <c r="G24" i="45"/>
  <c r="H24" i="45"/>
  <c r="I24" i="45"/>
  <c r="B25" i="45"/>
  <c r="B26" i="45"/>
  <c r="B27" i="45"/>
  <c r="C25" i="45"/>
  <c r="D25" i="45"/>
  <c r="E25" i="45"/>
  <c r="F25" i="45"/>
  <c r="G25" i="45"/>
  <c r="H25" i="45"/>
  <c r="I25" i="45"/>
  <c r="C26" i="45"/>
  <c r="C27" i="45"/>
  <c r="D26" i="45"/>
  <c r="E26" i="45"/>
  <c r="F26" i="45"/>
  <c r="G26" i="45"/>
  <c r="H26" i="45"/>
  <c r="I26" i="45"/>
  <c r="D27" i="45"/>
  <c r="E27" i="45"/>
  <c r="F27" i="45"/>
  <c r="G27" i="45"/>
  <c r="H27" i="45"/>
  <c r="I27" i="45"/>
  <c r="B28" i="45"/>
  <c r="C28" i="45"/>
  <c r="C29" i="45"/>
  <c r="C30" i="45"/>
  <c r="D28" i="45"/>
  <c r="E28" i="45"/>
  <c r="F28" i="45"/>
  <c r="G28" i="45"/>
  <c r="H28" i="45"/>
  <c r="I28" i="45"/>
  <c r="B29" i="45"/>
  <c r="B30" i="45"/>
  <c r="D29" i="45"/>
  <c r="E29" i="45"/>
  <c r="F29" i="45"/>
  <c r="G29" i="45"/>
  <c r="H29" i="45"/>
  <c r="I29" i="45"/>
  <c r="D30" i="45"/>
  <c r="E30" i="45"/>
  <c r="F30" i="45"/>
  <c r="G30" i="45"/>
  <c r="H30" i="45"/>
  <c r="I30" i="45"/>
  <c r="B31" i="45"/>
  <c r="B32" i="45"/>
  <c r="B33" i="45"/>
  <c r="C31" i="45"/>
  <c r="D31" i="45"/>
  <c r="E31" i="45"/>
  <c r="F31" i="45"/>
  <c r="G31" i="45"/>
  <c r="H31" i="45"/>
  <c r="I31" i="45"/>
  <c r="C32" i="45"/>
  <c r="C33" i="45"/>
  <c r="D32" i="45"/>
  <c r="E32" i="45"/>
  <c r="F32" i="45"/>
  <c r="G32" i="45"/>
  <c r="H32" i="45"/>
  <c r="I32" i="45"/>
  <c r="D33" i="45"/>
  <c r="E33" i="45"/>
  <c r="F33" i="45"/>
  <c r="G33" i="45"/>
  <c r="H33" i="45"/>
  <c r="I33" i="45"/>
  <c r="B34" i="45"/>
  <c r="C34" i="45"/>
  <c r="C35" i="45"/>
  <c r="C36" i="45"/>
  <c r="D34" i="45"/>
  <c r="E34" i="45"/>
  <c r="F34" i="45"/>
  <c r="G34" i="45"/>
  <c r="H34" i="45"/>
  <c r="I34" i="45"/>
  <c r="B35" i="45"/>
  <c r="B36" i="45"/>
  <c r="D35" i="45"/>
  <c r="E35" i="45"/>
  <c r="F35" i="45"/>
  <c r="G35" i="45"/>
  <c r="H35" i="45"/>
  <c r="I35" i="45"/>
  <c r="D36" i="45"/>
  <c r="E36" i="45"/>
  <c r="F36" i="45"/>
  <c r="G36" i="45"/>
  <c r="H36" i="45"/>
  <c r="I36" i="45"/>
  <c r="B37" i="45"/>
  <c r="B38" i="45"/>
  <c r="B39" i="45"/>
  <c r="C37" i="45"/>
  <c r="D37" i="45"/>
  <c r="E37" i="45"/>
  <c r="F37" i="45"/>
  <c r="G37" i="45"/>
  <c r="H37" i="45"/>
  <c r="I37" i="45"/>
  <c r="C38" i="45"/>
  <c r="C39" i="45"/>
  <c r="D38" i="45"/>
  <c r="E38" i="45"/>
  <c r="F38" i="45"/>
  <c r="G38" i="45"/>
  <c r="H38" i="45"/>
  <c r="I38" i="45"/>
  <c r="D39" i="45"/>
  <c r="E39" i="45"/>
  <c r="F39" i="45"/>
  <c r="G39" i="45"/>
  <c r="H39" i="45"/>
  <c r="I39" i="45"/>
  <c r="B40" i="45"/>
  <c r="C40" i="45"/>
  <c r="C41" i="45"/>
  <c r="C42" i="45"/>
  <c r="D40" i="45"/>
  <c r="E40" i="45"/>
  <c r="F40" i="45"/>
  <c r="G40" i="45"/>
  <c r="H40" i="45"/>
  <c r="I40" i="45"/>
  <c r="B41" i="45"/>
  <c r="B42" i="45"/>
  <c r="D41" i="45"/>
  <c r="E41" i="45"/>
  <c r="F41" i="45"/>
  <c r="G41" i="45"/>
  <c r="H41" i="45"/>
  <c r="I41" i="45"/>
  <c r="D42" i="45"/>
  <c r="E42" i="45"/>
  <c r="F42" i="45"/>
  <c r="G42" i="45"/>
  <c r="H42" i="45"/>
  <c r="I42" i="45"/>
  <c r="B43" i="45"/>
  <c r="B44" i="45"/>
  <c r="B45" i="45"/>
  <c r="C43" i="45"/>
  <c r="D43" i="45"/>
  <c r="E43" i="45"/>
  <c r="F43" i="45"/>
  <c r="G43" i="45"/>
  <c r="H43" i="45"/>
  <c r="I43" i="45"/>
  <c r="C44" i="45"/>
  <c r="C45" i="45"/>
  <c r="D44" i="45"/>
  <c r="E44" i="45"/>
  <c r="F44" i="45"/>
  <c r="G44" i="45"/>
  <c r="H44" i="45"/>
  <c r="I44" i="45"/>
  <c r="D45" i="45"/>
  <c r="E45" i="45"/>
  <c r="F45" i="45"/>
  <c r="G45" i="45"/>
  <c r="H45" i="45"/>
  <c r="I45" i="45"/>
  <c r="B46" i="45"/>
  <c r="C46" i="45"/>
  <c r="C47" i="45"/>
  <c r="C48" i="45"/>
  <c r="D46" i="45"/>
  <c r="E46" i="45"/>
  <c r="F46" i="45"/>
  <c r="G46" i="45"/>
  <c r="H46" i="45"/>
  <c r="I46" i="45"/>
  <c r="B47" i="45"/>
  <c r="B48" i="45"/>
  <c r="D47" i="45"/>
  <c r="E47" i="45"/>
  <c r="F47" i="45"/>
  <c r="G47" i="45"/>
  <c r="H47" i="45"/>
  <c r="I47" i="45"/>
  <c r="D48" i="45"/>
  <c r="E48" i="45"/>
  <c r="F48" i="45"/>
  <c r="G48" i="45"/>
  <c r="H48" i="45"/>
  <c r="I48" i="45"/>
  <c r="B49" i="45"/>
  <c r="B50" i="45"/>
  <c r="B51" i="45"/>
  <c r="C49" i="45"/>
  <c r="D49" i="45"/>
  <c r="E49" i="45"/>
  <c r="F49" i="45"/>
  <c r="G49" i="45"/>
  <c r="H49" i="45"/>
  <c r="I49" i="45"/>
  <c r="C50" i="45"/>
  <c r="C51" i="45"/>
  <c r="D50" i="45"/>
  <c r="E50" i="45"/>
  <c r="F50" i="45"/>
  <c r="G50" i="45"/>
  <c r="H50" i="45"/>
  <c r="I50" i="45"/>
  <c r="D51" i="45"/>
  <c r="E51" i="45"/>
  <c r="F51" i="45"/>
  <c r="G51" i="45"/>
  <c r="H51" i="45"/>
  <c r="I51" i="45"/>
  <c r="B52" i="45"/>
  <c r="C52" i="45"/>
  <c r="C53" i="45"/>
  <c r="C54" i="45"/>
  <c r="D52" i="45"/>
  <c r="E52" i="45"/>
  <c r="F52" i="45"/>
  <c r="G52" i="45"/>
  <c r="H52" i="45"/>
  <c r="I52" i="45"/>
  <c r="B53" i="45"/>
  <c r="B54" i="45"/>
  <c r="D53" i="45"/>
  <c r="E53" i="45"/>
  <c r="F53" i="45"/>
  <c r="G53" i="45"/>
  <c r="H53" i="45"/>
  <c r="I53" i="45"/>
  <c r="D54" i="45"/>
  <c r="E54" i="45"/>
  <c r="F54" i="45"/>
  <c r="G54" i="45"/>
  <c r="H54" i="45"/>
  <c r="I54" i="45"/>
  <c r="B55" i="45"/>
  <c r="B56" i="45"/>
  <c r="B57" i="45"/>
  <c r="C55" i="45"/>
  <c r="D55" i="45"/>
  <c r="E55" i="45"/>
  <c r="F55" i="45"/>
  <c r="G55" i="45"/>
  <c r="H55" i="45"/>
  <c r="I55" i="45"/>
  <c r="C56" i="45"/>
  <c r="C57" i="45"/>
  <c r="D56" i="45"/>
  <c r="E56" i="45"/>
  <c r="F56" i="45"/>
  <c r="G56" i="45"/>
  <c r="H56" i="45"/>
  <c r="I56" i="45"/>
  <c r="D57" i="45"/>
  <c r="E57" i="45"/>
  <c r="F57" i="45"/>
  <c r="G57" i="45"/>
  <c r="H57" i="45"/>
  <c r="I57" i="45"/>
  <c r="B58" i="45"/>
  <c r="C58" i="45"/>
  <c r="C59" i="45"/>
  <c r="C60" i="45"/>
  <c r="D58" i="45"/>
  <c r="E58" i="45"/>
  <c r="F58" i="45"/>
  <c r="G58" i="45"/>
  <c r="H58" i="45"/>
  <c r="I58" i="45"/>
  <c r="B59" i="45"/>
  <c r="B60" i="45"/>
  <c r="D59" i="45"/>
  <c r="E59" i="45"/>
  <c r="F59" i="45"/>
  <c r="G59" i="45"/>
  <c r="H59" i="45"/>
  <c r="I59" i="45"/>
  <c r="D60" i="45"/>
  <c r="E60" i="45"/>
  <c r="F60" i="45"/>
  <c r="G60" i="45"/>
  <c r="H60" i="45"/>
  <c r="I60" i="45"/>
  <c r="B61" i="45"/>
  <c r="C61" i="45"/>
  <c r="D61" i="45"/>
  <c r="F61" i="45"/>
  <c r="G61" i="45"/>
  <c r="H61" i="45"/>
  <c r="I61" i="45"/>
  <c r="B62" i="45"/>
  <c r="B63" i="45"/>
  <c r="C62" i="45"/>
  <c r="D62" i="45"/>
  <c r="E62" i="45"/>
  <c r="F62" i="45"/>
  <c r="G62" i="45"/>
  <c r="H62" i="45"/>
  <c r="I62" i="45"/>
  <c r="C63" i="45"/>
  <c r="D63" i="45"/>
  <c r="E63" i="45"/>
  <c r="F63" i="45"/>
  <c r="G63" i="45"/>
  <c r="H63" i="45"/>
  <c r="I63" i="45"/>
  <c r="B64" i="45"/>
  <c r="B65" i="45"/>
  <c r="B66" i="45"/>
  <c r="C64" i="45"/>
  <c r="D64" i="45"/>
  <c r="E64" i="45"/>
  <c r="F64" i="45"/>
  <c r="G64" i="45"/>
  <c r="H64" i="45"/>
  <c r="I64" i="45"/>
  <c r="C65" i="45"/>
  <c r="C66" i="45"/>
  <c r="D65" i="45"/>
  <c r="E65" i="45"/>
  <c r="F65" i="45"/>
  <c r="G65" i="45"/>
  <c r="H65" i="45"/>
  <c r="I65" i="45"/>
  <c r="D66" i="45"/>
  <c r="E66" i="45"/>
  <c r="F66" i="45"/>
  <c r="G66" i="45"/>
  <c r="H66" i="45"/>
  <c r="I66" i="45"/>
  <c r="B67" i="45"/>
  <c r="C67" i="45"/>
  <c r="C68" i="45"/>
  <c r="C69" i="45"/>
  <c r="D67" i="45"/>
  <c r="E67" i="45"/>
  <c r="F67" i="45"/>
  <c r="G67" i="45"/>
  <c r="H67" i="45"/>
  <c r="I67" i="45"/>
  <c r="B68" i="45"/>
  <c r="B69" i="45"/>
  <c r="D68" i="45"/>
  <c r="E68" i="45"/>
  <c r="F68" i="45"/>
  <c r="G68" i="45"/>
  <c r="H68" i="45"/>
  <c r="I68" i="45"/>
  <c r="D69" i="45"/>
  <c r="E69" i="45"/>
  <c r="F69" i="45"/>
  <c r="G69" i="45"/>
  <c r="H69" i="45"/>
  <c r="I69" i="45"/>
  <c r="B70" i="45"/>
  <c r="B71" i="45"/>
  <c r="B72" i="45"/>
  <c r="C70" i="45"/>
  <c r="D70" i="45"/>
  <c r="E70" i="45"/>
  <c r="F70" i="45"/>
  <c r="G70" i="45"/>
  <c r="H70" i="45"/>
  <c r="I70" i="45"/>
  <c r="C71" i="45"/>
  <c r="C72" i="45"/>
  <c r="D71" i="45"/>
  <c r="E71" i="45"/>
  <c r="F71" i="45"/>
  <c r="G71" i="45"/>
  <c r="H71" i="45"/>
  <c r="I71" i="45"/>
  <c r="D72" i="45"/>
  <c r="E72" i="45"/>
  <c r="F72" i="45"/>
  <c r="G72" i="45"/>
  <c r="H72" i="45"/>
  <c r="I72" i="45"/>
  <c r="B73" i="45"/>
  <c r="C73" i="45"/>
  <c r="C74" i="45"/>
  <c r="C75" i="45"/>
  <c r="D73" i="45"/>
  <c r="E73" i="45"/>
  <c r="F73" i="45"/>
  <c r="G73" i="45"/>
  <c r="H73" i="45"/>
  <c r="I73" i="45"/>
  <c r="B74" i="45"/>
  <c r="B75" i="45"/>
  <c r="D74" i="45"/>
  <c r="E74" i="45"/>
  <c r="F74" i="45"/>
  <c r="G74" i="45"/>
  <c r="H74" i="45"/>
  <c r="I74" i="45"/>
  <c r="D75" i="45"/>
  <c r="E75" i="45"/>
  <c r="F75" i="45"/>
  <c r="G75" i="45"/>
  <c r="H75" i="45"/>
  <c r="I75" i="45"/>
  <c r="B76" i="45"/>
  <c r="B77" i="45"/>
  <c r="B78" i="45"/>
  <c r="C76" i="45"/>
  <c r="D76" i="45"/>
  <c r="E76" i="45"/>
  <c r="F76" i="45"/>
  <c r="G76" i="45"/>
  <c r="H76" i="45"/>
  <c r="I76" i="45"/>
  <c r="C77" i="45"/>
  <c r="C78" i="45"/>
  <c r="D77" i="45"/>
  <c r="E77" i="45"/>
  <c r="F77" i="45"/>
  <c r="G77" i="45"/>
  <c r="H77" i="45"/>
  <c r="I77" i="45"/>
  <c r="D78" i="45"/>
  <c r="E78" i="45"/>
  <c r="F78" i="45"/>
  <c r="G78" i="45"/>
  <c r="H78" i="45"/>
  <c r="I78" i="45"/>
  <c r="B79" i="45"/>
  <c r="C79" i="45"/>
  <c r="D79" i="45"/>
  <c r="B80" i="45"/>
  <c r="C80" i="45"/>
  <c r="D80" i="45"/>
  <c r="B81" i="45"/>
  <c r="C81" i="45"/>
  <c r="D81" i="45"/>
  <c r="B82" i="45"/>
  <c r="C82" i="45"/>
  <c r="D82" i="45"/>
  <c r="B83" i="45"/>
  <c r="C83" i="45"/>
  <c r="D83" i="45"/>
  <c r="B84" i="45"/>
  <c r="C84" i="45"/>
  <c r="D84" i="45"/>
  <c r="A85" i="45"/>
  <c r="B85" i="45"/>
  <c r="C85" i="45"/>
  <c r="D85" i="45"/>
  <c r="A86" i="45"/>
  <c r="B86" i="45"/>
  <c r="C86" i="45"/>
  <c r="D86" i="45"/>
  <c r="A87" i="45"/>
  <c r="B87" i="45"/>
  <c r="C87" i="45"/>
  <c r="D87" i="45"/>
  <c r="A88" i="45"/>
  <c r="B88" i="45"/>
  <c r="C88" i="45"/>
  <c r="D88" i="45"/>
  <c r="A89" i="45"/>
  <c r="B89" i="45"/>
  <c r="C89" i="45"/>
  <c r="D89" i="45"/>
  <c r="A90" i="45"/>
  <c r="B90" i="45"/>
  <c r="C90" i="45"/>
  <c r="D90" i="45"/>
  <c r="A91" i="45"/>
  <c r="B91" i="45"/>
  <c r="C91" i="45"/>
  <c r="D91" i="45"/>
  <c r="A92" i="45"/>
  <c r="B92" i="45"/>
  <c r="C92" i="45"/>
  <c r="D92" i="45"/>
  <c r="A93" i="45"/>
  <c r="B93" i="45"/>
  <c r="C93" i="45"/>
  <c r="D93" i="45"/>
  <c r="A94" i="45"/>
  <c r="B94" i="45"/>
  <c r="C94" i="45"/>
  <c r="D94" i="45"/>
  <c r="A95" i="45"/>
  <c r="B95" i="45"/>
  <c r="C95" i="45"/>
  <c r="D95" i="45"/>
  <c r="A96" i="45"/>
  <c r="B96" i="45"/>
  <c r="C96" i="45"/>
  <c r="D96" i="45"/>
  <c r="A97" i="45"/>
  <c r="B97" i="45"/>
  <c r="C97" i="45"/>
  <c r="D97" i="45"/>
  <c r="A98" i="45"/>
  <c r="B98" i="45"/>
  <c r="C98" i="45"/>
  <c r="D98" i="45"/>
  <c r="A99" i="45"/>
  <c r="B99" i="45"/>
  <c r="C99" i="45"/>
  <c r="D99" i="45"/>
  <c r="A100" i="45"/>
  <c r="B100" i="45"/>
  <c r="C100" i="45"/>
  <c r="D100" i="45"/>
  <c r="A101" i="45"/>
  <c r="B101" i="45"/>
  <c r="C101" i="45"/>
  <c r="D101" i="45"/>
  <c r="A102" i="45"/>
  <c r="B102" i="45"/>
  <c r="C102" i="45"/>
  <c r="D102" i="45"/>
  <c r="A103" i="45"/>
  <c r="B103" i="45"/>
  <c r="C103" i="45"/>
  <c r="D103" i="45"/>
  <c r="A104" i="45"/>
  <c r="B104" i="45"/>
  <c r="C104" i="45"/>
  <c r="D104" i="45"/>
  <c r="A105" i="45"/>
  <c r="B105" i="45"/>
  <c r="C105" i="45"/>
  <c r="D105" i="45"/>
  <c r="A106" i="45"/>
  <c r="B106" i="45"/>
  <c r="C106" i="45"/>
  <c r="D106" i="45"/>
  <c r="A107" i="45"/>
  <c r="B107" i="45"/>
  <c r="C107" i="45"/>
  <c r="D107" i="45"/>
  <c r="A108" i="45"/>
  <c r="B108" i="45"/>
  <c r="C108" i="45"/>
  <c r="D108" i="45"/>
  <c r="A109" i="45"/>
  <c r="B109" i="45"/>
  <c r="C109" i="45"/>
  <c r="D109" i="45"/>
  <c r="A110" i="45"/>
  <c r="B110" i="45"/>
  <c r="C110" i="45"/>
  <c r="D110" i="45"/>
  <c r="A111" i="45"/>
  <c r="B111" i="45"/>
  <c r="C111" i="45"/>
  <c r="D111" i="45"/>
  <c r="A112" i="45"/>
  <c r="B112" i="45"/>
  <c r="C112" i="45"/>
  <c r="D112" i="45"/>
  <c r="A113" i="45"/>
  <c r="B113" i="45"/>
  <c r="C113" i="45"/>
  <c r="D113" i="45"/>
  <c r="A114" i="45"/>
  <c r="B114" i="45"/>
  <c r="C114" i="45"/>
  <c r="D114" i="45"/>
  <c r="A115" i="45"/>
  <c r="B115" i="45"/>
  <c r="C115" i="45"/>
  <c r="D115" i="45"/>
  <c r="A116" i="45"/>
  <c r="B116" i="45"/>
  <c r="C116" i="45"/>
  <c r="D116" i="45"/>
  <c r="A117" i="45"/>
  <c r="B117" i="45"/>
  <c r="C117" i="45"/>
  <c r="D117" i="45"/>
  <c r="A118" i="45"/>
  <c r="B118" i="45"/>
  <c r="C118" i="45"/>
  <c r="D118" i="45"/>
  <c r="A119" i="45"/>
  <c r="B119" i="45"/>
  <c r="C119" i="45"/>
  <c r="D119" i="45"/>
  <c r="A120" i="45"/>
  <c r="B120" i="45"/>
  <c r="C120" i="45"/>
  <c r="D120" i="45"/>
  <c r="A121" i="45"/>
  <c r="B121" i="45"/>
  <c r="C121" i="45"/>
  <c r="D121" i="45"/>
  <c r="A122" i="45"/>
  <c r="B122" i="45"/>
  <c r="C122" i="45"/>
  <c r="D122" i="45"/>
  <c r="A123" i="45"/>
  <c r="B123" i="45"/>
  <c r="C123" i="45"/>
  <c r="D123" i="45"/>
  <c r="A124" i="45"/>
  <c r="B124" i="45"/>
  <c r="C124" i="45"/>
  <c r="D124" i="45"/>
  <c r="A125" i="45"/>
  <c r="B125" i="45"/>
  <c r="C125" i="45"/>
  <c r="D125" i="45"/>
  <c r="A126" i="45"/>
  <c r="B126" i="45"/>
  <c r="C126" i="45"/>
  <c r="D126" i="45"/>
  <c r="A127" i="45"/>
  <c r="B127" i="45"/>
  <c r="C127" i="45"/>
  <c r="D127" i="45"/>
  <c r="A128" i="45"/>
  <c r="B128" i="45"/>
  <c r="C128" i="45"/>
  <c r="D128" i="45"/>
  <c r="C129" i="45"/>
  <c r="D129" i="45"/>
  <c r="C130" i="45"/>
  <c r="D130" i="45"/>
  <c r="C131" i="45"/>
  <c r="D131" i="45"/>
  <c r="C132" i="45"/>
  <c r="D132" i="45"/>
  <c r="C133" i="45"/>
  <c r="D133" i="45"/>
  <c r="C134" i="45"/>
  <c r="D134" i="45"/>
  <c r="G5" i="21"/>
  <c r="G6" i="21"/>
  <c r="F5" i="21"/>
  <c r="F6" i="21"/>
  <c r="E5" i="21"/>
  <c r="E6" i="21"/>
  <c r="D5" i="21"/>
  <c r="D6" i="21"/>
  <c r="C5" i="21"/>
  <c r="C6" i="21"/>
  <c r="F4" i="11"/>
  <c r="D21" i="11"/>
  <c r="D4" i="11"/>
  <c r="C21" i="11"/>
  <c r="C4" i="11"/>
  <c r="H4" i="11"/>
  <c r="E4" i="11"/>
  <c r="G4" i="11"/>
  <c r="C4" i="17"/>
  <c r="E45" i="21"/>
  <c r="O49" i="21"/>
  <c r="C45" i="21"/>
  <c r="M49" i="21"/>
  <c r="G45" i="21"/>
  <c r="Q49" i="21"/>
  <c r="E15" i="11"/>
  <c r="D45" i="21"/>
  <c r="N49" i="21"/>
  <c r="F45" i="21"/>
  <c r="P49" i="21"/>
  <c r="F14" i="11"/>
  <c r="G13" i="11"/>
  <c r="G14" i="11"/>
  <c r="E14" i="11"/>
  <c r="F13" i="11"/>
  <c r="H13" i="11"/>
  <c r="H14" i="11"/>
  <c r="D14" i="11"/>
  <c r="E13" i="11"/>
  <c r="D13" i="11"/>
  <c r="D40" i="21"/>
  <c r="F40" i="21"/>
  <c r="C40" i="21"/>
  <c r="E40" i="21"/>
  <c r="G40" i="21"/>
  <c r="H40" i="23"/>
  <c r="D40" i="23"/>
  <c r="E40" i="23"/>
  <c r="G40" i="23"/>
  <c r="F40" i="23"/>
  <c r="AH12" i="17"/>
  <c r="AD12" i="17"/>
  <c r="Z12" i="17"/>
  <c r="V12" i="17"/>
  <c r="R12" i="17"/>
  <c r="N12" i="17"/>
  <c r="J12" i="17"/>
  <c r="AR12" i="17"/>
  <c r="F12" i="17"/>
  <c r="AJ11" i="17"/>
  <c r="AF11" i="17"/>
  <c r="AB11" i="17"/>
  <c r="X11" i="17"/>
  <c r="T11" i="17"/>
  <c r="AW11" i="17"/>
  <c r="P11" i="17"/>
  <c r="AT11" i="17"/>
  <c r="L11" i="17"/>
  <c r="H11" i="17"/>
  <c r="D11" i="17"/>
  <c r="AH10" i="17"/>
  <c r="AD10" i="17"/>
  <c r="Z10" i="17"/>
  <c r="V10" i="17"/>
  <c r="R10" i="17"/>
  <c r="N10" i="17"/>
  <c r="J10" i="17"/>
  <c r="AR10" i="17"/>
  <c r="F10" i="17"/>
  <c r="AJ9" i="17"/>
  <c r="AF9" i="17"/>
  <c r="AB9" i="17"/>
  <c r="X9" i="17"/>
  <c r="T9" i="17"/>
  <c r="AW9" i="17"/>
  <c r="P9" i="17"/>
  <c r="AT9" i="17"/>
  <c r="L9" i="17"/>
  <c r="H9" i="17"/>
  <c r="D9" i="17"/>
  <c r="AH8" i="17"/>
  <c r="AD8" i="17"/>
  <c r="Z8" i="17"/>
  <c r="V8" i="17"/>
  <c r="R8" i="17"/>
  <c r="N8" i="17"/>
  <c r="J8" i="17"/>
  <c r="AR8" i="17"/>
  <c r="F8" i="17"/>
  <c r="AJ7" i="17"/>
  <c r="AF7" i="17"/>
  <c r="AB7" i="17"/>
  <c r="X7" i="17"/>
  <c r="T7" i="17"/>
  <c r="AW7" i="17"/>
  <c r="P7" i="17"/>
  <c r="AT7" i="17"/>
  <c r="L7" i="17"/>
  <c r="H7" i="17"/>
  <c r="D7" i="17"/>
  <c r="AH6" i="17"/>
  <c r="AD6" i="17"/>
  <c r="Z6" i="17"/>
  <c r="V6" i="17"/>
  <c r="R6" i="17"/>
  <c r="N6" i="17"/>
  <c r="J6" i="17"/>
  <c r="AR6" i="17"/>
  <c r="F6" i="17"/>
  <c r="AJ5" i="17"/>
  <c r="AF5" i="17"/>
  <c r="AB5" i="17"/>
  <c r="X5" i="17"/>
  <c r="T5" i="17"/>
  <c r="AW5" i="17"/>
  <c r="P5" i="17"/>
  <c r="AT5" i="17"/>
  <c r="L5" i="17"/>
  <c r="H5" i="17"/>
  <c r="D5" i="17"/>
  <c r="AK12" i="17"/>
  <c r="AG12" i="17"/>
  <c r="AC12" i="17"/>
  <c r="Y12" i="17"/>
  <c r="AY12" i="17"/>
  <c r="U12" i="17"/>
  <c r="AX12" i="17"/>
  <c r="Q12" i="17"/>
  <c r="AU12" i="17"/>
  <c r="M12" i="17"/>
  <c r="I12" i="17"/>
  <c r="E12" i="17"/>
  <c r="AQ12" i="17"/>
  <c r="AI11" i="17"/>
  <c r="AE11" i="17"/>
  <c r="AA11" i="17"/>
  <c r="W11" i="17"/>
  <c r="S11" i="17"/>
  <c r="AV11" i="17"/>
  <c r="O11" i="17"/>
  <c r="K11" i="17"/>
  <c r="AS11" i="17"/>
  <c r="G11" i="17"/>
  <c r="C11" i="17"/>
  <c r="AK10" i="17"/>
  <c r="AG10" i="17"/>
  <c r="AC10" i="17"/>
  <c r="Y10" i="17"/>
  <c r="AY10" i="17"/>
  <c r="U10" i="17"/>
  <c r="AX10" i="17"/>
  <c r="Q10" i="17"/>
  <c r="AU10" i="17"/>
  <c r="M10" i="17"/>
  <c r="I10" i="17"/>
  <c r="E10" i="17"/>
  <c r="AQ10" i="17"/>
  <c r="AI9" i="17"/>
  <c r="AE9" i="17"/>
  <c r="AA9" i="17"/>
  <c r="W9" i="17"/>
  <c r="S9" i="17"/>
  <c r="AV9" i="17"/>
  <c r="O9" i="17"/>
  <c r="K9" i="17"/>
  <c r="AS9" i="17"/>
  <c r="G9" i="17"/>
  <c r="C9" i="17"/>
  <c r="AK8" i="17"/>
  <c r="AG8" i="17"/>
  <c r="AC8" i="17"/>
  <c r="Y8" i="17"/>
  <c r="AY8" i="17"/>
  <c r="U8" i="17"/>
  <c r="AX8" i="17"/>
  <c r="Q8" i="17"/>
  <c r="AU8" i="17"/>
  <c r="M8" i="17"/>
  <c r="I8" i="17"/>
  <c r="E8" i="17"/>
  <c r="AQ8" i="17"/>
  <c r="AI7" i="17"/>
  <c r="AE7" i="17"/>
  <c r="AA7" i="17"/>
  <c r="W7" i="17"/>
  <c r="S7" i="17"/>
  <c r="AV7" i="17"/>
  <c r="O7" i="17"/>
  <c r="K7" i="17"/>
  <c r="AS7" i="17"/>
  <c r="G7" i="17"/>
  <c r="C7" i="17"/>
  <c r="AK6" i="17"/>
  <c r="AG6" i="17"/>
  <c r="AC6" i="17"/>
  <c r="Y6" i="17"/>
  <c r="AY6" i="17"/>
  <c r="U6" i="17"/>
  <c r="AX6" i="17"/>
  <c r="Q6" i="17"/>
  <c r="AU6" i="17"/>
  <c r="M6" i="17"/>
  <c r="I6" i="17"/>
  <c r="E6" i="17"/>
  <c r="AQ6" i="17"/>
  <c r="AI5" i="17"/>
  <c r="AE5" i="17"/>
  <c r="AA5" i="17"/>
  <c r="W5" i="17"/>
  <c r="S5" i="17"/>
  <c r="AV5" i="17"/>
  <c r="O5" i="17"/>
  <c r="K5" i="17"/>
  <c r="AS5" i="17"/>
  <c r="G5" i="17"/>
  <c r="C5" i="17"/>
  <c r="AI12" i="17"/>
  <c r="BB12" i="17"/>
  <c r="AA12" i="17"/>
  <c r="S12" i="17"/>
  <c r="AV12" i="17"/>
  <c r="K12" i="17"/>
  <c r="AS12" i="17"/>
  <c r="C12" i="17"/>
  <c r="AG11" i="17"/>
  <c r="BA11" i="17"/>
  <c r="Y11" i="17"/>
  <c r="AY11" i="17"/>
  <c r="Q11" i="17"/>
  <c r="AU11" i="17"/>
  <c r="I11" i="17"/>
  <c r="AE10" i="17"/>
  <c r="W10" i="17"/>
  <c r="O10" i="17"/>
  <c r="G10" i="17"/>
  <c r="AK9" i="17"/>
  <c r="AC9" i="17"/>
  <c r="U9" i="17"/>
  <c r="AX9" i="17"/>
  <c r="M9" i="17"/>
  <c r="E9" i="17"/>
  <c r="AQ9" i="17"/>
  <c r="AI8" i="17"/>
  <c r="BB8" i="17"/>
  <c r="AA8" i="17"/>
  <c r="S8" i="17"/>
  <c r="AV8" i="17"/>
  <c r="K8" i="17"/>
  <c r="AS8" i="17"/>
  <c r="C8" i="17"/>
  <c r="AG7" i="17"/>
  <c r="BA7" i="17"/>
  <c r="Y7" i="17"/>
  <c r="AY7" i="17"/>
  <c r="Q7" i="17"/>
  <c r="AU7" i="17"/>
  <c r="I7" i="17"/>
  <c r="AE6" i="17"/>
  <c r="W6" i="17"/>
  <c r="O6" i="17"/>
  <c r="G6" i="17"/>
  <c r="AK5" i="17"/>
  <c r="AC5" i="17"/>
  <c r="U5" i="17"/>
  <c r="AX5" i="17"/>
  <c r="M5" i="17"/>
  <c r="E5" i="17"/>
  <c r="AQ5" i="17"/>
  <c r="X6" i="17"/>
  <c r="AF12" i="17"/>
  <c r="X12" i="17"/>
  <c r="P12" i="17"/>
  <c r="AT12" i="17"/>
  <c r="H12" i="17"/>
  <c r="AD11" i="17"/>
  <c r="V11" i="17"/>
  <c r="N11" i="17"/>
  <c r="F11" i="17"/>
  <c r="AJ10" i="17"/>
  <c r="AB10" i="17"/>
  <c r="T10" i="17"/>
  <c r="AW10" i="17"/>
  <c r="L10" i="17"/>
  <c r="D10" i="17"/>
  <c r="AH9" i="17"/>
  <c r="Z9" i="17"/>
  <c r="R9" i="17"/>
  <c r="J9" i="17"/>
  <c r="AR9" i="17"/>
  <c r="AF8" i="17"/>
  <c r="X8" i="17"/>
  <c r="P8" i="17"/>
  <c r="AT8" i="17"/>
  <c r="H8" i="17"/>
  <c r="AD7" i="17"/>
  <c r="V7" i="17"/>
  <c r="N7" i="17"/>
  <c r="F7" i="17"/>
  <c r="AJ6" i="17"/>
  <c r="AB6" i="17"/>
  <c r="T6" i="17"/>
  <c r="AW6" i="17"/>
  <c r="L6" i="17"/>
  <c r="D6" i="17"/>
  <c r="AH5" i="17"/>
  <c r="Z5" i="17"/>
  <c r="R5" i="17"/>
  <c r="J5" i="17"/>
  <c r="AR5" i="17"/>
  <c r="AE12" i="17"/>
  <c r="W12" i="17"/>
  <c r="O12" i="17"/>
  <c r="G12" i="17"/>
  <c r="AK11" i="17"/>
  <c r="AC11" i="17"/>
  <c r="U11" i="17"/>
  <c r="AX11" i="17"/>
  <c r="M11" i="17"/>
  <c r="E11" i="17"/>
  <c r="AQ11" i="17"/>
  <c r="AI10" i="17"/>
  <c r="AA10" i="17"/>
  <c r="S10" i="17"/>
  <c r="AV10" i="17"/>
  <c r="K10" i="17"/>
  <c r="AS10" i="17"/>
  <c r="C10" i="17"/>
  <c r="AG9" i="17"/>
  <c r="Y9" i="17"/>
  <c r="AY9" i="17"/>
  <c r="Q9" i="17"/>
  <c r="AU9" i="17"/>
  <c r="I9" i="17"/>
  <c r="AE8" i="17"/>
  <c r="W8" i="17"/>
  <c r="O8" i="17"/>
  <c r="G8" i="17"/>
  <c r="AK7" i="17"/>
  <c r="AC7" i="17"/>
  <c r="U7" i="17"/>
  <c r="AX7" i="17"/>
  <c r="M7" i="17"/>
  <c r="E7" i="17"/>
  <c r="AQ7" i="17"/>
  <c r="AI6" i="17"/>
  <c r="AA6" i="17"/>
  <c r="S6" i="17"/>
  <c r="AV6" i="17"/>
  <c r="K6" i="17"/>
  <c r="AS6" i="17"/>
  <c r="C6" i="17"/>
  <c r="AG5" i="17"/>
  <c r="Y5" i="17"/>
  <c r="AY5" i="17"/>
  <c r="Q5" i="17"/>
  <c r="AU5" i="17"/>
  <c r="I5" i="17"/>
  <c r="AJ12" i="17"/>
  <c r="AB12" i="17"/>
  <c r="T12" i="17"/>
  <c r="AW12" i="17"/>
  <c r="L12" i="17"/>
  <c r="D12" i="17"/>
  <c r="AH11" i="17"/>
  <c r="Z11" i="17"/>
  <c r="R11" i="17"/>
  <c r="J11" i="17"/>
  <c r="AR11" i="17"/>
  <c r="AF10" i="17"/>
  <c r="X10" i="17"/>
  <c r="P10" i="17"/>
  <c r="AT10" i="17"/>
  <c r="H10" i="17"/>
  <c r="AD9" i="17"/>
  <c r="V9" i="17"/>
  <c r="N9" i="17"/>
  <c r="F9" i="17"/>
  <c r="AJ8" i="17"/>
  <c r="AB8" i="17"/>
  <c r="T8" i="17"/>
  <c r="AW8" i="17"/>
  <c r="L8" i="17"/>
  <c r="D8" i="17"/>
  <c r="AH7" i="17"/>
  <c r="Z7" i="17"/>
  <c r="R7" i="17"/>
  <c r="J7" i="17"/>
  <c r="AR7" i="17"/>
  <c r="AF6" i="17"/>
  <c r="P6" i="17"/>
  <c r="AT6" i="17"/>
  <c r="H6" i="17"/>
  <c r="AD5" i="17"/>
  <c r="V5" i="17"/>
  <c r="N5" i="17"/>
  <c r="F5" i="17"/>
  <c r="C41" i="17"/>
  <c r="AL19" i="17"/>
  <c r="D15" i="11"/>
  <c r="H15" i="11"/>
  <c r="F15" i="11"/>
  <c r="G15" i="11"/>
  <c r="J22" i="11"/>
  <c r="J27" i="11"/>
  <c r="J25" i="11"/>
  <c r="J29" i="11"/>
  <c r="J33" i="11"/>
  <c r="J23" i="11"/>
  <c r="J31" i="11"/>
  <c r="J24" i="11"/>
  <c r="J28" i="11"/>
  <c r="J32" i="11"/>
  <c r="J26" i="11"/>
  <c r="J30" i="11"/>
  <c r="B4" i="17"/>
  <c r="AP4" i="17"/>
  <c r="G10" i="11"/>
  <c r="H6" i="11"/>
  <c r="G6" i="11"/>
  <c r="H12" i="11"/>
  <c r="H10" i="11"/>
  <c r="F12" i="11"/>
  <c r="G12" i="11"/>
  <c r="F10" i="11"/>
  <c r="H8" i="11"/>
  <c r="G8" i="11"/>
  <c r="F6" i="11"/>
  <c r="F8" i="11"/>
  <c r="F5" i="11"/>
  <c r="H11" i="11"/>
  <c r="H9" i="11"/>
  <c r="H7" i="11"/>
  <c r="H5" i="11"/>
  <c r="G11" i="11"/>
  <c r="G9" i="11"/>
  <c r="G7" i="11"/>
  <c r="G5" i="11"/>
  <c r="F11" i="11"/>
  <c r="F9" i="11"/>
  <c r="F7" i="11"/>
  <c r="E12" i="11"/>
  <c r="D12" i="11"/>
  <c r="E11" i="11"/>
  <c r="D11" i="11"/>
  <c r="E10" i="11"/>
  <c r="D10" i="11"/>
  <c r="E9" i="11"/>
  <c r="D9" i="11"/>
  <c r="E8" i="11"/>
  <c r="D8" i="11"/>
  <c r="E7" i="11"/>
  <c r="D7" i="11"/>
  <c r="E6" i="11"/>
  <c r="D6" i="11"/>
  <c r="E5" i="11"/>
  <c r="D5" i="11"/>
  <c r="BB6" i="17"/>
  <c r="AZ9" i="17"/>
  <c r="BA9" i="17"/>
  <c r="AZ11" i="17"/>
  <c r="BA5" i="17"/>
  <c r="AZ7" i="17"/>
  <c r="BB10" i="17"/>
  <c r="AZ5" i="17"/>
  <c r="AZ6" i="17"/>
  <c r="AZ10" i="17"/>
  <c r="BB5" i="17"/>
  <c r="BA6" i="17"/>
  <c r="BB9" i="17"/>
  <c r="BA10" i="17"/>
  <c r="AZ8" i="17"/>
  <c r="AZ12" i="17"/>
  <c r="BB7" i="17"/>
  <c r="BA8" i="17"/>
  <c r="BB11" i="17"/>
  <c r="BA12" i="17"/>
  <c r="E48" i="21"/>
  <c r="F48" i="21"/>
  <c r="D48" i="21"/>
  <c r="G48" i="21"/>
  <c r="C48" i="21"/>
  <c r="A21" i="17"/>
  <c r="E44" i="23"/>
  <c r="A24" i="17"/>
  <c r="A26" i="17"/>
  <c r="A23" i="17"/>
  <c r="A29" i="17"/>
  <c r="A22" i="17"/>
  <c r="F44" i="23"/>
  <c r="A27" i="17"/>
  <c r="A28" i="17"/>
  <c r="A40" i="17"/>
  <c r="A38" i="17"/>
  <c r="A41" i="25"/>
  <c r="V44" i="27"/>
  <c r="A39" i="17"/>
  <c r="A35" i="17"/>
  <c r="A42" i="25"/>
  <c r="W44" i="27"/>
  <c r="A39" i="25"/>
  <c r="A43" i="25"/>
  <c r="X44" i="27"/>
  <c r="A38" i="25"/>
  <c r="A36" i="17"/>
  <c r="A40" i="25"/>
  <c r="U44" i="27"/>
  <c r="A37" i="17"/>
  <c r="A30" i="25"/>
  <c r="K44" i="27"/>
  <c r="A27" i="25"/>
  <c r="H44" i="27"/>
  <c r="A35" i="25"/>
  <c r="P44" i="27"/>
  <c r="A31" i="25"/>
  <c r="L44" i="27"/>
  <c r="A28" i="25"/>
  <c r="I44" i="27"/>
  <c r="A37" i="25"/>
  <c r="R44" i="27"/>
  <c r="A36" i="25"/>
  <c r="Q44" i="27"/>
  <c r="A25" i="25"/>
  <c r="F44" i="27"/>
  <c r="A34" i="25"/>
  <c r="O44" i="27"/>
  <c r="A33" i="25"/>
  <c r="N44" i="27"/>
  <c r="A26" i="25"/>
  <c r="G44" i="27"/>
  <c r="A29" i="25"/>
  <c r="J44" i="27"/>
  <c r="A23" i="25"/>
  <c r="D44" i="27"/>
  <c r="A32" i="25"/>
  <c r="M44" i="27"/>
  <c r="A24" i="25"/>
  <c r="E44" i="27"/>
  <c r="A22" i="25"/>
  <c r="C44" i="27"/>
  <c r="A31" i="17"/>
  <c r="O44" i="23"/>
  <c r="A34" i="17"/>
  <c r="AL12" i="17"/>
  <c r="A32" i="17"/>
  <c r="P44" i="23"/>
  <c r="A33" i="17"/>
  <c r="Q44" i="23"/>
  <c r="A19" i="17"/>
  <c r="A20" i="17"/>
  <c r="D44" i="23"/>
  <c r="A25" i="17"/>
  <c r="I44" i="23"/>
  <c r="A30" i="17"/>
  <c r="N44" i="23"/>
  <c r="A22" i="11"/>
  <c r="AL10" i="17"/>
  <c r="AL5" i="17"/>
  <c r="AL7" i="17"/>
  <c r="AL8" i="17"/>
  <c r="AL11" i="17"/>
  <c r="AL9" i="17"/>
  <c r="AL6" i="17"/>
  <c r="AL41" i="17"/>
  <c r="C47" i="17"/>
  <c r="A39" i="11"/>
  <c r="A40" i="11"/>
  <c r="A41" i="11"/>
  <c r="A43" i="11"/>
  <c r="A42" i="11"/>
  <c r="A38" i="11"/>
  <c r="A37" i="11"/>
  <c r="A34" i="11"/>
  <c r="A35" i="11"/>
  <c r="A36" i="11"/>
  <c r="A30" i="11"/>
  <c r="A28" i="11"/>
  <c r="A26" i="11"/>
  <c r="A31" i="11"/>
  <c r="A23" i="11"/>
  <c r="A33" i="11"/>
  <c r="A32" i="11"/>
  <c r="A24" i="11"/>
  <c r="A25" i="11"/>
  <c r="A27" i="11"/>
  <c r="A29" i="11"/>
  <c r="R44" i="23"/>
  <c r="T44" i="23"/>
  <c r="T44" i="27"/>
  <c r="S44" i="27"/>
  <c r="C44" i="23"/>
  <c r="M44" i="23"/>
  <c r="K44" i="23"/>
  <c r="L44" i="23"/>
  <c r="G44" i="23"/>
  <c r="W44" i="23"/>
  <c r="X44" i="23"/>
  <c r="S44" i="23"/>
  <c r="U44" i="23"/>
  <c r="J44" i="23"/>
  <c r="H44" i="23"/>
  <c r="V44" i="23"/>
  <c r="W16" i="25"/>
  <c r="W17" i="25"/>
  <c r="V16" i="25"/>
  <c r="V17" i="25"/>
  <c r="AK16" i="25"/>
  <c r="AK17" i="25"/>
  <c r="AJ16" i="25"/>
  <c r="AJ17" i="25"/>
  <c r="Q16" i="25"/>
  <c r="X16" i="25"/>
  <c r="X17" i="25"/>
  <c r="P16" i="25"/>
  <c r="K16" i="25"/>
  <c r="M16" i="25"/>
  <c r="M17" i="25"/>
  <c r="L16" i="25"/>
  <c r="L17" i="25"/>
  <c r="AI16" i="25"/>
  <c r="AI17" i="25"/>
  <c r="S16" i="25"/>
  <c r="AH16" i="25"/>
  <c r="AH17" i="25"/>
  <c r="R16" i="25"/>
  <c r="AC16" i="25"/>
  <c r="AB16" i="25"/>
  <c r="AB17" i="25"/>
  <c r="Y16" i="25"/>
  <c r="J16" i="25"/>
  <c r="AE16" i="25"/>
  <c r="AE17" i="25"/>
  <c r="O16" i="25"/>
  <c r="O17" i="25"/>
  <c r="AD16" i="25"/>
  <c r="AD17" i="25"/>
  <c r="N16" i="25"/>
  <c r="N17" i="25"/>
  <c r="U16" i="25"/>
  <c r="T16" i="25"/>
  <c r="AF16" i="25"/>
  <c r="AF17" i="25"/>
  <c r="AA16" i="25"/>
  <c r="AA17" i="25"/>
  <c r="Z16" i="25"/>
  <c r="Z17" i="25"/>
  <c r="AG16" i="25"/>
  <c r="BC16" i="25"/>
  <c r="BC17" i="25"/>
  <c r="AK13" i="17"/>
  <c r="AK14" i="17"/>
  <c r="AJ13" i="17"/>
  <c r="AJ14" i="17"/>
  <c r="AH13" i="17"/>
  <c r="AH14" i="17"/>
  <c r="AI13" i="17"/>
  <c r="AE13" i="17"/>
  <c r="AE14" i="17"/>
  <c r="AA13" i="17"/>
  <c r="W13" i="17"/>
  <c r="W14" i="17"/>
  <c r="S13" i="17"/>
  <c r="O13" i="17"/>
  <c r="O14" i="17"/>
  <c r="K13" i="17"/>
  <c r="AS13" i="17"/>
  <c r="AS14" i="17"/>
  <c r="G13" i="17"/>
  <c r="AC13" i="17"/>
  <c r="Q13" i="17"/>
  <c r="I13" i="17"/>
  <c r="AF13" i="17"/>
  <c r="AF14" i="17"/>
  <c r="X13" i="17"/>
  <c r="X14" i="17"/>
  <c r="L13" i="17"/>
  <c r="H13" i="17"/>
  <c r="AD13" i="17"/>
  <c r="AD14" i="17"/>
  <c r="Z13" i="17"/>
  <c r="Z14" i="17"/>
  <c r="V13" i="17"/>
  <c r="V14" i="17"/>
  <c r="R13" i="17"/>
  <c r="R14" i="17"/>
  <c r="N13" i="17"/>
  <c r="N14" i="17"/>
  <c r="J13" i="17"/>
  <c r="AR13" i="17"/>
  <c r="AR14" i="17"/>
  <c r="F13" i="17"/>
  <c r="AG13" i="17"/>
  <c r="Y13" i="17"/>
  <c r="U13" i="17"/>
  <c r="M13" i="17"/>
  <c r="E13" i="17"/>
  <c r="AQ13" i="17"/>
  <c r="AQ14" i="17"/>
  <c r="AB13" i="17"/>
  <c r="AB14" i="17"/>
  <c r="T13" i="17"/>
  <c r="P13" i="17"/>
  <c r="D13" i="17"/>
  <c r="D14" i="17"/>
  <c r="H16" i="11"/>
  <c r="H17" i="11"/>
  <c r="D16" i="11"/>
  <c r="D17" i="11"/>
  <c r="H16" i="25"/>
  <c r="H17" i="25"/>
  <c r="I16" i="25"/>
  <c r="I17" i="25"/>
  <c r="G16" i="25"/>
  <c r="G17" i="25"/>
  <c r="F16" i="11"/>
  <c r="F17" i="11"/>
  <c r="G16" i="11"/>
  <c r="G17" i="11"/>
  <c r="E16" i="11"/>
  <c r="E17" i="11"/>
  <c r="C49" i="25"/>
  <c r="C48" i="25"/>
  <c r="C46" i="17"/>
  <c r="C45" i="17"/>
  <c r="D16" i="25"/>
  <c r="D17" i="25"/>
  <c r="C16" i="25"/>
  <c r="F16" i="25"/>
  <c r="F17" i="25"/>
  <c r="E16" i="25"/>
  <c r="C13" i="17"/>
  <c r="AL16" i="25"/>
  <c r="N35" i="27"/>
  <c r="O35" i="27"/>
  <c r="AG17" i="25"/>
  <c r="BB16" i="25"/>
  <c r="BB17" i="25"/>
  <c r="S17" i="25"/>
  <c r="AW16" i="25"/>
  <c r="AW17" i="25"/>
  <c r="U17" i="25"/>
  <c r="AY16" i="25"/>
  <c r="AY17" i="25"/>
  <c r="AC17" i="25"/>
  <c r="BA16" i="25"/>
  <c r="BA17" i="25"/>
  <c r="P17" i="25"/>
  <c r="AT16" i="25"/>
  <c r="AT17" i="25"/>
  <c r="T17" i="25"/>
  <c r="AX16" i="25"/>
  <c r="AX17" i="25"/>
  <c r="K17" i="25"/>
  <c r="AS16" i="25"/>
  <c r="AS17" i="25"/>
  <c r="E17" i="25"/>
  <c r="AQ16" i="25"/>
  <c r="J17" i="25"/>
  <c r="AR16" i="25"/>
  <c r="AR17" i="25"/>
  <c r="R17" i="25"/>
  <c r="AV16" i="25"/>
  <c r="AV17" i="25"/>
  <c r="Y17" i="25"/>
  <c r="AZ16" i="25"/>
  <c r="AZ17" i="25"/>
  <c r="Q17" i="25"/>
  <c r="AU16" i="25"/>
  <c r="AU17" i="25"/>
  <c r="N21" i="27"/>
  <c r="O21" i="27"/>
  <c r="N34" i="27"/>
  <c r="O34" i="27"/>
  <c r="N27" i="27"/>
  <c r="O27" i="27"/>
  <c r="N32" i="27"/>
  <c r="O32" i="27"/>
  <c r="N19" i="27"/>
  <c r="O19" i="27"/>
  <c r="N39" i="27"/>
  <c r="O39" i="27"/>
  <c r="N28" i="27"/>
  <c r="O28" i="27"/>
  <c r="N29" i="27"/>
  <c r="O29" i="27"/>
  <c r="N17" i="27"/>
  <c r="O17" i="27"/>
  <c r="N18" i="27"/>
  <c r="O18" i="27"/>
  <c r="N26" i="27"/>
  <c r="O26" i="27"/>
  <c r="N20" i="27"/>
  <c r="O20" i="27"/>
  <c r="N37" i="27"/>
  <c r="O37" i="27"/>
  <c r="P14" i="17"/>
  <c r="AT13" i="17"/>
  <c r="AT14" i="17"/>
  <c r="Q14" i="17"/>
  <c r="AU13" i="17"/>
  <c r="AU14" i="17"/>
  <c r="N12" i="27"/>
  <c r="O12" i="27"/>
  <c r="N30" i="27"/>
  <c r="O30" i="27"/>
  <c r="N14" i="27"/>
  <c r="O14" i="27"/>
  <c r="N24" i="27"/>
  <c r="O24" i="27"/>
  <c r="N31" i="27"/>
  <c r="O31" i="27"/>
  <c r="N15" i="27"/>
  <c r="O15" i="27"/>
  <c r="N25" i="27"/>
  <c r="O25" i="27"/>
  <c r="T14" i="17"/>
  <c r="AW13" i="17"/>
  <c r="AW14" i="17"/>
  <c r="U14" i="17"/>
  <c r="AX13" i="17"/>
  <c r="AX14" i="17"/>
  <c r="AC14" i="17"/>
  <c r="AZ13" i="17"/>
  <c r="AZ14" i="17"/>
  <c r="AI14" i="17"/>
  <c r="BB13" i="17"/>
  <c r="BB14" i="17"/>
  <c r="AG14" i="17"/>
  <c r="BA13" i="17"/>
  <c r="BA14" i="17"/>
  <c r="AA14" i="17"/>
  <c r="S14" i="17"/>
  <c r="AV13" i="17"/>
  <c r="AV14" i="17"/>
  <c r="Y14" i="17"/>
  <c r="AY13" i="17"/>
  <c r="AY14" i="17"/>
  <c r="N38" i="27"/>
  <c r="O38" i="27"/>
  <c r="N22" i="27"/>
  <c r="O22" i="27"/>
  <c r="N36" i="27"/>
  <c r="O36" i="27"/>
  <c r="N16" i="27"/>
  <c r="O16" i="27"/>
  <c r="N23" i="27"/>
  <c r="O23" i="27"/>
  <c r="N33" i="27"/>
  <c r="O33" i="27"/>
  <c r="N13" i="27"/>
  <c r="O13" i="27"/>
  <c r="E14" i="17"/>
  <c r="M14" i="17"/>
  <c r="F14" i="17"/>
  <c r="J14" i="17"/>
  <c r="H14" i="17"/>
  <c r="L14" i="17"/>
  <c r="I14" i="17"/>
  <c r="G14" i="17"/>
  <c r="K14" i="17"/>
  <c r="K20" i="23"/>
  <c r="L20" i="23"/>
  <c r="K33" i="23"/>
  <c r="L33" i="23"/>
  <c r="K9" i="23"/>
  <c r="L9" i="23"/>
  <c r="K5" i="23"/>
  <c r="L5" i="23"/>
  <c r="K36" i="23"/>
  <c r="L36" i="23"/>
  <c r="K39" i="23"/>
  <c r="L39" i="23"/>
  <c r="K23" i="23"/>
  <c r="L23" i="23"/>
  <c r="K22" i="23"/>
  <c r="L22" i="23"/>
  <c r="K34" i="23"/>
  <c r="L34" i="23"/>
  <c r="K17" i="23"/>
  <c r="L17" i="23"/>
  <c r="K10" i="23"/>
  <c r="L10" i="23"/>
  <c r="K6" i="23"/>
  <c r="L6" i="23"/>
  <c r="K31" i="23"/>
  <c r="L31" i="23"/>
  <c r="K38" i="23"/>
  <c r="L38" i="23"/>
  <c r="K24" i="23"/>
  <c r="L24" i="23"/>
  <c r="K19" i="23"/>
  <c r="L19" i="23"/>
  <c r="K26" i="23"/>
  <c r="L26" i="23"/>
  <c r="K21" i="23"/>
  <c r="L21" i="23"/>
  <c r="K37" i="23"/>
  <c r="L37" i="23"/>
  <c r="K7" i="23"/>
  <c r="L7" i="23"/>
  <c r="K8" i="23"/>
  <c r="L8" i="23"/>
  <c r="K35" i="23"/>
  <c r="L35" i="23"/>
  <c r="K12" i="23"/>
  <c r="L12" i="23"/>
  <c r="K28" i="23"/>
  <c r="L28" i="23"/>
  <c r="K27" i="23"/>
  <c r="L27" i="23"/>
  <c r="K30" i="23"/>
  <c r="L30" i="23"/>
  <c r="K25" i="23"/>
  <c r="L25" i="23"/>
  <c r="K11" i="23"/>
  <c r="L11" i="23"/>
  <c r="K15" i="23"/>
  <c r="L15" i="23"/>
  <c r="K18" i="23"/>
  <c r="L18" i="23"/>
  <c r="K16" i="23"/>
  <c r="L16" i="23"/>
  <c r="K32" i="23"/>
  <c r="L32" i="23"/>
  <c r="K14" i="23"/>
  <c r="L14" i="23"/>
  <c r="K13" i="23"/>
  <c r="L13" i="23"/>
  <c r="K29" i="23"/>
  <c r="L29" i="23"/>
  <c r="J40" i="23"/>
  <c r="C17" i="25"/>
  <c r="AL13" i="17"/>
  <c r="N11" i="27"/>
  <c r="O11" i="27"/>
  <c r="N9" i="27"/>
  <c r="O9" i="27"/>
  <c r="N10" i="27"/>
  <c r="O10" i="27"/>
  <c r="C14" i="17"/>
  <c r="N7" i="27"/>
  <c r="O7" i="27"/>
  <c r="N6" i="27"/>
  <c r="O6" i="27"/>
  <c r="N5" i="27"/>
  <c r="N8" i="27"/>
  <c r="O8" i="27"/>
  <c r="AQ17" i="25"/>
  <c r="AL17" i="25"/>
  <c r="AL14" i="17"/>
  <c r="K40" i="23"/>
  <c r="O5" i="27"/>
  <c r="N40" i="27"/>
  <c r="L40" i="23"/>
  <c r="O40" i="27"/>
  <c r="C3" i="25"/>
  <c r="AK3" i="25"/>
  <c r="H3" i="17"/>
  <c r="O3" i="25"/>
  <c r="N3" i="25"/>
  <c r="X3" i="25"/>
  <c r="AG3" i="25"/>
  <c r="Y3" i="25"/>
  <c r="AJ3" i="25"/>
  <c r="E3" i="25"/>
  <c r="AE3" i="25"/>
  <c r="F3" i="25"/>
  <c r="J3" i="25"/>
  <c r="V3" i="25"/>
  <c r="S3" i="25"/>
  <c r="AH3" i="25"/>
  <c r="W3" i="25"/>
  <c r="I3" i="25"/>
  <c r="AC3" i="25"/>
  <c r="H3" i="25"/>
  <c r="R3" i="25"/>
  <c r="AF3" i="25"/>
  <c r="M3" i="25"/>
  <c r="T3" i="25"/>
  <c r="G3" i="25"/>
  <c r="Z3" i="25"/>
  <c r="AI3" i="25"/>
  <c r="AA3" i="25"/>
  <c r="L3" i="25"/>
  <c r="D3" i="25"/>
  <c r="AD3" i="25"/>
  <c r="Q3" i="25"/>
  <c r="K3" i="25"/>
  <c r="AB3" i="25"/>
  <c r="U3" i="25"/>
  <c r="P3" i="25"/>
  <c r="AA3" i="17"/>
  <c r="U3" i="17"/>
  <c r="T3" i="17"/>
  <c r="E3" i="17"/>
  <c r="F3" i="17"/>
  <c r="S3" i="17"/>
  <c r="D3" i="17"/>
  <c r="P3" i="17"/>
  <c r="R3" i="17"/>
  <c r="V3" i="17"/>
  <c r="AE3" i="17"/>
  <c r="W3" i="17"/>
  <c r="AF3" i="17"/>
  <c r="AH3" i="17"/>
  <c r="AJ3" i="17"/>
  <c r="Z3" i="17"/>
  <c r="AK3" i="17"/>
  <c r="N3" i="17"/>
  <c r="X3" i="17"/>
  <c r="AB3" i="17"/>
  <c r="AD3" i="17"/>
  <c r="O3" i="17"/>
  <c r="I3" i="17"/>
  <c r="L3" i="17"/>
  <c r="J3" i="17"/>
  <c r="AC3" i="17"/>
  <c r="K3" i="17"/>
  <c r="Y3" i="17"/>
  <c r="AI3" i="17"/>
  <c r="C3" i="17"/>
  <c r="Q3" i="17"/>
  <c r="G3" i="17"/>
  <c r="AG3" i="17"/>
  <c r="M3" i="17"/>
  <c r="H3058" i="10"/>
  <c r="I3058" i="10"/>
  <c r="J3058" i="10"/>
  <c r="G3058" i="10"/>
  <c r="K3058" i="10"/>
  <c r="D3369" i="10"/>
  <c r="C3369" i="10"/>
  <c r="G3369" i="10"/>
  <c r="F3369" i="10"/>
  <c r="E3369" i="10"/>
  <c r="BD8" i="25"/>
  <c r="BE8" i="25"/>
  <c r="BD15" i="25"/>
  <c r="BE15" i="25"/>
  <c r="BD10" i="25"/>
  <c r="BE10" i="25"/>
  <c r="BD9" i="25"/>
  <c r="BE9" i="25"/>
  <c r="BD6" i="25"/>
  <c r="BE6" i="25"/>
  <c r="BD11" i="25"/>
  <c r="BE11" i="25"/>
  <c r="BD5" i="25"/>
  <c r="BD16" i="25"/>
  <c r="BE16" i="25"/>
  <c r="BD12" i="25"/>
  <c r="BE12" i="25"/>
  <c r="BD7" i="25"/>
  <c r="BE7" i="25"/>
  <c r="BD14" i="25"/>
  <c r="BE14" i="25"/>
  <c r="BD13" i="25"/>
  <c r="BE13" i="25"/>
  <c r="BC13" i="17"/>
  <c r="BD13" i="17"/>
  <c r="BC5" i="17"/>
  <c r="BC7" i="17"/>
  <c r="BD7" i="17"/>
  <c r="BC11" i="17"/>
  <c r="BD11" i="17"/>
  <c r="BC9" i="17"/>
  <c r="BD9" i="17"/>
  <c r="BC6" i="17"/>
  <c r="BD6" i="17"/>
  <c r="BC8" i="17"/>
  <c r="BD8" i="17"/>
  <c r="BC12" i="17"/>
  <c r="BD12" i="17"/>
  <c r="BC10" i="17"/>
  <c r="BD10" i="17"/>
  <c r="BD17" i="25"/>
  <c r="BE5" i="25"/>
  <c r="BE17" i="25"/>
  <c r="BD5" i="17"/>
  <c r="BD14" i="17"/>
  <c r="BC14" i="17"/>
  <c r="G411" i="10"/>
  <c r="K411" i="10"/>
  <c r="J1937" i="10"/>
  <c r="H411" i="10"/>
  <c r="G1937" i="10"/>
  <c r="K1937" i="10"/>
  <c r="I411" i="10"/>
  <c r="H1937" i="10"/>
  <c r="I1937" i="10"/>
  <c r="J411" i="10"/>
  <c r="G473" i="10"/>
  <c r="K473" i="10"/>
  <c r="J1999" i="10"/>
  <c r="H473" i="10"/>
  <c r="G1999" i="10"/>
  <c r="K1999" i="10"/>
  <c r="I473" i="10"/>
  <c r="H1999" i="10"/>
  <c r="J473" i="10"/>
  <c r="I1999" i="10"/>
  <c r="G523" i="10"/>
  <c r="K523" i="10"/>
  <c r="J2049" i="10"/>
  <c r="H523" i="10"/>
  <c r="G2049" i="10"/>
  <c r="K2049" i="10"/>
  <c r="I523" i="10"/>
  <c r="H2049" i="10"/>
  <c r="I2049" i="10"/>
  <c r="J523" i="10"/>
  <c r="I634" i="10"/>
  <c r="H2160" i="10"/>
  <c r="J634" i="10"/>
  <c r="I2160" i="10"/>
  <c r="G634" i="10"/>
  <c r="K634" i="10"/>
  <c r="J2160" i="10"/>
  <c r="G2160" i="10"/>
  <c r="H634" i="10"/>
  <c r="K2160" i="10"/>
  <c r="I748" i="10"/>
  <c r="H2274" i="10"/>
  <c r="J748" i="10"/>
  <c r="I2274" i="10"/>
  <c r="G748" i="10"/>
  <c r="K748" i="10"/>
  <c r="J2274" i="10"/>
  <c r="H748" i="10"/>
  <c r="G2274" i="10"/>
  <c r="K2274" i="10"/>
  <c r="G831" i="10"/>
  <c r="K831" i="10"/>
  <c r="J2357" i="10"/>
  <c r="H831" i="10"/>
  <c r="G2357" i="10"/>
  <c r="K2357" i="10"/>
  <c r="I831" i="10"/>
  <c r="H2357" i="10"/>
  <c r="J831" i="10"/>
  <c r="I2357" i="10"/>
  <c r="G931" i="10"/>
  <c r="K931" i="10"/>
  <c r="J2457" i="10"/>
  <c r="H931" i="10"/>
  <c r="G2457" i="10"/>
  <c r="K2457" i="10"/>
  <c r="I931" i="10"/>
  <c r="H2457" i="10"/>
  <c r="J931" i="10"/>
  <c r="I2457" i="10"/>
  <c r="I968" i="10"/>
  <c r="H2494" i="10"/>
  <c r="J968" i="10"/>
  <c r="I2494" i="10"/>
  <c r="G968" i="10"/>
  <c r="K968" i="10"/>
  <c r="J2494" i="10"/>
  <c r="K2494" i="10"/>
  <c r="G2494" i="10"/>
  <c r="H968" i="10"/>
  <c r="G999" i="10"/>
  <c r="K999" i="10"/>
  <c r="J2525" i="10"/>
  <c r="H999" i="10"/>
  <c r="G2525" i="10"/>
  <c r="K2525" i="10"/>
  <c r="I999" i="10"/>
  <c r="H2525" i="10"/>
  <c r="J999" i="10"/>
  <c r="I2525" i="10"/>
  <c r="G1071" i="10"/>
  <c r="K1071" i="10"/>
  <c r="J2597" i="10"/>
  <c r="H1071" i="10"/>
  <c r="G2597" i="10"/>
  <c r="K2597" i="10"/>
  <c r="I1071" i="10"/>
  <c r="H2597" i="10"/>
  <c r="J1071" i="10"/>
  <c r="I2597" i="10"/>
  <c r="J1119" i="10"/>
  <c r="I2645" i="10"/>
  <c r="I1119" i="10"/>
  <c r="G1119" i="10"/>
  <c r="K1119" i="10"/>
  <c r="J2645" i="10"/>
  <c r="H2645" i="10"/>
  <c r="H1119" i="10"/>
  <c r="G2645" i="10"/>
  <c r="K2645" i="10"/>
  <c r="H1186" i="10"/>
  <c r="G2712" i="10"/>
  <c r="K2712" i="10"/>
  <c r="J2712" i="10"/>
  <c r="I1186" i="10"/>
  <c r="H2712" i="10"/>
  <c r="G1186" i="10"/>
  <c r="J1186" i="10"/>
  <c r="I2712" i="10"/>
  <c r="K1186" i="10"/>
  <c r="J1315" i="10"/>
  <c r="I2841" i="10"/>
  <c r="G1315" i="10"/>
  <c r="K1315" i="10"/>
  <c r="J2841" i="10"/>
  <c r="I1315" i="10"/>
  <c r="H1315" i="10"/>
  <c r="G2841" i="10"/>
  <c r="K2841" i="10"/>
  <c r="H2841" i="10"/>
  <c r="H1386" i="10"/>
  <c r="G2912" i="10"/>
  <c r="K2912" i="10"/>
  <c r="G1386" i="10"/>
  <c r="I1386" i="10"/>
  <c r="H2912" i="10"/>
  <c r="K1386" i="10"/>
  <c r="J1386" i="10"/>
  <c r="I2912" i="10"/>
  <c r="J2912" i="10"/>
  <c r="J1419" i="10"/>
  <c r="I2945" i="10"/>
  <c r="H2945" i="10"/>
  <c r="G1419" i="10"/>
  <c r="K1419" i="10"/>
  <c r="J2945" i="10"/>
  <c r="I1419" i="10"/>
  <c r="H1419" i="10"/>
  <c r="G2945" i="10"/>
  <c r="K2945" i="10"/>
  <c r="I386" i="10"/>
  <c r="H1912" i="10"/>
  <c r="J386" i="10"/>
  <c r="I1912" i="10"/>
  <c r="G386" i="10"/>
  <c r="K386" i="10"/>
  <c r="J1912" i="10"/>
  <c r="G1912" i="10"/>
  <c r="H386" i="10"/>
  <c r="K1912" i="10"/>
  <c r="I472" i="10"/>
  <c r="H1998" i="10"/>
  <c r="J472" i="10"/>
  <c r="I1998" i="10"/>
  <c r="G472" i="10"/>
  <c r="K472" i="10"/>
  <c r="J1998" i="10"/>
  <c r="K1998" i="10"/>
  <c r="G1998" i="10"/>
  <c r="H472" i="10"/>
  <c r="I522" i="10"/>
  <c r="H2048" i="10"/>
  <c r="J522" i="10"/>
  <c r="I2048" i="10"/>
  <c r="G522" i="10"/>
  <c r="K522" i="10"/>
  <c r="J2048" i="10"/>
  <c r="G2048" i="10"/>
  <c r="K2048" i="10"/>
  <c r="H522" i="10"/>
  <c r="I608" i="10"/>
  <c r="H2134" i="10"/>
  <c r="J608" i="10"/>
  <c r="I2134" i="10"/>
  <c r="G608" i="10"/>
  <c r="K608" i="10"/>
  <c r="J2134" i="10"/>
  <c r="K2134" i="10"/>
  <c r="G2134" i="10"/>
  <c r="H608" i="10"/>
  <c r="I728" i="10"/>
  <c r="H2254" i="10"/>
  <c r="J728" i="10"/>
  <c r="I2254" i="10"/>
  <c r="G728" i="10"/>
  <c r="K728" i="10"/>
  <c r="J2254" i="10"/>
  <c r="K2254" i="10"/>
  <c r="H728" i="10"/>
  <c r="G2254" i="10"/>
  <c r="G767" i="10"/>
  <c r="K767" i="10"/>
  <c r="J2293" i="10"/>
  <c r="H767" i="10"/>
  <c r="G2293" i="10"/>
  <c r="K2293" i="10"/>
  <c r="I767" i="10"/>
  <c r="H2293" i="10"/>
  <c r="J767" i="10"/>
  <c r="I2293" i="10"/>
  <c r="I812" i="10"/>
  <c r="H2338" i="10"/>
  <c r="J812" i="10"/>
  <c r="I2338" i="10"/>
  <c r="G812" i="10"/>
  <c r="K812" i="10"/>
  <c r="J2338" i="10"/>
  <c r="H812" i="10"/>
  <c r="G2338" i="10"/>
  <c r="K2338" i="10"/>
  <c r="I938" i="10"/>
  <c r="H2464" i="10"/>
  <c r="J938" i="10"/>
  <c r="I2464" i="10"/>
  <c r="G938" i="10"/>
  <c r="K938" i="10"/>
  <c r="J2464" i="10"/>
  <c r="G2464" i="10"/>
  <c r="K2464" i="10"/>
  <c r="H938" i="10"/>
  <c r="G991" i="10"/>
  <c r="K991" i="10"/>
  <c r="J2517" i="10"/>
  <c r="H991" i="10"/>
  <c r="G2517" i="10"/>
  <c r="K2517" i="10"/>
  <c r="I991" i="10"/>
  <c r="H2517" i="10"/>
  <c r="J991" i="10"/>
  <c r="I2517" i="10"/>
  <c r="G1033" i="10"/>
  <c r="K1033" i="10"/>
  <c r="J2559" i="10"/>
  <c r="H1033" i="10"/>
  <c r="G2559" i="10"/>
  <c r="K2559" i="10"/>
  <c r="I1033" i="10"/>
  <c r="H2559" i="10"/>
  <c r="J1033" i="10"/>
  <c r="I2559" i="10"/>
  <c r="G1067" i="10"/>
  <c r="K1067" i="10"/>
  <c r="J2593" i="10"/>
  <c r="H1067" i="10"/>
  <c r="G2593" i="10"/>
  <c r="K2593" i="10"/>
  <c r="I1067" i="10"/>
  <c r="H2593" i="10"/>
  <c r="J1067" i="10"/>
  <c r="I2593" i="10"/>
  <c r="H1104" i="10"/>
  <c r="G2630" i="10"/>
  <c r="K2630" i="10"/>
  <c r="J2630" i="10"/>
  <c r="I1104" i="10"/>
  <c r="H2630" i="10"/>
  <c r="G1104" i="10"/>
  <c r="J1104" i="10"/>
  <c r="I2630" i="10"/>
  <c r="K1104" i="10"/>
  <c r="H1216" i="10"/>
  <c r="G2742" i="10"/>
  <c r="K2742" i="10"/>
  <c r="G1216" i="10"/>
  <c r="I1216" i="10"/>
  <c r="H2742" i="10"/>
  <c r="J2742" i="10"/>
  <c r="J1216" i="10"/>
  <c r="I2742" i="10"/>
  <c r="K1216" i="10"/>
  <c r="H1298" i="10"/>
  <c r="G2824" i="10"/>
  <c r="K2824" i="10"/>
  <c r="K1298" i="10"/>
  <c r="I1298" i="10"/>
  <c r="H2824" i="10"/>
  <c r="G1298" i="10"/>
  <c r="J1298" i="10"/>
  <c r="I2824" i="10"/>
  <c r="J2824" i="10"/>
  <c r="G365" i="10"/>
  <c r="K365" i="10"/>
  <c r="J1891" i="10"/>
  <c r="H365" i="10"/>
  <c r="G1891" i="10"/>
  <c r="K1891" i="10"/>
  <c r="I365" i="10"/>
  <c r="H1891" i="10"/>
  <c r="I1891" i="10"/>
  <c r="J365" i="10"/>
  <c r="G447" i="10"/>
  <c r="K447" i="10"/>
  <c r="J1973" i="10"/>
  <c r="H447" i="10"/>
  <c r="G1973" i="10"/>
  <c r="K1973" i="10"/>
  <c r="I447" i="10"/>
  <c r="H1973" i="10"/>
  <c r="J447" i="10"/>
  <c r="I1973" i="10"/>
  <c r="I524" i="10"/>
  <c r="H2050" i="10"/>
  <c r="J524" i="10"/>
  <c r="I2050" i="10"/>
  <c r="G524" i="10"/>
  <c r="K524" i="10"/>
  <c r="J2050" i="10"/>
  <c r="H524" i="10"/>
  <c r="G2050" i="10"/>
  <c r="K2050" i="10"/>
  <c r="I896" i="10"/>
  <c r="H2422" i="10"/>
  <c r="J896" i="10"/>
  <c r="I2422" i="10"/>
  <c r="G896" i="10"/>
  <c r="K896" i="10"/>
  <c r="J2422" i="10"/>
  <c r="K2422" i="10"/>
  <c r="G2422" i="10"/>
  <c r="H896" i="10"/>
  <c r="I940" i="10"/>
  <c r="H2466" i="10"/>
  <c r="J940" i="10"/>
  <c r="I2466" i="10"/>
  <c r="G940" i="10"/>
  <c r="K940" i="10"/>
  <c r="J2466" i="10"/>
  <c r="H940" i="10"/>
  <c r="G2466" i="10"/>
  <c r="K2466" i="10"/>
  <c r="I988" i="10"/>
  <c r="H2514" i="10"/>
  <c r="J988" i="10"/>
  <c r="I2514" i="10"/>
  <c r="G988" i="10"/>
  <c r="K988" i="10"/>
  <c r="J2514" i="10"/>
  <c r="H988" i="10"/>
  <c r="G2514" i="10"/>
  <c r="K2514" i="10"/>
  <c r="I1076" i="10"/>
  <c r="H2602" i="10"/>
  <c r="J1076" i="10"/>
  <c r="I2602" i="10"/>
  <c r="G1076" i="10"/>
  <c r="K1076" i="10"/>
  <c r="J2602" i="10"/>
  <c r="H1076" i="10"/>
  <c r="G2602" i="10"/>
  <c r="K2602" i="10"/>
  <c r="H1154" i="10"/>
  <c r="G2680" i="10"/>
  <c r="K2680" i="10"/>
  <c r="K1154" i="10"/>
  <c r="I1154" i="10"/>
  <c r="H2680" i="10"/>
  <c r="J2680" i="10"/>
  <c r="J1154" i="10"/>
  <c r="I2680" i="10"/>
  <c r="G1154" i="10"/>
  <c r="H1316" i="10"/>
  <c r="G2842" i="10"/>
  <c r="K2842" i="10"/>
  <c r="G1316" i="10"/>
  <c r="I1316" i="10"/>
  <c r="H2842" i="10"/>
  <c r="K1316" i="10"/>
  <c r="J1316" i="10"/>
  <c r="I2842" i="10"/>
  <c r="J2842" i="10"/>
  <c r="J1403" i="10"/>
  <c r="I2929" i="10"/>
  <c r="H2929" i="10"/>
  <c r="G1403" i="10"/>
  <c r="K1403" i="10"/>
  <c r="J2929" i="10"/>
  <c r="I1403" i="10"/>
  <c r="H1403" i="10"/>
  <c r="G2929" i="10"/>
  <c r="K2929" i="10"/>
  <c r="H1448" i="10"/>
  <c r="G2974" i="10"/>
  <c r="K2974" i="10"/>
  <c r="K1448" i="10"/>
  <c r="I1448" i="10"/>
  <c r="H2974" i="10"/>
  <c r="G1448" i="10"/>
  <c r="J1448" i="10"/>
  <c r="I2974" i="10"/>
  <c r="J2974" i="10"/>
  <c r="J1477" i="10"/>
  <c r="I3003" i="10"/>
  <c r="G1477" i="10"/>
  <c r="K1477" i="10"/>
  <c r="J3003" i="10"/>
  <c r="H3003" i="10"/>
  <c r="H1477" i="10"/>
  <c r="G3003" i="10"/>
  <c r="K3003" i="10"/>
  <c r="I1477" i="10"/>
  <c r="H1520" i="10"/>
  <c r="G3046" i="10"/>
  <c r="K3046" i="10"/>
  <c r="J1520" i="10"/>
  <c r="K1520" i="10"/>
  <c r="I1520" i="10"/>
  <c r="H3046" i="10"/>
  <c r="I3046" i="10"/>
  <c r="J3046" i="10"/>
  <c r="G1520" i="10"/>
  <c r="G255" i="10"/>
  <c r="K255" i="10"/>
  <c r="J1781" i="10"/>
  <c r="H255" i="10"/>
  <c r="G1781" i="10"/>
  <c r="K1781" i="10"/>
  <c r="I255" i="10"/>
  <c r="H1781" i="10"/>
  <c r="J255" i="10"/>
  <c r="I1781" i="10"/>
  <c r="I202" i="10"/>
  <c r="H1728" i="10"/>
  <c r="J202" i="10"/>
  <c r="I1728" i="10"/>
  <c r="G202" i="10"/>
  <c r="K202" i="10"/>
  <c r="J1728" i="10"/>
  <c r="G1728" i="10"/>
  <c r="H202" i="10"/>
  <c r="K1728" i="10"/>
  <c r="I100" i="10"/>
  <c r="H1626" i="10"/>
  <c r="J100" i="10"/>
  <c r="I1626" i="10"/>
  <c r="G100" i="10"/>
  <c r="K100" i="10"/>
  <c r="J1626" i="10"/>
  <c r="H100" i="10"/>
  <c r="G1626" i="10"/>
  <c r="K1626" i="10"/>
  <c r="G603" i="10"/>
  <c r="K603" i="10"/>
  <c r="J2129" i="10"/>
  <c r="H603" i="10"/>
  <c r="G2129" i="10"/>
  <c r="K2129" i="10"/>
  <c r="I603" i="10"/>
  <c r="H2129" i="10"/>
  <c r="J603" i="10"/>
  <c r="I2129" i="10"/>
  <c r="I698" i="10"/>
  <c r="H2224" i="10"/>
  <c r="J698" i="10"/>
  <c r="I2224" i="10"/>
  <c r="G698" i="10"/>
  <c r="K698" i="10"/>
  <c r="J2224" i="10"/>
  <c r="G2224" i="10"/>
  <c r="K2224" i="10"/>
  <c r="H698" i="10"/>
  <c r="I758" i="10"/>
  <c r="H2284" i="10"/>
  <c r="J758" i="10"/>
  <c r="I2284" i="10"/>
  <c r="G758" i="10"/>
  <c r="K758" i="10"/>
  <c r="J2284" i="10"/>
  <c r="H758" i="10"/>
  <c r="K2284" i="10"/>
  <c r="G2284" i="10"/>
  <c r="I356" i="10"/>
  <c r="H1882" i="10"/>
  <c r="J356" i="10"/>
  <c r="I1882" i="10"/>
  <c r="G356" i="10"/>
  <c r="K356" i="10"/>
  <c r="J1882" i="10"/>
  <c r="H356" i="10"/>
  <c r="G1882" i="10"/>
  <c r="K1882" i="10"/>
  <c r="G257" i="10"/>
  <c r="K257" i="10"/>
  <c r="J1783" i="10"/>
  <c r="H257" i="10"/>
  <c r="G1783" i="10"/>
  <c r="K1783" i="10"/>
  <c r="I257" i="10"/>
  <c r="H1783" i="10"/>
  <c r="J257" i="10"/>
  <c r="I1783" i="10"/>
  <c r="I176" i="10"/>
  <c r="H1702" i="10"/>
  <c r="J176" i="10"/>
  <c r="I1702" i="10"/>
  <c r="G176" i="10"/>
  <c r="K176" i="10"/>
  <c r="J1702" i="10"/>
  <c r="K1702" i="10"/>
  <c r="G1702" i="10"/>
  <c r="H176" i="10"/>
  <c r="I620" i="10"/>
  <c r="H2146" i="10"/>
  <c r="J620" i="10"/>
  <c r="I2146" i="10"/>
  <c r="G620" i="10"/>
  <c r="K620" i="10"/>
  <c r="J2146" i="10"/>
  <c r="H620" i="10"/>
  <c r="G2146" i="10"/>
  <c r="K2146" i="10"/>
  <c r="G687" i="10"/>
  <c r="K687" i="10"/>
  <c r="J2213" i="10"/>
  <c r="H687" i="10"/>
  <c r="G2213" i="10"/>
  <c r="K2213" i="10"/>
  <c r="I687" i="10"/>
  <c r="H2213" i="10"/>
  <c r="J687" i="10"/>
  <c r="I2213" i="10"/>
  <c r="I834" i="10"/>
  <c r="H2360" i="10"/>
  <c r="J834" i="10"/>
  <c r="I2360" i="10"/>
  <c r="G834" i="10"/>
  <c r="K834" i="10"/>
  <c r="J2360" i="10"/>
  <c r="G2360" i="10"/>
  <c r="K2360" i="10"/>
  <c r="H834" i="10"/>
  <c r="I904" i="10"/>
  <c r="H2430" i="10"/>
  <c r="J904" i="10"/>
  <c r="I2430" i="10"/>
  <c r="G904" i="10"/>
  <c r="K904" i="10"/>
  <c r="J2430" i="10"/>
  <c r="K2430" i="10"/>
  <c r="G2430" i="10"/>
  <c r="H904" i="10"/>
  <c r="I966" i="10"/>
  <c r="H2492" i="10"/>
  <c r="J966" i="10"/>
  <c r="I2492" i="10"/>
  <c r="G966" i="10"/>
  <c r="K966" i="10"/>
  <c r="J2492" i="10"/>
  <c r="K2492" i="10"/>
  <c r="H966" i="10"/>
  <c r="G2492" i="10"/>
  <c r="G1025" i="10"/>
  <c r="K1025" i="10"/>
  <c r="J2551" i="10"/>
  <c r="H1025" i="10"/>
  <c r="G2551" i="10"/>
  <c r="K2551" i="10"/>
  <c r="I1025" i="10"/>
  <c r="H2551" i="10"/>
  <c r="J1025" i="10"/>
  <c r="I2551" i="10"/>
  <c r="I1064" i="10"/>
  <c r="H2590" i="10"/>
  <c r="J1064" i="10"/>
  <c r="I2590" i="10"/>
  <c r="G1064" i="10"/>
  <c r="K1064" i="10"/>
  <c r="J2590" i="10"/>
  <c r="K2590" i="10"/>
  <c r="G2590" i="10"/>
  <c r="H1064" i="10"/>
  <c r="J1139" i="10"/>
  <c r="I2665" i="10"/>
  <c r="G1139" i="10"/>
  <c r="K1139" i="10"/>
  <c r="J2665" i="10"/>
  <c r="I1139" i="10"/>
  <c r="H1139" i="10"/>
  <c r="G2665" i="10"/>
  <c r="K2665" i="10"/>
  <c r="H2665" i="10"/>
  <c r="H1190" i="10"/>
  <c r="G2716" i="10"/>
  <c r="K2716" i="10"/>
  <c r="G1190" i="10"/>
  <c r="I1190" i="10"/>
  <c r="H2716" i="10"/>
  <c r="J2716" i="10"/>
  <c r="J1190" i="10"/>
  <c r="I2716" i="10"/>
  <c r="K1190" i="10"/>
  <c r="J1297" i="10"/>
  <c r="I2823" i="10"/>
  <c r="I1297" i="10"/>
  <c r="G1297" i="10"/>
  <c r="K1297" i="10"/>
  <c r="J2823" i="10"/>
  <c r="H1297" i="10"/>
  <c r="G2823" i="10"/>
  <c r="K2823" i="10"/>
  <c r="H2823" i="10"/>
  <c r="H1358" i="10"/>
  <c r="G2884" i="10"/>
  <c r="K2884" i="10"/>
  <c r="K1358" i="10"/>
  <c r="I1358" i="10"/>
  <c r="H2884" i="10"/>
  <c r="J2884" i="10"/>
  <c r="J1358" i="10"/>
  <c r="I2884" i="10"/>
  <c r="G1358" i="10"/>
  <c r="J1409" i="10"/>
  <c r="I2935" i="10"/>
  <c r="I1409" i="10"/>
  <c r="G1409" i="10"/>
  <c r="K1409" i="10"/>
  <c r="J2935" i="10"/>
  <c r="H1409" i="10"/>
  <c r="G2935" i="10"/>
  <c r="K2935" i="10"/>
  <c r="H2935" i="10"/>
  <c r="H1462" i="10"/>
  <c r="G2988" i="10"/>
  <c r="K2988" i="10"/>
  <c r="K1462" i="10"/>
  <c r="I1462" i="10"/>
  <c r="H2988" i="10"/>
  <c r="J2988" i="10"/>
  <c r="J1462" i="10"/>
  <c r="I2988" i="10"/>
  <c r="G1462" i="10"/>
  <c r="H1530" i="10"/>
  <c r="G3056" i="10"/>
  <c r="K3056" i="10"/>
  <c r="J1530" i="10"/>
  <c r="K1530" i="10"/>
  <c r="I1530" i="10"/>
  <c r="H3056" i="10"/>
  <c r="I3056" i="10"/>
  <c r="G1530" i="10"/>
  <c r="J3056" i="10"/>
  <c r="G307" i="10"/>
  <c r="K307" i="10"/>
  <c r="J1833" i="10"/>
  <c r="H307" i="10"/>
  <c r="G1833" i="10"/>
  <c r="K1833" i="10"/>
  <c r="I307" i="10"/>
  <c r="H1833" i="10"/>
  <c r="I1833" i="10"/>
  <c r="J307" i="10"/>
  <c r="I180" i="10"/>
  <c r="H1706" i="10"/>
  <c r="J180" i="10"/>
  <c r="I1706" i="10"/>
  <c r="G180" i="10"/>
  <c r="K180" i="10"/>
  <c r="J1706" i="10"/>
  <c r="H180" i="10"/>
  <c r="G1706" i="10"/>
  <c r="K1706" i="10"/>
  <c r="G97" i="10"/>
  <c r="K97" i="10"/>
  <c r="J1623" i="10"/>
  <c r="H97" i="10"/>
  <c r="G1623" i="10"/>
  <c r="K1623" i="10"/>
  <c r="I97" i="10"/>
  <c r="H1623" i="10"/>
  <c r="J97" i="10"/>
  <c r="I1623" i="10"/>
  <c r="I862" i="10"/>
  <c r="H2388" i="10"/>
  <c r="J862" i="10"/>
  <c r="I2388" i="10"/>
  <c r="G862" i="10"/>
  <c r="K862" i="10"/>
  <c r="J2388" i="10"/>
  <c r="H862" i="10"/>
  <c r="K2388" i="10"/>
  <c r="G2388" i="10"/>
  <c r="I340" i="10"/>
  <c r="H1866" i="10"/>
  <c r="J340" i="10"/>
  <c r="I1866" i="10"/>
  <c r="G340" i="10"/>
  <c r="K340" i="10"/>
  <c r="J1866" i="10"/>
  <c r="H340" i="10"/>
  <c r="G1866" i="10"/>
  <c r="K1866" i="10"/>
  <c r="H1518" i="10"/>
  <c r="G3044" i="10"/>
  <c r="K3044" i="10"/>
  <c r="J1518" i="10"/>
  <c r="G1518" i="10"/>
  <c r="I1518" i="10"/>
  <c r="H3044" i="10"/>
  <c r="I3044" i="10"/>
  <c r="J3044" i="10"/>
  <c r="K1518" i="10"/>
  <c r="G405" i="10"/>
  <c r="K405" i="10"/>
  <c r="J1931" i="10"/>
  <c r="H405" i="10"/>
  <c r="G1931" i="10"/>
  <c r="K1931" i="10"/>
  <c r="I405" i="10"/>
  <c r="H1931" i="10"/>
  <c r="I1931" i="10"/>
  <c r="J405" i="10"/>
  <c r="I456" i="10"/>
  <c r="H1982" i="10"/>
  <c r="J456" i="10"/>
  <c r="I1982" i="10"/>
  <c r="G456" i="10"/>
  <c r="K456" i="10"/>
  <c r="J1982" i="10"/>
  <c r="K1982" i="10"/>
  <c r="G1982" i="10"/>
  <c r="H456" i="10"/>
  <c r="I510" i="10"/>
  <c r="H2036" i="10"/>
  <c r="J510" i="10"/>
  <c r="I2036" i="10"/>
  <c r="G510" i="10"/>
  <c r="K510" i="10"/>
  <c r="J2036" i="10"/>
  <c r="K2036" i="10"/>
  <c r="H510" i="10"/>
  <c r="G2036" i="10"/>
  <c r="I594" i="10"/>
  <c r="H2120" i="10"/>
  <c r="J594" i="10"/>
  <c r="I2120" i="10"/>
  <c r="G594" i="10"/>
  <c r="K594" i="10"/>
  <c r="J2120" i="10"/>
  <c r="G2120" i="10"/>
  <c r="K2120" i="10"/>
  <c r="H594" i="10"/>
  <c r="H1346" i="10"/>
  <c r="G2872" i="10"/>
  <c r="K2872" i="10"/>
  <c r="K1346" i="10"/>
  <c r="I1346" i="10"/>
  <c r="H2872" i="10"/>
  <c r="G1346" i="10"/>
  <c r="J2872" i="10"/>
  <c r="J1346" i="10"/>
  <c r="I2872" i="10"/>
  <c r="J1375" i="10"/>
  <c r="I2901" i="10"/>
  <c r="H2901" i="10"/>
  <c r="G1375" i="10"/>
  <c r="K1375" i="10"/>
  <c r="J2901" i="10"/>
  <c r="I1375" i="10"/>
  <c r="H1375" i="10"/>
  <c r="G2901" i="10"/>
  <c r="K2901" i="10"/>
  <c r="H1414" i="10"/>
  <c r="G2940" i="10"/>
  <c r="K2940" i="10"/>
  <c r="G1414" i="10"/>
  <c r="J2940" i="10"/>
  <c r="I1414" i="10"/>
  <c r="H2940" i="10"/>
  <c r="J1414" i="10"/>
  <c r="I2940" i="10"/>
  <c r="K1414" i="10"/>
  <c r="J1457" i="10"/>
  <c r="I2983" i="10"/>
  <c r="H2983" i="10"/>
  <c r="G1457" i="10"/>
  <c r="K1457" i="10"/>
  <c r="J2983" i="10"/>
  <c r="H1457" i="10"/>
  <c r="G2983" i="10"/>
  <c r="K2983" i="10"/>
  <c r="I1457" i="10"/>
  <c r="G357" i="10"/>
  <c r="K357" i="10"/>
  <c r="J1883" i="10"/>
  <c r="H357" i="10"/>
  <c r="G1883" i="10"/>
  <c r="K1883" i="10"/>
  <c r="I357" i="10"/>
  <c r="H1883" i="10"/>
  <c r="I1883" i="10"/>
  <c r="J357" i="10"/>
  <c r="I204" i="10"/>
  <c r="H1730" i="10"/>
  <c r="J204" i="10"/>
  <c r="I1730" i="10"/>
  <c r="G204" i="10"/>
  <c r="K204" i="10"/>
  <c r="J1730" i="10"/>
  <c r="H204" i="10"/>
  <c r="G1730" i="10"/>
  <c r="K1730" i="10"/>
  <c r="G95" i="10"/>
  <c r="K95" i="10"/>
  <c r="J1621" i="10"/>
  <c r="H95" i="10"/>
  <c r="G1621" i="10"/>
  <c r="K1621" i="10"/>
  <c r="I95" i="10"/>
  <c r="H1621" i="10"/>
  <c r="J95" i="10"/>
  <c r="I1621" i="10"/>
  <c r="G121" i="10"/>
  <c r="K121" i="10"/>
  <c r="J1647" i="10"/>
  <c r="H121" i="10"/>
  <c r="G1647" i="10"/>
  <c r="K1647" i="10"/>
  <c r="I121" i="10"/>
  <c r="H1647" i="10"/>
  <c r="J121" i="10"/>
  <c r="I1647" i="10"/>
  <c r="I368" i="10"/>
  <c r="H1894" i="10"/>
  <c r="J368" i="10"/>
  <c r="I1894" i="10"/>
  <c r="G368" i="10"/>
  <c r="K368" i="10"/>
  <c r="J1894" i="10"/>
  <c r="K1894" i="10"/>
  <c r="H368" i="10"/>
  <c r="G1894" i="10"/>
  <c r="G399" i="10"/>
  <c r="K399" i="10"/>
  <c r="J1925" i="10"/>
  <c r="H399" i="10"/>
  <c r="G1925" i="10"/>
  <c r="K1925" i="10"/>
  <c r="I399" i="10"/>
  <c r="H1925" i="10"/>
  <c r="J399" i="10"/>
  <c r="I1925" i="10"/>
  <c r="G423" i="10"/>
  <c r="K423" i="10"/>
  <c r="J1949" i="10"/>
  <c r="H423" i="10"/>
  <c r="G1949" i="10"/>
  <c r="K1949" i="10"/>
  <c r="I423" i="10"/>
  <c r="H1949" i="10"/>
  <c r="J423" i="10"/>
  <c r="I1949" i="10"/>
  <c r="I450" i="10"/>
  <c r="H1976" i="10"/>
  <c r="J450" i="10"/>
  <c r="I1976" i="10"/>
  <c r="G450" i="10"/>
  <c r="K450" i="10"/>
  <c r="J1976" i="10"/>
  <c r="G1976" i="10"/>
  <c r="H450" i="10"/>
  <c r="K1976" i="10"/>
  <c r="G469" i="10"/>
  <c r="K469" i="10"/>
  <c r="J1995" i="10"/>
  <c r="H469" i="10"/>
  <c r="G1995" i="10"/>
  <c r="K1995" i="10"/>
  <c r="I469" i="10"/>
  <c r="H1995" i="10"/>
  <c r="I1995" i="10"/>
  <c r="J469" i="10"/>
  <c r="G489" i="10"/>
  <c r="K489" i="10"/>
  <c r="J2015" i="10"/>
  <c r="H489" i="10"/>
  <c r="G2015" i="10"/>
  <c r="K2015" i="10"/>
  <c r="I489" i="10"/>
  <c r="H2015" i="10"/>
  <c r="J489" i="10"/>
  <c r="I2015" i="10"/>
  <c r="I508" i="10"/>
  <c r="H2034" i="10"/>
  <c r="J508" i="10"/>
  <c r="I2034" i="10"/>
  <c r="G508" i="10"/>
  <c r="K508" i="10"/>
  <c r="J2034" i="10"/>
  <c r="H508" i="10"/>
  <c r="G2034" i="10"/>
  <c r="K2034" i="10"/>
  <c r="I538" i="10"/>
  <c r="H2064" i="10"/>
  <c r="J538" i="10"/>
  <c r="I2064" i="10"/>
  <c r="G538" i="10"/>
  <c r="K538" i="10"/>
  <c r="J2064" i="10"/>
  <c r="G2064" i="10"/>
  <c r="K2064" i="10"/>
  <c r="H538" i="10"/>
  <c r="G581" i="10"/>
  <c r="K581" i="10"/>
  <c r="J2107" i="10"/>
  <c r="H581" i="10"/>
  <c r="G2107" i="10"/>
  <c r="K2107" i="10"/>
  <c r="I581" i="10"/>
  <c r="H2107" i="10"/>
  <c r="I2107" i="10"/>
  <c r="J581" i="10"/>
  <c r="G609" i="10"/>
  <c r="K609" i="10"/>
  <c r="J2135" i="10"/>
  <c r="H609" i="10"/>
  <c r="G2135" i="10"/>
  <c r="K2135" i="10"/>
  <c r="I609" i="10"/>
  <c r="H2135" i="10"/>
  <c r="J609" i="10"/>
  <c r="I2135" i="10"/>
  <c r="G653" i="10"/>
  <c r="K653" i="10"/>
  <c r="J2179" i="10"/>
  <c r="H653" i="10"/>
  <c r="G2179" i="10"/>
  <c r="K2179" i="10"/>
  <c r="I653" i="10"/>
  <c r="H2179" i="10"/>
  <c r="I2179" i="10"/>
  <c r="J653" i="10"/>
  <c r="I672" i="10"/>
  <c r="H2198" i="10"/>
  <c r="J672" i="10"/>
  <c r="I2198" i="10"/>
  <c r="G672" i="10"/>
  <c r="K672" i="10"/>
  <c r="J2198" i="10"/>
  <c r="K2198" i="10"/>
  <c r="G2198" i="10"/>
  <c r="H672" i="10"/>
  <c r="I720" i="10"/>
  <c r="H2246" i="10"/>
  <c r="J720" i="10"/>
  <c r="I2246" i="10"/>
  <c r="G720" i="10"/>
  <c r="K720" i="10"/>
  <c r="J2246" i="10"/>
  <c r="K2246" i="10"/>
  <c r="G2246" i="10"/>
  <c r="H720" i="10"/>
  <c r="G757" i="10"/>
  <c r="K757" i="10"/>
  <c r="J2283" i="10"/>
  <c r="H757" i="10"/>
  <c r="G2283" i="10"/>
  <c r="K2283" i="10"/>
  <c r="I757" i="10"/>
  <c r="H2283" i="10"/>
  <c r="I2283" i="10"/>
  <c r="J757" i="10"/>
  <c r="G817" i="10"/>
  <c r="K817" i="10"/>
  <c r="J2343" i="10"/>
  <c r="H817" i="10"/>
  <c r="G2343" i="10"/>
  <c r="K2343" i="10"/>
  <c r="I817" i="10"/>
  <c r="H2343" i="10"/>
  <c r="J817" i="10"/>
  <c r="I2343" i="10"/>
  <c r="I838" i="10"/>
  <c r="H2364" i="10"/>
  <c r="J838" i="10"/>
  <c r="I2364" i="10"/>
  <c r="G838" i="10"/>
  <c r="K838" i="10"/>
  <c r="J2364" i="10"/>
  <c r="K2364" i="10"/>
  <c r="H838" i="10"/>
  <c r="G2364" i="10"/>
  <c r="I868" i="10"/>
  <c r="H2394" i="10"/>
  <c r="J868" i="10"/>
  <c r="I2394" i="10"/>
  <c r="G868" i="10"/>
  <c r="K868" i="10"/>
  <c r="J2394" i="10"/>
  <c r="H868" i="10"/>
  <c r="G2394" i="10"/>
  <c r="K2394" i="10"/>
  <c r="G881" i="10"/>
  <c r="K881" i="10"/>
  <c r="J2407" i="10"/>
  <c r="H881" i="10"/>
  <c r="G2407" i="10"/>
  <c r="K2407" i="10"/>
  <c r="I881" i="10"/>
  <c r="H2407" i="10"/>
  <c r="J881" i="10"/>
  <c r="I2407" i="10"/>
  <c r="I920" i="10"/>
  <c r="H2446" i="10"/>
  <c r="J920" i="10"/>
  <c r="I2446" i="10"/>
  <c r="G920" i="10"/>
  <c r="K920" i="10"/>
  <c r="J2446" i="10"/>
  <c r="K2446" i="10"/>
  <c r="G2446" i="10"/>
  <c r="H920" i="10"/>
  <c r="I942" i="10"/>
  <c r="H2468" i="10"/>
  <c r="J942" i="10"/>
  <c r="I2468" i="10"/>
  <c r="G942" i="10"/>
  <c r="K942" i="10"/>
  <c r="J2468" i="10"/>
  <c r="H942" i="10"/>
  <c r="K2468" i="10"/>
  <c r="G2468" i="10"/>
  <c r="I956" i="10"/>
  <c r="H2482" i="10"/>
  <c r="J956" i="10"/>
  <c r="I2482" i="10"/>
  <c r="G956" i="10"/>
  <c r="K956" i="10"/>
  <c r="J2482" i="10"/>
  <c r="H956" i="10"/>
  <c r="G2482" i="10"/>
  <c r="K2482" i="10"/>
  <c r="I964" i="10"/>
  <c r="H2490" i="10"/>
  <c r="J964" i="10"/>
  <c r="I2490" i="10"/>
  <c r="G964" i="10"/>
  <c r="K964" i="10"/>
  <c r="J2490" i="10"/>
  <c r="H964" i="10"/>
  <c r="G2490" i="10"/>
  <c r="K2490" i="10"/>
  <c r="I978" i="10"/>
  <c r="H2504" i="10"/>
  <c r="J978" i="10"/>
  <c r="I2504" i="10"/>
  <c r="G978" i="10"/>
  <c r="K978" i="10"/>
  <c r="J2504" i="10"/>
  <c r="G2504" i="10"/>
  <c r="K2504" i="10"/>
  <c r="H978" i="10"/>
  <c r="I986" i="10"/>
  <c r="H2512" i="10"/>
  <c r="J986" i="10"/>
  <c r="I2512" i="10"/>
  <c r="G986" i="10"/>
  <c r="K986" i="10"/>
  <c r="J2512" i="10"/>
  <c r="G2512" i="10"/>
  <c r="K2512" i="10"/>
  <c r="H986" i="10"/>
  <c r="G1005" i="10"/>
  <c r="K1005" i="10"/>
  <c r="J2531" i="10"/>
  <c r="H1005" i="10"/>
  <c r="G2531" i="10"/>
  <c r="K2531" i="10"/>
  <c r="I1005" i="10"/>
  <c r="H2531" i="10"/>
  <c r="I2531" i="10"/>
  <c r="J1005" i="10"/>
  <c r="I1018" i="10"/>
  <c r="H2544" i="10"/>
  <c r="J1018" i="10"/>
  <c r="I2544" i="10"/>
  <c r="G1018" i="10"/>
  <c r="K1018" i="10"/>
  <c r="J2544" i="10"/>
  <c r="G2544" i="10"/>
  <c r="H1018" i="10"/>
  <c r="K2544" i="10"/>
  <c r="G1037" i="10"/>
  <c r="K1037" i="10"/>
  <c r="J2563" i="10"/>
  <c r="H1037" i="10"/>
  <c r="G2563" i="10"/>
  <c r="K2563" i="10"/>
  <c r="I1037" i="10"/>
  <c r="H2563" i="10"/>
  <c r="I2563" i="10"/>
  <c r="J1037" i="10"/>
  <c r="I1086" i="10"/>
  <c r="H2612" i="10"/>
  <c r="J1086" i="10"/>
  <c r="I2612" i="10"/>
  <c r="G1086" i="10"/>
  <c r="K1086" i="10"/>
  <c r="J2612" i="10"/>
  <c r="K2612" i="10"/>
  <c r="H1086" i="10"/>
  <c r="G2612" i="10"/>
  <c r="H1112" i="10"/>
  <c r="G2638" i="10"/>
  <c r="K2638" i="10"/>
  <c r="J2638" i="10"/>
  <c r="I1112" i="10"/>
  <c r="H2638" i="10"/>
  <c r="G1112" i="10"/>
  <c r="J1112" i="10"/>
  <c r="I2638" i="10"/>
  <c r="K1112" i="10"/>
  <c r="J1131" i="10"/>
  <c r="I2657" i="10"/>
  <c r="I1131" i="10"/>
  <c r="G1131" i="10"/>
  <c r="K1131" i="10"/>
  <c r="J2657" i="10"/>
  <c r="H2657" i="10"/>
  <c r="H1131" i="10"/>
  <c r="G2657" i="10"/>
  <c r="K2657" i="10"/>
  <c r="J1155" i="10"/>
  <c r="I2681" i="10"/>
  <c r="I1155" i="10"/>
  <c r="G1155" i="10"/>
  <c r="K1155" i="10"/>
  <c r="J2681" i="10"/>
  <c r="H1155" i="10"/>
  <c r="G2681" i="10"/>
  <c r="K2681" i="10"/>
  <c r="H2681" i="10"/>
  <c r="J1169" i="10"/>
  <c r="I2695" i="10"/>
  <c r="I1169" i="10"/>
  <c r="G1169" i="10"/>
  <c r="K1169" i="10"/>
  <c r="J2695" i="10"/>
  <c r="H2695" i="10"/>
  <c r="H1169" i="10"/>
  <c r="G2695" i="10"/>
  <c r="K2695" i="10"/>
  <c r="J1199" i="10"/>
  <c r="I2725" i="10"/>
  <c r="H2725" i="10"/>
  <c r="G1199" i="10"/>
  <c r="K1199" i="10"/>
  <c r="J2725" i="10"/>
  <c r="H1199" i="10"/>
  <c r="G2725" i="10"/>
  <c r="K2725" i="10"/>
  <c r="I1199" i="10"/>
  <c r="H1220" i="10"/>
  <c r="G2746" i="10"/>
  <c r="K2746" i="10"/>
  <c r="K1220" i="10"/>
  <c r="I1220" i="10"/>
  <c r="H2746" i="10"/>
  <c r="J2746" i="10"/>
  <c r="J1220" i="10"/>
  <c r="I2746" i="10"/>
  <c r="G1220" i="10"/>
  <c r="H1232" i="10"/>
  <c r="G2758" i="10"/>
  <c r="K2758" i="10"/>
  <c r="K1232" i="10"/>
  <c r="I1232" i="10"/>
  <c r="H2758" i="10"/>
  <c r="G1232" i="10"/>
  <c r="J2758" i="10"/>
  <c r="J1232" i="10"/>
  <c r="I2758" i="10"/>
  <c r="H1322" i="10"/>
  <c r="G2848" i="10"/>
  <c r="K2848" i="10"/>
  <c r="K1322" i="10"/>
  <c r="I1322" i="10"/>
  <c r="H2848" i="10"/>
  <c r="G1322" i="10"/>
  <c r="J1322" i="10"/>
  <c r="I2848" i="10"/>
  <c r="J2848" i="10"/>
  <c r="J1357" i="10"/>
  <c r="I2883" i="10"/>
  <c r="H2883" i="10"/>
  <c r="G1357" i="10"/>
  <c r="K1357" i="10"/>
  <c r="J2883" i="10"/>
  <c r="I1357" i="10"/>
  <c r="H1357" i="10"/>
  <c r="G2883" i="10"/>
  <c r="K2883" i="10"/>
  <c r="J1379" i="10"/>
  <c r="I2905" i="10"/>
  <c r="I1379" i="10"/>
  <c r="G1379" i="10"/>
  <c r="K1379" i="10"/>
  <c r="J2905" i="10"/>
  <c r="H1379" i="10"/>
  <c r="G2905" i="10"/>
  <c r="K2905" i="10"/>
  <c r="H2905" i="10"/>
  <c r="J1393" i="10"/>
  <c r="I2919" i="10"/>
  <c r="I1393" i="10"/>
  <c r="G1393" i="10"/>
  <c r="K1393" i="10"/>
  <c r="J2919" i="10"/>
  <c r="H1393" i="10"/>
  <c r="G2919" i="10"/>
  <c r="K2919" i="10"/>
  <c r="H2919" i="10"/>
  <c r="J1415" i="10"/>
  <c r="I2941" i="10"/>
  <c r="G1415" i="10"/>
  <c r="K1415" i="10"/>
  <c r="J2941" i="10"/>
  <c r="I1415" i="10"/>
  <c r="H1415" i="10"/>
  <c r="G2941" i="10"/>
  <c r="K2941" i="10"/>
  <c r="H2941" i="10"/>
  <c r="J1433" i="10"/>
  <c r="I2959" i="10"/>
  <c r="H2959" i="10"/>
  <c r="G1433" i="10"/>
  <c r="K1433" i="10"/>
  <c r="J2959" i="10"/>
  <c r="I1433" i="10"/>
  <c r="H1433" i="10"/>
  <c r="G2959" i="10"/>
  <c r="K2959" i="10"/>
  <c r="J1451" i="10"/>
  <c r="I2977" i="10"/>
  <c r="G1451" i="10"/>
  <c r="K1451" i="10"/>
  <c r="J2977" i="10"/>
  <c r="H2977" i="10"/>
  <c r="H1451" i="10"/>
  <c r="G2977" i="10"/>
  <c r="K2977" i="10"/>
  <c r="I1451" i="10"/>
  <c r="J1465" i="10"/>
  <c r="I2991" i="10"/>
  <c r="H2991" i="10"/>
  <c r="G1465" i="10"/>
  <c r="K1465" i="10"/>
  <c r="J2991" i="10"/>
  <c r="H1465" i="10"/>
  <c r="G2991" i="10"/>
  <c r="K2991" i="10"/>
  <c r="I1465" i="10"/>
  <c r="I378" i="10"/>
  <c r="H1904" i="10"/>
  <c r="J378" i="10"/>
  <c r="I1904" i="10"/>
  <c r="G378" i="10"/>
  <c r="K378" i="10"/>
  <c r="J1904" i="10"/>
  <c r="G1904" i="10"/>
  <c r="H378" i="10"/>
  <c r="K1904" i="10"/>
  <c r="I406" i="10"/>
  <c r="H1932" i="10"/>
  <c r="J406" i="10"/>
  <c r="I1932" i="10"/>
  <c r="G406" i="10"/>
  <c r="K406" i="10"/>
  <c r="J1932" i="10"/>
  <c r="H406" i="10"/>
  <c r="G1932" i="10"/>
  <c r="K1932" i="10"/>
  <c r="I426" i="10"/>
  <c r="H1952" i="10"/>
  <c r="J426" i="10"/>
  <c r="I1952" i="10"/>
  <c r="G426" i="10"/>
  <c r="K426" i="10"/>
  <c r="J1952" i="10"/>
  <c r="G1952" i="10"/>
  <c r="K1952" i="10"/>
  <c r="H426" i="10"/>
  <c r="I464" i="10"/>
  <c r="H1990" i="10"/>
  <c r="J464" i="10"/>
  <c r="I1990" i="10"/>
  <c r="G464" i="10"/>
  <c r="K464" i="10"/>
  <c r="J1990" i="10"/>
  <c r="K1990" i="10"/>
  <c r="H464" i="10"/>
  <c r="G1990" i="10"/>
  <c r="I484" i="10"/>
  <c r="H2010" i="10"/>
  <c r="J484" i="10"/>
  <c r="I2010" i="10"/>
  <c r="G484" i="10"/>
  <c r="K484" i="10"/>
  <c r="J2010" i="10"/>
  <c r="H484" i="10"/>
  <c r="G2010" i="10"/>
  <c r="K2010" i="10"/>
  <c r="G507" i="10"/>
  <c r="K507" i="10"/>
  <c r="J2033" i="10"/>
  <c r="H507" i="10"/>
  <c r="G2033" i="10"/>
  <c r="K2033" i="10"/>
  <c r="I507" i="10"/>
  <c r="H2033" i="10"/>
  <c r="I2033" i="10"/>
  <c r="J507" i="10"/>
  <c r="G533" i="10"/>
  <c r="K533" i="10"/>
  <c r="J2059" i="10"/>
  <c r="H533" i="10"/>
  <c r="G2059" i="10"/>
  <c r="K2059" i="10"/>
  <c r="I533" i="10"/>
  <c r="H2059" i="10"/>
  <c r="I2059" i="10"/>
  <c r="J533" i="10"/>
  <c r="I564" i="10"/>
  <c r="H2090" i="10"/>
  <c r="J564" i="10"/>
  <c r="I2090" i="10"/>
  <c r="G564" i="10"/>
  <c r="K564" i="10"/>
  <c r="J2090" i="10"/>
  <c r="H564" i="10"/>
  <c r="G2090" i="10"/>
  <c r="K2090" i="10"/>
  <c r="I596" i="10"/>
  <c r="H2122" i="10"/>
  <c r="J596" i="10"/>
  <c r="I2122" i="10"/>
  <c r="G596" i="10"/>
  <c r="K596" i="10"/>
  <c r="J2122" i="10"/>
  <c r="H596" i="10"/>
  <c r="G2122" i="10"/>
  <c r="K2122" i="10"/>
  <c r="G637" i="10"/>
  <c r="K637" i="10"/>
  <c r="J2163" i="10"/>
  <c r="H637" i="10"/>
  <c r="G2163" i="10"/>
  <c r="K2163" i="10"/>
  <c r="I637" i="10"/>
  <c r="H2163" i="10"/>
  <c r="I2163" i="10"/>
  <c r="J637" i="10"/>
  <c r="G689" i="10"/>
  <c r="K689" i="10"/>
  <c r="J2215" i="10"/>
  <c r="H689" i="10"/>
  <c r="G2215" i="10"/>
  <c r="K2215" i="10"/>
  <c r="I689" i="10"/>
  <c r="H2215" i="10"/>
  <c r="J689" i="10"/>
  <c r="I2215" i="10"/>
  <c r="I704" i="10"/>
  <c r="H2230" i="10"/>
  <c r="J704" i="10"/>
  <c r="I2230" i="10"/>
  <c r="G704" i="10"/>
  <c r="K704" i="10"/>
  <c r="J2230" i="10"/>
  <c r="K2230" i="10"/>
  <c r="G2230" i="10"/>
  <c r="H704" i="10"/>
  <c r="I734" i="10"/>
  <c r="H2260" i="10"/>
  <c r="J734" i="10"/>
  <c r="I2260" i="10"/>
  <c r="G734" i="10"/>
  <c r="K734" i="10"/>
  <c r="J2260" i="10"/>
  <c r="H734" i="10"/>
  <c r="G2260" i="10"/>
  <c r="K2260" i="10"/>
  <c r="G773" i="10"/>
  <c r="K773" i="10"/>
  <c r="J2299" i="10"/>
  <c r="H773" i="10"/>
  <c r="G2299" i="10"/>
  <c r="K2299" i="10"/>
  <c r="I773" i="10"/>
  <c r="H2299" i="10"/>
  <c r="I2299" i="10"/>
  <c r="J773" i="10"/>
  <c r="G791" i="10"/>
  <c r="K791" i="10"/>
  <c r="J2317" i="10"/>
  <c r="H791" i="10"/>
  <c r="G2317" i="10"/>
  <c r="K2317" i="10"/>
  <c r="I791" i="10"/>
  <c r="H2317" i="10"/>
  <c r="J791" i="10"/>
  <c r="I2317" i="10"/>
  <c r="I806" i="10"/>
  <c r="H2332" i="10"/>
  <c r="J806" i="10"/>
  <c r="I2332" i="10"/>
  <c r="G806" i="10"/>
  <c r="K806" i="10"/>
  <c r="J2332" i="10"/>
  <c r="K2332" i="10"/>
  <c r="H806" i="10"/>
  <c r="G2332" i="10"/>
  <c r="G851" i="10"/>
  <c r="K851" i="10"/>
  <c r="J2377" i="10"/>
  <c r="H851" i="10"/>
  <c r="G2377" i="10"/>
  <c r="K2377" i="10"/>
  <c r="I851" i="10"/>
  <c r="H2377" i="10"/>
  <c r="J851" i="10"/>
  <c r="I2377" i="10"/>
  <c r="I916" i="10"/>
  <c r="H2442" i="10"/>
  <c r="J916" i="10"/>
  <c r="I2442" i="10"/>
  <c r="G916" i="10"/>
  <c r="K916" i="10"/>
  <c r="J2442" i="10"/>
  <c r="H916" i="10"/>
  <c r="G2442" i="10"/>
  <c r="K2442" i="10"/>
  <c r="I930" i="10"/>
  <c r="H2456" i="10"/>
  <c r="J930" i="10"/>
  <c r="I2456" i="10"/>
  <c r="G930" i="10"/>
  <c r="K930" i="10"/>
  <c r="J2456" i="10"/>
  <c r="G2456" i="10"/>
  <c r="H930" i="10"/>
  <c r="K2456" i="10"/>
  <c r="I944" i="10"/>
  <c r="H2470" i="10"/>
  <c r="J944" i="10"/>
  <c r="I2470" i="10"/>
  <c r="G944" i="10"/>
  <c r="K944" i="10"/>
  <c r="J2470" i="10"/>
  <c r="K2470" i="10"/>
  <c r="G2470" i="10"/>
  <c r="H944" i="10"/>
  <c r="I952" i="10"/>
  <c r="H2478" i="10"/>
  <c r="J952" i="10"/>
  <c r="I2478" i="10"/>
  <c r="G952" i="10"/>
  <c r="K952" i="10"/>
  <c r="J2478" i="10"/>
  <c r="K2478" i="10"/>
  <c r="G2478" i="10"/>
  <c r="H952" i="10"/>
  <c r="G977" i="10"/>
  <c r="K977" i="10"/>
  <c r="J2503" i="10"/>
  <c r="H977" i="10"/>
  <c r="G2503" i="10"/>
  <c r="K2503" i="10"/>
  <c r="I977" i="10"/>
  <c r="H2503" i="10"/>
  <c r="J977" i="10"/>
  <c r="I2503" i="10"/>
  <c r="G997" i="10"/>
  <c r="K997" i="10"/>
  <c r="J2523" i="10"/>
  <c r="H997" i="10"/>
  <c r="G2523" i="10"/>
  <c r="K2523" i="10"/>
  <c r="I997" i="10"/>
  <c r="H2523" i="10"/>
  <c r="I2523" i="10"/>
  <c r="J997" i="10"/>
  <c r="I1010" i="10"/>
  <c r="H2536" i="10"/>
  <c r="J1010" i="10"/>
  <c r="I2536" i="10"/>
  <c r="G1010" i="10"/>
  <c r="K1010" i="10"/>
  <c r="J2536" i="10"/>
  <c r="G2536" i="10"/>
  <c r="K2536" i="10"/>
  <c r="H1010" i="10"/>
  <c r="G1029" i="10"/>
  <c r="K1029" i="10"/>
  <c r="J2555" i="10"/>
  <c r="H1029" i="10"/>
  <c r="G2555" i="10"/>
  <c r="K2555" i="10"/>
  <c r="I1029" i="10"/>
  <c r="H2555" i="10"/>
  <c r="I2555" i="10"/>
  <c r="J1029" i="10"/>
  <c r="G1041" i="10"/>
  <c r="K1041" i="10"/>
  <c r="J2567" i="10"/>
  <c r="H1041" i="10"/>
  <c r="G2567" i="10"/>
  <c r="K2567" i="10"/>
  <c r="I1041" i="10"/>
  <c r="H2567" i="10"/>
  <c r="J1041" i="10"/>
  <c r="I2567" i="10"/>
  <c r="I1054" i="10"/>
  <c r="H2580" i="10"/>
  <c r="J1054" i="10"/>
  <c r="I2580" i="10"/>
  <c r="G1054" i="10"/>
  <c r="K1054" i="10"/>
  <c r="J2580" i="10"/>
  <c r="H1054" i="10"/>
  <c r="K2580" i="10"/>
  <c r="G2580" i="10"/>
  <c r="G1063" i="10"/>
  <c r="K1063" i="10"/>
  <c r="J2589" i="10"/>
  <c r="H1063" i="10"/>
  <c r="G2589" i="10"/>
  <c r="K2589" i="10"/>
  <c r="I1063" i="10"/>
  <c r="H2589" i="10"/>
  <c r="J1063" i="10"/>
  <c r="I2589" i="10"/>
  <c r="G1077" i="10"/>
  <c r="K1077" i="10"/>
  <c r="J2603" i="10"/>
  <c r="H1077" i="10"/>
  <c r="G2603" i="10"/>
  <c r="K2603" i="10"/>
  <c r="I1077" i="10"/>
  <c r="H2603" i="10"/>
  <c r="I2603" i="10"/>
  <c r="J1077" i="10"/>
  <c r="I1098" i="10"/>
  <c r="H2624" i="10"/>
  <c r="J1098" i="10"/>
  <c r="I2624" i="10"/>
  <c r="G1098" i="10"/>
  <c r="K1098" i="10"/>
  <c r="J2624" i="10"/>
  <c r="G2624" i="10"/>
  <c r="H1098" i="10"/>
  <c r="K2624" i="10"/>
  <c r="H1122" i="10"/>
  <c r="G2648" i="10"/>
  <c r="K2648" i="10"/>
  <c r="G1122" i="10"/>
  <c r="J2648" i="10"/>
  <c r="I1122" i="10"/>
  <c r="H2648" i="10"/>
  <c r="K1122" i="10"/>
  <c r="J1122" i="10"/>
  <c r="I2648" i="10"/>
  <c r="J1145" i="10"/>
  <c r="I2671" i="10"/>
  <c r="H2671" i="10"/>
  <c r="G1145" i="10"/>
  <c r="K1145" i="10"/>
  <c r="J2671" i="10"/>
  <c r="H1145" i="10"/>
  <c r="G2671" i="10"/>
  <c r="K2671" i="10"/>
  <c r="I1145" i="10"/>
  <c r="J1175" i="10"/>
  <c r="I2701" i="10"/>
  <c r="I1175" i="10"/>
  <c r="G1175" i="10"/>
  <c r="K1175" i="10"/>
  <c r="J2701" i="10"/>
  <c r="H1175" i="10"/>
  <c r="G2701" i="10"/>
  <c r="K2701" i="10"/>
  <c r="H2701" i="10"/>
  <c r="J1225" i="10"/>
  <c r="I2751" i="10"/>
  <c r="I1225" i="10"/>
  <c r="G1225" i="10"/>
  <c r="K1225" i="10"/>
  <c r="J2751" i="10"/>
  <c r="H2751" i="10"/>
  <c r="H1225" i="10"/>
  <c r="G2751" i="10"/>
  <c r="K2751" i="10"/>
  <c r="J1241" i="10"/>
  <c r="I2767" i="10"/>
  <c r="I1241" i="10"/>
  <c r="G1241" i="10"/>
  <c r="K1241" i="10"/>
  <c r="J2767" i="10"/>
  <c r="H2767" i="10"/>
  <c r="H1241" i="10"/>
  <c r="G2767" i="10"/>
  <c r="K2767" i="10"/>
  <c r="H1292" i="10"/>
  <c r="G2818" i="10"/>
  <c r="K2818" i="10"/>
  <c r="G1292" i="10"/>
  <c r="J2818" i="10"/>
  <c r="I1292" i="10"/>
  <c r="H2818" i="10"/>
  <c r="K1292" i="10"/>
  <c r="J1292" i="10"/>
  <c r="I2818" i="10"/>
  <c r="H1304" i="10"/>
  <c r="G2830" i="10"/>
  <c r="K2830" i="10"/>
  <c r="G1304" i="10"/>
  <c r="I1304" i="10"/>
  <c r="H2830" i="10"/>
  <c r="K1304" i="10"/>
  <c r="J1304" i="10"/>
  <c r="I2830" i="10"/>
  <c r="J2830" i="10"/>
  <c r="H1328" i="10"/>
  <c r="G2854" i="10"/>
  <c r="K2854" i="10"/>
  <c r="K1328" i="10"/>
  <c r="I1328" i="10"/>
  <c r="H2854" i="10"/>
  <c r="G1328" i="10"/>
  <c r="J1328" i="10"/>
  <c r="I2854" i="10"/>
  <c r="J2854" i="10"/>
  <c r="I380" i="10"/>
  <c r="H1906" i="10"/>
  <c r="J380" i="10"/>
  <c r="I1906" i="10"/>
  <c r="G380" i="10"/>
  <c r="K380" i="10"/>
  <c r="J1906" i="10"/>
  <c r="H380" i="10"/>
  <c r="G1906" i="10"/>
  <c r="K1906" i="10"/>
  <c r="I408" i="10"/>
  <c r="H1934" i="10"/>
  <c r="J408" i="10"/>
  <c r="I1934" i="10"/>
  <c r="G408" i="10"/>
  <c r="K408" i="10"/>
  <c r="J1934" i="10"/>
  <c r="K1934" i="10"/>
  <c r="G1934" i="10"/>
  <c r="H408" i="10"/>
  <c r="I428" i="10"/>
  <c r="H1954" i="10"/>
  <c r="J428" i="10"/>
  <c r="I1954" i="10"/>
  <c r="G428" i="10"/>
  <c r="K428" i="10"/>
  <c r="J1954" i="10"/>
  <c r="H428" i="10"/>
  <c r="G1954" i="10"/>
  <c r="K1954" i="10"/>
  <c r="G455" i="10"/>
  <c r="K455" i="10"/>
  <c r="J1981" i="10"/>
  <c r="H455" i="10"/>
  <c r="G1981" i="10"/>
  <c r="K1981" i="10"/>
  <c r="I455" i="10"/>
  <c r="H1981" i="10"/>
  <c r="J455" i="10"/>
  <c r="I1981" i="10"/>
  <c r="I482" i="10"/>
  <c r="H2008" i="10"/>
  <c r="J482" i="10"/>
  <c r="I2008" i="10"/>
  <c r="G482" i="10"/>
  <c r="K482" i="10"/>
  <c r="J2008" i="10"/>
  <c r="G2008" i="10"/>
  <c r="K2008" i="10"/>
  <c r="H482" i="10"/>
  <c r="G505" i="10"/>
  <c r="K505" i="10"/>
  <c r="J2031" i="10"/>
  <c r="H505" i="10"/>
  <c r="G2031" i="10"/>
  <c r="K2031" i="10"/>
  <c r="I505" i="10"/>
  <c r="H2031" i="10"/>
  <c r="J505" i="10"/>
  <c r="I2031" i="10"/>
  <c r="G535" i="10"/>
  <c r="K535" i="10"/>
  <c r="J2061" i="10"/>
  <c r="H535" i="10"/>
  <c r="G2061" i="10"/>
  <c r="K2061" i="10"/>
  <c r="I535" i="10"/>
  <c r="H2061" i="10"/>
  <c r="J535" i="10"/>
  <c r="I2061" i="10"/>
  <c r="I562" i="10"/>
  <c r="H2088" i="10"/>
  <c r="J562" i="10"/>
  <c r="I2088" i="10"/>
  <c r="G562" i="10"/>
  <c r="K562" i="10"/>
  <c r="J2088" i="10"/>
  <c r="G2088" i="10"/>
  <c r="H562" i="10"/>
  <c r="K2088" i="10"/>
  <c r="I890" i="10"/>
  <c r="H2416" i="10"/>
  <c r="J890" i="10"/>
  <c r="I2416" i="10"/>
  <c r="G890" i="10"/>
  <c r="K890" i="10"/>
  <c r="J2416" i="10"/>
  <c r="G2416" i="10"/>
  <c r="K2416" i="10"/>
  <c r="H890" i="10"/>
  <c r="I902" i="10"/>
  <c r="H2428" i="10"/>
  <c r="J902" i="10"/>
  <c r="I2428" i="10"/>
  <c r="G902" i="10"/>
  <c r="K902" i="10"/>
  <c r="J2428" i="10"/>
  <c r="K2428" i="10"/>
  <c r="H902" i="10"/>
  <c r="G2428" i="10"/>
  <c r="I926" i="10"/>
  <c r="H2452" i="10"/>
  <c r="J926" i="10"/>
  <c r="I2452" i="10"/>
  <c r="G926" i="10"/>
  <c r="K926" i="10"/>
  <c r="J2452" i="10"/>
  <c r="K2452" i="10"/>
  <c r="H926" i="10"/>
  <c r="G2452" i="10"/>
  <c r="I934" i="10"/>
  <c r="H2460" i="10"/>
  <c r="J934" i="10"/>
  <c r="I2460" i="10"/>
  <c r="G934" i="10"/>
  <c r="K934" i="10"/>
  <c r="J2460" i="10"/>
  <c r="K2460" i="10"/>
  <c r="H934" i="10"/>
  <c r="G2460" i="10"/>
  <c r="G963" i="10"/>
  <c r="K963" i="10"/>
  <c r="J2489" i="10"/>
  <c r="H963" i="10"/>
  <c r="G2489" i="10"/>
  <c r="K2489" i="10"/>
  <c r="I963" i="10"/>
  <c r="H2489" i="10"/>
  <c r="J963" i="10"/>
  <c r="I2489" i="10"/>
  <c r="I976" i="10"/>
  <c r="H2502" i="10"/>
  <c r="J976" i="10"/>
  <c r="I2502" i="10"/>
  <c r="G976" i="10"/>
  <c r="K976" i="10"/>
  <c r="J2502" i="10"/>
  <c r="K2502" i="10"/>
  <c r="H976" i="10"/>
  <c r="G2502" i="10"/>
  <c r="I990" i="10"/>
  <c r="H2516" i="10"/>
  <c r="J990" i="10"/>
  <c r="I2516" i="10"/>
  <c r="G990" i="10"/>
  <c r="K990" i="10"/>
  <c r="J2516" i="10"/>
  <c r="H990" i="10"/>
  <c r="K2516" i="10"/>
  <c r="G2516" i="10"/>
  <c r="G1003" i="10"/>
  <c r="K1003" i="10"/>
  <c r="J2529" i="10"/>
  <c r="H1003" i="10"/>
  <c r="G2529" i="10"/>
  <c r="K2529" i="10"/>
  <c r="I1003" i="10"/>
  <c r="H2529" i="10"/>
  <c r="J1003" i="10"/>
  <c r="I2529" i="10"/>
  <c r="I1022" i="10"/>
  <c r="H2548" i="10"/>
  <c r="J1022" i="10"/>
  <c r="I2548" i="10"/>
  <c r="G1022" i="10"/>
  <c r="K1022" i="10"/>
  <c r="J2548" i="10"/>
  <c r="H1022" i="10"/>
  <c r="K2548" i="10"/>
  <c r="G2548" i="10"/>
  <c r="I1072" i="10"/>
  <c r="H2598" i="10"/>
  <c r="J1072" i="10"/>
  <c r="I2598" i="10"/>
  <c r="G1072" i="10"/>
  <c r="K1072" i="10"/>
  <c r="J2598" i="10"/>
  <c r="K2598" i="10"/>
  <c r="G2598" i="10"/>
  <c r="H1072" i="10"/>
  <c r="G1085" i="10"/>
  <c r="K1085" i="10"/>
  <c r="J2611" i="10"/>
  <c r="H1085" i="10"/>
  <c r="G2611" i="10"/>
  <c r="K2611" i="10"/>
  <c r="I1085" i="10"/>
  <c r="H2611" i="10"/>
  <c r="I2611" i="10"/>
  <c r="J1085" i="10"/>
  <c r="J1113" i="10"/>
  <c r="I2639" i="10"/>
  <c r="G1113" i="10"/>
  <c r="K1113" i="10"/>
  <c r="J2639" i="10"/>
  <c r="I1113" i="10"/>
  <c r="H1113" i="10"/>
  <c r="G2639" i="10"/>
  <c r="K2639" i="10"/>
  <c r="H2639" i="10"/>
  <c r="J1133" i="10"/>
  <c r="I2659" i="10"/>
  <c r="I1133" i="10"/>
  <c r="G1133" i="10"/>
  <c r="K1133" i="10"/>
  <c r="J2659" i="10"/>
  <c r="H1133" i="10"/>
  <c r="G2659" i="10"/>
  <c r="K2659" i="10"/>
  <c r="H2659" i="10"/>
  <c r="J1167" i="10"/>
  <c r="I2693" i="10"/>
  <c r="I1167" i="10"/>
  <c r="G1167" i="10"/>
  <c r="K1167" i="10"/>
  <c r="J2693" i="10"/>
  <c r="H1167" i="10"/>
  <c r="G2693" i="10"/>
  <c r="K2693" i="10"/>
  <c r="H2693" i="10"/>
  <c r="H1202" i="10"/>
  <c r="G2728" i="10"/>
  <c r="K2728" i="10"/>
  <c r="G1202" i="10"/>
  <c r="I1202" i="10"/>
  <c r="H2728" i="10"/>
  <c r="K1202" i="10"/>
  <c r="J1202" i="10"/>
  <c r="I2728" i="10"/>
  <c r="J2728" i="10"/>
  <c r="H1240" i="10"/>
  <c r="G2766" i="10"/>
  <c r="K2766" i="10"/>
  <c r="K1240" i="10"/>
  <c r="I1240" i="10"/>
  <c r="H2766" i="10"/>
  <c r="G1240" i="10"/>
  <c r="J1240" i="10"/>
  <c r="I2766" i="10"/>
  <c r="J2766" i="10"/>
  <c r="J1321" i="10"/>
  <c r="I2847" i="10"/>
  <c r="I1321" i="10"/>
  <c r="G1321" i="10"/>
  <c r="K1321" i="10"/>
  <c r="J2847" i="10"/>
  <c r="H1321" i="10"/>
  <c r="G2847" i="10"/>
  <c r="K2847" i="10"/>
  <c r="H2847" i="10"/>
  <c r="H1366" i="10"/>
  <c r="G2892" i="10"/>
  <c r="K2892" i="10"/>
  <c r="G1366" i="10"/>
  <c r="I1366" i="10"/>
  <c r="H2892" i="10"/>
  <c r="J2892" i="10"/>
  <c r="J1366" i="10"/>
  <c r="I2892" i="10"/>
  <c r="K1366" i="10"/>
  <c r="J1391" i="10"/>
  <c r="I2917" i="10"/>
  <c r="G1391" i="10"/>
  <c r="K1391" i="10"/>
  <c r="J2917" i="10"/>
  <c r="H2917" i="10"/>
  <c r="H1391" i="10"/>
  <c r="G2917" i="10"/>
  <c r="K2917" i="10"/>
  <c r="I1391" i="10"/>
  <c r="H1410" i="10"/>
  <c r="G2936" i="10"/>
  <c r="K2936" i="10"/>
  <c r="K1410" i="10"/>
  <c r="I1410" i="10"/>
  <c r="H2936" i="10"/>
  <c r="G1410" i="10"/>
  <c r="J1410" i="10"/>
  <c r="I2936" i="10"/>
  <c r="J2936" i="10"/>
  <c r="H1424" i="10"/>
  <c r="G2950" i="10"/>
  <c r="K2950" i="10"/>
  <c r="G1424" i="10"/>
  <c r="J2950" i="10"/>
  <c r="I1424" i="10"/>
  <c r="H2950" i="10"/>
  <c r="K1424" i="10"/>
  <c r="J1424" i="10"/>
  <c r="I2950" i="10"/>
  <c r="H1438" i="10"/>
  <c r="G2964" i="10"/>
  <c r="K2964" i="10"/>
  <c r="G1438" i="10"/>
  <c r="J2964" i="10"/>
  <c r="I1438" i="10"/>
  <c r="H2964" i="10"/>
  <c r="J1438" i="10"/>
  <c r="I2964" i="10"/>
  <c r="K1438" i="10"/>
  <c r="J1453" i="10"/>
  <c r="I2979" i="10"/>
  <c r="G1453" i="10"/>
  <c r="K1453" i="10"/>
  <c r="J2979" i="10"/>
  <c r="I1453" i="10"/>
  <c r="H1453" i="10"/>
  <c r="G2979" i="10"/>
  <c r="K2979" i="10"/>
  <c r="H2979" i="10"/>
  <c r="H1470" i="10"/>
  <c r="G2996" i="10"/>
  <c r="K2996" i="10"/>
  <c r="J2996" i="10"/>
  <c r="I1470" i="10"/>
  <c r="H2996" i="10"/>
  <c r="K1470" i="10"/>
  <c r="J1470" i="10"/>
  <c r="I2996" i="10"/>
  <c r="G1470" i="10"/>
  <c r="H1484" i="10"/>
  <c r="G3010" i="10"/>
  <c r="K3010" i="10"/>
  <c r="K1484" i="10"/>
  <c r="I1484" i="10"/>
  <c r="H3010" i="10"/>
  <c r="J3010" i="10"/>
  <c r="J1484" i="10"/>
  <c r="I3010" i="10"/>
  <c r="G1484" i="10"/>
  <c r="H1488" i="10"/>
  <c r="G3014" i="10"/>
  <c r="K3014" i="10"/>
  <c r="G1488" i="10"/>
  <c r="J3014" i="10"/>
  <c r="I1488" i="10"/>
  <c r="H3014" i="10"/>
  <c r="J1488" i="10"/>
  <c r="I3014" i="10"/>
  <c r="K1488" i="10"/>
  <c r="H1506" i="10"/>
  <c r="G3032" i="10"/>
  <c r="K3032" i="10"/>
  <c r="I3032" i="10"/>
  <c r="G1506" i="10"/>
  <c r="I1506" i="10"/>
  <c r="H3032" i="10"/>
  <c r="K1506" i="10"/>
  <c r="J1506" i="10"/>
  <c r="J3032" i="10"/>
  <c r="J1531" i="10"/>
  <c r="I3057" i="10"/>
  <c r="K3057" i="10"/>
  <c r="I1531" i="10"/>
  <c r="G1531" i="10"/>
  <c r="K1531" i="10"/>
  <c r="J3057" i="10"/>
  <c r="H1531" i="10"/>
  <c r="H3057" i="10"/>
  <c r="G3057" i="10"/>
  <c r="I338" i="10"/>
  <c r="H1864" i="10"/>
  <c r="J338" i="10"/>
  <c r="I1864" i="10"/>
  <c r="G338" i="10"/>
  <c r="K338" i="10"/>
  <c r="J1864" i="10"/>
  <c r="G1864" i="10"/>
  <c r="H338" i="10"/>
  <c r="K1864" i="10"/>
  <c r="I310" i="10"/>
  <c r="H1836" i="10"/>
  <c r="J310" i="10"/>
  <c r="I1836" i="10"/>
  <c r="G310" i="10"/>
  <c r="K310" i="10"/>
  <c r="J1836" i="10"/>
  <c r="K1836" i="10"/>
  <c r="H310" i="10"/>
  <c r="G1836" i="10"/>
  <c r="I272" i="10"/>
  <c r="H1798" i="10"/>
  <c r="J272" i="10"/>
  <c r="I1798" i="10"/>
  <c r="G272" i="10"/>
  <c r="K272" i="10"/>
  <c r="J1798" i="10"/>
  <c r="K1798" i="10"/>
  <c r="G1798" i="10"/>
  <c r="H272" i="10"/>
  <c r="I246" i="10"/>
  <c r="H1772" i="10"/>
  <c r="J246" i="10"/>
  <c r="I1772" i="10"/>
  <c r="G246" i="10"/>
  <c r="K246" i="10"/>
  <c r="J1772" i="10"/>
  <c r="H246" i="10"/>
  <c r="G1772" i="10"/>
  <c r="K1772" i="10"/>
  <c r="I190" i="10"/>
  <c r="H1716" i="10"/>
  <c r="J190" i="10"/>
  <c r="I1716" i="10"/>
  <c r="G190" i="10"/>
  <c r="K190" i="10"/>
  <c r="J1716" i="10"/>
  <c r="H190" i="10"/>
  <c r="K1716" i="10"/>
  <c r="G1716" i="10"/>
  <c r="I166" i="10"/>
  <c r="H1692" i="10"/>
  <c r="J166" i="10"/>
  <c r="I1692" i="10"/>
  <c r="G166" i="10"/>
  <c r="K166" i="10"/>
  <c r="J1692" i="10"/>
  <c r="K1692" i="10"/>
  <c r="H166" i="10"/>
  <c r="G1692" i="10"/>
  <c r="G109" i="10"/>
  <c r="K109" i="10"/>
  <c r="J1635" i="10"/>
  <c r="H109" i="10"/>
  <c r="G1635" i="10"/>
  <c r="K1635" i="10"/>
  <c r="I109" i="10"/>
  <c r="H1635" i="10"/>
  <c r="I1635" i="10"/>
  <c r="J109" i="10"/>
  <c r="I88" i="10"/>
  <c r="H1614" i="10"/>
  <c r="J88" i="10"/>
  <c r="I1614" i="10"/>
  <c r="G88" i="10"/>
  <c r="K88" i="10"/>
  <c r="J1614" i="10"/>
  <c r="K1614" i="10"/>
  <c r="G1614" i="10"/>
  <c r="H88" i="10"/>
  <c r="I64" i="10"/>
  <c r="H1590" i="10"/>
  <c r="J64" i="10"/>
  <c r="I1590" i="10"/>
  <c r="G64" i="10"/>
  <c r="K64" i="10"/>
  <c r="J1590" i="10"/>
  <c r="K1590" i="10"/>
  <c r="H64" i="10"/>
  <c r="G1590" i="10"/>
  <c r="G579" i="10"/>
  <c r="K579" i="10"/>
  <c r="J2105" i="10"/>
  <c r="H579" i="10"/>
  <c r="G2105" i="10"/>
  <c r="K2105" i="10"/>
  <c r="I579" i="10"/>
  <c r="H2105" i="10"/>
  <c r="I2105" i="10"/>
  <c r="J579" i="10"/>
  <c r="G623" i="10"/>
  <c r="K623" i="10"/>
  <c r="J2149" i="10"/>
  <c r="H623" i="10"/>
  <c r="G2149" i="10"/>
  <c r="K2149" i="10"/>
  <c r="I623" i="10"/>
  <c r="H2149" i="10"/>
  <c r="J623" i="10"/>
  <c r="I2149" i="10"/>
  <c r="I644" i="10"/>
  <c r="H2170" i="10"/>
  <c r="J644" i="10"/>
  <c r="I2170" i="10"/>
  <c r="G644" i="10"/>
  <c r="K644" i="10"/>
  <c r="J2170" i="10"/>
  <c r="H644" i="10"/>
  <c r="G2170" i="10"/>
  <c r="K2170" i="10"/>
  <c r="G691" i="10"/>
  <c r="K691" i="10"/>
  <c r="J2217" i="10"/>
  <c r="H691" i="10"/>
  <c r="G2217" i="10"/>
  <c r="K2217" i="10"/>
  <c r="I691" i="10"/>
  <c r="H2217" i="10"/>
  <c r="I2217" i="10"/>
  <c r="J691" i="10"/>
  <c r="I708" i="10"/>
  <c r="H2234" i="10"/>
  <c r="J708" i="10"/>
  <c r="I2234" i="10"/>
  <c r="G708" i="10"/>
  <c r="K708" i="10"/>
  <c r="J2234" i="10"/>
  <c r="H708" i="10"/>
  <c r="G2234" i="10"/>
  <c r="K2234" i="10"/>
  <c r="G739" i="10"/>
  <c r="K739" i="10"/>
  <c r="J2265" i="10"/>
  <c r="H739" i="10"/>
  <c r="G2265" i="10"/>
  <c r="K2265" i="10"/>
  <c r="I739" i="10"/>
  <c r="H2265" i="10"/>
  <c r="J739" i="10"/>
  <c r="I2265" i="10"/>
  <c r="I752" i="10"/>
  <c r="H2278" i="10"/>
  <c r="J752" i="10"/>
  <c r="I2278" i="10"/>
  <c r="G752" i="10"/>
  <c r="K752" i="10"/>
  <c r="J2278" i="10"/>
  <c r="K2278" i="10"/>
  <c r="G2278" i="10"/>
  <c r="H752" i="10"/>
  <c r="G781" i="10"/>
  <c r="K781" i="10"/>
  <c r="J2307" i="10"/>
  <c r="H781" i="10"/>
  <c r="G2307" i="10"/>
  <c r="K2307" i="10"/>
  <c r="I781" i="10"/>
  <c r="H2307" i="10"/>
  <c r="I2307" i="10"/>
  <c r="J781" i="10"/>
  <c r="G803" i="10"/>
  <c r="K803" i="10"/>
  <c r="J2329" i="10"/>
  <c r="H803" i="10"/>
  <c r="G2329" i="10"/>
  <c r="K2329" i="10"/>
  <c r="I803" i="10"/>
  <c r="H2329" i="10"/>
  <c r="J803" i="10"/>
  <c r="I2329" i="10"/>
  <c r="J1515" i="10"/>
  <c r="I3041" i="10"/>
  <c r="K3041" i="10"/>
  <c r="H3041" i="10"/>
  <c r="G1515" i="10"/>
  <c r="K1515" i="10"/>
  <c r="J3041" i="10"/>
  <c r="H1515" i="10"/>
  <c r="I1515" i="10"/>
  <c r="G3041" i="10"/>
  <c r="I328" i="10"/>
  <c r="H1854" i="10"/>
  <c r="J328" i="10"/>
  <c r="I1854" i="10"/>
  <c r="G328" i="10"/>
  <c r="K328" i="10"/>
  <c r="J1854" i="10"/>
  <c r="K1854" i="10"/>
  <c r="H328" i="10"/>
  <c r="G1854" i="10"/>
  <c r="G301" i="10"/>
  <c r="K301" i="10"/>
  <c r="J1827" i="10"/>
  <c r="H301" i="10"/>
  <c r="G1827" i="10"/>
  <c r="K1827" i="10"/>
  <c r="I301" i="10"/>
  <c r="H1827" i="10"/>
  <c r="I1827" i="10"/>
  <c r="J301" i="10"/>
  <c r="I274" i="10"/>
  <c r="H1800" i="10"/>
  <c r="J274" i="10"/>
  <c r="I1800" i="10"/>
  <c r="G274" i="10"/>
  <c r="K274" i="10"/>
  <c r="J1800" i="10"/>
  <c r="G1800" i="10"/>
  <c r="H274" i="10"/>
  <c r="K1800" i="10"/>
  <c r="I244" i="10"/>
  <c r="H1770" i="10"/>
  <c r="J244" i="10"/>
  <c r="I1770" i="10"/>
  <c r="G244" i="10"/>
  <c r="K244" i="10"/>
  <c r="J1770" i="10"/>
  <c r="H244" i="10"/>
  <c r="G1770" i="10"/>
  <c r="K1770" i="10"/>
  <c r="I188" i="10"/>
  <c r="H1714" i="10"/>
  <c r="J188" i="10"/>
  <c r="I1714" i="10"/>
  <c r="G188" i="10"/>
  <c r="K188" i="10"/>
  <c r="J1714" i="10"/>
  <c r="H188" i="10"/>
  <c r="G1714" i="10"/>
  <c r="K1714" i="10"/>
  <c r="I164" i="10"/>
  <c r="H1690" i="10"/>
  <c r="J164" i="10"/>
  <c r="I1690" i="10"/>
  <c r="G164" i="10"/>
  <c r="K164" i="10"/>
  <c r="J1690" i="10"/>
  <c r="H164" i="10"/>
  <c r="G1690" i="10"/>
  <c r="K1690" i="10"/>
  <c r="G103" i="10"/>
  <c r="K103" i="10"/>
  <c r="J1629" i="10"/>
  <c r="H103" i="10"/>
  <c r="G1629" i="10"/>
  <c r="K1629" i="10"/>
  <c r="I103" i="10"/>
  <c r="H1629" i="10"/>
  <c r="J103" i="10"/>
  <c r="I1629" i="10"/>
  <c r="I66" i="10"/>
  <c r="H1592" i="10"/>
  <c r="J66" i="10"/>
  <c r="I1592" i="10"/>
  <c r="G66" i="10"/>
  <c r="K66" i="10"/>
  <c r="J1592" i="10"/>
  <c r="G1592" i="10"/>
  <c r="K1592" i="10"/>
  <c r="H66" i="10"/>
  <c r="I636" i="10"/>
  <c r="H2162" i="10"/>
  <c r="J636" i="10"/>
  <c r="I2162" i="10"/>
  <c r="G636" i="10"/>
  <c r="K636" i="10"/>
  <c r="J2162" i="10"/>
  <c r="H636" i="10"/>
  <c r="G2162" i="10"/>
  <c r="K2162" i="10"/>
  <c r="G657" i="10"/>
  <c r="K657" i="10"/>
  <c r="J2183" i="10"/>
  <c r="H657" i="10"/>
  <c r="G2183" i="10"/>
  <c r="K2183" i="10"/>
  <c r="I657" i="10"/>
  <c r="H2183" i="10"/>
  <c r="J657" i="10"/>
  <c r="I2183" i="10"/>
  <c r="G677" i="10"/>
  <c r="K677" i="10"/>
  <c r="J2203" i="10"/>
  <c r="H677" i="10"/>
  <c r="G2203" i="10"/>
  <c r="K2203" i="10"/>
  <c r="I677" i="10"/>
  <c r="H2203" i="10"/>
  <c r="I2203" i="10"/>
  <c r="J677" i="10"/>
  <c r="G719" i="10"/>
  <c r="K719" i="10"/>
  <c r="J2245" i="10"/>
  <c r="H719" i="10"/>
  <c r="G2245" i="10"/>
  <c r="K2245" i="10"/>
  <c r="I719" i="10"/>
  <c r="H2245" i="10"/>
  <c r="J719" i="10"/>
  <c r="I2245" i="10"/>
  <c r="I740" i="10"/>
  <c r="H2266" i="10"/>
  <c r="J740" i="10"/>
  <c r="I2266" i="10"/>
  <c r="G740" i="10"/>
  <c r="K740" i="10"/>
  <c r="J2266" i="10"/>
  <c r="H740" i="10"/>
  <c r="G2266" i="10"/>
  <c r="K2266" i="10"/>
  <c r="I790" i="10"/>
  <c r="H2316" i="10"/>
  <c r="J790" i="10"/>
  <c r="I2316" i="10"/>
  <c r="G790" i="10"/>
  <c r="K790" i="10"/>
  <c r="J2316" i="10"/>
  <c r="H790" i="10"/>
  <c r="G2316" i="10"/>
  <c r="K2316" i="10"/>
  <c r="G853" i="10"/>
  <c r="K853" i="10"/>
  <c r="J2379" i="10"/>
  <c r="H853" i="10"/>
  <c r="G2379" i="10"/>
  <c r="K2379" i="10"/>
  <c r="I853" i="10"/>
  <c r="H2379" i="10"/>
  <c r="I2379" i="10"/>
  <c r="J853" i="10"/>
  <c r="I886" i="10"/>
  <c r="H2412" i="10"/>
  <c r="J886" i="10"/>
  <c r="I2412" i="10"/>
  <c r="G886" i="10"/>
  <c r="K886" i="10"/>
  <c r="J2412" i="10"/>
  <c r="K2412" i="10"/>
  <c r="H886" i="10"/>
  <c r="G2412" i="10"/>
  <c r="I898" i="10"/>
  <c r="H2424" i="10"/>
  <c r="J898" i="10"/>
  <c r="I2424" i="10"/>
  <c r="G898" i="10"/>
  <c r="K898" i="10"/>
  <c r="J2424" i="10"/>
  <c r="G2424" i="10"/>
  <c r="H898" i="10"/>
  <c r="K2424" i="10"/>
  <c r="I914" i="10"/>
  <c r="H2440" i="10"/>
  <c r="J914" i="10"/>
  <c r="I2440" i="10"/>
  <c r="G914" i="10"/>
  <c r="K914" i="10"/>
  <c r="J2440" i="10"/>
  <c r="G2440" i="10"/>
  <c r="H914" i="10"/>
  <c r="K2440" i="10"/>
  <c r="G943" i="10"/>
  <c r="K943" i="10"/>
  <c r="J2469" i="10"/>
  <c r="H943" i="10"/>
  <c r="G2469" i="10"/>
  <c r="K2469" i="10"/>
  <c r="I943" i="10"/>
  <c r="H2469" i="10"/>
  <c r="J943" i="10"/>
  <c r="I2469" i="10"/>
  <c r="G959" i="10"/>
  <c r="K959" i="10"/>
  <c r="J2485" i="10"/>
  <c r="H959" i="10"/>
  <c r="G2485" i="10"/>
  <c r="K2485" i="10"/>
  <c r="I959" i="10"/>
  <c r="H2485" i="10"/>
  <c r="J959" i="10"/>
  <c r="I2485" i="10"/>
  <c r="I972" i="10"/>
  <c r="H2498" i="10"/>
  <c r="J972" i="10"/>
  <c r="I2498" i="10"/>
  <c r="G972" i="10"/>
  <c r="K972" i="10"/>
  <c r="J2498" i="10"/>
  <c r="H972" i="10"/>
  <c r="G2498" i="10"/>
  <c r="K2498" i="10"/>
  <c r="G995" i="10"/>
  <c r="K995" i="10"/>
  <c r="J2521" i="10"/>
  <c r="H995" i="10"/>
  <c r="G2521" i="10"/>
  <c r="K2521" i="10"/>
  <c r="I995" i="10"/>
  <c r="H2521" i="10"/>
  <c r="I2521" i="10"/>
  <c r="J995" i="10"/>
  <c r="I1014" i="10"/>
  <c r="H2540" i="10"/>
  <c r="J1014" i="10"/>
  <c r="I2540" i="10"/>
  <c r="G1014" i="10"/>
  <c r="K1014" i="10"/>
  <c r="J2540" i="10"/>
  <c r="H1014" i="10"/>
  <c r="K2540" i="10"/>
  <c r="G2540" i="10"/>
  <c r="G1027" i="10"/>
  <c r="K1027" i="10"/>
  <c r="J2553" i="10"/>
  <c r="H1027" i="10"/>
  <c r="G2553" i="10"/>
  <c r="K2553" i="10"/>
  <c r="I1027" i="10"/>
  <c r="H2553" i="10"/>
  <c r="J1027" i="10"/>
  <c r="I2553" i="10"/>
  <c r="I1048" i="10"/>
  <c r="H2574" i="10"/>
  <c r="J1048" i="10"/>
  <c r="I2574" i="10"/>
  <c r="G1048" i="10"/>
  <c r="K1048" i="10"/>
  <c r="J2574" i="10"/>
  <c r="K2574" i="10"/>
  <c r="G2574" i="10"/>
  <c r="H1048" i="10"/>
  <c r="I1060" i="10"/>
  <c r="H2586" i="10"/>
  <c r="J1060" i="10"/>
  <c r="I2586" i="10"/>
  <c r="G1060" i="10"/>
  <c r="K1060" i="10"/>
  <c r="J2586" i="10"/>
  <c r="H1060" i="10"/>
  <c r="G2586" i="10"/>
  <c r="K2586" i="10"/>
  <c r="G1069" i="10"/>
  <c r="K1069" i="10"/>
  <c r="J2595" i="10"/>
  <c r="H1069" i="10"/>
  <c r="G2595" i="10"/>
  <c r="K2595" i="10"/>
  <c r="I1069" i="10"/>
  <c r="H2595" i="10"/>
  <c r="I2595" i="10"/>
  <c r="J1069" i="10"/>
  <c r="G1093" i="10"/>
  <c r="K1093" i="10"/>
  <c r="J2619" i="10"/>
  <c r="H1093" i="10"/>
  <c r="G2619" i="10"/>
  <c r="K2619" i="10"/>
  <c r="I1093" i="10"/>
  <c r="H2619" i="10"/>
  <c r="I2619" i="10"/>
  <c r="J1093" i="10"/>
  <c r="J1121" i="10"/>
  <c r="I2647" i="10"/>
  <c r="G1121" i="10"/>
  <c r="K1121" i="10"/>
  <c r="J2647" i="10"/>
  <c r="I1121" i="10"/>
  <c r="H1121" i="10"/>
  <c r="G2647" i="10"/>
  <c r="K2647" i="10"/>
  <c r="H2647" i="10"/>
  <c r="H1146" i="10"/>
  <c r="G2672" i="10"/>
  <c r="K2672" i="10"/>
  <c r="J2672" i="10"/>
  <c r="I1146" i="10"/>
  <c r="H2672" i="10"/>
  <c r="G1146" i="10"/>
  <c r="J1146" i="10"/>
  <c r="I2672" i="10"/>
  <c r="K1146" i="10"/>
  <c r="H1184" i="10"/>
  <c r="G2710" i="10"/>
  <c r="K2710" i="10"/>
  <c r="J2710" i="10"/>
  <c r="I1184" i="10"/>
  <c r="H2710" i="10"/>
  <c r="K1184" i="10"/>
  <c r="J1184" i="10"/>
  <c r="I2710" i="10"/>
  <c r="G1184" i="10"/>
  <c r="H1196" i="10"/>
  <c r="G2722" i="10"/>
  <c r="K2722" i="10"/>
  <c r="K1196" i="10"/>
  <c r="I1196" i="10"/>
  <c r="H2722" i="10"/>
  <c r="G1196" i="10"/>
  <c r="J1196" i="10"/>
  <c r="I2722" i="10"/>
  <c r="J2722" i="10"/>
  <c r="H1250" i="10"/>
  <c r="G2776" i="10"/>
  <c r="K2776" i="10"/>
  <c r="K1250" i="10"/>
  <c r="I1250" i="10"/>
  <c r="H2776" i="10"/>
  <c r="J2776" i="10"/>
  <c r="J1250" i="10"/>
  <c r="I2776" i="10"/>
  <c r="G1250" i="10"/>
  <c r="J1291" i="10"/>
  <c r="I2817" i="10"/>
  <c r="G1291" i="10"/>
  <c r="K1291" i="10"/>
  <c r="J2817" i="10"/>
  <c r="I1291" i="10"/>
  <c r="H1291" i="10"/>
  <c r="G2817" i="10"/>
  <c r="K2817" i="10"/>
  <c r="H2817" i="10"/>
  <c r="H1306" i="10"/>
  <c r="G2832" i="10"/>
  <c r="K2832" i="10"/>
  <c r="J2832" i="10"/>
  <c r="I1306" i="10"/>
  <c r="H2832" i="10"/>
  <c r="K1306" i="10"/>
  <c r="J1306" i="10"/>
  <c r="I2832" i="10"/>
  <c r="G1306" i="10"/>
  <c r="H1330" i="10"/>
  <c r="G2856" i="10"/>
  <c r="K2856" i="10"/>
  <c r="J2856" i="10"/>
  <c r="I1330" i="10"/>
  <c r="H2856" i="10"/>
  <c r="K1330" i="10"/>
  <c r="J1330" i="10"/>
  <c r="I2856" i="10"/>
  <c r="G1330" i="10"/>
  <c r="H1342" i="10"/>
  <c r="G2868" i="10"/>
  <c r="K2868" i="10"/>
  <c r="K1342" i="10"/>
  <c r="I1342" i="10"/>
  <c r="H2868" i="10"/>
  <c r="G1342" i="10"/>
  <c r="J2868" i="10"/>
  <c r="J1342" i="10"/>
  <c r="I2868" i="10"/>
  <c r="J1365" i="10"/>
  <c r="I2891" i="10"/>
  <c r="I1365" i="10"/>
  <c r="G1365" i="10"/>
  <c r="K1365" i="10"/>
  <c r="J2891" i="10"/>
  <c r="H2891" i="10"/>
  <c r="H1365" i="10"/>
  <c r="G2891" i="10"/>
  <c r="K2891" i="10"/>
  <c r="H1380" i="10"/>
  <c r="G2906" i="10"/>
  <c r="K2906" i="10"/>
  <c r="G1380" i="10"/>
  <c r="I1380" i="10"/>
  <c r="H2906" i="10"/>
  <c r="K1380" i="10"/>
  <c r="J1380" i="10"/>
  <c r="I2906" i="10"/>
  <c r="J2906" i="10"/>
  <c r="J1399" i="10"/>
  <c r="I2925" i="10"/>
  <c r="G1399" i="10"/>
  <c r="K1399" i="10"/>
  <c r="J2925" i="10"/>
  <c r="H2925" i="10"/>
  <c r="H1399" i="10"/>
  <c r="G2925" i="10"/>
  <c r="K2925" i="10"/>
  <c r="I1399" i="10"/>
  <c r="H1416" i="10"/>
  <c r="G2942" i="10"/>
  <c r="K2942" i="10"/>
  <c r="G1416" i="10"/>
  <c r="J2942" i="10"/>
  <c r="I1416" i="10"/>
  <c r="H2942" i="10"/>
  <c r="K1416" i="10"/>
  <c r="J1416" i="10"/>
  <c r="I2942" i="10"/>
  <c r="H1434" i="10"/>
  <c r="G2960" i="10"/>
  <c r="K2960" i="10"/>
  <c r="J2960" i="10"/>
  <c r="I1434" i="10"/>
  <c r="H2960" i="10"/>
  <c r="G1434" i="10"/>
  <c r="J1434" i="10"/>
  <c r="I2960" i="10"/>
  <c r="K1434" i="10"/>
  <c r="J1455" i="10"/>
  <c r="I2981" i="10"/>
  <c r="H2981" i="10"/>
  <c r="G1455" i="10"/>
  <c r="K1455" i="10"/>
  <c r="J2981" i="10"/>
  <c r="I1455" i="10"/>
  <c r="H1455" i="10"/>
  <c r="G2981" i="10"/>
  <c r="K2981" i="10"/>
  <c r="H1472" i="10"/>
  <c r="G2998" i="10"/>
  <c r="K2998" i="10"/>
  <c r="I1472" i="10"/>
  <c r="H2998" i="10"/>
  <c r="G1472" i="10"/>
  <c r="K1472" i="10"/>
  <c r="J1472" i="10"/>
  <c r="I2998" i="10"/>
  <c r="J2998" i="10"/>
  <c r="J1505" i="10"/>
  <c r="I3031" i="10"/>
  <c r="G3031" i="10"/>
  <c r="I1505" i="10"/>
  <c r="G1505" i="10"/>
  <c r="K1505" i="10"/>
  <c r="J3031" i="10"/>
  <c r="K3031" i="10"/>
  <c r="H1505" i="10"/>
  <c r="H3031" i="10"/>
  <c r="J1523" i="10"/>
  <c r="I3049" i="10"/>
  <c r="K3049" i="10"/>
  <c r="H3049" i="10"/>
  <c r="G1523" i="10"/>
  <c r="K1523" i="10"/>
  <c r="J3049" i="10"/>
  <c r="G3049" i="10"/>
  <c r="I1523" i="10"/>
  <c r="H1523" i="10"/>
  <c r="G343" i="10"/>
  <c r="K343" i="10"/>
  <c r="J1869" i="10"/>
  <c r="H343" i="10"/>
  <c r="G1869" i="10"/>
  <c r="K1869" i="10"/>
  <c r="I343" i="10"/>
  <c r="H1869" i="10"/>
  <c r="J343" i="10"/>
  <c r="I1869" i="10"/>
  <c r="G315" i="10"/>
  <c r="K315" i="10"/>
  <c r="J1841" i="10"/>
  <c r="H315" i="10"/>
  <c r="G1841" i="10"/>
  <c r="K1841" i="10"/>
  <c r="I315" i="10"/>
  <c r="H1841" i="10"/>
  <c r="J315" i="10"/>
  <c r="I1841" i="10"/>
  <c r="I296" i="10"/>
  <c r="H1822" i="10"/>
  <c r="J296" i="10"/>
  <c r="I1822" i="10"/>
  <c r="G296" i="10"/>
  <c r="K296" i="10"/>
  <c r="J1822" i="10"/>
  <c r="K1822" i="10"/>
  <c r="H296" i="10"/>
  <c r="G1822" i="10"/>
  <c r="I260" i="10"/>
  <c r="H1786" i="10"/>
  <c r="J260" i="10"/>
  <c r="I1786" i="10"/>
  <c r="G260" i="10"/>
  <c r="K260" i="10"/>
  <c r="J1786" i="10"/>
  <c r="H260" i="10"/>
  <c r="G1786" i="10"/>
  <c r="K1786" i="10"/>
  <c r="I206" i="10"/>
  <c r="H1732" i="10"/>
  <c r="J206" i="10"/>
  <c r="I1732" i="10"/>
  <c r="G206" i="10"/>
  <c r="K206" i="10"/>
  <c r="J1732" i="10"/>
  <c r="H206" i="10"/>
  <c r="K1732" i="10"/>
  <c r="G1732" i="10"/>
  <c r="G159" i="10"/>
  <c r="K159" i="10"/>
  <c r="J1685" i="10"/>
  <c r="H159" i="10"/>
  <c r="G1685" i="10"/>
  <c r="K1685" i="10"/>
  <c r="I159" i="10"/>
  <c r="H1685" i="10"/>
  <c r="J159" i="10"/>
  <c r="I1685" i="10"/>
  <c r="G119" i="10"/>
  <c r="K119" i="10"/>
  <c r="J1645" i="10"/>
  <c r="H119" i="10"/>
  <c r="G1645" i="10"/>
  <c r="K1645" i="10"/>
  <c r="I119" i="10"/>
  <c r="H1645" i="10"/>
  <c r="J119" i="10"/>
  <c r="I1645" i="10"/>
  <c r="I102" i="10"/>
  <c r="H1628" i="10"/>
  <c r="J102" i="10"/>
  <c r="I1628" i="10"/>
  <c r="G102" i="10"/>
  <c r="K102" i="10"/>
  <c r="J1628" i="10"/>
  <c r="H102" i="10"/>
  <c r="G1628" i="10"/>
  <c r="K1628" i="10"/>
  <c r="G89" i="10"/>
  <c r="K89" i="10"/>
  <c r="J1615" i="10"/>
  <c r="H89" i="10"/>
  <c r="G1615" i="10"/>
  <c r="K1615" i="10"/>
  <c r="I89" i="10"/>
  <c r="H1615" i="10"/>
  <c r="J89" i="10"/>
  <c r="I1615" i="10"/>
  <c r="G73" i="10"/>
  <c r="K73" i="10"/>
  <c r="J1599" i="10"/>
  <c r="H73" i="10"/>
  <c r="G1599" i="10"/>
  <c r="K1599" i="10"/>
  <c r="I73" i="10"/>
  <c r="H1599" i="10"/>
  <c r="J73" i="10"/>
  <c r="I1599" i="10"/>
  <c r="I842" i="10"/>
  <c r="H2368" i="10"/>
  <c r="J842" i="10"/>
  <c r="I2368" i="10"/>
  <c r="G842" i="10"/>
  <c r="K842" i="10"/>
  <c r="J2368" i="10"/>
  <c r="G2368" i="10"/>
  <c r="K2368" i="10"/>
  <c r="H842" i="10"/>
  <c r="G869" i="10"/>
  <c r="K869" i="10"/>
  <c r="J2395" i="10"/>
  <c r="H869" i="10"/>
  <c r="G2395" i="10"/>
  <c r="K2395" i="10"/>
  <c r="I869" i="10"/>
  <c r="H2395" i="10"/>
  <c r="I2395" i="10"/>
  <c r="J869" i="10"/>
  <c r="H1478" i="10"/>
  <c r="G3004" i="10"/>
  <c r="K3004" i="10"/>
  <c r="G1478" i="10"/>
  <c r="J3004" i="10"/>
  <c r="I1478" i="10"/>
  <c r="H3004" i="10"/>
  <c r="J1478" i="10"/>
  <c r="I3004" i="10"/>
  <c r="K1478" i="10"/>
  <c r="J1529" i="10"/>
  <c r="I3055" i="10"/>
  <c r="G3055" i="10"/>
  <c r="I1529" i="10"/>
  <c r="G1529" i="10"/>
  <c r="K1529" i="10"/>
  <c r="J3055" i="10"/>
  <c r="K3055" i="10"/>
  <c r="H1529" i="10"/>
  <c r="H3055" i="10"/>
  <c r="G107" i="10"/>
  <c r="K107" i="10"/>
  <c r="J1633" i="10"/>
  <c r="H107" i="10"/>
  <c r="G1633" i="10"/>
  <c r="K1633" i="10"/>
  <c r="I107" i="10"/>
  <c r="H1633" i="10"/>
  <c r="J107" i="10"/>
  <c r="I1633" i="10"/>
  <c r="J1493" i="10"/>
  <c r="I3019" i="10"/>
  <c r="H3019" i="10"/>
  <c r="G1493" i="10"/>
  <c r="K1493" i="10"/>
  <c r="J3019" i="10"/>
  <c r="K3019" i="10"/>
  <c r="H1493" i="10"/>
  <c r="G3019" i="10"/>
  <c r="I1493" i="10"/>
  <c r="J1511" i="10"/>
  <c r="I3037" i="10"/>
  <c r="K3037" i="10"/>
  <c r="I1511" i="10"/>
  <c r="G1511" i="10"/>
  <c r="K1511" i="10"/>
  <c r="J3037" i="10"/>
  <c r="H1511" i="10"/>
  <c r="G3037" i="10"/>
  <c r="H3037" i="10"/>
  <c r="I366" i="10"/>
  <c r="H1892" i="10"/>
  <c r="J366" i="10"/>
  <c r="I1892" i="10"/>
  <c r="G366" i="10"/>
  <c r="K366" i="10"/>
  <c r="J1892" i="10"/>
  <c r="K1892" i="10"/>
  <c r="H366" i="10"/>
  <c r="G1892" i="10"/>
  <c r="G385" i="10"/>
  <c r="K385" i="10"/>
  <c r="J1911" i="10"/>
  <c r="H385" i="10"/>
  <c r="G1911" i="10"/>
  <c r="K1911" i="10"/>
  <c r="I385" i="10"/>
  <c r="H1911" i="10"/>
  <c r="J385" i="10"/>
  <c r="I1911" i="10"/>
  <c r="G413" i="10"/>
  <c r="K413" i="10"/>
  <c r="J1939" i="10"/>
  <c r="H413" i="10"/>
  <c r="G1939" i="10"/>
  <c r="K1939" i="10"/>
  <c r="I413" i="10"/>
  <c r="H1939" i="10"/>
  <c r="I1939" i="10"/>
  <c r="J413" i="10"/>
  <c r="I448" i="10"/>
  <c r="H1974" i="10"/>
  <c r="J448" i="10"/>
  <c r="I1974" i="10"/>
  <c r="G448" i="10"/>
  <c r="K448" i="10"/>
  <c r="J1974" i="10"/>
  <c r="K1974" i="10"/>
  <c r="G1974" i="10"/>
  <c r="H448" i="10"/>
  <c r="G467" i="10"/>
  <c r="K467" i="10"/>
  <c r="J1993" i="10"/>
  <c r="H467" i="10"/>
  <c r="G1993" i="10"/>
  <c r="K1993" i="10"/>
  <c r="I467" i="10"/>
  <c r="H1993" i="10"/>
  <c r="I1993" i="10"/>
  <c r="J467" i="10"/>
  <c r="G495" i="10"/>
  <c r="K495" i="10"/>
  <c r="J2021" i="10"/>
  <c r="H495" i="10"/>
  <c r="G2021" i="10"/>
  <c r="K2021" i="10"/>
  <c r="I495" i="10"/>
  <c r="H2021" i="10"/>
  <c r="J495" i="10"/>
  <c r="I2021" i="10"/>
  <c r="I532" i="10"/>
  <c r="H2058" i="10"/>
  <c r="J532" i="10"/>
  <c r="I2058" i="10"/>
  <c r="G532" i="10"/>
  <c r="K532" i="10"/>
  <c r="J2058" i="10"/>
  <c r="H532" i="10"/>
  <c r="G2058" i="10"/>
  <c r="K2058" i="10"/>
  <c r="I578" i="10"/>
  <c r="H2104" i="10"/>
  <c r="J578" i="10"/>
  <c r="I2104" i="10"/>
  <c r="G578" i="10"/>
  <c r="K578" i="10"/>
  <c r="J2104" i="10"/>
  <c r="G2104" i="10"/>
  <c r="H578" i="10"/>
  <c r="K2104" i="10"/>
  <c r="I606" i="10"/>
  <c r="H2132" i="10"/>
  <c r="J606" i="10"/>
  <c r="I2132" i="10"/>
  <c r="G606" i="10"/>
  <c r="K606" i="10"/>
  <c r="J2132" i="10"/>
  <c r="K2132" i="10"/>
  <c r="H606" i="10"/>
  <c r="G2132" i="10"/>
  <c r="H1340" i="10"/>
  <c r="G2866" i="10"/>
  <c r="K2866" i="10"/>
  <c r="G1340" i="10"/>
  <c r="J2866" i="10"/>
  <c r="I1340" i="10"/>
  <c r="H2866" i="10"/>
  <c r="K1340" i="10"/>
  <c r="J1340" i="10"/>
  <c r="I2866" i="10"/>
  <c r="J1367" i="10"/>
  <c r="I2893" i="10"/>
  <c r="I1367" i="10"/>
  <c r="G1367" i="10"/>
  <c r="K1367" i="10"/>
  <c r="J2893" i="10"/>
  <c r="H1367" i="10"/>
  <c r="G2893" i="10"/>
  <c r="K2893" i="10"/>
  <c r="H2893" i="10"/>
  <c r="H1388" i="10"/>
  <c r="G2914" i="10"/>
  <c r="K2914" i="10"/>
  <c r="J2914" i="10"/>
  <c r="I1388" i="10"/>
  <c r="H2914" i="10"/>
  <c r="G1388" i="10"/>
  <c r="J1388" i="10"/>
  <c r="I2914" i="10"/>
  <c r="K1388" i="10"/>
  <c r="H1404" i="10"/>
  <c r="G2930" i="10"/>
  <c r="K2930" i="10"/>
  <c r="J2930" i="10"/>
  <c r="I1404" i="10"/>
  <c r="H2930" i="10"/>
  <c r="K1404" i="10"/>
  <c r="J1404" i="10"/>
  <c r="I2930" i="10"/>
  <c r="G1404" i="10"/>
  <c r="J1429" i="10"/>
  <c r="I2955" i="10"/>
  <c r="G1429" i="10"/>
  <c r="K1429" i="10"/>
  <c r="J2955" i="10"/>
  <c r="H2955" i="10"/>
  <c r="H1429" i="10"/>
  <c r="G2955" i="10"/>
  <c r="K2955" i="10"/>
  <c r="I1429" i="10"/>
  <c r="H1446" i="10"/>
  <c r="G2972" i="10"/>
  <c r="K2972" i="10"/>
  <c r="I1446" i="10"/>
  <c r="H2972" i="10"/>
  <c r="G1446" i="10"/>
  <c r="J2972" i="10"/>
  <c r="J1446" i="10"/>
  <c r="I2972" i="10"/>
  <c r="K1446" i="10"/>
  <c r="H1464" i="10"/>
  <c r="G2990" i="10"/>
  <c r="K2990" i="10"/>
  <c r="K1464" i="10"/>
  <c r="I1464" i="10"/>
  <c r="H2990" i="10"/>
  <c r="G1464" i="10"/>
  <c r="J2990" i="10"/>
  <c r="J1464" i="10"/>
  <c r="I2990" i="10"/>
  <c r="H1482" i="10"/>
  <c r="G3008" i="10"/>
  <c r="K3008" i="10"/>
  <c r="G1482" i="10"/>
  <c r="I1482" i="10"/>
  <c r="H3008" i="10"/>
  <c r="J3008" i="10"/>
  <c r="J1482" i="10"/>
  <c r="I3008" i="10"/>
  <c r="K1482" i="10"/>
  <c r="G337" i="10"/>
  <c r="K337" i="10"/>
  <c r="J1863" i="10"/>
  <c r="H337" i="10"/>
  <c r="G1863" i="10"/>
  <c r="K1863" i="10"/>
  <c r="I337" i="10"/>
  <c r="H1863" i="10"/>
  <c r="J337" i="10"/>
  <c r="I1863" i="10"/>
  <c r="G271" i="10"/>
  <c r="K271" i="10"/>
  <c r="J1797" i="10"/>
  <c r="H271" i="10"/>
  <c r="G1797" i="10"/>
  <c r="K1797" i="10"/>
  <c r="I271" i="10"/>
  <c r="H1797" i="10"/>
  <c r="J271" i="10"/>
  <c r="I1797" i="10"/>
  <c r="G177" i="10"/>
  <c r="K177" i="10"/>
  <c r="J1703" i="10"/>
  <c r="H177" i="10"/>
  <c r="G1703" i="10"/>
  <c r="K1703" i="10"/>
  <c r="I177" i="10"/>
  <c r="H1703" i="10"/>
  <c r="J177" i="10"/>
  <c r="I1703" i="10"/>
  <c r="I104" i="10"/>
  <c r="H1630" i="10"/>
  <c r="J104" i="10"/>
  <c r="I1630" i="10"/>
  <c r="G104" i="10"/>
  <c r="K104" i="10"/>
  <c r="J1630" i="10"/>
  <c r="K1630" i="10"/>
  <c r="G1630" i="10"/>
  <c r="H104" i="10"/>
  <c r="G79" i="10"/>
  <c r="K79" i="10"/>
  <c r="J1605" i="10"/>
  <c r="H79" i="10"/>
  <c r="G1605" i="10"/>
  <c r="K1605" i="10"/>
  <c r="I79" i="10"/>
  <c r="H1605" i="10"/>
  <c r="J79" i="10"/>
  <c r="I1605" i="10"/>
  <c r="I286" i="10"/>
  <c r="H1812" i="10"/>
  <c r="J286" i="10"/>
  <c r="I1812" i="10"/>
  <c r="G286" i="10"/>
  <c r="K286" i="10"/>
  <c r="J1812" i="10"/>
  <c r="H286" i="10"/>
  <c r="K1812" i="10"/>
  <c r="G1812" i="10"/>
  <c r="I174" i="10"/>
  <c r="H1700" i="10"/>
  <c r="J174" i="10"/>
  <c r="I1700" i="10"/>
  <c r="G174" i="10"/>
  <c r="K174" i="10"/>
  <c r="J1700" i="10"/>
  <c r="K1700" i="10"/>
  <c r="H174" i="10"/>
  <c r="G1700" i="10"/>
  <c r="G87" i="10"/>
  <c r="K87" i="10"/>
  <c r="J1613" i="10"/>
  <c r="H87" i="10"/>
  <c r="G1613" i="10"/>
  <c r="K1613" i="10"/>
  <c r="I87" i="10"/>
  <c r="H1613" i="10"/>
  <c r="J87" i="10"/>
  <c r="I1613" i="10"/>
  <c r="I438" i="10"/>
  <c r="H1964" i="10"/>
  <c r="J438" i="10"/>
  <c r="I1964" i="10"/>
  <c r="G438" i="10"/>
  <c r="K438" i="10"/>
  <c r="J1964" i="10"/>
  <c r="H438" i="10"/>
  <c r="G1964" i="10"/>
  <c r="K1964" i="10"/>
  <c r="G561" i="10"/>
  <c r="K561" i="10"/>
  <c r="J2087" i="10"/>
  <c r="H561" i="10"/>
  <c r="G2087" i="10"/>
  <c r="K2087" i="10"/>
  <c r="I561" i="10"/>
  <c r="H2087" i="10"/>
  <c r="J561" i="10"/>
  <c r="I2087" i="10"/>
  <c r="I666" i="10"/>
  <c r="H2192" i="10"/>
  <c r="J666" i="10"/>
  <c r="I2192" i="10"/>
  <c r="G666" i="10"/>
  <c r="K666" i="10"/>
  <c r="J2192" i="10"/>
  <c r="G2192" i="10"/>
  <c r="K2192" i="10"/>
  <c r="H666" i="10"/>
  <c r="I764" i="10"/>
  <c r="H2290" i="10"/>
  <c r="J764" i="10"/>
  <c r="I2290" i="10"/>
  <c r="G764" i="10"/>
  <c r="K764" i="10"/>
  <c r="J2290" i="10"/>
  <c r="H764" i="10"/>
  <c r="G2290" i="10"/>
  <c r="K2290" i="10"/>
  <c r="G875" i="10"/>
  <c r="K875" i="10"/>
  <c r="J2401" i="10"/>
  <c r="H875" i="10"/>
  <c r="G2401" i="10"/>
  <c r="K2401" i="10"/>
  <c r="I875" i="10"/>
  <c r="H2401" i="10"/>
  <c r="I2401" i="10"/>
  <c r="J875" i="10"/>
  <c r="I950" i="10"/>
  <c r="H2476" i="10"/>
  <c r="J950" i="10"/>
  <c r="I2476" i="10"/>
  <c r="G950" i="10"/>
  <c r="K950" i="10"/>
  <c r="J2476" i="10"/>
  <c r="H950" i="10"/>
  <c r="G2476" i="10"/>
  <c r="K2476" i="10"/>
  <c r="I984" i="10"/>
  <c r="H2510" i="10"/>
  <c r="J984" i="10"/>
  <c r="I2510" i="10"/>
  <c r="G984" i="10"/>
  <c r="K984" i="10"/>
  <c r="J2510" i="10"/>
  <c r="K2510" i="10"/>
  <c r="G2510" i="10"/>
  <c r="H984" i="10"/>
  <c r="G1031" i="10"/>
  <c r="K1031" i="10"/>
  <c r="J2557" i="10"/>
  <c r="H1031" i="10"/>
  <c r="G2557" i="10"/>
  <c r="K2557" i="10"/>
  <c r="I1031" i="10"/>
  <c r="H2557" i="10"/>
  <c r="J1031" i="10"/>
  <c r="I2557" i="10"/>
  <c r="J1137" i="10"/>
  <c r="I2663" i="10"/>
  <c r="I1137" i="10"/>
  <c r="G1137" i="10"/>
  <c r="K1137" i="10"/>
  <c r="J2663" i="10"/>
  <c r="H2663" i="10"/>
  <c r="H1137" i="10"/>
  <c r="G2663" i="10"/>
  <c r="K2663" i="10"/>
  <c r="H1226" i="10"/>
  <c r="G2752" i="10"/>
  <c r="K2752" i="10"/>
  <c r="G1226" i="10"/>
  <c r="I1226" i="10"/>
  <c r="H2752" i="10"/>
  <c r="K1226" i="10"/>
  <c r="J1226" i="10"/>
  <c r="I2752" i="10"/>
  <c r="J2752" i="10"/>
  <c r="H1364" i="10"/>
  <c r="G2890" i="10"/>
  <c r="K2890" i="10"/>
  <c r="G1364" i="10"/>
  <c r="I1364" i="10"/>
  <c r="H2890" i="10"/>
  <c r="J2890" i="10"/>
  <c r="J1364" i="10"/>
  <c r="I2890" i="10"/>
  <c r="K1364" i="10"/>
  <c r="H1458" i="10"/>
  <c r="G2984" i="10"/>
  <c r="K2984" i="10"/>
  <c r="J2984" i="10"/>
  <c r="I1458" i="10"/>
  <c r="H2984" i="10"/>
  <c r="G1458" i="10"/>
  <c r="J1458" i="10"/>
  <c r="I2984" i="10"/>
  <c r="K1458" i="10"/>
  <c r="I414" i="10"/>
  <c r="H1940" i="10"/>
  <c r="J414" i="10"/>
  <c r="I1940" i="10"/>
  <c r="G414" i="10"/>
  <c r="K414" i="10"/>
  <c r="J1940" i="10"/>
  <c r="K1940" i="10"/>
  <c r="H414" i="10"/>
  <c r="G1940" i="10"/>
  <c r="I496" i="10"/>
  <c r="H2022" i="10"/>
  <c r="J496" i="10"/>
  <c r="I2022" i="10"/>
  <c r="G496" i="10"/>
  <c r="K496" i="10"/>
  <c r="J2022" i="10"/>
  <c r="K2022" i="10"/>
  <c r="H496" i="10"/>
  <c r="G2022" i="10"/>
  <c r="I580" i="10"/>
  <c r="H2106" i="10"/>
  <c r="J580" i="10"/>
  <c r="I2106" i="10"/>
  <c r="G580" i="10"/>
  <c r="K580" i="10"/>
  <c r="J2106" i="10"/>
  <c r="H580" i="10"/>
  <c r="G2106" i="10"/>
  <c r="K2106" i="10"/>
  <c r="I696" i="10"/>
  <c r="H2222" i="10"/>
  <c r="J696" i="10"/>
  <c r="I2222" i="10"/>
  <c r="G696" i="10"/>
  <c r="K696" i="10"/>
  <c r="J2222" i="10"/>
  <c r="K2222" i="10"/>
  <c r="G2222" i="10"/>
  <c r="H696" i="10"/>
  <c r="G797" i="10"/>
  <c r="K797" i="10"/>
  <c r="J2323" i="10"/>
  <c r="H797" i="10"/>
  <c r="G2323" i="10"/>
  <c r="K2323" i="10"/>
  <c r="I797" i="10"/>
  <c r="H2323" i="10"/>
  <c r="I2323" i="10"/>
  <c r="J797" i="10"/>
  <c r="G923" i="10"/>
  <c r="K923" i="10"/>
  <c r="J2449" i="10"/>
  <c r="H923" i="10"/>
  <c r="G2449" i="10"/>
  <c r="K2449" i="10"/>
  <c r="I923" i="10"/>
  <c r="H2449" i="10"/>
  <c r="I2449" i="10"/>
  <c r="J923" i="10"/>
  <c r="G971" i="10"/>
  <c r="K971" i="10"/>
  <c r="J2497" i="10"/>
  <c r="H971" i="10"/>
  <c r="G2497" i="10"/>
  <c r="K2497" i="10"/>
  <c r="I971" i="10"/>
  <c r="H2497" i="10"/>
  <c r="I2497" i="10"/>
  <c r="J971" i="10"/>
  <c r="G1023" i="10"/>
  <c r="K1023" i="10"/>
  <c r="J2549" i="10"/>
  <c r="H1023" i="10"/>
  <c r="G2549" i="10"/>
  <c r="K2549" i="10"/>
  <c r="I1023" i="10"/>
  <c r="H2549" i="10"/>
  <c r="J1023" i="10"/>
  <c r="I2549" i="10"/>
  <c r="I1058" i="10"/>
  <c r="H2584" i="10"/>
  <c r="J1058" i="10"/>
  <c r="I2584" i="10"/>
  <c r="G1058" i="10"/>
  <c r="K1058" i="10"/>
  <c r="J2584" i="10"/>
  <c r="G2584" i="10"/>
  <c r="K2584" i="10"/>
  <c r="H1058" i="10"/>
  <c r="H1140" i="10"/>
  <c r="G2666" i="10"/>
  <c r="K2666" i="10"/>
  <c r="G1140" i="10"/>
  <c r="I1140" i="10"/>
  <c r="H2666" i="10"/>
  <c r="K1140" i="10"/>
  <c r="J1140" i="10"/>
  <c r="I2666" i="10"/>
  <c r="J2666" i="10"/>
  <c r="J1235" i="10"/>
  <c r="I2761" i="10"/>
  <c r="H2761" i="10"/>
  <c r="G1235" i="10"/>
  <c r="K1235" i="10"/>
  <c r="J2761" i="10"/>
  <c r="I1235" i="10"/>
  <c r="H1235" i="10"/>
  <c r="G2761" i="10"/>
  <c r="K2761" i="10"/>
  <c r="H1310" i="10"/>
  <c r="G2836" i="10"/>
  <c r="K2836" i="10"/>
  <c r="K1310" i="10"/>
  <c r="I1310" i="10"/>
  <c r="H2836" i="10"/>
  <c r="G1310" i="10"/>
  <c r="J1310" i="10"/>
  <c r="I2836" i="10"/>
  <c r="J2836" i="10"/>
  <c r="I420" i="10"/>
  <c r="H1946" i="10"/>
  <c r="J420" i="10"/>
  <c r="I1946" i="10"/>
  <c r="G420" i="10"/>
  <c r="K420" i="10"/>
  <c r="J1946" i="10"/>
  <c r="H420" i="10"/>
  <c r="G1946" i="10"/>
  <c r="K1946" i="10"/>
  <c r="I494" i="10"/>
  <c r="H2020" i="10"/>
  <c r="J494" i="10"/>
  <c r="I2020" i="10"/>
  <c r="G494" i="10"/>
  <c r="K494" i="10"/>
  <c r="J2020" i="10"/>
  <c r="H494" i="10"/>
  <c r="K2020" i="10"/>
  <c r="G2020" i="10"/>
  <c r="G883" i="10"/>
  <c r="K883" i="10"/>
  <c r="J2409" i="10"/>
  <c r="H883" i="10"/>
  <c r="G2409" i="10"/>
  <c r="K2409" i="10"/>
  <c r="I883" i="10"/>
  <c r="H2409" i="10"/>
  <c r="I2409" i="10"/>
  <c r="J883" i="10"/>
  <c r="I932" i="10"/>
  <c r="H2458" i="10"/>
  <c r="J932" i="10"/>
  <c r="I2458" i="10"/>
  <c r="G932" i="10"/>
  <c r="K932" i="10"/>
  <c r="J2458" i="10"/>
  <c r="H932" i="10"/>
  <c r="G2458" i="10"/>
  <c r="K2458" i="10"/>
  <c r="G1001" i="10"/>
  <c r="K1001" i="10"/>
  <c r="J2527" i="10"/>
  <c r="H1001" i="10"/>
  <c r="G2527" i="10"/>
  <c r="K2527" i="10"/>
  <c r="I1001" i="10"/>
  <c r="H2527" i="10"/>
  <c r="J1001" i="10"/>
  <c r="I2527" i="10"/>
  <c r="G1097" i="10"/>
  <c r="K1097" i="10"/>
  <c r="J2623" i="10"/>
  <c r="H1097" i="10"/>
  <c r="G2623" i="10"/>
  <c r="K2623" i="10"/>
  <c r="I1097" i="10"/>
  <c r="H2623" i="10"/>
  <c r="J1097" i="10"/>
  <c r="I2623" i="10"/>
  <c r="H1178" i="10"/>
  <c r="G2704" i="10"/>
  <c r="K2704" i="10"/>
  <c r="K1178" i="10"/>
  <c r="I1178" i="10"/>
  <c r="H2704" i="10"/>
  <c r="J2704" i="10"/>
  <c r="J1178" i="10"/>
  <c r="I2704" i="10"/>
  <c r="G1178" i="10"/>
  <c r="J1355" i="10"/>
  <c r="I2881" i="10"/>
  <c r="I1355" i="10"/>
  <c r="G1355" i="10"/>
  <c r="K1355" i="10"/>
  <c r="J2881" i="10"/>
  <c r="H2881" i="10"/>
  <c r="H1355" i="10"/>
  <c r="G2881" i="10"/>
  <c r="K2881" i="10"/>
  <c r="J1417" i="10"/>
  <c r="I2943" i="10"/>
  <c r="G1417" i="10"/>
  <c r="K1417" i="10"/>
  <c r="J2943" i="10"/>
  <c r="I1417" i="10"/>
  <c r="H1417" i="10"/>
  <c r="G2943" i="10"/>
  <c r="K2943" i="10"/>
  <c r="H2943" i="10"/>
  <c r="J1463" i="10"/>
  <c r="I2989" i="10"/>
  <c r="I1463" i="10"/>
  <c r="G1463" i="10"/>
  <c r="K1463" i="10"/>
  <c r="J2989" i="10"/>
  <c r="H1463" i="10"/>
  <c r="G2989" i="10"/>
  <c r="K2989" i="10"/>
  <c r="H2989" i="10"/>
  <c r="I354" i="10"/>
  <c r="H1880" i="10"/>
  <c r="J354" i="10"/>
  <c r="I1880" i="10"/>
  <c r="G354" i="10"/>
  <c r="K354" i="10"/>
  <c r="J1880" i="10"/>
  <c r="G1880" i="10"/>
  <c r="K1880" i="10"/>
  <c r="H354" i="10"/>
  <c r="G295" i="10"/>
  <c r="K295" i="10"/>
  <c r="J1821" i="10"/>
  <c r="H295" i="10"/>
  <c r="G1821" i="10"/>
  <c r="K1821" i="10"/>
  <c r="I295" i="10"/>
  <c r="H1821" i="10"/>
  <c r="J295" i="10"/>
  <c r="I1821" i="10"/>
  <c r="I118" i="10"/>
  <c r="H1644" i="10"/>
  <c r="J118" i="10"/>
  <c r="I1644" i="10"/>
  <c r="G118" i="10"/>
  <c r="K118" i="10"/>
  <c r="J1644" i="10"/>
  <c r="H118" i="10"/>
  <c r="G1644" i="10"/>
  <c r="K1644" i="10"/>
  <c r="G563" i="10"/>
  <c r="K563" i="10"/>
  <c r="J2089" i="10"/>
  <c r="H563" i="10"/>
  <c r="G2089" i="10"/>
  <c r="K2089" i="10"/>
  <c r="I563" i="10"/>
  <c r="H2089" i="10"/>
  <c r="J563" i="10"/>
  <c r="I2089" i="10"/>
  <c r="I680" i="10"/>
  <c r="H2206" i="10"/>
  <c r="J680" i="10"/>
  <c r="I2206" i="10"/>
  <c r="G680" i="10"/>
  <c r="K680" i="10"/>
  <c r="J2206" i="10"/>
  <c r="K2206" i="10"/>
  <c r="G2206" i="10"/>
  <c r="H680" i="10"/>
  <c r="I746" i="10"/>
  <c r="H2272" i="10"/>
  <c r="J746" i="10"/>
  <c r="I2272" i="10"/>
  <c r="G746" i="10"/>
  <c r="K746" i="10"/>
  <c r="J2272" i="10"/>
  <c r="G2272" i="10"/>
  <c r="K2272" i="10"/>
  <c r="H746" i="10"/>
  <c r="H1494" i="10"/>
  <c r="G3020" i="10"/>
  <c r="K3020" i="10"/>
  <c r="J1494" i="10"/>
  <c r="J3020" i="10"/>
  <c r="I1494" i="10"/>
  <c r="H3020" i="10"/>
  <c r="K1494" i="10"/>
  <c r="I3020" i="10"/>
  <c r="G1494" i="10"/>
  <c r="G293" i="10"/>
  <c r="K293" i="10"/>
  <c r="J1819" i="10"/>
  <c r="H293" i="10"/>
  <c r="G1819" i="10"/>
  <c r="K1819" i="10"/>
  <c r="I293" i="10"/>
  <c r="H1819" i="10"/>
  <c r="I1819" i="10"/>
  <c r="J293" i="10"/>
  <c r="G115" i="10"/>
  <c r="K115" i="10"/>
  <c r="J1641" i="10"/>
  <c r="H115" i="10"/>
  <c r="G1641" i="10"/>
  <c r="K1641" i="10"/>
  <c r="I115" i="10"/>
  <c r="H1641" i="10"/>
  <c r="I1641" i="10"/>
  <c r="J115" i="10"/>
  <c r="I668" i="10"/>
  <c r="H2194" i="10"/>
  <c r="J668" i="10"/>
  <c r="I2194" i="10"/>
  <c r="G668" i="10"/>
  <c r="K668" i="10"/>
  <c r="J2194" i="10"/>
  <c r="H668" i="10"/>
  <c r="G2194" i="10"/>
  <c r="K2194" i="10"/>
  <c r="I772" i="10"/>
  <c r="H2298" i="10"/>
  <c r="J772" i="10"/>
  <c r="I2298" i="10"/>
  <c r="G772" i="10"/>
  <c r="K772" i="10"/>
  <c r="J2298" i="10"/>
  <c r="H772" i="10"/>
  <c r="G2298" i="10"/>
  <c r="K2298" i="10"/>
  <c r="I892" i="10"/>
  <c r="H2418" i="10"/>
  <c r="J892" i="10"/>
  <c r="I2418" i="10"/>
  <c r="G892" i="10"/>
  <c r="K892" i="10"/>
  <c r="J2418" i="10"/>
  <c r="H892" i="10"/>
  <c r="G2418" i="10"/>
  <c r="K2418" i="10"/>
  <c r="G951" i="10"/>
  <c r="K951" i="10"/>
  <c r="J2477" i="10"/>
  <c r="H951" i="10"/>
  <c r="G2477" i="10"/>
  <c r="K2477" i="10"/>
  <c r="I951" i="10"/>
  <c r="H2477" i="10"/>
  <c r="J951" i="10"/>
  <c r="I2477" i="10"/>
  <c r="I1012" i="10"/>
  <c r="H2538" i="10"/>
  <c r="J1012" i="10"/>
  <c r="I2538" i="10"/>
  <c r="G1012" i="10"/>
  <c r="K1012" i="10"/>
  <c r="J2538" i="10"/>
  <c r="H1012" i="10"/>
  <c r="G2538" i="10"/>
  <c r="K2538" i="10"/>
  <c r="G1053" i="10"/>
  <c r="K1053" i="10"/>
  <c r="J2579" i="10"/>
  <c r="H1053" i="10"/>
  <c r="G2579" i="10"/>
  <c r="K2579" i="10"/>
  <c r="I1053" i="10"/>
  <c r="H2579" i="10"/>
  <c r="I2579" i="10"/>
  <c r="J1053" i="10"/>
  <c r="J1103" i="10"/>
  <c r="I2629" i="10"/>
  <c r="H2629" i="10"/>
  <c r="G1103" i="10"/>
  <c r="K1103" i="10"/>
  <c r="J2629" i="10"/>
  <c r="I1103" i="10"/>
  <c r="H1103" i="10"/>
  <c r="G2629" i="10"/>
  <c r="K2629" i="10"/>
  <c r="J1211" i="10"/>
  <c r="I2737" i="10"/>
  <c r="H2737" i="10"/>
  <c r="G1211" i="10"/>
  <c r="K1211" i="10"/>
  <c r="J2737" i="10"/>
  <c r="H1211" i="10"/>
  <c r="G2737" i="10"/>
  <c r="K2737" i="10"/>
  <c r="I1211" i="10"/>
  <c r="H1312" i="10"/>
  <c r="G2838" i="10"/>
  <c r="K2838" i="10"/>
  <c r="J2838" i="10"/>
  <c r="I1312" i="10"/>
  <c r="H2838" i="10"/>
  <c r="K1312" i="10"/>
  <c r="J1312" i="10"/>
  <c r="I2838" i="10"/>
  <c r="G1312" i="10"/>
  <c r="J1387" i="10"/>
  <c r="I2913" i="10"/>
  <c r="H2913" i="10"/>
  <c r="G1387" i="10"/>
  <c r="K1387" i="10"/>
  <c r="J2913" i="10"/>
  <c r="I1387" i="10"/>
  <c r="H1387" i="10"/>
  <c r="G2913" i="10"/>
  <c r="K2913" i="10"/>
  <c r="J1441" i="10"/>
  <c r="I2967" i="10"/>
  <c r="I1441" i="10"/>
  <c r="G1441" i="10"/>
  <c r="K1441" i="10"/>
  <c r="J2967" i="10"/>
  <c r="H2967" i="10"/>
  <c r="H1441" i="10"/>
  <c r="G2967" i="10"/>
  <c r="K2967" i="10"/>
  <c r="J1513" i="10"/>
  <c r="I3039" i="10"/>
  <c r="K3039" i="10"/>
  <c r="H3039" i="10"/>
  <c r="G1513" i="10"/>
  <c r="K1513" i="10"/>
  <c r="J3039" i="10"/>
  <c r="H1513" i="10"/>
  <c r="G3039" i="10"/>
  <c r="I1513" i="10"/>
  <c r="I284" i="10"/>
  <c r="H1810" i="10"/>
  <c r="J284" i="10"/>
  <c r="I1810" i="10"/>
  <c r="G284" i="10"/>
  <c r="K284" i="10"/>
  <c r="J1810" i="10"/>
  <c r="H284" i="10"/>
  <c r="G1810" i="10"/>
  <c r="K1810" i="10"/>
  <c r="I152" i="10"/>
  <c r="H1678" i="10"/>
  <c r="J152" i="10"/>
  <c r="I1678" i="10"/>
  <c r="G152" i="10"/>
  <c r="K152" i="10"/>
  <c r="J1678" i="10"/>
  <c r="K1678" i="10"/>
  <c r="G1678" i="10"/>
  <c r="H152" i="10"/>
  <c r="G81" i="10"/>
  <c r="K81" i="10"/>
  <c r="J1607" i="10"/>
  <c r="H81" i="10"/>
  <c r="G1607" i="10"/>
  <c r="K1607" i="10"/>
  <c r="I81" i="10"/>
  <c r="H1607" i="10"/>
  <c r="J81" i="10"/>
  <c r="I1607" i="10"/>
  <c r="H1468" i="10"/>
  <c r="G2994" i="10"/>
  <c r="K2994" i="10"/>
  <c r="K1468" i="10"/>
  <c r="I1468" i="10"/>
  <c r="H2994" i="10"/>
  <c r="G1468" i="10"/>
  <c r="J1468" i="10"/>
  <c r="I2994" i="10"/>
  <c r="J2994" i="10"/>
  <c r="H1500" i="10"/>
  <c r="G3026" i="10"/>
  <c r="K3026" i="10"/>
  <c r="J1500" i="10"/>
  <c r="J3026" i="10"/>
  <c r="I1500" i="10"/>
  <c r="H3026" i="10"/>
  <c r="I3026" i="10"/>
  <c r="K1500" i="10"/>
  <c r="G1500" i="10"/>
  <c r="G245" i="10"/>
  <c r="K245" i="10"/>
  <c r="J1771" i="10"/>
  <c r="H245" i="10"/>
  <c r="G1771" i="10"/>
  <c r="K1771" i="10"/>
  <c r="I245" i="10"/>
  <c r="H1771" i="10"/>
  <c r="I1771" i="10"/>
  <c r="J245" i="10"/>
  <c r="I372" i="10"/>
  <c r="H1898" i="10"/>
  <c r="J372" i="10"/>
  <c r="I1898" i="10"/>
  <c r="G372" i="10"/>
  <c r="K372" i="10"/>
  <c r="J1898" i="10"/>
  <c r="H372" i="10"/>
  <c r="G1898" i="10"/>
  <c r="K1898" i="10"/>
  <c r="G407" i="10"/>
  <c r="K407" i="10"/>
  <c r="J1933" i="10"/>
  <c r="H407" i="10"/>
  <c r="G1933" i="10"/>
  <c r="K1933" i="10"/>
  <c r="I407" i="10"/>
  <c r="H1933" i="10"/>
  <c r="J407" i="10"/>
  <c r="I1933" i="10"/>
  <c r="G427" i="10"/>
  <c r="K427" i="10"/>
  <c r="J1953" i="10"/>
  <c r="H427" i="10"/>
  <c r="G1953" i="10"/>
  <c r="K1953" i="10"/>
  <c r="I427" i="10"/>
  <c r="H1953" i="10"/>
  <c r="J427" i="10"/>
  <c r="I1953" i="10"/>
  <c r="I454" i="10"/>
  <c r="H1980" i="10"/>
  <c r="J454" i="10"/>
  <c r="I1980" i="10"/>
  <c r="G454" i="10"/>
  <c r="K454" i="10"/>
  <c r="J1980" i="10"/>
  <c r="K1980" i="10"/>
  <c r="H454" i="10"/>
  <c r="G1980" i="10"/>
  <c r="I470" i="10"/>
  <c r="H1996" i="10"/>
  <c r="J470" i="10"/>
  <c r="I1996" i="10"/>
  <c r="G470" i="10"/>
  <c r="K470" i="10"/>
  <c r="J1996" i="10"/>
  <c r="H470" i="10"/>
  <c r="G1996" i="10"/>
  <c r="K1996" i="10"/>
  <c r="G493" i="10"/>
  <c r="K493" i="10"/>
  <c r="J2019" i="10"/>
  <c r="H493" i="10"/>
  <c r="G2019" i="10"/>
  <c r="K2019" i="10"/>
  <c r="I493" i="10"/>
  <c r="H2019" i="10"/>
  <c r="I2019" i="10"/>
  <c r="J493" i="10"/>
  <c r="I512" i="10"/>
  <c r="H2038" i="10"/>
  <c r="J512" i="10"/>
  <c r="I2038" i="10"/>
  <c r="G512" i="10"/>
  <c r="K512" i="10"/>
  <c r="J2038" i="10"/>
  <c r="K2038" i="10"/>
  <c r="G2038" i="10"/>
  <c r="H512" i="10"/>
  <c r="G553" i="10"/>
  <c r="K553" i="10"/>
  <c r="J2079" i="10"/>
  <c r="H553" i="10"/>
  <c r="G2079" i="10"/>
  <c r="K2079" i="10"/>
  <c r="I553" i="10"/>
  <c r="H2079" i="10"/>
  <c r="J553" i="10"/>
  <c r="I2079" i="10"/>
  <c r="G593" i="10"/>
  <c r="K593" i="10"/>
  <c r="J2119" i="10"/>
  <c r="H593" i="10"/>
  <c r="G2119" i="10"/>
  <c r="K2119" i="10"/>
  <c r="I593" i="10"/>
  <c r="H2119" i="10"/>
  <c r="J593" i="10"/>
  <c r="I2119" i="10"/>
  <c r="I622" i="10"/>
  <c r="H2148" i="10"/>
  <c r="J622" i="10"/>
  <c r="I2148" i="10"/>
  <c r="G622" i="10"/>
  <c r="K622" i="10"/>
  <c r="J2148" i="10"/>
  <c r="H622" i="10"/>
  <c r="G2148" i="10"/>
  <c r="K2148" i="10"/>
  <c r="I656" i="10"/>
  <c r="H2182" i="10"/>
  <c r="J656" i="10"/>
  <c r="I2182" i="10"/>
  <c r="G656" i="10"/>
  <c r="K656" i="10"/>
  <c r="J2182" i="10"/>
  <c r="K2182" i="10"/>
  <c r="G2182" i="10"/>
  <c r="H656" i="10"/>
  <c r="G675" i="10"/>
  <c r="K675" i="10"/>
  <c r="J2201" i="10"/>
  <c r="H675" i="10"/>
  <c r="G2201" i="10"/>
  <c r="K2201" i="10"/>
  <c r="I675" i="10"/>
  <c r="H2201" i="10"/>
  <c r="I2201" i="10"/>
  <c r="J675" i="10"/>
  <c r="I742" i="10"/>
  <c r="H2268" i="10"/>
  <c r="J742" i="10"/>
  <c r="I2268" i="10"/>
  <c r="G742" i="10"/>
  <c r="K742" i="10"/>
  <c r="J2268" i="10"/>
  <c r="H742" i="10"/>
  <c r="K2268" i="10"/>
  <c r="G2268" i="10"/>
  <c r="G761" i="10"/>
  <c r="K761" i="10"/>
  <c r="J2287" i="10"/>
  <c r="H761" i="10"/>
  <c r="G2287" i="10"/>
  <c r="K2287" i="10"/>
  <c r="I761" i="10"/>
  <c r="H2287" i="10"/>
  <c r="J761" i="10"/>
  <c r="I2287" i="10"/>
  <c r="G823" i="10"/>
  <c r="K823" i="10"/>
  <c r="J2349" i="10"/>
  <c r="H823" i="10"/>
  <c r="G2349" i="10"/>
  <c r="K2349" i="10"/>
  <c r="I823" i="10"/>
  <c r="H2349" i="10"/>
  <c r="J823" i="10"/>
  <c r="I2349" i="10"/>
  <c r="G841" i="10"/>
  <c r="K841" i="10"/>
  <c r="J2367" i="10"/>
  <c r="H841" i="10"/>
  <c r="G2367" i="10"/>
  <c r="K2367" i="10"/>
  <c r="I841" i="10"/>
  <c r="H2367" i="10"/>
  <c r="J841" i="10"/>
  <c r="I2367" i="10"/>
  <c r="I874" i="10"/>
  <c r="H2400" i="10"/>
  <c r="J874" i="10"/>
  <c r="I2400" i="10"/>
  <c r="G874" i="10"/>
  <c r="K874" i="10"/>
  <c r="J2400" i="10"/>
  <c r="G2400" i="10"/>
  <c r="H874" i="10"/>
  <c r="K2400" i="10"/>
  <c r="I888" i="10"/>
  <c r="H2414" i="10"/>
  <c r="J888" i="10"/>
  <c r="I2414" i="10"/>
  <c r="G888" i="10"/>
  <c r="K888" i="10"/>
  <c r="J2414" i="10"/>
  <c r="K2414" i="10"/>
  <c r="G2414" i="10"/>
  <c r="H888" i="10"/>
  <c r="I924" i="10"/>
  <c r="H2450" i="10"/>
  <c r="J924" i="10"/>
  <c r="I2450" i="10"/>
  <c r="G924" i="10"/>
  <c r="K924" i="10"/>
  <c r="J2450" i="10"/>
  <c r="H924" i="10"/>
  <c r="G2450" i="10"/>
  <c r="K2450" i="10"/>
  <c r="I946" i="10"/>
  <c r="H2472" i="10"/>
  <c r="J946" i="10"/>
  <c r="I2472" i="10"/>
  <c r="G946" i="10"/>
  <c r="K946" i="10"/>
  <c r="J2472" i="10"/>
  <c r="G2472" i="10"/>
  <c r="K2472" i="10"/>
  <c r="H946" i="10"/>
  <c r="G957" i="10"/>
  <c r="K957" i="10"/>
  <c r="J2483" i="10"/>
  <c r="H957" i="10"/>
  <c r="G2483" i="10"/>
  <c r="K2483" i="10"/>
  <c r="I957" i="10"/>
  <c r="H2483" i="10"/>
  <c r="I2483" i="10"/>
  <c r="J957" i="10"/>
  <c r="G965" i="10"/>
  <c r="K965" i="10"/>
  <c r="J2491" i="10"/>
  <c r="H965" i="10"/>
  <c r="G2491" i="10"/>
  <c r="K2491" i="10"/>
  <c r="I965" i="10"/>
  <c r="H2491" i="10"/>
  <c r="I2491" i="10"/>
  <c r="J965" i="10"/>
  <c r="G981" i="10"/>
  <c r="K981" i="10"/>
  <c r="J2507" i="10"/>
  <c r="H981" i="10"/>
  <c r="G2507" i="10"/>
  <c r="K2507" i="10"/>
  <c r="I981" i="10"/>
  <c r="H2507" i="10"/>
  <c r="I2507" i="10"/>
  <c r="J981" i="10"/>
  <c r="G987" i="10"/>
  <c r="K987" i="10"/>
  <c r="J2513" i="10"/>
  <c r="H987" i="10"/>
  <c r="G2513" i="10"/>
  <c r="K2513" i="10"/>
  <c r="I987" i="10"/>
  <c r="H2513" i="10"/>
  <c r="J987" i="10"/>
  <c r="I2513" i="10"/>
  <c r="I1006" i="10"/>
  <c r="H2532" i="10"/>
  <c r="J1006" i="10"/>
  <c r="I2532" i="10"/>
  <c r="G1006" i="10"/>
  <c r="K1006" i="10"/>
  <c r="J2532" i="10"/>
  <c r="K2532" i="10"/>
  <c r="H1006" i="10"/>
  <c r="G2532" i="10"/>
  <c r="G1019" i="10"/>
  <c r="K1019" i="10"/>
  <c r="J2545" i="10"/>
  <c r="H1019" i="10"/>
  <c r="G2545" i="10"/>
  <c r="K2545" i="10"/>
  <c r="I1019" i="10"/>
  <c r="H2545" i="10"/>
  <c r="I2545" i="10"/>
  <c r="J1019" i="10"/>
  <c r="G1045" i="10"/>
  <c r="K1045" i="10"/>
  <c r="J2571" i="10"/>
  <c r="H1045" i="10"/>
  <c r="G2571" i="10"/>
  <c r="K2571" i="10"/>
  <c r="I1045" i="10"/>
  <c r="H2571" i="10"/>
  <c r="I2571" i="10"/>
  <c r="J1045" i="10"/>
  <c r="I1092" i="10"/>
  <c r="H2618" i="10"/>
  <c r="J1092" i="10"/>
  <c r="I2618" i="10"/>
  <c r="G1092" i="10"/>
  <c r="K1092" i="10"/>
  <c r="J2618" i="10"/>
  <c r="H1092" i="10"/>
  <c r="G2618" i="10"/>
  <c r="K2618" i="10"/>
  <c r="H1116" i="10"/>
  <c r="G2642" i="10"/>
  <c r="K2642" i="10"/>
  <c r="G1116" i="10"/>
  <c r="J2642" i="10"/>
  <c r="I1116" i="10"/>
  <c r="H2642" i="10"/>
  <c r="K1116" i="10"/>
  <c r="J1116" i="10"/>
  <c r="I2642" i="10"/>
  <c r="H1134" i="10"/>
  <c r="G2660" i="10"/>
  <c r="K2660" i="10"/>
  <c r="J2660" i="10"/>
  <c r="I1134" i="10"/>
  <c r="H2660" i="10"/>
  <c r="G1134" i="10"/>
  <c r="K1134" i="10"/>
  <c r="J1134" i="10"/>
  <c r="I2660" i="10"/>
  <c r="H1158" i="10"/>
  <c r="G2684" i="10"/>
  <c r="K2684" i="10"/>
  <c r="J2684" i="10"/>
  <c r="I1158" i="10"/>
  <c r="H2684" i="10"/>
  <c r="K1158" i="10"/>
  <c r="J1158" i="10"/>
  <c r="I2684" i="10"/>
  <c r="G1158" i="10"/>
  <c r="J1183" i="10"/>
  <c r="I2709" i="10"/>
  <c r="H2709" i="10"/>
  <c r="G1183" i="10"/>
  <c r="K1183" i="10"/>
  <c r="J2709" i="10"/>
  <c r="I1183" i="10"/>
  <c r="H1183" i="10"/>
  <c r="G2709" i="10"/>
  <c r="K2709" i="10"/>
  <c r="J1207" i="10"/>
  <c r="I2733" i="10"/>
  <c r="I1207" i="10"/>
  <c r="G1207" i="10"/>
  <c r="K1207" i="10"/>
  <c r="J2733" i="10"/>
  <c r="H2733" i="10"/>
  <c r="H1207" i="10"/>
  <c r="G2733" i="10"/>
  <c r="K2733" i="10"/>
  <c r="J1223" i="10"/>
  <c r="I2749" i="10"/>
  <c r="I1223" i="10"/>
  <c r="G1223" i="10"/>
  <c r="K1223" i="10"/>
  <c r="J2749" i="10"/>
  <c r="H1223" i="10"/>
  <c r="G2749" i="10"/>
  <c r="K2749" i="10"/>
  <c r="H2749" i="10"/>
  <c r="J1249" i="10"/>
  <c r="I2775" i="10"/>
  <c r="H2775" i="10"/>
  <c r="G1249" i="10"/>
  <c r="K1249" i="10"/>
  <c r="J2775" i="10"/>
  <c r="I1249" i="10"/>
  <c r="H1249" i="10"/>
  <c r="G2775" i="10"/>
  <c r="K2775" i="10"/>
  <c r="J1325" i="10"/>
  <c r="I2851" i="10"/>
  <c r="I1325" i="10"/>
  <c r="G1325" i="10"/>
  <c r="K1325" i="10"/>
  <c r="J2851" i="10"/>
  <c r="H2851" i="10"/>
  <c r="H1325" i="10"/>
  <c r="G2851" i="10"/>
  <c r="K2851" i="10"/>
  <c r="J1361" i="10"/>
  <c r="I2887" i="10"/>
  <c r="H2887" i="10"/>
  <c r="G1361" i="10"/>
  <c r="K1361" i="10"/>
  <c r="J2887" i="10"/>
  <c r="I1361" i="10"/>
  <c r="H1361" i="10"/>
  <c r="G2887" i="10"/>
  <c r="K2887" i="10"/>
  <c r="H1382" i="10"/>
  <c r="G2908" i="10"/>
  <c r="K2908" i="10"/>
  <c r="J2908" i="10"/>
  <c r="I1382" i="10"/>
  <c r="H2908" i="10"/>
  <c r="K1382" i="10"/>
  <c r="J1382" i="10"/>
  <c r="I2908" i="10"/>
  <c r="G1382" i="10"/>
  <c r="H1398" i="10"/>
  <c r="G2924" i="10"/>
  <c r="K2924" i="10"/>
  <c r="K1398" i="10"/>
  <c r="I1398" i="10"/>
  <c r="H2924" i="10"/>
  <c r="J2924" i="10"/>
  <c r="J1398" i="10"/>
  <c r="I2924" i="10"/>
  <c r="G1398" i="10"/>
  <c r="H1418" i="10"/>
  <c r="G2944" i="10"/>
  <c r="K2944" i="10"/>
  <c r="G1418" i="10"/>
  <c r="I1418" i="10"/>
  <c r="H2944" i="10"/>
  <c r="K1418" i="10"/>
  <c r="J1418" i="10"/>
  <c r="I2944" i="10"/>
  <c r="J2944" i="10"/>
  <c r="H1436" i="10"/>
  <c r="G2962" i="10"/>
  <c r="K2962" i="10"/>
  <c r="J2962" i="10"/>
  <c r="I1436" i="10"/>
  <c r="H2962" i="10"/>
  <c r="K1436" i="10"/>
  <c r="J1436" i="10"/>
  <c r="I2962" i="10"/>
  <c r="G1436" i="10"/>
  <c r="H1454" i="10"/>
  <c r="G2980" i="10"/>
  <c r="K2980" i="10"/>
  <c r="G1454" i="10"/>
  <c r="I1454" i="10"/>
  <c r="H2980" i="10"/>
  <c r="K1454" i="10"/>
  <c r="J1454" i="10"/>
  <c r="I2980" i="10"/>
  <c r="J2980" i="10"/>
  <c r="G363" i="10"/>
  <c r="K363" i="10"/>
  <c r="J1889" i="10"/>
  <c r="H363" i="10"/>
  <c r="G1889" i="10"/>
  <c r="K1889" i="10"/>
  <c r="I363" i="10"/>
  <c r="H1889" i="10"/>
  <c r="J363" i="10"/>
  <c r="I1889" i="10"/>
  <c r="I382" i="10"/>
  <c r="H1908" i="10"/>
  <c r="J382" i="10"/>
  <c r="I1908" i="10"/>
  <c r="G382" i="10"/>
  <c r="K382" i="10"/>
  <c r="J1908" i="10"/>
  <c r="H382" i="10"/>
  <c r="G1908" i="10"/>
  <c r="K1908" i="10"/>
  <c r="I410" i="10"/>
  <c r="H1936" i="10"/>
  <c r="J410" i="10"/>
  <c r="I1936" i="10"/>
  <c r="G410" i="10"/>
  <c r="K410" i="10"/>
  <c r="J1936" i="10"/>
  <c r="G1936" i="10"/>
  <c r="H410" i="10"/>
  <c r="K1936" i="10"/>
  <c r="G441" i="10"/>
  <c r="K441" i="10"/>
  <c r="J1967" i="10"/>
  <c r="H441" i="10"/>
  <c r="G1967" i="10"/>
  <c r="K1967" i="10"/>
  <c r="I441" i="10"/>
  <c r="H1967" i="10"/>
  <c r="J441" i="10"/>
  <c r="I1967" i="10"/>
  <c r="I468" i="10"/>
  <c r="H1994" i="10"/>
  <c r="J468" i="10"/>
  <c r="I1994" i="10"/>
  <c r="G468" i="10"/>
  <c r="K468" i="10"/>
  <c r="J1994" i="10"/>
  <c r="H468" i="10"/>
  <c r="G1994" i="10"/>
  <c r="K1994" i="10"/>
  <c r="I492" i="10"/>
  <c r="H2018" i="10"/>
  <c r="J492" i="10"/>
  <c r="I2018" i="10"/>
  <c r="G492" i="10"/>
  <c r="K492" i="10"/>
  <c r="J2018" i="10"/>
  <c r="H492" i="10"/>
  <c r="G2018" i="10"/>
  <c r="K2018" i="10"/>
  <c r="G511" i="10"/>
  <c r="K511" i="10"/>
  <c r="J2037" i="10"/>
  <c r="H511" i="10"/>
  <c r="G2037" i="10"/>
  <c r="K2037" i="10"/>
  <c r="I511" i="10"/>
  <c r="H2037" i="10"/>
  <c r="J511" i="10"/>
  <c r="I2037" i="10"/>
  <c r="G537" i="10"/>
  <c r="K537" i="10"/>
  <c r="J2063" i="10"/>
  <c r="H537" i="10"/>
  <c r="G2063" i="10"/>
  <c r="K2063" i="10"/>
  <c r="I537" i="10"/>
  <c r="H2063" i="10"/>
  <c r="J537" i="10"/>
  <c r="I2063" i="10"/>
  <c r="I568" i="10"/>
  <c r="H2094" i="10"/>
  <c r="J568" i="10"/>
  <c r="I2094" i="10"/>
  <c r="G568" i="10"/>
  <c r="K568" i="10"/>
  <c r="J2094" i="10"/>
  <c r="K2094" i="10"/>
  <c r="G2094" i="10"/>
  <c r="H568" i="10"/>
  <c r="I604" i="10"/>
  <c r="H2130" i="10"/>
  <c r="J604" i="10"/>
  <c r="I2130" i="10"/>
  <c r="G604" i="10"/>
  <c r="K604" i="10"/>
  <c r="J2130" i="10"/>
  <c r="H604" i="10"/>
  <c r="G2130" i="10"/>
  <c r="K2130" i="10"/>
  <c r="G645" i="10"/>
  <c r="K645" i="10"/>
  <c r="J2171" i="10"/>
  <c r="H645" i="10"/>
  <c r="G2171" i="10"/>
  <c r="K2171" i="10"/>
  <c r="I645" i="10"/>
  <c r="H2171" i="10"/>
  <c r="I2171" i="10"/>
  <c r="J645" i="10"/>
  <c r="G693" i="10"/>
  <c r="K693" i="10"/>
  <c r="J2219" i="10"/>
  <c r="H693" i="10"/>
  <c r="G2219" i="10"/>
  <c r="K2219" i="10"/>
  <c r="I693" i="10"/>
  <c r="H2219" i="10"/>
  <c r="I2219" i="10"/>
  <c r="J693" i="10"/>
  <c r="I710" i="10"/>
  <c r="H2236" i="10"/>
  <c r="J710" i="10"/>
  <c r="I2236" i="10"/>
  <c r="G710" i="10"/>
  <c r="K710" i="10"/>
  <c r="J2236" i="10"/>
  <c r="H710" i="10"/>
  <c r="G2236" i="10"/>
  <c r="K2236" i="10"/>
  <c r="G763" i="10"/>
  <c r="K763" i="10"/>
  <c r="J2289" i="10"/>
  <c r="H763" i="10"/>
  <c r="G2289" i="10"/>
  <c r="K2289" i="10"/>
  <c r="I763" i="10"/>
  <c r="H2289" i="10"/>
  <c r="J763" i="10"/>
  <c r="I2289" i="10"/>
  <c r="I776" i="10"/>
  <c r="H2302" i="10"/>
  <c r="J776" i="10"/>
  <c r="I2302" i="10"/>
  <c r="G776" i="10"/>
  <c r="K776" i="10"/>
  <c r="J2302" i="10"/>
  <c r="K2302" i="10"/>
  <c r="G2302" i="10"/>
  <c r="H776" i="10"/>
  <c r="I794" i="10"/>
  <c r="H2320" i="10"/>
  <c r="J794" i="10"/>
  <c r="I2320" i="10"/>
  <c r="G794" i="10"/>
  <c r="K794" i="10"/>
  <c r="J2320" i="10"/>
  <c r="G2320" i="10"/>
  <c r="H794" i="10"/>
  <c r="K2320" i="10"/>
  <c r="G809" i="10"/>
  <c r="K809" i="10"/>
  <c r="J2335" i="10"/>
  <c r="H809" i="10"/>
  <c r="G2335" i="10"/>
  <c r="K2335" i="10"/>
  <c r="I809" i="10"/>
  <c r="H2335" i="10"/>
  <c r="J809" i="10"/>
  <c r="I2335" i="10"/>
  <c r="I854" i="10"/>
  <c r="H2380" i="10"/>
  <c r="J854" i="10"/>
  <c r="I2380" i="10"/>
  <c r="G854" i="10"/>
  <c r="K854" i="10"/>
  <c r="J2380" i="10"/>
  <c r="H854" i="10"/>
  <c r="K2380" i="10"/>
  <c r="G2380" i="10"/>
  <c r="G919" i="10"/>
  <c r="K919" i="10"/>
  <c r="J2445" i="10"/>
  <c r="H919" i="10"/>
  <c r="G2445" i="10"/>
  <c r="K2445" i="10"/>
  <c r="I919" i="10"/>
  <c r="H2445" i="10"/>
  <c r="J919" i="10"/>
  <c r="I2445" i="10"/>
  <c r="G935" i="10"/>
  <c r="K935" i="10"/>
  <c r="J2461" i="10"/>
  <c r="H935" i="10"/>
  <c r="G2461" i="10"/>
  <c r="K2461" i="10"/>
  <c r="I935" i="10"/>
  <c r="H2461" i="10"/>
  <c r="J935" i="10"/>
  <c r="I2461" i="10"/>
  <c r="G945" i="10"/>
  <c r="K945" i="10"/>
  <c r="J2471" i="10"/>
  <c r="H945" i="10"/>
  <c r="G2471" i="10"/>
  <c r="K2471" i="10"/>
  <c r="I945" i="10"/>
  <c r="H2471" i="10"/>
  <c r="J945" i="10"/>
  <c r="I2471" i="10"/>
  <c r="I960" i="10"/>
  <c r="H2486" i="10"/>
  <c r="J960" i="10"/>
  <c r="I2486" i="10"/>
  <c r="G960" i="10"/>
  <c r="K960" i="10"/>
  <c r="J2486" i="10"/>
  <c r="K2486" i="10"/>
  <c r="G2486" i="10"/>
  <c r="H960" i="10"/>
  <c r="I980" i="10"/>
  <c r="H2506" i="10"/>
  <c r="J980" i="10"/>
  <c r="I2506" i="10"/>
  <c r="G980" i="10"/>
  <c r="K980" i="10"/>
  <c r="J2506" i="10"/>
  <c r="H980" i="10"/>
  <c r="G2506" i="10"/>
  <c r="K2506" i="10"/>
  <c r="I998" i="10"/>
  <c r="H2524" i="10"/>
  <c r="J998" i="10"/>
  <c r="I2524" i="10"/>
  <c r="G998" i="10"/>
  <c r="K998" i="10"/>
  <c r="J2524" i="10"/>
  <c r="H998" i="10"/>
  <c r="G2524" i="10"/>
  <c r="K2524" i="10"/>
  <c r="G1011" i="10"/>
  <c r="K1011" i="10"/>
  <c r="J2537" i="10"/>
  <c r="H1011" i="10"/>
  <c r="G2537" i="10"/>
  <c r="K2537" i="10"/>
  <c r="I1011" i="10"/>
  <c r="H2537" i="10"/>
  <c r="I2537" i="10"/>
  <c r="J1011" i="10"/>
  <c r="I1030" i="10"/>
  <c r="H2556" i="10"/>
  <c r="J1030" i="10"/>
  <c r="I2556" i="10"/>
  <c r="G1030" i="10"/>
  <c r="K1030" i="10"/>
  <c r="J2556" i="10"/>
  <c r="H1030" i="10"/>
  <c r="K2556" i="10"/>
  <c r="G2556" i="10"/>
  <c r="G1047" i="10"/>
  <c r="K1047" i="10"/>
  <c r="J2573" i="10"/>
  <c r="H1047" i="10"/>
  <c r="G2573" i="10"/>
  <c r="K2573" i="10"/>
  <c r="I1047" i="10"/>
  <c r="H2573" i="10"/>
  <c r="J1047" i="10"/>
  <c r="I2573" i="10"/>
  <c r="G1055" i="10"/>
  <c r="K1055" i="10"/>
  <c r="J2581" i="10"/>
  <c r="H1055" i="10"/>
  <c r="G2581" i="10"/>
  <c r="K2581" i="10"/>
  <c r="I1055" i="10"/>
  <c r="H2581" i="10"/>
  <c r="J1055" i="10"/>
  <c r="I2581" i="10"/>
  <c r="I1066" i="10"/>
  <c r="H2592" i="10"/>
  <c r="J1066" i="10"/>
  <c r="I2592" i="10"/>
  <c r="G1066" i="10"/>
  <c r="K1066" i="10"/>
  <c r="J2592" i="10"/>
  <c r="G2592" i="10"/>
  <c r="H1066" i="10"/>
  <c r="K2592" i="10"/>
  <c r="I1082" i="10"/>
  <c r="H2608" i="10"/>
  <c r="J1082" i="10"/>
  <c r="I2608" i="10"/>
  <c r="G1082" i="10"/>
  <c r="K1082" i="10"/>
  <c r="J2608" i="10"/>
  <c r="G2608" i="10"/>
  <c r="H1082" i="10"/>
  <c r="K2608" i="10"/>
  <c r="J1101" i="10"/>
  <c r="I2627" i="10"/>
  <c r="I1101" i="10"/>
  <c r="G1101" i="10"/>
  <c r="K1101" i="10"/>
  <c r="J2627" i="10"/>
  <c r="H1101" i="10"/>
  <c r="G2627" i="10"/>
  <c r="K2627" i="10"/>
  <c r="H2627" i="10"/>
  <c r="H1124" i="10"/>
  <c r="G2650" i="10"/>
  <c r="K2650" i="10"/>
  <c r="J2650" i="10"/>
  <c r="I1124" i="10"/>
  <c r="H2650" i="10"/>
  <c r="G1124" i="10"/>
  <c r="J1124" i="10"/>
  <c r="I2650" i="10"/>
  <c r="K1124" i="10"/>
  <c r="H1148" i="10"/>
  <c r="G2674" i="10"/>
  <c r="K2674" i="10"/>
  <c r="K1148" i="10"/>
  <c r="I1148" i="10"/>
  <c r="H2674" i="10"/>
  <c r="G1148" i="10"/>
  <c r="J1148" i="10"/>
  <c r="I2674" i="10"/>
  <c r="J2674" i="10"/>
  <c r="H1198" i="10"/>
  <c r="G2724" i="10"/>
  <c r="K2724" i="10"/>
  <c r="J2724" i="10"/>
  <c r="I1198" i="10"/>
  <c r="H2724" i="10"/>
  <c r="K1198" i="10"/>
  <c r="J1198" i="10"/>
  <c r="I2724" i="10"/>
  <c r="G1198" i="10"/>
  <c r="H1228" i="10"/>
  <c r="G2754" i="10"/>
  <c r="K2754" i="10"/>
  <c r="K1228" i="10"/>
  <c r="I1228" i="10"/>
  <c r="H2754" i="10"/>
  <c r="J2754" i="10"/>
  <c r="J1228" i="10"/>
  <c r="I2754" i="10"/>
  <c r="G1228" i="10"/>
  <c r="H1244" i="10"/>
  <c r="G2770" i="10"/>
  <c r="K2770" i="10"/>
  <c r="I1244" i="10"/>
  <c r="H2770" i="10"/>
  <c r="G1244" i="10"/>
  <c r="J2770" i="10"/>
  <c r="J1244" i="10"/>
  <c r="I2770" i="10"/>
  <c r="K1244" i="10"/>
  <c r="J1295" i="10"/>
  <c r="I2821" i="10"/>
  <c r="I1295" i="10"/>
  <c r="G1295" i="10"/>
  <c r="K1295" i="10"/>
  <c r="J2821" i="10"/>
  <c r="H1295" i="10"/>
  <c r="G2821" i="10"/>
  <c r="K2821" i="10"/>
  <c r="H2821" i="10"/>
  <c r="J1307" i="10"/>
  <c r="I2833" i="10"/>
  <c r="G1307" i="10"/>
  <c r="K1307" i="10"/>
  <c r="J2833" i="10"/>
  <c r="H2833" i="10"/>
  <c r="H1307" i="10"/>
  <c r="G2833" i="10"/>
  <c r="K2833" i="10"/>
  <c r="I1307" i="10"/>
  <c r="J1331" i="10"/>
  <c r="I2857" i="10"/>
  <c r="H2857" i="10"/>
  <c r="G1331" i="10"/>
  <c r="K1331" i="10"/>
  <c r="J2857" i="10"/>
  <c r="H1331" i="10"/>
  <c r="G2857" i="10"/>
  <c r="K2857" i="10"/>
  <c r="I1331" i="10"/>
  <c r="I384" i="10"/>
  <c r="H1910" i="10"/>
  <c r="J384" i="10"/>
  <c r="I1910" i="10"/>
  <c r="G384" i="10"/>
  <c r="K384" i="10"/>
  <c r="J1910" i="10"/>
  <c r="K1910" i="10"/>
  <c r="G1910" i="10"/>
  <c r="H384" i="10"/>
  <c r="I412" i="10"/>
  <c r="H1938" i="10"/>
  <c r="J412" i="10"/>
  <c r="I1938" i="10"/>
  <c r="G412" i="10"/>
  <c r="K412" i="10"/>
  <c r="J1938" i="10"/>
  <c r="H412" i="10"/>
  <c r="G1938" i="10"/>
  <c r="K1938" i="10"/>
  <c r="G439" i="10"/>
  <c r="K439" i="10"/>
  <c r="J1965" i="10"/>
  <c r="H439" i="10"/>
  <c r="G1965" i="10"/>
  <c r="K1965" i="10"/>
  <c r="I439" i="10"/>
  <c r="H1965" i="10"/>
  <c r="J439" i="10"/>
  <c r="I1965" i="10"/>
  <c r="I462" i="10"/>
  <c r="H1988" i="10"/>
  <c r="J462" i="10"/>
  <c r="I1988" i="10"/>
  <c r="G462" i="10"/>
  <c r="K462" i="10"/>
  <c r="J1988" i="10"/>
  <c r="K1988" i="10"/>
  <c r="H462" i="10"/>
  <c r="G1988" i="10"/>
  <c r="I490" i="10"/>
  <c r="H2016" i="10"/>
  <c r="J490" i="10"/>
  <c r="I2016" i="10"/>
  <c r="G490" i="10"/>
  <c r="K490" i="10"/>
  <c r="J2016" i="10"/>
  <c r="G2016" i="10"/>
  <c r="K2016" i="10"/>
  <c r="H490" i="10"/>
  <c r="G509" i="10"/>
  <c r="K509" i="10"/>
  <c r="J2035" i="10"/>
  <c r="H509" i="10"/>
  <c r="G2035" i="10"/>
  <c r="K2035" i="10"/>
  <c r="I509" i="10"/>
  <c r="H2035" i="10"/>
  <c r="I2035" i="10"/>
  <c r="J509" i="10"/>
  <c r="G539" i="10"/>
  <c r="K539" i="10"/>
  <c r="J2065" i="10"/>
  <c r="H539" i="10"/>
  <c r="G2065" i="10"/>
  <c r="K2065" i="10"/>
  <c r="I539" i="10"/>
  <c r="H2065" i="10"/>
  <c r="J539" i="10"/>
  <c r="I2065" i="10"/>
  <c r="I566" i="10"/>
  <c r="H2092" i="10"/>
  <c r="J566" i="10"/>
  <c r="I2092" i="10"/>
  <c r="G566" i="10"/>
  <c r="K566" i="10"/>
  <c r="J2092" i="10"/>
  <c r="K2092" i="10"/>
  <c r="H566" i="10"/>
  <c r="G2092" i="10"/>
  <c r="G893" i="10"/>
  <c r="K893" i="10"/>
  <c r="J2419" i="10"/>
  <c r="H893" i="10"/>
  <c r="G2419" i="10"/>
  <c r="K2419" i="10"/>
  <c r="I893" i="10"/>
  <c r="H2419" i="10"/>
  <c r="I2419" i="10"/>
  <c r="J893" i="10"/>
  <c r="G905" i="10"/>
  <c r="K905" i="10"/>
  <c r="J2431" i="10"/>
  <c r="H905" i="10"/>
  <c r="G2431" i="10"/>
  <c r="K2431" i="10"/>
  <c r="I905" i="10"/>
  <c r="H2431" i="10"/>
  <c r="J905" i="10"/>
  <c r="I2431" i="10"/>
  <c r="G929" i="10"/>
  <c r="K929" i="10"/>
  <c r="J2455" i="10"/>
  <c r="H929" i="10"/>
  <c r="G2455" i="10"/>
  <c r="K2455" i="10"/>
  <c r="I929" i="10"/>
  <c r="H2455" i="10"/>
  <c r="J929" i="10"/>
  <c r="I2455" i="10"/>
  <c r="G937" i="10"/>
  <c r="K937" i="10"/>
  <c r="J2463" i="10"/>
  <c r="H937" i="10"/>
  <c r="G2463" i="10"/>
  <c r="K2463" i="10"/>
  <c r="I937" i="10"/>
  <c r="H2463" i="10"/>
  <c r="J937" i="10"/>
  <c r="I2463" i="10"/>
  <c r="G967" i="10"/>
  <c r="K967" i="10"/>
  <c r="J2493" i="10"/>
  <c r="H967" i="10"/>
  <c r="G2493" i="10"/>
  <c r="K2493" i="10"/>
  <c r="I967" i="10"/>
  <c r="H2493" i="10"/>
  <c r="J967" i="10"/>
  <c r="I2493" i="10"/>
  <c r="G983" i="10"/>
  <c r="K983" i="10"/>
  <c r="J2509" i="10"/>
  <c r="H983" i="10"/>
  <c r="G2509" i="10"/>
  <c r="K2509" i="10"/>
  <c r="I983" i="10"/>
  <c r="H2509" i="10"/>
  <c r="J983" i="10"/>
  <c r="I2509" i="10"/>
  <c r="I1000" i="10"/>
  <c r="H2526" i="10"/>
  <c r="J1000" i="10"/>
  <c r="I2526" i="10"/>
  <c r="G1000" i="10"/>
  <c r="K1000" i="10"/>
  <c r="J2526" i="10"/>
  <c r="K2526" i="10"/>
  <c r="G2526" i="10"/>
  <c r="H1000" i="10"/>
  <c r="G1015" i="10"/>
  <c r="K1015" i="10"/>
  <c r="J2541" i="10"/>
  <c r="H1015" i="10"/>
  <c r="G2541" i="10"/>
  <c r="K2541" i="10"/>
  <c r="I1015" i="10"/>
  <c r="H2541" i="10"/>
  <c r="J1015" i="10"/>
  <c r="I2541" i="10"/>
  <c r="I1032" i="10"/>
  <c r="H2558" i="10"/>
  <c r="J1032" i="10"/>
  <c r="I2558" i="10"/>
  <c r="G1032" i="10"/>
  <c r="K1032" i="10"/>
  <c r="J2558" i="10"/>
  <c r="K2558" i="10"/>
  <c r="H1032" i="10"/>
  <c r="G2558" i="10"/>
  <c r="G1073" i="10"/>
  <c r="K1073" i="10"/>
  <c r="J2599" i="10"/>
  <c r="H1073" i="10"/>
  <c r="G2599" i="10"/>
  <c r="K2599" i="10"/>
  <c r="I1073" i="10"/>
  <c r="H2599" i="10"/>
  <c r="J1073" i="10"/>
  <c r="I2599" i="10"/>
  <c r="G1091" i="10"/>
  <c r="K1091" i="10"/>
  <c r="J2617" i="10"/>
  <c r="H1091" i="10"/>
  <c r="G2617" i="10"/>
  <c r="K2617" i="10"/>
  <c r="I1091" i="10"/>
  <c r="H2617" i="10"/>
  <c r="J1091" i="10"/>
  <c r="I2617" i="10"/>
  <c r="H1118" i="10"/>
  <c r="G2644" i="10"/>
  <c r="K2644" i="10"/>
  <c r="K1118" i="10"/>
  <c r="I1118" i="10"/>
  <c r="H2644" i="10"/>
  <c r="G1118" i="10"/>
  <c r="J2644" i="10"/>
  <c r="J1118" i="10"/>
  <c r="I2644" i="10"/>
  <c r="J1151" i="10"/>
  <c r="I2677" i="10"/>
  <c r="H2677" i="10"/>
  <c r="G1151" i="10"/>
  <c r="K1151" i="10"/>
  <c r="J2677" i="10"/>
  <c r="H1151" i="10"/>
  <c r="G2677" i="10"/>
  <c r="K2677" i="10"/>
  <c r="I1151" i="10"/>
  <c r="H1174" i="10"/>
  <c r="G2700" i="10"/>
  <c r="K2700" i="10"/>
  <c r="I1174" i="10"/>
  <c r="H2700" i="10"/>
  <c r="G1174" i="10"/>
  <c r="J2700" i="10"/>
  <c r="J1174" i="10"/>
  <c r="I2700" i="10"/>
  <c r="K1174" i="10"/>
  <c r="J1205" i="10"/>
  <c r="I2731" i="10"/>
  <c r="G1205" i="10"/>
  <c r="K1205" i="10"/>
  <c r="J2731" i="10"/>
  <c r="I1205" i="10"/>
  <c r="H1205" i="10"/>
  <c r="G2731" i="10"/>
  <c r="K2731" i="10"/>
  <c r="H2731" i="10"/>
  <c r="J1247" i="10"/>
  <c r="I2773" i="10"/>
  <c r="H2773" i="10"/>
  <c r="G1247" i="10"/>
  <c r="K1247" i="10"/>
  <c r="J2773" i="10"/>
  <c r="H1247" i="10"/>
  <c r="G2773" i="10"/>
  <c r="K2773" i="10"/>
  <c r="I1247" i="10"/>
  <c r="H1352" i="10"/>
  <c r="G2878" i="10"/>
  <c r="K2878" i="10"/>
  <c r="G1352" i="10"/>
  <c r="I1352" i="10"/>
  <c r="H2878" i="10"/>
  <c r="K1352" i="10"/>
  <c r="J2878" i="10"/>
  <c r="J1352" i="10"/>
  <c r="I2878" i="10"/>
  <c r="H1374" i="10"/>
  <c r="G2900" i="10"/>
  <c r="K2900" i="10"/>
  <c r="G1374" i="10"/>
  <c r="I1374" i="10"/>
  <c r="H2900" i="10"/>
  <c r="J2900" i="10"/>
  <c r="J1374" i="10"/>
  <c r="I2900" i="10"/>
  <c r="K1374" i="10"/>
  <c r="H1394" i="10"/>
  <c r="G2920" i="10"/>
  <c r="K2920" i="10"/>
  <c r="K1394" i="10"/>
  <c r="I1394" i="10"/>
  <c r="H2920" i="10"/>
  <c r="G1394" i="10"/>
  <c r="J1394" i="10"/>
  <c r="I2920" i="10"/>
  <c r="J2920" i="10"/>
  <c r="J1413" i="10"/>
  <c r="I2939" i="10"/>
  <c r="G1413" i="10"/>
  <c r="K1413" i="10"/>
  <c r="J2939" i="10"/>
  <c r="H2939" i="10"/>
  <c r="H1413" i="10"/>
  <c r="G2939" i="10"/>
  <c r="K2939" i="10"/>
  <c r="I1413" i="10"/>
  <c r="H1428" i="10"/>
  <c r="G2954" i="10"/>
  <c r="K2954" i="10"/>
  <c r="J2954" i="10"/>
  <c r="I1428" i="10"/>
  <c r="H2954" i="10"/>
  <c r="K1428" i="10"/>
  <c r="J1428" i="10"/>
  <c r="I2954" i="10"/>
  <c r="G1428" i="10"/>
  <c r="J1445" i="10"/>
  <c r="I2971" i="10"/>
  <c r="H2971" i="10"/>
  <c r="G1445" i="10"/>
  <c r="K1445" i="10"/>
  <c r="J2971" i="10"/>
  <c r="H1445" i="10"/>
  <c r="G2971" i="10"/>
  <c r="K2971" i="10"/>
  <c r="I1445" i="10"/>
  <c r="H1456" i="10"/>
  <c r="G2982" i="10"/>
  <c r="K2982" i="10"/>
  <c r="K1456" i="10"/>
  <c r="I1456" i="10"/>
  <c r="H2982" i="10"/>
  <c r="J2982" i="10"/>
  <c r="J1456" i="10"/>
  <c r="I2982" i="10"/>
  <c r="G1456" i="10"/>
  <c r="J1473" i="10"/>
  <c r="I2999" i="10"/>
  <c r="I1473" i="10"/>
  <c r="G1473" i="10"/>
  <c r="K1473" i="10"/>
  <c r="J2999" i="10"/>
  <c r="H2999" i="10"/>
  <c r="H1473" i="10"/>
  <c r="G2999" i="10"/>
  <c r="K2999" i="10"/>
  <c r="J1485" i="10"/>
  <c r="I3011" i="10"/>
  <c r="H3011" i="10"/>
  <c r="G1485" i="10"/>
  <c r="K1485" i="10"/>
  <c r="J3011" i="10"/>
  <c r="H1485" i="10"/>
  <c r="G3011" i="10"/>
  <c r="K3011" i="10"/>
  <c r="I1485" i="10"/>
  <c r="J1489" i="10"/>
  <c r="I3015" i="10"/>
  <c r="H3015" i="10"/>
  <c r="G1489" i="10"/>
  <c r="K1489" i="10"/>
  <c r="J3015" i="10"/>
  <c r="H1489" i="10"/>
  <c r="G3015" i="10"/>
  <c r="K3015" i="10"/>
  <c r="I1489" i="10"/>
  <c r="J1517" i="10"/>
  <c r="I3043" i="10"/>
  <c r="K3043" i="10"/>
  <c r="G1517" i="10"/>
  <c r="K1517" i="10"/>
  <c r="J3043" i="10"/>
  <c r="H1517" i="10"/>
  <c r="H3043" i="10"/>
  <c r="G3043" i="10"/>
  <c r="I1517" i="10"/>
  <c r="I358" i="10"/>
  <c r="H1884" i="10"/>
  <c r="J358" i="10"/>
  <c r="I1884" i="10"/>
  <c r="G358" i="10"/>
  <c r="K358" i="10"/>
  <c r="J1884" i="10"/>
  <c r="H358" i="10"/>
  <c r="K1884" i="10"/>
  <c r="G1884" i="10"/>
  <c r="I330" i="10"/>
  <c r="H1856" i="10"/>
  <c r="J330" i="10"/>
  <c r="I1856" i="10"/>
  <c r="G330" i="10"/>
  <c r="K330" i="10"/>
  <c r="J1856" i="10"/>
  <c r="G1856" i="10"/>
  <c r="H330" i="10"/>
  <c r="K1856" i="10"/>
  <c r="G299" i="10"/>
  <c r="K299" i="10"/>
  <c r="J1825" i="10"/>
  <c r="H299" i="10"/>
  <c r="G1825" i="10"/>
  <c r="K1825" i="10"/>
  <c r="I299" i="10"/>
  <c r="H1825" i="10"/>
  <c r="I1825" i="10"/>
  <c r="J299" i="10"/>
  <c r="G259" i="10"/>
  <c r="K259" i="10"/>
  <c r="J1785" i="10"/>
  <c r="H259" i="10"/>
  <c r="G1785" i="10"/>
  <c r="K1785" i="10"/>
  <c r="I259" i="10"/>
  <c r="H1785" i="10"/>
  <c r="I1785" i="10"/>
  <c r="J259" i="10"/>
  <c r="I242" i="10"/>
  <c r="H1768" i="10"/>
  <c r="J242" i="10"/>
  <c r="I1768" i="10"/>
  <c r="G242" i="10"/>
  <c r="K242" i="10"/>
  <c r="J1768" i="10"/>
  <c r="G1768" i="10"/>
  <c r="K1768" i="10"/>
  <c r="H242" i="10"/>
  <c r="I182" i="10"/>
  <c r="H1708" i="10"/>
  <c r="J182" i="10"/>
  <c r="I1708" i="10"/>
  <c r="G182" i="10"/>
  <c r="K182" i="10"/>
  <c r="J1708" i="10"/>
  <c r="H182" i="10"/>
  <c r="K1708" i="10"/>
  <c r="G1708" i="10"/>
  <c r="I158" i="10"/>
  <c r="H1684" i="10"/>
  <c r="J158" i="10"/>
  <c r="I1684" i="10"/>
  <c r="G158" i="10"/>
  <c r="K158" i="10"/>
  <c r="J1684" i="10"/>
  <c r="H158" i="10"/>
  <c r="K1684" i="10"/>
  <c r="G1684" i="10"/>
  <c r="G105" i="10"/>
  <c r="K105" i="10"/>
  <c r="J1631" i="10"/>
  <c r="H105" i="10"/>
  <c r="G1631" i="10"/>
  <c r="K1631" i="10"/>
  <c r="I105" i="10"/>
  <c r="H1631" i="10"/>
  <c r="J105" i="10"/>
  <c r="I1631" i="10"/>
  <c r="I84" i="10"/>
  <c r="H1610" i="10"/>
  <c r="J84" i="10"/>
  <c r="I1610" i="10"/>
  <c r="G84" i="10"/>
  <c r="K84" i="10"/>
  <c r="J1610" i="10"/>
  <c r="H84" i="10"/>
  <c r="G1610" i="10"/>
  <c r="K1610" i="10"/>
  <c r="G559" i="10"/>
  <c r="K559" i="10"/>
  <c r="J2085" i="10"/>
  <c r="H559" i="10"/>
  <c r="G2085" i="10"/>
  <c r="K2085" i="10"/>
  <c r="I559" i="10"/>
  <c r="H2085" i="10"/>
  <c r="J559" i="10"/>
  <c r="I2085" i="10"/>
  <c r="G595" i="10"/>
  <c r="K595" i="10"/>
  <c r="J2121" i="10"/>
  <c r="H595" i="10"/>
  <c r="G2121" i="10"/>
  <c r="K2121" i="10"/>
  <c r="I595" i="10"/>
  <c r="H2121" i="10"/>
  <c r="J595" i="10"/>
  <c r="I2121" i="10"/>
  <c r="G635" i="10"/>
  <c r="K635" i="10"/>
  <c r="J2161" i="10"/>
  <c r="H635" i="10"/>
  <c r="G2161" i="10"/>
  <c r="K2161" i="10"/>
  <c r="I635" i="10"/>
  <c r="H2161" i="10"/>
  <c r="I2161" i="10"/>
  <c r="J635" i="10"/>
  <c r="G663" i="10"/>
  <c r="K663" i="10"/>
  <c r="J2189" i="10"/>
  <c r="H663" i="10"/>
  <c r="G2189" i="10"/>
  <c r="K2189" i="10"/>
  <c r="I663" i="10"/>
  <c r="H2189" i="10"/>
  <c r="J663" i="10"/>
  <c r="I2189" i="10"/>
  <c r="G695" i="10"/>
  <c r="K695" i="10"/>
  <c r="J2221" i="10"/>
  <c r="H695" i="10"/>
  <c r="G2221" i="10"/>
  <c r="K2221" i="10"/>
  <c r="I695" i="10"/>
  <c r="H2221" i="10"/>
  <c r="J695" i="10"/>
  <c r="I2221" i="10"/>
  <c r="G711" i="10"/>
  <c r="K711" i="10"/>
  <c r="J2237" i="10"/>
  <c r="H711" i="10"/>
  <c r="G2237" i="10"/>
  <c r="K2237" i="10"/>
  <c r="I711" i="10"/>
  <c r="H2237" i="10"/>
  <c r="J711" i="10"/>
  <c r="I2237" i="10"/>
  <c r="G743" i="10"/>
  <c r="K743" i="10"/>
  <c r="J2269" i="10"/>
  <c r="H743" i="10"/>
  <c r="G2269" i="10"/>
  <c r="K2269" i="10"/>
  <c r="I743" i="10"/>
  <c r="H2269" i="10"/>
  <c r="J743" i="10"/>
  <c r="I2269" i="10"/>
  <c r="G755" i="10"/>
  <c r="K755" i="10"/>
  <c r="J2281" i="10"/>
  <c r="H755" i="10"/>
  <c r="G2281" i="10"/>
  <c r="K2281" i="10"/>
  <c r="I755" i="10"/>
  <c r="H2281" i="10"/>
  <c r="J755" i="10"/>
  <c r="I2281" i="10"/>
  <c r="I782" i="10"/>
  <c r="H2308" i="10"/>
  <c r="J782" i="10"/>
  <c r="I2308" i="10"/>
  <c r="G782" i="10"/>
  <c r="K782" i="10"/>
  <c r="J2308" i="10"/>
  <c r="H782" i="10"/>
  <c r="K2308" i="10"/>
  <c r="G2308" i="10"/>
  <c r="H1490" i="10"/>
  <c r="G3016" i="10"/>
  <c r="K3016" i="10"/>
  <c r="K1490" i="10"/>
  <c r="J3016" i="10"/>
  <c r="I1490" i="10"/>
  <c r="H3016" i="10"/>
  <c r="J1490" i="10"/>
  <c r="I3016" i="10"/>
  <c r="G1490" i="10"/>
  <c r="J1519" i="10"/>
  <c r="I3045" i="10"/>
  <c r="H1519" i="10"/>
  <c r="I1519" i="10"/>
  <c r="G1519" i="10"/>
  <c r="K1519" i="10"/>
  <c r="J3045" i="10"/>
  <c r="K3045" i="10"/>
  <c r="H3045" i="10"/>
  <c r="G3045" i="10"/>
  <c r="I316" i="10"/>
  <c r="H1842" i="10"/>
  <c r="J316" i="10"/>
  <c r="I1842" i="10"/>
  <c r="G316" i="10"/>
  <c r="K316" i="10"/>
  <c r="J1842" i="10"/>
  <c r="H316" i="10"/>
  <c r="G1842" i="10"/>
  <c r="K1842" i="10"/>
  <c r="G297" i="10"/>
  <c r="K297" i="10"/>
  <c r="J1823" i="10"/>
  <c r="H297" i="10"/>
  <c r="G1823" i="10"/>
  <c r="K1823" i="10"/>
  <c r="I297" i="10"/>
  <c r="H1823" i="10"/>
  <c r="J297" i="10"/>
  <c r="I1823" i="10"/>
  <c r="I270" i="10"/>
  <c r="H1796" i="10"/>
  <c r="J270" i="10"/>
  <c r="I1796" i="10"/>
  <c r="G270" i="10"/>
  <c r="K270" i="10"/>
  <c r="J1796" i="10"/>
  <c r="K1796" i="10"/>
  <c r="H270" i="10"/>
  <c r="G1796" i="10"/>
  <c r="I208" i="10"/>
  <c r="H1734" i="10"/>
  <c r="J208" i="10"/>
  <c r="I1734" i="10"/>
  <c r="G208" i="10"/>
  <c r="K208" i="10"/>
  <c r="J1734" i="10"/>
  <c r="K1734" i="10"/>
  <c r="G1734" i="10"/>
  <c r="H208" i="10"/>
  <c r="I184" i="10"/>
  <c r="H1710" i="10"/>
  <c r="J184" i="10"/>
  <c r="I1710" i="10"/>
  <c r="G184" i="10"/>
  <c r="K184" i="10"/>
  <c r="J1710" i="10"/>
  <c r="K1710" i="10"/>
  <c r="G1710" i="10"/>
  <c r="H184" i="10"/>
  <c r="I160" i="10"/>
  <c r="H1686" i="10"/>
  <c r="J160" i="10"/>
  <c r="I1686" i="10"/>
  <c r="G160" i="10"/>
  <c r="K160" i="10"/>
  <c r="J1686" i="10"/>
  <c r="K1686" i="10"/>
  <c r="G1686" i="10"/>
  <c r="H160" i="10"/>
  <c r="I94" i="10"/>
  <c r="H1620" i="10"/>
  <c r="J94" i="10"/>
  <c r="I1620" i="10"/>
  <c r="G94" i="10"/>
  <c r="K94" i="10"/>
  <c r="J1620" i="10"/>
  <c r="H94" i="10"/>
  <c r="K1620" i="10"/>
  <c r="G1620" i="10"/>
  <c r="I52" i="10"/>
  <c r="H1578" i="10"/>
  <c r="J52" i="10"/>
  <c r="I1578" i="10"/>
  <c r="G52" i="10"/>
  <c r="K52" i="10"/>
  <c r="J1578" i="10"/>
  <c r="H52" i="10"/>
  <c r="G1578" i="10"/>
  <c r="K1578" i="10"/>
  <c r="I648" i="10"/>
  <c r="H2174" i="10"/>
  <c r="J648" i="10"/>
  <c r="I2174" i="10"/>
  <c r="G648" i="10"/>
  <c r="K648" i="10"/>
  <c r="J2174" i="10"/>
  <c r="K2174" i="10"/>
  <c r="H648" i="10"/>
  <c r="G2174" i="10"/>
  <c r="I660" i="10"/>
  <c r="H2186" i="10"/>
  <c r="J660" i="10"/>
  <c r="I2186" i="10"/>
  <c r="G660" i="10"/>
  <c r="K660" i="10"/>
  <c r="J2186" i="10"/>
  <c r="H660" i="10"/>
  <c r="G2186" i="10"/>
  <c r="K2186" i="10"/>
  <c r="I684" i="10"/>
  <c r="H2210" i="10"/>
  <c r="J684" i="10"/>
  <c r="I2210" i="10"/>
  <c r="G684" i="10"/>
  <c r="K684" i="10"/>
  <c r="J2210" i="10"/>
  <c r="H684" i="10"/>
  <c r="G2210" i="10"/>
  <c r="K2210" i="10"/>
  <c r="G723" i="10"/>
  <c r="K723" i="10"/>
  <c r="J2249" i="10"/>
  <c r="H723" i="10"/>
  <c r="G2249" i="10"/>
  <c r="K2249" i="10"/>
  <c r="I723" i="10"/>
  <c r="H2249" i="10"/>
  <c r="J723" i="10"/>
  <c r="I2249" i="10"/>
  <c r="I766" i="10"/>
  <c r="H2292" i="10"/>
  <c r="J766" i="10"/>
  <c r="I2292" i="10"/>
  <c r="G766" i="10"/>
  <c r="K766" i="10"/>
  <c r="J2292" i="10"/>
  <c r="K2292" i="10"/>
  <c r="H766" i="10"/>
  <c r="G2292" i="10"/>
  <c r="I796" i="10"/>
  <c r="H2322" i="10"/>
  <c r="J796" i="10"/>
  <c r="I2322" i="10"/>
  <c r="G796" i="10"/>
  <c r="K796" i="10"/>
  <c r="J2322" i="10"/>
  <c r="H796" i="10"/>
  <c r="G2322" i="10"/>
  <c r="K2322" i="10"/>
  <c r="G857" i="10"/>
  <c r="K857" i="10"/>
  <c r="J2383" i="10"/>
  <c r="H857" i="10"/>
  <c r="G2383" i="10"/>
  <c r="K2383" i="10"/>
  <c r="I857" i="10"/>
  <c r="H2383" i="10"/>
  <c r="J857" i="10"/>
  <c r="I2383" i="10"/>
  <c r="G889" i="10"/>
  <c r="K889" i="10"/>
  <c r="J2415" i="10"/>
  <c r="H889" i="10"/>
  <c r="G2415" i="10"/>
  <c r="K2415" i="10"/>
  <c r="I889" i="10"/>
  <c r="H2415" i="10"/>
  <c r="J889" i="10"/>
  <c r="I2415" i="10"/>
  <c r="G901" i="10"/>
  <c r="K901" i="10"/>
  <c r="J2427" i="10"/>
  <c r="H901" i="10"/>
  <c r="G2427" i="10"/>
  <c r="K2427" i="10"/>
  <c r="I901" i="10"/>
  <c r="H2427" i="10"/>
  <c r="I2427" i="10"/>
  <c r="J901" i="10"/>
  <c r="G925" i="10"/>
  <c r="K925" i="10"/>
  <c r="J2451" i="10"/>
  <c r="H925" i="10"/>
  <c r="G2451" i="10"/>
  <c r="K2451" i="10"/>
  <c r="I925" i="10"/>
  <c r="H2451" i="10"/>
  <c r="I2451" i="10"/>
  <c r="J925" i="10"/>
  <c r="G947" i="10"/>
  <c r="K947" i="10"/>
  <c r="J2473" i="10"/>
  <c r="H947" i="10"/>
  <c r="G2473" i="10"/>
  <c r="K2473" i="10"/>
  <c r="I947" i="10"/>
  <c r="H2473" i="10"/>
  <c r="I2473" i="10"/>
  <c r="J947" i="10"/>
  <c r="I962" i="10"/>
  <c r="H2488" i="10"/>
  <c r="J962" i="10"/>
  <c r="I2488" i="10"/>
  <c r="G962" i="10"/>
  <c r="K962" i="10"/>
  <c r="J2488" i="10"/>
  <c r="G2488" i="10"/>
  <c r="H962" i="10"/>
  <c r="K2488" i="10"/>
  <c r="G979" i="10"/>
  <c r="K979" i="10"/>
  <c r="J2505" i="10"/>
  <c r="H979" i="10"/>
  <c r="G2505" i="10"/>
  <c r="K2505" i="10"/>
  <c r="I979" i="10"/>
  <c r="H2505" i="10"/>
  <c r="I2505" i="10"/>
  <c r="J979" i="10"/>
  <c r="G1007" i="10"/>
  <c r="K1007" i="10"/>
  <c r="J2533" i="10"/>
  <c r="H1007" i="10"/>
  <c r="G2533" i="10"/>
  <c r="K2533" i="10"/>
  <c r="I1007" i="10"/>
  <c r="H2533" i="10"/>
  <c r="J1007" i="10"/>
  <c r="I2533" i="10"/>
  <c r="I1024" i="10"/>
  <c r="H2550" i="10"/>
  <c r="J1024" i="10"/>
  <c r="I2550" i="10"/>
  <c r="G1024" i="10"/>
  <c r="K1024" i="10"/>
  <c r="J2550" i="10"/>
  <c r="K2550" i="10"/>
  <c r="G2550" i="10"/>
  <c r="H1024" i="10"/>
  <c r="G1035" i="10"/>
  <c r="K1035" i="10"/>
  <c r="J2561" i="10"/>
  <c r="H1035" i="10"/>
  <c r="G2561" i="10"/>
  <c r="K2561" i="10"/>
  <c r="I1035" i="10"/>
  <c r="H2561" i="10"/>
  <c r="I2561" i="10"/>
  <c r="J1035" i="10"/>
  <c r="G1049" i="10"/>
  <c r="K1049" i="10"/>
  <c r="J2575" i="10"/>
  <c r="H1049" i="10"/>
  <c r="G2575" i="10"/>
  <c r="K2575" i="10"/>
  <c r="I1049" i="10"/>
  <c r="H2575" i="10"/>
  <c r="J1049" i="10"/>
  <c r="I2575" i="10"/>
  <c r="G1061" i="10"/>
  <c r="K1061" i="10"/>
  <c r="J2587" i="10"/>
  <c r="H1061" i="10"/>
  <c r="G2587" i="10"/>
  <c r="K2587" i="10"/>
  <c r="I1061" i="10"/>
  <c r="H2587" i="10"/>
  <c r="I2587" i="10"/>
  <c r="J1061" i="10"/>
  <c r="I1078" i="10"/>
  <c r="H2604" i="10"/>
  <c r="J1078" i="10"/>
  <c r="I2604" i="10"/>
  <c r="G1078" i="10"/>
  <c r="K1078" i="10"/>
  <c r="J2604" i="10"/>
  <c r="K2604" i="10"/>
  <c r="H1078" i="10"/>
  <c r="G2604" i="10"/>
  <c r="H1100" i="10"/>
  <c r="G2626" i="10"/>
  <c r="K2626" i="10"/>
  <c r="K1100" i="10"/>
  <c r="I1100" i="10"/>
  <c r="H2626" i="10"/>
  <c r="J2626" i="10"/>
  <c r="J1100" i="10"/>
  <c r="I2626" i="10"/>
  <c r="G1100" i="10"/>
  <c r="J1125" i="10"/>
  <c r="I2651" i="10"/>
  <c r="H2651" i="10"/>
  <c r="G1125" i="10"/>
  <c r="K1125" i="10"/>
  <c r="J2651" i="10"/>
  <c r="I1125" i="10"/>
  <c r="H1125" i="10"/>
  <c r="G2651" i="10"/>
  <c r="K2651" i="10"/>
  <c r="J1149" i="10"/>
  <c r="I2675" i="10"/>
  <c r="I1149" i="10"/>
  <c r="G1149" i="10"/>
  <c r="K1149" i="10"/>
  <c r="J2675" i="10"/>
  <c r="H2675" i="10"/>
  <c r="H1149" i="10"/>
  <c r="G2675" i="10"/>
  <c r="K2675" i="10"/>
  <c r="J1187" i="10"/>
  <c r="I2713" i="10"/>
  <c r="G1187" i="10"/>
  <c r="K1187" i="10"/>
  <c r="J2713" i="10"/>
  <c r="I1187" i="10"/>
  <c r="H1187" i="10"/>
  <c r="G2713" i="10"/>
  <c r="K2713" i="10"/>
  <c r="H2713" i="10"/>
  <c r="H1208" i="10"/>
  <c r="G2734" i="10"/>
  <c r="K2734" i="10"/>
  <c r="G1208" i="10"/>
  <c r="I1208" i="10"/>
  <c r="H2734" i="10"/>
  <c r="K1208" i="10"/>
  <c r="J1208" i="10"/>
  <c r="I2734" i="10"/>
  <c r="J2734" i="10"/>
  <c r="J1253" i="10"/>
  <c r="I2779" i="10"/>
  <c r="G1253" i="10"/>
  <c r="K1253" i="10"/>
  <c r="J2779" i="10"/>
  <c r="I1253" i="10"/>
  <c r="H1253" i="10"/>
  <c r="G2779" i="10"/>
  <c r="K2779" i="10"/>
  <c r="H2779" i="10"/>
  <c r="H1294" i="10"/>
  <c r="G2820" i="10"/>
  <c r="K2820" i="10"/>
  <c r="K1294" i="10"/>
  <c r="I1294" i="10"/>
  <c r="H2820" i="10"/>
  <c r="J1294" i="10"/>
  <c r="I2820" i="10"/>
  <c r="G1294" i="10"/>
  <c r="J2820" i="10"/>
  <c r="J1309" i="10"/>
  <c r="I2835" i="10"/>
  <c r="I1309" i="10"/>
  <c r="G1309" i="10"/>
  <c r="K1309" i="10"/>
  <c r="J2835" i="10"/>
  <c r="H1309" i="10"/>
  <c r="G2835" i="10"/>
  <c r="K2835" i="10"/>
  <c r="H2835" i="10"/>
  <c r="J1333" i="10"/>
  <c r="I2859" i="10"/>
  <c r="I1333" i="10"/>
  <c r="G1333" i="10"/>
  <c r="K1333" i="10"/>
  <c r="J2859" i="10"/>
  <c r="H2859" i="10"/>
  <c r="H1333" i="10"/>
  <c r="G2859" i="10"/>
  <c r="K2859" i="10"/>
  <c r="J1345" i="10"/>
  <c r="I2871" i="10"/>
  <c r="H2871" i="10"/>
  <c r="G1345" i="10"/>
  <c r="K1345" i="10"/>
  <c r="J2871" i="10"/>
  <c r="I1345" i="10"/>
  <c r="H1345" i="10"/>
  <c r="G2871" i="10"/>
  <c r="K2871" i="10"/>
  <c r="J1369" i="10"/>
  <c r="I2895" i="10"/>
  <c r="H2895" i="10"/>
  <c r="G1369" i="10"/>
  <c r="K1369" i="10"/>
  <c r="J2895" i="10"/>
  <c r="I1369" i="10"/>
  <c r="H1369" i="10"/>
  <c r="G2895" i="10"/>
  <c r="K2895" i="10"/>
  <c r="J1383" i="10"/>
  <c r="I2909" i="10"/>
  <c r="G1383" i="10"/>
  <c r="K1383" i="10"/>
  <c r="J2909" i="10"/>
  <c r="H2909" i="10"/>
  <c r="H1383" i="10"/>
  <c r="G2909" i="10"/>
  <c r="K2909" i="10"/>
  <c r="I1383" i="10"/>
  <c r="H1402" i="10"/>
  <c r="G2928" i="10"/>
  <c r="K2928" i="10"/>
  <c r="K1402" i="10"/>
  <c r="I1402" i="10"/>
  <c r="H2928" i="10"/>
  <c r="G1402" i="10"/>
  <c r="J1402" i="10"/>
  <c r="I2928" i="10"/>
  <c r="J2928" i="10"/>
  <c r="H1420" i="10"/>
  <c r="G2946" i="10"/>
  <c r="K2946" i="10"/>
  <c r="J2946" i="10"/>
  <c r="I1420" i="10"/>
  <c r="H2946" i="10"/>
  <c r="K1420" i="10"/>
  <c r="J1420" i="10"/>
  <c r="I2946" i="10"/>
  <c r="G1420" i="10"/>
  <c r="J1437" i="10"/>
  <c r="I2963" i="10"/>
  <c r="G1437" i="10"/>
  <c r="K1437" i="10"/>
  <c r="J2963" i="10"/>
  <c r="H2963" i="10"/>
  <c r="H1437" i="10"/>
  <c r="G2963" i="10"/>
  <c r="K2963" i="10"/>
  <c r="I1437" i="10"/>
  <c r="J1459" i="10"/>
  <c r="I2985" i="10"/>
  <c r="G1459" i="10"/>
  <c r="K1459" i="10"/>
  <c r="J2985" i="10"/>
  <c r="I1459" i="10"/>
  <c r="H1459" i="10"/>
  <c r="G2985" i="10"/>
  <c r="K2985" i="10"/>
  <c r="H2985" i="10"/>
  <c r="H1476" i="10"/>
  <c r="G3002" i="10"/>
  <c r="K3002" i="10"/>
  <c r="K1476" i="10"/>
  <c r="I1476" i="10"/>
  <c r="H3002" i="10"/>
  <c r="J3002" i="10"/>
  <c r="J1476" i="10"/>
  <c r="I3002" i="10"/>
  <c r="G1476" i="10"/>
  <c r="H1508" i="10"/>
  <c r="G3034" i="10"/>
  <c r="K3034" i="10"/>
  <c r="I3034" i="10"/>
  <c r="K1508" i="10"/>
  <c r="I1508" i="10"/>
  <c r="H3034" i="10"/>
  <c r="J1508" i="10"/>
  <c r="J3034" i="10"/>
  <c r="G1508" i="10"/>
  <c r="H1526" i="10"/>
  <c r="G3052" i="10"/>
  <c r="K3052" i="10"/>
  <c r="I3052" i="10"/>
  <c r="G1526" i="10"/>
  <c r="I1526" i="10"/>
  <c r="H3052" i="10"/>
  <c r="J1526" i="10"/>
  <c r="J3052" i="10"/>
  <c r="K1526" i="10"/>
  <c r="G339" i="10"/>
  <c r="K339" i="10"/>
  <c r="J1865" i="10"/>
  <c r="H339" i="10"/>
  <c r="G1865" i="10"/>
  <c r="K1865" i="10"/>
  <c r="I339" i="10"/>
  <c r="H1865" i="10"/>
  <c r="J339" i="10"/>
  <c r="I1865" i="10"/>
  <c r="G311" i="10"/>
  <c r="K311" i="10"/>
  <c r="J1837" i="10"/>
  <c r="H311" i="10"/>
  <c r="G1837" i="10"/>
  <c r="K1837" i="10"/>
  <c r="I311" i="10"/>
  <c r="H1837" i="10"/>
  <c r="J311" i="10"/>
  <c r="I1837" i="10"/>
  <c r="I288" i="10"/>
  <c r="H1814" i="10"/>
  <c r="J288" i="10"/>
  <c r="I1814" i="10"/>
  <c r="G288" i="10"/>
  <c r="K288" i="10"/>
  <c r="J1814" i="10"/>
  <c r="K1814" i="10"/>
  <c r="H288" i="10"/>
  <c r="G1814" i="10"/>
  <c r="I256" i="10"/>
  <c r="H1782" i="10"/>
  <c r="J256" i="10"/>
  <c r="I1782" i="10"/>
  <c r="G256" i="10"/>
  <c r="K256" i="10"/>
  <c r="J1782" i="10"/>
  <c r="K1782" i="10"/>
  <c r="H256" i="10"/>
  <c r="G1782" i="10"/>
  <c r="I192" i="10"/>
  <c r="H1718" i="10"/>
  <c r="J192" i="10"/>
  <c r="I1718" i="10"/>
  <c r="G192" i="10"/>
  <c r="K192" i="10"/>
  <c r="J1718" i="10"/>
  <c r="K1718" i="10"/>
  <c r="G1718" i="10"/>
  <c r="H192" i="10"/>
  <c r="I156" i="10"/>
  <c r="H1682" i="10"/>
  <c r="J156" i="10"/>
  <c r="I1682" i="10"/>
  <c r="G156" i="10"/>
  <c r="K156" i="10"/>
  <c r="J1682" i="10"/>
  <c r="H156" i="10"/>
  <c r="G1682" i="10"/>
  <c r="K1682" i="10"/>
  <c r="I114" i="10"/>
  <c r="H1640" i="10"/>
  <c r="J114" i="10"/>
  <c r="I1640" i="10"/>
  <c r="G114" i="10"/>
  <c r="K114" i="10"/>
  <c r="J1640" i="10"/>
  <c r="G1640" i="10"/>
  <c r="K1640" i="10"/>
  <c r="H114" i="10"/>
  <c r="G101" i="10"/>
  <c r="K101" i="10"/>
  <c r="J1627" i="10"/>
  <c r="H101" i="10"/>
  <c r="G1627" i="10"/>
  <c r="K1627" i="10"/>
  <c r="I101" i="10"/>
  <c r="H1627" i="10"/>
  <c r="I1627" i="10"/>
  <c r="J101" i="10"/>
  <c r="G85" i="10"/>
  <c r="K85" i="10"/>
  <c r="J1611" i="10"/>
  <c r="H85" i="10"/>
  <c r="G1611" i="10"/>
  <c r="K1611" i="10"/>
  <c r="I85" i="10"/>
  <c r="H1611" i="10"/>
  <c r="I1611" i="10"/>
  <c r="J85" i="10"/>
  <c r="G69" i="10"/>
  <c r="K69" i="10"/>
  <c r="J1595" i="10"/>
  <c r="H69" i="10"/>
  <c r="G1595" i="10"/>
  <c r="K1595" i="10"/>
  <c r="I69" i="10"/>
  <c r="H1595" i="10"/>
  <c r="I1595" i="10"/>
  <c r="J69" i="10"/>
  <c r="G859" i="10"/>
  <c r="K859" i="10"/>
  <c r="J2385" i="10"/>
  <c r="H859" i="10"/>
  <c r="G2385" i="10"/>
  <c r="K2385" i="10"/>
  <c r="I859" i="10"/>
  <c r="H2385" i="10"/>
  <c r="I2385" i="10"/>
  <c r="J859" i="10"/>
  <c r="I872" i="10"/>
  <c r="H2398" i="10"/>
  <c r="J872" i="10"/>
  <c r="I2398" i="10"/>
  <c r="G872" i="10"/>
  <c r="K872" i="10"/>
  <c r="J2398" i="10"/>
  <c r="K2398" i="10"/>
  <c r="G2398" i="10"/>
  <c r="H872" i="10"/>
  <c r="J1483" i="10"/>
  <c r="I3009" i="10"/>
  <c r="I1483" i="10"/>
  <c r="G1483" i="10"/>
  <c r="K1483" i="10"/>
  <c r="J3009" i="10"/>
  <c r="H3009" i="10"/>
  <c r="H1483" i="10"/>
  <c r="G3009" i="10"/>
  <c r="K3009" i="10"/>
  <c r="I344" i="10"/>
  <c r="H1870" i="10"/>
  <c r="J344" i="10"/>
  <c r="I1870" i="10"/>
  <c r="G344" i="10"/>
  <c r="K344" i="10"/>
  <c r="J1870" i="10"/>
  <c r="K1870" i="10"/>
  <c r="G1870" i="10"/>
  <c r="H344" i="10"/>
  <c r="I98" i="10"/>
  <c r="H1624" i="10"/>
  <c r="J98" i="10"/>
  <c r="I1624" i="10"/>
  <c r="G98" i="10"/>
  <c r="K98" i="10"/>
  <c r="J1624" i="10"/>
  <c r="G1624" i="10"/>
  <c r="K1624" i="10"/>
  <c r="H98" i="10"/>
  <c r="H1496" i="10"/>
  <c r="G3022" i="10"/>
  <c r="K3022" i="10"/>
  <c r="I3022" i="10"/>
  <c r="J3022" i="10"/>
  <c r="I1496" i="10"/>
  <c r="H3022" i="10"/>
  <c r="J1496" i="10"/>
  <c r="G1496" i="10"/>
  <c r="K1496" i="10"/>
  <c r="H1514" i="10"/>
  <c r="G3040" i="10"/>
  <c r="K3040" i="10"/>
  <c r="I3040" i="10"/>
  <c r="K1514" i="10"/>
  <c r="I1514" i="10"/>
  <c r="H3040" i="10"/>
  <c r="J1514" i="10"/>
  <c r="G1514" i="10"/>
  <c r="J3040" i="10"/>
  <c r="I370" i="10"/>
  <c r="H1896" i="10"/>
  <c r="J370" i="10"/>
  <c r="I1896" i="10"/>
  <c r="G370" i="10"/>
  <c r="K370" i="10"/>
  <c r="J1896" i="10"/>
  <c r="G1896" i="10"/>
  <c r="H370" i="10"/>
  <c r="K1896" i="10"/>
  <c r="G397" i="10"/>
  <c r="K397" i="10"/>
  <c r="J1923" i="10"/>
  <c r="H397" i="10"/>
  <c r="G1923" i="10"/>
  <c r="K1923" i="10"/>
  <c r="I397" i="10"/>
  <c r="H1923" i="10"/>
  <c r="I1923" i="10"/>
  <c r="J397" i="10"/>
  <c r="G421" i="10"/>
  <c r="K421" i="10"/>
  <c r="J1947" i="10"/>
  <c r="H421" i="10"/>
  <c r="G1947" i="10"/>
  <c r="K1947" i="10"/>
  <c r="I421" i="10"/>
  <c r="H1947" i="10"/>
  <c r="I1947" i="10"/>
  <c r="J421" i="10"/>
  <c r="I452" i="10"/>
  <c r="H1978" i="10"/>
  <c r="J452" i="10"/>
  <c r="I1978" i="10"/>
  <c r="G452" i="10"/>
  <c r="K452" i="10"/>
  <c r="J1978" i="10"/>
  <c r="H452" i="10"/>
  <c r="G1978" i="10"/>
  <c r="K1978" i="10"/>
  <c r="G471" i="10"/>
  <c r="K471" i="10"/>
  <c r="J1997" i="10"/>
  <c r="H471" i="10"/>
  <c r="G1997" i="10"/>
  <c r="K1997" i="10"/>
  <c r="I471" i="10"/>
  <c r="H1997" i="10"/>
  <c r="J471" i="10"/>
  <c r="I1997" i="10"/>
  <c r="I506" i="10"/>
  <c r="H2032" i="10"/>
  <c r="J506" i="10"/>
  <c r="I2032" i="10"/>
  <c r="G506" i="10"/>
  <c r="K506" i="10"/>
  <c r="J2032" i="10"/>
  <c r="G2032" i="10"/>
  <c r="H506" i="10"/>
  <c r="K2032" i="10"/>
  <c r="I536" i="10"/>
  <c r="H2062" i="10"/>
  <c r="J536" i="10"/>
  <c r="I2062" i="10"/>
  <c r="G536" i="10"/>
  <c r="K536" i="10"/>
  <c r="J2062" i="10"/>
  <c r="K2062" i="10"/>
  <c r="G2062" i="10"/>
  <c r="H536" i="10"/>
  <c r="I582" i="10"/>
  <c r="H2108" i="10"/>
  <c r="J582" i="10"/>
  <c r="I2108" i="10"/>
  <c r="G582" i="10"/>
  <c r="K582" i="10"/>
  <c r="J2108" i="10"/>
  <c r="H582" i="10"/>
  <c r="G2108" i="10"/>
  <c r="K2108" i="10"/>
  <c r="I610" i="10"/>
  <c r="H2136" i="10"/>
  <c r="J610" i="10"/>
  <c r="I2136" i="10"/>
  <c r="G610" i="10"/>
  <c r="K610" i="10"/>
  <c r="J2136" i="10"/>
  <c r="G2136" i="10"/>
  <c r="K2136" i="10"/>
  <c r="H610" i="10"/>
  <c r="J1343" i="10"/>
  <c r="I2869" i="10"/>
  <c r="I1343" i="10"/>
  <c r="G1343" i="10"/>
  <c r="K1343" i="10"/>
  <c r="J2869" i="10"/>
  <c r="H2869" i="10"/>
  <c r="H1343" i="10"/>
  <c r="G2869" i="10"/>
  <c r="K2869" i="10"/>
  <c r="H1370" i="10"/>
  <c r="G2896" i="10"/>
  <c r="K2896" i="10"/>
  <c r="J2896" i="10"/>
  <c r="I1370" i="10"/>
  <c r="H2896" i="10"/>
  <c r="K1370" i="10"/>
  <c r="J1370" i="10"/>
  <c r="I2896" i="10"/>
  <c r="G1370" i="10"/>
  <c r="H1392" i="10"/>
  <c r="G2918" i="10"/>
  <c r="K2918" i="10"/>
  <c r="G1392" i="10"/>
  <c r="I1392" i="10"/>
  <c r="H2918" i="10"/>
  <c r="J2918" i="10"/>
  <c r="J1392" i="10"/>
  <c r="I2918" i="10"/>
  <c r="K1392" i="10"/>
  <c r="J1411" i="10"/>
  <c r="I2937" i="10"/>
  <c r="I1411" i="10"/>
  <c r="G1411" i="10"/>
  <c r="K1411" i="10"/>
  <c r="J2937" i="10"/>
  <c r="H2937" i="10"/>
  <c r="H1411" i="10"/>
  <c r="G2937" i="10"/>
  <c r="K2937" i="10"/>
  <c r="H1432" i="10"/>
  <c r="G2958" i="10"/>
  <c r="K2958" i="10"/>
  <c r="G1432" i="10"/>
  <c r="I1432" i="10"/>
  <c r="H2958" i="10"/>
  <c r="K1432" i="10"/>
  <c r="J1432" i="10"/>
  <c r="I2958" i="10"/>
  <c r="J2958" i="10"/>
  <c r="H1450" i="10"/>
  <c r="G2976" i="10"/>
  <c r="K2976" i="10"/>
  <c r="K1450" i="10"/>
  <c r="I1450" i="10"/>
  <c r="H2976" i="10"/>
  <c r="J2976" i="10"/>
  <c r="J1450" i="10"/>
  <c r="I2976" i="10"/>
  <c r="G1450" i="10"/>
  <c r="J1467" i="10"/>
  <c r="I2993" i="10"/>
  <c r="I1467" i="10"/>
  <c r="G1467" i="10"/>
  <c r="K1467" i="10"/>
  <c r="J2993" i="10"/>
  <c r="H1467" i="10"/>
  <c r="G2993" i="10"/>
  <c r="K2993" i="10"/>
  <c r="H2993" i="10"/>
  <c r="G23" i="10"/>
  <c r="K23" i="10"/>
  <c r="J1549" i="10"/>
  <c r="H23" i="10"/>
  <c r="G1549" i="10"/>
  <c r="K1549" i="10"/>
  <c r="I23" i="10"/>
  <c r="H1549" i="10"/>
  <c r="J23" i="10"/>
  <c r="I1549" i="10"/>
  <c r="G329" i="10"/>
  <c r="K329" i="10"/>
  <c r="J1855" i="10"/>
  <c r="H329" i="10"/>
  <c r="G1855" i="10"/>
  <c r="K1855" i="10"/>
  <c r="I329" i="10"/>
  <c r="H1855" i="10"/>
  <c r="J329" i="10"/>
  <c r="I1855" i="10"/>
  <c r="I258" i="10"/>
  <c r="H1784" i="10"/>
  <c r="J258" i="10"/>
  <c r="I1784" i="10"/>
  <c r="G258" i="10"/>
  <c r="K258" i="10"/>
  <c r="J1784" i="10"/>
  <c r="G1784" i="10"/>
  <c r="H258" i="10"/>
  <c r="K1784" i="10"/>
  <c r="I154" i="10"/>
  <c r="H1680" i="10"/>
  <c r="J154" i="10"/>
  <c r="I1680" i="10"/>
  <c r="G154" i="10"/>
  <c r="K154" i="10"/>
  <c r="J1680" i="10"/>
  <c r="G1680" i="10"/>
  <c r="H154" i="10"/>
  <c r="K1680" i="10"/>
  <c r="G99" i="10"/>
  <c r="K99" i="10"/>
  <c r="J1625" i="10"/>
  <c r="H99" i="10"/>
  <c r="G1625" i="10"/>
  <c r="K1625" i="10"/>
  <c r="I99" i="10"/>
  <c r="H1625" i="10"/>
  <c r="I1625" i="10"/>
  <c r="J99" i="10"/>
  <c r="G309" i="10"/>
  <c r="K309" i="10"/>
  <c r="J1835" i="10"/>
  <c r="H309" i="10"/>
  <c r="G1835" i="10"/>
  <c r="K1835" i="10"/>
  <c r="I309" i="10"/>
  <c r="H1835" i="10"/>
  <c r="I1835" i="10"/>
  <c r="J309" i="10"/>
  <c r="I254" i="10"/>
  <c r="H1780" i="10"/>
  <c r="J254" i="10"/>
  <c r="I1780" i="10"/>
  <c r="G254" i="10"/>
  <c r="K254" i="10"/>
  <c r="J1780" i="10"/>
  <c r="K1780" i="10"/>
  <c r="H254" i="10"/>
  <c r="G1780" i="10"/>
  <c r="I162" i="10"/>
  <c r="H1688" i="10"/>
  <c r="J162" i="10"/>
  <c r="I1688" i="10"/>
  <c r="G162" i="10"/>
  <c r="K162" i="10"/>
  <c r="J1688" i="10"/>
  <c r="G1688" i="10"/>
  <c r="K1688" i="10"/>
  <c r="H162" i="10"/>
  <c r="G75" i="10"/>
  <c r="K75" i="10"/>
  <c r="J1601" i="10"/>
  <c r="H75" i="10"/>
  <c r="G1601" i="10"/>
  <c r="K1601" i="10"/>
  <c r="I75" i="10"/>
  <c r="H1601" i="10"/>
  <c r="J75" i="10"/>
  <c r="I1601" i="10"/>
  <c r="G379" i="10"/>
  <c r="K379" i="10"/>
  <c r="J1905" i="10"/>
  <c r="H379" i="10"/>
  <c r="G1905" i="10"/>
  <c r="K1905" i="10"/>
  <c r="I379" i="10"/>
  <c r="H1905" i="10"/>
  <c r="I1905" i="10"/>
  <c r="J379" i="10"/>
  <c r="G461" i="10"/>
  <c r="K461" i="10"/>
  <c r="J1987" i="10"/>
  <c r="H461" i="10"/>
  <c r="G1987" i="10"/>
  <c r="K1987" i="10"/>
  <c r="I461" i="10"/>
  <c r="H1987" i="10"/>
  <c r="I1987" i="10"/>
  <c r="J461" i="10"/>
  <c r="G497" i="10"/>
  <c r="K497" i="10"/>
  <c r="J2023" i="10"/>
  <c r="H497" i="10"/>
  <c r="G2023" i="10"/>
  <c r="K2023" i="10"/>
  <c r="I497" i="10"/>
  <c r="H2023" i="10"/>
  <c r="J497" i="10"/>
  <c r="I2023" i="10"/>
  <c r="G601" i="10"/>
  <c r="K601" i="10"/>
  <c r="J2127" i="10"/>
  <c r="H601" i="10"/>
  <c r="G2127" i="10"/>
  <c r="K2127" i="10"/>
  <c r="I601" i="10"/>
  <c r="H2127" i="10"/>
  <c r="J601" i="10"/>
  <c r="I2127" i="10"/>
  <c r="I678" i="10"/>
  <c r="H2204" i="10"/>
  <c r="J678" i="10"/>
  <c r="I2204" i="10"/>
  <c r="G678" i="10"/>
  <c r="K678" i="10"/>
  <c r="J2204" i="10"/>
  <c r="H678" i="10"/>
  <c r="K2204" i="10"/>
  <c r="G2204" i="10"/>
  <c r="G845" i="10"/>
  <c r="K845" i="10"/>
  <c r="J2371" i="10"/>
  <c r="H845" i="10"/>
  <c r="G2371" i="10"/>
  <c r="K2371" i="10"/>
  <c r="I845" i="10"/>
  <c r="H2371" i="10"/>
  <c r="I2371" i="10"/>
  <c r="J845" i="10"/>
  <c r="G913" i="10"/>
  <c r="K913" i="10"/>
  <c r="J2439" i="10"/>
  <c r="H913" i="10"/>
  <c r="G2439" i="10"/>
  <c r="K2439" i="10"/>
  <c r="I913" i="10"/>
  <c r="H2439" i="10"/>
  <c r="J913" i="10"/>
  <c r="I2439" i="10"/>
  <c r="I958" i="10"/>
  <c r="H2484" i="10"/>
  <c r="J958" i="10"/>
  <c r="I2484" i="10"/>
  <c r="G958" i="10"/>
  <c r="K958" i="10"/>
  <c r="J2484" i="10"/>
  <c r="K2484" i="10"/>
  <c r="H958" i="10"/>
  <c r="G2484" i="10"/>
  <c r="I1016" i="10"/>
  <c r="H2542" i="10"/>
  <c r="J1016" i="10"/>
  <c r="I2542" i="10"/>
  <c r="G1016" i="10"/>
  <c r="K1016" i="10"/>
  <c r="J2542" i="10"/>
  <c r="K2542" i="10"/>
  <c r="H1016" i="10"/>
  <c r="G2542" i="10"/>
  <c r="G1095" i="10"/>
  <c r="K1095" i="10"/>
  <c r="J2621" i="10"/>
  <c r="H1095" i="10"/>
  <c r="G2621" i="10"/>
  <c r="K2621" i="10"/>
  <c r="I1095" i="10"/>
  <c r="H2621" i="10"/>
  <c r="J1095" i="10"/>
  <c r="I2621" i="10"/>
  <c r="J1161" i="10"/>
  <c r="I2687" i="10"/>
  <c r="G1161" i="10"/>
  <c r="K1161" i="10"/>
  <c r="J2687" i="10"/>
  <c r="H2687" i="10"/>
  <c r="H1161" i="10"/>
  <c r="G2687" i="10"/>
  <c r="K2687" i="10"/>
  <c r="I1161" i="10"/>
  <c r="H1210" i="10"/>
  <c r="G2736" i="10"/>
  <c r="K2736" i="10"/>
  <c r="K1210" i="10"/>
  <c r="I1210" i="10"/>
  <c r="H2736" i="10"/>
  <c r="J2736" i="10"/>
  <c r="J1210" i="10"/>
  <c r="I2736" i="10"/>
  <c r="G1210" i="10"/>
  <c r="J1351" i="10"/>
  <c r="I2877" i="10"/>
  <c r="H2877" i="10"/>
  <c r="G1351" i="10"/>
  <c r="K1351" i="10"/>
  <c r="J2877" i="10"/>
  <c r="I1351" i="10"/>
  <c r="H1351" i="10"/>
  <c r="G2877" i="10"/>
  <c r="K2877" i="10"/>
  <c r="J1401" i="10"/>
  <c r="I2927" i="10"/>
  <c r="G1401" i="10"/>
  <c r="K1401" i="10"/>
  <c r="J2927" i="10"/>
  <c r="I1401" i="10"/>
  <c r="H1401" i="10"/>
  <c r="G2927" i="10"/>
  <c r="K2927" i="10"/>
  <c r="H2927" i="10"/>
  <c r="H1440" i="10"/>
  <c r="G2966" i="10"/>
  <c r="K2966" i="10"/>
  <c r="K1440" i="10"/>
  <c r="I1440" i="10"/>
  <c r="H2966" i="10"/>
  <c r="G1440" i="10"/>
  <c r="J1440" i="10"/>
  <c r="I2966" i="10"/>
  <c r="J2966" i="10"/>
  <c r="G367" i="10"/>
  <c r="K367" i="10"/>
  <c r="J1893" i="10"/>
  <c r="H367" i="10"/>
  <c r="G1893" i="10"/>
  <c r="K1893" i="10"/>
  <c r="I367" i="10"/>
  <c r="H1893" i="10"/>
  <c r="J367" i="10"/>
  <c r="I1893" i="10"/>
  <c r="G449" i="10"/>
  <c r="K449" i="10"/>
  <c r="J1975" i="10"/>
  <c r="H449" i="10"/>
  <c r="G1975" i="10"/>
  <c r="K1975" i="10"/>
  <c r="I449" i="10"/>
  <c r="H1975" i="10"/>
  <c r="J449" i="10"/>
  <c r="I1975" i="10"/>
  <c r="I552" i="10"/>
  <c r="H2078" i="10"/>
  <c r="J552" i="10"/>
  <c r="I2078" i="10"/>
  <c r="G552" i="10"/>
  <c r="K552" i="10"/>
  <c r="J2078" i="10"/>
  <c r="K2078" i="10"/>
  <c r="G2078" i="10"/>
  <c r="H552" i="10"/>
  <c r="I662" i="10"/>
  <c r="H2188" i="10"/>
  <c r="J662" i="10"/>
  <c r="I2188" i="10"/>
  <c r="G662" i="10"/>
  <c r="K662" i="10"/>
  <c r="J2188" i="10"/>
  <c r="K2188" i="10"/>
  <c r="H662" i="10"/>
  <c r="G2188" i="10"/>
  <c r="G779" i="10"/>
  <c r="K779" i="10"/>
  <c r="J2305" i="10"/>
  <c r="H779" i="10"/>
  <c r="G2305" i="10"/>
  <c r="K2305" i="10"/>
  <c r="I779" i="10"/>
  <c r="H2305" i="10"/>
  <c r="J779" i="10"/>
  <c r="I2305" i="10"/>
  <c r="G877" i="10"/>
  <c r="K877" i="10"/>
  <c r="J2403" i="10"/>
  <c r="H877" i="10"/>
  <c r="G2403" i="10"/>
  <c r="K2403" i="10"/>
  <c r="I877" i="10"/>
  <c r="H2403" i="10"/>
  <c r="I2403" i="10"/>
  <c r="J877" i="10"/>
  <c r="I948" i="10"/>
  <c r="H2474" i="10"/>
  <c r="J948" i="10"/>
  <c r="I2474" i="10"/>
  <c r="G948" i="10"/>
  <c r="K948" i="10"/>
  <c r="J2474" i="10"/>
  <c r="H948" i="10"/>
  <c r="G2474" i="10"/>
  <c r="K2474" i="10"/>
  <c r="I1008" i="10"/>
  <c r="H2534" i="10"/>
  <c r="J1008" i="10"/>
  <c r="I2534" i="10"/>
  <c r="G1008" i="10"/>
  <c r="K1008" i="10"/>
  <c r="J2534" i="10"/>
  <c r="K2534" i="10"/>
  <c r="H1008" i="10"/>
  <c r="G2534" i="10"/>
  <c r="I1050" i="10"/>
  <c r="H2576" i="10"/>
  <c r="J1050" i="10"/>
  <c r="I2576" i="10"/>
  <c r="G1050" i="10"/>
  <c r="K1050" i="10"/>
  <c r="J2576" i="10"/>
  <c r="G2576" i="10"/>
  <c r="H1050" i="10"/>
  <c r="K2576" i="10"/>
  <c r="G1083" i="10"/>
  <c r="K1083" i="10"/>
  <c r="J2609" i="10"/>
  <c r="H1083" i="10"/>
  <c r="G2609" i="10"/>
  <c r="K2609" i="10"/>
  <c r="I1083" i="10"/>
  <c r="H2609" i="10"/>
  <c r="I2609" i="10"/>
  <c r="J1083" i="10"/>
  <c r="H1164" i="10"/>
  <c r="G2690" i="10"/>
  <c r="K2690" i="10"/>
  <c r="K1164" i="10"/>
  <c r="J2690" i="10"/>
  <c r="I1164" i="10"/>
  <c r="H2690" i="10"/>
  <c r="G1164" i="10"/>
  <c r="J1164" i="10"/>
  <c r="I2690" i="10"/>
  <c r="H1286" i="10"/>
  <c r="G2812" i="10"/>
  <c r="K2812" i="10"/>
  <c r="G1286" i="10"/>
  <c r="K1286" i="10"/>
  <c r="I1286" i="10"/>
  <c r="H2812" i="10"/>
  <c r="J2812" i="10"/>
  <c r="J1286" i="10"/>
  <c r="I2812" i="10"/>
  <c r="I396" i="10"/>
  <c r="H1922" i="10"/>
  <c r="J396" i="10"/>
  <c r="I1922" i="10"/>
  <c r="G396" i="10"/>
  <c r="K396" i="10"/>
  <c r="J1922" i="10"/>
  <c r="H396" i="10"/>
  <c r="G1922" i="10"/>
  <c r="K1922" i="10"/>
  <c r="I466" i="10"/>
  <c r="H1992" i="10"/>
  <c r="J466" i="10"/>
  <c r="I1992" i="10"/>
  <c r="G466" i="10"/>
  <c r="K466" i="10"/>
  <c r="J1992" i="10"/>
  <c r="G1992" i="10"/>
  <c r="K1992" i="10"/>
  <c r="H466" i="10"/>
  <c r="I550" i="10"/>
  <c r="H2076" i="10"/>
  <c r="J550" i="10"/>
  <c r="I2076" i="10"/>
  <c r="G550" i="10"/>
  <c r="K550" i="10"/>
  <c r="J2076" i="10"/>
  <c r="H550" i="10"/>
  <c r="G2076" i="10"/>
  <c r="K2076" i="10"/>
  <c r="I908" i="10"/>
  <c r="H2434" i="10"/>
  <c r="J908" i="10"/>
  <c r="I2434" i="10"/>
  <c r="G908" i="10"/>
  <c r="K908" i="10"/>
  <c r="J2434" i="10"/>
  <c r="H908" i="10"/>
  <c r="G2434" i="10"/>
  <c r="K2434" i="10"/>
  <c r="I970" i="10"/>
  <c r="H2496" i="10"/>
  <c r="J970" i="10"/>
  <c r="I2496" i="10"/>
  <c r="G970" i="10"/>
  <c r="K970" i="10"/>
  <c r="J2496" i="10"/>
  <c r="G2496" i="10"/>
  <c r="K2496" i="10"/>
  <c r="H970" i="10"/>
  <c r="I1020" i="10"/>
  <c r="H2546" i="10"/>
  <c r="J1020" i="10"/>
  <c r="I2546" i="10"/>
  <c r="G1020" i="10"/>
  <c r="K1020" i="10"/>
  <c r="J2546" i="10"/>
  <c r="H1020" i="10"/>
  <c r="G2546" i="10"/>
  <c r="K2546" i="10"/>
  <c r="G1039" i="10"/>
  <c r="K1039" i="10"/>
  <c r="J2565" i="10"/>
  <c r="H1039" i="10"/>
  <c r="G2565" i="10"/>
  <c r="K2565" i="10"/>
  <c r="I1039" i="10"/>
  <c r="H2565" i="10"/>
  <c r="J1039" i="10"/>
  <c r="I2565" i="10"/>
  <c r="J1127" i="10"/>
  <c r="I2653" i="10"/>
  <c r="H2653" i="10"/>
  <c r="G1127" i="10"/>
  <c r="K1127" i="10"/>
  <c r="J2653" i="10"/>
  <c r="I1127" i="10"/>
  <c r="H1127" i="10"/>
  <c r="G2653" i="10"/>
  <c r="K2653" i="10"/>
  <c r="J1221" i="10"/>
  <c r="I2747" i="10"/>
  <c r="G1221" i="10"/>
  <c r="K1221" i="10"/>
  <c r="J2747" i="10"/>
  <c r="H2747" i="10"/>
  <c r="H1221" i="10"/>
  <c r="G2747" i="10"/>
  <c r="K2747" i="10"/>
  <c r="I1221" i="10"/>
  <c r="J1381" i="10"/>
  <c r="I2907" i="10"/>
  <c r="H2907" i="10"/>
  <c r="G1381" i="10"/>
  <c r="K1381" i="10"/>
  <c r="J2907" i="10"/>
  <c r="I1381" i="10"/>
  <c r="H1381" i="10"/>
  <c r="G2907" i="10"/>
  <c r="K2907" i="10"/>
  <c r="J1431" i="10"/>
  <c r="I2957" i="10"/>
  <c r="G1431" i="10"/>
  <c r="K1431" i="10"/>
  <c r="J2957" i="10"/>
  <c r="I1431" i="10"/>
  <c r="H1431" i="10"/>
  <c r="G2957" i="10"/>
  <c r="K2957" i="10"/>
  <c r="H2957" i="10"/>
  <c r="H1486" i="10"/>
  <c r="G3012" i="10"/>
  <c r="K3012" i="10"/>
  <c r="K1486" i="10"/>
  <c r="I1486" i="10"/>
  <c r="H3012" i="10"/>
  <c r="G1486" i="10"/>
  <c r="J1486" i="10"/>
  <c r="I3012" i="10"/>
  <c r="J3012" i="10"/>
  <c r="J1499" i="10"/>
  <c r="I3025" i="10"/>
  <c r="K3025" i="10"/>
  <c r="H3025" i="10"/>
  <c r="G1499" i="10"/>
  <c r="K1499" i="10"/>
  <c r="J3025" i="10"/>
  <c r="G3025" i="10"/>
  <c r="I1499" i="10"/>
  <c r="H1499" i="10"/>
  <c r="I326" i="10"/>
  <c r="H1852" i="10"/>
  <c r="J326" i="10"/>
  <c r="I1852" i="10"/>
  <c r="G326" i="10"/>
  <c r="K326" i="10"/>
  <c r="J1852" i="10"/>
  <c r="K1852" i="10"/>
  <c r="H326" i="10"/>
  <c r="G1852" i="10"/>
  <c r="I178" i="10"/>
  <c r="H1704" i="10"/>
  <c r="J178" i="10"/>
  <c r="I1704" i="10"/>
  <c r="G178" i="10"/>
  <c r="K178" i="10"/>
  <c r="J1704" i="10"/>
  <c r="G1704" i="10"/>
  <c r="H178" i="10"/>
  <c r="K1704" i="10"/>
  <c r="I80" i="10"/>
  <c r="H1606" i="10"/>
  <c r="J80" i="10"/>
  <c r="I1606" i="10"/>
  <c r="G80" i="10"/>
  <c r="K80" i="10"/>
  <c r="J1606" i="10"/>
  <c r="K1606" i="10"/>
  <c r="H80" i="10"/>
  <c r="G1606" i="10"/>
  <c r="G639" i="10"/>
  <c r="K639" i="10"/>
  <c r="J2165" i="10"/>
  <c r="H639" i="10"/>
  <c r="G2165" i="10"/>
  <c r="K2165" i="10"/>
  <c r="I639" i="10"/>
  <c r="H2165" i="10"/>
  <c r="J639" i="10"/>
  <c r="I2165" i="10"/>
  <c r="I714" i="10"/>
  <c r="H2240" i="10"/>
  <c r="J714" i="10"/>
  <c r="I2240" i="10"/>
  <c r="G714" i="10"/>
  <c r="K714" i="10"/>
  <c r="J2240" i="10"/>
  <c r="G2240" i="10"/>
  <c r="H714" i="10"/>
  <c r="K2240" i="10"/>
  <c r="G785" i="10"/>
  <c r="K785" i="10"/>
  <c r="J2311" i="10"/>
  <c r="H785" i="10"/>
  <c r="G2311" i="10"/>
  <c r="K2311" i="10"/>
  <c r="I785" i="10"/>
  <c r="H2311" i="10"/>
  <c r="J785" i="10"/>
  <c r="I2311" i="10"/>
  <c r="I312" i="10"/>
  <c r="H1838" i="10"/>
  <c r="J312" i="10"/>
  <c r="I1838" i="10"/>
  <c r="G312" i="10"/>
  <c r="K312" i="10"/>
  <c r="J1838" i="10"/>
  <c r="K1838" i="10"/>
  <c r="H312" i="10"/>
  <c r="G1838" i="10"/>
  <c r="I200" i="10"/>
  <c r="H1726" i="10"/>
  <c r="J200" i="10"/>
  <c r="I1726" i="10"/>
  <c r="G200" i="10"/>
  <c r="K200" i="10"/>
  <c r="J1726" i="10"/>
  <c r="K1726" i="10"/>
  <c r="G1726" i="10"/>
  <c r="H200" i="10"/>
  <c r="I90" i="10"/>
  <c r="H1616" i="10"/>
  <c r="J90" i="10"/>
  <c r="I1616" i="10"/>
  <c r="G90" i="10"/>
  <c r="K90" i="10"/>
  <c r="J1616" i="10"/>
  <c r="G1616" i="10"/>
  <c r="K1616" i="10"/>
  <c r="H90" i="10"/>
  <c r="G651" i="10"/>
  <c r="K651" i="10"/>
  <c r="J2177" i="10"/>
  <c r="H651" i="10"/>
  <c r="G2177" i="10"/>
  <c r="K2177" i="10"/>
  <c r="I651" i="10"/>
  <c r="H2177" i="10"/>
  <c r="I2177" i="10"/>
  <c r="J651" i="10"/>
  <c r="I730" i="10"/>
  <c r="H2256" i="10"/>
  <c r="J730" i="10"/>
  <c r="I2256" i="10"/>
  <c r="G730" i="10"/>
  <c r="K730" i="10"/>
  <c r="J2256" i="10"/>
  <c r="G2256" i="10"/>
  <c r="K2256" i="10"/>
  <c r="H730" i="10"/>
  <c r="I860" i="10"/>
  <c r="H2386" i="10"/>
  <c r="J860" i="10"/>
  <c r="I2386" i="10"/>
  <c r="G860" i="10"/>
  <c r="K860" i="10"/>
  <c r="J2386" i="10"/>
  <c r="H860" i="10"/>
  <c r="G2386" i="10"/>
  <c r="K2386" i="10"/>
  <c r="I928" i="10"/>
  <c r="H2454" i="10"/>
  <c r="J928" i="10"/>
  <c r="I2454" i="10"/>
  <c r="G928" i="10"/>
  <c r="K928" i="10"/>
  <c r="J2454" i="10"/>
  <c r="K2454" i="10"/>
  <c r="G2454" i="10"/>
  <c r="H928" i="10"/>
  <c r="I982" i="10"/>
  <c r="H2508" i="10"/>
  <c r="J982" i="10"/>
  <c r="I2508" i="10"/>
  <c r="G982" i="10"/>
  <c r="K982" i="10"/>
  <c r="J2508" i="10"/>
  <c r="H982" i="10"/>
  <c r="K2508" i="10"/>
  <c r="G2508" i="10"/>
  <c r="I1038" i="10"/>
  <c r="H2564" i="10"/>
  <c r="J1038" i="10"/>
  <c r="I2564" i="10"/>
  <c r="G1038" i="10"/>
  <c r="K1038" i="10"/>
  <c r="J2564" i="10"/>
  <c r="K2564" i="10"/>
  <c r="H1038" i="10"/>
  <c r="G2564" i="10"/>
  <c r="G1081" i="10"/>
  <c r="K1081" i="10"/>
  <c r="J2607" i="10"/>
  <c r="H1081" i="10"/>
  <c r="G2607" i="10"/>
  <c r="K2607" i="10"/>
  <c r="I1081" i="10"/>
  <c r="H2607" i="10"/>
  <c r="J1081" i="10"/>
  <c r="I2607" i="10"/>
  <c r="J1163" i="10"/>
  <c r="I2689" i="10"/>
  <c r="I1163" i="10"/>
  <c r="G1163" i="10"/>
  <c r="K1163" i="10"/>
  <c r="J2689" i="10"/>
  <c r="H1163" i="10"/>
  <c r="G2689" i="10"/>
  <c r="K2689" i="10"/>
  <c r="H2689" i="10"/>
  <c r="H1256" i="10"/>
  <c r="G2782" i="10"/>
  <c r="K2782" i="10"/>
  <c r="I1256" i="10"/>
  <c r="H2782" i="10"/>
  <c r="J1256" i="10"/>
  <c r="I2782" i="10"/>
  <c r="G1256" i="10"/>
  <c r="K1256" i="10"/>
  <c r="J2782" i="10"/>
  <c r="H1336" i="10"/>
  <c r="G2862" i="10"/>
  <c r="K2862" i="10"/>
  <c r="K1336" i="10"/>
  <c r="I1336" i="10"/>
  <c r="H2862" i="10"/>
  <c r="G1336" i="10"/>
  <c r="J2862" i="10"/>
  <c r="J1336" i="10"/>
  <c r="I2862" i="10"/>
  <c r="J1373" i="10"/>
  <c r="I2899" i="10"/>
  <c r="I1373" i="10"/>
  <c r="G1373" i="10"/>
  <c r="K1373" i="10"/>
  <c r="J2899" i="10"/>
  <c r="H2899" i="10"/>
  <c r="H1373" i="10"/>
  <c r="G2899" i="10"/>
  <c r="K2899" i="10"/>
  <c r="J1427" i="10"/>
  <c r="I2953" i="10"/>
  <c r="H2953" i="10"/>
  <c r="G1427" i="10"/>
  <c r="K1427" i="10"/>
  <c r="J2953" i="10"/>
  <c r="I1427" i="10"/>
  <c r="H1427" i="10"/>
  <c r="G2953" i="10"/>
  <c r="K2953" i="10"/>
  <c r="J1495" i="10"/>
  <c r="I3021" i="10"/>
  <c r="H1495" i="10"/>
  <c r="H3021" i="10"/>
  <c r="G1495" i="10"/>
  <c r="K1495" i="10"/>
  <c r="J3021" i="10"/>
  <c r="G3021" i="10"/>
  <c r="K3021" i="10"/>
  <c r="I1495" i="10"/>
  <c r="G335" i="10"/>
  <c r="K335" i="10"/>
  <c r="J1861" i="10"/>
  <c r="H335" i="10"/>
  <c r="G1861" i="10"/>
  <c r="K1861" i="10"/>
  <c r="I335" i="10"/>
  <c r="H1861" i="10"/>
  <c r="J335" i="10"/>
  <c r="I1861" i="10"/>
  <c r="I252" i="10"/>
  <c r="H1778" i="10"/>
  <c r="J252" i="10"/>
  <c r="I1778" i="10"/>
  <c r="G252" i="10"/>
  <c r="K252" i="10"/>
  <c r="J1778" i="10"/>
  <c r="H252" i="10"/>
  <c r="G1778" i="10"/>
  <c r="K1778" i="10"/>
  <c r="I110" i="10"/>
  <c r="H1636" i="10"/>
  <c r="J110" i="10"/>
  <c r="I1636" i="10"/>
  <c r="G110" i="10"/>
  <c r="K110" i="10"/>
  <c r="J1636" i="10"/>
  <c r="H110" i="10"/>
  <c r="K1636" i="10"/>
  <c r="G1636" i="10"/>
  <c r="G65" i="10"/>
  <c r="K65" i="10"/>
  <c r="J1591" i="10"/>
  <c r="H65" i="10"/>
  <c r="G1591" i="10"/>
  <c r="K1591" i="10"/>
  <c r="I65" i="10"/>
  <c r="H1591" i="10"/>
  <c r="J65" i="10"/>
  <c r="I1591" i="10"/>
  <c r="J1497" i="10"/>
  <c r="I3023" i="10"/>
  <c r="G3023" i="10"/>
  <c r="G1497" i="10"/>
  <c r="K1497" i="10"/>
  <c r="J3023" i="10"/>
  <c r="K3023" i="10"/>
  <c r="I1497" i="10"/>
  <c r="H1497" i="10"/>
  <c r="H3023" i="10"/>
  <c r="I82" i="10"/>
  <c r="H1608" i="10"/>
  <c r="J82" i="10"/>
  <c r="I1608" i="10"/>
  <c r="G82" i="10"/>
  <c r="K82" i="10"/>
  <c r="J1608" i="10"/>
  <c r="G1608" i="10"/>
  <c r="K1608" i="10"/>
  <c r="H82" i="10"/>
  <c r="G377" i="10"/>
  <c r="K377" i="10"/>
  <c r="J1903" i="10"/>
  <c r="H377" i="10"/>
  <c r="G1903" i="10"/>
  <c r="K1903" i="10"/>
  <c r="I377" i="10"/>
  <c r="H1903" i="10"/>
  <c r="J377" i="10"/>
  <c r="I1903" i="10"/>
  <c r="G425" i="10"/>
  <c r="K425" i="10"/>
  <c r="J1951" i="10"/>
  <c r="H425" i="10"/>
  <c r="G1951" i="10"/>
  <c r="K1951" i="10"/>
  <c r="I425" i="10"/>
  <c r="H1951" i="10"/>
  <c r="J425" i="10"/>
  <c r="I1951" i="10"/>
  <c r="G483" i="10"/>
  <c r="K483" i="10"/>
  <c r="J2009" i="10"/>
  <c r="H483" i="10"/>
  <c r="G2009" i="10"/>
  <c r="K2009" i="10"/>
  <c r="I483" i="10"/>
  <c r="H2009" i="10"/>
  <c r="J483" i="10"/>
  <c r="I2009" i="10"/>
  <c r="I540" i="10"/>
  <c r="H2066" i="10"/>
  <c r="J540" i="10"/>
  <c r="I2066" i="10"/>
  <c r="G540" i="10"/>
  <c r="K540" i="10"/>
  <c r="J2066" i="10"/>
  <c r="H540" i="10"/>
  <c r="G2066" i="10"/>
  <c r="K2066" i="10"/>
  <c r="H1334" i="10"/>
  <c r="G2860" i="10"/>
  <c r="K2860" i="10"/>
  <c r="G1334" i="10"/>
  <c r="I1334" i="10"/>
  <c r="H2860" i="10"/>
  <c r="J2860" i="10"/>
  <c r="J1334" i="10"/>
  <c r="I2860" i="10"/>
  <c r="K1334" i="10"/>
  <c r="J1397" i="10"/>
  <c r="I2923" i="10"/>
  <c r="I1397" i="10"/>
  <c r="G1397" i="10"/>
  <c r="K1397" i="10"/>
  <c r="J2923" i="10"/>
  <c r="H2923" i="10"/>
  <c r="H1397" i="10"/>
  <c r="G2923" i="10"/>
  <c r="K2923" i="10"/>
  <c r="J1439" i="10"/>
  <c r="I2965" i="10"/>
  <c r="G1439" i="10"/>
  <c r="K1439" i="10"/>
  <c r="J2965" i="10"/>
  <c r="I1439" i="10"/>
  <c r="H1439" i="10"/>
  <c r="G2965" i="10"/>
  <c r="K2965" i="10"/>
  <c r="H2965" i="10"/>
  <c r="J1471" i="10"/>
  <c r="I2997" i="10"/>
  <c r="H2997" i="10"/>
  <c r="G1471" i="10"/>
  <c r="K1471" i="10"/>
  <c r="J2997" i="10"/>
  <c r="H1471" i="10"/>
  <c r="G2997" i="10"/>
  <c r="K2997" i="10"/>
  <c r="I1471" i="10"/>
  <c r="G313" i="10"/>
  <c r="K313" i="10"/>
  <c r="J1839" i="10"/>
  <c r="H313" i="10"/>
  <c r="G1839" i="10"/>
  <c r="K1839" i="10"/>
  <c r="I313" i="10"/>
  <c r="H1839" i="10"/>
  <c r="J313" i="10"/>
  <c r="I1839" i="10"/>
  <c r="G117" i="10"/>
  <c r="K117" i="10"/>
  <c r="J1643" i="10"/>
  <c r="H117" i="10"/>
  <c r="G1643" i="10"/>
  <c r="K1643" i="10"/>
  <c r="I117" i="10"/>
  <c r="H1643" i="10"/>
  <c r="I1643" i="10"/>
  <c r="J117" i="10"/>
  <c r="I302" i="10"/>
  <c r="H1828" i="10"/>
  <c r="J302" i="10"/>
  <c r="I1828" i="10"/>
  <c r="G302" i="10"/>
  <c r="K302" i="10"/>
  <c r="J1828" i="10"/>
  <c r="K1828" i="10"/>
  <c r="H302" i="10"/>
  <c r="G1828" i="10"/>
  <c r="G71" i="10"/>
  <c r="K71" i="10"/>
  <c r="J1597" i="10"/>
  <c r="H71" i="10"/>
  <c r="G1597" i="10"/>
  <c r="K1597" i="10"/>
  <c r="I71" i="10"/>
  <c r="H1597" i="10"/>
  <c r="J71" i="10"/>
  <c r="I1597" i="10"/>
  <c r="I364" i="10"/>
  <c r="H1890" i="10"/>
  <c r="J364" i="10"/>
  <c r="I1890" i="10"/>
  <c r="G364" i="10"/>
  <c r="K364" i="10"/>
  <c r="J1890" i="10"/>
  <c r="H364" i="10"/>
  <c r="G1890" i="10"/>
  <c r="K1890" i="10"/>
  <c r="G383" i="10"/>
  <c r="K383" i="10"/>
  <c r="J1909" i="10"/>
  <c r="H383" i="10"/>
  <c r="G1909" i="10"/>
  <c r="K1909" i="10"/>
  <c r="I383" i="10"/>
  <c r="H1909" i="10"/>
  <c r="J383" i="10"/>
  <c r="I1909" i="10"/>
  <c r="G419" i="10"/>
  <c r="K419" i="10"/>
  <c r="J1945" i="10"/>
  <c r="H419" i="10"/>
  <c r="G1945" i="10"/>
  <c r="K1945" i="10"/>
  <c r="I419" i="10"/>
  <c r="H1945" i="10"/>
  <c r="I1945" i="10"/>
  <c r="J419" i="10"/>
  <c r="I442" i="10"/>
  <c r="H1968" i="10"/>
  <c r="J442" i="10"/>
  <c r="I1968" i="10"/>
  <c r="G442" i="10"/>
  <c r="K442" i="10"/>
  <c r="J1968" i="10"/>
  <c r="G1968" i="10"/>
  <c r="H442" i="10"/>
  <c r="K1968" i="10"/>
  <c r="G465" i="10"/>
  <c r="K465" i="10"/>
  <c r="J1991" i="10"/>
  <c r="H465" i="10"/>
  <c r="G1991" i="10"/>
  <c r="K1991" i="10"/>
  <c r="I465" i="10"/>
  <c r="H1991" i="10"/>
  <c r="J465" i="10"/>
  <c r="I1991" i="10"/>
  <c r="G481" i="10"/>
  <c r="K481" i="10"/>
  <c r="J2007" i="10"/>
  <c r="H481" i="10"/>
  <c r="G2007" i="10"/>
  <c r="K2007" i="10"/>
  <c r="I481" i="10"/>
  <c r="H2007" i="10"/>
  <c r="J481" i="10"/>
  <c r="I2007" i="10"/>
  <c r="I504" i="10"/>
  <c r="H2030" i="10"/>
  <c r="J504" i="10"/>
  <c r="I2030" i="10"/>
  <c r="G504" i="10"/>
  <c r="K504" i="10"/>
  <c r="J2030" i="10"/>
  <c r="K2030" i="10"/>
  <c r="G2030" i="10"/>
  <c r="H504" i="10"/>
  <c r="I534" i="10"/>
  <c r="H2060" i="10"/>
  <c r="J534" i="10"/>
  <c r="I2060" i="10"/>
  <c r="G534" i="10"/>
  <c r="K534" i="10"/>
  <c r="J2060" i="10"/>
  <c r="H534" i="10"/>
  <c r="K2060" i="10"/>
  <c r="G2060" i="10"/>
  <c r="G565" i="10"/>
  <c r="K565" i="10"/>
  <c r="J2091" i="10"/>
  <c r="H565" i="10"/>
  <c r="G2091" i="10"/>
  <c r="K2091" i="10"/>
  <c r="I565" i="10"/>
  <c r="H2091" i="10"/>
  <c r="I2091" i="10"/>
  <c r="J565" i="10"/>
  <c r="G605" i="10"/>
  <c r="K605" i="10"/>
  <c r="J2131" i="10"/>
  <c r="H605" i="10"/>
  <c r="G2131" i="10"/>
  <c r="K2131" i="10"/>
  <c r="I605" i="10"/>
  <c r="H2131" i="10"/>
  <c r="I2131" i="10"/>
  <c r="J605" i="10"/>
  <c r="I638" i="10"/>
  <c r="H2164" i="10"/>
  <c r="J638" i="10"/>
  <c r="I2164" i="10"/>
  <c r="G638" i="10"/>
  <c r="K638" i="10"/>
  <c r="J2164" i="10"/>
  <c r="H638" i="10"/>
  <c r="G2164" i="10"/>
  <c r="K2164" i="10"/>
  <c r="G669" i="10"/>
  <c r="K669" i="10"/>
  <c r="J2195" i="10"/>
  <c r="H669" i="10"/>
  <c r="G2195" i="10"/>
  <c r="K2195" i="10"/>
  <c r="I669" i="10"/>
  <c r="H2195" i="10"/>
  <c r="I2195" i="10"/>
  <c r="J669" i="10"/>
  <c r="I686" i="10"/>
  <c r="H2212" i="10"/>
  <c r="J686" i="10"/>
  <c r="I2212" i="10"/>
  <c r="G686" i="10"/>
  <c r="K686" i="10"/>
  <c r="J2212" i="10"/>
  <c r="H686" i="10"/>
  <c r="G2212" i="10"/>
  <c r="K2212" i="10"/>
  <c r="I754" i="10"/>
  <c r="H2280" i="10"/>
  <c r="J754" i="10"/>
  <c r="I2280" i="10"/>
  <c r="G754" i="10"/>
  <c r="K754" i="10"/>
  <c r="J2280" i="10"/>
  <c r="G2280" i="10"/>
  <c r="K2280" i="10"/>
  <c r="H754" i="10"/>
  <c r="I784" i="10"/>
  <c r="H2310" i="10"/>
  <c r="J784" i="10"/>
  <c r="I2310" i="10"/>
  <c r="G784" i="10"/>
  <c r="K784" i="10"/>
  <c r="J2310" i="10"/>
  <c r="K2310" i="10"/>
  <c r="G2310" i="10"/>
  <c r="H784" i="10"/>
  <c r="G835" i="10"/>
  <c r="K835" i="10"/>
  <c r="J2361" i="10"/>
  <c r="H835" i="10"/>
  <c r="G2361" i="10"/>
  <c r="K2361" i="10"/>
  <c r="I835" i="10"/>
  <c r="H2361" i="10"/>
  <c r="I2361" i="10"/>
  <c r="J835" i="10"/>
  <c r="G865" i="10"/>
  <c r="K865" i="10"/>
  <c r="J2391" i="10"/>
  <c r="H865" i="10"/>
  <c r="G2391" i="10"/>
  <c r="K2391" i="10"/>
  <c r="I865" i="10"/>
  <c r="H2391" i="10"/>
  <c r="J865" i="10"/>
  <c r="I2391" i="10"/>
  <c r="I878" i="10"/>
  <c r="H2404" i="10"/>
  <c r="J878" i="10"/>
  <c r="I2404" i="10"/>
  <c r="G878" i="10"/>
  <c r="K878" i="10"/>
  <c r="J2404" i="10"/>
  <c r="H878" i="10"/>
  <c r="G2404" i="10"/>
  <c r="K2404" i="10"/>
  <c r="G917" i="10"/>
  <c r="K917" i="10"/>
  <c r="J2443" i="10"/>
  <c r="H917" i="10"/>
  <c r="G2443" i="10"/>
  <c r="K2443" i="10"/>
  <c r="I917" i="10"/>
  <c r="H2443" i="10"/>
  <c r="I2443" i="10"/>
  <c r="J917" i="10"/>
  <c r="G939" i="10"/>
  <c r="K939" i="10"/>
  <c r="J2465" i="10"/>
  <c r="H939" i="10"/>
  <c r="G2465" i="10"/>
  <c r="K2465" i="10"/>
  <c r="I939" i="10"/>
  <c r="H2465" i="10"/>
  <c r="I2465" i="10"/>
  <c r="J939" i="10"/>
  <c r="G953" i="10"/>
  <c r="K953" i="10"/>
  <c r="J2479" i="10"/>
  <c r="H953" i="10"/>
  <c r="G2479" i="10"/>
  <c r="K2479" i="10"/>
  <c r="I953" i="10"/>
  <c r="H2479" i="10"/>
  <c r="J953" i="10"/>
  <c r="I2479" i="10"/>
  <c r="G961" i="10"/>
  <c r="K961" i="10"/>
  <c r="J2487" i="10"/>
  <c r="H961" i="10"/>
  <c r="G2487" i="10"/>
  <c r="K2487" i="10"/>
  <c r="I961" i="10"/>
  <c r="H2487" i="10"/>
  <c r="J961" i="10"/>
  <c r="I2487" i="10"/>
  <c r="G975" i="10"/>
  <c r="K975" i="10"/>
  <c r="J2501" i="10"/>
  <c r="H975" i="10"/>
  <c r="G2501" i="10"/>
  <c r="K2501" i="10"/>
  <c r="I975" i="10"/>
  <c r="H2501" i="10"/>
  <c r="J975" i="10"/>
  <c r="I2501" i="10"/>
  <c r="G985" i="10"/>
  <c r="K985" i="10"/>
  <c r="J2511" i="10"/>
  <c r="H985" i="10"/>
  <c r="G2511" i="10"/>
  <c r="K2511" i="10"/>
  <c r="I985" i="10"/>
  <c r="H2511" i="10"/>
  <c r="J985" i="10"/>
  <c r="I2511" i="10"/>
  <c r="I1004" i="10"/>
  <c r="H2530" i="10"/>
  <c r="J1004" i="10"/>
  <c r="I2530" i="10"/>
  <c r="G1004" i="10"/>
  <c r="K1004" i="10"/>
  <c r="J2530" i="10"/>
  <c r="H1004" i="10"/>
  <c r="G2530" i="10"/>
  <c r="K2530" i="10"/>
  <c r="G1017" i="10"/>
  <c r="K1017" i="10"/>
  <c r="J2543" i="10"/>
  <c r="H1017" i="10"/>
  <c r="G2543" i="10"/>
  <c r="K2543" i="10"/>
  <c r="I1017" i="10"/>
  <c r="H2543" i="10"/>
  <c r="J1017" i="10"/>
  <c r="I2543" i="10"/>
  <c r="I1034" i="10"/>
  <c r="H2560" i="10"/>
  <c r="J1034" i="10"/>
  <c r="I2560" i="10"/>
  <c r="G1034" i="10"/>
  <c r="K1034" i="10"/>
  <c r="J2560" i="10"/>
  <c r="G2560" i="10"/>
  <c r="K2560" i="10"/>
  <c r="H1034" i="10"/>
  <c r="G1075" i="10"/>
  <c r="K1075" i="10"/>
  <c r="J2601" i="10"/>
  <c r="H1075" i="10"/>
  <c r="G2601" i="10"/>
  <c r="K2601" i="10"/>
  <c r="I1075" i="10"/>
  <c r="H2601" i="10"/>
  <c r="I2601" i="10"/>
  <c r="J1075" i="10"/>
  <c r="H1110" i="10"/>
  <c r="G2636" i="10"/>
  <c r="K2636" i="10"/>
  <c r="K1110" i="10"/>
  <c r="I1110" i="10"/>
  <c r="H2636" i="10"/>
  <c r="G1110" i="10"/>
  <c r="J2636" i="10"/>
  <c r="J1110" i="10"/>
  <c r="I2636" i="10"/>
  <c r="H1128" i="10"/>
  <c r="G2654" i="10"/>
  <c r="K2654" i="10"/>
  <c r="J2654" i="10"/>
  <c r="I1128" i="10"/>
  <c r="H2654" i="10"/>
  <c r="K1128" i="10"/>
  <c r="J1128" i="10"/>
  <c r="I2654" i="10"/>
  <c r="G1128" i="10"/>
  <c r="H1152" i="10"/>
  <c r="G2678" i="10"/>
  <c r="K2678" i="10"/>
  <c r="J2678" i="10"/>
  <c r="I1152" i="10"/>
  <c r="H2678" i="10"/>
  <c r="G1152" i="10"/>
  <c r="J1152" i="10"/>
  <c r="I2678" i="10"/>
  <c r="K1152" i="10"/>
  <c r="H1166" i="10"/>
  <c r="G2692" i="10"/>
  <c r="K2692" i="10"/>
  <c r="G1166" i="10"/>
  <c r="I1166" i="10"/>
  <c r="H2692" i="10"/>
  <c r="J2692" i="10"/>
  <c r="J1166" i="10"/>
  <c r="I2692" i="10"/>
  <c r="K1166" i="10"/>
  <c r="H1192" i="10"/>
  <c r="G2718" i="10"/>
  <c r="K2718" i="10"/>
  <c r="G1192" i="10"/>
  <c r="I1192" i="10"/>
  <c r="H2718" i="10"/>
  <c r="J2718" i="10"/>
  <c r="J1192" i="10"/>
  <c r="I2718" i="10"/>
  <c r="K1192" i="10"/>
  <c r="J1217" i="10"/>
  <c r="I2743" i="10"/>
  <c r="I1217" i="10"/>
  <c r="G1217" i="10"/>
  <c r="K1217" i="10"/>
  <c r="J2743" i="10"/>
  <c r="H1217" i="10"/>
  <c r="G2743" i="10"/>
  <c r="K2743" i="10"/>
  <c r="H2743" i="10"/>
  <c r="J1229" i="10"/>
  <c r="I2755" i="10"/>
  <c r="H2755" i="10"/>
  <c r="G1229" i="10"/>
  <c r="K1229" i="10"/>
  <c r="J2755" i="10"/>
  <c r="H1229" i="10"/>
  <c r="G2755" i="10"/>
  <c r="K2755" i="10"/>
  <c r="I1229" i="10"/>
  <c r="J1319" i="10"/>
  <c r="I2845" i="10"/>
  <c r="G1319" i="10"/>
  <c r="K1319" i="10"/>
  <c r="J2845" i="10"/>
  <c r="H2845" i="10"/>
  <c r="H1319" i="10"/>
  <c r="G2845" i="10"/>
  <c r="K2845" i="10"/>
  <c r="I1319" i="10"/>
  <c r="H1354" i="10"/>
  <c r="G2880" i="10"/>
  <c r="K2880" i="10"/>
  <c r="G1354" i="10"/>
  <c r="I1354" i="10"/>
  <c r="H2880" i="10"/>
  <c r="K1354" i="10"/>
  <c r="J1354" i="10"/>
  <c r="I2880" i="10"/>
  <c r="J2880" i="10"/>
  <c r="H1368" i="10"/>
  <c r="G2894" i="10"/>
  <c r="K2894" i="10"/>
  <c r="G1368" i="10"/>
  <c r="I1368" i="10"/>
  <c r="H2894" i="10"/>
  <c r="K1368" i="10"/>
  <c r="J1368" i="10"/>
  <c r="I2894" i="10"/>
  <c r="J2894" i="10"/>
  <c r="J1389" i="10"/>
  <c r="I2915" i="10"/>
  <c r="H2915" i="10"/>
  <c r="G1389" i="10"/>
  <c r="K1389" i="10"/>
  <c r="J2915" i="10"/>
  <c r="I1389" i="10"/>
  <c r="H1389" i="10"/>
  <c r="G2915" i="10"/>
  <c r="K2915" i="10"/>
  <c r="J1405" i="10"/>
  <c r="I2931" i="10"/>
  <c r="G1405" i="10"/>
  <c r="K1405" i="10"/>
  <c r="J2931" i="10"/>
  <c r="H2931" i="10"/>
  <c r="H1405" i="10"/>
  <c r="G2931" i="10"/>
  <c r="K2931" i="10"/>
  <c r="I1405" i="10"/>
  <c r="J1423" i="10"/>
  <c r="I2949" i="10"/>
  <c r="G1423" i="10"/>
  <c r="K1423" i="10"/>
  <c r="J2949" i="10"/>
  <c r="I1423" i="10"/>
  <c r="H1423" i="10"/>
  <c r="G2949" i="10"/>
  <c r="K2949" i="10"/>
  <c r="H2949" i="10"/>
  <c r="J1447" i="10"/>
  <c r="I2973" i="10"/>
  <c r="I1447" i="10"/>
  <c r="G1447" i="10"/>
  <c r="K1447" i="10"/>
  <c r="J2973" i="10"/>
  <c r="H1447" i="10"/>
  <c r="G2973" i="10"/>
  <c r="K2973" i="10"/>
  <c r="H2973" i="10"/>
  <c r="J1461" i="10"/>
  <c r="I2987" i="10"/>
  <c r="H2987" i="10"/>
  <c r="G1461" i="10"/>
  <c r="K1461" i="10"/>
  <c r="J2987" i="10"/>
  <c r="I1461" i="10"/>
  <c r="H1461" i="10"/>
  <c r="G2987" i="10"/>
  <c r="K2987" i="10"/>
  <c r="G371" i="10"/>
  <c r="K371" i="10"/>
  <c r="J1897" i="10"/>
  <c r="H371" i="10"/>
  <c r="G1897" i="10"/>
  <c r="K1897" i="10"/>
  <c r="I371" i="10"/>
  <c r="H1897" i="10"/>
  <c r="I1897" i="10"/>
  <c r="J371" i="10"/>
  <c r="I398" i="10"/>
  <c r="H1924" i="10"/>
  <c r="J398" i="10"/>
  <c r="I1924" i="10"/>
  <c r="G398" i="10"/>
  <c r="K398" i="10"/>
  <c r="J1924" i="10"/>
  <c r="H398" i="10"/>
  <c r="K1924" i="10"/>
  <c r="G1924" i="10"/>
  <c r="I422" i="10"/>
  <c r="H1948" i="10"/>
  <c r="J422" i="10"/>
  <c r="I1948" i="10"/>
  <c r="G422" i="10"/>
  <c r="K422" i="10"/>
  <c r="J1948" i="10"/>
  <c r="H422" i="10"/>
  <c r="G1948" i="10"/>
  <c r="K1948" i="10"/>
  <c r="G453" i="10"/>
  <c r="K453" i="10"/>
  <c r="J1979" i="10"/>
  <c r="H453" i="10"/>
  <c r="G1979" i="10"/>
  <c r="K1979" i="10"/>
  <c r="I453" i="10"/>
  <c r="H1979" i="10"/>
  <c r="I1979" i="10"/>
  <c r="J453" i="10"/>
  <c r="I480" i="10"/>
  <c r="H2006" i="10"/>
  <c r="J480" i="10"/>
  <c r="I2006" i="10"/>
  <c r="G480" i="10"/>
  <c r="K480" i="10"/>
  <c r="J2006" i="10"/>
  <c r="K2006" i="10"/>
  <c r="G2006" i="10"/>
  <c r="H480" i="10"/>
  <c r="G503" i="10"/>
  <c r="K503" i="10"/>
  <c r="J2029" i="10"/>
  <c r="H503" i="10"/>
  <c r="G2029" i="10"/>
  <c r="K2029" i="10"/>
  <c r="I503" i="10"/>
  <c r="H2029" i="10"/>
  <c r="J503" i="10"/>
  <c r="I2029" i="10"/>
  <c r="I526" i="10"/>
  <c r="H2052" i="10"/>
  <c r="J526" i="10"/>
  <c r="I2052" i="10"/>
  <c r="G526" i="10"/>
  <c r="K526" i="10"/>
  <c r="J2052" i="10"/>
  <c r="H526" i="10"/>
  <c r="G2052" i="10"/>
  <c r="K2052" i="10"/>
  <c r="I560" i="10"/>
  <c r="H2086" i="10"/>
  <c r="J560" i="10"/>
  <c r="I2086" i="10"/>
  <c r="G560" i="10"/>
  <c r="K560" i="10"/>
  <c r="J2086" i="10"/>
  <c r="K2086" i="10"/>
  <c r="G2086" i="10"/>
  <c r="H560" i="10"/>
  <c r="I592" i="10"/>
  <c r="H2118" i="10"/>
  <c r="J592" i="10"/>
  <c r="I2118" i="10"/>
  <c r="G592" i="10"/>
  <c r="K592" i="10"/>
  <c r="J2118" i="10"/>
  <c r="K2118" i="10"/>
  <c r="G2118" i="10"/>
  <c r="H592" i="10"/>
  <c r="G621" i="10"/>
  <c r="K621" i="10"/>
  <c r="J2147" i="10"/>
  <c r="H621" i="10"/>
  <c r="G2147" i="10"/>
  <c r="K2147" i="10"/>
  <c r="I621" i="10"/>
  <c r="H2147" i="10"/>
  <c r="I2147" i="10"/>
  <c r="J621" i="10"/>
  <c r="G681" i="10"/>
  <c r="K681" i="10"/>
  <c r="J2207" i="10"/>
  <c r="H681" i="10"/>
  <c r="G2207" i="10"/>
  <c r="K2207" i="10"/>
  <c r="I681" i="10"/>
  <c r="H2207" i="10"/>
  <c r="J681" i="10"/>
  <c r="I2207" i="10"/>
  <c r="G699" i="10"/>
  <c r="K699" i="10"/>
  <c r="J2225" i="10"/>
  <c r="H699" i="10"/>
  <c r="G2225" i="10"/>
  <c r="K2225" i="10"/>
  <c r="I699" i="10"/>
  <c r="H2225" i="10"/>
  <c r="I2225" i="10"/>
  <c r="J699" i="10"/>
  <c r="G731" i="10"/>
  <c r="K731" i="10"/>
  <c r="J2257" i="10"/>
  <c r="H731" i="10"/>
  <c r="G2257" i="10"/>
  <c r="K2257" i="10"/>
  <c r="I731" i="10"/>
  <c r="H2257" i="10"/>
  <c r="I2257" i="10"/>
  <c r="J731" i="10"/>
  <c r="I770" i="10"/>
  <c r="H2296" i="10"/>
  <c r="J770" i="10"/>
  <c r="I2296" i="10"/>
  <c r="G770" i="10"/>
  <c r="K770" i="10"/>
  <c r="J2296" i="10"/>
  <c r="G2296" i="10"/>
  <c r="H770" i="10"/>
  <c r="K2296" i="10"/>
  <c r="I788" i="10"/>
  <c r="H2314" i="10"/>
  <c r="J788" i="10"/>
  <c r="I2314" i="10"/>
  <c r="G788" i="10"/>
  <c r="K788" i="10"/>
  <c r="J2314" i="10"/>
  <c r="H788" i="10"/>
  <c r="G2314" i="10"/>
  <c r="K2314" i="10"/>
  <c r="G805" i="10"/>
  <c r="K805" i="10"/>
  <c r="J2331" i="10"/>
  <c r="H805" i="10"/>
  <c r="G2331" i="10"/>
  <c r="K2331" i="10"/>
  <c r="I805" i="10"/>
  <c r="H2331" i="10"/>
  <c r="I2331" i="10"/>
  <c r="J805" i="10"/>
  <c r="I848" i="10"/>
  <c r="H2374" i="10"/>
  <c r="J848" i="10"/>
  <c r="I2374" i="10"/>
  <c r="G848" i="10"/>
  <c r="K848" i="10"/>
  <c r="J2374" i="10"/>
  <c r="K2374" i="10"/>
  <c r="G2374" i="10"/>
  <c r="H848" i="10"/>
  <c r="I884" i="10"/>
  <c r="H2410" i="10"/>
  <c r="J884" i="10"/>
  <c r="I2410" i="10"/>
  <c r="G884" i="10"/>
  <c r="K884" i="10"/>
  <c r="J2410" i="10"/>
  <c r="H884" i="10"/>
  <c r="G2410" i="10"/>
  <c r="K2410" i="10"/>
  <c r="G927" i="10"/>
  <c r="K927" i="10"/>
  <c r="J2453" i="10"/>
  <c r="H927" i="10"/>
  <c r="G2453" i="10"/>
  <c r="K2453" i="10"/>
  <c r="I927" i="10"/>
  <c r="H2453" i="10"/>
  <c r="J927" i="10"/>
  <c r="I2453" i="10"/>
  <c r="G941" i="10"/>
  <c r="K941" i="10"/>
  <c r="J2467" i="10"/>
  <c r="H941" i="10"/>
  <c r="G2467" i="10"/>
  <c r="K2467" i="10"/>
  <c r="I941" i="10"/>
  <c r="H2467" i="10"/>
  <c r="I2467" i="10"/>
  <c r="J941" i="10"/>
  <c r="G949" i="10"/>
  <c r="K949" i="10"/>
  <c r="J2475" i="10"/>
  <c r="H949" i="10"/>
  <c r="G2475" i="10"/>
  <c r="K2475" i="10"/>
  <c r="I949" i="10"/>
  <c r="H2475" i="10"/>
  <c r="I2475" i="10"/>
  <c r="J949" i="10"/>
  <c r="I974" i="10"/>
  <c r="H2500" i="10"/>
  <c r="J974" i="10"/>
  <c r="I2500" i="10"/>
  <c r="G974" i="10"/>
  <c r="K974" i="10"/>
  <c r="J2500" i="10"/>
  <c r="K2500" i="10"/>
  <c r="H974" i="10"/>
  <c r="G2500" i="10"/>
  <c r="I996" i="10"/>
  <c r="H2522" i="10"/>
  <c r="J996" i="10"/>
  <c r="I2522" i="10"/>
  <c r="G996" i="10"/>
  <c r="K996" i="10"/>
  <c r="J2522" i="10"/>
  <c r="H996" i="10"/>
  <c r="G2522" i="10"/>
  <c r="K2522" i="10"/>
  <c r="G1009" i="10"/>
  <c r="K1009" i="10"/>
  <c r="J2535" i="10"/>
  <c r="H1009" i="10"/>
  <c r="G2535" i="10"/>
  <c r="K2535" i="10"/>
  <c r="I1009" i="10"/>
  <c r="H2535" i="10"/>
  <c r="J1009" i="10"/>
  <c r="I2535" i="10"/>
  <c r="I1028" i="10"/>
  <c r="H2554" i="10"/>
  <c r="J1028" i="10"/>
  <c r="I2554" i="10"/>
  <c r="G1028" i="10"/>
  <c r="K1028" i="10"/>
  <c r="J2554" i="10"/>
  <c r="H1028" i="10"/>
  <c r="G2554" i="10"/>
  <c r="K2554" i="10"/>
  <c r="I1036" i="10"/>
  <c r="H2562" i="10"/>
  <c r="J1036" i="10"/>
  <c r="I2562" i="10"/>
  <c r="G1036" i="10"/>
  <c r="K1036" i="10"/>
  <c r="J2562" i="10"/>
  <c r="H1036" i="10"/>
  <c r="G2562" i="10"/>
  <c r="K2562" i="10"/>
  <c r="G1051" i="10"/>
  <c r="K1051" i="10"/>
  <c r="J2577" i="10"/>
  <c r="H1051" i="10"/>
  <c r="G2577" i="10"/>
  <c r="K2577" i="10"/>
  <c r="I1051" i="10"/>
  <c r="H2577" i="10"/>
  <c r="I2577" i="10"/>
  <c r="J1051" i="10"/>
  <c r="G1059" i="10"/>
  <c r="K1059" i="10"/>
  <c r="J2585" i="10"/>
  <c r="H1059" i="10"/>
  <c r="G2585" i="10"/>
  <c r="K2585" i="10"/>
  <c r="I1059" i="10"/>
  <c r="H2585" i="10"/>
  <c r="I2585" i="10"/>
  <c r="J1059" i="10"/>
  <c r="I1070" i="10"/>
  <c r="H2596" i="10"/>
  <c r="J1070" i="10"/>
  <c r="I2596" i="10"/>
  <c r="G1070" i="10"/>
  <c r="K1070" i="10"/>
  <c r="J2596" i="10"/>
  <c r="H1070" i="10"/>
  <c r="G2596" i="10"/>
  <c r="K2596" i="10"/>
  <c r="G1089" i="10"/>
  <c r="K1089" i="10"/>
  <c r="J2615" i="10"/>
  <c r="H1089" i="10"/>
  <c r="G2615" i="10"/>
  <c r="K2615" i="10"/>
  <c r="I1089" i="10"/>
  <c r="H2615" i="10"/>
  <c r="J1089" i="10"/>
  <c r="I2615" i="10"/>
  <c r="H1106" i="10"/>
  <c r="G2632" i="10"/>
  <c r="K2632" i="10"/>
  <c r="G1106" i="10"/>
  <c r="I1106" i="10"/>
  <c r="H2632" i="10"/>
  <c r="K1106" i="10"/>
  <c r="J1106" i="10"/>
  <c r="I2632" i="10"/>
  <c r="J2632" i="10"/>
  <c r="H1142" i="10"/>
  <c r="G2668" i="10"/>
  <c r="K2668" i="10"/>
  <c r="K1142" i="10"/>
  <c r="I1142" i="10"/>
  <c r="H2668" i="10"/>
  <c r="J2668" i="10"/>
  <c r="J1142" i="10"/>
  <c r="I2668" i="10"/>
  <c r="G1142" i="10"/>
  <c r="H1172" i="10"/>
  <c r="G2698" i="10"/>
  <c r="K2698" i="10"/>
  <c r="J2698" i="10"/>
  <c r="I1172" i="10"/>
  <c r="H2698" i="10"/>
  <c r="K1172" i="10"/>
  <c r="J1172" i="10"/>
  <c r="I2698" i="10"/>
  <c r="G1172" i="10"/>
  <c r="J1219" i="10"/>
  <c r="I2745" i="10"/>
  <c r="I1219" i="10"/>
  <c r="G1219" i="10"/>
  <c r="K1219" i="10"/>
  <c r="J2745" i="10"/>
  <c r="H2745" i="10"/>
  <c r="H1219" i="10"/>
  <c r="G2745" i="10"/>
  <c r="K2745" i="10"/>
  <c r="H1238" i="10"/>
  <c r="G2764" i="10"/>
  <c r="K2764" i="10"/>
  <c r="J2764" i="10"/>
  <c r="I1238" i="10"/>
  <c r="H2764" i="10"/>
  <c r="G1238" i="10"/>
  <c r="J1238" i="10"/>
  <c r="I2764" i="10"/>
  <c r="K1238" i="10"/>
  <c r="J1289" i="10"/>
  <c r="I2815" i="10"/>
  <c r="H2815" i="10"/>
  <c r="G1289" i="10"/>
  <c r="K1289" i="10"/>
  <c r="J2815" i="10"/>
  <c r="I1289" i="10"/>
  <c r="H1289" i="10"/>
  <c r="G2815" i="10"/>
  <c r="K2815" i="10"/>
  <c r="J1301" i="10"/>
  <c r="I2827" i="10"/>
  <c r="H2827" i="10"/>
  <c r="G1301" i="10"/>
  <c r="K1301" i="10"/>
  <c r="J2827" i="10"/>
  <c r="H1301" i="10"/>
  <c r="G2827" i="10"/>
  <c r="K2827" i="10"/>
  <c r="I1301" i="10"/>
  <c r="J1313" i="10"/>
  <c r="I2839" i="10"/>
  <c r="G1313" i="10"/>
  <c r="K1313" i="10"/>
  <c r="J2839" i="10"/>
  <c r="H2839" i="10"/>
  <c r="H1313" i="10"/>
  <c r="G2839" i="10"/>
  <c r="K2839" i="10"/>
  <c r="I1313" i="10"/>
  <c r="G369" i="10"/>
  <c r="K369" i="10"/>
  <c r="J1895" i="10"/>
  <c r="H369" i="10"/>
  <c r="G1895" i="10"/>
  <c r="K1895" i="10"/>
  <c r="I369" i="10"/>
  <c r="H1895" i="10"/>
  <c r="J369" i="10"/>
  <c r="I1895" i="10"/>
  <c r="I400" i="10"/>
  <c r="H1926" i="10"/>
  <c r="J400" i="10"/>
  <c r="I1926" i="10"/>
  <c r="G400" i="10"/>
  <c r="K400" i="10"/>
  <c r="J1926" i="10"/>
  <c r="K1926" i="10"/>
  <c r="G1926" i="10"/>
  <c r="H400" i="10"/>
  <c r="I424" i="10"/>
  <c r="H1950" i="10"/>
  <c r="J424" i="10"/>
  <c r="I1950" i="10"/>
  <c r="G424" i="10"/>
  <c r="K424" i="10"/>
  <c r="J1950" i="10"/>
  <c r="K1950" i="10"/>
  <c r="G1950" i="10"/>
  <c r="H424" i="10"/>
  <c r="G451" i="10"/>
  <c r="K451" i="10"/>
  <c r="J1977" i="10"/>
  <c r="H451" i="10"/>
  <c r="G1977" i="10"/>
  <c r="K1977" i="10"/>
  <c r="I451" i="10"/>
  <c r="H1977" i="10"/>
  <c r="J451" i="10"/>
  <c r="I1977" i="10"/>
  <c r="I474" i="10"/>
  <c r="H2000" i="10"/>
  <c r="J474" i="10"/>
  <c r="I2000" i="10"/>
  <c r="G474" i="10"/>
  <c r="K474" i="10"/>
  <c r="J2000" i="10"/>
  <c r="G2000" i="10"/>
  <c r="K2000" i="10"/>
  <c r="H474" i="10"/>
  <c r="I498" i="10"/>
  <c r="H2024" i="10"/>
  <c r="J498" i="10"/>
  <c r="I2024" i="10"/>
  <c r="G498" i="10"/>
  <c r="K498" i="10"/>
  <c r="J2024" i="10"/>
  <c r="G2024" i="10"/>
  <c r="H498" i="10"/>
  <c r="K2024" i="10"/>
  <c r="G531" i="10"/>
  <c r="K531" i="10"/>
  <c r="J2057" i="10"/>
  <c r="H531" i="10"/>
  <c r="G2057" i="10"/>
  <c r="K2057" i="10"/>
  <c r="I531" i="10"/>
  <c r="H2057" i="10"/>
  <c r="I2057" i="10"/>
  <c r="J531" i="10"/>
  <c r="I554" i="10"/>
  <c r="H2080" i="10"/>
  <c r="J554" i="10"/>
  <c r="I2080" i="10"/>
  <c r="G554" i="10"/>
  <c r="K554" i="10"/>
  <c r="J2080" i="10"/>
  <c r="G2080" i="10"/>
  <c r="H554" i="10"/>
  <c r="K2080" i="10"/>
  <c r="G887" i="10"/>
  <c r="K887" i="10"/>
  <c r="J2413" i="10"/>
  <c r="H887" i="10"/>
  <c r="G2413" i="10"/>
  <c r="K2413" i="10"/>
  <c r="I887" i="10"/>
  <c r="H2413" i="10"/>
  <c r="J887" i="10"/>
  <c r="I2413" i="10"/>
  <c r="G899" i="10"/>
  <c r="K899" i="10"/>
  <c r="J2425" i="10"/>
  <c r="H899" i="10"/>
  <c r="G2425" i="10"/>
  <c r="K2425" i="10"/>
  <c r="I899" i="10"/>
  <c r="H2425" i="10"/>
  <c r="J899" i="10"/>
  <c r="I2425" i="10"/>
  <c r="G911" i="10"/>
  <c r="K911" i="10"/>
  <c r="J2437" i="10"/>
  <c r="H911" i="10"/>
  <c r="G2437" i="10"/>
  <c r="K2437" i="10"/>
  <c r="I911" i="10"/>
  <c r="H2437" i="10"/>
  <c r="J911" i="10"/>
  <c r="I2437" i="10"/>
  <c r="G933" i="10"/>
  <c r="K933" i="10"/>
  <c r="J2459" i="10"/>
  <c r="H933" i="10"/>
  <c r="G2459" i="10"/>
  <c r="K2459" i="10"/>
  <c r="I933" i="10"/>
  <c r="H2459" i="10"/>
  <c r="I2459" i="10"/>
  <c r="J933" i="10"/>
  <c r="G955" i="10"/>
  <c r="K955" i="10"/>
  <c r="J2481" i="10"/>
  <c r="H955" i="10"/>
  <c r="G2481" i="10"/>
  <c r="K2481" i="10"/>
  <c r="I955" i="10"/>
  <c r="H2481" i="10"/>
  <c r="J955" i="10"/>
  <c r="I2481" i="10"/>
  <c r="G973" i="10"/>
  <c r="K973" i="10"/>
  <c r="J2499" i="10"/>
  <c r="H973" i="10"/>
  <c r="G2499" i="10"/>
  <c r="K2499" i="10"/>
  <c r="I973" i="10"/>
  <c r="H2499" i="10"/>
  <c r="I2499" i="10"/>
  <c r="J973" i="10"/>
  <c r="G989" i="10"/>
  <c r="K989" i="10"/>
  <c r="J2515" i="10"/>
  <c r="H989" i="10"/>
  <c r="G2515" i="10"/>
  <c r="K2515" i="10"/>
  <c r="I989" i="10"/>
  <c r="H2515" i="10"/>
  <c r="I2515" i="10"/>
  <c r="J989" i="10"/>
  <c r="I1002" i="10"/>
  <c r="H2528" i="10"/>
  <c r="J1002" i="10"/>
  <c r="I2528" i="10"/>
  <c r="G1002" i="10"/>
  <c r="K1002" i="10"/>
  <c r="J2528" i="10"/>
  <c r="G2528" i="10"/>
  <c r="H1002" i="10"/>
  <c r="K2528" i="10"/>
  <c r="G1021" i="10"/>
  <c r="K1021" i="10"/>
  <c r="J2547" i="10"/>
  <c r="H1021" i="10"/>
  <c r="G2547" i="10"/>
  <c r="K2547" i="10"/>
  <c r="I1021" i="10"/>
  <c r="H2547" i="10"/>
  <c r="I2547" i="10"/>
  <c r="J1021" i="10"/>
  <c r="G1043" i="10"/>
  <c r="K1043" i="10"/>
  <c r="J2569" i="10"/>
  <c r="H1043" i="10"/>
  <c r="G2569" i="10"/>
  <c r="K2569" i="10"/>
  <c r="I1043" i="10"/>
  <c r="H2569" i="10"/>
  <c r="I2569" i="10"/>
  <c r="J1043" i="10"/>
  <c r="G1079" i="10"/>
  <c r="K1079" i="10"/>
  <c r="J2605" i="10"/>
  <c r="H1079" i="10"/>
  <c r="G2605" i="10"/>
  <c r="K2605" i="10"/>
  <c r="I1079" i="10"/>
  <c r="H2605" i="10"/>
  <c r="J1079" i="10"/>
  <c r="I2605" i="10"/>
  <c r="J1109" i="10"/>
  <c r="I2635" i="10"/>
  <c r="I1109" i="10"/>
  <c r="G1109" i="10"/>
  <c r="K1109" i="10"/>
  <c r="J2635" i="10"/>
  <c r="H1109" i="10"/>
  <c r="G2635" i="10"/>
  <c r="K2635" i="10"/>
  <c r="H2635" i="10"/>
  <c r="H1130" i="10"/>
  <c r="G2656" i="10"/>
  <c r="K2656" i="10"/>
  <c r="G1130" i="10"/>
  <c r="I1130" i="10"/>
  <c r="H2656" i="10"/>
  <c r="K1130" i="10"/>
  <c r="J1130" i="10"/>
  <c r="I2656" i="10"/>
  <c r="J2656" i="10"/>
  <c r="J1157" i="10"/>
  <c r="I2683" i="10"/>
  <c r="H2683" i="10"/>
  <c r="G1157" i="10"/>
  <c r="K1157" i="10"/>
  <c r="J2683" i="10"/>
  <c r="I1157" i="10"/>
  <c r="H1157" i="10"/>
  <c r="G2683" i="10"/>
  <c r="K2683" i="10"/>
  <c r="J1201" i="10"/>
  <c r="I2727" i="10"/>
  <c r="I1201" i="10"/>
  <c r="G1201" i="10"/>
  <c r="K1201" i="10"/>
  <c r="J2727" i="10"/>
  <c r="H1201" i="10"/>
  <c r="G2727" i="10"/>
  <c r="K2727" i="10"/>
  <c r="H2727" i="10"/>
  <c r="H1234" i="10"/>
  <c r="G2760" i="10"/>
  <c r="K2760" i="10"/>
  <c r="G1234" i="10"/>
  <c r="I1234" i="10"/>
  <c r="H2760" i="10"/>
  <c r="K1234" i="10"/>
  <c r="J1234" i="10"/>
  <c r="I2760" i="10"/>
  <c r="J2760" i="10"/>
  <c r="H1318" i="10"/>
  <c r="G2844" i="10"/>
  <c r="K2844" i="10"/>
  <c r="J2844" i="10"/>
  <c r="I1318" i="10"/>
  <c r="H2844" i="10"/>
  <c r="K1318" i="10"/>
  <c r="J1318" i="10"/>
  <c r="I2844" i="10"/>
  <c r="G1318" i="10"/>
  <c r="J1363" i="10"/>
  <c r="I2889" i="10"/>
  <c r="G1363" i="10"/>
  <c r="K1363" i="10"/>
  <c r="J2889" i="10"/>
  <c r="H2889" i="10"/>
  <c r="H1363" i="10"/>
  <c r="G2889" i="10"/>
  <c r="K2889" i="10"/>
  <c r="I1363" i="10"/>
  <c r="H1384" i="10"/>
  <c r="G2910" i="10"/>
  <c r="K2910" i="10"/>
  <c r="G1384" i="10"/>
  <c r="J2910" i="10"/>
  <c r="I1384" i="10"/>
  <c r="H2910" i="10"/>
  <c r="J1384" i="10"/>
  <c r="I2910" i="10"/>
  <c r="K1384" i="10"/>
  <c r="H1406" i="10"/>
  <c r="G2932" i="10"/>
  <c r="K2932" i="10"/>
  <c r="G1406" i="10"/>
  <c r="J2932" i="10"/>
  <c r="I1406" i="10"/>
  <c r="H2932" i="10"/>
  <c r="J1406" i="10"/>
  <c r="I2932" i="10"/>
  <c r="K1406" i="10"/>
  <c r="J1421" i="10"/>
  <c r="I2947" i="10"/>
  <c r="G1421" i="10"/>
  <c r="K1421" i="10"/>
  <c r="J2947" i="10"/>
  <c r="H2947" i="10"/>
  <c r="H1421" i="10"/>
  <c r="G2947" i="10"/>
  <c r="K2947" i="10"/>
  <c r="I1421" i="10"/>
  <c r="J1435" i="10"/>
  <c r="I2961" i="10"/>
  <c r="H2961" i="10"/>
  <c r="G1435" i="10"/>
  <c r="K1435" i="10"/>
  <c r="J2961" i="10"/>
  <c r="I1435" i="10"/>
  <c r="H1435" i="10"/>
  <c r="G2961" i="10"/>
  <c r="K2961" i="10"/>
  <c r="J1449" i="10"/>
  <c r="I2975" i="10"/>
  <c r="H2975" i="10"/>
  <c r="G1449" i="10"/>
  <c r="K1449" i="10"/>
  <c r="J2975" i="10"/>
  <c r="I1449" i="10"/>
  <c r="H1449" i="10"/>
  <c r="G2975" i="10"/>
  <c r="K2975" i="10"/>
  <c r="H1466" i="10"/>
  <c r="G2992" i="10"/>
  <c r="K2992" i="10"/>
  <c r="I1466" i="10"/>
  <c r="H2992" i="10"/>
  <c r="G1466" i="10"/>
  <c r="J2992" i="10"/>
  <c r="J1466" i="10"/>
  <c r="I2992" i="10"/>
  <c r="K1466" i="10"/>
  <c r="J1481" i="10"/>
  <c r="I3007" i="10"/>
  <c r="I1481" i="10"/>
  <c r="G1481" i="10"/>
  <c r="K1481" i="10"/>
  <c r="J3007" i="10"/>
  <c r="H3007" i="10"/>
  <c r="H1481" i="10"/>
  <c r="G3007" i="10"/>
  <c r="K3007" i="10"/>
  <c r="J1487" i="10"/>
  <c r="I3013" i="10"/>
  <c r="I1487" i="10"/>
  <c r="G1487" i="10"/>
  <c r="K1487" i="10"/>
  <c r="J3013" i="10"/>
  <c r="H1487" i="10"/>
  <c r="G3013" i="10"/>
  <c r="K3013" i="10"/>
  <c r="H3013" i="10"/>
  <c r="H1502" i="10"/>
  <c r="G3028" i="10"/>
  <c r="K3028" i="10"/>
  <c r="I3028" i="10"/>
  <c r="G1502" i="10"/>
  <c r="I1502" i="10"/>
  <c r="H3028" i="10"/>
  <c r="J1502" i="10"/>
  <c r="J3028" i="10"/>
  <c r="K1502" i="10"/>
  <c r="H1524" i="10"/>
  <c r="G3050" i="10"/>
  <c r="K3050" i="10"/>
  <c r="I3050" i="10"/>
  <c r="K1524" i="10"/>
  <c r="I1524" i="10"/>
  <c r="H3050" i="10"/>
  <c r="J1524" i="10"/>
  <c r="J3050" i="10"/>
  <c r="G1524" i="10"/>
  <c r="I342" i="10"/>
  <c r="H1868" i="10"/>
  <c r="J342" i="10"/>
  <c r="I1868" i="10"/>
  <c r="G342" i="10"/>
  <c r="K342" i="10"/>
  <c r="J1868" i="10"/>
  <c r="K1868" i="10"/>
  <c r="H342" i="10"/>
  <c r="G1868" i="10"/>
  <c r="I314" i="10"/>
  <c r="H1840" i="10"/>
  <c r="J314" i="10"/>
  <c r="I1840" i="10"/>
  <c r="G314" i="10"/>
  <c r="K314" i="10"/>
  <c r="J1840" i="10"/>
  <c r="G1840" i="10"/>
  <c r="H314" i="10"/>
  <c r="K1840" i="10"/>
  <c r="G287" i="10"/>
  <c r="K287" i="10"/>
  <c r="J1813" i="10"/>
  <c r="H287" i="10"/>
  <c r="G1813" i="10"/>
  <c r="K1813" i="10"/>
  <c r="I287" i="10"/>
  <c r="H1813" i="10"/>
  <c r="J287" i="10"/>
  <c r="I1813" i="10"/>
  <c r="G251" i="10"/>
  <c r="K251" i="10"/>
  <c r="J1777" i="10"/>
  <c r="H251" i="10"/>
  <c r="G1777" i="10"/>
  <c r="K1777" i="10"/>
  <c r="I251" i="10"/>
  <c r="H1777" i="10"/>
  <c r="J251" i="10"/>
  <c r="I1777" i="10"/>
  <c r="I194" i="10"/>
  <c r="H1720" i="10"/>
  <c r="J194" i="10"/>
  <c r="I1720" i="10"/>
  <c r="G194" i="10"/>
  <c r="K194" i="10"/>
  <c r="J1720" i="10"/>
  <c r="G1720" i="10"/>
  <c r="K1720" i="10"/>
  <c r="H194" i="10"/>
  <c r="I170" i="10"/>
  <c r="H1696" i="10"/>
  <c r="J170" i="10"/>
  <c r="I1696" i="10"/>
  <c r="G170" i="10"/>
  <c r="K170" i="10"/>
  <c r="J1696" i="10"/>
  <c r="G1696" i="10"/>
  <c r="H170" i="10"/>
  <c r="K1696" i="10"/>
  <c r="G113" i="10"/>
  <c r="K113" i="10"/>
  <c r="J1639" i="10"/>
  <c r="H113" i="10"/>
  <c r="G1639" i="10"/>
  <c r="K1639" i="10"/>
  <c r="I113" i="10"/>
  <c r="H1639" i="10"/>
  <c r="J113" i="10"/>
  <c r="I1639" i="10"/>
  <c r="I96" i="10"/>
  <c r="H1622" i="10"/>
  <c r="J96" i="10"/>
  <c r="I1622" i="10"/>
  <c r="G96" i="10"/>
  <c r="K96" i="10"/>
  <c r="J1622" i="10"/>
  <c r="K1622" i="10"/>
  <c r="G1622" i="10"/>
  <c r="H96" i="10"/>
  <c r="I72" i="10"/>
  <c r="H1598" i="10"/>
  <c r="J72" i="10"/>
  <c r="I1598" i="10"/>
  <c r="G72" i="10"/>
  <c r="K72" i="10"/>
  <c r="J1598" i="10"/>
  <c r="K1598" i="10"/>
  <c r="G1598" i="10"/>
  <c r="H72" i="10"/>
  <c r="G567" i="10"/>
  <c r="K567" i="10"/>
  <c r="J2093" i="10"/>
  <c r="H567" i="10"/>
  <c r="G2093" i="10"/>
  <c r="K2093" i="10"/>
  <c r="I567" i="10"/>
  <c r="H2093" i="10"/>
  <c r="J567" i="10"/>
  <c r="I2093" i="10"/>
  <c r="G607" i="10"/>
  <c r="K607" i="10"/>
  <c r="J2133" i="10"/>
  <c r="H607" i="10"/>
  <c r="G2133" i="10"/>
  <c r="K2133" i="10"/>
  <c r="I607" i="10"/>
  <c r="H2133" i="10"/>
  <c r="J607" i="10"/>
  <c r="I2133" i="10"/>
  <c r="I642" i="10"/>
  <c r="H2168" i="10"/>
  <c r="J642" i="10"/>
  <c r="I2168" i="10"/>
  <c r="G642" i="10"/>
  <c r="K642" i="10"/>
  <c r="J2168" i="10"/>
  <c r="G2168" i="10"/>
  <c r="H642" i="10"/>
  <c r="K2168" i="10"/>
  <c r="I690" i="10"/>
  <c r="H2216" i="10"/>
  <c r="J690" i="10"/>
  <c r="I2216" i="10"/>
  <c r="G690" i="10"/>
  <c r="K690" i="10"/>
  <c r="J2216" i="10"/>
  <c r="G2216" i="10"/>
  <c r="H690" i="10"/>
  <c r="K2216" i="10"/>
  <c r="G705" i="10"/>
  <c r="K705" i="10"/>
  <c r="J2231" i="10"/>
  <c r="H705" i="10"/>
  <c r="G2231" i="10"/>
  <c r="K2231" i="10"/>
  <c r="I705" i="10"/>
  <c r="H2231" i="10"/>
  <c r="J705" i="10"/>
  <c r="I2231" i="10"/>
  <c r="G717" i="10"/>
  <c r="K717" i="10"/>
  <c r="J2243" i="10"/>
  <c r="H717" i="10"/>
  <c r="G2243" i="10"/>
  <c r="K2243" i="10"/>
  <c r="I717" i="10"/>
  <c r="H2243" i="10"/>
  <c r="I2243" i="10"/>
  <c r="J717" i="10"/>
  <c r="G749" i="10"/>
  <c r="K749" i="10"/>
  <c r="J2275" i="10"/>
  <c r="H749" i="10"/>
  <c r="G2275" i="10"/>
  <c r="K2275" i="10"/>
  <c r="I749" i="10"/>
  <c r="H2275" i="10"/>
  <c r="I2275" i="10"/>
  <c r="J749" i="10"/>
  <c r="G777" i="10"/>
  <c r="K777" i="10"/>
  <c r="J2303" i="10"/>
  <c r="H777" i="10"/>
  <c r="G2303" i="10"/>
  <c r="K2303" i="10"/>
  <c r="I777" i="10"/>
  <c r="H2303" i="10"/>
  <c r="J777" i="10"/>
  <c r="I2303" i="10"/>
  <c r="I800" i="10"/>
  <c r="H2326" i="10"/>
  <c r="J800" i="10"/>
  <c r="I2326" i="10"/>
  <c r="G800" i="10"/>
  <c r="K800" i="10"/>
  <c r="J2326" i="10"/>
  <c r="K2326" i="10"/>
  <c r="G2326" i="10"/>
  <c r="H800" i="10"/>
  <c r="H1512" i="10"/>
  <c r="G3038" i="10"/>
  <c r="K3038" i="10"/>
  <c r="I3038" i="10"/>
  <c r="K1512" i="10"/>
  <c r="I1512" i="10"/>
  <c r="H3038" i="10"/>
  <c r="J1512" i="10"/>
  <c r="G1512" i="10"/>
  <c r="J3038" i="10"/>
  <c r="I336" i="10"/>
  <c r="H1862" i="10"/>
  <c r="J336" i="10"/>
  <c r="I1862" i="10"/>
  <c r="G336" i="10"/>
  <c r="K336" i="10"/>
  <c r="J1862" i="10"/>
  <c r="K1862" i="10"/>
  <c r="G1862" i="10"/>
  <c r="H336" i="10"/>
  <c r="I308" i="10"/>
  <c r="H1834" i="10"/>
  <c r="J308" i="10"/>
  <c r="I1834" i="10"/>
  <c r="G308" i="10"/>
  <c r="K308" i="10"/>
  <c r="J1834" i="10"/>
  <c r="H308" i="10"/>
  <c r="G1834" i="10"/>
  <c r="K1834" i="10"/>
  <c r="G285" i="10"/>
  <c r="K285" i="10"/>
  <c r="J1811" i="10"/>
  <c r="H285" i="10"/>
  <c r="G1811" i="10"/>
  <c r="K1811" i="10"/>
  <c r="I285" i="10"/>
  <c r="H1811" i="10"/>
  <c r="I1811" i="10"/>
  <c r="J285" i="10"/>
  <c r="G253" i="10"/>
  <c r="K253" i="10"/>
  <c r="J1779" i="10"/>
  <c r="H253" i="10"/>
  <c r="G1779" i="10"/>
  <c r="K1779" i="10"/>
  <c r="I253" i="10"/>
  <c r="H1779" i="10"/>
  <c r="I1779" i="10"/>
  <c r="J253" i="10"/>
  <c r="I196" i="10"/>
  <c r="H1722" i="10"/>
  <c r="J196" i="10"/>
  <c r="I1722" i="10"/>
  <c r="G196" i="10"/>
  <c r="K196" i="10"/>
  <c r="J1722" i="10"/>
  <c r="H196" i="10"/>
  <c r="G1722" i="10"/>
  <c r="K1722" i="10"/>
  <c r="I172" i="10"/>
  <c r="H1698" i="10"/>
  <c r="J172" i="10"/>
  <c r="I1698" i="10"/>
  <c r="G172" i="10"/>
  <c r="K172" i="10"/>
  <c r="J1698" i="10"/>
  <c r="H172" i="10"/>
  <c r="G1698" i="10"/>
  <c r="K1698" i="10"/>
  <c r="G111" i="10"/>
  <c r="K111" i="10"/>
  <c r="J1637" i="10"/>
  <c r="H111" i="10"/>
  <c r="G1637" i="10"/>
  <c r="K1637" i="10"/>
  <c r="I111" i="10"/>
  <c r="H1637" i="10"/>
  <c r="J111" i="10"/>
  <c r="I1637" i="10"/>
  <c r="I78" i="10"/>
  <c r="H1604" i="10"/>
  <c r="J78" i="10"/>
  <c r="I1604" i="10"/>
  <c r="G78" i="10"/>
  <c r="K78" i="10"/>
  <c r="J1604" i="10"/>
  <c r="H78" i="10"/>
  <c r="K1604" i="10"/>
  <c r="G1604" i="10"/>
  <c r="I624" i="10"/>
  <c r="H2150" i="10"/>
  <c r="J624" i="10"/>
  <c r="I2150" i="10"/>
  <c r="G624" i="10"/>
  <c r="K624" i="10"/>
  <c r="J2150" i="10"/>
  <c r="K2150" i="10"/>
  <c r="G2150" i="10"/>
  <c r="H624" i="10"/>
  <c r="I654" i="10"/>
  <c r="H2180" i="10"/>
  <c r="J654" i="10"/>
  <c r="I2180" i="10"/>
  <c r="G654" i="10"/>
  <c r="K654" i="10"/>
  <c r="J2180" i="10"/>
  <c r="H654" i="10"/>
  <c r="G2180" i="10"/>
  <c r="K2180" i="10"/>
  <c r="G671" i="10"/>
  <c r="K671" i="10"/>
  <c r="J2197" i="10"/>
  <c r="H671" i="10"/>
  <c r="G2197" i="10"/>
  <c r="K2197" i="10"/>
  <c r="I671" i="10"/>
  <c r="H2197" i="10"/>
  <c r="J671" i="10"/>
  <c r="I2197" i="10"/>
  <c r="I702" i="10"/>
  <c r="H2228" i="10"/>
  <c r="J702" i="10"/>
  <c r="I2228" i="10"/>
  <c r="G702" i="10"/>
  <c r="K702" i="10"/>
  <c r="J2228" i="10"/>
  <c r="H702" i="10"/>
  <c r="G2228" i="10"/>
  <c r="K2228" i="10"/>
  <c r="G737" i="10"/>
  <c r="K737" i="10"/>
  <c r="J2263" i="10"/>
  <c r="H737" i="10"/>
  <c r="G2263" i="10"/>
  <c r="K2263" i="10"/>
  <c r="I737" i="10"/>
  <c r="H2263" i="10"/>
  <c r="J737" i="10"/>
  <c r="I2263" i="10"/>
  <c r="G775" i="10"/>
  <c r="K775" i="10"/>
  <c r="J2301" i="10"/>
  <c r="H775" i="10"/>
  <c r="G2301" i="10"/>
  <c r="K2301" i="10"/>
  <c r="I775" i="10"/>
  <c r="H2301" i="10"/>
  <c r="J775" i="10"/>
  <c r="I2301" i="10"/>
  <c r="I850" i="10"/>
  <c r="H2376" i="10"/>
  <c r="J850" i="10"/>
  <c r="I2376" i="10"/>
  <c r="G850" i="10"/>
  <c r="K850" i="10"/>
  <c r="J2376" i="10"/>
  <c r="G2376" i="10"/>
  <c r="K2376" i="10"/>
  <c r="H850" i="10"/>
  <c r="G863" i="10"/>
  <c r="K863" i="10"/>
  <c r="J2389" i="10"/>
  <c r="H863" i="10"/>
  <c r="G2389" i="10"/>
  <c r="K2389" i="10"/>
  <c r="I863" i="10"/>
  <c r="H2389" i="10"/>
  <c r="J863" i="10"/>
  <c r="I2389" i="10"/>
  <c r="G895" i="10"/>
  <c r="K895" i="10"/>
  <c r="J2421" i="10"/>
  <c r="H895" i="10"/>
  <c r="G2421" i="10"/>
  <c r="K2421" i="10"/>
  <c r="I895" i="10"/>
  <c r="H2421" i="10"/>
  <c r="J895" i="10"/>
  <c r="I2421" i="10"/>
  <c r="G907" i="10"/>
  <c r="K907" i="10"/>
  <c r="J2433" i="10"/>
  <c r="H907" i="10"/>
  <c r="G2433" i="10"/>
  <c r="K2433" i="10"/>
  <c r="I907" i="10"/>
  <c r="H2433" i="10"/>
  <c r="J907" i="10"/>
  <c r="I2433" i="10"/>
  <c r="I936" i="10"/>
  <c r="H2462" i="10"/>
  <c r="J936" i="10"/>
  <c r="I2462" i="10"/>
  <c r="G936" i="10"/>
  <c r="K936" i="10"/>
  <c r="J2462" i="10"/>
  <c r="K2462" i="10"/>
  <c r="G2462" i="10"/>
  <c r="H936" i="10"/>
  <c r="I954" i="10"/>
  <c r="H2480" i="10"/>
  <c r="J954" i="10"/>
  <c r="I2480" i="10"/>
  <c r="G954" i="10"/>
  <c r="K954" i="10"/>
  <c r="J2480" i="10"/>
  <c r="G2480" i="10"/>
  <c r="H954" i="10"/>
  <c r="K2480" i="10"/>
  <c r="G969" i="10"/>
  <c r="K969" i="10"/>
  <c r="J2495" i="10"/>
  <c r="H969" i="10"/>
  <c r="G2495" i="10"/>
  <c r="K2495" i="10"/>
  <c r="I969" i="10"/>
  <c r="H2495" i="10"/>
  <c r="J969" i="10"/>
  <c r="I2495" i="10"/>
  <c r="I994" i="10"/>
  <c r="H2520" i="10"/>
  <c r="J994" i="10"/>
  <c r="I2520" i="10"/>
  <c r="G994" i="10"/>
  <c r="K994" i="10"/>
  <c r="J2520" i="10"/>
  <c r="G2520" i="10"/>
  <c r="H994" i="10"/>
  <c r="K2520" i="10"/>
  <c r="G1013" i="10"/>
  <c r="K1013" i="10"/>
  <c r="J2539" i="10"/>
  <c r="H1013" i="10"/>
  <c r="G2539" i="10"/>
  <c r="K2539" i="10"/>
  <c r="I1013" i="10"/>
  <c r="H2539" i="10"/>
  <c r="I2539" i="10"/>
  <c r="J1013" i="10"/>
  <c r="I1026" i="10"/>
  <c r="H2552" i="10"/>
  <c r="J1026" i="10"/>
  <c r="I2552" i="10"/>
  <c r="G1026" i="10"/>
  <c r="K1026" i="10"/>
  <c r="J2552" i="10"/>
  <c r="G2552" i="10"/>
  <c r="K2552" i="10"/>
  <c r="H1026" i="10"/>
  <c r="I1042" i="10"/>
  <c r="H2568" i="10"/>
  <c r="J1042" i="10"/>
  <c r="I2568" i="10"/>
  <c r="G1042" i="10"/>
  <c r="K1042" i="10"/>
  <c r="J2568" i="10"/>
  <c r="G2568" i="10"/>
  <c r="K2568" i="10"/>
  <c r="H1042" i="10"/>
  <c r="G1057" i="10"/>
  <c r="K1057" i="10"/>
  <c r="J2583" i="10"/>
  <c r="H1057" i="10"/>
  <c r="G2583" i="10"/>
  <c r="K2583" i="10"/>
  <c r="I1057" i="10"/>
  <c r="H2583" i="10"/>
  <c r="J1057" i="10"/>
  <c r="I2583" i="10"/>
  <c r="G1065" i="10"/>
  <c r="K1065" i="10"/>
  <c r="J2591" i="10"/>
  <c r="H1065" i="10"/>
  <c r="G2591" i="10"/>
  <c r="K2591" i="10"/>
  <c r="I1065" i="10"/>
  <c r="H2591" i="10"/>
  <c r="J1065" i="10"/>
  <c r="I2591" i="10"/>
  <c r="G1087" i="10"/>
  <c r="K1087" i="10"/>
  <c r="J2613" i="10"/>
  <c r="H1087" i="10"/>
  <c r="G2613" i="10"/>
  <c r="K2613" i="10"/>
  <c r="I1087" i="10"/>
  <c r="H2613" i="10"/>
  <c r="J1087" i="10"/>
  <c r="I2613" i="10"/>
  <c r="J1107" i="10"/>
  <c r="I2633" i="10"/>
  <c r="I1107" i="10"/>
  <c r="G1107" i="10"/>
  <c r="K1107" i="10"/>
  <c r="J2633" i="10"/>
  <c r="H2633" i="10"/>
  <c r="H1107" i="10"/>
  <c r="G2633" i="10"/>
  <c r="K2633" i="10"/>
  <c r="J1143" i="10"/>
  <c r="I2669" i="10"/>
  <c r="I1143" i="10"/>
  <c r="G1143" i="10"/>
  <c r="K1143" i="10"/>
  <c r="J2669" i="10"/>
  <c r="H1143" i="10"/>
  <c r="G2669" i="10"/>
  <c r="K2669" i="10"/>
  <c r="H2669" i="10"/>
  <c r="J1181" i="10"/>
  <c r="I2707" i="10"/>
  <c r="I1181" i="10"/>
  <c r="G1181" i="10"/>
  <c r="K1181" i="10"/>
  <c r="J2707" i="10"/>
  <c r="H1181" i="10"/>
  <c r="G2707" i="10"/>
  <c r="K2707" i="10"/>
  <c r="H2707" i="10"/>
  <c r="J1193" i="10"/>
  <c r="I2719" i="10"/>
  <c r="I1193" i="10"/>
  <c r="G1193" i="10"/>
  <c r="K1193" i="10"/>
  <c r="J2719" i="10"/>
  <c r="H1193" i="10"/>
  <c r="G2719" i="10"/>
  <c r="K2719" i="10"/>
  <c r="H2719" i="10"/>
  <c r="H1214" i="10"/>
  <c r="G2740" i="10"/>
  <c r="K2740" i="10"/>
  <c r="J2740" i="10"/>
  <c r="I1214" i="10"/>
  <c r="H2740" i="10"/>
  <c r="K1214" i="10"/>
  <c r="J1214" i="10"/>
  <c r="I2740" i="10"/>
  <c r="G1214" i="10"/>
  <c r="H1288" i="10"/>
  <c r="G2814" i="10"/>
  <c r="K2814" i="10"/>
  <c r="K1288" i="10"/>
  <c r="I1288" i="10"/>
  <c r="H2814" i="10"/>
  <c r="G1288" i="10"/>
  <c r="J1288" i="10"/>
  <c r="I2814" i="10"/>
  <c r="J2814" i="10"/>
  <c r="H1300" i="10"/>
  <c r="G2826" i="10"/>
  <c r="K2826" i="10"/>
  <c r="K1300" i="10"/>
  <c r="I1300" i="10"/>
  <c r="H2826" i="10"/>
  <c r="J2826" i="10"/>
  <c r="J1300" i="10"/>
  <c r="I2826" i="10"/>
  <c r="G1300" i="10"/>
  <c r="J1327" i="10"/>
  <c r="I2853" i="10"/>
  <c r="I1327" i="10"/>
  <c r="G1327" i="10"/>
  <c r="K1327" i="10"/>
  <c r="J2853" i="10"/>
  <c r="H1327" i="10"/>
  <c r="G2853" i="10"/>
  <c r="K2853" i="10"/>
  <c r="H2853" i="10"/>
  <c r="J1339" i="10"/>
  <c r="I2865" i="10"/>
  <c r="I1339" i="10"/>
  <c r="G1339" i="10"/>
  <c r="K1339" i="10"/>
  <c r="J2865" i="10"/>
  <c r="H2865" i="10"/>
  <c r="H1339" i="10"/>
  <c r="G2865" i="10"/>
  <c r="K2865" i="10"/>
  <c r="H1362" i="10"/>
  <c r="G2888" i="10"/>
  <c r="K2888" i="10"/>
  <c r="J2888" i="10"/>
  <c r="I1362" i="10"/>
  <c r="H2888" i="10"/>
  <c r="K1362" i="10"/>
  <c r="J1362" i="10"/>
  <c r="I2888" i="10"/>
  <c r="G1362" i="10"/>
  <c r="H1376" i="10"/>
  <c r="G2902" i="10"/>
  <c r="K2902" i="10"/>
  <c r="J2902" i="10"/>
  <c r="I1376" i="10"/>
  <c r="H2902" i="10"/>
  <c r="K1376" i="10"/>
  <c r="J1376" i="10"/>
  <c r="I2902" i="10"/>
  <c r="G1376" i="10"/>
  <c r="H1390" i="10"/>
  <c r="G2916" i="10"/>
  <c r="K2916" i="10"/>
  <c r="J2916" i="10"/>
  <c r="I1390" i="10"/>
  <c r="H2916" i="10"/>
  <c r="K1390" i="10"/>
  <c r="J1390" i="10"/>
  <c r="I2916" i="10"/>
  <c r="G1390" i="10"/>
  <c r="H1412" i="10"/>
  <c r="G2938" i="10"/>
  <c r="K2938" i="10"/>
  <c r="K1412" i="10"/>
  <c r="I1412" i="10"/>
  <c r="H2938" i="10"/>
  <c r="J2938" i="10"/>
  <c r="J1412" i="10"/>
  <c r="I2938" i="10"/>
  <c r="G1412" i="10"/>
  <c r="H1430" i="10"/>
  <c r="G2956" i="10"/>
  <c r="K2956" i="10"/>
  <c r="G1430" i="10"/>
  <c r="J2956" i="10"/>
  <c r="I1430" i="10"/>
  <c r="H2956" i="10"/>
  <c r="J1430" i="10"/>
  <c r="I2956" i="10"/>
  <c r="K1430" i="10"/>
  <c r="H1452" i="10"/>
  <c r="G2978" i="10"/>
  <c r="K2978" i="10"/>
  <c r="G1452" i="10"/>
  <c r="J2978" i="10"/>
  <c r="I1452" i="10"/>
  <c r="H2978" i="10"/>
  <c r="J1452" i="10"/>
  <c r="I2978" i="10"/>
  <c r="K1452" i="10"/>
  <c r="J1469" i="10"/>
  <c r="I2995" i="10"/>
  <c r="H2995" i="10"/>
  <c r="G1469" i="10"/>
  <c r="K1469" i="10"/>
  <c r="J2995" i="10"/>
  <c r="I1469" i="10"/>
  <c r="H1469" i="10"/>
  <c r="G2995" i="10"/>
  <c r="K2995" i="10"/>
  <c r="H1498" i="10"/>
  <c r="G3024" i="10"/>
  <c r="K3024" i="10"/>
  <c r="I3024" i="10"/>
  <c r="G1498" i="10"/>
  <c r="I1498" i="10"/>
  <c r="H3024" i="10"/>
  <c r="J1498" i="10"/>
  <c r="K1498" i="10"/>
  <c r="J3024" i="10"/>
  <c r="H1516" i="10"/>
  <c r="G3042" i="10"/>
  <c r="K3042" i="10"/>
  <c r="I3042" i="10"/>
  <c r="J3042" i="10"/>
  <c r="I1516" i="10"/>
  <c r="H3042" i="10"/>
  <c r="J1516" i="10"/>
  <c r="K1516" i="10"/>
  <c r="G1516" i="10"/>
  <c r="G355" i="10"/>
  <c r="K355" i="10"/>
  <c r="J1881" i="10"/>
  <c r="H355" i="10"/>
  <c r="G1881" i="10"/>
  <c r="K1881" i="10"/>
  <c r="I355" i="10"/>
  <c r="H1881" i="10"/>
  <c r="J355" i="10"/>
  <c r="I1881" i="10"/>
  <c r="G327" i="10"/>
  <c r="K327" i="10"/>
  <c r="J1853" i="10"/>
  <c r="H327" i="10"/>
  <c r="G1853" i="10"/>
  <c r="K1853" i="10"/>
  <c r="I327" i="10"/>
  <c r="H1853" i="10"/>
  <c r="J327" i="10"/>
  <c r="I1853" i="10"/>
  <c r="I300" i="10"/>
  <c r="H1826" i="10"/>
  <c r="J300" i="10"/>
  <c r="I1826" i="10"/>
  <c r="G300" i="10"/>
  <c r="K300" i="10"/>
  <c r="J1826" i="10"/>
  <c r="H300" i="10"/>
  <c r="G1826" i="10"/>
  <c r="K1826" i="10"/>
  <c r="G273" i="10"/>
  <c r="K273" i="10"/>
  <c r="J1799" i="10"/>
  <c r="H273" i="10"/>
  <c r="G1799" i="10"/>
  <c r="K1799" i="10"/>
  <c r="I273" i="10"/>
  <c r="H1799" i="10"/>
  <c r="J273" i="10"/>
  <c r="I1799" i="10"/>
  <c r="G243" i="10"/>
  <c r="K243" i="10"/>
  <c r="J1769" i="10"/>
  <c r="H243" i="10"/>
  <c r="G1769" i="10"/>
  <c r="K1769" i="10"/>
  <c r="I243" i="10"/>
  <c r="H1769" i="10"/>
  <c r="I1769" i="10"/>
  <c r="J243" i="10"/>
  <c r="I168" i="10"/>
  <c r="H1694" i="10"/>
  <c r="J168" i="10"/>
  <c r="I1694" i="10"/>
  <c r="G168" i="10"/>
  <c r="K168" i="10"/>
  <c r="J1694" i="10"/>
  <c r="K1694" i="10"/>
  <c r="G1694" i="10"/>
  <c r="H168" i="10"/>
  <c r="G139" i="10"/>
  <c r="K139" i="10"/>
  <c r="J1665" i="10"/>
  <c r="H139" i="10"/>
  <c r="G1665" i="10"/>
  <c r="K1665" i="10"/>
  <c r="I139" i="10"/>
  <c r="H1665" i="10"/>
  <c r="I1665" i="10"/>
  <c r="J139" i="10"/>
  <c r="I106" i="10"/>
  <c r="H1632" i="10"/>
  <c r="J106" i="10"/>
  <c r="I1632" i="10"/>
  <c r="G106" i="10"/>
  <c r="K106" i="10"/>
  <c r="J1632" i="10"/>
  <c r="G1632" i="10"/>
  <c r="H106" i="10"/>
  <c r="K1632" i="10"/>
  <c r="G93" i="10"/>
  <c r="K93" i="10"/>
  <c r="J1619" i="10"/>
  <c r="H93" i="10"/>
  <c r="G1619" i="10"/>
  <c r="K1619" i="10"/>
  <c r="I93" i="10"/>
  <c r="H1619" i="10"/>
  <c r="I1619" i="10"/>
  <c r="J93" i="10"/>
  <c r="G77" i="10"/>
  <c r="K77" i="10"/>
  <c r="J1603" i="10"/>
  <c r="H77" i="10"/>
  <c r="G1603" i="10"/>
  <c r="K1603" i="10"/>
  <c r="I77" i="10"/>
  <c r="H1603" i="10"/>
  <c r="I1603" i="10"/>
  <c r="J77" i="10"/>
  <c r="G839" i="10"/>
  <c r="K839" i="10"/>
  <c r="J2365" i="10"/>
  <c r="H839" i="10"/>
  <c r="G2365" i="10"/>
  <c r="K2365" i="10"/>
  <c r="I839" i="10"/>
  <c r="H2365" i="10"/>
  <c r="J839" i="10"/>
  <c r="I2365" i="10"/>
  <c r="I866" i="10"/>
  <c r="H2392" i="10"/>
  <c r="J866" i="10"/>
  <c r="I2392" i="10"/>
  <c r="G866" i="10"/>
  <c r="K866" i="10"/>
  <c r="J2392" i="10"/>
  <c r="G2392" i="10"/>
  <c r="H866" i="10"/>
  <c r="K2392" i="10"/>
  <c r="J1475" i="10"/>
  <c r="I3001" i="10"/>
  <c r="I1475" i="10"/>
  <c r="G1475" i="10"/>
  <c r="K1475" i="10"/>
  <c r="J3001" i="10"/>
  <c r="H3001" i="10"/>
  <c r="H1475" i="10"/>
  <c r="G3001" i="10"/>
  <c r="K3001" i="10"/>
  <c r="J1501" i="10"/>
  <c r="I3027" i="10"/>
  <c r="K3027" i="10"/>
  <c r="G1501" i="10"/>
  <c r="K1501" i="10"/>
  <c r="J3027" i="10"/>
  <c r="G3027" i="10"/>
  <c r="H3027" i="10"/>
  <c r="H1501" i="10"/>
  <c r="I1501" i="10"/>
  <c r="I116" i="10"/>
  <c r="H1642" i="10"/>
  <c r="J116" i="10"/>
  <c r="I1642" i="10"/>
  <c r="G116" i="10"/>
  <c r="K116" i="10"/>
  <c r="J1642" i="10"/>
  <c r="H116" i="10"/>
  <c r="G1642" i="10"/>
  <c r="K1642" i="10"/>
  <c r="I74" i="10"/>
  <c r="H1600" i="10"/>
  <c r="J74" i="10"/>
  <c r="I1600" i="10"/>
  <c r="G74" i="10"/>
  <c r="K74" i="10"/>
  <c r="J1600" i="10"/>
  <c r="G1600" i="10"/>
  <c r="K1600" i="10"/>
  <c r="H74" i="10"/>
  <c r="J1507" i="10"/>
  <c r="I3033" i="10"/>
  <c r="K3033" i="10"/>
  <c r="I1507" i="10"/>
  <c r="G1507" i="10"/>
  <c r="K1507" i="10"/>
  <c r="J3033" i="10"/>
  <c r="H1507" i="10"/>
  <c r="H3033" i="10"/>
  <c r="G3033" i="10"/>
  <c r="J1525" i="10"/>
  <c r="I3051" i="10"/>
  <c r="K3051" i="10"/>
  <c r="G1525" i="10"/>
  <c r="K1525" i="10"/>
  <c r="J3051" i="10"/>
  <c r="H1525" i="10"/>
  <c r="H3051" i="10"/>
  <c r="G3051" i="10"/>
  <c r="I1525" i="10"/>
  <c r="G381" i="10"/>
  <c r="K381" i="10"/>
  <c r="J1907" i="10"/>
  <c r="H381" i="10"/>
  <c r="G1907" i="10"/>
  <c r="K1907" i="10"/>
  <c r="I381" i="10"/>
  <c r="H1907" i="10"/>
  <c r="I1907" i="10"/>
  <c r="J381" i="10"/>
  <c r="G409" i="10"/>
  <c r="K409" i="10"/>
  <c r="J1935" i="10"/>
  <c r="H409" i="10"/>
  <c r="G1935" i="10"/>
  <c r="K1935" i="10"/>
  <c r="I409" i="10"/>
  <c r="H1935" i="10"/>
  <c r="J409" i="10"/>
  <c r="I1935" i="10"/>
  <c r="I440" i="10"/>
  <c r="H1966" i="10"/>
  <c r="J440" i="10"/>
  <c r="I1966" i="10"/>
  <c r="G440" i="10"/>
  <c r="K440" i="10"/>
  <c r="J1966" i="10"/>
  <c r="K1966" i="10"/>
  <c r="G1966" i="10"/>
  <c r="H440" i="10"/>
  <c r="G463" i="10"/>
  <c r="K463" i="10"/>
  <c r="J1989" i="10"/>
  <c r="H463" i="10"/>
  <c r="G1989" i="10"/>
  <c r="K1989" i="10"/>
  <c r="I463" i="10"/>
  <c r="H1989" i="10"/>
  <c r="J463" i="10"/>
  <c r="I1989" i="10"/>
  <c r="G491" i="10"/>
  <c r="K491" i="10"/>
  <c r="J2017" i="10"/>
  <c r="H491" i="10"/>
  <c r="G2017" i="10"/>
  <c r="K2017" i="10"/>
  <c r="I491" i="10"/>
  <c r="H2017" i="10"/>
  <c r="J491" i="10"/>
  <c r="I2017" i="10"/>
  <c r="G525" i="10"/>
  <c r="K525" i="10"/>
  <c r="J2051" i="10"/>
  <c r="H525" i="10"/>
  <c r="G2051" i="10"/>
  <c r="K2051" i="10"/>
  <c r="I525" i="10"/>
  <c r="H2051" i="10"/>
  <c r="I2051" i="10"/>
  <c r="J525" i="10"/>
  <c r="G551" i="10"/>
  <c r="K551" i="10"/>
  <c r="J2077" i="10"/>
  <c r="H551" i="10"/>
  <c r="G2077" i="10"/>
  <c r="K2077" i="10"/>
  <c r="I551" i="10"/>
  <c r="H2077" i="10"/>
  <c r="J551" i="10"/>
  <c r="I2077" i="10"/>
  <c r="I602" i="10"/>
  <c r="H2128" i="10"/>
  <c r="J602" i="10"/>
  <c r="I2128" i="10"/>
  <c r="G602" i="10"/>
  <c r="K602" i="10"/>
  <c r="J2128" i="10"/>
  <c r="G2128" i="10"/>
  <c r="H602" i="10"/>
  <c r="K2128" i="10"/>
  <c r="J1337" i="10"/>
  <c r="I2863" i="10"/>
  <c r="I1337" i="10"/>
  <c r="H2863" i="10"/>
  <c r="G1337" i="10"/>
  <c r="K1337" i="10"/>
  <c r="J2863" i="10"/>
  <c r="H1337" i="10"/>
  <c r="G2863" i="10"/>
  <c r="K2863" i="10"/>
  <c r="J1349" i="10"/>
  <c r="I2875" i="10"/>
  <c r="H2875" i="10"/>
  <c r="G1349" i="10"/>
  <c r="K1349" i="10"/>
  <c r="J2875" i="10"/>
  <c r="I1349" i="10"/>
  <c r="H1349" i="10"/>
  <c r="G2875" i="10"/>
  <c r="K2875" i="10"/>
  <c r="J1385" i="10"/>
  <c r="I2911" i="10"/>
  <c r="G1385" i="10"/>
  <c r="K1385" i="10"/>
  <c r="J2911" i="10"/>
  <c r="I1385" i="10"/>
  <c r="H1385" i="10"/>
  <c r="G2911" i="10"/>
  <c r="K2911" i="10"/>
  <c r="H2911" i="10"/>
  <c r="H1400" i="10"/>
  <c r="G2926" i="10"/>
  <c r="K2926" i="10"/>
  <c r="G1400" i="10"/>
  <c r="J2926" i="10"/>
  <c r="I1400" i="10"/>
  <c r="H2926" i="10"/>
  <c r="J1400" i="10"/>
  <c r="I2926" i="10"/>
  <c r="K1400" i="10"/>
  <c r="H1422" i="10"/>
  <c r="G2948" i="10"/>
  <c r="K2948" i="10"/>
  <c r="G1422" i="10"/>
  <c r="J2948" i="10"/>
  <c r="I1422" i="10"/>
  <c r="H2948" i="10"/>
  <c r="J1422" i="10"/>
  <c r="I2948" i="10"/>
  <c r="K1422" i="10"/>
  <c r="H1442" i="10"/>
  <c r="G2968" i="10"/>
  <c r="K2968" i="10"/>
  <c r="K1442" i="10"/>
  <c r="I1442" i="10"/>
  <c r="H2968" i="10"/>
  <c r="J2968" i="10"/>
  <c r="J1442" i="10"/>
  <c r="I2968" i="10"/>
  <c r="G1442" i="10"/>
  <c r="H1460" i="10"/>
  <c r="G2986" i="10"/>
  <c r="K2986" i="10"/>
  <c r="K1460" i="10"/>
  <c r="I1460" i="10"/>
  <c r="H2986" i="10"/>
  <c r="G1460" i="10"/>
  <c r="J1460" i="10"/>
  <c r="I2986" i="10"/>
  <c r="J2986" i="10"/>
  <c r="H1474" i="10"/>
  <c r="G3000" i="10"/>
  <c r="K3000" i="10"/>
  <c r="G1474" i="10"/>
  <c r="I1474" i="10"/>
  <c r="H3000" i="10"/>
  <c r="J3000" i="10"/>
  <c r="J1474" i="10"/>
  <c r="I3000" i="10"/>
  <c r="K1474" i="10"/>
  <c r="G341" i="10"/>
  <c r="K341" i="10"/>
  <c r="J1867" i="10"/>
  <c r="H341" i="10"/>
  <c r="G1867" i="10"/>
  <c r="K1867" i="10"/>
  <c r="I341" i="10"/>
  <c r="H1867" i="10"/>
  <c r="I1867" i="10"/>
  <c r="J341" i="10"/>
  <c r="I298" i="10"/>
  <c r="H1824" i="10"/>
  <c r="J298" i="10"/>
  <c r="I1824" i="10"/>
  <c r="G298" i="10"/>
  <c r="K298" i="10"/>
  <c r="J1824" i="10"/>
  <c r="G1824" i="10"/>
  <c r="H298" i="10"/>
  <c r="K1824" i="10"/>
  <c r="I198" i="10"/>
  <c r="H1724" i="10"/>
  <c r="J198" i="10"/>
  <c r="I1724" i="10"/>
  <c r="G198" i="10"/>
  <c r="K198" i="10"/>
  <c r="J1724" i="10"/>
  <c r="K1724" i="10"/>
  <c r="H198" i="10"/>
  <c r="G1724" i="10"/>
  <c r="I108" i="10"/>
  <c r="H1634" i="10"/>
  <c r="J108" i="10"/>
  <c r="I1634" i="10"/>
  <c r="G108" i="10"/>
  <c r="K108" i="10"/>
  <c r="J1634" i="10"/>
  <c r="H108" i="10"/>
  <c r="G1634" i="10"/>
  <c r="K1634" i="10"/>
  <c r="G83" i="10"/>
  <c r="K83" i="10"/>
  <c r="J1609" i="10"/>
  <c r="H83" i="10"/>
  <c r="G1609" i="10"/>
  <c r="K1609" i="10"/>
  <c r="I83" i="10"/>
  <c r="H1609" i="10"/>
  <c r="I1609" i="10"/>
  <c r="J83" i="10"/>
  <c r="I294" i="10"/>
  <c r="H1820" i="10"/>
  <c r="J294" i="10"/>
  <c r="I1820" i="10"/>
  <c r="G294" i="10"/>
  <c r="K294" i="10"/>
  <c r="J1820" i="10"/>
  <c r="H294" i="10"/>
  <c r="K1820" i="10"/>
  <c r="G1820" i="10"/>
  <c r="I186" i="10"/>
  <c r="H1712" i="10"/>
  <c r="J186" i="10"/>
  <c r="I1712" i="10"/>
  <c r="G186" i="10"/>
  <c r="K186" i="10"/>
  <c r="J1712" i="10"/>
  <c r="G1712" i="10"/>
  <c r="K1712" i="10"/>
  <c r="H186" i="10"/>
  <c r="G91" i="10"/>
  <c r="K91" i="10"/>
  <c r="J1617" i="10"/>
  <c r="H91" i="10"/>
  <c r="G1617" i="10"/>
  <c r="K1617" i="10"/>
  <c r="I91" i="10"/>
  <c r="H1617" i="10"/>
  <c r="J91" i="10"/>
  <c r="I1617" i="10"/>
  <c r="G67" i="10"/>
  <c r="K67" i="10"/>
  <c r="J1593" i="10"/>
  <c r="H67" i="10"/>
  <c r="G1593" i="10"/>
  <c r="K1593" i="10"/>
  <c r="I67" i="10"/>
  <c r="H1593" i="10"/>
  <c r="I1593" i="10"/>
  <c r="J67" i="10"/>
  <c r="K231" i="10"/>
  <c r="K1757" i="10"/>
  <c r="I1757" i="10"/>
  <c r="J1757" i="10"/>
  <c r="H1757" i="10"/>
  <c r="H231" i="10"/>
  <c r="J231" i="10"/>
  <c r="G1757" i="10"/>
  <c r="G231" i="10"/>
  <c r="I231" i="10"/>
  <c r="H2356" i="10"/>
  <c r="K830" i="10"/>
  <c r="G2356" i="10"/>
  <c r="I2356" i="10"/>
  <c r="K2356" i="10"/>
  <c r="G830" i="10"/>
  <c r="H830" i="10"/>
  <c r="I830" i="10"/>
  <c r="J830" i="10"/>
  <c r="J2356" i="10"/>
  <c r="I2849" i="10"/>
  <c r="I1323" i="10"/>
  <c r="H2849" i="10"/>
  <c r="J1323" i="10"/>
  <c r="H1323" i="10"/>
  <c r="G1323" i="10"/>
  <c r="G2849" i="10"/>
  <c r="K1323" i="10"/>
  <c r="J2849" i="10"/>
  <c r="K2849" i="10"/>
  <c r="I1738" i="10"/>
  <c r="H212" i="10"/>
  <c r="H1738" i="10"/>
  <c r="J1738" i="10"/>
  <c r="J212" i="10"/>
  <c r="G1738" i="10"/>
  <c r="K212" i="10"/>
  <c r="K1738" i="10"/>
  <c r="I212" i="10"/>
  <c r="G212" i="10"/>
  <c r="J824" i="10"/>
  <c r="J2350" i="10"/>
  <c r="I2350" i="10"/>
  <c r="K2350" i="10"/>
  <c r="H2350" i="10"/>
  <c r="H824" i="10"/>
  <c r="G824" i="10"/>
  <c r="K824" i="10"/>
  <c r="I824" i="10"/>
  <c r="G2350" i="10"/>
  <c r="I2354" i="10"/>
  <c r="H828" i="10"/>
  <c r="H2354" i="10"/>
  <c r="J2354" i="10"/>
  <c r="J828" i="10"/>
  <c r="G2354" i="10"/>
  <c r="I828" i="10"/>
  <c r="G828" i="10"/>
  <c r="K828" i="10"/>
  <c r="K2354" i="10"/>
  <c r="G1305" i="10"/>
  <c r="H1305" i="10"/>
  <c r="J1305" i="10"/>
  <c r="J2831" i="10"/>
  <c r="I2831" i="10"/>
  <c r="I1305" i="10"/>
  <c r="G2831" i="10"/>
  <c r="K2831" i="10"/>
  <c r="H2831" i="10"/>
  <c r="K1305" i="10"/>
  <c r="H1744" i="10"/>
  <c r="K218" i="10"/>
  <c r="H218" i="10"/>
  <c r="I1744" i="10"/>
  <c r="K1744" i="10"/>
  <c r="G218" i="10"/>
  <c r="I218" i="10"/>
  <c r="J218" i="10"/>
  <c r="J1744" i="10"/>
  <c r="G1744" i="10"/>
  <c r="G825" i="10"/>
  <c r="G2351" i="10"/>
  <c r="J825" i="10"/>
  <c r="K825" i="10"/>
  <c r="K2351" i="10"/>
  <c r="I2351" i="10"/>
  <c r="H2351" i="10"/>
  <c r="J2351" i="10"/>
  <c r="H825" i="10"/>
  <c r="I825" i="10"/>
  <c r="G1341" i="10"/>
  <c r="H1341" i="10"/>
  <c r="H2867" i="10"/>
  <c r="G2867" i="10"/>
  <c r="K1341" i="10"/>
  <c r="K2867" i="10"/>
  <c r="J2867" i="10"/>
  <c r="I1341" i="10"/>
  <c r="J1341" i="10"/>
  <c r="I2867" i="10"/>
  <c r="J1735" i="10"/>
  <c r="I209" i="10"/>
  <c r="H209" i="10"/>
  <c r="H1735" i="10"/>
  <c r="K1735" i="10"/>
  <c r="G209" i="10"/>
  <c r="K209" i="10"/>
  <c r="I1735" i="10"/>
  <c r="G1735" i="10"/>
  <c r="J209" i="10"/>
  <c r="I2362" i="10"/>
  <c r="H836" i="10"/>
  <c r="J836" i="10"/>
  <c r="G2362" i="10"/>
  <c r="I836" i="10"/>
  <c r="G836" i="10"/>
  <c r="K2362" i="10"/>
  <c r="K836" i="10"/>
  <c r="H2362" i="10"/>
  <c r="J2362" i="10"/>
  <c r="H833" i="10"/>
  <c r="H2359" i="10"/>
  <c r="G833" i="10"/>
  <c r="K2359" i="10"/>
  <c r="K833" i="10"/>
  <c r="I833" i="10"/>
  <c r="I2359" i="10"/>
  <c r="J2359" i="10"/>
  <c r="G2359" i="10"/>
  <c r="J833" i="10"/>
  <c r="K815" i="10"/>
  <c r="K2341" i="10"/>
  <c r="I2341" i="10"/>
  <c r="G815" i="10"/>
  <c r="I815" i="10"/>
  <c r="H815" i="10"/>
  <c r="J2341" i="10"/>
  <c r="H2341" i="10"/>
  <c r="J815" i="10"/>
  <c r="G2341" i="10"/>
  <c r="I2358" i="10"/>
  <c r="K2358" i="10"/>
  <c r="H2358" i="10"/>
  <c r="J2358" i="10"/>
  <c r="H832" i="10"/>
  <c r="J832" i="10"/>
  <c r="G2358" i="10"/>
  <c r="G832" i="10"/>
  <c r="I832" i="10"/>
  <c r="K832" i="10"/>
  <c r="G1287" i="10"/>
  <c r="G2813" i="10"/>
  <c r="J1287" i="10"/>
  <c r="J2813" i="10"/>
  <c r="I2813" i="10"/>
  <c r="H1287" i="10"/>
  <c r="I1287" i="10"/>
  <c r="H2813" i="10"/>
  <c r="K1287" i="10"/>
  <c r="K2813" i="10"/>
  <c r="H1748" i="10"/>
  <c r="K222" i="10"/>
  <c r="G1748" i="10"/>
  <c r="J222" i="10"/>
  <c r="K1748" i="10"/>
  <c r="I1748" i="10"/>
  <c r="H222" i="10"/>
  <c r="G222" i="10"/>
  <c r="J1748" i="10"/>
  <c r="I222" i="10"/>
  <c r="G2816" i="10"/>
  <c r="H2816" i="10"/>
  <c r="K1290" i="10"/>
  <c r="J2816" i="10"/>
  <c r="I2816" i="10"/>
  <c r="I1290" i="10"/>
  <c r="H1290" i="10"/>
  <c r="K2816" i="10"/>
  <c r="G1290" i="10"/>
  <c r="J1290" i="10"/>
  <c r="H1742" i="10"/>
  <c r="K216" i="10"/>
  <c r="H216" i="10"/>
  <c r="J216" i="10"/>
  <c r="K1742" i="10"/>
  <c r="I1742" i="10"/>
  <c r="G1742" i="10"/>
  <c r="G216" i="10"/>
  <c r="J1742" i="10"/>
  <c r="I216" i="10"/>
  <c r="I2340" i="10"/>
  <c r="K2340" i="10"/>
  <c r="G814" i="10"/>
  <c r="G2340" i="10"/>
  <c r="I814" i="10"/>
  <c r="K814" i="10"/>
  <c r="H814" i="10"/>
  <c r="H2340" i="10"/>
  <c r="J814" i="10"/>
  <c r="J2340" i="10"/>
  <c r="H819" i="10"/>
  <c r="H2345" i="10"/>
  <c r="K819" i="10"/>
  <c r="I819" i="10"/>
  <c r="J2345" i="10"/>
  <c r="I2345" i="10"/>
  <c r="G2345" i="10"/>
  <c r="K2345" i="10"/>
  <c r="J819" i="10"/>
  <c r="G819" i="10"/>
  <c r="G1308" i="10"/>
  <c r="J1308" i="10"/>
  <c r="I1308" i="10"/>
  <c r="K1308" i="10"/>
  <c r="H1308" i="10"/>
  <c r="H2834" i="10"/>
  <c r="J2834" i="10"/>
  <c r="I2834" i="10"/>
  <c r="G2834" i="10"/>
  <c r="K2834" i="10"/>
  <c r="G1293" i="10"/>
  <c r="G2819" i="10"/>
  <c r="I2819" i="10"/>
  <c r="H1293" i="10"/>
  <c r="I1293" i="10"/>
  <c r="H2819" i="10"/>
  <c r="K2819" i="10"/>
  <c r="K1293" i="10"/>
  <c r="J1293" i="10"/>
  <c r="J2819" i="10"/>
  <c r="H1750" i="10"/>
  <c r="K224" i="10"/>
  <c r="H224" i="10"/>
  <c r="J224" i="10"/>
  <c r="K1750" i="10"/>
  <c r="I1750" i="10"/>
  <c r="G1750" i="10"/>
  <c r="I224" i="10"/>
  <c r="G224" i="10"/>
  <c r="J1750" i="10"/>
  <c r="I2843" i="10"/>
  <c r="J2843" i="10"/>
  <c r="K2843" i="10"/>
  <c r="I1317" i="10"/>
  <c r="H1317" i="10"/>
  <c r="K1317" i="10"/>
  <c r="G1317" i="10"/>
  <c r="G2843" i="10"/>
  <c r="J1317" i="10"/>
  <c r="H2843" i="10"/>
  <c r="I2879" i="10"/>
  <c r="J2879" i="10"/>
  <c r="K2879" i="10"/>
  <c r="I1353" i="10"/>
  <c r="H1353" i="10"/>
  <c r="G1353" i="10"/>
  <c r="G2879" i="10"/>
  <c r="H2879" i="10"/>
  <c r="J1353" i="10"/>
  <c r="K1353" i="10"/>
  <c r="G221" i="10"/>
  <c r="G1747" i="10"/>
  <c r="I1747" i="10"/>
  <c r="K221" i="10"/>
  <c r="K1747" i="10"/>
  <c r="J221" i="10"/>
  <c r="H221" i="10"/>
  <c r="I221" i="10"/>
  <c r="H1747" i="10"/>
  <c r="J1747" i="10"/>
  <c r="K2846" i="10"/>
  <c r="J2846" i="10"/>
  <c r="G1320" i="10"/>
  <c r="J1320" i="10"/>
  <c r="G2846" i="10"/>
  <c r="K1320" i="10"/>
  <c r="I1320" i="10"/>
  <c r="H2846" i="10"/>
  <c r="H1320" i="10"/>
  <c r="I2846" i="10"/>
  <c r="G1335" i="10"/>
  <c r="G2861" i="10"/>
  <c r="I1335" i="10"/>
  <c r="K2861" i="10"/>
  <c r="K1335" i="10"/>
  <c r="H2861" i="10"/>
  <c r="J1335" i="10"/>
  <c r="J2861" i="10"/>
  <c r="I2861" i="10"/>
  <c r="H1335" i="10"/>
  <c r="H2344" i="10"/>
  <c r="K818" i="10"/>
  <c r="H818" i="10"/>
  <c r="I2344" i="10"/>
  <c r="K2344" i="10"/>
  <c r="I818" i="10"/>
  <c r="G818" i="10"/>
  <c r="J2344" i="10"/>
  <c r="G2344" i="10"/>
  <c r="J818" i="10"/>
  <c r="J2339" i="10"/>
  <c r="I813" i="10"/>
  <c r="H813" i="10"/>
  <c r="H2339" i="10"/>
  <c r="K813" i="10"/>
  <c r="J813" i="10"/>
  <c r="G2339" i="10"/>
  <c r="K2339" i="10"/>
  <c r="G813" i="10"/>
  <c r="I2339" i="10"/>
  <c r="K1303" i="10"/>
  <c r="G2829" i="10"/>
  <c r="J1303" i="10"/>
  <c r="I1303" i="10"/>
  <c r="K2829" i="10"/>
  <c r="I2829" i="10"/>
  <c r="H1303" i="10"/>
  <c r="G1303" i="10"/>
  <c r="J2829" i="10"/>
  <c r="H2829" i="10"/>
  <c r="H2342" i="10"/>
  <c r="K816" i="10"/>
  <c r="G2342" i="10"/>
  <c r="J816" i="10"/>
  <c r="K2342" i="10"/>
  <c r="I2342" i="10"/>
  <c r="H816" i="10"/>
  <c r="G816" i="10"/>
  <c r="J2342" i="10"/>
  <c r="I816" i="10"/>
  <c r="K2858" i="10"/>
  <c r="K1332" i="10"/>
  <c r="I1332" i="10"/>
  <c r="J1332" i="10"/>
  <c r="G2858" i="10"/>
  <c r="J2858" i="10"/>
  <c r="H2858" i="10"/>
  <c r="G1332" i="10"/>
  <c r="H1332" i="10"/>
  <c r="I2858" i="10"/>
  <c r="G1311" i="10"/>
  <c r="H1311" i="10"/>
  <c r="K1311" i="10"/>
  <c r="K2837" i="10"/>
  <c r="I2837" i="10"/>
  <c r="J1311" i="10"/>
  <c r="J2837" i="10"/>
  <c r="H2837" i="10"/>
  <c r="I1311" i="10"/>
  <c r="G2837" i="10"/>
  <c r="H2346" i="10"/>
  <c r="K820" i="10"/>
  <c r="K2346" i="10"/>
  <c r="I2346" i="10"/>
  <c r="G2346" i="10"/>
  <c r="G820" i="10"/>
  <c r="J2346" i="10"/>
  <c r="H820" i="10"/>
  <c r="I820" i="10"/>
  <c r="J820" i="10"/>
  <c r="I1338" i="10"/>
  <c r="J2864" i="10"/>
  <c r="H1338" i="10"/>
  <c r="G1338" i="10"/>
  <c r="J1338" i="10"/>
  <c r="G2864" i="10"/>
  <c r="K1338" i="10"/>
  <c r="K2864" i="10"/>
  <c r="H2864" i="10"/>
  <c r="I2864" i="10"/>
  <c r="G2870" i="10"/>
  <c r="I1344" i="10"/>
  <c r="I2870" i="10"/>
  <c r="J2870" i="10"/>
  <c r="H1344" i="10"/>
  <c r="H2870" i="10"/>
  <c r="J1344" i="10"/>
  <c r="K2870" i="10"/>
  <c r="G1344" i="10"/>
  <c r="K1344" i="10"/>
  <c r="H821" i="10"/>
  <c r="H2347" i="10"/>
  <c r="G821" i="10"/>
  <c r="K2347" i="10"/>
  <c r="K821" i="10"/>
  <c r="I821" i="10"/>
  <c r="J821" i="10"/>
  <c r="J2347" i="10"/>
  <c r="G2347" i="10"/>
  <c r="I2347" i="10"/>
  <c r="K229" i="10"/>
  <c r="K1755" i="10"/>
  <c r="J229" i="10"/>
  <c r="G1755" i="10"/>
  <c r="G229" i="10"/>
  <c r="I229" i="10"/>
  <c r="H1755" i="10"/>
  <c r="I1755" i="10"/>
  <c r="J1755" i="10"/>
  <c r="H229" i="10"/>
  <c r="J210" i="10"/>
  <c r="J1736" i="10"/>
  <c r="I1736" i="10"/>
  <c r="G1736" i="10"/>
  <c r="H1736" i="10"/>
  <c r="H210" i="10"/>
  <c r="G210" i="10"/>
  <c r="K210" i="10"/>
  <c r="I210" i="10"/>
  <c r="K1736" i="10"/>
  <c r="K2876" i="10"/>
  <c r="K1350" i="10"/>
  <c r="J2876" i="10"/>
  <c r="J1350" i="10"/>
  <c r="G2876" i="10"/>
  <c r="G1350" i="10"/>
  <c r="I1350" i="10"/>
  <c r="H2876" i="10"/>
  <c r="H1350" i="10"/>
  <c r="I2876" i="10"/>
  <c r="H2348" i="10"/>
  <c r="K822" i="10"/>
  <c r="G2348" i="10"/>
  <c r="I822" i="10"/>
  <c r="J2348" i="10"/>
  <c r="K2348" i="10"/>
  <c r="J822" i="10"/>
  <c r="H822" i="10"/>
  <c r="I2348" i="10"/>
  <c r="G822" i="10"/>
  <c r="I1746" i="10"/>
  <c r="H220" i="10"/>
  <c r="G220" i="10"/>
  <c r="K1746" i="10"/>
  <c r="H1746" i="10"/>
  <c r="I220" i="10"/>
  <c r="K220" i="10"/>
  <c r="J1746" i="10"/>
  <c r="J220" i="10"/>
  <c r="G1746" i="10"/>
  <c r="I826" i="10"/>
  <c r="G826" i="10"/>
  <c r="K2352" i="10"/>
  <c r="H2352" i="10"/>
  <c r="K826" i="10"/>
  <c r="H826" i="10"/>
  <c r="G2352" i="10"/>
  <c r="J826" i="10"/>
  <c r="I2352" i="10"/>
  <c r="J2352" i="10"/>
  <c r="G2822" i="10"/>
  <c r="I1296" i="10"/>
  <c r="K1296" i="10"/>
  <c r="J2822" i="10"/>
  <c r="K2822" i="10"/>
  <c r="H1296" i="10"/>
  <c r="H2822" i="10"/>
  <c r="J1296" i="10"/>
  <c r="G1296" i="10"/>
  <c r="I2822" i="10"/>
  <c r="G2874" i="10"/>
  <c r="K2874" i="10"/>
  <c r="H2874" i="10"/>
  <c r="G1348" i="10"/>
  <c r="K1348" i="10"/>
  <c r="I1348" i="10"/>
  <c r="J1348" i="10"/>
  <c r="H1348" i="10"/>
  <c r="I2874" i="10"/>
  <c r="J2874" i="10"/>
  <c r="J1745" i="10"/>
  <c r="I219" i="10"/>
  <c r="H219" i="10"/>
  <c r="H1745" i="10"/>
  <c r="K1745" i="10"/>
  <c r="G219" i="10"/>
  <c r="J219" i="10"/>
  <c r="K219" i="10"/>
  <c r="I1745" i="10"/>
  <c r="G1745" i="10"/>
  <c r="I1758" i="10"/>
  <c r="K1758" i="10"/>
  <c r="J232" i="10"/>
  <c r="H232" i="10"/>
  <c r="I232" i="10"/>
  <c r="G232" i="10"/>
  <c r="G1758" i="10"/>
  <c r="K232" i="10"/>
  <c r="H1758" i="10"/>
  <c r="J1758" i="10"/>
  <c r="J2353" i="10"/>
  <c r="I827" i="10"/>
  <c r="H827" i="10"/>
  <c r="H2353" i="10"/>
  <c r="K827" i="10"/>
  <c r="J827" i="10"/>
  <c r="G2353" i="10"/>
  <c r="K2353" i="10"/>
  <c r="G827" i="10"/>
  <c r="I2353" i="10"/>
  <c r="K829" i="10"/>
  <c r="K2355" i="10"/>
  <c r="J829" i="10"/>
  <c r="G2355" i="10"/>
  <c r="J2355" i="10"/>
  <c r="G829" i="10"/>
  <c r="I829" i="10"/>
  <c r="H2355" i="10"/>
  <c r="I2355" i="10"/>
  <c r="H829" i="10"/>
  <c r="G1326" i="10"/>
  <c r="J1326" i="10"/>
  <c r="I1326" i="10"/>
  <c r="K1326" i="10"/>
  <c r="H1326" i="10"/>
  <c r="H2852" i="10"/>
  <c r="G2852" i="10"/>
  <c r="K2852" i="10"/>
  <c r="J2852" i="10"/>
  <c r="I2852" i="10"/>
  <c r="H223" i="10"/>
  <c r="H1749" i="10"/>
  <c r="J1749" i="10"/>
  <c r="J223" i="10"/>
  <c r="G1749" i="10"/>
  <c r="I1749" i="10"/>
  <c r="I223" i="10"/>
  <c r="G223" i="10"/>
  <c r="K223" i="10"/>
  <c r="K1749" i="10"/>
  <c r="J2828" i="10"/>
  <c r="J1302" i="10"/>
  <c r="K2828" i="10"/>
  <c r="I2828" i="10"/>
  <c r="I1302" i="10"/>
  <c r="K1302" i="10"/>
  <c r="G2828" i="10"/>
  <c r="H2828" i="10"/>
  <c r="G1302" i="10"/>
  <c r="H1302" i="10"/>
  <c r="G1299" i="10"/>
  <c r="H1299" i="10"/>
  <c r="K1299" i="10"/>
  <c r="K2825" i="10"/>
  <c r="J1299" i="10"/>
  <c r="J2825" i="10"/>
  <c r="G2825" i="10"/>
  <c r="I2825" i="10"/>
  <c r="I1299" i="10"/>
  <c r="H2825" i="10"/>
  <c r="H1324" i="10"/>
  <c r="I1324" i="10"/>
  <c r="I2850" i="10"/>
  <c r="G2850" i="10"/>
  <c r="H2850" i="10"/>
  <c r="J2850" i="10"/>
  <c r="G1324" i="10"/>
  <c r="K1324" i="10"/>
  <c r="J1324" i="10"/>
  <c r="K2850" i="10"/>
  <c r="K211" i="10"/>
  <c r="K1737" i="10"/>
  <c r="J211" i="10"/>
  <c r="G211" i="10"/>
  <c r="I211" i="10"/>
  <c r="J1737" i="10"/>
  <c r="H1737" i="10"/>
  <c r="H211" i="10"/>
  <c r="G1737" i="10"/>
  <c r="I1737" i="10"/>
  <c r="I1756" i="10"/>
  <c r="K1756" i="10"/>
  <c r="H1756" i="10"/>
  <c r="J1756" i="10"/>
  <c r="J230" i="10"/>
  <c r="H230" i="10"/>
  <c r="G230" i="10"/>
  <c r="K230" i="10"/>
  <c r="G1756" i="10"/>
  <c r="I230" i="10"/>
  <c r="I1752" i="10"/>
  <c r="G1752" i="10"/>
  <c r="J226" i="10"/>
  <c r="K1752" i="10"/>
  <c r="G226" i="10"/>
  <c r="H226" i="10"/>
  <c r="I226" i="10"/>
  <c r="H1752" i="10"/>
  <c r="K226" i="10"/>
  <c r="J1752" i="10"/>
  <c r="K217" i="10"/>
  <c r="K1743" i="10"/>
  <c r="I1743" i="10"/>
  <c r="G217" i="10"/>
  <c r="I217" i="10"/>
  <c r="J1743" i="10"/>
  <c r="H1743" i="10"/>
  <c r="H217" i="10"/>
  <c r="G1743" i="10"/>
  <c r="J217" i="10"/>
  <c r="K225" i="10"/>
  <c r="K1751" i="10"/>
  <c r="I1751" i="10"/>
  <c r="G1751" i="10"/>
  <c r="G225" i="10"/>
  <c r="I225" i="10"/>
  <c r="H1751" i="10"/>
  <c r="J225" i="10"/>
  <c r="J1751" i="10"/>
  <c r="H225" i="10"/>
  <c r="J228" i="10"/>
  <c r="J1754" i="10"/>
  <c r="I1754" i="10"/>
  <c r="H228" i="10"/>
  <c r="K228" i="10"/>
  <c r="I228" i="10"/>
  <c r="G1754" i="10"/>
  <c r="H1754" i="10"/>
  <c r="K1754" i="10"/>
  <c r="G228" i="10"/>
  <c r="G1356" i="10"/>
  <c r="J1356" i="10"/>
  <c r="K2882" i="10"/>
  <c r="I2882" i="10"/>
  <c r="I1356" i="10"/>
  <c r="J2882" i="10"/>
  <c r="G2882" i="10"/>
  <c r="H2882" i="10"/>
  <c r="K1356" i="10"/>
  <c r="H1356" i="10"/>
  <c r="J1347" i="10"/>
  <c r="K1347" i="10"/>
  <c r="G2873" i="10"/>
  <c r="I2873" i="10"/>
  <c r="J2873" i="10"/>
  <c r="K2873" i="10"/>
  <c r="H1347" i="10"/>
  <c r="I1347" i="10"/>
  <c r="G1347" i="10"/>
  <c r="H2873" i="10"/>
  <c r="G215" i="10"/>
  <c r="G1741" i="10"/>
  <c r="J215" i="10"/>
  <c r="K215" i="10"/>
  <c r="K1741" i="10"/>
  <c r="I1741" i="10"/>
  <c r="H215" i="10"/>
  <c r="I215" i="10"/>
  <c r="H1741" i="10"/>
  <c r="J1741" i="10"/>
  <c r="K213" i="10"/>
  <c r="K1739" i="10"/>
  <c r="J213" i="10"/>
  <c r="G213" i="10"/>
  <c r="I213" i="10"/>
  <c r="I1739" i="10"/>
  <c r="J1739" i="10"/>
  <c r="H1739" i="10"/>
  <c r="H213" i="10"/>
  <c r="G1739" i="10"/>
  <c r="I2855" i="10"/>
  <c r="J2855" i="10"/>
  <c r="K2855" i="10"/>
  <c r="G1329" i="10"/>
  <c r="G2855" i="10"/>
  <c r="J1329" i="10"/>
  <c r="K1329" i="10"/>
  <c r="I1329" i="10"/>
  <c r="H1329" i="10"/>
  <c r="H2855" i="10"/>
  <c r="J214" i="10"/>
  <c r="J1740" i="10"/>
  <c r="I1740" i="10"/>
  <c r="H214" i="10"/>
  <c r="H1740" i="10"/>
  <c r="K1740" i="10"/>
  <c r="G214" i="10"/>
  <c r="K214" i="10"/>
  <c r="I214" i="10"/>
  <c r="G1740" i="10"/>
  <c r="H227" i="10"/>
  <c r="H1753" i="10"/>
  <c r="G227" i="10"/>
  <c r="K1753" i="10"/>
  <c r="I1753" i="10"/>
  <c r="K227" i="10"/>
  <c r="I227" i="10"/>
  <c r="J1753" i="10"/>
  <c r="G1753" i="10"/>
  <c r="J227" i="10"/>
  <c r="G1314" i="10"/>
  <c r="J1314" i="10"/>
  <c r="G2840" i="10"/>
  <c r="H2840" i="10"/>
  <c r="K1314" i="10"/>
  <c r="K2840" i="10"/>
  <c r="I2840" i="10"/>
  <c r="J2840" i="10"/>
  <c r="I1314" i="10"/>
  <c r="H1314" i="10"/>
  <c r="I1878" i="10"/>
  <c r="K1878" i="10"/>
  <c r="J352" i="10"/>
  <c r="I352" i="10"/>
  <c r="G352" i="10"/>
  <c r="G1878" i="10"/>
  <c r="J1878" i="10"/>
  <c r="H1878" i="10"/>
  <c r="K352" i="10"/>
  <c r="H352" i="10"/>
  <c r="G1532" i="10"/>
  <c r="I1532" i="10"/>
  <c r="K1532" i="10"/>
  <c r="J1532" i="10"/>
  <c r="H1532" i="10"/>
  <c r="G431" i="10"/>
  <c r="G1957" i="10"/>
  <c r="J431" i="10"/>
  <c r="K431" i="10"/>
  <c r="K1957" i="10"/>
  <c r="I1957" i="10"/>
  <c r="J1957" i="10"/>
  <c r="I431" i="10"/>
  <c r="H431" i="10"/>
  <c r="H1957" i="10"/>
  <c r="I544" i="10"/>
  <c r="G544" i="10"/>
  <c r="H544" i="10"/>
  <c r="H2070" i="10"/>
  <c r="J2070" i="10"/>
  <c r="J544" i="10"/>
  <c r="K2070" i="10"/>
  <c r="I2070" i="10"/>
  <c r="G2070" i="10"/>
  <c r="K544" i="10"/>
  <c r="G591" i="10"/>
  <c r="G2117" i="10"/>
  <c r="J591" i="10"/>
  <c r="K591" i="10"/>
  <c r="K2117" i="10"/>
  <c r="I2117" i="10"/>
  <c r="J2117" i="10"/>
  <c r="I591" i="10"/>
  <c r="H591" i="10"/>
  <c r="H2117" i="10"/>
  <c r="K2756" i="10"/>
  <c r="I1230" i="10"/>
  <c r="J1230" i="10"/>
  <c r="H2756" i="10"/>
  <c r="I2756" i="10"/>
  <c r="H1230" i="10"/>
  <c r="G1230" i="10"/>
  <c r="K1230" i="10"/>
  <c r="J2756" i="10"/>
  <c r="G2756" i="10"/>
  <c r="J738" i="10"/>
  <c r="J2264" i="10"/>
  <c r="I2264" i="10"/>
  <c r="G2264" i="10"/>
  <c r="I738" i="10"/>
  <c r="G738" i="10"/>
  <c r="K2264" i="10"/>
  <c r="H2264" i="10"/>
  <c r="K738" i="10"/>
  <c r="H738" i="10"/>
  <c r="I264" i="10"/>
  <c r="G264" i="10"/>
  <c r="G1790" i="10"/>
  <c r="H1790" i="10"/>
  <c r="K264" i="10"/>
  <c r="H264" i="10"/>
  <c r="J264" i="10"/>
  <c r="J1790" i="10"/>
  <c r="I1790" i="10"/>
  <c r="K1790" i="10"/>
  <c r="H2610" i="10"/>
  <c r="K1084" i="10"/>
  <c r="K2610" i="10"/>
  <c r="I1084" i="10"/>
  <c r="J1084" i="10"/>
  <c r="J2610" i="10"/>
  <c r="G1084" i="10"/>
  <c r="I2610" i="10"/>
  <c r="H1084" i="10"/>
  <c r="G2610" i="10"/>
  <c r="H1491" i="10"/>
  <c r="J3017" i="10"/>
  <c r="H3017" i="10"/>
  <c r="G3017" i="10"/>
  <c r="J1491" i="10"/>
  <c r="G1491" i="10"/>
  <c r="K3017" i="10"/>
  <c r="I3017" i="10"/>
  <c r="K1491" i="10"/>
  <c r="I1491" i="10"/>
  <c r="K183" i="10"/>
  <c r="K1709" i="10"/>
  <c r="I1709" i="10"/>
  <c r="G183" i="10"/>
  <c r="J1709" i="10"/>
  <c r="I183" i="10"/>
  <c r="J183" i="10"/>
  <c r="H183" i="10"/>
  <c r="H1709" i="10"/>
  <c r="G1709" i="10"/>
  <c r="J716" i="10"/>
  <c r="J2242" i="10"/>
  <c r="I2242" i="10"/>
  <c r="H716" i="10"/>
  <c r="G716" i="10"/>
  <c r="I716" i="10"/>
  <c r="K2242" i="10"/>
  <c r="K716" i="10"/>
  <c r="G2242" i="10"/>
  <c r="H2242" i="10"/>
  <c r="H2643" i="10"/>
  <c r="I1117" i="10"/>
  <c r="G1117" i="10"/>
  <c r="H1117" i="10"/>
  <c r="J1117" i="10"/>
  <c r="G2643" i="10"/>
  <c r="K1117" i="10"/>
  <c r="I2643" i="10"/>
  <c r="K2643" i="10"/>
  <c r="J2643" i="10"/>
  <c r="I44" i="10"/>
  <c r="G44" i="10"/>
  <c r="G1570" i="10"/>
  <c r="H1570" i="10"/>
  <c r="K44" i="10"/>
  <c r="K1570" i="10"/>
  <c r="J44" i="10"/>
  <c r="J1570" i="10"/>
  <c r="I1570" i="10"/>
  <c r="H44" i="10"/>
  <c r="I1200" i="10"/>
  <c r="J1200" i="10"/>
  <c r="H1200" i="10"/>
  <c r="H2726" i="10"/>
  <c r="I2726" i="10"/>
  <c r="G2726" i="10"/>
  <c r="G1200" i="10"/>
  <c r="K1200" i="10"/>
  <c r="K2726" i="10"/>
  <c r="J2726" i="10"/>
  <c r="J2143" i="10"/>
  <c r="I617" i="10"/>
  <c r="H617" i="10"/>
  <c r="H2143" i="10"/>
  <c r="G617" i="10"/>
  <c r="G2143" i="10"/>
  <c r="J617" i="10"/>
  <c r="I2143" i="10"/>
  <c r="K617" i="10"/>
  <c r="K2143" i="10"/>
  <c r="J2239" i="10"/>
  <c r="I713" i="10"/>
  <c r="H713" i="10"/>
  <c r="H2239" i="10"/>
  <c r="G713" i="10"/>
  <c r="G2239" i="10"/>
  <c r="J713" i="10"/>
  <c r="K713" i="10"/>
  <c r="K2239" i="10"/>
  <c r="I2239" i="10"/>
  <c r="J2045" i="10"/>
  <c r="I519" i="10"/>
  <c r="H519" i="10"/>
  <c r="H2045" i="10"/>
  <c r="G519" i="10"/>
  <c r="G2045" i="10"/>
  <c r="J519" i="10"/>
  <c r="K2045" i="10"/>
  <c r="I2045" i="10"/>
  <c r="K519" i="10"/>
  <c r="G195" i="10"/>
  <c r="G1721" i="10"/>
  <c r="J195" i="10"/>
  <c r="K195" i="10"/>
  <c r="K1721" i="10"/>
  <c r="I1721" i="10"/>
  <c r="J1721" i="10"/>
  <c r="I195" i="10"/>
  <c r="H195" i="10"/>
  <c r="H1721" i="10"/>
  <c r="I894" i="10"/>
  <c r="G894" i="10"/>
  <c r="G2420" i="10"/>
  <c r="H2420" i="10"/>
  <c r="K894" i="10"/>
  <c r="K2420" i="10"/>
  <c r="J894" i="10"/>
  <c r="J2420" i="10"/>
  <c r="I2420" i="10"/>
  <c r="H894" i="10"/>
  <c r="J54" i="10"/>
  <c r="J1580" i="10"/>
  <c r="I1580" i="10"/>
  <c r="K1580" i="10"/>
  <c r="I54" i="10"/>
  <c r="G54" i="10"/>
  <c r="H54" i="10"/>
  <c r="H1580" i="10"/>
  <c r="K54" i="10"/>
  <c r="G1580" i="10"/>
  <c r="J542" i="10"/>
  <c r="J2068" i="10"/>
  <c r="I2068" i="10"/>
  <c r="H542" i="10"/>
  <c r="I542" i="10"/>
  <c r="G542" i="10"/>
  <c r="K2068" i="10"/>
  <c r="G2068" i="10"/>
  <c r="H2068" i="10"/>
  <c r="K542" i="10"/>
  <c r="I612" i="10"/>
  <c r="G612" i="10"/>
  <c r="G2138" i="10"/>
  <c r="H2138" i="10"/>
  <c r="K612" i="10"/>
  <c r="K2138" i="10"/>
  <c r="J612" i="10"/>
  <c r="J2138" i="10"/>
  <c r="I2138" i="10"/>
  <c r="H612" i="10"/>
  <c r="J528" i="10"/>
  <c r="J2054" i="10"/>
  <c r="I2054" i="10"/>
  <c r="K2054" i="10"/>
  <c r="I528" i="10"/>
  <c r="G528" i="10"/>
  <c r="G2054" i="10"/>
  <c r="H2054" i="10"/>
  <c r="K528" i="10"/>
  <c r="H528" i="10"/>
  <c r="J1135" i="10"/>
  <c r="J2661" i="10"/>
  <c r="K2661" i="10"/>
  <c r="I2661" i="10"/>
  <c r="H2661" i="10"/>
  <c r="I1135" i="10"/>
  <c r="H1135" i="10"/>
  <c r="K1135" i="10"/>
  <c r="G2661" i="10"/>
  <c r="G1135" i="10"/>
  <c r="K557" i="10"/>
  <c r="K2083" i="10"/>
  <c r="J557" i="10"/>
  <c r="G2083" i="10"/>
  <c r="J2083" i="10"/>
  <c r="I557" i="10"/>
  <c r="I2083" i="10"/>
  <c r="H557" i="10"/>
  <c r="H2083" i="10"/>
  <c r="G557" i="10"/>
  <c r="I676" i="10"/>
  <c r="G676" i="10"/>
  <c r="G2202" i="10"/>
  <c r="H2202" i="10"/>
  <c r="K676" i="10"/>
  <c r="K2202" i="10"/>
  <c r="J2202" i="10"/>
  <c r="H676" i="10"/>
  <c r="J676" i="10"/>
  <c r="I2202" i="10"/>
  <c r="J1875" i="10"/>
  <c r="I349" i="10"/>
  <c r="H349" i="10"/>
  <c r="H1875" i="10"/>
  <c r="G349" i="10"/>
  <c r="G1875" i="10"/>
  <c r="I1875" i="10"/>
  <c r="K349" i="10"/>
  <c r="K1875" i="10"/>
  <c r="J349" i="10"/>
  <c r="J1553" i="10"/>
  <c r="I27" i="10"/>
  <c r="H27" i="10"/>
  <c r="H1553" i="10"/>
  <c r="G27" i="10"/>
  <c r="G1553" i="10"/>
  <c r="I1553" i="10"/>
  <c r="K1553" i="10"/>
  <c r="J27" i="10"/>
  <c r="K27" i="10"/>
  <c r="I856" i="10"/>
  <c r="G856" i="10"/>
  <c r="G2382" i="10"/>
  <c r="H2382" i="10"/>
  <c r="K856" i="10"/>
  <c r="H856" i="10"/>
  <c r="J856" i="10"/>
  <c r="J2382" i="10"/>
  <c r="I2382" i="10"/>
  <c r="K2382" i="10"/>
  <c r="I22" i="10"/>
  <c r="G22" i="10"/>
  <c r="K1548" i="10"/>
  <c r="H1548" i="10"/>
  <c r="K22" i="10"/>
  <c r="G1548" i="10"/>
  <c r="J22" i="10"/>
  <c r="J1548" i="10"/>
  <c r="I1548" i="10"/>
  <c r="H22" i="10"/>
  <c r="I1832" i="10"/>
  <c r="G1832" i="10"/>
  <c r="I306" i="10"/>
  <c r="G306" i="10"/>
  <c r="K1832" i="10"/>
  <c r="J1832" i="10"/>
  <c r="H1832" i="10"/>
  <c r="K306" i="10"/>
  <c r="H306" i="10"/>
  <c r="J306" i="10"/>
  <c r="H17" i="10"/>
  <c r="H1543" i="10"/>
  <c r="G17" i="10"/>
  <c r="G1543" i="10"/>
  <c r="J17" i="10"/>
  <c r="K17" i="10"/>
  <c r="K1543" i="10"/>
  <c r="I1543" i="10"/>
  <c r="I17" i="10"/>
  <c r="J1543" i="10"/>
  <c r="K417" i="10"/>
  <c r="K1943" i="10"/>
  <c r="I1943" i="10"/>
  <c r="J1943" i="10"/>
  <c r="I417" i="10"/>
  <c r="H417" i="10"/>
  <c r="H1943" i="10"/>
  <c r="G1943" i="10"/>
  <c r="J417" i="10"/>
  <c r="G417" i="10"/>
  <c r="J304" i="10"/>
  <c r="J1830" i="10"/>
  <c r="I1830" i="10"/>
  <c r="K1830" i="10"/>
  <c r="I304" i="10"/>
  <c r="G304" i="10"/>
  <c r="G1830" i="10"/>
  <c r="H1830" i="10"/>
  <c r="K304" i="10"/>
  <c r="H304" i="10"/>
  <c r="J234" i="10"/>
  <c r="J1760" i="10"/>
  <c r="I1760" i="10"/>
  <c r="G1760" i="10"/>
  <c r="I234" i="10"/>
  <c r="G234" i="10"/>
  <c r="K1760" i="10"/>
  <c r="H1760" i="10"/>
  <c r="K234" i="10"/>
  <c r="H234" i="10"/>
  <c r="G457" i="10"/>
  <c r="G1983" i="10"/>
  <c r="J457" i="10"/>
  <c r="K457" i="10"/>
  <c r="K1983" i="10"/>
  <c r="I1983" i="10"/>
  <c r="J1983" i="10"/>
  <c r="I457" i="10"/>
  <c r="H457" i="10"/>
  <c r="H1983" i="10"/>
  <c r="I1052" i="10"/>
  <c r="G1052" i="10"/>
  <c r="G2578" i="10"/>
  <c r="H2578" i="10"/>
  <c r="K1052" i="10"/>
  <c r="K2578" i="10"/>
  <c r="J1052" i="10"/>
  <c r="J2578" i="10"/>
  <c r="H1052" i="10"/>
  <c r="I2578" i="10"/>
  <c r="I530" i="10"/>
  <c r="G530" i="10"/>
  <c r="K2056" i="10"/>
  <c r="J530" i="10"/>
  <c r="G2056" i="10"/>
  <c r="I2056" i="10"/>
  <c r="H530" i="10"/>
  <c r="K530" i="10"/>
  <c r="H2056" i="10"/>
  <c r="J2056" i="10"/>
  <c r="K1271" i="10"/>
  <c r="G2797" i="10"/>
  <c r="H1271" i="10"/>
  <c r="J1271" i="10"/>
  <c r="J2797" i="10"/>
  <c r="K2797" i="10"/>
  <c r="I2797" i="10"/>
  <c r="H2797" i="10"/>
  <c r="I1271" i="10"/>
  <c r="G1271" i="10"/>
  <c r="I132" i="10"/>
  <c r="G132" i="10"/>
  <c r="G1658" i="10"/>
  <c r="H1658" i="10"/>
  <c r="K132" i="10"/>
  <c r="K1658" i="10"/>
  <c r="J132" i="10"/>
  <c r="J1658" i="10"/>
  <c r="H132" i="10"/>
  <c r="I1658" i="10"/>
  <c r="K2810" i="10"/>
  <c r="K1284" i="10"/>
  <c r="J2810" i="10"/>
  <c r="J1284" i="10"/>
  <c r="H1284" i="10"/>
  <c r="I1284" i="10"/>
  <c r="I2810" i="10"/>
  <c r="G1284" i="10"/>
  <c r="G2810" i="10"/>
  <c r="H2810" i="10"/>
  <c r="J1857" i="10"/>
  <c r="I331" i="10"/>
  <c r="G331" i="10"/>
  <c r="K1857" i="10"/>
  <c r="K331" i="10"/>
  <c r="H1857" i="10"/>
  <c r="H331" i="10"/>
  <c r="I1857" i="10"/>
  <c r="G1857" i="10"/>
  <c r="J331" i="10"/>
  <c r="G485" i="10"/>
  <c r="G2011" i="10"/>
  <c r="I2011" i="10"/>
  <c r="K485" i="10"/>
  <c r="K2011" i="10"/>
  <c r="J485" i="10"/>
  <c r="J2011" i="10"/>
  <c r="I485" i="10"/>
  <c r="H485" i="10"/>
  <c r="H2011" i="10"/>
  <c r="H1672" i="10"/>
  <c r="K146" i="10"/>
  <c r="H146" i="10"/>
  <c r="J146" i="10"/>
  <c r="J1672" i="10"/>
  <c r="I1672" i="10"/>
  <c r="G1672" i="10"/>
  <c r="I146" i="10"/>
  <c r="G146" i="10"/>
  <c r="K1672" i="10"/>
  <c r="I20" i="10"/>
  <c r="G20" i="10"/>
  <c r="G1546" i="10"/>
  <c r="H1546" i="10"/>
  <c r="K20" i="10"/>
  <c r="K1546" i="10"/>
  <c r="J20" i="10"/>
  <c r="J1546" i="10"/>
  <c r="H20" i="10"/>
  <c r="I1546" i="10"/>
  <c r="H1182" i="10"/>
  <c r="I1182" i="10"/>
  <c r="I2708" i="10"/>
  <c r="G2708" i="10"/>
  <c r="H2708" i="10"/>
  <c r="J2708" i="10"/>
  <c r="K2708" i="10"/>
  <c r="G1182" i="10"/>
  <c r="J1182" i="10"/>
  <c r="K1182" i="10"/>
  <c r="G649" i="10"/>
  <c r="G2175" i="10"/>
  <c r="J649" i="10"/>
  <c r="J2175" i="10"/>
  <c r="K649" i="10"/>
  <c r="K2175" i="10"/>
  <c r="I2175" i="10"/>
  <c r="I649" i="10"/>
  <c r="H649" i="10"/>
  <c r="H2175" i="10"/>
  <c r="H1162" i="10"/>
  <c r="I1162" i="10"/>
  <c r="I2688" i="10"/>
  <c r="G2688" i="10"/>
  <c r="H2688" i="10"/>
  <c r="K1162" i="10"/>
  <c r="K2688" i="10"/>
  <c r="J2688" i="10"/>
  <c r="J1162" i="10"/>
  <c r="G1162" i="10"/>
  <c r="J2411" i="10"/>
  <c r="I885" i="10"/>
  <c r="H885" i="10"/>
  <c r="H2411" i="10"/>
  <c r="G885" i="10"/>
  <c r="G2411" i="10"/>
  <c r="I2411" i="10"/>
  <c r="K2411" i="10"/>
  <c r="J885" i="10"/>
  <c r="K885" i="10"/>
  <c r="K163" i="10"/>
  <c r="K1689" i="10"/>
  <c r="J163" i="10"/>
  <c r="J1689" i="10"/>
  <c r="I163" i="10"/>
  <c r="G163" i="10"/>
  <c r="I1689" i="10"/>
  <c r="H163" i="10"/>
  <c r="H1689" i="10"/>
  <c r="G1689" i="10"/>
  <c r="I1986" i="10"/>
  <c r="H460" i="10"/>
  <c r="I460" i="10"/>
  <c r="G460" i="10"/>
  <c r="G1986" i="10"/>
  <c r="J460" i="10"/>
  <c r="H1986" i="10"/>
  <c r="K460" i="10"/>
  <c r="K1986" i="10"/>
  <c r="J1986" i="10"/>
  <c r="J1775" i="10"/>
  <c r="I249" i="10"/>
  <c r="H249" i="10"/>
  <c r="H1775" i="10"/>
  <c r="G249" i="10"/>
  <c r="G1775" i="10"/>
  <c r="J249" i="10"/>
  <c r="K249" i="10"/>
  <c r="K1775" i="10"/>
  <c r="I1775" i="10"/>
  <c r="H35" i="10"/>
  <c r="H1561" i="10"/>
  <c r="G35" i="10"/>
  <c r="G1561" i="10"/>
  <c r="I1561" i="10"/>
  <c r="K35" i="10"/>
  <c r="K1561" i="10"/>
  <c r="J35" i="10"/>
  <c r="J1561" i="10"/>
  <c r="I35" i="10"/>
  <c r="J670" i="10"/>
  <c r="J2196" i="10"/>
  <c r="I2196" i="10"/>
  <c r="K2196" i="10"/>
  <c r="I670" i="10"/>
  <c r="H670" i="10"/>
  <c r="G670" i="10"/>
  <c r="K670" i="10"/>
  <c r="H2196" i="10"/>
  <c r="G2196" i="10"/>
  <c r="J1147" i="10"/>
  <c r="J2673" i="10"/>
  <c r="K2673" i="10"/>
  <c r="I2673" i="10"/>
  <c r="I1147" i="10"/>
  <c r="H2673" i="10"/>
  <c r="H1147" i="10"/>
  <c r="G1147" i="10"/>
  <c r="G2673" i="10"/>
  <c r="K1147" i="10"/>
  <c r="H909" i="10"/>
  <c r="H2435" i="10"/>
  <c r="G909" i="10"/>
  <c r="G2435" i="10"/>
  <c r="I2435" i="10"/>
  <c r="J2435" i="10"/>
  <c r="K909" i="10"/>
  <c r="K2435" i="10"/>
  <c r="J909" i="10"/>
  <c r="I909" i="10"/>
  <c r="K207" i="10"/>
  <c r="K1733" i="10"/>
  <c r="I1733" i="10"/>
  <c r="J1733" i="10"/>
  <c r="I207" i="10"/>
  <c r="H207" i="10"/>
  <c r="H1733" i="10"/>
  <c r="J207" i="10"/>
  <c r="G207" i="10"/>
  <c r="G1733" i="10"/>
  <c r="I906" i="10"/>
  <c r="G906" i="10"/>
  <c r="H906" i="10"/>
  <c r="H2432" i="10"/>
  <c r="K906" i="10"/>
  <c r="K2432" i="10"/>
  <c r="J906" i="10"/>
  <c r="J2432" i="10"/>
  <c r="G2432" i="10"/>
  <c r="I2432" i="10"/>
  <c r="J2067" i="10"/>
  <c r="I541" i="10"/>
  <c r="H541" i="10"/>
  <c r="H2067" i="10"/>
  <c r="G541" i="10"/>
  <c r="G2067" i="10"/>
  <c r="I2067" i="10"/>
  <c r="J541" i="10"/>
  <c r="K541" i="10"/>
  <c r="K2067" i="10"/>
  <c r="G701" i="10"/>
  <c r="G2227" i="10"/>
  <c r="I2227" i="10"/>
  <c r="J2227" i="10"/>
  <c r="I701" i="10"/>
  <c r="K701" i="10"/>
  <c r="K2227" i="10"/>
  <c r="J701" i="10"/>
  <c r="H701" i="10"/>
  <c r="H2227" i="10"/>
  <c r="J1805" i="10"/>
  <c r="I279" i="10"/>
  <c r="H279" i="10"/>
  <c r="H1805" i="10"/>
  <c r="G279" i="10"/>
  <c r="G1805" i="10"/>
  <c r="J279" i="10"/>
  <c r="I1805" i="10"/>
  <c r="K1805" i="10"/>
  <c r="K279" i="10"/>
  <c r="J418" i="10"/>
  <c r="J1944" i="10"/>
  <c r="I1944" i="10"/>
  <c r="G1944" i="10"/>
  <c r="I418" i="10"/>
  <c r="G418" i="10"/>
  <c r="K1944" i="10"/>
  <c r="H1944" i="10"/>
  <c r="K418" i="10"/>
  <c r="H418" i="10"/>
  <c r="H1170" i="10"/>
  <c r="I1170" i="10"/>
  <c r="I2696" i="10"/>
  <c r="G2696" i="10"/>
  <c r="H2696" i="10"/>
  <c r="G1170" i="10"/>
  <c r="K2696" i="10"/>
  <c r="J2696" i="10"/>
  <c r="K1170" i="10"/>
  <c r="J1170" i="10"/>
  <c r="J2423" i="10"/>
  <c r="I897" i="10"/>
  <c r="H897" i="10"/>
  <c r="H2423" i="10"/>
  <c r="G897" i="10"/>
  <c r="G2423" i="10"/>
  <c r="J897" i="10"/>
  <c r="K2423" i="10"/>
  <c r="I2423" i="10"/>
  <c r="K897" i="10"/>
  <c r="K867" i="10"/>
  <c r="K2393" i="10"/>
  <c r="J867" i="10"/>
  <c r="G2393" i="10"/>
  <c r="J2393" i="10"/>
  <c r="I867" i="10"/>
  <c r="I2393" i="10"/>
  <c r="H867" i="10"/>
  <c r="H2393" i="10"/>
  <c r="G867" i="10"/>
  <c r="I632" i="10"/>
  <c r="G632" i="10"/>
  <c r="G2158" i="10"/>
  <c r="H2158" i="10"/>
  <c r="K632" i="10"/>
  <c r="H632" i="10"/>
  <c r="J632" i="10"/>
  <c r="J2158" i="10"/>
  <c r="K2158" i="10"/>
  <c r="I2158" i="10"/>
  <c r="K3047" i="10"/>
  <c r="J3047" i="10"/>
  <c r="I1521" i="10"/>
  <c r="H1521" i="10"/>
  <c r="J1521" i="10"/>
  <c r="G1521" i="10"/>
  <c r="G3047" i="10"/>
  <c r="I3047" i="10"/>
  <c r="K1521" i="10"/>
  <c r="H3047" i="10"/>
  <c r="I2785" i="10"/>
  <c r="J2785" i="10"/>
  <c r="K2785" i="10"/>
  <c r="K1259" i="10"/>
  <c r="H2785" i="10"/>
  <c r="I1259" i="10"/>
  <c r="G2785" i="10"/>
  <c r="G1259" i="10"/>
  <c r="H1259" i="10"/>
  <c r="J1259" i="10"/>
  <c r="G37" i="10"/>
  <c r="G1563" i="10"/>
  <c r="I1563" i="10"/>
  <c r="K37" i="10"/>
  <c r="K1563" i="10"/>
  <c r="J37" i="10"/>
  <c r="J1563" i="10"/>
  <c r="I37" i="10"/>
  <c r="H37" i="10"/>
  <c r="H1563" i="10"/>
  <c r="I1275" i="10"/>
  <c r="H2801" i="10"/>
  <c r="G1275" i="10"/>
  <c r="H1275" i="10"/>
  <c r="J1275" i="10"/>
  <c r="K1275" i="10"/>
  <c r="G2801" i="10"/>
  <c r="J2801" i="10"/>
  <c r="K2801" i="10"/>
  <c r="I2801" i="10"/>
  <c r="G125" i="10"/>
  <c r="G1651" i="10"/>
  <c r="I1651" i="10"/>
  <c r="K125" i="10"/>
  <c r="K1651" i="10"/>
  <c r="J125" i="10"/>
  <c r="J1651" i="10"/>
  <c r="I125" i="10"/>
  <c r="H125" i="10"/>
  <c r="H1651" i="10"/>
  <c r="K2792" i="10"/>
  <c r="G1266" i="10"/>
  <c r="K1266" i="10"/>
  <c r="J1266" i="10"/>
  <c r="H1266" i="10"/>
  <c r="I1266" i="10"/>
  <c r="I2792" i="10"/>
  <c r="J2792" i="10"/>
  <c r="G2792" i="10"/>
  <c r="H2792" i="10"/>
  <c r="J1231" i="10"/>
  <c r="K1231" i="10"/>
  <c r="K2757" i="10"/>
  <c r="I2757" i="10"/>
  <c r="J2757" i="10"/>
  <c r="H2757" i="10"/>
  <c r="I1231" i="10"/>
  <c r="H1231" i="10"/>
  <c r="G1231" i="10"/>
  <c r="G2757" i="10"/>
  <c r="G269" i="10"/>
  <c r="G1795" i="10"/>
  <c r="I1795" i="10"/>
  <c r="K269" i="10"/>
  <c r="K1795" i="10"/>
  <c r="J269" i="10"/>
  <c r="J1795" i="10"/>
  <c r="I269" i="10"/>
  <c r="H269" i="10"/>
  <c r="H1795" i="10"/>
  <c r="G915" i="10"/>
  <c r="G2441" i="10"/>
  <c r="I2441" i="10"/>
  <c r="K915" i="10"/>
  <c r="K2441" i="10"/>
  <c r="J915" i="10"/>
  <c r="J2441" i="10"/>
  <c r="I915" i="10"/>
  <c r="H915" i="10"/>
  <c r="H2441" i="10"/>
  <c r="J1807" i="10"/>
  <c r="I281" i="10"/>
  <c r="H281" i="10"/>
  <c r="H1807" i="10"/>
  <c r="G281" i="10"/>
  <c r="G1807" i="10"/>
  <c r="J281" i="10"/>
  <c r="K1807" i="10"/>
  <c r="I1807" i="10"/>
  <c r="K281" i="10"/>
  <c r="I870" i="10"/>
  <c r="G870" i="10"/>
  <c r="G2396" i="10"/>
  <c r="H2396" i="10"/>
  <c r="K870" i="10"/>
  <c r="K2396" i="10"/>
  <c r="J870" i="10"/>
  <c r="J2396" i="10"/>
  <c r="I2396" i="10"/>
  <c r="H870" i="10"/>
  <c r="I786" i="10"/>
  <c r="G786" i="10"/>
  <c r="K2312" i="10"/>
  <c r="H2312" i="10"/>
  <c r="K786" i="10"/>
  <c r="H786" i="10"/>
  <c r="J786" i="10"/>
  <c r="J2312" i="10"/>
  <c r="I2312" i="10"/>
  <c r="G2312" i="10"/>
  <c r="G641" i="10"/>
  <c r="G2167" i="10"/>
  <c r="J641" i="10"/>
  <c r="K641" i="10"/>
  <c r="K2167" i="10"/>
  <c r="I2167" i="10"/>
  <c r="I641" i="10"/>
  <c r="H2167" i="10"/>
  <c r="J2167" i="10"/>
  <c r="H641" i="10"/>
  <c r="I394" i="10"/>
  <c r="G394" i="10"/>
  <c r="K1920" i="10"/>
  <c r="H1920" i="10"/>
  <c r="K394" i="10"/>
  <c r="H394" i="10"/>
  <c r="J394" i="10"/>
  <c r="J1920" i="10"/>
  <c r="G1920" i="10"/>
  <c r="I1920" i="10"/>
  <c r="G1257" i="10"/>
  <c r="G2783" i="10"/>
  <c r="K1257" i="10"/>
  <c r="K2783" i="10"/>
  <c r="J1257" i="10"/>
  <c r="J2783" i="10"/>
  <c r="I1257" i="10"/>
  <c r="H2783" i="10"/>
  <c r="I2783" i="10"/>
  <c r="H1257" i="10"/>
  <c r="I458" i="10"/>
  <c r="G458" i="10"/>
  <c r="K1984" i="10"/>
  <c r="H1984" i="10"/>
  <c r="K458" i="10"/>
  <c r="H458" i="10"/>
  <c r="J458" i="10"/>
  <c r="J1984" i="10"/>
  <c r="I1984" i="10"/>
  <c r="G1984" i="10"/>
  <c r="J2309" i="10"/>
  <c r="I783" i="10"/>
  <c r="H783" i="10"/>
  <c r="H2309" i="10"/>
  <c r="G783" i="10"/>
  <c r="G2309" i="10"/>
  <c r="J783" i="10"/>
  <c r="K783" i="10"/>
  <c r="K2309" i="10"/>
  <c r="I2309" i="10"/>
  <c r="J804" i="10"/>
  <c r="J2330" i="10"/>
  <c r="I2330" i="10"/>
  <c r="H804" i="10"/>
  <c r="I804" i="10"/>
  <c r="G804" i="10"/>
  <c r="G2330" i="10"/>
  <c r="K2330" i="10"/>
  <c r="H2330" i="10"/>
  <c r="K804" i="10"/>
  <c r="J1701" i="10"/>
  <c r="I175" i="10"/>
  <c r="H175" i="10"/>
  <c r="H1701" i="10"/>
  <c r="G175" i="10"/>
  <c r="G1701" i="10"/>
  <c r="J175" i="10"/>
  <c r="K175" i="10"/>
  <c r="K1701" i="10"/>
  <c r="I1701" i="10"/>
  <c r="I2625" i="10"/>
  <c r="H1099" i="10"/>
  <c r="H2625" i="10"/>
  <c r="G2625" i="10"/>
  <c r="G1099" i="10"/>
  <c r="K2625" i="10"/>
  <c r="K1099" i="10"/>
  <c r="J2625" i="10"/>
  <c r="J1099" i="10"/>
  <c r="I1099" i="10"/>
  <c r="G729" i="10"/>
  <c r="G2255" i="10"/>
  <c r="J729" i="10"/>
  <c r="K729" i="10"/>
  <c r="K2255" i="10"/>
  <c r="I2255" i="10"/>
  <c r="J2255" i="10"/>
  <c r="I729" i="10"/>
  <c r="H729" i="10"/>
  <c r="H2255" i="10"/>
  <c r="H179" i="10"/>
  <c r="H1705" i="10"/>
  <c r="I179" i="10"/>
  <c r="G179" i="10"/>
  <c r="G1705" i="10"/>
  <c r="J179" i="10"/>
  <c r="J1705" i="10"/>
  <c r="K179" i="10"/>
  <c r="K1705" i="10"/>
  <c r="I1705" i="10"/>
  <c r="J134" i="10"/>
  <c r="J1660" i="10"/>
  <c r="I1660" i="10"/>
  <c r="K1660" i="10"/>
  <c r="I134" i="10"/>
  <c r="G134" i="10"/>
  <c r="H134" i="10"/>
  <c r="H1660" i="10"/>
  <c r="K134" i="10"/>
  <c r="G1660" i="10"/>
  <c r="K63" i="10"/>
  <c r="K1589" i="10"/>
  <c r="I1589" i="10"/>
  <c r="J1589" i="10"/>
  <c r="I63" i="10"/>
  <c r="H63" i="10"/>
  <c r="H1589" i="10"/>
  <c r="G63" i="10"/>
  <c r="G1589" i="10"/>
  <c r="J63" i="10"/>
  <c r="I1233" i="10"/>
  <c r="H1233" i="10"/>
  <c r="G1233" i="10"/>
  <c r="G2759" i="10"/>
  <c r="J1233" i="10"/>
  <c r="K1233" i="10"/>
  <c r="K2759" i="10"/>
  <c r="H2759" i="10"/>
  <c r="I2759" i="10"/>
  <c r="J2759" i="10"/>
  <c r="J24" i="10"/>
  <c r="J1550" i="10"/>
  <c r="I1550" i="10"/>
  <c r="K1550" i="10"/>
  <c r="I24" i="10"/>
  <c r="G24" i="10"/>
  <c r="G1550" i="10"/>
  <c r="H1550" i="10"/>
  <c r="K24" i="10"/>
  <c r="H24" i="10"/>
  <c r="G305" i="10"/>
  <c r="G1831" i="10"/>
  <c r="J305" i="10"/>
  <c r="K305" i="10"/>
  <c r="K1831" i="10"/>
  <c r="I1831" i="10"/>
  <c r="J1831" i="10"/>
  <c r="I305" i="10"/>
  <c r="H305" i="10"/>
  <c r="H1831" i="10"/>
  <c r="H873" i="10"/>
  <c r="H2399" i="10"/>
  <c r="G873" i="10"/>
  <c r="G2399" i="10"/>
  <c r="J873" i="10"/>
  <c r="K873" i="10"/>
  <c r="K2399" i="10"/>
  <c r="I2399" i="10"/>
  <c r="I873" i="10"/>
  <c r="J2399" i="10"/>
  <c r="J36" i="10"/>
  <c r="J1562" i="10"/>
  <c r="I1562" i="10"/>
  <c r="H36" i="10"/>
  <c r="I36" i="10"/>
  <c r="G36" i="10"/>
  <c r="G1562" i="10"/>
  <c r="H1562" i="10"/>
  <c r="K36" i="10"/>
  <c r="K1562" i="10"/>
  <c r="J1105" i="10"/>
  <c r="J2631" i="10"/>
  <c r="K2631" i="10"/>
  <c r="I2631" i="10"/>
  <c r="I1105" i="10"/>
  <c r="H2631" i="10"/>
  <c r="G1105" i="10"/>
  <c r="K1105" i="10"/>
  <c r="H1105" i="10"/>
  <c r="G2631" i="10"/>
  <c r="J1915" i="10"/>
  <c r="I389" i="10"/>
  <c r="H389" i="10"/>
  <c r="H1915" i="10"/>
  <c r="G389" i="10"/>
  <c r="G1915" i="10"/>
  <c r="I1915" i="10"/>
  <c r="K389" i="10"/>
  <c r="K1915" i="10"/>
  <c r="J389" i="10"/>
  <c r="J1535" i="10"/>
  <c r="I9" i="10"/>
  <c r="H9" i="10"/>
  <c r="H1535" i="10"/>
  <c r="G9" i="10"/>
  <c r="G1535" i="10"/>
  <c r="J9" i="10"/>
  <c r="K9" i="10"/>
  <c r="K1535" i="10"/>
  <c r="I1535" i="10"/>
  <c r="G393" i="10"/>
  <c r="G1919" i="10"/>
  <c r="J393" i="10"/>
  <c r="K393" i="10"/>
  <c r="K1919" i="10"/>
  <c r="I1919" i="10"/>
  <c r="J1919" i="10"/>
  <c r="I393" i="10"/>
  <c r="H393" i="10"/>
  <c r="H1919" i="10"/>
  <c r="K2686" i="10"/>
  <c r="H2686" i="10"/>
  <c r="G1160" i="10"/>
  <c r="K1160" i="10"/>
  <c r="J2686" i="10"/>
  <c r="J1160" i="10"/>
  <c r="G2686" i="10"/>
  <c r="I1160" i="10"/>
  <c r="H1160" i="10"/>
  <c r="I2686" i="10"/>
  <c r="J2267" i="10"/>
  <c r="I741" i="10"/>
  <c r="H741" i="10"/>
  <c r="H2267" i="10"/>
  <c r="G741" i="10"/>
  <c r="G2267" i="10"/>
  <c r="I2267" i="10"/>
  <c r="K741" i="10"/>
  <c r="K2267" i="10"/>
  <c r="J741" i="10"/>
  <c r="H2258" i="10"/>
  <c r="K732" i="10"/>
  <c r="K2258" i="10"/>
  <c r="J732" i="10"/>
  <c r="J2258" i="10"/>
  <c r="G732" i="10"/>
  <c r="I2258" i="10"/>
  <c r="H732" i="10"/>
  <c r="I732" i="10"/>
  <c r="G2258" i="10"/>
  <c r="I584" i="10"/>
  <c r="G584" i="10"/>
  <c r="G2110" i="10"/>
  <c r="H2110" i="10"/>
  <c r="K584" i="10"/>
  <c r="H584" i="10"/>
  <c r="J584" i="10"/>
  <c r="J2110" i="10"/>
  <c r="I2110" i="10"/>
  <c r="K2110" i="10"/>
  <c r="J1723" i="10"/>
  <c r="I197" i="10"/>
  <c r="H197" i="10"/>
  <c r="H1723" i="10"/>
  <c r="G197" i="10"/>
  <c r="G1723" i="10"/>
  <c r="I1723" i="10"/>
  <c r="K1723" i="10"/>
  <c r="J197" i="10"/>
  <c r="K197" i="10"/>
  <c r="J12" i="10"/>
  <c r="J1538" i="10"/>
  <c r="I1538" i="10"/>
  <c r="H12" i="10"/>
  <c r="I12" i="10"/>
  <c r="G12" i="10"/>
  <c r="G1538" i="10"/>
  <c r="H1538" i="10"/>
  <c r="K12" i="10"/>
  <c r="K1538" i="10"/>
  <c r="I574" i="10"/>
  <c r="G574" i="10"/>
  <c r="G2100" i="10"/>
  <c r="H2100" i="10"/>
  <c r="K574" i="10"/>
  <c r="K2100" i="10"/>
  <c r="J574" i="10"/>
  <c r="J2100" i="10"/>
  <c r="I2100" i="10"/>
  <c r="H574" i="10"/>
  <c r="J1551" i="10"/>
  <c r="I25" i="10"/>
  <c r="H25" i="10"/>
  <c r="H1551" i="10"/>
  <c r="G25" i="10"/>
  <c r="G1551" i="10"/>
  <c r="J25" i="10"/>
  <c r="I1551" i="10"/>
  <c r="K25" i="10"/>
  <c r="K1551" i="10"/>
  <c r="G545" i="10"/>
  <c r="G2071" i="10"/>
  <c r="J545" i="10"/>
  <c r="K545" i="10"/>
  <c r="K2071" i="10"/>
  <c r="I2071" i="10"/>
  <c r="J2071" i="10"/>
  <c r="I545" i="10"/>
  <c r="H545" i="10"/>
  <c r="H2071" i="10"/>
  <c r="J1659" i="10"/>
  <c r="I133" i="10"/>
  <c r="H133" i="10"/>
  <c r="H1659" i="10"/>
  <c r="G133" i="10"/>
  <c r="G1659" i="10"/>
  <c r="I1659" i="10"/>
  <c r="J133" i="10"/>
  <c r="K133" i="10"/>
  <c r="K1659" i="10"/>
  <c r="G683" i="10"/>
  <c r="G2209" i="10"/>
  <c r="I2209" i="10"/>
  <c r="K683" i="10"/>
  <c r="K2209" i="10"/>
  <c r="J683" i="10"/>
  <c r="I683" i="10"/>
  <c r="H683" i="10"/>
  <c r="H2209" i="10"/>
  <c r="J2209" i="10"/>
  <c r="I34" i="10"/>
  <c r="G34" i="10"/>
  <c r="H34" i="10"/>
  <c r="H1560" i="10"/>
  <c r="K34" i="10"/>
  <c r="K1560" i="10"/>
  <c r="J34" i="10"/>
  <c r="J1560" i="10"/>
  <c r="I1560" i="10"/>
  <c r="G1560" i="10"/>
  <c r="I724" i="10"/>
  <c r="G724" i="10"/>
  <c r="G2250" i="10"/>
  <c r="H2250" i="10"/>
  <c r="K724" i="10"/>
  <c r="K2250" i="10"/>
  <c r="J2250" i="10"/>
  <c r="J724" i="10"/>
  <c r="H724" i="10"/>
  <c r="I2250" i="10"/>
  <c r="J778" i="10"/>
  <c r="J2304" i="10"/>
  <c r="I2304" i="10"/>
  <c r="G2304" i="10"/>
  <c r="I778" i="10"/>
  <c r="G778" i="10"/>
  <c r="K2304" i="10"/>
  <c r="K778" i="10"/>
  <c r="H778" i="10"/>
  <c r="H2304" i="10"/>
  <c r="I1080" i="10"/>
  <c r="G1080" i="10"/>
  <c r="H1080" i="10"/>
  <c r="H2606" i="10"/>
  <c r="K1080" i="10"/>
  <c r="G2606" i="10"/>
  <c r="J1080" i="10"/>
  <c r="J2606" i="10"/>
  <c r="K2606" i="10"/>
  <c r="I2606" i="10"/>
  <c r="I14" i="10"/>
  <c r="G14" i="10"/>
  <c r="H14" i="10"/>
  <c r="H1540" i="10"/>
  <c r="K14" i="10"/>
  <c r="G1540" i="10"/>
  <c r="J14" i="10"/>
  <c r="J1540" i="10"/>
  <c r="I1540" i="10"/>
  <c r="K1540" i="10"/>
  <c r="G1115" i="10"/>
  <c r="H2641" i="10"/>
  <c r="J1115" i="10"/>
  <c r="G2641" i="10"/>
  <c r="K1115" i="10"/>
  <c r="H1115" i="10"/>
  <c r="J2641" i="10"/>
  <c r="I1115" i="10"/>
  <c r="K2641" i="10"/>
  <c r="I2641" i="10"/>
  <c r="G51" i="10"/>
  <c r="G1577" i="10"/>
  <c r="I1577" i="10"/>
  <c r="K51" i="10"/>
  <c r="K1577" i="10"/>
  <c r="J51" i="10"/>
  <c r="J1577" i="10"/>
  <c r="I51" i="10"/>
  <c r="H51" i="10"/>
  <c r="H1577" i="10"/>
  <c r="J1655" i="10"/>
  <c r="I129" i="10"/>
  <c r="H129" i="10"/>
  <c r="H1655" i="10"/>
  <c r="G129" i="10"/>
  <c r="G1655" i="10"/>
  <c r="J129" i="10"/>
  <c r="K129" i="10"/>
  <c r="K1655" i="10"/>
  <c r="I1655" i="10"/>
  <c r="I122" i="10"/>
  <c r="G122" i="10"/>
  <c r="K1648" i="10"/>
  <c r="H1648" i="10"/>
  <c r="K122" i="10"/>
  <c r="H122" i="10"/>
  <c r="J122" i="10"/>
  <c r="J1648" i="10"/>
  <c r="I1648" i="10"/>
  <c r="G1648" i="10"/>
  <c r="H1156" i="10"/>
  <c r="I1156" i="10"/>
  <c r="I2682" i="10"/>
  <c r="G2682" i="10"/>
  <c r="H2682" i="10"/>
  <c r="J2682" i="10"/>
  <c r="K2682" i="10"/>
  <c r="K1156" i="10"/>
  <c r="G1156" i="10"/>
  <c r="J1156" i="10"/>
  <c r="J1887" i="10"/>
  <c r="I361" i="10"/>
  <c r="H361" i="10"/>
  <c r="H1887" i="10"/>
  <c r="G361" i="10"/>
  <c r="G1887" i="10"/>
  <c r="J361" i="10"/>
  <c r="I1887" i="10"/>
  <c r="K361" i="10"/>
  <c r="K1887" i="10"/>
  <c r="J1111" i="10"/>
  <c r="K1111" i="10"/>
  <c r="K2637" i="10"/>
  <c r="H1111" i="10"/>
  <c r="I2637" i="10"/>
  <c r="J2637" i="10"/>
  <c r="I1111" i="10"/>
  <c r="H2637" i="10"/>
  <c r="G1111" i="10"/>
  <c r="G2637" i="10"/>
  <c r="H1236" i="10"/>
  <c r="I1236" i="10"/>
  <c r="I2762" i="10"/>
  <c r="G2762" i="10"/>
  <c r="H2762" i="10"/>
  <c r="G1236" i="10"/>
  <c r="K2762" i="10"/>
  <c r="K1236" i="10"/>
  <c r="J2762" i="10"/>
  <c r="J1236" i="10"/>
  <c r="G747" i="10"/>
  <c r="G2273" i="10"/>
  <c r="I2273" i="10"/>
  <c r="K747" i="10"/>
  <c r="K2273" i="10"/>
  <c r="J747" i="10"/>
  <c r="J2273" i="10"/>
  <c r="I747" i="10"/>
  <c r="H747" i="10"/>
  <c r="H2273" i="10"/>
  <c r="J318" i="10"/>
  <c r="J1844" i="10"/>
  <c r="I1844" i="10"/>
  <c r="K1844" i="10"/>
  <c r="I318" i="10"/>
  <c r="G318" i="10"/>
  <c r="H318" i="10"/>
  <c r="G1844" i="10"/>
  <c r="H1844" i="10"/>
  <c r="K318" i="10"/>
  <c r="G521" i="10"/>
  <c r="G2047" i="10"/>
  <c r="J521" i="10"/>
  <c r="K521" i="10"/>
  <c r="K2047" i="10"/>
  <c r="I2047" i="10"/>
  <c r="J2047" i="10"/>
  <c r="I521" i="10"/>
  <c r="H521" i="10"/>
  <c r="H2047" i="10"/>
  <c r="G1285" i="10"/>
  <c r="H1285" i="10"/>
  <c r="K1285" i="10"/>
  <c r="G2811" i="10"/>
  <c r="J1285" i="10"/>
  <c r="J2811" i="10"/>
  <c r="K2811" i="10"/>
  <c r="I2811" i="10"/>
  <c r="H2811" i="10"/>
  <c r="I1285" i="10"/>
  <c r="I276" i="10"/>
  <c r="G276" i="10"/>
  <c r="G1802" i="10"/>
  <c r="H1802" i="10"/>
  <c r="K276" i="10"/>
  <c r="K1802" i="10"/>
  <c r="J276" i="10"/>
  <c r="J1802" i="10"/>
  <c r="I1802" i="10"/>
  <c r="H276" i="10"/>
  <c r="I1900" i="10"/>
  <c r="H374" i="10"/>
  <c r="J374" i="10"/>
  <c r="I374" i="10"/>
  <c r="G374" i="10"/>
  <c r="G1900" i="10"/>
  <c r="J1900" i="10"/>
  <c r="H1900" i="10"/>
  <c r="K374" i="10"/>
  <c r="K1900" i="10"/>
  <c r="G843" i="10"/>
  <c r="G2369" i="10"/>
  <c r="I2369" i="10"/>
  <c r="K843" i="10"/>
  <c r="K2369" i="10"/>
  <c r="J843" i="10"/>
  <c r="J2369" i="10"/>
  <c r="I843" i="10"/>
  <c r="H2369" i="10"/>
  <c r="H843" i="10"/>
  <c r="J444" i="10"/>
  <c r="J1970" i="10"/>
  <c r="H1970" i="10"/>
  <c r="H444" i="10"/>
  <c r="I1970" i="10"/>
  <c r="G1970" i="10"/>
  <c r="G444" i="10"/>
  <c r="K1970" i="10"/>
  <c r="K444" i="10"/>
  <c r="I444" i="10"/>
  <c r="J2247" i="10"/>
  <c r="I721" i="10"/>
  <c r="H721" i="10"/>
  <c r="H2247" i="10"/>
  <c r="G721" i="10"/>
  <c r="J721" i="10"/>
  <c r="G2247" i="10"/>
  <c r="K2247" i="10"/>
  <c r="K721" i="10"/>
  <c r="I2247" i="10"/>
  <c r="J92" i="10"/>
  <c r="J1618" i="10"/>
  <c r="I1618" i="10"/>
  <c r="H92" i="10"/>
  <c r="I92" i="10"/>
  <c r="G92" i="10"/>
  <c r="G1618" i="10"/>
  <c r="K92" i="10"/>
  <c r="K1618" i="10"/>
  <c r="H1618" i="10"/>
  <c r="J1173" i="10"/>
  <c r="K1173" i="10"/>
  <c r="K2699" i="10"/>
  <c r="I2699" i="10"/>
  <c r="J2699" i="10"/>
  <c r="I1173" i="10"/>
  <c r="H2699" i="10"/>
  <c r="H1173" i="10"/>
  <c r="G1173" i="10"/>
  <c r="G2699" i="10"/>
  <c r="I112" i="10"/>
  <c r="G112" i="10"/>
  <c r="G1638" i="10"/>
  <c r="H1638" i="10"/>
  <c r="K112" i="10"/>
  <c r="H112" i="10"/>
  <c r="J112" i="10"/>
  <c r="J1638" i="10"/>
  <c r="I1638" i="10"/>
  <c r="K1638" i="10"/>
  <c r="J2003" i="10"/>
  <c r="I477" i="10"/>
  <c r="H477" i="10"/>
  <c r="H2003" i="10"/>
  <c r="G477" i="10"/>
  <c r="G2003" i="10"/>
  <c r="I2003" i="10"/>
  <c r="K477" i="10"/>
  <c r="K2003" i="10"/>
  <c r="J477" i="10"/>
  <c r="K373" i="10"/>
  <c r="K1899" i="10"/>
  <c r="J373" i="10"/>
  <c r="I1899" i="10"/>
  <c r="J1899" i="10"/>
  <c r="I373" i="10"/>
  <c r="G1899" i="10"/>
  <c r="H373" i="10"/>
  <c r="H1899" i="10"/>
  <c r="G373" i="10"/>
  <c r="J674" i="10"/>
  <c r="J2200" i="10"/>
  <c r="I2200" i="10"/>
  <c r="G2200" i="10"/>
  <c r="I674" i="10"/>
  <c r="K2200" i="10"/>
  <c r="G674" i="10"/>
  <c r="H2200" i="10"/>
  <c r="H674" i="10"/>
  <c r="K674" i="10"/>
  <c r="I692" i="10"/>
  <c r="G692" i="10"/>
  <c r="G2218" i="10"/>
  <c r="H2218" i="10"/>
  <c r="K692" i="10"/>
  <c r="K2218" i="10"/>
  <c r="J692" i="10"/>
  <c r="J2218" i="10"/>
  <c r="I2218" i="10"/>
  <c r="H692" i="10"/>
  <c r="J2005" i="10"/>
  <c r="I479" i="10"/>
  <c r="H479" i="10"/>
  <c r="H2005" i="10"/>
  <c r="G479" i="10"/>
  <c r="G2005" i="10"/>
  <c r="J479" i="10"/>
  <c r="K2005" i="10"/>
  <c r="I2005" i="10"/>
  <c r="K479" i="10"/>
  <c r="G597" i="10"/>
  <c r="G2123" i="10"/>
  <c r="I2123" i="10"/>
  <c r="K597" i="10"/>
  <c r="K2123" i="10"/>
  <c r="J597" i="10"/>
  <c r="J2123" i="10"/>
  <c r="I597" i="10"/>
  <c r="H597" i="10"/>
  <c r="H2123" i="10"/>
  <c r="I718" i="10"/>
  <c r="G718" i="10"/>
  <c r="H718" i="10"/>
  <c r="J2244" i="10"/>
  <c r="H2244" i="10"/>
  <c r="K718" i="10"/>
  <c r="G2244" i="10"/>
  <c r="J718" i="10"/>
  <c r="I2244" i="10"/>
  <c r="K2244" i="10"/>
  <c r="G291" i="10"/>
  <c r="G1817" i="10"/>
  <c r="I1817" i="10"/>
  <c r="K291" i="10"/>
  <c r="K1817" i="10"/>
  <c r="J291" i="10"/>
  <c r="J1817" i="10"/>
  <c r="I291" i="10"/>
  <c r="H1817" i="10"/>
  <c r="H291" i="10"/>
  <c r="I2951" i="10"/>
  <c r="I1425" i="10"/>
  <c r="H2951" i="10"/>
  <c r="G1425" i="10"/>
  <c r="H1425" i="10"/>
  <c r="K1425" i="10"/>
  <c r="G2951" i="10"/>
  <c r="K2951" i="10"/>
  <c r="J1425" i="10"/>
  <c r="J2951" i="10"/>
  <c r="H1102" i="10"/>
  <c r="I1102" i="10"/>
  <c r="I2628" i="10"/>
  <c r="G2628" i="10"/>
  <c r="H2628" i="10"/>
  <c r="J2628" i="10"/>
  <c r="G1102" i="10"/>
  <c r="J1102" i="10"/>
  <c r="K2628" i="10"/>
  <c r="K1102" i="10"/>
  <c r="J28" i="10"/>
  <c r="J1554" i="10"/>
  <c r="I1554" i="10"/>
  <c r="H28" i="10"/>
  <c r="I28" i="10"/>
  <c r="G28" i="10"/>
  <c r="G1554" i="10"/>
  <c r="K28" i="10"/>
  <c r="K1554" i="10"/>
  <c r="H1554" i="10"/>
  <c r="J918" i="10"/>
  <c r="J2444" i="10"/>
  <c r="I2444" i="10"/>
  <c r="H918" i="10"/>
  <c r="I918" i="10"/>
  <c r="G918" i="10"/>
  <c r="G2444" i="10"/>
  <c r="H2444" i="10"/>
  <c r="K918" i="10"/>
  <c r="K2444" i="10"/>
  <c r="I900" i="10"/>
  <c r="G900" i="10"/>
  <c r="G2426" i="10"/>
  <c r="H2426" i="10"/>
  <c r="K900" i="10"/>
  <c r="K2426" i="10"/>
  <c r="J900" i="10"/>
  <c r="J2426" i="10"/>
  <c r="H900" i="10"/>
  <c r="I2426" i="10"/>
  <c r="J1583" i="10"/>
  <c r="I57" i="10"/>
  <c r="H57" i="10"/>
  <c r="H1583" i="10"/>
  <c r="G57" i="10"/>
  <c r="G1583" i="10"/>
  <c r="J57" i="10"/>
  <c r="K57" i="10"/>
  <c r="K1583" i="10"/>
  <c r="I1583" i="10"/>
  <c r="J2185" i="10"/>
  <c r="I659" i="10"/>
  <c r="H659" i="10"/>
  <c r="H2185" i="10"/>
  <c r="G659" i="10"/>
  <c r="I2185" i="10"/>
  <c r="K2185" i="10"/>
  <c r="K659" i="10"/>
  <c r="J659" i="10"/>
  <c r="G2185" i="10"/>
  <c r="K323" i="10"/>
  <c r="K1849" i="10"/>
  <c r="I1849" i="10"/>
  <c r="J1849" i="10"/>
  <c r="I323" i="10"/>
  <c r="H323" i="10"/>
  <c r="H1849" i="10"/>
  <c r="G1849" i="10"/>
  <c r="J323" i="10"/>
  <c r="G323" i="10"/>
  <c r="G15" i="10"/>
  <c r="G1541" i="10"/>
  <c r="J15" i="10"/>
  <c r="K15" i="10"/>
  <c r="K1541" i="10"/>
  <c r="I1541" i="10"/>
  <c r="J1541" i="10"/>
  <c r="I15" i="10"/>
  <c r="H1541" i="10"/>
  <c r="H15" i="10"/>
  <c r="G745" i="10"/>
  <c r="G2271" i="10"/>
  <c r="J745" i="10"/>
  <c r="K745" i="10"/>
  <c r="K2271" i="10"/>
  <c r="I2271" i="10"/>
  <c r="J2271" i="10"/>
  <c r="I745" i="10"/>
  <c r="H745" i="10"/>
  <c r="H2271" i="10"/>
  <c r="I148" i="10"/>
  <c r="G148" i="10"/>
  <c r="G1674" i="10"/>
  <c r="H1674" i="10"/>
  <c r="K148" i="10"/>
  <c r="K1674" i="10"/>
  <c r="J148" i="10"/>
  <c r="J1674" i="10"/>
  <c r="H148" i="10"/>
  <c r="I1674" i="10"/>
  <c r="G47" i="10"/>
  <c r="G1573" i="10"/>
  <c r="J47" i="10"/>
  <c r="K47" i="10"/>
  <c r="K1573" i="10"/>
  <c r="I1573" i="10"/>
  <c r="J1573" i="10"/>
  <c r="I47" i="10"/>
  <c r="H1573" i="10"/>
  <c r="H47" i="10"/>
  <c r="G153" i="10"/>
  <c r="G1679" i="10"/>
  <c r="J153" i="10"/>
  <c r="K153" i="10"/>
  <c r="K1679" i="10"/>
  <c r="I1679" i="10"/>
  <c r="J1679" i="10"/>
  <c r="I153" i="10"/>
  <c r="H153" i="10"/>
  <c r="H1679" i="10"/>
  <c r="J2043" i="10"/>
  <c r="I517" i="10"/>
  <c r="H517" i="10"/>
  <c r="H2043" i="10"/>
  <c r="G517" i="10"/>
  <c r="G2043" i="10"/>
  <c r="I2043" i="10"/>
  <c r="K517" i="10"/>
  <c r="K2043" i="10"/>
  <c r="J517" i="10"/>
  <c r="G29" i="10"/>
  <c r="G1555" i="10"/>
  <c r="I1555" i="10"/>
  <c r="K29" i="10"/>
  <c r="K1555" i="10"/>
  <c r="J29" i="10"/>
  <c r="J1555" i="10"/>
  <c r="I29" i="10"/>
  <c r="H1555" i="10"/>
  <c r="H29" i="10"/>
  <c r="G1215" i="10"/>
  <c r="H1215" i="10"/>
  <c r="K1215" i="10"/>
  <c r="G2741" i="10"/>
  <c r="J1215" i="10"/>
  <c r="J2741" i="10"/>
  <c r="K2741" i="10"/>
  <c r="I1215" i="10"/>
  <c r="I2741" i="10"/>
  <c r="H2741" i="10"/>
  <c r="I864" i="10"/>
  <c r="G864" i="10"/>
  <c r="H864" i="10"/>
  <c r="H2390" i="10"/>
  <c r="K864" i="10"/>
  <c r="G2390" i="10"/>
  <c r="J864" i="10"/>
  <c r="J2390" i="10"/>
  <c r="I2390" i="10"/>
  <c r="K2390" i="10"/>
  <c r="J1165" i="10"/>
  <c r="J2691" i="10"/>
  <c r="K2691" i="10"/>
  <c r="I2691" i="10"/>
  <c r="H2691" i="10"/>
  <c r="I1165" i="10"/>
  <c r="G1165" i="10"/>
  <c r="H1165" i="10"/>
  <c r="G2691" i="10"/>
  <c r="K1165" i="10"/>
  <c r="J348" i="10"/>
  <c r="J1874" i="10"/>
  <c r="I1874" i="10"/>
  <c r="H348" i="10"/>
  <c r="I348" i="10"/>
  <c r="G348" i="10"/>
  <c r="G1874" i="10"/>
  <c r="K1874" i="10"/>
  <c r="H1874" i="10"/>
  <c r="K348" i="10"/>
  <c r="I1876" i="10"/>
  <c r="H350" i="10"/>
  <c r="J1876" i="10"/>
  <c r="I350" i="10"/>
  <c r="G350" i="10"/>
  <c r="G1876" i="10"/>
  <c r="H1876" i="10"/>
  <c r="K350" i="10"/>
  <c r="K1876" i="10"/>
  <c r="J350" i="10"/>
  <c r="J1245" i="10"/>
  <c r="K1245" i="10"/>
  <c r="K2771" i="10"/>
  <c r="I2771" i="10"/>
  <c r="J2771" i="10"/>
  <c r="H2771" i="10"/>
  <c r="I1245" i="10"/>
  <c r="H1245" i="10"/>
  <c r="G1245" i="10"/>
  <c r="G2771" i="10"/>
  <c r="I280" i="10"/>
  <c r="G280" i="10"/>
  <c r="G1806" i="10"/>
  <c r="H1806" i="10"/>
  <c r="K280" i="10"/>
  <c r="H280" i="10"/>
  <c r="J280" i="10"/>
  <c r="J1806" i="10"/>
  <c r="K1806" i="10"/>
  <c r="I1806" i="10"/>
  <c r="K53" i="10"/>
  <c r="K1579" i="10"/>
  <c r="J53" i="10"/>
  <c r="G53" i="10"/>
  <c r="J1579" i="10"/>
  <c r="I53" i="10"/>
  <c r="I1579" i="10"/>
  <c r="H53" i="10"/>
  <c r="H1579" i="10"/>
  <c r="G1579" i="10"/>
  <c r="G1377" i="10"/>
  <c r="H1377" i="10"/>
  <c r="K1377" i="10"/>
  <c r="G2903" i="10"/>
  <c r="J1377" i="10"/>
  <c r="J2903" i="10"/>
  <c r="K2903" i="10"/>
  <c r="I2903" i="10"/>
  <c r="H2903" i="10"/>
  <c r="I1377" i="10"/>
  <c r="G265" i="10"/>
  <c r="G1791" i="10"/>
  <c r="J265" i="10"/>
  <c r="K265" i="10"/>
  <c r="K1791" i="10"/>
  <c r="I1791" i="10"/>
  <c r="J1791" i="10"/>
  <c r="I265" i="10"/>
  <c r="H1791" i="10"/>
  <c r="H265" i="10"/>
  <c r="G1129" i="10"/>
  <c r="H1129" i="10"/>
  <c r="K1129" i="10"/>
  <c r="G2655" i="10"/>
  <c r="J2655" i="10"/>
  <c r="K2655" i="10"/>
  <c r="I1129" i="10"/>
  <c r="H2655" i="10"/>
  <c r="J1129" i="10"/>
  <c r="I2655" i="10"/>
  <c r="I18" i="10"/>
  <c r="G18" i="10"/>
  <c r="H18" i="10"/>
  <c r="H1544" i="10"/>
  <c r="K18" i="10"/>
  <c r="K1544" i="10"/>
  <c r="J18" i="10"/>
  <c r="J1544" i="10"/>
  <c r="I1544" i="10"/>
  <c r="G1544" i="10"/>
  <c r="H2721" i="10"/>
  <c r="I1195" i="10"/>
  <c r="G1195" i="10"/>
  <c r="H1195" i="10"/>
  <c r="J1195" i="10"/>
  <c r="K1195" i="10"/>
  <c r="G2721" i="10"/>
  <c r="I2721" i="10"/>
  <c r="J2721" i="10"/>
  <c r="K2721" i="10"/>
  <c r="G325" i="10"/>
  <c r="G1851" i="10"/>
  <c r="I1851" i="10"/>
  <c r="J1851" i="10"/>
  <c r="H1851" i="10"/>
  <c r="K325" i="10"/>
  <c r="H325" i="10"/>
  <c r="J325" i="10"/>
  <c r="K1851" i="10"/>
  <c r="I325" i="10"/>
  <c r="J2125" i="10"/>
  <c r="I599" i="10"/>
  <c r="H599" i="10"/>
  <c r="H2125" i="10"/>
  <c r="G599" i="10"/>
  <c r="G2125" i="10"/>
  <c r="J599" i="10"/>
  <c r="I2125" i="10"/>
  <c r="K599" i="10"/>
  <c r="K2125" i="10"/>
  <c r="G849" i="10"/>
  <c r="G2375" i="10"/>
  <c r="J849" i="10"/>
  <c r="K849" i="10"/>
  <c r="K2375" i="10"/>
  <c r="I2375" i="10"/>
  <c r="J2375" i="10"/>
  <c r="I849" i="10"/>
  <c r="H2375" i="10"/>
  <c r="H849" i="10"/>
  <c r="J1901" i="10"/>
  <c r="I375" i="10"/>
  <c r="H375" i="10"/>
  <c r="H1901" i="10"/>
  <c r="G375" i="10"/>
  <c r="G1901" i="10"/>
  <c r="J375" i="10"/>
  <c r="K375" i="10"/>
  <c r="K1901" i="10"/>
  <c r="I1901" i="10"/>
  <c r="J2173" i="10"/>
  <c r="I647" i="10"/>
  <c r="H647" i="10"/>
  <c r="H2173" i="10"/>
  <c r="G647" i="10"/>
  <c r="J647" i="10"/>
  <c r="G2173" i="10"/>
  <c r="K2173" i="10"/>
  <c r="K647" i="10"/>
  <c r="I2173" i="10"/>
  <c r="H2306" i="10"/>
  <c r="K780" i="10"/>
  <c r="K2306" i="10"/>
  <c r="I780" i="10"/>
  <c r="J780" i="10"/>
  <c r="J2306" i="10"/>
  <c r="G2306" i="10"/>
  <c r="I2306" i="10"/>
  <c r="H780" i="10"/>
  <c r="G780" i="10"/>
  <c r="I558" i="10"/>
  <c r="G558" i="10"/>
  <c r="H558" i="10"/>
  <c r="H2084" i="10"/>
  <c r="K558" i="10"/>
  <c r="G2084" i="10"/>
  <c r="J558" i="10"/>
  <c r="J2084" i="10"/>
  <c r="I2084" i="10"/>
  <c r="K2084" i="10"/>
  <c r="K2706" i="10"/>
  <c r="J2706" i="10"/>
  <c r="G1180" i="10"/>
  <c r="J1180" i="10"/>
  <c r="H1180" i="10"/>
  <c r="I1180" i="10"/>
  <c r="I2706" i="10"/>
  <c r="H2706" i="10"/>
  <c r="K1180" i="10"/>
  <c r="G2706" i="10"/>
  <c r="G571" i="10"/>
  <c r="G2097" i="10"/>
  <c r="I2097" i="10"/>
  <c r="K571" i="10"/>
  <c r="K2097" i="10"/>
  <c r="J571" i="10"/>
  <c r="J2097" i="10"/>
  <c r="I571" i="10"/>
  <c r="H571" i="10"/>
  <c r="H2097" i="10"/>
  <c r="G321" i="10"/>
  <c r="G1847" i="10"/>
  <c r="J321" i="10"/>
  <c r="K321" i="10"/>
  <c r="K1847" i="10"/>
  <c r="I1847" i="10"/>
  <c r="J1847" i="10"/>
  <c r="I321" i="10"/>
  <c r="H321" i="10"/>
  <c r="H1847" i="10"/>
  <c r="I1534" i="10"/>
  <c r="K1534" i="10"/>
  <c r="J1534" i="10"/>
  <c r="I8" i="10"/>
  <c r="G8" i="10"/>
  <c r="G1534" i="10"/>
  <c r="H1534" i="10"/>
  <c r="K8" i="10"/>
  <c r="H8" i="10"/>
  <c r="J8" i="10"/>
  <c r="H351" i="10"/>
  <c r="H1877" i="10"/>
  <c r="G351" i="10"/>
  <c r="G1877" i="10"/>
  <c r="J351" i="10"/>
  <c r="K351" i="10"/>
  <c r="K1877" i="10"/>
  <c r="I1877" i="10"/>
  <c r="I351" i="10"/>
  <c r="J1877" i="10"/>
  <c r="H2769" i="10"/>
  <c r="H1243" i="10"/>
  <c r="G1243" i="10"/>
  <c r="G2769" i="10"/>
  <c r="J1243" i="10"/>
  <c r="K1243" i="10"/>
  <c r="K2769" i="10"/>
  <c r="I2769" i="10"/>
  <c r="J2769" i="10"/>
  <c r="I1243" i="10"/>
  <c r="K2934" i="10"/>
  <c r="G1408" i="10"/>
  <c r="K1408" i="10"/>
  <c r="J2934" i="10"/>
  <c r="H1408" i="10"/>
  <c r="I1408" i="10"/>
  <c r="J1408" i="10"/>
  <c r="H2934" i="10"/>
  <c r="I2934" i="10"/>
  <c r="G2934" i="10"/>
  <c r="J712" i="10"/>
  <c r="J2238" i="10"/>
  <c r="I2238" i="10"/>
  <c r="K2238" i="10"/>
  <c r="G712" i="10"/>
  <c r="I712" i="10"/>
  <c r="H712" i="10"/>
  <c r="K712" i="10"/>
  <c r="G2238" i="10"/>
  <c r="H2238" i="10"/>
  <c r="J2101" i="10"/>
  <c r="I575" i="10"/>
  <c r="H575" i="10"/>
  <c r="H2101" i="10"/>
  <c r="G575" i="10"/>
  <c r="G2101" i="10"/>
  <c r="J575" i="10"/>
  <c r="K575" i="10"/>
  <c r="K2101" i="10"/>
  <c r="I2101" i="10"/>
  <c r="J694" i="10"/>
  <c r="J2220" i="10"/>
  <c r="G694" i="10"/>
  <c r="I2220" i="10"/>
  <c r="K2220" i="10"/>
  <c r="I694" i="10"/>
  <c r="H694" i="10"/>
  <c r="H2220" i="10"/>
  <c r="K694" i="10"/>
  <c r="G2220" i="10"/>
  <c r="J910" i="10"/>
  <c r="J2436" i="10"/>
  <c r="I2436" i="10"/>
  <c r="H910" i="10"/>
  <c r="I910" i="10"/>
  <c r="G910" i="10"/>
  <c r="K2436" i="10"/>
  <c r="H2436" i="10"/>
  <c r="K910" i="10"/>
  <c r="G2436" i="10"/>
  <c r="J1239" i="10"/>
  <c r="J2765" i="10"/>
  <c r="K2765" i="10"/>
  <c r="I2765" i="10"/>
  <c r="I1239" i="10"/>
  <c r="H2765" i="10"/>
  <c r="G1239" i="10"/>
  <c r="H1239" i="10"/>
  <c r="G2765" i="10"/>
  <c r="K1239" i="10"/>
  <c r="H19" i="10"/>
  <c r="H1545" i="10"/>
  <c r="G19" i="10"/>
  <c r="G1545" i="10"/>
  <c r="I1545" i="10"/>
  <c r="J1545" i="10"/>
  <c r="K19" i="10"/>
  <c r="K1545" i="10"/>
  <c r="J19" i="10"/>
  <c r="I19" i="10"/>
  <c r="J598" i="10"/>
  <c r="J2124" i="10"/>
  <c r="I2124" i="10"/>
  <c r="K2124" i="10"/>
  <c r="I598" i="10"/>
  <c r="G598" i="10"/>
  <c r="H598" i="10"/>
  <c r="G2124" i="10"/>
  <c r="H2124" i="10"/>
  <c r="K598" i="10"/>
  <c r="J124" i="10"/>
  <c r="H1650" i="10"/>
  <c r="J1650" i="10"/>
  <c r="I1650" i="10"/>
  <c r="H124" i="10"/>
  <c r="G124" i="10"/>
  <c r="G1650" i="10"/>
  <c r="K1650" i="10"/>
  <c r="I124" i="10"/>
  <c r="K124" i="10"/>
  <c r="J2053" i="10"/>
  <c r="I527" i="10"/>
  <c r="H527" i="10"/>
  <c r="H2053" i="10"/>
  <c r="G527" i="10"/>
  <c r="G2053" i="10"/>
  <c r="J527" i="10"/>
  <c r="I2053" i="10"/>
  <c r="K527" i="10"/>
  <c r="K2053" i="10"/>
  <c r="J278" i="10"/>
  <c r="J1804" i="10"/>
  <c r="I1804" i="10"/>
  <c r="K1804" i="10"/>
  <c r="I278" i="10"/>
  <c r="G278" i="10"/>
  <c r="H278" i="10"/>
  <c r="G1804" i="10"/>
  <c r="H1804" i="10"/>
  <c r="K278" i="10"/>
  <c r="H1222" i="10"/>
  <c r="I1222" i="10"/>
  <c r="I2748" i="10"/>
  <c r="G2748" i="10"/>
  <c r="H2748" i="10"/>
  <c r="K1222" i="10"/>
  <c r="K2748" i="10"/>
  <c r="J2748" i="10"/>
  <c r="G1222" i="10"/>
  <c r="J1222" i="10"/>
  <c r="J1787" i="10"/>
  <c r="I261" i="10"/>
  <c r="H261" i="10"/>
  <c r="H1787" i="10"/>
  <c r="G261" i="10"/>
  <c r="G1787" i="10"/>
  <c r="I1787" i="10"/>
  <c r="J261" i="10"/>
  <c r="K261" i="10"/>
  <c r="K1787" i="10"/>
  <c r="I46" i="10"/>
  <c r="G46" i="10"/>
  <c r="K1572" i="10"/>
  <c r="H1572" i="10"/>
  <c r="K46" i="10"/>
  <c r="G1572" i="10"/>
  <c r="J46" i="10"/>
  <c r="J1572" i="10"/>
  <c r="H46" i="10"/>
  <c r="I1572" i="10"/>
  <c r="I798" i="10"/>
  <c r="G798" i="10"/>
  <c r="H798" i="10"/>
  <c r="H2324" i="10"/>
  <c r="K798" i="10"/>
  <c r="G2324" i="10"/>
  <c r="J798" i="10"/>
  <c r="J2324" i="10"/>
  <c r="I2324" i="10"/>
  <c r="K2324" i="10"/>
  <c r="J2381" i="10"/>
  <c r="I855" i="10"/>
  <c r="H855" i="10"/>
  <c r="H2381" i="10"/>
  <c r="G855" i="10"/>
  <c r="G2381" i="10"/>
  <c r="J855" i="10"/>
  <c r="K2381" i="10"/>
  <c r="I2381" i="10"/>
  <c r="K855" i="10"/>
  <c r="J722" i="10"/>
  <c r="J2248" i="10"/>
  <c r="I2248" i="10"/>
  <c r="G2248" i="10"/>
  <c r="I722" i="10"/>
  <c r="H722" i="10"/>
  <c r="H2248" i="10"/>
  <c r="K2248" i="10"/>
  <c r="G722" i="10"/>
  <c r="K722" i="10"/>
  <c r="I48" i="10"/>
  <c r="G48" i="10"/>
  <c r="G1574" i="10"/>
  <c r="H1574" i="10"/>
  <c r="K48" i="10"/>
  <c r="H48" i="10"/>
  <c r="J48" i="10"/>
  <c r="J1574" i="10"/>
  <c r="I1574" i="10"/>
  <c r="K1574" i="10"/>
  <c r="K39" i="10"/>
  <c r="K1565" i="10"/>
  <c r="I1565" i="10"/>
  <c r="J1565" i="10"/>
  <c r="I39" i="10"/>
  <c r="H39" i="10"/>
  <c r="H1565" i="10"/>
  <c r="G39" i="10"/>
  <c r="G1565" i="10"/>
  <c r="J39" i="10"/>
  <c r="H1268" i="10"/>
  <c r="I1268" i="10"/>
  <c r="I2794" i="10"/>
  <c r="G2794" i="10"/>
  <c r="H2794" i="10"/>
  <c r="K1268" i="10"/>
  <c r="K2794" i="10"/>
  <c r="G1268" i="10"/>
  <c r="J2794" i="10"/>
  <c r="J1268" i="10"/>
  <c r="J2109" i="10"/>
  <c r="I583" i="10"/>
  <c r="H583" i="10"/>
  <c r="H2109" i="10"/>
  <c r="G583" i="10"/>
  <c r="G2109" i="10"/>
  <c r="J583" i="10"/>
  <c r="K583" i="10"/>
  <c r="K2109" i="10"/>
  <c r="I2109" i="10"/>
  <c r="J1671" i="10"/>
  <c r="I145" i="10"/>
  <c r="H145" i="10"/>
  <c r="H1671" i="10"/>
  <c r="G145" i="10"/>
  <c r="G1671" i="10"/>
  <c r="J145" i="10"/>
  <c r="K145" i="10"/>
  <c r="K1671" i="10"/>
  <c r="I1671" i="10"/>
  <c r="H1510" i="10"/>
  <c r="I1510" i="10"/>
  <c r="J3036" i="10"/>
  <c r="G3036" i="10"/>
  <c r="H3036" i="10"/>
  <c r="K1510" i="10"/>
  <c r="K3036" i="10"/>
  <c r="J1510" i="10"/>
  <c r="I3036" i="10"/>
  <c r="G1510" i="10"/>
  <c r="I320" i="10"/>
  <c r="G320" i="10"/>
  <c r="H320" i="10"/>
  <c r="H1846" i="10"/>
  <c r="K320" i="10"/>
  <c r="G1846" i="10"/>
  <c r="J320" i="10"/>
  <c r="J1846" i="10"/>
  <c r="I1846" i="10"/>
  <c r="K1846" i="10"/>
  <c r="G709" i="10"/>
  <c r="G2235" i="10"/>
  <c r="I2235" i="10"/>
  <c r="K709" i="10"/>
  <c r="K2235" i="10"/>
  <c r="J709" i="10"/>
  <c r="J2235" i="10"/>
  <c r="I709" i="10"/>
  <c r="H709" i="10"/>
  <c r="H2235" i="10"/>
  <c r="G193" i="10"/>
  <c r="G1719" i="10"/>
  <c r="J193" i="10"/>
  <c r="K193" i="10"/>
  <c r="K1719" i="10"/>
  <c r="I1719" i="10"/>
  <c r="J1719" i="10"/>
  <c r="I193" i="10"/>
  <c r="H193" i="10"/>
  <c r="H1719" i="10"/>
  <c r="J478" i="10"/>
  <c r="J2004" i="10"/>
  <c r="I2004" i="10"/>
  <c r="H478" i="10"/>
  <c r="I478" i="10"/>
  <c r="G478" i="10"/>
  <c r="G2004" i="10"/>
  <c r="K478" i="10"/>
  <c r="K2004" i="10"/>
  <c r="H2004" i="10"/>
  <c r="H147" i="10"/>
  <c r="H1673" i="10"/>
  <c r="G147" i="10"/>
  <c r="G1673" i="10"/>
  <c r="I1673" i="10"/>
  <c r="K147" i="10"/>
  <c r="K1673" i="10"/>
  <c r="J147" i="10"/>
  <c r="J1673" i="10"/>
  <c r="I147" i="10"/>
  <c r="G347" i="10"/>
  <c r="G1873" i="10"/>
  <c r="I1873" i="10"/>
  <c r="K347" i="10"/>
  <c r="K1873" i="10"/>
  <c r="J347" i="10"/>
  <c r="J1873" i="10"/>
  <c r="I347" i="10"/>
  <c r="H347" i="10"/>
  <c r="H1873" i="10"/>
  <c r="J2229" i="10"/>
  <c r="I703" i="10"/>
  <c r="H703" i="10"/>
  <c r="H2229" i="10"/>
  <c r="G2229" i="10"/>
  <c r="G703" i="10"/>
  <c r="K703" i="10"/>
  <c r="K2229" i="10"/>
  <c r="J703" i="10"/>
  <c r="I2229" i="10"/>
  <c r="J1773" i="10"/>
  <c r="I247" i="10"/>
  <c r="H247" i="10"/>
  <c r="H1773" i="10"/>
  <c r="G247" i="10"/>
  <c r="G1773" i="10"/>
  <c r="J247" i="10"/>
  <c r="K1773" i="10"/>
  <c r="I1773" i="10"/>
  <c r="K247" i="10"/>
  <c r="J1040" i="10"/>
  <c r="J2566" i="10"/>
  <c r="I2566" i="10"/>
  <c r="K2566" i="10"/>
  <c r="I1040" i="10"/>
  <c r="G1040" i="10"/>
  <c r="H1040" i="10"/>
  <c r="G2566" i="10"/>
  <c r="K1040" i="10"/>
  <c r="H2566" i="10"/>
  <c r="I70" i="10"/>
  <c r="G70" i="10"/>
  <c r="G1596" i="10"/>
  <c r="H1596" i="10"/>
  <c r="K70" i="10"/>
  <c r="K1596" i="10"/>
  <c r="J70" i="10"/>
  <c r="J1596" i="10"/>
  <c r="I1596" i="10"/>
  <c r="H70" i="10"/>
  <c r="J1801" i="10"/>
  <c r="I275" i="10"/>
  <c r="H275" i="10"/>
  <c r="H1801" i="10"/>
  <c r="G275" i="10"/>
  <c r="G1801" i="10"/>
  <c r="J275" i="10"/>
  <c r="K1801" i="10"/>
  <c r="I1801" i="10"/>
  <c r="K275" i="10"/>
  <c r="H1114" i="10"/>
  <c r="J2640" i="10"/>
  <c r="J1114" i="10"/>
  <c r="G2640" i="10"/>
  <c r="I1114" i="10"/>
  <c r="I2640" i="10"/>
  <c r="K2640" i="10"/>
  <c r="G1114" i="10"/>
  <c r="H2640" i="10"/>
  <c r="K1114" i="10"/>
  <c r="K2780" i="10"/>
  <c r="G1254" i="10"/>
  <c r="K1254" i="10"/>
  <c r="J1254" i="10"/>
  <c r="H1254" i="10"/>
  <c r="I1254" i="10"/>
  <c r="I2780" i="10"/>
  <c r="J2780" i="10"/>
  <c r="G2780" i="10"/>
  <c r="H2780" i="10"/>
  <c r="J476" i="10"/>
  <c r="J2002" i="10"/>
  <c r="I2002" i="10"/>
  <c r="H476" i="10"/>
  <c r="I476" i="10"/>
  <c r="G476" i="10"/>
  <c r="G2002" i="10"/>
  <c r="K2002" i="10"/>
  <c r="H2002" i="10"/>
  <c r="K476" i="10"/>
  <c r="J1395" i="10"/>
  <c r="K1395" i="10"/>
  <c r="G2921" i="10"/>
  <c r="I2921" i="10"/>
  <c r="J2921" i="10"/>
  <c r="K2921" i="10"/>
  <c r="I1395" i="10"/>
  <c r="H2921" i="10"/>
  <c r="G1395" i="10"/>
  <c r="H1395" i="10"/>
  <c r="G171" i="10"/>
  <c r="G1697" i="10"/>
  <c r="J171" i="10"/>
  <c r="H171" i="10"/>
  <c r="I1697" i="10"/>
  <c r="K1697" i="10"/>
  <c r="H1697" i="10"/>
  <c r="K171" i="10"/>
  <c r="I171" i="10"/>
  <c r="J1697" i="10"/>
  <c r="I142" i="10"/>
  <c r="G142" i="10"/>
  <c r="K1668" i="10"/>
  <c r="H1668" i="10"/>
  <c r="K142" i="10"/>
  <c r="G1668" i="10"/>
  <c r="J142" i="10"/>
  <c r="J1668" i="10"/>
  <c r="I1668" i="10"/>
  <c r="H142" i="10"/>
  <c r="G549" i="10"/>
  <c r="G2075" i="10"/>
  <c r="I2075" i="10"/>
  <c r="K549" i="10"/>
  <c r="K2075" i="10"/>
  <c r="J549" i="10"/>
  <c r="J2075" i="10"/>
  <c r="I549" i="10"/>
  <c r="H549" i="10"/>
  <c r="H2075" i="10"/>
  <c r="K2922" i="10"/>
  <c r="J2922" i="10"/>
  <c r="G1396" i="10"/>
  <c r="J1396" i="10"/>
  <c r="H1396" i="10"/>
  <c r="I1396" i="10"/>
  <c r="I2922" i="10"/>
  <c r="G2922" i="10"/>
  <c r="H2922" i="10"/>
  <c r="K1396" i="10"/>
  <c r="K2804" i="10"/>
  <c r="J2804" i="10"/>
  <c r="I1278" i="10"/>
  <c r="J1278" i="10"/>
  <c r="H1278" i="10"/>
  <c r="H2804" i="10"/>
  <c r="I2804" i="10"/>
  <c r="K1278" i="10"/>
  <c r="G2804" i="10"/>
  <c r="G1278" i="10"/>
  <c r="G141" i="10"/>
  <c r="G1667" i="10"/>
  <c r="I1667" i="10"/>
  <c r="K141" i="10"/>
  <c r="K1667" i="10"/>
  <c r="J141" i="10"/>
  <c r="J1667" i="10"/>
  <c r="I141" i="10"/>
  <c r="H1667" i="10"/>
  <c r="H141" i="10"/>
  <c r="J774" i="10"/>
  <c r="J2300" i="10"/>
  <c r="I2300" i="10"/>
  <c r="K2300" i="10"/>
  <c r="I774" i="10"/>
  <c r="G774" i="10"/>
  <c r="H774" i="10"/>
  <c r="H2300" i="10"/>
  <c r="K774" i="10"/>
  <c r="G2300" i="10"/>
  <c r="K2670" i="10"/>
  <c r="G1144" i="10"/>
  <c r="K1144" i="10"/>
  <c r="J2670" i="10"/>
  <c r="H1144" i="10"/>
  <c r="J1144" i="10"/>
  <c r="I1144" i="10"/>
  <c r="H2670" i="10"/>
  <c r="G2670" i="10"/>
  <c r="I2670" i="10"/>
  <c r="H2402" i="10"/>
  <c r="K876" i="10"/>
  <c r="K2402" i="10"/>
  <c r="G2402" i="10"/>
  <c r="J876" i="10"/>
  <c r="J2402" i="10"/>
  <c r="I876" i="10"/>
  <c r="I2402" i="10"/>
  <c r="H876" i="10"/>
  <c r="G876" i="10"/>
  <c r="J880" i="10"/>
  <c r="J2406" i="10"/>
  <c r="I2406" i="10"/>
  <c r="K2406" i="10"/>
  <c r="I880" i="10"/>
  <c r="G880" i="10"/>
  <c r="G2406" i="10"/>
  <c r="K880" i="10"/>
  <c r="H880" i="10"/>
  <c r="H2406" i="10"/>
  <c r="I388" i="10"/>
  <c r="G388" i="10"/>
  <c r="G1914" i="10"/>
  <c r="H1914" i="10"/>
  <c r="K388" i="10"/>
  <c r="K1914" i="10"/>
  <c r="J388" i="10"/>
  <c r="J1914" i="10"/>
  <c r="I1914" i="10"/>
  <c r="H388" i="10"/>
  <c r="J586" i="10"/>
  <c r="J2112" i="10"/>
  <c r="I2112" i="10"/>
  <c r="G2112" i="10"/>
  <c r="I586" i="10"/>
  <c r="G586" i="10"/>
  <c r="K2112" i="10"/>
  <c r="H586" i="10"/>
  <c r="H2112" i="10"/>
  <c r="K586" i="10"/>
  <c r="G459" i="10"/>
  <c r="G1985" i="10"/>
  <c r="I1985" i="10"/>
  <c r="K459" i="10"/>
  <c r="K1985" i="10"/>
  <c r="J459" i="10"/>
  <c r="J1985" i="10"/>
  <c r="I459" i="10"/>
  <c r="H459" i="10"/>
  <c r="H1985" i="10"/>
  <c r="G161" i="10"/>
  <c r="G1687" i="10"/>
  <c r="J161" i="10"/>
  <c r="K161" i="10"/>
  <c r="K1687" i="10"/>
  <c r="I1687" i="10"/>
  <c r="J1687" i="10"/>
  <c r="I161" i="10"/>
  <c r="H161" i="10"/>
  <c r="H1687" i="10"/>
  <c r="J2139" i="10"/>
  <c r="I613" i="10"/>
  <c r="H613" i="10"/>
  <c r="H2139" i="10"/>
  <c r="G613" i="10"/>
  <c r="G2139" i="10"/>
  <c r="I2139" i="10"/>
  <c r="K613" i="10"/>
  <c r="K2139" i="10"/>
  <c r="J613" i="10"/>
  <c r="J2205" i="10"/>
  <c r="I679" i="10"/>
  <c r="J679" i="10"/>
  <c r="H679" i="10"/>
  <c r="H2205" i="10"/>
  <c r="G679" i="10"/>
  <c r="G2205" i="10"/>
  <c r="I2205" i="10"/>
  <c r="K679" i="10"/>
  <c r="K2205" i="10"/>
  <c r="J1141" i="10"/>
  <c r="K1141" i="10"/>
  <c r="G2667" i="10"/>
  <c r="I2667" i="10"/>
  <c r="J2667" i="10"/>
  <c r="K2667" i="10"/>
  <c r="I1141" i="10"/>
  <c r="G1141" i="10"/>
  <c r="H2667" i="10"/>
  <c r="H1141" i="10"/>
  <c r="J1503" i="10"/>
  <c r="G1503" i="10"/>
  <c r="H3029" i="10"/>
  <c r="I3029" i="10"/>
  <c r="K1503" i="10"/>
  <c r="H1503" i="10"/>
  <c r="G3029" i="10"/>
  <c r="J3029" i="10"/>
  <c r="I1503" i="10"/>
  <c r="K3029" i="10"/>
  <c r="I682" i="10"/>
  <c r="G682" i="10"/>
  <c r="K2208" i="10"/>
  <c r="H2208" i="10"/>
  <c r="K682" i="10"/>
  <c r="H682" i="10"/>
  <c r="J2208" i="10"/>
  <c r="J682" i="10"/>
  <c r="G2208" i="10"/>
  <c r="I2208" i="10"/>
  <c r="J1581" i="10"/>
  <c r="I55" i="10"/>
  <c r="H55" i="10"/>
  <c r="H1581" i="10"/>
  <c r="G55" i="10"/>
  <c r="G1581" i="10"/>
  <c r="J55" i="10"/>
  <c r="I1581" i="10"/>
  <c r="K55" i="10"/>
  <c r="K1581" i="10"/>
  <c r="I650" i="10"/>
  <c r="G650" i="10"/>
  <c r="H650" i="10"/>
  <c r="H2176" i="10"/>
  <c r="K650" i="10"/>
  <c r="K2176" i="10"/>
  <c r="J650" i="10"/>
  <c r="I2176" i="10"/>
  <c r="J2176" i="10"/>
  <c r="G2176" i="10"/>
  <c r="G759" i="10"/>
  <c r="G2285" i="10"/>
  <c r="J759" i="10"/>
  <c r="K759" i="10"/>
  <c r="K2285" i="10"/>
  <c r="I2285" i="10"/>
  <c r="J2285" i="10"/>
  <c r="I759" i="10"/>
  <c r="H2285" i="10"/>
  <c r="H759" i="10"/>
  <c r="G7" i="10"/>
  <c r="J1533" i="10"/>
  <c r="I7" i="10"/>
  <c r="H7" i="10"/>
  <c r="H1533" i="10"/>
  <c r="G1533" i="10"/>
  <c r="J7" i="10"/>
  <c r="K7" i="10"/>
  <c r="K1533" i="10"/>
  <c r="I1533" i="10"/>
  <c r="J700" i="10"/>
  <c r="J2226" i="10"/>
  <c r="G700" i="10"/>
  <c r="I2226" i="10"/>
  <c r="H700" i="10"/>
  <c r="I700" i="10"/>
  <c r="G2226" i="10"/>
  <c r="K2226" i="10"/>
  <c r="H2226" i="10"/>
  <c r="K700" i="10"/>
  <c r="J140" i="10"/>
  <c r="J1666" i="10"/>
  <c r="I1666" i="10"/>
  <c r="H140" i="10"/>
  <c r="I140" i="10"/>
  <c r="G140" i="10"/>
  <c r="G1666" i="10"/>
  <c r="K140" i="10"/>
  <c r="K1666" i="10"/>
  <c r="H1666" i="10"/>
  <c r="K2702" i="10"/>
  <c r="G1176" i="10"/>
  <c r="K1176" i="10"/>
  <c r="J1176" i="10"/>
  <c r="H1176" i="10"/>
  <c r="I1176" i="10"/>
  <c r="I2702" i="10"/>
  <c r="G2702" i="10"/>
  <c r="H2702" i="10"/>
  <c r="J2702" i="10"/>
  <c r="J2137" i="10"/>
  <c r="I611" i="10"/>
  <c r="H611" i="10"/>
  <c r="H2137" i="10"/>
  <c r="G611" i="10"/>
  <c r="G2137" i="10"/>
  <c r="I2137" i="10"/>
  <c r="K611" i="10"/>
  <c r="K2137" i="10"/>
  <c r="J611" i="10"/>
  <c r="H1372" i="10"/>
  <c r="H2898" i="10"/>
  <c r="I2898" i="10"/>
  <c r="G2898" i="10"/>
  <c r="G1372" i="10"/>
  <c r="J2898" i="10"/>
  <c r="K2898" i="10"/>
  <c r="K1372" i="10"/>
  <c r="I1372" i="10"/>
  <c r="J1372" i="10"/>
  <c r="I56" i="10"/>
  <c r="G56" i="10"/>
  <c r="G1582" i="10"/>
  <c r="H1582" i="10"/>
  <c r="K56" i="10"/>
  <c r="H56" i="10"/>
  <c r="J56" i="10"/>
  <c r="J1582" i="10"/>
  <c r="K1582" i="10"/>
  <c r="I1582" i="10"/>
  <c r="I762" i="10"/>
  <c r="G762" i="10"/>
  <c r="K2288" i="10"/>
  <c r="H2288" i="10"/>
  <c r="K762" i="10"/>
  <c r="H762" i="10"/>
  <c r="J762" i="10"/>
  <c r="J2288" i="10"/>
  <c r="I2288" i="10"/>
  <c r="G2288" i="10"/>
  <c r="J1677" i="10"/>
  <c r="I151" i="10"/>
  <c r="H151" i="10"/>
  <c r="H1677" i="10"/>
  <c r="G151" i="10"/>
  <c r="G1677" i="10"/>
  <c r="J151" i="10"/>
  <c r="K151" i="10"/>
  <c r="K1677" i="10"/>
  <c r="I1677" i="10"/>
  <c r="K2714" i="10"/>
  <c r="H2714" i="10"/>
  <c r="G1188" i="10"/>
  <c r="K1188" i="10"/>
  <c r="H1188" i="10"/>
  <c r="J2714" i="10"/>
  <c r="J1188" i="10"/>
  <c r="I2714" i="10"/>
  <c r="G2714" i="10"/>
  <c r="I1188" i="10"/>
  <c r="G801" i="10"/>
  <c r="G2327" i="10"/>
  <c r="J801" i="10"/>
  <c r="K801" i="10"/>
  <c r="K2327" i="10"/>
  <c r="I2327" i="10"/>
  <c r="J2327" i="10"/>
  <c r="I801" i="10"/>
  <c r="H801" i="10"/>
  <c r="H2327" i="10"/>
  <c r="J2429" i="10"/>
  <c r="I903" i="10"/>
  <c r="H903" i="10"/>
  <c r="H2429" i="10"/>
  <c r="G903" i="10"/>
  <c r="G2429" i="10"/>
  <c r="J903" i="10"/>
  <c r="K903" i="10"/>
  <c r="K2429" i="10"/>
  <c r="I2429" i="10"/>
  <c r="G395" i="10"/>
  <c r="G1921" i="10"/>
  <c r="I1921" i="10"/>
  <c r="K395" i="10"/>
  <c r="K1921" i="10"/>
  <c r="J395" i="10"/>
  <c r="J1921" i="10"/>
  <c r="I395" i="10"/>
  <c r="H395" i="10"/>
  <c r="H1921" i="10"/>
  <c r="G21" i="10"/>
  <c r="G1547" i="10"/>
  <c r="I1547" i="10"/>
  <c r="K21" i="10"/>
  <c r="K1547" i="10"/>
  <c r="J21" i="10"/>
  <c r="J1547" i="10"/>
  <c r="I21" i="10"/>
  <c r="H1547" i="10"/>
  <c r="H21" i="10"/>
  <c r="I2156" i="10"/>
  <c r="H630" i="10"/>
  <c r="J2156" i="10"/>
  <c r="I630" i="10"/>
  <c r="G630" i="10"/>
  <c r="G2156" i="10"/>
  <c r="H2156" i="10"/>
  <c r="K630" i="10"/>
  <c r="K2156" i="10"/>
  <c r="J630" i="10"/>
  <c r="J30" i="10"/>
  <c r="J1556" i="10"/>
  <c r="I1556" i="10"/>
  <c r="K1556" i="10"/>
  <c r="I30" i="10"/>
  <c r="G30" i="10"/>
  <c r="H30" i="10"/>
  <c r="H1556" i="10"/>
  <c r="K30" i="10"/>
  <c r="G1556" i="10"/>
  <c r="G993" i="10"/>
  <c r="G2519" i="10"/>
  <c r="J993" i="10"/>
  <c r="K993" i="10"/>
  <c r="K2519" i="10"/>
  <c r="I2519" i="10"/>
  <c r="J2519" i="10"/>
  <c r="I993" i="10"/>
  <c r="H993" i="10"/>
  <c r="H2519" i="10"/>
  <c r="I590" i="10"/>
  <c r="G590" i="10"/>
  <c r="G2116" i="10"/>
  <c r="H2116" i="10"/>
  <c r="K590" i="10"/>
  <c r="K2116" i="10"/>
  <c r="J590" i="10"/>
  <c r="J2116" i="10"/>
  <c r="I2116" i="10"/>
  <c r="H590" i="10"/>
  <c r="J2786" i="10"/>
  <c r="J1260" i="10"/>
  <c r="H1260" i="10"/>
  <c r="I1260" i="10"/>
  <c r="I2786" i="10"/>
  <c r="K1260" i="10"/>
  <c r="G2786" i="10"/>
  <c r="H2786" i="10"/>
  <c r="G1260" i="10"/>
  <c r="K2786" i="10"/>
  <c r="J500" i="10"/>
  <c r="J2026" i="10"/>
  <c r="I2026" i="10"/>
  <c r="H500" i="10"/>
  <c r="I500" i="10"/>
  <c r="G500" i="10"/>
  <c r="G2026" i="10"/>
  <c r="K500" i="10"/>
  <c r="K2026" i="10"/>
  <c r="H2026" i="10"/>
  <c r="J362" i="10"/>
  <c r="J1888" i="10"/>
  <c r="I1888" i="10"/>
  <c r="G1888" i="10"/>
  <c r="I362" i="10"/>
  <c r="G362" i="10"/>
  <c r="H362" i="10"/>
  <c r="K1888" i="10"/>
  <c r="H1888" i="10"/>
  <c r="K362" i="10"/>
  <c r="J1269" i="10"/>
  <c r="K1269" i="10"/>
  <c r="G2795" i="10"/>
  <c r="I2795" i="10"/>
  <c r="J2795" i="10"/>
  <c r="K2795" i="10"/>
  <c r="H2795" i="10"/>
  <c r="I1269" i="10"/>
  <c r="G1269" i="10"/>
  <c r="H1269" i="10"/>
  <c r="I60" i="10"/>
  <c r="G60" i="10"/>
  <c r="G1586" i="10"/>
  <c r="H1586" i="10"/>
  <c r="K60" i="10"/>
  <c r="K1586" i="10"/>
  <c r="J60" i="10"/>
  <c r="J1586" i="10"/>
  <c r="I1586" i="10"/>
  <c r="H60" i="10"/>
  <c r="G1426" i="10"/>
  <c r="J1426" i="10"/>
  <c r="H1426" i="10"/>
  <c r="I1426" i="10"/>
  <c r="I2952" i="10"/>
  <c r="G2952" i="10"/>
  <c r="H2952" i="10"/>
  <c r="J2952" i="10"/>
  <c r="K1426" i="10"/>
  <c r="K2952" i="10"/>
  <c r="K2886" i="10"/>
  <c r="G1360" i="10"/>
  <c r="K1360" i="10"/>
  <c r="J1360" i="10"/>
  <c r="H1360" i="10"/>
  <c r="I1360" i="10"/>
  <c r="I2886" i="10"/>
  <c r="H2886" i="10"/>
  <c r="J2886" i="10"/>
  <c r="G2886" i="10"/>
  <c r="J882" i="10"/>
  <c r="J2408" i="10"/>
  <c r="I2408" i="10"/>
  <c r="G2408" i="10"/>
  <c r="I882" i="10"/>
  <c r="G882" i="10"/>
  <c r="H882" i="10"/>
  <c r="H2408" i="10"/>
  <c r="K882" i="10"/>
  <c r="K2408" i="10"/>
  <c r="G345" i="10"/>
  <c r="G1871" i="10"/>
  <c r="J345" i="10"/>
  <c r="K345" i="10"/>
  <c r="K1871" i="10"/>
  <c r="I1871" i="10"/>
  <c r="J1871" i="10"/>
  <c r="I345" i="10"/>
  <c r="H345" i="10"/>
  <c r="H1871" i="10"/>
  <c r="J516" i="10"/>
  <c r="J2042" i="10"/>
  <c r="I2042" i="10"/>
  <c r="H516" i="10"/>
  <c r="I516" i="10"/>
  <c r="G516" i="10"/>
  <c r="G2042" i="10"/>
  <c r="K516" i="10"/>
  <c r="K2042" i="10"/>
  <c r="H2042" i="10"/>
  <c r="G589" i="10"/>
  <c r="G2115" i="10"/>
  <c r="I2115" i="10"/>
  <c r="K589" i="10"/>
  <c r="K2115" i="10"/>
  <c r="J589" i="10"/>
  <c r="J2115" i="10"/>
  <c r="I589" i="10"/>
  <c r="H2115" i="10"/>
  <c r="H589" i="10"/>
  <c r="I2789" i="10"/>
  <c r="J2789" i="10"/>
  <c r="K2789" i="10"/>
  <c r="K1263" i="10"/>
  <c r="I1263" i="10"/>
  <c r="H2789" i="10"/>
  <c r="J1263" i="10"/>
  <c r="G1263" i="10"/>
  <c r="H1263" i="10"/>
  <c r="G2789" i="10"/>
  <c r="I514" i="10"/>
  <c r="G514" i="10"/>
  <c r="K2040" i="10"/>
  <c r="H2040" i="10"/>
  <c r="K514" i="10"/>
  <c r="H514" i="10"/>
  <c r="J514" i="10"/>
  <c r="J2040" i="10"/>
  <c r="I2040" i="10"/>
  <c r="G2040" i="10"/>
  <c r="J1675" i="10"/>
  <c r="I149" i="10"/>
  <c r="H149" i="10"/>
  <c r="H1675" i="10"/>
  <c r="G149" i="10"/>
  <c r="G1675" i="10"/>
  <c r="I1675" i="10"/>
  <c r="J149" i="10"/>
  <c r="K149" i="10"/>
  <c r="K1675" i="10"/>
  <c r="J282" i="10"/>
  <c r="J1808" i="10"/>
  <c r="I1808" i="10"/>
  <c r="G1808" i="10"/>
  <c r="I282" i="10"/>
  <c r="G282" i="10"/>
  <c r="K1808" i="10"/>
  <c r="K282" i="10"/>
  <c r="H282" i="10"/>
  <c r="H1808" i="10"/>
  <c r="K3035" i="10"/>
  <c r="J3035" i="10"/>
  <c r="H3035" i="10"/>
  <c r="H1509" i="10"/>
  <c r="J1509" i="10"/>
  <c r="G1509" i="10"/>
  <c r="G3035" i="10"/>
  <c r="I1509" i="10"/>
  <c r="I3035" i="10"/>
  <c r="K1509" i="10"/>
  <c r="J1088" i="10"/>
  <c r="J2614" i="10"/>
  <c r="I2614" i="10"/>
  <c r="K2614" i="10"/>
  <c r="I1088" i="10"/>
  <c r="G1088" i="10"/>
  <c r="H1088" i="10"/>
  <c r="H2614" i="10"/>
  <c r="K1088" i="10"/>
  <c r="G2614" i="10"/>
  <c r="J2417" i="10"/>
  <c r="I891" i="10"/>
  <c r="H891" i="10"/>
  <c r="H2417" i="10"/>
  <c r="G891" i="10"/>
  <c r="G2417" i="10"/>
  <c r="I2417" i="10"/>
  <c r="K2417" i="10"/>
  <c r="J891" i="10"/>
  <c r="K891" i="10"/>
  <c r="I744" i="10"/>
  <c r="G744" i="10"/>
  <c r="G2270" i="10"/>
  <c r="H2270" i="10"/>
  <c r="K744" i="10"/>
  <c r="H744" i="10"/>
  <c r="J744" i="10"/>
  <c r="J2270" i="10"/>
  <c r="K2270" i="10"/>
  <c r="I2270" i="10"/>
  <c r="J750" i="10"/>
  <c r="J2276" i="10"/>
  <c r="I2276" i="10"/>
  <c r="H750" i="10"/>
  <c r="I750" i="10"/>
  <c r="G750" i="10"/>
  <c r="G2276" i="10"/>
  <c r="H2276" i="10"/>
  <c r="K750" i="10"/>
  <c r="K2276" i="10"/>
  <c r="J2253" i="10"/>
  <c r="I727" i="10"/>
  <c r="H727" i="10"/>
  <c r="H2253" i="10"/>
  <c r="G727" i="10"/>
  <c r="G2253" i="10"/>
  <c r="J727" i="10"/>
  <c r="K727" i="10"/>
  <c r="K2253" i="10"/>
  <c r="I2253" i="10"/>
  <c r="J2095" i="10"/>
  <c r="I569" i="10"/>
  <c r="H569" i="10"/>
  <c r="H2095" i="10"/>
  <c r="G569" i="10"/>
  <c r="G2095" i="10"/>
  <c r="J569" i="10"/>
  <c r="K569" i="10"/>
  <c r="K2095" i="10"/>
  <c r="I2095" i="10"/>
  <c r="H2140" i="10"/>
  <c r="K614" i="10"/>
  <c r="G2140" i="10"/>
  <c r="J614" i="10"/>
  <c r="J2140" i="10"/>
  <c r="I2140" i="10"/>
  <c r="K2140" i="10"/>
  <c r="I614" i="10"/>
  <c r="G614" i="10"/>
  <c r="H614" i="10"/>
  <c r="G387" i="10"/>
  <c r="G1913" i="10"/>
  <c r="J387" i="10"/>
  <c r="K387" i="10"/>
  <c r="K1913" i="10"/>
  <c r="I1913" i="10"/>
  <c r="J1913" i="10"/>
  <c r="I387" i="10"/>
  <c r="H387" i="10"/>
  <c r="H1913" i="10"/>
  <c r="J42" i="10"/>
  <c r="J1568" i="10"/>
  <c r="I1568" i="10"/>
  <c r="G1568" i="10"/>
  <c r="I42" i="10"/>
  <c r="G42" i="10"/>
  <c r="K1568" i="10"/>
  <c r="H1568" i="10"/>
  <c r="K42" i="10"/>
  <c r="H42" i="10"/>
  <c r="J2193" i="10"/>
  <c r="I667" i="10"/>
  <c r="H667" i="10"/>
  <c r="H2193" i="10"/>
  <c r="G2193" i="10"/>
  <c r="I2193" i="10"/>
  <c r="J667" i="10"/>
  <c r="K2193" i="10"/>
  <c r="G667" i="10"/>
  <c r="K667" i="10"/>
  <c r="I488" i="10"/>
  <c r="G488" i="10"/>
  <c r="G2014" i="10"/>
  <c r="H2014" i="10"/>
  <c r="K488" i="10"/>
  <c r="H488" i="10"/>
  <c r="J488" i="10"/>
  <c r="J2014" i="10"/>
  <c r="K2014" i="10"/>
  <c r="I2014" i="10"/>
  <c r="J2073" i="10"/>
  <c r="I547" i="10"/>
  <c r="H547" i="10"/>
  <c r="H2073" i="10"/>
  <c r="G547" i="10"/>
  <c r="G2073" i="10"/>
  <c r="I2073" i="10"/>
  <c r="K2073" i="10"/>
  <c r="J547" i="10"/>
  <c r="K547" i="10"/>
  <c r="G43" i="10"/>
  <c r="G1569" i="10"/>
  <c r="I1569" i="10"/>
  <c r="K43" i="10"/>
  <c r="K1569" i="10"/>
  <c r="J43" i="10"/>
  <c r="J1569" i="10"/>
  <c r="I43" i="10"/>
  <c r="H43" i="10"/>
  <c r="H1569" i="10"/>
  <c r="G185" i="10"/>
  <c r="G1711" i="10"/>
  <c r="J185" i="10"/>
  <c r="K185" i="10"/>
  <c r="K1711" i="10"/>
  <c r="I1711" i="10"/>
  <c r="J1711" i="10"/>
  <c r="I185" i="10"/>
  <c r="H185" i="10"/>
  <c r="H1711" i="10"/>
  <c r="J2277" i="10"/>
  <c r="I751" i="10"/>
  <c r="H751" i="10"/>
  <c r="H2277" i="10"/>
  <c r="G751" i="10"/>
  <c r="G2277" i="10"/>
  <c r="J751" i="10"/>
  <c r="K751" i="10"/>
  <c r="K2277" i="10"/>
  <c r="I2277" i="10"/>
  <c r="I768" i="10"/>
  <c r="G768" i="10"/>
  <c r="G2294" i="10"/>
  <c r="H2294" i="10"/>
  <c r="K768" i="10"/>
  <c r="H768" i="10"/>
  <c r="J768" i="10"/>
  <c r="J2294" i="10"/>
  <c r="I2294" i="10"/>
  <c r="K2294" i="10"/>
  <c r="K2652" i="10"/>
  <c r="G1126" i="10"/>
  <c r="J2652" i="10"/>
  <c r="J1126" i="10"/>
  <c r="I1126" i="10"/>
  <c r="I2652" i="10"/>
  <c r="K1126" i="10"/>
  <c r="H2652" i="10"/>
  <c r="H1126" i="10"/>
  <c r="G2652" i="10"/>
  <c r="J1209" i="10"/>
  <c r="K1209" i="10"/>
  <c r="G2735" i="10"/>
  <c r="I2735" i="10"/>
  <c r="J2735" i="10"/>
  <c r="K2735" i="10"/>
  <c r="H2735" i="10"/>
  <c r="I1209" i="10"/>
  <c r="G1209" i="10"/>
  <c r="H1209" i="10"/>
  <c r="H1270" i="10"/>
  <c r="I1270" i="10"/>
  <c r="I2796" i="10"/>
  <c r="G2796" i="10"/>
  <c r="H2796" i="10"/>
  <c r="G1270" i="10"/>
  <c r="K2796" i="10"/>
  <c r="K1270" i="10"/>
  <c r="J1270" i="10"/>
  <c r="J2796" i="10"/>
  <c r="I436" i="10"/>
  <c r="G436" i="10"/>
  <c r="G1962" i="10"/>
  <c r="H1962" i="10"/>
  <c r="K436" i="10"/>
  <c r="K1962" i="10"/>
  <c r="J436" i="10"/>
  <c r="J1962" i="10"/>
  <c r="I1962" i="10"/>
  <c r="H436" i="10"/>
  <c r="H1794" i="10"/>
  <c r="K268" i="10"/>
  <c r="K1794" i="10"/>
  <c r="J268" i="10"/>
  <c r="J1794" i="10"/>
  <c r="I1794" i="10"/>
  <c r="H268" i="10"/>
  <c r="I268" i="10"/>
  <c r="G268" i="10"/>
  <c r="G1794" i="10"/>
  <c r="H2809" i="10"/>
  <c r="I1283" i="10"/>
  <c r="G1283" i="10"/>
  <c r="H1283" i="10"/>
  <c r="J1283" i="10"/>
  <c r="K1283" i="10"/>
  <c r="G2809" i="10"/>
  <c r="J2809" i="10"/>
  <c r="K2809" i="10"/>
  <c r="I2809" i="10"/>
  <c r="J810" i="10"/>
  <c r="J2336" i="10"/>
  <c r="I2336" i="10"/>
  <c r="G2336" i="10"/>
  <c r="I810" i="10"/>
  <c r="G810" i="10"/>
  <c r="K2336" i="10"/>
  <c r="H810" i="10"/>
  <c r="H2336" i="10"/>
  <c r="K810" i="10"/>
  <c r="J1281" i="10"/>
  <c r="K1281" i="10"/>
  <c r="G2807" i="10"/>
  <c r="I2807" i="10"/>
  <c r="J2807" i="10"/>
  <c r="K2807" i="10"/>
  <c r="I1281" i="10"/>
  <c r="H2807" i="10"/>
  <c r="G1281" i="10"/>
  <c r="H1281" i="10"/>
  <c r="I1443" i="10"/>
  <c r="H1443" i="10"/>
  <c r="G1443" i="10"/>
  <c r="G2969" i="10"/>
  <c r="J1443" i="10"/>
  <c r="K1443" i="10"/>
  <c r="K2969" i="10"/>
  <c r="I2969" i="10"/>
  <c r="J2969" i="10"/>
  <c r="H2969" i="10"/>
  <c r="G1272" i="10"/>
  <c r="J1272" i="10"/>
  <c r="H1272" i="10"/>
  <c r="I1272" i="10"/>
  <c r="I2798" i="10"/>
  <c r="G2798" i="10"/>
  <c r="H2798" i="10"/>
  <c r="K1272" i="10"/>
  <c r="K2798" i="10"/>
  <c r="J2798" i="10"/>
  <c r="J322" i="10"/>
  <c r="J1848" i="10"/>
  <c r="I1848" i="10"/>
  <c r="G1848" i="10"/>
  <c r="I322" i="10"/>
  <c r="G322" i="10"/>
  <c r="H322" i="10"/>
  <c r="H1848" i="10"/>
  <c r="K322" i="10"/>
  <c r="K1848" i="10"/>
  <c r="J1669" i="10"/>
  <c r="I143" i="10"/>
  <c r="H143" i="10"/>
  <c r="H1669" i="10"/>
  <c r="G143" i="10"/>
  <c r="G1669" i="10"/>
  <c r="J143" i="10"/>
  <c r="K143" i="10"/>
  <c r="K1669" i="10"/>
  <c r="I1669" i="10"/>
  <c r="J1539" i="10"/>
  <c r="I13" i="10"/>
  <c r="H13" i="10"/>
  <c r="H1539" i="10"/>
  <c r="G13" i="10"/>
  <c r="G1539" i="10"/>
  <c r="I1539" i="10"/>
  <c r="K1539" i="10"/>
  <c r="J13" i="10"/>
  <c r="K13" i="10"/>
  <c r="J38" i="10"/>
  <c r="J1564" i="10"/>
  <c r="I1564" i="10"/>
  <c r="H38" i="10"/>
  <c r="I38" i="10"/>
  <c r="G38" i="10"/>
  <c r="K1564" i="10"/>
  <c r="H1564" i="10"/>
  <c r="K38" i="10"/>
  <c r="G1564" i="10"/>
  <c r="G707" i="10"/>
  <c r="G2233" i="10"/>
  <c r="I2233" i="10"/>
  <c r="K707" i="10"/>
  <c r="K2233" i="10"/>
  <c r="J707" i="10"/>
  <c r="J2233" i="10"/>
  <c r="H2233" i="10"/>
  <c r="H707" i="10"/>
  <c r="I707" i="10"/>
  <c r="H1792" i="10"/>
  <c r="K266" i="10"/>
  <c r="K1792" i="10"/>
  <c r="G266" i="10"/>
  <c r="J266" i="10"/>
  <c r="J1792" i="10"/>
  <c r="H266" i="10"/>
  <c r="I1792" i="10"/>
  <c r="G1792" i="10"/>
  <c r="I266" i="10"/>
  <c r="I1096" i="10"/>
  <c r="G1096" i="10"/>
  <c r="G2622" i="10"/>
  <c r="H2622" i="10"/>
  <c r="K1096" i="10"/>
  <c r="H1096" i="10"/>
  <c r="J1096" i="10"/>
  <c r="J2622" i="10"/>
  <c r="I2622" i="10"/>
  <c r="K2622" i="10"/>
  <c r="K2808" i="10"/>
  <c r="J2808" i="10"/>
  <c r="G1282" i="10"/>
  <c r="J1282" i="10"/>
  <c r="H1282" i="10"/>
  <c r="I1282" i="10"/>
  <c r="I2808" i="10"/>
  <c r="G2808" i="10"/>
  <c r="H2808" i="10"/>
  <c r="K1282" i="10"/>
  <c r="J2315" i="10"/>
  <c r="I789" i="10"/>
  <c r="H789" i="10"/>
  <c r="H2315" i="10"/>
  <c r="G789" i="10"/>
  <c r="G2315" i="10"/>
  <c r="I2315" i="10"/>
  <c r="J789" i="10"/>
  <c r="K789" i="10"/>
  <c r="K2315" i="10"/>
  <c r="I756" i="10"/>
  <c r="G756" i="10"/>
  <c r="G2282" i="10"/>
  <c r="H2282" i="10"/>
  <c r="K756" i="10"/>
  <c r="K2282" i="10"/>
  <c r="J756" i="10"/>
  <c r="J2282" i="10"/>
  <c r="I2282" i="10"/>
  <c r="H756" i="10"/>
  <c r="H2723" i="10"/>
  <c r="I1197" i="10"/>
  <c r="G1197" i="10"/>
  <c r="H1197" i="10"/>
  <c r="J1197" i="10"/>
  <c r="K1197" i="10"/>
  <c r="G2723" i="10"/>
  <c r="J2723" i="10"/>
  <c r="K2723" i="10"/>
  <c r="I2723" i="10"/>
  <c r="G235" i="10"/>
  <c r="G1761" i="10"/>
  <c r="I1761" i="10"/>
  <c r="K235" i="10"/>
  <c r="K1761" i="10"/>
  <c r="J235" i="10"/>
  <c r="J1761" i="10"/>
  <c r="I235" i="10"/>
  <c r="H1761" i="10"/>
  <c r="H235" i="10"/>
  <c r="K3048" i="10"/>
  <c r="H3048" i="10"/>
  <c r="I3048" i="10"/>
  <c r="J1522" i="10"/>
  <c r="H1522" i="10"/>
  <c r="K1522" i="10"/>
  <c r="G1522" i="10"/>
  <c r="G3048" i="10"/>
  <c r="I1522" i="10"/>
  <c r="J3048" i="10"/>
  <c r="J858" i="10"/>
  <c r="J2384" i="10"/>
  <c r="I2384" i="10"/>
  <c r="G2384" i="10"/>
  <c r="I858" i="10"/>
  <c r="G858" i="10"/>
  <c r="K2384" i="10"/>
  <c r="H2384" i="10"/>
  <c r="K858" i="10"/>
  <c r="H858" i="10"/>
  <c r="J2405" i="10"/>
  <c r="I879" i="10"/>
  <c r="H879" i="10"/>
  <c r="H2405" i="10"/>
  <c r="G879" i="10"/>
  <c r="G2405" i="10"/>
  <c r="J879" i="10"/>
  <c r="I2405" i="10"/>
  <c r="K879" i="10"/>
  <c r="K2405" i="10"/>
  <c r="K2634" i="10"/>
  <c r="J2634" i="10"/>
  <c r="K1108" i="10"/>
  <c r="J1108" i="10"/>
  <c r="I1108" i="10"/>
  <c r="H1108" i="10"/>
  <c r="I2634" i="10"/>
  <c r="G2634" i="10"/>
  <c r="H2634" i="10"/>
  <c r="G1108" i="10"/>
  <c r="H2729" i="10"/>
  <c r="I1203" i="10"/>
  <c r="G1203" i="10"/>
  <c r="H1203" i="10"/>
  <c r="J1203" i="10"/>
  <c r="K1203" i="10"/>
  <c r="G2729" i="10"/>
  <c r="I2729" i="10"/>
  <c r="J2729" i="10"/>
  <c r="K2729" i="10"/>
  <c r="G1359" i="10"/>
  <c r="G2885" i="10"/>
  <c r="J1359" i="10"/>
  <c r="K1359" i="10"/>
  <c r="K2885" i="10"/>
  <c r="I2885" i="10"/>
  <c r="J2885" i="10"/>
  <c r="I1359" i="10"/>
  <c r="H2885" i="10"/>
  <c r="H1359" i="10"/>
  <c r="J2187" i="10"/>
  <c r="I661" i="10"/>
  <c r="H661" i="10"/>
  <c r="H2187" i="10"/>
  <c r="G2187" i="10"/>
  <c r="G661" i="10"/>
  <c r="K661" i="10"/>
  <c r="K2187" i="10"/>
  <c r="I2187" i="10"/>
  <c r="J661" i="10"/>
  <c r="J324" i="10"/>
  <c r="J1850" i="10"/>
  <c r="I1850" i="10"/>
  <c r="H324" i="10"/>
  <c r="I324" i="10"/>
  <c r="G324" i="10"/>
  <c r="G1850" i="10"/>
  <c r="K1850" i="10"/>
  <c r="H1850" i="10"/>
  <c r="K324" i="10"/>
  <c r="K807" i="10"/>
  <c r="K2333" i="10"/>
  <c r="I2333" i="10"/>
  <c r="G807" i="10"/>
  <c r="J2333" i="10"/>
  <c r="I807" i="10"/>
  <c r="J807" i="10"/>
  <c r="H807" i="10"/>
  <c r="H2333" i="10"/>
  <c r="G2333" i="10"/>
  <c r="K289" i="10"/>
  <c r="K1815" i="10"/>
  <c r="I1815" i="10"/>
  <c r="J1815" i="10"/>
  <c r="I289" i="10"/>
  <c r="G1815" i="10"/>
  <c r="H289" i="10"/>
  <c r="H1815" i="10"/>
  <c r="G289" i="10"/>
  <c r="J289" i="10"/>
  <c r="J40" i="10"/>
  <c r="J1566" i="10"/>
  <c r="I1566" i="10"/>
  <c r="K1566" i="10"/>
  <c r="I40" i="10"/>
  <c r="G40" i="10"/>
  <c r="G1566" i="10"/>
  <c r="K40" i="10"/>
  <c r="H40" i="10"/>
  <c r="H1566" i="10"/>
  <c r="K2646" i="10"/>
  <c r="H2646" i="10"/>
  <c r="G1120" i="10"/>
  <c r="K1120" i="10"/>
  <c r="H1120" i="10"/>
  <c r="J1120" i="10"/>
  <c r="J2646" i="10"/>
  <c r="G2646" i="10"/>
  <c r="I2646" i="10"/>
  <c r="I1120" i="10"/>
  <c r="I760" i="10"/>
  <c r="G760" i="10"/>
  <c r="G2286" i="10"/>
  <c r="H2286" i="10"/>
  <c r="K760" i="10"/>
  <c r="H760" i="10"/>
  <c r="J760" i="10"/>
  <c r="J2286" i="10"/>
  <c r="I2286" i="10"/>
  <c r="K2286" i="10"/>
  <c r="I1776" i="10"/>
  <c r="G1776" i="10"/>
  <c r="I250" i="10"/>
  <c r="G250" i="10"/>
  <c r="H250" i="10"/>
  <c r="H1776" i="10"/>
  <c r="K250" i="10"/>
  <c r="K1776" i="10"/>
  <c r="J250" i="10"/>
  <c r="J1776" i="10"/>
  <c r="J1185" i="10"/>
  <c r="K1185" i="10"/>
  <c r="K2711" i="10"/>
  <c r="I2711" i="10"/>
  <c r="J2711" i="10"/>
  <c r="I1185" i="10"/>
  <c r="H2711" i="10"/>
  <c r="H1185" i="10"/>
  <c r="G1185" i="10"/>
  <c r="G2711" i="10"/>
  <c r="H2588" i="10"/>
  <c r="K1062" i="10"/>
  <c r="K2588" i="10"/>
  <c r="G1062" i="10"/>
  <c r="J1062" i="10"/>
  <c r="J2588" i="10"/>
  <c r="G2588" i="10"/>
  <c r="I2588" i="10"/>
  <c r="H1062" i="10"/>
  <c r="I1062" i="10"/>
  <c r="K263" i="10"/>
  <c r="K1789" i="10"/>
  <c r="I1789" i="10"/>
  <c r="G1789" i="10"/>
  <c r="J1789" i="10"/>
  <c r="I263" i="10"/>
  <c r="J263" i="10"/>
  <c r="H263" i="10"/>
  <c r="H1789" i="10"/>
  <c r="G263" i="10"/>
  <c r="J1767" i="10"/>
  <c r="I241" i="10"/>
  <c r="H241" i="10"/>
  <c r="H1767" i="10"/>
  <c r="G241" i="10"/>
  <c r="G1767" i="10"/>
  <c r="J241" i="10"/>
  <c r="K1767" i="10"/>
  <c r="I1767" i="10"/>
  <c r="K241" i="10"/>
  <c r="H1504" i="10"/>
  <c r="G1504" i="10"/>
  <c r="J3030" i="10"/>
  <c r="G3030" i="10"/>
  <c r="I1504" i="10"/>
  <c r="K1504" i="10"/>
  <c r="K3030" i="10"/>
  <c r="H3030" i="10"/>
  <c r="I3030" i="10"/>
  <c r="J1504" i="10"/>
  <c r="K2774" i="10"/>
  <c r="G1248" i="10"/>
  <c r="K1248" i="10"/>
  <c r="J1248" i="10"/>
  <c r="H1248" i="10"/>
  <c r="I1248" i="10"/>
  <c r="I2774" i="10"/>
  <c r="J2774" i="10"/>
  <c r="G2774" i="10"/>
  <c r="H2774" i="10"/>
  <c r="G437" i="10"/>
  <c r="G1963" i="10"/>
  <c r="I1963" i="10"/>
  <c r="K437" i="10"/>
  <c r="K1963" i="10"/>
  <c r="J437" i="10"/>
  <c r="J1963" i="10"/>
  <c r="I437" i="10"/>
  <c r="H437" i="10"/>
  <c r="H1963" i="10"/>
  <c r="H2703" i="10"/>
  <c r="I1177" i="10"/>
  <c r="G1177" i="10"/>
  <c r="H1177" i="10"/>
  <c r="J1177" i="10"/>
  <c r="K1177" i="10"/>
  <c r="G2703" i="10"/>
  <c r="I2703" i="10"/>
  <c r="J2703" i="10"/>
  <c r="K2703" i="10"/>
  <c r="G11" i="10"/>
  <c r="G1537" i="10"/>
  <c r="J11" i="10"/>
  <c r="K11" i="10"/>
  <c r="K1537" i="10"/>
  <c r="I1537" i="10"/>
  <c r="J1537" i="10"/>
  <c r="I11" i="10"/>
  <c r="H11" i="10"/>
  <c r="H1537" i="10"/>
  <c r="G237" i="10"/>
  <c r="G1763" i="10"/>
  <c r="I1763" i="10"/>
  <c r="K237" i="10"/>
  <c r="K1763" i="10"/>
  <c r="J237" i="10"/>
  <c r="J1763" i="10"/>
  <c r="I237" i="10"/>
  <c r="H237" i="10"/>
  <c r="H1763" i="10"/>
  <c r="K2664" i="10"/>
  <c r="J2664" i="10"/>
  <c r="K1138" i="10"/>
  <c r="J1138" i="10"/>
  <c r="H1138" i="10"/>
  <c r="I2664" i="10"/>
  <c r="G2664" i="10"/>
  <c r="G1138" i="10"/>
  <c r="I1138" i="10"/>
  <c r="H2664" i="10"/>
  <c r="J2321" i="10"/>
  <c r="I795" i="10"/>
  <c r="H795" i="10"/>
  <c r="H2321" i="10"/>
  <c r="G795" i="10"/>
  <c r="G2321" i="10"/>
  <c r="I2321" i="10"/>
  <c r="K795" i="10"/>
  <c r="K2321" i="10"/>
  <c r="J795" i="10"/>
  <c r="I572" i="10"/>
  <c r="G572" i="10"/>
  <c r="G2098" i="10"/>
  <c r="H2098" i="10"/>
  <c r="K572" i="10"/>
  <c r="K2098" i="10"/>
  <c r="J572" i="10"/>
  <c r="J2098" i="10"/>
  <c r="I2098" i="10"/>
  <c r="H572" i="10"/>
  <c r="J1056" i="10"/>
  <c r="J2582" i="10"/>
  <c r="I2582" i="10"/>
  <c r="K2582" i="10"/>
  <c r="I1056" i="10"/>
  <c r="G1056" i="10"/>
  <c r="G2582" i="10"/>
  <c r="K1056" i="10"/>
  <c r="H1056" i="10"/>
  <c r="H2582" i="10"/>
  <c r="I1858" i="10"/>
  <c r="H332" i="10"/>
  <c r="J1858" i="10"/>
  <c r="I332" i="10"/>
  <c r="G332" i="10"/>
  <c r="G1858" i="10"/>
  <c r="H1858" i="10"/>
  <c r="K332" i="10"/>
  <c r="K1858" i="10"/>
  <c r="J332" i="10"/>
  <c r="I2438" i="10"/>
  <c r="K2438" i="10"/>
  <c r="I912" i="10"/>
  <c r="G912" i="10"/>
  <c r="H912" i="10"/>
  <c r="H2438" i="10"/>
  <c r="K912" i="10"/>
  <c r="G2438" i="10"/>
  <c r="J912" i="10"/>
  <c r="J2438" i="10"/>
  <c r="J1044" i="10"/>
  <c r="J2570" i="10"/>
  <c r="I2570" i="10"/>
  <c r="H1044" i="10"/>
  <c r="I1044" i="10"/>
  <c r="G1044" i="10"/>
  <c r="G2570" i="10"/>
  <c r="H2570" i="10"/>
  <c r="K1044" i="10"/>
  <c r="K2570" i="10"/>
  <c r="I76" i="10"/>
  <c r="G76" i="10"/>
  <c r="G1602" i="10"/>
  <c r="H1602" i="10"/>
  <c r="K76" i="10"/>
  <c r="K1602" i="10"/>
  <c r="J76" i="10"/>
  <c r="J1602" i="10"/>
  <c r="H76" i="10"/>
  <c r="I1602" i="10"/>
  <c r="I518" i="10"/>
  <c r="G518" i="10"/>
  <c r="H518" i="10"/>
  <c r="H2044" i="10"/>
  <c r="K518" i="10"/>
  <c r="G2044" i="10"/>
  <c r="J518" i="10"/>
  <c r="J2044" i="10"/>
  <c r="K2044" i="10"/>
  <c r="I2044" i="10"/>
  <c r="K861" i="10"/>
  <c r="K2387" i="10"/>
  <c r="J861" i="10"/>
  <c r="G861" i="10"/>
  <c r="J2387" i="10"/>
  <c r="I861" i="10"/>
  <c r="G2387" i="10"/>
  <c r="H861" i="10"/>
  <c r="H2387" i="10"/>
  <c r="I2387" i="10"/>
  <c r="G793" i="10"/>
  <c r="G2319" i="10"/>
  <c r="J793" i="10"/>
  <c r="K793" i="10"/>
  <c r="K2319" i="10"/>
  <c r="I2319" i="10"/>
  <c r="J2319" i="10"/>
  <c r="I793" i="10"/>
  <c r="H793" i="10"/>
  <c r="H2319" i="10"/>
  <c r="K587" i="10"/>
  <c r="K2113" i="10"/>
  <c r="J587" i="10"/>
  <c r="J2113" i="10"/>
  <c r="I587" i="10"/>
  <c r="H587" i="10"/>
  <c r="H2113" i="10"/>
  <c r="G2113" i="10"/>
  <c r="I2113" i="10"/>
  <c r="G587" i="10"/>
  <c r="H1956" i="10"/>
  <c r="K430" i="10"/>
  <c r="G1956" i="10"/>
  <c r="G430" i="10"/>
  <c r="J430" i="10"/>
  <c r="J1956" i="10"/>
  <c r="H430" i="10"/>
  <c r="I1956" i="10"/>
  <c r="K1956" i="10"/>
  <c r="I430" i="10"/>
  <c r="I1265" i="10"/>
  <c r="H1265" i="10"/>
  <c r="G1265" i="10"/>
  <c r="G2791" i="10"/>
  <c r="J1265" i="10"/>
  <c r="K1265" i="10"/>
  <c r="K2791" i="10"/>
  <c r="I2791" i="10"/>
  <c r="J2791" i="10"/>
  <c r="H2791" i="10"/>
  <c r="K2768" i="10"/>
  <c r="J2768" i="10"/>
  <c r="K1242" i="10"/>
  <c r="J1242" i="10"/>
  <c r="H1242" i="10"/>
  <c r="I1242" i="10"/>
  <c r="I2768" i="10"/>
  <c r="G2768" i="10"/>
  <c r="H2768" i="10"/>
  <c r="G1242" i="10"/>
  <c r="K3054" i="10"/>
  <c r="H3054" i="10"/>
  <c r="J1528" i="10"/>
  <c r="I3054" i="10"/>
  <c r="H1528" i="10"/>
  <c r="K1528" i="10"/>
  <c r="G1528" i="10"/>
  <c r="G3054" i="10"/>
  <c r="I1528" i="10"/>
  <c r="J3054" i="10"/>
  <c r="K837" i="10"/>
  <c r="K2363" i="10"/>
  <c r="J837" i="10"/>
  <c r="J2363" i="10"/>
  <c r="I837" i="10"/>
  <c r="H837" i="10"/>
  <c r="H2363" i="10"/>
  <c r="I2363" i="10"/>
  <c r="G837" i="10"/>
  <c r="G2363" i="10"/>
  <c r="J2211" i="10"/>
  <c r="I685" i="10"/>
  <c r="H685" i="10"/>
  <c r="H2211" i="10"/>
  <c r="G2211" i="10"/>
  <c r="G685" i="10"/>
  <c r="I2211" i="10"/>
  <c r="K685" i="10"/>
  <c r="K2211" i="10"/>
  <c r="J685" i="10"/>
  <c r="I138" i="10"/>
  <c r="G138" i="10"/>
  <c r="K1664" i="10"/>
  <c r="H1664" i="10"/>
  <c r="K138" i="10"/>
  <c r="H138" i="10"/>
  <c r="J138" i="10"/>
  <c r="J1664" i="10"/>
  <c r="G1664" i="10"/>
  <c r="I1664" i="10"/>
  <c r="J1153" i="10"/>
  <c r="J2679" i="10"/>
  <c r="G2679" i="10"/>
  <c r="I2679" i="10"/>
  <c r="I1153" i="10"/>
  <c r="K2679" i="10"/>
  <c r="H2679" i="10"/>
  <c r="G1153" i="10"/>
  <c r="K1153" i="10"/>
  <c r="H1153" i="10"/>
  <c r="K2732" i="10"/>
  <c r="K1206" i="10"/>
  <c r="G1206" i="10"/>
  <c r="J1206" i="10"/>
  <c r="H1206" i="10"/>
  <c r="I1206" i="10"/>
  <c r="I2732" i="10"/>
  <c r="G2732" i="10"/>
  <c r="H2732" i="10"/>
  <c r="J2732" i="10"/>
  <c r="J1371" i="10"/>
  <c r="K1371" i="10"/>
  <c r="K2897" i="10"/>
  <c r="I2897" i="10"/>
  <c r="J2897" i="10"/>
  <c r="I1371" i="10"/>
  <c r="H2897" i="10"/>
  <c r="H1371" i="10"/>
  <c r="G1371" i="10"/>
  <c r="G2897" i="10"/>
  <c r="G665" i="10"/>
  <c r="G2191" i="10"/>
  <c r="J665" i="10"/>
  <c r="K665" i="10"/>
  <c r="K2191" i="10"/>
  <c r="I2191" i="10"/>
  <c r="J2191" i="10"/>
  <c r="I665" i="10"/>
  <c r="H665" i="10"/>
  <c r="H2191" i="10"/>
  <c r="J1961" i="10"/>
  <c r="I435" i="10"/>
  <c r="H435" i="10"/>
  <c r="H1961" i="10"/>
  <c r="G435" i="10"/>
  <c r="G1961" i="10"/>
  <c r="I1961" i="10"/>
  <c r="K435" i="10"/>
  <c r="K1961" i="10"/>
  <c r="J435" i="10"/>
  <c r="I548" i="10"/>
  <c r="G548" i="10"/>
  <c r="G2074" i="10"/>
  <c r="H2074" i="10"/>
  <c r="K548" i="10"/>
  <c r="K2074" i="10"/>
  <c r="J548" i="10"/>
  <c r="J2074" i="10"/>
  <c r="H548" i="10"/>
  <c r="I2074" i="10"/>
  <c r="J360" i="10"/>
  <c r="J1886" i="10"/>
  <c r="I1886" i="10"/>
  <c r="K1886" i="10"/>
  <c r="I360" i="10"/>
  <c r="G360" i="10"/>
  <c r="G1886" i="10"/>
  <c r="K360" i="10"/>
  <c r="H360" i="10"/>
  <c r="H1886" i="10"/>
  <c r="J1693" i="10"/>
  <c r="I167" i="10"/>
  <c r="H167" i="10"/>
  <c r="H1693" i="10"/>
  <c r="G167" i="10"/>
  <c r="G1693" i="10"/>
  <c r="J167" i="10"/>
  <c r="I1693" i="10"/>
  <c r="K1693" i="10"/>
  <c r="K167" i="10"/>
  <c r="K191" i="10"/>
  <c r="K1717" i="10"/>
  <c r="I1717" i="10"/>
  <c r="J191" i="10"/>
  <c r="J1717" i="10"/>
  <c r="I191" i="10"/>
  <c r="G191" i="10"/>
  <c r="H191" i="10"/>
  <c r="H1717" i="10"/>
  <c r="G1717" i="10"/>
  <c r="H1168" i="10"/>
  <c r="I1168" i="10"/>
  <c r="I2694" i="10"/>
  <c r="G2694" i="10"/>
  <c r="H2694" i="10"/>
  <c r="J2694" i="10"/>
  <c r="G1168" i="10"/>
  <c r="K2694" i="10"/>
  <c r="K1168" i="10"/>
  <c r="J1168" i="10"/>
  <c r="I2082" i="10"/>
  <c r="H556" i="10"/>
  <c r="I556" i="10"/>
  <c r="G556" i="10"/>
  <c r="G2082" i="10"/>
  <c r="H2082" i="10"/>
  <c r="K556" i="10"/>
  <c r="K2082" i="10"/>
  <c r="J556" i="10"/>
  <c r="J2082" i="10"/>
  <c r="I688" i="10"/>
  <c r="G688" i="10"/>
  <c r="G2214" i="10"/>
  <c r="H2214" i="10"/>
  <c r="K688" i="10"/>
  <c r="H688" i="10"/>
  <c r="J2214" i="10"/>
  <c r="J688" i="10"/>
  <c r="K2214" i="10"/>
  <c r="I2214" i="10"/>
  <c r="J2313" i="10"/>
  <c r="I787" i="10"/>
  <c r="H787" i="10"/>
  <c r="H2313" i="10"/>
  <c r="G787" i="10"/>
  <c r="G2313" i="10"/>
  <c r="I2313" i="10"/>
  <c r="K787" i="10"/>
  <c r="K2313" i="10"/>
  <c r="J787" i="10"/>
  <c r="G131" i="10"/>
  <c r="G1657" i="10"/>
  <c r="J131" i="10"/>
  <c r="K131" i="10"/>
  <c r="K1657" i="10"/>
  <c r="I1657" i="10"/>
  <c r="J1657" i="10"/>
  <c r="I131" i="10"/>
  <c r="H131" i="10"/>
  <c r="H1657" i="10"/>
  <c r="I840" i="10"/>
  <c r="G840" i="10"/>
  <c r="H840" i="10"/>
  <c r="H2366" i="10"/>
  <c r="K840" i="10"/>
  <c r="G2366" i="10"/>
  <c r="J840" i="10"/>
  <c r="J2366" i="10"/>
  <c r="I2366" i="10"/>
  <c r="K2366" i="10"/>
  <c r="G697" i="10"/>
  <c r="G2223" i="10"/>
  <c r="J697" i="10"/>
  <c r="K697" i="10"/>
  <c r="K2223" i="10"/>
  <c r="I2223" i="10"/>
  <c r="I697" i="10"/>
  <c r="J2223" i="10"/>
  <c r="H697" i="10"/>
  <c r="H2223" i="10"/>
  <c r="K513" i="10"/>
  <c r="K2039" i="10"/>
  <c r="I2039" i="10"/>
  <c r="G513" i="10"/>
  <c r="J2039" i="10"/>
  <c r="I513" i="10"/>
  <c r="J513" i="10"/>
  <c r="H513" i="10"/>
  <c r="H2039" i="10"/>
  <c r="G2039" i="10"/>
  <c r="I1094" i="10"/>
  <c r="G1094" i="10"/>
  <c r="G2620" i="10"/>
  <c r="H2620" i="10"/>
  <c r="K1094" i="10"/>
  <c r="K2620" i="10"/>
  <c r="J1094" i="10"/>
  <c r="J2620" i="10"/>
  <c r="H1094" i="10"/>
  <c r="I2620" i="10"/>
  <c r="G499" i="10"/>
  <c r="G2025" i="10"/>
  <c r="I2025" i="10"/>
  <c r="K499" i="10"/>
  <c r="K2025" i="10"/>
  <c r="J499" i="10"/>
  <c r="J2025" i="10"/>
  <c r="I499" i="10"/>
  <c r="H499" i="10"/>
  <c r="H2025" i="10"/>
  <c r="J2159" i="10"/>
  <c r="I633" i="10"/>
  <c r="H633" i="10"/>
  <c r="H2159" i="10"/>
  <c r="G633" i="10"/>
  <c r="G2159" i="10"/>
  <c r="J633" i="10"/>
  <c r="I2159" i="10"/>
  <c r="K633" i="10"/>
  <c r="K2159" i="10"/>
  <c r="H59" i="10"/>
  <c r="H1585" i="10"/>
  <c r="I59" i="10"/>
  <c r="G59" i="10"/>
  <c r="G1585" i="10"/>
  <c r="J59" i="10"/>
  <c r="K59" i="10"/>
  <c r="K1585" i="10"/>
  <c r="I1585" i="10"/>
  <c r="J1585" i="10"/>
  <c r="G1479" i="10"/>
  <c r="H1479" i="10"/>
  <c r="K1479" i="10"/>
  <c r="G3005" i="10"/>
  <c r="J1479" i="10"/>
  <c r="J3005" i="10"/>
  <c r="K3005" i="10"/>
  <c r="I3005" i="10"/>
  <c r="I1479" i="10"/>
  <c r="H3005" i="10"/>
  <c r="J1575" i="10"/>
  <c r="I49" i="10"/>
  <c r="H49" i="10"/>
  <c r="H1575" i="10"/>
  <c r="G49" i="10"/>
  <c r="G1575" i="10"/>
  <c r="J49" i="10"/>
  <c r="K1575" i="10"/>
  <c r="I1575" i="10"/>
  <c r="K49" i="10"/>
  <c r="J1691" i="10"/>
  <c r="I165" i="10"/>
  <c r="H165" i="10"/>
  <c r="H1691" i="10"/>
  <c r="G165" i="10"/>
  <c r="G1691" i="10"/>
  <c r="I1691" i="10"/>
  <c r="K165" i="10"/>
  <c r="K1691" i="10"/>
  <c r="J165" i="10"/>
  <c r="I334" i="10"/>
  <c r="G334" i="10"/>
  <c r="G1860" i="10"/>
  <c r="H1860" i="10"/>
  <c r="K334" i="10"/>
  <c r="K1860" i="10"/>
  <c r="J334" i="10"/>
  <c r="J1860" i="10"/>
  <c r="I1860" i="10"/>
  <c r="H334" i="10"/>
  <c r="J1843" i="10"/>
  <c r="I317" i="10"/>
  <c r="H317" i="10"/>
  <c r="H1843" i="10"/>
  <c r="G317" i="10"/>
  <c r="G1843" i="10"/>
  <c r="I1843" i="10"/>
  <c r="K317" i="10"/>
  <c r="K1843" i="10"/>
  <c r="J317" i="10"/>
  <c r="J1715" i="10"/>
  <c r="I189" i="10"/>
  <c r="H189" i="10"/>
  <c r="H1715" i="10"/>
  <c r="G189" i="10"/>
  <c r="G1715" i="10"/>
  <c r="I1715" i="10"/>
  <c r="K189" i="10"/>
  <c r="J189" i="10"/>
  <c r="K1715" i="10"/>
  <c r="I404" i="10"/>
  <c r="G404" i="10"/>
  <c r="G1930" i="10"/>
  <c r="H1930" i="10"/>
  <c r="K404" i="10"/>
  <c r="K1930" i="10"/>
  <c r="J404" i="10"/>
  <c r="J1930" i="10"/>
  <c r="I1930" i="10"/>
  <c r="H404" i="10"/>
  <c r="J2041" i="10"/>
  <c r="I515" i="10"/>
  <c r="H515" i="10"/>
  <c r="H2041" i="10"/>
  <c r="G515" i="10"/>
  <c r="G2041" i="10"/>
  <c r="I2041" i="10"/>
  <c r="K515" i="10"/>
  <c r="K2041" i="10"/>
  <c r="J515" i="10"/>
  <c r="H2777" i="10"/>
  <c r="H1251" i="10"/>
  <c r="I2777" i="10"/>
  <c r="G2777" i="10"/>
  <c r="G1251" i="10"/>
  <c r="K2777" i="10"/>
  <c r="J2777" i="10"/>
  <c r="K1251" i="10"/>
  <c r="I1251" i="10"/>
  <c r="J1251" i="10"/>
  <c r="H1972" i="10"/>
  <c r="K446" i="10"/>
  <c r="G1972" i="10"/>
  <c r="J446" i="10"/>
  <c r="J1972" i="10"/>
  <c r="I1972" i="10"/>
  <c r="K1972" i="10"/>
  <c r="H446" i="10"/>
  <c r="I446" i="10"/>
  <c r="G446" i="10"/>
  <c r="G799" i="10"/>
  <c r="G2325" i="10"/>
  <c r="J799" i="10"/>
  <c r="K799" i="10"/>
  <c r="I799" i="10"/>
  <c r="K2325" i="10"/>
  <c r="J2325" i="10"/>
  <c r="H2325" i="10"/>
  <c r="H799" i="10"/>
  <c r="I2325" i="10"/>
  <c r="G135" i="10"/>
  <c r="G1661" i="10"/>
  <c r="J135" i="10"/>
  <c r="K135" i="10"/>
  <c r="K1661" i="10"/>
  <c r="I1661" i="10"/>
  <c r="J1661" i="10"/>
  <c r="I135" i="10"/>
  <c r="H135" i="10"/>
  <c r="H1661" i="10"/>
  <c r="H2781" i="10"/>
  <c r="I1255" i="10"/>
  <c r="G1255" i="10"/>
  <c r="H1255" i="10"/>
  <c r="J1255" i="10"/>
  <c r="K1255" i="10"/>
  <c r="G2781" i="10"/>
  <c r="I2781" i="10"/>
  <c r="J2781" i="10"/>
  <c r="K2781" i="10"/>
  <c r="G2730" i="10"/>
  <c r="H2730" i="10"/>
  <c r="G1204" i="10"/>
  <c r="K2730" i="10"/>
  <c r="K1204" i="10"/>
  <c r="J2730" i="10"/>
  <c r="J1204" i="10"/>
  <c r="H1204" i="10"/>
  <c r="I1204" i="10"/>
  <c r="I2730" i="10"/>
  <c r="K3006" i="10"/>
  <c r="K1480" i="10"/>
  <c r="G1480" i="10"/>
  <c r="J1480" i="10"/>
  <c r="H1480" i="10"/>
  <c r="I1480" i="10"/>
  <c r="I3006" i="10"/>
  <c r="G3006" i="10"/>
  <c r="H3006" i="10"/>
  <c r="J3006" i="10"/>
  <c r="I1646" i="10"/>
  <c r="K1646" i="10"/>
  <c r="J120" i="10"/>
  <c r="I120" i="10"/>
  <c r="G120" i="10"/>
  <c r="G1646" i="10"/>
  <c r="J1646" i="10"/>
  <c r="H1646" i="10"/>
  <c r="K120" i="10"/>
  <c r="H120" i="10"/>
  <c r="G771" i="10"/>
  <c r="G2297" i="10"/>
  <c r="J771" i="10"/>
  <c r="K771" i="10"/>
  <c r="K2297" i="10"/>
  <c r="I2297" i="10"/>
  <c r="J2297" i="10"/>
  <c r="I771" i="10"/>
  <c r="H2297" i="10"/>
  <c r="H771" i="10"/>
  <c r="J626" i="10"/>
  <c r="J2152" i="10"/>
  <c r="I2152" i="10"/>
  <c r="G2152" i="10"/>
  <c r="I626" i="10"/>
  <c r="G626" i="10"/>
  <c r="H626" i="10"/>
  <c r="K626" i="10"/>
  <c r="K2152" i="10"/>
  <c r="H2152" i="10"/>
  <c r="I646" i="10"/>
  <c r="G646" i="10"/>
  <c r="K2172" i="10"/>
  <c r="H2172" i="10"/>
  <c r="K646" i="10"/>
  <c r="G2172" i="10"/>
  <c r="J646" i="10"/>
  <c r="H646" i="10"/>
  <c r="I2172" i="10"/>
  <c r="J2172" i="10"/>
  <c r="J2111" i="10"/>
  <c r="I585" i="10"/>
  <c r="H585" i="10"/>
  <c r="H2111" i="10"/>
  <c r="G585" i="10"/>
  <c r="G2111" i="10"/>
  <c r="J585" i="10"/>
  <c r="I2111" i="10"/>
  <c r="K585" i="10"/>
  <c r="K2111" i="10"/>
  <c r="I2572" i="10"/>
  <c r="H1046" i="10"/>
  <c r="J2572" i="10"/>
  <c r="I1046" i="10"/>
  <c r="G1046" i="10"/>
  <c r="G2572" i="10"/>
  <c r="H2572" i="10"/>
  <c r="K1046" i="10"/>
  <c r="K2572" i="10"/>
  <c r="J1046" i="10"/>
  <c r="I570" i="10"/>
  <c r="G570" i="10"/>
  <c r="K2096" i="10"/>
  <c r="K570" i="10"/>
  <c r="H570" i="10"/>
  <c r="H2096" i="10"/>
  <c r="J2096" i="10"/>
  <c r="I2096" i="10"/>
  <c r="J570" i="10"/>
  <c r="G2096" i="10"/>
  <c r="J1227" i="10"/>
  <c r="K1227" i="10"/>
  <c r="G2753" i="10"/>
  <c r="I2753" i="10"/>
  <c r="J2753" i="10"/>
  <c r="K2753" i="10"/>
  <c r="H2753" i="10"/>
  <c r="I1227" i="10"/>
  <c r="G1227" i="10"/>
  <c r="H1227" i="10"/>
  <c r="J1663" i="10"/>
  <c r="I137" i="10"/>
  <c r="H137" i="10"/>
  <c r="H1663" i="10"/>
  <c r="G137" i="10"/>
  <c r="G1663" i="10"/>
  <c r="J137" i="10"/>
  <c r="K137" i="10"/>
  <c r="K1663" i="10"/>
  <c r="I1663" i="10"/>
  <c r="J1587" i="10"/>
  <c r="I61" i="10"/>
  <c r="H61" i="10"/>
  <c r="H1587" i="10"/>
  <c r="G61" i="10"/>
  <c r="G1587" i="10"/>
  <c r="I1587" i="10"/>
  <c r="K61" i="10"/>
  <c r="K1587" i="10"/>
  <c r="J61" i="10"/>
  <c r="G501" i="10"/>
  <c r="G2027" i="10"/>
  <c r="I2027" i="10"/>
  <c r="K501" i="10"/>
  <c r="K2027" i="10"/>
  <c r="J501" i="10"/>
  <c r="J2027" i="10"/>
  <c r="I501" i="10"/>
  <c r="H501" i="10"/>
  <c r="H2027" i="10"/>
  <c r="I992" i="10"/>
  <c r="G992" i="10"/>
  <c r="H992" i="10"/>
  <c r="H2518" i="10"/>
  <c r="K992" i="10"/>
  <c r="G2518" i="10"/>
  <c r="J992" i="10"/>
  <c r="J2518" i="10"/>
  <c r="I2518" i="10"/>
  <c r="K2518" i="10"/>
  <c r="I1068" i="10"/>
  <c r="G1068" i="10"/>
  <c r="G2594" i="10"/>
  <c r="H2594" i="10"/>
  <c r="K1068" i="10"/>
  <c r="K2594" i="10"/>
  <c r="J1068" i="10"/>
  <c r="J2594" i="10"/>
  <c r="I2594" i="10"/>
  <c r="H1068" i="10"/>
  <c r="J1171" i="10"/>
  <c r="K1171" i="10"/>
  <c r="G2697" i="10"/>
  <c r="I2697" i="10"/>
  <c r="J2697" i="10"/>
  <c r="K2697" i="10"/>
  <c r="I1171" i="10"/>
  <c r="H2697" i="10"/>
  <c r="G1171" i="10"/>
  <c r="H1171" i="10"/>
  <c r="I50" i="10"/>
  <c r="G50" i="10"/>
  <c r="K1576" i="10"/>
  <c r="H1576" i="10"/>
  <c r="K50" i="10"/>
  <c r="H50" i="10"/>
  <c r="J50" i="10"/>
  <c r="J1576" i="10"/>
  <c r="I1576" i="10"/>
  <c r="G1576" i="10"/>
  <c r="H1258" i="10"/>
  <c r="H2784" i="10"/>
  <c r="K1258" i="10"/>
  <c r="G2784" i="10"/>
  <c r="J1258" i="10"/>
  <c r="J2784" i="10"/>
  <c r="K2784" i="10"/>
  <c r="I2784" i="10"/>
  <c r="I1258" i="10"/>
  <c r="G1258" i="10"/>
  <c r="I726" i="10"/>
  <c r="G726" i="10"/>
  <c r="H726" i="10"/>
  <c r="H2252" i="10"/>
  <c r="K726" i="10"/>
  <c r="G2252" i="10"/>
  <c r="J726" i="10"/>
  <c r="J2252" i="10"/>
  <c r="K2252" i="10"/>
  <c r="I2252" i="10"/>
  <c r="I802" i="10"/>
  <c r="G802" i="10"/>
  <c r="H802" i="10"/>
  <c r="H2328" i="10"/>
  <c r="K802" i="10"/>
  <c r="K2328" i="10"/>
  <c r="J802" i="10"/>
  <c r="J2328" i="10"/>
  <c r="I2328" i="10"/>
  <c r="G2328" i="10"/>
  <c r="I2072" i="10"/>
  <c r="G2072" i="10"/>
  <c r="J546" i="10"/>
  <c r="I546" i="10"/>
  <c r="G546" i="10"/>
  <c r="H546" i="10"/>
  <c r="H2072" i="10"/>
  <c r="K546" i="10"/>
  <c r="K2072" i="10"/>
  <c r="J2072" i="10"/>
  <c r="G1261" i="10"/>
  <c r="G2787" i="10"/>
  <c r="K1261" i="10"/>
  <c r="K2787" i="10"/>
  <c r="J1261" i="10"/>
  <c r="J2787" i="10"/>
  <c r="I1261" i="10"/>
  <c r="I2787" i="10"/>
  <c r="H1261" i="10"/>
  <c r="H2787" i="10"/>
  <c r="J658" i="10"/>
  <c r="J2184" i="10"/>
  <c r="I2184" i="10"/>
  <c r="G2184" i="10"/>
  <c r="I658" i="10"/>
  <c r="H658" i="10"/>
  <c r="K658" i="10"/>
  <c r="H2184" i="10"/>
  <c r="K2184" i="10"/>
  <c r="G658" i="10"/>
  <c r="G443" i="10"/>
  <c r="G1969" i="10"/>
  <c r="I1969" i="10"/>
  <c r="K443" i="10"/>
  <c r="K1969" i="10"/>
  <c r="J443" i="10"/>
  <c r="J1969" i="10"/>
  <c r="I443" i="10"/>
  <c r="H443" i="10"/>
  <c r="H1969" i="10"/>
  <c r="J640" i="10"/>
  <c r="J2166" i="10"/>
  <c r="I2166" i="10"/>
  <c r="K2166" i="10"/>
  <c r="G640" i="10"/>
  <c r="G2166" i="10"/>
  <c r="H640" i="10"/>
  <c r="K640" i="10"/>
  <c r="I640" i="10"/>
  <c r="H2166" i="10"/>
  <c r="G45" i="10"/>
  <c r="G1571" i="10"/>
  <c r="I1571" i="10"/>
  <c r="K45" i="10"/>
  <c r="K1571" i="10"/>
  <c r="J45" i="10"/>
  <c r="J1571" i="10"/>
  <c r="I45" i="10"/>
  <c r="H45" i="10"/>
  <c r="H1571" i="10"/>
  <c r="I628" i="10"/>
  <c r="G628" i="10"/>
  <c r="G2154" i="10"/>
  <c r="H2154" i="10"/>
  <c r="K628" i="10"/>
  <c r="K2154" i="10"/>
  <c r="J628" i="10"/>
  <c r="J2154" i="10"/>
  <c r="H628" i="10"/>
  <c r="I2154" i="10"/>
  <c r="K2800" i="10"/>
  <c r="K1274" i="10"/>
  <c r="G1274" i="10"/>
  <c r="J1274" i="10"/>
  <c r="H1274" i="10"/>
  <c r="I1274" i="10"/>
  <c r="I2800" i="10"/>
  <c r="G2800" i="10"/>
  <c r="H2800" i="10"/>
  <c r="J2800" i="10"/>
  <c r="J86" i="10"/>
  <c r="J1612" i="10"/>
  <c r="I1612" i="10"/>
  <c r="H86" i="10"/>
  <c r="I86" i="10"/>
  <c r="G86" i="10"/>
  <c r="K1612" i="10"/>
  <c r="H1612" i="10"/>
  <c r="K86" i="10"/>
  <c r="G1612" i="10"/>
  <c r="H433" i="10"/>
  <c r="H1959" i="10"/>
  <c r="I433" i="10"/>
  <c r="G433" i="10"/>
  <c r="G1959" i="10"/>
  <c r="J433" i="10"/>
  <c r="K433" i="10"/>
  <c r="K1959" i="10"/>
  <c r="I1959" i="10"/>
  <c r="J1959" i="10"/>
  <c r="H155" i="10"/>
  <c r="H1681" i="10"/>
  <c r="G155" i="10"/>
  <c r="G1681" i="10"/>
  <c r="I1681" i="10"/>
  <c r="I155" i="10"/>
  <c r="K155" i="10"/>
  <c r="K1681" i="10"/>
  <c r="J155" i="10"/>
  <c r="J1681" i="10"/>
  <c r="I26" i="10"/>
  <c r="G26" i="10"/>
  <c r="K1552" i="10"/>
  <c r="H1552" i="10"/>
  <c r="K26" i="10"/>
  <c r="H26" i="10"/>
  <c r="J26" i="10"/>
  <c r="J1552" i="10"/>
  <c r="I1552" i="10"/>
  <c r="G1552" i="10"/>
  <c r="I136" i="10"/>
  <c r="G136" i="10"/>
  <c r="H136" i="10"/>
  <c r="H1662" i="10"/>
  <c r="K136" i="10"/>
  <c r="G1662" i="10"/>
  <c r="J136" i="10"/>
  <c r="J1662" i="10"/>
  <c r="I1662" i="10"/>
  <c r="K1662" i="10"/>
  <c r="H2739" i="10"/>
  <c r="I1213" i="10"/>
  <c r="G1213" i="10"/>
  <c r="H1213" i="10"/>
  <c r="J1213" i="10"/>
  <c r="K1213" i="10"/>
  <c r="G2739" i="10"/>
  <c r="J2739" i="10"/>
  <c r="K2739" i="10"/>
  <c r="I2739" i="10"/>
  <c r="J664" i="10"/>
  <c r="J2190" i="10"/>
  <c r="I2190" i="10"/>
  <c r="K2190" i="10"/>
  <c r="G664" i="10"/>
  <c r="G2190" i="10"/>
  <c r="H2190" i="10"/>
  <c r="K664" i="10"/>
  <c r="I664" i="10"/>
  <c r="H664" i="10"/>
  <c r="J10" i="10"/>
  <c r="J1536" i="10"/>
  <c r="I1536" i="10"/>
  <c r="G1536" i="10"/>
  <c r="I10" i="10"/>
  <c r="G10" i="10"/>
  <c r="K1536" i="10"/>
  <c r="H1536" i="10"/>
  <c r="K10" i="10"/>
  <c r="H10" i="10"/>
  <c r="G401" i="10"/>
  <c r="G1927" i="10"/>
  <c r="J401" i="10"/>
  <c r="K401" i="10"/>
  <c r="K1927" i="10"/>
  <c r="I1927" i="10"/>
  <c r="J1927" i="10"/>
  <c r="I401" i="10"/>
  <c r="H1927" i="10"/>
  <c r="H401" i="10"/>
  <c r="I376" i="10"/>
  <c r="G376" i="10"/>
  <c r="G1902" i="10"/>
  <c r="H1902" i="10"/>
  <c r="K376" i="10"/>
  <c r="H376" i="10"/>
  <c r="J376" i="10"/>
  <c r="J1902" i="10"/>
  <c r="I1902" i="10"/>
  <c r="K1902" i="10"/>
  <c r="J706" i="10"/>
  <c r="J2232" i="10"/>
  <c r="G706" i="10"/>
  <c r="I2232" i="10"/>
  <c r="G2232" i="10"/>
  <c r="I706" i="10"/>
  <c r="H706" i="10"/>
  <c r="K706" i="10"/>
  <c r="K2232" i="10"/>
  <c r="H2232" i="10"/>
  <c r="I922" i="10"/>
  <c r="G922" i="10"/>
  <c r="H922" i="10"/>
  <c r="H2448" i="10"/>
  <c r="K922" i="10"/>
  <c r="K2448" i="10"/>
  <c r="J922" i="10"/>
  <c r="J2448" i="10"/>
  <c r="I2448" i="10"/>
  <c r="G2448" i="10"/>
  <c r="G415" i="10"/>
  <c r="G1941" i="10"/>
  <c r="J415" i="10"/>
  <c r="K415" i="10"/>
  <c r="K1941" i="10"/>
  <c r="I1941" i="10"/>
  <c r="J1941" i="10"/>
  <c r="I415" i="10"/>
  <c r="H415" i="10"/>
  <c r="H1941" i="10"/>
  <c r="J2155" i="10"/>
  <c r="I629" i="10"/>
  <c r="H629" i="10"/>
  <c r="H2155" i="10"/>
  <c r="G629" i="10"/>
  <c r="G2155" i="10"/>
  <c r="I2155" i="10"/>
  <c r="K629" i="10"/>
  <c r="K2155" i="10"/>
  <c r="J629" i="10"/>
  <c r="G359" i="10"/>
  <c r="G1885" i="10"/>
  <c r="J359" i="10"/>
  <c r="K359" i="10"/>
  <c r="K1885" i="10"/>
  <c r="I1885" i="10"/>
  <c r="J1885" i="10"/>
  <c r="I359" i="10"/>
  <c r="H359" i="10"/>
  <c r="H1885" i="10"/>
  <c r="G169" i="10"/>
  <c r="G1695" i="10"/>
  <c r="J169" i="10"/>
  <c r="K169" i="10"/>
  <c r="K1695" i="10"/>
  <c r="I1695" i="10"/>
  <c r="J1695" i="10"/>
  <c r="I169" i="10"/>
  <c r="H1695" i="10"/>
  <c r="H169" i="10"/>
  <c r="G1279" i="10"/>
  <c r="G2805" i="10"/>
  <c r="I1279" i="10"/>
  <c r="J1279" i="10"/>
  <c r="K1279" i="10"/>
  <c r="K2805" i="10"/>
  <c r="I2805" i="10"/>
  <c r="J2805" i="10"/>
  <c r="H2805" i="10"/>
  <c r="H1279" i="10"/>
  <c r="H1584" i="10"/>
  <c r="K58" i="10"/>
  <c r="K1584" i="10"/>
  <c r="G58" i="10"/>
  <c r="J58" i="10"/>
  <c r="J1584" i="10"/>
  <c r="I58" i="10"/>
  <c r="I1584" i="10"/>
  <c r="G1584" i="10"/>
  <c r="H58" i="10"/>
  <c r="J588" i="10"/>
  <c r="J2114" i="10"/>
  <c r="I2114" i="10"/>
  <c r="H588" i="10"/>
  <c r="I588" i="10"/>
  <c r="G588" i="10"/>
  <c r="G2114" i="10"/>
  <c r="K2114" i="10"/>
  <c r="K588" i="10"/>
  <c r="H2114" i="10"/>
  <c r="J1809" i="10"/>
  <c r="I283" i="10"/>
  <c r="H283" i="10"/>
  <c r="H1809" i="10"/>
  <c r="G283" i="10"/>
  <c r="G1809" i="10"/>
  <c r="I1809" i="10"/>
  <c r="K283" i="10"/>
  <c r="K1809" i="10"/>
  <c r="J283" i="10"/>
  <c r="J652" i="10"/>
  <c r="J2178" i="10"/>
  <c r="I2178" i="10"/>
  <c r="H652" i="10"/>
  <c r="I652" i="10"/>
  <c r="G652" i="10"/>
  <c r="G2178" i="10"/>
  <c r="H2178" i="10"/>
  <c r="K2178" i="10"/>
  <c r="K652" i="10"/>
  <c r="J1189" i="10"/>
  <c r="J2715" i="10"/>
  <c r="K2715" i="10"/>
  <c r="I2715" i="10"/>
  <c r="H2715" i="10"/>
  <c r="I1189" i="10"/>
  <c r="G1189" i="10"/>
  <c r="H1189" i="10"/>
  <c r="K1189" i="10"/>
  <c r="G2715" i="10"/>
  <c r="J1527" i="10"/>
  <c r="G1527" i="10"/>
  <c r="H1527" i="10"/>
  <c r="I3053" i="10"/>
  <c r="J3053" i="10"/>
  <c r="K3053" i="10"/>
  <c r="G3053" i="10"/>
  <c r="I1527" i="10"/>
  <c r="H3053" i="10"/>
  <c r="K1527" i="10"/>
  <c r="H2649" i="10"/>
  <c r="I1123" i="10"/>
  <c r="G1123" i="10"/>
  <c r="H1123" i="10"/>
  <c r="K1123" i="10"/>
  <c r="J1123" i="10"/>
  <c r="K2649" i="10"/>
  <c r="J2649" i="10"/>
  <c r="G2649" i="10"/>
  <c r="I2649" i="10"/>
  <c r="J808" i="10"/>
  <c r="J2334" i="10"/>
  <c r="I2334" i="10"/>
  <c r="K2334" i="10"/>
  <c r="I808" i="10"/>
  <c r="G808" i="10"/>
  <c r="H808" i="10"/>
  <c r="K808" i="10"/>
  <c r="G2334" i="10"/>
  <c r="H2334" i="10"/>
  <c r="J2251" i="10"/>
  <c r="I725" i="10"/>
  <c r="H725" i="10"/>
  <c r="H2251" i="10"/>
  <c r="G725" i="10"/>
  <c r="I2251" i="10"/>
  <c r="K2251" i="10"/>
  <c r="K725" i="10"/>
  <c r="J725" i="10"/>
  <c r="G2251" i="10"/>
  <c r="G673" i="10"/>
  <c r="G2199" i="10"/>
  <c r="J673" i="10"/>
  <c r="I673" i="10"/>
  <c r="K673" i="10"/>
  <c r="K2199" i="10"/>
  <c r="I2199" i="10"/>
  <c r="J2199" i="10"/>
  <c r="H673" i="10"/>
  <c r="H2199" i="10"/>
  <c r="K2744" i="10"/>
  <c r="G1218" i="10"/>
  <c r="K1218" i="10"/>
  <c r="J1218" i="10"/>
  <c r="H1218" i="10"/>
  <c r="I1218" i="10"/>
  <c r="I2744" i="10"/>
  <c r="G2744" i="10"/>
  <c r="H2744" i="10"/>
  <c r="J2744" i="10"/>
  <c r="G753" i="10"/>
  <c r="G2279" i="10"/>
  <c r="J753" i="10"/>
  <c r="K753" i="10"/>
  <c r="K2279" i="10"/>
  <c r="I2279" i="10"/>
  <c r="J2279" i="10"/>
  <c r="I753" i="10"/>
  <c r="H753" i="10"/>
  <c r="H2279" i="10"/>
  <c r="G173" i="10"/>
  <c r="G1699" i="10"/>
  <c r="I1699" i="10"/>
  <c r="K173" i="10"/>
  <c r="K1699" i="10"/>
  <c r="J173" i="10"/>
  <c r="J1699" i="10"/>
  <c r="I173" i="10"/>
  <c r="H173" i="10"/>
  <c r="H1699" i="10"/>
  <c r="G625" i="10"/>
  <c r="G2151" i="10"/>
  <c r="J625" i="10"/>
  <c r="K625" i="10"/>
  <c r="K2151" i="10"/>
  <c r="I2151" i="10"/>
  <c r="J2151" i="10"/>
  <c r="I625" i="10"/>
  <c r="H2151" i="10"/>
  <c r="H625" i="10"/>
  <c r="J238" i="10"/>
  <c r="J1764" i="10"/>
  <c r="I1764" i="10"/>
  <c r="H238" i="10"/>
  <c r="I238" i="10"/>
  <c r="G238" i="10"/>
  <c r="G1764" i="10"/>
  <c r="K1764" i="10"/>
  <c r="H1764" i="10"/>
  <c r="K238" i="10"/>
  <c r="J2373" i="10"/>
  <c r="I847" i="10"/>
  <c r="H847" i="10"/>
  <c r="H2373" i="10"/>
  <c r="G847" i="10"/>
  <c r="G2373" i="10"/>
  <c r="J847" i="10"/>
  <c r="I2373" i="10"/>
  <c r="K847" i="10"/>
  <c r="K2373" i="10"/>
  <c r="I1928" i="10"/>
  <c r="G1928" i="10"/>
  <c r="I402" i="10"/>
  <c r="G402" i="10"/>
  <c r="K1928" i="10"/>
  <c r="J402" i="10"/>
  <c r="H1928" i="10"/>
  <c r="K402" i="10"/>
  <c r="H402" i="10"/>
  <c r="J1928" i="10"/>
  <c r="J1179" i="10"/>
  <c r="J2705" i="10"/>
  <c r="K2705" i="10"/>
  <c r="I2705" i="10"/>
  <c r="H2705" i="10"/>
  <c r="I1179" i="10"/>
  <c r="G1179" i="10"/>
  <c r="H1179" i="10"/>
  <c r="K1179" i="10"/>
  <c r="G2705" i="10"/>
  <c r="H1676" i="10"/>
  <c r="K150" i="10"/>
  <c r="G1676" i="10"/>
  <c r="H150" i="10"/>
  <c r="J150" i="10"/>
  <c r="J1676" i="10"/>
  <c r="I150" i="10"/>
  <c r="I1676" i="10"/>
  <c r="K1676" i="10"/>
  <c r="G150" i="10"/>
  <c r="G715" i="10"/>
  <c r="G2241" i="10"/>
  <c r="I2241" i="10"/>
  <c r="J2241" i="10"/>
  <c r="K715" i="10"/>
  <c r="K2241" i="10"/>
  <c r="J715" i="10"/>
  <c r="I715" i="10"/>
  <c r="H2241" i="10"/>
  <c r="H715" i="10"/>
  <c r="H353" i="10"/>
  <c r="H1879" i="10"/>
  <c r="G353" i="10"/>
  <c r="G1879" i="10"/>
  <c r="J353" i="10"/>
  <c r="J1879" i="10"/>
  <c r="K353" i="10"/>
  <c r="K1879" i="10"/>
  <c r="I1879" i="10"/>
  <c r="I353" i="10"/>
  <c r="J2337" i="10"/>
  <c r="I811" i="10"/>
  <c r="H811" i="10"/>
  <c r="H2337" i="10"/>
  <c r="G811" i="10"/>
  <c r="G2337" i="10"/>
  <c r="I2337" i="10"/>
  <c r="K811" i="10"/>
  <c r="K2337" i="10"/>
  <c r="J811" i="10"/>
  <c r="J1159" i="10"/>
  <c r="J2685" i="10"/>
  <c r="K2685" i="10"/>
  <c r="I2685" i="10"/>
  <c r="I1159" i="10"/>
  <c r="H2685" i="10"/>
  <c r="H1159" i="10"/>
  <c r="K1159" i="10"/>
  <c r="G2685" i="10"/>
  <c r="G1159" i="10"/>
  <c r="G1407" i="10"/>
  <c r="H1407" i="10"/>
  <c r="K1407" i="10"/>
  <c r="G2933" i="10"/>
  <c r="J1407" i="10"/>
  <c r="J2933" i="10"/>
  <c r="K2933" i="10"/>
  <c r="I1407" i="10"/>
  <c r="H2933" i="10"/>
  <c r="I2933" i="10"/>
  <c r="J1267" i="10"/>
  <c r="K1267" i="10"/>
  <c r="G2793" i="10"/>
  <c r="I2793" i="10"/>
  <c r="J2793" i="10"/>
  <c r="K2793" i="10"/>
  <c r="H2793" i="10"/>
  <c r="I1267" i="10"/>
  <c r="G1267" i="10"/>
  <c r="H1267" i="10"/>
  <c r="I236" i="10"/>
  <c r="G236" i="10"/>
  <c r="G1762" i="10"/>
  <c r="H1762" i="10"/>
  <c r="K236" i="10"/>
  <c r="K1762" i="10"/>
  <c r="J236" i="10"/>
  <c r="J1762" i="10"/>
  <c r="I1762" i="10"/>
  <c r="H236" i="10"/>
  <c r="I292" i="10"/>
  <c r="G292" i="10"/>
  <c r="G1818" i="10"/>
  <c r="H1818" i="10"/>
  <c r="K292" i="10"/>
  <c r="K1818" i="10"/>
  <c r="J292" i="10"/>
  <c r="J1818" i="10"/>
  <c r="I1818" i="10"/>
  <c r="H292" i="10"/>
  <c r="K529" i="10"/>
  <c r="K2055" i="10"/>
  <c r="I2055" i="10"/>
  <c r="J529" i="10"/>
  <c r="J2055" i="10"/>
  <c r="I529" i="10"/>
  <c r="G529" i="10"/>
  <c r="H529" i="10"/>
  <c r="H2055" i="10"/>
  <c r="G2055" i="10"/>
  <c r="H1136" i="10"/>
  <c r="I1136" i="10"/>
  <c r="I2662" i="10"/>
  <c r="G2662" i="10"/>
  <c r="H2662" i="10"/>
  <c r="J2662" i="10"/>
  <c r="K1136" i="10"/>
  <c r="K2662" i="10"/>
  <c r="J1136" i="10"/>
  <c r="G1136" i="10"/>
  <c r="H1280" i="10"/>
  <c r="I1280" i="10"/>
  <c r="I2806" i="10"/>
  <c r="G2806" i="10"/>
  <c r="H2806" i="10"/>
  <c r="J2806" i="10"/>
  <c r="K2806" i="10"/>
  <c r="K1280" i="10"/>
  <c r="G1280" i="10"/>
  <c r="J1280" i="10"/>
  <c r="J1090" i="10"/>
  <c r="J2616" i="10"/>
  <c r="I2616" i="10"/>
  <c r="G2616" i="10"/>
  <c r="I1090" i="10"/>
  <c r="G1090" i="10"/>
  <c r="H1090" i="10"/>
  <c r="K2616" i="10"/>
  <c r="H2616" i="10"/>
  <c r="K1090" i="10"/>
  <c r="H2803" i="10"/>
  <c r="H1277" i="10"/>
  <c r="G1277" i="10"/>
  <c r="G2803" i="10"/>
  <c r="J1277" i="10"/>
  <c r="K1277" i="10"/>
  <c r="K2803" i="10"/>
  <c r="I2803" i="10"/>
  <c r="J2803" i="10"/>
  <c r="I1277" i="10"/>
  <c r="J2447" i="10"/>
  <c r="I921" i="10"/>
  <c r="H921" i="10"/>
  <c r="H2447" i="10"/>
  <c r="G921" i="10"/>
  <c r="G2447" i="10"/>
  <c r="J921" i="10"/>
  <c r="K2447" i="10"/>
  <c r="K921" i="10"/>
  <c r="I2447" i="10"/>
  <c r="K2658" i="10"/>
  <c r="J2658" i="10"/>
  <c r="G1132" i="10"/>
  <c r="J1132" i="10"/>
  <c r="I1132" i="10"/>
  <c r="I2658" i="10"/>
  <c r="G2658" i="10"/>
  <c r="H2658" i="10"/>
  <c r="H1132" i="10"/>
  <c r="K1132" i="10"/>
  <c r="J16" i="10"/>
  <c r="J1542" i="10"/>
  <c r="I1542" i="10"/>
  <c r="K1542" i="10"/>
  <c r="I16" i="10"/>
  <c r="G16" i="10"/>
  <c r="G1542" i="10"/>
  <c r="H1542" i="10"/>
  <c r="K16" i="10"/>
  <c r="H16" i="10"/>
  <c r="G277" i="10"/>
  <c r="G1803" i="10"/>
  <c r="I1803" i="10"/>
  <c r="K277" i="10"/>
  <c r="K1803" i="10"/>
  <c r="I277" i="10"/>
  <c r="J1803" i="10"/>
  <c r="H1803" i="10"/>
  <c r="H277" i="10"/>
  <c r="J277" i="10"/>
  <c r="I126" i="10"/>
  <c r="G126" i="10"/>
  <c r="G1652" i="10"/>
  <c r="H1652" i="10"/>
  <c r="K126" i="10"/>
  <c r="K1652" i="10"/>
  <c r="J126" i="10"/>
  <c r="J1652" i="10"/>
  <c r="I1652" i="10"/>
  <c r="H126" i="10"/>
  <c r="H1942" i="10"/>
  <c r="K416" i="10"/>
  <c r="H416" i="10"/>
  <c r="G416" i="10"/>
  <c r="J416" i="10"/>
  <c r="J1942" i="10"/>
  <c r="I1942" i="10"/>
  <c r="K1942" i="10"/>
  <c r="I416" i="10"/>
  <c r="G1942" i="10"/>
  <c r="K735" i="10"/>
  <c r="K2261" i="10"/>
  <c r="I2261" i="10"/>
  <c r="G2261" i="10"/>
  <c r="J2261" i="10"/>
  <c r="I735" i="10"/>
  <c r="J735" i="10"/>
  <c r="H735" i="10"/>
  <c r="H2261" i="10"/>
  <c r="G735" i="10"/>
  <c r="J2145" i="10"/>
  <c r="I619" i="10"/>
  <c r="H619" i="10"/>
  <c r="H2145" i="10"/>
  <c r="G619" i="10"/>
  <c r="G2145" i="10"/>
  <c r="I2145" i="10"/>
  <c r="J619" i="10"/>
  <c r="K619" i="10"/>
  <c r="K2145" i="10"/>
  <c r="K2802" i="10"/>
  <c r="J2802" i="10"/>
  <c r="K1276" i="10"/>
  <c r="J1276" i="10"/>
  <c r="H1276" i="10"/>
  <c r="I1276" i="10"/>
  <c r="I2802" i="10"/>
  <c r="G2802" i="10"/>
  <c r="H2802" i="10"/>
  <c r="G1276" i="10"/>
  <c r="I844" i="10"/>
  <c r="G844" i="10"/>
  <c r="G2370" i="10"/>
  <c r="H2370" i="10"/>
  <c r="K844" i="10"/>
  <c r="K2370" i="10"/>
  <c r="J844" i="10"/>
  <c r="J2370" i="10"/>
  <c r="I2370" i="10"/>
  <c r="H844" i="10"/>
  <c r="G655" i="10"/>
  <c r="G2181" i="10"/>
  <c r="J655" i="10"/>
  <c r="K655" i="10"/>
  <c r="K2181" i="10"/>
  <c r="I2181" i="10"/>
  <c r="J2181" i="10"/>
  <c r="H2181" i="10"/>
  <c r="H655" i="10"/>
  <c r="I655" i="10"/>
  <c r="H1194" i="10"/>
  <c r="I1194" i="10"/>
  <c r="I2720" i="10"/>
  <c r="G2720" i="10"/>
  <c r="H2720" i="10"/>
  <c r="J2720" i="10"/>
  <c r="K2720" i="10"/>
  <c r="G1194" i="10"/>
  <c r="J1194" i="10"/>
  <c r="K1194" i="10"/>
  <c r="I600" i="10"/>
  <c r="G600" i="10"/>
  <c r="G2126" i="10"/>
  <c r="H2126" i="10"/>
  <c r="K600" i="10"/>
  <c r="H600" i="10"/>
  <c r="J600" i="10"/>
  <c r="J2126" i="10"/>
  <c r="K2126" i="10"/>
  <c r="I2126" i="10"/>
  <c r="H1492" i="10"/>
  <c r="I1492" i="10"/>
  <c r="I3018" i="10"/>
  <c r="G3018" i="10"/>
  <c r="H3018" i="10"/>
  <c r="G1492" i="10"/>
  <c r="K3018" i="10"/>
  <c r="J3018" i="10"/>
  <c r="K1492" i="10"/>
  <c r="J1492" i="10"/>
  <c r="G41" i="10"/>
  <c r="G1567" i="10"/>
  <c r="J41" i="10"/>
  <c r="K41" i="10"/>
  <c r="K1567" i="10"/>
  <c r="I1567" i="10"/>
  <c r="J1567" i="10"/>
  <c r="I41" i="10"/>
  <c r="H1567" i="10"/>
  <c r="H41" i="10"/>
  <c r="H627" i="10"/>
  <c r="H2153" i="10"/>
  <c r="J2153" i="10"/>
  <c r="G627" i="10"/>
  <c r="G2153" i="10"/>
  <c r="I2153" i="10"/>
  <c r="K627" i="10"/>
  <c r="K2153" i="10"/>
  <c r="J627" i="10"/>
  <c r="I627" i="10"/>
  <c r="J1649" i="10"/>
  <c r="I123" i="10"/>
  <c r="H123" i="10"/>
  <c r="H1649" i="10"/>
  <c r="G123" i="10"/>
  <c r="G1649" i="10"/>
  <c r="I1649" i="10"/>
  <c r="J123" i="10"/>
  <c r="K123" i="10"/>
  <c r="K1649" i="10"/>
  <c r="K2788" i="10"/>
  <c r="G1262" i="10"/>
  <c r="K1262" i="10"/>
  <c r="J1262" i="10"/>
  <c r="H1262" i="10"/>
  <c r="I1262" i="10"/>
  <c r="I2788" i="10"/>
  <c r="G2788" i="10"/>
  <c r="H2788" i="10"/>
  <c r="J2788" i="10"/>
  <c r="H1150" i="10"/>
  <c r="I1150" i="10"/>
  <c r="I2676" i="10"/>
  <c r="G2676" i="10"/>
  <c r="H2676" i="10"/>
  <c r="G1150" i="10"/>
  <c r="K2676" i="10"/>
  <c r="J2676" i="10"/>
  <c r="J1150" i="10"/>
  <c r="K1150" i="10"/>
  <c r="J62" i="10"/>
  <c r="J1588" i="10"/>
  <c r="I1588" i="10"/>
  <c r="K1588" i="10"/>
  <c r="I62" i="10"/>
  <c r="G62" i="10"/>
  <c r="H62" i="10"/>
  <c r="K62" i="10"/>
  <c r="G1588" i="10"/>
  <c r="H1588" i="10"/>
  <c r="J2141" i="10"/>
  <c r="I615" i="10"/>
  <c r="H615" i="10"/>
  <c r="H2141" i="10"/>
  <c r="G615" i="10"/>
  <c r="G2141" i="10"/>
  <c r="J615" i="10"/>
  <c r="K615" i="10"/>
  <c r="K2141" i="10"/>
  <c r="I2141" i="10"/>
  <c r="I68" i="10"/>
  <c r="G68" i="10"/>
  <c r="G1594" i="10"/>
  <c r="H1594" i="10"/>
  <c r="K68" i="10"/>
  <c r="K1594" i="10"/>
  <c r="J68" i="10"/>
  <c r="J1594" i="10"/>
  <c r="I1594" i="10"/>
  <c r="H68" i="10"/>
  <c r="I616" i="10"/>
  <c r="G616" i="10"/>
  <c r="G2142" i="10"/>
  <c r="H2142" i="10"/>
  <c r="K616" i="10"/>
  <c r="H616" i="10"/>
  <c r="J616" i="10"/>
  <c r="J2142" i="10"/>
  <c r="I2142" i="10"/>
  <c r="K2142" i="10"/>
  <c r="I618" i="10"/>
  <c r="G618" i="10"/>
  <c r="K2144" i="10"/>
  <c r="H2144" i="10"/>
  <c r="K618" i="10"/>
  <c r="H618" i="10"/>
  <c r="J618" i="10"/>
  <c r="J2144" i="10"/>
  <c r="G2144" i="10"/>
  <c r="I2144" i="10"/>
  <c r="I852" i="10"/>
  <c r="G852" i="10"/>
  <c r="G2378" i="10"/>
  <c r="H2378" i="10"/>
  <c r="K852" i="10"/>
  <c r="K2378" i="10"/>
  <c r="J852" i="10"/>
  <c r="J2378" i="10"/>
  <c r="I2378" i="10"/>
  <c r="H852" i="10"/>
  <c r="J486" i="10"/>
  <c r="J2012" i="10"/>
  <c r="I2012" i="10"/>
  <c r="H486" i="10"/>
  <c r="I486" i="10"/>
  <c r="G486" i="10"/>
  <c r="K2012" i="10"/>
  <c r="H2012" i="10"/>
  <c r="K486" i="10"/>
  <c r="G2012" i="10"/>
  <c r="I1766" i="10"/>
  <c r="K1766" i="10"/>
  <c r="I240" i="10"/>
  <c r="G240" i="10"/>
  <c r="G1766" i="10"/>
  <c r="H1766" i="10"/>
  <c r="K240" i="10"/>
  <c r="H240" i="10"/>
  <c r="J240" i="10"/>
  <c r="J1766" i="10"/>
  <c r="H157" i="10"/>
  <c r="H1683" i="10"/>
  <c r="G157" i="10"/>
  <c r="G1683" i="10"/>
  <c r="I1683" i="10"/>
  <c r="K157" i="10"/>
  <c r="K1683" i="10"/>
  <c r="J157" i="10"/>
  <c r="J1683" i="10"/>
  <c r="I157" i="10"/>
  <c r="I520" i="10"/>
  <c r="G520" i="10"/>
  <c r="H520" i="10"/>
  <c r="H2046" i="10"/>
  <c r="K520" i="10"/>
  <c r="G2046" i="10"/>
  <c r="J520" i="10"/>
  <c r="J2046" i="10"/>
  <c r="I2046" i="10"/>
  <c r="K2046" i="10"/>
  <c r="J390" i="10"/>
  <c r="J1916" i="10"/>
  <c r="I1916" i="10"/>
  <c r="K1916" i="10"/>
  <c r="H390" i="10"/>
  <c r="G390" i="10"/>
  <c r="G1916" i="10"/>
  <c r="H1916" i="10"/>
  <c r="I390" i="10"/>
  <c r="K390" i="10"/>
  <c r="J2291" i="10"/>
  <c r="I765" i="10"/>
  <c r="H765" i="10"/>
  <c r="H2291" i="10"/>
  <c r="G765" i="10"/>
  <c r="G2291" i="10"/>
  <c r="I2291" i="10"/>
  <c r="K2291" i="10"/>
  <c r="J765" i="10"/>
  <c r="K765" i="10"/>
  <c r="I32" i="10"/>
  <c r="G32" i="10"/>
  <c r="G1558" i="10"/>
  <c r="H1558" i="10"/>
  <c r="K32" i="10"/>
  <c r="H32" i="10"/>
  <c r="J32" i="10"/>
  <c r="J1558" i="10"/>
  <c r="I1558" i="10"/>
  <c r="K1558" i="10"/>
  <c r="H573" i="10"/>
  <c r="H2099" i="10"/>
  <c r="J2099" i="10"/>
  <c r="G573" i="10"/>
  <c r="G2099" i="10"/>
  <c r="I2099" i="10"/>
  <c r="I573" i="10"/>
  <c r="K573" i="10"/>
  <c r="K2099" i="10"/>
  <c r="J573" i="10"/>
  <c r="J2169" i="10"/>
  <c r="I643" i="10"/>
  <c r="H643" i="10"/>
  <c r="H2169" i="10"/>
  <c r="G643" i="10"/>
  <c r="J643" i="10"/>
  <c r="K643" i="10"/>
  <c r="I2169" i="10"/>
  <c r="G2169" i="10"/>
  <c r="K2169" i="10"/>
  <c r="J248" i="10"/>
  <c r="J1774" i="10"/>
  <c r="I1774" i="10"/>
  <c r="K1774" i="10"/>
  <c r="I248" i="10"/>
  <c r="G248" i="10"/>
  <c r="G1774" i="10"/>
  <c r="H248" i="10"/>
  <c r="H1774" i="10"/>
  <c r="K248" i="10"/>
  <c r="G267" i="10"/>
  <c r="G1793" i="10"/>
  <c r="I1793" i="10"/>
  <c r="K267" i="10"/>
  <c r="K1793" i="10"/>
  <c r="J267" i="10"/>
  <c r="J1793" i="10"/>
  <c r="I267" i="10"/>
  <c r="H267" i="10"/>
  <c r="H1793" i="10"/>
  <c r="J432" i="10"/>
  <c r="J1958" i="10"/>
  <c r="I1958" i="10"/>
  <c r="K1958" i="10"/>
  <c r="I432" i="10"/>
  <c r="G432" i="10"/>
  <c r="H432" i="10"/>
  <c r="G1958" i="10"/>
  <c r="H1958" i="10"/>
  <c r="K432" i="10"/>
  <c r="I2262" i="10"/>
  <c r="K2262" i="10"/>
  <c r="J2262" i="10"/>
  <c r="I736" i="10"/>
  <c r="G736" i="10"/>
  <c r="G2262" i="10"/>
  <c r="J736" i="10"/>
  <c r="H2262" i="10"/>
  <c r="K736" i="10"/>
  <c r="H736" i="10"/>
  <c r="H543" i="10"/>
  <c r="H2069" i="10"/>
  <c r="I543" i="10"/>
  <c r="G543" i="10"/>
  <c r="G2069" i="10"/>
  <c r="J543" i="10"/>
  <c r="J2069" i="10"/>
  <c r="K543" i="10"/>
  <c r="K2069" i="10"/>
  <c r="I2069" i="10"/>
  <c r="K2750" i="10"/>
  <c r="G1224" i="10"/>
  <c r="K1224" i="10"/>
  <c r="J1224" i="10"/>
  <c r="H1224" i="10"/>
  <c r="I1224" i="10"/>
  <c r="I2750" i="10"/>
  <c r="H2750" i="10"/>
  <c r="J2750" i="10"/>
  <c r="G2750" i="10"/>
  <c r="I2717" i="10"/>
  <c r="H2717" i="10"/>
  <c r="I1191" i="10"/>
  <c r="G1191" i="10"/>
  <c r="H1191" i="10"/>
  <c r="K1191" i="10"/>
  <c r="G2717" i="10"/>
  <c r="J2717" i="10"/>
  <c r="K2717" i="10"/>
  <c r="J1191" i="10"/>
  <c r="G577" i="10"/>
  <c r="G2103" i="10"/>
  <c r="J577" i="10"/>
  <c r="K577" i="10"/>
  <c r="K2103" i="10"/>
  <c r="I2103" i="10"/>
  <c r="J2103" i="10"/>
  <c r="I577" i="10"/>
  <c r="H2103" i="10"/>
  <c r="H577" i="10"/>
  <c r="J792" i="10"/>
  <c r="J2318" i="10"/>
  <c r="I2318" i="10"/>
  <c r="K2318" i="10"/>
  <c r="I792" i="10"/>
  <c r="G792" i="10"/>
  <c r="G2318" i="10"/>
  <c r="H792" i="10"/>
  <c r="H2318" i="10"/>
  <c r="K792" i="10"/>
  <c r="G303" i="10"/>
  <c r="G1829" i="10"/>
  <c r="J303" i="10"/>
  <c r="K303" i="10"/>
  <c r="K1829" i="10"/>
  <c r="I1829" i="10"/>
  <c r="J1829" i="10"/>
  <c r="I303" i="10"/>
  <c r="H303" i="10"/>
  <c r="H1829" i="10"/>
  <c r="I392" i="10"/>
  <c r="G392" i="10"/>
  <c r="H392" i="10"/>
  <c r="H1918" i="10"/>
  <c r="K392" i="10"/>
  <c r="G1918" i="10"/>
  <c r="J392" i="10"/>
  <c r="J1918" i="10"/>
  <c r="K1918" i="10"/>
  <c r="I1918" i="10"/>
  <c r="I2102" i="10"/>
  <c r="K2102" i="10"/>
  <c r="I576" i="10"/>
  <c r="G576" i="10"/>
  <c r="G2102" i="10"/>
  <c r="H2102" i="10"/>
  <c r="K576" i="10"/>
  <c r="H576" i="10"/>
  <c r="J576" i="10"/>
  <c r="J2102" i="10"/>
  <c r="H475" i="10"/>
  <c r="H2001" i="10"/>
  <c r="J2001" i="10"/>
  <c r="G475" i="10"/>
  <c r="G2001" i="10"/>
  <c r="I2001" i="10"/>
  <c r="K475" i="10"/>
  <c r="K2001" i="10"/>
  <c r="J475" i="10"/>
  <c r="I475" i="10"/>
  <c r="J2295" i="10"/>
  <c r="I769" i="10"/>
  <c r="H769" i="10"/>
  <c r="H2295" i="10"/>
  <c r="G769" i="10"/>
  <c r="G2295" i="10"/>
  <c r="J769" i="10"/>
  <c r="K769" i="10"/>
  <c r="K2295" i="10"/>
  <c r="I2295" i="10"/>
  <c r="G31" i="10"/>
  <c r="G1557" i="10"/>
  <c r="J31" i="10"/>
  <c r="K31" i="10"/>
  <c r="K1557" i="10"/>
  <c r="I1557" i="10"/>
  <c r="J1557" i="10"/>
  <c r="I31" i="10"/>
  <c r="H31" i="10"/>
  <c r="H1557" i="10"/>
  <c r="K403" i="10"/>
  <c r="K1929" i="10"/>
  <c r="J403" i="10"/>
  <c r="J1929" i="10"/>
  <c r="I403" i="10"/>
  <c r="H403" i="10"/>
  <c r="H1929" i="10"/>
  <c r="G403" i="10"/>
  <c r="G1929" i="10"/>
  <c r="I1929" i="10"/>
  <c r="J1729" i="10"/>
  <c r="I203" i="10"/>
  <c r="H203" i="10"/>
  <c r="H1729" i="10"/>
  <c r="G203" i="10"/>
  <c r="G1729" i="10"/>
  <c r="I1729" i="10"/>
  <c r="K203" i="10"/>
  <c r="K1729" i="10"/>
  <c r="J203" i="10"/>
  <c r="I1656" i="10"/>
  <c r="G1656" i="10"/>
  <c r="I130" i="10"/>
  <c r="G130" i="10"/>
  <c r="K1656" i="10"/>
  <c r="J1656" i="10"/>
  <c r="H1656" i="10"/>
  <c r="K130" i="10"/>
  <c r="H130" i="10"/>
  <c r="J130" i="10"/>
  <c r="G555" i="10"/>
  <c r="G2081" i="10"/>
  <c r="I2081" i="10"/>
  <c r="K555" i="10"/>
  <c r="K2081" i="10"/>
  <c r="J555" i="10"/>
  <c r="J2081" i="10"/>
  <c r="I555" i="10"/>
  <c r="H2081" i="10"/>
  <c r="H555" i="10"/>
  <c r="I502" i="10"/>
  <c r="G502" i="10"/>
  <c r="H502" i="10"/>
  <c r="H2028" i="10"/>
  <c r="K502" i="10"/>
  <c r="G2028" i="10"/>
  <c r="J502" i="10"/>
  <c r="J2028" i="10"/>
  <c r="I2028" i="10"/>
  <c r="K2028" i="10"/>
  <c r="J1845" i="10"/>
  <c r="I319" i="10"/>
  <c r="H319" i="10"/>
  <c r="H1845" i="10"/>
  <c r="G319" i="10"/>
  <c r="G1845" i="10"/>
  <c r="J319" i="10"/>
  <c r="K319" i="10"/>
  <c r="K1845" i="10"/>
  <c r="I1845" i="10"/>
  <c r="I1273" i="10"/>
  <c r="H1273" i="10"/>
  <c r="G1273" i="10"/>
  <c r="G2799" i="10"/>
  <c r="J1273" i="10"/>
  <c r="K1273" i="10"/>
  <c r="K2799" i="10"/>
  <c r="I2799" i="10"/>
  <c r="J2799" i="10"/>
  <c r="H2799" i="10"/>
  <c r="G871" i="10"/>
  <c r="G2397" i="10"/>
  <c r="J871" i="10"/>
  <c r="K871" i="10"/>
  <c r="K2397" i="10"/>
  <c r="I2397" i="10"/>
  <c r="J2397" i="10"/>
  <c r="I871" i="10"/>
  <c r="H871" i="10"/>
  <c r="H2397" i="10"/>
  <c r="J2157" i="10"/>
  <c r="I631" i="10"/>
  <c r="H631" i="10"/>
  <c r="H2157" i="10"/>
  <c r="G631" i="10"/>
  <c r="G2157" i="10"/>
  <c r="J631" i="10"/>
  <c r="K2157" i="10"/>
  <c r="I2157" i="10"/>
  <c r="K631" i="10"/>
  <c r="K429" i="10"/>
  <c r="K1955" i="10"/>
  <c r="J429" i="10"/>
  <c r="I1955" i="10"/>
  <c r="J1955" i="10"/>
  <c r="I429" i="10"/>
  <c r="G429" i="10"/>
  <c r="H429" i="10"/>
  <c r="H1955" i="10"/>
  <c r="G1955" i="10"/>
  <c r="G2790" i="10"/>
  <c r="H2790" i="10"/>
  <c r="G1264" i="10"/>
  <c r="H1264" i="10"/>
  <c r="K2790" i="10"/>
  <c r="J2790" i="10"/>
  <c r="I2790" i="10"/>
  <c r="K1264" i="10"/>
  <c r="J1264" i="10"/>
  <c r="I1264" i="10"/>
  <c r="J2259" i="10"/>
  <c r="I733" i="10"/>
  <c r="H733" i="10"/>
  <c r="H2259" i="10"/>
  <c r="G733" i="10"/>
  <c r="G2259" i="10"/>
  <c r="I2259" i="10"/>
  <c r="J733" i="10"/>
  <c r="K733" i="10"/>
  <c r="K2259" i="10"/>
  <c r="G2970" i="10"/>
  <c r="H2970" i="10"/>
  <c r="I2970" i="10"/>
  <c r="H1444" i="10"/>
  <c r="K2970" i="10"/>
  <c r="G1444" i="10"/>
  <c r="I1444" i="10"/>
  <c r="K1444" i="10"/>
  <c r="J2970" i="10"/>
  <c r="J1444" i="10"/>
  <c r="H1212" i="10"/>
  <c r="I1212" i="10"/>
  <c r="I2738" i="10"/>
  <c r="G2738" i="10"/>
  <c r="H2738" i="10"/>
  <c r="K1212" i="10"/>
  <c r="K2738" i="10"/>
  <c r="G1212" i="10"/>
  <c r="J2738" i="10"/>
  <c r="J1212" i="10"/>
  <c r="J144" i="10"/>
  <c r="J1670" i="10"/>
  <c r="I144" i="10"/>
  <c r="K144" i="10"/>
  <c r="H1670" i="10"/>
  <c r="K1670" i="10"/>
  <c r="H144" i="10"/>
  <c r="I1670" i="10"/>
  <c r="G1670" i="10"/>
  <c r="G144" i="10"/>
  <c r="H1816" i="10"/>
  <c r="K290" i="10"/>
  <c r="K1816" i="10"/>
  <c r="J290" i="10"/>
  <c r="J1816" i="10"/>
  <c r="I1816" i="10"/>
  <c r="G1816" i="10"/>
  <c r="I290" i="10"/>
  <c r="G290" i="10"/>
  <c r="H290" i="10"/>
  <c r="I846" i="10"/>
  <c r="G846" i="10"/>
  <c r="G2372" i="10"/>
  <c r="H2372" i="10"/>
  <c r="K846" i="10"/>
  <c r="K2372" i="10"/>
  <c r="J846" i="10"/>
  <c r="J2372" i="10"/>
  <c r="I2372" i="10"/>
  <c r="H846" i="10"/>
  <c r="J1713" i="10"/>
  <c r="I187" i="10"/>
  <c r="H187" i="10"/>
  <c r="H1713" i="10"/>
  <c r="G187" i="10"/>
  <c r="G1713" i="10"/>
  <c r="J187" i="10"/>
  <c r="K1713" i="10"/>
  <c r="I1713" i="10"/>
  <c r="K187" i="10"/>
  <c r="J1859" i="10"/>
  <c r="I333" i="10"/>
  <c r="H333" i="10"/>
  <c r="H1859" i="10"/>
  <c r="G333" i="10"/>
  <c r="G1859" i="10"/>
  <c r="I1859" i="10"/>
  <c r="K333" i="10"/>
  <c r="K1859" i="10"/>
  <c r="J333" i="10"/>
  <c r="J434" i="10"/>
  <c r="J1960" i="10"/>
  <c r="I1960" i="10"/>
  <c r="G1960" i="10"/>
  <c r="I434" i="10"/>
  <c r="G434" i="10"/>
  <c r="H434" i="10"/>
  <c r="H1960" i="10"/>
  <c r="K434" i="10"/>
  <c r="K1960" i="10"/>
  <c r="G201" i="10"/>
  <c r="G1727" i="10"/>
  <c r="J201" i="10"/>
  <c r="K201" i="10"/>
  <c r="K1727" i="10"/>
  <c r="I1727" i="10"/>
  <c r="J1727" i="10"/>
  <c r="I201" i="10"/>
  <c r="H201" i="10"/>
  <c r="H1727" i="10"/>
  <c r="G127" i="10"/>
  <c r="G1653" i="10"/>
  <c r="J127" i="10"/>
  <c r="K127" i="10"/>
  <c r="K1653" i="10"/>
  <c r="I1653" i="10"/>
  <c r="J1653" i="10"/>
  <c r="I127" i="10"/>
  <c r="H127" i="10"/>
  <c r="H1653" i="10"/>
  <c r="H391" i="10"/>
  <c r="H1917" i="10"/>
  <c r="J1917" i="10"/>
  <c r="G391" i="10"/>
  <c r="G1917" i="10"/>
  <c r="J391" i="10"/>
  <c r="K391" i="10"/>
  <c r="K1917" i="10"/>
  <c r="I1917" i="10"/>
  <c r="I391" i="10"/>
  <c r="I2763" i="10"/>
  <c r="J2763" i="10"/>
  <c r="I1237" i="10"/>
  <c r="K2763" i="10"/>
  <c r="H2763" i="10"/>
  <c r="H1237" i="10"/>
  <c r="J1237" i="10"/>
  <c r="G1237" i="10"/>
  <c r="G2763" i="10"/>
  <c r="K1237" i="10"/>
  <c r="J1707" i="10"/>
  <c r="I181" i="10"/>
  <c r="H181" i="10"/>
  <c r="H1707" i="10"/>
  <c r="G181" i="10"/>
  <c r="G1707" i="10"/>
  <c r="I1707" i="10"/>
  <c r="K181" i="10"/>
  <c r="K1707" i="10"/>
  <c r="J181" i="10"/>
  <c r="K2904" i="10"/>
  <c r="J2904" i="10"/>
  <c r="G1378" i="10"/>
  <c r="J1378" i="10"/>
  <c r="H1378" i="10"/>
  <c r="I1378" i="10"/>
  <c r="I2904" i="10"/>
  <c r="H2904" i="10"/>
  <c r="K1378" i="10"/>
  <c r="G2904" i="10"/>
  <c r="J1559" i="10"/>
  <c r="I33" i="10"/>
  <c r="H33" i="10"/>
  <c r="H1559" i="10"/>
  <c r="G33" i="10"/>
  <c r="G1559" i="10"/>
  <c r="J33" i="10"/>
  <c r="K1559" i="10"/>
  <c r="I1559" i="10"/>
  <c r="K33" i="10"/>
  <c r="J1731" i="10"/>
  <c r="I205" i="10"/>
  <c r="H205" i="10"/>
  <c r="H1731" i="10"/>
  <c r="G205" i="10"/>
  <c r="G1731" i="10"/>
  <c r="I1731" i="10"/>
  <c r="K1731" i="10"/>
  <c r="J205" i="10"/>
  <c r="K205" i="10"/>
  <c r="G445" i="10"/>
  <c r="G1971" i="10"/>
  <c r="I1971" i="10"/>
  <c r="K445" i="10"/>
  <c r="K1971" i="10"/>
  <c r="J445" i="10"/>
  <c r="J1971" i="10"/>
  <c r="I445" i="10"/>
  <c r="H1971" i="10"/>
  <c r="H445" i="10"/>
  <c r="J2778" i="10"/>
  <c r="J1252" i="10"/>
  <c r="H1252" i="10"/>
  <c r="I1252" i="10"/>
  <c r="I2778" i="10"/>
  <c r="G2778" i="10"/>
  <c r="H2778" i="10"/>
  <c r="K1252" i="10"/>
  <c r="K2778" i="10"/>
  <c r="G1252" i="10"/>
  <c r="H487" i="10"/>
  <c r="H2013" i="10"/>
  <c r="G487" i="10"/>
  <c r="G2013" i="10"/>
  <c r="J487" i="10"/>
  <c r="I487" i="10"/>
  <c r="K487" i="10"/>
  <c r="K2013" i="10"/>
  <c r="I2013" i="10"/>
  <c r="J2013" i="10"/>
  <c r="I128" i="10"/>
  <c r="G128" i="10"/>
  <c r="G1654" i="10"/>
  <c r="H1654" i="10"/>
  <c r="K128" i="10"/>
  <c r="H128" i="10"/>
  <c r="J128" i="10"/>
  <c r="J1654" i="10"/>
  <c r="K1654" i="10"/>
  <c r="I1654" i="10"/>
  <c r="H199" i="10"/>
  <c r="H1725" i="10"/>
  <c r="I199" i="10"/>
  <c r="G199" i="10"/>
  <c r="G1725" i="10"/>
  <c r="J199" i="10"/>
  <c r="K199" i="10"/>
  <c r="K1725" i="10"/>
  <c r="I1725" i="10"/>
  <c r="J1725" i="10"/>
  <c r="G233" i="10"/>
  <c r="G1759" i="10"/>
  <c r="J233" i="10"/>
  <c r="K233" i="10"/>
  <c r="K1759" i="10"/>
  <c r="I1759" i="10"/>
  <c r="J1759" i="10"/>
  <c r="I233" i="10"/>
  <c r="H1759" i="10"/>
  <c r="H233" i="10"/>
  <c r="H1788" i="10"/>
  <c r="K262" i="10"/>
  <c r="K1788" i="10"/>
  <c r="G262" i="10"/>
  <c r="J262" i="10"/>
  <c r="J1788" i="10"/>
  <c r="G1788" i="10"/>
  <c r="I1788" i="10"/>
  <c r="H262" i="10"/>
  <c r="I262" i="10"/>
  <c r="K2772" i="10"/>
  <c r="G1246" i="10"/>
  <c r="K1246" i="10"/>
  <c r="J2772" i="10"/>
  <c r="H1246" i="10"/>
  <c r="I1246" i="10"/>
  <c r="J1246" i="10"/>
  <c r="H2772" i="10"/>
  <c r="I2772" i="10"/>
  <c r="G2772" i="10"/>
  <c r="G239" i="10"/>
  <c r="G1765" i="10"/>
  <c r="J239" i="10"/>
  <c r="K239" i="10"/>
  <c r="K1765" i="10"/>
  <c r="I1765" i="10"/>
  <c r="J1765" i="10"/>
  <c r="I239" i="10"/>
  <c r="H239" i="10"/>
  <c r="H1765" i="10"/>
  <c r="I1074" i="10"/>
  <c r="G1074" i="10"/>
  <c r="K2600" i="10"/>
  <c r="H2600" i="10"/>
  <c r="K1074" i="10"/>
  <c r="H1074" i="10"/>
  <c r="J1074" i="10"/>
  <c r="J2600" i="10"/>
  <c r="I2600" i="10"/>
  <c r="G2600" i="10"/>
  <c r="I346" i="10"/>
  <c r="G346" i="10"/>
  <c r="K1872" i="10"/>
  <c r="H1872" i="10"/>
  <c r="K346" i="10"/>
  <c r="H346" i="10"/>
  <c r="J346" i="10"/>
  <c r="J1872" i="10"/>
  <c r="I1872" i="10"/>
  <c r="G1872" i="10"/>
  <c r="K6" i="10"/>
  <c r="I6" i="10"/>
  <c r="J6" i="10"/>
  <c r="G6" i="10"/>
  <c r="H6" i="10"/>
  <c r="G3368" i="10"/>
  <c r="E3368" i="10"/>
  <c r="C3368" i="10"/>
  <c r="D3368" i="10"/>
  <c r="F3368" i="10"/>
</calcChain>
</file>

<file path=xl/sharedStrings.xml><?xml version="1.0" encoding="utf-8"?>
<sst xmlns="http://schemas.openxmlformats.org/spreadsheetml/2006/main" count="30363" uniqueCount="965">
  <si>
    <t>Liquid Separator</t>
  </si>
  <si>
    <t>Process Heaters</t>
  </si>
  <si>
    <t>Sum of CO (tons/year)</t>
  </si>
  <si>
    <t>Sum of SOx (tons/year)</t>
  </si>
  <si>
    <t>Sum of PM (tons/year)</t>
  </si>
  <si>
    <t>Not other?</t>
  </si>
  <si>
    <t>Totals</t>
  </si>
  <si>
    <t>Emissions Summary</t>
  </si>
  <si>
    <t>Emissions Summary - All Source Categories</t>
  </si>
  <si>
    <t>Not Other?  ===&gt;</t>
  </si>
  <si>
    <t>Emissions Summary - All Detailed Categories</t>
  </si>
  <si>
    <t>20101020</t>
  </si>
  <si>
    <t>Miscellaneous engines</t>
  </si>
  <si>
    <t>Venting - recompletions</t>
  </si>
  <si>
    <t>Venting - blowdowns</t>
  </si>
  <si>
    <t>Heaters</t>
  </si>
  <si>
    <t>2310000230</t>
  </si>
  <si>
    <t>2310000100</t>
  </si>
  <si>
    <t>2310003100</t>
  </si>
  <si>
    <t>2310000300</t>
  </si>
  <si>
    <t>2310003200</t>
  </si>
  <si>
    <t>2310000700</t>
  </si>
  <si>
    <t>2310001610</t>
  </si>
  <si>
    <t>2310001620</t>
  </si>
  <si>
    <t>2310022000</t>
  </si>
  <si>
    <t>Natural Gas Production, Other Not Classified</t>
  </si>
  <si>
    <t>Unpermitted Fugitives</t>
  </si>
  <si>
    <t>Permitted Fugitives</t>
  </si>
  <si>
    <t>2310000820</t>
  </si>
  <si>
    <t>Gas Plant Truck Loading</t>
  </si>
  <si>
    <t>2310001640</t>
  </si>
  <si>
    <t xml:space="preserve">Venting - Compressor Startup </t>
  </si>
  <si>
    <t>2310001650</t>
  </si>
  <si>
    <t>Venting - Compressor Shutdown</t>
  </si>
  <si>
    <t>Dehydrator</t>
  </si>
  <si>
    <t>2310021410</t>
  </si>
  <si>
    <t>Dehydrator Flaring</t>
  </si>
  <si>
    <t>2310001611</t>
  </si>
  <si>
    <t>Initial completion Flaring</t>
  </si>
  <si>
    <t>2310002230</t>
  </si>
  <si>
    <t xml:space="preserve">Condensate tank </t>
  </si>
  <si>
    <t>2310002240</t>
  </si>
  <si>
    <t>Oil Tank</t>
  </si>
  <si>
    <t>Total</t>
  </si>
  <si>
    <t>2310021411</t>
  </si>
  <si>
    <t>2310002231</t>
  </si>
  <si>
    <t>Pneumatic Devices</t>
  </si>
  <si>
    <t>State Fips</t>
  </si>
  <si>
    <t>County Fip</t>
  </si>
  <si>
    <t>Other Categories</t>
  </si>
  <si>
    <t>2310000801</t>
  </si>
  <si>
    <t>Gas Well Truck Loading</t>
  </si>
  <si>
    <t>Oil Well Truck Loading</t>
  </si>
  <si>
    <t>2310000802</t>
  </si>
  <si>
    <t>SCC</t>
  </si>
  <si>
    <t>Description</t>
  </si>
  <si>
    <t>FIPS</t>
  </si>
  <si>
    <t>STFIPs</t>
  </si>
  <si>
    <t>Condensate tank flaring</t>
  </si>
  <si>
    <t>Workover rigs</t>
  </si>
  <si>
    <t>Compressor engines</t>
  </si>
  <si>
    <t>2310020600</t>
  </si>
  <si>
    <t>Natural Gas Production, Flares</t>
  </si>
  <si>
    <t>Permitted Tank Losses</t>
  </si>
  <si>
    <t>2310001630</t>
  </si>
  <si>
    <t>NOx (tons/year)</t>
  </si>
  <si>
    <t>VOC (tons/year)</t>
  </si>
  <si>
    <t>CO (tons/year)</t>
  </si>
  <si>
    <t>SOx (tons/year)</t>
  </si>
  <si>
    <t>2006 Emissions</t>
  </si>
  <si>
    <t>2012 Emissions</t>
  </si>
  <si>
    <t>31000404</t>
  </si>
  <si>
    <t>31000302</t>
  </si>
  <si>
    <t>31000203</t>
  </si>
  <si>
    <t>31000205</t>
  </si>
  <si>
    <t>Artificial Lift</t>
  </si>
  <si>
    <t>2310000330</t>
  </si>
  <si>
    <t>Drill rigs</t>
  </si>
  <si>
    <t>2310000220</t>
  </si>
  <si>
    <t>County</t>
  </si>
  <si>
    <t>Pneumatic pumps</t>
  </si>
  <si>
    <t>Pneumatic devices</t>
  </si>
  <si>
    <t>PM (tons/year)</t>
  </si>
  <si>
    <t>Category</t>
  </si>
  <si>
    <t>Source</t>
  </si>
  <si>
    <t>20200202</t>
  </si>
  <si>
    <t>Venting - initial completions</t>
  </si>
  <si>
    <t>Amine Units</t>
  </si>
  <si>
    <t>2310001631</t>
  </si>
  <si>
    <t>Blowdown Flaring</t>
  </si>
  <si>
    <t>Natural Gas Production, Gas Sweetening: Amine Process</t>
  </si>
  <si>
    <t>Natural Gas Production, Flares Combusting Gases &gt;1000 BTU/scf</t>
  </si>
  <si>
    <t>Natural Gas Production, All Equipt Leak Fugitives</t>
  </si>
  <si>
    <t>Data</t>
  </si>
  <si>
    <t>Sum of NOx (tons/year)</t>
  </si>
  <si>
    <t>Sum of VOC (tons/year)</t>
  </si>
  <si>
    <t>Grand Total</t>
  </si>
  <si>
    <t>56013</t>
  </si>
  <si>
    <t>Percent Change from 2006</t>
  </si>
  <si>
    <t>Notes</t>
  </si>
  <si>
    <t>Unpermitted Source</t>
  </si>
  <si>
    <t>WYDEQ Permitted Sources</t>
  </si>
  <si>
    <t>EPA Permitted</t>
  </si>
  <si>
    <t>Compressor Blowdown</t>
  </si>
  <si>
    <t>Compressor Start Ups</t>
  </si>
  <si>
    <t>2310002241</t>
  </si>
  <si>
    <t>Oil Tank Flaring</t>
  </si>
  <si>
    <t>NA</t>
  </si>
  <si>
    <t>5601301</t>
  </si>
  <si>
    <t>5601302</t>
  </si>
  <si>
    <t xml:space="preserve"> </t>
  </si>
  <si>
    <t>Pneumatic Pumps</t>
  </si>
  <si>
    <t>Condensate Tanks</t>
  </si>
  <si>
    <t>Truck Loading</t>
  </si>
  <si>
    <t>Dehydrators</t>
  </si>
  <si>
    <t>AAPG_revis</t>
  </si>
  <si>
    <t>COUNTY_NAM</t>
  </si>
  <si>
    <t>STATE</t>
  </si>
  <si>
    <t>STATE_ABBR</t>
  </si>
  <si>
    <t>MT</t>
  </si>
  <si>
    <t>Source:</t>
  </si>
  <si>
    <t>\\flagg\disk43\IPAMS\GIS\New Basin Boundaries\AAPG_basins\AAPG_Co_xref.xlsx</t>
  </si>
  <si>
    <t>Stack_Height</t>
  </si>
  <si>
    <t>Stack_Diameter</t>
  </si>
  <si>
    <t>Exit_Gas_Velocity</t>
  </si>
  <si>
    <t>Exit_Gas_Flow_Rate</t>
  </si>
  <si>
    <t>Exit_Gas_Temperature</t>
  </si>
  <si>
    <t>2014 Emissions</t>
  </si>
  <si>
    <t>Data Source</t>
  </si>
  <si>
    <t>NEI</t>
  </si>
  <si>
    <t>Oil Tanks</t>
  </si>
  <si>
    <t>Drill Rigs</t>
  </si>
  <si>
    <t>Point Sources</t>
  </si>
  <si>
    <t>NEI Point Sources</t>
  </si>
  <si>
    <t>NOx %</t>
  </si>
  <si>
    <t>VOC %</t>
  </si>
  <si>
    <t>Max NOx or VOC %</t>
  </si>
  <si>
    <t>Not Other</t>
  </si>
  <si>
    <t>Readme</t>
  </si>
  <si>
    <t>Tribal/Non-tribal</t>
  </si>
  <si>
    <t>Non-tribal</t>
  </si>
  <si>
    <t>Notes:</t>
  </si>
  <si>
    <t>Emissions Summary by County</t>
  </si>
  <si>
    <t>Combined Category</t>
  </si>
  <si>
    <t>Summary Table: By County and Source Category VOC Emissions (tons/year)</t>
  </si>
  <si>
    <t>Basinwide, By Source Category Emissions (tons/year)</t>
  </si>
  <si>
    <t>Summary Table: By County and Source Category NOx Emissions (tons/year)</t>
  </si>
  <si>
    <t>By County and Source Category VOC Emissions (tons/year)</t>
  </si>
  <si>
    <t>By County and Source Category NOx Emissions (tons/year)</t>
  </si>
  <si>
    <t xml:space="preserve">Point Sources Emissions </t>
  </si>
  <si>
    <t>Nonpoint Source Emissions</t>
  </si>
  <si>
    <t>Nonpoint Sources</t>
  </si>
  <si>
    <t>The figure below shows the basin for which emissions are estimated in this spreadsheet including the basin boundary and counties in the basin.</t>
  </si>
  <si>
    <t>By County and Source Category Emissions (tons/year)</t>
  </si>
  <si>
    <t>Nonpoint Source Name</t>
  </si>
  <si>
    <t>Counties Included in Basin Boundary and This Inventory</t>
  </si>
  <si>
    <t>Nox Chart Include?</t>
  </si>
  <si>
    <t>VOC Chart Include?</t>
  </si>
  <si>
    <t>Non-other listings total:</t>
  </si>
  <si>
    <t>Number of non-other listings</t>
  </si>
  <si>
    <t>Non-other?</t>
  </si>
  <si>
    <t>Point Source Compressor Engines</t>
  </si>
  <si>
    <t>Chart text:</t>
  </si>
  <si>
    <t>Basin-pie Chart title:</t>
  </si>
  <si>
    <t>By-source Chart title:</t>
  </si>
  <si>
    <t>By-county Chart title:</t>
  </si>
  <si>
    <t>By-county Bar Chart title:</t>
  </si>
  <si>
    <t>By-source-type Chart title:</t>
  </si>
  <si>
    <t>VOC Emissions by County and Source Category</t>
  </si>
  <si>
    <t>NOx Emissions by County and Source Category</t>
  </si>
  <si>
    <t>Nonpoint Fugitives</t>
  </si>
  <si>
    <t>Nonpoint Heaters</t>
  </si>
  <si>
    <t>Basin-wide NOx Percent Contribution by Source Category</t>
  </si>
  <si>
    <t>Basin-wide NOx Percent Contribution by Source Type</t>
  </si>
  <si>
    <t>Basin-wide VOC Percent Contribution by Source Category</t>
  </si>
  <si>
    <t>Basin-wide VOC Percent Contribution by Source Type</t>
  </si>
  <si>
    <t>Completions</t>
  </si>
  <si>
    <t>Nonpoint Compressor Engines</t>
  </si>
  <si>
    <t>Artificial Lift Engines</t>
  </si>
  <si>
    <t xml:space="preserve">Produced water </t>
  </si>
  <si>
    <t>Blowdowns</t>
  </si>
  <si>
    <t>Williston Basin:</t>
  </si>
  <si>
    <t>- Nonpoint source emissions for Montana, North Dakota, and South Dakota are from the 2014 NEI v1</t>
  </si>
  <si>
    <t>Williston Basin</t>
  </si>
  <si>
    <t>30019</t>
  </si>
  <si>
    <t>Daniels</t>
  </si>
  <si>
    <t>30021</t>
  </si>
  <si>
    <t>Dawson</t>
  </si>
  <si>
    <t>30025</t>
  </si>
  <si>
    <t>Fallon</t>
  </si>
  <si>
    <t>30033</t>
  </si>
  <si>
    <t>Garfield</t>
  </si>
  <si>
    <t>30055</t>
  </si>
  <si>
    <t>McCone</t>
  </si>
  <si>
    <t>30071</t>
  </si>
  <si>
    <t>Phillips</t>
  </si>
  <si>
    <t>30079</t>
  </si>
  <si>
    <t>Prairie</t>
  </si>
  <si>
    <t>30083</t>
  </si>
  <si>
    <t>Richland</t>
  </si>
  <si>
    <t>30085</t>
  </si>
  <si>
    <t>Roosevelt</t>
  </si>
  <si>
    <t>30091</t>
  </si>
  <si>
    <t>Sheridan</t>
  </si>
  <si>
    <t>30105</t>
  </si>
  <si>
    <t>Valley</t>
  </si>
  <si>
    <t>30109</t>
  </si>
  <si>
    <t>Wibaux</t>
  </si>
  <si>
    <t>38001</t>
  </si>
  <si>
    <t>Adams</t>
  </si>
  <si>
    <t>ND</t>
  </si>
  <si>
    <t>38003</t>
  </si>
  <si>
    <t>Barnes</t>
  </si>
  <si>
    <t>38005</t>
  </si>
  <si>
    <t>Benson</t>
  </si>
  <si>
    <t>38007</t>
  </si>
  <si>
    <t>Billings</t>
  </si>
  <si>
    <t>38009</t>
  </si>
  <si>
    <t>Bottineau</t>
  </si>
  <si>
    <t>38011</t>
  </si>
  <si>
    <t>Bowman</t>
  </si>
  <si>
    <t>38013</t>
  </si>
  <si>
    <t>Burke</t>
  </si>
  <si>
    <t>38015</t>
  </si>
  <si>
    <t>Burleigh</t>
  </si>
  <si>
    <t>38017</t>
  </si>
  <si>
    <t>Cass</t>
  </si>
  <si>
    <t>38019</t>
  </si>
  <si>
    <t>Cavalier</t>
  </si>
  <si>
    <t>38021</t>
  </si>
  <si>
    <t>Dickey</t>
  </si>
  <si>
    <t>38023</t>
  </si>
  <si>
    <t>Divide</t>
  </si>
  <si>
    <t>38025</t>
  </si>
  <si>
    <t>Dunn</t>
  </si>
  <si>
    <t>38027</t>
  </si>
  <si>
    <t>Eddy</t>
  </si>
  <si>
    <t>38029</t>
  </si>
  <si>
    <t>Emmons</t>
  </si>
  <si>
    <t>38031</t>
  </si>
  <si>
    <t>Foster</t>
  </si>
  <si>
    <t>38033</t>
  </si>
  <si>
    <t>Golden Valley</t>
  </si>
  <si>
    <t>38035</t>
  </si>
  <si>
    <t>Grand Forks</t>
  </si>
  <si>
    <t>38037</t>
  </si>
  <si>
    <t>Grant</t>
  </si>
  <si>
    <t>38039</t>
  </si>
  <si>
    <t>Griggs</t>
  </si>
  <si>
    <t>38041</t>
  </si>
  <si>
    <t>Hettinger</t>
  </si>
  <si>
    <t>38043</t>
  </si>
  <si>
    <t>Kidder</t>
  </si>
  <si>
    <t>38045</t>
  </si>
  <si>
    <t>LaMoure</t>
  </si>
  <si>
    <t>38047</t>
  </si>
  <si>
    <t>Logan</t>
  </si>
  <si>
    <t>38049</t>
  </si>
  <si>
    <t>McHenry</t>
  </si>
  <si>
    <t>38051</t>
  </si>
  <si>
    <t>McIntosh</t>
  </si>
  <si>
    <t>38053</t>
  </si>
  <si>
    <t>McKenzie</t>
  </si>
  <si>
    <t>38055</t>
  </si>
  <si>
    <t>McLean</t>
  </si>
  <si>
    <t>38057</t>
  </si>
  <si>
    <t>Mercer</t>
  </si>
  <si>
    <t>38059</t>
  </si>
  <si>
    <t>Morton</t>
  </si>
  <si>
    <t>38061</t>
  </si>
  <si>
    <t>Mountrail</t>
  </si>
  <si>
    <t>38063</t>
  </si>
  <si>
    <t>Nelson</t>
  </si>
  <si>
    <t>38065</t>
  </si>
  <si>
    <t>Oliver</t>
  </si>
  <si>
    <t>38067</t>
  </si>
  <si>
    <t>Pembina</t>
  </si>
  <si>
    <t>38069</t>
  </si>
  <si>
    <t>Pierce</t>
  </si>
  <si>
    <t>38071</t>
  </si>
  <si>
    <t>Ramsey</t>
  </si>
  <si>
    <t>38073</t>
  </si>
  <si>
    <t>Ransom</t>
  </si>
  <si>
    <t>38075</t>
  </si>
  <si>
    <t>Renville</t>
  </si>
  <si>
    <t>38077</t>
  </si>
  <si>
    <t>38079</t>
  </si>
  <si>
    <t>Rolette</t>
  </si>
  <si>
    <t>38081</t>
  </si>
  <si>
    <t>Sargent</t>
  </si>
  <si>
    <t>38083</t>
  </si>
  <si>
    <t>38085</t>
  </si>
  <si>
    <t>Sioux</t>
  </si>
  <si>
    <t>38087</t>
  </si>
  <si>
    <t>Slope</t>
  </si>
  <si>
    <t>38089</t>
  </si>
  <si>
    <t>Stark</t>
  </si>
  <si>
    <t>38091</t>
  </si>
  <si>
    <t>Steele</t>
  </si>
  <si>
    <t>38093</t>
  </si>
  <si>
    <t>Stutsman</t>
  </si>
  <si>
    <t>38095</t>
  </si>
  <si>
    <t>Towner</t>
  </si>
  <si>
    <t>38097</t>
  </si>
  <si>
    <t>Traill</t>
  </si>
  <si>
    <t>38099</t>
  </si>
  <si>
    <t>Walsh</t>
  </si>
  <si>
    <t>38101</t>
  </si>
  <si>
    <t>Ward</t>
  </si>
  <si>
    <t>38103</t>
  </si>
  <si>
    <t>Wells</t>
  </si>
  <si>
    <t>38105</t>
  </si>
  <si>
    <t>Williams</t>
  </si>
  <si>
    <t>46019</t>
  </si>
  <si>
    <t>Butte</t>
  </si>
  <si>
    <t>SD</t>
  </si>
  <si>
    <t>46021</t>
  </si>
  <si>
    <t>Campbell</t>
  </si>
  <si>
    <t>46031</t>
  </si>
  <si>
    <t>Corson</t>
  </si>
  <si>
    <t>46041</t>
  </si>
  <si>
    <t>Dewey</t>
  </si>
  <si>
    <t>46045</t>
  </si>
  <si>
    <t>Edmunds</t>
  </si>
  <si>
    <t>46055</t>
  </si>
  <si>
    <t>Haakon</t>
  </si>
  <si>
    <t>46063</t>
  </si>
  <si>
    <t>Harding</t>
  </si>
  <si>
    <t>46065</t>
  </si>
  <si>
    <t>Hughes</t>
  </si>
  <si>
    <t>46075</t>
  </si>
  <si>
    <t>Jones</t>
  </si>
  <si>
    <t>46081</t>
  </si>
  <si>
    <t>Lawrence</t>
  </si>
  <si>
    <t>46089</t>
  </si>
  <si>
    <t>McPherson</t>
  </si>
  <si>
    <t>46093</t>
  </si>
  <si>
    <t>Meade</t>
  </si>
  <si>
    <t>46103</t>
  </si>
  <si>
    <t>Pennington</t>
  </si>
  <si>
    <t>46105</t>
  </si>
  <si>
    <t>Perkins</t>
  </si>
  <si>
    <t>46107</t>
  </si>
  <si>
    <t>Potter</t>
  </si>
  <si>
    <t>46117</t>
  </si>
  <si>
    <t>Stanley</t>
  </si>
  <si>
    <t>46119</t>
  </si>
  <si>
    <t>Sully</t>
  </si>
  <si>
    <t>46129</t>
  </si>
  <si>
    <t>Walworth</t>
  </si>
  <si>
    <t>46137</t>
  </si>
  <si>
    <t>Ziebach</t>
  </si>
  <si>
    <t>Montana</t>
  </si>
  <si>
    <t>North Dakota</t>
  </si>
  <si>
    <t>South Dakota</t>
  </si>
  <si>
    <t>Other Not Classified</t>
  </si>
  <si>
    <t>Point Source Heaters</t>
  </si>
  <si>
    <t>Point Source Flares</t>
  </si>
  <si>
    <t>Point Source Fugitives</t>
  </si>
  <si>
    <t>Point Source Tank Losses</t>
  </si>
  <si>
    <t>SD DENR Point Sources</t>
  </si>
  <si>
    <t>Tribal</t>
  </si>
  <si>
    <t>NULL</t>
  </si>
  <si>
    <t>Williston Basin Oil and Gas Emissions from Nonpoint and Point Sources</t>
  </si>
  <si>
    <t>Mud Degassing</t>
  </si>
  <si>
    <t>Non-Tribal</t>
  </si>
  <si>
    <t>Total Sum of NOx (tons/year)</t>
  </si>
  <si>
    <t>Total Sum of VOC (tons/year)</t>
  </si>
  <si>
    <t>Total Sum of CO (tons/year)</t>
  </si>
  <si>
    <t>Total Sum of SOx (tons/year)</t>
  </si>
  <si>
    <t>Total Sum of PM (tons/year)</t>
  </si>
  <si>
    <t>Fallon, MT</t>
  </si>
  <si>
    <t>Richland, MT</t>
  </si>
  <si>
    <t>Roosevelt, MT</t>
  </si>
  <si>
    <t>Billings, ND</t>
  </si>
  <si>
    <t>Bottineau, ND</t>
  </si>
  <si>
    <t>Burke, ND</t>
  </si>
  <si>
    <t>Divide, ND</t>
  </si>
  <si>
    <t>Dunn, ND</t>
  </si>
  <si>
    <t>Mckenzie, ND</t>
  </si>
  <si>
    <t>Mountrail, ND</t>
  </si>
  <si>
    <t>Stark, ND</t>
  </si>
  <si>
    <t>Williams, ND</t>
  </si>
  <si>
    <t>Other Counties</t>
  </si>
  <si>
    <t>for Chart</t>
  </si>
  <si>
    <t>(All)</t>
  </si>
  <si>
    <t>EPA Minor/ Title V sources</t>
  </si>
  <si>
    <t>Associated Gas Venting</t>
  </si>
  <si>
    <t>Bowman, ND</t>
  </si>
  <si>
    <t xml:space="preserve">Emissions (tons/year)  Summary by State (within Basin Boundary) </t>
  </si>
  <si>
    <t>- Tribal/Non-Tribal splits are proportional to the fractions of Tribal/Non-Tribal activity in downloaded IHS well production and spuds data within each county</t>
  </si>
  <si>
    <t xml:space="preserve">- Tribal Point sources (Title V major sources and Minor sources)  are from EPA Region 8 </t>
  </si>
  <si>
    <t>- Non-Tribal Point source emissions for Montana, North Dakota, and South Dakota are from the 2014 NEI v1 and and South Dakota DENR</t>
  </si>
  <si>
    <t>Point/ facility name</t>
  </si>
  <si>
    <t>Site ID</t>
  </si>
  <si>
    <t>Emissions unit id</t>
  </si>
  <si>
    <t>Emissions unit description</t>
  </si>
  <si>
    <t>Emissions Process des</t>
  </si>
  <si>
    <t>Source NAICS</t>
  </si>
  <si>
    <t>Source latitude</t>
  </si>
  <si>
    <t>Source longitude</t>
  </si>
  <si>
    <t>2310011000</t>
  </si>
  <si>
    <t>2310021010</t>
  </si>
  <si>
    <t>2310023010</t>
  </si>
  <si>
    <t>Crude Oil Tanks</t>
  </si>
  <si>
    <t>2310010200</t>
  </si>
  <si>
    <t>2310021400</t>
  </si>
  <si>
    <t>2310023400</t>
  </si>
  <si>
    <t>Drilling Rigs</t>
  </si>
  <si>
    <t>Fugitive Emissions</t>
  </si>
  <si>
    <t>2310011501</t>
  </si>
  <si>
    <t>2310011502</t>
  </si>
  <si>
    <t>2310011503</t>
  </si>
  <si>
    <t>2310011505</t>
  </si>
  <si>
    <t>2310021501</t>
  </si>
  <si>
    <t>2310021502</t>
  </si>
  <si>
    <t>2310021503</t>
  </si>
  <si>
    <t>2310021505</t>
  </si>
  <si>
    <t>2310021506</t>
  </si>
  <si>
    <t>2310023511</t>
  </si>
  <si>
    <t>2310023512</t>
  </si>
  <si>
    <t>2310023513</t>
  </si>
  <si>
    <t>2310023515</t>
  </si>
  <si>
    <t>2310023516</t>
  </si>
  <si>
    <t>Gas-Actuated Pumps</t>
  </si>
  <si>
    <t>2310023310</t>
  </si>
  <si>
    <t>2310111401</t>
  </si>
  <si>
    <t>2310121401</t>
  </si>
  <si>
    <t>2310010100</t>
  </si>
  <si>
    <t>2310021100</t>
  </si>
  <si>
    <t>2310023100</t>
  </si>
  <si>
    <t>Hydraulic Fracturing Pumps</t>
  </si>
  <si>
    <t>2310000660</t>
  </si>
  <si>
    <t>Hydrocarbon Liquids Loading</t>
  </si>
  <si>
    <t>2310011201</t>
  </si>
  <si>
    <t>2310021030</t>
  </si>
  <si>
    <t>2310023030</t>
  </si>
  <si>
    <t>Lateral Compressor Engines</t>
  </si>
  <si>
    <t>2310021251</t>
  </si>
  <si>
    <t>2310021351</t>
  </si>
  <si>
    <t>2310023251</t>
  </si>
  <si>
    <t>2310023351</t>
  </si>
  <si>
    <t>Liquids Unloading</t>
  </si>
  <si>
    <t>2310021603</t>
  </si>
  <si>
    <t>2310023603</t>
  </si>
  <si>
    <t>2310023606</t>
  </si>
  <si>
    <t>2310111100</t>
  </si>
  <si>
    <t>2310121100</t>
  </si>
  <si>
    <t>2310010300</t>
  </si>
  <si>
    <t>2310021300</t>
  </si>
  <si>
    <t>2310023300</t>
  </si>
  <si>
    <t>Produced Water Tanks</t>
  </si>
  <si>
    <t>2310000550</t>
  </si>
  <si>
    <t>Well Completion Venting</t>
  </si>
  <si>
    <t>2310023600</t>
  </si>
  <si>
    <t>2310111700</t>
  </si>
  <si>
    <t>2310121700</t>
  </si>
  <si>
    <t>Wellhead Compressor Engines</t>
  </si>
  <si>
    <t>2310021102</t>
  </si>
  <si>
    <t>2310021202</t>
  </si>
  <si>
    <t>2310021302</t>
  </si>
  <si>
    <t>2310023102</t>
  </si>
  <si>
    <t>2310023202</t>
  </si>
  <si>
    <t>2310023302</t>
  </si>
  <si>
    <t>WILLISTON BASIN - MORGAN CREEK</t>
  </si>
  <si>
    <t>8137411</t>
  </si>
  <si>
    <t>5486113</t>
  </si>
  <si>
    <t>486210</t>
  </si>
  <si>
    <t>Int Comb /Industrial /Natural Gas /Reciprocating</t>
  </si>
  <si>
    <t>5486213</t>
  </si>
  <si>
    <t>5486313</t>
  </si>
  <si>
    <t>10200603</t>
  </si>
  <si>
    <t>Ext Comb /Industrial /Natural Gas /&lt; 10 Million Btu/hr</t>
  </si>
  <si>
    <t/>
  </si>
  <si>
    <t>5486413</t>
  </si>
  <si>
    <t>87288413</t>
  </si>
  <si>
    <t>20100202</t>
  </si>
  <si>
    <t>Int Comb /Electric Gen /Natural Gas /Reciprocating</t>
  </si>
  <si>
    <t>BAKER CRUDE OIL STATION - 025-0006</t>
  </si>
  <si>
    <t>8151211</t>
  </si>
  <si>
    <t>5479513</t>
  </si>
  <si>
    <t>486110</t>
  </si>
  <si>
    <t>40400151</t>
  </si>
  <si>
    <t>Petrol Prod Stor-Bulk Terminals /Valves, Flanges, and Pumps</t>
  </si>
  <si>
    <t>87280313</t>
  </si>
  <si>
    <t>40301010</t>
  </si>
  <si>
    <t>Petrol Prod Stor-Refinery /Fixed Roof Tanks /Crude Oil RVP 5: Breathing Loss (67000 Bbl Tank)</t>
  </si>
  <si>
    <t>87280413</t>
  </si>
  <si>
    <t>40301117</t>
  </si>
  <si>
    <t>Petrol Prod Stor-Refinery /Floating Roof Tanks /Crude Oil RVP 5: Withdrawal Loss</t>
  </si>
  <si>
    <t>90329513</t>
  </si>
  <si>
    <t>BAKER PLANT</t>
  </si>
  <si>
    <t>8150911</t>
  </si>
  <si>
    <t>5482713</t>
  </si>
  <si>
    <t>20200253</t>
  </si>
  <si>
    <t>Int Comb /Industrial /Natural Gas /4-cycle Rich Burn</t>
  </si>
  <si>
    <t>5482813</t>
  </si>
  <si>
    <t>5482913</t>
  </si>
  <si>
    <t>5483013</t>
  </si>
  <si>
    <t>31000227</t>
  </si>
  <si>
    <t>Natural Gas Production /Glycol Dehydrator Reboiler Still Stack</t>
  </si>
  <si>
    <t>5483113</t>
  </si>
  <si>
    <t>Natural Gas Production /Flares</t>
  </si>
  <si>
    <t>5483213</t>
  </si>
  <si>
    <t>31000207</t>
  </si>
  <si>
    <t>Natural Gas Production /Valves: Fugitive Emissions</t>
  </si>
  <si>
    <t>5483313</t>
  </si>
  <si>
    <t>40781604</t>
  </si>
  <si>
    <t>Organic Chem Storage - Pressure Tanks - Natural Gas: Withdrawal Loss</t>
  </si>
  <si>
    <t>5483513</t>
  </si>
  <si>
    <t>5483613</t>
  </si>
  <si>
    <t>Oil&amp;Gas Prod /Process Heaters /Natural Gas</t>
  </si>
  <si>
    <t>87308313</t>
  </si>
  <si>
    <t>87308413</t>
  </si>
  <si>
    <t>90328213</t>
  </si>
  <si>
    <t>40400311</t>
  </si>
  <si>
    <t>Oil&amp;Gas Field Stor&amp;Workg Tanks /Fixed Roof Tank, Condensate, working+breathing+flashing losses</t>
  </si>
  <si>
    <t>90328313</t>
  </si>
  <si>
    <t>BIG GUMBO COMPRESSOR STATION</t>
  </si>
  <si>
    <t>14497311</t>
  </si>
  <si>
    <t>87310313</t>
  </si>
  <si>
    <t>211111</t>
  </si>
  <si>
    <t>87310413</t>
  </si>
  <si>
    <t>31000228</t>
  </si>
  <si>
    <t>Natural Gas Production /Glycol Dehydrator Reboiler Burner</t>
  </si>
  <si>
    <t>N COMPRESSOR STATION</t>
  </si>
  <si>
    <t>8151511</t>
  </si>
  <si>
    <t>5477113</t>
  </si>
  <si>
    <t>5477213</t>
  </si>
  <si>
    <t>31000301</t>
  </si>
  <si>
    <t>Natural Gas Proc Facilities /Glycol Dehydrators: Reboiler Still Vent: Triethylene Glycol</t>
  </si>
  <si>
    <t>5477313</t>
  </si>
  <si>
    <t>5477413</t>
  </si>
  <si>
    <t>40400250</t>
  </si>
  <si>
    <t>Petrol Prod Stor-Bulk Plants /Loading Racks</t>
  </si>
  <si>
    <t>5477513</t>
  </si>
  <si>
    <t>87306813</t>
  </si>
  <si>
    <t>SOUTH MIDPOINT COMPRESSOR STATION</t>
  </si>
  <si>
    <t>9433011</t>
  </si>
  <si>
    <t>55640113</t>
  </si>
  <si>
    <t>WBI - SOUTH BAKER COMPRESSOR STATION</t>
  </si>
  <si>
    <t>9432711</t>
  </si>
  <si>
    <t>55603313</t>
  </si>
  <si>
    <t>55603413</t>
  </si>
  <si>
    <t>55603513</t>
  </si>
  <si>
    <t>87293113</t>
  </si>
  <si>
    <t>WBI BAKER AND SANDSTONE CREEK COMPRESSOR STATIONS</t>
  </si>
  <si>
    <t>10700911</t>
  </si>
  <si>
    <t>58681213</t>
  </si>
  <si>
    <t>58681313</t>
  </si>
  <si>
    <t>58681413</t>
  </si>
  <si>
    <t>58681513</t>
  </si>
  <si>
    <t>58681613</t>
  </si>
  <si>
    <t>87296413</t>
  </si>
  <si>
    <t>87296513</t>
  </si>
  <si>
    <t>87296613</t>
  </si>
  <si>
    <t>10500106</t>
  </si>
  <si>
    <t>Ext Comb /Space Heater /Industrial /Natural Gas</t>
  </si>
  <si>
    <t>95183813</t>
  </si>
  <si>
    <t>20300101</t>
  </si>
  <si>
    <t>Int Comb /Comm-Inst /Distillate Oil (Diesel) /Reciprocating</t>
  </si>
  <si>
    <t>105129713</t>
  </si>
  <si>
    <t>WILLISTON BASIN - BAKER COMPRESSOR STA</t>
  </si>
  <si>
    <t>8151411</t>
  </si>
  <si>
    <t>5477613</t>
  </si>
  <si>
    <t>221210</t>
  </si>
  <si>
    <t>5477713</t>
  </si>
  <si>
    <t>5477813</t>
  </si>
  <si>
    <t>5477913</t>
  </si>
  <si>
    <t>5478013</t>
  </si>
  <si>
    <t>5478113</t>
  </si>
  <si>
    <t>WILLISTON BASIN - CABIN CREEK</t>
  </si>
  <si>
    <t>8151111</t>
  </si>
  <si>
    <t>5479613</t>
  </si>
  <si>
    <t>5479713</t>
  </si>
  <si>
    <t>20200201</t>
  </si>
  <si>
    <t>Int Comb /Industrial /Natural Gas /Turbine</t>
  </si>
  <si>
    <t>5479813</t>
  </si>
  <si>
    <t>5479913</t>
  </si>
  <si>
    <t>5480013</t>
  </si>
  <si>
    <t>5480113</t>
  </si>
  <si>
    <t>5480213</t>
  </si>
  <si>
    <t>5480913</t>
  </si>
  <si>
    <t>5481013</t>
  </si>
  <si>
    <t>5481113</t>
  </si>
  <si>
    <t>105128013</t>
  </si>
  <si>
    <t>WILLISTON BASIN - LITTLE BEAVER</t>
  </si>
  <si>
    <t>8151011</t>
  </si>
  <si>
    <t>5481313</t>
  </si>
  <si>
    <t>5481813</t>
  </si>
  <si>
    <t>5482513</t>
  </si>
  <si>
    <t>5482613</t>
  </si>
  <si>
    <t>90333113</t>
  </si>
  <si>
    <t>WILLISTON BASIN - MONARCH STATION</t>
  </si>
  <si>
    <t>8151311</t>
  </si>
  <si>
    <t>5478513</t>
  </si>
  <si>
    <t>5478613</t>
  </si>
  <si>
    <t>5478713</t>
  </si>
  <si>
    <t>5478813</t>
  </si>
  <si>
    <t>5478913</t>
  </si>
  <si>
    <t>5479113</t>
  </si>
  <si>
    <t>31000202</t>
  </si>
  <si>
    <t>Natural Gas Production /Gas Stripping Operations</t>
  </si>
  <si>
    <t>95178913</t>
  </si>
  <si>
    <t>20200254</t>
  </si>
  <si>
    <t>Int Comb /Industrial /Natural Gas /4-cycle Lean Burn</t>
  </si>
  <si>
    <t>95179013</t>
  </si>
  <si>
    <t>WILLISTON BASIN - VIDA STATION</t>
  </si>
  <si>
    <t>7455711</t>
  </si>
  <si>
    <t>12086613</t>
  </si>
  <si>
    <t>12086713</t>
  </si>
  <si>
    <t>12086813</t>
  </si>
  <si>
    <t>12087113</t>
  </si>
  <si>
    <t>BOWDOIN COMPRESSOR STATION</t>
  </si>
  <si>
    <t>6874211</t>
  </si>
  <si>
    <t>12979713</t>
  </si>
  <si>
    <t>12979813</t>
  </si>
  <si>
    <t>12979913</t>
  </si>
  <si>
    <t>12980113</t>
  </si>
  <si>
    <t>12980213</t>
  </si>
  <si>
    <t>87314313</t>
  </si>
  <si>
    <t>4 MILE CRUDE OIL STATION</t>
  </si>
  <si>
    <t>9419511</t>
  </si>
  <si>
    <t>55677113</t>
  </si>
  <si>
    <t>40301012</t>
  </si>
  <si>
    <t>Petrol Prod Stor-Refinery /Fixed Roof Tanks /Crude Oil RVP 5: Working Loss</t>
  </si>
  <si>
    <t>55677213</t>
  </si>
  <si>
    <t>55677313</t>
  </si>
  <si>
    <t>ALBIN STATION</t>
  </si>
  <si>
    <t>15088811</t>
  </si>
  <si>
    <t>95179313</t>
  </si>
  <si>
    <t>48611</t>
  </si>
  <si>
    <t>95179413</t>
  </si>
  <si>
    <t>95179513</t>
  </si>
  <si>
    <t>95179613</t>
  </si>
  <si>
    <t>106477313</t>
  </si>
  <si>
    <t>20201001</t>
  </si>
  <si>
    <t>Int Comb /Industrial /Liquified Petroleum Gas /Propane: Reciprocating</t>
  </si>
  <si>
    <t>106477413</t>
  </si>
  <si>
    <t>40400312</t>
  </si>
  <si>
    <t>Oil&amp;Gas Field Stor&amp;Workg Tanks /Fixed Roof Tank, Crude Oil, working+breathing+flashing losses</t>
  </si>
  <si>
    <t>BAKKEN GATHERING PLANT</t>
  </si>
  <si>
    <t>9417011</t>
  </si>
  <si>
    <t>55751813</t>
  </si>
  <si>
    <t>55752013</t>
  </si>
  <si>
    <t>55752113</t>
  </si>
  <si>
    <t>55752213</t>
  </si>
  <si>
    <t>55752313</t>
  </si>
  <si>
    <t>55752413</t>
  </si>
  <si>
    <t>55752713</t>
  </si>
  <si>
    <t>87288713</t>
  </si>
  <si>
    <t>87288813</t>
  </si>
  <si>
    <t>20200102</t>
  </si>
  <si>
    <t>Int Comb /Industrial /Distillate Oil (Diesel) /Reciprocating</t>
  </si>
  <si>
    <t>87288913</t>
  </si>
  <si>
    <t>87289013</t>
  </si>
  <si>
    <t>87289113</t>
  </si>
  <si>
    <t>87289213</t>
  </si>
  <si>
    <t>87289313</t>
  </si>
  <si>
    <t>87289413</t>
  </si>
  <si>
    <t>87289513</t>
  </si>
  <si>
    <t>95181613</t>
  </si>
  <si>
    <t>CHARLIE CREEK COMPRESSOR STATION</t>
  </si>
  <si>
    <t>9417111</t>
  </si>
  <si>
    <t>55751713</t>
  </si>
  <si>
    <t>87310813</t>
  </si>
  <si>
    <t>87311013</t>
  </si>
  <si>
    <t>31000129</t>
  </si>
  <si>
    <t>Crude Oil Production /Gas/Liquid Separation</t>
  </si>
  <si>
    <t>87311513</t>
  </si>
  <si>
    <t>87311613</t>
  </si>
  <si>
    <t>31000220</t>
  </si>
  <si>
    <t>Natural Gas Production /All Equipt Leak Fugitives (Valves, Flanges, Connections, Seals, Drains</t>
  </si>
  <si>
    <t>MIDWAY COMPRESSOR STATION</t>
  </si>
  <si>
    <t>14498211</t>
  </si>
  <si>
    <t>87319513</t>
  </si>
  <si>
    <t>87319813</t>
  </si>
  <si>
    <t>87319913</t>
  </si>
  <si>
    <t>87320013</t>
  </si>
  <si>
    <t>87320113</t>
  </si>
  <si>
    <t>111453713</t>
  </si>
  <si>
    <t>111453813</t>
  </si>
  <si>
    <t>RICHLAND STATION - 083-0015</t>
  </si>
  <si>
    <t>7618911</t>
  </si>
  <si>
    <t>12220513</t>
  </si>
  <si>
    <t>12220613</t>
  </si>
  <si>
    <t>12220713</t>
  </si>
  <si>
    <t>12220813</t>
  </si>
  <si>
    <t>87302613</t>
  </si>
  <si>
    <t>RIVERVIEW TERMINAL</t>
  </si>
  <si>
    <t>16446211</t>
  </si>
  <si>
    <t>105125013</t>
  </si>
  <si>
    <t>211112</t>
  </si>
  <si>
    <t>39092051</t>
  </si>
  <si>
    <t>Fuel Storage - Pressure Tanks /LPG: Withdrawal Loss</t>
  </si>
  <si>
    <t>105125113</t>
  </si>
  <si>
    <t>105125213</t>
  </si>
  <si>
    <t>106478813</t>
  </si>
  <si>
    <t>THREE BUTTES COMPRESSOR STATION</t>
  </si>
  <si>
    <t>9417211</t>
  </si>
  <si>
    <t>55751113</t>
  </si>
  <si>
    <t>55751213</t>
  </si>
  <si>
    <t>55751313</t>
  </si>
  <si>
    <t>55751413</t>
  </si>
  <si>
    <t>55751513</t>
  </si>
  <si>
    <t>55751613</t>
  </si>
  <si>
    <t>87283413</t>
  </si>
  <si>
    <t>VAIRA COMPRESSOR STATION</t>
  </si>
  <si>
    <t>9416711</t>
  </si>
  <si>
    <t>55753313</t>
  </si>
  <si>
    <t>55753413</t>
  </si>
  <si>
    <t>87278813</t>
  </si>
  <si>
    <t>87278913</t>
  </si>
  <si>
    <t>87279113</t>
  </si>
  <si>
    <t>87279213</t>
  </si>
  <si>
    <t>87279313</t>
  </si>
  <si>
    <t>87279413</t>
  </si>
  <si>
    <t>VAIRA STATION</t>
  </si>
  <si>
    <t>15088411</t>
  </si>
  <si>
    <t>95181713</t>
  </si>
  <si>
    <t>39090010</t>
  </si>
  <si>
    <t>Fuel Storage - Fixed Roof Tanks /Residual Oil/Crude Oil: Working Loss</t>
  </si>
  <si>
    <t>95181913</t>
  </si>
  <si>
    <t>BAINVILLE STATION</t>
  </si>
  <si>
    <t>7619011</t>
  </si>
  <si>
    <t>12220113</t>
  </si>
  <si>
    <t>12220213</t>
  </si>
  <si>
    <t>12220313</t>
  </si>
  <si>
    <t>12220413</t>
  </si>
  <si>
    <t>87284913</t>
  </si>
  <si>
    <t>87285013</t>
  </si>
  <si>
    <t>87285113</t>
  </si>
  <si>
    <t>87285213</t>
  </si>
  <si>
    <t>HEBRON COMPRESSOR STATION</t>
  </si>
  <si>
    <t>16446711</t>
  </si>
  <si>
    <t>105130413</t>
  </si>
  <si>
    <t>105130513</t>
  </si>
  <si>
    <t>105130613</t>
  </si>
  <si>
    <t>105130713</t>
  </si>
  <si>
    <t>N. BORDER PIPELINE CO STA. 3</t>
  </si>
  <si>
    <t>7619111</t>
  </si>
  <si>
    <t>12219813</t>
  </si>
  <si>
    <t>12219913</t>
  </si>
  <si>
    <t>12220013</t>
  </si>
  <si>
    <t>CLEAR LAKE STATION</t>
  </si>
  <si>
    <t>7632411</t>
  </si>
  <si>
    <t>12210113</t>
  </si>
  <si>
    <t>12210213</t>
  </si>
  <si>
    <t>12210313</t>
  </si>
  <si>
    <t>87315113</t>
  </si>
  <si>
    <t>87315213</t>
  </si>
  <si>
    <t>87315313</t>
  </si>
  <si>
    <t>RESERVE EAST TRUCK STATION</t>
  </si>
  <si>
    <t>16446611</t>
  </si>
  <si>
    <t>105128313</t>
  </si>
  <si>
    <t>40399999</t>
  </si>
  <si>
    <t>Petrol Prod Stor-Refinery /Other Not Classified /See Comment **</t>
  </si>
  <si>
    <t>105128513</t>
  </si>
  <si>
    <t>40786023</t>
  </si>
  <si>
    <t>Organic Chem Storage - Pressure Tanks - Trichloroethylene: Withdrawal Loss</t>
  </si>
  <si>
    <t>NORTHERN BORDER PIPELINE CO  STA 1</t>
  </si>
  <si>
    <t>5270111</t>
  </si>
  <si>
    <t>24920813</t>
  </si>
  <si>
    <t>24920913</t>
  </si>
  <si>
    <t>24921013</t>
  </si>
  <si>
    <t>WILLISTON BASIN - FORT PECK STATION</t>
  </si>
  <si>
    <t>5269911</t>
  </si>
  <si>
    <t>24922213</t>
  </si>
  <si>
    <t>24922313</t>
  </si>
  <si>
    <t>24922413</t>
  </si>
  <si>
    <t>24922513</t>
  </si>
  <si>
    <t>24922613</t>
  </si>
  <si>
    <t>WILLISTON BASIN - SACO</t>
  </si>
  <si>
    <t>5270011</t>
  </si>
  <si>
    <t>24921313</t>
  </si>
  <si>
    <t>24921613</t>
  </si>
  <si>
    <t>24921713</t>
  </si>
  <si>
    <t>24921813</t>
  </si>
  <si>
    <t>24921913</t>
  </si>
  <si>
    <t>24922013</t>
  </si>
  <si>
    <t>108558113</t>
  </si>
  <si>
    <t>ENCORE OPERATING LP</t>
  </si>
  <si>
    <t>5270211</t>
  </si>
  <si>
    <t>24920613</t>
  </si>
  <si>
    <t>24920713</t>
  </si>
  <si>
    <t>PINE GAS GATHERING</t>
  </si>
  <si>
    <t>5270311</t>
  </si>
  <si>
    <t>24920313</t>
  </si>
  <si>
    <t>24920513</t>
  </si>
  <si>
    <t>Wimbledon Compressor Station</t>
  </si>
  <si>
    <t>10612411</t>
  </si>
  <si>
    <t>64319213</t>
  </si>
  <si>
    <t>64319413</t>
  </si>
  <si>
    <t>Little Knife Gas Plant</t>
  </si>
  <si>
    <t>8023811</t>
  </si>
  <si>
    <t>64324413</t>
  </si>
  <si>
    <t>64324513</t>
  </si>
  <si>
    <t>20100102</t>
  </si>
  <si>
    <t>Int Comb /Electric Gen /Distillate Oil (Diesel) /Reciprocating</t>
  </si>
  <si>
    <t>64324813</t>
  </si>
  <si>
    <t>31000414</t>
  </si>
  <si>
    <t>Oil&amp;Gas Prod /Process Heaters /Natural Gas: Steam Generators</t>
  </si>
  <si>
    <t>64324913</t>
  </si>
  <si>
    <t>64325013</t>
  </si>
  <si>
    <t>64325113</t>
  </si>
  <si>
    <t>64325213</t>
  </si>
  <si>
    <t>64325313</t>
  </si>
  <si>
    <t>64325413</t>
  </si>
  <si>
    <t>64325513</t>
  </si>
  <si>
    <t>Lignite Gas Plant</t>
  </si>
  <si>
    <t>8024311</t>
  </si>
  <si>
    <t>64323513</t>
  </si>
  <si>
    <t>64323613</t>
  </si>
  <si>
    <t>107460513</t>
  </si>
  <si>
    <t>107460613</t>
  </si>
  <si>
    <t>31000216</t>
  </si>
  <si>
    <t>Natural Gas Production /Flares Combusting Gases &lt;1000 BTU/scf</t>
  </si>
  <si>
    <t>107460713</t>
  </si>
  <si>
    <t>30600801</t>
  </si>
  <si>
    <t>Petrol Indus /Fugitive Emissions /Pipeline Valves and Flanges</t>
  </si>
  <si>
    <t>107460813</t>
  </si>
  <si>
    <t>30688801</t>
  </si>
  <si>
    <t>Petrol Indus /Fugitive Emissions /Specify in Comments Field</t>
  </si>
  <si>
    <t>107460913</t>
  </si>
  <si>
    <t>Compressor Station #5</t>
  </si>
  <si>
    <t>7292311</t>
  </si>
  <si>
    <t>64342113</t>
  </si>
  <si>
    <t>20100201</t>
  </si>
  <si>
    <t>Int Comb /Electric Gen /Natural Gas /Turbine</t>
  </si>
  <si>
    <t>64342213</t>
  </si>
  <si>
    <t>Towner Compressor Station</t>
  </si>
  <si>
    <t>10612311</t>
  </si>
  <si>
    <t>64318813</t>
  </si>
  <si>
    <t>64319013</t>
  </si>
  <si>
    <t>Compressor Station #8</t>
  </si>
  <si>
    <t>8085311</t>
  </si>
  <si>
    <t>64332113</t>
  </si>
  <si>
    <t>64332213</t>
  </si>
  <si>
    <t>Compressor Station #4</t>
  </si>
  <si>
    <t>8085811</t>
  </si>
  <si>
    <t>64331813</t>
  </si>
  <si>
    <t>64331913</t>
  </si>
  <si>
    <t>Fort Buford Compressor Station</t>
  </si>
  <si>
    <t>10612511</t>
  </si>
  <si>
    <t>64332413</t>
  </si>
  <si>
    <t>64332613</t>
  </si>
  <si>
    <t>64332713</t>
  </si>
  <si>
    <t>Grasslands Gas Plant</t>
  </si>
  <si>
    <t>8085511</t>
  </si>
  <si>
    <t>64330213</t>
  </si>
  <si>
    <t>64330313</t>
  </si>
  <si>
    <t>64330413</t>
  </si>
  <si>
    <t>64330513</t>
  </si>
  <si>
    <t>64330613</t>
  </si>
  <si>
    <t>64330713</t>
  </si>
  <si>
    <t>64330813</t>
  </si>
  <si>
    <t>64330913</t>
  </si>
  <si>
    <t>64331013</t>
  </si>
  <si>
    <t>64331113</t>
  </si>
  <si>
    <t>64331213</t>
  </si>
  <si>
    <t>64331313</t>
  </si>
  <si>
    <t>64331413</t>
  </si>
  <si>
    <t>107463013</t>
  </si>
  <si>
    <t>107463113</t>
  </si>
  <si>
    <t>107463213</t>
  </si>
  <si>
    <t>108908613</t>
  </si>
  <si>
    <t>Hawkeye Compressor Station</t>
  </si>
  <si>
    <t>10613211</t>
  </si>
  <si>
    <t>64326213</t>
  </si>
  <si>
    <t>64326313</t>
  </si>
  <si>
    <t>64326413</t>
  </si>
  <si>
    <t>64326513</t>
  </si>
  <si>
    <t>64326613</t>
  </si>
  <si>
    <t>64326713</t>
  </si>
  <si>
    <t>111805613</t>
  </si>
  <si>
    <t>111805713</t>
  </si>
  <si>
    <t>111805813</t>
  </si>
  <si>
    <t>Compressor Station #6</t>
  </si>
  <si>
    <t>8087111</t>
  </si>
  <si>
    <t>64337613</t>
  </si>
  <si>
    <t>64337713</t>
  </si>
  <si>
    <t>Compressor Station #7</t>
  </si>
  <si>
    <t>10612111</t>
  </si>
  <si>
    <t>64341813</t>
  </si>
  <si>
    <t>64341913</t>
  </si>
  <si>
    <t>Glen Ullin Compressor Station</t>
  </si>
  <si>
    <t>10613811</t>
  </si>
  <si>
    <t>64281813</t>
  </si>
  <si>
    <t>64281913</t>
  </si>
  <si>
    <t>96404213</t>
  </si>
  <si>
    <t>10100702</t>
  </si>
  <si>
    <t>Ext Comb /Electric Gen /Process Gas /Boilers &lt; 100 Million Btu/hr</t>
  </si>
  <si>
    <t>Fairmount Compressor Station</t>
  </si>
  <si>
    <t>10612211</t>
  </si>
  <si>
    <t>64318413</t>
  </si>
  <si>
    <t>64318613</t>
  </si>
  <si>
    <t>Dickinson Compressor Station</t>
  </si>
  <si>
    <t>8012411</t>
  </si>
  <si>
    <t>64337913</t>
  </si>
  <si>
    <t>64338013</t>
  </si>
  <si>
    <t>64338113</t>
  </si>
  <si>
    <t>Tioga Gas Plant</t>
  </si>
  <si>
    <t>8013911</t>
  </si>
  <si>
    <t>64327213</t>
  </si>
  <si>
    <t>64327313</t>
  </si>
  <si>
    <t>64327413</t>
  </si>
  <si>
    <t>64327513</t>
  </si>
  <si>
    <t>64327613</t>
  </si>
  <si>
    <t>64327713</t>
  </si>
  <si>
    <t>64327813</t>
  </si>
  <si>
    <t>64327913</t>
  </si>
  <si>
    <t>64328013</t>
  </si>
  <si>
    <t>64328113</t>
  </si>
  <si>
    <t>64328213</t>
  </si>
  <si>
    <t>64328313</t>
  </si>
  <si>
    <t>64328413</t>
  </si>
  <si>
    <t>64328513</t>
  </si>
  <si>
    <t>64328613</t>
  </si>
  <si>
    <t>64328913</t>
  </si>
  <si>
    <t>40400307</t>
  </si>
  <si>
    <t>Oil&amp;Gas Field Stor&amp;Workg Tanks /Internal Floating Roof Tank: Withdrawal Loss</t>
  </si>
  <si>
    <t>64329013</t>
  </si>
  <si>
    <t>64329113</t>
  </si>
  <si>
    <t>64329213</t>
  </si>
  <si>
    <t>64329313</t>
  </si>
  <si>
    <t>64329413</t>
  </si>
  <si>
    <t>64329913</t>
  </si>
  <si>
    <t>64330013</t>
  </si>
  <si>
    <t>31000208</t>
  </si>
  <si>
    <t>Natural Gas Production /Sulfur Recovery Unit</t>
  </si>
  <si>
    <t>Williston Basin Interstate Pipeline Company</t>
  </si>
  <si>
    <t>15646811</t>
  </si>
  <si>
    <t>99776613</t>
  </si>
  <si>
    <t>99776713</t>
  </si>
  <si>
    <t>99776813</t>
  </si>
  <si>
    <t>99776913</t>
  </si>
  <si>
    <t>99777013</t>
  </si>
  <si>
    <t>99777113</t>
  </si>
  <si>
    <t>TransCanada Northern Border - CS9</t>
  </si>
  <si>
    <t>15648411</t>
  </si>
  <si>
    <t>99777413</t>
  </si>
  <si>
    <t>118551313</t>
  </si>
  <si>
    <t>118551413</t>
  </si>
  <si>
    <t>Air Injection System</t>
  </si>
  <si>
    <t>Air injection operation controlled by flare</t>
  </si>
  <si>
    <t>Compressor Station #2</t>
  </si>
  <si>
    <t>Fort Berthold Compressor Project (Stations 1-6)</t>
  </si>
  <si>
    <t>Levings Estate Compressor Station</t>
  </si>
  <si>
    <t>Zane Voight Compressor Station</t>
  </si>
  <si>
    <t>Red Tipped Arrow Compressor Station</t>
  </si>
  <si>
    <t>Blue Buttes Compressor Station and Pump Station</t>
  </si>
  <si>
    <t>Clark Creek Sec 7 Central Sec #1</t>
  </si>
  <si>
    <t>Clark's Creek Compressor Station</t>
  </si>
  <si>
    <t>Stevenson Compressor Station</t>
  </si>
  <si>
    <t>Targa Badlands Junction Compressor Station</t>
  </si>
  <si>
    <t>Fertile Compressor Station</t>
  </si>
  <si>
    <t>New Town Transfer Facility</t>
  </si>
  <si>
    <t>Parshall Compressor Station</t>
  </si>
  <si>
    <t>211111/1311</t>
  </si>
  <si>
    <t>486210/4922</t>
  </si>
  <si>
    <t>213112/1311</t>
  </si>
  <si>
    <t>213112/1389</t>
  </si>
  <si>
    <t>(blank)</t>
  </si>
  <si>
    <t>As per 2014 NEI (V1), there were no O&amp;G emissions from counites other than listed above with this basin.</t>
  </si>
  <si>
    <t>created from file \\nursebutler\disk1\2014_WestarEI\EI\2014\2014_Williston_Basin_Emission_Summary_02.13.17.xlsx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</si>
</sst>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_(* #,##0.00_);_(* \(#,##0.00\);_(* &quot;-&quot;??_);_(@_)"/>
    <numFmt numFmtId="165" formatCode="0.0%"/>
    <numFmt numFmtId="166" formatCode="0.0"/>
    <numFmt numFmtId="168" formatCode="#,##0.0000000000"/>
    <numFmt numFmtId="169" formatCode="#,##0.000000000000000"/>
    <numFmt numFmtId="170" formatCode="[$-409]d\-mmm\-yy;@"/>
    <numFmt numFmtId="171" formatCode="#,##0.0000"/>
    <numFmt numFmtId="172" formatCode="_(* #,##0_);_(* \(#,##0\);_(* &quot;-&quot;??_);_(@_)"/>
  </numFmts>
  <fonts count="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b/>
      <sz val="10"/>
      <color indexed="10"/>
      <name val="Arial"/>
      <family val="2"/>
    </font>
    <font>
      <b/>
      <u/>
      <sz val="10"/>
      <name val="Arial"/>
      <family val="2"/>
    </font>
    <font>
      <u/>
      <sz val="10"/>
      <color indexed="12"/>
      <name val="Arial"/>
      <family val="2"/>
    </font>
    <font>
      <i/>
      <sz val="10"/>
      <name val="Arial"/>
      <family val="2"/>
    </font>
    <font>
      <sz val="10"/>
      <color indexed="14"/>
      <name val="Arial"/>
      <family val="2"/>
    </font>
    <font>
      <sz val="10"/>
      <color indexed="12"/>
      <name val="Arial"/>
      <family val="2"/>
    </font>
    <font>
      <sz val="10"/>
      <color indexed="17"/>
      <name val="Arial"/>
      <family val="2"/>
    </font>
    <font>
      <sz val="10"/>
      <color indexed="22"/>
      <name val="Arial"/>
      <family val="2"/>
    </font>
    <font>
      <sz val="10"/>
      <color indexed="10"/>
      <name val="Arial"/>
      <family val="2"/>
    </font>
    <font>
      <b/>
      <sz val="10"/>
      <color indexed="22"/>
      <name val="Arial"/>
      <family val="2"/>
    </font>
    <font>
      <b/>
      <sz val="10"/>
      <name val="Arial"/>
      <family val="2"/>
    </font>
    <font>
      <sz val="10"/>
      <name val="Arial"/>
      <family val="2"/>
    </font>
    <font>
      <sz val="10"/>
      <color indexed="22"/>
      <name val="Arial"/>
      <family val="2"/>
    </font>
    <font>
      <b/>
      <sz val="11"/>
      <color indexed="10"/>
      <name val="Arial"/>
      <family val="2"/>
    </font>
    <font>
      <b/>
      <sz val="10"/>
      <color indexed="22"/>
      <name val="Arial"/>
      <family val="2"/>
    </font>
    <font>
      <b/>
      <sz val="10"/>
      <color indexed="12"/>
      <name val="Arial"/>
      <family val="2"/>
    </font>
    <font>
      <sz val="10"/>
      <color indexed="12"/>
      <name val="Arial"/>
      <family val="2"/>
    </font>
    <font>
      <sz val="10"/>
      <name val="Arial"/>
      <family val="2"/>
    </font>
    <font>
      <sz val="10"/>
      <color theme="0" tint="-0.14999847407452621"/>
      <name val="Arial"/>
      <family val="2"/>
    </font>
    <font>
      <b/>
      <sz val="10"/>
      <color theme="0" tint="-0.14999847407452621"/>
      <name val="Arial"/>
      <family val="2"/>
    </font>
    <font>
      <u/>
      <sz val="11"/>
      <color theme="10"/>
      <name val="Calibri"/>
      <family val="2"/>
      <scheme val="minor"/>
    </font>
    <font>
      <i/>
      <u/>
      <sz val="10"/>
      <name val="Arial"/>
      <family val="2"/>
    </font>
    <font>
      <b/>
      <sz val="10"/>
      <color rgb="FF008000"/>
      <name val="Arial"/>
      <family val="2"/>
    </font>
    <font>
      <sz val="10"/>
      <color rgb="FF008000"/>
      <name val="Arial"/>
      <family val="2"/>
    </font>
    <font>
      <b/>
      <sz val="10"/>
      <color rgb="FF0000FF"/>
      <name val="Arial"/>
      <family val="2"/>
    </font>
    <font>
      <sz val="10"/>
      <color rgb="FF0000FF"/>
      <name val="Arial"/>
      <family val="2"/>
    </font>
    <font>
      <b/>
      <sz val="10"/>
      <color rgb="FFFF0000"/>
      <name val="Arial"/>
      <family val="2"/>
    </font>
    <font>
      <sz val="10"/>
      <color theme="0"/>
      <name val="Arial"/>
      <family val="2"/>
    </font>
  </fonts>
  <fills count="5">
    <fill>
      <patternFill patternType="none"/>
    </fill>
    <fill>
      <patternFill patternType="gray125"/>
    </fill>
    <fill>
      <patternFill patternType="solid">
        <fgColor indexed="22"/>
        <bgColor indexed="64"/>
      </patternFill>
    </fill>
    <fill>
      <patternFill patternType="solid">
        <fgColor indexed="41"/>
        <bgColor indexed="64"/>
      </patternFill>
    </fill>
    <fill>
      <patternFill patternType="solid">
        <fgColor indexed="45"/>
        <bgColor indexed="64"/>
      </patternFill>
    </fill>
  </fills>
  <borders count="32">
    <border>
      <left/>
      <right/>
      <top/>
      <bottom/>
      <diagonal/>
    </border>
    <border>
      <left style="thin">
        <color indexed="8"/>
      </left>
      <right/>
      <top style="thin">
        <color indexed="8"/>
      </top>
      <bottom/>
      <diagonal/>
    </border>
    <border>
      <left style="thin">
        <color indexed="65"/>
      </left>
      <right/>
      <top style="thin">
        <color indexed="8"/>
      </top>
      <bottom/>
      <diagonal/>
    </border>
    <border>
      <left style="thin">
        <color indexed="8"/>
      </left>
      <right/>
      <top style="thin">
        <color indexed="8"/>
      </top>
      <bottom style="thin">
        <color indexed="8"/>
      </bottom>
      <diagonal/>
    </border>
    <border>
      <left style="thin">
        <color indexed="65"/>
      </left>
      <right style="thin">
        <color indexed="8"/>
      </right>
      <top style="thin">
        <color indexed="8"/>
      </top>
      <bottom/>
      <diagonal/>
    </border>
    <border>
      <left/>
      <right style="thin">
        <color indexed="8"/>
      </right>
      <top style="thin">
        <color indexed="8"/>
      </top>
      <bottom/>
      <diagonal/>
    </border>
    <border>
      <left/>
      <right/>
      <top style="thin">
        <color indexed="8"/>
      </top>
      <bottom/>
      <diagonal/>
    </border>
    <border>
      <left style="thin">
        <color indexed="8"/>
      </left>
      <right style="thin">
        <color indexed="8"/>
      </right>
      <top style="thin">
        <color indexed="8"/>
      </top>
      <bottom/>
      <diagonal/>
    </border>
    <border>
      <left style="thin">
        <color indexed="8"/>
      </left>
      <right/>
      <top/>
      <bottom/>
      <diagonal/>
    </border>
    <border>
      <left style="thin">
        <color indexed="8"/>
      </left>
      <right style="thin">
        <color indexed="8"/>
      </right>
      <top/>
      <bottom/>
      <diagonal/>
    </border>
    <border>
      <left/>
      <right style="thin">
        <color indexed="8"/>
      </right>
      <top/>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65"/>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right/>
      <top style="medium">
        <color auto="1"/>
      </top>
      <bottom/>
      <diagonal/>
    </border>
    <border>
      <left/>
      <right style="medium">
        <color auto="1"/>
      </right>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indexed="65"/>
      </left>
      <right/>
      <top style="thin">
        <color indexed="8"/>
      </top>
      <bottom style="thin">
        <color indexed="8"/>
      </bottom>
      <diagonal/>
    </border>
    <border>
      <left/>
      <right style="thin">
        <color indexed="8"/>
      </right>
      <top style="thin">
        <color indexed="8"/>
      </top>
      <bottom style="thin">
        <color indexed="8"/>
      </bottom>
      <diagonal/>
    </border>
    <border>
      <left/>
      <right style="medium">
        <color auto="1"/>
      </right>
      <top style="medium">
        <color auto="1"/>
      </top>
      <bottom style="medium">
        <color auto="1"/>
      </bottom>
      <diagonal/>
    </border>
    <border>
      <left style="thin">
        <color indexed="8"/>
      </left>
      <right style="thin">
        <color indexed="8"/>
      </right>
      <top style="thin">
        <color indexed="65"/>
      </top>
      <bottom/>
      <diagonal/>
    </border>
    <border>
      <left style="thin">
        <color indexed="8"/>
      </left>
      <right style="thin">
        <color indexed="8"/>
      </right>
      <top/>
      <bottom style="thin">
        <color indexed="8"/>
      </bottom>
      <diagonal/>
    </border>
  </borders>
  <cellStyleXfs count="17">
    <xf numFmtId="0" fontId="0" fillId="0" borderId="0"/>
    <xf numFmtId="0" fontId="9" fillId="0" borderId="0" applyNumberFormat="0" applyFill="0" applyBorder="0" applyAlignment="0" applyProtection="0">
      <alignment vertical="top"/>
      <protection locked="0"/>
    </xf>
    <xf numFmtId="9" fontId="4" fillId="0" borderId="0" applyFont="0" applyFill="0" applyBorder="0" applyAlignment="0" applyProtection="0"/>
    <xf numFmtId="170" fontId="4" fillId="0" borderId="0"/>
    <xf numFmtId="0" fontId="4" fillId="0" borderId="0"/>
    <xf numFmtId="170" fontId="4" fillId="0" borderId="0"/>
    <xf numFmtId="9" fontId="4" fillId="0" borderId="0" applyFont="0" applyFill="0" applyBorder="0" applyAlignment="0" applyProtection="0"/>
    <xf numFmtId="164" fontId="24" fillId="0" borderId="0" applyFont="0" applyFill="0" applyBorder="0" applyAlignment="0" applyProtection="0"/>
    <xf numFmtId="170" fontId="4" fillId="0" borderId="0"/>
    <xf numFmtId="9"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3" fillId="0" borderId="0"/>
    <xf numFmtId="0" fontId="2" fillId="0" borderId="0"/>
    <xf numFmtId="0" fontId="27" fillId="0" borderId="0" applyNumberFormat="0" applyFill="0" applyBorder="0" applyAlignment="0" applyProtection="0"/>
    <xf numFmtId="0" fontId="1" fillId="0" borderId="0"/>
  </cellStyleXfs>
  <cellXfs count="285">
    <xf numFmtId="0" fontId="0" fillId="0" borderId="0" xfId="0"/>
    <xf numFmtId="0" fontId="0" fillId="0" borderId="0" xfId="0" quotePrefix="1"/>
    <xf numFmtId="0" fontId="5" fillId="0" borderId="0" xfId="0" applyFont="1"/>
    <xf numFmtId="0" fontId="7" fillId="0" borderId="0" xfId="0" applyFont="1"/>
    <xf numFmtId="0" fontId="5" fillId="0" borderId="0" xfId="0" applyFont="1" applyAlignment="1"/>
    <xf numFmtId="0" fontId="0" fillId="0" borderId="0" xfId="0" applyFill="1"/>
    <xf numFmtId="0" fontId="0" fillId="0" borderId="0" xfId="0" applyAlignment="1">
      <alignment wrapText="1"/>
    </xf>
    <xf numFmtId="0" fontId="8" fillId="0" borderId="0" xfId="0" applyFont="1"/>
    <xf numFmtId="0" fontId="0" fillId="0" borderId="1" xfId="0" pivotButton="1" applyBorder="1"/>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165" fontId="4" fillId="0" borderId="0" xfId="2" applyNumberFormat="1"/>
    <xf numFmtId="0" fontId="5" fillId="0" borderId="0" xfId="0" applyFont="1" applyAlignment="1">
      <alignment wrapText="1"/>
    </xf>
    <xf numFmtId="0" fontId="0" fillId="0" borderId="1" xfId="0" pivotButton="1" applyBorder="1" applyAlignment="1">
      <alignment wrapText="1"/>
    </xf>
    <xf numFmtId="0" fontId="0" fillId="0" borderId="1" xfId="0" applyBorder="1" applyAlignment="1">
      <alignment wrapText="1"/>
    </xf>
    <xf numFmtId="0" fontId="0" fillId="0" borderId="6" xfId="0" applyBorder="1" applyAlignment="1">
      <alignment wrapText="1"/>
    </xf>
    <xf numFmtId="0" fontId="0" fillId="0" borderId="7" xfId="0" applyBorder="1" applyAlignment="1">
      <alignment wrapText="1"/>
    </xf>
    <xf numFmtId="0" fontId="10" fillId="0" borderId="0" xfId="0" applyFont="1"/>
    <xf numFmtId="165" fontId="0" fillId="0" borderId="0" xfId="2" applyNumberFormat="1" applyFont="1" applyFill="1"/>
    <xf numFmtId="165" fontId="5" fillId="0" borderId="0" xfId="2" applyNumberFormat="1" applyFont="1" applyFill="1"/>
    <xf numFmtId="0" fontId="0" fillId="0" borderId="0" xfId="0" applyAlignment="1">
      <alignment horizontal="left"/>
    </xf>
    <xf numFmtId="0" fontId="5" fillId="0" borderId="0" xfId="0" applyFont="1" applyAlignment="1">
      <alignment horizontal="left"/>
    </xf>
    <xf numFmtId="0" fontId="12" fillId="0" borderId="0" xfId="0" applyFont="1"/>
    <xf numFmtId="0" fontId="12" fillId="0" borderId="0" xfId="0" applyFont="1" applyAlignment="1">
      <alignment horizontal="left"/>
    </xf>
    <xf numFmtId="0" fontId="13" fillId="0" borderId="0" xfId="0" applyFont="1"/>
    <xf numFmtId="0" fontId="13" fillId="0" borderId="0" xfId="0" applyFont="1" applyAlignment="1">
      <alignment horizontal="left"/>
    </xf>
    <xf numFmtId="0" fontId="4" fillId="0" borderId="0" xfId="0" applyFont="1" applyFill="1"/>
    <xf numFmtId="0" fontId="4" fillId="0" borderId="0" xfId="0" applyFont="1"/>
    <xf numFmtId="0" fontId="4" fillId="0" borderId="0" xfId="0" applyFont="1" applyAlignment="1">
      <alignment horizontal="left"/>
    </xf>
    <xf numFmtId="3" fontId="4" fillId="0" borderId="0" xfId="0" applyNumberFormat="1" applyFont="1"/>
    <xf numFmtId="0" fontId="11" fillId="0" borderId="0" xfId="0" applyFont="1" applyFill="1"/>
    <xf numFmtId="2" fontId="0" fillId="0" borderId="1" xfId="0" applyNumberFormat="1" applyBorder="1"/>
    <xf numFmtId="2" fontId="0" fillId="0" borderId="6" xfId="0" applyNumberFormat="1" applyBorder="1"/>
    <xf numFmtId="2" fontId="0" fillId="0" borderId="7" xfId="0" applyNumberFormat="1" applyBorder="1"/>
    <xf numFmtId="2" fontId="0" fillId="0" borderId="8" xfId="0" applyNumberFormat="1" applyBorder="1"/>
    <xf numFmtId="2" fontId="0" fillId="0" borderId="0" xfId="0" applyNumberFormat="1"/>
    <xf numFmtId="2" fontId="0" fillId="0" borderId="9" xfId="0" applyNumberFormat="1" applyBorder="1"/>
    <xf numFmtId="0" fontId="0" fillId="0" borderId="1" xfId="0" applyBorder="1" applyAlignment="1">
      <alignment horizontal="left"/>
    </xf>
    <xf numFmtId="0" fontId="0" fillId="0" borderId="8" xfId="0" applyBorder="1" applyAlignment="1">
      <alignment horizontal="left"/>
    </xf>
    <xf numFmtId="0" fontId="5" fillId="0" borderId="0" xfId="0" applyFont="1" applyFill="1"/>
    <xf numFmtId="0" fontId="0" fillId="0" borderId="0" xfId="0" applyFill="1" applyAlignment="1">
      <alignment horizontal="left"/>
    </xf>
    <xf numFmtId="0" fontId="15" fillId="0" borderId="0" xfId="0" applyFont="1"/>
    <xf numFmtId="0" fontId="14" fillId="0" borderId="0" xfId="0" applyFont="1" applyFill="1"/>
    <xf numFmtId="0" fontId="5" fillId="2" borderId="0" xfId="0" applyFont="1" applyFill="1"/>
    <xf numFmtId="3" fontId="5" fillId="2" borderId="0" xfId="0" applyNumberFormat="1" applyFont="1" applyFill="1"/>
    <xf numFmtId="2" fontId="0" fillId="0" borderId="3" xfId="0" applyNumberFormat="1" applyBorder="1"/>
    <xf numFmtId="2" fontId="0" fillId="0" borderId="11" xfId="0" applyNumberFormat="1" applyBorder="1"/>
    <xf numFmtId="9" fontId="4" fillId="0" borderId="0" xfId="2" applyFont="1"/>
    <xf numFmtId="166" fontId="5" fillId="2" borderId="0" xfId="0" applyNumberFormat="1" applyFont="1" applyFill="1"/>
    <xf numFmtId="2" fontId="0" fillId="0" borderId="12" xfId="0" applyNumberFormat="1" applyBorder="1"/>
    <xf numFmtId="0" fontId="0" fillId="0" borderId="0" xfId="0" applyFill="1" applyAlignment="1">
      <alignment wrapText="1"/>
    </xf>
    <xf numFmtId="0" fontId="4" fillId="0" borderId="0" xfId="0" applyFont="1" applyFill="1" applyAlignment="1">
      <alignment horizontal="left"/>
    </xf>
    <xf numFmtId="3" fontId="4" fillId="0" borderId="0" xfId="0" applyNumberFormat="1" applyFont="1" applyFill="1"/>
    <xf numFmtId="1" fontId="0" fillId="0" borderId="0" xfId="0" applyNumberFormat="1"/>
    <xf numFmtId="1" fontId="5" fillId="0" borderId="0" xfId="0" applyNumberFormat="1" applyFont="1"/>
    <xf numFmtId="0" fontId="13" fillId="0" borderId="0" xfId="0" applyFont="1" applyAlignment="1"/>
    <xf numFmtId="0" fontId="5" fillId="0" borderId="0" xfId="0" applyFont="1" applyFill="1" applyAlignment="1">
      <alignment wrapText="1"/>
    </xf>
    <xf numFmtId="166" fontId="5" fillId="0" borderId="0" xfId="0" applyNumberFormat="1" applyFont="1" applyFill="1"/>
    <xf numFmtId="0" fontId="0" fillId="0" borderId="8" xfId="0" applyFill="1" applyBorder="1"/>
    <xf numFmtId="166" fontId="19" fillId="0" borderId="0" xfId="0" applyNumberFormat="1" applyFont="1" applyFill="1"/>
    <xf numFmtId="0" fontId="8" fillId="0" borderId="0" xfId="0" applyFont="1" applyFill="1"/>
    <xf numFmtId="0" fontId="7" fillId="0" borderId="0" xfId="0" applyFont="1" applyFill="1"/>
    <xf numFmtId="3" fontId="18" fillId="0" borderId="0" xfId="0" applyNumberFormat="1" applyFont="1" applyFill="1"/>
    <xf numFmtId="9" fontId="4" fillId="0" borderId="0" xfId="2" applyFont="1" applyFill="1"/>
    <xf numFmtId="3" fontId="0" fillId="0" borderId="0" xfId="0" applyNumberFormat="1" applyFill="1"/>
    <xf numFmtId="9" fontId="5" fillId="0" borderId="0" xfId="2" applyFont="1" applyFill="1"/>
    <xf numFmtId="0" fontId="18" fillId="0" borderId="0" xfId="0" applyFont="1" applyFill="1"/>
    <xf numFmtId="166" fontId="18" fillId="0" borderId="0" xfId="0" applyNumberFormat="1" applyFont="1" applyFill="1"/>
    <xf numFmtId="0" fontId="0" fillId="0" borderId="1" xfId="0" applyFill="1" applyBorder="1"/>
    <xf numFmtId="0" fontId="0" fillId="0" borderId="3" xfId="0" applyFill="1" applyBorder="1"/>
    <xf numFmtId="0" fontId="0" fillId="0" borderId="2" xfId="0" applyFill="1" applyBorder="1"/>
    <xf numFmtId="0" fontId="0" fillId="0" borderId="4" xfId="0" applyFill="1" applyBorder="1"/>
    <xf numFmtId="2" fontId="0" fillId="0" borderId="0" xfId="0" applyNumberFormat="1" applyFill="1"/>
    <xf numFmtId="9" fontId="0" fillId="0" borderId="0" xfId="2" applyFont="1" applyFill="1"/>
    <xf numFmtId="3" fontId="5" fillId="0" borderId="0" xfId="0" applyNumberFormat="1" applyFont="1" applyFill="1"/>
    <xf numFmtId="9" fontId="14" fillId="0" borderId="0" xfId="0" applyNumberFormat="1" applyFont="1" applyFill="1"/>
    <xf numFmtId="0" fontId="0" fillId="0" borderId="13" xfId="0" applyFill="1" applyBorder="1"/>
    <xf numFmtId="0" fontId="0" fillId="0" borderId="1" xfId="0" applyNumberFormat="1" applyFill="1" applyBorder="1"/>
    <xf numFmtId="0" fontId="0" fillId="0" borderId="8" xfId="0" applyNumberFormat="1" applyFill="1" applyBorder="1"/>
    <xf numFmtId="0" fontId="0" fillId="0" borderId="14" xfId="0" applyFill="1" applyBorder="1"/>
    <xf numFmtId="0" fontId="0" fillId="0" borderId="14" xfId="0" applyNumberFormat="1" applyFill="1" applyBorder="1"/>
    <xf numFmtId="0" fontId="0" fillId="0" borderId="0" xfId="0" applyBorder="1"/>
    <xf numFmtId="0" fontId="13" fillId="0" borderId="0" xfId="0" applyFont="1" applyFill="1"/>
    <xf numFmtId="0" fontId="0" fillId="0" borderId="0" xfId="0" quotePrefix="1" applyAlignment="1">
      <alignment horizontal="left"/>
    </xf>
    <xf numFmtId="0" fontId="0" fillId="0" borderId="8" xfId="0" applyBorder="1"/>
    <xf numFmtId="0" fontId="20" fillId="0" borderId="0" xfId="0" applyFont="1" applyFill="1"/>
    <xf numFmtId="0" fontId="15" fillId="0" borderId="0" xfId="0" applyFont="1" applyFill="1" applyAlignment="1">
      <alignment horizontal="left"/>
    </xf>
    <xf numFmtId="10" fontId="19" fillId="0" borderId="0" xfId="0" applyNumberFormat="1" applyFont="1" applyFill="1"/>
    <xf numFmtId="0" fontId="16" fillId="0" borderId="0" xfId="0" applyFont="1" applyFill="1"/>
    <xf numFmtId="3" fontId="14" fillId="0" borderId="0" xfId="0" applyNumberFormat="1" applyFont="1" applyFill="1"/>
    <xf numFmtId="0" fontId="19" fillId="0" borderId="0" xfId="0" applyFont="1" applyFill="1"/>
    <xf numFmtId="3" fontId="19" fillId="0" borderId="0" xfId="0" applyNumberFormat="1" applyFont="1" applyFill="1"/>
    <xf numFmtId="165" fontId="21" fillId="0" borderId="0" xfId="2" applyNumberFormat="1" applyFont="1" applyFill="1"/>
    <xf numFmtId="165" fontId="19" fillId="0" borderId="0" xfId="2" applyNumberFormat="1" applyFont="1" applyFill="1"/>
    <xf numFmtId="10" fontId="14" fillId="0" borderId="0" xfId="0" applyNumberFormat="1" applyFont="1" applyFill="1"/>
    <xf numFmtId="9" fontId="14" fillId="0" borderId="0" xfId="2" applyFont="1" applyFill="1"/>
    <xf numFmtId="0" fontId="0" fillId="0" borderId="0" xfId="0" quotePrefix="1" applyFill="1"/>
    <xf numFmtId="0" fontId="19" fillId="0" borderId="0" xfId="0" applyFont="1"/>
    <xf numFmtId="0" fontId="5" fillId="0" borderId="0" xfId="0" applyFont="1" applyBorder="1"/>
    <xf numFmtId="168" fontId="0" fillId="0" borderId="0" xfId="0" applyNumberFormat="1" applyFill="1"/>
    <xf numFmtId="0" fontId="5" fillId="0" borderId="0" xfId="0" applyFont="1" applyAlignment="1">
      <alignment horizontal="left" wrapText="1"/>
    </xf>
    <xf numFmtId="169" fontId="18" fillId="0" borderId="0" xfId="0" applyNumberFormat="1" applyFont="1" applyFill="1"/>
    <xf numFmtId="0" fontId="0" fillId="0" borderId="13" xfId="0" applyBorder="1"/>
    <xf numFmtId="0" fontId="0" fillId="0" borderId="1" xfId="0" applyNumberFormat="1" applyBorder="1"/>
    <xf numFmtId="0" fontId="0" fillId="0" borderId="6" xfId="0" applyNumberFormat="1" applyBorder="1"/>
    <xf numFmtId="0" fontId="0" fillId="0" borderId="3" xfId="0" applyNumberFormat="1" applyBorder="1"/>
    <xf numFmtId="0" fontId="0" fillId="0" borderId="11" xfId="0" applyNumberFormat="1" applyBorder="1"/>
    <xf numFmtId="0" fontId="0" fillId="0" borderId="5" xfId="0" applyNumberFormat="1" applyBorder="1"/>
    <xf numFmtId="165" fontId="12" fillId="0" borderId="0" xfId="2" applyNumberFormat="1" applyFont="1"/>
    <xf numFmtId="165" fontId="13" fillId="0" borderId="0" xfId="2" applyNumberFormat="1" applyFont="1"/>
    <xf numFmtId="165" fontId="4" fillId="0" borderId="0" xfId="2" applyNumberFormat="1" applyFont="1"/>
    <xf numFmtId="165" fontId="15" fillId="0" borderId="0" xfId="2" applyNumberFormat="1" applyFont="1"/>
    <xf numFmtId="165" fontId="5" fillId="0" borderId="0" xfId="2" applyNumberFormat="1" applyFont="1"/>
    <xf numFmtId="0" fontId="0" fillId="0" borderId="27" xfId="0" applyBorder="1"/>
    <xf numFmtId="0" fontId="0" fillId="0" borderId="28" xfId="0" applyNumberFormat="1" applyBorder="1"/>
    <xf numFmtId="0" fontId="4" fillId="0" borderId="13" xfId="0" applyFont="1" applyBorder="1"/>
    <xf numFmtId="0" fontId="4" fillId="0" borderId="1" xfId="0" applyFont="1" applyBorder="1"/>
    <xf numFmtId="0" fontId="4" fillId="0" borderId="1" xfId="0" applyNumberFormat="1" applyFont="1" applyBorder="1"/>
    <xf numFmtId="0" fontId="4" fillId="0" borderId="6" xfId="0" applyNumberFormat="1" applyFont="1" applyBorder="1"/>
    <xf numFmtId="0" fontId="4" fillId="0" borderId="5" xfId="0" applyNumberFormat="1" applyFont="1" applyBorder="1"/>
    <xf numFmtId="1" fontId="4" fillId="0" borderId="0" xfId="0" applyNumberFormat="1" applyFont="1" applyBorder="1"/>
    <xf numFmtId="1" fontId="4" fillId="0" borderId="23" xfId="0" applyNumberFormat="1" applyFont="1" applyBorder="1"/>
    <xf numFmtId="168" fontId="13" fillId="0" borderId="0" xfId="0" applyNumberFormat="1" applyFont="1" applyFill="1"/>
    <xf numFmtId="166" fontId="13" fillId="0" borderId="0" xfId="0" applyNumberFormat="1" applyFont="1" applyFill="1"/>
    <xf numFmtId="0" fontId="22" fillId="0" borderId="0" xfId="0" applyFont="1" applyFill="1"/>
    <xf numFmtId="0" fontId="23" fillId="0" borderId="0" xfId="0" applyFont="1" applyFill="1"/>
    <xf numFmtId="166" fontId="23" fillId="0" borderId="0" xfId="0" applyNumberFormat="1" applyFont="1" applyFill="1"/>
    <xf numFmtId="0" fontId="23" fillId="0" borderId="0" xfId="0" applyFont="1"/>
    <xf numFmtId="0" fontId="12" fillId="0" borderId="13" xfId="0" applyFont="1" applyBorder="1"/>
    <xf numFmtId="0" fontId="12" fillId="0" borderId="8" xfId="0" applyFont="1" applyBorder="1"/>
    <xf numFmtId="0" fontId="12" fillId="0" borderId="8" xfId="0" applyNumberFormat="1" applyFont="1" applyBorder="1"/>
    <xf numFmtId="0" fontId="12" fillId="0" borderId="0" xfId="0" applyNumberFormat="1" applyFont="1"/>
    <xf numFmtId="0" fontId="12" fillId="0" borderId="10" xfId="0" applyNumberFormat="1" applyFont="1" applyBorder="1"/>
    <xf numFmtId="165" fontId="12" fillId="0" borderId="0" xfId="2" applyNumberFormat="1" applyFont="1" applyFill="1"/>
    <xf numFmtId="0" fontId="13" fillId="0" borderId="13" xfId="0" applyFont="1" applyBorder="1"/>
    <xf numFmtId="0" fontId="13" fillId="0" borderId="8" xfId="0" applyFont="1" applyBorder="1"/>
    <xf numFmtId="0" fontId="13" fillId="0" borderId="8" xfId="0" applyNumberFormat="1" applyFont="1" applyBorder="1"/>
    <xf numFmtId="0" fontId="13" fillId="0" borderId="0" xfId="0" applyNumberFormat="1" applyFont="1"/>
    <xf numFmtId="0" fontId="13" fillId="0" borderId="10" xfId="0" applyNumberFormat="1" applyFont="1" applyBorder="1"/>
    <xf numFmtId="165" fontId="13" fillId="0" borderId="0" xfId="2" applyNumberFormat="1" applyFont="1" applyFill="1"/>
    <xf numFmtId="0" fontId="0" fillId="0" borderId="8" xfId="0" applyNumberFormat="1" applyBorder="1"/>
    <xf numFmtId="0" fontId="0" fillId="0" borderId="0" xfId="0" applyNumberFormat="1"/>
    <xf numFmtId="0" fontId="0" fillId="0" borderId="10" xfId="0" applyNumberFormat="1" applyBorder="1"/>
    <xf numFmtId="0" fontId="0" fillId="0" borderId="6" xfId="0" applyFill="1" applyBorder="1"/>
    <xf numFmtId="165" fontId="4" fillId="4" borderId="0" xfId="2" applyNumberFormat="1" applyFont="1" applyFill="1"/>
    <xf numFmtId="165" fontId="12" fillId="4" borderId="0" xfId="2" applyNumberFormat="1" applyFont="1" applyFill="1"/>
    <xf numFmtId="0" fontId="12" fillId="0" borderId="1" xfId="0" applyFont="1" applyBorder="1"/>
    <xf numFmtId="0" fontId="12" fillId="0" borderId="1" xfId="0" applyNumberFormat="1" applyFont="1" applyBorder="1"/>
    <xf numFmtId="0" fontId="12" fillId="0" borderId="6" xfId="0" applyNumberFormat="1" applyFont="1" applyBorder="1"/>
    <xf numFmtId="0" fontId="12" fillId="0" borderId="5" xfId="0" applyNumberFormat="1" applyFont="1" applyBorder="1"/>
    <xf numFmtId="165" fontId="13" fillId="4" borderId="0" xfId="2" applyNumberFormat="1" applyFont="1" applyFill="1"/>
    <xf numFmtId="0" fontId="13" fillId="0" borderId="1" xfId="0" applyFont="1" applyBorder="1"/>
    <xf numFmtId="0" fontId="13" fillId="0" borderId="1" xfId="0" applyNumberFormat="1" applyFont="1" applyBorder="1"/>
    <xf numFmtId="0" fontId="13" fillId="0" borderId="6" xfId="0" applyNumberFormat="1" applyFont="1" applyBorder="1"/>
    <xf numFmtId="0" fontId="13" fillId="0" borderId="5" xfId="0" applyNumberFormat="1" applyFont="1" applyBorder="1"/>
    <xf numFmtId="0" fontId="25" fillId="0" borderId="0" xfId="0" applyFont="1"/>
    <xf numFmtId="1" fontId="4" fillId="0" borderId="21" xfId="0" applyNumberFormat="1" applyFont="1" applyBorder="1"/>
    <xf numFmtId="0" fontId="4" fillId="0" borderId="0" xfId="0" applyFont="1" applyAlignment="1"/>
    <xf numFmtId="1" fontId="4" fillId="0" borderId="21" xfId="0" applyNumberFormat="1" applyFont="1" applyBorder="1" applyAlignment="1"/>
    <xf numFmtId="1" fontId="4" fillId="0" borderId="0" xfId="0" applyNumberFormat="1" applyFont="1" applyBorder="1" applyAlignment="1"/>
    <xf numFmtId="1" fontId="4" fillId="0" borderId="23" xfId="0" applyNumberFormat="1" applyFont="1" applyBorder="1" applyAlignment="1"/>
    <xf numFmtId="1" fontId="4" fillId="0" borderId="0" xfId="0" applyNumberFormat="1" applyFont="1"/>
    <xf numFmtId="172" fontId="4" fillId="0" borderId="0" xfId="7" applyNumberFormat="1" applyFont="1"/>
    <xf numFmtId="166" fontId="4" fillId="0" borderId="0" xfId="0" applyNumberFormat="1" applyFont="1"/>
    <xf numFmtId="0" fontId="0" fillId="0" borderId="5" xfId="0" applyFill="1" applyBorder="1"/>
    <xf numFmtId="0" fontId="0" fillId="0" borderId="6" xfId="0" applyNumberFormat="1" applyFill="1" applyBorder="1"/>
    <xf numFmtId="0" fontId="0" fillId="0" borderId="5" xfId="0" applyNumberFormat="1" applyFill="1" applyBorder="1"/>
    <xf numFmtId="0" fontId="0" fillId="0" borderId="0" xfId="0" applyNumberFormat="1" applyFill="1"/>
    <xf numFmtId="0" fontId="0" fillId="0" borderId="10" xfId="0" applyNumberFormat="1" applyFill="1" applyBorder="1"/>
    <xf numFmtId="0" fontId="0" fillId="0" borderId="15" xfId="0" applyNumberFormat="1" applyFill="1" applyBorder="1"/>
    <xf numFmtId="0" fontId="0" fillId="0" borderId="16" xfId="0" applyNumberFormat="1" applyFill="1" applyBorder="1"/>
    <xf numFmtId="166" fontId="4" fillId="0" borderId="0" xfId="0" applyNumberFormat="1" applyFont="1" applyFill="1"/>
    <xf numFmtId="0" fontId="26" fillId="0" borderId="0" xfId="0" applyFont="1" applyFill="1" applyAlignment="1">
      <alignment wrapText="1"/>
    </xf>
    <xf numFmtId="0" fontId="25" fillId="0" borderId="0" xfId="0" applyFont="1" applyFill="1"/>
    <xf numFmtId="0" fontId="0" fillId="0" borderId="0" xfId="0" pivotButton="1"/>
    <xf numFmtId="0" fontId="9" fillId="0" borderId="0" xfId="1" applyAlignment="1" applyProtection="1"/>
    <xf numFmtId="1" fontId="4" fillId="0" borderId="21" xfId="0" applyNumberFormat="1" applyFont="1" applyFill="1" applyBorder="1"/>
    <xf numFmtId="1" fontId="4" fillId="0" borderId="0" xfId="0" applyNumberFormat="1" applyFont="1" applyFill="1" applyBorder="1"/>
    <xf numFmtId="1" fontId="4" fillId="0" borderId="23" xfId="0" applyNumberFormat="1" applyFont="1" applyFill="1" applyBorder="1"/>
    <xf numFmtId="1" fontId="4" fillId="0" borderId="19" xfId="0" applyNumberFormat="1" applyFont="1" applyFill="1" applyBorder="1"/>
    <xf numFmtId="1" fontId="4" fillId="0" borderId="24" xfId="0" applyNumberFormat="1" applyFont="1" applyFill="1" applyBorder="1"/>
    <xf numFmtId="1" fontId="4" fillId="0" borderId="20" xfId="0" applyNumberFormat="1" applyFont="1" applyFill="1" applyBorder="1"/>
    <xf numFmtId="0" fontId="28" fillId="0" borderId="0" xfId="0" applyFont="1"/>
    <xf numFmtId="0" fontId="10" fillId="0" borderId="0" xfId="0" quotePrefix="1" applyFont="1"/>
    <xf numFmtId="1" fontId="5" fillId="0" borderId="25" xfId="0" applyNumberFormat="1" applyFont="1" applyFill="1" applyBorder="1" applyAlignment="1">
      <alignment horizontal="center" wrapText="1"/>
    </xf>
    <xf numFmtId="1" fontId="5" fillId="0" borderId="26" xfId="0" applyNumberFormat="1" applyFont="1" applyFill="1" applyBorder="1" applyAlignment="1">
      <alignment horizontal="center" wrapText="1"/>
    </xf>
    <xf numFmtId="1" fontId="5" fillId="0" borderId="29" xfId="0" applyNumberFormat="1" applyFont="1" applyFill="1" applyBorder="1" applyAlignment="1">
      <alignment horizontal="center" wrapText="1"/>
    </xf>
    <xf numFmtId="0" fontId="0" fillId="0" borderId="0" xfId="0" applyFill="1" applyAlignment="1">
      <alignment horizontal="center"/>
    </xf>
    <xf numFmtId="0" fontId="4" fillId="0" borderId="0" xfId="0" applyFont="1" applyFill="1" applyAlignment="1">
      <alignment horizontal="center"/>
    </xf>
    <xf numFmtId="0" fontId="0" fillId="0" borderId="0" xfId="0" applyAlignment="1">
      <alignment horizontal="center"/>
    </xf>
    <xf numFmtId="0" fontId="12" fillId="0" borderId="0" xfId="0" applyFont="1" applyAlignment="1">
      <alignment horizontal="center"/>
    </xf>
    <xf numFmtId="0" fontId="5" fillId="0" borderId="0" xfId="0" applyFont="1" applyAlignment="1">
      <alignment horizontal="center"/>
    </xf>
    <xf numFmtId="171" fontId="25" fillId="0" borderId="0" xfId="0" applyNumberFormat="1" applyFont="1"/>
    <xf numFmtId="1" fontId="25" fillId="0" borderId="0" xfId="0" applyNumberFormat="1" applyFont="1" applyFill="1"/>
    <xf numFmtId="1" fontId="25" fillId="0" borderId="0" xfId="0" applyNumberFormat="1" applyFont="1" applyFill="1" applyAlignment="1">
      <alignment horizontal="center"/>
    </xf>
    <xf numFmtId="0" fontId="5" fillId="0" borderId="0" xfId="0" applyFont="1" applyFill="1" applyAlignment="1">
      <alignment horizontal="center"/>
    </xf>
    <xf numFmtId="9" fontId="4" fillId="0" borderId="0" xfId="0" applyNumberFormat="1" applyFont="1"/>
    <xf numFmtId="165" fontId="0" fillId="0" borderId="0" xfId="0" applyNumberFormat="1" applyFill="1"/>
    <xf numFmtId="10" fontId="4" fillId="0" borderId="0" xfId="0" applyNumberFormat="1" applyFont="1" applyFill="1"/>
    <xf numFmtId="0" fontId="10" fillId="0" borderId="0" xfId="0" applyFont="1" applyFill="1"/>
    <xf numFmtId="0" fontId="5" fillId="0" borderId="0" xfId="0" applyFont="1" applyFill="1" applyAlignment="1">
      <alignment horizontal="center" wrapText="1"/>
    </xf>
    <xf numFmtId="0" fontId="17" fillId="0" borderId="0" xfId="0" applyFont="1" applyFill="1" applyAlignment="1">
      <alignment horizontal="center" wrapText="1"/>
    </xf>
    <xf numFmtId="0" fontId="5" fillId="0" borderId="0" xfId="0" applyFont="1" applyAlignment="1">
      <alignment horizontal="center" wrapText="1"/>
    </xf>
    <xf numFmtId="1" fontId="4" fillId="0" borderId="19" xfId="0" applyNumberFormat="1" applyFont="1" applyBorder="1" applyAlignment="1"/>
    <xf numFmtId="1" fontId="4" fillId="0" borderId="24" xfId="0" applyNumberFormat="1" applyFont="1" applyBorder="1" applyAlignment="1"/>
    <xf numFmtId="1" fontId="4" fillId="0" borderId="20" xfId="0" applyNumberFormat="1" applyFont="1" applyBorder="1" applyAlignment="1"/>
    <xf numFmtId="1" fontId="4" fillId="0" borderId="17" xfId="0" applyNumberFormat="1" applyFont="1" applyFill="1" applyBorder="1"/>
    <xf numFmtId="1" fontId="4" fillId="0" borderId="22" xfId="0" applyNumberFormat="1" applyFont="1" applyFill="1" applyBorder="1"/>
    <xf numFmtId="1" fontId="4" fillId="0" borderId="18" xfId="0" applyNumberFormat="1" applyFont="1" applyFill="1" applyBorder="1"/>
    <xf numFmtId="1" fontId="4" fillId="0" borderId="17" xfId="0" applyNumberFormat="1" applyFont="1" applyBorder="1" applyAlignment="1"/>
    <xf numFmtId="1" fontId="4" fillId="0" borderId="22" xfId="0" applyNumberFormat="1" applyFont="1" applyBorder="1" applyAlignment="1"/>
    <xf numFmtId="1" fontId="4" fillId="0" borderId="18" xfId="0" applyNumberFormat="1" applyFont="1" applyBorder="1" applyAlignment="1"/>
    <xf numFmtId="0" fontId="0" fillId="0" borderId="12" xfId="0" pivotButton="1" applyBorder="1"/>
    <xf numFmtId="0" fontId="0" fillId="0" borderId="12" xfId="0" applyBorder="1"/>
    <xf numFmtId="0" fontId="0" fillId="0" borderId="12" xfId="0" applyFill="1" applyBorder="1"/>
    <xf numFmtId="3" fontId="30" fillId="0" borderId="0" xfId="0" applyNumberFormat="1" applyFont="1"/>
    <xf numFmtId="3" fontId="29" fillId="2" borderId="0" xfId="0" applyNumberFormat="1" applyFont="1" applyFill="1"/>
    <xf numFmtId="3" fontId="32" fillId="0" borderId="0" xfId="0" applyNumberFormat="1" applyFont="1"/>
    <xf numFmtId="3" fontId="31" fillId="2" borderId="0" xfId="0" applyNumberFormat="1" applyFont="1" applyFill="1"/>
    <xf numFmtId="0" fontId="4" fillId="0" borderId="0" xfId="0" applyNumberFormat="1" applyFont="1" applyFill="1"/>
    <xf numFmtId="1" fontId="5" fillId="0" borderId="17" xfId="0" applyNumberFormat="1" applyFont="1" applyBorder="1" applyAlignment="1">
      <alignment horizontal="center" wrapText="1"/>
    </xf>
    <xf numFmtId="1" fontId="5" fillId="0" borderId="22" xfId="0" applyNumberFormat="1" applyFont="1" applyBorder="1" applyAlignment="1">
      <alignment horizontal="center" wrapText="1"/>
    </xf>
    <xf numFmtId="1" fontId="5" fillId="0" borderId="18" xfId="0" applyNumberFormat="1" applyFont="1" applyBorder="1" applyAlignment="1">
      <alignment horizontal="center" wrapText="1"/>
    </xf>
    <xf numFmtId="1" fontId="5" fillId="0" borderId="17" xfId="0" applyNumberFormat="1" applyFont="1" applyBorder="1"/>
    <xf numFmtId="1" fontId="5" fillId="0" borderId="22" xfId="0" applyNumberFormat="1" applyFont="1" applyBorder="1"/>
    <xf numFmtId="1" fontId="5" fillId="0" borderId="18" xfId="0" applyNumberFormat="1" applyFont="1" applyBorder="1"/>
    <xf numFmtId="0" fontId="31" fillId="0" borderId="0" xfId="0" applyFont="1" applyAlignment="1">
      <alignment horizontal="center" wrapText="1"/>
    </xf>
    <xf numFmtId="0" fontId="29" fillId="0" borderId="0" xfId="0" applyFont="1" applyAlignment="1">
      <alignment horizontal="center" wrapText="1"/>
    </xf>
    <xf numFmtId="0" fontId="4" fillId="0" borderId="0" xfId="0" applyFont="1" applyAlignment="1">
      <alignment wrapText="1"/>
    </xf>
    <xf numFmtId="0" fontId="33" fillId="0" borderId="0" xfId="0" applyFont="1"/>
    <xf numFmtId="0" fontId="10" fillId="0" borderId="0" xfId="0" quotePrefix="1" applyFont="1" applyFill="1"/>
    <xf numFmtId="0" fontId="4" fillId="0" borderId="1" xfId="0" pivotButton="1" applyFont="1" applyBorder="1"/>
    <xf numFmtId="0" fontId="4" fillId="0" borderId="2" xfId="0" pivotButton="1" applyFont="1" applyBorder="1"/>
    <xf numFmtId="0" fontId="4" fillId="0" borderId="2" xfId="0" applyFont="1" applyBorder="1"/>
    <xf numFmtId="0" fontId="4" fillId="0" borderId="4" xfId="0" applyFont="1" applyBorder="1"/>
    <xf numFmtId="0" fontId="4" fillId="0" borderId="7" xfId="0" applyFont="1" applyBorder="1"/>
    <xf numFmtId="0" fontId="4" fillId="0" borderId="6" xfId="0" applyFont="1" applyBorder="1"/>
    <xf numFmtId="0" fontId="4" fillId="0" borderId="30" xfId="0" applyFont="1" applyBorder="1"/>
    <xf numFmtId="0" fontId="4" fillId="0" borderId="1" xfId="0" applyFont="1" applyBorder="1" applyAlignment="1">
      <alignment horizontal="left"/>
    </xf>
    <xf numFmtId="2" fontId="4" fillId="0" borderId="1" xfId="0" applyNumberFormat="1" applyFont="1" applyBorder="1"/>
    <xf numFmtId="2" fontId="4" fillId="0" borderId="6" xfId="0" applyNumberFormat="1" applyFont="1" applyBorder="1"/>
    <xf numFmtId="2" fontId="4" fillId="0" borderId="7" xfId="0" applyNumberFormat="1" applyFont="1" applyBorder="1"/>
    <xf numFmtId="0" fontId="4" fillId="0" borderId="8" xfId="0" applyFont="1" applyBorder="1" applyAlignment="1">
      <alignment horizontal="left"/>
    </xf>
    <xf numFmtId="2" fontId="4" fillId="0" borderId="8" xfId="0" applyNumberFormat="1" applyFont="1" applyBorder="1"/>
    <xf numFmtId="2" fontId="4" fillId="0" borderId="0" xfId="0" applyNumberFormat="1" applyFont="1"/>
    <xf numFmtId="2" fontId="4" fillId="0" borderId="9" xfId="0" applyNumberFormat="1" applyFont="1" applyBorder="1"/>
    <xf numFmtId="0" fontId="4" fillId="0" borderId="14" xfId="0" applyFont="1" applyBorder="1" applyAlignment="1">
      <alignment horizontal="left"/>
    </xf>
    <xf numFmtId="2" fontId="4" fillId="0" borderId="14" xfId="0" applyNumberFormat="1" applyFont="1" applyBorder="1"/>
    <xf numFmtId="2" fontId="4" fillId="0" borderId="15" xfId="0" applyNumberFormat="1" applyFont="1" applyBorder="1"/>
    <xf numFmtId="2" fontId="4" fillId="0" borderId="31" xfId="0" applyNumberFormat="1" applyFont="1" applyBorder="1"/>
    <xf numFmtId="0" fontId="4" fillId="0" borderId="1" xfId="0" applyFont="1" applyFill="1" applyBorder="1"/>
    <xf numFmtId="0" fontId="4" fillId="0" borderId="6" xfId="0" applyFont="1" applyFill="1" applyBorder="1"/>
    <xf numFmtId="0" fontId="4" fillId="0" borderId="7" xfId="0" applyFont="1" applyFill="1" applyBorder="1"/>
    <xf numFmtId="2" fontId="4" fillId="0" borderId="1" xfId="0" applyNumberFormat="1" applyFont="1" applyFill="1" applyBorder="1"/>
    <xf numFmtId="2" fontId="4" fillId="0" borderId="6" xfId="0" applyNumberFormat="1" applyFont="1" applyFill="1" applyBorder="1"/>
    <xf numFmtId="2" fontId="4" fillId="0" borderId="7" xfId="0" applyNumberFormat="1" applyFont="1" applyFill="1" applyBorder="1"/>
    <xf numFmtId="2" fontId="4" fillId="0" borderId="8" xfId="0" applyNumberFormat="1" applyFont="1" applyFill="1" applyBorder="1"/>
    <xf numFmtId="2" fontId="4" fillId="0" borderId="0" xfId="0" applyNumberFormat="1" applyFont="1" applyFill="1"/>
    <xf numFmtId="2" fontId="4" fillId="0" borderId="9" xfId="0" applyNumberFormat="1" applyFont="1" applyFill="1" applyBorder="1"/>
    <xf numFmtId="0" fontId="4" fillId="0" borderId="3" xfId="0" applyNumberFormat="1" applyFont="1" applyFill="1" applyBorder="1"/>
    <xf numFmtId="0" fontId="4" fillId="0" borderId="11" xfId="0" applyNumberFormat="1" applyFont="1" applyFill="1" applyBorder="1"/>
    <xf numFmtId="0" fontId="4" fillId="0" borderId="12" xfId="0" applyNumberFormat="1" applyFont="1" applyFill="1" applyBorder="1"/>
    <xf numFmtId="0" fontId="12" fillId="0" borderId="2" xfId="0" applyFont="1" applyFill="1" applyBorder="1"/>
    <xf numFmtId="0" fontId="12" fillId="0" borderId="4" xfId="0" applyFont="1" applyFill="1" applyBorder="1"/>
    <xf numFmtId="169" fontId="34" fillId="0" borderId="0" xfId="0" applyNumberFormat="1" applyFont="1" applyFill="1"/>
    <xf numFmtId="0" fontId="10" fillId="0" borderId="0" xfId="0" applyFont="1" applyBorder="1"/>
    <xf numFmtId="0" fontId="10" fillId="0" borderId="0" xfId="0" applyFont="1" applyFill="1" applyBorder="1"/>
    <xf numFmtId="0" fontId="4" fillId="3" borderId="21" xfId="0" applyFont="1" applyFill="1" applyBorder="1" applyAlignment="1">
      <alignment horizontal="left" vertical="top" wrapText="1"/>
    </xf>
    <xf numFmtId="0" fontId="4" fillId="3" borderId="0" xfId="0" applyFont="1" applyFill="1" applyBorder="1" applyAlignment="1">
      <alignment horizontal="left" vertical="top" wrapText="1"/>
    </xf>
    <xf numFmtId="0" fontId="5" fillId="3" borderId="21" xfId="0" applyFont="1" applyFill="1" applyBorder="1" applyAlignment="1">
      <alignment wrapText="1"/>
    </xf>
    <xf numFmtId="0" fontId="5" fillId="3" borderId="0" xfId="0" applyFont="1" applyFill="1" applyBorder="1" applyAlignment="1">
      <alignment wrapText="1"/>
    </xf>
    <xf numFmtId="0" fontId="31" fillId="0" borderId="0" xfId="0" applyFont="1" applyAlignment="1">
      <alignment horizontal="center"/>
    </xf>
    <xf numFmtId="0" fontId="29" fillId="0" borderId="0" xfId="0" applyFont="1" applyAlignment="1">
      <alignment horizontal="center"/>
    </xf>
    <xf numFmtId="0" fontId="5" fillId="0" borderId="0" xfId="0" applyFont="1" applyAlignment="1">
      <alignment horizontal="center"/>
    </xf>
    <xf numFmtId="1" fontId="5" fillId="0" borderId="25" xfId="0" applyNumberFormat="1" applyFont="1" applyBorder="1" applyAlignment="1">
      <alignment horizontal="center" vertical="center" wrapText="1"/>
    </xf>
    <xf numFmtId="0" fontId="0" fillId="0" borderId="26" xfId="0" applyBorder="1" applyAlignment="1">
      <alignment horizontal="center" vertical="center" wrapText="1"/>
    </xf>
    <xf numFmtId="0" fontId="0" fillId="0" borderId="29" xfId="0" applyBorder="1" applyAlignment="1">
      <alignment horizontal="center" vertical="center" wrapText="1"/>
    </xf>
    <xf numFmtId="1" fontId="5" fillId="0" borderId="17" xfId="0" applyNumberFormat="1" applyFont="1" applyBorder="1" applyAlignment="1">
      <alignment horizontal="center" vertical="center" wrapText="1"/>
    </xf>
    <xf numFmtId="1" fontId="0" fillId="0" borderId="22" xfId="0" applyNumberFormat="1" applyBorder="1" applyAlignment="1">
      <alignment horizontal="center" vertical="center" wrapText="1"/>
    </xf>
    <xf numFmtId="0" fontId="0" fillId="0" borderId="22" xfId="0" applyBorder="1" applyAlignment="1">
      <alignment horizontal="center" vertical="center" wrapText="1"/>
    </xf>
    <xf numFmtId="0" fontId="0" fillId="0" borderId="18" xfId="0" applyBorder="1" applyAlignment="1">
      <alignment horizontal="center" vertical="center" wrapText="1"/>
    </xf>
  </cellXfs>
  <cellStyles count="17">
    <cellStyle name="Comma" xfId="7" builtinId="3"/>
    <cellStyle name="Comma 2" xfId="11"/>
    <cellStyle name="Hyperlink" xfId="1" builtinId="8"/>
    <cellStyle name="Hyperlink 2" xfId="15"/>
    <cellStyle name="Normal" xfId="0" builtinId="0"/>
    <cellStyle name="Normal 2" xfId="3"/>
    <cellStyle name="Normal 2 2" xfId="12"/>
    <cellStyle name="Normal 2 2 2" xfId="8"/>
    <cellStyle name="Normal 3" xfId="4"/>
    <cellStyle name="Normal 3 2" xfId="10"/>
    <cellStyle name="Normal 4" xfId="13"/>
    <cellStyle name="Normal 5" xfId="5"/>
    <cellStyle name="Normal 6" xfId="14"/>
    <cellStyle name="Normal 7" xfId="16"/>
    <cellStyle name="Percent" xfId="2" builtinId="5"/>
    <cellStyle name="Percent 2" xfId="6"/>
    <cellStyle name="Percent 2 2" xfId="9"/>
  </cellStyles>
  <dxfs count="110">
    <dxf>
      <font>
        <color indexed="12"/>
      </font>
    </dxf>
    <dxf>
      <fill>
        <patternFill patternType="none"/>
      </fill>
    </dxf>
    <dxf>
      <font>
        <color auto="1"/>
      </font>
    </dxf>
    <dxf>
      <font>
        <color auto="1"/>
      </font>
    </dxf>
    <dxf>
      <font>
        <color auto="1"/>
      </font>
    </dxf>
    <dxf>
      <font>
        <color auto="1"/>
      </font>
    </dxf>
    <dxf>
      <numFmt numFmtId="2" formatCode="0.00"/>
    </dxf>
    <dxf>
      <font>
        <color indexed="12"/>
      </font>
    </dxf>
    <dxf>
      <fill>
        <patternFill patternType="none"/>
      </fill>
    </dxf>
    <dxf>
      <font>
        <color auto="1"/>
      </font>
    </dxf>
    <dxf>
      <font>
        <color auto="1"/>
      </font>
    </dxf>
    <dxf>
      <font>
        <color auto="1"/>
      </font>
    </dxf>
    <dxf>
      <font>
        <color auto="1"/>
      </font>
    </dxf>
    <dxf>
      <numFmt numFmtId="2" formatCode="0.00"/>
    </dxf>
    <dxf>
      <numFmt numFmtId="2" formatCode="0.00"/>
    </dxf>
    <dxf>
      <alignment horizontal="left" readingOrder="0"/>
    </dxf>
    <dxf>
      <alignment wrapText="1" readingOrder="0"/>
    </dxf>
    <dxf>
      <alignment wrapText="1" readingOrder="0"/>
    </dxf>
    <dxf>
      <alignment wrapText="1" readingOrder="0"/>
    </dxf>
    <dxf>
      <numFmt numFmtId="2" formatCode="0.00"/>
    </dxf>
    <dxf>
      <alignment horizontal="left" readingOrder="0"/>
    </dxf>
    <dxf>
      <alignment wrapText="1" readingOrder="0"/>
    </dxf>
    <dxf>
      <alignment wrapText="1" readingOrder="0"/>
    </dxf>
    <dxf>
      <alignment wrapText="1" readingOrder="0"/>
    </dxf>
    <dxf>
      <font>
        <color indexed="12"/>
      </font>
    </dxf>
    <dxf>
      <font>
        <color indexed="12"/>
      </font>
    </dxf>
    <dxf>
      <font>
        <color indexed="12"/>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2"/>
      </font>
    </dxf>
    <dxf>
      <font>
        <color indexed="12"/>
      </font>
    </dxf>
    <dxf>
      <font>
        <color indexed="12"/>
      </font>
    </dxf>
    <dxf>
      <font>
        <color indexed="12"/>
      </font>
    </dxf>
    <dxf>
      <font>
        <color indexed="12"/>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auto="1"/>
      </font>
    </dxf>
    <dxf>
      <fill>
        <patternFill patternType="none"/>
      </fill>
    </dxf>
    <dxf>
      <font>
        <color auto="1"/>
      </font>
    </dxf>
    <dxf>
      <numFmt numFmtId="2" formatCode="0.00"/>
    </dxf>
    <dxf>
      <alignment horizontal="left" readingOrder="0"/>
    </dxf>
  </dxfs>
  <tableStyles count="0" defaultTableStyle="TableStyleMedium2" defaultPivotStyle="PivotStyleLight16"/>
  <colors>
    <mruColors>
      <color rgb="FF008000"/>
      <color rgb="FF0000FF"/>
      <color rgb="FFDAEFC3"/>
      <color rgb="FFFFCCFF"/>
      <color rgb="FFFF66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chartsheet" Target="chartsheets/sheet4.xml"/><Relationship Id="rId20" Type="http://schemas.openxmlformats.org/officeDocument/2006/relationships/worksheet" Target="worksheets/sheet12.xml"/><Relationship Id="rId21" Type="http://schemas.openxmlformats.org/officeDocument/2006/relationships/worksheet" Target="worksheets/sheet13.xml"/><Relationship Id="rId22" Type="http://schemas.openxmlformats.org/officeDocument/2006/relationships/externalLink" Target="externalLinks/externalLink1.xml"/><Relationship Id="rId23" Type="http://schemas.openxmlformats.org/officeDocument/2006/relationships/pivotCacheDefinition" Target="pivotCache/pivotCacheDefinition1.xml"/><Relationship Id="rId24" Type="http://schemas.openxmlformats.org/officeDocument/2006/relationships/pivotCacheDefinition" Target="pivotCache/pivotCacheDefinition2.xml"/><Relationship Id="rId25" Type="http://schemas.openxmlformats.org/officeDocument/2006/relationships/pivotCacheDefinition" Target="pivotCache/pivotCacheDefinition3.xml"/><Relationship Id="rId26" Type="http://schemas.openxmlformats.org/officeDocument/2006/relationships/pivotCacheDefinition" Target="pivotCache/pivotCacheDefinition4.xml"/><Relationship Id="rId27" Type="http://schemas.openxmlformats.org/officeDocument/2006/relationships/theme" Target="theme/theme1.xml"/><Relationship Id="rId28" Type="http://schemas.openxmlformats.org/officeDocument/2006/relationships/styles" Target="styles.xml"/><Relationship Id="rId29" Type="http://schemas.openxmlformats.org/officeDocument/2006/relationships/sharedStrings" Target="sharedStrings.xml"/><Relationship Id="rId30" Type="http://schemas.openxmlformats.org/officeDocument/2006/relationships/calcChain" Target="calcChain.xml"/><Relationship Id="rId10" Type="http://schemas.openxmlformats.org/officeDocument/2006/relationships/chartsheet" Target="chartsheets/sheet5.xml"/><Relationship Id="rId11" Type="http://schemas.openxmlformats.org/officeDocument/2006/relationships/chartsheet" Target="chartsheets/sheet6.xml"/><Relationship Id="rId12" Type="http://schemas.openxmlformats.org/officeDocument/2006/relationships/chartsheet" Target="chartsheets/sheet7.xml"/><Relationship Id="rId13" Type="http://schemas.openxmlformats.org/officeDocument/2006/relationships/chartsheet" Target="chartsheets/sheet8.xml"/><Relationship Id="rId14" Type="http://schemas.openxmlformats.org/officeDocument/2006/relationships/worksheet" Target="worksheets/sheet6.xml"/><Relationship Id="rId15" Type="http://schemas.openxmlformats.org/officeDocument/2006/relationships/worksheet" Target="worksheets/sheet7.xml"/><Relationship Id="rId16" Type="http://schemas.openxmlformats.org/officeDocument/2006/relationships/worksheet" Target="worksheets/sheet8.xml"/><Relationship Id="rId17" Type="http://schemas.openxmlformats.org/officeDocument/2006/relationships/worksheet" Target="worksheets/sheet9.xml"/><Relationship Id="rId18" Type="http://schemas.openxmlformats.org/officeDocument/2006/relationships/worksheet" Target="worksheets/sheet10.xml"/><Relationship Id="rId19" Type="http://schemas.openxmlformats.org/officeDocument/2006/relationships/worksheet" Target="worksheets/sheet11.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chartsheet" Target="chartsheets/sheet1.xml"/><Relationship Id="rId6" Type="http://schemas.openxmlformats.org/officeDocument/2006/relationships/chartsheet" Target="chartsheets/sheet2.xml"/><Relationship Id="rId7" Type="http://schemas.openxmlformats.org/officeDocument/2006/relationships/worksheet" Target="worksheets/sheet5.xml"/><Relationship Id="rId8" Type="http://schemas.openxmlformats.org/officeDocument/2006/relationships/chartsheet" Target="chartsheets/sheet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VOC_bar_chart_data!$C$51</c:f>
          <c:strCache>
            <c:ptCount val="1"/>
            <c:pt idx="0">
              <c:v>Basin-wide VOC Percent Contribution by Source Category</c:v>
            </c:pt>
          </c:strCache>
        </c:strRef>
      </c:tx>
      <c:overlay val="0"/>
    </c:title>
    <c:autoTitleDeleted val="0"/>
    <c:plotArea>
      <c:layout/>
      <c:pieChart>
        <c:varyColors val="1"/>
        <c:ser>
          <c:idx val="0"/>
          <c:order val="0"/>
          <c:tx>
            <c:strRef>
              <c:f>VOC_bar_chart_data!$AL$4</c:f>
              <c:strCache>
                <c:ptCount val="1"/>
                <c:pt idx="0">
                  <c:v>Total</c:v>
                </c:pt>
              </c:strCache>
            </c:strRef>
          </c:tx>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Lbls>
            <c:dLbl>
              <c:idx val="0"/>
              <c:layout>
                <c:manualLayout>
                  <c:x val="-0.154919497437959"/>
                  <c:y val="-0.0392787932503543"/>
                </c:manualLayout>
              </c:layout>
              <c:showLegendKey val="0"/>
              <c:showVal val="0"/>
              <c:showCatName val="1"/>
              <c:showSerName val="0"/>
              <c:showPercent val="1"/>
              <c:showBubbleSize val="0"/>
            </c:dLbl>
            <c:dLbl>
              <c:idx val="3"/>
              <c:layout>
                <c:manualLayout>
                  <c:x val="-0.0779448906289599"/>
                  <c:y val="0.109506107821351"/>
                </c:manualLayout>
              </c:layout>
              <c:showLegendKey val="0"/>
              <c:showVal val="0"/>
              <c:showCatName val="1"/>
              <c:showSerName val="0"/>
              <c:showPercent val="1"/>
              <c:showBubbleSize val="0"/>
            </c:dLbl>
            <c:dLbl>
              <c:idx val="4"/>
              <c:layout>
                <c:manualLayout>
                  <c:x val="-0.135925728484827"/>
                  <c:y val="0.0517064649137455"/>
                </c:manualLayout>
              </c:layout>
              <c:showLegendKey val="0"/>
              <c:showVal val="0"/>
              <c:showCatName val="1"/>
              <c:showSerName val="0"/>
              <c:showPercent val="1"/>
              <c:showBubbleSize val="0"/>
            </c:dLbl>
            <c:dLbl>
              <c:idx val="5"/>
              <c:layout>
                <c:manualLayout>
                  <c:x val="-0.0802714976943087"/>
                  <c:y val="-0.00262313050999131"/>
                </c:manualLayout>
              </c:layout>
              <c:showLegendKey val="0"/>
              <c:showVal val="0"/>
              <c:showCatName val="1"/>
              <c:showSerName val="0"/>
              <c:showPercent val="1"/>
              <c:showBubbleSize val="0"/>
            </c:dLbl>
            <c:dLbl>
              <c:idx val="6"/>
              <c:layout>
                <c:manualLayout>
                  <c:x val="0.00442477154284682"/>
                  <c:y val="-0.00539218078979932"/>
                </c:manualLayout>
              </c:layout>
              <c:showLegendKey val="0"/>
              <c:showVal val="0"/>
              <c:showCatName val="1"/>
              <c:showSerName val="0"/>
              <c:showPercent val="1"/>
              <c:showBubbleSize val="0"/>
            </c:dLbl>
            <c:dLbl>
              <c:idx val="7"/>
              <c:delete val="1"/>
            </c:dLbl>
            <c:dLbl>
              <c:idx val="8"/>
              <c:delete val="1"/>
            </c:dLbl>
            <c:dLbl>
              <c:idx val="9"/>
              <c:delete val="1"/>
            </c:dLbl>
            <c:dLbl>
              <c:idx val="10"/>
              <c:delete val="1"/>
            </c:dLbl>
            <c:dLbl>
              <c:idx val="11"/>
              <c:layout>
                <c:manualLayout>
                  <c:x val="0.0779912545932957"/>
                  <c:y val="0.00433930285795523"/>
                </c:manualLayout>
              </c:layout>
              <c:showLegendKey val="0"/>
              <c:showVal val="0"/>
              <c:showCatName val="1"/>
              <c:showSerName val="0"/>
              <c:showPercent val="1"/>
              <c:showBubbleSize val="0"/>
            </c:dLbl>
            <c:dLbl>
              <c:idx val="12"/>
              <c:layout>
                <c:manualLayout>
                  <c:x val="0.169832411348138"/>
                  <c:y val="0.00484224137561924"/>
                </c:manualLayout>
              </c:layout>
              <c:showLegendKey val="0"/>
              <c:showVal val="0"/>
              <c:showCatName val="1"/>
              <c:showSerName val="0"/>
              <c:showPercent val="1"/>
              <c:showBubbleSize val="0"/>
            </c:dLbl>
            <c:txPr>
              <a:bodyPr/>
              <a:lstStyle/>
              <a:p>
                <a:pPr>
                  <a:defRPr sz="1200"/>
                </a:pPr>
                <a:endParaRPr lang="en-US"/>
              </a:p>
            </c:txPr>
            <c:showLegendKey val="0"/>
            <c:showVal val="0"/>
            <c:showCatName val="1"/>
            <c:showSerName val="0"/>
            <c:showPercent val="1"/>
            <c:showBubbleSize val="0"/>
            <c:showLeaderLines val="1"/>
          </c:dLbls>
          <c:cat>
            <c:strRef>
              <c:f>VOC_bar_chart_data!$B$5:$B$16</c:f>
              <c:strCache>
                <c:ptCount val="12"/>
                <c:pt idx="0">
                  <c:v>Oil Tanks</c:v>
                </c:pt>
                <c:pt idx="1">
                  <c:v>Associated Gas Venting</c:v>
                </c:pt>
                <c:pt idx="2">
                  <c:v>Pneumatic Devices</c:v>
                </c:pt>
                <c:pt idx="3">
                  <c:v>Completions</c:v>
                </c:pt>
                <c:pt idx="4">
                  <c:v>Nonpoint Fugitives</c:v>
                </c:pt>
                <c:pt idx="5">
                  <c:v>Mud Degassing</c:v>
                </c:pt>
                <c:pt idx="6">
                  <c:v>Dehydrators</c:v>
                </c:pt>
                <c:pt idx="7">
                  <c:v>Drill Rigs</c:v>
                </c:pt>
                <c:pt idx="8">
                  <c:v>Point Source Compressor Engines</c:v>
                </c:pt>
                <c:pt idx="9">
                  <c:v>Artificial Lift Engines</c:v>
                </c:pt>
                <c:pt idx="10">
                  <c:v>Nonpoint Heaters</c:v>
                </c:pt>
                <c:pt idx="11">
                  <c:v>Other Categories</c:v>
                </c:pt>
              </c:strCache>
            </c:strRef>
          </c:cat>
          <c:val>
            <c:numRef>
              <c:f>VOC_bar_chart_data!$AL$5:$AL$16</c:f>
              <c:numCache>
                <c:formatCode>#,##0</c:formatCode>
                <c:ptCount val="12"/>
                <c:pt idx="0">
                  <c:v>313595.5107311999</c:v>
                </c:pt>
                <c:pt idx="1">
                  <c:v>105548.7606976</c:v>
                </c:pt>
                <c:pt idx="2">
                  <c:v>48460.23544</c:v>
                </c:pt>
                <c:pt idx="3">
                  <c:v>13660.636038</c:v>
                </c:pt>
                <c:pt idx="4">
                  <c:v>9551.168287569999</c:v>
                </c:pt>
                <c:pt idx="5">
                  <c:v>8964.623055999998</c:v>
                </c:pt>
                <c:pt idx="6">
                  <c:v>8842.987033099998</c:v>
                </c:pt>
                <c:pt idx="7">
                  <c:v>1548.515839</c:v>
                </c:pt>
                <c:pt idx="8">
                  <c:v>1093.6745</c:v>
                </c:pt>
                <c:pt idx="9">
                  <c:v>89.63350658</c:v>
                </c:pt>
                <c:pt idx="10">
                  <c:v>77.90735374999997</c:v>
                </c:pt>
                <c:pt idx="11">
                  <c:v>13479.1911338808</c:v>
                </c:pt>
              </c:numCache>
            </c:numRef>
          </c:val>
        </c:ser>
        <c:dLbls>
          <c:showLegendKey val="0"/>
          <c:showVal val="0"/>
          <c:showCatName val="1"/>
          <c:showSerName val="0"/>
          <c:showPercent val="1"/>
          <c:showBubbleSize val="0"/>
          <c:showLeaderLines val="1"/>
        </c:dLbls>
        <c:firstSliceAng val="0"/>
      </c:pieChart>
    </c:plotArea>
    <c:plotVisOnly val="1"/>
    <c:dispBlanksAs val="zero"/>
    <c:showDLblsOverMax val="0"/>
  </c:chart>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NOx_bar_chart_data!$C$48</c:f>
          <c:strCache>
            <c:ptCount val="1"/>
            <c:pt idx="0">
              <c:v>Basin-wide NOx Percent Contribution by Source Category</c:v>
            </c:pt>
          </c:strCache>
        </c:strRef>
      </c:tx>
      <c:overlay val="0"/>
    </c:title>
    <c:autoTitleDeleted val="0"/>
    <c:plotArea>
      <c:layout/>
      <c:pieChart>
        <c:varyColors val="1"/>
        <c:ser>
          <c:idx val="0"/>
          <c:order val="0"/>
          <c:tx>
            <c:strRef>
              <c:f>NOx_bar_chart_data!$AL$4</c:f>
              <c:strCache>
                <c:ptCount val="1"/>
                <c:pt idx="0">
                  <c:v>Total</c:v>
                </c:pt>
              </c:strCache>
            </c:strRef>
          </c:tx>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Lbls>
            <c:dLbl>
              <c:idx val="0"/>
              <c:layout>
                <c:manualLayout>
                  <c:x val="-0.123688814702824"/>
                  <c:y val="-0.0164070682029347"/>
                </c:manualLayout>
              </c:layout>
              <c:dLblPos val="bestFit"/>
              <c:showLegendKey val="0"/>
              <c:showVal val="0"/>
              <c:showCatName val="1"/>
              <c:showSerName val="0"/>
              <c:showPercent val="1"/>
              <c:showBubbleSize val="0"/>
            </c:dLbl>
            <c:dLbl>
              <c:idx val="1"/>
              <c:layout>
                <c:manualLayout>
                  <c:x val="0.14302277143215"/>
                  <c:y val="-0.142991269647575"/>
                </c:manualLayout>
              </c:layout>
              <c:dLblPos val="bestFit"/>
              <c:showLegendKey val="0"/>
              <c:showVal val="0"/>
              <c:showCatName val="1"/>
              <c:showSerName val="0"/>
              <c:showPercent val="1"/>
              <c:showBubbleSize val="0"/>
            </c:dLbl>
            <c:dLbl>
              <c:idx val="2"/>
              <c:layout>
                <c:manualLayout>
                  <c:x val="0.140440105919058"/>
                  <c:y val="0.0340011903079815"/>
                </c:manualLayout>
              </c:layout>
              <c:dLblPos val="bestFit"/>
              <c:showLegendKey val="0"/>
              <c:showVal val="0"/>
              <c:showCatName val="1"/>
              <c:showSerName val="0"/>
              <c:showPercent val="1"/>
              <c:showBubbleSize val="0"/>
            </c:dLbl>
            <c:dLbl>
              <c:idx val="3"/>
              <c:layout>
                <c:manualLayout>
                  <c:x val="-0.0680397691686985"/>
                  <c:y val="0.100384752069123"/>
                </c:manualLayout>
              </c:layout>
              <c:dLblPos val="bestFit"/>
              <c:showLegendKey val="0"/>
              <c:showVal val="0"/>
              <c:showCatName val="1"/>
              <c:showSerName val="0"/>
              <c:showPercent val="1"/>
              <c:showBubbleSize val="0"/>
            </c:dLbl>
            <c:dLbl>
              <c:idx val="4"/>
              <c:layout>
                <c:manualLayout>
                  <c:x val="-0.0627806374369686"/>
                  <c:y val="0.0802819060341764"/>
                </c:manualLayout>
              </c:layout>
              <c:dLblPos val="bestFit"/>
              <c:showLegendKey val="0"/>
              <c:showVal val="0"/>
              <c:showCatName val="1"/>
              <c:showSerName val="0"/>
              <c:showPercent val="1"/>
              <c:showBubbleSize val="0"/>
            </c:dLbl>
            <c:dLbl>
              <c:idx val="5"/>
              <c:layout>
                <c:manualLayout>
                  <c:x val="-0.217094799886973"/>
                  <c:y val="0.0550096980128707"/>
                </c:manualLayout>
              </c:layout>
              <c:dLblPos val="bestFit"/>
              <c:showLegendKey val="0"/>
              <c:showVal val="0"/>
              <c:showCatName val="1"/>
              <c:showSerName val="0"/>
              <c:showPercent val="1"/>
              <c:showBubbleSize val="0"/>
            </c:dLbl>
            <c:dLbl>
              <c:idx val="6"/>
              <c:layout>
                <c:manualLayout>
                  <c:x val="-0.294905106894935"/>
                  <c:y val="-0.00535963999606085"/>
                </c:manualLayout>
              </c:layout>
              <c:dLblPos val="bestFit"/>
              <c:showLegendKey val="0"/>
              <c:showVal val="0"/>
              <c:showCatName val="1"/>
              <c:showSerName val="0"/>
              <c:showPercent val="1"/>
              <c:showBubbleSize val="0"/>
            </c:dLbl>
            <c:dLbl>
              <c:idx val="8"/>
              <c:layout>
                <c:manualLayout>
                  <c:x val="0.0862664114821385"/>
                  <c:y val="-0.00129067064006885"/>
                </c:manualLayout>
              </c:layout>
              <c:dLblPos val="bestFit"/>
              <c:showLegendKey val="0"/>
              <c:showVal val="0"/>
              <c:showCatName val="1"/>
              <c:showSerName val="0"/>
              <c:showPercent val="1"/>
              <c:showBubbleSize val="0"/>
            </c:dLbl>
            <c:dLbl>
              <c:idx val="9"/>
              <c:layout>
                <c:manualLayout>
                  <c:x val="0.203475403532383"/>
                  <c:y val="0.0382441672768066"/>
                </c:manualLayout>
              </c:layout>
              <c:dLblPos val="bestFit"/>
              <c:showLegendKey val="0"/>
              <c:showVal val="0"/>
              <c:showCatName val="1"/>
              <c:showSerName val="0"/>
              <c:showPercent val="1"/>
              <c:showBubbleSize val="0"/>
            </c:dLbl>
            <c:txPr>
              <a:bodyPr/>
              <a:lstStyle/>
              <a:p>
                <a:pPr>
                  <a:defRPr sz="1200"/>
                </a:pPr>
                <a:endParaRPr lang="en-US"/>
              </a:p>
            </c:txPr>
            <c:dLblPos val="bestFit"/>
            <c:showLegendKey val="0"/>
            <c:showVal val="0"/>
            <c:showCatName val="1"/>
            <c:showSerName val="0"/>
            <c:showPercent val="1"/>
            <c:showBubbleSize val="0"/>
            <c:showLeaderLines val="1"/>
          </c:dLbls>
          <c:cat>
            <c:strRef>
              <c:f>NOx_bar_chart_data!$B$5:$B$13</c:f>
              <c:strCache>
                <c:ptCount val="9"/>
                <c:pt idx="0">
                  <c:v>Drill Rigs</c:v>
                </c:pt>
                <c:pt idx="1">
                  <c:v>Artificial Lift Engines</c:v>
                </c:pt>
                <c:pt idx="2">
                  <c:v>Completions</c:v>
                </c:pt>
                <c:pt idx="3">
                  <c:v>Point Source Compressor Engines</c:v>
                </c:pt>
                <c:pt idx="4">
                  <c:v>Oil Tanks</c:v>
                </c:pt>
                <c:pt idx="5">
                  <c:v>Nonpoint Heaters</c:v>
                </c:pt>
                <c:pt idx="6">
                  <c:v>Dehydrators</c:v>
                </c:pt>
                <c:pt idx="7">
                  <c:v>Associated Gas Venting</c:v>
                </c:pt>
                <c:pt idx="8">
                  <c:v>Other Categories</c:v>
                </c:pt>
              </c:strCache>
            </c:strRef>
          </c:cat>
          <c:val>
            <c:numRef>
              <c:f>NOx_bar_chart_data!$AL$5:$AL$13</c:f>
              <c:numCache>
                <c:formatCode>#,##0</c:formatCode>
                <c:ptCount val="9"/>
                <c:pt idx="0">
                  <c:v>24536.39422000001</c:v>
                </c:pt>
                <c:pt idx="1">
                  <c:v>6873.923582</c:v>
                </c:pt>
                <c:pt idx="2">
                  <c:v>5451.684125599998</c:v>
                </c:pt>
                <c:pt idx="3">
                  <c:v>3053.4002</c:v>
                </c:pt>
                <c:pt idx="4">
                  <c:v>1581.190261064</c:v>
                </c:pt>
                <c:pt idx="5">
                  <c:v>824.401991</c:v>
                </c:pt>
                <c:pt idx="6">
                  <c:v>772.0324803299999</c:v>
                </c:pt>
                <c:pt idx="7">
                  <c:v>312.7980513264001</c:v>
                </c:pt>
                <c:pt idx="8">
                  <c:v>683.9496241602239</c:v>
                </c:pt>
              </c:numCache>
            </c:numRef>
          </c:val>
        </c:ser>
        <c:dLbls>
          <c:showLegendKey val="0"/>
          <c:showVal val="0"/>
          <c:showCatName val="1"/>
          <c:showSerName val="0"/>
          <c:showPercent val="1"/>
          <c:showBubbleSize val="0"/>
          <c:showLeaderLines val="1"/>
        </c:dLbls>
        <c:firstSliceAng val="0"/>
      </c:pieChart>
    </c:plotArea>
    <c:plotVisOnly val="1"/>
    <c:dispBlanksAs val="zero"/>
    <c:showDLblsOverMax val="0"/>
  </c:chart>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VOC Emissions by State</a:t>
            </a:r>
            <a:r>
              <a:rPr lang="en-US" baseline="0"/>
              <a:t> and Tribal/Non-Tribal Designation</a:t>
            </a:r>
            <a:endParaRPr lang="en-US"/>
          </a:p>
        </c:rich>
      </c:tx>
      <c:overlay val="0"/>
    </c:title>
    <c:autoTitleDeleted val="0"/>
    <c:plotArea>
      <c:layout/>
      <c:barChart>
        <c:barDir val="col"/>
        <c:grouping val="stacked"/>
        <c:varyColors val="0"/>
        <c:ser>
          <c:idx val="1"/>
          <c:order val="0"/>
          <c:tx>
            <c:strRef>
              <c:f>by_cnty_allpol!$C$43</c:f>
              <c:strCache>
                <c:ptCount val="1"/>
                <c:pt idx="0">
                  <c:v>Tribal</c:v>
                </c:pt>
              </c:strCache>
            </c:strRef>
          </c:tx>
          <c:spPr>
            <a:solidFill>
              <a:schemeClr val="accent1"/>
            </a:solidFill>
          </c:spPr>
          <c:invertIfNegative val="0"/>
          <c:cat>
            <c:strRef>
              <c:f>by_cnty_allpol!$B$45:$B$47</c:f>
              <c:strCache>
                <c:ptCount val="3"/>
                <c:pt idx="0">
                  <c:v>Montana</c:v>
                </c:pt>
                <c:pt idx="1">
                  <c:v>North Dakota</c:v>
                </c:pt>
                <c:pt idx="2">
                  <c:v>South Dakota</c:v>
                </c:pt>
              </c:strCache>
            </c:strRef>
          </c:cat>
          <c:val>
            <c:numRef>
              <c:f>by_cnty_allpol!$D$45:$D$47</c:f>
              <c:numCache>
                <c:formatCode>#,##0</c:formatCode>
                <c:ptCount val="3"/>
                <c:pt idx="0">
                  <c:v>742.0544913598557</c:v>
                </c:pt>
                <c:pt idx="1">
                  <c:v>82042.27670394134</c:v>
                </c:pt>
                <c:pt idx="2">
                  <c:v>0.0</c:v>
                </c:pt>
              </c:numCache>
            </c:numRef>
          </c:val>
        </c:ser>
        <c:ser>
          <c:idx val="6"/>
          <c:order val="1"/>
          <c:tx>
            <c:strRef>
              <c:f>by_cnty_allpol!$H$43</c:f>
              <c:strCache>
                <c:ptCount val="1"/>
                <c:pt idx="0">
                  <c:v>Non-Tribal</c:v>
                </c:pt>
              </c:strCache>
            </c:strRef>
          </c:tx>
          <c:spPr>
            <a:solidFill>
              <a:schemeClr val="accent2"/>
            </a:solidFill>
          </c:spPr>
          <c:invertIfNegative val="0"/>
          <c:cat>
            <c:strRef>
              <c:f>by_cnty_allpol!$B$45:$B$47</c:f>
              <c:strCache>
                <c:ptCount val="3"/>
                <c:pt idx="0">
                  <c:v>Montana</c:v>
                </c:pt>
                <c:pt idx="1">
                  <c:v>North Dakota</c:v>
                </c:pt>
                <c:pt idx="2">
                  <c:v>South Dakota</c:v>
                </c:pt>
              </c:strCache>
            </c:strRef>
          </c:cat>
          <c:val>
            <c:numRef>
              <c:f>by_cnty_allpol!$I$45:$I$47</c:f>
              <c:numCache>
                <c:formatCode>#,##0</c:formatCode>
                <c:ptCount val="3"/>
                <c:pt idx="0">
                  <c:v>42930.06717625174</c:v>
                </c:pt>
                <c:pt idx="1">
                  <c:v>396124.756826738</c:v>
                </c:pt>
                <c:pt idx="2">
                  <c:v>3073.688418390001</c:v>
                </c:pt>
              </c:numCache>
            </c:numRef>
          </c:val>
        </c:ser>
        <c:dLbls>
          <c:showLegendKey val="0"/>
          <c:showVal val="0"/>
          <c:showCatName val="0"/>
          <c:showSerName val="0"/>
          <c:showPercent val="0"/>
          <c:showBubbleSize val="0"/>
        </c:dLbls>
        <c:gapWidth val="150"/>
        <c:overlap val="100"/>
        <c:axId val="-2127188232"/>
        <c:axId val="-2127193704"/>
      </c:barChart>
      <c:catAx>
        <c:axId val="-2127188232"/>
        <c:scaling>
          <c:orientation val="minMax"/>
        </c:scaling>
        <c:delete val="0"/>
        <c:axPos val="b"/>
        <c:title>
          <c:tx>
            <c:rich>
              <a:bodyPr/>
              <a:lstStyle/>
              <a:p>
                <a:pPr>
                  <a:defRPr sz="1400"/>
                </a:pPr>
                <a:r>
                  <a:rPr lang="en-US" sz="1400"/>
                  <a:t>State</a:t>
                </a:r>
              </a:p>
            </c:rich>
          </c:tx>
          <c:overlay val="0"/>
        </c:title>
        <c:majorTickMark val="out"/>
        <c:minorTickMark val="none"/>
        <c:tickLblPos val="nextTo"/>
        <c:txPr>
          <a:bodyPr/>
          <a:lstStyle/>
          <a:p>
            <a:pPr>
              <a:defRPr sz="1200"/>
            </a:pPr>
            <a:endParaRPr lang="en-US"/>
          </a:p>
        </c:txPr>
        <c:crossAx val="-2127193704"/>
        <c:crosses val="autoZero"/>
        <c:auto val="1"/>
        <c:lblAlgn val="ctr"/>
        <c:lblOffset val="100"/>
        <c:noMultiLvlLbl val="0"/>
      </c:catAx>
      <c:valAx>
        <c:axId val="-2127193704"/>
        <c:scaling>
          <c:orientation val="minMax"/>
        </c:scaling>
        <c:delete val="0"/>
        <c:axPos val="l"/>
        <c:majorGridlines/>
        <c:title>
          <c:tx>
            <c:rich>
              <a:bodyPr rot="-5400000" vert="horz"/>
              <a:lstStyle/>
              <a:p>
                <a:pPr>
                  <a:defRPr sz="1600"/>
                </a:pPr>
                <a:r>
                  <a:rPr lang="en-US" sz="1600" b="1" i="0" baseline="0">
                    <a:effectLst/>
                  </a:rPr>
                  <a:t>VOC Emissions (tons/year)</a:t>
                </a:r>
                <a:endParaRPr lang="en-US" sz="1600">
                  <a:effectLst/>
                </a:endParaRPr>
              </a:p>
            </c:rich>
          </c:tx>
          <c:overlay val="0"/>
        </c:title>
        <c:numFmt formatCode="#,##0" sourceLinked="1"/>
        <c:majorTickMark val="out"/>
        <c:minorTickMark val="none"/>
        <c:tickLblPos val="nextTo"/>
        <c:txPr>
          <a:bodyPr/>
          <a:lstStyle/>
          <a:p>
            <a:pPr>
              <a:defRPr sz="1200"/>
            </a:pPr>
            <a:endParaRPr lang="en-US"/>
          </a:p>
        </c:txPr>
        <c:crossAx val="-2127188232"/>
        <c:crosses val="autoZero"/>
        <c:crossBetween val="between"/>
      </c:valAx>
      <c:spPr>
        <a:ln>
          <a:solidFill>
            <a:schemeClr val="tx1"/>
          </a:solidFill>
        </a:ln>
      </c:spPr>
    </c:plotArea>
    <c:legend>
      <c:legendPos val="r"/>
      <c:overlay val="0"/>
      <c:txPr>
        <a:bodyPr/>
        <a:lstStyle/>
        <a:p>
          <a:pPr>
            <a:defRPr sz="1200"/>
          </a:pPr>
          <a:endParaRPr lang="en-US"/>
        </a:p>
      </c:txPr>
    </c:legend>
    <c:plotVisOnly val="1"/>
    <c:dispBlanksAs val="gap"/>
    <c:showDLblsOverMax val="0"/>
  </c:char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NOx Emissions by State</a:t>
            </a:r>
            <a:r>
              <a:rPr lang="en-US" baseline="0"/>
              <a:t> and Tribal/Non-Tribal Designation</a:t>
            </a:r>
            <a:endParaRPr lang="en-US"/>
          </a:p>
        </c:rich>
      </c:tx>
      <c:overlay val="0"/>
    </c:title>
    <c:autoTitleDeleted val="0"/>
    <c:plotArea>
      <c:layout/>
      <c:barChart>
        <c:barDir val="col"/>
        <c:grouping val="stacked"/>
        <c:varyColors val="0"/>
        <c:ser>
          <c:idx val="0"/>
          <c:order val="0"/>
          <c:tx>
            <c:strRef>
              <c:f>by_cnty_allpol!$C$43</c:f>
              <c:strCache>
                <c:ptCount val="1"/>
                <c:pt idx="0">
                  <c:v>Tribal</c:v>
                </c:pt>
              </c:strCache>
            </c:strRef>
          </c:tx>
          <c:spPr>
            <a:solidFill>
              <a:schemeClr val="accent1"/>
            </a:solidFill>
          </c:spPr>
          <c:invertIfNegative val="0"/>
          <c:cat>
            <c:strRef>
              <c:f>by_cnty_allpol!$B$45:$B$47</c:f>
              <c:strCache>
                <c:ptCount val="3"/>
                <c:pt idx="0">
                  <c:v>Montana</c:v>
                </c:pt>
                <c:pt idx="1">
                  <c:v>North Dakota</c:v>
                </c:pt>
                <c:pt idx="2">
                  <c:v>South Dakota</c:v>
                </c:pt>
              </c:strCache>
            </c:strRef>
          </c:cat>
          <c:val>
            <c:numRef>
              <c:f>by_cnty_allpol!$C$45:$C$47</c:f>
              <c:numCache>
                <c:formatCode>#,##0</c:formatCode>
                <c:ptCount val="3"/>
                <c:pt idx="0">
                  <c:v>74.39066498996686</c:v>
                </c:pt>
                <c:pt idx="1">
                  <c:v>5477.885905993138</c:v>
                </c:pt>
                <c:pt idx="2">
                  <c:v>0.0</c:v>
                </c:pt>
              </c:numCache>
            </c:numRef>
          </c:val>
        </c:ser>
        <c:ser>
          <c:idx val="5"/>
          <c:order val="1"/>
          <c:tx>
            <c:strRef>
              <c:f>by_cnty_allpol!$H$43</c:f>
              <c:strCache>
                <c:ptCount val="1"/>
                <c:pt idx="0">
                  <c:v>Non-Tribal</c:v>
                </c:pt>
              </c:strCache>
            </c:strRef>
          </c:tx>
          <c:spPr>
            <a:solidFill>
              <a:schemeClr val="accent2"/>
            </a:solidFill>
          </c:spPr>
          <c:invertIfNegative val="0"/>
          <c:cat>
            <c:strRef>
              <c:f>by_cnty_allpol!$B$45:$B$47</c:f>
              <c:strCache>
                <c:ptCount val="3"/>
                <c:pt idx="0">
                  <c:v>Montana</c:v>
                </c:pt>
                <c:pt idx="1">
                  <c:v>North Dakota</c:v>
                </c:pt>
                <c:pt idx="2">
                  <c:v>South Dakota</c:v>
                </c:pt>
              </c:strCache>
            </c:strRef>
          </c:cat>
          <c:val>
            <c:numRef>
              <c:f>by_cnty_allpol!$H$45:$H$47</c:f>
              <c:numCache>
                <c:formatCode>#,##0</c:formatCode>
                <c:ptCount val="3"/>
                <c:pt idx="0">
                  <c:v>4029.179523100433</c:v>
                </c:pt>
                <c:pt idx="1">
                  <c:v>33886.82200709545</c:v>
                </c:pt>
                <c:pt idx="2">
                  <c:v>621.496434301624</c:v>
                </c:pt>
              </c:numCache>
            </c:numRef>
          </c:val>
        </c:ser>
        <c:dLbls>
          <c:showLegendKey val="0"/>
          <c:showVal val="0"/>
          <c:showCatName val="0"/>
          <c:showSerName val="0"/>
          <c:showPercent val="0"/>
          <c:showBubbleSize val="0"/>
        </c:dLbls>
        <c:gapWidth val="150"/>
        <c:overlap val="100"/>
        <c:axId val="-2125529752"/>
        <c:axId val="-2125524296"/>
      </c:barChart>
      <c:catAx>
        <c:axId val="-2125529752"/>
        <c:scaling>
          <c:orientation val="minMax"/>
        </c:scaling>
        <c:delete val="0"/>
        <c:axPos val="b"/>
        <c:title>
          <c:tx>
            <c:rich>
              <a:bodyPr/>
              <a:lstStyle/>
              <a:p>
                <a:pPr>
                  <a:defRPr sz="1400"/>
                </a:pPr>
                <a:r>
                  <a:rPr lang="en-US" sz="1400"/>
                  <a:t>State</a:t>
                </a:r>
              </a:p>
            </c:rich>
          </c:tx>
          <c:overlay val="0"/>
        </c:title>
        <c:majorTickMark val="out"/>
        <c:minorTickMark val="none"/>
        <c:tickLblPos val="nextTo"/>
        <c:txPr>
          <a:bodyPr/>
          <a:lstStyle/>
          <a:p>
            <a:pPr>
              <a:defRPr sz="1200"/>
            </a:pPr>
            <a:endParaRPr lang="en-US"/>
          </a:p>
        </c:txPr>
        <c:crossAx val="-2125524296"/>
        <c:crosses val="autoZero"/>
        <c:auto val="1"/>
        <c:lblAlgn val="ctr"/>
        <c:lblOffset val="100"/>
        <c:noMultiLvlLbl val="0"/>
      </c:catAx>
      <c:valAx>
        <c:axId val="-2125524296"/>
        <c:scaling>
          <c:orientation val="minMax"/>
        </c:scaling>
        <c:delete val="0"/>
        <c:axPos val="l"/>
        <c:majorGridlines/>
        <c:title>
          <c:tx>
            <c:rich>
              <a:bodyPr rot="-5400000" vert="horz"/>
              <a:lstStyle/>
              <a:p>
                <a:pPr>
                  <a:defRPr sz="1600"/>
                </a:pPr>
                <a:r>
                  <a:rPr lang="en-US" sz="1600" b="1" i="0" baseline="0">
                    <a:effectLst/>
                  </a:rPr>
                  <a:t>NOx Emissions (tons/year)</a:t>
                </a:r>
                <a:endParaRPr lang="en-US" sz="1600">
                  <a:effectLst/>
                </a:endParaRPr>
              </a:p>
            </c:rich>
          </c:tx>
          <c:overlay val="0"/>
        </c:title>
        <c:numFmt formatCode="#,##0" sourceLinked="1"/>
        <c:majorTickMark val="out"/>
        <c:minorTickMark val="none"/>
        <c:tickLblPos val="nextTo"/>
        <c:txPr>
          <a:bodyPr/>
          <a:lstStyle/>
          <a:p>
            <a:pPr>
              <a:defRPr sz="1200"/>
            </a:pPr>
            <a:endParaRPr lang="en-US"/>
          </a:p>
        </c:txPr>
        <c:crossAx val="-2125529752"/>
        <c:crosses val="autoZero"/>
        <c:crossBetween val="between"/>
      </c:valAx>
      <c:spPr>
        <a:ln>
          <a:solidFill>
            <a:schemeClr val="tx1"/>
          </a:solidFill>
        </a:ln>
      </c:spPr>
    </c:plotArea>
    <c:legend>
      <c:legendPos val="r"/>
      <c:layout>
        <c:manualLayout>
          <c:xMode val="edge"/>
          <c:yMode val="edge"/>
          <c:x val="0.85686077806357"/>
          <c:y val="0.374937953597707"/>
          <c:w val="0.134353692280252"/>
          <c:h val="0.19764180798532"/>
        </c:manualLayout>
      </c:layout>
      <c:overlay val="0"/>
      <c:txPr>
        <a:bodyPr/>
        <a:lstStyle/>
        <a:p>
          <a:pPr>
            <a:defRPr sz="1200"/>
          </a:pPr>
          <a:endParaRPr lang="en-US"/>
        </a:p>
      </c:txPr>
    </c:legend>
    <c:plotVisOnly val="1"/>
    <c:dispBlanksAs val="gap"/>
    <c:showDLblsOverMax val="0"/>
  </c:char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VOC_bar_chart_data!$C$53</c:f>
          <c:strCache>
            <c:ptCount val="1"/>
            <c:pt idx="0">
              <c:v>VOC Emissions by County and Source Category</c:v>
            </c:pt>
          </c:strCache>
        </c:strRef>
      </c:tx>
      <c:overlay val="0"/>
    </c:title>
    <c:autoTitleDeleted val="0"/>
    <c:plotArea>
      <c:layout>
        <c:manualLayout>
          <c:layoutTarget val="inner"/>
          <c:xMode val="edge"/>
          <c:yMode val="edge"/>
          <c:x val="0.109877913429523"/>
          <c:y val="0.0765447281993299"/>
          <c:w val="0.640399556048835"/>
          <c:h val="0.704289928963116"/>
        </c:manualLayout>
      </c:layout>
      <c:barChart>
        <c:barDir val="col"/>
        <c:grouping val="stacked"/>
        <c:varyColors val="0"/>
        <c:ser>
          <c:idx val="0"/>
          <c:order val="0"/>
          <c:tx>
            <c:strRef>
              <c:f>VOC_bar_chart_data!$AP$5</c:f>
              <c:strCache>
                <c:ptCount val="1"/>
                <c:pt idx="0">
                  <c:v>Oil Tanks</c:v>
                </c:pt>
              </c:strCache>
            </c:strRef>
          </c:tx>
          <c:invertIfNegative val="0"/>
          <c:cat>
            <c:strRef>
              <c:f>VOC_bar_chart_data!$AQ$4:$BD$4</c:f>
              <c:strCache>
                <c:ptCount val="14"/>
                <c:pt idx="0">
                  <c:v>Fallon, MT</c:v>
                </c:pt>
                <c:pt idx="1">
                  <c:v>Richland, MT</c:v>
                </c:pt>
                <c:pt idx="2">
                  <c:v>Roosevelt, MT</c:v>
                </c:pt>
                <c:pt idx="3">
                  <c:v>Billings, ND</c:v>
                </c:pt>
                <c:pt idx="4">
                  <c:v>Bottineau, ND</c:v>
                </c:pt>
                <c:pt idx="5">
                  <c:v>Bowman, ND</c:v>
                </c:pt>
                <c:pt idx="6">
                  <c:v>Burke, ND</c:v>
                </c:pt>
                <c:pt idx="7">
                  <c:v>Divide, ND</c:v>
                </c:pt>
                <c:pt idx="8">
                  <c:v>Dunn, ND</c:v>
                </c:pt>
                <c:pt idx="9">
                  <c:v>Mckenzie, ND</c:v>
                </c:pt>
                <c:pt idx="10">
                  <c:v>Mountrail, ND</c:v>
                </c:pt>
                <c:pt idx="11">
                  <c:v>Stark, ND</c:v>
                </c:pt>
                <c:pt idx="12">
                  <c:v>Williams, ND</c:v>
                </c:pt>
                <c:pt idx="13">
                  <c:v>Other Counties</c:v>
                </c:pt>
              </c:strCache>
            </c:strRef>
          </c:cat>
          <c:val>
            <c:numRef>
              <c:f>VOC_bar_chart_data!$AQ$5:$BD$5</c:f>
              <c:numCache>
                <c:formatCode>#,##0</c:formatCode>
                <c:ptCount val="14"/>
                <c:pt idx="0">
                  <c:v>3017.62</c:v>
                </c:pt>
                <c:pt idx="1">
                  <c:v>11774.5</c:v>
                </c:pt>
                <c:pt idx="2">
                  <c:v>3211.81</c:v>
                </c:pt>
                <c:pt idx="3">
                  <c:v>3977.59</c:v>
                </c:pt>
                <c:pt idx="4">
                  <c:v>1973.69</c:v>
                </c:pt>
                <c:pt idx="5">
                  <c:v>6059.96</c:v>
                </c:pt>
                <c:pt idx="6">
                  <c:v>4809.02</c:v>
                </c:pt>
                <c:pt idx="7">
                  <c:v>11056.2</c:v>
                </c:pt>
                <c:pt idx="8">
                  <c:v>47285.2</c:v>
                </c:pt>
                <c:pt idx="9">
                  <c:v>97329.2</c:v>
                </c:pt>
                <c:pt idx="10">
                  <c:v>70607.6</c:v>
                </c:pt>
                <c:pt idx="11">
                  <c:v>5367.28</c:v>
                </c:pt>
                <c:pt idx="12">
                  <c:v>41276.6</c:v>
                </c:pt>
                <c:pt idx="13">
                  <c:v>5849.2407312</c:v>
                </c:pt>
              </c:numCache>
            </c:numRef>
          </c:val>
        </c:ser>
        <c:ser>
          <c:idx val="1"/>
          <c:order val="1"/>
          <c:tx>
            <c:strRef>
              <c:f>VOC_bar_chart_data!$AP$6</c:f>
              <c:strCache>
                <c:ptCount val="1"/>
                <c:pt idx="0">
                  <c:v>Associated Gas Venting</c:v>
                </c:pt>
              </c:strCache>
            </c:strRef>
          </c:tx>
          <c:invertIfNegative val="0"/>
          <c:cat>
            <c:strRef>
              <c:f>VOC_bar_chart_data!$AQ$4:$BD$4</c:f>
              <c:strCache>
                <c:ptCount val="14"/>
                <c:pt idx="0">
                  <c:v>Fallon, MT</c:v>
                </c:pt>
                <c:pt idx="1">
                  <c:v>Richland, MT</c:v>
                </c:pt>
                <c:pt idx="2">
                  <c:v>Roosevelt, MT</c:v>
                </c:pt>
                <c:pt idx="3">
                  <c:v>Billings, ND</c:v>
                </c:pt>
                <c:pt idx="4">
                  <c:v>Bottineau, ND</c:v>
                </c:pt>
                <c:pt idx="5">
                  <c:v>Bowman, ND</c:v>
                </c:pt>
                <c:pt idx="6">
                  <c:v>Burke, ND</c:v>
                </c:pt>
                <c:pt idx="7">
                  <c:v>Divide, ND</c:v>
                </c:pt>
                <c:pt idx="8">
                  <c:v>Dunn, ND</c:v>
                </c:pt>
                <c:pt idx="9">
                  <c:v>Mckenzie, ND</c:v>
                </c:pt>
                <c:pt idx="10">
                  <c:v>Mountrail, ND</c:v>
                </c:pt>
                <c:pt idx="11">
                  <c:v>Stark, ND</c:v>
                </c:pt>
                <c:pt idx="12">
                  <c:v>Williams, ND</c:v>
                </c:pt>
                <c:pt idx="13">
                  <c:v>Other Counties</c:v>
                </c:pt>
              </c:strCache>
            </c:strRef>
          </c:cat>
          <c:val>
            <c:numRef>
              <c:f>VOC_bar_chart_data!$AQ$6:$BD$6</c:f>
              <c:numCache>
                <c:formatCode>#,##0</c:formatCode>
                <c:ptCount val="14"/>
                <c:pt idx="0">
                  <c:v>1015.66</c:v>
                </c:pt>
                <c:pt idx="1">
                  <c:v>3963.01</c:v>
                </c:pt>
                <c:pt idx="2">
                  <c:v>1081.02</c:v>
                </c:pt>
                <c:pt idx="3">
                  <c:v>1338.76</c:v>
                </c:pt>
                <c:pt idx="4">
                  <c:v>664.298</c:v>
                </c:pt>
                <c:pt idx="5">
                  <c:v>2039.64</c:v>
                </c:pt>
                <c:pt idx="6">
                  <c:v>1618.6</c:v>
                </c:pt>
                <c:pt idx="7">
                  <c:v>3721.26</c:v>
                </c:pt>
                <c:pt idx="8">
                  <c:v>15915.1</c:v>
                </c:pt>
                <c:pt idx="9">
                  <c:v>32758.7</c:v>
                </c:pt>
                <c:pt idx="10">
                  <c:v>23764.8</c:v>
                </c:pt>
                <c:pt idx="11">
                  <c:v>1806.5</c:v>
                </c:pt>
                <c:pt idx="12">
                  <c:v>13892.7</c:v>
                </c:pt>
                <c:pt idx="13">
                  <c:v>1968.7126976</c:v>
                </c:pt>
              </c:numCache>
            </c:numRef>
          </c:val>
        </c:ser>
        <c:ser>
          <c:idx val="2"/>
          <c:order val="2"/>
          <c:tx>
            <c:strRef>
              <c:f>VOC_bar_chart_data!$AP$7</c:f>
              <c:strCache>
                <c:ptCount val="1"/>
                <c:pt idx="0">
                  <c:v>Pneumatic Devices</c:v>
                </c:pt>
              </c:strCache>
            </c:strRef>
          </c:tx>
          <c:invertIfNegative val="0"/>
          <c:cat>
            <c:strRef>
              <c:f>VOC_bar_chart_data!$AQ$4:$BD$4</c:f>
              <c:strCache>
                <c:ptCount val="14"/>
                <c:pt idx="0">
                  <c:v>Fallon, MT</c:v>
                </c:pt>
                <c:pt idx="1">
                  <c:v>Richland, MT</c:v>
                </c:pt>
                <c:pt idx="2">
                  <c:v>Roosevelt, MT</c:v>
                </c:pt>
                <c:pt idx="3">
                  <c:v>Billings, ND</c:v>
                </c:pt>
                <c:pt idx="4">
                  <c:v>Bottineau, ND</c:v>
                </c:pt>
                <c:pt idx="5">
                  <c:v>Bowman, ND</c:v>
                </c:pt>
                <c:pt idx="6">
                  <c:v>Burke, ND</c:v>
                </c:pt>
                <c:pt idx="7">
                  <c:v>Divide, ND</c:v>
                </c:pt>
                <c:pt idx="8">
                  <c:v>Dunn, ND</c:v>
                </c:pt>
                <c:pt idx="9">
                  <c:v>Mckenzie, ND</c:v>
                </c:pt>
                <c:pt idx="10">
                  <c:v>Mountrail, ND</c:v>
                </c:pt>
                <c:pt idx="11">
                  <c:v>Stark, ND</c:v>
                </c:pt>
                <c:pt idx="12">
                  <c:v>Williams, ND</c:v>
                </c:pt>
                <c:pt idx="13">
                  <c:v>Other Counties</c:v>
                </c:pt>
              </c:strCache>
            </c:strRef>
          </c:cat>
          <c:val>
            <c:numRef>
              <c:f>VOC_bar_chart_data!$AQ$7:$BD$7</c:f>
              <c:numCache>
                <c:formatCode>#,##0</c:formatCode>
                <c:ptCount val="14"/>
                <c:pt idx="0">
                  <c:v>2700.02</c:v>
                </c:pt>
                <c:pt idx="1">
                  <c:v>4154.19827</c:v>
                </c:pt>
                <c:pt idx="2">
                  <c:v>908.231</c:v>
                </c:pt>
                <c:pt idx="3">
                  <c:v>1790.50655</c:v>
                </c:pt>
                <c:pt idx="4">
                  <c:v>2026.6</c:v>
                </c:pt>
                <c:pt idx="5">
                  <c:v>1522.801</c:v>
                </c:pt>
                <c:pt idx="6">
                  <c:v>1759.71482</c:v>
                </c:pt>
                <c:pt idx="7">
                  <c:v>2200.09655</c:v>
                </c:pt>
                <c:pt idx="8">
                  <c:v>4986.36</c:v>
                </c:pt>
                <c:pt idx="9">
                  <c:v>8872.894399999999</c:v>
                </c:pt>
                <c:pt idx="10">
                  <c:v>7102.01</c:v>
                </c:pt>
                <c:pt idx="11">
                  <c:v>818.16355</c:v>
                </c:pt>
                <c:pt idx="12">
                  <c:v>5758.47136</c:v>
                </c:pt>
                <c:pt idx="13">
                  <c:v>3860.16794</c:v>
                </c:pt>
              </c:numCache>
            </c:numRef>
          </c:val>
        </c:ser>
        <c:ser>
          <c:idx val="3"/>
          <c:order val="3"/>
          <c:tx>
            <c:strRef>
              <c:f>VOC_bar_chart_data!$AP$8</c:f>
              <c:strCache>
                <c:ptCount val="1"/>
                <c:pt idx="0">
                  <c:v>Completions</c:v>
                </c:pt>
              </c:strCache>
            </c:strRef>
          </c:tx>
          <c:invertIfNegative val="0"/>
          <c:cat>
            <c:strRef>
              <c:f>VOC_bar_chart_data!$AQ$4:$BD$4</c:f>
              <c:strCache>
                <c:ptCount val="14"/>
                <c:pt idx="0">
                  <c:v>Fallon, MT</c:v>
                </c:pt>
                <c:pt idx="1">
                  <c:v>Richland, MT</c:v>
                </c:pt>
                <c:pt idx="2">
                  <c:v>Roosevelt, MT</c:v>
                </c:pt>
                <c:pt idx="3">
                  <c:v>Billings, ND</c:v>
                </c:pt>
                <c:pt idx="4">
                  <c:v>Bottineau, ND</c:v>
                </c:pt>
                <c:pt idx="5">
                  <c:v>Bowman, ND</c:v>
                </c:pt>
                <c:pt idx="6">
                  <c:v>Burke, ND</c:v>
                </c:pt>
                <c:pt idx="7">
                  <c:v>Divide, ND</c:v>
                </c:pt>
                <c:pt idx="8">
                  <c:v>Dunn, ND</c:v>
                </c:pt>
                <c:pt idx="9">
                  <c:v>Mckenzie, ND</c:v>
                </c:pt>
                <c:pt idx="10">
                  <c:v>Mountrail, ND</c:v>
                </c:pt>
                <c:pt idx="11">
                  <c:v>Stark, ND</c:v>
                </c:pt>
                <c:pt idx="12">
                  <c:v>Williams, ND</c:v>
                </c:pt>
                <c:pt idx="13">
                  <c:v>Other Counties</c:v>
                </c:pt>
              </c:strCache>
            </c:strRef>
          </c:cat>
          <c:val>
            <c:numRef>
              <c:f>VOC_bar_chart_data!$AQ$8:$BD$8</c:f>
              <c:numCache>
                <c:formatCode>#,##0</c:formatCode>
                <c:ptCount val="14"/>
                <c:pt idx="0">
                  <c:v>16.958016</c:v>
                </c:pt>
                <c:pt idx="1">
                  <c:v>486.1289</c:v>
                </c:pt>
                <c:pt idx="2">
                  <c:v>141.31663</c:v>
                </c:pt>
                <c:pt idx="3">
                  <c:v>175.09916</c:v>
                </c:pt>
                <c:pt idx="4">
                  <c:v>395.42056</c:v>
                </c:pt>
                <c:pt idx="5">
                  <c:v>39.568638</c:v>
                </c:pt>
                <c:pt idx="6">
                  <c:v>282.63327</c:v>
                </c:pt>
                <c:pt idx="7">
                  <c:v>729.8450779999999</c:v>
                </c:pt>
                <c:pt idx="8">
                  <c:v>1633.6196</c:v>
                </c:pt>
                <c:pt idx="9">
                  <c:v>4573.084525999998</c:v>
                </c:pt>
                <c:pt idx="10">
                  <c:v>2453.2509</c:v>
                </c:pt>
                <c:pt idx="11">
                  <c:v>231.976546</c:v>
                </c:pt>
                <c:pt idx="12">
                  <c:v>2261.0621</c:v>
                </c:pt>
                <c:pt idx="13">
                  <c:v>240.672114</c:v>
                </c:pt>
              </c:numCache>
            </c:numRef>
          </c:val>
        </c:ser>
        <c:ser>
          <c:idx val="4"/>
          <c:order val="4"/>
          <c:tx>
            <c:strRef>
              <c:f>VOC_bar_chart_data!$AP$9</c:f>
              <c:strCache>
                <c:ptCount val="1"/>
                <c:pt idx="0">
                  <c:v>Nonpoint Fugitives</c:v>
                </c:pt>
              </c:strCache>
            </c:strRef>
          </c:tx>
          <c:invertIfNegative val="0"/>
          <c:cat>
            <c:strRef>
              <c:f>VOC_bar_chart_data!$AQ$4:$BD$4</c:f>
              <c:strCache>
                <c:ptCount val="14"/>
                <c:pt idx="0">
                  <c:v>Fallon, MT</c:v>
                </c:pt>
                <c:pt idx="1">
                  <c:v>Richland, MT</c:v>
                </c:pt>
                <c:pt idx="2">
                  <c:v>Roosevelt, MT</c:v>
                </c:pt>
                <c:pt idx="3">
                  <c:v>Billings, ND</c:v>
                </c:pt>
                <c:pt idx="4">
                  <c:v>Bottineau, ND</c:v>
                </c:pt>
                <c:pt idx="5">
                  <c:v>Bowman, ND</c:v>
                </c:pt>
                <c:pt idx="6">
                  <c:v>Burke, ND</c:v>
                </c:pt>
                <c:pt idx="7">
                  <c:v>Divide, ND</c:v>
                </c:pt>
                <c:pt idx="8">
                  <c:v>Dunn, ND</c:v>
                </c:pt>
                <c:pt idx="9">
                  <c:v>Mckenzie, ND</c:v>
                </c:pt>
                <c:pt idx="10">
                  <c:v>Mountrail, ND</c:v>
                </c:pt>
                <c:pt idx="11">
                  <c:v>Stark, ND</c:v>
                </c:pt>
                <c:pt idx="12">
                  <c:v>Williams, ND</c:v>
                </c:pt>
                <c:pt idx="13">
                  <c:v>Other Counties</c:v>
                </c:pt>
              </c:strCache>
            </c:strRef>
          </c:cat>
          <c:val>
            <c:numRef>
              <c:f>VOC_bar_chart_data!$AQ$9:$BD$9</c:f>
              <c:numCache>
                <c:formatCode>#,##0</c:formatCode>
                <c:ptCount val="14"/>
                <c:pt idx="0">
                  <c:v>846.6361089999999</c:v>
                </c:pt>
                <c:pt idx="1">
                  <c:v>771.6925529299998</c:v>
                </c:pt>
                <c:pt idx="2">
                  <c:v>168.6212</c:v>
                </c:pt>
                <c:pt idx="3">
                  <c:v>333.2778503600001</c:v>
                </c:pt>
                <c:pt idx="4">
                  <c:v>376.2579</c:v>
                </c:pt>
                <c:pt idx="5">
                  <c:v>349.3158</c:v>
                </c:pt>
                <c:pt idx="6">
                  <c:v>327.98858979</c:v>
                </c:pt>
                <c:pt idx="7">
                  <c:v>409.3225203600001</c:v>
                </c:pt>
                <c:pt idx="8">
                  <c:v>925.7652</c:v>
                </c:pt>
                <c:pt idx="9">
                  <c:v>1651.17448056</c:v>
                </c:pt>
                <c:pt idx="10">
                  <c:v>1318.5557</c:v>
                </c:pt>
                <c:pt idx="11">
                  <c:v>152.75339036</c:v>
                </c:pt>
                <c:pt idx="12">
                  <c:v>1071.24916965</c:v>
                </c:pt>
                <c:pt idx="13">
                  <c:v>848.55782456</c:v>
                </c:pt>
              </c:numCache>
            </c:numRef>
          </c:val>
        </c:ser>
        <c:ser>
          <c:idx val="5"/>
          <c:order val="5"/>
          <c:tx>
            <c:strRef>
              <c:f>VOC_bar_chart_data!$AP$10</c:f>
              <c:strCache>
                <c:ptCount val="1"/>
                <c:pt idx="0">
                  <c:v>Mud Degassing</c:v>
                </c:pt>
              </c:strCache>
            </c:strRef>
          </c:tx>
          <c:invertIfNegative val="0"/>
          <c:cat>
            <c:strRef>
              <c:f>VOC_bar_chart_data!$AQ$4:$BD$4</c:f>
              <c:strCache>
                <c:ptCount val="14"/>
                <c:pt idx="0">
                  <c:v>Fallon, MT</c:v>
                </c:pt>
                <c:pt idx="1">
                  <c:v>Richland, MT</c:v>
                </c:pt>
                <c:pt idx="2">
                  <c:v>Roosevelt, MT</c:v>
                </c:pt>
                <c:pt idx="3">
                  <c:v>Billings, ND</c:v>
                </c:pt>
                <c:pt idx="4">
                  <c:v>Bottineau, ND</c:v>
                </c:pt>
                <c:pt idx="5">
                  <c:v>Bowman, ND</c:v>
                </c:pt>
                <c:pt idx="6">
                  <c:v>Burke, ND</c:v>
                </c:pt>
                <c:pt idx="7">
                  <c:v>Divide, ND</c:v>
                </c:pt>
                <c:pt idx="8">
                  <c:v>Dunn, ND</c:v>
                </c:pt>
                <c:pt idx="9">
                  <c:v>Mckenzie, ND</c:v>
                </c:pt>
                <c:pt idx="10">
                  <c:v>Mountrail, ND</c:v>
                </c:pt>
                <c:pt idx="11">
                  <c:v>Stark, ND</c:v>
                </c:pt>
                <c:pt idx="12">
                  <c:v>Williams, ND</c:v>
                </c:pt>
                <c:pt idx="13">
                  <c:v>Other Counties</c:v>
                </c:pt>
              </c:strCache>
            </c:strRef>
          </c:cat>
          <c:val>
            <c:numRef>
              <c:f>VOC_bar_chart_data!$AQ$10:$BD$10</c:f>
              <c:numCache>
                <c:formatCode>#,##0</c:formatCode>
                <c:ptCount val="14"/>
                <c:pt idx="0">
                  <c:v>8.70959</c:v>
                </c:pt>
                <c:pt idx="1">
                  <c:v>290.32</c:v>
                </c:pt>
                <c:pt idx="2">
                  <c:v>84.1927</c:v>
                </c:pt>
                <c:pt idx="3">
                  <c:v>116.128</c:v>
                </c:pt>
                <c:pt idx="4">
                  <c:v>261.288</c:v>
                </c:pt>
                <c:pt idx="5">
                  <c:v>26.1288</c:v>
                </c:pt>
                <c:pt idx="6">
                  <c:v>185.805</c:v>
                </c:pt>
                <c:pt idx="7">
                  <c:v>485.49867</c:v>
                </c:pt>
                <c:pt idx="8">
                  <c:v>1077.09</c:v>
                </c:pt>
                <c:pt idx="9">
                  <c:v>3011.511918</c:v>
                </c:pt>
                <c:pt idx="10">
                  <c:v>1619.98</c:v>
                </c:pt>
                <c:pt idx="11">
                  <c:v>154.760918</c:v>
                </c:pt>
                <c:pt idx="12">
                  <c:v>1489.34</c:v>
                </c:pt>
                <c:pt idx="13">
                  <c:v>153.86946</c:v>
                </c:pt>
              </c:numCache>
            </c:numRef>
          </c:val>
        </c:ser>
        <c:ser>
          <c:idx val="6"/>
          <c:order val="6"/>
          <c:tx>
            <c:strRef>
              <c:f>VOC_bar_chart_data!$AP$11</c:f>
              <c:strCache>
                <c:ptCount val="1"/>
                <c:pt idx="0">
                  <c:v>Dehydrators</c:v>
                </c:pt>
              </c:strCache>
            </c:strRef>
          </c:tx>
          <c:invertIfNegative val="0"/>
          <c:cat>
            <c:strRef>
              <c:f>VOC_bar_chart_data!$AQ$4:$BD$4</c:f>
              <c:strCache>
                <c:ptCount val="14"/>
                <c:pt idx="0">
                  <c:v>Fallon, MT</c:v>
                </c:pt>
                <c:pt idx="1">
                  <c:v>Richland, MT</c:v>
                </c:pt>
                <c:pt idx="2">
                  <c:v>Roosevelt, MT</c:v>
                </c:pt>
                <c:pt idx="3">
                  <c:v>Billings, ND</c:v>
                </c:pt>
                <c:pt idx="4">
                  <c:v>Bottineau, ND</c:v>
                </c:pt>
                <c:pt idx="5">
                  <c:v>Bowman, ND</c:v>
                </c:pt>
                <c:pt idx="6">
                  <c:v>Burke, ND</c:v>
                </c:pt>
                <c:pt idx="7">
                  <c:v>Divide, ND</c:v>
                </c:pt>
                <c:pt idx="8">
                  <c:v>Dunn, ND</c:v>
                </c:pt>
                <c:pt idx="9">
                  <c:v>Mckenzie, ND</c:v>
                </c:pt>
                <c:pt idx="10">
                  <c:v>Mountrail, ND</c:v>
                </c:pt>
                <c:pt idx="11">
                  <c:v>Stark, ND</c:v>
                </c:pt>
                <c:pt idx="12">
                  <c:v>Williams, ND</c:v>
                </c:pt>
                <c:pt idx="13">
                  <c:v>Other Counties</c:v>
                </c:pt>
              </c:strCache>
            </c:strRef>
          </c:cat>
          <c:val>
            <c:numRef>
              <c:f>VOC_bar_chart_data!$AQ$11:$BD$11</c:f>
              <c:numCache>
                <c:formatCode>#,##0</c:formatCode>
                <c:ptCount val="14"/>
                <c:pt idx="0">
                  <c:v>214.0675</c:v>
                </c:pt>
                <c:pt idx="1">
                  <c:v>307.8826</c:v>
                </c:pt>
                <c:pt idx="2">
                  <c:v>55.3334</c:v>
                </c:pt>
                <c:pt idx="3">
                  <c:v>106.223</c:v>
                </c:pt>
                <c:pt idx="4">
                  <c:v>6.11502</c:v>
                </c:pt>
                <c:pt idx="5">
                  <c:v>198.723</c:v>
                </c:pt>
                <c:pt idx="6">
                  <c:v>133.185</c:v>
                </c:pt>
                <c:pt idx="7">
                  <c:v>279.678</c:v>
                </c:pt>
                <c:pt idx="8">
                  <c:v>877.938</c:v>
                </c:pt>
                <c:pt idx="9">
                  <c:v>3368.71</c:v>
                </c:pt>
                <c:pt idx="10">
                  <c:v>1370.83</c:v>
                </c:pt>
                <c:pt idx="11">
                  <c:v>156.452</c:v>
                </c:pt>
                <c:pt idx="12">
                  <c:v>1345.94</c:v>
                </c:pt>
                <c:pt idx="13">
                  <c:v>421.9095131</c:v>
                </c:pt>
              </c:numCache>
            </c:numRef>
          </c:val>
        </c:ser>
        <c:ser>
          <c:idx val="7"/>
          <c:order val="7"/>
          <c:tx>
            <c:strRef>
              <c:f>VOC_bar_chart_data!$AP$12</c:f>
              <c:strCache>
                <c:ptCount val="1"/>
                <c:pt idx="0">
                  <c:v>Drill Rigs</c:v>
                </c:pt>
              </c:strCache>
            </c:strRef>
          </c:tx>
          <c:invertIfNegative val="0"/>
          <c:cat>
            <c:strRef>
              <c:f>VOC_bar_chart_data!$AQ$4:$BD$4</c:f>
              <c:strCache>
                <c:ptCount val="14"/>
                <c:pt idx="0">
                  <c:v>Fallon, MT</c:v>
                </c:pt>
                <c:pt idx="1">
                  <c:v>Richland, MT</c:v>
                </c:pt>
                <c:pt idx="2">
                  <c:v>Roosevelt, MT</c:v>
                </c:pt>
                <c:pt idx="3">
                  <c:v>Billings, ND</c:v>
                </c:pt>
                <c:pt idx="4">
                  <c:v>Bottineau, ND</c:v>
                </c:pt>
                <c:pt idx="5">
                  <c:v>Bowman, ND</c:v>
                </c:pt>
                <c:pt idx="6">
                  <c:v>Burke, ND</c:v>
                </c:pt>
                <c:pt idx="7">
                  <c:v>Divide, ND</c:v>
                </c:pt>
                <c:pt idx="8">
                  <c:v>Dunn, ND</c:v>
                </c:pt>
                <c:pt idx="9">
                  <c:v>Mckenzie, ND</c:v>
                </c:pt>
                <c:pt idx="10">
                  <c:v>Mountrail, ND</c:v>
                </c:pt>
                <c:pt idx="11">
                  <c:v>Stark, ND</c:v>
                </c:pt>
                <c:pt idx="12">
                  <c:v>Williams, ND</c:v>
                </c:pt>
                <c:pt idx="13">
                  <c:v>Other Counties</c:v>
                </c:pt>
              </c:strCache>
            </c:strRef>
          </c:cat>
          <c:val>
            <c:numRef>
              <c:f>VOC_bar_chart_data!$AQ$12:$BD$12</c:f>
              <c:numCache>
                <c:formatCode>#,##0</c:formatCode>
                <c:ptCount val="14"/>
                <c:pt idx="0">
                  <c:v>1.76366</c:v>
                </c:pt>
                <c:pt idx="1">
                  <c:v>71.2055</c:v>
                </c:pt>
                <c:pt idx="2">
                  <c:v>22.1345</c:v>
                </c:pt>
                <c:pt idx="3">
                  <c:v>20.406</c:v>
                </c:pt>
                <c:pt idx="4">
                  <c:v>15.4992</c:v>
                </c:pt>
                <c:pt idx="5">
                  <c:v>3.56345</c:v>
                </c:pt>
                <c:pt idx="6">
                  <c:v>29.6664</c:v>
                </c:pt>
                <c:pt idx="7">
                  <c:v>77.0877</c:v>
                </c:pt>
                <c:pt idx="8">
                  <c:v>192.984</c:v>
                </c:pt>
                <c:pt idx="9">
                  <c:v>536.744</c:v>
                </c:pt>
                <c:pt idx="10">
                  <c:v>270.381</c:v>
                </c:pt>
                <c:pt idx="11">
                  <c:v>27.5777</c:v>
                </c:pt>
                <c:pt idx="12">
                  <c:v>260.454</c:v>
                </c:pt>
                <c:pt idx="13">
                  <c:v>19.048729</c:v>
                </c:pt>
              </c:numCache>
            </c:numRef>
          </c:val>
        </c:ser>
        <c:ser>
          <c:idx val="8"/>
          <c:order val="8"/>
          <c:tx>
            <c:strRef>
              <c:f>VOC_bar_chart_data!$AP$13</c:f>
              <c:strCache>
                <c:ptCount val="1"/>
                <c:pt idx="0">
                  <c:v>Point Source Compressor Engines</c:v>
                </c:pt>
              </c:strCache>
            </c:strRef>
          </c:tx>
          <c:invertIfNegative val="0"/>
          <c:cat>
            <c:strRef>
              <c:f>VOC_bar_chart_data!$AQ$4:$BD$4</c:f>
              <c:strCache>
                <c:ptCount val="14"/>
                <c:pt idx="0">
                  <c:v>Fallon, MT</c:v>
                </c:pt>
                <c:pt idx="1">
                  <c:v>Richland, MT</c:v>
                </c:pt>
                <c:pt idx="2">
                  <c:v>Roosevelt, MT</c:v>
                </c:pt>
                <c:pt idx="3">
                  <c:v>Billings, ND</c:v>
                </c:pt>
                <c:pt idx="4">
                  <c:v>Bottineau, ND</c:v>
                </c:pt>
                <c:pt idx="5">
                  <c:v>Bowman, ND</c:v>
                </c:pt>
                <c:pt idx="6">
                  <c:v>Burke, ND</c:v>
                </c:pt>
                <c:pt idx="7">
                  <c:v>Divide, ND</c:v>
                </c:pt>
                <c:pt idx="8">
                  <c:v>Dunn, ND</c:v>
                </c:pt>
                <c:pt idx="9">
                  <c:v>Mckenzie, ND</c:v>
                </c:pt>
                <c:pt idx="10">
                  <c:v>Mountrail, ND</c:v>
                </c:pt>
                <c:pt idx="11">
                  <c:v>Stark, ND</c:v>
                </c:pt>
                <c:pt idx="12">
                  <c:v>Williams, ND</c:v>
                </c:pt>
                <c:pt idx="13">
                  <c:v>Other Counties</c:v>
                </c:pt>
              </c:strCache>
            </c:strRef>
          </c:cat>
          <c:val>
            <c:numRef>
              <c:f>VOC_bar_chart_data!$AQ$13:$BD$13</c:f>
              <c:numCache>
                <c:formatCode>#,##0</c:formatCode>
                <c:ptCount val="14"/>
                <c:pt idx="0">
                  <c:v>118.8653</c:v>
                </c:pt>
                <c:pt idx="1">
                  <c:v>115.6442</c:v>
                </c:pt>
                <c:pt idx="2">
                  <c:v>16.1205</c:v>
                </c:pt>
                <c:pt idx="3">
                  <c:v>0.0</c:v>
                </c:pt>
                <c:pt idx="4">
                  <c:v>0.0</c:v>
                </c:pt>
                <c:pt idx="5">
                  <c:v>0.0</c:v>
                </c:pt>
                <c:pt idx="6">
                  <c:v>0.0</c:v>
                </c:pt>
                <c:pt idx="7">
                  <c:v>0.0</c:v>
                </c:pt>
                <c:pt idx="8">
                  <c:v>110.45</c:v>
                </c:pt>
                <c:pt idx="9">
                  <c:v>542.05</c:v>
                </c:pt>
                <c:pt idx="10">
                  <c:v>27.97</c:v>
                </c:pt>
                <c:pt idx="11">
                  <c:v>1.29</c:v>
                </c:pt>
                <c:pt idx="12">
                  <c:v>6.704</c:v>
                </c:pt>
                <c:pt idx="13">
                  <c:v>154.5805</c:v>
                </c:pt>
              </c:numCache>
            </c:numRef>
          </c:val>
        </c:ser>
        <c:ser>
          <c:idx val="9"/>
          <c:order val="9"/>
          <c:tx>
            <c:strRef>
              <c:f>VOC_bar_chart_data!$AP$14</c:f>
              <c:strCache>
                <c:ptCount val="1"/>
                <c:pt idx="0">
                  <c:v>Artificial Lift Engines</c:v>
                </c:pt>
              </c:strCache>
            </c:strRef>
          </c:tx>
          <c:invertIfNegative val="0"/>
          <c:cat>
            <c:strRef>
              <c:f>VOC_bar_chart_data!$AQ$4:$BD$4</c:f>
              <c:strCache>
                <c:ptCount val="14"/>
                <c:pt idx="0">
                  <c:v>Fallon, MT</c:v>
                </c:pt>
                <c:pt idx="1">
                  <c:v>Richland, MT</c:v>
                </c:pt>
                <c:pt idx="2">
                  <c:v>Roosevelt, MT</c:v>
                </c:pt>
                <c:pt idx="3">
                  <c:v>Billings, ND</c:v>
                </c:pt>
                <c:pt idx="4">
                  <c:v>Bottineau, ND</c:v>
                </c:pt>
                <c:pt idx="5">
                  <c:v>Bowman, ND</c:v>
                </c:pt>
                <c:pt idx="6">
                  <c:v>Burke, ND</c:v>
                </c:pt>
                <c:pt idx="7">
                  <c:v>Divide, ND</c:v>
                </c:pt>
                <c:pt idx="8">
                  <c:v>Dunn, ND</c:v>
                </c:pt>
                <c:pt idx="9">
                  <c:v>Mckenzie, ND</c:v>
                </c:pt>
                <c:pt idx="10">
                  <c:v>Mountrail, ND</c:v>
                </c:pt>
                <c:pt idx="11">
                  <c:v>Stark, ND</c:v>
                </c:pt>
                <c:pt idx="12">
                  <c:v>Williams, ND</c:v>
                </c:pt>
                <c:pt idx="13">
                  <c:v>Other Counties</c:v>
                </c:pt>
              </c:strCache>
            </c:strRef>
          </c:cat>
          <c:val>
            <c:numRef>
              <c:f>VOC_bar_chart_data!$AQ$14:$BD$14</c:f>
              <c:numCache>
                <c:formatCode>#,##0</c:formatCode>
                <c:ptCount val="14"/>
                <c:pt idx="0">
                  <c:v>3.2029</c:v>
                </c:pt>
                <c:pt idx="1">
                  <c:v>7.94592</c:v>
                </c:pt>
                <c:pt idx="2">
                  <c:v>1.73774</c:v>
                </c:pt>
                <c:pt idx="3">
                  <c:v>3.42097</c:v>
                </c:pt>
                <c:pt idx="4">
                  <c:v>3.87756</c:v>
                </c:pt>
                <c:pt idx="5">
                  <c:v>2.53506</c:v>
                </c:pt>
                <c:pt idx="6">
                  <c:v>3.35964</c:v>
                </c:pt>
                <c:pt idx="7">
                  <c:v>4.20466</c:v>
                </c:pt>
                <c:pt idx="8">
                  <c:v>9.54056</c:v>
                </c:pt>
                <c:pt idx="9">
                  <c:v>16.9549</c:v>
                </c:pt>
                <c:pt idx="10">
                  <c:v>13.5885</c:v>
                </c:pt>
                <c:pt idx="11">
                  <c:v>1.56056</c:v>
                </c:pt>
                <c:pt idx="12">
                  <c:v>11.0057</c:v>
                </c:pt>
                <c:pt idx="13">
                  <c:v>6.69883658</c:v>
                </c:pt>
              </c:numCache>
            </c:numRef>
          </c:val>
        </c:ser>
        <c:ser>
          <c:idx val="10"/>
          <c:order val="10"/>
          <c:tx>
            <c:strRef>
              <c:f>VOC_bar_chart_data!$AP$15</c:f>
              <c:strCache>
                <c:ptCount val="1"/>
                <c:pt idx="0">
                  <c:v>Nonpoint Heaters</c:v>
                </c:pt>
              </c:strCache>
            </c:strRef>
          </c:tx>
          <c:invertIfNegative val="0"/>
          <c:cat>
            <c:strRef>
              <c:f>VOC_bar_chart_data!$AQ$4:$BD$4</c:f>
              <c:strCache>
                <c:ptCount val="14"/>
                <c:pt idx="0">
                  <c:v>Fallon, MT</c:v>
                </c:pt>
                <c:pt idx="1">
                  <c:v>Richland, MT</c:v>
                </c:pt>
                <c:pt idx="2">
                  <c:v>Roosevelt, MT</c:v>
                </c:pt>
                <c:pt idx="3">
                  <c:v>Billings, ND</c:v>
                </c:pt>
                <c:pt idx="4">
                  <c:v>Bottineau, ND</c:v>
                </c:pt>
                <c:pt idx="5">
                  <c:v>Bowman, ND</c:v>
                </c:pt>
                <c:pt idx="6">
                  <c:v>Burke, ND</c:v>
                </c:pt>
                <c:pt idx="7">
                  <c:v>Divide, ND</c:v>
                </c:pt>
                <c:pt idx="8">
                  <c:v>Dunn, ND</c:v>
                </c:pt>
                <c:pt idx="9">
                  <c:v>Mckenzie, ND</c:v>
                </c:pt>
                <c:pt idx="10">
                  <c:v>Mountrail, ND</c:v>
                </c:pt>
                <c:pt idx="11">
                  <c:v>Stark, ND</c:v>
                </c:pt>
                <c:pt idx="12">
                  <c:v>Williams, ND</c:v>
                </c:pt>
                <c:pt idx="13">
                  <c:v>Other Counties</c:v>
                </c:pt>
              </c:strCache>
            </c:strRef>
          </c:cat>
          <c:val>
            <c:numRef>
              <c:f>VOC_bar_chart_data!$AQ$15:$BD$15</c:f>
              <c:numCache>
                <c:formatCode>#,##0</c:formatCode>
                <c:ptCount val="14"/>
                <c:pt idx="0">
                  <c:v>9.53312</c:v>
                </c:pt>
                <c:pt idx="1">
                  <c:v>5.69269188</c:v>
                </c:pt>
                <c:pt idx="2">
                  <c:v>1.24301</c:v>
                </c:pt>
                <c:pt idx="3">
                  <c:v>2.4649338</c:v>
                </c:pt>
                <c:pt idx="4">
                  <c:v>2.77363</c:v>
                </c:pt>
                <c:pt idx="5">
                  <c:v>3.20983</c:v>
                </c:pt>
                <c:pt idx="6">
                  <c:v>2.4300156</c:v>
                </c:pt>
                <c:pt idx="7">
                  <c:v>3.0255138</c:v>
                </c:pt>
                <c:pt idx="8">
                  <c:v>6.82439</c:v>
                </c:pt>
                <c:pt idx="9">
                  <c:v>12.208467</c:v>
                </c:pt>
                <c:pt idx="10">
                  <c:v>9.71989</c:v>
                </c:pt>
                <c:pt idx="11">
                  <c:v>1.1341838</c:v>
                </c:pt>
                <c:pt idx="12">
                  <c:v>7.9171894</c:v>
                </c:pt>
                <c:pt idx="13">
                  <c:v>9.73048847</c:v>
                </c:pt>
              </c:numCache>
            </c:numRef>
          </c:val>
        </c:ser>
        <c:ser>
          <c:idx val="12"/>
          <c:order val="11"/>
          <c:tx>
            <c:strRef>
              <c:f>VOC_bar_chart_data!$AP$16</c:f>
              <c:strCache>
                <c:ptCount val="1"/>
                <c:pt idx="0">
                  <c:v>Other Categories</c:v>
                </c:pt>
              </c:strCache>
            </c:strRef>
          </c:tx>
          <c:invertIfNegative val="0"/>
          <c:cat>
            <c:strRef>
              <c:f>VOC_bar_chart_data!$AQ$4:$BD$4</c:f>
              <c:strCache>
                <c:ptCount val="14"/>
                <c:pt idx="0">
                  <c:v>Fallon, MT</c:v>
                </c:pt>
                <c:pt idx="1">
                  <c:v>Richland, MT</c:v>
                </c:pt>
                <c:pt idx="2">
                  <c:v>Roosevelt, MT</c:v>
                </c:pt>
                <c:pt idx="3">
                  <c:v>Billings, ND</c:v>
                </c:pt>
                <c:pt idx="4">
                  <c:v>Bottineau, ND</c:v>
                </c:pt>
                <c:pt idx="5">
                  <c:v>Bowman, ND</c:v>
                </c:pt>
                <c:pt idx="6">
                  <c:v>Burke, ND</c:v>
                </c:pt>
                <c:pt idx="7">
                  <c:v>Divide, ND</c:v>
                </c:pt>
                <c:pt idx="8">
                  <c:v>Dunn, ND</c:v>
                </c:pt>
                <c:pt idx="9">
                  <c:v>Mckenzie, ND</c:v>
                </c:pt>
                <c:pt idx="10">
                  <c:v>Mountrail, ND</c:v>
                </c:pt>
                <c:pt idx="11">
                  <c:v>Stark, ND</c:v>
                </c:pt>
                <c:pt idx="12">
                  <c:v>Williams, ND</c:v>
                </c:pt>
                <c:pt idx="13">
                  <c:v>Other Counties</c:v>
                </c:pt>
              </c:strCache>
            </c:strRef>
          </c:cat>
          <c:val>
            <c:numRef>
              <c:f>VOC_bar_chart_data!$AQ$16:$BD$16</c:f>
              <c:numCache>
                <c:formatCode>#,##0</c:formatCode>
                <c:ptCount val="14"/>
                <c:pt idx="0">
                  <c:v>1665.8215998</c:v>
                </c:pt>
                <c:pt idx="1">
                  <c:v>576.4023695272001</c:v>
                </c:pt>
                <c:pt idx="2">
                  <c:v>201.03558</c:v>
                </c:pt>
                <c:pt idx="3">
                  <c:v>289.9039790643999</c:v>
                </c:pt>
                <c:pt idx="4">
                  <c:v>329.95167</c:v>
                </c:pt>
                <c:pt idx="5">
                  <c:v>731.04398064</c:v>
                </c:pt>
                <c:pt idx="6">
                  <c:v>279.4765015699999</c:v>
                </c:pt>
                <c:pt idx="7">
                  <c:v>440.3141880594</c:v>
                </c:pt>
                <c:pt idx="8">
                  <c:v>1365.72976</c:v>
                </c:pt>
                <c:pt idx="9">
                  <c:v>2976.432807795</c:v>
                </c:pt>
                <c:pt idx="10">
                  <c:v>1919.3493</c:v>
                </c:pt>
                <c:pt idx="11">
                  <c:v>228.8189260644</c:v>
                </c:pt>
                <c:pt idx="12">
                  <c:v>1454.620412806</c:v>
                </c:pt>
                <c:pt idx="13">
                  <c:v>1020.2900585544</c:v>
                </c:pt>
              </c:numCache>
            </c:numRef>
          </c:val>
        </c:ser>
        <c:dLbls>
          <c:showLegendKey val="0"/>
          <c:showVal val="0"/>
          <c:showCatName val="0"/>
          <c:showSerName val="0"/>
          <c:showPercent val="0"/>
          <c:showBubbleSize val="0"/>
        </c:dLbls>
        <c:gapWidth val="250"/>
        <c:overlap val="100"/>
        <c:axId val="-2126188472"/>
        <c:axId val="-2126194088"/>
      </c:barChart>
      <c:catAx>
        <c:axId val="-2126188472"/>
        <c:scaling>
          <c:orientation val="minMax"/>
        </c:scaling>
        <c:delete val="0"/>
        <c:axPos val="b"/>
        <c:title>
          <c:tx>
            <c:rich>
              <a:bodyPr/>
              <a:lstStyle/>
              <a:p>
                <a:pPr>
                  <a:defRPr sz="1600"/>
                </a:pPr>
                <a:r>
                  <a:rPr lang="en-US" sz="1600"/>
                  <a:t>County</a:t>
                </a:r>
              </a:p>
            </c:rich>
          </c:tx>
          <c:layout>
            <c:manualLayout>
              <c:xMode val="edge"/>
              <c:yMode val="edge"/>
              <c:x val="0.389567147613762"/>
              <c:y val="0.924959216965742"/>
            </c:manualLayout>
          </c:layout>
          <c:overlay val="0"/>
        </c:title>
        <c:numFmt formatCode="General" sourceLinked="1"/>
        <c:majorTickMark val="out"/>
        <c:minorTickMark val="none"/>
        <c:tickLblPos val="nextTo"/>
        <c:txPr>
          <a:bodyPr rot="-2700000" vert="horz"/>
          <a:lstStyle/>
          <a:p>
            <a:pPr>
              <a:defRPr sz="1200">
                <a:latin typeface="+mn-lt"/>
              </a:defRPr>
            </a:pPr>
            <a:endParaRPr lang="en-US"/>
          </a:p>
        </c:txPr>
        <c:crossAx val="-2126194088"/>
        <c:crosses val="autoZero"/>
        <c:auto val="1"/>
        <c:lblAlgn val="ctr"/>
        <c:lblOffset val="100"/>
        <c:tickLblSkip val="1"/>
        <c:tickMarkSkip val="1"/>
        <c:noMultiLvlLbl val="0"/>
      </c:catAx>
      <c:valAx>
        <c:axId val="-2126194088"/>
        <c:scaling>
          <c:orientation val="minMax"/>
        </c:scaling>
        <c:delete val="0"/>
        <c:axPos val="l"/>
        <c:majorGridlines/>
        <c:title>
          <c:tx>
            <c:rich>
              <a:bodyPr/>
              <a:lstStyle/>
              <a:p>
                <a:pPr>
                  <a:defRPr sz="1600"/>
                </a:pPr>
                <a:r>
                  <a:rPr lang="en-US" sz="1600"/>
                  <a:t>VOC Emissions (tons/year)</a:t>
                </a:r>
              </a:p>
            </c:rich>
          </c:tx>
          <c:layout>
            <c:manualLayout>
              <c:xMode val="edge"/>
              <c:yMode val="edge"/>
              <c:x val="0.00627844596348533"/>
              <c:y val="0.300483559071001"/>
            </c:manualLayout>
          </c:layout>
          <c:overlay val="0"/>
        </c:title>
        <c:numFmt formatCode="#,##0" sourceLinked="0"/>
        <c:majorTickMark val="out"/>
        <c:minorTickMark val="none"/>
        <c:tickLblPos val="nextTo"/>
        <c:txPr>
          <a:bodyPr rot="0" vert="horz"/>
          <a:lstStyle/>
          <a:p>
            <a:pPr>
              <a:defRPr sz="1200"/>
            </a:pPr>
            <a:endParaRPr lang="en-US"/>
          </a:p>
        </c:txPr>
        <c:crossAx val="-2126188472"/>
        <c:crosses val="autoZero"/>
        <c:crossBetween val="between"/>
      </c:valAx>
      <c:spPr>
        <a:noFill/>
        <a:ln>
          <a:solidFill>
            <a:schemeClr val="tx1"/>
          </a:solidFill>
        </a:ln>
      </c:spPr>
    </c:plotArea>
    <c:legend>
      <c:legendPos val="r"/>
      <c:layout>
        <c:manualLayout>
          <c:xMode val="edge"/>
          <c:yMode val="edge"/>
          <c:x val="0.765934412044648"/>
          <c:y val="0.0522898177818544"/>
          <c:w val="0.234065587955352"/>
          <c:h val="0.80876791308802"/>
        </c:manualLayout>
      </c:layout>
      <c:overlay val="0"/>
      <c:txPr>
        <a:bodyPr/>
        <a:lstStyle/>
        <a:p>
          <a:pPr>
            <a:defRPr sz="1200"/>
          </a:pPr>
          <a:endParaRPr lang="en-US"/>
        </a:p>
      </c:txPr>
    </c:legend>
    <c:plotVisOnly val="1"/>
    <c:dispBlanksAs val="gap"/>
    <c:showDLblsOverMax val="0"/>
  </c:chart>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NOx_bar_chart_data!$C$50</c:f>
          <c:strCache>
            <c:ptCount val="1"/>
            <c:pt idx="0">
              <c:v>NOx Emissions by County and Source Category</c:v>
            </c:pt>
          </c:strCache>
        </c:strRef>
      </c:tx>
      <c:overlay val="0"/>
    </c:title>
    <c:autoTitleDeleted val="0"/>
    <c:plotArea>
      <c:layout>
        <c:manualLayout>
          <c:layoutTarget val="inner"/>
          <c:xMode val="edge"/>
          <c:yMode val="edge"/>
          <c:x val="0.109877913429523"/>
          <c:y val="0.0765447281993299"/>
          <c:w val="0.640399556048835"/>
          <c:h val="0.690169908791658"/>
        </c:manualLayout>
      </c:layout>
      <c:barChart>
        <c:barDir val="col"/>
        <c:grouping val="stacked"/>
        <c:varyColors val="0"/>
        <c:ser>
          <c:idx val="0"/>
          <c:order val="0"/>
          <c:tx>
            <c:strRef>
              <c:f>NOx_bar_chart_data!$AP$5</c:f>
              <c:strCache>
                <c:ptCount val="1"/>
                <c:pt idx="0">
                  <c:v>Drill Rigs</c:v>
                </c:pt>
              </c:strCache>
            </c:strRef>
          </c:tx>
          <c:invertIfNegative val="0"/>
          <c:cat>
            <c:strRef>
              <c:f>NOx_bar_chart_data!$AQ$4:$BC$4</c:f>
              <c:strCache>
                <c:ptCount val="13"/>
                <c:pt idx="0">
                  <c:v>Fallon, MT</c:v>
                </c:pt>
                <c:pt idx="1">
                  <c:v>Richland, MT</c:v>
                </c:pt>
                <c:pt idx="2">
                  <c:v>Roosevelt, MT</c:v>
                </c:pt>
                <c:pt idx="3">
                  <c:v>Billings, ND</c:v>
                </c:pt>
                <c:pt idx="4">
                  <c:v>Bottineau, ND</c:v>
                </c:pt>
                <c:pt idx="5">
                  <c:v>Burke, ND</c:v>
                </c:pt>
                <c:pt idx="6">
                  <c:v>Divide, ND</c:v>
                </c:pt>
                <c:pt idx="7">
                  <c:v>Dunn, ND</c:v>
                </c:pt>
                <c:pt idx="8">
                  <c:v>Mckenzie, ND</c:v>
                </c:pt>
                <c:pt idx="9">
                  <c:v>Mountrail, ND</c:v>
                </c:pt>
                <c:pt idx="10">
                  <c:v>Stark, ND</c:v>
                </c:pt>
                <c:pt idx="11">
                  <c:v>Williams, ND</c:v>
                </c:pt>
                <c:pt idx="12">
                  <c:v>Other Counties</c:v>
                </c:pt>
              </c:strCache>
            </c:strRef>
          </c:cat>
          <c:val>
            <c:numRef>
              <c:f>NOx_bar_chart_data!$AQ$5:$BC$5</c:f>
              <c:numCache>
                <c:formatCode>#,##0</c:formatCode>
                <c:ptCount val="13"/>
                <c:pt idx="0">
                  <c:v>27.9454</c:v>
                </c:pt>
                <c:pt idx="1">
                  <c:v>1128.26</c:v>
                </c:pt>
                <c:pt idx="2">
                  <c:v>350.724</c:v>
                </c:pt>
                <c:pt idx="3">
                  <c:v>323.336</c:v>
                </c:pt>
                <c:pt idx="4">
                  <c:v>245.587</c:v>
                </c:pt>
                <c:pt idx="5">
                  <c:v>470.067</c:v>
                </c:pt>
                <c:pt idx="6">
                  <c:v>1221.46</c:v>
                </c:pt>
                <c:pt idx="7">
                  <c:v>3057.85</c:v>
                </c:pt>
                <c:pt idx="8">
                  <c:v>8504.76</c:v>
                </c:pt>
                <c:pt idx="9">
                  <c:v>4284.22</c:v>
                </c:pt>
                <c:pt idx="10">
                  <c:v>436.972</c:v>
                </c:pt>
                <c:pt idx="11">
                  <c:v>4126.92</c:v>
                </c:pt>
                <c:pt idx="12">
                  <c:v>358.29282</c:v>
                </c:pt>
              </c:numCache>
            </c:numRef>
          </c:val>
        </c:ser>
        <c:ser>
          <c:idx val="1"/>
          <c:order val="1"/>
          <c:tx>
            <c:strRef>
              <c:f>NOx_bar_chart_data!$AP$6</c:f>
              <c:strCache>
                <c:ptCount val="1"/>
                <c:pt idx="0">
                  <c:v>Artificial Lift Engines</c:v>
                </c:pt>
              </c:strCache>
            </c:strRef>
          </c:tx>
          <c:invertIfNegative val="0"/>
          <c:cat>
            <c:strRef>
              <c:f>NOx_bar_chart_data!$AQ$4:$BC$4</c:f>
              <c:strCache>
                <c:ptCount val="13"/>
                <c:pt idx="0">
                  <c:v>Fallon, MT</c:v>
                </c:pt>
                <c:pt idx="1">
                  <c:v>Richland, MT</c:v>
                </c:pt>
                <c:pt idx="2">
                  <c:v>Roosevelt, MT</c:v>
                </c:pt>
                <c:pt idx="3">
                  <c:v>Billings, ND</c:v>
                </c:pt>
                <c:pt idx="4">
                  <c:v>Bottineau, ND</c:v>
                </c:pt>
                <c:pt idx="5">
                  <c:v>Burke, ND</c:v>
                </c:pt>
                <c:pt idx="6">
                  <c:v>Divide, ND</c:v>
                </c:pt>
                <c:pt idx="7">
                  <c:v>Dunn, ND</c:v>
                </c:pt>
                <c:pt idx="8">
                  <c:v>Mckenzie, ND</c:v>
                </c:pt>
                <c:pt idx="9">
                  <c:v>Mountrail, ND</c:v>
                </c:pt>
                <c:pt idx="10">
                  <c:v>Stark, ND</c:v>
                </c:pt>
                <c:pt idx="11">
                  <c:v>Williams, ND</c:v>
                </c:pt>
                <c:pt idx="12">
                  <c:v>Other Counties</c:v>
                </c:pt>
              </c:strCache>
            </c:strRef>
          </c:cat>
          <c:val>
            <c:numRef>
              <c:f>NOx_bar_chart_data!$AQ$6:$BC$6</c:f>
              <c:numCache>
                <c:formatCode>#,##0</c:formatCode>
                <c:ptCount val="13"/>
                <c:pt idx="0">
                  <c:v>245.628</c:v>
                </c:pt>
                <c:pt idx="1">
                  <c:v>609.366</c:v>
                </c:pt>
                <c:pt idx="2">
                  <c:v>133.266</c:v>
                </c:pt>
                <c:pt idx="3">
                  <c:v>262.352</c:v>
                </c:pt>
                <c:pt idx="4">
                  <c:v>297.366</c:v>
                </c:pt>
                <c:pt idx="5">
                  <c:v>257.648</c:v>
                </c:pt>
                <c:pt idx="6">
                  <c:v>322.452</c:v>
                </c:pt>
                <c:pt idx="7">
                  <c:v>731.658</c:v>
                </c:pt>
                <c:pt idx="8">
                  <c:v>1300.26</c:v>
                </c:pt>
                <c:pt idx="9">
                  <c:v>1042.09</c:v>
                </c:pt>
                <c:pt idx="10">
                  <c:v>119.678</c:v>
                </c:pt>
                <c:pt idx="11">
                  <c:v>844.019</c:v>
                </c:pt>
                <c:pt idx="12">
                  <c:v>708.140582</c:v>
                </c:pt>
              </c:numCache>
            </c:numRef>
          </c:val>
        </c:ser>
        <c:ser>
          <c:idx val="2"/>
          <c:order val="2"/>
          <c:tx>
            <c:strRef>
              <c:f>NOx_bar_chart_data!$AP$7</c:f>
              <c:strCache>
                <c:ptCount val="1"/>
                <c:pt idx="0">
                  <c:v>Completions</c:v>
                </c:pt>
              </c:strCache>
            </c:strRef>
          </c:tx>
          <c:invertIfNegative val="0"/>
          <c:cat>
            <c:strRef>
              <c:f>NOx_bar_chart_data!$AQ$4:$BC$4</c:f>
              <c:strCache>
                <c:ptCount val="13"/>
                <c:pt idx="0">
                  <c:v>Fallon, MT</c:v>
                </c:pt>
                <c:pt idx="1">
                  <c:v>Richland, MT</c:v>
                </c:pt>
                <c:pt idx="2">
                  <c:v>Roosevelt, MT</c:v>
                </c:pt>
                <c:pt idx="3">
                  <c:v>Billings, ND</c:v>
                </c:pt>
                <c:pt idx="4">
                  <c:v>Bottineau, ND</c:v>
                </c:pt>
                <c:pt idx="5">
                  <c:v>Burke, ND</c:v>
                </c:pt>
                <c:pt idx="6">
                  <c:v>Divide, ND</c:v>
                </c:pt>
                <c:pt idx="7">
                  <c:v>Dunn, ND</c:v>
                </c:pt>
                <c:pt idx="8">
                  <c:v>Mckenzie, ND</c:v>
                </c:pt>
                <c:pt idx="9">
                  <c:v>Mountrail, ND</c:v>
                </c:pt>
                <c:pt idx="10">
                  <c:v>Stark, ND</c:v>
                </c:pt>
                <c:pt idx="11">
                  <c:v>Williams, ND</c:v>
                </c:pt>
                <c:pt idx="12">
                  <c:v>Other Counties</c:v>
                </c:pt>
              </c:strCache>
            </c:strRef>
          </c:cat>
          <c:val>
            <c:numRef>
              <c:f>NOx_bar_chart_data!$AQ$7:$BC$7</c:f>
              <c:numCache>
                <c:formatCode>#,##0</c:formatCode>
                <c:ptCount val="13"/>
                <c:pt idx="0">
                  <c:v>6.811096</c:v>
                </c:pt>
                <c:pt idx="1">
                  <c:v>195.251</c:v>
                </c:pt>
                <c:pt idx="2">
                  <c:v>56.75913</c:v>
                </c:pt>
                <c:pt idx="3">
                  <c:v>68.27542</c:v>
                </c:pt>
                <c:pt idx="4">
                  <c:v>154.7136</c:v>
                </c:pt>
                <c:pt idx="5">
                  <c:v>113.51826</c:v>
                </c:pt>
                <c:pt idx="6">
                  <c:v>299.20477256</c:v>
                </c:pt>
                <c:pt idx="7">
                  <c:v>656.1354</c:v>
                </c:pt>
                <c:pt idx="8">
                  <c:v>1836.72525752</c:v>
                </c:pt>
                <c:pt idx="9">
                  <c:v>985.3379</c:v>
                </c:pt>
                <c:pt idx="10">
                  <c:v>95.19412752</c:v>
                </c:pt>
                <c:pt idx="11">
                  <c:v>908.1461</c:v>
                </c:pt>
                <c:pt idx="12">
                  <c:v>75.61206200000001</c:v>
                </c:pt>
              </c:numCache>
            </c:numRef>
          </c:val>
        </c:ser>
        <c:ser>
          <c:idx val="3"/>
          <c:order val="3"/>
          <c:tx>
            <c:strRef>
              <c:f>NOx_bar_chart_data!$AP$8</c:f>
              <c:strCache>
                <c:ptCount val="1"/>
                <c:pt idx="0">
                  <c:v>Point Source Compressor Engines</c:v>
                </c:pt>
              </c:strCache>
            </c:strRef>
          </c:tx>
          <c:invertIfNegative val="0"/>
          <c:cat>
            <c:strRef>
              <c:f>NOx_bar_chart_data!$AQ$4:$BC$4</c:f>
              <c:strCache>
                <c:ptCount val="13"/>
                <c:pt idx="0">
                  <c:v>Fallon, MT</c:v>
                </c:pt>
                <c:pt idx="1">
                  <c:v>Richland, MT</c:v>
                </c:pt>
                <c:pt idx="2">
                  <c:v>Roosevelt, MT</c:v>
                </c:pt>
                <c:pt idx="3">
                  <c:v>Billings, ND</c:v>
                </c:pt>
                <c:pt idx="4">
                  <c:v>Bottineau, ND</c:v>
                </c:pt>
                <c:pt idx="5">
                  <c:v>Burke, ND</c:v>
                </c:pt>
                <c:pt idx="6">
                  <c:v>Divide, ND</c:v>
                </c:pt>
                <c:pt idx="7">
                  <c:v>Dunn, ND</c:v>
                </c:pt>
                <c:pt idx="8">
                  <c:v>Mckenzie, ND</c:v>
                </c:pt>
                <c:pt idx="9">
                  <c:v>Mountrail, ND</c:v>
                </c:pt>
                <c:pt idx="10">
                  <c:v>Stark, ND</c:v>
                </c:pt>
                <c:pt idx="11">
                  <c:v>Williams, ND</c:v>
                </c:pt>
                <c:pt idx="12">
                  <c:v>Other Counties</c:v>
                </c:pt>
              </c:strCache>
            </c:strRef>
          </c:cat>
          <c:val>
            <c:numRef>
              <c:f>NOx_bar_chart_data!$AQ$8:$BC$8</c:f>
              <c:numCache>
                <c:formatCode>#,##0</c:formatCode>
                <c:ptCount val="13"/>
                <c:pt idx="0">
                  <c:v>275.0689</c:v>
                </c:pt>
                <c:pt idx="1">
                  <c:v>29.2524</c:v>
                </c:pt>
                <c:pt idx="2">
                  <c:v>67.15800000000002</c:v>
                </c:pt>
                <c:pt idx="3">
                  <c:v>0.1</c:v>
                </c:pt>
                <c:pt idx="4">
                  <c:v>0.0</c:v>
                </c:pt>
                <c:pt idx="5">
                  <c:v>0.0</c:v>
                </c:pt>
                <c:pt idx="6">
                  <c:v>0.0</c:v>
                </c:pt>
                <c:pt idx="7">
                  <c:v>331.77</c:v>
                </c:pt>
                <c:pt idx="8">
                  <c:v>709.73</c:v>
                </c:pt>
                <c:pt idx="9">
                  <c:v>2.9</c:v>
                </c:pt>
                <c:pt idx="10">
                  <c:v>3.930000000000001</c:v>
                </c:pt>
                <c:pt idx="11">
                  <c:v>880.4</c:v>
                </c:pt>
                <c:pt idx="12">
                  <c:v>753.0909</c:v>
                </c:pt>
              </c:numCache>
            </c:numRef>
          </c:val>
        </c:ser>
        <c:ser>
          <c:idx val="4"/>
          <c:order val="4"/>
          <c:tx>
            <c:strRef>
              <c:f>NOx_bar_chart_data!$AP$9</c:f>
              <c:strCache>
                <c:ptCount val="1"/>
                <c:pt idx="0">
                  <c:v>Oil Tanks</c:v>
                </c:pt>
              </c:strCache>
            </c:strRef>
          </c:tx>
          <c:invertIfNegative val="0"/>
          <c:cat>
            <c:strRef>
              <c:f>NOx_bar_chart_data!$AQ$4:$BC$4</c:f>
              <c:strCache>
                <c:ptCount val="13"/>
                <c:pt idx="0">
                  <c:v>Fallon, MT</c:v>
                </c:pt>
                <c:pt idx="1">
                  <c:v>Richland, MT</c:v>
                </c:pt>
                <c:pt idx="2">
                  <c:v>Roosevelt, MT</c:v>
                </c:pt>
                <c:pt idx="3">
                  <c:v>Billings, ND</c:v>
                </c:pt>
                <c:pt idx="4">
                  <c:v>Bottineau, ND</c:v>
                </c:pt>
                <c:pt idx="5">
                  <c:v>Burke, ND</c:v>
                </c:pt>
                <c:pt idx="6">
                  <c:v>Divide, ND</c:v>
                </c:pt>
                <c:pt idx="7">
                  <c:v>Dunn, ND</c:v>
                </c:pt>
                <c:pt idx="8">
                  <c:v>Mckenzie, ND</c:v>
                </c:pt>
                <c:pt idx="9">
                  <c:v>Mountrail, ND</c:v>
                </c:pt>
                <c:pt idx="10">
                  <c:v>Stark, ND</c:v>
                </c:pt>
                <c:pt idx="11">
                  <c:v>Williams, ND</c:v>
                </c:pt>
                <c:pt idx="12">
                  <c:v>Other Counties</c:v>
                </c:pt>
              </c:strCache>
            </c:strRef>
          </c:cat>
          <c:val>
            <c:numRef>
              <c:f>NOx_bar_chart_data!$AQ$9:$BC$9</c:f>
              <c:numCache>
                <c:formatCode>#,##0</c:formatCode>
                <c:ptCount val="13"/>
                <c:pt idx="0">
                  <c:v>15.2153</c:v>
                </c:pt>
                <c:pt idx="1">
                  <c:v>59.3685</c:v>
                </c:pt>
                <c:pt idx="2">
                  <c:v>16.1944</c:v>
                </c:pt>
                <c:pt idx="3">
                  <c:v>20.0555</c:v>
                </c:pt>
                <c:pt idx="4">
                  <c:v>9.95162</c:v>
                </c:pt>
                <c:pt idx="5">
                  <c:v>24.2477</c:v>
                </c:pt>
                <c:pt idx="6">
                  <c:v>55.747</c:v>
                </c:pt>
                <c:pt idx="7">
                  <c:v>238.418</c:v>
                </c:pt>
                <c:pt idx="8">
                  <c:v>490.747</c:v>
                </c:pt>
                <c:pt idx="9">
                  <c:v>356.013</c:v>
                </c:pt>
                <c:pt idx="10">
                  <c:v>27.0625</c:v>
                </c:pt>
                <c:pt idx="11">
                  <c:v>208.122</c:v>
                </c:pt>
                <c:pt idx="12">
                  <c:v>60.04774106399999</c:v>
                </c:pt>
              </c:numCache>
            </c:numRef>
          </c:val>
        </c:ser>
        <c:ser>
          <c:idx val="5"/>
          <c:order val="5"/>
          <c:tx>
            <c:strRef>
              <c:f>NOx_bar_chart_data!$AP$10</c:f>
              <c:strCache>
                <c:ptCount val="1"/>
                <c:pt idx="0">
                  <c:v>Nonpoint Heaters</c:v>
                </c:pt>
              </c:strCache>
            </c:strRef>
          </c:tx>
          <c:invertIfNegative val="0"/>
          <c:cat>
            <c:strRef>
              <c:f>NOx_bar_chart_data!$AQ$4:$BC$4</c:f>
              <c:strCache>
                <c:ptCount val="13"/>
                <c:pt idx="0">
                  <c:v>Fallon, MT</c:v>
                </c:pt>
                <c:pt idx="1">
                  <c:v>Richland, MT</c:v>
                </c:pt>
                <c:pt idx="2">
                  <c:v>Roosevelt, MT</c:v>
                </c:pt>
                <c:pt idx="3">
                  <c:v>Billings, ND</c:v>
                </c:pt>
                <c:pt idx="4">
                  <c:v>Bottineau, ND</c:v>
                </c:pt>
                <c:pt idx="5">
                  <c:v>Burke, ND</c:v>
                </c:pt>
                <c:pt idx="6">
                  <c:v>Divide, ND</c:v>
                </c:pt>
                <c:pt idx="7">
                  <c:v>Dunn, ND</c:v>
                </c:pt>
                <c:pt idx="8">
                  <c:v>Mckenzie, ND</c:v>
                </c:pt>
                <c:pt idx="9">
                  <c:v>Mountrail, ND</c:v>
                </c:pt>
                <c:pt idx="10">
                  <c:v>Stark, ND</c:v>
                </c:pt>
                <c:pt idx="11">
                  <c:v>Williams, ND</c:v>
                </c:pt>
                <c:pt idx="12">
                  <c:v>Other Counties</c:v>
                </c:pt>
              </c:strCache>
            </c:strRef>
          </c:cat>
          <c:val>
            <c:numRef>
              <c:f>NOx_bar_chart_data!$AQ$10:$BC$10</c:f>
              <c:numCache>
                <c:formatCode>#,##0</c:formatCode>
                <c:ptCount val="13"/>
                <c:pt idx="0">
                  <c:v>100.8777</c:v>
                </c:pt>
                <c:pt idx="1">
                  <c:v>60.2391272</c:v>
                </c:pt>
                <c:pt idx="2">
                  <c:v>13.1534</c:v>
                </c:pt>
                <c:pt idx="3">
                  <c:v>26.083454</c:v>
                </c:pt>
                <c:pt idx="4">
                  <c:v>29.35</c:v>
                </c:pt>
                <c:pt idx="5">
                  <c:v>25.713982</c:v>
                </c:pt>
                <c:pt idx="6">
                  <c:v>32.015454</c:v>
                </c:pt>
                <c:pt idx="7">
                  <c:v>72.2145</c:v>
                </c:pt>
                <c:pt idx="8">
                  <c:v>129.188545</c:v>
                </c:pt>
                <c:pt idx="9">
                  <c:v>102.854</c:v>
                </c:pt>
                <c:pt idx="10">
                  <c:v>12.001654</c:v>
                </c:pt>
                <c:pt idx="11">
                  <c:v>83.77823599999999</c:v>
                </c:pt>
                <c:pt idx="12">
                  <c:v>136.9319388</c:v>
                </c:pt>
              </c:numCache>
            </c:numRef>
          </c:val>
        </c:ser>
        <c:ser>
          <c:idx val="6"/>
          <c:order val="6"/>
          <c:tx>
            <c:strRef>
              <c:f>NOx_bar_chart_data!$AP$11</c:f>
              <c:strCache>
                <c:ptCount val="1"/>
                <c:pt idx="0">
                  <c:v>Dehydrators</c:v>
                </c:pt>
              </c:strCache>
            </c:strRef>
          </c:tx>
          <c:invertIfNegative val="0"/>
          <c:cat>
            <c:strRef>
              <c:f>NOx_bar_chart_data!$AQ$4:$BC$4</c:f>
              <c:strCache>
                <c:ptCount val="13"/>
                <c:pt idx="0">
                  <c:v>Fallon, MT</c:v>
                </c:pt>
                <c:pt idx="1">
                  <c:v>Richland, MT</c:v>
                </c:pt>
                <c:pt idx="2">
                  <c:v>Roosevelt, MT</c:v>
                </c:pt>
                <c:pt idx="3">
                  <c:v>Billings, ND</c:v>
                </c:pt>
                <c:pt idx="4">
                  <c:v>Bottineau, ND</c:v>
                </c:pt>
                <c:pt idx="5">
                  <c:v>Burke, ND</c:v>
                </c:pt>
                <c:pt idx="6">
                  <c:v>Divide, ND</c:v>
                </c:pt>
                <c:pt idx="7">
                  <c:v>Dunn, ND</c:v>
                </c:pt>
                <c:pt idx="8">
                  <c:v>Mckenzie, ND</c:v>
                </c:pt>
                <c:pt idx="9">
                  <c:v>Mountrail, ND</c:v>
                </c:pt>
                <c:pt idx="10">
                  <c:v>Stark, ND</c:v>
                </c:pt>
                <c:pt idx="11">
                  <c:v>Williams, ND</c:v>
                </c:pt>
                <c:pt idx="12">
                  <c:v>Other Counties</c:v>
                </c:pt>
              </c:strCache>
            </c:strRef>
          </c:cat>
          <c:val>
            <c:numRef>
              <c:f>NOx_bar_chart_data!$AQ$11:$BC$11</c:f>
              <c:numCache>
                <c:formatCode>#,##0</c:formatCode>
                <c:ptCount val="13"/>
                <c:pt idx="0">
                  <c:v>17.8346</c:v>
                </c:pt>
                <c:pt idx="1">
                  <c:v>25.3146</c:v>
                </c:pt>
                <c:pt idx="2">
                  <c:v>5.08659</c:v>
                </c:pt>
                <c:pt idx="3">
                  <c:v>9.39024</c:v>
                </c:pt>
                <c:pt idx="4">
                  <c:v>0.540577</c:v>
                </c:pt>
                <c:pt idx="5">
                  <c:v>11.7737</c:v>
                </c:pt>
                <c:pt idx="6">
                  <c:v>24.724</c:v>
                </c:pt>
                <c:pt idx="7">
                  <c:v>77.6111</c:v>
                </c:pt>
                <c:pt idx="8">
                  <c:v>298.2</c:v>
                </c:pt>
                <c:pt idx="9">
                  <c:v>121.184</c:v>
                </c:pt>
                <c:pt idx="10">
                  <c:v>13.8306</c:v>
                </c:pt>
                <c:pt idx="11">
                  <c:v>118.983</c:v>
                </c:pt>
                <c:pt idx="12">
                  <c:v>47.55947333</c:v>
                </c:pt>
              </c:numCache>
            </c:numRef>
          </c:val>
        </c:ser>
        <c:ser>
          <c:idx val="7"/>
          <c:order val="7"/>
          <c:tx>
            <c:strRef>
              <c:f>NOx_bar_chart_data!$AP$12</c:f>
              <c:strCache>
                <c:ptCount val="1"/>
                <c:pt idx="0">
                  <c:v>Associated Gas Venting</c:v>
                </c:pt>
              </c:strCache>
            </c:strRef>
          </c:tx>
          <c:invertIfNegative val="0"/>
          <c:cat>
            <c:strRef>
              <c:f>NOx_bar_chart_data!$AQ$4:$BC$4</c:f>
              <c:strCache>
                <c:ptCount val="13"/>
                <c:pt idx="0">
                  <c:v>Fallon, MT</c:v>
                </c:pt>
                <c:pt idx="1">
                  <c:v>Richland, MT</c:v>
                </c:pt>
                <c:pt idx="2">
                  <c:v>Roosevelt, MT</c:v>
                </c:pt>
                <c:pt idx="3">
                  <c:v>Billings, ND</c:v>
                </c:pt>
                <c:pt idx="4">
                  <c:v>Bottineau, ND</c:v>
                </c:pt>
                <c:pt idx="5">
                  <c:v>Burke, ND</c:v>
                </c:pt>
                <c:pt idx="6">
                  <c:v>Divide, ND</c:v>
                </c:pt>
                <c:pt idx="7">
                  <c:v>Dunn, ND</c:v>
                </c:pt>
                <c:pt idx="8">
                  <c:v>Mckenzie, ND</c:v>
                </c:pt>
                <c:pt idx="9">
                  <c:v>Mountrail, ND</c:v>
                </c:pt>
                <c:pt idx="10">
                  <c:v>Stark, ND</c:v>
                </c:pt>
                <c:pt idx="11">
                  <c:v>Williams, ND</c:v>
                </c:pt>
                <c:pt idx="12">
                  <c:v>Other Counties</c:v>
                </c:pt>
              </c:strCache>
            </c:strRef>
          </c:cat>
          <c:val>
            <c:numRef>
              <c:f>NOx_bar_chart_data!$AQ$12:$BC$12</c:f>
              <c:numCache>
                <c:formatCode>#,##0</c:formatCode>
                <c:ptCount val="13"/>
                <c:pt idx="0">
                  <c:v>3.00995</c:v>
                </c:pt>
                <c:pt idx="1">
                  <c:v>11.7446</c:v>
                </c:pt>
                <c:pt idx="2">
                  <c:v>3.20364</c:v>
                </c:pt>
                <c:pt idx="3">
                  <c:v>3.96747</c:v>
                </c:pt>
                <c:pt idx="4">
                  <c:v>1.96867</c:v>
                </c:pt>
                <c:pt idx="5">
                  <c:v>4.79678</c:v>
                </c:pt>
                <c:pt idx="6">
                  <c:v>11.0281</c:v>
                </c:pt>
                <c:pt idx="7">
                  <c:v>47.165</c:v>
                </c:pt>
                <c:pt idx="8">
                  <c:v>97.08169999999998</c:v>
                </c:pt>
                <c:pt idx="9">
                  <c:v>70.428</c:v>
                </c:pt>
                <c:pt idx="10">
                  <c:v>5.35363</c:v>
                </c:pt>
                <c:pt idx="11">
                  <c:v>41.1716</c:v>
                </c:pt>
                <c:pt idx="12">
                  <c:v>11.8789113264</c:v>
                </c:pt>
              </c:numCache>
            </c:numRef>
          </c:val>
        </c:ser>
        <c:ser>
          <c:idx val="9"/>
          <c:order val="8"/>
          <c:tx>
            <c:strRef>
              <c:f>NOx_bar_chart_data!$AP$13</c:f>
              <c:strCache>
                <c:ptCount val="1"/>
                <c:pt idx="0">
                  <c:v>Other Categories</c:v>
                </c:pt>
              </c:strCache>
            </c:strRef>
          </c:tx>
          <c:invertIfNegative val="0"/>
          <c:cat>
            <c:strRef>
              <c:f>NOx_bar_chart_data!$AQ$4:$BC$4</c:f>
              <c:strCache>
                <c:ptCount val="13"/>
                <c:pt idx="0">
                  <c:v>Fallon, MT</c:v>
                </c:pt>
                <c:pt idx="1">
                  <c:v>Richland, MT</c:v>
                </c:pt>
                <c:pt idx="2">
                  <c:v>Roosevelt, MT</c:v>
                </c:pt>
                <c:pt idx="3">
                  <c:v>Billings, ND</c:v>
                </c:pt>
                <c:pt idx="4">
                  <c:v>Bottineau, ND</c:v>
                </c:pt>
                <c:pt idx="5">
                  <c:v>Burke, ND</c:v>
                </c:pt>
                <c:pt idx="6">
                  <c:v>Divide, ND</c:v>
                </c:pt>
                <c:pt idx="7">
                  <c:v>Dunn, ND</c:v>
                </c:pt>
                <c:pt idx="8">
                  <c:v>Mckenzie, ND</c:v>
                </c:pt>
                <c:pt idx="9">
                  <c:v>Mountrail, ND</c:v>
                </c:pt>
                <c:pt idx="10">
                  <c:v>Stark, ND</c:v>
                </c:pt>
                <c:pt idx="11">
                  <c:v>Williams, ND</c:v>
                </c:pt>
                <c:pt idx="12">
                  <c:v>Other Counties</c:v>
                </c:pt>
              </c:strCache>
            </c:strRef>
          </c:cat>
          <c:val>
            <c:numRef>
              <c:f>NOx_bar_chart_data!$AQ$13:$BC$13</c:f>
              <c:numCache>
                <c:formatCode>#,##0</c:formatCode>
                <c:ptCount val="13"/>
                <c:pt idx="0">
                  <c:v>26.4253595</c:v>
                </c:pt>
                <c:pt idx="1">
                  <c:v>10.625091468</c:v>
                </c:pt>
                <c:pt idx="2">
                  <c:v>0.3124</c:v>
                </c:pt>
                <c:pt idx="3">
                  <c:v>23.757782836</c:v>
                </c:pt>
                <c:pt idx="4">
                  <c:v>0.0</c:v>
                </c:pt>
                <c:pt idx="5">
                  <c:v>6.1867070406</c:v>
                </c:pt>
                <c:pt idx="6">
                  <c:v>0.057897414</c:v>
                </c:pt>
                <c:pt idx="7">
                  <c:v>0.0</c:v>
                </c:pt>
                <c:pt idx="8">
                  <c:v>102.602662632</c:v>
                </c:pt>
                <c:pt idx="9">
                  <c:v>0.0</c:v>
                </c:pt>
                <c:pt idx="10">
                  <c:v>0.146531836</c:v>
                </c:pt>
                <c:pt idx="11">
                  <c:v>65.27812694</c:v>
                </c:pt>
                <c:pt idx="12">
                  <c:v>448.5570644936239</c:v>
                </c:pt>
              </c:numCache>
            </c:numRef>
          </c:val>
        </c:ser>
        <c:dLbls>
          <c:showLegendKey val="0"/>
          <c:showVal val="0"/>
          <c:showCatName val="0"/>
          <c:showSerName val="0"/>
          <c:showPercent val="0"/>
          <c:showBubbleSize val="0"/>
        </c:dLbls>
        <c:gapWidth val="250"/>
        <c:overlap val="100"/>
        <c:axId val="-2126268712"/>
        <c:axId val="-2126274152"/>
      </c:barChart>
      <c:catAx>
        <c:axId val="-2126268712"/>
        <c:scaling>
          <c:orientation val="minMax"/>
        </c:scaling>
        <c:delete val="0"/>
        <c:axPos val="b"/>
        <c:title>
          <c:tx>
            <c:rich>
              <a:bodyPr/>
              <a:lstStyle/>
              <a:p>
                <a:pPr>
                  <a:defRPr sz="1600"/>
                </a:pPr>
                <a:r>
                  <a:rPr lang="en-US" sz="1600"/>
                  <a:t>County</a:t>
                </a:r>
              </a:p>
            </c:rich>
          </c:tx>
          <c:layout>
            <c:manualLayout>
              <c:xMode val="edge"/>
              <c:yMode val="edge"/>
              <c:x val="0.389567147613762"/>
              <c:y val="0.924959216965742"/>
            </c:manualLayout>
          </c:layout>
          <c:overlay val="0"/>
        </c:title>
        <c:numFmt formatCode="General" sourceLinked="1"/>
        <c:majorTickMark val="out"/>
        <c:minorTickMark val="none"/>
        <c:tickLblPos val="nextTo"/>
        <c:txPr>
          <a:bodyPr rot="-2700000" vert="horz"/>
          <a:lstStyle/>
          <a:p>
            <a:pPr>
              <a:defRPr sz="1200"/>
            </a:pPr>
            <a:endParaRPr lang="en-US"/>
          </a:p>
        </c:txPr>
        <c:crossAx val="-2126274152"/>
        <c:crosses val="autoZero"/>
        <c:auto val="1"/>
        <c:lblAlgn val="ctr"/>
        <c:lblOffset val="100"/>
        <c:tickLblSkip val="1"/>
        <c:tickMarkSkip val="1"/>
        <c:noMultiLvlLbl val="0"/>
      </c:catAx>
      <c:valAx>
        <c:axId val="-2126274152"/>
        <c:scaling>
          <c:orientation val="minMax"/>
        </c:scaling>
        <c:delete val="0"/>
        <c:axPos val="l"/>
        <c:majorGridlines/>
        <c:title>
          <c:tx>
            <c:rich>
              <a:bodyPr/>
              <a:lstStyle/>
              <a:p>
                <a:pPr>
                  <a:defRPr sz="1600"/>
                </a:pPr>
                <a:r>
                  <a:rPr lang="en-US" sz="1600"/>
                  <a:t>NOx Emissions (tons/year)</a:t>
                </a:r>
              </a:p>
            </c:rich>
          </c:tx>
          <c:layout>
            <c:manualLayout>
              <c:xMode val="edge"/>
              <c:yMode val="edge"/>
              <c:x val="0.0150696608549223"/>
              <c:y val="0.300483524906291"/>
            </c:manualLayout>
          </c:layout>
          <c:overlay val="0"/>
        </c:title>
        <c:numFmt formatCode="#,##0" sourceLinked="0"/>
        <c:majorTickMark val="out"/>
        <c:minorTickMark val="none"/>
        <c:tickLblPos val="nextTo"/>
        <c:txPr>
          <a:bodyPr rot="0" vert="horz"/>
          <a:lstStyle/>
          <a:p>
            <a:pPr>
              <a:defRPr sz="1200"/>
            </a:pPr>
            <a:endParaRPr lang="en-US"/>
          </a:p>
        </c:txPr>
        <c:crossAx val="-2126268712"/>
        <c:crosses val="autoZero"/>
        <c:crossBetween val="between"/>
      </c:valAx>
      <c:spPr>
        <a:noFill/>
        <a:ln>
          <a:solidFill>
            <a:schemeClr val="tx1"/>
          </a:solidFill>
        </a:ln>
      </c:spPr>
    </c:plotArea>
    <c:legend>
      <c:legendPos val="r"/>
      <c:layout>
        <c:manualLayout>
          <c:xMode val="edge"/>
          <c:yMode val="edge"/>
          <c:x val="0.755682721549555"/>
          <c:y val="0.0764956456295365"/>
          <c:w val="0.244317278450445"/>
          <c:h val="0.738149732616924"/>
        </c:manualLayout>
      </c:layout>
      <c:overlay val="0"/>
      <c:txPr>
        <a:bodyPr/>
        <a:lstStyle/>
        <a:p>
          <a:pPr>
            <a:defRPr sz="1200"/>
          </a:pPr>
          <a:endParaRPr lang="en-US"/>
        </a:p>
      </c:txPr>
    </c:legend>
    <c:plotVisOnly val="1"/>
    <c:dispBlanksAs val="gap"/>
    <c:showDLblsOverMax val="0"/>
  </c:chart>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VOC_bar_chart_data!$C$52</c:f>
          <c:strCache>
            <c:ptCount val="1"/>
            <c:pt idx="0">
              <c:v>Basin-wide VOC Percent Contribution by Source Type</c:v>
            </c:pt>
          </c:strCache>
        </c:strRef>
      </c:tx>
      <c:overlay val="0"/>
    </c:title>
    <c:autoTitleDeleted val="0"/>
    <c:plotArea>
      <c:layout/>
      <c:pieChart>
        <c:varyColors val="1"/>
        <c:ser>
          <c:idx val="0"/>
          <c:order val="0"/>
          <c:tx>
            <c:strRef>
              <c:f>all_src_inventory!$D$3367</c:f>
              <c:strCache>
                <c:ptCount val="1"/>
                <c:pt idx="0">
                  <c:v>VOC (tons/year)</c:v>
                </c:pt>
              </c:strCache>
            </c:strRef>
          </c:tx>
          <c:dLbls>
            <c:dLbl>
              <c:idx val="0"/>
              <c:layout>
                <c:manualLayout>
                  <c:x val="0.00330855773898261"/>
                  <c:y val="-0.241511454219952"/>
                </c:manualLayout>
              </c:layout>
              <c:numFmt formatCode="0.00%" sourceLinked="0"/>
              <c:spPr/>
              <c:txPr>
                <a:bodyPr/>
                <a:lstStyle/>
                <a:p>
                  <a:pPr>
                    <a:defRPr sz="1400"/>
                  </a:pPr>
                  <a:endParaRPr lang="en-US"/>
                </a:p>
              </c:txPr>
              <c:showLegendKey val="0"/>
              <c:showVal val="0"/>
              <c:showCatName val="1"/>
              <c:showSerName val="0"/>
              <c:showPercent val="1"/>
              <c:showBubbleSize val="0"/>
            </c:dLbl>
            <c:dLbl>
              <c:idx val="1"/>
              <c:layout>
                <c:manualLayout>
                  <c:x val="0.0519354140554414"/>
                  <c:y val="0.00184061803700462"/>
                </c:manualLayout>
              </c:layout>
              <c:numFmt formatCode="0.00%" sourceLinked="0"/>
              <c:spPr/>
              <c:txPr>
                <a:bodyPr/>
                <a:lstStyle/>
                <a:p>
                  <a:pPr>
                    <a:defRPr sz="1400"/>
                  </a:pPr>
                  <a:endParaRPr lang="en-US"/>
                </a:p>
              </c:txPr>
              <c:showLegendKey val="0"/>
              <c:showVal val="0"/>
              <c:showCatName val="1"/>
              <c:showSerName val="0"/>
              <c:showPercent val="1"/>
              <c:showBubbleSize val="0"/>
            </c:dLbl>
            <c:txPr>
              <a:bodyPr/>
              <a:lstStyle/>
              <a:p>
                <a:pPr>
                  <a:defRPr sz="1400"/>
                </a:pPr>
                <a:endParaRPr lang="en-US"/>
              </a:p>
            </c:txPr>
            <c:showLegendKey val="0"/>
            <c:showVal val="0"/>
            <c:showCatName val="1"/>
            <c:showSerName val="0"/>
            <c:showPercent val="1"/>
            <c:showBubbleSize val="0"/>
            <c:showLeaderLines val="1"/>
          </c:dLbls>
          <c:cat>
            <c:strRef>
              <c:f>all_src_inventory!$A$3368:$A$3369</c:f>
              <c:strCache>
                <c:ptCount val="2"/>
                <c:pt idx="0">
                  <c:v>Nonpoint Sources</c:v>
                </c:pt>
                <c:pt idx="1">
                  <c:v>Point Sources</c:v>
                </c:pt>
              </c:strCache>
            </c:strRef>
          </c:cat>
          <c:val>
            <c:numRef>
              <c:f>all_src_inventory!$D$3368:$D$3369</c:f>
              <c:numCache>
                <c:formatCode>_(* #,##0_);_(* \(#,##0\);_(* "-"??_);_(@_)</c:formatCode>
                <c:ptCount val="2"/>
                <c:pt idx="0">
                  <c:v>523234.1563166815</c:v>
                </c:pt>
                <c:pt idx="1">
                  <c:v>1678.6873</c:v>
                </c:pt>
              </c:numCache>
            </c:numRef>
          </c:val>
        </c:ser>
        <c:dLbls>
          <c:showLegendKey val="0"/>
          <c:showVal val="0"/>
          <c:showCatName val="1"/>
          <c:showSerName val="0"/>
          <c:showPercent val="1"/>
          <c:showBubbleSize val="0"/>
          <c:showLeaderLines val="1"/>
        </c:dLbls>
        <c:firstSliceAng val="0"/>
      </c:pieChart>
    </c:plotArea>
    <c:plotVisOnly val="1"/>
    <c:dispBlanksAs val="gap"/>
    <c:showDLblsOverMax val="0"/>
  </c:chart>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NOx_bar_chart_data!$C$49</c:f>
          <c:strCache>
            <c:ptCount val="1"/>
            <c:pt idx="0">
              <c:v>Basin-wide NOx Percent Contribution by Source Type</c:v>
            </c:pt>
          </c:strCache>
        </c:strRef>
      </c:tx>
      <c:overlay val="0"/>
    </c:title>
    <c:autoTitleDeleted val="0"/>
    <c:plotArea>
      <c:layout/>
      <c:pieChart>
        <c:varyColors val="1"/>
        <c:ser>
          <c:idx val="0"/>
          <c:order val="0"/>
          <c:tx>
            <c:strRef>
              <c:f>all_src_inventory!$C$3367</c:f>
              <c:strCache>
                <c:ptCount val="1"/>
                <c:pt idx="0">
                  <c:v>NOx (tons/year)</c:v>
                </c:pt>
              </c:strCache>
            </c:strRef>
          </c:tx>
          <c:dLbls>
            <c:dLbl>
              <c:idx val="0"/>
              <c:layout>
                <c:manualLayout>
                  <c:x val="-0.157205687495573"/>
                  <c:y val="-0.24862818479448"/>
                </c:manualLayout>
              </c:layout>
              <c:dLblPos val="bestFit"/>
              <c:showLegendKey val="0"/>
              <c:showVal val="0"/>
              <c:showCatName val="1"/>
              <c:showSerName val="0"/>
              <c:showPercent val="1"/>
              <c:showBubbleSize val="0"/>
            </c:dLbl>
            <c:dLbl>
              <c:idx val="1"/>
              <c:layout>
                <c:manualLayout>
                  <c:x val="-0.0910621652542603"/>
                  <c:y val="0.0395697806418825"/>
                </c:manualLayout>
              </c:layout>
              <c:dLblPos val="bestFit"/>
              <c:showLegendKey val="0"/>
              <c:showVal val="0"/>
              <c:showCatName val="1"/>
              <c:showSerName val="0"/>
              <c:showPercent val="1"/>
              <c:showBubbleSize val="0"/>
            </c:dLbl>
            <c:txPr>
              <a:bodyPr/>
              <a:lstStyle/>
              <a:p>
                <a:pPr>
                  <a:defRPr sz="1400"/>
                </a:pPr>
                <a:endParaRPr lang="en-US"/>
              </a:p>
            </c:txPr>
            <c:dLblPos val="bestFit"/>
            <c:showLegendKey val="0"/>
            <c:showVal val="0"/>
            <c:showCatName val="1"/>
            <c:showSerName val="0"/>
            <c:showPercent val="1"/>
            <c:showBubbleSize val="0"/>
            <c:showLeaderLines val="1"/>
          </c:dLbls>
          <c:cat>
            <c:strRef>
              <c:f>all_src_inventory!$A$3368:$A$3369</c:f>
              <c:strCache>
                <c:ptCount val="2"/>
                <c:pt idx="0">
                  <c:v>Nonpoint Sources</c:v>
                </c:pt>
                <c:pt idx="1">
                  <c:v>Point Sources</c:v>
                </c:pt>
              </c:strCache>
            </c:strRef>
          </c:cat>
          <c:val>
            <c:numRef>
              <c:f>all_src_inventory!$C$3368:$C$3369</c:f>
              <c:numCache>
                <c:formatCode>_(* #,##0_);_(* \(#,##0\);_(* "-"??_);_(@_)</c:formatCode>
                <c:ptCount val="2"/>
                <c:pt idx="0">
                  <c:v>40536.422611549</c:v>
                </c:pt>
                <c:pt idx="1">
                  <c:v>3553.351923931624</c:v>
                </c:pt>
              </c:numCache>
            </c:numRef>
          </c:val>
        </c:ser>
        <c:ser>
          <c:idx val="1"/>
          <c:order val="1"/>
          <c:dLbls>
            <c:showLegendKey val="0"/>
            <c:showVal val="0"/>
            <c:showCatName val="1"/>
            <c:showSerName val="0"/>
            <c:showPercent val="1"/>
            <c:showBubbleSize val="0"/>
            <c:showLeaderLines val="1"/>
          </c:dLbls>
          <c:cat>
            <c:strRef>
              <c:f>all_src_inventory!$A$3368:$A$3369</c:f>
              <c:strCache>
                <c:ptCount val="2"/>
                <c:pt idx="0">
                  <c:v>Nonpoint Sources</c:v>
                </c:pt>
                <c:pt idx="1">
                  <c:v>Point Sources</c:v>
                </c:pt>
              </c:strCache>
            </c:strRef>
          </c:cat>
          <c:val>
            <c:numRef>
              <c:f>NOx_cnty_tbl!$L$40</c:f>
              <c:numCache>
                <c:formatCode>0.0</c:formatCode>
                <c:ptCount val="1"/>
                <c:pt idx="0">
                  <c:v>44089.77453548062</c:v>
                </c:pt>
              </c:numCache>
            </c:numRef>
          </c:val>
        </c:ser>
        <c:dLbls>
          <c:showLegendKey val="0"/>
          <c:showVal val="0"/>
          <c:showCatName val="1"/>
          <c:showSerName val="0"/>
          <c:showPercent val="1"/>
          <c:showBubbleSize val="0"/>
          <c:showLeaderLines val="1"/>
        </c:dLbls>
        <c:firstSliceAng val="0"/>
      </c:pieChart>
    </c:plotArea>
    <c:plotVisOnly val="1"/>
    <c:dispBlanksAs val="gap"/>
    <c:showDLblsOverMax val="0"/>
  </c:chart>
  <c:userShapes r:id="rId1"/>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7.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8.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9.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11.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13.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15.xml"/></Relationships>
</file>

<file path=xl/chartsheets/sheet1.xml><?xml version="1.0" encoding="utf-8"?>
<chartsheet xmlns="http://schemas.openxmlformats.org/spreadsheetml/2006/main" xmlns:r="http://schemas.openxmlformats.org/officeDocument/2006/relationships">
  <sheetPr codeName="Chart7"/>
  <sheetViews>
    <sheetView zoomScale="85" workbookViewId="0"/>
  </sheetViews>
  <pageMargins left="0.75" right="0.75" top="1" bottom="1" header="0.5" footer="0.5"/>
  <pageSetup orientation="landscape"/>
  <headerFooter alignWithMargins="0"/>
  <drawing r:id="rId1"/>
</chartsheet>
</file>

<file path=xl/chartsheets/sheet2.xml><?xml version="1.0" encoding="utf-8"?>
<chartsheet xmlns="http://schemas.openxmlformats.org/spreadsheetml/2006/main" xmlns:r="http://schemas.openxmlformats.org/officeDocument/2006/relationships">
  <sheetPr codeName="Chart8"/>
  <sheetViews>
    <sheetView zoomScale="85" workbookViewId="0"/>
  </sheetViews>
  <pageMargins left="0.75" right="0.75" top="1" bottom="1" header="0.5" footer="0.5"/>
  <pageSetup orientation="landscape"/>
  <headerFooter alignWithMargins="0"/>
  <drawing r:id="rId1"/>
</chartsheet>
</file>

<file path=xl/chartsheets/sheet3.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sheetPr/>
  <sheetViews>
    <sheetView zoomScale="70" workbookViewId="0"/>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sheetPr/>
  <sheetViews>
    <sheetView zoomScale="85" workbookViewId="0"/>
  </sheetViews>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sheetPr codeName="Chart12"/>
  <sheetViews>
    <sheetView zoomScale="70" workbookViewId="0"/>
  </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sheetPr codeName="Chart13"/>
  <sheetViews>
    <sheetView zoomScale="70" workbookViewId="0"/>
  </sheetViews>
  <pageMargins left="0.7" right="0.7" top="0.75" bottom="0.75" header="0.3" footer="0.3"/>
  <drawing r:id="rId1"/>
</chartsheet>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156881</xdr:rowOff>
    </xdr:from>
    <xdr:to>
      <xdr:col>1</xdr:col>
      <xdr:colOff>3229535</xdr:colOff>
      <xdr:row>32</xdr:row>
      <xdr:rowOff>33618</xdr:rowOff>
    </xdr:to>
    <xdr:sp macro="" textlink="">
      <xdr:nvSpPr>
        <xdr:cNvPr id="2" name="Text Box 2"/>
        <xdr:cNvSpPr txBox="1">
          <a:spLocks noChangeArrowheads="1"/>
        </xdr:cNvSpPr>
      </xdr:nvSpPr>
      <xdr:spPr bwMode="auto">
        <a:xfrm>
          <a:off x="0" y="156881"/>
          <a:ext cx="5067300" cy="4896972"/>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Project:</a:t>
          </a:r>
          <a:r>
            <a:rPr lang="en-US" sz="1000" b="0" i="0" u="none" strike="noStrike" baseline="0">
              <a:solidFill>
                <a:srgbClr val="000000"/>
              </a:solidFill>
              <a:latin typeface="Arial"/>
              <a:cs typeface="Arial"/>
            </a:rPr>
            <a:t>  WESTAR 2014 Oil and Gas Emissions Inventory</a:t>
          </a:r>
        </a:p>
        <a:p>
          <a:pPr algn="l" rtl="0">
            <a:defRPr sz="1000"/>
          </a:pPr>
          <a:r>
            <a:rPr lang="en-US" sz="1000" b="1" i="0" u="none" strike="noStrike" baseline="0">
              <a:solidFill>
                <a:srgbClr val="000000"/>
              </a:solidFill>
              <a:latin typeface="Arial"/>
              <a:cs typeface="Arial"/>
            </a:rPr>
            <a:t>Area: </a:t>
          </a:r>
          <a:r>
            <a:rPr lang="en-US" sz="1000" b="0" i="0" u="none" strike="noStrike" baseline="0">
              <a:solidFill>
                <a:srgbClr val="000000"/>
              </a:solidFill>
              <a:latin typeface="Arial"/>
              <a:cs typeface="Arial"/>
            </a:rPr>
            <a:t> Williston Basin in Montana, North Dakota, South Dakota</a:t>
          </a:r>
        </a:p>
        <a:p>
          <a:pPr algn="l" rtl="0">
            <a:defRPr sz="1000"/>
          </a:pPr>
          <a:r>
            <a:rPr lang="en-US" sz="1000" b="1" i="0" u="none" strike="noStrike" baseline="0">
              <a:solidFill>
                <a:srgbClr val="000000"/>
              </a:solidFill>
              <a:latin typeface="Arial"/>
              <a:cs typeface="Arial"/>
            </a:rPr>
            <a:t>Time Period:</a:t>
          </a:r>
          <a:r>
            <a:rPr lang="en-US" sz="1000" b="0" i="0" u="none" strike="noStrike" baseline="0">
              <a:solidFill>
                <a:srgbClr val="000000"/>
              </a:solidFill>
              <a:latin typeface="Arial"/>
              <a:cs typeface="Arial"/>
            </a:rPr>
            <a:t>  2014 annual</a:t>
          </a:r>
        </a:p>
        <a:p>
          <a:pPr algn="l" rtl="0">
            <a:defRPr sz="1000"/>
          </a:pPr>
          <a:r>
            <a:rPr lang="en-US" sz="1000" b="1" i="0" u="none" strike="noStrike" baseline="0">
              <a:solidFill>
                <a:srgbClr val="000000"/>
              </a:solidFill>
              <a:latin typeface="Arial"/>
              <a:cs typeface="Arial"/>
            </a:rPr>
            <a:t>Pollutants:</a:t>
          </a:r>
          <a:r>
            <a:rPr lang="en-US" sz="1000" b="0" i="0" u="none" strike="noStrike" baseline="0">
              <a:solidFill>
                <a:srgbClr val="000000"/>
              </a:solidFill>
              <a:latin typeface="Arial"/>
              <a:cs typeface="Arial"/>
            </a:rPr>
            <a:t>  NOx, VOC, CO, SO2, PM10</a:t>
          </a:r>
        </a:p>
        <a:p>
          <a:pPr algn="l" rtl="0">
            <a:defRPr sz="1000"/>
          </a:pPr>
          <a:endParaRPr lang="en-US" sz="1000" b="0" i="0" u="none" strike="noStrike" baseline="0">
            <a:solidFill>
              <a:srgbClr val="000000"/>
            </a:solidFill>
            <a:latin typeface="Arial"/>
            <a:cs typeface="Arial"/>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0" i="0" baseline="0">
              <a:effectLst/>
              <a:latin typeface="Arial" panose="020B0604020202020204" pitchFamily="34" charset="0"/>
              <a:ea typeface="+mn-ea"/>
              <a:cs typeface="Arial" panose="020B0604020202020204" pitchFamily="34" charset="0"/>
            </a:rPr>
            <a:t>This spreadsheet contains the oil and gas sources emission inventory for the area and temporal period listed above. Nonpoint source county and SCC-level emissions were obtained from the 2014 National Emission Inventory (NEI) V1 for Montana, North Dakota, and South Dakota. Nonpoint source emissions were assigned, tribal or non-tribal designation by disaggregating county and SCC-level emissions by the fraction of oil and gas activity surrogate occurring on tribal and non-tribal land. Oil and gas activity data were obtained from the IHS database for calendar year 2014. Each source category was assigned the oil and gas activity surrogate to which its emissions are most closely associated.  For example, drill rig emissions are most closely associated with and therefore assigned based on spud activity. Point source emissions were obtained from 2014 NEI (v1)  and data provided by Environmental Protection Agency (EPA) Region 8 and South Dakota Department of Environment and Natural Resources (SD DENR) has also provided additional point source emissions which were not included in Title V or NEI point source database. Point source emissions were assigned tribal or and non-tribal designation based on whether a facility's emissions were reported to a state agency (non-tribal) or federal/tribal agency (tribal).</a:t>
          </a:r>
        </a:p>
        <a:p>
          <a:pPr algn="l" rtl="0">
            <a:defRPr sz="1000"/>
          </a:pPr>
          <a:endParaRPr lang="en-US" sz="1000" b="0" i="0" u="none" strike="noStrike" baseline="0">
            <a:solidFill>
              <a:srgbClr val="000000"/>
            </a:solidFill>
            <a:latin typeface="Arial"/>
            <a:cs typeface="Arial"/>
          </a:endParaRPr>
        </a:p>
        <a:p>
          <a:pPr algn="l" rtl="0">
            <a:defRPr sz="1000"/>
          </a:pPr>
          <a:r>
            <a:rPr lang="en-US" sz="1000" b="1" i="0" u="sng" strike="noStrike" baseline="0">
              <a:solidFill>
                <a:srgbClr val="000000"/>
              </a:solidFill>
              <a:latin typeface="Arial"/>
              <a:cs typeface="Arial"/>
            </a:rPr>
            <a:t>Spreadsheet Organization</a:t>
          </a:r>
        </a:p>
        <a:p>
          <a:pPr algn="l" rtl="0">
            <a:defRPr sz="1000"/>
          </a:pPr>
          <a:endParaRPr lang="en-US" sz="1000" b="1" i="0" u="sng"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Geographical Description of the Basin: </a:t>
          </a:r>
          <a:r>
            <a:rPr lang="en-US" sz="1000" b="0" i="0" u="none" strike="noStrike" baseline="0">
              <a:solidFill>
                <a:srgbClr val="000000"/>
              </a:solidFill>
              <a:latin typeface="Arial"/>
              <a:cs typeface="Arial"/>
            </a:rPr>
            <a:t> Basin_Boundary</a:t>
          </a:r>
        </a:p>
        <a:p>
          <a:pPr algn="l" rtl="0">
            <a:defRPr sz="1000"/>
          </a:pPr>
          <a:r>
            <a:rPr lang="en-US" sz="1000" b="1" i="0" u="none" strike="noStrike" baseline="0">
              <a:solidFill>
                <a:srgbClr val="000000"/>
              </a:solidFill>
              <a:latin typeface="Arial"/>
              <a:cs typeface="Arial"/>
            </a:rPr>
            <a:t>Table Summaries: </a:t>
          </a:r>
          <a:r>
            <a:rPr lang="en-US" sz="1000" b="0" i="0" u="none" strike="noStrike" baseline="0">
              <a:solidFill>
                <a:srgbClr val="000000"/>
              </a:solidFill>
              <a:latin typeface="Arial"/>
              <a:cs typeface="Arial"/>
            </a:rPr>
            <a:t> by_cnty_allpol, by_src_allpol, VOC_cnty_tbl, NOx_cnty_tbl, VOC_bar_chart_data, NOx_bar_chart_data</a:t>
          </a:r>
        </a:p>
        <a:p>
          <a:pPr algn="l" rtl="0">
            <a:defRPr sz="1000"/>
          </a:pPr>
          <a:r>
            <a:rPr lang="en-US" sz="1000" b="1" i="0" u="none" strike="noStrike" baseline="0">
              <a:solidFill>
                <a:srgbClr val="000000"/>
              </a:solidFill>
              <a:latin typeface="Arial"/>
              <a:cs typeface="Arial"/>
            </a:rPr>
            <a:t>Charts:</a:t>
          </a:r>
          <a:r>
            <a:rPr lang="en-US" sz="1000" b="0" i="0" u="none" strike="noStrike" baseline="0">
              <a:solidFill>
                <a:srgbClr val="000000"/>
              </a:solidFill>
              <a:latin typeface="Arial"/>
              <a:cs typeface="Arial"/>
            </a:rPr>
            <a:t>  VOC-basin-pie, NOx-basin-pie, VOC_Tribal_Non-Tribal, NOx_Tribal_Non-Tribal, VOC-bar-cnty, NOx-bar-cnty, VOC_by_source, NOx_by_source</a:t>
          </a:r>
        </a:p>
        <a:p>
          <a:pPr algn="l" rtl="0">
            <a:defRPr sz="1000"/>
          </a:pPr>
          <a:r>
            <a:rPr lang="en-US" sz="1000" b="1" i="0" u="none" strike="noStrike" baseline="0">
              <a:solidFill>
                <a:srgbClr val="000000"/>
              </a:solidFill>
              <a:latin typeface="Arial"/>
              <a:cs typeface="Arial"/>
            </a:rPr>
            <a:t>By SCC and County Emissions: </a:t>
          </a:r>
          <a:r>
            <a:rPr lang="en-US" sz="1000" b="0" i="0" u="none" strike="noStrike" baseline="0">
              <a:solidFill>
                <a:srgbClr val="000000"/>
              </a:solidFill>
              <a:latin typeface="Arial"/>
              <a:cs typeface="Arial"/>
            </a:rPr>
            <a:t> all_src_inventory</a:t>
          </a:r>
        </a:p>
        <a:p>
          <a:pPr algn="l" rtl="0">
            <a:defRPr sz="1000"/>
          </a:pPr>
          <a:r>
            <a:rPr lang="en-US" sz="1000" b="1" i="0" u="none" strike="noStrike" baseline="0">
              <a:solidFill>
                <a:srgbClr val="000000"/>
              </a:solidFill>
              <a:latin typeface="Arial"/>
              <a:cs typeface="Arial"/>
            </a:rPr>
            <a:t>Detailed By Category Emissions:  </a:t>
          </a:r>
          <a:r>
            <a:rPr lang="en-US" sz="1000" b="0" i="0" u="none" strike="noStrike" baseline="0">
              <a:solidFill>
                <a:srgbClr val="000000"/>
              </a:solidFill>
              <a:latin typeface="Arial"/>
              <a:cs typeface="Arial"/>
            </a:rPr>
            <a:t>Point_src_summary, Area_src_summary</a:t>
          </a:r>
        </a:p>
        <a:p>
          <a:pPr algn="l" rtl="0">
            <a:defRPr sz="1000"/>
          </a:pPr>
          <a:r>
            <a:rPr lang="en-US" sz="1000" b="1" i="0" u="none" strike="noStrike" baseline="0">
              <a:solidFill>
                <a:srgbClr val="000000"/>
              </a:solidFill>
              <a:latin typeface="Arial"/>
              <a:cs typeface="Arial"/>
            </a:rPr>
            <a:t>Cross-reference Tables:  </a:t>
          </a:r>
          <a:r>
            <a:rPr lang="en-US" sz="1000" b="0" i="0" u="none" strike="noStrike" baseline="0">
              <a:solidFill>
                <a:srgbClr val="000000"/>
              </a:solidFill>
              <a:latin typeface="Arial"/>
              <a:cs typeface="Arial"/>
            </a:rPr>
            <a:t>fips_xref</a:t>
          </a:r>
          <a:endParaRPr lang="en-US"/>
        </a:p>
      </xdr:txBody>
    </xdr:sp>
    <xdr:clientData/>
  </xdr:twoCellAnchor>
</xdr:wsDr>
</file>

<file path=xl/drawings/drawing10.xml><?xml version="1.0" encoding="utf-8"?>
<c:userShapes xmlns:c="http://schemas.openxmlformats.org/drawingml/2006/chart">
  <cdr:relSizeAnchor xmlns:cdr="http://schemas.openxmlformats.org/drawingml/2006/chartDrawing">
    <cdr:from>
      <cdr:x>0.75714</cdr:x>
      <cdr:y>0.84871</cdr:y>
    </cdr:from>
    <cdr:to>
      <cdr:x>0.95385</cdr:x>
      <cdr:y>0.97277</cdr:y>
    </cdr:to>
    <cdr:sp macro="" textlink="">
      <cdr:nvSpPr>
        <cdr:cNvPr id="2" name="TextBox 1"/>
        <cdr:cNvSpPr txBox="1"/>
      </cdr:nvSpPr>
      <cdr:spPr>
        <a:xfrm xmlns:a="http://schemas.openxmlformats.org/drawingml/2006/main">
          <a:off x="6562725" y="5343525"/>
          <a:ext cx="1704975" cy="781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0.74396</cdr:x>
      <cdr:y>0.85282</cdr:y>
    </cdr:from>
    <cdr:to>
      <cdr:x>0.98572</cdr:x>
      <cdr:y>0.98595</cdr:y>
    </cdr:to>
    <cdr:sp macro="" textlink="">
      <cdr:nvSpPr>
        <cdr:cNvPr id="3" name="TextBox 2"/>
        <cdr:cNvSpPr txBox="1"/>
      </cdr:nvSpPr>
      <cdr:spPr>
        <a:xfrm xmlns:a="http://schemas.openxmlformats.org/drawingml/2006/main">
          <a:off x="6448442" y="5369407"/>
          <a:ext cx="2095515" cy="8381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Counties with emissions &lt;1%</a:t>
          </a:r>
          <a:r>
            <a:rPr lang="en-US" sz="1100" b="1" baseline="0"/>
            <a:t> of total basin-wide emissions are grouped into "Other Counties"</a:t>
          </a:r>
          <a:endParaRPr lang="en-US" sz="1100" b="1"/>
        </a:p>
      </cdr:txBody>
    </cdr:sp>
  </cdr:relSizeAnchor>
</c:userShapes>
</file>

<file path=xl/drawings/drawing11.xml><?xml version="1.0" encoding="utf-8"?>
<xdr:wsDr xmlns:xdr="http://schemas.openxmlformats.org/drawingml/2006/spreadsheetDrawing" xmlns:a="http://schemas.openxmlformats.org/drawingml/2006/main">
  <xdr:absoluteAnchor>
    <xdr:pos x="0" y="0"/>
    <xdr:ext cx="8673353" cy="629770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0.75714</cdr:x>
      <cdr:y>0.84871</cdr:y>
    </cdr:from>
    <cdr:to>
      <cdr:x>0.95385</cdr:x>
      <cdr:y>0.97277</cdr:y>
    </cdr:to>
    <cdr:sp macro="" textlink="">
      <cdr:nvSpPr>
        <cdr:cNvPr id="2" name="TextBox 1"/>
        <cdr:cNvSpPr txBox="1"/>
      </cdr:nvSpPr>
      <cdr:spPr>
        <a:xfrm xmlns:a="http://schemas.openxmlformats.org/drawingml/2006/main">
          <a:off x="6562725" y="5343525"/>
          <a:ext cx="1704975" cy="781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0.72198</cdr:x>
      <cdr:y>0.84418</cdr:y>
    </cdr:from>
    <cdr:to>
      <cdr:x>0.96374</cdr:x>
      <cdr:y>0.97731</cdr:y>
    </cdr:to>
    <cdr:sp macro="" textlink="">
      <cdr:nvSpPr>
        <cdr:cNvPr id="3" name="TextBox 2"/>
        <cdr:cNvSpPr txBox="1"/>
      </cdr:nvSpPr>
      <cdr:spPr>
        <a:xfrm xmlns:a="http://schemas.openxmlformats.org/drawingml/2006/main">
          <a:off x="6257924" y="5314950"/>
          <a:ext cx="2095501" cy="8382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Counties with emissions &lt;1%</a:t>
          </a:r>
          <a:r>
            <a:rPr lang="en-US" sz="1100" b="1" baseline="0"/>
            <a:t> of total basin-wide emissions are grouped into "Other Counties"</a:t>
          </a:r>
          <a:endParaRPr lang="en-US" sz="1100" b="1"/>
        </a:p>
      </cdr:txBody>
    </cdr:sp>
  </cdr:relSizeAnchor>
</c:userShapes>
</file>

<file path=xl/drawings/drawing13.xml><?xml version="1.0" encoding="utf-8"?>
<xdr:wsDr xmlns:xdr="http://schemas.openxmlformats.org/drawingml/2006/spreadsheetDrawing" xmlns:a="http://schemas.openxmlformats.org/drawingml/2006/main">
  <xdr:absoluteAnchor>
    <xdr:pos x="0" y="0"/>
    <xdr:ext cx="8654143" cy="627289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0.73055</cdr:x>
      <cdr:y>0.81818</cdr:y>
    </cdr:from>
    <cdr:to>
      <cdr:x>0.96061</cdr:x>
      <cdr:y>0.9666</cdr:y>
    </cdr:to>
    <cdr:sp macro="" textlink="VOC_bar_chart_data!$C$50">
      <cdr:nvSpPr>
        <cdr:cNvPr id="2" name="TextBox 1"/>
        <cdr:cNvSpPr txBox="1"/>
      </cdr:nvSpPr>
      <cdr:spPr>
        <a:xfrm xmlns:a="http://schemas.openxmlformats.org/drawingml/2006/main">
          <a:off x="6325899" y="5143500"/>
          <a:ext cx="1992110" cy="93303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5E77C261-C41E-4BB3-B3F1-3088DD4D2232}" type="TxLink">
            <a:rPr lang="en-US" sz="1300" b="1" i="0" u="none" strike="noStrike">
              <a:solidFill>
                <a:sysClr val="windowText" lastClr="000000"/>
              </a:solidFill>
              <a:latin typeface="+mn-lt"/>
              <a:cs typeface="Arial"/>
            </a:rPr>
            <a:pPr/>
            <a:t>Basin-wide VOC Emissions (tons/year): 524,913</a:t>
          </a:fld>
          <a:endParaRPr lang="en-US" sz="1300" b="1">
            <a:solidFill>
              <a:sysClr val="windowText" lastClr="000000"/>
            </a:solidFill>
            <a:latin typeface="+mn-lt"/>
          </a:endParaRPr>
        </a:p>
      </cdr:txBody>
    </cdr:sp>
  </cdr:relSizeAnchor>
</c:userShapes>
</file>

<file path=xl/drawings/drawing15.xml><?xml version="1.0" encoding="utf-8"?>
<xdr:wsDr xmlns:xdr="http://schemas.openxmlformats.org/drawingml/2006/spreadsheetDrawing" xmlns:a="http://schemas.openxmlformats.org/drawingml/2006/main">
  <xdr:absoluteAnchor>
    <xdr:pos x="0" y="0"/>
    <xdr:ext cx="8654143" cy="627289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0.73055</cdr:x>
      <cdr:y>0.81267</cdr:y>
    </cdr:from>
    <cdr:to>
      <cdr:x>0.96061</cdr:x>
      <cdr:y>0.9666</cdr:y>
    </cdr:to>
    <cdr:sp macro="" textlink="NOx_bar_chart_data!$C$47">
      <cdr:nvSpPr>
        <cdr:cNvPr id="2" name="TextBox 1"/>
        <cdr:cNvSpPr txBox="1"/>
      </cdr:nvSpPr>
      <cdr:spPr>
        <a:xfrm xmlns:a="http://schemas.openxmlformats.org/drawingml/2006/main">
          <a:off x="6325899" y="5108864"/>
          <a:ext cx="1992110" cy="96766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B92D53E-DB3B-478B-A3DC-C6403BB4AE2F}" type="TxLink">
            <a:rPr lang="en-US" sz="1300" b="1" i="0" u="none" strike="noStrike">
              <a:solidFill>
                <a:sysClr val="windowText" lastClr="000000"/>
              </a:solidFill>
              <a:latin typeface="+mn-lt"/>
              <a:cs typeface="Arial"/>
            </a:rPr>
            <a:pPr/>
            <a:t>Basin-wide NOx Emissions (tons/year): 44,090</a:t>
          </a:fld>
          <a:endParaRPr lang="en-US" sz="1300" b="1">
            <a:solidFill>
              <a:sysClr val="windowText" lastClr="000000"/>
            </a:solidFill>
            <a:latin typeface="+mn-lt"/>
          </a:endParaRP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81643</xdr:colOff>
      <xdr:row>3</xdr:row>
      <xdr:rowOff>95251</xdr:rowOff>
    </xdr:from>
    <xdr:to>
      <xdr:col>9</xdr:col>
      <xdr:colOff>166005</xdr:colOff>
      <xdr:row>65</xdr:row>
      <xdr:rowOff>29935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585108"/>
          <a:ext cx="7772398" cy="100583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absoluteAnchor>
    <xdr:pos x="0" y="0"/>
    <xdr:ext cx="8583706" cy="583826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0.76988</cdr:x>
      <cdr:y>0.68184</cdr:y>
    </cdr:from>
    <cdr:to>
      <cdr:x>0.98232</cdr:x>
      <cdr:y>0.81735</cdr:y>
    </cdr:to>
    <cdr:sp macro="" textlink="VOC_bar_chart_data!$C$50">
      <cdr:nvSpPr>
        <cdr:cNvPr id="2" name="TextBox 1"/>
        <cdr:cNvSpPr txBox="1"/>
      </cdr:nvSpPr>
      <cdr:spPr>
        <a:xfrm xmlns:a="http://schemas.openxmlformats.org/drawingml/2006/main">
          <a:off x="6589325" y="3970925"/>
          <a:ext cx="1818252" cy="7891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19CE732E-455B-42A1-BBC0-5845806092F3}" type="TxLink">
            <a:rPr lang="en-US" sz="1200" b="1" i="0" u="none" strike="noStrike">
              <a:solidFill>
                <a:srgbClr val="000000"/>
              </a:solidFill>
              <a:latin typeface="+mn-lt"/>
              <a:cs typeface="Arial"/>
            </a:rPr>
            <a:pPr/>
            <a:t>Basin-wide VOC Emissions (tons/year): 524,913</a:t>
          </a:fld>
          <a:endParaRPr lang="en-US" sz="1200" b="1">
            <a:latin typeface="+mn-lt"/>
          </a:endParaRPr>
        </a:p>
      </cdr:txBody>
    </cdr:sp>
  </cdr:relSizeAnchor>
  <cdr:relSizeAnchor xmlns:cdr="http://schemas.openxmlformats.org/drawingml/2006/chartDrawing">
    <cdr:from>
      <cdr:x>0.77074</cdr:x>
      <cdr:y>0.80144</cdr:y>
    </cdr:from>
    <cdr:to>
      <cdr:x>0.95875</cdr:x>
      <cdr:y>0.99299</cdr:y>
    </cdr:to>
    <cdr:sp macro="" textlink="">
      <cdr:nvSpPr>
        <cdr:cNvPr id="3" name="TextBox 1"/>
        <cdr:cNvSpPr txBox="1"/>
      </cdr:nvSpPr>
      <cdr:spPr>
        <a:xfrm xmlns:a="http://schemas.openxmlformats.org/drawingml/2006/main">
          <a:off x="6615806" y="4679019"/>
          <a:ext cx="1613794" cy="11183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300" b="1"/>
            <a:t>Source</a:t>
          </a:r>
          <a:r>
            <a:rPr lang="en-US" sz="1300" b="1" baseline="0"/>
            <a:t> categories with contributions &lt;1% are </a:t>
          </a:r>
          <a:r>
            <a:rPr lang="en-US" sz="1200" b="1" baseline="0"/>
            <a:t>not</a:t>
          </a:r>
          <a:r>
            <a:rPr lang="en-US" sz="1300" b="1" baseline="0"/>
            <a:t> labeled</a:t>
          </a:r>
          <a:endParaRPr lang="en-US" sz="1300" b="1"/>
        </a:p>
      </cdr:txBody>
    </cdr:sp>
  </cdr:relSizeAnchor>
</c:userShapes>
</file>

<file path=xl/drawings/drawing5.xml><?xml version="1.0" encoding="utf-8"?>
<xdr:wsDr xmlns:xdr="http://schemas.openxmlformats.org/drawingml/2006/spreadsheetDrawing" xmlns:a="http://schemas.openxmlformats.org/drawingml/2006/main">
  <xdr:absoluteAnchor>
    <xdr:pos x="0" y="0"/>
    <xdr:ext cx="8583706" cy="583826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0.77535</cdr:x>
      <cdr:y>0.72815</cdr:y>
    </cdr:from>
    <cdr:to>
      <cdr:x>0.99633</cdr:x>
      <cdr:y>0.86893</cdr:y>
    </cdr:to>
    <cdr:sp macro="" textlink="NOx_bar_chart_data!$C$47">
      <cdr:nvSpPr>
        <cdr:cNvPr id="2" name="TextBox 1"/>
        <cdr:cNvSpPr txBox="1"/>
      </cdr:nvSpPr>
      <cdr:spPr>
        <a:xfrm xmlns:a="http://schemas.openxmlformats.org/drawingml/2006/main">
          <a:off x="8988815" y="6123186"/>
          <a:ext cx="2561884" cy="11838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B13B17B7-B991-4179-A029-A50EAEEF1DF4}" type="TxLink">
            <a:rPr lang="en-US" sz="1200" b="1" i="0" u="none" strike="noStrike">
              <a:solidFill>
                <a:srgbClr val="000000"/>
              </a:solidFill>
              <a:latin typeface="+mn-lt"/>
              <a:cs typeface="Arial"/>
            </a:rPr>
            <a:pPr/>
            <a:t>Basin-wide NOx Emissions (tons/year): 44,090</a:t>
          </a:fld>
          <a:endParaRPr lang="en-US" sz="1200" b="1">
            <a:latin typeface="+mn-lt"/>
          </a:endParaRPr>
        </a:p>
      </cdr:txBody>
    </cdr:sp>
  </cdr:relSizeAnchor>
  <cdr:relSizeAnchor xmlns:cdr="http://schemas.openxmlformats.org/drawingml/2006/chartDrawing">
    <cdr:from>
      <cdr:x>0.82512</cdr:x>
      <cdr:y>0.71197</cdr:y>
    </cdr:from>
    <cdr:to>
      <cdr:x>1</cdr:x>
      <cdr:y>0.8123</cdr:y>
    </cdr:to>
    <cdr:sp macro="" textlink="">
      <cdr:nvSpPr>
        <cdr:cNvPr id="3" name="TextBox 2"/>
        <cdr:cNvSpPr txBox="1"/>
      </cdr:nvSpPr>
      <cdr:spPr>
        <a:xfrm xmlns:a="http://schemas.openxmlformats.org/drawingml/2006/main">
          <a:off x="9579429" y="5987143"/>
          <a:ext cx="2027464" cy="8436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0.77265</cdr:x>
      <cdr:y>0.84346</cdr:y>
    </cdr:from>
    <cdr:to>
      <cdr:x>0.95771</cdr:x>
      <cdr:y>0.98131</cdr:y>
    </cdr:to>
    <cdr:sp macro="" textlink="">
      <cdr:nvSpPr>
        <cdr:cNvPr id="4" name="TextBox 3"/>
        <cdr:cNvSpPr txBox="1"/>
      </cdr:nvSpPr>
      <cdr:spPr>
        <a:xfrm xmlns:a="http://schemas.openxmlformats.org/drawingml/2006/main">
          <a:off x="6613039" y="4912204"/>
          <a:ext cx="1583909" cy="8028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300" b="1"/>
            <a:t>Source</a:t>
          </a:r>
          <a:r>
            <a:rPr lang="en-US" sz="1300" b="1" baseline="0"/>
            <a:t> categories with contributions &lt;1% are not </a:t>
          </a:r>
          <a:r>
            <a:rPr lang="en-US" sz="1200" b="1" baseline="0"/>
            <a:t>labeled</a:t>
          </a:r>
          <a:endParaRPr lang="en-US" sz="1200" b="1"/>
        </a:p>
      </cdr:txBody>
    </cdr:sp>
  </cdr:relSizeAnchor>
</c:userShapes>
</file>

<file path=xl/drawings/drawing7.xml><?xml version="1.0" encoding="utf-8"?>
<xdr:wsDr xmlns:xdr="http://schemas.openxmlformats.org/drawingml/2006/spreadsheetDrawing" xmlns:a="http://schemas.openxmlformats.org/drawingml/2006/main">
  <xdr:absoluteAnchor>
    <xdr:pos x="0" y="0"/>
    <xdr:ext cx="8667750" cy="62960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8667750" cy="62960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8654143" cy="627289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mmon_data_file_12.12.1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ombined_SCCs_xref"/>
      <sheetName val="SCCs_Pt_xref"/>
      <sheetName val="SCCs_NonPt_xref"/>
      <sheetName val="Source_Classification_Code"/>
      <sheetName val="SCCDownload-2017-0105-161907"/>
      <sheetName val="Sheet1"/>
      <sheetName val="Tribal_surrogates"/>
    </sheetNames>
    <sheetDataSet>
      <sheetData sheetId="0">
        <row r="3">
          <cell r="A3" t="str">
            <v>All10100602</v>
          </cell>
        </row>
      </sheetData>
      <sheetData sheetId="1">
        <row r="4">
          <cell r="B4">
            <v>10100602</v>
          </cell>
        </row>
      </sheetData>
      <sheetData sheetId="2">
        <row r="2">
          <cell r="B2">
            <v>2310000330</v>
          </cell>
        </row>
      </sheetData>
      <sheetData sheetId="3">
        <row r="2">
          <cell r="A2" t="str">
            <v>Source Classification Code</v>
          </cell>
          <cell r="B2" t="str">
            <v>Data Category</v>
          </cell>
          <cell r="C2" t="str">
            <v>Short Name</v>
          </cell>
          <cell r="D2" t="str">
            <v>EI Sector</v>
          </cell>
          <cell r="E2" t="str">
            <v>Option Group</v>
          </cell>
          <cell r="F2" t="str">
            <v>Option Set</v>
          </cell>
          <cell r="G2" t="str">
            <v>SCC Level One</v>
          </cell>
          <cell r="H2" t="str">
            <v>SCC Level Two</v>
          </cell>
          <cell r="I2" t="str">
            <v>SCC Level Three</v>
          </cell>
          <cell r="J2" t="str">
            <v>SCC Level Four</v>
          </cell>
          <cell r="K2" t="str">
            <v>Map To</v>
          </cell>
          <cell r="L2" t="str">
            <v>Last Inventory Year</v>
          </cell>
          <cell r="M2" t="str">
            <v>Created_Date</v>
          </cell>
          <cell r="N2" t="str">
            <v>Revised_Date</v>
          </cell>
          <cell r="O2" t="str">
            <v>Usage Notes</v>
          </cell>
        </row>
        <row r="3">
          <cell r="A3" t="str">
            <v>10100101</v>
          </cell>
          <cell r="B3" t="str">
            <v>Point</v>
          </cell>
          <cell r="C3" t="str">
            <v>Ext Comb /Electric Gen /Anthracite Coal /Pulverized Coal</v>
          </cell>
          <cell r="D3" t="str">
            <v>Fuel Comb - Electric Generation - Coal</v>
          </cell>
          <cell r="G3" t="str">
            <v>External Combustion Boilers</v>
          </cell>
          <cell r="H3" t="str">
            <v>Electric Generation</v>
          </cell>
          <cell r="I3" t="str">
            <v>Anthracite Coal, Pulverized</v>
          </cell>
          <cell r="J3" t="str">
            <v>Boiler</v>
          </cell>
          <cell r="N3">
            <v>41332</v>
          </cell>
        </row>
        <row r="4">
          <cell r="A4" t="str">
            <v>10100102</v>
          </cell>
          <cell r="B4" t="str">
            <v>Point</v>
          </cell>
          <cell r="C4" t="str">
            <v>Ext Comb /Electric Gen /Anthracite Coal /Traveling Grate (Overfeed) Stoker</v>
          </cell>
          <cell r="D4" t="str">
            <v>Fuel Comb - Electric Generation - Coal</v>
          </cell>
          <cell r="G4" t="str">
            <v>External Combustion Boilers</v>
          </cell>
          <cell r="H4" t="str">
            <v>Electric Generation</v>
          </cell>
          <cell r="I4" t="str">
            <v>Anthracite Coal</v>
          </cell>
          <cell r="J4" t="str">
            <v>Boiler, Traveling Grate (Overfeed) Stoker</v>
          </cell>
          <cell r="N4">
            <v>41332</v>
          </cell>
        </row>
        <row r="5">
          <cell r="A5" t="str">
            <v>10100201</v>
          </cell>
          <cell r="B5" t="str">
            <v>Point</v>
          </cell>
          <cell r="C5" t="str">
            <v>Ext Comb /Electric Gen /Bituminous Coal /Pulverized Coal: Wet Bottom</v>
          </cell>
          <cell r="D5" t="str">
            <v>Fuel Comb - Electric Generation - Coal</v>
          </cell>
          <cell r="G5" t="str">
            <v>External Combustion Boilers</v>
          </cell>
          <cell r="H5" t="str">
            <v>Electric Generation</v>
          </cell>
          <cell r="I5" t="str">
            <v>Bituminous Coal, Pulverized</v>
          </cell>
          <cell r="J5" t="str">
            <v>Traveling Grate (Overfeed) Stoker</v>
          </cell>
          <cell r="N5">
            <v>41332</v>
          </cell>
        </row>
        <row r="6">
          <cell r="A6" t="str">
            <v>10100202</v>
          </cell>
          <cell r="B6" t="str">
            <v>Point</v>
          </cell>
          <cell r="C6" t="str">
            <v>Ext Comb /Electric Gen /Bituminous Coal /Pulverized Coal: Dry Bottom</v>
          </cell>
          <cell r="D6" t="str">
            <v>Fuel Comb - Electric Generation - Coal</v>
          </cell>
          <cell r="G6" t="str">
            <v>External Combustion Boilers</v>
          </cell>
          <cell r="H6" t="str">
            <v>Electric Generation</v>
          </cell>
          <cell r="I6" t="str">
            <v>Bituminous Coal, Pulverized</v>
          </cell>
          <cell r="J6" t="str">
            <v>Spreader Stoker</v>
          </cell>
          <cell r="N6">
            <v>41332</v>
          </cell>
        </row>
        <row r="7">
          <cell r="A7" t="str">
            <v>10100203</v>
          </cell>
          <cell r="B7" t="str">
            <v>Point</v>
          </cell>
          <cell r="C7" t="str">
            <v>Ext Comb /Electric Gen /Bituminous Coal /Cyclone Furnace</v>
          </cell>
          <cell r="D7" t="str">
            <v>Fuel Comb - Electric Generation - Coal</v>
          </cell>
          <cell r="G7" t="str">
            <v>External Combustion Boilers</v>
          </cell>
          <cell r="H7" t="str">
            <v>Electric Generation</v>
          </cell>
          <cell r="I7" t="str">
            <v>Bituminous Coal</v>
          </cell>
          <cell r="J7" t="str">
            <v>Atmospheric Fluidized Bed ** (See 101003-17 &amp; -18)</v>
          </cell>
          <cell r="N7">
            <v>41332</v>
          </cell>
        </row>
        <row r="8">
          <cell r="A8" t="str">
            <v>10100204</v>
          </cell>
          <cell r="B8" t="str">
            <v>Point</v>
          </cell>
          <cell r="C8" t="str">
            <v>Ext Comb /Electric Gen /Bituminous Coal /Spreader Stoker</v>
          </cell>
          <cell r="D8" t="str">
            <v>Fuel Comb - Electric Generation - Coal</v>
          </cell>
          <cell r="G8" t="str">
            <v>External Combustion Boilers</v>
          </cell>
          <cell r="H8" t="str">
            <v>Electric Generation</v>
          </cell>
          <cell r="I8" t="str">
            <v>Bituminous Coal</v>
          </cell>
          <cell r="J8" t="str">
            <v>Atmospheric Fluidized Bed Combustion - Bubbling Bed</v>
          </cell>
          <cell r="N8">
            <v>41332</v>
          </cell>
        </row>
        <row r="9">
          <cell r="A9" t="str">
            <v>10100205</v>
          </cell>
          <cell r="B9" t="str">
            <v>Point</v>
          </cell>
          <cell r="C9" t="str">
            <v>Ext Comb /Electric Gen /Bituminous Coal /Traveling Grate (Overfeed) Stoker</v>
          </cell>
          <cell r="D9" t="str">
            <v>Fuel Comb - Electric Generation - Coal</v>
          </cell>
          <cell r="G9" t="str">
            <v>External Combustion Boilers</v>
          </cell>
          <cell r="H9" t="str">
            <v>Electric Generation</v>
          </cell>
          <cell r="I9" t="str">
            <v>Bituminous Coal</v>
          </cell>
          <cell r="J9" t="str">
            <v>Atmospheric Fluidized Bed Combustion - Circulating Bed</v>
          </cell>
          <cell r="N9">
            <v>41332</v>
          </cell>
        </row>
        <row r="10">
          <cell r="A10" t="str">
            <v>10100211</v>
          </cell>
          <cell r="B10" t="str">
            <v>Point</v>
          </cell>
          <cell r="C10" t="str">
            <v>Ext Comb /Electric Gen /Bituminous Coal /Wet Bottom (Tangential)</v>
          </cell>
          <cell r="D10" t="str">
            <v>Fuel Comb - Electric Generation - Coal</v>
          </cell>
          <cell r="G10" t="str">
            <v>External Combustion Boilers</v>
          </cell>
          <cell r="H10" t="str">
            <v>Electric Generation</v>
          </cell>
          <cell r="I10" t="str">
            <v>Bituminous Coal</v>
          </cell>
          <cell r="J10" t="str">
            <v>Wet Bottom Boiler</v>
          </cell>
          <cell r="N10">
            <v>41332</v>
          </cell>
        </row>
        <row r="11">
          <cell r="A11" t="str">
            <v>10100212</v>
          </cell>
          <cell r="B11" t="str">
            <v>Point</v>
          </cell>
          <cell r="C11" t="str">
            <v>Ext Comb /Electric Gen /Bituminous Coal /Pulverized Coal: Dry Bottom (Tangential)</v>
          </cell>
          <cell r="D11" t="str">
            <v>Fuel Comb - Electric Generation - Coal</v>
          </cell>
          <cell r="G11" t="str">
            <v>External Combustion Boilers</v>
          </cell>
          <cell r="H11" t="str">
            <v>Electric Generation</v>
          </cell>
          <cell r="I11" t="str">
            <v>Bituminous Coal, Pulverized</v>
          </cell>
          <cell r="J11" t="str">
            <v>Boiler, Dry Bottom Tangential-fired</v>
          </cell>
          <cell r="N11">
            <v>41332</v>
          </cell>
        </row>
        <row r="12">
          <cell r="A12" t="str">
            <v>10100215</v>
          </cell>
          <cell r="B12" t="str">
            <v>Point</v>
          </cell>
          <cell r="C12" t="str">
            <v>Ext Comb /Electric Gen /Bituminous Coal /Cell Burner</v>
          </cell>
          <cell r="D12" t="str">
            <v>Fuel Comb - Electric Generation - Coal</v>
          </cell>
          <cell r="G12" t="str">
            <v>External Combustion Boilers</v>
          </cell>
          <cell r="H12" t="str">
            <v>Electric Generation</v>
          </cell>
          <cell r="I12" t="str">
            <v>Bituminous Coal</v>
          </cell>
          <cell r="J12" t="str">
            <v>Cell Burner</v>
          </cell>
          <cell r="N12">
            <v>40996</v>
          </cell>
        </row>
        <row r="13">
          <cell r="A13" t="str">
            <v>10100217</v>
          </cell>
          <cell r="B13" t="str">
            <v>Point</v>
          </cell>
          <cell r="C13" t="str">
            <v>Ext Comb /Electric Gen /Bituminous Coal /Atmospheric Fluidized Bed Combustion: Bubbling Bed</v>
          </cell>
          <cell r="D13" t="str">
            <v>Fuel Comb - Electric Generation - Coal</v>
          </cell>
          <cell r="G13" t="str">
            <v>External Combustion Boilers</v>
          </cell>
          <cell r="H13" t="str">
            <v>Electric Generation</v>
          </cell>
          <cell r="I13" t="str">
            <v>Bituminous Coal</v>
          </cell>
          <cell r="J13" t="str">
            <v>Boiler, Atmospheric Fluidized Bed Combustion: Bubbling Bed</v>
          </cell>
          <cell r="N13">
            <v>41332</v>
          </cell>
        </row>
        <row r="14">
          <cell r="A14" t="str">
            <v>10100218</v>
          </cell>
          <cell r="B14" t="str">
            <v>Point</v>
          </cell>
          <cell r="C14" t="str">
            <v>Ext Comb /Electric Gen /Bituminous Coal /Atmospheric Fluidized Bed Combustion: Circulating Bed</v>
          </cell>
          <cell r="D14" t="str">
            <v>Fuel Comb - Electric Generation - Coal</v>
          </cell>
          <cell r="G14" t="str">
            <v>External Combustion Boilers</v>
          </cell>
          <cell r="H14" t="str">
            <v>Electric Generation</v>
          </cell>
          <cell r="I14" t="str">
            <v>Bituminous Coal</v>
          </cell>
          <cell r="J14" t="str">
            <v>Boiler, Atmospheric Fluidized Bed Combustion: Circulating Bed</v>
          </cell>
          <cell r="N14">
            <v>41332</v>
          </cell>
        </row>
        <row r="15">
          <cell r="A15" t="str">
            <v>10100221</v>
          </cell>
          <cell r="B15" t="str">
            <v>Point</v>
          </cell>
          <cell r="C15" t="str">
            <v>Ext Comb /Electric Gen /Subbituminous Coal /Pulverized Coal: Wet Bottom</v>
          </cell>
          <cell r="D15" t="str">
            <v>Fuel Comb - Electric Generation - Coal</v>
          </cell>
          <cell r="G15" t="str">
            <v>External Combustion Boilers</v>
          </cell>
          <cell r="H15" t="str">
            <v>Electric Generation</v>
          </cell>
          <cell r="I15" t="str">
            <v>Subbituminous Coal, Pulverized</v>
          </cell>
          <cell r="J15" t="str">
            <v>Boiler, Wet Bottom</v>
          </cell>
          <cell r="N15">
            <v>41332</v>
          </cell>
        </row>
        <row r="16">
          <cell r="A16" t="str">
            <v>10100222</v>
          </cell>
          <cell r="B16" t="str">
            <v>Point</v>
          </cell>
          <cell r="C16" t="str">
            <v>Ext Comb /Electric Gen /Subbituminous Coal /Pulverized Coal: Dry Bottom</v>
          </cell>
          <cell r="D16" t="str">
            <v>Fuel Comb - Electric Generation - Coal</v>
          </cell>
          <cell r="G16" t="str">
            <v>External Combustion Boilers</v>
          </cell>
          <cell r="H16" t="str">
            <v>Electric Generation</v>
          </cell>
          <cell r="I16" t="str">
            <v>Subbituminous Coal, Pulverized</v>
          </cell>
          <cell r="J16" t="str">
            <v>Boiler, Dry Bottom</v>
          </cell>
          <cell r="N16">
            <v>41332</v>
          </cell>
        </row>
        <row r="17">
          <cell r="A17" t="str">
            <v>10100223</v>
          </cell>
          <cell r="B17" t="str">
            <v>Point</v>
          </cell>
          <cell r="C17" t="str">
            <v>Ext Comb /Electric Gen /Subbituminous Coal /Cyclone Furnace</v>
          </cell>
          <cell r="D17" t="str">
            <v>Fuel Comb - Electric Generation - Coal</v>
          </cell>
          <cell r="G17" t="str">
            <v>External Combustion Boilers</v>
          </cell>
          <cell r="H17" t="str">
            <v>Electric Generation</v>
          </cell>
          <cell r="I17" t="str">
            <v>Subbituminous Coal</v>
          </cell>
          <cell r="J17" t="str">
            <v>Cyclone Furnace</v>
          </cell>
          <cell r="N17">
            <v>40996</v>
          </cell>
        </row>
        <row r="18">
          <cell r="A18" t="str">
            <v>10100224</v>
          </cell>
          <cell r="B18" t="str">
            <v>Point</v>
          </cell>
          <cell r="C18" t="str">
            <v>Ext Comb /Electric Gen /Subbituminous Coal /Spreader Stoker</v>
          </cell>
          <cell r="D18" t="str">
            <v>Fuel Comb - Electric Generation - Coal</v>
          </cell>
          <cell r="G18" t="str">
            <v>External Combustion Boilers</v>
          </cell>
          <cell r="H18" t="str">
            <v>Electric Generation</v>
          </cell>
          <cell r="I18" t="str">
            <v>Subbituminous Coal</v>
          </cell>
          <cell r="J18" t="str">
            <v>Boiler, Spreader Stoker</v>
          </cell>
          <cell r="N18">
            <v>41332</v>
          </cell>
        </row>
        <row r="19">
          <cell r="A19" t="str">
            <v>10100225</v>
          </cell>
          <cell r="B19" t="str">
            <v>Point</v>
          </cell>
          <cell r="C19" t="str">
            <v>Ext Comb /Electric Gen /Subbituminous Coal /Traveling Grate (Overfeed) Stoker</v>
          </cell>
          <cell r="D19" t="str">
            <v>Fuel Comb - Electric Generation - Coal</v>
          </cell>
          <cell r="G19" t="str">
            <v>External Combustion Boilers</v>
          </cell>
          <cell r="H19" t="str">
            <v>Electric Generation</v>
          </cell>
          <cell r="I19" t="str">
            <v>Subbituminous Coal</v>
          </cell>
          <cell r="J19" t="str">
            <v>Boiler, Traveling Grate (Overfeed) Stoker</v>
          </cell>
          <cell r="N19">
            <v>41332</v>
          </cell>
        </row>
        <row r="20">
          <cell r="A20" t="str">
            <v>10100226</v>
          </cell>
          <cell r="B20" t="str">
            <v>Point</v>
          </cell>
          <cell r="C20" t="str">
            <v>Ext Comb /Electric Gen /Subbituminous Coal /Pulverized Coal: Dry Bottom Tangential</v>
          </cell>
          <cell r="D20" t="str">
            <v>Fuel Comb - Electric Generation - Coal</v>
          </cell>
          <cell r="G20" t="str">
            <v>External Combustion Boilers</v>
          </cell>
          <cell r="H20" t="str">
            <v>Electric Generation</v>
          </cell>
          <cell r="I20" t="str">
            <v>Subbituminous Coal, Pulverized</v>
          </cell>
          <cell r="J20" t="str">
            <v>Boiler, Dry Bottom Tangential-fired</v>
          </cell>
          <cell r="N20">
            <v>41332</v>
          </cell>
        </row>
        <row r="21">
          <cell r="A21" t="str">
            <v>10100235</v>
          </cell>
          <cell r="B21" t="str">
            <v>Point</v>
          </cell>
          <cell r="C21" t="str">
            <v>Ext Comb /Electric Gen /Subbituminous Coal /Cell Burner</v>
          </cell>
          <cell r="D21" t="str">
            <v>Fuel Comb - Electric Generation - Coal</v>
          </cell>
          <cell r="G21" t="str">
            <v>External Combustion Boilers</v>
          </cell>
          <cell r="H21" t="str">
            <v>Electric Generation</v>
          </cell>
          <cell r="I21" t="str">
            <v>Subbituminous Coal</v>
          </cell>
          <cell r="J21" t="str">
            <v>Cell Burner</v>
          </cell>
          <cell r="N21">
            <v>40996</v>
          </cell>
        </row>
        <row r="22">
          <cell r="A22" t="str">
            <v>10100237</v>
          </cell>
          <cell r="B22" t="str">
            <v>Point</v>
          </cell>
          <cell r="C22" t="str">
            <v>Ext Comb /Electric Gen /Subbituminous Coal /Atmospheric Fluidized Bed Combustion: Bubbling Bed</v>
          </cell>
          <cell r="D22" t="str">
            <v>Fuel Comb - Electric Generation - Coal</v>
          </cell>
          <cell r="G22" t="str">
            <v>External Combustion Boilers</v>
          </cell>
          <cell r="H22" t="str">
            <v>Electric Generation</v>
          </cell>
          <cell r="I22" t="str">
            <v>Subbituminous Coal</v>
          </cell>
          <cell r="J22" t="str">
            <v>Boiler, Atmospheric Fluidized Bed Combustion: Bubbling Bed</v>
          </cell>
          <cell r="M22">
            <v>37778</v>
          </cell>
          <cell r="N22">
            <v>41332</v>
          </cell>
        </row>
        <row r="23">
          <cell r="A23" t="str">
            <v>10100238</v>
          </cell>
          <cell r="B23" t="str">
            <v>Point</v>
          </cell>
          <cell r="C23" t="str">
            <v>Ext Comb /Electric Gen /Subbituminous Coal /Atmospheric Fluidized Bed Combustion - Circulating Bed</v>
          </cell>
          <cell r="D23" t="str">
            <v>Fuel Comb - Electric Generation - Coal</v>
          </cell>
          <cell r="G23" t="str">
            <v>External Combustion Boilers</v>
          </cell>
          <cell r="H23" t="str">
            <v>Electric Generation</v>
          </cell>
          <cell r="I23" t="str">
            <v>Subbituminous Coal</v>
          </cell>
          <cell r="J23" t="str">
            <v>Boiler, Atmospheric Fluidized Bed Combustion: Circulating Bed</v>
          </cell>
          <cell r="N23">
            <v>41332</v>
          </cell>
        </row>
        <row r="24">
          <cell r="A24" t="str">
            <v>10100300</v>
          </cell>
          <cell r="B24" t="str">
            <v>Point</v>
          </cell>
          <cell r="C24" t="str">
            <v>Ext Comb /Electric Gen /Lignite /Pulverized Coal: Wet Bottom</v>
          </cell>
          <cell r="D24" t="str">
            <v>Fuel Comb - Electric Generation - Coal</v>
          </cell>
          <cell r="G24" t="str">
            <v>External Combustion Boilers</v>
          </cell>
          <cell r="H24" t="str">
            <v>Electric Generation</v>
          </cell>
          <cell r="I24" t="str">
            <v>Pulverized Lignite</v>
          </cell>
          <cell r="J24" t="str">
            <v>Boiler, Wet Bottom</v>
          </cell>
          <cell r="N24">
            <v>41332</v>
          </cell>
        </row>
        <row r="25">
          <cell r="A25" t="str">
            <v>10100301</v>
          </cell>
          <cell r="B25" t="str">
            <v>Point</v>
          </cell>
          <cell r="C25" t="str">
            <v>Ext Comb /Electric Gen /Lignite /Pulverized Coal: Dry Bottom, Wall Fired</v>
          </cell>
          <cell r="D25" t="str">
            <v>Fuel Comb - Electric Generation - Coal</v>
          </cell>
          <cell r="G25" t="str">
            <v>External Combustion Boilers</v>
          </cell>
          <cell r="H25" t="str">
            <v>Electric Generation</v>
          </cell>
          <cell r="I25" t="str">
            <v>Pulverized Lignite</v>
          </cell>
          <cell r="J25" t="str">
            <v>Boiler, Dry bottom wall-fired</v>
          </cell>
          <cell r="N25">
            <v>41332</v>
          </cell>
        </row>
        <row r="26">
          <cell r="A26" t="str">
            <v>10100302</v>
          </cell>
          <cell r="B26" t="str">
            <v>Point</v>
          </cell>
          <cell r="C26" t="str">
            <v>Ext Comb /Electric Gen /Lignite /Pulverized Coal: Dry Bottom, Tangential Fired</v>
          </cell>
          <cell r="D26" t="str">
            <v>Fuel Comb - Electric Generation - Coal</v>
          </cell>
          <cell r="G26" t="str">
            <v>External Combustion Boilers</v>
          </cell>
          <cell r="H26" t="str">
            <v>Electric Generation</v>
          </cell>
          <cell r="I26" t="str">
            <v>Pulverized Lignite</v>
          </cell>
          <cell r="J26" t="str">
            <v>Boiler, Dry Bottom Tangential-fired</v>
          </cell>
          <cell r="N26">
            <v>41332</v>
          </cell>
        </row>
        <row r="27">
          <cell r="A27" t="str">
            <v>10100303</v>
          </cell>
          <cell r="B27" t="str">
            <v>Point</v>
          </cell>
          <cell r="C27" t="str">
            <v>Ext Comb /Electric Gen /Lignite /Cyclone Furnace</v>
          </cell>
          <cell r="D27" t="str">
            <v>Fuel Comb - Electric Generation - Coal</v>
          </cell>
          <cell r="G27" t="str">
            <v>External Combustion Boilers</v>
          </cell>
          <cell r="H27" t="str">
            <v>Electric Generation</v>
          </cell>
          <cell r="I27" t="str">
            <v>Lignite</v>
          </cell>
          <cell r="J27" t="str">
            <v>Cyclone Furnace</v>
          </cell>
          <cell r="N27">
            <v>40988</v>
          </cell>
        </row>
        <row r="28">
          <cell r="A28" t="str">
            <v>10100304</v>
          </cell>
          <cell r="B28" t="str">
            <v>Point</v>
          </cell>
          <cell r="C28" t="str">
            <v>Ext Comb /Electric Gen /Lignite /Traveling Grate (Overfeed) Stoker</v>
          </cell>
          <cell r="D28" t="str">
            <v>Fuel Comb - Electric Generation - Coal</v>
          </cell>
          <cell r="G28" t="str">
            <v>External Combustion Boilers</v>
          </cell>
          <cell r="H28" t="str">
            <v>Electric Generation</v>
          </cell>
          <cell r="I28" t="str">
            <v>Lignite</v>
          </cell>
          <cell r="J28" t="str">
            <v>Boiler, Traveling Grate (Overfeed) Stoker</v>
          </cell>
          <cell r="N28">
            <v>41332</v>
          </cell>
        </row>
        <row r="29">
          <cell r="A29" t="str">
            <v>10100306</v>
          </cell>
          <cell r="B29" t="str">
            <v>Point</v>
          </cell>
          <cell r="C29" t="str">
            <v>Ext Comb /Electric Gen /Lignite /Spreader Stoker</v>
          </cell>
          <cell r="D29" t="str">
            <v>Fuel Comb - Electric Generation - Coal</v>
          </cell>
          <cell r="G29" t="str">
            <v>External Combustion Boilers</v>
          </cell>
          <cell r="H29" t="str">
            <v>Electric Generation</v>
          </cell>
          <cell r="I29" t="str">
            <v>Lignite</v>
          </cell>
          <cell r="J29" t="str">
            <v>Boiler, Spreader Stoker</v>
          </cell>
          <cell r="N29">
            <v>41332</v>
          </cell>
        </row>
        <row r="30">
          <cell r="A30" t="str">
            <v>10100316</v>
          </cell>
          <cell r="B30" t="str">
            <v>Point</v>
          </cell>
          <cell r="C30" t="str">
            <v>Ext Comb /Electric Gen /Lignite /Atmospheric Fluidized Bed ** (See 101003-17 &amp; -18)</v>
          </cell>
          <cell r="D30" t="str">
            <v>Fuel Comb - Electric Generation - Coal</v>
          </cell>
          <cell r="G30" t="str">
            <v>External Combustion Boilers</v>
          </cell>
          <cell r="H30" t="str">
            <v>Electric Generation</v>
          </cell>
          <cell r="I30" t="str">
            <v>Lignite</v>
          </cell>
          <cell r="J30" t="str">
            <v>Boiler, Atmospheric Fluidized Bed ** (See 101003-17 &amp; -18)</v>
          </cell>
          <cell r="L30" t="str">
            <v>2008</v>
          </cell>
          <cell r="N30">
            <v>41332</v>
          </cell>
        </row>
        <row r="31">
          <cell r="A31" t="str">
            <v>10100317</v>
          </cell>
          <cell r="B31" t="str">
            <v>Point</v>
          </cell>
          <cell r="C31" t="str">
            <v>Ext Comb /Electric Gen /Lignite /Atmospheric Fluidized Bed Combustion - Bubbling Bed</v>
          </cell>
          <cell r="D31" t="str">
            <v>Fuel Comb - Electric Generation - Coal</v>
          </cell>
          <cell r="G31" t="str">
            <v>External Combustion Boilers</v>
          </cell>
          <cell r="H31" t="str">
            <v>Electric Generation</v>
          </cell>
          <cell r="I31" t="str">
            <v>Lignite</v>
          </cell>
          <cell r="J31" t="str">
            <v>Boiler, Atmospheric Fluidized Bed Combustion - Bubbling Bed</v>
          </cell>
          <cell r="N31">
            <v>41332</v>
          </cell>
        </row>
        <row r="32">
          <cell r="A32" t="str">
            <v>10100318</v>
          </cell>
          <cell r="B32" t="str">
            <v>Point</v>
          </cell>
          <cell r="C32" t="str">
            <v>Ext Comb /Electric Gen /Lignite /Atmospheric Fluidized Bed Combustion - Circulating Bed</v>
          </cell>
          <cell r="D32" t="str">
            <v>Fuel Comb - Electric Generation - Coal</v>
          </cell>
          <cell r="G32" t="str">
            <v>External Combustion Boilers</v>
          </cell>
          <cell r="H32" t="str">
            <v>Electric Generation</v>
          </cell>
          <cell r="I32" t="str">
            <v>Lignite</v>
          </cell>
          <cell r="J32" t="str">
            <v>Boiler, Atmospheric Fluidized Bed Combustion - Circulating Bed</v>
          </cell>
          <cell r="N32">
            <v>41332</v>
          </cell>
        </row>
        <row r="33">
          <cell r="A33" t="str">
            <v>10100401</v>
          </cell>
          <cell r="B33" t="str">
            <v>Point</v>
          </cell>
          <cell r="C33" t="str">
            <v>Ext Comb /Electric Gen /Residual Oil /Grade 6 Oil: Normal Firing</v>
          </cell>
          <cell r="D33" t="str">
            <v>Fuel Comb - Electric Generation - Oil</v>
          </cell>
          <cell r="G33" t="str">
            <v>External Combustion Boilers</v>
          </cell>
          <cell r="H33" t="str">
            <v>Electric Generation</v>
          </cell>
          <cell r="I33" t="str">
            <v>Residual Oil - Grade 6</v>
          </cell>
          <cell r="J33" t="str">
            <v>Boiler, Normal Firing</v>
          </cell>
          <cell r="N33">
            <v>41164</v>
          </cell>
        </row>
        <row r="34">
          <cell r="A34" t="str">
            <v>10100404</v>
          </cell>
          <cell r="B34" t="str">
            <v>Point</v>
          </cell>
          <cell r="C34" t="str">
            <v>Ext Comb /Electric Gen /Residual Oil /Grade 6 Oil: Tangential Firing</v>
          </cell>
          <cell r="D34" t="str">
            <v>Fuel Comb - Electric Generation - Oil</v>
          </cell>
          <cell r="G34" t="str">
            <v>External Combustion Boilers</v>
          </cell>
          <cell r="H34" t="str">
            <v>Electric Generation</v>
          </cell>
          <cell r="I34" t="str">
            <v>Residual Oil</v>
          </cell>
          <cell r="J34" t="str">
            <v>Boiler, Tangential-fired</v>
          </cell>
          <cell r="N34">
            <v>41332</v>
          </cell>
        </row>
        <row r="35">
          <cell r="A35" t="str">
            <v>10100405</v>
          </cell>
          <cell r="B35" t="str">
            <v>Point</v>
          </cell>
          <cell r="C35" t="str">
            <v>Ext Comb /Electric Gen /Residual Oil /Grade 5 Oil: Normal Firing</v>
          </cell>
          <cell r="D35" t="str">
            <v>Fuel Comb - Electric Generation - Oil</v>
          </cell>
          <cell r="G35" t="str">
            <v>External Combustion Boilers</v>
          </cell>
          <cell r="H35" t="str">
            <v>Electric Generation</v>
          </cell>
          <cell r="I35" t="str">
            <v>Residual Oil</v>
          </cell>
          <cell r="J35" t="str">
            <v>Grade 5 Oil: Normal Firing</v>
          </cell>
          <cell r="N35">
            <v>40988</v>
          </cell>
        </row>
        <row r="36">
          <cell r="A36" t="str">
            <v>10100406</v>
          </cell>
          <cell r="B36" t="str">
            <v>Point</v>
          </cell>
          <cell r="C36" t="str">
            <v>Ext Comb /Electric Gen /Residual Oil /Grade 5 Oil: Tangential Firing</v>
          </cell>
          <cell r="D36" t="str">
            <v>Fuel Comb - Electric Generation - Oil</v>
          </cell>
          <cell r="G36" t="str">
            <v>External Combustion Boilers</v>
          </cell>
          <cell r="H36" t="str">
            <v>Electric Generation</v>
          </cell>
          <cell r="I36" t="str">
            <v>Residual Oil</v>
          </cell>
          <cell r="J36" t="str">
            <v>Grade 5 Oil: Tangential Firing</v>
          </cell>
          <cell r="N36">
            <v>40988</v>
          </cell>
        </row>
        <row r="37">
          <cell r="A37" t="str">
            <v>10100501</v>
          </cell>
          <cell r="B37" t="str">
            <v>Point</v>
          </cell>
          <cell r="C37" t="str">
            <v>Ext Comb /Electric Gen /Distillate Oil /Grades 1 and 2 Oil</v>
          </cell>
          <cell r="D37" t="str">
            <v>Fuel Comb - Electric Generation - Oil</v>
          </cell>
          <cell r="G37" t="str">
            <v>External Combustion Boilers</v>
          </cell>
          <cell r="H37" t="str">
            <v>Electric Generation</v>
          </cell>
          <cell r="I37" t="str">
            <v>Distillate Oil - Grades 1 and 2</v>
          </cell>
          <cell r="J37" t="str">
            <v>Boiler, Normal firing</v>
          </cell>
          <cell r="N37">
            <v>41164</v>
          </cell>
        </row>
        <row r="38">
          <cell r="A38" t="str">
            <v>10100504</v>
          </cell>
          <cell r="B38" t="str">
            <v>Point</v>
          </cell>
          <cell r="C38" t="str">
            <v>Ext Comb /Electric Gen /Distillate Oil /Grade 4 Oil: Normal Firing</v>
          </cell>
          <cell r="D38" t="str">
            <v>Fuel Comb - Electric Generation - Oil</v>
          </cell>
          <cell r="G38" t="str">
            <v>External Combustion Boilers</v>
          </cell>
          <cell r="H38" t="str">
            <v>Electric Generation</v>
          </cell>
          <cell r="I38" t="str">
            <v>Distillate Oil</v>
          </cell>
          <cell r="J38" t="str">
            <v>Grade 4 Oil: Normal Firing</v>
          </cell>
          <cell r="N38">
            <v>40988</v>
          </cell>
        </row>
        <row r="39">
          <cell r="A39" t="str">
            <v>10100505</v>
          </cell>
          <cell r="B39" t="str">
            <v>Point</v>
          </cell>
          <cell r="C39" t="str">
            <v>Ext Comb /Electric Gen /Distillate Oil /Grade 4 Oil: Tangential Firing</v>
          </cell>
          <cell r="D39" t="str">
            <v>Fuel Comb - Electric Generation - Oil</v>
          </cell>
          <cell r="G39" t="str">
            <v>External Combustion Boilers</v>
          </cell>
          <cell r="H39" t="str">
            <v>Electric Generation</v>
          </cell>
          <cell r="I39" t="str">
            <v>Distillate Oil</v>
          </cell>
          <cell r="J39" t="str">
            <v>Boiler, Tangential-fired</v>
          </cell>
          <cell r="N39">
            <v>41332</v>
          </cell>
        </row>
        <row r="40">
          <cell r="A40" t="str">
            <v>10100601</v>
          </cell>
          <cell r="B40" t="str">
            <v>Point</v>
          </cell>
          <cell r="C40" t="str">
            <v>Ext Comb /Electric Gen /Natural Gas /Boilers : 100 Million Btu/hr except Tangential</v>
          </cell>
          <cell r="D40" t="str">
            <v>Fuel Comb - Electric Generation - Natural Gas</v>
          </cell>
          <cell r="G40" t="str">
            <v>External Combustion Boilers</v>
          </cell>
          <cell r="H40" t="str">
            <v>Electric Generation</v>
          </cell>
          <cell r="I40" t="str">
            <v>Natural Gas</v>
          </cell>
          <cell r="J40" t="str">
            <v>Boiler ΓëÑ 100 Million BTU, except tangential</v>
          </cell>
          <cell r="N40">
            <v>41332</v>
          </cell>
        </row>
        <row r="41">
          <cell r="A41" t="str">
            <v>10100602</v>
          </cell>
          <cell r="B41" t="str">
            <v>Point</v>
          </cell>
          <cell r="C41" t="str">
            <v>Ext Comb /Electric Gen /Natural Gas /Boilers &lt; 100 Million Btu/hr except Tangential</v>
          </cell>
          <cell r="D41" t="str">
            <v>Fuel Comb - Electric Generation - Natural Gas</v>
          </cell>
          <cell r="G41" t="str">
            <v>External Combustion Boilers</v>
          </cell>
          <cell r="H41" t="str">
            <v>Electric Generation</v>
          </cell>
          <cell r="I41" t="str">
            <v>Natural Gas</v>
          </cell>
          <cell r="J41" t="str">
            <v>Boiler &lt; 100 Million BTU, except tangential</v>
          </cell>
          <cell r="N41">
            <v>41332</v>
          </cell>
        </row>
        <row r="42">
          <cell r="A42" t="str">
            <v>10100604</v>
          </cell>
          <cell r="B42" t="str">
            <v>Point</v>
          </cell>
          <cell r="C42" t="str">
            <v>Ext Comb /Electric Gen /Natural Gas /Tangentially Fired Units</v>
          </cell>
          <cell r="D42" t="str">
            <v>Fuel Comb - Electric Generation - Natural Gas</v>
          </cell>
          <cell r="G42" t="str">
            <v>External Combustion Boilers</v>
          </cell>
          <cell r="H42" t="str">
            <v>Electric Generation</v>
          </cell>
          <cell r="I42" t="str">
            <v>Natural Gas</v>
          </cell>
          <cell r="J42" t="str">
            <v>Boiler, Tangentially Fired</v>
          </cell>
          <cell r="N42">
            <v>41332</v>
          </cell>
        </row>
        <row r="43">
          <cell r="A43" t="str">
            <v>10100701</v>
          </cell>
          <cell r="B43" t="str">
            <v>Point</v>
          </cell>
          <cell r="C43" t="str">
            <v>Ext Comb /Electric Gen /Process Gas /Boilers : 100 Million Btu/hr</v>
          </cell>
          <cell r="D43" t="str">
            <v>Fuel Comb - Electric Generation - Other</v>
          </cell>
          <cell r="G43" t="str">
            <v>External Combustion Boilers</v>
          </cell>
          <cell r="H43" t="str">
            <v>Electric Generation</v>
          </cell>
          <cell r="I43" t="str">
            <v>Process Gas</v>
          </cell>
          <cell r="J43" t="str">
            <v>Boiler ΓëÑ 100 Million Btu/hr</v>
          </cell>
          <cell r="N43">
            <v>41332</v>
          </cell>
        </row>
        <row r="44">
          <cell r="A44" t="str">
            <v>10100702</v>
          </cell>
          <cell r="B44" t="str">
            <v>Point</v>
          </cell>
          <cell r="C44" t="str">
            <v>Ext Comb /Electric Gen /Process Gas /Boilers &lt; 100 Million Btu/hr</v>
          </cell>
          <cell r="D44" t="str">
            <v>Fuel Comb - Electric Generation - Other</v>
          </cell>
          <cell r="G44" t="str">
            <v>External Combustion Boilers</v>
          </cell>
          <cell r="H44" t="str">
            <v>Electric Generation</v>
          </cell>
          <cell r="I44" t="str">
            <v>Process Gas</v>
          </cell>
          <cell r="J44" t="str">
            <v>Boiler &lt; 100 Million Btu/hr</v>
          </cell>
          <cell r="N44">
            <v>41332</v>
          </cell>
        </row>
        <row r="45">
          <cell r="A45" t="str">
            <v>10100703</v>
          </cell>
          <cell r="B45" t="str">
            <v>Point</v>
          </cell>
          <cell r="C45" t="str">
            <v>Ext Comb /Electric Gen /Process Gas /Petroleum Refinery Gas</v>
          </cell>
          <cell r="D45" t="str">
            <v>Fuel Comb - Electric Generation - Other</v>
          </cell>
          <cell r="G45" t="str">
            <v>External Combustion Boilers</v>
          </cell>
          <cell r="H45" t="str">
            <v>Electric Generation</v>
          </cell>
          <cell r="I45" t="str">
            <v>Petroleum Refinery Gas</v>
          </cell>
          <cell r="J45" t="str">
            <v>Boiler</v>
          </cell>
          <cell r="M45">
            <v>37778</v>
          </cell>
          <cell r="N45">
            <v>41332</v>
          </cell>
        </row>
        <row r="46">
          <cell r="A46" t="str">
            <v>10100704</v>
          </cell>
          <cell r="B46" t="str">
            <v>Point</v>
          </cell>
          <cell r="C46" t="str">
            <v>Ext Comb /Electric Gen /Process Gas /Blast Furnace Gas</v>
          </cell>
          <cell r="D46" t="str">
            <v>Fuel Comb - Electric Generation - Other</v>
          </cell>
          <cell r="G46" t="str">
            <v>External Combustion Boilers</v>
          </cell>
          <cell r="H46" t="str">
            <v>Electric Generation</v>
          </cell>
          <cell r="I46" t="str">
            <v>Process Gas</v>
          </cell>
          <cell r="J46" t="str">
            <v>Blast Furnace Gas</v>
          </cell>
          <cell r="M46">
            <v>37778</v>
          </cell>
          <cell r="N46">
            <v>40988</v>
          </cell>
        </row>
        <row r="47">
          <cell r="A47" t="str">
            <v>10100707</v>
          </cell>
          <cell r="B47" t="str">
            <v>Point</v>
          </cell>
          <cell r="C47" t="str">
            <v>Ext Comb /Electric Gen /Process Gas /Coke Oven Gas</v>
          </cell>
          <cell r="D47" t="str">
            <v>Fuel Comb - Electric Generation - Other</v>
          </cell>
          <cell r="G47" t="str">
            <v>External Combustion Boilers</v>
          </cell>
          <cell r="H47" t="str">
            <v>Electric Generation</v>
          </cell>
          <cell r="I47" t="str">
            <v>Process Gas</v>
          </cell>
          <cell r="J47" t="str">
            <v>Coke Oven Gas</v>
          </cell>
          <cell r="M47">
            <v>37778</v>
          </cell>
          <cell r="N47">
            <v>40988</v>
          </cell>
        </row>
        <row r="48">
          <cell r="A48" t="str">
            <v>10100711</v>
          </cell>
          <cell r="B48" t="str">
            <v>Point</v>
          </cell>
          <cell r="C48" t="str">
            <v>Ext Comb /Electric Gen /Process Gas /Landfill Gas</v>
          </cell>
          <cell r="D48" t="str">
            <v>Fuel Comb - Electric Generation - Other</v>
          </cell>
          <cell r="G48" t="str">
            <v>External Combustion Boilers</v>
          </cell>
          <cell r="H48" t="str">
            <v>Electric Generation</v>
          </cell>
          <cell r="I48" t="str">
            <v>Process Gas</v>
          </cell>
          <cell r="J48" t="str">
            <v>Landfill Gas</v>
          </cell>
          <cell r="M48">
            <v>37778</v>
          </cell>
          <cell r="N48">
            <v>40988</v>
          </cell>
        </row>
        <row r="49">
          <cell r="A49" t="str">
            <v>10100712</v>
          </cell>
          <cell r="B49" t="str">
            <v>Point</v>
          </cell>
          <cell r="C49" t="str">
            <v>Ext Comb /Electric Gen /Process Gas /Digester Gas</v>
          </cell>
          <cell r="D49" t="str">
            <v>Fuel Comb - Electric Generation - Other</v>
          </cell>
          <cell r="G49" t="str">
            <v>External Combustion Boilers</v>
          </cell>
          <cell r="H49" t="str">
            <v>Electric Generation</v>
          </cell>
          <cell r="I49" t="str">
            <v>Process Gas</v>
          </cell>
          <cell r="J49" t="str">
            <v>Digester Gas</v>
          </cell>
          <cell r="M49">
            <v>37778</v>
          </cell>
          <cell r="N49">
            <v>40988</v>
          </cell>
        </row>
        <row r="50">
          <cell r="A50" t="str">
            <v>10100801</v>
          </cell>
          <cell r="B50" t="str">
            <v>Point</v>
          </cell>
          <cell r="C50" t="str">
            <v>Ext Comb /Electric Gen /Petroleum Coke /All Boiler Sizes</v>
          </cell>
          <cell r="D50" t="str">
            <v>Fuel Comb - Electric Generation - Other</v>
          </cell>
          <cell r="G50" t="str">
            <v>External Combustion Boilers</v>
          </cell>
          <cell r="H50" t="str">
            <v>Electric Generation</v>
          </cell>
          <cell r="I50" t="str">
            <v>Petroleum Coke</v>
          </cell>
          <cell r="J50" t="str">
            <v>All Boiler Sizes</v>
          </cell>
          <cell r="N50">
            <v>40988</v>
          </cell>
        </row>
        <row r="51">
          <cell r="A51" t="str">
            <v>10100818</v>
          </cell>
          <cell r="B51" t="str">
            <v>Point</v>
          </cell>
          <cell r="C51" t="str">
            <v>Ext Comb /Electric Gen /Petroleum Coke /Circulating Fluidized Bed Combustion</v>
          </cell>
          <cell r="D51" t="str">
            <v>Fuel Comb - Electric Generation - Other</v>
          </cell>
          <cell r="G51" t="str">
            <v>External Combustion Boilers</v>
          </cell>
          <cell r="H51" t="str">
            <v>Electric Generation</v>
          </cell>
          <cell r="I51" t="str">
            <v>Petroleum Coke</v>
          </cell>
          <cell r="J51" t="str">
            <v>Circulating Fluidized Bed Combustion</v>
          </cell>
          <cell r="M51">
            <v>38019</v>
          </cell>
          <cell r="N51">
            <v>40988</v>
          </cell>
        </row>
        <row r="52">
          <cell r="A52" t="str">
            <v>10100901</v>
          </cell>
          <cell r="B52" t="str">
            <v>Point</v>
          </cell>
          <cell r="C52" t="str">
            <v>Ext Comb /Electric Gen /Bark-fired Boiler</v>
          </cell>
          <cell r="D52" t="str">
            <v>Fuel Comb - Electric Generation - Biomass</v>
          </cell>
          <cell r="G52" t="str">
            <v>External Combustion Boilers</v>
          </cell>
          <cell r="H52" t="str">
            <v>Electric Generation</v>
          </cell>
          <cell r="I52" t="str">
            <v>Wood/Bark Waste</v>
          </cell>
          <cell r="J52" t="str">
            <v>Bark-fired Boiler</v>
          </cell>
          <cell r="N52">
            <v>40988</v>
          </cell>
        </row>
        <row r="53">
          <cell r="A53" t="str">
            <v>10100902</v>
          </cell>
          <cell r="B53" t="str">
            <v>Point</v>
          </cell>
          <cell r="C53" t="str">
            <v>Ext Comb /Electric Gen /Wood/Bark Fired Boiler</v>
          </cell>
          <cell r="D53" t="str">
            <v>Fuel Comb - Electric Generation - Biomass</v>
          </cell>
          <cell r="G53" t="str">
            <v>External Combustion Boilers</v>
          </cell>
          <cell r="H53" t="str">
            <v>Electric Generation</v>
          </cell>
          <cell r="I53" t="str">
            <v>Wood/Bark Waste</v>
          </cell>
          <cell r="J53" t="str">
            <v>Wood/Bark Fired Boiler</v>
          </cell>
          <cell r="N53">
            <v>40988</v>
          </cell>
        </row>
        <row r="54">
          <cell r="A54" t="str">
            <v>10100903</v>
          </cell>
          <cell r="B54" t="str">
            <v>Point</v>
          </cell>
          <cell r="C54" t="str">
            <v>Ext Comb /Electric Gen /Wood-fired Boiler - Wet Wood (:=20% moisture)</v>
          </cell>
          <cell r="D54" t="str">
            <v>Fuel Comb - Electric Generation - Biomass</v>
          </cell>
          <cell r="G54" t="str">
            <v>External Combustion Boilers</v>
          </cell>
          <cell r="H54" t="str">
            <v>Electric Generation</v>
          </cell>
          <cell r="I54" t="str">
            <v>Wood/Bark Waste</v>
          </cell>
          <cell r="J54" t="str">
            <v>Wood-fired Boiler - Wet Wood (&gt;=20% moisture)</v>
          </cell>
          <cell r="N54">
            <v>40995</v>
          </cell>
        </row>
        <row r="55">
          <cell r="A55" t="str">
            <v>10100908</v>
          </cell>
          <cell r="B55" t="str">
            <v>Point</v>
          </cell>
          <cell r="C55" t="str">
            <v>Ext Comb /Electric Gen /Wood-fired Boiler - Dry Wood (&lt;20% moisture)</v>
          </cell>
          <cell r="D55" t="str">
            <v>Fuel Comb - Electric Generation - Biomass</v>
          </cell>
          <cell r="G55" t="str">
            <v>External Combustion Boilers</v>
          </cell>
          <cell r="H55" t="str">
            <v>Electric Generation</v>
          </cell>
          <cell r="I55" t="str">
            <v>Wood/Bark Waste</v>
          </cell>
          <cell r="J55" t="str">
            <v>Wood-fired Boiler - Dry Wood (&lt;20% moisture)</v>
          </cell>
          <cell r="M55">
            <v>37160</v>
          </cell>
          <cell r="N55">
            <v>40988</v>
          </cell>
        </row>
        <row r="56">
          <cell r="A56" t="str">
            <v>10100910</v>
          </cell>
          <cell r="B56" t="str">
            <v>Point</v>
          </cell>
          <cell r="C56" t="str">
            <v>Ext Comb /Electric Gen /Wood/Bark Waste /Fuel cell/Dutch oven boilers **</v>
          </cell>
          <cell r="D56" t="str">
            <v>Fuel Comb - Electric Generation - Biomass</v>
          </cell>
          <cell r="G56" t="str">
            <v>External Combustion Boilers</v>
          </cell>
          <cell r="H56" t="str">
            <v>Electric Generation</v>
          </cell>
          <cell r="I56" t="str">
            <v>Wood/Bark Waste</v>
          </cell>
          <cell r="J56" t="str">
            <v>Fuel cell/Dutch oven boilers **</v>
          </cell>
          <cell r="N56">
            <v>40988</v>
          </cell>
        </row>
        <row r="57">
          <cell r="A57" t="str">
            <v>10100911</v>
          </cell>
          <cell r="B57" t="str">
            <v>Point</v>
          </cell>
          <cell r="C57" t="str">
            <v>Ext Comb /Electric Gen /Wood/Bark Waste /Stoker boilers **</v>
          </cell>
          <cell r="D57" t="str">
            <v>Fuel Comb - Electric Generation - Biomass</v>
          </cell>
          <cell r="G57" t="str">
            <v>External Combustion Boilers</v>
          </cell>
          <cell r="H57" t="str">
            <v>Electric Generation</v>
          </cell>
          <cell r="I57" t="str">
            <v>Wood/Bark Waste</v>
          </cell>
          <cell r="J57" t="str">
            <v>Stoker boilers **</v>
          </cell>
          <cell r="N57">
            <v>40988</v>
          </cell>
        </row>
        <row r="58">
          <cell r="A58" t="str">
            <v>10100912</v>
          </cell>
          <cell r="B58" t="str">
            <v>Point</v>
          </cell>
          <cell r="C58" t="str">
            <v>Ext Comb /Electric Gen /Wood/Bark Waste /Fluidized bed combustion boilers</v>
          </cell>
          <cell r="D58" t="str">
            <v>Fuel Comb - Electric Generation - Biomass</v>
          </cell>
          <cell r="G58" t="str">
            <v>External Combustion Boilers</v>
          </cell>
          <cell r="H58" t="str">
            <v>Electric Generation</v>
          </cell>
          <cell r="I58" t="str">
            <v>Wood/Bark Waste</v>
          </cell>
          <cell r="J58" t="str">
            <v>Fluidized bed combustion boilers</v>
          </cell>
          <cell r="N58">
            <v>40988</v>
          </cell>
        </row>
        <row r="59">
          <cell r="A59" t="str">
            <v>10101001</v>
          </cell>
          <cell r="B59" t="str">
            <v>Point</v>
          </cell>
          <cell r="C59" t="str">
            <v>Ext Comb /Electric Gen /LPG /Butane</v>
          </cell>
          <cell r="D59" t="str">
            <v>Fuel Comb - Electric Generation - Other</v>
          </cell>
          <cell r="G59" t="str">
            <v>External Combustion Boilers</v>
          </cell>
          <cell r="H59" t="str">
            <v>Electric Generation</v>
          </cell>
          <cell r="I59" t="str">
            <v>Liquified Petroleum Gas (LPG)</v>
          </cell>
          <cell r="J59" t="str">
            <v>Butane</v>
          </cell>
          <cell r="N59">
            <v>40988</v>
          </cell>
        </row>
        <row r="60">
          <cell r="A60" t="str">
            <v>10101002</v>
          </cell>
          <cell r="B60" t="str">
            <v>Point</v>
          </cell>
          <cell r="C60" t="str">
            <v>Ext Comb /Electric Gen /LPG /Propane</v>
          </cell>
          <cell r="D60" t="str">
            <v>Fuel Comb - Electric Generation - Other</v>
          </cell>
          <cell r="G60" t="str">
            <v>External Combustion Boilers</v>
          </cell>
          <cell r="H60" t="str">
            <v>Electric Generation</v>
          </cell>
          <cell r="I60" t="str">
            <v>Liquified Petroleum Gas (LPG)</v>
          </cell>
          <cell r="J60" t="str">
            <v>Propane</v>
          </cell>
          <cell r="N60">
            <v>40988</v>
          </cell>
        </row>
        <row r="61">
          <cell r="A61" t="str">
            <v>10101003</v>
          </cell>
          <cell r="B61" t="str">
            <v>Point</v>
          </cell>
          <cell r="C61" t="str">
            <v>Ext Comb /Electric Gen /LPG /Butane/Propane Mixture: Specify Percent Butane in Comments</v>
          </cell>
          <cell r="D61" t="str">
            <v>Fuel Comb - Electric Generation - Other</v>
          </cell>
          <cell r="G61" t="str">
            <v>External Combustion Boilers</v>
          </cell>
          <cell r="H61" t="str">
            <v>Electric Generation</v>
          </cell>
          <cell r="I61" t="str">
            <v>Liquified Petroleum Gas (LPG)</v>
          </cell>
          <cell r="J61" t="str">
            <v>Butane/Propane Mixture: Specify Percent Butane in Comments</v>
          </cell>
          <cell r="N61">
            <v>40988</v>
          </cell>
        </row>
        <row r="62">
          <cell r="A62" t="str">
            <v>10101101</v>
          </cell>
          <cell r="B62" t="str">
            <v>Point</v>
          </cell>
          <cell r="C62" t="str">
            <v>Ext Comb /Electric Gen /Bagasse /All Boiler Sizes</v>
          </cell>
          <cell r="D62" t="str">
            <v>Fuel Comb - Electric Generation - Other</v>
          </cell>
          <cell r="G62" t="str">
            <v>External Combustion Boilers</v>
          </cell>
          <cell r="H62" t="str">
            <v>Electric Generation</v>
          </cell>
          <cell r="I62" t="str">
            <v>Bagasse</v>
          </cell>
          <cell r="J62" t="str">
            <v>All Boiler Sizes</v>
          </cell>
          <cell r="N62">
            <v>40988</v>
          </cell>
        </row>
        <row r="63">
          <cell r="A63" t="str">
            <v>10101201</v>
          </cell>
          <cell r="B63" t="str">
            <v>Point</v>
          </cell>
          <cell r="C63" t="str">
            <v>Ext Comb /Electric Gen /Solid Waste /Specify Waste Material in Comments</v>
          </cell>
          <cell r="D63" t="str">
            <v>Fuel Comb - Electric Generation - Other</v>
          </cell>
          <cell r="G63" t="str">
            <v>External Combustion Boilers</v>
          </cell>
          <cell r="H63" t="str">
            <v>Electric Generation</v>
          </cell>
          <cell r="I63" t="str">
            <v>Solid Waste</v>
          </cell>
          <cell r="J63" t="str">
            <v>Specify Waste Material in Comments</v>
          </cell>
          <cell r="N63">
            <v>40988</v>
          </cell>
        </row>
        <row r="64">
          <cell r="A64" t="str">
            <v>10101202</v>
          </cell>
          <cell r="B64" t="str">
            <v>Point</v>
          </cell>
          <cell r="C64" t="str">
            <v>Ext Comb /Electric Gen /Solid Waste /Refuse Derived Fuel</v>
          </cell>
          <cell r="D64" t="str">
            <v>Fuel Comb - Electric Generation - Other</v>
          </cell>
          <cell r="G64" t="str">
            <v>External Combustion Boilers</v>
          </cell>
          <cell r="H64" t="str">
            <v>Electric Generation</v>
          </cell>
          <cell r="I64" t="str">
            <v>Solid Waste</v>
          </cell>
          <cell r="J64" t="str">
            <v>Refuse Derived Fuel</v>
          </cell>
          <cell r="N64">
            <v>40988</v>
          </cell>
        </row>
        <row r="65">
          <cell r="A65" t="str">
            <v>10101204</v>
          </cell>
          <cell r="B65" t="str">
            <v>Point</v>
          </cell>
          <cell r="C65" t="str">
            <v>Ext Comb /Electric Gen /Solid Waste /Tire Derived Fuel : Shredded</v>
          </cell>
          <cell r="D65" t="str">
            <v>Fuel Comb - Electric Generation - Other</v>
          </cell>
          <cell r="G65" t="str">
            <v>External Combustion Boilers</v>
          </cell>
          <cell r="H65" t="str">
            <v>Electric Generation</v>
          </cell>
          <cell r="I65" t="str">
            <v>Solid Waste</v>
          </cell>
          <cell r="J65" t="str">
            <v>Tire Derived Fuel : Shredded</v>
          </cell>
          <cell r="M65">
            <v>37477</v>
          </cell>
          <cell r="N65">
            <v>40988</v>
          </cell>
        </row>
        <row r="66">
          <cell r="A66" t="str">
            <v>10101205</v>
          </cell>
          <cell r="B66" t="str">
            <v>Point</v>
          </cell>
          <cell r="C66" t="str">
            <v>Ext Comb /Electric Gen /Solid Waste /Sludge Waste</v>
          </cell>
          <cell r="D66" t="str">
            <v>Fuel Comb - Electric Generation - Other</v>
          </cell>
          <cell r="G66" t="str">
            <v>External Combustion Boilers</v>
          </cell>
          <cell r="H66" t="str">
            <v>Electric Generation</v>
          </cell>
          <cell r="I66" t="str">
            <v>Solid Waste</v>
          </cell>
          <cell r="J66" t="str">
            <v>Sludge Waste</v>
          </cell>
          <cell r="M66">
            <v>37778</v>
          </cell>
          <cell r="N66">
            <v>40988</v>
          </cell>
        </row>
        <row r="67">
          <cell r="A67" t="str">
            <v>10101206</v>
          </cell>
          <cell r="B67" t="str">
            <v>Point</v>
          </cell>
          <cell r="C67" t="str">
            <v>Ext Comb /Electric Gen /Solid Waste /Agric Byproducts (rice or peanut hulls, shells, cow manure, etc</v>
          </cell>
          <cell r="D67" t="str">
            <v>Fuel Comb - Electric Generation - Other</v>
          </cell>
          <cell r="G67" t="str">
            <v>External Combustion Boilers</v>
          </cell>
          <cell r="H67" t="str">
            <v>Electric Generation</v>
          </cell>
          <cell r="I67" t="str">
            <v>Solid Waste</v>
          </cell>
          <cell r="J67" t="str">
            <v>Agricultural Byproducts (rice or peanut hulls, shells, cow manure, etc</v>
          </cell>
          <cell r="M67">
            <v>37778</v>
          </cell>
          <cell r="N67">
            <v>40988</v>
          </cell>
        </row>
        <row r="68">
          <cell r="A68" t="str">
            <v>10101207</v>
          </cell>
          <cell r="B68" t="str">
            <v>Point</v>
          </cell>
          <cell r="C68" t="str">
            <v>Ext Comb /Electric Gen /Solid Waste /Biomass Solids/Boiler</v>
          </cell>
          <cell r="D68" t="str">
            <v>Fuel Comb - Electric Generation - Biomass</v>
          </cell>
          <cell r="G68" t="str">
            <v>External Combustion Boilers</v>
          </cell>
          <cell r="H68" t="str">
            <v>Electric Generation</v>
          </cell>
          <cell r="I68" t="str">
            <v>Biomass Solids</v>
          </cell>
          <cell r="J68" t="str">
            <v>Biomass Solids, Boiler type unknown (use 10101209 or -10)</v>
          </cell>
          <cell r="M68">
            <v>37778</v>
          </cell>
          <cell r="N68">
            <v>40995</v>
          </cell>
        </row>
        <row r="69">
          <cell r="A69" t="str">
            <v>10101208</v>
          </cell>
          <cell r="B69" t="str">
            <v>Point</v>
          </cell>
          <cell r="C69" t="str">
            <v>Ext Comb /Electric Gen /Solid Waste /Paper Pellets</v>
          </cell>
          <cell r="D69" t="str">
            <v>Fuel Comb - Electric Generation - Other</v>
          </cell>
          <cell r="G69" t="str">
            <v>External Combustion Boilers</v>
          </cell>
          <cell r="H69" t="str">
            <v>Electric Generation</v>
          </cell>
          <cell r="I69" t="str">
            <v>Solid Waste</v>
          </cell>
          <cell r="J69" t="str">
            <v>Paper Pellets</v>
          </cell>
          <cell r="M69">
            <v>37778</v>
          </cell>
          <cell r="N69">
            <v>40988</v>
          </cell>
        </row>
        <row r="70">
          <cell r="A70" t="str">
            <v>10101209</v>
          </cell>
          <cell r="B70" t="str">
            <v>Point</v>
          </cell>
          <cell r="C70" t="str">
            <v>Ext Comb /Electric Gen /Solid Waste /Biomass Solids/Boiler-Stoker</v>
          </cell>
          <cell r="D70" t="str">
            <v>Fuel Comb - Electric Generation - Biomass</v>
          </cell>
          <cell r="G70" t="str">
            <v>External Combustion Boilers</v>
          </cell>
          <cell r="H70" t="str">
            <v>Electric Generation</v>
          </cell>
          <cell r="I70" t="str">
            <v>Biomass Solids</v>
          </cell>
          <cell r="J70" t="str">
            <v>Boiler, Stoker</v>
          </cell>
          <cell r="M70">
            <v>40995</v>
          </cell>
          <cell r="N70">
            <v>41113</v>
          </cell>
        </row>
        <row r="71">
          <cell r="A71" t="str">
            <v>10101210</v>
          </cell>
          <cell r="B71" t="str">
            <v>Point</v>
          </cell>
          <cell r="C71" t="str">
            <v>Ext Comb /Electric Gen /Solid Waste /Biomass Solids/Boiler-non-stoker</v>
          </cell>
          <cell r="D71" t="str">
            <v>Fuel Comb - Electric Generation - Biomass</v>
          </cell>
          <cell r="G71" t="str">
            <v>External Combustion Boilers</v>
          </cell>
          <cell r="H71" t="str">
            <v>Electric Generation</v>
          </cell>
          <cell r="I71" t="str">
            <v>Biomass Solids</v>
          </cell>
          <cell r="J71" t="str">
            <v>Boiler, Non-stoker</v>
          </cell>
          <cell r="M71">
            <v>40995</v>
          </cell>
          <cell r="N71">
            <v>41113</v>
          </cell>
        </row>
        <row r="72">
          <cell r="A72" t="str">
            <v>10101301</v>
          </cell>
          <cell r="B72" t="str">
            <v>Point</v>
          </cell>
          <cell r="C72" t="str">
            <v>Ext Comb /Electric Gen /Liquid Waste /Specify Waste Material in Comments</v>
          </cell>
          <cell r="D72" t="str">
            <v>Fuel Comb - Electric Generation - Other</v>
          </cell>
          <cell r="G72" t="str">
            <v>External Combustion Boilers</v>
          </cell>
          <cell r="H72" t="str">
            <v>Electric Generation</v>
          </cell>
          <cell r="I72" t="str">
            <v>Liquid Waste</v>
          </cell>
          <cell r="J72" t="str">
            <v>Specify Waste Material in Comments</v>
          </cell>
          <cell r="N72">
            <v>40988</v>
          </cell>
        </row>
        <row r="73">
          <cell r="A73" t="str">
            <v>10101302</v>
          </cell>
          <cell r="B73" t="str">
            <v>Point</v>
          </cell>
          <cell r="C73" t="str">
            <v>Ext Comb /Electric Gen /Liquid Waste /Waste Oil</v>
          </cell>
          <cell r="D73" t="str">
            <v>Fuel Comb - Electric Generation - Other</v>
          </cell>
          <cell r="G73" t="str">
            <v>External Combustion Boilers</v>
          </cell>
          <cell r="H73" t="str">
            <v>Electric Generation</v>
          </cell>
          <cell r="I73" t="str">
            <v>Liquid Waste</v>
          </cell>
          <cell r="J73" t="str">
            <v>Waste Oil</v>
          </cell>
          <cell r="N73">
            <v>40988</v>
          </cell>
        </row>
        <row r="74">
          <cell r="A74" t="str">
            <v>10101304</v>
          </cell>
          <cell r="B74" t="str">
            <v>Point</v>
          </cell>
          <cell r="C74" t="str">
            <v>Ext Comb /Electric Gen /Liquid Waste /Black Liquor</v>
          </cell>
          <cell r="D74" t="str">
            <v>Fuel Comb - Electric Generation - Other</v>
          </cell>
          <cell r="G74" t="str">
            <v>External Combustion Boilers</v>
          </cell>
          <cell r="H74" t="str">
            <v>Electric Generation</v>
          </cell>
          <cell r="I74" t="str">
            <v>Liquid Waste</v>
          </cell>
          <cell r="J74" t="str">
            <v>Black Liquor</v>
          </cell>
          <cell r="M74">
            <v>37778</v>
          </cell>
          <cell r="N74">
            <v>40988</v>
          </cell>
        </row>
        <row r="75">
          <cell r="A75" t="str">
            <v>10101305</v>
          </cell>
          <cell r="B75" t="str">
            <v>Point</v>
          </cell>
          <cell r="C75" t="str">
            <v>Ext Comb /Electric Gen /Liquid Waste /Red Liquor</v>
          </cell>
          <cell r="D75" t="str">
            <v>Fuel Comb - Electric Generation - Other</v>
          </cell>
          <cell r="G75" t="str">
            <v>External Combustion Boilers</v>
          </cell>
          <cell r="H75" t="str">
            <v>Electric Generation</v>
          </cell>
          <cell r="I75" t="str">
            <v>Liquid Waste</v>
          </cell>
          <cell r="J75" t="str">
            <v>Red Liquor</v>
          </cell>
          <cell r="M75">
            <v>37778</v>
          </cell>
          <cell r="N75">
            <v>40988</v>
          </cell>
        </row>
        <row r="76">
          <cell r="A76" t="str">
            <v>10101306</v>
          </cell>
          <cell r="B76" t="str">
            <v>Point</v>
          </cell>
          <cell r="C76" t="str">
            <v>Ext Comb /Electric Gen /Liquid Waste /Spent Sulfite Liquor</v>
          </cell>
          <cell r="D76" t="str">
            <v>Fuel Comb - Electric Generation - Other</v>
          </cell>
          <cell r="G76" t="str">
            <v>External Combustion Boilers</v>
          </cell>
          <cell r="H76" t="str">
            <v>Electric Generation</v>
          </cell>
          <cell r="I76" t="str">
            <v>Liquid Waste</v>
          </cell>
          <cell r="J76" t="str">
            <v>Spent Sulfite Liquor</v>
          </cell>
          <cell r="M76">
            <v>37778</v>
          </cell>
          <cell r="N76">
            <v>40988</v>
          </cell>
        </row>
        <row r="77">
          <cell r="A77" t="str">
            <v>10101307</v>
          </cell>
          <cell r="B77" t="str">
            <v>Point</v>
          </cell>
          <cell r="C77" t="str">
            <v>Ext Comb /Electric Gen /Liquid Waste /Tall Oil</v>
          </cell>
          <cell r="D77" t="str">
            <v>Fuel Comb - Electric Generation - Other</v>
          </cell>
          <cell r="G77" t="str">
            <v>External Combustion Boilers</v>
          </cell>
          <cell r="H77" t="str">
            <v>Electric Generation</v>
          </cell>
          <cell r="I77" t="str">
            <v>Liquid Waste</v>
          </cell>
          <cell r="J77" t="str">
            <v>Tall Oil</v>
          </cell>
          <cell r="M77">
            <v>37778</v>
          </cell>
          <cell r="N77">
            <v>40988</v>
          </cell>
        </row>
        <row r="78">
          <cell r="A78" t="str">
            <v>10101308</v>
          </cell>
          <cell r="B78" t="str">
            <v>Point</v>
          </cell>
          <cell r="C78" t="str">
            <v>Ext Comb /Electric Gen /Liquid Waste /Wood/Wood Waste Liquid</v>
          </cell>
          <cell r="D78" t="str">
            <v>Fuel Comb - Electric Generation - Other</v>
          </cell>
          <cell r="G78" t="str">
            <v>External Combustion Boilers</v>
          </cell>
          <cell r="H78" t="str">
            <v>Electric Generation</v>
          </cell>
          <cell r="I78" t="str">
            <v>Liquid Waste</v>
          </cell>
          <cell r="J78" t="str">
            <v>Wood/Wood Waste Liquid</v>
          </cell>
          <cell r="M78">
            <v>37778</v>
          </cell>
          <cell r="N78">
            <v>40988</v>
          </cell>
        </row>
        <row r="79">
          <cell r="A79" t="str">
            <v>10101309</v>
          </cell>
          <cell r="B79" t="str">
            <v>Point</v>
          </cell>
          <cell r="C79" t="str">
            <v>Ext Comb /Electric Gen /Solid Waste /Biomass Liquids/Boiler</v>
          </cell>
          <cell r="D79" t="str">
            <v>Fuel Comb - Electric Generation - Biomass</v>
          </cell>
          <cell r="G79" t="str">
            <v>External Combustion Boilers</v>
          </cell>
          <cell r="H79" t="str">
            <v>Electric Generation</v>
          </cell>
          <cell r="I79" t="str">
            <v>Biomass Liquids</v>
          </cell>
          <cell r="J79" t="str">
            <v>Boiler</v>
          </cell>
          <cell r="M79">
            <v>40995</v>
          </cell>
          <cell r="N79">
            <v>41113</v>
          </cell>
        </row>
        <row r="80">
          <cell r="A80" t="str">
            <v>10101501</v>
          </cell>
          <cell r="B80" t="str">
            <v>Point</v>
          </cell>
          <cell r="C80" t="str">
            <v>Ext Comb /Electric Gen /Geothermal Power Plant: Off-gas Ejectors</v>
          </cell>
          <cell r="D80" t="str">
            <v>Fuel Comb - Electric Generation - Other</v>
          </cell>
          <cell r="G80" t="str">
            <v>External Combustion Boilers</v>
          </cell>
          <cell r="H80" t="str">
            <v>Electric Generation</v>
          </cell>
          <cell r="I80" t="str">
            <v>Geothermal Power Plants</v>
          </cell>
          <cell r="J80" t="str">
            <v>Geothermal Power Plant: Off-gas Ejectors</v>
          </cell>
          <cell r="N80">
            <v>40988</v>
          </cell>
        </row>
        <row r="81">
          <cell r="A81" t="str">
            <v>10101502</v>
          </cell>
          <cell r="B81" t="str">
            <v>Point</v>
          </cell>
          <cell r="C81" t="str">
            <v>Ext Comb /Electric Gen /Geothermal Power Plant: Cooling Tower Exhaust</v>
          </cell>
          <cell r="D81" t="str">
            <v>Fuel Comb - Electric Generation - Other</v>
          </cell>
          <cell r="G81" t="str">
            <v>External Combustion Boilers</v>
          </cell>
          <cell r="H81" t="str">
            <v>Electric Generation</v>
          </cell>
          <cell r="I81" t="str">
            <v>Geothermal Power Plants</v>
          </cell>
          <cell r="J81" t="str">
            <v>Geothermal Power Plant: Cooling Tower Exhaust</v>
          </cell>
          <cell r="N81">
            <v>40988</v>
          </cell>
        </row>
        <row r="82">
          <cell r="A82" t="str">
            <v>10101601</v>
          </cell>
          <cell r="B82" t="str">
            <v>Point</v>
          </cell>
          <cell r="C82" t="str">
            <v>Ext Comb /Electric Gen /Methanol /All</v>
          </cell>
          <cell r="D82" t="str">
            <v>Fuel Comb - Electric Generation - Other</v>
          </cell>
          <cell r="G82" t="str">
            <v>External Combustion Boilers</v>
          </cell>
          <cell r="H82" t="str">
            <v>Electric Generation</v>
          </cell>
          <cell r="I82" t="str">
            <v>Methanol</v>
          </cell>
          <cell r="J82" t="str">
            <v>All</v>
          </cell>
          <cell r="M82">
            <v>37778</v>
          </cell>
          <cell r="N82">
            <v>40988</v>
          </cell>
        </row>
        <row r="83">
          <cell r="A83" t="str">
            <v>10101801</v>
          </cell>
          <cell r="B83" t="str">
            <v>Point</v>
          </cell>
          <cell r="C83" t="str">
            <v>Ext Comb /Electric Gen /Hydrogen /All</v>
          </cell>
          <cell r="D83" t="str">
            <v>Fuel Comb - Electric Generation - Other</v>
          </cell>
          <cell r="G83" t="str">
            <v>External Combustion Boilers</v>
          </cell>
          <cell r="H83" t="str">
            <v>Electric Generation</v>
          </cell>
          <cell r="I83" t="str">
            <v>Hydrogen</v>
          </cell>
          <cell r="J83" t="str">
            <v>All</v>
          </cell>
          <cell r="M83">
            <v>37778</v>
          </cell>
          <cell r="N83">
            <v>40988</v>
          </cell>
        </row>
        <row r="84">
          <cell r="A84" t="str">
            <v>10101901</v>
          </cell>
          <cell r="B84" t="str">
            <v>Point</v>
          </cell>
          <cell r="C84" t="str">
            <v>Ext Comb /Electric Gen /Coal-based Synfuel /All</v>
          </cell>
          <cell r="D84" t="str">
            <v>Fuel Comb - Electric Generation - Other</v>
          </cell>
          <cell r="G84" t="str">
            <v>External Combustion Boilers</v>
          </cell>
          <cell r="H84" t="str">
            <v>Electric Generation</v>
          </cell>
          <cell r="I84" t="str">
            <v>Coal-based Synfuel</v>
          </cell>
          <cell r="J84" t="str">
            <v>All</v>
          </cell>
          <cell r="M84">
            <v>37778</v>
          </cell>
          <cell r="N84">
            <v>40988</v>
          </cell>
        </row>
        <row r="85">
          <cell r="A85" t="str">
            <v>10102001</v>
          </cell>
          <cell r="B85" t="str">
            <v>Point</v>
          </cell>
          <cell r="C85" t="str">
            <v>Ext Comb /Electric Gen /Waste Coal /All</v>
          </cell>
          <cell r="D85" t="str">
            <v>Fuel Comb - Electric Generation - Coal</v>
          </cell>
          <cell r="G85" t="str">
            <v>External Combustion Boilers</v>
          </cell>
          <cell r="H85" t="str">
            <v>Electric Generation</v>
          </cell>
          <cell r="I85" t="str">
            <v>Waste Coal</v>
          </cell>
          <cell r="J85" t="str">
            <v>All</v>
          </cell>
          <cell r="M85">
            <v>37778</v>
          </cell>
          <cell r="N85">
            <v>40988</v>
          </cell>
        </row>
        <row r="86">
          <cell r="A86" t="str">
            <v>10102018</v>
          </cell>
          <cell r="B86" t="str">
            <v>Point</v>
          </cell>
          <cell r="C86" t="str">
            <v>Ext Comb /Electric Gen /Waste Coal /Circulating Fluidized Bed</v>
          </cell>
          <cell r="D86" t="str">
            <v>Fuel Comb - Electric Generation - Coal</v>
          </cell>
          <cell r="G86" t="str">
            <v>External Combustion Boilers</v>
          </cell>
          <cell r="H86" t="str">
            <v>Electric Generation</v>
          </cell>
          <cell r="I86" t="str">
            <v>Waste Coal</v>
          </cell>
          <cell r="J86" t="str">
            <v>Circulating Fluidized Bed Combustion</v>
          </cell>
          <cell r="M86">
            <v>38019</v>
          </cell>
          <cell r="N86">
            <v>40988</v>
          </cell>
        </row>
        <row r="87">
          <cell r="A87" t="str">
            <v>10102101</v>
          </cell>
          <cell r="B87" t="str">
            <v>Point</v>
          </cell>
          <cell r="C87" t="str">
            <v>Ext Comb /Electric Gen /Other Oil /All</v>
          </cell>
          <cell r="D87" t="str">
            <v>Fuel Comb - Electric Generation - Oil</v>
          </cell>
          <cell r="G87" t="str">
            <v>External Combustion Boilers</v>
          </cell>
          <cell r="H87" t="str">
            <v>Electric Generation</v>
          </cell>
          <cell r="I87" t="str">
            <v>Other Oil</v>
          </cell>
          <cell r="J87" t="str">
            <v>All</v>
          </cell>
          <cell r="M87">
            <v>37778</v>
          </cell>
          <cell r="N87">
            <v>40988</v>
          </cell>
        </row>
        <row r="88">
          <cell r="A88" t="str">
            <v>10200101</v>
          </cell>
          <cell r="B88" t="str">
            <v>Point</v>
          </cell>
          <cell r="C88" t="str">
            <v>Ext Comb /Industrial /Anthracite Coal /Pulverized Coal</v>
          </cell>
          <cell r="D88" t="str">
            <v>Fuel Comb - Industrial Boilers, ICEs - Coal</v>
          </cell>
          <cell r="G88" t="str">
            <v>External Combustion Boilers</v>
          </cell>
          <cell r="H88" t="str">
            <v>Industrial</v>
          </cell>
          <cell r="I88" t="str">
            <v>Anthracite Coal</v>
          </cell>
          <cell r="J88" t="str">
            <v>Pulverized Coal</v>
          </cell>
          <cell r="N88">
            <v>40988</v>
          </cell>
        </row>
        <row r="89">
          <cell r="A89" t="str">
            <v>10200104</v>
          </cell>
          <cell r="B89" t="str">
            <v>Point</v>
          </cell>
          <cell r="C89" t="str">
            <v>Ext Comb /Industrial /Anthracite Coal /Traveling Grate (Overfeed) Stoker</v>
          </cell>
          <cell r="D89" t="str">
            <v>Fuel Comb - Industrial Boilers, ICEs - Coal</v>
          </cell>
          <cell r="G89" t="str">
            <v>External Combustion Boilers</v>
          </cell>
          <cell r="H89" t="str">
            <v>Industrial</v>
          </cell>
          <cell r="I89" t="str">
            <v>Anthracite Coal</v>
          </cell>
          <cell r="J89" t="str">
            <v>Traveling Grate (Overfeed) Stoker</v>
          </cell>
          <cell r="N89">
            <v>40988</v>
          </cell>
        </row>
        <row r="90">
          <cell r="A90" t="str">
            <v>10200107</v>
          </cell>
          <cell r="B90" t="str">
            <v>Point</v>
          </cell>
          <cell r="C90" t="str">
            <v>Ext Comb /Industrial /Anthracite Coal /Hand-fired</v>
          </cell>
          <cell r="D90" t="str">
            <v>Fuel Comb - Industrial Boilers, ICEs - Coal</v>
          </cell>
          <cell r="G90" t="str">
            <v>External Combustion Boilers</v>
          </cell>
          <cell r="H90" t="str">
            <v>Industrial</v>
          </cell>
          <cell r="I90" t="str">
            <v>Anthracite Coal</v>
          </cell>
          <cell r="J90" t="str">
            <v>Hand-fired</v>
          </cell>
          <cell r="N90">
            <v>40988</v>
          </cell>
        </row>
        <row r="91">
          <cell r="A91" t="str">
            <v>10200117</v>
          </cell>
          <cell r="B91" t="str">
            <v>Point</v>
          </cell>
          <cell r="C91" t="str">
            <v>Ext Comb /Industrial /Anthracite Coal /Fluidized Bed Boiler Burning Anthracite-Culm Fuel</v>
          </cell>
          <cell r="D91" t="str">
            <v>Fuel Comb - Industrial Boilers, ICEs - Coal</v>
          </cell>
          <cell r="G91" t="str">
            <v>External Combustion Boilers</v>
          </cell>
          <cell r="H91" t="str">
            <v>Industrial</v>
          </cell>
          <cell r="I91" t="str">
            <v>Anthracite Coal</v>
          </cell>
          <cell r="J91" t="str">
            <v>Fluidized Bed Boiler Burning Anthracite-Culm Fuel</v>
          </cell>
          <cell r="N91">
            <v>40988</v>
          </cell>
        </row>
        <row r="92">
          <cell r="A92" t="str">
            <v>10200201</v>
          </cell>
          <cell r="B92" t="str">
            <v>Point</v>
          </cell>
          <cell r="C92" t="str">
            <v>Ext Comb /Industrial /Bitum Coal /Pulverized Coal: Wet Bottom</v>
          </cell>
          <cell r="D92" t="str">
            <v>Fuel Comb - Industrial Boilers, ICEs - Coal</v>
          </cell>
          <cell r="G92" t="str">
            <v>External Combustion Boilers</v>
          </cell>
          <cell r="H92" t="str">
            <v>Industrial</v>
          </cell>
          <cell r="I92" t="str">
            <v>Bituminous Coal</v>
          </cell>
          <cell r="J92" t="str">
            <v>Pulverized Coal: Wet Bottom</v>
          </cell>
          <cell r="N92">
            <v>40996</v>
          </cell>
        </row>
        <row r="93">
          <cell r="A93" t="str">
            <v>10200202</v>
          </cell>
          <cell r="B93" t="str">
            <v>Point</v>
          </cell>
          <cell r="C93" t="str">
            <v>Ext Comb /Industrial /Bitum Coal /Pulverized Coal: Dry Bottom</v>
          </cell>
          <cell r="D93" t="str">
            <v>Fuel Comb - Industrial Boilers, ICEs - Coal</v>
          </cell>
          <cell r="G93" t="str">
            <v>External Combustion Boilers</v>
          </cell>
          <cell r="H93" t="str">
            <v>Industrial</v>
          </cell>
          <cell r="I93" t="str">
            <v>Bituminous Coal</v>
          </cell>
          <cell r="J93" t="str">
            <v>Pulverized Coal: Dry Bottom</v>
          </cell>
          <cell r="N93">
            <v>40996</v>
          </cell>
        </row>
        <row r="94">
          <cell r="A94" t="str">
            <v>10200203</v>
          </cell>
          <cell r="B94" t="str">
            <v>Point</v>
          </cell>
          <cell r="C94" t="str">
            <v>Ext Comb /Industrial /Bitum Coal /Cyclone Furnace</v>
          </cell>
          <cell r="D94" t="str">
            <v>Fuel Comb - Industrial Boilers, ICEs - Coal</v>
          </cell>
          <cell r="G94" t="str">
            <v>External Combustion Boilers</v>
          </cell>
          <cell r="H94" t="str">
            <v>Industrial</v>
          </cell>
          <cell r="I94" t="str">
            <v>Bituminous Coal</v>
          </cell>
          <cell r="J94" t="str">
            <v>Cyclone Furnace</v>
          </cell>
          <cell r="N94">
            <v>40996</v>
          </cell>
        </row>
        <row r="95">
          <cell r="A95" t="str">
            <v>10200204</v>
          </cell>
          <cell r="B95" t="str">
            <v>Point</v>
          </cell>
          <cell r="C95" t="str">
            <v>Ext Comb /Industrial /Bitum Coal /Spreader Stoker</v>
          </cell>
          <cell r="D95" t="str">
            <v>Fuel Comb - Industrial Boilers, ICEs - Coal</v>
          </cell>
          <cell r="G95" t="str">
            <v>External Combustion Boilers</v>
          </cell>
          <cell r="H95" t="str">
            <v>Industrial</v>
          </cell>
          <cell r="I95" t="str">
            <v>Bituminous Coal</v>
          </cell>
          <cell r="J95" t="str">
            <v>Spreader Stoker</v>
          </cell>
          <cell r="N95">
            <v>40996</v>
          </cell>
        </row>
        <row r="96">
          <cell r="A96" t="str">
            <v>10200205</v>
          </cell>
          <cell r="B96" t="str">
            <v>Point</v>
          </cell>
          <cell r="C96" t="str">
            <v>Ext Comb /Industrial /Bitum Coal /Overfeed Stoker</v>
          </cell>
          <cell r="D96" t="str">
            <v>Fuel Comb - Industrial Boilers, ICEs - Coal</v>
          </cell>
          <cell r="G96" t="str">
            <v>External Combustion Boilers</v>
          </cell>
          <cell r="H96" t="str">
            <v>Industrial</v>
          </cell>
          <cell r="I96" t="str">
            <v>Bituminous Coal</v>
          </cell>
          <cell r="J96" t="str">
            <v>Overfeed Stoker</v>
          </cell>
          <cell r="N96">
            <v>40996</v>
          </cell>
        </row>
        <row r="97">
          <cell r="A97" t="str">
            <v>10200206</v>
          </cell>
          <cell r="B97" t="str">
            <v>Point</v>
          </cell>
          <cell r="C97" t="str">
            <v>Ext Comb /Industrial /Bitum Coal /Underfeed Stoker</v>
          </cell>
          <cell r="D97" t="str">
            <v>Fuel Comb - Industrial Boilers, ICEs - Coal</v>
          </cell>
          <cell r="G97" t="str">
            <v>External Combustion Boilers</v>
          </cell>
          <cell r="H97" t="str">
            <v>Industrial</v>
          </cell>
          <cell r="I97" t="str">
            <v>Bituminous Coal</v>
          </cell>
          <cell r="J97" t="str">
            <v>Underfeed Stoker</v>
          </cell>
          <cell r="N97">
            <v>40996</v>
          </cell>
        </row>
        <row r="98">
          <cell r="A98" t="str">
            <v>10200210</v>
          </cell>
          <cell r="B98" t="str">
            <v>Point</v>
          </cell>
          <cell r="C98" t="str">
            <v>Ext Comb /Industrial /Bitum Coal /Overfeed Stoker **</v>
          </cell>
          <cell r="D98" t="str">
            <v>Fuel Comb - Industrial Boilers, ICEs - Coal</v>
          </cell>
          <cell r="G98" t="str">
            <v>External Combustion Boilers</v>
          </cell>
          <cell r="H98" t="str">
            <v>Industrial</v>
          </cell>
          <cell r="I98" t="str">
            <v>Bituminous Coal</v>
          </cell>
          <cell r="J98" t="str">
            <v>Overfeed Stoker **</v>
          </cell>
          <cell r="K98" t="str">
            <v>10200205</v>
          </cell>
          <cell r="L98" t="str">
            <v>2008</v>
          </cell>
          <cell r="N98">
            <v>40995</v>
          </cell>
        </row>
        <row r="99">
          <cell r="A99" t="str">
            <v>10200212</v>
          </cell>
          <cell r="B99" t="str">
            <v>Point</v>
          </cell>
          <cell r="C99" t="str">
            <v>Ext Comb /Industrial /Bitum Coal /Pulverized Coal: Dry Bottom (Tangential)</v>
          </cell>
          <cell r="D99" t="str">
            <v>Fuel Comb - Industrial Boilers, ICEs - Coal</v>
          </cell>
          <cell r="G99" t="str">
            <v>External Combustion Boilers</v>
          </cell>
          <cell r="H99" t="str">
            <v>Industrial</v>
          </cell>
          <cell r="I99" t="str">
            <v>Bituminous Coal</v>
          </cell>
          <cell r="J99" t="str">
            <v>Pulverized Coal: Dry Bottom (Tangential)</v>
          </cell>
          <cell r="N99">
            <v>40996</v>
          </cell>
        </row>
        <row r="100">
          <cell r="A100" t="str">
            <v>10200213</v>
          </cell>
          <cell r="B100" t="str">
            <v>Point</v>
          </cell>
          <cell r="C100" t="str">
            <v>Ext Comb /Industrial /Bitum Coal /Wet Slurry</v>
          </cell>
          <cell r="D100" t="str">
            <v>Fuel Comb - Industrial Boilers, ICEs - Coal</v>
          </cell>
          <cell r="G100" t="str">
            <v>External Combustion Boilers</v>
          </cell>
          <cell r="H100" t="str">
            <v>Industrial</v>
          </cell>
          <cell r="I100" t="str">
            <v>Bituminous Coal</v>
          </cell>
          <cell r="J100" t="str">
            <v>Wet Slurry</v>
          </cell>
          <cell r="N100">
            <v>40996</v>
          </cell>
        </row>
        <row r="101">
          <cell r="A101" t="str">
            <v>10200217</v>
          </cell>
          <cell r="B101" t="str">
            <v>Point</v>
          </cell>
          <cell r="C101" t="str">
            <v>Ext Comb /Industrial /Bitum Coal /Atmospheric Fluidized Bed Combustion: Bubbling Bed</v>
          </cell>
          <cell r="D101" t="str">
            <v>Fuel Comb - Industrial Boilers, ICEs - Coal</v>
          </cell>
          <cell r="G101" t="str">
            <v>External Combustion Boilers</v>
          </cell>
          <cell r="H101" t="str">
            <v>Industrial</v>
          </cell>
          <cell r="I101" t="str">
            <v>Bituminous Coal</v>
          </cell>
          <cell r="J101" t="str">
            <v>Atmospheric Fluidized Bed Combustion: Bubbling Bed</v>
          </cell>
          <cell r="N101">
            <v>40996</v>
          </cell>
        </row>
        <row r="102">
          <cell r="A102" t="str">
            <v>10200218</v>
          </cell>
          <cell r="B102" t="str">
            <v>Point</v>
          </cell>
          <cell r="C102" t="str">
            <v>Ext Comb /Industrial /Bitum Coal /Atmospheric Fluidized Bed Combustion: Circulating Bed</v>
          </cell>
          <cell r="D102" t="str">
            <v>Fuel Comb - Industrial Boilers, ICEs - Coal</v>
          </cell>
          <cell r="G102" t="str">
            <v>External Combustion Boilers</v>
          </cell>
          <cell r="H102" t="str">
            <v>Industrial</v>
          </cell>
          <cell r="I102" t="str">
            <v>Bituminous Coal</v>
          </cell>
          <cell r="J102" t="str">
            <v>Atmospheric Fluidized Bed Combustion: Circulating Bed</v>
          </cell>
          <cell r="N102">
            <v>40996</v>
          </cell>
        </row>
        <row r="103">
          <cell r="A103" t="str">
            <v>10200219</v>
          </cell>
          <cell r="B103" t="str">
            <v>Point</v>
          </cell>
          <cell r="C103" t="str">
            <v>Ext Comb /Industrial /Bitum Coal /Cogeneration</v>
          </cell>
          <cell r="D103" t="str">
            <v>Fuel Comb - Industrial Boilers, ICEs - Coal</v>
          </cell>
          <cell r="G103" t="str">
            <v>External Combustion Boilers</v>
          </cell>
          <cell r="H103" t="str">
            <v>Industrial</v>
          </cell>
          <cell r="I103" t="str">
            <v>Bituminous Coal</v>
          </cell>
          <cell r="J103" t="str">
            <v>Cogeneration</v>
          </cell>
          <cell r="N103">
            <v>40996</v>
          </cell>
        </row>
        <row r="104">
          <cell r="A104" t="str">
            <v>10200221</v>
          </cell>
          <cell r="B104" t="str">
            <v>Point</v>
          </cell>
          <cell r="C104" t="str">
            <v>Ext Comb /Industrial /Subbituminous Coal /Pulverized Coal: Wet Bottom</v>
          </cell>
          <cell r="D104" t="str">
            <v>Fuel Comb - Industrial Boilers, ICEs - Coal</v>
          </cell>
          <cell r="G104" t="str">
            <v>External Combustion Boilers</v>
          </cell>
          <cell r="H104" t="str">
            <v>Industrial</v>
          </cell>
          <cell r="I104" t="str">
            <v>Subbituminous Coal</v>
          </cell>
          <cell r="J104" t="str">
            <v>Pulverized Coal: Wet Bottom</v>
          </cell>
          <cell r="N104">
            <v>40996</v>
          </cell>
        </row>
        <row r="105">
          <cell r="A105" t="str">
            <v>10200222</v>
          </cell>
          <cell r="B105" t="str">
            <v>Point</v>
          </cell>
          <cell r="C105" t="str">
            <v>Ext Comb /Industrial /Subbituminous Coal /Pulverized Coal: Dry Bottom</v>
          </cell>
          <cell r="D105" t="str">
            <v>Fuel Comb - Industrial Boilers, ICEs - Coal</v>
          </cell>
          <cell r="G105" t="str">
            <v>External Combustion Boilers</v>
          </cell>
          <cell r="H105" t="str">
            <v>Industrial</v>
          </cell>
          <cell r="I105" t="str">
            <v>Subbituminous Coal</v>
          </cell>
          <cell r="J105" t="str">
            <v>Pulverized Coal: Dry Bottom</v>
          </cell>
          <cell r="N105">
            <v>40996</v>
          </cell>
        </row>
        <row r="106">
          <cell r="A106" t="str">
            <v>10200223</v>
          </cell>
          <cell r="B106" t="str">
            <v>Point</v>
          </cell>
          <cell r="C106" t="str">
            <v>Ext Comb /Industrial /Subbituminous Coal /Cyclone Furnace</v>
          </cell>
          <cell r="D106" t="str">
            <v>Fuel Comb - Industrial Boilers, ICEs - Coal</v>
          </cell>
          <cell r="G106" t="str">
            <v>External Combustion Boilers</v>
          </cell>
          <cell r="H106" t="str">
            <v>Industrial</v>
          </cell>
          <cell r="I106" t="str">
            <v>Subbituminous Coal</v>
          </cell>
          <cell r="J106" t="str">
            <v>Cyclone Furnace</v>
          </cell>
          <cell r="N106">
            <v>40996</v>
          </cell>
        </row>
        <row r="107">
          <cell r="A107" t="str">
            <v>10200224</v>
          </cell>
          <cell r="B107" t="str">
            <v>Point</v>
          </cell>
          <cell r="C107" t="str">
            <v>Ext Comb /Industrial /Subbituminous Coal /Spreader Stoker</v>
          </cell>
          <cell r="D107" t="str">
            <v>Fuel Comb - Industrial Boilers, ICEs - Coal</v>
          </cell>
          <cell r="G107" t="str">
            <v>External Combustion Boilers</v>
          </cell>
          <cell r="H107" t="str">
            <v>Industrial</v>
          </cell>
          <cell r="I107" t="str">
            <v>Subbituminous Coal</v>
          </cell>
          <cell r="J107" t="str">
            <v>Spreader Stoker</v>
          </cell>
          <cell r="N107">
            <v>40996</v>
          </cell>
        </row>
        <row r="108">
          <cell r="A108" t="str">
            <v>10200225</v>
          </cell>
          <cell r="B108" t="str">
            <v>Point</v>
          </cell>
          <cell r="C108" t="str">
            <v>Ext Comb /Industrial /Subbituminous Coal /Traveling Grate (Overfeed) Stoker</v>
          </cell>
          <cell r="D108" t="str">
            <v>Fuel Comb - Industrial Boilers, ICEs - Coal</v>
          </cell>
          <cell r="G108" t="str">
            <v>External Combustion Boilers</v>
          </cell>
          <cell r="H108" t="str">
            <v>Industrial</v>
          </cell>
          <cell r="I108" t="str">
            <v>Subbituminous Coal</v>
          </cell>
          <cell r="J108" t="str">
            <v>Traveling Grate (Overfeed) Stoker</v>
          </cell>
          <cell r="N108">
            <v>40996</v>
          </cell>
        </row>
        <row r="109">
          <cell r="A109" t="str">
            <v>10200226</v>
          </cell>
          <cell r="B109" t="str">
            <v>Point</v>
          </cell>
          <cell r="C109" t="str">
            <v>Ext Comb /Industrial /Subbituminous Coal /Pulverized Coal: Dry Bottom Tangential</v>
          </cell>
          <cell r="D109" t="str">
            <v>Fuel Comb - Industrial Boilers, ICEs - Coal</v>
          </cell>
          <cell r="G109" t="str">
            <v>External Combustion Boilers</v>
          </cell>
          <cell r="H109" t="str">
            <v>Industrial</v>
          </cell>
          <cell r="I109" t="str">
            <v>Subbituminous Coal</v>
          </cell>
          <cell r="J109" t="str">
            <v>Pulverized Coal: Dry Bottom Tangential</v>
          </cell>
          <cell r="N109">
            <v>40996</v>
          </cell>
        </row>
        <row r="110">
          <cell r="A110" t="str">
            <v>10200229</v>
          </cell>
          <cell r="B110" t="str">
            <v>Point</v>
          </cell>
          <cell r="C110" t="str">
            <v>Ext Comb /Industrial /Subbituminous Coal /Cogeneration</v>
          </cell>
          <cell r="D110" t="str">
            <v>Fuel Comb - Industrial Boilers, ICEs - Coal</v>
          </cell>
          <cell r="G110" t="str">
            <v>External Combustion Boilers</v>
          </cell>
          <cell r="H110" t="str">
            <v>Industrial</v>
          </cell>
          <cell r="I110" t="str">
            <v>Subbituminous Coal</v>
          </cell>
          <cell r="J110" t="str">
            <v>Cogeneration</v>
          </cell>
          <cell r="N110">
            <v>40996</v>
          </cell>
        </row>
        <row r="111">
          <cell r="A111" t="str">
            <v>10200300</v>
          </cell>
          <cell r="B111" t="str">
            <v>Point</v>
          </cell>
          <cell r="C111" t="str">
            <v>Ext Comb /Industrial /Lignite /Pulverized Coal: Wet Bottom</v>
          </cell>
          <cell r="D111" t="str">
            <v>Fuel Comb - Industrial Boilers, ICEs - Coal</v>
          </cell>
          <cell r="G111" t="str">
            <v>External Combustion Boilers</v>
          </cell>
          <cell r="H111" t="str">
            <v>Industrial</v>
          </cell>
          <cell r="I111" t="str">
            <v>Lignite</v>
          </cell>
          <cell r="J111" t="str">
            <v>Pulverized Coal: Wet Bottom</v>
          </cell>
          <cell r="N111">
            <v>40988</v>
          </cell>
        </row>
        <row r="112">
          <cell r="A112" t="str">
            <v>10200301</v>
          </cell>
          <cell r="B112" t="str">
            <v>Point</v>
          </cell>
          <cell r="C112" t="str">
            <v>Ext Comb /Industrial /Lignite /Pulverized Coal: Dry Bottom, Wall Fired</v>
          </cell>
          <cell r="D112" t="str">
            <v>Fuel Comb - Industrial Boilers, ICEs - Coal</v>
          </cell>
          <cell r="G112" t="str">
            <v>External Combustion Boilers</v>
          </cell>
          <cell r="H112" t="str">
            <v>Industrial</v>
          </cell>
          <cell r="I112" t="str">
            <v>Lignite</v>
          </cell>
          <cell r="J112" t="str">
            <v>Pulverized Coal: Dry Bottom, Wall Fired</v>
          </cell>
          <cell r="N112">
            <v>40988</v>
          </cell>
        </row>
        <row r="113">
          <cell r="A113" t="str">
            <v>10200302</v>
          </cell>
          <cell r="B113" t="str">
            <v>Point</v>
          </cell>
          <cell r="C113" t="str">
            <v>Ext Comb /Industrial /Lignite /Pulverized Coal: Dry Bottom, Tangential Fired</v>
          </cell>
          <cell r="D113" t="str">
            <v>Fuel Comb - Industrial Boilers, ICEs - Coal</v>
          </cell>
          <cell r="G113" t="str">
            <v>External Combustion Boilers</v>
          </cell>
          <cell r="H113" t="str">
            <v>Industrial</v>
          </cell>
          <cell r="I113" t="str">
            <v>Lignite</v>
          </cell>
          <cell r="J113" t="str">
            <v>Pulverized Coal: Dry Bottom, Tangential Fired</v>
          </cell>
          <cell r="N113">
            <v>40988</v>
          </cell>
        </row>
        <row r="114">
          <cell r="A114" t="str">
            <v>10200303</v>
          </cell>
          <cell r="B114" t="str">
            <v>Point</v>
          </cell>
          <cell r="C114" t="str">
            <v>Ext Comb /Industrial /Lignite /Cyclone Furnace</v>
          </cell>
          <cell r="D114" t="str">
            <v>Fuel Comb - Industrial Boilers, ICEs - Coal</v>
          </cell>
          <cell r="G114" t="str">
            <v>External Combustion Boilers</v>
          </cell>
          <cell r="H114" t="str">
            <v>Industrial</v>
          </cell>
          <cell r="I114" t="str">
            <v>Lignite</v>
          </cell>
          <cell r="J114" t="str">
            <v>Cyclone Furnace</v>
          </cell>
          <cell r="N114">
            <v>40988</v>
          </cell>
        </row>
        <row r="115">
          <cell r="A115" t="str">
            <v>10200304</v>
          </cell>
          <cell r="B115" t="str">
            <v>Point</v>
          </cell>
          <cell r="C115" t="str">
            <v>Ext Comb /Industrial /Lignite /Traveling Grate (Overfeed) Stoker</v>
          </cell>
          <cell r="D115" t="str">
            <v>Fuel Comb - Industrial Boilers, ICEs - Coal</v>
          </cell>
          <cell r="G115" t="str">
            <v>External Combustion Boilers</v>
          </cell>
          <cell r="H115" t="str">
            <v>Industrial</v>
          </cell>
          <cell r="I115" t="str">
            <v>Lignite</v>
          </cell>
          <cell r="J115" t="str">
            <v>Traveling Grate (Overfeed) Stoker</v>
          </cell>
          <cell r="N115">
            <v>40988</v>
          </cell>
        </row>
        <row r="116">
          <cell r="A116" t="str">
            <v>10200306</v>
          </cell>
          <cell r="B116" t="str">
            <v>Point</v>
          </cell>
          <cell r="C116" t="str">
            <v>Ext Comb /Industrial /Lignite /Spreader Stoker</v>
          </cell>
          <cell r="D116" t="str">
            <v>Fuel Comb - Industrial Boilers, ICEs - Coal</v>
          </cell>
          <cell r="G116" t="str">
            <v>External Combustion Boilers</v>
          </cell>
          <cell r="H116" t="str">
            <v>Industrial</v>
          </cell>
          <cell r="I116" t="str">
            <v>Lignite</v>
          </cell>
          <cell r="J116" t="str">
            <v>Spreader Stoker</v>
          </cell>
          <cell r="N116">
            <v>40988</v>
          </cell>
        </row>
        <row r="117">
          <cell r="A117" t="str">
            <v>10200307</v>
          </cell>
          <cell r="B117" t="str">
            <v>Point</v>
          </cell>
          <cell r="C117" t="str">
            <v>Ext Comb /Industrial /Lignite /Cogeneration</v>
          </cell>
          <cell r="D117" t="str">
            <v>Fuel Comb - Industrial Boilers, ICEs - Coal</v>
          </cell>
          <cell r="G117" t="str">
            <v>External Combustion Boilers</v>
          </cell>
          <cell r="H117" t="str">
            <v>Industrial</v>
          </cell>
          <cell r="I117" t="str">
            <v>Lignite</v>
          </cell>
          <cell r="J117" t="str">
            <v>Cogeneration</v>
          </cell>
          <cell r="N117">
            <v>40988</v>
          </cell>
        </row>
        <row r="118">
          <cell r="A118" t="str">
            <v>10200401</v>
          </cell>
          <cell r="B118" t="str">
            <v>Point</v>
          </cell>
          <cell r="C118" t="str">
            <v>Ext Comb /Industrial /Residual Oil /Grade 6 Oil</v>
          </cell>
          <cell r="D118" t="str">
            <v>Fuel Comb - Industrial Boilers, ICEs - Oil</v>
          </cell>
          <cell r="G118" t="str">
            <v>External Combustion Boilers</v>
          </cell>
          <cell r="H118" t="str">
            <v>Industrial</v>
          </cell>
          <cell r="I118" t="str">
            <v>Residual Oil - Grade 6</v>
          </cell>
          <cell r="J118" t="str">
            <v>Boiler</v>
          </cell>
          <cell r="N118">
            <v>41164</v>
          </cell>
        </row>
        <row r="119">
          <cell r="A119" t="str">
            <v>10200402</v>
          </cell>
          <cell r="B119" t="str">
            <v>Point</v>
          </cell>
          <cell r="C119" t="str">
            <v>Ext Comb /Industrial /Residual Oil /10-100 Million Btu/hr **</v>
          </cell>
          <cell r="D119" t="str">
            <v>Fuel Comb - Industrial Boilers, ICEs - Oil</v>
          </cell>
          <cell r="G119" t="str">
            <v>External Combustion Boilers</v>
          </cell>
          <cell r="H119" t="str">
            <v>Industrial</v>
          </cell>
          <cell r="I119" t="str">
            <v>Residual Oil</v>
          </cell>
          <cell r="J119" t="str">
            <v>10-100 Million BTU/hr **</v>
          </cell>
          <cell r="N119">
            <v>40996</v>
          </cell>
        </row>
        <row r="120">
          <cell r="A120" t="str">
            <v>10200403</v>
          </cell>
          <cell r="B120" t="str">
            <v>Point</v>
          </cell>
          <cell r="C120" t="str">
            <v>Ext Comb /Industrial /Residual Oil /&lt; 10 Million Btu/hr **</v>
          </cell>
          <cell r="D120" t="str">
            <v>Fuel Comb - Industrial Boilers, ICEs - Oil</v>
          </cell>
          <cell r="G120" t="str">
            <v>External Combustion Boilers</v>
          </cell>
          <cell r="H120" t="str">
            <v>Industrial</v>
          </cell>
          <cell r="I120" t="str">
            <v>Residual Oil</v>
          </cell>
          <cell r="J120" t="str">
            <v>&lt; 10 Million BTU/hr **</v>
          </cell>
          <cell r="N120">
            <v>40996</v>
          </cell>
        </row>
        <row r="121">
          <cell r="A121" t="str">
            <v>10200404</v>
          </cell>
          <cell r="B121" t="str">
            <v>Point</v>
          </cell>
          <cell r="C121" t="str">
            <v>Ext Comb /Industrial /Residual Oil /Grade 5 Oil</v>
          </cell>
          <cell r="D121" t="str">
            <v>Fuel Comb - Industrial Boilers, ICEs - Oil</v>
          </cell>
          <cell r="G121" t="str">
            <v>External Combustion Boilers</v>
          </cell>
          <cell r="H121" t="str">
            <v>Industrial</v>
          </cell>
          <cell r="I121" t="str">
            <v>Residual Oil</v>
          </cell>
          <cell r="J121" t="str">
            <v>Grade 5 Oil</v>
          </cell>
          <cell r="N121">
            <v>40988</v>
          </cell>
        </row>
        <row r="122">
          <cell r="A122" t="str">
            <v>10200405</v>
          </cell>
          <cell r="B122" t="str">
            <v>Point</v>
          </cell>
          <cell r="C122" t="str">
            <v>Ext Comb /Industrial /Residual Oil /Cogeneration</v>
          </cell>
          <cell r="D122" t="str">
            <v>Fuel Comb - Industrial Boilers, ICEs - Oil</v>
          </cell>
          <cell r="G122" t="str">
            <v>External Combustion Boilers</v>
          </cell>
          <cell r="H122" t="str">
            <v>Industrial</v>
          </cell>
          <cell r="I122" t="str">
            <v>Residual Oil</v>
          </cell>
          <cell r="J122" t="str">
            <v>Cogeneration</v>
          </cell>
          <cell r="N122">
            <v>40988</v>
          </cell>
        </row>
        <row r="123">
          <cell r="A123" t="str">
            <v>10200406</v>
          </cell>
          <cell r="B123" t="str">
            <v>Point</v>
          </cell>
          <cell r="D123" t="str">
            <v>Fuel Comb - Industrial Boilers, ICEs - Oil</v>
          </cell>
          <cell r="G123" t="str">
            <v>External Combustion Boilers</v>
          </cell>
          <cell r="H123" t="str">
            <v>Industrial</v>
          </cell>
          <cell r="I123" t="str">
            <v>Residual Oil</v>
          </cell>
          <cell r="J123" t="str">
            <v>Boiler &gt; 100 Million BTU/hr</v>
          </cell>
          <cell r="N123">
            <v>41164</v>
          </cell>
        </row>
        <row r="124">
          <cell r="A124" t="str">
            <v>10200501</v>
          </cell>
          <cell r="B124" t="str">
            <v>Point</v>
          </cell>
          <cell r="C124" t="str">
            <v>Ext Comb /Industrial /Distillate Oil /Grades 1 and 2 Oil</v>
          </cell>
          <cell r="D124" t="str">
            <v>Fuel Comb - Industrial Boilers, ICEs - Oil</v>
          </cell>
          <cell r="G124" t="str">
            <v>External Combustion Boilers</v>
          </cell>
          <cell r="H124" t="str">
            <v>Industrial</v>
          </cell>
          <cell r="I124" t="str">
            <v>Distillate Oil - Grades 1 and 2</v>
          </cell>
          <cell r="J124" t="str">
            <v>Boiler</v>
          </cell>
          <cell r="N124">
            <v>41164</v>
          </cell>
        </row>
        <row r="125">
          <cell r="A125" t="str">
            <v>10200502</v>
          </cell>
          <cell r="B125" t="str">
            <v>Point</v>
          </cell>
          <cell r="C125" t="str">
            <v>Ext Comb /Industrial /Distillate Oil /10-100 Million Btu/hr **</v>
          </cell>
          <cell r="D125" t="str">
            <v>Fuel Comb - Industrial Boilers, ICEs - Oil</v>
          </cell>
          <cell r="G125" t="str">
            <v>External Combustion Boilers</v>
          </cell>
          <cell r="H125" t="str">
            <v>Industrial</v>
          </cell>
          <cell r="I125" t="str">
            <v>Distillate Oil</v>
          </cell>
          <cell r="J125" t="str">
            <v>10-100 Million BTU/hr **</v>
          </cell>
          <cell r="N125">
            <v>40996</v>
          </cell>
        </row>
        <row r="126">
          <cell r="A126" t="str">
            <v>10200503</v>
          </cell>
          <cell r="B126" t="str">
            <v>Point</v>
          </cell>
          <cell r="C126" t="str">
            <v>Ext Comb /Industrial /Distillate Oil /&lt; 10 Million Btu/hr **</v>
          </cell>
          <cell r="D126" t="str">
            <v>Fuel Comb - Industrial Boilers, ICEs - Oil</v>
          </cell>
          <cell r="G126" t="str">
            <v>External Combustion Boilers</v>
          </cell>
          <cell r="H126" t="str">
            <v>Industrial</v>
          </cell>
          <cell r="I126" t="str">
            <v>Distillate Oil</v>
          </cell>
          <cell r="J126" t="str">
            <v>&lt; 10 Million BTU/hr **</v>
          </cell>
          <cell r="N126">
            <v>40996</v>
          </cell>
        </row>
        <row r="127">
          <cell r="A127" t="str">
            <v>10200504</v>
          </cell>
          <cell r="B127" t="str">
            <v>Point</v>
          </cell>
          <cell r="C127" t="str">
            <v>Ext Comb /Industrial /Distillate Oil /Grade 4 Oil</v>
          </cell>
          <cell r="D127" t="str">
            <v>Fuel Comb - Industrial Boilers, ICEs - Oil</v>
          </cell>
          <cell r="G127" t="str">
            <v>External Combustion Boilers</v>
          </cell>
          <cell r="H127" t="str">
            <v>Industrial</v>
          </cell>
          <cell r="I127" t="str">
            <v>Distillate Oil</v>
          </cell>
          <cell r="J127" t="str">
            <v>Grade 4 Oil</v>
          </cell>
          <cell r="N127">
            <v>40988</v>
          </cell>
        </row>
        <row r="128">
          <cell r="A128" t="str">
            <v>10200505</v>
          </cell>
          <cell r="B128" t="str">
            <v>Point</v>
          </cell>
          <cell r="C128" t="str">
            <v>Ext Comb /Industrial /Distillate Oil /Cogeneration</v>
          </cell>
          <cell r="D128" t="str">
            <v>Fuel Comb - Industrial Boilers, ICEs - Oil</v>
          </cell>
          <cell r="G128" t="str">
            <v>External Combustion Boilers</v>
          </cell>
          <cell r="H128" t="str">
            <v>Industrial</v>
          </cell>
          <cell r="I128" t="str">
            <v>Distillate Oil</v>
          </cell>
          <cell r="J128" t="str">
            <v>Cogeneration</v>
          </cell>
          <cell r="N128">
            <v>40988</v>
          </cell>
        </row>
        <row r="129">
          <cell r="A129" t="str">
            <v>10200506</v>
          </cell>
          <cell r="B129" t="str">
            <v>Point</v>
          </cell>
          <cell r="D129" t="str">
            <v>Fuel Comb - Industrial Boilers, ICEs - Oil</v>
          </cell>
          <cell r="G129" t="str">
            <v>External Combustion Boilers</v>
          </cell>
          <cell r="H129" t="str">
            <v>Industrial</v>
          </cell>
          <cell r="I129" t="str">
            <v>Distillate Oil</v>
          </cell>
          <cell r="J129" t="str">
            <v>Boiler &gt; 100 Million BTU/hr</v>
          </cell>
          <cell r="N129">
            <v>41164</v>
          </cell>
        </row>
        <row r="130">
          <cell r="A130" t="str">
            <v>10200601</v>
          </cell>
          <cell r="B130" t="str">
            <v>Point</v>
          </cell>
          <cell r="C130" t="str">
            <v>Ext Comb /Industrial /Natural Gas /&gt; 100 Million Btu/hr</v>
          </cell>
          <cell r="D130" t="str">
            <v>Fuel Comb - Industrial Boilers, ICEs - Natural Gas</v>
          </cell>
          <cell r="G130" t="str">
            <v>External Combustion Boilers</v>
          </cell>
          <cell r="H130" t="str">
            <v>Industrial</v>
          </cell>
          <cell r="I130" t="str">
            <v>Natural Gas</v>
          </cell>
          <cell r="J130" t="str">
            <v>&gt; 100 Million BTU/hr</v>
          </cell>
          <cell r="N130">
            <v>40996</v>
          </cell>
        </row>
        <row r="131">
          <cell r="A131" t="str">
            <v>10200602</v>
          </cell>
          <cell r="B131" t="str">
            <v>Point</v>
          </cell>
          <cell r="C131" t="str">
            <v>Ext Comb /Industrial /Natural Gas /10-100 Million Btu/hr</v>
          </cell>
          <cell r="D131" t="str">
            <v>Fuel Comb - Industrial Boilers, ICEs - Natural Gas</v>
          </cell>
          <cell r="G131" t="str">
            <v>External Combustion Boilers</v>
          </cell>
          <cell r="H131" t="str">
            <v>Industrial</v>
          </cell>
          <cell r="I131" t="str">
            <v>Natural Gas</v>
          </cell>
          <cell r="J131" t="str">
            <v>10-100 Million BTU/hr</v>
          </cell>
          <cell r="N131">
            <v>40996</v>
          </cell>
        </row>
        <row r="132">
          <cell r="A132" t="str">
            <v>10200603</v>
          </cell>
          <cell r="B132" t="str">
            <v>Point</v>
          </cell>
          <cell r="C132" t="str">
            <v>Ext Comb /Industrial /Natural Gas /&lt; 10 Million Btu/hr</v>
          </cell>
          <cell r="D132" t="str">
            <v>Fuel Comb - Industrial Boilers, ICEs - Natural Gas</v>
          </cell>
          <cell r="G132" t="str">
            <v>External Combustion Boilers</v>
          </cell>
          <cell r="H132" t="str">
            <v>Industrial</v>
          </cell>
          <cell r="I132" t="str">
            <v>Natural Gas</v>
          </cell>
          <cell r="J132" t="str">
            <v>&lt; 10 Million BTU/hr</v>
          </cell>
          <cell r="N132">
            <v>40996</v>
          </cell>
        </row>
        <row r="133">
          <cell r="A133" t="str">
            <v>10200604</v>
          </cell>
          <cell r="B133" t="str">
            <v>Point</v>
          </cell>
          <cell r="C133" t="str">
            <v>Ext Comb /Industrial /Natural Gas /Cogeneration</v>
          </cell>
          <cell r="D133" t="str">
            <v>Fuel Comb - Industrial Boilers, ICEs - Natural Gas</v>
          </cell>
          <cell r="G133" t="str">
            <v>External Combustion Boilers</v>
          </cell>
          <cell r="H133" t="str">
            <v>Industrial</v>
          </cell>
          <cell r="I133" t="str">
            <v>Natural Gas</v>
          </cell>
          <cell r="J133" t="str">
            <v>Cogeneration</v>
          </cell>
          <cell r="N133">
            <v>40988</v>
          </cell>
        </row>
        <row r="134">
          <cell r="A134" t="str">
            <v>10200701</v>
          </cell>
          <cell r="B134" t="str">
            <v>Point</v>
          </cell>
          <cell r="C134" t="str">
            <v>Ext Comb /Industrial /Process Gas /Petroleum Refinery Gas</v>
          </cell>
          <cell r="D134" t="str">
            <v>Fuel Comb - Industrial Boilers, ICEs - Other</v>
          </cell>
          <cell r="G134" t="str">
            <v>External Combustion Boilers</v>
          </cell>
          <cell r="H134" t="str">
            <v>Industrial</v>
          </cell>
          <cell r="I134" t="str">
            <v>Process Gas</v>
          </cell>
          <cell r="J134" t="str">
            <v>Petroleum Refinery Gas</v>
          </cell>
          <cell r="N134">
            <v>40988</v>
          </cell>
        </row>
        <row r="135">
          <cell r="A135" t="str">
            <v>10200704</v>
          </cell>
          <cell r="B135" t="str">
            <v>Point</v>
          </cell>
          <cell r="C135" t="str">
            <v>Ext Comb /Industrial /Process Gas /Blast Furnace Gas</v>
          </cell>
          <cell r="D135" t="str">
            <v>Fuel Comb - Industrial Boilers, ICEs - Other</v>
          </cell>
          <cell r="G135" t="str">
            <v>External Combustion Boilers</v>
          </cell>
          <cell r="H135" t="str">
            <v>Industrial</v>
          </cell>
          <cell r="I135" t="str">
            <v>Process Gas</v>
          </cell>
          <cell r="J135" t="str">
            <v>Blast Furnace Gas</v>
          </cell>
          <cell r="N135">
            <v>40988</v>
          </cell>
        </row>
        <row r="136">
          <cell r="A136" t="str">
            <v>10200707</v>
          </cell>
          <cell r="B136" t="str">
            <v>Point</v>
          </cell>
          <cell r="C136" t="str">
            <v>Ext Comb /Industrial /Process Gas /Coke Oven Gas</v>
          </cell>
          <cell r="D136" t="str">
            <v>Fuel Comb - Industrial Boilers, ICEs - Other</v>
          </cell>
          <cell r="G136" t="str">
            <v>External Combustion Boilers</v>
          </cell>
          <cell r="H136" t="str">
            <v>Industrial</v>
          </cell>
          <cell r="I136" t="str">
            <v>Process Gas</v>
          </cell>
          <cell r="J136" t="str">
            <v>Coke Oven Gas</v>
          </cell>
          <cell r="N136">
            <v>40988</v>
          </cell>
        </row>
        <row r="137">
          <cell r="A137" t="str">
            <v>10200710</v>
          </cell>
          <cell r="B137" t="str">
            <v>Point</v>
          </cell>
          <cell r="C137" t="str">
            <v>Ext Comb /Industrial /Process Gas /Cogeneration</v>
          </cell>
          <cell r="D137" t="str">
            <v>Fuel Comb - Industrial Boilers, ICEs - Other</v>
          </cell>
          <cell r="G137" t="str">
            <v>External Combustion Boilers</v>
          </cell>
          <cell r="H137" t="str">
            <v>Industrial</v>
          </cell>
          <cell r="I137" t="str">
            <v>Process Gas</v>
          </cell>
          <cell r="J137" t="str">
            <v>Cogeneration</v>
          </cell>
          <cell r="N137">
            <v>40988</v>
          </cell>
        </row>
        <row r="138">
          <cell r="A138" t="str">
            <v>10200711</v>
          </cell>
          <cell r="B138" t="str">
            <v>Point</v>
          </cell>
          <cell r="C138" t="str">
            <v>Ext Comb /Industrial /Process Gas /Landfill Gas</v>
          </cell>
          <cell r="D138" t="str">
            <v>Fuel Comb - Industrial Boilers, ICEs - Other</v>
          </cell>
          <cell r="G138" t="str">
            <v>External Combustion Boilers</v>
          </cell>
          <cell r="H138" t="str">
            <v>Industrial</v>
          </cell>
          <cell r="I138" t="str">
            <v>Process Gas</v>
          </cell>
          <cell r="J138" t="str">
            <v>Landfill Gas</v>
          </cell>
          <cell r="M138">
            <v>37652</v>
          </cell>
          <cell r="N138">
            <v>40988</v>
          </cell>
        </row>
        <row r="139">
          <cell r="A139" t="str">
            <v>10200799</v>
          </cell>
          <cell r="B139" t="str">
            <v>Point</v>
          </cell>
          <cell r="C139" t="str">
            <v>Ext Comb /Industrial /Process Gas /Other: Specify in Comments</v>
          </cell>
          <cell r="D139" t="str">
            <v>Fuel Comb - Industrial Boilers, ICEs - Other</v>
          </cell>
          <cell r="G139" t="str">
            <v>External Combustion Boilers</v>
          </cell>
          <cell r="H139" t="str">
            <v>Industrial</v>
          </cell>
          <cell r="I139" t="str">
            <v>Process Gas</v>
          </cell>
          <cell r="J139" t="str">
            <v>Other: Specify in Comments</v>
          </cell>
          <cell r="N139">
            <v>40988</v>
          </cell>
        </row>
        <row r="140">
          <cell r="A140" t="str">
            <v>10200802</v>
          </cell>
          <cell r="B140" t="str">
            <v>Point</v>
          </cell>
          <cell r="C140" t="str">
            <v>Ext Comb /Industrial /Petroleum Coke /All Boiler Sizes</v>
          </cell>
          <cell r="D140" t="str">
            <v>Fuel Comb - Industrial Boilers, ICEs - Other</v>
          </cell>
          <cell r="G140" t="str">
            <v>External Combustion Boilers</v>
          </cell>
          <cell r="H140" t="str">
            <v>Industrial</v>
          </cell>
          <cell r="I140" t="str">
            <v>Petroleum Coke</v>
          </cell>
          <cell r="J140" t="str">
            <v>All Boiler Sizes</v>
          </cell>
          <cell r="N140">
            <v>40988</v>
          </cell>
        </row>
        <row r="141">
          <cell r="A141" t="str">
            <v>10200804</v>
          </cell>
          <cell r="B141" t="str">
            <v>Point</v>
          </cell>
          <cell r="C141" t="str">
            <v>Ext Comb /Industrial /Petroleum Coke /Cogeneration</v>
          </cell>
          <cell r="D141" t="str">
            <v>Fuel Comb - Industrial Boilers, ICEs - Other</v>
          </cell>
          <cell r="G141" t="str">
            <v>External Combustion Boilers</v>
          </cell>
          <cell r="H141" t="str">
            <v>Industrial</v>
          </cell>
          <cell r="I141" t="str">
            <v>Petroleum Coke</v>
          </cell>
          <cell r="J141" t="str">
            <v>Cogeneration</v>
          </cell>
          <cell r="N141">
            <v>40988</v>
          </cell>
        </row>
        <row r="142">
          <cell r="A142" t="str">
            <v>10200901</v>
          </cell>
          <cell r="B142" t="str">
            <v>Point</v>
          </cell>
          <cell r="C142" t="str">
            <v>Ext Comb /Industrial /Bark-fired Boiler</v>
          </cell>
          <cell r="D142" t="str">
            <v>Fuel Comb - Industrial Boilers, ICEs - Biomass</v>
          </cell>
          <cell r="G142" t="str">
            <v>External Combustion Boilers</v>
          </cell>
          <cell r="H142" t="str">
            <v>Industrial</v>
          </cell>
          <cell r="I142" t="str">
            <v>Wood/Bark Waste</v>
          </cell>
          <cell r="J142" t="str">
            <v>Bark-fired Boiler</v>
          </cell>
          <cell r="N142">
            <v>40988</v>
          </cell>
        </row>
        <row r="143">
          <cell r="A143" t="str">
            <v>10200902</v>
          </cell>
          <cell r="B143" t="str">
            <v>Point</v>
          </cell>
          <cell r="C143" t="str">
            <v>Ext Comb /Industrial /Wood/Bark-fired Boiler</v>
          </cell>
          <cell r="D143" t="str">
            <v>Fuel Comb - Industrial Boilers, ICEs - Biomass</v>
          </cell>
          <cell r="G143" t="str">
            <v>External Combustion Boilers</v>
          </cell>
          <cell r="H143" t="str">
            <v>Industrial</v>
          </cell>
          <cell r="I143" t="str">
            <v>Wood/Bark Waste</v>
          </cell>
          <cell r="J143" t="str">
            <v>Wood/Bark-fired Boiler</v>
          </cell>
          <cell r="N143">
            <v>40988</v>
          </cell>
        </row>
        <row r="144">
          <cell r="A144" t="str">
            <v>10200903</v>
          </cell>
          <cell r="B144" t="str">
            <v>Point</v>
          </cell>
          <cell r="C144" t="str">
            <v>Ext Comb /Industrial /Wood-fired Boiler - Wet Wood (:=20% moisture)</v>
          </cell>
          <cell r="D144" t="str">
            <v>Fuel Comb - Industrial Boilers, ICEs - Biomass</v>
          </cell>
          <cell r="G144" t="str">
            <v>External Combustion Boilers</v>
          </cell>
          <cell r="H144" t="str">
            <v>Industrial</v>
          </cell>
          <cell r="I144" t="str">
            <v>Wood/Bark Waste</v>
          </cell>
          <cell r="J144" t="str">
            <v>Wood-fired Boiler - Wet Wood (&gt;=20% moisture)</v>
          </cell>
          <cell r="N144">
            <v>40995</v>
          </cell>
        </row>
        <row r="145">
          <cell r="A145" t="str">
            <v>10200904</v>
          </cell>
          <cell r="B145" t="str">
            <v>Point</v>
          </cell>
          <cell r="C145" t="str">
            <v>Ext Comb /Industrial /Bark-fired Boiler (&lt; 50,000 Lb Steam) **</v>
          </cell>
          <cell r="D145" t="str">
            <v>Fuel Comb - Industrial Boilers, ICEs - Biomass</v>
          </cell>
          <cell r="G145" t="str">
            <v>External Combustion Boilers</v>
          </cell>
          <cell r="H145" t="str">
            <v>Industrial</v>
          </cell>
          <cell r="I145" t="str">
            <v>Wood/Bark Waste</v>
          </cell>
          <cell r="J145" t="str">
            <v>Bark-fired Boiler (&lt; 50,000 Lb Steam) **</v>
          </cell>
          <cell r="N145">
            <v>40988</v>
          </cell>
        </row>
        <row r="146">
          <cell r="A146" t="str">
            <v>10200905</v>
          </cell>
          <cell r="B146" t="str">
            <v>Point</v>
          </cell>
          <cell r="C146" t="str">
            <v>Ext Comb /Industrial /Wood/Bark-fired Boiler (&lt; 50,000 Lb Steam) **</v>
          </cell>
          <cell r="D146" t="str">
            <v>Fuel Comb - Industrial Boilers, ICEs - Biomass</v>
          </cell>
          <cell r="G146" t="str">
            <v>External Combustion Boilers</v>
          </cell>
          <cell r="H146" t="str">
            <v>Industrial</v>
          </cell>
          <cell r="I146" t="str">
            <v>Wood/Bark Waste</v>
          </cell>
          <cell r="J146" t="str">
            <v>Wood/Bark-fired Boiler (&lt; 50,000 Lb Steam) **</v>
          </cell>
          <cell r="N146">
            <v>40988</v>
          </cell>
        </row>
        <row r="147">
          <cell r="A147" t="str">
            <v>10200906</v>
          </cell>
          <cell r="B147" t="str">
            <v>Point</v>
          </cell>
          <cell r="C147" t="str">
            <v>Ext Comb /Industrial /Wood-fired Boiler (&lt; 50,000 Lb Steam) **</v>
          </cell>
          <cell r="D147" t="str">
            <v>Fuel Comb - Industrial Boilers, ICEs - Biomass</v>
          </cell>
          <cell r="G147" t="str">
            <v>External Combustion Boilers</v>
          </cell>
          <cell r="H147" t="str">
            <v>Industrial</v>
          </cell>
          <cell r="I147" t="str">
            <v>Wood/Bark Waste</v>
          </cell>
          <cell r="J147" t="str">
            <v>Wood-fired Boiler (&lt; 50,000 Lb Steam) **</v>
          </cell>
          <cell r="N147">
            <v>40988</v>
          </cell>
        </row>
        <row r="148">
          <cell r="A148" t="str">
            <v>10200907</v>
          </cell>
          <cell r="B148" t="str">
            <v>Point</v>
          </cell>
          <cell r="C148" t="str">
            <v>Ext Comb /Industrial /Wood/Bark Waste /Wood Cogeneration</v>
          </cell>
          <cell r="D148" t="str">
            <v>Fuel Comb - Industrial Boilers, ICEs - Biomass</v>
          </cell>
          <cell r="G148" t="str">
            <v>External Combustion Boilers</v>
          </cell>
          <cell r="H148" t="str">
            <v>Industrial</v>
          </cell>
          <cell r="I148" t="str">
            <v>Wood/Bark Waste</v>
          </cell>
          <cell r="J148" t="str">
            <v>Wood Cogeneration</v>
          </cell>
          <cell r="N148">
            <v>40988</v>
          </cell>
        </row>
        <row r="149">
          <cell r="A149" t="str">
            <v>10200908</v>
          </cell>
          <cell r="B149" t="str">
            <v>Point</v>
          </cell>
          <cell r="C149" t="str">
            <v>Ext Comb /Industrial /Wood-fired Boiler - Dry Wood (&lt;20% moisture)</v>
          </cell>
          <cell r="D149" t="str">
            <v>Fuel Comb - Industrial Boilers, ICEs - Biomass</v>
          </cell>
          <cell r="G149" t="str">
            <v>External Combustion Boilers</v>
          </cell>
          <cell r="H149" t="str">
            <v>Industrial</v>
          </cell>
          <cell r="I149" t="str">
            <v>Wood/Bark Waste</v>
          </cell>
          <cell r="J149" t="str">
            <v>Wood-fired Boiler - Dry Wood (&lt;20% moisture)</v>
          </cell>
          <cell r="M149">
            <v>37160</v>
          </cell>
          <cell r="N149">
            <v>40988</v>
          </cell>
        </row>
        <row r="150">
          <cell r="A150" t="str">
            <v>10200910</v>
          </cell>
          <cell r="B150" t="str">
            <v>Point</v>
          </cell>
          <cell r="C150" t="str">
            <v>Ext Comb /Industrial /Wood/Bark Waste /Fuel cell/Dutch oven boilers **</v>
          </cell>
          <cell r="D150" t="str">
            <v>Fuel Comb - Industrial Boilers, ICEs - Biomass</v>
          </cell>
          <cell r="G150" t="str">
            <v>External Combustion Boilers</v>
          </cell>
          <cell r="H150" t="str">
            <v>Industrial</v>
          </cell>
          <cell r="I150" t="str">
            <v>Wood/Bark Waste</v>
          </cell>
          <cell r="J150" t="str">
            <v>Fuel cell/Dutch oven boilers **</v>
          </cell>
          <cell r="N150">
            <v>40988</v>
          </cell>
        </row>
        <row r="151">
          <cell r="A151" t="str">
            <v>10200911</v>
          </cell>
          <cell r="B151" t="str">
            <v>Point</v>
          </cell>
          <cell r="C151" t="str">
            <v>Ext Comb /Industrial /Wood/Bark Waste /Stoker boilers **</v>
          </cell>
          <cell r="D151" t="str">
            <v>Fuel Comb - Industrial Boilers, ICEs - Biomass</v>
          </cell>
          <cell r="G151" t="str">
            <v>External Combustion Boilers</v>
          </cell>
          <cell r="H151" t="str">
            <v>Industrial</v>
          </cell>
          <cell r="I151" t="str">
            <v>Wood/Bark Waste</v>
          </cell>
          <cell r="J151" t="str">
            <v>Stoker boilers **</v>
          </cell>
          <cell r="N151">
            <v>40988</v>
          </cell>
        </row>
        <row r="152">
          <cell r="A152" t="str">
            <v>10200912</v>
          </cell>
          <cell r="B152" t="str">
            <v>Point</v>
          </cell>
          <cell r="C152" t="str">
            <v>Ext Comb /Industrial /Wood/Bark Waste /Fluidized bed combustion boiler</v>
          </cell>
          <cell r="D152" t="str">
            <v>Fuel Comb - Industrial Boilers, ICEs - Biomass</v>
          </cell>
          <cell r="G152" t="str">
            <v>External Combustion Boilers</v>
          </cell>
          <cell r="H152" t="str">
            <v>Industrial</v>
          </cell>
          <cell r="I152" t="str">
            <v>Wood/Bark Waste</v>
          </cell>
          <cell r="J152" t="str">
            <v>Fluidized bed combustion boiler</v>
          </cell>
          <cell r="N152">
            <v>40988</v>
          </cell>
        </row>
        <row r="153">
          <cell r="A153" t="str">
            <v>10201001</v>
          </cell>
          <cell r="B153" t="str">
            <v>Point</v>
          </cell>
          <cell r="C153" t="str">
            <v>Ext Comb /Industrial /LPG /Butane</v>
          </cell>
          <cell r="D153" t="str">
            <v>Fuel Comb - Industrial Boilers, ICEs - Other</v>
          </cell>
          <cell r="G153" t="str">
            <v>External Combustion Boilers</v>
          </cell>
          <cell r="H153" t="str">
            <v>Industrial</v>
          </cell>
          <cell r="I153" t="str">
            <v>Liquified Petroleum Gas (LPG)</v>
          </cell>
          <cell r="J153" t="str">
            <v>Butane</v>
          </cell>
          <cell r="N153">
            <v>40988</v>
          </cell>
        </row>
        <row r="154">
          <cell r="A154" t="str">
            <v>10201002</v>
          </cell>
          <cell r="B154" t="str">
            <v>Point</v>
          </cell>
          <cell r="C154" t="str">
            <v>Ext Comb /Industrial /LPG /Propane</v>
          </cell>
          <cell r="D154" t="str">
            <v>Fuel Comb - Industrial Boilers, ICEs - Other</v>
          </cell>
          <cell r="G154" t="str">
            <v>External Combustion Boilers</v>
          </cell>
          <cell r="H154" t="str">
            <v>Industrial</v>
          </cell>
          <cell r="I154" t="str">
            <v>Liquified Petroleum Gas (LPG)</v>
          </cell>
          <cell r="J154" t="str">
            <v>Propane</v>
          </cell>
          <cell r="N154">
            <v>40988</v>
          </cell>
        </row>
        <row r="155">
          <cell r="A155" t="str">
            <v>10201003</v>
          </cell>
          <cell r="B155" t="str">
            <v>Point</v>
          </cell>
          <cell r="C155" t="str">
            <v>Ext Comb /Industrial /LPG /Butane/Propane Mixture: Specify Percent Butane in Comments</v>
          </cell>
          <cell r="D155" t="str">
            <v>Fuel Comb - Industrial Boilers, ICEs - Other</v>
          </cell>
          <cell r="G155" t="str">
            <v>External Combustion Boilers</v>
          </cell>
          <cell r="H155" t="str">
            <v>Industrial</v>
          </cell>
          <cell r="I155" t="str">
            <v>Liquified Petroleum Gas (LPG)</v>
          </cell>
          <cell r="J155" t="str">
            <v>Butane/Propane Mixture: Specify Percent Butane in Comments</v>
          </cell>
          <cell r="N155">
            <v>40988</v>
          </cell>
        </row>
        <row r="156">
          <cell r="A156" t="str">
            <v>10201101</v>
          </cell>
          <cell r="B156" t="str">
            <v>Point</v>
          </cell>
          <cell r="C156" t="str">
            <v>Ext Comb /Industrial /Bagasse /All Boiler Sizes</v>
          </cell>
          <cell r="D156" t="str">
            <v>Fuel Comb - Industrial Boilers, ICEs - Other</v>
          </cell>
          <cell r="G156" t="str">
            <v>External Combustion Boilers</v>
          </cell>
          <cell r="H156" t="str">
            <v>Industrial</v>
          </cell>
          <cell r="I156" t="str">
            <v>Bagasse</v>
          </cell>
          <cell r="J156" t="str">
            <v>All Boiler Sizes</v>
          </cell>
          <cell r="N156">
            <v>40988</v>
          </cell>
        </row>
        <row r="157">
          <cell r="A157" t="str">
            <v>10201201</v>
          </cell>
          <cell r="B157" t="str">
            <v>Point</v>
          </cell>
          <cell r="C157" t="str">
            <v>Ext Comb /Industrial /Solid Waste /Specify Waste Material in Comments</v>
          </cell>
          <cell r="D157" t="str">
            <v>Fuel Comb - Industrial Boilers, ICEs - Other</v>
          </cell>
          <cell r="G157" t="str">
            <v>External Combustion Boilers</v>
          </cell>
          <cell r="H157" t="str">
            <v>Industrial</v>
          </cell>
          <cell r="I157" t="str">
            <v>Solid Waste</v>
          </cell>
          <cell r="J157" t="str">
            <v>Specify Waste Material in Comments</v>
          </cell>
          <cell r="N157">
            <v>40988</v>
          </cell>
        </row>
        <row r="158">
          <cell r="A158" t="str">
            <v>10201202</v>
          </cell>
          <cell r="B158" t="str">
            <v>Point</v>
          </cell>
          <cell r="C158" t="str">
            <v>Ext Comb /Industrial /Solid Waste /Refuse Derived Fuel</v>
          </cell>
          <cell r="D158" t="str">
            <v>Fuel Comb - Industrial Boilers, ICEs - Other</v>
          </cell>
          <cell r="G158" t="str">
            <v>External Combustion Boilers</v>
          </cell>
          <cell r="H158" t="str">
            <v>Industrial</v>
          </cell>
          <cell r="I158" t="str">
            <v>Solid Waste</v>
          </cell>
          <cell r="J158" t="str">
            <v>Refuse Derived Fuel</v>
          </cell>
          <cell r="N158">
            <v>40988</v>
          </cell>
        </row>
        <row r="159">
          <cell r="A159" t="str">
            <v>10201301</v>
          </cell>
          <cell r="B159" t="str">
            <v>Point</v>
          </cell>
          <cell r="C159" t="str">
            <v>Ext Comb /Industrial /Liquid Waste /Specify Waste Material in Comments</v>
          </cell>
          <cell r="D159" t="str">
            <v>Fuel Comb - Industrial Boilers, ICEs - Other</v>
          </cell>
          <cell r="G159" t="str">
            <v>External Combustion Boilers</v>
          </cell>
          <cell r="H159" t="str">
            <v>Industrial</v>
          </cell>
          <cell r="I159" t="str">
            <v>Liquid Waste</v>
          </cell>
          <cell r="J159" t="str">
            <v>Specify Waste Material in Comments</v>
          </cell>
          <cell r="N159">
            <v>40988</v>
          </cell>
        </row>
        <row r="160">
          <cell r="A160" t="str">
            <v>10201302</v>
          </cell>
          <cell r="B160" t="str">
            <v>Point</v>
          </cell>
          <cell r="C160" t="str">
            <v>Ext Comb /Industrial /Liquid Waste /Waste Oil</v>
          </cell>
          <cell r="D160" t="str">
            <v>Fuel Comb - Industrial Boilers, ICEs - Other</v>
          </cell>
          <cell r="G160" t="str">
            <v>External Combustion Boilers</v>
          </cell>
          <cell r="H160" t="str">
            <v>Industrial</v>
          </cell>
          <cell r="I160" t="str">
            <v>Liquid Waste</v>
          </cell>
          <cell r="J160" t="str">
            <v>Waste Oil</v>
          </cell>
          <cell r="N160">
            <v>40988</v>
          </cell>
        </row>
        <row r="161">
          <cell r="A161" t="str">
            <v>10201303</v>
          </cell>
          <cell r="B161" t="str">
            <v>Point</v>
          </cell>
          <cell r="C161" t="str">
            <v>Ext Comb /Industrial /Liquid Waste /Salable Animal Fat</v>
          </cell>
          <cell r="D161" t="str">
            <v>Fuel Comb - Industrial Boilers, ICEs - Other</v>
          </cell>
          <cell r="G161" t="str">
            <v>External Combustion Boilers</v>
          </cell>
          <cell r="H161" t="str">
            <v>Industrial</v>
          </cell>
          <cell r="I161" t="str">
            <v>Liquid Waste</v>
          </cell>
          <cell r="J161" t="str">
            <v>Salable Animal Fat</v>
          </cell>
          <cell r="M161">
            <v>37469</v>
          </cell>
          <cell r="N161">
            <v>40988</v>
          </cell>
        </row>
        <row r="162">
          <cell r="A162" t="str">
            <v>10201401</v>
          </cell>
          <cell r="B162" t="str">
            <v>Point</v>
          </cell>
          <cell r="C162" t="str">
            <v>Ext Comb /Industrial /CO Boiler /Natural Gas</v>
          </cell>
          <cell r="D162" t="str">
            <v>Fuel Comb - Industrial Boilers, ICEs - Other</v>
          </cell>
          <cell r="G162" t="str">
            <v>External Combustion Boilers</v>
          </cell>
          <cell r="H162" t="str">
            <v>Industrial</v>
          </cell>
          <cell r="I162" t="str">
            <v>CO Boiler</v>
          </cell>
          <cell r="J162" t="str">
            <v>Natural Gas</v>
          </cell>
          <cell r="N162">
            <v>40988</v>
          </cell>
        </row>
        <row r="163">
          <cell r="A163" t="str">
            <v>10201402</v>
          </cell>
          <cell r="B163" t="str">
            <v>Point</v>
          </cell>
          <cell r="C163" t="str">
            <v>Ext Comb /Industrial /CO Boiler /Process Gas</v>
          </cell>
          <cell r="D163" t="str">
            <v>Fuel Comb - Industrial Boilers, ICEs - Other</v>
          </cell>
          <cell r="G163" t="str">
            <v>External Combustion Boilers</v>
          </cell>
          <cell r="H163" t="str">
            <v>Industrial</v>
          </cell>
          <cell r="I163" t="str">
            <v>CO Boiler</v>
          </cell>
          <cell r="J163" t="str">
            <v>Process Gas</v>
          </cell>
          <cell r="N163">
            <v>40988</v>
          </cell>
        </row>
        <row r="164">
          <cell r="A164" t="str">
            <v>10201403</v>
          </cell>
          <cell r="B164" t="str">
            <v>Point</v>
          </cell>
          <cell r="C164" t="str">
            <v>Ext Comb /Industrial /CO Boiler /Distillate Oil</v>
          </cell>
          <cell r="D164" t="str">
            <v>Fuel Comb - Industrial Boilers, ICEs - Other</v>
          </cell>
          <cell r="G164" t="str">
            <v>External Combustion Boilers</v>
          </cell>
          <cell r="H164" t="str">
            <v>Industrial</v>
          </cell>
          <cell r="I164" t="str">
            <v>CO Boiler</v>
          </cell>
          <cell r="J164" t="str">
            <v>Distillate Oil</v>
          </cell>
          <cell r="N164">
            <v>40988</v>
          </cell>
        </row>
        <row r="165">
          <cell r="A165" t="str">
            <v>10201404</v>
          </cell>
          <cell r="B165" t="str">
            <v>Point</v>
          </cell>
          <cell r="C165" t="str">
            <v>Ext Comb /Industrial /CO Boiler /Residual Oil</v>
          </cell>
          <cell r="D165" t="str">
            <v>Fuel Comb - Industrial Boilers, ICEs - Other</v>
          </cell>
          <cell r="G165" t="str">
            <v>External Combustion Boilers</v>
          </cell>
          <cell r="H165" t="str">
            <v>Industrial</v>
          </cell>
          <cell r="I165" t="str">
            <v>CO Boiler</v>
          </cell>
          <cell r="J165" t="str">
            <v>Residual Oil</v>
          </cell>
          <cell r="N165">
            <v>40988</v>
          </cell>
        </row>
        <row r="166">
          <cell r="A166" t="str">
            <v>10201501</v>
          </cell>
          <cell r="B166" t="str">
            <v>Point</v>
          </cell>
          <cell r="C166" t="str">
            <v>Ext Comb /Industrial /Tire Derived Fuel</v>
          </cell>
          <cell r="D166" t="str">
            <v>Fuel Comb - Industrial Boilers, ICEs - Other</v>
          </cell>
          <cell r="G166" t="str">
            <v>External Combustion Boilers</v>
          </cell>
          <cell r="H166" t="str">
            <v>Industrial</v>
          </cell>
          <cell r="I166" t="str">
            <v>Tire-derived Fuel</v>
          </cell>
          <cell r="J166" t="str">
            <v>Boiler, Stoker</v>
          </cell>
          <cell r="M166">
            <v>40995</v>
          </cell>
          <cell r="N166">
            <v>41113</v>
          </cell>
        </row>
        <row r="167">
          <cell r="A167" t="str">
            <v>10201502</v>
          </cell>
          <cell r="B167" t="str">
            <v>Point</v>
          </cell>
          <cell r="C167" t="str">
            <v>Ext Comb /Industrial /Tire Derived Fuel</v>
          </cell>
          <cell r="D167" t="str">
            <v>Fuel Comb - Industrial Boilers, ICEs - Other</v>
          </cell>
          <cell r="G167" t="str">
            <v>External Combustion Boilers</v>
          </cell>
          <cell r="H167" t="str">
            <v>Industrial</v>
          </cell>
          <cell r="I167" t="str">
            <v>Tire-derived Fuel</v>
          </cell>
          <cell r="J167" t="str">
            <v>Boiler, Non-stoker</v>
          </cell>
          <cell r="M167">
            <v>40995</v>
          </cell>
          <cell r="N167">
            <v>41113</v>
          </cell>
        </row>
        <row r="168">
          <cell r="A168" t="str">
            <v>10201601</v>
          </cell>
          <cell r="B168" t="str">
            <v>Point</v>
          </cell>
          <cell r="C168" t="str">
            <v>Ext Comb /Industrial /Methanol</v>
          </cell>
          <cell r="D168" t="str">
            <v>Fuel Comb - Industrial Boilers, ICEs - Other</v>
          </cell>
          <cell r="G168" t="str">
            <v>External Combustion Boilers</v>
          </cell>
          <cell r="H168" t="str">
            <v>Industrial</v>
          </cell>
          <cell r="I168" t="str">
            <v>Methanol</v>
          </cell>
          <cell r="J168" t="str">
            <v>Industrial Boiler</v>
          </cell>
          <cell r="N168">
            <v>40988</v>
          </cell>
        </row>
        <row r="169">
          <cell r="A169" t="str">
            <v>10201701</v>
          </cell>
          <cell r="B169" t="str">
            <v>Point</v>
          </cell>
          <cell r="C169" t="str">
            <v>Ext Comb /Industrial /Gasoline</v>
          </cell>
          <cell r="D169" t="str">
            <v>Fuel Comb - Industrial Boilers, ICEs - Other</v>
          </cell>
          <cell r="G169" t="str">
            <v>External Combustion Boilers</v>
          </cell>
          <cell r="H169" t="str">
            <v>Industrial</v>
          </cell>
          <cell r="I169" t="str">
            <v>Gasoline</v>
          </cell>
          <cell r="J169" t="str">
            <v>Industrial Boiler</v>
          </cell>
          <cell r="N169">
            <v>40988</v>
          </cell>
        </row>
        <row r="170">
          <cell r="A170" t="str">
            <v>10201801</v>
          </cell>
          <cell r="B170" t="str">
            <v>Point</v>
          </cell>
          <cell r="C170" t="str">
            <v>Ext Comb /Industrial /Kiln-dried Biomass-Stoker</v>
          </cell>
          <cell r="D170" t="str">
            <v>Fuel Comb - Industrial Boilers, ICEs - Biomass</v>
          </cell>
          <cell r="G170" t="str">
            <v>External Combustion Boilers</v>
          </cell>
          <cell r="H170" t="str">
            <v>Industrial</v>
          </cell>
          <cell r="I170" t="str">
            <v>Kiln-dried biomass</v>
          </cell>
          <cell r="J170" t="str">
            <v>Boiler, Stoker</v>
          </cell>
          <cell r="M170">
            <v>40995</v>
          </cell>
          <cell r="N170">
            <v>41113</v>
          </cell>
        </row>
        <row r="171">
          <cell r="A171" t="str">
            <v>10201802</v>
          </cell>
          <cell r="B171" t="str">
            <v>Point</v>
          </cell>
          <cell r="C171" t="str">
            <v>Ext Comb /Industrial /Kiln-dried Biomass-Non-stoker</v>
          </cell>
          <cell r="D171" t="str">
            <v>Fuel Comb - Industrial Boilers, ICEs - Biomass</v>
          </cell>
          <cell r="G171" t="str">
            <v>External Combustion Boilers</v>
          </cell>
          <cell r="H171" t="str">
            <v>Industrial</v>
          </cell>
          <cell r="I171" t="str">
            <v>Kiln-dried biomass</v>
          </cell>
          <cell r="J171" t="str">
            <v>Boiler, Non-stoker</v>
          </cell>
          <cell r="M171">
            <v>40995</v>
          </cell>
          <cell r="N171">
            <v>41113</v>
          </cell>
        </row>
        <row r="172">
          <cell r="A172" t="str">
            <v>10201901</v>
          </cell>
          <cell r="B172" t="str">
            <v>Point</v>
          </cell>
          <cell r="C172" t="str">
            <v>Ext Comb /Industrial /Wood Residuals-Stoker</v>
          </cell>
          <cell r="D172" t="str">
            <v>Fuel Comb - Industrial Boilers, ICEs - Biomass</v>
          </cell>
          <cell r="G172" t="str">
            <v>External Combustion Boilers</v>
          </cell>
          <cell r="H172" t="str">
            <v>Industrial</v>
          </cell>
          <cell r="I172" t="str">
            <v>Wood Residuals</v>
          </cell>
          <cell r="J172" t="str">
            <v>Boiler, Stoker</v>
          </cell>
          <cell r="M172">
            <v>40995</v>
          </cell>
          <cell r="N172">
            <v>41113</v>
          </cell>
        </row>
        <row r="173">
          <cell r="A173" t="str">
            <v>10201902</v>
          </cell>
          <cell r="B173" t="str">
            <v>Point</v>
          </cell>
          <cell r="C173" t="str">
            <v>Ext Comb /Industrial /Wood Residuals-Non-stoker</v>
          </cell>
          <cell r="D173" t="str">
            <v>Fuel Comb - Industrial Boilers, ICEs - Biomass</v>
          </cell>
          <cell r="G173" t="str">
            <v>External Combustion Boilers</v>
          </cell>
          <cell r="H173" t="str">
            <v>Industrial</v>
          </cell>
          <cell r="I173" t="str">
            <v>Wood Residuals</v>
          </cell>
          <cell r="J173" t="str">
            <v>Boiler, non-stoker</v>
          </cell>
          <cell r="M173">
            <v>40995</v>
          </cell>
          <cell r="N173">
            <v>41113</v>
          </cell>
        </row>
        <row r="174">
          <cell r="A174" t="str">
            <v>10300101</v>
          </cell>
          <cell r="B174" t="str">
            <v>Point</v>
          </cell>
          <cell r="C174" t="str">
            <v>Ext Comb /Comm-Inst /Anthracite Coal /Pulverized Coal</v>
          </cell>
          <cell r="D174" t="str">
            <v>Fuel Comb - Comm/Institutional - Coal</v>
          </cell>
          <cell r="G174" t="str">
            <v>External Combustion Boilers</v>
          </cell>
          <cell r="H174" t="str">
            <v>Commercial/Institutional</v>
          </cell>
          <cell r="I174" t="str">
            <v>Anthracite Coal</v>
          </cell>
          <cell r="J174" t="str">
            <v>Pulverized Coal</v>
          </cell>
          <cell r="N174">
            <v>40988</v>
          </cell>
        </row>
        <row r="175">
          <cell r="A175" t="str">
            <v>10300102</v>
          </cell>
          <cell r="B175" t="str">
            <v>Point</v>
          </cell>
          <cell r="C175" t="str">
            <v>Ext Comb /Comm-Inst /Anthracite Coal /Traveling Grate (Overfeed) Stoker</v>
          </cell>
          <cell r="D175" t="str">
            <v>Fuel Comb - Comm/Institutional - Coal</v>
          </cell>
          <cell r="G175" t="str">
            <v>External Combustion Boilers</v>
          </cell>
          <cell r="H175" t="str">
            <v>Commercial/Institutional</v>
          </cell>
          <cell r="I175" t="str">
            <v>Anthracite Coal</v>
          </cell>
          <cell r="J175" t="str">
            <v>Traveling Grate (Overfeed) Stoker</v>
          </cell>
          <cell r="N175">
            <v>40988</v>
          </cell>
        </row>
        <row r="176">
          <cell r="A176" t="str">
            <v>10300103</v>
          </cell>
          <cell r="B176" t="str">
            <v>Point</v>
          </cell>
          <cell r="C176" t="str">
            <v>Ext Comb /Comm-Inst /Anthracite Coal /Hand-fired</v>
          </cell>
          <cell r="D176" t="str">
            <v>Fuel Comb - Comm/Institutional - Coal</v>
          </cell>
          <cell r="G176" t="str">
            <v>External Combustion Boilers</v>
          </cell>
          <cell r="H176" t="str">
            <v>Commercial/Institutional</v>
          </cell>
          <cell r="I176" t="str">
            <v>Anthracite Coal</v>
          </cell>
          <cell r="J176" t="str">
            <v>Hand-fired</v>
          </cell>
          <cell r="N176">
            <v>40988</v>
          </cell>
        </row>
        <row r="177">
          <cell r="A177" t="str">
            <v>10300203</v>
          </cell>
          <cell r="B177" t="str">
            <v>Point</v>
          </cell>
          <cell r="C177" t="str">
            <v>Ext Comb /Comm-Inst /Bituminous Coal /Cyclone Furnace</v>
          </cell>
          <cell r="D177" t="str">
            <v>Fuel Comb - Comm/Institutional - Coal</v>
          </cell>
          <cell r="G177" t="str">
            <v>External Combustion Boilers</v>
          </cell>
          <cell r="H177" t="str">
            <v>Commercial/Institutional</v>
          </cell>
          <cell r="I177" t="str">
            <v>Bituminous Coal</v>
          </cell>
          <cell r="J177" t="str">
            <v>Cyclone Furnace</v>
          </cell>
          <cell r="N177">
            <v>40996</v>
          </cell>
        </row>
        <row r="178">
          <cell r="A178" t="str">
            <v>10300205</v>
          </cell>
          <cell r="B178" t="str">
            <v>Point</v>
          </cell>
          <cell r="C178" t="str">
            <v>Ext Comb /Comm-Inst /Bituminous Coal /Pulverized Coal: Wet Bottom</v>
          </cell>
          <cell r="D178" t="str">
            <v>Fuel Comb - Comm/Institutional - Coal</v>
          </cell>
          <cell r="G178" t="str">
            <v>External Combustion Boilers</v>
          </cell>
          <cell r="H178" t="str">
            <v>Commercial/Institutional</v>
          </cell>
          <cell r="I178" t="str">
            <v>Bituminous Coal</v>
          </cell>
          <cell r="J178" t="str">
            <v>Pulverized Coal: Wet Bottom</v>
          </cell>
          <cell r="N178">
            <v>40996</v>
          </cell>
        </row>
        <row r="179">
          <cell r="A179" t="str">
            <v>10300206</v>
          </cell>
          <cell r="B179" t="str">
            <v>Point</v>
          </cell>
          <cell r="C179" t="str">
            <v>Ext Comb /Comm-Inst /Bituminous Coal /Pulverized Coal: Dry Bottom</v>
          </cell>
          <cell r="D179" t="str">
            <v>Fuel Comb - Comm/Institutional - Coal</v>
          </cell>
          <cell r="G179" t="str">
            <v>External Combustion Boilers</v>
          </cell>
          <cell r="H179" t="str">
            <v>Commercial/Institutional</v>
          </cell>
          <cell r="I179" t="str">
            <v>Bituminous Coal</v>
          </cell>
          <cell r="J179" t="str">
            <v>Pulverized Coal: Dry Bottom</v>
          </cell>
          <cell r="N179">
            <v>40996</v>
          </cell>
        </row>
        <row r="180">
          <cell r="A180" t="str">
            <v>10300207</v>
          </cell>
          <cell r="B180" t="str">
            <v>Point</v>
          </cell>
          <cell r="C180" t="str">
            <v>Ext Comb /Comm-Inst /Bituminous Coal /Overfeed Stoker</v>
          </cell>
          <cell r="D180" t="str">
            <v>Fuel Comb - Comm/Institutional - Coal</v>
          </cell>
          <cell r="G180" t="str">
            <v>External Combustion Boilers</v>
          </cell>
          <cell r="H180" t="str">
            <v>Commercial/Institutional</v>
          </cell>
          <cell r="I180" t="str">
            <v>Bituminous Coal</v>
          </cell>
          <cell r="J180" t="str">
            <v>Overfeed Stoker</v>
          </cell>
          <cell r="N180">
            <v>40996</v>
          </cell>
        </row>
        <row r="181">
          <cell r="A181" t="str">
            <v>10300208</v>
          </cell>
          <cell r="B181" t="str">
            <v>Point</v>
          </cell>
          <cell r="C181" t="str">
            <v>Ext Comb /Comm-Inst /Bituminous Coal /Underfeed Stoker</v>
          </cell>
          <cell r="D181" t="str">
            <v>Fuel Comb - Comm/Institutional - Coal</v>
          </cell>
          <cell r="G181" t="str">
            <v>External Combustion Boilers</v>
          </cell>
          <cell r="H181" t="str">
            <v>Commercial/Institutional</v>
          </cell>
          <cell r="I181" t="str">
            <v>Bituminous Coal</v>
          </cell>
          <cell r="J181" t="str">
            <v>Underfeed Stoker</v>
          </cell>
          <cell r="N181">
            <v>40996</v>
          </cell>
        </row>
        <row r="182">
          <cell r="A182" t="str">
            <v>10300209</v>
          </cell>
          <cell r="B182" t="str">
            <v>Point</v>
          </cell>
          <cell r="C182" t="str">
            <v>Ext Comb /Comm-Inst /Bituminous Coal /Spreader Stoker</v>
          </cell>
          <cell r="D182" t="str">
            <v>Fuel Comb - Comm/Institutional - Coal</v>
          </cell>
          <cell r="G182" t="str">
            <v>External Combustion Boilers</v>
          </cell>
          <cell r="H182" t="str">
            <v>Commercial/Institutional</v>
          </cell>
          <cell r="I182" t="str">
            <v>Bituminous Coal</v>
          </cell>
          <cell r="J182" t="str">
            <v>Spreader Stoker</v>
          </cell>
          <cell r="N182">
            <v>40996</v>
          </cell>
        </row>
        <row r="183">
          <cell r="A183" t="str">
            <v>10300211</v>
          </cell>
          <cell r="B183" t="str">
            <v>Point</v>
          </cell>
          <cell r="C183" t="str">
            <v>Ext Comb /Comm-Inst /Bituminous Coal /Overfeed Stoker **</v>
          </cell>
          <cell r="D183" t="str">
            <v>Fuel Comb - Comm/Institutional - Coal</v>
          </cell>
          <cell r="G183" t="str">
            <v>External Combustion Boilers</v>
          </cell>
          <cell r="H183" t="str">
            <v>Commercial/Institutional</v>
          </cell>
          <cell r="I183" t="str">
            <v>Bituminous Coal</v>
          </cell>
          <cell r="J183" t="str">
            <v>Overfeed Stoker **</v>
          </cell>
          <cell r="K183" t="str">
            <v>10300207</v>
          </cell>
          <cell r="L183" t="str">
            <v>2008</v>
          </cell>
          <cell r="N183">
            <v>40995</v>
          </cell>
        </row>
        <row r="184">
          <cell r="A184" t="str">
            <v>10300214</v>
          </cell>
          <cell r="B184" t="str">
            <v>Point</v>
          </cell>
          <cell r="C184" t="str">
            <v>Ext Comb /Comm-Inst /Bituminous Coal /Hand-fired</v>
          </cell>
          <cell r="D184" t="str">
            <v>Fuel Comb - Comm/Institutional - Coal</v>
          </cell>
          <cell r="G184" t="str">
            <v>External Combustion Boilers</v>
          </cell>
          <cell r="H184" t="str">
            <v>Commercial/Institutional</v>
          </cell>
          <cell r="I184" t="str">
            <v>Bituminous Coal</v>
          </cell>
          <cell r="J184" t="str">
            <v>Hand-fired</v>
          </cell>
          <cell r="N184">
            <v>40996</v>
          </cell>
        </row>
        <row r="185">
          <cell r="A185" t="str">
            <v>10300216</v>
          </cell>
          <cell r="B185" t="str">
            <v>Point</v>
          </cell>
          <cell r="C185" t="str">
            <v>Ext Comb /Comm-Inst /Bituminous Coal /Pulverized Coal: Dry Bottom (Tangential)</v>
          </cell>
          <cell r="D185" t="str">
            <v>Fuel Comb - Comm/Institutional - Coal</v>
          </cell>
          <cell r="G185" t="str">
            <v>External Combustion Boilers</v>
          </cell>
          <cell r="H185" t="str">
            <v>Commercial/Institutional</v>
          </cell>
          <cell r="I185" t="str">
            <v>Bituminous Coal</v>
          </cell>
          <cell r="J185" t="str">
            <v>Pulverized Coal: Dry Bottom (Tangential)</v>
          </cell>
          <cell r="N185">
            <v>40996</v>
          </cell>
        </row>
        <row r="186">
          <cell r="A186" t="str">
            <v>10300217</v>
          </cell>
          <cell r="B186" t="str">
            <v>Point</v>
          </cell>
          <cell r="C186" t="str">
            <v>Ext Comb /Comm-Inst /Bituminous Coal /Atmospheric Fluidized Bed Combustion: Bubbling Bed</v>
          </cell>
          <cell r="D186" t="str">
            <v>Fuel Comb - Comm/Institutional - Coal</v>
          </cell>
          <cell r="G186" t="str">
            <v>External Combustion Boilers</v>
          </cell>
          <cell r="H186" t="str">
            <v>Commercial/Institutional</v>
          </cell>
          <cell r="I186" t="str">
            <v>Bituminous Coal</v>
          </cell>
          <cell r="J186" t="str">
            <v>Atmospheric Fluidized Bed Combustion: Bubbling Bed</v>
          </cell>
          <cell r="N186">
            <v>40996</v>
          </cell>
        </row>
        <row r="187">
          <cell r="A187" t="str">
            <v>10300218</v>
          </cell>
          <cell r="B187" t="str">
            <v>Point</v>
          </cell>
          <cell r="C187" t="str">
            <v>Ext Comb /Comm-Inst /Bituminous Coal /Atmospheric Fluidized Bed Combustion: Circulating Bed</v>
          </cell>
          <cell r="D187" t="str">
            <v>Fuel Comb - Comm/Institutional - Coal</v>
          </cell>
          <cell r="G187" t="str">
            <v>External Combustion Boilers</v>
          </cell>
          <cell r="H187" t="str">
            <v>Commercial/Institutional</v>
          </cell>
          <cell r="I187" t="str">
            <v>Bituminous Coal</v>
          </cell>
          <cell r="J187" t="str">
            <v>Atmospheric Fluidized Bed Combustion: Circulating Bed</v>
          </cell>
          <cell r="N187">
            <v>40996</v>
          </cell>
        </row>
        <row r="188">
          <cell r="A188" t="str">
            <v>10300221</v>
          </cell>
          <cell r="B188" t="str">
            <v>Point</v>
          </cell>
          <cell r="C188" t="str">
            <v>Ext Comb /Comm-Inst /Subbituminous Coal /Pulverized Coal: Wet Bottom</v>
          </cell>
          <cell r="D188" t="str">
            <v>Fuel Comb - Comm/Institutional - Coal</v>
          </cell>
          <cell r="G188" t="str">
            <v>External Combustion Boilers</v>
          </cell>
          <cell r="H188" t="str">
            <v>Commercial/Institutional</v>
          </cell>
          <cell r="I188" t="str">
            <v>Subbituminous Coal</v>
          </cell>
          <cell r="J188" t="str">
            <v>Pulverized Coal: Wet Bottom</v>
          </cell>
          <cell r="N188">
            <v>40996</v>
          </cell>
        </row>
        <row r="189">
          <cell r="A189" t="str">
            <v>10300222</v>
          </cell>
          <cell r="B189" t="str">
            <v>Point</v>
          </cell>
          <cell r="C189" t="str">
            <v>Ext Comb /Comm-Inst /Subbituminous Coal /Pulverized Coal: Dry Bottom</v>
          </cell>
          <cell r="D189" t="str">
            <v>Fuel Comb - Comm/Institutional - Coal</v>
          </cell>
          <cell r="G189" t="str">
            <v>External Combustion Boilers</v>
          </cell>
          <cell r="H189" t="str">
            <v>Commercial/Institutional</v>
          </cell>
          <cell r="I189" t="str">
            <v>Subbituminous Coal</v>
          </cell>
          <cell r="J189" t="str">
            <v>Pulverized Coal: Dry Bottom</v>
          </cell>
          <cell r="N189">
            <v>40996</v>
          </cell>
        </row>
        <row r="190">
          <cell r="A190" t="str">
            <v>10300223</v>
          </cell>
          <cell r="B190" t="str">
            <v>Point</v>
          </cell>
          <cell r="C190" t="str">
            <v>Ext Comb /Comm-Inst /Subbituminous Coal /Cyclone Furnace</v>
          </cell>
          <cell r="D190" t="str">
            <v>Fuel Comb - Comm/Institutional - Coal</v>
          </cell>
          <cell r="G190" t="str">
            <v>External Combustion Boilers</v>
          </cell>
          <cell r="H190" t="str">
            <v>Commercial/Institutional</v>
          </cell>
          <cell r="I190" t="str">
            <v>Subbituminous Coal</v>
          </cell>
          <cell r="J190" t="str">
            <v>Cyclone Furnace</v>
          </cell>
          <cell r="N190">
            <v>40996</v>
          </cell>
        </row>
        <row r="191">
          <cell r="A191" t="str">
            <v>10300224</v>
          </cell>
          <cell r="B191" t="str">
            <v>Point</v>
          </cell>
          <cell r="C191" t="str">
            <v>Ext Comb /Comm-Inst /Subbituminous Coal /Spreader Stoker</v>
          </cell>
          <cell r="D191" t="str">
            <v>Fuel Comb - Comm/Institutional - Coal</v>
          </cell>
          <cell r="G191" t="str">
            <v>External Combustion Boilers</v>
          </cell>
          <cell r="H191" t="str">
            <v>Commercial/Institutional</v>
          </cell>
          <cell r="I191" t="str">
            <v>Subbituminous Coal</v>
          </cell>
          <cell r="J191" t="str">
            <v>Spreader Stoker</v>
          </cell>
          <cell r="N191">
            <v>40996</v>
          </cell>
        </row>
        <row r="192">
          <cell r="A192" t="str">
            <v>10300225</v>
          </cell>
          <cell r="B192" t="str">
            <v>Point</v>
          </cell>
          <cell r="C192" t="str">
            <v>Ext Comb /Comm-Inst /Subbituminous Coal /Traveling Grate (Overfeed) Stoker</v>
          </cell>
          <cell r="D192" t="str">
            <v>Fuel Comb - Comm/Institutional - Coal</v>
          </cell>
          <cell r="G192" t="str">
            <v>External Combustion Boilers</v>
          </cell>
          <cell r="H192" t="str">
            <v>Commercial/Institutional</v>
          </cell>
          <cell r="I192" t="str">
            <v>Subbituminous Coal</v>
          </cell>
          <cell r="J192" t="str">
            <v>Traveling Grate (Overfeed) Stoker</v>
          </cell>
          <cell r="N192">
            <v>40996</v>
          </cell>
        </row>
        <row r="193">
          <cell r="A193" t="str">
            <v>10300226</v>
          </cell>
          <cell r="B193" t="str">
            <v>Point</v>
          </cell>
          <cell r="C193" t="str">
            <v>Ext Comb /Comm-Inst /Subbituminous Coal /Pulverized Coal: Dry Bottom Tangential</v>
          </cell>
          <cell r="D193" t="str">
            <v>Fuel Comb - Comm/Institutional - Coal</v>
          </cell>
          <cell r="G193" t="str">
            <v>External Combustion Boilers</v>
          </cell>
          <cell r="H193" t="str">
            <v>Commercial/Institutional</v>
          </cell>
          <cell r="I193" t="str">
            <v>Subbituminous Coal</v>
          </cell>
          <cell r="J193" t="str">
            <v>Pulverized Coal: Dry Bottom Tangential</v>
          </cell>
          <cell r="N193">
            <v>40996</v>
          </cell>
        </row>
        <row r="194">
          <cell r="A194" t="str">
            <v>10300300</v>
          </cell>
          <cell r="B194" t="str">
            <v>Point</v>
          </cell>
          <cell r="C194" t="str">
            <v>Ext Comb /Comm-Inst /Lignite /Pulverized Coal: Wet Bottom</v>
          </cell>
          <cell r="D194" t="str">
            <v>Fuel Comb - Comm/Institutional - Coal</v>
          </cell>
          <cell r="G194" t="str">
            <v>External Combustion Boilers</v>
          </cell>
          <cell r="H194" t="str">
            <v>Commercial/Institutional</v>
          </cell>
          <cell r="I194" t="str">
            <v>Lignite</v>
          </cell>
          <cell r="J194" t="str">
            <v>Pulverized Coal: Wet Bottom</v>
          </cell>
          <cell r="N194">
            <v>40988</v>
          </cell>
        </row>
        <row r="195">
          <cell r="A195" t="str">
            <v>10300305</v>
          </cell>
          <cell r="B195" t="str">
            <v>Point</v>
          </cell>
          <cell r="C195" t="str">
            <v>Ext Comb /Comm-Inst /Lignite /Pulverized Coal: Dry Bottom, Wall Fired</v>
          </cell>
          <cell r="D195" t="str">
            <v>Fuel Comb - Comm/Institutional - Coal</v>
          </cell>
          <cell r="G195" t="str">
            <v>External Combustion Boilers</v>
          </cell>
          <cell r="H195" t="str">
            <v>Commercial/Institutional</v>
          </cell>
          <cell r="I195" t="str">
            <v>Lignite</v>
          </cell>
          <cell r="J195" t="str">
            <v>Pulverized Coal: Dry Bottom, Wall Fired</v>
          </cell>
          <cell r="N195">
            <v>40988</v>
          </cell>
        </row>
        <row r="196">
          <cell r="A196" t="str">
            <v>10300306</v>
          </cell>
          <cell r="B196" t="str">
            <v>Point</v>
          </cell>
          <cell r="C196" t="str">
            <v>Ext Comb /Comm-Inst /Lignite /Pulverized Coal: Dry Bottom, Tangential Fired</v>
          </cell>
          <cell r="D196" t="str">
            <v>Fuel Comb - Comm/Institutional - Coal</v>
          </cell>
          <cell r="G196" t="str">
            <v>External Combustion Boilers</v>
          </cell>
          <cell r="H196" t="str">
            <v>Commercial/Institutional</v>
          </cell>
          <cell r="I196" t="str">
            <v>Lignite</v>
          </cell>
          <cell r="J196" t="str">
            <v>Pulverized Coal: Dry Bottom, Tangential Fired</v>
          </cell>
          <cell r="N196">
            <v>40988</v>
          </cell>
        </row>
        <row r="197">
          <cell r="A197" t="str">
            <v>10300307</v>
          </cell>
          <cell r="B197" t="str">
            <v>Point</v>
          </cell>
          <cell r="C197" t="str">
            <v>Ext Comb /Comm-Inst /Lignite /Traveling Grate (Overfeed) Stoker</v>
          </cell>
          <cell r="D197" t="str">
            <v>Fuel Comb - Comm/Institutional - Coal</v>
          </cell>
          <cell r="G197" t="str">
            <v>External Combustion Boilers</v>
          </cell>
          <cell r="H197" t="str">
            <v>Commercial/Institutional</v>
          </cell>
          <cell r="I197" t="str">
            <v>Lignite</v>
          </cell>
          <cell r="J197" t="str">
            <v>Traveling Grate (Overfeed) Stoker</v>
          </cell>
          <cell r="N197">
            <v>40988</v>
          </cell>
        </row>
        <row r="198">
          <cell r="A198" t="str">
            <v>10300309</v>
          </cell>
          <cell r="B198" t="str">
            <v>Point</v>
          </cell>
          <cell r="C198" t="str">
            <v>Ext Comb /Comm-Inst /Lignite /Spreader Stoker</v>
          </cell>
          <cell r="D198" t="str">
            <v>Fuel Comb - Comm/Institutional - Coal</v>
          </cell>
          <cell r="G198" t="str">
            <v>External Combustion Boilers</v>
          </cell>
          <cell r="H198" t="str">
            <v>Commercial/Institutional</v>
          </cell>
          <cell r="I198" t="str">
            <v>Lignite</v>
          </cell>
          <cell r="J198" t="str">
            <v>Spreader Stoker</v>
          </cell>
          <cell r="N198">
            <v>40988</v>
          </cell>
        </row>
        <row r="199">
          <cell r="A199" t="str">
            <v>10300401</v>
          </cell>
          <cell r="B199" t="str">
            <v>Point</v>
          </cell>
          <cell r="C199" t="str">
            <v>Ext Comb /Comm-Inst /Residual Oil /Grade 6 Oil</v>
          </cell>
          <cell r="D199" t="str">
            <v>Fuel Comb - Comm/Institutional - Oil</v>
          </cell>
          <cell r="G199" t="str">
            <v>External Combustion Boilers</v>
          </cell>
          <cell r="H199" t="str">
            <v>Commercial/Institutional</v>
          </cell>
          <cell r="I199" t="str">
            <v>Residual Oil - Grade 6</v>
          </cell>
          <cell r="J199" t="str">
            <v>Boiler</v>
          </cell>
          <cell r="N199">
            <v>41164</v>
          </cell>
        </row>
        <row r="200">
          <cell r="A200" t="str">
            <v>10300402</v>
          </cell>
          <cell r="B200" t="str">
            <v>Point</v>
          </cell>
          <cell r="C200" t="str">
            <v>Ext Comb /Comm-Inst /Residual Oil /10-100 Million Btu/hr **</v>
          </cell>
          <cell r="D200" t="str">
            <v>Fuel Comb - Comm/Institutional - Oil</v>
          </cell>
          <cell r="G200" t="str">
            <v>External Combustion Boilers</v>
          </cell>
          <cell r="H200" t="str">
            <v>Commercial/Institutional</v>
          </cell>
          <cell r="I200" t="str">
            <v>Residual Oil</v>
          </cell>
          <cell r="J200" t="str">
            <v>10-100 Million BTU/hr **</v>
          </cell>
          <cell r="N200">
            <v>40996</v>
          </cell>
        </row>
        <row r="201">
          <cell r="A201" t="str">
            <v>10300403</v>
          </cell>
          <cell r="B201" t="str">
            <v>Point</v>
          </cell>
          <cell r="C201" t="str">
            <v>Ext Comb /Comm-Inst /Residual Oil /&lt; 10 Million Btu/hr **</v>
          </cell>
          <cell r="D201" t="str">
            <v>Fuel Comb - Comm/Institutional - Oil</v>
          </cell>
          <cell r="G201" t="str">
            <v>External Combustion Boilers</v>
          </cell>
          <cell r="H201" t="str">
            <v>Commercial/Institutional</v>
          </cell>
          <cell r="I201" t="str">
            <v>Residual Oil</v>
          </cell>
          <cell r="J201" t="str">
            <v>&lt; 10 Million BTU/hr **</v>
          </cell>
          <cell r="N201">
            <v>40996</v>
          </cell>
        </row>
        <row r="202">
          <cell r="A202" t="str">
            <v>10300404</v>
          </cell>
          <cell r="B202" t="str">
            <v>Point</v>
          </cell>
          <cell r="C202" t="str">
            <v>Ext Comb /Comm-Inst /Residual Oil /Grade 5 Oil</v>
          </cell>
          <cell r="D202" t="str">
            <v>Fuel Comb - Comm/Institutional - Oil</v>
          </cell>
          <cell r="G202" t="str">
            <v>External Combustion Boilers</v>
          </cell>
          <cell r="H202" t="str">
            <v>Commercial/Institutional</v>
          </cell>
          <cell r="I202" t="str">
            <v>Residual Oil</v>
          </cell>
          <cell r="J202" t="str">
            <v>Grade 5 Oil</v>
          </cell>
          <cell r="N202">
            <v>40988</v>
          </cell>
        </row>
        <row r="203">
          <cell r="A203" t="str">
            <v>10300405</v>
          </cell>
          <cell r="B203" t="str">
            <v>Point</v>
          </cell>
          <cell r="D203" t="str">
            <v>Fuel Comb - Comm/Institutional - Oil</v>
          </cell>
          <cell r="G203" t="str">
            <v>External Combustion Boilers</v>
          </cell>
          <cell r="H203" t="str">
            <v>Commercial/Institutional</v>
          </cell>
          <cell r="I203" t="str">
            <v>Residual Oil</v>
          </cell>
          <cell r="J203" t="str">
            <v>Boiler &gt; 100 Million BTU/hr</v>
          </cell>
          <cell r="N203">
            <v>41164</v>
          </cell>
        </row>
        <row r="204">
          <cell r="A204" t="str">
            <v>10300501</v>
          </cell>
          <cell r="B204" t="str">
            <v>Point</v>
          </cell>
          <cell r="C204" t="str">
            <v>Ext Comb /Comm-Inst /Distillate Oil /Grades 1 and 2 Oil</v>
          </cell>
          <cell r="D204" t="str">
            <v>Fuel Comb - Comm/Institutional - Oil</v>
          </cell>
          <cell r="G204" t="str">
            <v>External Combustion Boilers</v>
          </cell>
          <cell r="H204" t="str">
            <v>Commercial/Institutional</v>
          </cell>
          <cell r="I204" t="str">
            <v>Distillate Oil - Grades 1 and 2</v>
          </cell>
          <cell r="J204" t="str">
            <v>Boiler</v>
          </cell>
          <cell r="N204">
            <v>41164</v>
          </cell>
        </row>
        <row r="205">
          <cell r="A205" t="str">
            <v>10300502</v>
          </cell>
          <cell r="B205" t="str">
            <v>Point</v>
          </cell>
          <cell r="C205" t="str">
            <v>Ext Comb /Comm-Inst /Distillate Oil /10-100 Million Btu/hr **</v>
          </cell>
          <cell r="D205" t="str">
            <v>Fuel Comb - Comm/Institutional - Oil</v>
          </cell>
          <cell r="G205" t="str">
            <v>External Combustion Boilers</v>
          </cell>
          <cell r="H205" t="str">
            <v>Commercial/Institutional</v>
          </cell>
          <cell r="I205" t="str">
            <v>Distillate Oil</v>
          </cell>
          <cell r="J205" t="str">
            <v>10-100 Million BTU/hr **</v>
          </cell>
          <cell r="N205">
            <v>40996</v>
          </cell>
        </row>
        <row r="206">
          <cell r="A206" t="str">
            <v>10300503</v>
          </cell>
          <cell r="B206" t="str">
            <v>Point</v>
          </cell>
          <cell r="C206" t="str">
            <v>Ext Comb /Comm-Inst /Distillate Oil /&lt; 10 Million Btu/hr **</v>
          </cell>
          <cell r="D206" t="str">
            <v>Fuel Comb - Comm/Institutional - Oil</v>
          </cell>
          <cell r="G206" t="str">
            <v>External Combustion Boilers</v>
          </cell>
          <cell r="H206" t="str">
            <v>Commercial/Institutional</v>
          </cell>
          <cell r="I206" t="str">
            <v>Distillate Oil</v>
          </cell>
          <cell r="J206" t="str">
            <v>&lt; 10 Million BTU/hr **</v>
          </cell>
          <cell r="N206">
            <v>40996</v>
          </cell>
        </row>
        <row r="207">
          <cell r="A207" t="str">
            <v>10300504</v>
          </cell>
          <cell r="B207" t="str">
            <v>Point</v>
          </cell>
          <cell r="C207" t="str">
            <v>Ext Comb /Comm-Inst /Distillate Oil /Grade 4 Oil</v>
          </cell>
          <cell r="D207" t="str">
            <v>Fuel Comb - Comm/Institutional - Oil</v>
          </cell>
          <cell r="G207" t="str">
            <v>External Combustion Boilers</v>
          </cell>
          <cell r="H207" t="str">
            <v>Commercial/Institutional</v>
          </cell>
          <cell r="I207" t="str">
            <v>Distillate Oil</v>
          </cell>
          <cell r="J207" t="str">
            <v>Grade 4 Oil</v>
          </cell>
          <cell r="N207">
            <v>40988</v>
          </cell>
        </row>
        <row r="208">
          <cell r="A208" t="str">
            <v>10300505</v>
          </cell>
          <cell r="B208" t="str">
            <v>Point</v>
          </cell>
          <cell r="D208" t="str">
            <v>Fuel Comb - Comm/Institutional - Oil</v>
          </cell>
          <cell r="G208" t="str">
            <v>External Combustion Boilers</v>
          </cell>
          <cell r="H208" t="str">
            <v>Commercial/Institutional</v>
          </cell>
          <cell r="I208" t="str">
            <v>Distillate Oil</v>
          </cell>
          <cell r="J208" t="str">
            <v>Boiler &gt; 100 Million BTU/hr</v>
          </cell>
          <cell r="N208">
            <v>41164</v>
          </cell>
        </row>
        <row r="209">
          <cell r="A209" t="str">
            <v>10300601</v>
          </cell>
          <cell r="B209" t="str">
            <v>Point</v>
          </cell>
          <cell r="C209" t="str">
            <v>Ext Comb /Comm-Inst /Natural Gas /&gt; 100 Million Btu/hr</v>
          </cell>
          <cell r="D209" t="str">
            <v>Fuel Comb - Comm/Institutional - Natural Gas</v>
          </cell>
          <cell r="G209" t="str">
            <v>External Combustion Boilers</v>
          </cell>
          <cell r="H209" t="str">
            <v>Commercial/Institutional</v>
          </cell>
          <cell r="I209" t="str">
            <v>Natural Gas</v>
          </cell>
          <cell r="J209" t="str">
            <v>&gt; 100 Million BTU/hr</v>
          </cell>
          <cell r="N209">
            <v>40996</v>
          </cell>
        </row>
        <row r="210">
          <cell r="A210" t="str">
            <v>10300602</v>
          </cell>
          <cell r="B210" t="str">
            <v>Point</v>
          </cell>
          <cell r="C210" t="str">
            <v>Ext Comb /Comm-Inst /Natural Gas /10-100 Million Btu/hr</v>
          </cell>
          <cell r="D210" t="str">
            <v>Fuel Comb - Comm/Institutional - Natural Gas</v>
          </cell>
          <cell r="G210" t="str">
            <v>External Combustion Boilers</v>
          </cell>
          <cell r="H210" t="str">
            <v>Commercial/Institutional</v>
          </cell>
          <cell r="I210" t="str">
            <v>Natural Gas</v>
          </cell>
          <cell r="J210" t="str">
            <v>10-100 Million BTU/hr</v>
          </cell>
          <cell r="N210">
            <v>40996</v>
          </cell>
        </row>
        <row r="211">
          <cell r="A211" t="str">
            <v>10300603</v>
          </cell>
          <cell r="B211" t="str">
            <v>Point</v>
          </cell>
          <cell r="C211" t="str">
            <v>Ext Comb /Comm-Inst /Natural Gas /&lt; 10 Million Btu/hr</v>
          </cell>
          <cell r="D211" t="str">
            <v>Fuel Comb - Comm/Institutional - Natural Gas</v>
          </cell>
          <cell r="G211" t="str">
            <v>External Combustion Boilers</v>
          </cell>
          <cell r="H211" t="str">
            <v>Commercial/Institutional</v>
          </cell>
          <cell r="I211" t="str">
            <v>Natural Gas</v>
          </cell>
          <cell r="J211" t="str">
            <v>&lt; 10 Million BTU/hr</v>
          </cell>
          <cell r="N211">
            <v>40996</v>
          </cell>
        </row>
        <row r="212">
          <cell r="A212" t="str">
            <v>10300701</v>
          </cell>
          <cell r="B212" t="str">
            <v>Point</v>
          </cell>
          <cell r="C212" t="str">
            <v>Ext Comb /Comm-Inst /Process Gas /POTW Digester Gas-fired Boiler</v>
          </cell>
          <cell r="D212" t="str">
            <v>Fuel Comb - Comm/Institutional - Other</v>
          </cell>
          <cell r="G212" t="str">
            <v>External Combustion Boilers</v>
          </cell>
          <cell r="H212" t="str">
            <v>Commercial/Institutional</v>
          </cell>
          <cell r="I212" t="str">
            <v>Process Gas</v>
          </cell>
          <cell r="J212" t="str">
            <v>POTW Digester Gas-fired Boiler</v>
          </cell>
          <cell r="N212">
            <v>40988</v>
          </cell>
        </row>
        <row r="213">
          <cell r="A213" t="str">
            <v>10300799</v>
          </cell>
          <cell r="B213" t="str">
            <v>Point</v>
          </cell>
          <cell r="C213" t="str">
            <v>Ext Comb /Comm-Inst /Process Gas /Other Not Classified</v>
          </cell>
          <cell r="D213" t="str">
            <v>Fuel Comb - Comm/Institutional - Other</v>
          </cell>
          <cell r="G213" t="str">
            <v>External Combustion Boilers</v>
          </cell>
          <cell r="H213" t="str">
            <v>Commercial/Institutional</v>
          </cell>
          <cell r="I213" t="str">
            <v>Process Gas</v>
          </cell>
          <cell r="J213" t="str">
            <v>Other Not Classified</v>
          </cell>
          <cell r="N213">
            <v>40988</v>
          </cell>
        </row>
        <row r="214">
          <cell r="A214" t="str">
            <v>10300811</v>
          </cell>
          <cell r="B214" t="str">
            <v>Point</v>
          </cell>
          <cell r="C214" t="str">
            <v>Ext Comb /Comm-Inst /Landfill Gas</v>
          </cell>
          <cell r="D214" t="str">
            <v>Fuel Comb - Comm/Institutional - Other</v>
          </cell>
          <cell r="G214" t="str">
            <v>External Combustion Boilers</v>
          </cell>
          <cell r="H214" t="str">
            <v>Commercial/Institutional</v>
          </cell>
          <cell r="I214" t="str">
            <v>Landfill Gas</v>
          </cell>
          <cell r="J214" t="str">
            <v>Landfill Gas</v>
          </cell>
          <cell r="N214">
            <v>40988</v>
          </cell>
        </row>
        <row r="215">
          <cell r="A215" t="str">
            <v>10300901</v>
          </cell>
          <cell r="B215" t="str">
            <v>Point</v>
          </cell>
          <cell r="C215" t="str">
            <v>Ext Comb /Comm-Inst /Bark-fired Boiler</v>
          </cell>
          <cell r="D215" t="str">
            <v>Fuel Comb - Comm/Institutional - Biomass</v>
          </cell>
          <cell r="G215" t="str">
            <v>External Combustion Boilers</v>
          </cell>
          <cell r="H215" t="str">
            <v>Commercial/Institutional</v>
          </cell>
          <cell r="I215" t="str">
            <v>Wood/Bark Waste</v>
          </cell>
          <cell r="J215" t="str">
            <v>Bark-fired Boiler</v>
          </cell>
          <cell r="N215">
            <v>40988</v>
          </cell>
        </row>
        <row r="216">
          <cell r="A216" t="str">
            <v>10300902</v>
          </cell>
          <cell r="B216" t="str">
            <v>Point</v>
          </cell>
          <cell r="C216" t="str">
            <v>Ext Comb /Comm-Inst /Wood/Bark-fired Boiler</v>
          </cell>
          <cell r="D216" t="str">
            <v>Fuel Comb - Comm/Institutional - Biomass</v>
          </cell>
          <cell r="G216" t="str">
            <v>External Combustion Boilers</v>
          </cell>
          <cell r="H216" t="str">
            <v>Commercial/Institutional</v>
          </cell>
          <cell r="I216" t="str">
            <v>Wood/Bark Waste</v>
          </cell>
          <cell r="J216" t="str">
            <v>Wood/Bark-fired Boiler</v>
          </cell>
          <cell r="N216">
            <v>40988</v>
          </cell>
        </row>
        <row r="217">
          <cell r="A217" t="str">
            <v>10300903</v>
          </cell>
          <cell r="B217" t="str">
            <v>Point</v>
          </cell>
          <cell r="C217" t="str">
            <v>Ext Comb /Comm-Inst /Wood-fired Boiler - Wet Wood (:=20% moisture)</v>
          </cell>
          <cell r="D217" t="str">
            <v>Fuel Comb - Comm/Institutional - Biomass</v>
          </cell>
          <cell r="G217" t="str">
            <v>External Combustion Boilers</v>
          </cell>
          <cell r="H217" t="str">
            <v>Commercial/Institutional</v>
          </cell>
          <cell r="I217" t="str">
            <v>Wood/Bark Waste</v>
          </cell>
          <cell r="J217" t="str">
            <v>Wood-fired Boiler - Wet Wood (&gt;=20% moisture)</v>
          </cell>
          <cell r="N217">
            <v>40995</v>
          </cell>
        </row>
        <row r="218">
          <cell r="A218" t="str">
            <v>10300908</v>
          </cell>
          <cell r="B218" t="str">
            <v>Point</v>
          </cell>
          <cell r="C218" t="str">
            <v>Ext Comb /Comm-Inst /Wood-fired Boiler - Dry Wood (&lt;20% moisture)</v>
          </cell>
          <cell r="D218" t="str">
            <v>Fuel Comb - Comm/Institutional - Biomass</v>
          </cell>
          <cell r="G218" t="str">
            <v>External Combustion Boilers</v>
          </cell>
          <cell r="H218" t="str">
            <v>Commercial/Institutional</v>
          </cell>
          <cell r="I218" t="str">
            <v>Wood/Bark Waste</v>
          </cell>
          <cell r="J218" t="str">
            <v>Wood-fired Boiler - Dry Wood (&lt;20% moisture)</v>
          </cell>
          <cell r="M218">
            <v>37160</v>
          </cell>
          <cell r="N218">
            <v>40988</v>
          </cell>
        </row>
        <row r="219">
          <cell r="A219" t="str">
            <v>10300910</v>
          </cell>
          <cell r="B219" t="str">
            <v>Point</v>
          </cell>
          <cell r="C219" t="str">
            <v>Ext Comb /Comm-Inst /Wood/Bark Waste /Fuel cell/Dutch oven boilers **</v>
          </cell>
          <cell r="D219" t="str">
            <v>Fuel Comb - Comm/Institutional - Biomass</v>
          </cell>
          <cell r="G219" t="str">
            <v>External Combustion Boilers</v>
          </cell>
          <cell r="H219" t="str">
            <v>Commercial/Institutional</v>
          </cell>
          <cell r="I219" t="str">
            <v>Wood/Bark Waste</v>
          </cell>
          <cell r="J219" t="str">
            <v>Fuel cell/Dutch oven boilers **</v>
          </cell>
          <cell r="N219">
            <v>40988</v>
          </cell>
        </row>
        <row r="220">
          <cell r="A220" t="str">
            <v>10300911</v>
          </cell>
          <cell r="B220" t="str">
            <v>Point</v>
          </cell>
          <cell r="C220" t="str">
            <v>Ext Comb /Comm-Inst /Wood/Bark Waste /Stoker boilers **</v>
          </cell>
          <cell r="D220" t="str">
            <v>Fuel Comb - Comm/Institutional - Biomass</v>
          </cell>
          <cell r="G220" t="str">
            <v>External Combustion Boilers</v>
          </cell>
          <cell r="H220" t="str">
            <v>Commercial/Institutional</v>
          </cell>
          <cell r="I220" t="str">
            <v>Wood/Bark Waste</v>
          </cell>
          <cell r="J220" t="str">
            <v>Stoker boilers **</v>
          </cell>
          <cell r="N220">
            <v>40988</v>
          </cell>
        </row>
        <row r="221">
          <cell r="A221" t="str">
            <v>10300912</v>
          </cell>
          <cell r="B221" t="str">
            <v>Point</v>
          </cell>
          <cell r="C221" t="str">
            <v>Ext Comb /Comm-Inst /Wood/Bark Waste /Fluidized bed combustion boilers</v>
          </cell>
          <cell r="D221" t="str">
            <v>Fuel Comb - Comm/Institutional - Biomass</v>
          </cell>
          <cell r="G221" t="str">
            <v>External Combustion Boilers</v>
          </cell>
          <cell r="H221" t="str">
            <v>Commercial/Institutional</v>
          </cell>
          <cell r="I221" t="str">
            <v>Wood/Bark Waste</v>
          </cell>
          <cell r="J221" t="str">
            <v>Fluidized bed combustion boilers</v>
          </cell>
          <cell r="N221">
            <v>40988</v>
          </cell>
        </row>
        <row r="222">
          <cell r="A222" t="str">
            <v>10301001</v>
          </cell>
          <cell r="B222" t="str">
            <v>Point</v>
          </cell>
          <cell r="C222" t="str">
            <v>Ext Comb /Comm-Inst /LPG /Butane</v>
          </cell>
          <cell r="D222" t="str">
            <v>Fuel Comb - Comm/Institutional - Other</v>
          </cell>
          <cell r="G222" t="str">
            <v>External Combustion Boilers</v>
          </cell>
          <cell r="H222" t="str">
            <v>Commercial/Institutional</v>
          </cell>
          <cell r="I222" t="str">
            <v>Liquified Petroleum Gas (LPG)</v>
          </cell>
          <cell r="J222" t="str">
            <v>Butane</v>
          </cell>
          <cell r="N222">
            <v>40988</v>
          </cell>
        </row>
        <row r="223">
          <cell r="A223" t="str">
            <v>10301002</v>
          </cell>
          <cell r="B223" t="str">
            <v>Point</v>
          </cell>
          <cell r="C223" t="str">
            <v>Ext Comb /Comm-Inst /LPG /Propane</v>
          </cell>
          <cell r="D223" t="str">
            <v>Fuel Comb - Comm/Institutional - Other</v>
          </cell>
          <cell r="G223" t="str">
            <v>External Combustion Boilers</v>
          </cell>
          <cell r="H223" t="str">
            <v>Commercial/Institutional</v>
          </cell>
          <cell r="I223" t="str">
            <v>Liquified Petroleum Gas (LPG)</v>
          </cell>
          <cell r="J223" t="str">
            <v>Propane</v>
          </cell>
          <cell r="N223">
            <v>40988</v>
          </cell>
        </row>
        <row r="224">
          <cell r="A224" t="str">
            <v>10301003</v>
          </cell>
          <cell r="B224" t="str">
            <v>Point</v>
          </cell>
          <cell r="C224" t="str">
            <v>Ext Comb /Comm-Inst /LPG /Butane/Propane Mixture: Specify Percent Butane in Comments</v>
          </cell>
          <cell r="D224" t="str">
            <v>Fuel Comb - Comm/Institutional - Other</v>
          </cell>
          <cell r="G224" t="str">
            <v>External Combustion Boilers</v>
          </cell>
          <cell r="H224" t="str">
            <v>Commercial/Institutional</v>
          </cell>
          <cell r="I224" t="str">
            <v>Liquified Petroleum Gas (LPG)</v>
          </cell>
          <cell r="J224" t="str">
            <v>Butane/Propane Mixture: Specify Percent Butane in Comments</v>
          </cell>
          <cell r="N224">
            <v>40988</v>
          </cell>
        </row>
        <row r="225">
          <cell r="A225" t="str">
            <v>10301101</v>
          </cell>
          <cell r="B225" t="str">
            <v>Point</v>
          </cell>
          <cell r="C225" t="str">
            <v>Ext Comb /Comm-Inst /Biomass-Stoker</v>
          </cell>
          <cell r="D225" t="str">
            <v>Fuel Comb - Comm/Institutional - Biomass</v>
          </cell>
          <cell r="G225" t="str">
            <v>External Combustion Boilers</v>
          </cell>
          <cell r="H225" t="str">
            <v>Commercial/Institutional</v>
          </cell>
          <cell r="I225" t="str">
            <v>Biomass</v>
          </cell>
          <cell r="J225" t="str">
            <v>Boiler, Stoker</v>
          </cell>
          <cell r="M225">
            <v>40995</v>
          </cell>
          <cell r="N225">
            <v>41113</v>
          </cell>
        </row>
        <row r="226">
          <cell r="A226" t="str">
            <v>10301102</v>
          </cell>
          <cell r="B226" t="str">
            <v>Point</v>
          </cell>
          <cell r="C226" t="str">
            <v>Ext Comb /Comm-inst /Biomass-Non-stoker</v>
          </cell>
          <cell r="D226" t="str">
            <v>Fuel Comb - Comm/Institutional - Biomass</v>
          </cell>
          <cell r="G226" t="str">
            <v>External Combustion Boilers</v>
          </cell>
          <cell r="H226" t="str">
            <v>Commercial/Institutional</v>
          </cell>
          <cell r="I226" t="str">
            <v>Biomass</v>
          </cell>
          <cell r="J226" t="str">
            <v>Boiler, Non-stoker</v>
          </cell>
          <cell r="M226">
            <v>40995</v>
          </cell>
          <cell r="N226">
            <v>41113</v>
          </cell>
        </row>
        <row r="227">
          <cell r="A227" t="str">
            <v>10301201</v>
          </cell>
          <cell r="B227" t="str">
            <v>Point</v>
          </cell>
          <cell r="C227" t="str">
            <v>Ext Comb /Comm-Inst /Solid Waste /Specify Waste Material in Comments</v>
          </cell>
          <cell r="D227" t="str">
            <v>Fuel Comb - Comm/Institutional - Other</v>
          </cell>
          <cell r="G227" t="str">
            <v>External Combustion Boilers</v>
          </cell>
          <cell r="H227" t="str">
            <v>Commercial/Institutional</v>
          </cell>
          <cell r="I227" t="str">
            <v>Solid Waste</v>
          </cell>
          <cell r="J227" t="str">
            <v>Specify Waste Material in Comments</v>
          </cell>
          <cell r="N227">
            <v>40988</v>
          </cell>
        </row>
        <row r="228">
          <cell r="A228" t="str">
            <v>10301202</v>
          </cell>
          <cell r="B228" t="str">
            <v>Point</v>
          </cell>
          <cell r="C228" t="str">
            <v>Ext Comb /Comm-Inst /Solid Waste /Refuse Derived Fuel</v>
          </cell>
          <cell r="D228" t="str">
            <v>Fuel Comb - Comm/Institutional - Other</v>
          </cell>
          <cell r="G228" t="str">
            <v>External Combustion Boilers</v>
          </cell>
          <cell r="H228" t="str">
            <v>Commercial/Institutional</v>
          </cell>
          <cell r="I228" t="str">
            <v>Solid Waste</v>
          </cell>
          <cell r="J228" t="str">
            <v>Refuse Derived Fuel</v>
          </cell>
          <cell r="N228">
            <v>40988</v>
          </cell>
        </row>
        <row r="229">
          <cell r="A229" t="str">
            <v>10301301</v>
          </cell>
          <cell r="B229" t="str">
            <v>Point</v>
          </cell>
          <cell r="C229" t="str">
            <v>Ext Comb /Comm-Inst /Liquid Waste /Specify Waste Material in Comments</v>
          </cell>
          <cell r="D229" t="str">
            <v>Fuel Comb - Comm/Institutional - Other</v>
          </cell>
          <cell r="G229" t="str">
            <v>External Combustion Boilers</v>
          </cell>
          <cell r="H229" t="str">
            <v>Commercial/Institutional</v>
          </cell>
          <cell r="I229" t="str">
            <v>Liquid Waste</v>
          </cell>
          <cell r="J229" t="str">
            <v>Specify Waste Material in Comments</v>
          </cell>
          <cell r="N229">
            <v>40988</v>
          </cell>
        </row>
        <row r="230">
          <cell r="A230" t="str">
            <v>10301302</v>
          </cell>
          <cell r="B230" t="str">
            <v>Point</v>
          </cell>
          <cell r="C230" t="str">
            <v>Ext Comb /Comm-Inst /Liquid Waste /Waste Oil</v>
          </cell>
          <cell r="D230" t="str">
            <v>Fuel Comb - Comm/Institutional - Other</v>
          </cell>
          <cell r="G230" t="str">
            <v>External Combustion Boilers</v>
          </cell>
          <cell r="H230" t="str">
            <v>Commercial/Institutional</v>
          </cell>
          <cell r="I230" t="str">
            <v>Liquid Waste</v>
          </cell>
          <cell r="J230" t="str">
            <v>Waste Oil</v>
          </cell>
          <cell r="N230">
            <v>40988</v>
          </cell>
        </row>
        <row r="231">
          <cell r="A231" t="str">
            <v>10301303</v>
          </cell>
          <cell r="B231" t="str">
            <v>Point</v>
          </cell>
          <cell r="C231" t="str">
            <v>Ext Comb /Comm-Inst /Liquid Waste /Sewage Grease Skimmings</v>
          </cell>
          <cell r="D231" t="str">
            <v>Fuel Comb - Comm/Institutional - Other</v>
          </cell>
          <cell r="G231" t="str">
            <v>External Combustion Boilers</v>
          </cell>
          <cell r="H231" t="str">
            <v>Commercial/Institutional</v>
          </cell>
          <cell r="I231" t="str">
            <v>Liquid Waste</v>
          </cell>
          <cell r="J231" t="str">
            <v>Sewage Grease Skimmings</v>
          </cell>
          <cell r="N231">
            <v>40988</v>
          </cell>
        </row>
        <row r="232">
          <cell r="A232" t="str">
            <v>10500102</v>
          </cell>
          <cell r="B232" t="str">
            <v>Point</v>
          </cell>
          <cell r="C232" t="str">
            <v>Ext Comb /Space Heater /Industrial /Coal **</v>
          </cell>
          <cell r="D232" t="str">
            <v>Fuel Comb - Industrial Boilers, ICEs - Coal</v>
          </cell>
          <cell r="G232" t="str">
            <v>External Combustion</v>
          </cell>
          <cell r="H232" t="str">
            <v>Space Heaters</v>
          </cell>
          <cell r="I232" t="str">
            <v>Industrial</v>
          </cell>
          <cell r="J232" t="str">
            <v>Coal **</v>
          </cell>
          <cell r="L232" t="str">
            <v>2008</v>
          </cell>
          <cell r="N232">
            <v>40995</v>
          </cell>
        </row>
        <row r="233">
          <cell r="A233" t="str">
            <v>10500105</v>
          </cell>
          <cell r="B233" t="str">
            <v>Point</v>
          </cell>
          <cell r="C233" t="str">
            <v>Ext Comb /Space Heater /Industrial /Distillate Oil</v>
          </cell>
          <cell r="D233" t="str">
            <v>Fuel Comb - Industrial Boilers, ICEs - Oil</v>
          </cell>
          <cell r="G233" t="str">
            <v>External Combustion</v>
          </cell>
          <cell r="H233" t="str">
            <v>Space Heaters</v>
          </cell>
          <cell r="I233" t="str">
            <v>Industrial</v>
          </cell>
          <cell r="J233" t="str">
            <v>Distillate Oil</v>
          </cell>
          <cell r="N233">
            <v>40995</v>
          </cell>
        </row>
        <row r="234">
          <cell r="A234" t="str">
            <v>10500106</v>
          </cell>
          <cell r="B234" t="str">
            <v>Point</v>
          </cell>
          <cell r="C234" t="str">
            <v>Ext Comb /Space Heater /Industrial /Natural Gas</v>
          </cell>
          <cell r="D234" t="str">
            <v>Fuel Comb - Industrial Boilers, ICEs - Natural Gas</v>
          </cell>
          <cell r="G234" t="str">
            <v>External Combustion</v>
          </cell>
          <cell r="H234" t="str">
            <v>Space Heaters</v>
          </cell>
          <cell r="I234" t="str">
            <v>Industrial</v>
          </cell>
          <cell r="J234" t="str">
            <v>Natural Gas</v>
          </cell>
          <cell r="N234">
            <v>40995</v>
          </cell>
        </row>
        <row r="235">
          <cell r="A235" t="str">
            <v>10500110</v>
          </cell>
          <cell r="B235" t="str">
            <v>Point</v>
          </cell>
          <cell r="C235" t="str">
            <v>Ext Comb /Space Heater /Industrial /Liquified Petroleum Gas (LPG)</v>
          </cell>
          <cell r="D235" t="str">
            <v>Fuel Comb - Industrial Boilers, ICEs - Other</v>
          </cell>
          <cell r="G235" t="str">
            <v>External Combustion</v>
          </cell>
          <cell r="H235" t="str">
            <v>Space Heaters</v>
          </cell>
          <cell r="I235" t="str">
            <v>Industrial</v>
          </cell>
          <cell r="J235" t="str">
            <v>Liquified Petroleum Gas (LPG)</v>
          </cell>
          <cell r="N235">
            <v>40995</v>
          </cell>
        </row>
        <row r="236">
          <cell r="A236" t="str">
            <v>10500113</v>
          </cell>
          <cell r="B236" t="str">
            <v>Point</v>
          </cell>
          <cell r="C236" t="str">
            <v>Ext Comb /Space Heater /Industrial /Waste Oil: Air Atomized Burner</v>
          </cell>
          <cell r="D236" t="str">
            <v>Fuel Comb - Industrial Boilers, ICEs - Other</v>
          </cell>
          <cell r="G236" t="str">
            <v>External Combustion</v>
          </cell>
          <cell r="H236" t="str">
            <v>Space Heaters</v>
          </cell>
          <cell r="I236" t="str">
            <v>Industrial</v>
          </cell>
          <cell r="J236" t="str">
            <v>Waste Oil: Air Atomized Burner</v>
          </cell>
          <cell r="N236">
            <v>40995</v>
          </cell>
        </row>
        <row r="237">
          <cell r="A237" t="str">
            <v>10500114</v>
          </cell>
          <cell r="B237" t="str">
            <v>Point</v>
          </cell>
          <cell r="C237" t="str">
            <v>Ext Comb /Space Heater /Industrial /Waste Oil: Vaporizing Burner</v>
          </cell>
          <cell r="D237" t="str">
            <v>Fuel Comb - Industrial Boilers, ICEs - Other</v>
          </cell>
          <cell r="G237" t="str">
            <v>External Combustion</v>
          </cell>
          <cell r="H237" t="str">
            <v>Space Heaters</v>
          </cell>
          <cell r="I237" t="str">
            <v>Industrial</v>
          </cell>
          <cell r="J237" t="str">
            <v>Waste Oil: Vaporizing Burner</v>
          </cell>
          <cell r="N237">
            <v>40995</v>
          </cell>
        </row>
        <row r="238">
          <cell r="A238" t="str">
            <v>10500202</v>
          </cell>
          <cell r="B238" t="str">
            <v>Point</v>
          </cell>
          <cell r="C238" t="str">
            <v>Ext Comb /Space Heater /Comm-Inst /Coal **</v>
          </cell>
          <cell r="D238" t="str">
            <v>Fuel Comb - Comm/Institutional - Coal</v>
          </cell>
          <cell r="G238" t="str">
            <v>External Combustion</v>
          </cell>
          <cell r="H238" t="str">
            <v>Space Heaters</v>
          </cell>
          <cell r="I238" t="str">
            <v>Commercial/Institutional</v>
          </cell>
          <cell r="J238" t="str">
            <v>Coal **</v>
          </cell>
          <cell r="L238" t="str">
            <v>2008</v>
          </cell>
          <cell r="N238">
            <v>40995</v>
          </cell>
        </row>
        <row r="239">
          <cell r="A239" t="str">
            <v>10500205</v>
          </cell>
          <cell r="B239" t="str">
            <v>Point</v>
          </cell>
          <cell r="C239" t="str">
            <v>Ext Comb /Space Heater /Comm-Inst /Distillate Oil</v>
          </cell>
          <cell r="D239" t="str">
            <v>Fuel Comb - Comm/Institutional - Oil</v>
          </cell>
          <cell r="G239" t="str">
            <v>External Combustion</v>
          </cell>
          <cell r="H239" t="str">
            <v>Space Heaters</v>
          </cell>
          <cell r="I239" t="str">
            <v>Commercial/Institutional</v>
          </cell>
          <cell r="J239" t="str">
            <v>Distillate Oil</v>
          </cell>
          <cell r="N239">
            <v>40995</v>
          </cell>
        </row>
        <row r="240">
          <cell r="A240" t="str">
            <v>10500206</v>
          </cell>
          <cell r="B240" t="str">
            <v>Point</v>
          </cell>
          <cell r="C240" t="str">
            <v>Ext Comb /Space Heater /Comm-Inst /Natural Gas</v>
          </cell>
          <cell r="D240" t="str">
            <v>Fuel Comb - Comm/Institutional - Natural Gas</v>
          </cell>
          <cell r="G240" t="str">
            <v>External Combustion</v>
          </cell>
          <cell r="H240" t="str">
            <v>Space Heaters</v>
          </cell>
          <cell r="I240" t="str">
            <v>Commercial/Institutional</v>
          </cell>
          <cell r="J240" t="str">
            <v>Natural Gas</v>
          </cell>
          <cell r="N240">
            <v>40995</v>
          </cell>
        </row>
        <row r="241">
          <cell r="A241" t="str">
            <v>10500209</v>
          </cell>
          <cell r="B241" t="str">
            <v>Point</v>
          </cell>
          <cell r="C241" t="str">
            <v>Ext Comb /Space Heater /Comm-Inst /Wood</v>
          </cell>
          <cell r="D241" t="str">
            <v>Fuel Comb - Comm/Institutional - Biomass</v>
          </cell>
          <cell r="G241" t="str">
            <v>External Combustion</v>
          </cell>
          <cell r="H241" t="str">
            <v>Space Heaters</v>
          </cell>
          <cell r="I241" t="str">
            <v>Commercial/Institutional</v>
          </cell>
          <cell r="J241" t="str">
            <v>Wood</v>
          </cell>
          <cell r="N241">
            <v>40995</v>
          </cell>
        </row>
        <row r="242">
          <cell r="A242" t="str">
            <v>10500210</v>
          </cell>
          <cell r="B242" t="str">
            <v>Point</v>
          </cell>
          <cell r="C242" t="str">
            <v>Ext Comb /Space Heater /Comm-Inst /Liquified Petroleum Gas (LPG)</v>
          </cell>
          <cell r="D242" t="str">
            <v>Fuel Comb - Comm/Institutional - Other</v>
          </cell>
          <cell r="G242" t="str">
            <v>External Combustion</v>
          </cell>
          <cell r="H242" t="str">
            <v>Space Heaters</v>
          </cell>
          <cell r="I242" t="str">
            <v>Commercial/Institutional</v>
          </cell>
          <cell r="J242" t="str">
            <v>Liquified Petroleum Gas (LPG)</v>
          </cell>
          <cell r="N242">
            <v>40995</v>
          </cell>
        </row>
        <row r="243">
          <cell r="A243" t="str">
            <v>10500213</v>
          </cell>
          <cell r="B243" t="str">
            <v>Point</v>
          </cell>
          <cell r="C243" t="str">
            <v>Ext Comb /Space Heater /Comm-Inst /Waste Oil: Air Atomized Burner</v>
          </cell>
          <cell r="D243" t="str">
            <v>Fuel Comb - Comm/Institutional - Other</v>
          </cell>
          <cell r="G243" t="str">
            <v>External Combustion</v>
          </cell>
          <cell r="H243" t="str">
            <v>Space Heaters</v>
          </cell>
          <cell r="I243" t="str">
            <v>Commercial/Institutional</v>
          </cell>
          <cell r="J243" t="str">
            <v>Waste Oil: Air Atomized Burner</v>
          </cell>
          <cell r="N243">
            <v>40995</v>
          </cell>
        </row>
        <row r="244">
          <cell r="A244" t="str">
            <v>10500214</v>
          </cell>
          <cell r="B244" t="str">
            <v>Point</v>
          </cell>
          <cell r="C244" t="str">
            <v>Ext Comb /Space Heater /Comm-Inst /Waste Oil: Vaporizing Burner</v>
          </cell>
          <cell r="D244" t="str">
            <v>Fuel Comb - Comm/Institutional - Other</v>
          </cell>
          <cell r="G244" t="str">
            <v>External Combustion</v>
          </cell>
          <cell r="H244" t="str">
            <v>Space Heaters</v>
          </cell>
          <cell r="I244" t="str">
            <v>Commercial/Institutional</v>
          </cell>
          <cell r="J244" t="str">
            <v>Waste Oil: Vaporizing Burner</v>
          </cell>
          <cell r="N244">
            <v>40995</v>
          </cell>
        </row>
        <row r="245">
          <cell r="A245" t="str">
            <v>20100101</v>
          </cell>
          <cell r="B245" t="str">
            <v>Point</v>
          </cell>
          <cell r="C245" t="str">
            <v>Int Comb /Electric Gen /Distillate Oil (Diesel) /Turbine</v>
          </cell>
          <cell r="D245" t="str">
            <v>Fuel Comb - Electric Generation - Oil</v>
          </cell>
          <cell r="G245" t="str">
            <v>Internal Combustion Engines</v>
          </cell>
          <cell r="H245" t="str">
            <v>Electric Generation</v>
          </cell>
          <cell r="I245" t="str">
            <v>Distillate Oil (Diesel)</v>
          </cell>
          <cell r="J245" t="str">
            <v>Turbine</v>
          </cell>
          <cell r="N245">
            <v>40988</v>
          </cell>
        </row>
        <row r="246">
          <cell r="A246" t="str">
            <v>20100102</v>
          </cell>
          <cell r="B246" t="str">
            <v>Point</v>
          </cell>
          <cell r="C246" t="str">
            <v>Int Comb /Electric Gen /Distillate Oil (Diesel) /Reciprocating</v>
          </cell>
          <cell r="D246" t="str">
            <v>Fuel Comb - Electric Generation - Oil</v>
          </cell>
          <cell r="G246" t="str">
            <v>Internal Combustion Engines</v>
          </cell>
          <cell r="H246" t="str">
            <v>Electric Generation</v>
          </cell>
          <cell r="I246" t="str">
            <v>Distillate Oil (Diesel)</v>
          </cell>
          <cell r="J246" t="str">
            <v>Reciprocating</v>
          </cell>
          <cell r="N246">
            <v>40988</v>
          </cell>
        </row>
        <row r="247">
          <cell r="A247" t="str">
            <v>20100105</v>
          </cell>
          <cell r="B247" t="str">
            <v>Point</v>
          </cell>
          <cell r="C247" t="str">
            <v>Int Comb /Electric Gen /Distillate Oil (Diesel) /Reciprocating: Crankcase Blowby</v>
          </cell>
          <cell r="D247" t="str">
            <v>Fuel Comb - Electric Generation - Oil</v>
          </cell>
          <cell r="G247" t="str">
            <v>Internal Combustion Engines</v>
          </cell>
          <cell r="H247" t="str">
            <v>Electric Generation</v>
          </cell>
          <cell r="I247" t="str">
            <v>Distillate Oil (Diesel)</v>
          </cell>
          <cell r="J247" t="str">
            <v>Reciprocating: Crankcase Blowby</v>
          </cell>
          <cell r="N247">
            <v>40988</v>
          </cell>
        </row>
        <row r="248">
          <cell r="A248" t="str">
            <v>20100106</v>
          </cell>
          <cell r="B248" t="str">
            <v>Point</v>
          </cell>
          <cell r="C248" t="str">
            <v>Int Comb /Electric Gen /Distillate Oil (Diesel) /Reciprocating: Evap Losses (Fuel Stor&amp;Delivery Syst)</v>
          </cell>
          <cell r="D248" t="str">
            <v>Fuel Comb - Electric Generation - Oil</v>
          </cell>
          <cell r="G248" t="str">
            <v>Internal Combustion Engines</v>
          </cell>
          <cell r="H248" t="str">
            <v>Electric Generation</v>
          </cell>
          <cell r="I248" t="str">
            <v>Distillate Oil (Diesel)</v>
          </cell>
          <cell r="J248" t="str">
            <v>Reciprocating: Evaporative Losses (Fuel Storage and Delivery System)</v>
          </cell>
          <cell r="N248">
            <v>40988</v>
          </cell>
        </row>
        <row r="249">
          <cell r="A249" t="str">
            <v>20100107</v>
          </cell>
          <cell r="B249" t="str">
            <v>Point</v>
          </cell>
          <cell r="C249" t="str">
            <v>Int Comb /Electric Gen /Distillate Oil (Diesel) /Reciprocating: Exhaust</v>
          </cell>
          <cell r="D249" t="str">
            <v>Fuel Comb - Electric Generation - Oil</v>
          </cell>
          <cell r="G249" t="str">
            <v>Internal Combustion Engines</v>
          </cell>
          <cell r="H249" t="str">
            <v>Electric Generation</v>
          </cell>
          <cell r="I249" t="str">
            <v>Distillate Oil (Diesel)</v>
          </cell>
          <cell r="J249" t="str">
            <v>Reciprocating: Exhaust</v>
          </cell>
          <cell r="N249">
            <v>40988</v>
          </cell>
        </row>
        <row r="250">
          <cell r="A250" t="str">
            <v>20100108</v>
          </cell>
          <cell r="B250" t="str">
            <v>Point</v>
          </cell>
          <cell r="C250" t="str">
            <v>Int Comb /Electric Gen /Distillate Oil (Diesel) /Turbine: Evap Losses (Fuel Stor&amp;Delivery Syst)</v>
          </cell>
          <cell r="D250" t="str">
            <v>Fuel Comb - Electric Generation - Oil</v>
          </cell>
          <cell r="G250" t="str">
            <v>Internal Combustion Engines</v>
          </cell>
          <cell r="H250" t="str">
            <v>Electric Generation</v>
          </cell>
          <cell r="I250" t="str">
            <v>Distillate Oil (Diesel)</v>
          </cell>
          <cell r="J250" t="str">
            <v>Turbine: Evaporative Losses (Fuel Storage and Delivery System)</v>
          </cell>
          <cell r="N250">
            <v>40988</v>
          </cell>
        </row>
        <row r="251">
          <cell r="A251" t="str">
            <v>20100109</v>
          </cell>
          <cell r="B251" t="str">
            <v>Point</v>
          </cell>
          <cell r="C251" t="str">
            <v>Int Comb /Electric Gen /Distillate Oil (Diesel) /Turbine: Exhaust</v>
          </cell>
          <cell r="D251" t="str">
            <v>Fuel Comb - Electric Generation - Oil</v>
          </cell>
          <cell r="G251" t="str">
            <v>Internal Combustion Engines</v>
          </cell>
          <cell r="H251" t="str">
            <v>Electric Generation</v>
          </cell>
          <cell r="I251" t="str">
            <v>Distillate Oil (Diesel)</v>
          </cell>
          <cell r="J251" t="str">
            <v>Turbine: Exhaust</v>
          </cell>
          <cell r="N251">
            <v>40988</v>
          </cell>
        </row>
        <row r="252">
          <cell r="A252" t="str">
            <v>20100201</v>
          </cell>
          <cell r="B252" t="str">
            <v>Point</v>
          </cell>
          <cell r="C252" t="str">
            <v>Int Comb /Electric Gen /Natural Gas /Turbine</v>
          </cell>
          <cell r="D252" t="str">
            <v>Fuel Comb - Electric Generation - Natural Gas</v>
          </cell>
          <cell r="G252" t="str">
            <v>Internal Combustion Engines</v>
          </cell>
          <cell r="H252" t="str">
            <v>Electric Generation</v>
          </cell>
          <cell r="I252" t="str">
            <v>Natural Gas</v>
          </cell>
          <cell r="J252" t="str">
            <v>Turbine</v>
          </cell>
          <cell r="N252">
            <v>40988</v>
          </cell>
        </row>
        <row r="253">
          <cell r="A253" t="str">
            <v>20100202</v>
          </cell>
          <cell r="B253" t="str">
            <v>Point</v>
          </cell>
          <cell r="C253" t="str">
            <v>Int Comb /Electric Gen /Natural Gas /Reciprocating</v>
          </cell>
          <cell r="D253" t="str">
            <v>Fuel Comb - Electric Generation - Natural Gas</v>
          </cell>
          <cell r="G253" t="str">
            <v>Internal Combustion Engines</v>
          </cell>
          <cell r="H253" t="str">
            <v>Electric Generation</v>
          </cell>
          <cell r="I253" t="str">
            <v>Natural Gas</v>
          </cell>
          <cell r="J253" t="str">
            <v>Reciprocating</v>
          </cell>
          <cell r="N253">
            <v>40988</v>
          </cell>
        </row>
        <row r="254">
          <cell r="A254" t="str">
            <v>20100205</v>
          </cell>
          <cell r="B254" t="str">
            <v>Point</v>
          </cell>
          <cell r="C254" t="str">
            <v>Int Comb /Electric Gen /Natural Gas /Reciprocating: Crankcase Blowby</v>
          </cell>
          <cell r="D254" t="str">
            <v>Fuel Comb - Electric Generation - Natural Gas</v>
          </cell>
          <cell r="G254" t="str">
            <v>Internal Combustion Engines</v>
          </cell>
          <cell r="H254" t="str">
            <v>Electric Generation</v>
          </cell>
          <cell r="I254" t="str">
            <v>Natural Gas</v>
          </cell>
          <cell r="J254" t="str">
            <v>Reciprocating: Crankcase Blowby</v>
          </cell>
          <cell r="N254">
            <v>40988</v>
          </cell>
        </row>
        <row r="255">
          <cell r="A255" t="str">
            <v>20100206</v>
          </cell>
          <cell r="B255" t="str">
            <v>Point</v>
          </cell>
          <cell r="C255" t="str">
            <v>Int Comb /Electric Gen /Natural Gas /Reciprocating: Evap Losses (Fuel Delivery Syst)</v>
          </cell>
          <cell r="D255" t="str">
            <v>Fuel Comb - Electric Generation - Natural Gas</v>
          </cell>
          <cell r="G255" t="str">
            <v>Internal Combustion Engines</v>
          </cell>
          <cell r="H255" t="str">
            <v>Electric Generation</v>
          </cell>
          <cell r="I255" t="str">
            <v>Natural Gas</v>
          </cell>
          <cell r="J255" t="str">
            <v>Reciprocating: Evaporative Losses (Fuel Delivery System)</v>
          </cell>
          <cell r="N255">
            <v>40988</v>
          </cell>
        </row>
        <row r="256">
          <cell r="A256" t="str">
            <v>20100207</v>
          </cell>
          <cell r="B256" t="str">
            <v>Point</v>
          </cell>
          <cell r="C256" t="str">
            <v>Int Comb /Electric Gen /Natural Gas /Reciprocating: Exhaust</v>
          </cell>
          <cell r="D256" t="str">
            <v>Fuel Comb - Electric Generation - Natural Gas</v>
          </cell>
          <cell r="G256" t="str">
            <v>Internal Combustion Engines</v>
          </cell>
          <cell r="H256" t="str">
            <v>Electric Generation</v>
          </cell>
          <cell r="I256" t="str">
            <v>Natural Gas</v>
          </cell>
          <cell r="J256" t="str">
            <v>Reciprocating: Exhaust</v>
          </cell>
          <cell r="N256">
            <v>40988</v>
          </cell>
        </row>
        <row r="257">
          <cell r="A257" t="str">
            <v>20100208</v>
          </cell>
          <cell r="B257" t="str">
            <v>Point</v>
          </cell>
          <cell r="C257" t="str">
            <v>Int Comb /Electric Gen /Natural Gas /Turbine: Evap Losses (Fuel Delivery Syst)</v>
          </cell>
          <cell r="D257" t="str">
            <v>Fuel Comb - Electric Generation - Natural Gas</v>
          </cell>
          <cell r="G257" t="str">
            <v>Internal Combustion Engines</v>
          </cell>
          <cell r="H257" t="str">
            <v>Electric Generation</v>
          </cell>
          <cell r="I257" t="str">
            <v>Natural Gas</v>
          </cell>
          <cell r="J257" t="str">
            <v>Turbine: Evaporative Losses (Fuel Delivery System)</v>
          </cell>
          <cell r="N257">
            <v>40988</v>
          </cell>
        </row>
        <row r="258">
          <cell r="A258" t="str">
            <v>20100209</v>
          </cell>
          <cell r="B258" t="str">
            <v>Point</v>
          </cell>
          <cell r="C258" t="str">
            <v>Int Comb /Electric Gen /Natural Gas /Turbine: Exhaust</v>
          </cell>
          <cell r="D258" t="str">
            <v>Fuel Comb - Electric Generation - Natural Gas</v>
          </cell>
          <cell r="G258" t="str">
            <v>Internal Combustion Engines</v>
          </cell>
          <cell r="H258" t="str">
            <v>Electric Generation</v>
          </cell>
          <cell r="I258" t="str">
            <v>Natural Gas</v>
          </cell>
          <cell r="J258" t="str">
            <v>Turbine: Exhaust</v>
          </cell>
          <cell r="N258">
            <v>40988</v>
          </cell>
        </row>
        <row r="259">
          <cell r="A259" t="str">
            <v>20100301</v>
          </cell>
          <cell r="B259" t="str">
            <v>Point</v>
          </cell>
          <cell r="C259" t="str">
            <v>Int Comb /Electric Gen /Gasified Coal /Turbine</v>
          </cell>
          <cell r="D259" t="str">
            <v>Fuel Comb - Electric Generation - Other</v>
          </cell>
          <cell r="G259" t="str">
            <v>Internal Combustion Engines</v>
          </cell>
          <cell r="H259" t="str">
            <v>Electric Generation</v>
          </cell>
          <cell r="I259" t="str">
            <v>Gasified Coal</v>
          </cell>
          <cell r="J259" t="str">
            <v>Turbine</v>
          </cell>
          <cell r="M259">
            <v>37469</v>
          </cell>
          <cell r="N259">
            <v>40988</v>
          </cell>
        </row>
        <row r="260">
          <cell r="A260" t="str">
            <v>20100702</v>
          </cell>
          <cell r="B260" t="str">
            <v>Point</v>
          </cell>
          <cell r="C260" t="str">
            <v>Int Comb /Electric Gen /Process Gas /Reciprocating</v>
          </cell>
          <cell r="D260" t="str">
            <v>Fuel Comb - Electric Generation - Other</v>
          </cell>
          <cell r="G260" t="str">
            <v>Internal Combustion Engines</v>
          </cell>
          <cell r="H260" t="str">
            <v>Electric Generation</v>
          </cell>
          <cell r="I260" t="str">
            <v>Process Gas</v>
          </cell>
          <cell r="J260" t="str">
            <v>Reciprocating</v>
          </cell>
          <cell r="N260">
            <v>40988</v>
          </cell>
        </row>
        <row r="261">
          <cell r="A261" t="str">
            <v>20100705</v>
          </cell>
          <cell r="B261" t="str">
            <v>Point</v>
          </cell>
          <cell r="C261" t="str">
            <v>Int Comb /Electric Gen /Process Gas /Reciprocating: Crankcase Blowby</v>
          </cell>
          <cell r="D261" t="str">
            <v>Fuel Comb - Electric Generation - Other</v>
          </cell>
          <cell r="G261" t="str">
            <v>Internal Combustion Engines</v>
          </cell>
          <cell r="H261" t="str">
            <v>Electric Generation</v>
          </cell>
          <cell r="I261" t="str">
            <v>Process Gas</v>
          </cell>
          <cell r="J261" t="str">
            <v>Reciprocating: Crankcase Blowby</v>
          </cell>
          <cell r="N261">
            <v>40988</v>
          </cell>
        </row>
        <row r="262">
          <cell r="A262" t="str">
            <v>20100706</v>
          </cell>
          <cell r="B262" t="str">
            <v>Point</v>
          </cell>
          <cell r="C262" t="str">
            <v>Int Comb /Electric Gen /Process Gas /Reciprocating: Evap Losses (Fuel Delivery Syst)</v>
          </cell>
          <cell r="D262" t="str">
            <v>Fuel Comb - Electric Generation - Other</v>
          </cell>
          <cell r="G262" t="str">
            <v>Internal Combustion Engines</v>
          </cell>
          <cell r="H262" t="str">
            <v>Electric Generation</v>
          </cell>
          <cell r="I262" t="str">
            <v>Process Gas</v>
          </cell>
          <cell r="J262" t="str">
            <v>Reciprocating: Evaporative Losses (Fuel Delivery System)</v>
          </cell>
          <cell r="N262">
            <v>40988</v>
          </cell>
        </row>
        <row r="263">
          <cell r="A263" t="str">
            <v>20100707</v>
          </cell>
          <cell r="B263" t="str">
            <v>Point</v>
          </cell>
          <cell r="C263" t="str">
            <v>Int Comb /Electric Gen /Process Gas /Reciprocating: Exhaust</v>
          </cell>
          <cell r="D263" t="str">
            <v>Fuel Comb - Electric Generation - Other</v>
          </cell>
          <cell r="G263" t="str">
            <v>Internal Combustion Engines</v>
          </cell>
          <cell r="H263" t="str">
            <v>Electric Generation</v>
          </cell>
          <cell r="I263" t="str">
            <v>Process Gas</v>
          </cell>
          <cell r="J263" t="str">
            <v>Reciprocating: Exhaust</v>
          </cell>
          <cell r="N263">
            <v>40988</v>
          </cell>
        </row>
        <row r="264">
          <cell r="A264" t="str">
            <v>20100801</v>
          </cell>
          <cell r="B264" t="str">
            <v>Point</v>
          </cell>
          <cell r="C264" t="str">
            <v>Int Comb /Electric Gen /Landfill Gas /Turbine</v>
          </cell>
          <cell r="D264" t="str">
            <v>Fuel Comb - Electric Generation - Other</v>
          </cell>
          <cell r="G264" t="str">
            <v>Internal Combustion Engines</v>
          </cell>
          <cell r="H264" t="str">
            <v>Electric Generation</v>
          </cell>
          <cell r="I264" t="str">
            <v>Landfill Gas</v>
          </cell>
          <cell r="J264" t="str">
            <v>Turbine</v>
          </cell>
          <cell r="N264">
            <v>40988</v>
          </cell>
        </row>
        <row r="265">
          <cell r="A265" t="str">
            <v>20100802</v>
          </cell>
          <cell r="B265" t="str">
            <v>Point</v>
          </cell>
          <cell r="C265" t="str">
            <v>Int Comb /Electric Gen /Landfill Gas /Reciprocating</v>
          </cell>
          <cell r="D265" t="str">
            <v>Fuel Comb - Electric Generation - Other</v>
          </cell>
          <cell r="G265" t="str">
            <v>Internal Combustion Engines</v>
          </cell>
          <cell r="H265" t="str">
            <v>Electric Generation</v>
          </cell>
          <cell r="I265" t="str">
            <v>Landfill Gas</v>
          </cell>
          <cell r="J265" t="str">
            <v>Reciprocating</v>
          </cell>
          <cell r="N265">
            <v>40988</v>
          </cell>
        </row>
        <row r="266">
          <cell r="A266" t="str">
            <v>20100805</v>
          </cell>
          <cell r="B266" t="str">
            <v>Point</v>
          </cell>
          <cell r="C266" t="str">
            <v>Int Comb /Electric Gen /Landfill Gas /Reciprocating: Crankcase Blowby</v>
          </cell>
          <cell r="D266" t="str">
            <v>Fuel Comb - Electric Generation - Other</v>
          </cell>
          <cell r="G266" t="str">
            <v>Internal Combustion Engines</v>
          </cell>
          <cell r="H266" t="str">
            <v>Electric Generation</v>
          </cell>
          <cell r="I266" t="str">
            <v>Landfill Gas</v>
          </cell>
          <cell r="J266" t="str">
            <v>Reciprocating: Crankcase Blowby</v>
          </cell>
          <cell r="N266">
            <v>40988</v>
          </cell>
        </row>
        <row r="267">
          <cell r="A267" t="str">
            <v>20100806</v>
          </cell>
          <cell r="B267" t="str">
            <v>Point</v>
          </cell>
          <cell r="C267" t="str">
            <v>Int Comb /Electric Gen /Landfill Gas /Reciprocating: Evap Losses (Fuel Delivery Syst)</v>
          </cell>
          <cell r="D267" t="str">
            <v>Fuel Comb - Electric Generation - Other</v>
          </cell>
          <cell r="G267" t="str">
            <v>Internal Combustion Engines</v>
          </cell>
          <cell r="H267" t="str">
            <v>Electric Generation</v>
          </cell>
          <cell r="I267" t="str">
            <v>Landfill Gas</v>
          </cell>
          <cell r="J267" t="str">
            <v>Reciprocating: Evaporative Losses (Fuel Delivery System)</v>
          </cell>
          <cell r="N267">
            <v>40988</v>
          </cell>
        </row>
        <row r="268">
          <cell r="A268" t="str">
            <v>20100807</v>
          </cell>
          <cell r="B268" t="str">
            <v>Point</v>
          </cell>
          <cell r="C268" t="str">
            <v>Int Comb /Electric Gen /Landfill Gas /Reciprocating: Exhaust</v>
          </cell>
          <cell r="D268" t="str">
            <v>Fuel Comb - Electric Generation - Other</v>
          </cell>
          <cell r="G268" t="str">
            <v>Internal Combustion Engines</v>
          </cell>
          <cell r="H268" t="str">
            <v>Electric Generation</v>
          </cell>
          <cell r="I268" t="str">
            <v>Landfill Gas</v>
          </cell>
          <cell r="J268" t="str">
            <v>Reciprocating: Exhaust</v>
          </cell>
          <cell r="N268">
            <v>40988</v>
          </cell>
        </row>
        <row r="269">
          <cell r="A269" t="str">
            <v>20100808</v>
          </cell>
          <cell r="B269" t="str">
            <v>Point</v>
          </cell>
          <cell r="C269" t="str">
            <v>Int Comb /Electric Gen /Landfill Gas /Turbine: Evap Losses (Fuel Delivery Syst)</v>
          </cell>
          <cell r="D269" t="str">
            <v>Fuel Comb - Electric Generation - Other</v>
          </cell>
          <cell r="G269" t="str">
            <v>Internal Combustion Engines</v>
          </cell>
          <cell r="H269" t="str">
            <v>Electric Generation</v>
          </cell>
          <cell r="I269" t="str">
            <v>Landfill Gas</v>
          </cell>
          <cell r="J269" t="str">
            <v>Turbine: Evaporative Losses (Fuel Delivery System)</v>
          </cell>
          <cell r="N269">
            <v>40988</v>
          </cell>
        </row>
        <row r="270">
          <cell r="A270" t="str">
            <v>20100809</v>
          </cell>
          <cell r="B270" t="str">
            <v>Point</v>
          </cell>
          <cell r="C270" t="str">
            <v>Int Comb /Electric Gen /Landfill Gas /Turbine: Exhaust</v>
          </cell>
          <cell r="D270" t="str">
            <v>Fuel Comb - Electric Generation - Other</v>
          </cell>
          <cell r="G270" t="str">
            <v>Internal Combustion Engines</v>
          </cell>
          <cell r="H270" t="str">
            <v>Electric Generation</v>
          </cell>
          <cell r="I270" t="str">
            <v>Landfill Gas</v>
          </cell>
          <cell r="J270" t="str">
            <v>Turbine: Exhaust</v>
          </cell>
          <cell r="N270">
            <v>40988</v>
          </cell>
        </row>
        <row r="271">
          <cell r="A271" t="str">
            <v>20100901</v>
          </cell>
          <cell r="B271" t="str">
            <v>Point</v>
          </cell>
          <cell r="C271" t="str">
            <v>Int Comb /Electric Gen /Kerosene/Naphtha (Jet Fuel) /Turbine</v>
          </cell>
          <cell r="D271" t="str">
            <v>Fuel Comb - Electric Generation - Oil</v>
          </cell>
          <cell r="G271" t="str">
            <v>Internal Combustion Engines</v>
          </cell>
          <cell r="H271" t="str">
            <v>Electric Generation</v>
          </cell>
          <cell r="I271" t="str">
            <v>Kerosene/Naphtha (Jet Fuel)</v>
          </cell>
          <cell r="J271" t="str">
            <v>Turbine</v>
          </cell>
          <cell r="N271">
            <v>40988</v>
          </cell>
        </row>
        <row r="272">
          <cell r="A272" t="str">
            <v>20100902</v>
          </cell>
          <cell r="B272" t="str">
            <v>Point</v>
          </cell>
          <cell r="C272" t="str">
            <v>Int Comb /Electric Gen /Kerosene/Naphtha (Jet Fuel) /Reciprocating</v>
          </cell>
          <cell r="D272" t="str">
            <v>Fuel Comb - Electric Generation - Oil</v>
          </cell>
          <cell r="G272" t="str">
            <v>Internal Combustion Engines</v>
          </cell>
          <cell r="H272" t="str">
            <v>Electric Generation</v>
          </cell>
          <cell r="I272" t="str">
            <v>Kerosene/Naphtha (Jet Fuel)</v>
          </cell>
          <cell r="J272" t="str">
            <v>Reciprocating</v>
          </cell>
          <cell r="N272">
            <v>40988</v>
          </cell>
        </row>
        <row r="273">
          <cell r="A273" t="str">
            <v>20100905</v>
          </cell>
          <cell r="B273" t="str">
            <v>Point</v>
          </cell>
          <cell r="C273" t="str">
            <v>Int Comb /Electric Gen /Kerosene/Naphtha (Jet Fuel) /Reciprocating: Crankcase Blowby</v>
          </cell>
          <cell r="D273" t="str">
            <v>Fuel Comb - Electric Generation - Oil</v>
          </cell>
          <cell r="G273" t="str">
            <v>Internal Combustion Engines</v>
          </cell>
          <cell r="H273" t="str">
            <v>Electric Generation</v>
          </cell>
          <cell r="I273" t="str">
            <v>Kerosene/Naphtha (Jet Fuel)</v>
          </cell>
          <cell r="J273" t="str">
            <v>Reciprocating: Crankcase Blowby</v>
          </cell>
          <cell r="N273">
            <v>40988</v>
          </cell>
        </row>
        <row r="274">
          <cell r="A274" t="str">
            <v>20100906</v>
          </cell>
          <cell r="B274" t="str">
            <v>Point</v>
          </cell>
          <cell r="C274" t="str">
            <v>Int Comb /Electric Gen /Kerosene/Naphtha (Jet Fuel) /Reciprocating: Evap Losses (Fuel Delivery Syst)</v>
          </cell>
          <cell r="D274" t="str">
            <v>Fuel Comb - Electric Generation - Oil</v>
          </cell>
          <cell r="G274" t="str">
            <v>Internal Combustion Engines</v>
          </cell>
          <cell r="H274" t="str">
            <v>Electric Generation</v>
          </cell>
          <cell r="I274" t="str">
            <v>Kerosene/Naphtha (Jet Fuel)</v>
          </cell>
          <cell r="J274" t="str">
            <v>Reciprocating: Evaporative Losses (Fuel Delivery System)</v>
          </cell>
          <cell r="N274">
            <v>40988</v>
          </cell>
        </row>
        <row r="275">
          <cell r="A275" t="str">
            <v>20100907</v>
          </cell>
          <cell r="B275" t="str">
            <v>Point</v>
          </cell>
          <cell r="C275" t="str">
            <v>Int Comb /Electric Gen /Kerosene/Naphtha (Jet Fuel) /Reciprocating: Exhaust</v>
          </cell>
          <cell r="D275" t="str">
            <v>Fuel Comb - Electric Generation - Oil</v>
          </cell>
          <cell r="G275" t="str">
            <v>Internal Combustion Engines</v>
          </cell>
          <cell r="H275" t="str">
            <v>Electric Generation</v>
          </cell>
          <cell r="I275" t="str">
            <v>Kerosene/Naphtha (Jet Fuel)</v>
          </cell>
          <cell r="J275" t="str">
            <v>Reciprocating: Exhaust</v>
          </cell>
          <cell r="N275">
            <v>40988</v>
          </cell>
        </row>
        <row r="276">
          <cell r="A276" t="str">
            <v>20100908</v>
          </cell>
          <cell r="B276" t="str">
            <v>Point</v>
          </cell>
          <cell r="C276" t="str">
            <v>Int Comb /Electric Gen /Kerosene/Naphtha (Jet Fuel) /Turbine: Evap Losses (Fuel Stor&amp;Delivery Syst)</v>
          </cell>
          <cell r="D276" t="str">
            <v>Fuel Comb - Electric Generation - Oil</v>
          </cell>
          <cell r="G276" t="str">
            <v>Internal Combustion Engines</v>
          </cell>
          <cell r="H276" t="str">
            <v>Electric Generation</v>
          </cell>
          <cell r="I276" t="str">
            <v>Kerosene/Naphtha (Jet Fuel)</v>
          </cell>
          <cell r="J276" t="str">
            <v>Turbine: Evaporative Losses (Fuel Storage and Delivery System)</v>
          </cell>
          <cell r="N276">
            <v>40988</v>
          </cell>
        </row>
        <row r="277">
          <cell r="A277" t="str">
            <v>20100909</v>
          </cell>
          <cell r="B277" t="str">
            <v>Point</v>
          </cell>
          <cell r="C277" t="str">
            <v>Int Comb /Electric Gen /Kerosene/Naphtha (Jet Fuel) /Turbine: Exhaust</v>
          </cell>
          <cell r="D277" t="str">
            <v>Fuel Comb - Electric Generation - Oil</v>
          </cell>
          <cell r="G277" t="str">
            <v>Internal Combustion Engines</v>
          </cell>
          <cell r="H277" t="str">
            <v>Electric Generation</v>
          </cell>
          <cell r="I277" t="str">
            <v>Kerosene/Naphtha (Jet Fuel)</v>
          </cell>
          <cell r="J277" t="str">
            <v>Turbine: Exhaust</v>
          </cell>
          <cell r="N277">
            <v>40988</v>
          </cell>
        </row>
        <row r="278">
          <cell r="A278" t="str">
            <v>20101001</v>
          </cell>
          <cell r="B278" t="str">
            <v>Point</v>
          </cell>
          <cell r="C278" t="str">
            <v>Int Comb /Electric Gen /Geysers/Geothermal /Steam Turbine</v>
          </cell>
          <cell r="D278" t="str">
            <v>Fuel Comb - Electric Generation - Other</v>
          </cell>
          <cell r="G278" t="str">
            <v>Internal Combustion Engines</v>
          </cell>
          <cell r="H278" t="str">
            <v>Electric Generation</v>
          </cell>
          <cell r="I278" t="str">
            <v>Geysers/Geothermal</v>
          </cell>
          <cell r="J278" t="str">
            <v>Steam Turbine</v>
          </cell>
          <cell r="N278">
            <v>40988</v>
          </cell>
        </row>
        <row r="279">
          <cell r="A279" t="str">
            <v>20101010</v>
          </cell>
          <cell r="B279" t="str">
            <v>Point</v>
          </cell>
          <cell r="C279" t="str">
            <v>Int Comb /Electric Gen /Geysers/Geothermal /Well Drilling: Steam Emissions</v>
          </cell>
          <cell r="D279" t="str">
            <v>Fuel Comb - Electric Generation - Other</v>
          </cell>
          <cell r="G279" t="str">
            <v>Internal Combustion Engines</v>
          </cell>
          <cell r="H279" t="str">
            <v>Electric Generation</v>
          </cell>
          <cell r="I279" t="str">
            <v>Geysers/Geothermal</v>
          </cell>
          <cell r="J279" t="str">
            <v>Well Drilling: Steam Emissions</v>
          </cell>
          <cell r="N279">
            <v>40988</v>
          </cell>
        </row>
        <row r="280">
          <cell r="A280" t="str">
            <v>20101020</v>
          </cell>
          <cell r="B280" t="str">
            <v>Point</v>
          </cell>
          <cell r="C280" t="str">
            <v>Int Comb /Electric Gen /Geysers/Geothermal /Well Pad Fugitives: Blowdown</v>
          </cell>
          <cell r="D280" t="str">
            <v>Fuel Comb - Electric Generation - Other</v>
          </cell>
          <cell r="G280" t="str">
            <v>Internal Combustion Engines</v>
          </cell>
          <cell r="H280" t="str">
            <v>Electric Generation</v>
          </cell>
          <cell r="I280" t="str">
            <v>Geysers/Geothermal</v>
          </cell>
          <cell r="J280" t="str">
            <v>Well Pad Fugitives: Blowdown</v>
          </cell>
          <cell r="N280">
            <v>40988</v>
          </cell>
        </row>
        <row r="281">
          <cell r="A281" t="str">
            <v>20101021</v>
          </cell>
          <cell r="B281" t="str">
            <v>Point</v>
          </cell>
          <cell r="C281" t="str">
            <v>Int Comb /Electric Gen /Geysers/Geothermal /Well Pad Fugitives: Vents/Leaks</v>
          </cell>
          <cell r="D281" t="str">
            <v>Fuel Comb - Electric Generation - Other</v>
          </cell>
          <cell r="G281" t="str">
            <v>Internal Combustion Engines</v>
          </cell>
          <cell r="H281" t="str">
            <v>Electric Generation</v>
          </cell>
          <cell r="I281" t="str">
            <v>Geysers/Geothermal</v>
          </cell>
          <cell r="J281" t="str">
            <v>Well Pad Fugitives: Vents/Leaks</v>
          </cell>
          <cell r="M281">
            <v>37063</v>
          </cell>
          <cell r="N281">
            <v>40988</v>
          </cell>
        </row>
        <row r="282">
          <cell r="A282" t="str">
            <v>20101030</v>
          </cell>
          <cell r="B282" t="str">
            <v>Point</v>
          </cell>
          <cell r="C282" t="str">
            <v>Int Comb /Electric Gen /Geysers/Geothermal /Pipeline Fugitives: Blowdown</v>
          </cell>
          <cell r="D282" t="str">
            <v>Fuel Comb - Electric Generation - Other</v>
          </cell>
          <cell r="G282" t="str">
            <v>Internal Combustion Engines</v>
          </cell>
          <cell r="H282" t="str">
            <v>Electric Generation</v>
          </cell>
          <cell r="I282" t="str">
            <v>Geysers/Geothermal</v>
          </cell>
          <cell r="J282" t="str">
            <v>Pipeline Fugitives: Blowdown</v>
          </cell>
          <cell r="N282">
            <v>40988</v>
          </cell>
        </row>
        <row r="283">
          <cell r="A283" t="str">
            <v>20101031</v>
          </cell>
          <cell r="B283" t="str">
            <v>Point</v>
          </cell>
          <cell r="C283" t="str">
            <v>Int Comb /Electric Gen /Geysers/Geothermal /Pipeline Fugitives: Vents/Leaks</v>
          </cell>
          <cell r="D283" t="str">
            <v>Fuel Comb - Electric Generation - Other</v>
          </cell>
          <cell r="G283" t="str">
            <v>Internal Combustion Engines</v>
          </cell>
          <cell r="H283" t="str">
            <v>Electric Generation</v>
          </cell>
          <cell r="I283" t="str">
            <v>Geysers/Geothermal</v>
          </cell>
          <cell r="J283" t="str">
            <v>Pipeline Fugitives: Vents/Leaks</v>
          </cell>
          <cell r="N283">
            <v>40988</v>
          </cell>
        </row>
        <row r="284">
          <cell r="A284" t="str">
            <v>20101302</v>
          </cell>
          <cell r="B284" t="str">
            <v>Point</v>
          </cell>
          <cell r="C284" t="str">
            <v>Int Comb /Electric Gen /Liquid Waste /Waste Oil - Turbine</v>
          </cell>
          <cell r="D284" t="str">
            <v>Fuel Comb - Electric Generation - Other</v>
          </cell>
          <cell r="G284" t="str">
            <v>Internal Combustion Engines</v>
          </cell>
          <cell r="H284" t="str">
            <v>Electric Generation</v>
          </cell>
          <cell r="I284" t="str">
            <v>Liquid Waste</v>
          </cell>
          <cell r="J284" t="str">
            <v>Waste Oil - Turbine</v>
          </cell>
          <cell r="N284">
            <v>40988</v>
          </cell>
        </row>
        <row r="285">
          <cell r="A285" t="str">
            <v>20180001</v>
          </cell>
          <cell r="B285" t="str">
            <v>Point</v>
          </cell>
          <cell r="C285" t="str">
            <v>Int Comb /Electric Gen /Equipment Leaks /Equipment Leaks</v>
          </cell>
          <cell r="D285" t="str">
            <v>Industrial Processes - NEC</v>
          </cell>
          <cell r="G285" t="str">
            <v>Internal Combustion Engines</v>
          </cell>
          <cell r="H285" t="str">
            <v>Electric Generation</v>
          </cell>
          <cell r="I285" t="str">
            <v>Equipment Leaks</v>
          </cell>
          <cell r="J285" t="str">
            <v>Equipment Leaks</v>
          </cell>
          <cell r="N285">
            <v>40988</v>
          </cell>
        </row>
        <row r="286">
          <cell r="A286" t="str">
            <v>20182001</v>
          </cell>
          <cell r="B286" t="str">
            <v>Point</v>
          </cell>
          <cell r="C286" t="str">
            <v>Int Comb /Electric Gen /Wastewater, Aggregate /Process Area Drains</v>
          </cell>
          <cell r="D286" t="str">
            <v>Industrial Processes - NEC</v>
          </cell>
          <cell r="G286" t="str">
            <v>Internal Combustion Engines</v>
          </cell>
          <cell r="H286" t="str">
            <v>Electric Generation</v>
          </cell>
          <cell r="I286" t="str">
            <v>Wastewater, Aggregate</v>
          </cell>
          <cell r="J286" t="str">
            <v>Process Area Drains</v>
          </cell>
          <cell r="N286">
            <v>40988</v>
          </cell>
        </row>
        <row r="287">
          <cell r="A287" t="str">
            <v>20182002</v>
          </cell>
          <cell r="B287" t="str">
            <v>Point</v>
          </cell>
          <cell r="C287" t="str">
            <v>Int Comb /Electric Gen /Wastewater, Aggregate /Process Equipment Drains</v>
          </cell>
          <cell r="D287" t="str">
            <v>Industrial Processes - NEC</v>
          </cell>
          <cell r="G287" t="str">
            <v>Internal Combustion Engines</v>
          </cell>
          <cell r="H287" t="str">
            <v>Electric Generation</v>
          </cell>
          <cell r="I287" t="str">
            <v>Wastewater, Aggregate</v>
          </cell>
          <cell r="J287" t="str">
            <v>Process Equipment Drains</v>
          </cell>
          <cell r="N287">
            <v>40988</v>
          </cell>
        </row>
        <row r="288">
          <cell r="A288" t="str">
            <v>20182599</v>
          </cell>
          <cell r="B288" t="str">
            <v>Point</v>
          </cell>
          <cell r="C288" t="str">
            <v>Int Comb /Electric Gen /Wastewater, Pts of Generation /Specify Point of Generation</v>
          </cell>
          <cell r="D288" t="str">
            <v>Industrial Processes - NEC</v>
          </cell>
          <cell r="G288" t="str">
            <v>Internal Combustion Engines</v>
          </cell>
          <cell r="H288" t="str">
            <v>Electric Generation</v>
          </cell>
          <cell r="I288" t="str">
            <v>Wastewater, Points of Generation</v>
          </cell>
          <cell r="J288" t="str">
            <v>Specify Point of Generation</v>
          </cell>
          <cell r="N288">
            <v>40988</v>
          </cell>
        </row>
        <row r="289">
          <cell r="A289" t="str">
            <v>20190099</v>
          </cell>
          <cell r="B289" t="str">
            <v>Point</v>
          </cell>
          <cell r="C289" t="str">
            <v>Int Comb /Electric Gen /Flares /Heavy Water</v>
          </cell>
          <cell r="D289" t="str">
            <v>Fuel Comb - Electric Generation - Other</v>
          </cell>
          <cell r="G289" t="str">
            <v>Internal Combustion Engines</v>
          </cell>
          <cell r="H289" t="str">
            <v>Electric Generation</v>
          </cell>
          <cell r="I289" t="str">
            <v>Flares</v>
          </cell>
          <cell r="J289" t="str">
            <v>Heavy Water</v>
          </cell>
          <cell r="N289">
            <v>40988</v>
          </cell>
        </row>
        <row r="290">
          <cell r="A290" t="str">
            <v>20200101</v>
          </cell>
          <cell r="B290" t="str">
            <v>Point</v>
          </cell>
          <cell r="C290" t="str">
            <v>Int Comb /Industrial /Distillate Oil (Diesel) /Turbine</v>
          </cell>
          <cell r="D290" t="str">
            <v>Fuel Comb - Industrial Boilers, ICEs - Oil</v>
          </cell>
          <cell r="G290" t="str">
            <v>Internal Combustion Engines</v>
          </cell>
          <cell r="H290" t="str">
            <v>Industrial</v>
          </cell>
          <cell r="I290" t="str">
            <v>Distillate Oil (Diesel)</v>
          </cell>
          <cell r="J290" t="str">
            <v>Turbine</v>
          </cell>
          <cell r="N290">
            <v>40988</v>
          </cell>
        </row>
        <row r="291">
          <cell r="A291" t="str">
            <v>20200102</v>
          </cell>
          <cell r="B291" t="str">
            <v>Point</v>
          </cell>
          <cell r="C291" t="str">
            <v>Int Comb /Industrial /Distillate Oil (Diesel) /Reciprocating</v>
          </cell>
          <cell r="D291" t="str">
            <v>Fuel Comb - Industrial Boilers, ICEs - Oil</v>
          </cell>
          <cell r="G291" t="str">
            <v>Internal Combustion Engines</v>
          </cell>
          <cell r="H291" t="str">
            <v>Industrial</v>
          </cell>
          <cell r="I291" t="str">
            <v>Distillate Oil (Diesel)</v>
          </cell>
          <cell r="J291" t="str">
            <v>Reciprocating</v>
          </cell>
          <cell r="N291">
            <v>40988</v>
          </cell>
        </row>
        <row r="292">
          <cell r="A292" t="str">
            <v>20200103</v>
          </cell>
          <cell r="B292" t="str">
            <v>Point</v>
          </cell>
          <cell r="C292" t="str">
            <v>Int Comb /Industrial /Distillate Oil (Diesel) /Turbine: Cogeneration</v>
          </cell>
          <cell r="D292" t="str">
            <v>Fuel Comb - Industrial Boilers, ICEs - Oil</v>
          </cell>
          <cell r="G292" t="str">
            <v>Internal Combustion Engines</v>
          </cell>
          <cell r="H292" t="str">
            <v>Industrial</v>
          </cell>
          <cell r="I292" t="str">
            <v>Distillate Oil (Diesel)</v>
          </cell>
          <cell r="J292" t="str">
            <v>Turbine: Cogeneration</v>
          </cell>
          <cell r="N292">
            <v>40988</v>
          </cell>
        </row>
        <row r="293">
          <cell r="A293" t="str">
            <v>20200104</v>
          </cell>
          <cell r="B293" t="str">
            <v>Point</v>
          </cell>
          <cell r="C293" t="str">
            <v>Int Comb /Industrial /Distillate Oil (Diesel) /Reciprocating: Cogeneration</v>
          </cell>
          <cell r="D293" t="str">
            <v>Fuel Comb - Industrial Boilers, ICEs - Oil</v>
          </cell>
          <cell r="G293" t="str">
            <v>Internal Combustion Engines</v>
          </cell>
          <cell r="H293" t="str">
            <v>Industrial</v>
          </cell>
          <cell r="I293" t="str">
            <v>Distillate Oil (Diesel)</v>
          </cell>
          <cell r="J293" t="str">
            <v>Reciprocating: Cogeneration</v>
          </cell>
          <cell r="N293">
            <v>40988</v>
          </cell>
        </row>
        <row r="294">
          <cell r="A294" t="str">
            <v>20200105</v>
          </cell>
          <cell r="B294" t="str">
            <v>Point</v>
          </cell>
          <cell r="C294" t="str">
            <v>Int Comb /Industrial /Distillate Oil (Diesel) /Reciprocating: Crankcase Blowby</v>
          </cell>
          <cell r="D294" t="str">
            <v>Fuel Comb - Industrial Boilers, ICEs - Oil</v>
          </cell>
          <cell r="G294" t="str">
            <v>Internal Combustion Engines</v>
          </cell>
          <cell r="H294" t="str">
            <v>Industrial</v>
          </cell>
          <cell r="I294" t="str">
            <v>Distillate Oil (Diesel)</v>
          </cell>
          <cell r="J294" t="str">
            <v>Reciprocating: Crankcase Blowby</v>
          </cell>
          <cell r="N294">
            <v>40988</v>
          </cell>
        </row>
        <row r="295">
          <cell r="A295" t="str">
            <v>20200106</v>
          </cell>
          <cell r="B295" t="str">
            <v>Point</v>
          </cell>
          <cell r="C295" t="str">
            <v>Int Comb /Industrial /Distillate Oil (Diesel) /Reciprocating: Evap Losses (Fuel Stor&amp;Delivery Syst)</v>
          </cell>
          <cell r="D295" t="str">
            <v>Fuel Comb - Industrial Boilers, ICEs - Oil</v>
          </cell>
          <cell r="G295" t="str">
            <v>Internal Combustion Engines</v>
          </cell>
          <cell r="H295" t="str">
            <v>Industrial</v>
          </cell>
          <cell r="I295" t="str">
            <v>Distillate Oil (Diesel)</v>
          </cell>
          <cell r="J295" t="str">
            <v>Reciprocating: Evaporative Losses (Fuel Storage and Delivery System)</v>
          </cell>
          <cell r="N295">
            <v>40988</v>
          </cell>
        </row>
        <row r="296">
          <cell r="A296" t="str">
            <v>20200107</v>
          </cell>
          <cell r="B296" t="str">
            <v>Point</v>
          </cell>
          <cell r="C296" t="str">
            <v>Int Comb /Industrial /Distillate Oil (Diesel) /Reciprocating: Exhaust</v>
          </cell>
          <cell r="D296" t="str">
            <v>Fuel Comb - Industrial Boilers, ICEs - Oil</v>
          </cell>
          <cell r="G296" t="str">
            <v>Internal Combustion Engines</v>
          </cell>
          <cell r="H296" t="str">
            <v>Industrial</v>
          </cell>
          <cell r="I296" t="str">
            <v>Distillate Oil (Diesel)</v>
          </cell>
          <cell r="J296" t="str">
            <v>Reciprocating: Exhaust</v>
          </cell>
          <cell r="N296">
            <v>40988</v>
          </cell>
        </row>
        <row r="297">
          <cell r="A297" t="str">
            <v>20200108</v>
          </cell>
          <cell r="B297" t="str">
            <v>Point</v>
          </cell>
          <cell r="C297" t="str">
            <v>Int Comb /Industrial /Distillate Oil (Diesel) /Turbine: Evap Losses (Fuel Stor&amp;Delivery Syst)</v>
          </cell>
          <cell r="D297" t="str">
            <v>Fuel Comb - Industrial Boilers, ICEs - Oil</v>
          </cell>
          <cell r="G297" t="str">
            <v>Internal Combustion Engines</v>
          </cell>
          <cell r="H297" t="str">
            <v>Industrial</v>
          </cell>
          <cell r="I297" t="str">
            <v>Distillate Oil (Diesel)</v>
          </cell>
          <cell r="J297" t="str">
            <v>Turbine: Evaporative Losses (Fuel Storage and Delivery System)</v>
          </cell>
          <cell r="N297">
            <v>40988</v>
          </cell>
        </row>
        <row r="298">
          <cell r="A298" t="str">
            <v>20200109</v>
          </cell>
          <cell r="B298" t="str">
            <v>Point</v>
          </cell>
          <cell r="C298" t="str">
            <v>Int Comb /Industrial /Distillate Oil (Diesel) /Turbine: Exhaust</v>
          </cell>
          <cell r="D298" t="str">
            <v>Fuel Comb - Industrial Boilers, ICEs - Oil</v>
          </cell>
          <cell r="G298" t="str">
            <v>Internal Combustion Engines</v>
          </cell>
          <cell r="H298" t="str">
            <v>Industrial</v>
          </cell>
          <cell r="I298" t="str">
            <v>Distillate Oil (Diesel)</v>
          </cell>
          <cell r="J298" t="str">
            <v>Turbine: Exhaust</v>
          </cell>
          <cell r="N298">
            <v>40988</v>
          </cell>
        </row>
        <row r="299">
          <cell r="A299" t="str">
            <v>20200201</v>
          </cell>
          <cell r="B299" t="str">
            <v>Point</v>
          </cell>
          <cell r="C299" t="str">
            <v>Int Comb /Industrial /Natural Gas /Turbine</v>
          </cell>
          <cell r="D299" t="str">
            <v>Fuel Comb - Industrial Boilers, ICEs - Natural Gas</v>
          </cell>
          <cell r="G299" t="str">
            <v>Internal Combustion Engines</v>
          </cell>
          <cell r="H299" t="str">
            <v>Industrial</v>
          </cell>
          <cell r="I299" t="str">
            <v>Natural Gas</v>
          </cell>
          <cell r="J299" t="str">
            <v>Turbine</v>
          </cell>
          <cell r="N299">
            <v>40988</v>
          </cell>
        </row>
        <row r="300">
          <cell r="A300" t="str">
            <v>20200202</v>
          </cell>
          <cell r="B300" t="str">
            <v>Point</v>
          </cell>
          <cell r="C300" t="str">
            <v>Int Comb /Industrial /Natural Gas /Reciprocating</v>
          </cell>
          <cell r="D300" t="str">
            <v>Fuel Comb - Industrial Boilers, ICEs - Natural Gas</v>
          </cell>
          <cell r="G300" t="str">
            <v>Internal Combustion Engines</v>
          </cell>
          <cell r="H300" t="str">
            <v>Industrial</v>
          </cell>
          <cell r="I300" t="str">
            <v>Natural Gas</v>
          </cell>
          <cell r="J300" t="str">
            <v>Reciprocating</v>
          </cell>
          <cell r="N300">
            <v>40988</v>
          </cell>
        </row>
        <row r="301">
          <cell r="A301" t="str">
            <v>20200203</v>
          </cell>
          <cell r="B301" t="str">
            <v>Point</v>
          </cell>
          <cell r="C301" t="str">
            <v>Int Comb /Industrial /Natural Gas /Turbine: Cogeneration</v>
          </cell>
          <cell r="D301" t="str">
            <v>Fuel Comb - Industrial Boilers, ICEs - Natural Gas</v>
          </cell>
          <cell r="G301" t="str">
            <v>Internal Combustion Engines</v>
          </cell>
          <cell r="H301" t="str">
            <v>Industrial</v>
          </cell>
          <cell r="I301" t="str">
            <v>Natural Gas</v>
          </cell>
          <cell r="J301" t="str">
            <v>Turbine: Cogeneration</v>
          </cell>
          <cell r="N301">
            <v>40988</v>
          </cell>
        </row>
        <row r="302">
          <cell r="A302" t="str">
            <v>20200204</v>
          </cell>
          <cell r="B302" t="str">
            <v>Point</v>
          </cell>
          <cell r="C302" t="str">
            <v>Int Comb /Industrial /Natural Gas /Reciprocating: Cogeneration</v>
          </cell>
          <cell r="D302" t="str">
            <v>Fuel Comb - Industrial Boilers, ICEs - Natural Gas</v>
          </cell>
          <cell r="G302" t="str">
            <v>Internal Combustion Engines</v>
          </cell>
          <cell r="H302" t="str">
            <v>Industrial</v>
          </cell>
          <cell r="I302" t="str">
            <v>Natural Gas</v>
          </cell>
          <cell r="J302" t="str">
            <v>Reciprocating: Cogeneration</v>
          </cell>
          <cell r="N302">
            <v>40988</v>
          </cell>
        </row>
        <row r="303">
          <cell r="A303" t="str">
            <v>20200205</v>
          </cell>
          <cell r="B303" t="str">
            <v>Point</v>
          </cell>
          <cell r="C303" t="str">
            <v>Int Comb /Industrial /Natural Gas /Reciprocating: Crankcase Blowby</v>
          </cell>
          <cell r="D303" t="str">
            <v>Fuel Comb - Industrial Boilers, ICEs - Natural Gas</v>
          </cell>
          <cell r="G303" t="str">
            <v>Internal Combustion Engines</v>
          </cell>
          <cell r="H303" t="str">
            <v>Industrial</v>
          </cell>
          <cell r="I303" t="str">
            <v>Natural Gas</v>
          </cell>
          <cell r="J303" t="str">
            <v>Reciprocating: Crankcase Blowby</v>
          </cell>
          <cell r="N303">
            <v>40988</v>
          </cell>
        </row>
        <row r="304">
          <cell r="A304" t="str">
            <v>20200206</v>
          </cell>
          <cell r="B304" t="str">
            <v>Point</v>
          </cell>
          <cell r="C304" t="str">
            <v>Int Comb /Industrial /Natural Gas /Reciprocating: Evap Losses (Fuel Delivery Syst)</v>
          </cell>
          <cell r="D304" t="str">
            <v>Fuel Comb - Industrial Boilers, ICEs - Natural Gas</v>
          </cell>
          <cell r="G304" t="str">
            <v>Internal Combustion Engines</v>
          </cell>
          <cell r="H304" t="str">
            <v>Industrial</v>
          </cell>
          <cell r="I304" t="str">
            <v>Natural Gas</v>
          </cell>
          <cell r="J304" t="str">
            <v>Reciprocating: Evaporative Losses (Fuel Delivery System)</v>
          </cell>
          <cell r="N304">
            <v>40988</v>
          </cell>
        </row>
        <row r="305">
          <cell r="A305" t="str">
            <v>20200207</v>
          </cell>
          <cell r="B305" t="str">
            <v>Point</v>
          </cell>
          <cell r="C305" t="str">
            <v>Int Comb /Industrial /Natural Gas /Reciprocating: Exhaust</v>
          </cell>
          <cell r="D305" t="str">
            <v>Fuel Comb - Industrial Boilers, ICEs - Natural Gas</v>
          </cell>
          <cell r="G305" t="str">
            <v>Internal Combustion Engines</v>
          </cell>
          <cell r="H305" t="str">
            <v>Industrial</v>
          </cell>
          <cell r="I305" t="str">
            <v>Natural Gas</v>
          </cell>
          <cell r="J305" t="str">
            <v>Reciprocating: Exhaust</v>
          </cell>
          <cell r="N305">
            <v>40988</v>
          </cell>
        </row>
        <row r="306">
          <cell r="A306" t="str">
            <v>20200208</v>
          </cell>
          <cell r="B306" t="str">
            <v>Point</v>
          </cell>
          <cell r="C306" t="str">
            <v>Int Comb /Industrial /Natural Gas /Turbine: Evap Losses (Fuel Delivery Syst)</v>
          </cell>
          <cell r="D306" t="str">
            <v>Fuel Comb - Industrial Boilers, ICEs - Natural Gas</v>
          </cell>
          <cell r="G306" t="str">
            <v>Internal Combustion Engines</v>
          </cell>
          <cell r="H306" t="str">
            <v>Industrial</v>
          </cell>
          <cell r="I306" t="str">
            <v>Natural Gas</v>
          </cell>
          <cell r="J306" t="str">
            <v>Turbine: Evaporative Losses (Fuel Delivery System)</v>
          </cell>
          <cell r="N306">
            <v>40988</v>
          </cell>
        </row>
        <row r="307">
          <cell r="A307" t="str">
            <v>20200209</v>
          </cell>
          <cell r="B307" t="str">
            <v>Point</v>
          </cell>
          <cell r="C307" t="str">
            <v>Int Comb /Industrial /Natural Gas /Turbine: Exhaust</v>
          </cell>
          <cell r="D307" t="str">
            <v>Fuel Comb - Industrial Boilers, ICEs - Natural Gas</v>
          </cell>
          <cell r="G307" t="str">
            <v>Internal Combustion Engines</v>
          </cell>
          <cell r="H307" t="str">
            <v>Industrial</v>
          </cell>
          <cell r="I307" t="str">
            <v>Natural Gas</v>
          </cell>
          <cell r="J307" t="str">
            <v>Turbine: Exhaust</v>
          </cell>
          <cell r="N307">
            <v>40988</v>
          </cell>
        </row>
        <row r="308">
          <cell r="A308" t="str">
            <v>20200251</v>
          </cell>
          <cell r="B308" t="str">
            <v>Point</v>
          </cell>
          <cell r="C308" t="str">
            <v>Int Comb /Industrial /Natural Gas /2-cycle Rich Burn</v>
          </cell>
          <cell r="D308" t="str">
            <v>Fuel Comb - Industrial Boilers, ICEs - Natural Gas</v>
          </cell>
          <cell r="G308" t="str">
            <v>Internal Combustion Engines</v>
          </cell>
          <cell r="H308" t="str">
            <v>Industrial</v>
          </cell>
          <cell r="I308" t="str">
            <v>Natural Gas</v>
          </cell>
          <cell r="J308" t="str">
            <v>2-cycle Rich Burn</v>
          </cell>
          <cell r="M308">
            <v>39657</v>
          </cell>
          <cell r="N308">
            <v>40988</v>
          </cell>
        </row>
        <row r="309">
          <cell r="A309" t="str">
            <v>20200252</v>
          </cell>
          <cell r="B309" t="str">
            <v>Point</v>
          </cell>
          <cell r="C309" t="str">
            <v>Int Comb /Industrial /Natural Gas /2-cycle Lean Burn</v>
          </cell>
          <cell r="D309" t="str">
            <v>Fuel Comb - Industrial Boilers, ICEs - Natural Gas</v>
          </cell>
          <cell r="G309" t="str">
            <v>Internal Combustion Engines</v>
          </cell>
          <cell r="H309" t="str">
            <v>Industrial</v>
          </cell>
          <cell r="I309" t="str">
            <v>Natural Gas</v>
          </cell>
          <cell r="J309" t="str">
            <v>2-cycle Lean Burn</v>
          </cell>
          <cell r="N309">
            <v>40988</v>
          </cell>
        </row>
        <row r="310">
          <cell r="A310" t="str">
            <v>20200253</v>
          </cell>
          <cell r="B310" t="str">
            <v>Point</v>
          </cell>
          <cell r="C310" t="str">
            <v>Int Comb /Industrial /Natural Gas /4-cycle Rich Burn</v>
          </cell>
          <cell r="D310" t="str">
            <v>Fuel Comb - Industrial Boilers, ICEs - Natural Gas</v>
          </cell>
          <cell r="G310" t="str">
            <v>Internal Combustion Engines</v>
          </cell>
          <cell r="H310" t="str">
            <v>Industrial</v>
          </cell>
          <cell r="I310" t="str">
            <v>Natural Gas</v>
          </cell>
          <cell r="J310" t="str">
            <v>4-cycle Rich Burn</v>
          </cell>
          <cell r="N310">
            <v>40988</v>
          </cell>
        </row>
        <row r="311">
          <cell r="A311" t="str">
            <v>20200254</v>
          </cell>
          <cell r="B311" t="str">
            <v>Point</v>
          </cell>
          <cell r="C311" t="str">
            <v>Int Comb /Industrial /Natural Gas /4-cycle Lean Burn</v>
          </cell>
          <cell r="D311" t="str">
            <v>Fuel Comb - Industrial Boilers, ICEs - Natural Gas</v>
          </cell>
          <cell r="G311" t="str">
            <v>Internal Combustion Engines</v>
          </cell>
          <cell r="H311" t="str">
            <v>Industrial</v>
          </cell>
          <cell r="I311" t="str">
            <v>Natural Gas</v>
          </cell>
          <cell r="J311" t="str">
            <v>4-cycle Lean Burn</v>
          </cell>
          <cell r="N311">
            <v>40988</v>
          </cell>
        </row>
        <row r="312">
          <cell r="A312" t="str">
            <v>20200255</v>
          </cell>
          <cell r="B312" t="str">
            <v>Point</v>
          </cell>
          <cell r="C312" t="str">
            <v>Int Comb /Industrial /Natural Gas /2-cycle Clean Burn</v>
          </cell>
          <cell r="D312" t="str">
            <v>Fuel Comb - Industrial Boilers, ICEs - Natural Gas</v>
          </cell>
          <cell r="G312" t="str">
            <v>Internal Combustion Engines</v>
          </cell>
          <cell r="H312" t="str">
            <v>Industrial</v>
          </cell>
          <cell r="I312" t="str">
            <v>Natural Gas</v>
          </cell>
          <cell r="J312" t="str">
            <v>2-cycle Clean Burn</v>
          </cell>
          <cell r="N312">
            <v>40988</v>
          </cell>
        </row>
        <row r="313">
          <cell r="A313" t="str">
            <v>20200256</v>
          </cell>
          <cell r="B313" t="str">
            <v>Point</v>
          </cell>
          <cell r="C313" t="str">
            <v>Int Comb /Industrial /Natural Gas /4-cycle Clean Burn</v>
          </cell>
          <cell r="D313" t="str">
            <v>Fuel Comb - Industrial Boilers, ICEs - Natural Gas</v>
          </cell>
          <cell r="G313" t="str">
            <v>Internal Combustion Engines</v>
          </cell>
          <cell r="H313" t="str">
            <v>Industrial</v>
          </cell>
          <cell r="I313" t="str">
            <v>Natural Gas</v>
          </cell>
          <cell r="J313" t="str">
            <v>4-cycle Clean Burn</v>
          </cell>
          <cell r="N313">
            <v>40988</v>
          </cell>
        </row>
        <row r="314">
          <cell r="A314" t="str">
            <v>20200301</v>
          </cell>
          <cell r="B314" t="str">
            <v>Point</v>
          </cell>
          <cell r="C314" t="str">
            <v>Int Comb /Industrial /Gasoline /Reciprocating Engine</v>
          </cell>
          <cell r="D314" t="str">
            <v>Fuel Comb - Industrial Boilers, ICEs - Other</v>
          </cell>
          <cell r="G314" t="str">
            <v>Internal Combustion Engines</v>
          </cell>
          <cell r="H314" t="str">
            <v>Industrial</v>
          </cell>
          <cell r="I314" t="str">
            <v>Gasoline</v>
          </cell>
          <cell r="J314" t="str">
            <v>Reciprocating</v>
          </cell>
          <cell r="K314" t="str">
            <v>20201702</v>
          </cell>
          <cell r="L314" t="str">
            <v>2005</v>
          </cell>
          <cell r="N314">
            <v>40988</v>
          </cell>
        </row>
        <row r="315">
          <cell r="A315" t="str">
            <v>20200305</v>
          </cell>
          <cell r="B315" t="str">
            <v>Point</v>
          </cell>
          <cell r="C315" t="str">
            <v>Int Comb /Industrial /Gasoline /Reciprocating: Crankcase Blowby</v>
          </cell>
          <cell r="D315" t="str">
            <v>Fuel Comb - Industrial Boilers, ICEs - Other</v>
          </cell>
          <cell r="G315" t="str">
            <v>Internal Combustion Engines</v>
          </cell>
          <cell r="H315" t="str">
            <v>Industrial</v>
          </cell>
          <cell r="I315" t="str">
            <v>Gasoline</v>
          </cell>
          <cell r="J315" t="str">
            <v>Reciprocating: Crankcase Blowby</v>
          </cell>
          <cell r="K315" t="str">
            <v>20201705</v>
          </cell>
          <cell r="L315" t="str">
            <v>2005</v>
          </cell>
          <cell r="N315">
            <v>40988</v>
          </cell>
        </row>
        <row r="316">
          <cell r="A316" t="str">
            <v>20200306</v>
          </cell>
          <cell r="B316" t="str">
            <v>Point</v>
          </cell>
          <cell r="C316" t="str">
            <v>Int Comb /Industrial /Gasoline /Reciprocating: Evap Losses (Fuel Stor&amp;Delivery Syst)</v>
          </cell>
          <cell r="D316" t="str">
            <v>Fuel Comb - Industrial Boilers, ICEs - Other</v>
          </cell>
          <cell r="G316" t="str">
            <v>Internal Combustion Engines</v>
          </cell>
          <cell r="H316" t="str">
            <v>Industrial</v>
          </cell>
          <cell r="I316" t="str">
            <v>Gasoline</v>
          </cell>
          <cell r="J316" t="str">
            <v>Reciprocating: Evaporative Losses (Fuel Storage and Delivery System)</v>
          </cell>
          <cell r="K316" t="str">
            <v>20201706</v>
          </cell>
          <cell r="L316" t="str">
            <v>2005</v>
          </cell>
          <cell r="N316">
            <v>40988</v>
          </cell>
        </row>
        <row r="317">
          <cell r="A317" t="str">
            <v>20200307</v>
          </cell>
          <cell r="B317" t="str">
            <v>Point</v>
          </cell>
          <cell r="C317" t="str">
            <v>Int Comb /Industrial /Gasoline /Reciprocating: Exhaust</v>
          </cell>
          <cell r="D317" t="str">
            <v>Fuel Comb - Industrial Boilers, ICEs - Other</v>
          </cell>
          <cell r="G317" t="str">
            <v>Internal Combustion Engines</v>
          </cell>
          <cell r="H317" t="str">
            <v>Industrial</v>
          </cell>
          <cell r="I317" t="str">
            <v>Gasoline</v>
          </cell>
          <cell r="J317" t="str">
            <v>Reciprocating: Exhaust</v>
          </cell>
          <cell r="K317" t="str">
            <v>20201707</v>
          </cell>
          <cell r="L317" t="str">
            <v>2005</v>
          </cell>
          <cell r="N317">
            <v>40988</v>
          </cell>
        </row>
        <row r="318">
          <cell r="A318" t="str">
            <v>20200401</v>
          </cell>
          <cell r="B318" t="str">
            <v>Point</v>
          </cell>
          <cell r="C318" t="str">
            <v>Int Comb /Industrial /Large Bore Engine /Diesel</v>
          </cell>
          <cell r="D318" t="str">
            <v>Fuel Comb - Industrial Boilers, ICEs - Oil</v>
          </cell>
          <cell r="G318" t="str">
            <v>Internal Combustion Engines</v>
          </cell>
          <cell r="H318" t="str">
            <v>Industrial</v>
          </cell>
          <cell r="I318" t="str">
            <v>Large Bore Engine</v>
          </cell>
          <cell r="J318" t="str">
            <v>Diesel</v>
          </cell>
          <cell r="N318">
            <v>40988</v>
          </cell>
        </row>
        <row r="319">
          <cell r="A319" t="str">
            <v>20200402</v>
          </cell>
          <cell r="B319" t="str">
            <v>Point</v>
          </cell>
          <cell r="C319" t="str">
            <v>Int Comb /Industrial /Large Bore Engine /Dual Fuel (Oil/Gas)</v>
          </cell>
          <cell r="D319" t="str">
            <v>Fuel Comb - Industrial Boilers, ICEs - Oil</v>
          </cell>
          <cell r="G319" t="str">
            <v>Internal Combustion Engines</v>
          </cell>
          <cell r="H319" t="str">
            <v>Industrial</v>
          </cell>
          <cell r="I319" t="str">
            <v>Large Bore Engine</v>
          </cell>
          <cell r="J319" t="str">
            <v>Dual Fuel (Oil/Gas)</v>
          </cell>
          <cell r="N319">
            <v>40988</v>
          </cell>
        </row>
        <row r="320">
          <cell r="A320" t="str">
            <v>20200403</v>
          </cell>
          <cell r="B320" t="str">
            <v>Point</v>
          </cell>
          <cell r="C320" t="str">
            <v>Int Comb /Industrial /Large Bore Engine /Cogeneration: Dual Fuel</v>
          </cell>
          <cell r="D320" t="str">
            <v>Fuel Comb - Industrial Boilers, ICEs - Oil</v>
          </cell>
          <cell r="G320" t="str">
            <v>Internal Combustion Engines</v>
          </cell>
          <cell r="H320" t="str">
            <v>Industrial</v>
          </cell>
          <cell r="I320" t="str">
            <v>Large Bore Engine</v>
          </cell>
          <cell r="J320" t="str">
            <v>Cogeneration: Dual Fuel</v>
          </cell>
          <cell r="N320">
            <v>40988</v>
          </cell>
        </row>
        <row r="321">
          <cell r="A321" t="str">
            <v>20200405</v>
          </cell>
          <cell r="B321" t="str">
            <v>Point</v>
          </cell>
          <cell r="C321" t="str">
            <v>Int Comb /Industrial /Large Bore Engine /Crankcase Blowby</v>
          </cell>
          <cell r="D321" t="str">
            <v>Fuel Comb - Industrial Boilers, ICEs - Oil</v>
          </cell>
          <cell r="G321" t="str">
            <v>Internal Combustion Engines</v>
          </cell>
          <cell r="H321" t="str">
            <v>Industrial</v>
          </cell>
          <cell r="I321" t="str">
            <v>Large Bore Engine</v>
          </cell>
          <cell r="J321" t="str">
            <v>Crankcase Blowby</v>
          </cell>
          <cell r="N321">
            <v>40988</v>
          </cell>
        </row>
        <row r="322">
          <cell r="A322" t="str">
            <v>20200406</v>
          </cell>
          <cell r="B322" t="str">
            <v>Point</v>
          </cell>
          <cell r="C322" t="str">
            <v>Int Comb /Industrial /Large Bore Engine /Evap Losses (Fuel Stor&amp;Delivery Syst)</v>
          </cell>
          <cell r="D322" t="str">
            <v>Fuel Comb - Industrial Boilers, ICEs - Oil</v>
          </cell>
          <cell r="G322" t="str">
            <v>Internal Combustion Engines</v>
          </cell>
          <cell r="H322" t="str">
            <v>Industrial</v>
          </cell>
          <cell r="I322" t="str">
            <v>Large Bore Engine</v>
          </cell>
          <cell r="J322" t="str">
            <v>Evaporative Losses (Fuel Storage and Delivery System)</v>
          </cell>
          <cell r="N322">
            <v>40988</v>
          </cell>
        </row>
        <row r="323">
          <cell r="A323" t="str">
            <v>20200407</v>
          </cell>
          <cell r="B323" t="str">
            <v>Point</v>
          </cell>
          <cell r="C323" t="str">
            <v>Int Comb /Industrial /Large Bore Engine /Exhaust</v>
          </cell>
          <cell r="D323" t="str">
            <v>Fuel Comb - Industrial Boilers, ICEs - Oil</v>
          </cell>
          <cell r="G323" t="str">
            <v>Internal Combustion Engines</v>
          </cell>
          <cell r="H323" t="str">
            <v>Industrial</v>
          </cell>
          <cell r="I323" t="str">
            <v>Large Bore Engine</v>
          </cell>
          <cell r="J323" t="str">
            <v>Exhaust</v>
          </cell>
          <cell r="N323">
            <v>40988</v>
          </cell>
        </row>
        <row r="324">
          <cell r="A324" t="str">
            <v>20200501</v>
          </cell>
          <cell r="B324" t="str">
            <v>Point</v>
          </cell>
          <cell r="C324" t="str">
            <v>Int Comb /Industrial /Residual-Crude Oil /Reciprocating</v>
          </cell>
          <cell r="D324" t="str">
            <v>Fuel Comb - Industrial Boilers, ICEs - Oil</v>
          </cell>
          <cell r="G324" t="str">
            <v>Internal Combustion Engines</v>
          </cell>
          <cell r="H324" t="str">
            <v>Industrial</v>
          </cell>
          <cell r="I324" t="str">
            <v>Residual/Crude Oil</v>
          </cell>
          <cell r="J324" t="str">
            <v>Reciprocating</v>
          </cell>
          <cell r="N324">
            <v>40988</v>
          </cell>
        </row>
        <row r="325">
          <cell r="A325" t="str">
            <v>20200505</v>
          </cell>
          <cell r="B325" t="str">
            <v>Point</v>
          </cell>
          <cell r="C325" t="str">
            <v>Int Comb /Industrial /Residual-Crude Oil /Reciprocating: Crankcase Blowby</v>
          </cell>
          <cell r="D325" t="str">
            <v>Fuel Comb - Industrial Boilers, ICEs - Oil</v>
          </cell>
          <cell r="G325" t="str">
            <v>Internal Combustion Engines</v>
          </cell>
          <cell r="H325" t="str">
            <v>Industrial</v>
          </cell>
          <cell r="I325" t="str">
            <v>Residual/Crude Oil</v>
          </cell>
          <cell r="J325" t="str">
            <v>Reciprocating: Crankcase Blowby</v>
          </cell>
          <cell r="N325">
            <v>40988</v>
          </cell>
        </row>
        <row r="326">
          <cell r="A326" t="str">
            <v>20200506</v>
          </cell>
          <cell r="B326" t="str">
            <v>Point</v>
          </cell>
          <cell r="C326" t="str">
            <v>Int Comb /Industrial /Residual-Crude Oil /Reciprocating: Evap Losses (Fuel Stor&amp;Delivery Syst)</v>
          </cell>
          <cell r="D326" t="str">
            <v>Fuel Comb - Industrial Boilers, ICEs - Oil</v>
          </cell>
          <cell r="G326" t="str">
            <v>Internal Combustion Engines</v>
          </cell>
          <cell r="H326" t="str">
            <v>Industrial</v>
          </cell>
          <cell r="I326" t="str">
            <v>Residual/Crude Oil</v>
          </cell>
          <cell r="J326" t="str">
            <v>Reciprocating: Evaporative Losses (Fuel Storage and Delivery System)</v>
          </cell>
          <cell r="N326">
            <v>40988</v>
          </cell>
        </row>
        <row r="327">
          <cell r="A327" t="str">
            <v>20200507</v>
          </cell>
          <cell r="B327" t="str">
            <v>Point</v>
          </cell>
          <cell r="C327" t="str">
            <v>Int Comb /Industrial /Residual-Crude Oil /Reciprocating: Exhaust</v>
          </cell>
          <cell r="D327" t="str">
            <v>Fuel Comb - Industrial Boilers, ICEs - Oil</v>
          </cell>
          <cell r="G327" t="str">
            <v>Internal Combustion Engines</v>
          </cell>
          <cell r="H327" t="str">
            <v>Industrial</v>
          </cell>
          <cell r="I327" t="str">
            <v>Residual/Crude Oil</v>
          </cell>
          <cell r="J327" t="str">
            <v>Reciprocating: Exhaust</v>
          </cell>
          <cell r="N327">
            <v>40988</v>
          </cell>
        </row>
        <row r="328">
          <cell r="A328" t="str">
            <v>20200701</v>
          </cell>
          <cell r="B328" t="str">
            <v>Point</v>
          </cell>
          <cell r="C328" t="str">
            <v>Int Comb /Industrial /Process Gas /Turbine</v>
          </cell>
          <cell r="D328" t="str">
            <v>Fuel Comb - Industrial Boilers, ICEs - Other</v>
          </cell>
          <cell r="G328" t="str">
            <v>Internal Combustion Engines</v>
          </cell>
          <cell r="H328" t="str">
            <v>Industrial</v>
          </cell>
          <cell r="I328" t="str">
            <v>Process Gas</v>
          </cell>
          <cell r="J328" t="str">
            <v>Turbine</v>
          </cell>
          <cell r="N328">
            <v>40988</v>
          </cell>
        </row>
        <row r="329">
          <cell r="A329" t="str">
            <v>20200702</v>
          </cell>
          <cell r="B329" t="str">
            <v>Point</v>
          </cell>
          <cell r="C329" t="str">
            <v>Int Comb /Industrial /Process Gas /Reciprocating Engine</v>
          </cell>
          <cell r="D329" t="str">
            <v>Fuel Comb - Industrial Boilers, ICEs - Other</v>
          </cell>
          <cell r="G329" t="str">
            <v>Internal Combustion Engines</v>
          </cell>
          <cell r="H329" t="str">
            <v>Industrial</v>
          </cell>
          <cell r="I329" t="str">
            <v>Process Gas</v>
          </cell>
          <cell r="J329" t="str">
            <v>Reciprocating Engine</v>
          </cell>
          <cell r="N329">
            <v>40988</v>
          </cell>
        </row>
        <row r="330">
          <cell r="A330" t="str">
            <v>20200705</v>
          </cell>
          <cell r="B330" t="str">
            <v>Point</v>
          </cell>
          <cell r="C330" t="str">
            <v>Int Comb /Industrial /Process Gas /Refinery Gas: Turbine</v>
          </cell>
          <cell r="D330" t="str">
            <v>Fuel Comb - Industrial Boilers, ICEs - Other</v>
          </cell>
          <cell r="G330" t="str">
            <v>Internal Combustion Engines</v>
          </cell>
          <cell r="H330" t="str">
            <v>Industrial</v>
          </cell>
          <cell r="I330" t="str">
            <v>Process Gas</v>
          </cell>
          <cell r="J330" t="str">
            <v>Refinery Gas: Turbine</v>
          </cell>
          <cell r="N330">
            <v>40988</v>
          </cell>
        </row>
        <row r="331">
          <cell r="A331" t="str">
            <v>20200706</v>
          </cell>
          <cell r="B331" t="str">
            <v>Point</v>
          </cell>
          <cell r="C331" t="str">
            <v>Int Comb /Industrial /Process Gas /Refinery Gas: Reciprocating Engine</v>
          </cell>
          <cell r="D331" t="str">
            <v>Fuel Comb - Industrial Boilers, ICEs - Other</v>
          </cell>
          <cell r="G331" t="str">
            <v>Internal Combustion Engines</v>
          </cell>
          <cell r="H331" t="str">
            <v>Industrial</v>
          </cell>
          <cell r="I331" t="str">
            <v>Process Gas</v>
          </cell>
          <cell r="J331" t="str">
            <v>Refinery Gas: Reciprocating Engine</v>
          </cell>
          <cell r="N331">
            <v>40988</v>
          </cell>
        </row>
        <row r="332">
          <cell r="A332" t="str">
            <v>20200710</v>
          </cell>
          <cell r="B332" t="str">
            <v>Point</v>
          </cell>
          <cell r="C332" t="str">
            <v>Int Comb /Industrial /Process Gas /Reciprocating: Crankcase Blowby</v>
          </cell>
          <cell r="D332" t="str">
            <v>Fuel Comb - Industrial Boilers, ICEs - Other</v>
          </cell>
          <cell r="G332" t="str">
            <v>Internal Combustion Engines</v>
          </cell>
          <cell r="H332" t="str">
            <v>Industrial</v>
          </cell>
          <cell r="I332" t="str">
            <v>Process Gas</v>
          </cell>
          <cell r="J332" t="str">
            <v>Reciprocating: Crankcase Blowby</v>
          </cell>
          <cell r="N332">
            <v>40988</v>
          </cell>
        </row>
        <row r="333">
          <cell r="A333" t="str">
            <v>20200711</v>
          </cell>
          <cell r="B333" t="str">
            <v>Point</v>
          </cell>
          <cell r="C333" t="str">
            <v>Int Comb /Industrial /Process Gas /Reciprocating: Evap Losses (Fuel Delivery Syst)</v>
          </cell>
          <cell r="D333" t="str">
            <v>Fuel Comb - Industrial Boilers, ICEs - Other</v>
          </cell>
          <cell r="G333" t="str">
            <v>Internal Combustion Engines</v>
          </cell>
          <cell r="H333" t="str">
            <v>Industrial</v>
          </cell>
          <cell r="I333" t="str">
            <v>Process Gas</v>
          </cell>
          <cell r="J333" t="str">
            <v>Reciprocating: Evaporative Losses (Fuel Delivery System)</v>
          </cell>
          <cell r="N333">
            <v>40988</v>
          </cell>
        </row>
        <row r="334">
          <cell r="A334" t="str">
            <v>20200712</v>
          </cell>
          <cell r="B334" t="str">
            <v>Point</v>
          </cell>
          <cell r="C334" t="str">
            <v>Int Comb /Industrial /Process Gas /Reciprocating: Exhaust</v>
          </cell>
          <cell r="D334" t="str">
            <v>Fuel Comb - Industrial Boilers, ICEs - Other</v>
          </cell>
          <cell r="G334" t="str">
            <v>Internal Combustion Engines</v>
          </cell>
          <cell r="H334" t="str">
            <v>Industrial</v>
          </cell>
          <cell r="I334" t="str">
            <v>Process Gas</v>
          </cell>
          <cell r="J334" t="str">
            <v>Reciprocating: Exhaust</v>
          </cell>
          <cell r="N334">
            <v>40988</v>
          </cell>
        </row>
        <row r="335">
          <cell r="A335" t="str">
            <v>20200713</v>
          </cell>
          <cell r="B335" t="str">
            <v>Point</v>
          </cell>
          <cell r="C335" t="str">
            <v>Int Comb /Industrial /Process Gas /Turbine: Evap Losses (Fuel Delivery Syst)</v>
          </cell>
          <cell r="D335" t="str">
            <v>Fuel Comb - Industrial Boilers, ICEs - Other</v>
          </cell>
          <cell r="G335" t="str">
            <v>Internal Combustion Engines</v>
          </cell>
          <cell r="H335" t="str">
            <v>Industrial</v>
          </cell>
          <cell r="I335" t="str">
            <v>Process Gas</v>
          </cell>
          <cell r="J335" t="str">
            <v>Turbine: Evaporative Losses (Fuel Delivery System)</v>
          </cell>
          <cell r="N335">
            <v>40988</v>
          </cell>
        </row>
        <row r="336">
          <cell r="A336" t="str">
            <v>20200714</v>
          </cell>
          <cell r="B336" t="str">
            <v>Point</v>
          </cell>
          <cell r="C336" t="str">
            <v>Int Comb /Industrial /Process Gas /Turbine: Exhaust</v>
          </cell>
          <cell r="D336" t="str">
            <v>Fuel Comb - Industrial Boilers, ICEs - Other</v>
          </cell>
          <cell r="G336" t="str">
            <v>Internal Combustion Engines</v>
          </cell>
          <cell r="H336" t="str">
            <v>Industrial</v>
          </cell>
          <cell r="I336" t="str">
            <v>Process Gas</v>
          </cell>
          <cell r="J336" t="str">
            <v>Turbine: Exhaust</v>
          </cell>
          <cell r="N336">
            <v>40988</v>
          </cell>
        </row>
        <row r="337">
          <cell r="A337" t="str">
            <v>20200901</v>
          </cell>
          <cell r="B337" t="str">
            <v>Point</v>
          </cell>
          <cell r="C337" t="str">
            <v>Int Comb /Industrial /Kerosene/Naphtha (Jet Fuel) /Turbine</v>
          </cell>
          <cell r="D337" t="str">
            <v>Fuel Comb - Industrial Boilers, ICEs - Oil</v>
          </cell>
          <cell r="G337" t="str">
            <v>Internal Combustion Engines</v>
          </cell>
          <cell r="H337" t="str">
            <v>Industrial</v>
          </cell>
          <cell r="I337" t="str">
            <v>Kerosene/Naphtha (Jet Fuel)</v>
          </cell>
          <cell r="J337" t="str">
            <v>Turbine</v>
          </cell>
          <cell r="N337">
            <v>40988</v>
          </cell>
        </row>
        <row r="338">
          <cell r="A338" t="str">
            <v>20200902</v>
          </cell>
          <cell r="B338" t="str">
            <v>Point</v>
          </cell>
          <cell r="C338" t="str">
            <v>Int Comb /Industrial /Kerosene/Naphtha (Jet Fuel) /Reciprocating</v>
          </cell>
          <cell r="D338" t="str">
            <v>Fuel Comb - Industrial Boilers, ICEs - Oil</v>
          </cell>
          <cell r="G338" t="str">
            <v>Internal Combustion Engines</v>
          </cell>
          <cell r="H338" t="str">
            <v>Industrial</v>
          </cell>
          <cell r="I338" t="str">
            <v>Kerosene/Naphtha (Jet Fuel)</v>
          </cell>
          <cell r="J338" t="str">
            <v>Reciprocating</v>
          </cell>
          <cell r="N338">
            <v>40988</v>
          </cell>
        </row>
        <row r="339">
          <cell r="A339" t="str">
            <v>20200905</v>
          </cell>
          <cell r="B339" t="str">
            <v>Point</v>
          </cell>
          <cell r="C339" t="str">
            <v>Int Comb /Industrial /Kerosene/Naphtha (Jet Fuel) /Reciprocating: Crankcase Blowby</v>
          </cell>
          <cell r="D339" t="str">
            <v>Fuel Comb - Industrial Boilers, ICEs - Oil</v>
          </cell>
          <cell r="G339" t="str">
            <v>Internal Combustion Engines</v>
          </cell>
          <cell r="H339" t="str">
            <v>Industrial</v>
          </cell>
          <cell r="I339" t="str">
            <v>Kerosene/Naphtha (Jet Fuel)</v>
          </cell>
          <cell r="J339" t="str">
            <v>Reciprocating: Crankcase Blowby</v>
          </cell>
          <cell r="N339">
            <v>40988</v>
          </cell>
        </row>
        <row r="340">
          <cell r="A340" t="str">
            <v>20200906</v>
          </cell>
          <cell r="B340" t="str">
            <v>Point</v>
          </cell>
          <cell r="C340" t="str">
            <v>Int Comb /Industrial /Kerosene/Naphtha (Jet Fuel) /Reciprocating: Evap Losses (Fuel Stor&amp;Delivery Syst)</v>
          </cell>
          <cell r="D340" t="str">
            <v>Fuel Comb - Industrial Boilers, ICEs - Oil</v>
          </cell>
          <cell r="G340" t="str">
            <v>Internal Combustion Engines</v>
          </cell>
          <cell r="H340" t="str">
            <v>Industrial</v>
          </cell>
          <cell r="I340" t="str">
            <v>Kerosene/Naphtha (Jet Fuel)</v>
          </cell>
          <cell r="J340" t="str">
            <v>Reciprocating: Evaporative Losses (Fuel Storage and Delivery System)</v>
          </cell>
          <cell r="N340">
            <v>40988</v>
          </cell>
        </row>
        <row r="341">
          <cell r="A341" t="str">
            <v>20200907</v>
          </cell>
          <cell r="B341" t="str">
            <v>Point</v>
          </cell>
          <cell r="C341" t="str">
            <v>Int Comb /Industrial /Kerosene/Naphtha (Jet Fuel) /Reciprocating: Exhaust</v>
          </cell>
          <cell r="D341" t="str">
            <v>Fuel Comb - Industrial Boilers, ICEs - Oil</v>
          </cell>
          <cell r="G341" t="str">
            <v>Internal Combustion Engines</v>
          </cell>
          <cell r="H341" t="str">
            <v>Industrial</v>
          </cell>
          <cell r="I341" t="str">
            <v>Kerosene/Naphtha (Jet Fuel)</v>
          </cell>
          <cell r="J341" t="str">
            <v>Reciprocating: Exhaust</v>
          </cell>
          <cell r="N341">
            <v>40988</v>
          </cell>
        </row>
        <row r="342">
          <cell r="A342" t="str">
            <v>20200908</v>
          </cell>
          <cell r="B342" t="str">
            <v>Point</v>
          </cell>
          <cell r="C342" t="str">
            <v>Int Comb /Industrial /Kerosene/Naphtha (Jet Fuel) /Turbine: Evap Losses (Fuel Stor&amp;Delivery Syst)</v>
          </cell>
          <cell r="D342" t="str">
            <v>Fuel Comb - Industrial Boilers, ICEs - Oil</v>
          </cell>
          <cell r="G342" t="str">
            <v>Internal Combustion Engines</v>
          </cell>
          <cell r="H342" t="str">
            <v>Industrial</v>
          </cell>
          <cell r="I342" t="str">
            <v>Kerosene/Naphtha (Jet Fuel)</v>
          </cell>
          <cell r="J342" t="str">
            <v>Turbine: Evaporative Losses (Fuel Storage and Delivery System)</v>
          </cell>
          <cell r="N342">
            <v>40988</v>
          </cell>
        </row>
        <row r="343">
          <cell r="A343" t="str">
            <v>20200909</v>
          </cell>
          <cell r="B343" t="str">
            <v>Point</v>
          </cell>
          <cell r="C343" t="str">
            <v>Int Comb /Industrial /Kerosene/Naphtha (Jet Fuel) /Turbine: Exhaust</v>
          </cell>
          <cell r="D343" t="str">
            <v>Fuel Comb - Industrial Boilers, ICEs - Oil</v>
          </cell>
          <cell r="G343" t="str">
            <v>Internal Combustion Engines</v>
          </cell>
          <cell r="H343" t="str">
            <v>Industrial</v>
          </cell>
          <cell r="I343" t="str">
            <v>Kerosene/Naphtha (Jet Fuel)</v>
          </cell>
          <cell r="J343" t="str">
            <v>Turbine: Exhaust</v>
          </cell>
          <cell r="N343">
            <v>40988</v>
          </cell>
        </row>
        <row r="344">
          <cell r="A344" t="str">
            <v>20201001</v>
          </cell>
          <cell r="B344" t="str">
            <v>Point</v>
          </cell>
          <cell r="C344" t="str">
            <v>Int Comb /Industrial /Liquified Petroleum Gas /Propane: Reciprocating</v>
          </cell>
          <cell r="D344" t="str">
            <v>Fuel Comb - Industrial Boilers, ICEs - Other</v>
          </cell>
          <cell r="G344" t="str">
            <v>Internal Combustion Engines</v>
          </cell>
          <cell r="H344" t="str">
            <v>Industrial</v>
          </cell>
          <cell r="I344" t="str">
            <v>Liquified Petroleum Gas (LPG)</v>
          </cell>
          <cell r="J344" t="str">
            <v>Propane: Reciprocating</v>
          </cell>
          <cell r="N344">
            <v>40988</v>
          </cell>
        </row>
        <row r="345">
          <cell r="A345" t="str">
            <v>20201002</v>
          </cell>
          <cell r="B345" t="str">
            <v>Point</v>
          </cell>
          <cell r="C345" t="str">
            <v>Int Comb /Industrial /Liquified Petroleum Gas /Butane: Reciprocating</v>
          </cell>
          <cell r="D345" t="str">
            <v>Fuel Comb - Industrial Boilers, ICEs - Other</v>
          </cell>
          <cell r="G345" t="str">
            <v>Internal Combustion Engines</v>
          </cell>
          <cell r="H345" t="str">
            <v>Industrial</v>
          </cell>
          <cell r="I345" t="str">
            <v>Liquified Petroleum Gas (LPG)</v>
          </cell>
          <cell r="J345" t="str">
            <v>Butane: Reciprocating</v>
          </cell>
          <cell r="N345">
            <v>40988</v>
          </cell>
        </row>
        <row r="346">
          <cell r="A346" t="str">
            <v>20201005</v>
          </cell>
          <cell r="B346" t="str">
            <v>Point</v>
          </cell>
          <cell r="C346" t="str">
            <v>Int Comb /Industrial /Liquified Petroleum Gas /Reciprocating: Crankcase Blowby</v>
          </cell>
          <cell r="D346" t="str">
            <v>Fuel Comb - Industrial Boilers, ICEs - Other</v>
          </cell>
          <cell r="G346" t="str">
            <v>Internal Combustion Engines</v>
          </cell>
          <cell r="H346" t="str">
            <v>Industrial</v>
          </cell>
          <cell r="I346" t="str">
            <v>Liquified Petroleum Gas (LPG)</v>
          </cell>
          <cell r="J346" t="str">
            <v>Reciprocating: Crankcase Blowby</v>
          </cell>
          <cell r="N346">
            <v>40988</v>
          </cell>
        </row>
        <row r="347">
          <cell r="A347" t="str">
            <v>20201006</v>
          </cell>
          <cell r="B347" t="str">
            <v>Point</v>
          </cell>
          <cell r="C347" t="str">
            <v>Int Comb /Industrial /Liquified Petroleum Gas /Reciprocating: Evap Losses (Fuel Stor&amp;Delivery Syst)</v>
          </cell>
          <cell r="D347" t="str">
            <v>Fuel Comb - Industrial Boilers, ICEs - Other</v>
          </cell>
          <cell r="G347" t="str">
            <v>Internal Combustion Engines</v>
          </cell>
          <cell r="H347" t="str">
            <v>Industrial</v>
          </cell>
          <cell r="I347" t="str">
            <v>Liquified Petroleum Gas (LPG)</v>
          </cell>
          <cell r="J347" t="str">
            <v>Reciprocating: Evaporative Losses (Fuel Storage and Delivery System)</v>
          </cell>
          <cell r="N347">
            <v>40988</v>
          </cell>
        </row>
        <row r="348">
          <cell r="A348" t="str">
            <v>20201007</v>
          </cell>
          <cell r="B348" t="str">
            <v>Point</v>
          </cell>
          <cell r="C348" t="str">
            <v>Int Comb /Industrial /Liquified Petroleum Gas /Reciprocating: Exhaust</v>
          </cell>
          <cell r="D348" t="str">
            <v>Fuel Comb - Industrial Boilers, ICEs - Other</v>
          </cell>
          <cell r="G348" t="str">
            <v>Internal Combustion Engines</v>
          </cell>
          <cell r="H348" t="str">
            <v>Industrial</v>
          </cell>
          <cell r="I348" t="str">
            <v>Liquified Petroleum Gas (LPG)</v>
          </cell>
          <cell r="J348" t="str">
            <v>Reciprocating: Exhaust</v>
          </cell>
          <cell r="N348">
            <v>40988</v>
          </cell>
        </row>
        <row r="349">
          <cell r="A349" t="str">
            <v>20201008</v>
          </cell>
          <cell r="B349" t="str">
            <v>Point</v>
          </cell>
          <cell r="C349" t="str">
            <v>Int Comb /Industrial /Liquified Petroleum Gas /Turbine: Evap Losses (Fuel Stor&amp;Delivery Syst)</v>
          </cell>
          <cell r="D349" t="str">
            <v>Fuel Comb - Industrial Boilers, ICEs - Other</v>
          </cell>
          <cell r="G349" t="str">
            <v>Internal Combustion Engines</v>
          </cell>
          <cell r="H349" t="str">
            <v>Industrial</v>
          </cell>
          <cell r="I349" t="str">
            <v>Liquified Petroleum Gas (LPG)</v>
          </cell>
          <cell r="J349" t="str">
            <v>Turbine: Evaporative Losses (Fuel Storage and Delivery System)</v>
          </cell>
          <cell r="N349">
            <v>40988</v>
          </cell>
        </row>
        <row r="350">
          <cell r="A350" t="str">
            <v>20201009</v>
          </cell>
          <cell r="B350" t="str">
            <v>Point</v>
          </cell>
          <cell r="C350" t="str">
            <v>Int Comb /Industrial /Liquified Petroleum Gas /Turbine: Exhaust</v>
          </cell>
          <cell r="D350" t="str">
            <v>Fuel Comb - Industrial Boilers, ICEs - Other</v>
          </cell>
          <cell r="G350" t="str">
            <v>Internal Combustion Engines</v>
          </cell>
          <cell r="H350" t="str">
            <v>Industrial</v>
          </cell>
          <cell r="I350" t="str">
            <v>Liquified Petroleum Gas (LPG)</v>
          </cell>
          <cell r="J350" t="str">
            <v>Turbine: Exhaust</v>
          </cell>
          <cell r="N350">
            <v>40988</v>
          </cell>
        </row>
        <row r="351">
          <cell r="A351" t="str">
            <v>20201011</v>
          </cell>
          <cell r="B351" t="str">
            <v>Point</v>
          </cell>
          <cell r="C351" t="str">
            <v>Int Comb /Industrial /Liquified Petroleum Gas /Turbine</v>
          </cell>
          <cell r="D351" t="str">
            <v>Fuel Comb - Industrial Boilers, ICEs - Other</v>
          </cell>
          <cell r="G351" t="str">
            <v>Internal Combustion Engines</v>
          </cell>
          <cell r="H351" t="str">
            <v>Industrial</v>
          </cell>
          <cell r="I351" t="str">
            <v>Liquified Petroleum Gas (LPG)</v>
          </cell>
          <cell r="J351" t="str">
            <v>Turbine</v>
          </cell>
          <cell r="N351">
            <v>40988</v>
          </cell>
        </row>
        <row r="352">
          <cell r="A352" t="str">
            <v>20201012</v>
          </cell>
          <cell r="B352" t="str">
            <v>Point</v>
          </cell>
          <cell r="C352" t="str">
            <v>Int Comb /Industrial /Liquified Petroleum Gas /Reciprocating Engine</v>
          </cell>
          <cell r="D352" t="str">
            <v>Fuel Comb - Industrial Boilers, ICEs - Other</v>
          </cell>
          <cell r="G352" t="str">
            <v>Internal Combustion Engines</v>
          </cell>
          <cell r="H352" t="str">
            <v>Industrial</v>
          </cell>
          <cell r="I352" t="str">
            <v>Liquified Petroleum Gas (LPG)</v>
          </cell>
          <cell r="J352" t="str">
            <v>Reciprocating Engine</v>
          </cell>
          <cell r="N352">
            <v>40988</v>
          </cell>
        </row>
        <row r="353">
          <cell r="A353" t="str">
            <v>20201013</v>
          </cell>
          <cell r="B353" t="str">
            <v>Point</v>
          </cell>
          <cell r="C353" t="str">
            <v>Int Comb /Industrial /Liquified Petroleum Gas /Turbine: Cogeneration</v>
          </cell>
          <cell r="D353" t="str">
            <v>Fuel Comb - Industrial Boilers, ICEs - Other</v>
          </cell>
          <cell r="G353" t="str">
            <v>Internal Combustion Engines</v>
          </cell>
          <cell r="H353" t="str">
            <v>Industrial</v>
          </cell>
          <cell r="I353" t="str">
            <v>Liquified Petroleum Gas (LPG)</v>
          </cell>
          <cell r="J353" t="str">
            <v>Turbine: Cogeneration</v>
          </cell>
          <cell r="N353">
            <v>40988</v>
          </cell>
        </row>
        <row r="354">
          <cell r="A354" t="str">
            <v>20201014</v>
          </cell>
          <cell r="B354" t="str">
            <v>Point</v>
          </cell>
          <cell r="C354" t="str">
            <v>Int Comb /Industrial /Liquified Petroleum Gas /Reciprocating Engine: Cogeneration</v>
          </cell>
          <cell r="D354" t="str">
            <v>Fuel Comb - Industrial Boilers, ICEs - Other</v>
          </cell>
          <cell r="G354" t="str">
            <v>Internal Combustion Engines</v>
          </cell>
          <cell r="H354" t="str">
            <v>Industrial</v>
          </cell>
          <cell r="I354" t="str">
            <v>Liquified Petroleum Gas (LPG)</v>
          </cell>
          <cell r="J354" t="str">
            <v>Reciprocating Engine: Cogeneration</v>
          </cell>
          <cell r="N354">
            <v>40988</v>
          </cell>
        </row>
        <row r="355">
          <cell r="A355" t="str">
            <v>20201601</v>
          </cell>
          <cell r="B355" t="str">
            <v>Point</v>
          </cell>
          <cell r="C355" t="str">
            <v>Int Comb /Industrial /Methanol /Turbine</v>
          </cell>
          <cell r="D355" t="str">
            <v>Fuel Comb - Industrial Boilers, ICEs - Other</v>
          </cell>
          <cell r="G355" t="str">
            <v>Internal Combustion Engines</v>
          </cell>
          <cell r="H355" t="str">
            <v>Industrial</v>
          </cell>
          <cell r="I355" t="str">
            <v>Methanol</v>
          </cell>
          <cell r="J355" t="str">
            <v>Turbine</v>
          </cell>
          <cell r="N355">
            <v>40988</v>
          </cell>
        </row>
        <row r="356">
          <cell r="A356" t="str">
            <v>20201602</v>
          </cell>
          <cell r="B356" t="str">
            <v>Point</v>
          </cell>
          <cell r="C356" t="str">
            <v>Int Comb /Industrial /Methanol /Reciprocating Engine</v>
          </cell>
          <cell r="D356" t="str">
            <v>Fuel Comb - Industrial Boilers, ICEs - Other</v>
          </cell>
          <cell r="G356" t="str">
            <v>Internal Combustion Engines</v>
          </cell>
          <cell r="H356" t="str">
            <v>Industrial</v>
          </cell>
          <cell r="I356" t="str">
            <v>Methanol</v>
          </cell>
          <cell r="J356" t="str">
            <v>Reciprocating Engine</v>
          </cell>
          <cell r="N356">
            <v>40988</v>
          </cell>
        </row>
        <row r="357">
          <cell r="A357" t="str">
            <v>20201605</v>
          </cell>
          <cell r="B357" t="str">
            <v>Point</v>
          </cell>
          <cell r="C357" t="str">
            <v>Int Comb /Industrial /Methanol /Reciprocating: Crankcase Blowby</v>
          </cell>
          <cell r="D357" t="str">
            <v>Fuel Comb - Industrial Boilers, ICEs - Other</v>
          </cell>
          <cell r="G357" t="str">
            <v>Internal Combustion Engines</v>
          </cell>
          <cell r="H357" t="str">
            <v>Industrial</v>
          </cell>
          <cell r="I357" t="str">
            <v>Methanol</v>
          </cell>
          <cell r="J357" t="str">
            <v>Reciprocating: Crankcase Blowby</v>
          </cell>
          <cell r="N357">
            <v>40988</v>
          </cell>
        </row>
        <row r="358">
          <cell r="A358" t="str">
            <v>20201606</v>
          </cell>
          <cell r="B358" t="str">
            <v>Point</v>
          </cell>
          <cell r="C358" t="str">
            <v>Int Comb /Industrial /Methanol /Reciprocating: Evap Losses (Fuel Stor&amp;Delivery Syst)</v>
          </cell>
          <cell r="D358" t="str">
            <v>Fuel Comb - Industrial Boilers, ICEs - Other</v>
          </cell>
          <cell r="G358" t="str">
            <v>Internal Combustion Engines</v>
          </cell>
          <cell r="H358" t="str">
            <v>Industrial</v>
          </cell>
          <cell r="I358" t="str">
            <v>Methanol</v>
          </cell>
          <cell r="J358" t="str">
            <v>Reciprocating: Evaporative Losses (Fuel Storage and Delivery System)</v>
          </cell>
          <cell r="N358">
            <v>40988</v>
          </cell>
        </row>
        <row r="359">
          <cell r="A359" t="str">
            <v>20201607</v>
          </cell>
          <cell r="B359" t="str">
            <v>Point</v>
          </cell>
          <cell r="C359" t="str">
            <v>Int Comb /Industrial /Methanol /Reciprocating: Exhaust</v>
          </cell>
          <cell r="D359" t="str">
            <v>Fuel Comb - Industrial Boilers, ICEs - Other</v>
          </cell>
          <cell r="G359" t="str">
            <v>Internal Combustion Engines</v>
          </cell>
          <cell r="H359" t="str">
            <v>Industrial</v>
          </cell>
          <cell r="I359" t="str">
            <v>Methanol</v>
          </cell>
          <cell r="J359" t="str">
            <v>Reciprocating: Exhaust</v>
          </cell>
          <cell r="N359">
            <v>40988</v>
          </cell>
        </row>
        <row r="360">
          <cell r="A360" t="str">
            <v>20201608</v>
          </cell>
          <cell r="B360" t="str">
            <v>Point</v>
          </cell>
          <cell r="C360" t="str">
            <v>Int Comb /Industrial /Methanol /Turbine: Evap Losses (Fuel Stor&amp;Delivery Syst)</v>
          </cell>
          <cell r="D360" t="str">
            <v>Fuel Comb - Industrial Boilers, ICEs - Other</v>
          </cell>
          <cell r="G360" t="str">
            <v>Internal Combustion Engines</v>
          </cell>
          <cell r="H360" t="str">
            <v>Industrial</v>
          </cell>
          <cell r="I360" t="str">
            <v>Methanol</v>
          </cell>
          <cell r="J360" t="str">
            <v>Turbine: Evaporative Losses (Fuel Storage and Delivery System)</v>
          </cell>
          <cell r="N360">
            <v>40988</v>
          </cell>
        </row>
        <row r="361">
          <cell r="A361" t="str">
            <v>20201609</v>
          </cell>
          <cell r="B361" t="str">
            <v>Point</v>
          </cell>
          <cell r="C361" t="str">
            <v>Int Comb /Industrial /Methanol /Turbine: Exhaust</v>
          </cell>
          <cell r="D361" t="str">
            <v>Fuel Comb - Industrial Boilers, ICEs - Other</v>
          </cell>
          <cell r="G361" t="str">
            <v>Internal Combustion Engines</v>
          </cell>
          <cell r="H361" t="str">
            <v>Industrial</v>
          </cell>
          <cell r="I361" t="str">
            <v>Methanol</v>
          </cell>
          <cell r="J361" t="str">
            <v>Turbine: Exhaust</v>
          </cell>
          <cell r="N361">
            <v>40988</v>
          </cell>
        </row>
        <row r="362">
          <cell r="A362" t="str">
            <v>20201701</v>
          </cell>
          <cell r="B362" t="str">
            <v>Point</v>
          </cell>
          <cell r="C362" t="str">
            <v>Int Comb /Industrial /Gasoline /Turbine</v>
          </cell>
          <cell r="D362" t="str">
            <v>Fuel Comb - Industrial Boilers, ICEs - Other</v>
          </cell>
          <cell r="G362" t="str">
            <v>Internal Combustion Engines</v>
          </cell>
          <cell r="H362" t="str">
            <v>Industrial</v>
          </cell>
          <cell r="I362" t="str">
            <v>Gasoline</v>
          </cell>
          <cell r="J362" t="str">
            <v>Turbine</v>
          </cell>
          <cell r="N362">
            <v>40988</v>
          </cell>
        </row>
        <row r="363">
          <cell r="A363" t="str">
            <v>20201702</v>
          </cell>
          <cell r="B363" t="str">
            <v>Point</v>
          </cell>
          <cell r="C363" t="str">
            <v>Int Comb /Industrial /Gasoline /Reciprocating Engine</v>
          </cell>
          <cell r="D363" t="str">
            <v>Fuel Comb - Industrial Boilers, ICEs - Other</v>
          </cell>
          <cell r="G363" t="str">
            <v>Internal Combustion Engines</v>
          </cell>
          <cell r="H363" t="str">
            <v>Industrial</v>
          </cell>
          <cell r="I363" t="str">
            <v>Gasoline</v>
          </cell>
          <cell r="J363" t="str">
            <v>Reciprocating Engine</v>
          </cell>
          <cell r="N363">
            <v>40988</v>
          </cell>
        </row>
        <row r="364">
          <cell r="A364" t="str">
            <v>20201705</v>
          </cell>
          <cell r="B364" t="str">
            <v>Point</v>
          </cell>
          <cell r="C364" t="str">
            <v>Int Comb /Industrial /Gasoline /Reciprocating: Crankcase Blowby</v>
          </cell>
          <cell r="D364" t="str">
            <v>Fuel Comb - Industrial Boilers, ICEs - Other</v>
          </cell>
          <cell r="G364" t="str">
            <v>Internal Combustion Engines</v>
          </cell>
          <cell r="H364" t="str">
            <v>Industrial</v>
          </cell>
          <cell r="I364" t="str">
            <v>Gasoline</v>
          </cell>
          <cell r="J364" t="str">
            <v>Reciprocating: Crankcase Blowby</v>
          </cell>
          <cell r="N364">
            <v>40988</v>
          </cell>
        </row>
        <row r="365">
          <cell r="A365" t="str">
            <v>20201706</v>
          </cell>
          <cell r="B365" t="str">
            <v>Point</v>
          </cell>
          <cell r="C365" t="str">
            <v>Int Comb /Industrial /Gasoline /Reciprocating: Evap Losses (Fuel Stor&amp;Delivery Syst)</v>
          </cell>
          <cell r="D365" t="str">
            <v>Fuel Comb - Industrial Boilers, ICEs - Other</v>
          </cell>
          <cell r="G365" t="str">
            <v>Internal Combustion Engines</v>
          </cell>
          <cell r="H365" t="str">
            <v>Industrial</v>
          </cell>
          <cell r="I365" t="str">
            <v>Gasoline</v>
          </cell>
          <cell r="J365" t="str">
            <v>Reciprocating: Evaporative Losses (Fuel Storage and Delivery System)</v>
          </cell>
          <cell r="N365">
            <v>40988</v>
          </cell>
        </row>
        <row r="366">
          <cell r="A366" t="str">
            <v>20201707</v>
          </cell>
          <cell r="B366" t="str">
            <v>Point</v>
          </cell>
          <cell r="C366" t="str">
            <v>Int Comb /Industrial /Gasoline /Reciprocating: Exhaust</v>
          </cell>
          <cell r="D366" t="str">
            <v>Fuel Comb - Industrial Boilers, ICEs - Other</v>
          </cell>
          <cell r="G366" t="str">
            <v>Internal Combustion Engines</v>
          </cell>
          <cell r="H366" t="str">
            <v>Industrial</v>
          </cell>
          <cell r="I366" t="str">
            <v>Gasoline</v>
          </cell>
          <cell r="J366" t="str">
            <v>Reciprocating: Exhaust</v>
          </cell>
          <cell r="N366">
            <v>40988</v>
          </cell>
        </row>
        <row r="367">
          <cell r="A367" t="str">
            <v>20201708</v>
          </cell>
          <cell r="B367" t="str">
            <v>Point</v>
          </cell>
          <cell r="C367" t="str">
            <v>Int Comb /Industrial /Gasoline /Turbine: Evap Losses (Fuel Stor&amp;Delivery Syst)</v>
          </cell>
          <cell r="D367" t="str">
            <v>Fuel Comb - Industrial Boilers, ICEs - Other</v>
          </cell>
          <cell r="G367" t="str">
            <v>Internal Combustion Engines</v>
          </cell>
          <cell r="H367" t="str">
            <v>Industrial</v>
          </cell>
          <cell r="I367" t="str">
            <v>Gasoline</v>
          </cell>
          <cell r="J367" t="str">
            <v>Turbine: Evaporative Losses (Fuel Storage and Delivery System)</v>
          </cell>
          <cell r="N367">
            <v>40988</v>
          </cell>
        </row>
        <row r="368">
          <cell r="A368" t="str">
            <v>20201709</v>
          </cell>
          <cell r="B368" t="str">
            <v>Point</v>
          </cell>
          <cell r="C368" t="str">
            <v>Int Comb /Industrial /Gasoline /Turbine: Exhaust</v>
          </cell>
          <cell r="D368" t="str">
            <v>Fuel Comb - Industrial Boilers, ICEs - Other</v>
          </cell>
          <cell r="G368" t="str">
            <v>Internal Combustion Engines</v>
          </cell>
          <cell r="H368" t="str">
            <v>Industrial</v>
          </cell>
          <cell r="I368" t="str">
            <v>Gasoline</v>
          </cell>
          <cell r="J368" t="str">
            <v>Turbine: Exhaust</v>
          </cell>
          <cell r="N368">
            <v>40988</v>
          </cell>
        </row>
        <row r="369">
          <cell r="A369" t="str">
            <v>20280001</v>
          </cell>
          <cell r="B369" t="str">
            <v>Point</v>
          </cell>
          <cell r="C369" t="str">
            <v>Int Comb /Industrial /Equipment Leaks /Equipment Leaks</v>
          </cell>
          <cell r="D369" t="str">
            <v>Industrial Processes - NEC</v>
          </cell>
          <cell r="G369" t="str">
            <v>Internal Combustion Engines</v>
          </cell>
          <cell r="H369" t="str">
            <v>Industrial</v>
          </cell>
          <cell r="I369" t="str">
            <v>Equipment Leaks</v>
          </cell>
          <cell r="J369" t="str">
            <v>Equipment Leaks</v>
          </cell>
          <cell r="N369">
            <v>40988</v>
          </cell>
        </row>
        <row r="370">
          <cell r="A370" t="str">
            <v>20282001</v>
          </cell>
          <cell r="B370" t="str">
            <v>Point</v>
          </cell>
          <cell r="C370" t="str">
            <v>Int Comb /Industrial /Wastewater, Aggregate /Process Area Drains</v>
          </cell>
          <cell r="D370" t="str">
            <v>Industrial Processes - NEC</v>
          </cell>
          <cell r="G370" t="str">
            <v>Internal Combustion Engines</v>
          </cell>
          <cell r="H370" t="str">
            <v>Industrial</v>
          </cell>
          <cell r="I370" t="str">
            <v>Wastewater, Aggregate</v>
          </cell>
          <cell r="J370" t="str">
            <v>Process Area Drains</v>
          </cell>
          <cell r="N370">
            <v>40988</v>
          </cell>
        </row>
        <row r="371">
          <cell r="A371" t="str">
            <v>20282002</v>
          </cell>
          <cell r="B371" t="str">
            <v>Point</v>
          </cell>
          <cell r="C371" t="str">
            <v>Int Comb /Industrial /Wastewater, Aggregate /Process Equipment Drains</v>
          </cell>
          <cell r="D371" t="str">
            <v>Industrial Processes - NEC</v>
          </cell>
          <cell r="G371" t="str">
            <v>Internal Combustion Engines</v>
          </cell>
          <cell r="H371" t="str">
            <v>Industrial</v>
          </cell>
          <cell r="I371" t="str">
            <v>Wastewater, Aggregate</v>
          </cell>
          <cell r="J371" t="str">
            <v>Process Equipment Drains</v>
          </cell>
          <cell r="N371">
            <v>40988</v>
          </cell>
        </row>
        <row r="372">
          <cell r="A372" t="str">
            <v>20282599</v>
          </cell>
          <cell r="B372" t="str">
            <v>Point</v>
          </cell>
          <cell r="C372" t="str">
            <v>Int Comb /Industrial /Wastewater, Pts of Generation /Specify Point of Generation</v>
          </cell>
          <cell r="D372" t="str">
            <v>Industrial Processes - NEC</v>
          </cell>
          <cell r="G372" t="str">
            <v>Internal Combustion Engines</v>
          </cell>
          <cell r="H372" t="str">
            <v>Industrial</v>
          </cell>
          <cell r="I372" t="str">
            <v>Wastewater, Points of Generation</v>
          </cell>
          <cell r="J372" t="str">
            <v>Specify Point of Generation</v>
          </cell>
          <cell r="N372">
            <v>40988</v>
          </cell>
        </row>
        <row r="373">
          <cell r="A373" t="str">
            <v>20300101</v>
          </cell>
          <cell r="B373" t="str">
            <v>Point</v>
          </cell>
          <cell r="C373" t="str">
            <v>Int Comb /Comm-Inst /Distillate Oil (Diesel) /Reciprocating</v>
          </cell>
          <cell r="D373" t="str">
            <v>Fuel Comb - Comm/Institutional - Oil</v>
          </cell>
          <cell r="G373" t="str">
            <v>Internal Combustion Engines</v>
          </cell>
          <cell r="H373" t="str">
            <v>Commercial/Institutional</v>
          </cell>
          <cell r="I373" t="str">
            <v>Distillate Oil (Diesel)</v>
          </cell>
          <cell r="J373" t="str">
            <v>Reciprocating</v>
          </cell>
          <cell r="N373">
            <v>40988</v>
          </cell>
        </row>
        <row r="374">
          <cell r="A374" t="str">
            <v>20300102</v>
          </cell>
          <cell r="B374" t="str">
            <v>Point</v>
          </cell>
          <cell r="C374" t="str">
            <v>Int Comb /Comm-Inst /Distillate Oil (Diesel) /Turbine</v>
          </cell>
          <cell r="D374" t="str">
            <v>Fuel Comb - Comm/Institutional - Oil</v>
          </cell>
          <cell r="G374" t="str">
            <v>Internal Combustion Engines</v>
          </cell>
          <cell r="H374" t="str">
            <v>Commercial/Institutional</v>
          </cell>
          <cell r="I374" t="str">
            <v>Distillate Oil (Diesel)</v>
          </cell>
          <cell r="J374" t="str">
            <v>Turbine</v>
          </cell>
          <cell r="N374">
            <v>40988</v>
          </cell>
        </row>
        <row r="375">
          <cell r="A375" t="str">
            <v>20300105</v>
          </cell>
          <cell r="B375" t="str">
            <v>Point</v>
          </cell>
          <cell r="C375" t="str">
            <v>Int Comb /Comm-Inst /Distillate Oil (Diesel) /Reciprocating: Crankcase Blowby</v>
          </cell>
          <cell r="D375" t="str">
            <v>Fuel Comb - Comm/Institutional - Oil</v>
          </cell>
          <cell r="G375" t="str">
            <v>Internal Combustion Engines</v>
          </cell>
          <cell r="H375" t="str">
            <v>Commercial/Institutional</v>
          </cell>
          <cell r="I375" t="str">
            <v>Distillate Oil (Diesel)</v>
          </cell>
          <cell r="J375" t="str">
            <v>Reciprocating: Crankcase Blowby</v>
          </cell>
          <cell r="N375">
            <v>40988</v>
          </cell>
        </row>
        <row r="376">
          <cell r="A376" t="str">
            <v>20300106</v>
          </cell>
          <cell r="B376" t="str">
            <v>Point</v>
          </cell>
          <cell r="C376" t="str">
            <v>Int Comb /Comm-Inst /Distillate Oil (Diesel) /Reciprocating: Evap Losses (Fuel Stor&amp;Delivery Syst)</v>
          </cell>
          <cell r="D376" t="str">
            <v>Fuel Comb - Comm/Institutional - Oil</v>
          </cell>
          <cell r="G376" t="str">
            <v>Internal Combustion Engines</v>
          </cell>
          <cell r="H376" t="str">
            <v>Commercial/Institutional</v>
          </cell>
          <cell r="I376" t="str">
            <v>Distillate Oil (Diesel)</v>
          </cell>
          <cell r="J376" t="str">
            <v>Reciprocating: Evaporative Losses (Fuel Storage and Delivery System)</v>
          </cell>
          <cell r="N376">
            <v>40988</v>
          </cell>
        </row>
        <row r="377">
          <cell r="A377" t="str">
            <v>20300107</v>
          </cell>
          <cell r="B377" t="str">
            <v>Point</v>
          </cell>
          <cell r="C377" t="str">
            <v>Int Comb /Comm-Inst /Distillate Oil (Diesel) /Reciprocating: Exhaust</v>
          </cell>
          <cell r="D377" t="str">
            <v>Fuel Comb - Comm/Institutional - Oil</v>
          </cell>
          <cell r="G377" t="str">
            <v>Internal Combustion Engines</v>
          </cell>
          <cell r="H377" t="str">
            <v>Commercial/Institutional</v>
          </cell>
          <cell r="I377" t="str">
            <v>Distillate Oil (Diesel)</v>
          </cell>
          <cell r="J377" t="str">
            <v>Reciprocating: Exhaust</v>
          </cell>
          <cell r="N377">
            <v>40988</v>
          </cell>
        </row>
        <row r="378">
          <cell r="A378" t="str">
            <v>20300108</v>
          </cell>
          <cell r="B378" t="str">
            <v>Point</v>
          </cell>
          <cell r="C378" t="str">
            <v>Int Comb /Comm-Inst /Distillate Oil (Diesel) /Turbine: Evap Losses (Fuel Stor&amp;Delivery Syst)</v>
          </cell>
          <cell r="D378" t="str">
            <v>Fuel Comb - Comm/Institutional - Oil</v>
          </cell>
          <cell r="G378" t="str">
            <v>Internal Combustion Engines</v>
          </cell>
          <cell r="H378" t="str">
            <v>Commercial/Institutional</v>
          </cell>
          <cell r="I378" t="str">
            <v>Distillate Oil (Diesel)</v>
          </cell>
          <cell r="J378" t="str">
            <v>Turbine: Evaporative Losses (Fuel Storage and Delivery System)</v>
          </cell>
          <cell r="N378">
            <v>40988</v>
          </cell>
        </row>
        <row r="379">
          <cell r="A379" t="str">
            <v>20300109</v>
          </cell>
          <cell r="B379" t="str">
            <v>Point</v>
          </cell>
          <cell r="C379" t="str">
            <v>Int Comb /Comm-Inst /Distillate Oil (Diesel) /Turbine: Exhaust</v>
          </cell>
          <cell r="D379" t="str">
            <v>Fuel Comb - Comm/Institutional - Oil</v>
          </cell>
          <cell r="G379" t="str">
            <v>Internal Combustion Engines</v>
          </cell>
          <cell r="H379" t="str">
            <v>Commercial/Institutional</v>
          </cell>
          <cell r="I379" t="str">
            <v>Distillate Oil (Diesel)</v>
          </cell>
          <cell r="J379" t="str">
            <v>Turbine: Exhaust</v>
          </cell>
          <cell r="N379">
            <v>40988</v>
          </cell>
        </row>
        <row r="380">
          <cell r="A380" t="str">
            <v>20300201</v>
          </cell>
          <cell r="B380" t="str">
            <v>Point</v>
          </cell>
          <cell r="C380" t="str">
            <v>Int Comb /Comm-Inst /Natural Gas /Reciprocating</v>
          </cell>
          <cell r="D380" t="str">
            <v>Fuel Comb - Comm/Institutional - Natural Gas</v>
          </cell>
          <cell r="G380" t="str">
            <v>Internal Combustion Engines</v>
          </cell>
          <cell r="H380" t="str">
            <v>Commercial/Institutional</v>
          </cell>
          <cell r="I380" t="str">
            <v>Natural Gas</v>
          </cell>
          <cell r="J380" t="str">
            <v>Reciprocating</v>
          </cell>
          <cell r="N380">
            <v>40988</v>
          </cell>
        </row>
        <row r="381">
          <cell r="A381" t="str">
            <v>20300202</v>
          </cell>
          <cell r="B381" t="str">
            <v>Point</v>
          </cell>
          <cell r="C381" t="str">
            <v>Int Comb /Comm-Inst /Natural Gas /Turbine</v>
          </cell>
          <cell r="D381" t="str">
            <v>Fuel Comb - Comm/Institutional - Natural Gas</v>
          </cell>
          <cell r="G381" t="str">
            <v>Internal Combustion Engines</v>
          </cell>
          <cell r="H381" t="str">
            <v>Commercial/Institutional</v>
          </cell>
          <cell r="I381" t="str">
            <v>Natural Gas</v>
          </cell>
          <cell r="J381" t="str">
            <v>Turbine</v>
          </cell>
          <cell r="N381">
            <v>40988</v>
          </cell>
        </row>
        <row r="382">
          <cell r="A382" t="str">
            <v>20300203</v>
          </cell>
          <cell r="B382" t="str">
            <v>Point</v>
          </cell>
          <cell r="C382" t="str">
            <v>Int Comb /Comm-Inst /Natural Gas /Turbine: Cogeneration</v>
          </cell>
          <cell r="D382" t="str">
            <v>Fuel Comb - Comm/Institutional - Natural Gas</v>
          </cell>
          <cell r="G382" t="str">
            <v>Internal Combustion Engines</v>
          </cell>
          <cell r="H382" t="str">
            <v>Commercial/Institutional</v>
          </cell>
          <cell r="I382" t="str">
            <v>Natural Gas</v>
          </cell>
          <cell r="J382" t="str">
            <v>Turbine: Cogeneration</v>
          </cell>
          <cell r="N382">
            <v>40988</v>
          </cell>
        </row>
        <row r="383">
          <cell r="A383" t="str">
            <v>20300204</v>
          </cell>
          <cell r="B383" t="str">
            <v>Point</v>
          </cell>
          <cell r="C383" t="str">
            <v>Int Comb /Comm-Inst /Natural Gas /Reciprocating: Cogeneration</v>
          </cell>
          <cell r="D383" t="str">
            <v>Fuel Comb - Comm/Institutional - Natural Gas</v>
          </cell>
          <cell r="G383" t="str">
            <v>Internal Combustion Engines</v>
          </cell>
          <cell r="H383" t="str">
            <v>Commercial/Institutional</v>
          </cell>
          <cell r="I383" t="str">
            <v>Natural Gas</v>
          </cell>
          <cell r="J383" t="str">
            <v>Reciprocating: Cogeneration</v>
          </cell>
          <cell r="N383">
            <v>40988</v>
          </cell>
        </row>
        <row r="384">
          <cell r="A384" t="str">
            <v>20300205</v>
          </cell>
          <cell r="B384" t="str">
            <v>Point</v>
          </cell>
          <cell r="C384" t="str">
            <v>Int Comb /Comm-Inst /Natural Gas /Reciprocating: Crankcase Blowby</v>
          </cell>
          <cell r="D384" t="str">
            <v>Fuel Comb - Comm/Institutional - Natural Gas</v>
          </cell>
          <cell r="G384" t="str">
            <v>Internal Combustion Engines</v>
          </cell>
          <cell r="H384" t="str">
            <v>Commercial/Institutional</v>
          </cell>
          <cell r="I384" t="str">
            <v>Natural Gas</v>
          </cell>
          <cell r="J384" t="str">
            <v>Reciprocating: Crankcase Blowby</v>
          </cell>
          <cell r="N384">
            <v>40988</v>
          </cell>
        </row>
        <row r="385">
          <cell r="A385" t="str">
            <v>20300206</v>
          </cell>
          <cell r="B385" t="str">
            <v>Point</v>
          </cell>
          <cell r="C385" t="str">
            <v>Int Comb /Comm-Inst /Natural Gas /Reciprocating: Evap Losses (Fuel Delivery Syst)</v>
          </cell>
          <cell r="D385" t="str">
            <v>Fuel Comb - Comm/Institutional - Natural Gas</v>
          </cell>
          <cell r="G385" t="str">
            <v>Internal Combustion Engines</v>
          </cell>
          <cell r="H385" t="str">
            <v>Commercial/Institutional</v>
          </cell>
          <cell r="I385" t="str">
            <v>Natural Gas</v>
          </cell>
          <cell r="J385" t="str">
            <v>Reciprocating: Evaporative Losses (Fuel Delivery System)</v>
          </cell>
          <cell r="N385">
            <v>40988</v>
          </cell>
        </row>
        <row r="386">
          <cell r="A386" t="str">
            <v>20300207</v>
          </cell>
          <cell r="B386" t="str">
            <v>Point</v>
          </cell>
          <cell r="C386" t="str">
            <v>Int Comb /Comm-Inst /Natural Gas /Reciprocating: Exhaust</v>
          </cell>
          <cell r="D386" t="str">
            <v>Fuel Comb - Comm/Institutional - Natural Gas</v>
          </cell>
          <cell r="G386" t="str">
            <v>Internal Combustion Engines</v>
          </cell>
          <cell r="H386" t="str">
            <v>Commercial/Institutional</v>
          </cell>
          <cell r="I386" t="str">
            <v>Natural Gas</v>
          </cell>
          <cell r="J386" t="str">
            <v>Reciprocating: Exhaust</v>
          </cell>
          <cell r="N386">
            <v>40988</v>
          </cell>
        </row>
        <row r="387">
          <cell r="A387" t="str">
            <v>20300208</v>
          </cell>
          <cell r="B387" t="str">
            <v>Point</v>
          </cell>
          <cell r="C387" t="str">
            <v>Int Comb /Comm-Inst /Natural Gas /Turbine: Evap Losses (Fuel Delivery Syst)</v>
          </cell>
          <cell r="D387" t="str">
            <v>Fuel Comb - Comm/Institutional - Natural Gas</v>
          </cell>
          <cell r="G387" t="str">
            <v>Internal Combustion Engines</v>
          </cell>
          <cell r="H387" t="str">
            <v>Commercial/Institutional</v>
          </cell>
          <cell r="I387" t="str">
            <v>Natural Gas</v>
          </cell>
          <cell r="J387" t="str">
            <v>Turbine: Evaporative Losses (Fuel Delivery System)</v>
          </cell>
          <cell r="N387">
            <v>40988</v>
          </cell>
        </row>
        <row r="388">
          <cell r="A388" t="str">
            <v>20300209</v>
          </cell>
          <cell r="B388" t="str">
            <v>Point</v>
          </cell>
          <cell r="C388" t="str">
            <v>Int Comb /Comm-Inst /Natural Gas /Turbine: Exhaust</v>
          </cell>
          <cell r="D388" t="str">
            <v>Fuel Comb - Comm/Institutional - Natural Gas</v>
          </cell>
          <cell r="G388" t="str">
            <v>Internal Combustion Engines</v>
          </cell>
          <cell r="H388" t="str">
            <v>Commercial/Institutional</v>
          </cell>
          <cell r="I388" t="str">
            <v>Natural Gas</v>
          </cell>
          <cell r="J388" t="str">
            <v>Turbine: Exhaust</v>
          </cell>
          <cell r="N388">
            <v>40988</v>
          </cell>
        </row>
        <row r="389">
          <cell r="A389" t="str">
            <v>20300301</v>
          </cell>
          <cell r="B389" t="str">
            <v>Point</v>
          </cell>
          <cell r="C389" t="str">
            <v>Int Comb /Comm-Inst /Gasoline /Reciprocating</v>
          </cell>
          <cell r="D389" t="str">
            <v>Fuel Comb - Comm/Institutional - Other</v>
          </cell>
          <cell r="G389" t="str">
            <v>Internal Combustion Engines</v>
          </cell>
          <cell r="H389" t="str">
            <v>Commercial/Institutional</v>
          </cell>
          <cell r="I389" t="str">
            <v>Gasoline</v>
          </cell>
          <cell r="J389" t="str">
            <v>Reciprocating</v>
          </cell>
          <cell r="N389">
            <v>40988</v>
          </cell>
        </row>
        <row r="390">
          <cell r="A390" t="str">
            <v>20300305</v>
          </cell>
          <cell r="B390" t="str">
            <v>Point</v>
          </cell>
          <cell r="C390" t="str">
            <v>Int Comb /Comm-Inst /Gasoline /Reciprocating: Crankcase Blowby</v>
          </cell>
          <cell r="D390" t="str">
            <v>Fuel Comb - Comm/Institutional - Other</v>
          </cell>
          <cell r="G390" t="str">
            <v>Internal Combustion Engines</v>
          </cell>
          <cell r="H390" t="str">
            <v>Commercial/Institutional</v>
          </cell>
          <cell r="I390" t="str">
            <v>Gasoline</v>
          </cell>
          <cell r="J390" t="str">
            <v>Reciprocating: Crankcase Blowby</v>
          </cell>
          <cell r="N390">
            <v>40988</v>
          </cell>
        </row>
        <row r="391">
          <cell r="A391" t="str">
            <v>20300306</v>
          </cell>
          <cell r="B391" t="str">
            <v>Point</v>
          </cell>
          <cell r="C391" t="str">
            <v>Int Comb /Comm-Inst /Gasoline /Reciprocating: Evap Losses (Fuel Stor&amp;Delivery Syst)</v>
          </cell>
          <cell r="D391" t="str">
            <v>Fuel Comb - Comm/Institutional - Other</v>
          </cell>
          <cell r="G391" t="str">
            <v>Internal Combustion Engines</v>
          </cell>
          <cell r="H391" t="str">
            <v>Commercial/Institutional</v>
          </cell>
          <cell r="I391" t="str">
            <v>Gasoline</v>
          </cell>
          <cell r="J391" t="str">
            <v>Reciprocating: Evaporative Losses (Fuel Storage and Delivery System)</v>
          </cell>
          <cell r="N391">
            <v>40988</v>
          </cell>
        </row>
        <row r="392">
          <cell r="A392" t="str">
            <v>20300307</v>
          </cell>
          <cell r="B392" t="str">
            <v>Point</v>
          </cell>
          <cell r="C392" t="str">
            <v>Int Comb /Comm-Inst /Gasoline /Reciprocating: Exhaust</v>
          </cell>
          <cell r="D392" t="str">
            <v>Fuel Comb - Comm/Institutional - Other</v>
          </cell>
          <cell r="G392" t="str">
            <v>Internal Combustion Engines</v>
          </cell>
          <cell r="H392" t="str">
            <v>Commercial/Institutional</v>
          </cell>
          <cell r="I392" t="str">
            <v>Gasoline</v>
          </cell>
          <cell r="J392" t="str">
            <v>Reciprocating: Exhaust</v>
          </cell>
          <cell r="N392">
            <v>40988</v>
          </cell>
        </row>
        <row r="393">
          <cell r="A393" t="str">
            <v>20300701</v>
          </cell>
          <cell r="B393" t="str">
            <v>Point</v>
          </cell>
          <cell r="C393" t="str">
            <v>Int Comb /Comm-Inst /Digester Gas /Turbine</v>
          </cell>
          <cell r="D393" t="str">
            <v>Fuel Comb - Comm/Institutional - Other</v>
          </cell>
          <cell r="G393" t="str">
            <v>Internal Combustion Engines</v>
          </cell>
          <cell r="H393" t="str">
            <v>Commercial/Institutional</v>
          </cell>
          <cell r="I393" t="str">
            <v>Digester Gas</v>
          </cell>
          <cell r="J393" t="str">
            <v>Turbine</v>
          </cell>
          <cell r="N393">
            <v>40988</v>
          </cell>
        </row>
        <row r="394">
          <cell r="A394" t="str">
            <v>20300702</v>
          </cell>
          <cell r="B394" t="str">
            <v>Point</v>
          </cell>
          <cell r="C394" t="str">
            <v>Int Comb /Comm-Inst /Digester Gas /Reciprocating: POTW Digester Gas</v>
          </cell>
          <cell r="D394" t="str">
            <v>Fuel Comb - Comm/Institutional - Other</v>
          </cell>
          <cell r="G394" t="str">
            <v>Internal Combustion Engines</v>
          </cell>
          <cell r="H394" t="str">
            <v>Commercial/Institutional</v>
          </cell>
          <cell r="I394" t="str">
            <v>Digester Gas</v>
          </cell>
          <cell r="J394" t="str">
            <v>Reciprocating: POTW Digester Gas</v>
          </cell>
          <cell r="N394">
            <v>40988</v>
          </cell>
        </row>
        <row r="395">
          <cell r="A395" t="str">
            <v>20300705</v>
          </cell>
          <cell r="B395" t="str">
            <v>Point</v>
          </cell>
          <cell r="C395" t="str">
            <v>Int Comb /Comm-Inst /Digester Gas /Reciprocating: Crankcase Blowby</v>
          </cell>
          <cell r="D395" t="str">
            <v>Fuel Comb - Comm/Institutional - Other</v>
          </cell>
          <cell r="G395" t="str">
            <v>Internal Combustion Engines</v>
          </cell>
          <cell r="H395" t="str">
            <v>Commercial/Institutional</v>
          </cell>
          <cell r="I395" t="str">
            <v>Digester Gas</v>
          </cell>
          <cell r="J395" t="str">
            <v>Reciprocating: Crankcase Blowby</v>
          </cell>
          <cell r="N395">
            <v>40988</v>
          </cell>
        </row>
        <row r="396">
          <cell r="A396" t="str">
            <v>20300706</v>
          </cell>
          <cell r="B396" t="str">
            <v>Point</v>
          </cell>
          <cell r="C396" t="str">
            <v>Int Comb /Comm-Inst /Digester Gas /Reciprocating: Evap Losses (Fuel Stor&amp;Delivery Syst)</v>
          </cell>
          <cell r="D396" t="str">
            <v>Fuel Comb - Comm/Institutional - Other</v>
          </cell>
          <cell r="G396" t="str">
            <v>Internal Combustion Engines</v>
          </cell>
          <cell r="H396" t="str">
            <v>Commercial/Institutional</v>
          </cell>
          <cell r="I396" t="str">
            <v>Digester Gas</v>
          </cell>
          <cell r="J396" t="str">
            <v>Reciprocating: Evaporative Losses (Fuel Storage and Delivery System)</v>
          </cell>
          <cell r="N396">
            <v>40988</v>
          </cell>
        </row>
        <row r="397">
          <cell r="A397" t="str">
            <v>20300707</v>
          </cell>
          <cell r="B397" t="str">
            <v>Point</v>
          </cell>
          <cell r="C397" t="str">
            <v>Int Comb /Comm-Inst /Digester Gas /Reciprocating: Exhaust</v>
          </cell>
          <cell r="D397" t="str">
            <v>Fuel Comb - Comm/Institutional - Other</v>
          </cell>
          <cell r="G397" t="str">
            <v>Internal Combustion Engines</v>
          </cell>
          <cell r="H397" t="str">
            <v>Commercial/Institutional</v>
          </cell>
          <cell r="I397" t="str">
            <v>Digester Gas</v>
          </cell>
          <cell r="J397" t="str">
            <v>Reciprocating: Exhaust</v>
          </cell>
          <cell r="N397">
            <v>40988</v>
          </cell>
        </row>
        <row r="398">
          <cell r="A398" t="str">
            <v>20300708</v>
          </cell>
          <cell r="B398" t="str">
            <v>Point</v>
          </cell>
          <cell r="C398" t="str">
            <v>Int Comb /Comm-Inst /Digester Gas /Turbine: Evap Losses (Fuel Stor&amp;Delivery Syst)</v>
          </cell>
          <cell r="D398" t="str">
            <v>Fuel Comb - Comm/Institutional - Other</v>
          </cell>
          <cell r="G398" t="str">
            <v>Internal Combustion Engines</v>
          </cell>
          <cell r="H398" t="str">
            <v>Commercial/Institutional</v>
          </cell>
          <cell r="I398" t="str">
            <v>Digester Gas</v>
          </cell>
          <cell r="J398" t="str">
            <v>Turbine: Evaporative Losses (Fuel Storage and Delivery System)</v>
          </cell>
          <cell r="N398">
            <v>40988</v>
          </cell>
        </row>
        <row r="399">
          <cell r="A399" t="str">
            <v>20300709</v>
          </cell>
          <cell r="B399" t="str">
            <v>Point</v>
          </cell>
          <cell r="C399" t="str">
            <v>Int Comb /Comm-Inst /Digester Gas /Turbine: Exhaust</v>
          </cell>
          <cell r="D399" t="str">
            <v>Fuel Comb - Comm/Institutional - Other</v>
          </cell>
          <cell r="G399" t="str">
            <v>Internal Combustion Engines</v>
          </cell>
          <cell r="H399" t="str">
            <v>Commercial/Institutional</v>
          </cell>
          <cell r="I399" t="str">
            <v>Digester Gas</v>
          </cell>
          <cell r="J399" t="str">
            <v>Turbine: Exhaust</v>
          </cell>
          <cell r="N399">
            <v>40988</v>
          </cell>
        </row>
        <row r="400">
          <cell r="A400" t="str">
            <v>20300801</v>
          </cell>
          <cell r="B400" t="str">
            <v>Point</v>
          </cell>
          <cell r="C400" t="str">
            <v>Int Comb /Comm-Inst /Landfill Gas /Turbine</v>
          </cell>
          <cell r="D400" t="str">
            <v>Fuel Comb - Comm/Institutional - Other</v>
          </cell>
          <cell r="G400" t="str">
            <v>Internal Combustion Engines</v>
          </cell>
          <cell r="H400" t="str">
            <v>Commercial/Institutional</v>
          </cell>
          <cell r="I400" t="str">
            <v>Landfill Gas</v>
          </cell>
          <cell r="J400" t="str">
            <v>Turbine</v>
          </cell>
          <cell r="N400">
            <v>40988</v>
          </cell>
        </row>
        <row r="401">
          <cell r="A401" t="str">
            <v>20300802</v>
          </cell>
          <cell r="B401" t="str">
            <v>Point</v>
          </cell>
          <cell r="C401" t="str">
            <v>Int Comb /Comm-Inst /Landfill Gas /Reciprocating</v>
          </cell>
          <cell r="D401" t="str">
            <v>Fuel Comb - Comm/Institutional - Other</v>
          </cell>
          <cell r="G401" t="str">
            <v>Internal Combustion Engines</v>
          </cell>
          <cell r="H401" t="str">
            <v>Commercial/Institutional</v>
          </cell>
          <cell r="I401" t="str">
            <v>Landfill Gas</v>
          </cell>
          <cell r="J401" t="str">
            <v>Reciprocating</v>
          </cell>
          <cell r="N401">
            <v>40988</v>
          </cell>
        </row>
        <row r="402">
          <cell r="A402" t="str">
            <v>20300805</v>
          </cell>
          <cell r="B402" t="str">
            <v>Point</v>
          </cell>
          <cell r="C402" t="str">
            <v>Int Comb /Comm-Inst /Landfill Gas /Reciprocating: Crankcase Blowby</v>
          </cell>
          <cell r="D402" t="str">
            <v>Fuel Comb - Comm/Institutional - Other</v>
          </cell>
          <cell r="G402" t="str">
            <v>Internal Combustion Engines</v>
          </cell>
          <cell r="H402" t="str">
            <v>Commercial/Institutional</v>
          </cell>
          <cell r="I402" t="str">
            <v>Landfill Gas</v>
          </cell>
          <cell r="J402" t="str">
            <v>Reciprocating: Crankcase Blowby</v>
          </cell>
          <cell r="N402">
            <v>40988</v>
          </cell>
        </row>
        <row r="403">
          <cell r="A403" t="str">
            <v>20300806</v>
          </cell>
          <cell r="B403" t="str">
            <v>Point</v>
          </cell>
          <cell r="C403" t="str">
            <v>Int Comb /Comm-Inst /Landfill Gas /Reciprocating: Evap Losses (Fuel Stor&amp;Delivery Syst)</v>
          </cell>
          <cell r="D403" t="str">
            <v>Fuel Comb - Comm/Institutional - Other</v>
          </cell>
          <cell r="G403" t="str">
            <v>Internal Combustion Engines</v>
          </cell>
          <cell r="H403" t="str">
            <v>Commercial/Institutional</v>
          </cell>
          <cell r="I403" t="str">
            <v>Landfill Gas</v>
          </cell>
          <cell r="J403" t="str">
            <v>Reciprocating: Evaporative Losses (Fuel Storage and Delivery System)</v>
          </cell>
          <cell r="N403">
            <v>40988</v>
          </cell>
        </row>
        <row r="404">
          <cell r="A404" t="str">
            <v>20300807</v>
          </cell>
          <cell r="B404" t="str">
            <v>Point</v>
          </cell>
          <cell r="C404" t="str">
            <v>Int Comb /Comm-Inst /Landfill Gas /Reciprocating: Exhaust</v>
          </cell>
          <cell r="D404" t="str">
            <v>Fuel Comb - Comm/Institutional - Other</v>
          </cell>
          <cell r="G404" t="str">
            <v>Internal Combustion Engines</v>
          </cell>
          <cell r="H404" t="str">
            <v>Commercial/Institutional</v>
          </cell>
          <cell r="I404" t="str">
            <v>Landfill Gas</v>
          </cell>
          <cell r="J404" t="str">
            <v>Reciprocating: Exhaust</v>
          </cell>
          <cell r="N404">
            <v>40988</v>
          </cell>
        </row>
        <row r="405">
          <cell r="A405" t="str">
            <v>20300808</v>
          </cell>
          <cell r="B405" t="str">
            <v>Point</v>
          </cell>
          <cell r="C405" t="str">
            <v>Int Comb /Comm-Inst /Landfill Gas /Turbine: Evap Losses (Fuel Stor&amp;Delivery Syst)</v>
          </cell>
          <cell r="D405" t="str">
            <v>Fuel Comb - Comm/Institutional - Other</v>
          </cell>
          <cell r="G405" t="str">
            <v>Internal Combustion Engines</v>
          </cell>
          <cell r="H405" t="str">
            <v>Commercial/Institutional</v>
          </cell>
          <cell r="I405" t="str">
            <v>Landfill Gas</v>
          </cell>
          <cell r="J405" t="str">
            <v>Turbine: Evaporative Losses (Fuel Storage and Delivery System)</v>
          </cell>
          <cell r="N405">
            <v>40988</v>
          </cell>
        </row>
        <row r="406">
          <cell r="A406" t="str">
            <v>20300809</v>
          </cell>
          <cell r="B406" t="str">
            <v>Point</v>
          </cell>
          <cell r="C406" t="str">
            <v>Int Comb /Comm-Inst /Landfill Gas /Turbine: Exhaust</v>
          </cell>
          <cell r="D406" t="str">
            <v>Fuel Comb - Comm/Institutional - Other</v>
          </cell>
          <cell r="G406" t="str">
            <v>Internal Combustion Engines</v>
          </cell>
          <cell r="H406" t="str">
            <v>Commercial/Institutional</v>
          </cell>
          <cell r="I406" t="str">
            <v>Landfill Gas</v>
          </cell>
          <cell r="J406" t="str">
            <v>Turbine: Exhaust</v>
          </cell>
          <cell r="N406">
            <v>40988</v>
          </cell>
        </row>
        <row r="407">
          <cell r="A407" t="str">
            <v>20300901</v>
          </cell>
          <cell r="B407" t="str">
            <v>Point</v>
          </cell>
          <cell r="C407" t="str">
            <v>Int Comb /Comm-Inst /Kerosene/Naphtha (Jet Fuel) /Turbine: JP-4</v>
          </cell>
          <cell r="D407" t="str">
            <v>Fuel Comb - Comm/Institutional - Oil</v>
          </cell>
          <cell r="G407" t="str">
            <v>Internal Combustion Engines</v>
          </cell>
          <cell r="H407" t="str">
            <v>Commercial/Institutional</v>
          </cell>
          <cell r="I407" t="str">
            <v>Kerosene/Naphtha (Jet Fuel)</v>
          </cell>
          <cell r="J407" t="str">
            <v>Turbine: JP-4</v>
          </cell>
          <cell r="N407">
            <v>40988</v>
          </cell>
        </row>
        <row r="408">
          <cell r="A408" t="str">
            <v>20300908</v>
          </cell>
          <cell r="B408" t="str">
            <v>Point</v>
          </cell>
          <cell r="C408" t="str">
            <v>Int Comb /Comm-Inst /Kerosene/Naphtha (Jet Fuel) /Turbine: Evap Losses (Fuel Stor&amp;Delivery Syst)</v>
          </cell>
          <cell r="D408" t="str">
            <v>Fuel Comb - Comm/Institutional - Oil</v>
          </cell>
          <cell r="G408" t="str">
            <v>Internal Combustion Engines</v>
          </cell>
          <cell r="H408" t="str">
            <v>Commercial/Institutional</v>
          </cell>
          <cell r="I408" t="str">
            <v>Kerosene/Naphtha (Jet Fuel)</v>
          </cell>
          <cell r="J408" t="str">
            <v>Turbine: Evaporative Losses (Fuel Storage and Delivery System)</v>
          </cell>
          <cell r="N408">
            <v>40988</v>
          </cell>
        </row>
        <row r="409">
          <cell r="A409" t="str">
            <v>20300909</v>
          </cell>
          <cell r="B409" t="str">
            <v>Point</v>
          </cell>
          <cell r="C409" t="str">
            <v>Int Comb /Comm-Inst /Kerosene/Naphtha (Jet Fuel) /Turbine: Exhaust</v>
          </cell>
          <cell r="D409" t="str">
            <v>Fuel Comb - Comm/Institutional - Oil</v>
          </cell>
          <cell r="G409" t="str">
            <v>Internal Combustion Engines</v>
          </cell>
          <cell r="H409" t="str">
            <v>Commercial/Institutional</v>
          </cell>
          <cell r="I409" t="str">
            <v>Kerosene/Naphtha (Jet Fuel)</v>
          </cell>
          <cell r="J409" t="str">
            <v>Turbine: Exhaust</v>
          </cell>
          <cell r="N409">
            <v>40988</v>
          </cell>
        </row>
        <row r="410">
          <cell r="A410" t="str">
            <v>20301001</v>
          </cell>
          <cell r="B410" t="str">
            <v>Point</v>
          </cell>
          <cell r="C410" t="str">
            <v>Int Comb /Comm-Inst /Liquified Petroleum Gas /Propane: Reciprocating</v>
          </cell>
          <cell r="D410" t="str">
            <v>Fuel Comb - Comm/Institutional - Other</v>
          </cell>
          <cell r="G410" t="str">
            <v>Internal Combustion Engines</v>
          </cell>
          <cell r="H410" t="str">
            <v>Commercial/Institutional</v>
          </cell>
          <cell r="I410" t="str">
            <v>Liquified Petroleum Gas (LPG)</v>
          </cell>
          <cell r="J410" t="str">
            <v>Propane: Reciprocating</v>
          </cell>
          <cell r="N410">
            <v>40988</v>
          </cell>
        </row>
        <row r="411">
          <cell r="A411" t="str">
            <v>20301002</v>
          </cell>
          <cell r="B411" t="str">
            <v>Point</v>
          </cell>
          <cell r="C411" t="str">
            <v>Int Comb /Comm-Inst /Liquified Petroleum Gas /Butane: Reciprocating</v>
          </cell>
          <cell r="D411" t="str">
            <v>Fuel Comb - Comm/Institutional - Other</v>
          </cell>
          <cell r="G411" t="str">
            <v>Internal Combustion Engines</v>
          </cell>
          <cell r="H411" t="str">
            <v>Commercial/Institutional</v>
          </cell>
          <cell r="I411" t="str">
            <v>Liquified Petroleum Gas (LPG)</v>
          </cell>
          <cell r="J411" t="str">
            <v>Butane: Reciprocating</v>
          </cell>
          <cell r="N411">
            <v>40988</v>
          </cell>
        </row>
        <row r="412">
          <cell r="A412" t="str">
            <v>20301005</v>
          </cell>
          <cell r="B412" t="str">
            <v>Point</v>
          </cell>
          <cell r="C412" t="str">
            <v>Int Comb /Comm-Inst /Liquified Petroleum Gas /Reciprocating: Crankcase Blowby</v>
          </cell>
          <cell r="D412" t="str">
            <v>Fuel Comb - Comm/Institutional - Other</v>
          </cell>
          <cell r="G412" t="str">
            <v>Internal Combustion Engines</v>
          </cell>
          <cell r="H412" t="str">
            <v>Commercial/Institutional</v>
          </cell>
          <cell r="I412" t="str">
            <v>Liquified Petroleum Gas (LPG)</v>
          </cell>
          <cell r="J412" t="str">
            <v>Reciprocating: Crankcase Blowby</v>
          </cell>
          <cell r="N412">
            <v>40988</v>
          </cell>
        </row>
        <row r="413">
          <cell r="A413" t="str">
            <v>20301006</v>
          </cell>
          <cell r="B413" t="str">
            <v>Point</v>
          </cell>
          <cell r="C413" t="str">
            <v>Int Comb /Comm-Inst /Liquified Petroleum Gas /Reciprocating: Evap Losses (Fuel Stor&amp;Delivery Syst)</v>
          </cell>
          <cell r="D413" t="str">
            <v>Fuel Comb - Comm/Institutional - Other</v>
          </cell>
          <cell r="G413" t="str">
            <v>Internal Combustion Engines</v>
          </cell>
          <cell r="H413" t="str">
            <v>Commercial/Institutional</v>
          </cell>
          <cell r="I413" t="str">
            <v>Liquified Petroleum Gas (LPG)</v>
          </cell>
          <cell r="J413" t="str">
            <v>Reciprocating: Evaporative Losses (Fuel Storage and Delivery System)</v>
          </cell>
          <cell r="N413">
            <v>40988</v>
          </cell>
        </row>
        <row r="414">
          <cell r="A414" t="str">
            <v>20301007</v>
          </cell>
          <cell r="B414" t="str">
            <v>Point</v>
          </cell>
          <cell r="C414" t="str">
            <v>Int Comb /Comm-Inst /Liquified Petroleum Gas /Reciprocating: Exhaust</v>
          </cell>
          <cell r="D414" t="str">
            <v>Fuel Comb - Comm/Institutional - Other</v>
          </cell>
          <cell r="G414" t="str">
            <v>Internal Combustion Engines</v>
          </cell>
          <cell r="H414" t="str">
            <v>Commercial/Institutional</v>
          </cell>
          <cell r="I414" t="str">
            <v>Liquified Petroleum Gas (LPG)</v>
          </cell>
          <cell r="J414" t="str">
            <v>Reciprocating: Exhaust</v>
          </cell>
          <cell r="N414">
            <v>40988</v>
          </cell>
        </row>
        <row r="415">
          <cell r="A415" t="str">
            <v>20380001</v>
          </cell>
          <cell r="B415" t="str">
            <v>Point</v>
          </cell>
          <cell r="C415" t="str">
            <v>Int Comb /Comm-Inst /Equipment Leaks /Equipment Leaks</v>
          </cell>
          <cell r="D415" t="str">
            <v>Industrial Processes - NEC</v>
          </cell>
          <cell r="G415" t="str">
            <v>Internal Combustion Engines</v>
          </cell>
          <cell r="H415" t="str">
            <v>Commercial/Institutional</v>
          </cell>
          <cell r="I415" t="str">
            <v>Equipment Leaks</v>
          </cell>
          <cell r="J415" t="str">
            <v>Equipment Leaks</v>
          </cell>
          <cell r="N415">
            <v>40988</v>
          </cell>
        </row>
        <row r="416">
          <cell r="A416" t="str">
            <v>20382001</v>
          </cell>
          <cell r="B416" t="str">
            <v>Point</v>
          </cell>
          <cell r="C416" t="str">
            <v>Int Comb /Comm-Inst /Wastewater, Aggregate /Process Area Drains</v>
          </cell>
          <cell r="D416" t="str">
            <v>Industrial Processes - NEC</v>
          </cell>
          <cell r="G416" t="str">
            <v>Internal Combustion Engines</v>
          </cell>
          <cell r="H416" t="str">
            <v>Commercial/Institutional</v>
          </cell>
          <cell r="I416" t="str">
            <v>Wastewater, Aggregate</v>
          </cell>
          <cell r="J416" t="str">
            <v>Process Area Drains</v>
          </cell>
          <cell r="N416">
            <v>40988</v>
          </cell>
        </row>
        <row r="417">
          <cell r="A417" t="str">
            <v>20382002</v>
          </cell>
          <cell r="B417" t="str">
            <v>Point</v>
          </cell>
          <cell r="C417" t="str">
            <v>Int Comb /Comm-Inst /Wastewater, Aggregate /Process Equipment Drains</v>
          </cell>
          <cell r="D417" t="str">
            <v>Industrial Processes - NEC</v>
          </cell>
          <cell r="G417" t="str">
            <v>Internal Combustion Engines</v>
          </cell>
          <cell r="H417" t="str">
            <v>Commercial/Institutional</v>
          </cell>
          <cell r="I417" t="str">
            <v>Wastewater, Aggregate</v>
          </cell>
          <cell r="J417" t="str">
            <v>Process Equipment Drains</v>
          </cell>
          <cell r="N417">
            <v>40988</v>
          </cell>
        </row>
        <row r="418">
          <cell r="A418" t="str">
            <v>20382599</v>
          </cell>
          <cell r="B418" t="str">
            <v>Point</v>
          </cell>
          <cell r="C418" t="str">
            <v>Int Comb /Comm-Inst /Wastewater, Pts of Generation /Specify Point of Generation</v>
          </cell>
          <cell r="D418" t="str">
            <v>Industrial Processes - NEC</v>
          </cell>
          <cell r="G418" t="str">
            <v>Internal Combustion Engines</v>
          </cell>
          <cell r="H418" t="str">
            <v>Commercial/Institutional</v>
          </cell>
          <cell r="I418" t="str">
            <v>Wastewater, Points of Generation</v>
          </cell>
          <cell r="J418" t="str">
            <v>Specify Point of Generation</v>
          </cell>
          <cell r="N418">
            <v>40988</v>
          </cell>
        </row>
        <row r="419">
          <cell r="A419" t="str">
            <v>20400101</v>
          </cell>
          <cell r="B419" t="str">
            <v>Point</v>
          </cell>
          <cell r="C419" t="str">
            <v>Int Comb /Engine Testing /Aircraft Engine Testing /Turbojet</v>
          </cell>
          <cell r="D419" t="str">
            <v>Fuel Comb - Industrial Boilers, ICEs - Oil</v>
          </cell>
          <cell r="G419" t="str">
            <v>Internal Combustion Engines</v>
          </cell>
          <cell r="H419" t="str">
            <v>Engine Testing</v>
          </cell>
          <cell r="I419" t="str">
            <v>Aircraft Engine Testing</v>
          </cell>
          <cell r="J419" t="str">
            <v>Turbojet</v>
          </cell>
          <cell r="N419">
            <v>40988</v>
          </cell>
        </row>
        <row r="420">
          <cell r="A420" t="str">
            <v>20400102</v>
          </cell>
          <cell r="B420" t="str">
            <v>Point</v>
          </cell>
          <cell r="C420" t="str">
            <v>Int Comb /Engine Testing /Aircraft Engine Testing /Turboshaft</v>
          </cell>
          <cell r="D420" t="str">
            <v>Fuel Comb - Industrial Boilers, ICEs - Oil</v>
          </cell>
          <cell r="G420" t="str">
            <v>Internal Combustion Engines</v>
          </cell>
          <cell r="H420" t="str">
            <v>Engine Testing</v>
          </cell>
          <cell r="I420" t="str">
            <v>Aircraft Engine Testing</v>
          </cell>
          <cell r="J420" t="str">
            <v>Turboshaft</v>
          </cell>
          <cell r="N420">
            <v>40988</v>
          </cell>
        </row>
        <row r="421">
          <cell r="A421" t="str">
            <v>20400110</v>
          </cell>
          <cell r="B421" t="str">
            <v>Point</v>
          </cell>
          <cell r="C421" t="str">
            <v>Int Comb /Engine Testing /Aircraft Engine Testing /Jet A Fuel</v>
          </cell>
          <cell r="D421" t="str">
            <v>Fuel Comb - Industrial Boilers, ICEs - Oil</v>
          </cell>
          <cell r="G421" t="str">
            <v>Internal Combustion Engines</v>
          </cell>
          <cell r="H421" t="str">
            <v>Engine Testing</v>
          </cell>
          <cell r="I421" t="str">
            <v>Aircraft Engine Testing</v>
          </cell>
          <cell r="J421" t="str">
            <v>Jet A Fuel</v>
          </cell>
          <cell r="N421">
            <v>40988</v>
          </cell>
        </row>
        <row r="422">
          <cell r="A422" t="str">
            <v>20400111</v>
          </cell>
          <cell r="B422" t="str">
            <v>Point</v>
          </cell>
          <cell r="C422" t="str">
            <v>Int Comb /Engine Testing /Aircraft Engine Testing /JP-5 Fuel</v>
          </cell>
          <cell r="D422" t="str">
            <v>Fuel Comb - Industrial Boilers, ICEs - Oil</v>
          </cell>
          <cell r="G422" t="str">
            <v>Internal Combustion Engines</v>
          </cell>
          <cell r="H422" t="str">
            <v>Engine Testing</v>
          </cell>
          <cell r="I422" t="str">
            <v>Aircraft Engine Testing</v>
          </cell>
          <cell r="J422" t="str">
            <v>JP-5 Fuel</v>
          </cell>
          <cell r="N422">
            <v>40988</v>
          </cell>
        </row>
        <row r="423">
          <cell r="A423" t="str">
            <v>20400112</v>
          </cell>
          <cell r="B423" t="str">
            <v>Point</v>
          </cell>
          <cell r="C423" t="str">
            <v>Int Comb /Engine Testing /Aircraft Engine Testing /JP-4 Fuel</v>
          </cell>
          <cell r="D423" t="str">
            <v>Fuel Comb - Industrial Boilers, ICEs - Oil</v>
          </cell>
          <cell r="G423" t="str">
            <v>Internal Combustion Engines</v>
          </cell>
          <cell r="H423" t="str">
            <v>Engine Testing</v>
          </cell>
          <cell r="I423" t="str">
            <v>Aircraft Engine Testing</v>
          </cell>
          <cell r="J423" t="str">
            <v>JP-4 Fuel</v>
          </cell>
          <cell r="N423">
            <v>40988</v>
          </cell>
        </row>
        <row r="424">
          <cell r="A424" t="str">
            <v>20400199</v>
          </cell>
          <cell r="B424" t="str">
            <v>Point</v>
          </cell>
          <cell r="C424" t="str">
            <v>Int Comb /Engine Testing /Aircraft Engine Testing /Other Not Classified</v>
          </cell>
          <cell r="D424" t="str">
            <v>Fuel Comb - Industrial Boilers, ICEs - Other</v>
          </cell>
          <cell r="G424" t="str">
            <v>Internal Combustion Engines</v>
          </cell>
          <cell r="H424" t="str">
            <v>Engine Testing</v>
          </cell>
          <cell r="I424" t="str">
            <v>Aircraft Engine Testing</v>
          </cell>
          <cell r="J424" t="str">
            <v>Other Not Classified</v>
          </cell>
          <cell r="N424">
            <v>40988</v>
          </cell>
        </row>
        <row r="425">
          <cell r="A425" t="str">
            <v>20400201</v>
          </cell>
          <cell r="B425" t="str">
            <v>Point</v>
          </cell>
          <cell r="C425" t="str">
            <v>Int Comb /Engine Testing /Rocket Engine Testing /Rocket Motor: Solid Propellant</v>
          </cell>
          <cell r="D425" t="str">
            <v>Fuel Comb - Industrial Boilers, ICEs - Other</v>
          </cell>
          <cell r="G425" t="str">
            <v>Internal Combustion Engines</v>
          </cell>
          <cell r="H425" t="str">
            <v>Engine Testing</v>
          </cell>
          <cell r="I425" t="str">
            <v>Rocket Engine Testing</v>
          </cell>
          <cell r="J425" t="str">
            <v>Rocket Motor: Solid Propellant</v>
          </cell>
          <cell r="N425">
            <v>40988</v>
          </cell>
        </row>
        <row r="426">
          <cell r="A426" t="str">
            <v>20400202</v>
          </cell>
          <cell r="B426" t="str">
            <v>Point</v>
          </cell>
          <cell r="C426" t="str">
            <v>Int Comb /Engine Testing /Rocket Engine Testing /Liquid Propellant</v>
          </cell>
          <cell r="D426" t="str">
            <v>Fuel Comb - Industrial Boilers, ICEs - Other</v>
          </cell>
          <cell r="G426" t="str">
            <v>Internal Combustion Engines</v>
          </cell>
          <cell r="H426" t="str">
            <v>Engine Testing</v>
          </cell>
          <cell r="I426" t="str">
            <v>Rocket Engine Testing</v>
          </cell>
          <cell r="J426" t="str">
            <v>Liquid Propellant</v>
          </cell>
          <cell r="N426">
            <v>40988</v>
          </cell>
        </row>
        <row r="427">
          <cell r="A427" t="str">
            <v>20400299</v>
          </cell>
          <cell r="B427" t="str">
            <v>Point</v>
          </cell>
          <cell r="C427" t="str">
            <v>Int Comb /Engine Testing /Rocket Engine Testing /Other Not Classified</v>
          </cell>
          <cell r="D427" t="str">
            <v>Fuel Comb - Industrial Boilers, ICEs - Other</v>
          </cell>
          <cell r="G427" t="str">
            <v>Internal Combustion Engines</v>
          </cell>
          <cell r="H427" t="str">
            <v>Engine Testing</v>
          </cell>
          <cell r="I427" t="str">
            <v>Rocket Engine Testing</v>
          </cell>
          <cell r="J427" t="str">
            <v>Other Not Classified</v>
          </cell>
          <cell r="N427">
            <v>40988</v>
          </cell>
        </row>
        <row r="428">
          <cell r="A428" t="str">
            <v>20400301</v>
          </cell>
          <cell r="B428" t="str">
            <v>Point</v>
          </cell>
          <cell r="C428" t="str">
            <v>Int Comb /Engine Testing /Turbine /Natural Gas</v>
          </cell>
          <cell r="D428" t="str">
            <v>Fuel Comb - Industrial Boilers, ICEs - Natural Gas</v>
          </cell>
          <cell r="G428" t="str">
            <v>Internal Combustion Engines</v>
          </cell>
          <cell r="H428" t="str">
            <v>Engine Testing</v>
          </cell>
          <cell r="I428" t="str">
            <v>Turbine</v>
          </cell>
          <cell r="J428" t="str">
            <v>Natural Gas</v>
          </cell>
          <cell r="N428">
            <v>40988</v>
          </cell>
        </row>
        <row r="429">
          <cell r="A429" t="str">
            <v>20400302</v>
          </cell>
          <cell r="B429" t="str">
            <v>Point</v>
          </cell>
          <cell r="C429" t="str">
            <v>Int Comb /Engine Testing /Turbine /Diesel/Kerosene</v>
          </cell>
          <cell r="D429" t="str">
            <v>Fuel Comb - Industrial Boilers, ICEs - Oil</v>
          </cell>
          <cell r="G429" t="str">
            <v>Internal Combustion Engines</v>
          </cell>
          <cell r="H429" t="str">
            <v>Engine Testing</v>
          </cell>
          <cell r="I429" t="str">
            <v>Turbine</v>
          </cell>
          <cell r="J429" t="str">
            <v>Diesel/Kerosene</v>
          </cell>
          <cell r="N429">
            <v>40988</v>
          </cell>
        </row>
        <row r="430">
          <cell r="A430" t="str">
            <v>20400303</v>
          </cell>
          <cell r="B430" t="str">
            <v>Point</v>
          </cell>
          <cell r="C430" t="str">
            <v>Int Comb /Engine Testing /Turbine /Distillate Oil</v>
          </cell>
          <cell r="D430" t="str">
            <v>Fuel Comb - Industrial Boilers, ICEs - Oil</v>
          </cell>
          <cell r="G430" t="str">
            <v>Internal Combustion Engines</v>
          </cell>
          <cell r="H430" t="str">
            <v>Engine Testing</v>
          </cell>
          <cell r="I430" t="str">
            <v>Turbine</v>
          </cell>
          <cell r="J430" t="str">
            <v>Distillate Oil</v>
          </cell>
          <cell r="N430">
            <v>40988</v>
          </cell>
        </row>
        <row r="431">
          <cell r="A431" t="str">
            <v>20400304</v>
          </cell>
          <cell r="B431" t="str">
            <v>Point</v>
          </cell>
          <cell r="C431" t="str">
            <v>Int Comb /Engine Testing /Turbine /Landfill Gas</v>
          </cell>
          <cell r="D431" t="str">
            <v>Fuel Comb - Industrial Boilers, ICEs - Other</v>
          </cell>
          <cell r="G431" t="str">
            <v>Internal Combustion Engines</v>
          </cell>
          <cell r="H431" t="str">
            <v>Engine Testing</v>
          </cell>
          <cell r="I431" t="str">
            <v>Turbine</v>
          </cell>
          <cell r="J431" t="str">
            <v>Landfill Gas</v>
          </cell>
          <cell r="N431">
            <v>40988</v>
          </cell>
        </row>
        <row r="432">
          <cell r="A432" t="str">
            <v>20400305</v>
          </cell>
          <cell r="B432" t="str">
            <v>Point</v>
          </cell>
          <cell r="C432" t="str">
            <v>Int Comb /Engine Testing /Turbine /Kerosene/Naphtha</v>
          </cell>
          <cell r="D432" t="str">
            <v>Fuel Comb - Industrial Boilers, ICEs - Oil</v>
          </cell>
          <cell r="G432" t="str">
            <v>Internal Combustion Engines</v>
          </cell>
          <cell r="H432" t="str">
            <v>Engine Testing</v>
          </cell>
          <cell r="I432" t="str">
            <v>Turbine</v>
          </cell>
          <cell r="J432" t="str">
            <v>Kerosene/Naphtha</v>
          </cell>
          <cell r="N432">
            <v>40988</v>
          </cell>
        </row>
        <row r="433">
          <cell r="A433" t="str">
            <v>20400399</v>
          </cell>
          <cell r="B433" t="str">
            <v>Point</v>
          </cell>
          <cell r="C433" t="str">
            <v>Int Comb /Engine Testing /Turbine /Other Not Classified</v>
          </cell>
          <cell r="D433" t="str">
            <v>Fuel Comb - Industrial Boilers, ICEs - Other</v>
          </cell>
          <cell r="G433" t="str">
            <v>Internal Combustion Engines</v>
          </cell>
          <cell r="H433" t="str">
            <v>Engine Testing</v>
          </cell>
          <cell r="I433" t="str">
            <v>Turbine</v>
          </cell>
          <cell r="J433" t="str">
            <v>Other Not Classified</v>
          </cell>
          <cell r="N433">
            <v>40988</v>
          </cell>
        </row>
        <row r="434">
          <cell r="A434" t="str">
            <v>20400401</v>
          </cell>
          <cell r="B434" t="str">
            <v>Point</v>
          </cell>
          <cell r="C434" t="str">
            <v>Int Comb /Engine Testing /Reciprocating Engine /Gasoline</v>
          </cell>
          <cell r="D434" t="str">
            <v>Fuel Comb - Industrial Boilers, ICEs - Other</v>
          </cell>
          <cell r="G434" t="str">
            <v>Internal Combustion Engines</v>
          </cell>
          <cell r="H434" t="str">
            <v>Engine Testing</v>
          </cell>
          <cell r="I434" t="str">
            <v>Reciprocating Engine</v>
          </cell>
          <cell r="J434" t="str">
            <v>Gasoline</v>
          </cell>
          <cell r="N434">
            <v>40988</v>
          </cell>
        </row>
        <row r="435">
          <cell r="A435" t="str">
            <v>20400402</v>
          </cell>
          <cell r="B435" t="str">
            <v>Point</v>
          </cell>
          <cell r="C435" t="str">
            <v>Int Comb /Engine Testing /Reciprocating Engine /Diesel/Kerosene</v>
          </cell>
          <cell r="D435" t="str">
            <v>Fuel Comb - Industrial Boilers, ICEs - Oil</v>
          </cell>
          <cell r="G435" t="str">
            <v>Internal Combustion Engines</v>
          </cell>
          <cell r="H435" t="str">
            <v>Engine Testing</v>
          </cell>
          <cell r="I435" t="str">
            <v>Reciprocating Engine</v>
          </cell>
          <cell r="J435" t="str">
            <v>Diesel/Kerosene</v>
          </cell>
          <cell r="N435">
            <v>40988</v>
          </cell>
        </row>
        <row r="436">
          <cell r="A436" t="str">
            <v>20400403</v>
          </cell>
          <cell r="B436" t="str">
            <v>Point</v>
          </cell>
          <cell r="C436" t="str">
            <v>Int Comb /Engine Testing /Reciprocating Engine /Distillate Oil</v>
          </cell>
          <cell r="D436" t="str">
            <v>Fuel Comb - Industrial Boilers, ICEs - Oil</v>
          </cell>
          <cell r="G436" t="str">
            <v>Internal Combustion Engines</v>
          </cell>
          <cell r="H436" t="str">
            <v>Engine Testing</v>
          </cell>
          <cell r="I436" t="str">
            <v>Reciprocating Engine</v>
          </cell>
          <cell r="J436" t="str">
            <v>Distillate Oil</v>
          </cell>
          <cell r="N436">
            <v>40988</v>
          </cell>
        </row>
        <row r="437">
          <cell r="A437" t="str">
            <v>20400404</v>
          </cell>
          <cell r="B437" t="str">
            <v>Point</v>
          </cell>
          <cell r="C437" t="str">
            <v>Int Comb /Engine Testing /Reciprocating Engine /Process Gas</v>
          </cell>
          <cell r="D437" t="str">
            <v>Fuel Comb - Industrial Boilers, ICEs - Other</v>
          </cell>
          <cell r="G437" t="str">
            <v>Internal Combustion Engines</v>
          </cell>
          <cell r="H437" t="str">
            <v>Engine Testing</v>
          </cell>
          <cell r="I437" t="str">
            <v>Reciprocating Engine</v>
          </cell>
          <cell r="J437" t="str">
            <v>Process Gas</v>
          </cell>
          <cell r="N437">
            <v>40988</v>
          </cell>
        </row>
        <row r="438">
          <cell r="A438" t="str">
            <v>20400405</v>
          </cell>
          <cell r="B438" t="str">
            <v>Point</v>
          </cell>
          <cell r="C438" t="str">
            <v>Int Comb /Engine Testing /Reciprocating Engine /Landfill Gas</v>
          </cell>
          <cell r="D438" t="str">
            <v>Fuel Comb - Industrial Boilers, ICEs - Other</v>
          </cell>
          <cell r="G438" t="str">
            <v>Internal Combustion Engines</v>
          </cell>
          <cell r="H438" t="str">
            <v>Engine Testing</v>
          </cell>
          <cell r="I438" t="str">
            <v>Reciprocating Engine</v>
          </cell>
          <cell r="J438" t="str">
            <v>Landfill Gas</v>
          </cell>
          <cell r="N438">
            <v>40988</v>
          </cell>
        </row>
        <row r="439">
          <cell r="A439" t="str">
            <v>20400406</v>
          </cell>
          <cell r="B439" t="str">
            <v>Point</v>
          </cell>
          <cell r="C439" t="str">
            <v>Int Comb /Engine Testing /Reciprocating Engine /Kerosene/Naphtha (Jet Fuel)</v>
          </cell>
          <cell r="D439" t="str">
            <v>Fuel Comb - Industrial Boilers, ICEs - Oil</v>
          </cell>
          <cell r="G439" t="str">
            <v>Internal Combustion Engines</v>
          </cell>
          <cell r="H439" t="str">
            <v>Engine Testing</v>
          </cell>
          <cell r="I439" t="str">
            <v>Reciprocating Engine</v>
          </cell>
          <cell r="J439" t="str">
            <v>Kerosene/Naphtha (Jet Fuel)</v>
          </cell>
          <cell r="N439">
            <v>40988</v>
          </cell>
        </row>
        <row r="440">
          <cell r="A440" t="str">
            <v>20400407</v>
          </cell>
          <cell r="B440" t="str">
            <v>Point</v>
          </cell>
          <cell r="C440" t="str">
            <v>Int Comb /Engine Testing /Reciprocating Engine /Dual Fuel (Gas/Oil)</v>
          </cell>
          <cell r="D440" t="str">
            <v>Fuel Comb - Industrial Boilers, ICEs - Oil</v>
          </cell>
          <cell r="G440" t="str">
            <v>Internal Combustion Engines</v>
          </cell>
          <cell r="H440" t="str">
            <v>Engine Testing</v>
          </cell>
          <cell r="I440" t="str">
            <v>Reciprocating Engine</v>
          </cell>
          <cell r="J440" t="str">
            <v>Dual Fuel (Gas/Oil)</v>
          </cell>
          <cell r="N440">
            <v>40988</v>
          </cell>
        </row>
        <row r="441">
          <cell r="A441" t="str">
            <v>20400408</v>
          </cell>
          <cell r="B441" t="str">
            <v>Point</v>
          </cell>
          <cell r="C441" t="str">
            <v>Int Comb /Engine Testing /Reciprocating Engine /Residual Oil/Crude Oil</v>
          </cell>
          <cell r="D441" t="str">
            <v>Fuel Comb - Industrial Boilers, ICEs - Oil</v>
          </cell>
          <cell r="G441" t="str">
            <v>Internal Combustion Engines</v>
          </cell>
          <cell r="H441" t="str">
            <v>Engine Testing</v>
          </cell>
          <cell r="I441" t="str">
            <v>Reciprocating Engine</v>
          </cell>
          <cell r="J441" t="str">
            <v>Residual Oil/Crude Oil</v>
          </cell>
          <cell r="N441">
            <v>40988</v>
          </cell>
        </row>
        <row r="442">
          <cell r="A442" t="str">
            <v>20400409</v>
          </cell>
          <cell r="B442" t="str">
            <v>Point</v>
          </cell>
          <cell r="C442" t="str">
            <v>Int Comb /Engine Testing /Reciprocating Engine /LPG</v>
          </cell>
          <cell r="D442" t="str">
            <v>Fuel Comb - Industrial Boilers, ICEs - Other</v>
          </cell>
          <cell r="G442" t="str">
            <v>Internal Combustion Engines</v>
          </cell>
          <cell r="H442" t="str">
            <v>Engine Testing</v>
          </cell>
          <cell r="I442" t="str">
            <v>Reciprocating Engine</v>
          </cell>
          <cell r="J442" t="str">
            <v>Liquified Petroleum Gas (LPG)</v>
          </cell>
          <cell r="N442">
            <v>40988</v>
          </cell>
        </row>
        <row r="443">
          <cell r="A443" t="str">
            <v>20400499</v>
          </cell>
          <cell r="B443" t="str">
            <v>Point</v>
          </cell>
          <cell r="C443" t="str">
            <v>Int Comb /Engine Testing /Reciprocating Engine /Other Not Classified</v>
          </cell>
          <cell r="D443" t="str">
            <v>Fuel Comb - Industrial Boilers, ICEs - Other</v>
          </cell>
          <cell r="G443" t="str">
            <v>Internal Combustion Engines</v>
          </cell>
          <cell r="H443" t="str">
            <v>Engine Testing</v>
          </cell>
          <cell r="I443" t="str">
            <v>Reciprocating Engine</v>
          </cell>
          <cell r="J443" t="str">
            <v>Other Not Classified</v>
          </cell>
          <cell r="N443">
            <v>40988</v>
          </cell>
        </row>
        <row r="444">
          <cell r="A444" t="str">
            <v>20480001</v>
          </cell>
          <cell r="B444" t="str">
            <v>Point</v>
          </cell>
          <cell r="C444" t="str">
            <v>Int Comb /Engine Testing /Equipment Leaks /Equipment Leaks</v>
          </cell>
          <cell r="D444" t="str">
            <v>Industrial Processes - NEC</v>
          </cell>
          <cell r="G444" t="str">
            <v>Internal Combustion Engines</v>
          </cell>
          <cell r="H444" t="str">
            <v>Engine Testing</v>
          </cell>
          <cell r="I444" t="str">
            <v>Equipment Leaks</v>
          </cell>
          <cell r="J444" t="str">
            <v>Equipment Leaks</v>
          </cell>
          <cell r="N444">
            <v>40988</v>
          </cell>
        </row>
        <row r="445">
          <cell r="A445" t="str">
            <v>20482001</v>
          </cell>
          <cell r="B445" t="str">
            <v>Point</v>
          </cell>
          <cell r="C445" t="str">
            <v>Int Comb /Engine Testing /Wastewater, Aggregate /Process Area Drains</v>
          </cell>
          <cell r="D445" t="str">
            <v>Industrial Processes - NEC</v>
          </cell>
          <cell r="G445" t="str">
            <v>Internal Combustion Engines</v>
          </cell>
          <cell r="H445" t="str">
            <v>Engine Testing</v>
          </cell>
          <cell r="I445" t="str">
            <v>Wastewater, Aggregate</v>
          </cell>
          <cell r="J445" t="str">
            <v>Process Area Drains</v>
          </cell>
          <cell r="N445">
            <v>40988</v>
          </cell>
        </row>
        <row r="446">
          <cell r="A446" t="str">
            <v>20482002</v>
          </cell>
          <cell r="B446" t="str">
            <v>Point</v>
          </cell>
          <cell r="C446" t="str">
            <v>Int Comb /Engine Testing /Wastewater, Aggregate /Process Equipment Drains</v>
          </cell>
          <cell r="D446" t="str">
            <v>Industrial Processes - NEC</v>
          </cell>
          <cell r="G446" t="str">
            <v>Internal Combustion Engines</v>
          </cell>
          <cell r="H446" t="str">
            <v>Engine Testing</v>
          </cell>
          <cell r="I446" t="str">
            <v>Wastewater, Aggregate</v>
          </cell>
          <cell r="J446" t="str">
            <v>Process Equipment Drains</v>
          </cell>
          <cell r="N446">
            <v>40988</v>
          </cell>
        </row>
        <row r="447">
          <cell r="A447" t="str">
            <v>20482501</v>
          </cell>
          <cell r="B447" t="str">
            <v>Point</v>
          </cell>
          <cell r="C447" t="str">
            <v>Int Comb /Engine Testing /Wastewater, Pts of Generation /Water Deluge Solid Propellant Engine Test Unit</v>
          </cell>
          <cell r="D447" t="str">
            <v>Industrial Processes - NEC</v>
          </cell>
          <cell r="G447" t="str">
            <v>Internal Combustion Engines</v>
          </cell>
          <cell r="H447" t="str">
            <v>Engine Testing</v>
          </cell>
          <cell r="I447" t="str">
            <v>Wastewater, Points of Generation</v>
          </cell>
          <cell r="J447" t="str">
            <v>Water Deluge Solid Propellant Engine Test Unit</v>
          </cell>
          <cell r="N447">
            <v>40988</v>
          </cell>
        </row>
        <row r="448">
          <cell r="A448" t="str">
            <v>20482502</v>
          </cell>
          <cell r="B448" t="str">
            <v>Point</v>
          </cell>
          <cell r="C448" t="str">
            <v>Int Comb /Engine Testing /Wastewater, Pts of Generation /Water Deluge Liquid Propellant Engine Test Unit</v>
          </cell>
          <cell r="D448" t="str">
            <v>Industrial Processes - NEC</v>
          </cell>
          <cell r="G448" t="str">
            <v>Internal Combustion Engines</v>
          </cell>
          <cell r="H448" t="str">
            <v>Engine Testing</v>
          </cell>
          <cell r="I448" t="str">
            <v>Wastewater, Points of Generation</v>
          </cell>
          <cell r="J448" t="str">
            <v>Water Deluge Liquid Propellant Engine Test Unit</v>
          </cell>
          <cell r="N448">
            <v>40988</v>
          </cell>
        </row>
        <row r="449">
          <cell r="A449" t="str">
            <v>20482599</v>
          </cell>
          <cell r="B449" t="str">
            <v>Point</v>
          </cell>
          <cell r="C449" t="str">
            <v>Int Comb /Engine Testing /Wastewater, Pts of Generation /Specify Point of Generation</v>
          </cell>
          <cell r="D449" t="str">
            <v>Industrial Processes - NEC</v>
          </cell>
          <cell r="G449" t="str">
            <v>Internal Combustion Engines</v>
          </cell>
          <cell r="H449" t="str">
            <v>Engine Testing</v>
          </cell>
          <cell r="I449" t="str">
            <v>Wastewater, Points of Generation</v>
          </cell>
          <cell r="J449" t="str">
            <v>Specify Point of Generation</v>
          </cell>
          <cell r="N449">
            <v>40988</v>
          </cell>
        </row>
        <row r="450">
          <cell r="A450" t="str">
            <v>2101001000</v>
          </cell>
          <cell r="B450" t="str">
            <v>Nonpoint</v>
          </cell>
          <cell r="C450" t="str">
            <v>Stationary Fuel Comb /Electric Utility /Anthracite Coal /Total: All Boiler Types</v>
          </cell>
          <cell r="D450" t="str">
            <v>Fuel Comb - Electric Generation - Coal</v>
          </cell>
          <cell r="G450" t="str">
            <v>Stationary Source Fuel Combustion</v>
          </cell>
          <cell r="H450" t="str">
            <v>Electric Utility</v>
          </cell>
          <cell r="I450" t="str">
            <v>Anthracite Coal</v>
          </cell>
          <cell r="J450" t="str">
            <v>Total: All Boiler Types</v>
          </cell>
          <cell r="L450" t="str">
            <v>2005</v>
          </cell>
          <cell r="N450">
            <v>40982</v>
          </cell>
        </row>
        <row r="451">
          <cell r="A451" t="str">
            <v>2101002000</v>
          </cell>
          <cell r="B451" t="str">
            <v>Nonpoint</v>
          </cell>
          <cell r="C451" t="str">
            <v>Stationary Fuel Comb /Electric Utility /Bituminous/Subbituminous Coal /Total: All Boiler Types</v>
          </cell>
          <cell r="D451" t="str">
            <v>Fuel Comb - Electric Generation - Coal</v>
          </cell>
          <cell r="G451" t="str">
            <v>Stationary Source Fuel Combustion</v>
          </cell>
          <cell r="H451" t="str">
            <v>Electric Utility</v>
          </cell>
          <cell r="I451" t="str">
            <v>Bituminous/Subbituminous Coal</v>
          </cell>
          <cell r="J451" t="str">
            <v>Total: All Boiler Types</v>
          </cell>
          <cell r="L451" t="str">
            <v>2005</v>
          </cell>
          <cell r="N451">
            <v>40982</v>
          </cell>
        </row>
        <row r="452">
          <cell r="A452" t="str">
            <v>2101003000</v>
          </cell>
          <cell r="B452" t="str">
            <v>Nonpoint</v>
          </cell>
          <cell r="C452" t="str">
            <v>Stationary Fuel Comb /Electric Utility /Lignite Coal /Total: All Boiler Types</v>
          </cell>
          <cell r="D452" t="str">
            <v>Fuel Comb - Electric Generation - Coal</v>
          </cell>
          <cell r="G452" t="str">
            <v>Stationary Source Fuel Combustion</v>
          </cell>
          <cell r="H452" t="str">
            <v>Electric Utility</v>
          </cell>
          <cell r="I452" t="str">
            <v>Lignite Coal</v>
          </cell>
          <cell r="J452" t="str">
            <v>Total: All Boiler Types</v>
          </cell>
          <cell r="L452" t="str">
            <v>2005</v>
          </cell>
          <cell r="N452">
            <v>40982</v>
          </cell>
        </row>
        <row r="453">
          <cell r="A453" t="str">
            <v>2101004000</v>
          </cell>
          <cell r="B453" t="str">
            <v>Nonpoint</v>
          </cell>
          <cell r="C453" t="str">
            <v>Stationary Fuel Comb /Electric Utility /Distillate Oil /Total: Boilers and IC Engines</v>
          </cell>
          <cell r="D453" t="str">
            <v>Fuel Comb - Electric Generation - Oil</v>
          </cell>
          <cell r="G453" t="str">
            <v>Stationary Source Fuel Combustion</v>
          </cell>
          <cell r="H453" t="str">
            <v>Electric Utility</v>
          </cell>
          <cell r="I453" t="str">
            <v>Distillate Oil</v>
          </cell>
          <cell r="J453" t="str">
            <v>Total: Boilers and IC Engines</v>
          </cell>
          <cell r="L453" t="str">
            <v>2005</v>
          </cell>
          <cell r="N453">
            <v>40982</v>
          </cell>
        </row>
        <row r="454">
          <cell r="A454" t="str">
            <v>2101004001</v>
          </cell>
          <cell r="B454" t="str">
            <v>Nonpoint</v>
          </cell>
          <cell r="C454" t="str">
            <v>Stationary Fuel Comb /Electric Utility /Distillate Oil /All Boiler Types</v>
          </cell>
          <cell r="D454" t="str">
            <v>Fuel Comb - Electric Generation - Oil</v>
          </cell>
          <cell r="G454" t="str">
            <v>Stationary Source Fuel Combustion</v>
          </cell>
          <cell r="H454" t="str">
            <v>Electric Utility</v>
          </cell>
          <cell r="I454" t="str">
            <v>Distillate Oil</v>
          </cell>
          <cell r="J454" t="str">
            <v>All Boiler Types</v>
          </cell>
          <cell r="L454" t="str">
            <v>2005</v>
          </cell>
          <cell r="N454">
            <v>40982</v>
          </cell>
        </row>
        <row r="455">
          <cell r="A455" t="str">
            <v>2101004002</v>
          </cell>
          <cell r="B455" t="str">
            <v>Nonpoint</v>
          </cell>
          <cell r="C455" t="str">
            <v>Stationary Fuel Comb /Electric Utility /Distillate Oil /All IC Engine Types</v>
          </cell>
          <cell r="D455" t="str">
            <v>Fuel Comb - Electric Generation - Oil</v>
          </cell>
          <cell r="G455" t="str">
            <v>Stationary Source Fuel Combustion</v>
          </cell>
          <cell r="H455" t="str">
            <v>Electric Utility</v>
          </cell>
          <cell r="I455" t="str">
            <v>Distillate Oil</v>
          </cell>
          <cell r="J455" t="str">
            <v>All IC Engine Types</v>
          </cell>
          <cell r="L455" t="str">
            <v>2005</v>
          </cell>
          <cell r="N455">
            <v>40982</v>
          </cell>
        </row>
        <row r="456">
          <cell r="A456" t="str">
            <v>2101005000</v>
          </cell>
          <cell r="B456" t="str">
            <v>Nonpoint</v>
          </cell>
          <cell r="C456" t="str">
            <v>Stationary Fuel Comb /Electric Utility /Residual Oil /Total: All Boiler Types</v>
          </cell>
          <cell r="D456" t="str">
            <v>Fuel Comb - Electric Generation - Oil</v>
          </cell>
          <cell r="G456" t="str">
            <v>Stationary Source Fuel Combustion</v>
          </cell>
          <cell r="H456" t="str">
            <v>Electric Utility</v>
          </cell>
          <cell r="I456" t="str">
            <v>Residual Oil</v>
          </cell>
          <cell r="J456" t="str">
            <v>Total: All Boiler Types</v>
          </cell>
          <cell r="L456" t="str">
            <v>2005</v>
          </cell>
          <cell r="N456">
            <v>40982</v>
          </cell>
        </row>
        <row r="457">
          <cell r="A457" t="str">
            <v>2101006000</v>
          </cell>
          <cell r="B457" t="str">
            <v>Nonpoint</v>
          </cell>
          <cell r="C457" t="str">
            <v>Stationary Fuel Comb /Electric Utility /Natural Gas /Total: Boilers and IC Engines</v>
          </cell>
          <cell r="D457" t="str">
            <v>Fuel Comb - Electric Generation - Natural Gas</v>
          </cell>
          <cell r="G457" t="str">
            <v>Stationary Source Fuel Combustion</v>
          </cell>
          <cell r="H457" t="str">
            <v>Electric Utility</v>
          </cell>
          <cell r="I457" t="str">
            <v>Natural Gas</v>
          </cell>
          <cell r="J457" t="str">
            <v>Total: Boilers and IC Engines</v>
          </cell>
          <cell r="L457" t="str">
            <v>2005</v>
          </cell>
          <cell r="N457">
            <v>40982</v>
          </cell>
        </row>
        <row r="458">
          <cell r="A458" t="str">
            <v>2101006001</v>
          </cell>
          <cell r="B458" t="str">
            <v>Nonpoint</v>
          </cell>
          <cell r="C458" t="str">
            <v>Stationary Fuel Comb /Electric Utility /Natural Gas /All Boiler Types</v>
          </cell>
          <cell r="D458" t="str">
            <v>Fuel Comb - Electric Generation - Natural Gas</v>
          </cell>
          <cell r="G458" t="str">
            <v>Stationary Source Fuel Combustion</v>
          </cell>
          <cell r="H458" t="str">
            <v>Electric Utility</v>
          </cell>
          <cell r="I458" t="str">
            <v>Natural Gas</v>
          </cell>
          <cell r="J458" t="str">
            <v>All Boiler Types</v>
          </cell>
          <cell r="L458" t="str">
            <v>2005</v>
          </cell>
          <cell r="N458">
            <v>40982</v>
          </cell>
        </row>
        <row r="459">
          <cell r="A459" t="str">
            <v>2101006002</v>
          </cell>
          <cell r="B459" t="str">
            <v>Nonpoint</v>
          </cell>
          <cell r="C459" t="str">
            <v>Stationary Fuel Comb /Electric Utility /Natural Gas /All IC Engine Types</v>
          </cell>
          <cell r="D459" t="str">
            <v>Fuel Comb - Electric Generation - Natural Gas</v>
          </cell>
          <cell r="G459" t="str">
            <v>Stationary Source Fuel Combustion</v>
          </cell>
          <cell r="H459" t="str">
            <v>Electric Utility</v>
          </cell>
          <cell r="I459" t="str">
            <v>Natural Gas</v>
          </cell>
          <cell r="J459" t="str">
            <v>All IC Engine Types</v>
          </cell>
          <cell r="L459" t="str">
            <v>2005</v>
          </cell>
          <cell r="N459">
            <v>40982</v>
          </cell>
        </row>
        <row r="460">
          <cell r="A460" t="str">
            <v>2101007000</v>
          </cell>
          <cell r="B460" t="str">
            <v>Nonpoint</v>
          </cell>
          <cell r="C460" t="str">
            <v>Stationary Fuel Comb /Electric Utility /Liquified Petroleum Gas /Total: All Boiler Types</v>
          </cell>
          <cell r="D460" t="str">
            <v>Fuel Comb - Electric Generation - Other</v>
          </cell>
          <cell r="G460" t="str">
            <v>Stationary Source Fuel Combustion</v>
          </cell>
          <cell r="H460" t="str">
            <v>Electric Utility</v>
          </cell>
          <cell r="I460" t="str">
            <v>Liquified Petroleum Gas (LPG)</v>
          </cell>
          <cell r="J460" t="str">
            <v>Total: All Boiler Types</v>
          </cell>
          <cell r="L460" t="str">
            <v>2005</v>
          </cell>
          <cell r="N460">
            <v>40982</v>
          </cell>
        </row>
        <row r="461">
          <cell r="A461" t="str">
            <v>2101008000</v>
          </cell>
          <cell r="B461" t="str">
            <v>Nonpoint</v>
          </cell>
          <cell r="C461" t="str">
            <v>Stationary Fuel Comb /Electric Utility /Wood /Total: All Boiler Types</v>
          </cell>
          <cell r="D461" t="str">
            <v>Fuel Comb - Electric Generation - Biomass</v>
          </cell>
          <cell r="G461" t="str">
            <v>Stationary Source Fuel Combustion</v>
          </cell>
          <cell r="H461" t="str">
            <v>Electric Utility</v>
          </cell>
          <cell r="I461" t="str">
            <v>Wood</v>
          </cell>
          <cell r="J461" t="str">
            <v>Total: All Boiler Types</v>
          </cell>
          <cell r="L461" t="str">
            <v>2005</v>
          </cell>
          <cell r="N461">
            <v>40982</v>
          </cell>
        </row>
        <row r="462">
          <cell r="A462" t="str">
            <v>2101009000</v>
          </cell>
          <cell r="B462" t="str">
            <v>Nonpoint</v>
          </cell>
          <cell r="C462" t="str">
            <v>Stationary Fuel Comb /Electric Utility /Petroleum Coke /Total: All Boiler Types</v>
          </cell>
          <cell r="D462" t="str">
            <v>Fuel Comb - Electric Generation - Other</v>
          </cell>
          <cell r="G462" t="str">
            <v>Stationary Source Fuel Combustion</v>
          </cell>
          <cell r="H462" t="str">
            <v>Electric Utility</v>
          </cell>
          <cell r="I462" t="str">
            <v>Petroleum Coke</v>
          </cell>
          <cell r="J462" t="str">
            <v>Total: All Boiler Types</v>
          </cell>
          <cell r="L462" t="str">
            <v>2005</v>
          </cell>
          <cell r="N462">
            <v>40982</v>
          </cell>
        </row>
        <row r="463">
          <cell r="A463" t="str">
            <v>2101010000</v>
          </cell>
          <cell r="B463" t="str">
            <v>Nonpoint</v>
          </cell>
          <cell r="C463" t="str">
            <v>Stationary Fuel Comb /Electric Utility /Process Gas /Total: All Boiler Types</v>
          </cell>
          <cell r="D463" t="str">
            <v>Fuel Comb - Electric Generation - Other</v>
          </cell>
          <cell r="G463" t="str">
            <v>Stationary Source Fuel Combustion</v>
          </cell>
          <cell r="H463" t="str">
            <v>Electric Utility</v>
          </cell>
          <cell r="I463" t="str">
            <v>Process Gas</v>
          </cell>
          <cell r="J463" t="str">
            <v>Total: All Boiler Types</v>
          </cell>
          <cell r="L463" t="str">
            <v>2005</v>
          </cell>
          <cell r="N463">
            <v>40982</v>
          </cell>
        </row>
        <row r="464">
          <cell r="A464" t="str">
            <v>2102001000</v>
          </cell>
          <cell r="B464" t="str">
            <v>Nonpoint</v>
          </cell>
          <cell r="C464" t="str">
            <v>Stationary Fuel Comb /Industrial /Anthracite Coal /Total: All Boiler Types</v>
          </cell>
          <cell r="D464" t="str">
            <v>Fuel Comb - Industrial Boilers, ICEs - Coal</v>
          </cell>
          <cell r="G464" t="str">
            <v>Stationary Source Fuel Combustion</v>
          </cell>
          <cell r="H464" t="str">
            <v>Industrial</v>
          </cell>
          <cell r="I464" t="str">
            <v>Anthracite Coal</v>
          </cell>
          <cell r="J464" t="str">
            <v>Total: All Boiler Types</v>
          </cell>
          <cell r="N464">
            <v>40982</v>
          </cell>
        </row>
        <row r="465">
          <cell r="A465" t="str">
            <v>2102002000</v>
          </cell>
          <cell r="B465" t="str">
            <v>Nonpoint</v>
          </cell>
          <cell r="C465" t="str">
            <v>Stationary Fuel Comb /Industrial /Bituminous/Subbituminous Coal /Total: All Boiler Types</v>
          </cell>
          <cell r="D465" t="str">
            <v>Fuel Comb - Industrial Boilers, ICEs - Coal</v>
          </cell>
          <cell r="G465" t="str">
            <v>Stationary Source Fuel Combustion</v>
          </cell>
          <cell r="H465" t="str">
            <v>Industrial</v>
          </cell>
          <cell r="I465" t="str">
            <v>Bituminous/Subbituminous Coal</v>
          </cell>
          <cell r="J465" t="str">
            <v>Total: All Boiler Types</v>
          </cell>
          <cell r="N465">
            <v>40982</v>
          </cell>
        </row>
        <row r="466">
          <cell r="A466" t="str">
            <v>2102004000</v>
          </cell>
          <cell r="B466" t="str">
            <v>Nonpoint</v>
          </cell>
          <cell r="C466" t="str">
            <v>Stationary Fuel Comb /Industrial /Distillate Oil /Total: Boilers and IC Engines</v>
          </cell>
          <cell r="D466" t="str">
            <v>Fuel Comb - Industrial Boilers, ICEs - Oil</v>
          </cell>
          <cell r="G466" t="str">
            <v>Stationary Source Fuel Combustion</v>
          </cell>
          <cell r="H466" t="str">
            <v>Industrial</v>
          </cell>
          <cell r="I466" t="str">
            <v>Distillate Oil</v>
          </cell>
          <cell r="J466" t="str">
            <v>Total: Boilers and IC Engines</v>
          </cell>
          <cell r="N466">
            <v>40982</v>
          </cell>
        </row>
        <row r="467">
          <cell r="A467" t="str">
            <v>2102004001</v>
          </cell>
          <cell r="B467" t="str">
            <v>Nonpoint</v>
          </cell>
          <cell r="D467" t="str">
            <v>Fuel Comb - Industrial Boilers, ICEs - Oil</v>
          </cell>
          <cell r="G467" t="str">
            <v>Stationary Source Fuel Combustion</v>
          </cell>
          <cell r="H467" t="str">
            <v>Industrial</v>
          </cell>
          <cell r="I467" t="str">
            <v>Distillate Oil</v>
          </cell>
          <cell r="J467" t="str">
            <v>All Boiler Types</v>
          </cell>
          <cell r="M467">
            <v>40283</v>
          </cell>
          <cell r="N467">
            <v>40982</v>
          </cell>
        </row>
        <row r="468">
          <cell r="A468" t="str">
            <v>2102004002</v>
          </cell>
          <cell r="B468" t="str">
            <v>Nonpoint</v>
          </cell>
          <cell r="D468" t="str">
            <v>Fuel Comb - Industrial Boilers, ICEs - Oil</v>
          </cell>
          <cell r="G468" t="str">
            <v>Stationary Source Fuel Combustion</v>
          </cell>
          <cell r="H468" t="str">
            <v>Industrial</v>
          </cell>
          <cell r="I468" t="str">
            <v>Distillate Oil</v>
          </cell>
          <cell r="J468" t="str">
            <v>All IC Engine Types</v>
          </cell>
          <cell r="M468">
            <v>40283</v>
          </cell>
          <cell r="N468">
            <v>40982</v>
          </cell>
        </row>
        <row r="469">
          <cell r="A469" t="str">
            <v>2102005000</v>
          </cell>
          <cell r="B469" t="str">
            <v>Nonpoint</v>
          </cell>
          <cell r="C469" t="str">
            <v>Stationary Fuel Comb /Industrial /Residual Oil /Total: All Boiler Types</v>
          </cell>
          <cell r="D469" t="str">
            <v>Fuel Comb - Industrial Boilers, ICEs - Oil</v>
          </cell>
          <cell r="G469" t="str">
            <v>Stationary Source Fuel Combustion</v>
          </cell>
          <cell r="H469" t="str">
            <v>Industrial</v>
          </cell>
          <cell r="I469" t="str">
            <v>Residual Oil</v>
          </cell>
          <cell r="J469" t="str">
            <v>Total: All Boiler Types</v>
          </cell>
          <cell r="N469">
            <v>40982</v>
          </cell>
        </row>
        <row r="470">
          <cell r="A470" t="str">
            <v>2102006000</v>
          </cell>
          <cell r="B470" t="str">
            <v>Nonpoint</v>
          </cell>
          <cell r="C470" t="str">
            <v>Stationary Fuel Comb /Industrial /Natural Gas /Total: Boilers and IC Engines</v>
          </cell>
          <cell r="D470" t="str">
            <v>Fuel Comb - Industrial Boilers, ICEs - Natural Gas</v>
          </cell>
          <cell r="G470" t="str">
            <v>Stationary Source Fuel Combustion</v>
          </cell>
          <cell r="H470" t="str">
            <v>Industrial</v>
          </cell>
          <cell r="I470" t="str">
            <v>Natural Gas</v>
          </cell>
          <cell r="J470" t="str">
            <v>Total: Boilers and IC Engines</v>
          </cell>
          <cell r="N470">
            <v>40982</v>
          </cell>
        </row>
        <row r="471">
          <cell r="A471" t="str">
            <v>2102006001</v>
          </cell>
          <cell r="B471" t="str">
            <v>Nonpoint</v>
          </cell>
          <cell r="C471" t="str">
            <v>Stationary Fuel Comb /Industrial /Natural Gas /All Boiler Types</v>
          </cell>
          <cell r="D471" t="str">
            <v>Fuel Comb - Industrial Boilers, ICEs - Natural Gas</v>
          </cell>
          <cell r="G471" t="str">
            <v>Stationary Source Fuel Combustion</v>
          </cell>
          <cell r="H471" t="str">
            <v>Industrial</v>
          </cell>
          <cell r="I471" t="str">
            <v>Natural Gas</v>
          </cell>
          <cell r="J471" t="str">
            <v>All Boiler Types</v>
          </cell>
          <cell r="N471">
            <v>40982</v>
          </cell>
        </row>
        <row r="472">
          <cell r="A472" t="str">
            <v>2102006002</v>
          </cell>
          <cell r="B472" t="str">
            <v>Nonpoint</v>
          </cell>
          <cell r="C472" t="str">
            <v>Stationary Fuel Comb /Industrial /Natural Gas /All IC Engine Types</v>
          </cell>
          <cell r="D472" t="str">
            <v>Fuel Comb - Industrial Boilers, ICEs - Natural Gas</v>
          </cell>
          <cell r="G472" t="str">
            <v>Stationary Source Fuel Combustion</v>
          </cell>
          <cell r="H472" t="str">
            <v>Industrial</v>
          </cell>
          <cell r="I472" t="str">
            <v>Natural Gas</v>
          </cell>
          <cell r="J472" t="str">
            <v>All IC Engine Types</v>
          </cell>
          <cell r="N472">
            <v>40982</v>
          </cell>
        </row>
        <row r="473">
          <cell r="A473" t="str">
            <v>2102007000</v>
          </cell>
          <cell r="B473" t="str">
            <v>Nonpoint</v>
          </cell>
          <cell r="C473" t="str">
            <v>Stationary Fuel Comb /Industrial /Liquified Petroleum Gas /Total: All Boiler Types</v>
          </cell>
          <cell r="D473" t="str">
            <v>Fuel Comb - Industrial Boilers, ICEs - Other</v>
          </cell>
          <cell r="G473" t="str">
            <v>Stationary Source Fuel Combustion</v>
          </cell>
          <cell r="H473" t="str">
            <v>Industrial</v>
          </cell>
          <cell r="I473" t="str">
            <v>Liquified Petroleum Gas (LPG)</v>
          </cell>
          <cell r="J473" t="str">
            <v>Total: All Boiler Types</v>
          </cell>
          <cell r="N473">
            <v>40982</v>
          </cell>
        </row>
        <row r="474">
          <cell r="A474" t="str">
            <v>2102008000</v>
          </cell>
          <cell r="B474" t="str">
            <v>Nonpoint</v>
          </cell>
          <cell r="C474" t="str">
            <v>Stationary Fuel Comb /Industrial /Wood /Total: All Boiler Types</v>
          </cell>
          <cell r="D474" t="str">
            <v>Fuel Comb - Industrial Boilers, ICEs - Biomass</v>
          </cell>
          <cell r="G474" t="str">
            <v>Stationary Source Fuel Combustion</v>
          </cell>
          <cell r="H474" t="str">
            <v>Industrial</v>
          </cell>
          <cell r="I474" t="str">
            <v>Wood</v>
          </cell>
          <cell r="J474" t="str">
            <v>Total: All Boiler Types</v>
          </cell>
          <cell r="N474">
            <v>40982</v>
          </cell>
        </row>
        <row r="475">
          <cell r="A475" t="str">
            <v>2102009000</v>
          </cell>
          <cell r="B475" t="str">
            <v>Nonpoint</v>
          </cell>
          <cell r="C475" t="str">
            <v>Stationary Fuel Comb /Industrial /Petroleum Coke /Total: All Boiler Types</v>
          </cell>
          <cell r="D475" t="str">
            <v>Fuel Comb - Industrial Boilers, ICEs - Other</v>
          </cell>
          <cell r="G475" t="str">
            <v>Stationary Source Fuel Combustion</v>
          </cell>
          <cell r="H475" t="str">
            <v>Industrial</v>
          </cell>
          <cell r="I475" t="str">
            <v>Petroleum Coke</v>
          </cell>
          <cell r="J475" t="str">
            <v>Total: All Boiler Types</v>
          </cell>
          <cell r="N475">
            <v>40982</v>
          </cell>
        </row>
        <row r="476">
          <cell r="A476" t="str">
            <v>2102010000</v>
          </cell>
          <cell r="B476" t="str">
            <v>Nonpoint</v>
          </cell>
          <cell r="C476" t="str">
            <v>Stationary Fuel Comb /Industrial /Process Gas /Total: All Boiler Types</v>
          </cell>
          <cell r="D476" t="str">
            <v>Fuel Comb - Industrial Boilers, ICEs - Other</v>
          </cell>
          <cell r="G476" t="str">
            <v>Stationary Source Fuel Combustion</v>
          </cell>
          <cell r="H476" t="str">
            <v>Industrial</v>
          </cell>
          <cell r="I476" t="str">
            <v>Process Gas</v>
          </cell>
          <cell r="J476" t="str">
            <v>Total: All Boiler Types</v>
          </cell>
          <cell r="N476">
            <v>40982</v>
          </cell>
        </row>
        <row r="477">
          <cell r="A477" t="str">
            <v>2102011000</v>
          </cell>
          <cell r="B477" t="str">
            <v>Nonpoint</v>
          </cell>
          <cell r="C477" t="str">
            <v>Stationary Fuel Comb /Industrial /Kerosene /Total: All Boiler Types</v>
          </cell>
          <cell r="D477" t="str">
            <v>Fuel Comb - Industrial Boilers, ICEs - Oil</v>
          </cell>
          <cell r="G477" t="str">
            <v>Stationary Source Fuel Combustion</v>
          </cell>
          <cell r="H477" t="str">
            <v>Industrial</v>
          </cell>
          <cell r="I477" t="str">
            <v>Kerosene</v>
          </cell>
          <cell r="J477" t="str">
            <v>Total: All Boiler Types</v>
          </cell>
          <cell r="M477">
            <v>36504</v>
          </cell>
          <cell r="N477">
            <v>40982</v>
          </cell>
        </row>
        <row r="478">
          <cell r="A478" t="str">
            <v>2102012000</v>
          </cell>
          <cell r="B478" t="str">
            <v>Nonpoint</v>
          </cell>
          <cell r="C478" t="str">
            <v>Stationary Fuel Comb /Industrial /Waste oil /Total</v>
          </cell>
          <cell r="D478" t="str">
            <v>Fuel Comb - Industrial Boilers, ICEs - Other</v>
          </cell>
          <cell r="G478" t="str">
            <v>Stationary Source Fuel Combustion</v>
          </cell>
          <cell r="H478" t="str">
            <v>Industrial</v>
          </cell>
          <cell r="I478" t="str">
            <v>Waste oil</v>
          </cell>
          <cell r="J478" t="str">
            <v>Total</v>
          </cell>
          <cell r="N478">
            <v>40982</v>
          </cell>
        </row>
        <row r="479">
          <cell r="A479" t="str">
            <v>2103001000</v>
          </cell>
          <cell r="B479" t="str">
            <v>Nonpoint</v>
          </cell>
          <cell r="C479" t="str">
            <v>Stationary Fuel Comb /Commercial/Institutional /Anthracite Coal /Total: All Boiler Types</v>
          </cell>
          <cell r="D479" t="str">
            <v>Fuel Comb - Comm/Institutional - Coal</v>
          </cell>
          <cell r="G479" t="str">
            <v>Stationary Source Fuel Combustion</v>
          </cell>
          <cell r="H479" t="str">
            <v>Commercial/Institutional</v>
          </cell>
          <cell r="I479" t="str">
            <v>Anthracite Coal</v>
          </cell>
          <cell r="J479" t="str">
            <v>Total: All Boiler Types</v>
          </cell>
          <cell r="N479">
            <v>40982</v>
          </cell>
        </row>
        <row r="480">
          <cell r="A480" t="str">
            <v>2103002000</v>
          </cell>
          <cell r="B480" t="str">
            <v>Nonpoint</v>
          </cell>
          <cell r="C480" t="str">
            <v>Stationary Fuel Comb /Commercial/Institutional /Bituminous/Subbituminous Coal /Total: All Boiler Types</v>
          </cell>
          <cell r="D480" t="str">
            <v>Fuel Comb - Comm/Institutional - Coal</v>
          </cell>
          <cell r="G480" t="str">
            <v>Stationary Source Fuel Combustion</v>
          </cell>
          <cell r="H480" t="str">
            <v>Commercial/Institutional</v>
          </cell>
          <cell r="I480" t="str">
            <v>Bituminous/Subbituminous Coal</v>
          </cell>
          <cell r="J480" t="str">
            <v>Total: All Boiler Types</v>
          </cell>
          <cell r="N480">
            <v>40982</v>
          </cell>
        </row>
        <row r="481">
          <cell r="A481" t="str">
            <v>2103004000</v>
          </cell>
          <cell r="B481" t="str">
            <v>Nonpoint</v>
          </cell>
          <cell r="C481" t="str">
            <v>Stationary Fuel Comb /Commercial/Institutional /Distillate Oil /Total: Boilers and IC Engines</v>
          </cell>
          <cell r="D481" t="str">
            <v>Fuel Comb - Comm/Institutional - Oil</v>
          </cell>
          <cell r="G481" t="str">
            <v>Stationary Source Fuel Combustion</v>
          </cell>
          <cell r="H481" t="str">
            <v>Commercial/Institutional</v>
          </cell>
          <cell r="I481" t="str">
            <v>Distillate Oil</v>
          </cell>
          <cell r="J481" t="str">
            <v>Total: Boilers and IC Engines</v>
          </cell>
          <cell r="N481">
            <v>40982</v>
          </cell>
        </row>
        <row r="482">
          <cell r="A482" t="str">
            <v>2103004001</v>
          </cell>
          <cell r="B482" t="str">
            <v>Nonpoint</v>
          </cell>
          <cell r="D482" t="str">
            <v>Fuel Comb - Comm/Institutional - Oil</v>
          </cell>
          <cell r="G482" t="str">
            <v>Stationary Source Fuel Combustion</v>
          </cell>
          <cell r="H482" t="str">
            <v>Commercial/Institutional</v>
          </cell>
          <cell r="I482" t="str">
            <v>Distillate Oil</v>
          </cell>
          <cell r="J482" t="str">
            <v>Boilers</v>
          </cell>
          <cell r="M482">
            <v>40283</v>
          </cell>
          <cell r="N482">
            <v>40982</v>
          </cell>
        </row>
        <row r="483">
          <cell r="A483" t="str">
            <v>2103004002</v>
          </cell>
          <cell r="B483" t="str">
            <v>Nonpoint</v>
          </cell>
          <cell r="D483" t="str">
            <v>Fuel Comb - Comm/Institutional - Oil</v>
          </cell>
          <cell r="G483" t="str">
            <v>Stationary Source Fuel Combustion</v>
          </cell>
          <cell r="H483" t="str">
            <v>Commercial/Institutional</v>
          </cell>
          <cell r="I483" t="str">
            <v>Distillate Oil</v>
          </cell>
          <cell r="J483" t="str">
            <v>IC Engines</v>
          </cell>
          <cell r="M483">
            <v>40283</v>
          </cell>
          <cell r="N483">
            <v>40982</v>
          </cell>
        </row>
        <row r="484">
          <cell r="A484" t="str">
            <v>2103005000</v>
          </cell>
          <cell r="B484" t="str">
            <v>Nonpoint</v>
          </cell>
          <cell r="C484" t="str">
            <v>Stationary Fuel Comb /Commercial/Institutional /Residual Oil /Total: All Boiler Types</v>
          </cell>
          <cell r="D484" t="str">
            <v>Fuel Comb - Comm/Institutional - Oil</v>
          </cell>
          <cell r="G484" t="str">
            <v>Stationary Source Fuel Combustion</v>
          </cell>
          <cell r="H484" t="str">
            <v>Commercial/Institutional</v>
          </cell>
          <cell r="I484" t="str">
            <v>Residual Oil</v>
          </cell>
          <cell r="J484" t="str">
            <v>Total: All Boiler Types</v>
          </cell>
          <cell r="N484">
            <v>40982</v>
          </cell>
        </row>
        <row r="485">
          <cell r="A485" t="str">
            <v>2103006000</v>
          </cell>
          <cell r="B485" t="str">
            <v>Nonpoint</v>
          </cell>
          <cell r="C485" t="str">
            <v>Stationary Fuel Comb /Commercial/Institutional /Natural Gas /Total: Boilers and IC Engines</v>
          </cell>
          <cell r="D485" t="str">
            <v>Fuel Comb - Comm/Institutional - Natural Gas</v>
          </cell>
          <cell r="G485" t="str">
            <v>Stationary Source Fuel Combustion</v>
          </cell>
          <cell r="H485" t="str">
            <v>Commercial/Institutional</v>
          </cell>
          <cell r="I485" t="str">
            <v>Natural Gas</v>
          </cell>
          <cell r="J485" t="str">
            <v>Total: Boilers and IC Engines</v>
          </cell>
          <cell r="N485">
            <v>40982</v>
          </cell>
        </row>
        <row r="486">
          <cell r="A486" t="str">
            <v>2103007000</v>
          </cell>
          <cell r="B486" t="str">
            <v>Nonpoint</v>
          </cell>
          <cell r="C486" t="str">
            <v>Stationary Fuel Comb /Commercial/Institutional /Liquified Petroleum Gas /Total: All Combustor Types</v>
          </cell>
          <cell r="D486" t="str">
            <v>Fuel Comb - Comm/Institutional - Other</v>
          </cell>
          <cell r="G486" t="str">
            <v>Stationary Source Fuel Combustion</v>
          </cell>
          <cell r="H486" t="str">
            <v>Commercial/Institutional</v>
          </cell>
          <cell r="I486" t="str">
            <v>Liquified Petroleum Gas (LPG)</v>
          </cell>
          <cell r="J486" t="str">
            <v>Total: All Combustor Types</v>
          </cell>
          <cell r="N486">
            <v>40982</v>
          </cell>
        </row>
        <row r="487">
          <cell r="A487" t="str">
            <v>2103007005</v>
          </cell>
          <cell r="B487" t="str">
            <v>Nonpoint</v>
          </cell>
          <cell r="C487" t="str">
            <v>Stationary Fuel Comb /Commercial/Institutional /Liquified Petroleum Gas /All Boiler Types</v>
          </cell>
          <cell r="D487" t="str">
            <v>Fuel Comb - Comm/Institutional - Other</v>
          </cell>
          <cell r="G487" t="str">
            <v>Stationary Source Fuel Combustion</v>
          </cell>
          <cell r="H487" t="str">
            <v>Commercial/Institutional</v>
          </cell>
          <cell r="I487" t="str">
            <v>Liquified Petroleum Gas (LPG)</v>
          </cell>
          <cell r="J487" t="str">
            <v>All Boiler Types</v>
          </cell>
          <cell r="N487">
            <v>40982</v>
          </cell>
        </row>
        <row r="488">
          <cell r="A488" t="str">
            <v>2103007010</v>
          </cell>
          <cell r="B488" t="str">
            <v>Nonpoint</v>
          </cell>
          <cell r="C488" t="str">
            <v>Stationary Fuel Comb /Commercial/Institutional /Liquified Petroleum Gas /Asphalt Kettle Heaters</v>
          </cell>
          <cell r="D488" t="str">
            <v>Fuel Comb - Comm/Institutional - Other</v>
          </cell>
          <cell r="G488" t="str">
            <v>Stationary Source Fuel Combustion</v>
          </cell>
          <cell r="H488" t="str">
            <v>Commercial/Institutional</v>
          </cell>
          <cell r="I488" t="str">
            <v>Liquified Petroleum Gas (LPG)</v>
          </cell>
          <cell r="J488" t="str">
            <v>Asphalt Kettle Heaters</v>
          </cell>
          <cell r="N488">
            <v>40982</v>
          </cell>
        </row>
        <row r="489">
          <cell r="A489" t="str">
            <v>2103008000</v>
          </cell>
          <cell r="B489" t="str">
            <v>Nonpoint</v>
          </cell>
          <cell r="C489" t="str">
            <v>Stationary Fuel Comb /Commercial/Institutional /Wood /Total: All Boiler Types</v>
          </cell>
          <cell r="D489" t="str">
            <v>Fuel Comb - Comm/Institutional - Biomass</v>
          </cell>
          <cell r="G489" t="str">
            <v>Stationary Source Fuel Combustion</v>
          </cell>
          <cell r="H489" t="str">
            <v>Commercial/Institutional</v>
          </cell>
          <cell r="I489" t="str">
            <v>Wood</v>
          </cell>
          <cell r="J489" t="str">
            <v>Total: All Boiler Types</v>
          </cell>
          <cell r="N489">
            <v>40982</v>
          </cell>
        </row>
        <row r="490">
          <cell r="A490" t="str">
            <v>2103010000</v>
          </cell>
          <cell r="B490" t="str">
            <v>Nonpoint</v>
          </cell>
          <cell r="C490" t="str">
            <v>Stationary Fuel Comb /Commercial/Institutional /Process Gas /POTW Digester Gas-fired Boilers</v>
          </cell>
          <cell r="D490" t="str">
            <v>Fuel Comb - Comm/Institutional - Other</v>
          </cell>
          <cell r="G490" t="str">
            <v>Stationary Source Fuel Combustion</v>
          </cell>
          <cell r="H490" t="str">
            <v>Commercial/Institutional</v>
          </cell>
          <cell r="I490" t="str">
            <v>Process gas</v>
          </cell>
          <cell r="J490" t="str">
            <v>POTW Digester Gas-fired Boilers</v>
          </cell>
          <cell r="N490">
            <v>40982</v>
          </cell>
        </row>
        <row r="491">
          <cell r="A491" t="str">
            <v>2103011000</v>
          </cell>
          <cell r="B491" t="str">
            <v>Nonpoint</v>
          </cell>
          <cell r="C491" t="str">
            <v>Stationary Fuel Comb /Commercial/Institutional /Kerosene /Total: All Combustor Types</v>
          </cell>
          <cell r="D491" t="str">
            <v>Fuel Comb - Comm/Institutional - Oil</v>
          </cell>
          <cell r="E491" t="str">
            <v>C/I Kerosene</v>
          </cell>
          <cell r="F491" t="str">
            <v>A</v>
          </cell>
          <cell r="G491" t="str">
            <v>Stationary Source Fuel Combustion</v>
          </cell>
          <cell r="H491" t="str">
            <v>Commercial/Institutional</v>
          </cell>
          <cell r="I491" t="str">
            <v>Kerosene</v>
          </cell>
          <cell r="J491" t="str">
            <v>Total: All Combustor Types</v>
          </cell>
          <cell r="N491">
            <v>40982</v>
          </cell>
        </row>
        <row r="492">
          <cell r="A492" t="str">
            <v>2103011005</v>
          </cell>
          <cell r="B492" t="str">
            <v>Nonpoint</v>
          </cell>
          <cell r="C492" t="str">
            <v>Stationary Fuel Comb /Commercial/Institutional /Kerosene /All Boiler Types</v>
          </cell>
          <cell r="D492" t="str">
            <v>Fuel Comb - Comm/Institutional - Oil</v>
          </cell>
          <cell r="E492" t="str">
            <v>C/I Kerosene</v>
          </cell>
          <cell r="F492" t="str">
            <v>B</v>
          </cell>
          <cell r="G492" t="str">
            <v>Stationary Source Fuel Combustion</v>
          </cell>
          <cell r="H492" t="str">
            <v>Commercial/Institutional</v>
          </cell>
          <cell r="I492" t="str">
            <v>Kerosene</v>
          </cell>
          <cell r="J492" t="str">
            <v>All Boiler Types</v>
          </cell>
          <cell r="N492">
            <v>40982</v>
          </cell>
        </row>
        <row r="493">
          <cell r="A493" t="str">
            <v>2103011010</v>
          </cell>
          <cell r="B493" t="str">
            <v>Nonpoint</v>
          </cell>
          <cell r="C493" t="str">
            <v>Stationary Fuel Comb /Commercial/Institutional /Kerosene /Asphalt Kettle Heaters</v>
          </cell>
          <cell r="D493" t="str">
            <v>Fuel Comb - Comm/Institutional - Oil</v>
          </cell>
          <cell r="E493" t="str">
            <v>C/I Kerosene</v>
          </cell>
          <cell r="F493" t="str">
            <v>B</v>
          </cell>
          <cell r="G493" t="str">
            <v>Stationary Source Fuel Combustion</v>
          </cell>
          <cell r="H493" t="str">
            <v>Commercial/Institutional</v>
          </cell>
          <cell r="I493" t="str">
            <v>Kerosene</v>
          </cell>
          <cell r="J493" t="str">
            <v>Asphalt Kettle Heaters</v>
          </cell>
          <cell r="N493">
            <v>40982</v>
          </cell>
        </row>
        <row r="494">
          <cell r="A494" t="str">
            <v>2104001000</v>
          </cell>
          <cell r="B494" t="str">
            <v>Nonpoint</v>
          </cell>
          <cell r="C494" t="str">
            <v>Stationary Fuel Comb /Residential /Anthracite Coal /Total: All Combustor Types</v>
          </cell>
          <cell r="D494" t="str">
            <v>Fuel Comb - Residential - Other</v>
          </cell>
          <cell r="G494" t="str">
            <v>Stationary Source Fuel Combustion</v>
          </cell>
          <cell r="H494" t="str">
            <v>Residential</v>
          </cell>
          <cell r="I494" t="str">
            <v>Anthracite Coal</v>
          </cell>
          <cell r="J494" t="str">
            <v>Total: All Combustor Types</v>
          </cell>
          <cell r="N494">
            <v>40982</v>
          </cell>
        </row>
        <row r="495">
          <cell r="A495" t="str">
            <v>2104002000</v>
          </cell>
          <cell r="B495" t="str">
            <v>Nonpoint</v>
          </cell>
          <cell r="C495" t="str">
            <v>Stationary Fuel Comb /Residential /Bituminous/Subbituminous Coal /Total: All Combustor Types</v>
          </cell>
          <cell r="D495" t="str">
            <v>Fuel Comb - Residential - Other</v>
          </cell>
          <cell r="G495" t="str">
            <v>Stationary Source Fuel Combustion</v>
          </cell>
          <cell r="H495" t="str">
            <v>Residential</v>
          </cell>
          <cell r="I495" t="str">
            <v>Bituminous/Subbituminous Coal</v>
          </cell>
          <cell r="J495" t="str">
            <v>Total: All Combustor Types</v>
          </cell>
          <cell r="N495">
            <v>40982</v>
          </cell>
        </row>
        <row r="496">
          <cell r="A496" t="str">
            <v>2104004000</v>
          </cell>
          <cell r="B496" t="str">
            <v>Nonpoint</v>
          </cell>
          <cell r="C496" t="str">
            <v>Stationary Fuel Comb /Residential /Distillate Oil /Total: All Combustor Types</v>
          </cell>
          <cell r="D496" t="str">
            <v>Fuel Comb - Residential - Oil</v>
          </cell>
          <cell r="G496" t="str">
            <v>Stationary Source Fuel Combustion</v>
          </cell>
          <cell r="H496" t="str">
            <v>Residential</v>
          </cell>
          <cell r="I496" t="str">
            <v>Distillate Oil</v>
          </cell>
          <cell r="J496" t="str">
            <v>Total: All Combustor Types</v>
          </cell>
          <cell r="N496">
            <v>40982</v>
          </cell>
        </row>
        <row r="497">
          <cell r="A497" t="str">
            <v>2104005000</v>
          </cell>
          <cell r="B497" t="str">
            <v>Nonpoint</v>
          </cell>
          <cell r="C497" t="str">
            <v>Stationary Fuel Comb /Residential /Residual Oil /Total: All Combustor Types</v>
          </cell>
          <cell r="D497" t="str">
            <v>Fuel Comb - Residential - Oil</v>
          </cell>
          <cell r="G497" t="str">
            <v>Stationary Source Fuel Combustion</v>
          </cell>
          <cell r="H497" t="str">
            <v>Residential</v>
          </cell>
          <cell r="I497" t="str">
            <v>Residual Oil</v>
          </cell>
          <cell r="J497" t="str">
            <v>Total: All Combustor Types</v>
          </cell>
          <cell r="N497">
            <v>40982</v>
          </cell>
        </row>
        <row r="498">
          <cell r="A498" t="str">
            <v>2104006000</v>
          </cell>
          <cell r="B498" t="str">
            <v>Nonpoint</v>
          </cell>
          <cell r="C498" t="str">
            <v>Stationary Fuel Comb /Residential /Natural Gas /Total: All Combustor Types</v>
          </cell>
          <cell r="D498" t="str">
            <v>Fuel Comb - Residential - Natural Gas</v>
          </cell>
          <cell r="G498" t="str">
            <v>Stationary Source Fuel Combustion</v>
          </cell>
          <cell r="H498" t="str">
            <v>Residential</v>
          </cell>
          <cell r="I498" t="str">
            <v>Natural Gas</v>
          </cell>
          <cell r="J498" t="str">
            <v>Total: All Combustor Types</v>
          </cell>
          <cell r="N498">
            <v>40982</v>
          </cell>
        </row>
        <row r="499">
          <cell r="A499" t="str">
            <v>2104006010</v>
          </cell>
          <cell r="B499" t="str">
            <v>Nonpoint</v>
          </cell>
          <cell r="C499" t="str">
            <v>Stationary Fuel Comb /Residential /Natural Gas /Residential Furnaces</v>
          </cell>
          <cell r="D499" t="str">
            <v>Fuel Comb - Residential - Natural Gas</v>
          </cell>
          <cell r="G499" t="str">
            <v>Stationary Source Fuel Combustion</v>
          </cell>
          <cell r="H499" t="str">
            <v>Residential</v>
          </cell>
          <cell r="I499" t="str">
            <v>Natural Gas</v>
          </cell>
          <cell r="J499" t="str">
            <v>Residential Furnaces</v>
          </cell>
          <cell r="N499">
            <v>40982</v>
          </cell>
        </row>
        <row r="500">
          <cell r="A500" t="str">
            <v>2104007000</v>
          </cell>
          <cell r="B500" t="str">
            <v>Nonpoint</v>
          </cell>
          <cell r="C500" t="str">
            <v>Stationary Fuel Comb /Residential /Liquified Petroleum Gas /Total: All Combustor Types</v>
          </cell>
          <cell r="D500" t="str">
            <v>Fuel Comb - Residential - Other</v>
          </cell>
          <cell r="G500" t="str">
            <v>Stationary Source Fuel Combustion</v>
          </cell>
          <cell r="H500" t="str">
            <v>Residential</v>
          </cell>
          <cell r="I500" t="str">
            <v>Liquified Petroleum Gas (LPG)</v>
          </cell>
          <cell r="J500" t="str">
            <v>Total: All Combustor Types</v>
          </cell>
          <cell r="N500">
            <v>40982</v>
          </cell>
        </row>
        <row r="501">
          <cell r="A501" t="str">
            <v>2104008000</v>
          </cell>
          <cell r="B501" t="str">
            <v>Nonpoint</v>
          </cell>
          <cell r="C501" t="str">
            <v>Stationary Fuel Comb /Residential /Wood /Total: Woodstoves and Fireplaces</v>
          </cell>
          <cell r="D501" t="str">
            <v>Fuel Comb - Residential - Wood</v>
          </cell>
          <cell r="G501" t="str">
            <v>Stationary Source Fuel Combustion</v>
          </cell>
          <cell r="H501" t="str">
            <v>Residential</v>
          </cell>
          <cell r="I501" t="str">
            <v>Wood</v>
          </cell>
          <cell r="J501" t="str">
            <v>Total: Woodstoves and Fireplaces</v>
          </cell>
          <cell r="L501" t="str">
            <v>2005</v>
          </cell>
          <cell r="N501">
            <v>40982</v>
          </cell>
        </row>
        <row r="502">
          <cell r="A502" t="str">
            <v>2104008001</v>
          </cell>
          <cell r="B502" t="str">
            <v>Nonpoint</v>
          </cell>
          <cell r="C502" t="str">
            <v>Stationary Fuel Comb /Residential /Wood /Fireplaces: General</v>
          </cell>
          <cell r="D502" t="str">
            <v>Fuel Comb - Residential - Wood</v>
          </cell>
          <cell r="G502" t="str">
            <v>Stationary Source Fuel Combustion</v>
          </cell>
          <cell r="H502" t="str">
            <v>Residential</v>
          </cell>
          <cell r="I502" t="str">
            <v>Wood</v>
          </cell>
          <cell r="J502" t="str">
            <v>Fireplaces: General</v>
          </cell>
          <cell r="K502" t="str">
            <v>2104008100</v>
          </cell>
          <cell r="L502" t="str">
            <v>2005</v>
          </cell>
          <cell r="N502">
            <v>40982</v>
          </cell>
        </row>
        <row r="503">
          <cell r="A503" t="str">
            <v>2104008002</v>
          </cell>
          <cell r="B503" t="str">
            <v>Nonpoint</v>
          </cell>
          <cell r="C503" t="str">
            <v>Stationary Fuel Comb /Residential /Wood /Fireplaces: Insert; non-EPA certified</v>
          </cell>
          <cell r="D503" t="str">
            <v>Fuel Comb - Residential - Wood</v>
          </cell>
          <cell r="G503" t="str">
            <v>Stationary Source Fuel Combustion</v>
          </cell>
          <cell r="H503" t="str">
            <v>Residential</v>
          </cell>
          <cell r="I503" t="str">
            <v>Wood</v>
          </cell>
          <cell r="J503" t="str">
            <v>Fireplaces: Insert; non-EPA certified</v>
          </cell>
          <cell r="K503" t="str">
            <v>2104008210</v>
          </cell>
          <cell r="L503" t="str">
            <v>2005</v>
          </cell>
          <cell r="M503">
            <v>37063</v>
          </cell>
          <cell r="N503">
            <v>40982</v>
          </cell>
        </row>
        <row r="504">
          <cell r="A504" t="str">
            <v>2104008003</v>
          </cell>
          <cell r="B504" t="str">
            <v>Nonpoint</v>
          </cell>
          <cell r="C504" t="str">
            <v>Stationary Fuel Comb /Residential /Wood /Fireplaces: Insert; EPA certified; non-catalytic</v>
          </cell>
          <cell r="D504" t="str">
            <v>Fuel Comb - Residential - Wood</v>
          </cell>
          <cell r="G504" t="str">
            <v>Stationary Source Fuel Combustion</v>
          </cell>
          <cell r="H504" t="str">
            <v>Residential</v>
          </cell>
          <cell r="I504" t="str">
            <v>Wood</v>
          </cell>
          <cell r="J504" t="str">
            <v>Fireplaces: Insert; EPA certified; non-catalytic</v>
          </cell>
          <cell r="K504" t="str">
            <v>2104008220</v>
          </cell>
          <cell r="L504" t="str">
            <v>2005</v>
          </cell>
          <cell r="M504">
            <v>37063</v>
          </cell>
          <cell r="N504">
            <v>40982</v>
          </cell>
        </row>
        <row r="505">
          <cell r="A505" t="str">
            <v>2104008004</v>
          </cell>
          <cell r="B505" t="str">
            <v>Nonpoint</v>
          </cell>
          <cell r="C505" t="str">
            <v>Stationary Fuel Comb /Residential /Wood /Fireplaces: Insert; EPA certified; catalytic</v>
          </cell>
          <cell r="D505" t="str">
            <v>Fuel Comb - Residential - Wood</v>
          </cell>
          <cell r="G505" t="str">
            <v>Stationary Source Fuel Combustion</v>
          </cell>
          <cell r="H505" t="str">
            <v>Residential</v>
          </cell>
          <cell r="I505" t="str">
            <v>Wood</v>
          </cell>
          <cell r="J505" t="str">
            <v>Fireplaces: Insert; EPA certified; catalytic</v>
          </cell>
          <cell r="K505" t="str">
            <v>2104008230</v>
          </cell>
          <cell r="L505" t="str">
            <v>2005</v>
          </cell>
          <cell r="M505">
            <v>37063</v>
          </cell>
          <cell r="N505">
            <v>40982</v>
          </cell>
        </row>
        <row r="506">
          <cell r="A506" t="str">
            <v>2104008010</v>
          </cell>
          <cell r="B506" t="str">
            <v>Nonpoint</v>
          </cell>
          <cell r="C506" t="str">
            <v>Stationary Fuel Comb /Residential /Wood /Woodstoves: General</v>
          </cell>
          <cell r="D506" t="str">
            <v>Fuel Comb - Residential - Wood</v>
          </cell>
          <cell r="G506" t="str">
            <v>Stationary Source Fuel Combustion</v>
          </cell>
          <cell r="H506" t="str">
            <v>Residential</v>
          </cell>
          <cell r="I506" t="str">
            <v>Wood</v>
          </cell>
          <cell r="J506" t="str">
            <v>Woodstoves: General</v>
          </cell>
          <cell r="K506" t="str">
            <v>2104008300</v>
          </cell>
          <cell r="L506" t="str">
            <v>2005</v>
          </cell>
          <cell r="N506">
            <v>40982</v>
          </cell>
        </row>
        <row r="507">
          <cell r="A507" t="str">
            <v>2104008030</v>
          </cell>
          <cell r="B507" t="str">
            <v>Nonpoint</v>
          </cell>
          <cell r="C507" t="str">
            <v>Stationary Fuel Comb /Residential /Wood /Catalytic Woodstoves: General</v>
          </cell>
          <cell r="D507" t="str">
            <v>Fuel Comb - Residential - Wood</v>
          </cell>
          <cell r="G507" t="str">
            <v>Stationary Source Fuel Combustion</v>
          </cell>
          <cell r="H507" t="str">
            <v>Residential</v>
          </cell>
          <cell r="I507" t="str">
            <v>Wood</v>
          </cell>
          <cell r="J507" t="str">
            <v>Catalytic Woodstoves: General</v>
          </cell>
          <cell r="K507" t="str">
            <v>2104008330</v>
          </cell>
          <cell r="L507" t="str">
            <v>2005</v>
          </cell>
          <cell r="N507">
            <v>40982</v>
          </cell>
        </row>
        <row r="508">
          <cell r="A508" t="str">
            <v>2104008050</v>
          </cell>
          <cell r="B508" t="str">
            <v>Nonpoint</v>
          </cell>
          <cell r="C508" t="str">
            <v>Stationary Fuel Comb /Residential /Wood /Non-catalytic Woodstoves: EPA certified</v>
          </cell>
          <cell r="D508" t="str">
            <v>Fuel Comb - Residential - Wood</v>
          </cell>
          <cell r="G508" t="str">
            <v>Stationary Source Fuel Combustion</v>
          </cell>
          <cell r="H508" t="str">
            <v>Residential</v>
          </cell>
          <cell r="I508" t="str">
            <v>Wood</v>
          </cell>
          <cell r="J508" t="str">
            <v>Non-catalytic Woodstoves: EPA certified</v>
          </cell>
          <cell r="K508" t="str">
            <v>2104008320</v>
          </cell>
          <cell r="L508" t="str">
            <v>2005</v>
          </cell>
          <cell r="N508">
            <v>40982</v>
          </cell>
        </row>
        <row r="509">
          <cell r="A509" t="str">
            <v>2104008051</v>
          </cell>
          <cell r="B509" t="str">
            <v>Nonpoint</v>
          </cell>
          <cell r="C509" t="str">
            <v>Stationary Fuel Comb /Residential /Wood /Non-catalytic Woodstoves: Non-EPA certified</v>
          </cell>
          <cell r="D509" t="str">
            <v>Fuel Comb - Residential - Wood</v>
          </cell>
          <cell r="G509" t="str">
            <v>Stationary Source Fuel Combustion</v>
          </cell>
          <cell r="H509" t="str">
            <v>Residential</v>
          </cell>
          <cell r="I509" t="str">
            <v>Wood</v>
          </cell>
          <cell r="J509" t="str">
            <v>Non-catalytic Woodstoves: Non-EPA certified</v>
          </cell>
          <cell r="K509" t="str">
            <v>2104008310</v>
          </cell>
          <cell r="L509" t="str">
            <v>2005</v>
          </cell>
          <cell r="N509">
            <v>40982</v>
          </cell>
        </row>
        <row r="510">
          <cell r="A510" t="str">
            <v>2104008052</v>
          </cell>
          <cell r="B510" t="str">
            <v>Nonpoint</v>
          </cell>
          <cell r="C510" t="str">
            <v>Stationary Fuel Comb /Residential /Wood /Non-catalytic Woodstoves: Low Emitting</v>
          </cell>
          <cell r="D510" t="str">
            <v>Fuel Comb - Residential - Wood</v>
          </cell>
          <cell r="G510" t="str">
            <v>Stationary Source Fuel Combustion</v>
          </cell>
          <cell r="H510" t="str">
            <v>Residential</v>
          </cell>
          <cell r="I510" t="str">
            <v>Wood</v>
          </cell>
          <cell r="J510" t="str">
            <v>Non-catalytic Woodstoves: Low Emitting</v>
          </cell>
          <cell r="L510" t="str">
            <v>2005</v>
          </cell>
          <cell r="N510">
            <v>40982</v>
          </cell>
        </row>
        <row r="511">
          <cell r="A511" t="str">
            <v>2104008053</v>
          </cell>
          <cell r="B511" t="str">
            <v>Nonpoint</v>
          </cell>
          <cell r="C511" t="str">
            <v>Stationary Fuel Comb /Residential /Wood /Non-catalytic Woodstoves: Pellet Fired</v>
          </cell>
          <cell r="D511" t="str">
            <v>Fuel Comb - Residential - Wood</v>
          </cell>
          <cell r="G511" t="str">
            <v>Stationary Source Fuel Combustion</v>
          </cell>
          <cell r="H511" t="str">
            <v>Residential</v>
          </cell>
          <cell r="I511" t="str">
            <v>Wood</v>
          </cell>
          <cell r="J511" t="str">
            <v>Non-catalytic Woodstoves: Pellet Fired</v>
          </cell>
          <cell r="K511" t="str">
            <v>2104008400</v>
          </cell>
          <cell r="L511" t="str">
            <v>2005</v>
          </cell>
          <cell r="N511">
            <v>40982</v>
          </cell>
        </row>
        <row r="512">
          <cell r="A512" t="str">
            <v>2104008070</v>
          </cell>
          <cell r="B512" t="str">
            <v>Nonpoint</v>
          </cell>
          <cell r="C512" t="str">
            <v>Stationary Fuel Comb /Residential /Wood /Outdoor Wood Burning Equipment</v>
          </cell>
          <cell r="D512" t="str">
            <v>Fuel Comb - Residential - Wood</v>
          </cell>
          <cell r="G512" t="str">
            <v>Stationary Source Fuel Combustion</v>
          </cell>
          <cell r="H512" t="str">
            <v>Residential</v>
          </cell>
          <cell r="I512" t="str">
            <v>Wood</v>
          </cell>
          <cell r="J512" t="str">
            <v>Outdoor Wood Burning Equipment</v>
          </cell>
          <cell r="K512" t="str">
            <v>2104008700</v>
          </cell>
          <cell r="L512" t="str">
            <v>2005</v>
          </cell>
          <cell r="N512">
            <v>40982</v>
          </cell>
        </row>
        <row r="513">
          <cell r="A513" t="str">
            <v>2104008100</v>
          </cell>
          <cell r="B513" t="str">
            <v>Nonpoint</v>
          </cell>
          <cell r="C513" t="str">
            <v>Stationary Fuel Comb /Residential /Wood /Fireplace: general</v>
          </cell>
          <cell r="D513" t="str">
            <v>Fuel Comb - Residential - Wood</v>
          </cell>
          <cell r="E513" t="str">
            <v>RWC_Fireplace</v>
          </cell>
          <cell r="F513" t="str">
            <v>A</v>
          </cell>
          <cell r="G513" t="str">
            <v>Stationary Source Fuel Combustion</v>
          </cell>
          <cell r="H513" t="str">
            <v>Residential</v>
          </cell>
          <cell r="I513" t="str">
            <v>Wood</v>
          </cell>
          <cell r="J513" t="str">
            <v>Fireplace: general</v>
          </cell>
          <cell r="M513">
            <v>39534</v>
          </cell>
          <cell r="N513">
            <v>40982</v>
          </cell>
        </row>
        <row r="514">
          <cell r="A514" t="str">
            <v>2104008110</v>
          </cell>
          <cell r="B514" t="str">
            <v>Nonpoint</v>
          </cell>
          <cell r="C514" t="str">
            <v>Stationary Fuel Comb /Residential /Wood /Fireplace: open</v>
          </cell>
          <cell r="D514" t="str">
            <v>Fuel Comb - Residential - Wood</v>
          </cell>
          <cell r="E514" t="str">
            <v>RWC_Fireplace</v>
          </cell>
          <cell r="F514" t="str">
            <v>B</v>
          </cell>
          <cell r="G514" t="str">
            <v>Stationary Source Fuel Combustion</v>
          </cell>
          <cell r="H514" t="str">
            <v>Residential</v>
          </cell>
          <cell r="I514" t="str">
            <v>Wood</v>
          </cell>
          <cell r="J514" t="str">
            <v>Fireplace: open</v>
          </cell>
          <cell r="M514">
            <v>39534</v>
          </cell>
          <cell r="N514">
            <v>40982</v>
          </cell>
        </row>
        <row r="515">
          <cell r="A515" t="str">
            <v>2104008120</v>
          </cell>
          <cell r="B515" t="str">
            <v>Nonpoint</v>
          </cell>
          <cell r="C515" t="str">
            <v>Stationary Fuel Comb /Residential /Wood /Fireplace: enclosed (or otherwise modified)</v>
          </cell>
          <cell r="D515" t="str">
            <v>Fuel Comb - Residential - Wood</v>
          </cell>
          <cell r="E515" t="str">
            <v>RWC_Fireplace</v>
          </cell>
          <cell r="F515" t="str">
            <v>B</v>
          </cell>
          <cell r="G515" t="str">
            <v>Stationary Source Fuel Combustion</v>
          </cell>
          <cell r="H515" t="str">
            <v>Residential</v>
          </cell>
          <cell r="I515" t="str">
            <v>Wood</v>
          </cell>
          <cell r="J515" t="str">
            <v>Fireplace: enclosed (or otherwise modified)</v>
          </cell>
          <cell r="M515">
            <v>39534</v>
          </cell>
          <cell r="N515">
            <v>40982</v>
          </cell>
        </row>
        <row r="516">
          <cell r="A516" t="str">
            <v>2104008130</v>
          </cell>
          <cell r="B516" t="str">
            <v>Nonpoint</v>
          </cell>
          <cell r="C516" t="str">
            <v>Stationary Fuel Comb /Residential /Wood /Fireplace: qualified for EPA voluntary program</v>
          </cell>
          <cell r="D516" t="str">
            <v>Fuel Comb - Residential - Wood</v>
          </cell>
          <cell r="E516" t="str">
            <v>RWC_Fireplace</v>
          </cell>
          <cell r="F516" t="str">
            <v>B</v>
          </cell>
          <cell r="G516" t="str">
            <v>Stationary Source Fuel Combustion</v>
          </cell>
          <cell r="H516" t="str">
            <v>Residential</v>
          </cell>
          <cell r="I516" t="str">
            <v>Wood</v>
          </cell>
          <cell r="J516" t="str">
            <v>Fireplace: qualified for EPA voluntary program</v>
          </cell>
          <cell r="M516">
            <v>39534</v>
          </cell>
          <cell r="N516">
            <v>40982</v>
          </cell>
        </row>
        <row r="517">
          <cell r="A517" t="str">
            <v>2104008200</v>
          </cell>
          <cell r="B517" t="str">
            <v>Nonpoint</v>
          </cell>
          <cell r="C517" t="str">
            <v>Stationary Fuel Comb /Residential /Wood /Woodstove: fireplace inserts; general</v>
          </cell>
          <cell r="D517" t="str">
            <v>Fuel Comb - Residential - Wood</v>
          </cell>
          <cell r="E517" t="str">
            <v>RWC_StoveInserts</v>
          </cell>
          <cell r="F517" t="str">
            <v>A</v>
          </cell>
          <cell r="G517" t="str">
            <v>Stationary Source Fuel Combustion</v>
          </cell>
          <cell r="H517" t="str">
            <v>Residential</v>
          </cell>
          <cell r="I517" t="str">
            <v>Wood</v>
          </cell>
          <cell r="J517" t="str">
            <v>Woodstove: fireplace inserts; general</v>
          </cell>
          <cell r="M517">
            <v>39534</v>
          </cell>
          <cell r="N517">
            <v>40982</v>
          </cell>
        </row>
        <row r="518">
          <cell r="A518" t="str">
            <v>2104008210</v>
          </cell>
          <cell r="B518" t="str">
            <v>Nonpoint</v>
          </cell>
          <cell r="C518" t="str">
            <v>Stationary Fuel Comb /Residential /Wood /Woodstove: fireplace inserts; non-EPA certified</v>
          </cell>
          <cell r="D518" t="str">
            <v>Fuel Comb - Residential - Wood</v>
          </cell>
          <cell r="E518" t="str">
            <v>RWC_StoveInserts</v>
          </cell>
          <cell r="F518" t="str">
            <v>B</v>
          </cell>
          <cell r="G518" t="str">
            <v>Stationary Source Fuel Combustion</v>
          </cell>
          <cell r="H518" t="str">
            <v>Residential</v>
          </cell>
          <cell r="I518" t="str">
            <v>Wood</v>
          </cell>
          <cell r="J518" t="str">
            <v>Woodstove: fireplace inserts; non-EPA certified</v>
          </cell>
          <cell r="M518">
            <v>39534</v>
          </cell>
          <cell r="N518">
            <v>40982</v>
          </cell>
        </row>
        <row r="519">
          <cell r="A519" t="str">
            <v>2104008220</v>
          </cell>
          <cell r="B519" t="str">
            <v>Nonpoint</v>
          </cell>
          <cell r="C519" t="str">
            <v>Stationary Fuel Comb /Residential /Wood /Woodstove: fireplace inserts; EPA certified; non-catalytic</v>
          </cell>
          <cell r="D519" t="str">
            <v>Fuel Comb - Residential - Wood</v>
          </cell>
          <cell r="E519" t="str">
            <v>RWC_StoveInserts</v>
          </cell>
          <cell r="F519" t="str">
            <v>B</v>
          </cell>
          <cell r="G519" t="str">
            <v>Stationary Source Fuel Combustion</v>
          </cell>
          <cell r="H519" t="str">
            <v>Residential</v>
          </cell>
          <cell r="I519" t="str">
            <v>Wood</v>
          </cell>
          <cell r="J519" t="str">
            <v>Woodstove: fireplace inserts; EPA certified; non-catalytic</v>
          </cell>
          <cell r="M519">
            <v>39534</v>
          </cell>
          <cell r="N519">
            <v>40982</v>
          </cell>
        </row>
        <row r="520">
          <cell r="A520" t="str">
            <v>2104008230</v>
          </cell>
          <cell r="B520" t="str">
            <v>Nonpoint</v>
          </cell>
          <cell r="C520" t="str">
            <v>Stationary Fuel Comb /Residential /Wood /Woodstove: fireplace inserts; EPA certified; catalytic</v>
          </cell>
          <cell r="D520" t="str">
            <v>Fuel Comb - Residential - Wood</v>
          </cell>
          <cell r="E520" t="str">
            <v>RWC_StoveInserts</v>
          </cell>
          <cell r="F520" t="str">
            <v>B</v>
          </cell>
          <cell r="G520" t="str">
            <v>Stationary Source Fuel Combustion</v>
          </cell>
          <cell r="H520" t="str">
            <v>Residential</v>
          </cell>
          <cell r="I520" t="str">
            <v>Wood</v>
          </cell>
          <cell r="J520" t="str">
            <v>Woodstove: fireplace inserts; EPA certified; catalytic</v>
          </cell>
          <cell r="M520">
            <v>39534</v>
          </cell>
          <cell r="N520">
            <v>40982</v>
          </cell>
        </row>
        <row r="521">
          <cell r="A521" t="str">
            <v>2104008300</v>
          </cell>
          <cell r="B521" t="str">
            <v>Nonpoint</v>
          </cell>
          <cell r="C521" t="str">
            <v>Stationary Fuel Comb /Residential /Wood /Woodstove: freestanding, general</v>
          </cell>
          <cell r="D521" t="str">
            <v>Fuel Comb - Residential - Wood</v>
          </cell>
          <cell r="E521" t="str">
            <v>RWC_StoveFreeStand</v>
          </cell>
          <cell r="F521" t="str">
            <v>A</v>
          </cell>
          <cell r="G521" t="str">
            <v>Stationary Source Fuel Combustion</v>
          </cell>
          <cell r="H521" t="str">
            <v>Residential</v>
          </cell>
          <cell r="I521" t="str">
            <v>Wood</v>
          </cell>
          <cell r="J521" t="str">
            <v>Woodstove: freestanding, general</v>
          </cell>
          <cell r="M521">
            <v>39534</v>
          </cell>
          <cell r="N521">
            <v>40982</v>
          </cell>
        </row>
        <row r="522">
          <cell r="A522" t="str">
            <v>2104008310</v>
          </cell>
          <cell r="B522" t="str">
            <v>Nonpoint</v>
          </cell>
          <cell r="C522" t="str">
            <v>Stationary Fuel Comb /Residential /Wood /Woodstove: freestanding, non-EPA certified</v>
          </cell>
          <cell r="D522" t="str">
            <v>Fuel Comb - Residential - Wood</v>
          </cell>
          <cell r="E522" t="str">
            <v>RWC_StoveFreeStand</v>
          </cell>
          <cell r="F522" t="str">
            <v>B</v>
          </cell>
          <cell r="G522" t="str">
            <v>Stationary Source Fuel Combustion</v>
          </cell>
          <cell r="H522" t="str">
            <v>Residential</v>
          </cell>
          <cell r="I522" t="str">
            <v>Wood</v>
          </cell>
          <cell r="J522" t="str">
            <v>Woodstove: freestanding, non-EPA certified</v>
          </cell>
          <cell r="M522">
            <v>39534</v>
          </cell>
          <cell r="N522">
            <v>40982</v>
          </cell>
        </row>
        <row r="523">
          <cell r="A523" t="str">
            <v>2104008320</v>
          </cell>
          <cell r="B523" t="str">
            <v>Nonpoint</v>
          </cell>
          <cell r="C523" t="str">
            <v>Stationary Fuel Comb /Residential /Wood /Woodstove: freestanding, EPA certified, non-catalytic</v>
          </cell>
          <cell r="D523" t="str">
            <v>Fuel Comb - Residential - Wood</v>
          </cell>
          <cell r="E523" t="str">
            <v>RWC_StoveFreeStand</v>
          </cell>
          <cell r="F523" t="str">
            <v>B</v>
          </cell>
          <cell r="G523" t="str">
            <v>Stationary Source Fuel Combustion</v>
          </cell>
          <cell r="H523" t="str">
            <v>Residential</v>
          </cell>
          <cell r="I523" t="str">
            <v>Wood</v>
          </cell>
          <cell r="J523" t="str">
            <v>Woodstove: freestanding, EPA certified, non-catalytic</v>
          </cell>
          <cell r="M523">
            <v>39534</v>
          </cell>
          <cell r="N523">
            <v>40982</v>
          </cell>
        </row>
        <row r="524">
          <cell r="A524" t="str">
            <v>2104008330</v>
          </cell>
          <cell r="B524" t="str">
            <v>Nonpoint</v>
          </cell>
          <cell r="C524" t="str">
            <v>Stationary Fuel Comb /Residential /Wood /Woodstove: freestanding, EPA certified, catalytic</v>
          </cell>
          <cell r="D524" t="str">
            <v>Fuel Comb - Residential - Wood</v>
          </cell>
          <cell r="E524" t="str">
            <v>RWC_StoveFreeStand</v>
          </cell>
          <cell r="F524" t="str">
            <v>B</v>
          </cell>
          <cell r="G524" t="str">
            <v>Stationary Source Fuel Combustion</v>
          </cell>
          <cell r="H524" t="str">
            <v>Residential</v>
          </cell>
          <cell r="I524" t="str">
            <v>Wood</v>
          </cell>
          <cell r="J524" t="str">
            <v>Woodstove: freestanding, EPA certified, catalytic</v>
          </cell>
          <cell r="M524">
            <v>39534</v>
          </cell>
          <cell r="N524">
            <v>40982</v>
          </cell>
        </row>
        <row r="525">
          <cell r="A525" t="str">
            <v>2104008340</v>
          </cell>
          <cell r="B525" t="str">
            <v>Nonpoint</v>
          </cell>
          <cell r="C525" t="str">
            <v>Stationary Fuel Comb /Residential /Wood /Woodstove: freestanding, masonry heater</v>
          </cell>
          <cell r="D525" t="str">
            <v>Fuel Comb - Residential - Wood</v>
          </cell>
          <cell r="G525" t="str">
            <v>Stationary Source Fuel Combustion</v>
          </cell>
          <cell r="H525" t="str">
            <v>Residential</v>
          </cell>
          <cell r="I525" t="str">
            <v>Wood</v>
          </cell>
          <cell r="J525" t="str">
            <v>Woodstove: freestanding, masonry heater</v>
          </cell>
          <cell r="M525">
            <v>39534</v>
          </cell>
          <cell r="N525">
            <v>40982</v>
          </cell>
        </row>
        <row r="526">
          <cell r="A526" t="str">
            <v>2104008400</v>
          </cell>
          <cell r="B526" t="str">
            <v>Nonpoint</v>
          </cell>
          <cell r="C526" t="str">
            <v>Stationary Fuel Comb /Residential /Wood /Woodstove: pellet-fired, general (freestanding or FP insert)</v>
          </cell>
          <cell r="D526" t="str">
            <v>Fuel Comb - Residential - Wood</v>
          </cell>
          <cell r="E526" t="str">
            <v>RWC_StovePellet</v>
          </cell>
          <cell r="F526" t="str">
            <v>A</v>
          </cell>
          <cell r="G526" t="str">
            <v>Stationary Source Fuel Combustion</v>
          </cell>
          <cell r="H526" t="str">
            <v>Residential</v>
          </cell>
          <cell r="I526" t="str">
            <v>Wood</v>
          </cell>
          <cell r="J526" t="str">
            <v>Woodstove: pellet-fired, general (freestanding or FP insert)</v>
          </cell>
          <cell r="M526">
            <v>39534</v>
          </cell>
          <cell r="N526">
            <v>40982</v>
          </cell>
        </row>
        <row r="527">
          <cell r="A527" t="str">
            <v>2104008410</v>
          </cell>
          <cell r="B527" t="str">
            <v>Nonpoint</v>
          </cell>
          <cell r="C527" t="str">
            <v>Stationary Fuel Comb /Residential /Wood /Woodstove: pellet-fired, non-EPA certified (freestanding or FP insert)</v>
          </cell>
          <cell r="D527" t="str">
            <v>Fuel Comb - Residential - Wood</v>
          </cell>
          <cell r="E527" t="str">
            <v>RWC_StovePellet</v>
          </cell>
          <cell r="F527" t="str">
            <v>B</v>
          </cell>
          <cell r="G527" t="str">
            <v>Stationary Source Fuel Combustion</v>
          </cell>
          <cell r="H527" t="str">
            <v>Residential</v>
          </cell>
          <cell r="I527" t="str">
            <v>Wood</v>
          </cell>
          <cell r="J527" t="str">
            <v>Woodstove: pellet-fired, non-EPA certified (freestanding or FP insert)</v>
          </cell>
          <cell r="M527">
            <v>39534</v>
          </cell>
          <cell r="N527">
            <v>40982</v>
          </cell>
        </row>
        <row r="528">
          <cell r="A528" t="str">
            <v>2104008420</v>
          </cell>
          <cell r="B528" t="str">
            <v>Nonpoint</v>
          </cell>
          <cell r="C528" t="str">
            <v>Stationary Fuel Comb /Residential /Wood /Woodstove: pellet-fired, EPA certified (freestanding or FP insert)</v>
          </cell>
          <cell r="D528" t="str">
            <v>Fuel Comb - Residential - Wood</v>
          </cell>
          <cell r="E528" t="str">
            <v>RWC_StovePellet</v>
          </cell>
          <cell r="F528" t="str">
            <v>B</v>
          </cell>
          <cell r="G528" t="str">
            <v>Stationary Source Fuel Combustion</v>
          </cell>
          <cell r="H528" t="str">
            <v>Residential</v>
          </cell>
          <cell r="I528" t="str">
            <v>Wood</v>
          </cell>
          <cell r="J528" t="str">
            <v>Woodstove: pellet-fired, EPA certified (freestanding or FP insert)</v>
          </cell>
          <cell r="M528">
            <v>39534</v>
          </cell>
          <cell r="N528">
            <v>40982</v>
          </cell>
        </row>
        <row r="529">
          <cell r="A529" t="str">
            <v>2104008500</v>
          </cell>
          <cell r="B529" t="str">
            <v>Nonpoint</v>
          </cell>
          <cell r="C529" t="str">
            <v>Stationary Fuel Comb /Residential /Wood /Furnace: Indoor, cordwood-fired, general</v>
          </cell>
          <cell r="D529" t="str">
            <v>Fuel Comb - Residential - Wood</v>
          </cell>
          <cell r="E529" t="str">
            <v>RWC_Furnace_cordwood</v>
          </cell>
          <cell r="F529" t="str">
            <v>A</v>
          </cell>
          <cell r="G529" t="str">
            <v>Stationary Source Fuel Combustion</v>
          </cell>
          <cell r="H529" t="str">
            <v>Residential</v>
          </cell>
          <cell r="I529" t="str">
            <v>Wood</v>
          </cell>
          <cell r="J529" t="str">
            <v>Furnace: Indoor, cordwood-fired, general</v>
          </cell>
          <cell r="M529">
            <v>39534</v>
          </cell>
          <cell r="N529">
            <v>40982</v>
          </cell>
        </row>
        <row r="530">
          <cell r="A530" t="str">
            <v>2104008510</v>
          </cell>
          <cell r="B530" t="str">
            <v>Nonpoint</v>
          </cell>
          <cell r="C530" t="str">
            <v>Stationary Fuel Comb /Residential /Wood /Furnace: Indoor, cordwood-fired, non-EPA certified</v>
          </cell>
          <cell r="D530" t="str">
            <v>Fuel Comb - Residential - Wood</v>
          </cell>
          <cell r="E530" t="str">
            <v>RWC_Furnace_cordwood</v>
          </cell>
          <cell r="F530" t="str">
            <v>B</v>
          </cell>
          <cell r="G530" t="str">
            <v>Stationary Source Fuel Combustion</v>
          </cell>
          <cell r="H530" t="str">
            <v>Residential</v>
          </cell>
          <cell r="I530" t="str">
            <v>Wood</v>
          </cell>
          <cell r="J530" t="str">
            <v>Furnace: Indoor, cordwood-fired, non-EPA certified</v>
          </cell>
          <cell r="M530">
            <v>39534</v>
          </cell>
          <cell r="N530">
            <v>40982</v>
          </cell>
        </row>
        <row r="531">
          <cell r="A531" t="str">
            <v>2104008520</v>
          </cell>
          <cell r="B531" t="str">
            <v>Nonpoint</v>
          </cell>
          <cell r="C531" t="str">
            <v>Stationary Fuel Comb /Residential /Wood /Furnace: Indoor, cordwood-fired, EPA certified</v>
          </cell>
          <cell r="D531" t="str">
            <v>Fuel Comb - Residential - Wood</v>
          </cell>
          <cell r="E531" t="str">
            <v>RWC_Furnace_cordwood</v>
          </cell>
          <cell r="F531" t="str">
            <v>B</v>
          </cell>
          <cell r="G531" t="str">
            <v>Stationary Source Fuel Combustion</v>
          </cell>
          <cell r="H531" t="str">
            <v>Residential</v>
          </cell>
          <cell r="I531" t="str">
            <v>Wood</v>
          </cell>
          <cell r="J531" t="str">
            <v>Furnace: Indoor, cordwood-fired, EPA certified</v>
          </cell>
          <cell r="M531">
            <v>39534</v>
          </cell>
          <cell r="N531">
            <v>40982</v>
          </cell>
        </row>
        <row r="532">
          <cell r="A532" t="str">
            <v>2104008530</v>
          </cell>
          <cell r="B532" t="str">
            <v>Nonpoint</v>
          </cell>
          <cell r="C532" t="str">
            <v>Stationary Fuel Comb /Residential /Wood /Furnace: Indoor, pellet-fired, general</v>
          </cell>
          <cell r="D532" t="str">
            <v>Fuel Comb - Residential - Wood</v>
          </cell>
          <cell r="E532" t="str">
            <v>RWC_Furnace_pellet</v>
          </cell>
          <cell r="F532" t="str">
            <v>A</v>
          </cell>
          <cell r="G532" t="str">
            <v>Stationary Source Fuel Combustion</v>
          </cell>
          <cell r="H532" t="str">
            <v>Residential</v>
          </cell>
          <cell r="I532" t="str">
            <v>Wood</v>
          </cell>
          <cell r="J532" t="str">
            <v>Furnace: Indoor, pellet-fired, general</v>
          </cell>
          <cell r="M532">
            <v>39534</v>
          </cell>
          <cell r="N532">
            <v>40982</v>
          </cell>
        </row>
        <row r="533">
          <cell r="A533" t="str">
            <v>2104008540</v>
          </cell>
          <cell r="B533" t="str">
            <v>Nonpoint</v>
          </cell>
          <cell r="C533" t="str">
            <v>Stationary Fuel Comb /Residential /Wood /Furnace: Indoor, pellet-fired, non-EPA certified</v>
          </cell>
          <cell r="D533" t="str">
            <v>Fuel Comb - Residential - Wood</v>
          </cell>
          <cell r="E533" t="str">
            <v>RWC_Furnace_pellet</v>
          </cell>
          <cell r="F533" t="str">
            <v>B</v>
          </cell>
          <cell r="G533" t="str">
            <v>Stationary Source Fuel Combustion</v>
          </cell>
          <cell r="H533" t="str">
            <v>Residential</v>
          </cell>
          <cell r="I533" t="str">
            <v>Wood</v>
          </cell>
          <cell r="J533" t="str">
            <v>Furnace: Indoor, pellet-fired, non-EPA certified</v>
          </cell>
          <cell r="M533">
            <v>39534</v>
          </cell>
          <cell r="N533">
            <v>40982</v>
          </cell>
        </row>
        <row r="534">
          <cell r="A534" t="str">
            <v>2104008550</v>
          </cell>
          <cell r="B534" t="str">
            <v>Nonpoint</v>
          </cell>
          <cell r="C534" t="str">
            <v>Stationary Fuel Comb /Residential /Wood /Furnace: Indoor, pellet-fired, EPA certified</v>
          </cell>
          <cell r="D534" t="str">
            <v>Fuel Comb - Residential - Wood</v>
          </cell>
          <cell r="E534" t="str">
            <v>RWC_Furnace_pellet</v>
          </cell>
          <cell r="F534" t="str">
            <v>B</v>
          </cell>
          <cell r="G534" t="str">
            <v>Stationary Source Fuel Combustion</v>
          </cell>
          <cell r="H534" t="str">
            <v>Residential</v>
          </cell>
          <cell r="I534" t="str">
            <v>Wood</v>
          </cell>
          <cell r="J534" t="str">
            <v>Furnace: Indoor, pellet-fired, EPA certified</v>
          </cell>
          <cell r="M534">
            <v>39534</v>
          </cell>
          <cell r="N534">
            <v>40982</v>
          </cell>
        </row>
        <row r="535">
          <cell r="A535" t="str">
            <v>2104008600</v>
          </cell>
          <cell r="B535" t="str">
            <v>Nonpoint</v>
          </cell>
          <cell r="C535" t="str">
            <v>Stationary Fuel Comb /Residential /Wood /Hydronic heater: general, all types</v>
          </cell>
          <cell r="D535" t="str">
            <v>Fuel Comb - Residential - Wood</v>
          </cell>
          <cell r="E535" t="str">
            <v>RWC_Hydronic</v>
          </cell>
          <cell r="F535" t="str">
            <v>A</v>
          </cell>
          <cell r="G535" t="str">
            <v>Stationary Source Fuel Combustion</v>
          </cell>
          <cell r="H535" t="str">
            <v>Residential</v>
          </cell>
          <cell r="I535" t="str">
            <v>Wood</v>
          </cell>
          <cell r="J535" t="str">
            <v>Hydronic heater: general, all types</v>
          </cell>
          <cell r="M535">
            <v>39534</v>
          </cell>
          <cell r="N535">
            <v>40982</v>
          </cell>
        </row>
        <row r="536">
          <cell r="A536" t="str">
            <v>2104008610</v>
          </cell>
          <cell r="B536" t="str">
            <v>Nonpoint</v>
          </cell>
          <cell r="C536" t="str">
            <v>Stationary Fuel Comb /Residential /Wood /Hydronic heater: outdoor</v>
          </cell>
          <cell r="D536" t="str">
            <v>Fuel Comb - Residential - Wood</v>
          </cell>
          <cell r="E536" t="str">
            <v>RWC_Hydronic</v>
          </cell>
          <cell r="F536" t="str">
            <v>B</v>
          </cell>
          <cell r="G536" t="str">
            <v>Stationary Source Fuel Combustion</v>
          </cell>
          <cell r="H536" t="str">
            <v>Residential</v>
          </cell>
          <cell r="I536" t="str">
            <v>Wood</v>
          </cell>
          <cell r="J536" t="str">
            <v>Hydronic heater: outdoor</v>
          </cell>
          <cell r="M536">
            <v>39534</v>
          </cell>
          <cell r="N536">
            <v>40982</v>
          </cell>
        </row>
        <row r="537">
          <cell r="A537" t="str">
            <v>2104008620</v>
          </cell>
          <cell r="B537" t="str">
            <v>Nonpoint</v>
          </cell>
          <cell r="C537" t="str">
            <v>Stationary Fuel Comb /Residential /Wood /Hydronic heater: indoor</v>
          </cell>
          <cell r="D537" t="str">
            <v>Fuel Comb - Residential - Wood</v>
          </cell>
          <cell r="E537" t="str">
            <v>RWC_Hydronic</v>
          </cell>
          <cell r="F537" t="str">
            <v>B</v>
          </cell>
          <cell r="G537" t="str">
            <v>Stationary Source Fuel Combustion</v>
          </cell>
          <cell r="H537" t="str">
            <v>Residential</v>
          </cell>
          <cell r="I537" t="str">
            <v>Wood</v>
          </cell>
          <cell r="J537" t="str">
            <v>Hydronic heater: indoor</v>
          </cell>
          <cell r="M537">
            <v>39534</v>
          </cell>
          <cell r="N537">
            <v>40982</v>
          </cell>
        </row>
        <row r="538">
          <cell r="A538" t="str">
            <v>2104008630</v>
          </cell>
          <cell r="B538" t="str">
            <v>Nonpoint</v>
          </cell>
          <cell r="C538" t="str">
            <v>Stationary Fuel Comb /Residential /Wood /Hydronic heater: pellet-fired</v>
          </cell>
          <cell r="D538" t="str">
            <v>Fuel Comb - Residential - Wood</v>
          </cell>
          <cell r="E538" t="str">
            <v>RWC_Hydronic</v>
          </cell>
          <cell r="F538" t="str">
            <v>B</v>
          </cell>
          <cell r="G538" t="str">
            <v>Stationary Source Fuel Combustion</v>
          </cell>
          <cell r="H538" t="str">
            <v>Residential</v>
          </cell>
          <cell r="I538" t="str">
            <v>Wood</v>
          </cell>
          <cell r="J538" t="str">
            <v>Hydronic heater: pellet-fired</v>
          </cell>
          <cell r="M538">
            <v>39534</v>
          </cell>
          <cell r="N538">
            <v>40982</v>
          </cell>
        </row>
        <row r="539">
          <cell r="A539" t="str">
            <v>2104008640</v>
          </cell>
          <cell r="B539" t="str">
            <v>Nonpoint</v>
          </cell>
          <cell r="C539" t="str">
            <v>Stationary Fuel Comb /Residential /Wood /Hydronic heater: meets NESCAUM phase II standards</v>
          </cell>
          <cell r="D539" t="str">
            <v>Fuel Comb - Residential - Wood</v>
          </cell>
          <cell r="E539" t="str">
            <v>RWC_Hydronic</v>
          </cell>
          <cell r="F539" t="str">
            <v>B</v>
          </cell>
          <cell r="G539" t="str">
            <v>Stationary Source Fuel Combustion</v>
          </cell>
          <cell r="H539" t="str">
            <v>Residential</v>
          </cell>
          <cell r="I539" t="str">
            <v>Wood</v>
          </cell>
          <cell r="J539" t="str">
            <v>Hydronic heater: meets NESCAUM phase II standards</v>
          </cell>
          <cell r="M539">
            <v>39534</v>
          </cell>
          <cell r="N539">
            <v>40982</v>
          </cell>
        </row>
        <row r="540">
          <cell r="A540" t="str">
            <v>2104008700</v>
          </cell>
          <cell r="B540" t="str">
            <v>Nonpoint</v>
          </cell>
          <cell r="C540" t="str">
            <v>Stationary Fuel Comb /Residential /Wood /Outdoor wood burning device, NEC (fire-pits, chimeas, etc)</v>
          </cell>
          <cell r="D540" t="str">
            <v>Fuel Comb - Residential - Wood</v>
          </cell>
          <cell r="G540" t="str">
            <v>Stationary Source Fuel Combustion</v>
          </cell>
          <cell r="H540" t="str">
            <v>Residential</v>
          </cell>
          <cell r="I540" t="str">
            <v>Wood</v>
          </cell>
          <cell r="J540" t="str">
            <v>Outdoor wood burning device, NEC (fire-pits, chimeas, etc)</v>
          </cell>
          <cell r="M540">
            <v>39534</v>
          </cell>
          <cell r="N540">
            <v>40982</v>
          </cell>
        </row>
        <row r="541">
          <cell r="A541" t="str">
            <v>2104009000</v>
          </cell>
          <cell r="B541" t="str">
            <v>Nonpoint</v>
          </cell>
          <cell r="C541" t="str">
            <v>Stationary Fuel Comb /Residential /Firelog /Total: All Combustor Types</v>
          </cell>
          <cell r="D541" t="str">
            <v>Fuel Comb - Residential - Wood</v>
          </cell>
          <cell r="G541" t="str">
            <v>Stationary Source Fuel Combustion</v>
          </cell>
          <cell r="H541" t="str">
            <v>Residential</v>
          </cell>
          <cell r="I541" t="str">
            <v>Firelog</v>
          </cell>
          <cell r="J541" t="str">
            <v>Total: All Combustor Types</v>
          </cell>
          <cell r="M541">
            <v>36964</v>
          </cell>
          <cell r="N541">
            <v>40982</v>
          </cell>
        </row>
        <row r="542">
          <cell r="A542" t="str">
            <v>2104010000</v>
          </cell>
          <cell r="B542" t="str">
            <v>Nonpoint</v>
          </cell>
          <cell r="C542" t="str">
            <v>Stationary Fuel Comb /Residential /Biomass; All Except Wood /Total: All Combustor Types</v>
          </cell>
          <cell r="D542" t="str">
            <v>Fuel Comb - Residential - Other</v>
          </cell>
          <cell r="G542" t="str">
            <v>Stationary Source Fuel Combustion</v>
          </cell>
          <cell r="H542" t="str">
            <v>Residential</v>
          </cell>
          <cell r="I542" t="str">
            <v>Biomass; All Except Wood</v>
          </cell>
          <cell r="J542" t="str">
            <v>Total: All Combustor Types</v>
          </cell>
          <cell r="M542">
            <v>39534</v>
          </cell>
          <cell r="N542">
            <v>40982</v>
          </cell>
        </row>
        <row r="543">
          <cell r="A543" t="str">
            <v>2104011000</v>
          </cell>
          <cell r="B543" t="str">
            <v>Nonpoint</v>
          </cell>
          <cell r="C543" t="str">
            <v>Stationary Fuel Comb /Residential /Kerosene /Total: All Heater Types</v>
          </cell>
          <cell r="D543" t="str">
            <v>Fuel Comb - Residential - Oil</v>
          </cell>
          <cell r="G543" t="str">
            <v>Stationary Source Fuel Combustion</v>
          </cell>
          <cell r="H543" t="str">
            <v>Residential</v>
          </cell>
          <cell r="I543" t="str">
            <v>Kerosene</v>
          </cell>
          <cell r="J543" t="str">
            <v>Total: All Heater Types</v>
          </cell>
          <cell r="N543">
            <v>40982</v>
          </cell>
        </row>
        <row r="544">
          <cell r="A544" t="str">
            <v>2199001000</v>
          </cell>
          <cell r="B544" t="str">
            <v>Nonpoint</v>
          </cell>
          <cell r="C544" t="str">
            <v>Stationary Fuel Comb /Total Area Source /Anthracite Coal /Total: All Boiler Types</v>
          </cell>
          <cell r="D544" t="str">
            <v>Fuel Comb - Comm/Institutional - Coal</v>
          </cell>
          <cell r="G544" t="str">
            <v>Stationary Source Fuel Combustion</v>
          </cell>
          <cell r="H544" t="str">
            <v>Total Area Source Fuel Combustion</v>
          </cell>
          <cell r="I544" t="str">
            <v>Anthracite Coal</v>
          </cell>
          <cell r="J544" t="str">
            <v>Total: All Boiler Types</v>
          </cell>
          <cell r="L544" t="str">
            <v>2005</v>
          </cell>
          <cell r="N544">
            <v>40982</v>
          </cell>
        </row>
        <row r="545">
          <cell r="A545" t="str">
            <v>2199002000</v>
          </cell>
          <cell r="B545" t="str">
            <v>Nonpoint</v>
          </cell>
          <cell r="C545" t="str">
            <v>Stationary Fuel Comb /Total Area Source /Bituminous/Subbituminous Coal /Total: All Boiler Types</v>
          </cell>
          <cell r="D545" t="str">
            <v>Fuel Comb - Comm/Institutional - Coal</v>
          </cell>
          <cell r="G545" t="str">
            <v>Stationary Source Fuel Combustion</v>
          </cell>
          <cell r="H545" t="str">
            <v>Total Area Source Fuel Combustion</v>
          </cell>
          <cell r="I545" t="str">
            <v>Bituminous/Subbituminous Coal</v>
          </cell>
          <cell r="J545" t="str">
            <v>Total: All Boiler Types</v>
          </cell>
          <cell r="L545" t="str">
            <v>2005</v>
          </cell>
          <cell r="N545">
            <v>40982</v>
          </cell>
        </row>
        <row r="546">
          <cell r="A546" t="str">
            <v>2199003000</v>
          </cell>
          <cell r="B546" t="str">
            <v>Nonpoint</v>
          </cell>
          <cell r="C546" t="str">
            <v>Stationary Fuel Comb /Total Area Source /Lignite Coal /Total: All Boiler Types</v>
          </cell>
          <cell r="D546" t="str">
            <v>Fuel Comb - Comm/Institutional - Coal</v>
          </cell>
          <cell r="G546" t="str">
            <v>Stationary Source Fuel Combustion</v>
          </cell>
          <cell r="H546" t="str">
            <v>Total Area Source Fuel Combustion</v>
          </cell>
          <cell r="I546" t="str">
            <v>Lignite Coal</v>
          </cell>
          <cell r="J546" t="str">
            <v>Total: All Boiler Types</v>
          </cell>
          <cell r="L546" t="str">
            <v>2005</v>
          </cell>
          <cell r="N546">
            <v>40982</v>
          </cell>
        </row>
        <row r="547">
          <cell r="A547" t="str">
            <v>2199004000</v>
          </cell>
          <cell r="B547" t="str">
            <v>Nonpoint</v>
          </cell>
          <cell r="C547" t="str">
            <v>Stationary Fuel Comb /Total Area Source /Distillate Oil /Total: Boilers and IC Engines</v>
          </cell>
          <cell r="D547" t="str">
            <v>Fuel Comb - Industrial Boilers, ICEs - Oil</v>
          </cell>
          <cell r="G547" t="str">
            <v>Stationary Source Fuel Combustion</v>
          </cell>
          <cell r="H547" t="str">
            <v>Total Area Source Fuel Combustion</v>
          </cell>
          <cell r="I547" t="str">
            <v>Distillate Oil</v>
          </cell>
          <cell r="J547" t="str">
            <v>Total: Boilers and IC Engines</v>
          </cell>
          <cell r="L547" t="str">
            <v>2005</v>
          </cell>
          <cell r="N547">
            <v>40982</v>
          </cell>
        </row>
        <row r="548">
          <cell r="A548" t="str">
            <v>2199004001</v>
          </cell>
          <cell r="B548" t="str">
            <v>Nonpoint</v>
          </cell>
          <cell r="C548" t="str">
            <v>Stationary Fuel Comb /Total Area Source /Distillate Oil /All Boiler Types</v>
          </cell>
          <cell r="D548" t="str">
            <v>Fuel Comb - Industrial Boilers, ICEs - Oil</v>
          </cell>
          <cell r="G548" t="str">
            <v>Stationary Source Fuel Combustion</v>
          </cell>
          <cell r="H548" t="str">
            <v>Total Area Source Fuel Combustion</v>
          </cell>
          <cell r="I548" t="str">
            <v>Distillate Oil</v>
          </cell>
          <cell r="J548" t="str">
            <v>All Boiler Types</v>
          </cell>
          <cell r="L548" t="str">
            <v>2005</v>
          </cell>
          <cell r="N548">
            <v>40982</v>
          </cell>
        </row>
        <row r="549">
          <cell r="A549" t="str">
            <v>2199004002</v>
          </cell>
          <cell r="B549" t="str">
            <v>Nonpoint</v>
          </cell>
          <cell r="C549" t="str">
            <v>Stationary Fuel Comb /Total Area Source /Distillate Oil /All IC Engine Types</v>
          </cell>
          <cell r="D549" t="str">
            <v>Fuel Comb - Industrial Boilers, ICEs - Oil</v>
          </cell>
          <cell r="G549" t="str">
            <v>Stationary Source Fuel Combustion</v>
          </cell>
          <cell r="H549" t="str">
            <v>Total Area Source Fuel Combustion</v>
          </cell>
          <cell r="I549" t="str">
            <v>Distillate Oil</v>
          </cell>
          <cell r="J549" t="str">
            <v>All IC Engine Types</v>
          </cell>
          <cell r="L549" t="str">
            <v>2005</v>
          </cell>
          <cell r="N549">
            <v>40982</v>
          </cell>
        </row>
        <row r="550">
          <cell r="A550" t="str">
            <v>2199005000</v>
          </cell>
          <cell r="B550" t="str">
            <v>Nonpoint</v>
          </cell>
          <cell r="C550" t="str">
            <v>Stationary Fuel Comb /Total Area Source /Residual Oil /Total: All Boiler Types</v>
          </cell>
          <cell r="D550" t="str">
            <v>Fuel Comb - Industrial Boilers, ICEs - Oil</v>
          </cell>
          <cell r="G550" t="str">
            <v>Stationary Source Fuel Combustion</v>
          </cell>
          <cell r="H550" t="str">
            <v>Total Area Source Fuel Combustion</v>
          </cell>
          <cell r="I550" t="str">
            <v>Residual Oil</v>
          </cell>
          <cell r="J550" t="str">
            <v>Total: All Boiler Types</v>
          </cell>
          <cell r="L550" t="str">
            <v>2005</v>
          </cell>
          <cell r="N550">
            <v>40982</v>
          </cell>
        </row>
        <row r="551">
          <cell r="A551" t="str">
            <v>2199006000</v>
          </cell>
          <cell r="B551" t="str">
            <v>Nonpoint</v>
          </cell>
          <cell r="C551" t="str">
            <v>Stationary Fuel Comb /Total Area Source /Natural Gas /Total: Boilers and IC Engines</v>
          </cell>
          <cell r="D551" t="str">
            <v>Fuel Comb - Industrial Boilers, ICEs - Natural Gas</v>
          </cell>
          <cell r="G551" t="str">
            <v>Stationary Source Fuel Combustion</v>
          </cell>
          <cell r="H551" t="str">
            <v>Total Area Source Fuel Combustion</v>
          </cell>
          <cell r="I551" t="str">
            <v>Natural Gas</v>
          </cell>
          <cell r="J551" t="str">
            <v>Total: Boilers and IC Engines</v>
          </cell>
          <cell r="L551" t="str">
            <v>2005</v>
          </cell>
          <cell r="N551">
            <v>40982</v>
          </cell>
        </row>
        <row r="552">
          <cell r="A552" t="str">
            <v>2199006001</v>
          </cell>
          <cell r="B552" t="str">
            <v>Nonpoint</v>
          </cell>
          <cell r="C552" t="str">
            <v>Stationary Fuel Comb /Total Area Source /Natural Gas /All Boiler Types</v>
          </cell>
          <cell r="D552" t="str">
            <v>Fuel Comb - Industrial Boilers, ICEs - Natural Gas</v>
          </cell>
          <cell r="G552" t="str">
            <v>Stationary Source Fuel Combustion</v>
          </cell>
          <cell r="H552" t="str">
            <v>Total Area Source Fuel Combustion</v>
          </cell>
          <cell r="I552" t="str">
            <v>Natural Gas</v>
          </cell>
          <cell r="J552" t="str">
            <v>All Boiler Types</v>
          </cell>
          <cell r="L552" t="str">
            <v>2005</v>
          </cell>
          <cell r="N552">
            <v>40982</v>
          </cell>
        </row>
        <row r="553">
          <cell r="A553" t="str">
            <v>2199006002</v>
          </cell>
          <cell r="B553" t="str">
            <v>Nonpoint</v>
          </cell>
          <cell r="C553" t="str">
            <v>Stationary Fuel Comb /Total Area Source /Natural Gas /All IC Engine Types</v>
          </cell>
          <cell r="D553" t="str">
            <v>Fuel Comb - Industrial Boilers, ICEs - Natural Gas</v>
          </cell>
          <cell r="G553" t="str">
            <v>Stationary Source Fuel Combustion</v>
          </cell>
          <cell r="H553" t="str">
            <v>Total Area Source Fuel Combustion</v>
          </cell>
          <cell r="I553" t="str">
            <v>Natural Gas</v>
          </cell>
          <cell r="J553" t="str">
            <v>All IC Engine Types</v>
          </cell>
          <cell r="L553" t="str">
            <v>2005</v>
          </cell>
          <cell r="N553">
            <v>40982</v>
          </cell>
        </row>
        <row r="554">
          <cell r="A554" t="str">
            <v>2199007000</v>
          </cell>
          <cell r="B554" t="str">
            <v>Nonpoint</v>
          </cell>
          <cell r="C554" t="str">
            <v>Stationary Fuel Comb /Total Area Source /Liquified Petroleum Gas /Total: All Boiler Types</v>
          </cell>
          <cell r="D554" t="str">
            <v>Fuel Comb - Industrial Boilers, ICEs - Other</v>
          </cell>
          <cell r="G554" t="str">
            <v>Stationary Source Fuel Combustion</v>
          </cell>
          <cell r="H554" t="str">
            <v>Total Area Source Fuel Combustion</v>
          </cell>
          <cell r="I554" t="str">
            <v>Liquified Petroleum Gas (LPG)</v>
          </cell>
          <cell r="J554" t="str">
            <v>Total: All Boiler Types</v>
          </cell>
          <cell r="L554" t="str">
            <v>2005</v>
          </cell>
          <cell r="N554">
            <v>40982</v>
          </cell>
        </row>
        <row r="555">
          <cell r="A555" t="str">
            <v>2199008000</v>
          </cell>
          <cell r="B555" t="str">
            <v>Nonpoint</v>
          </cell>
          <cell r="C555" t="str">
            <v>Stationary Fuel Comb /Total Area Source /Wood /Total: All Boiler Types</v>
          </cell>
          <cell r="D555" t="str">
            <v>Fuel Comb - Industrial Boilers, ICEs - Biomass</v>
          </cell>
          <cell r="G555" t="str">
            <v>Stationary Source Fuel Combustion</v>
          </cell>
          <cell r="H555" t="str">
            <v>Total Area Source Fuel Combustion</v>
          </cell>
          <cell r="I555" t="str">
            <v>Wood</v>
          </cell>
          <cell r="J555" t="str">
            <v>Total: All Boiler Types</v>
          </cell>
          <cell r="L555" t="str">
            <v>2005</v>
          </cell>
          <cell r="N555">
            <v>40982</v>
          </cell>
        </row>
        <row r="556">
          <cell r="A556" t="str">
            <v>2199009000</v>
          </cell>
          <cell r="B556" t="str">
            <v>Nonpoint</v>
          </cell>
          <cell r="C556" t="str">
            <v>Stationary Fuel Comb /Total Area Source /Petroleum Coke /Total: All Boiler Types</v>
          </cell>
          <cell r="D556" t="str">
            <v>Fuel Comb - Industrial Boilers, ICEs - Other</v>
          </cell>
          <cell r="G556" t="str">
            <v>Stationary Source Fuel Combustion</v>
          </cell>
          <cell r="H556" t="str">
            <v>Total Area Source Fuel Combustion</v>
          </cell>
          <cell r="I556" t="str">
            <v>Petroleum Coke</v>
          </cell>
          <cell r="J556" t="str">
            <v>Total: All Boiler Types</v>
          </cell>
          <cell r="L556" t="str">
            <v>2005</v>
          </cell>
          <cell r="N556">
            <v>40982</v>
          </cell>
        </row>
        <row r="557">
          <cell r="A557" t="str">
            <v>2199010000</v>
          </cell>
          <cell r="B557" t="str">
            <v>Nonpoint</v>
          </cell>
          <cell r="C557" t="str">
            <v>Stationary Fuel Comb /Total Area Source /Process Gas /Total: All Boiler Types</v>
          </cell>
          <cell r="D557" t="str">
            <v>Fuel Comb - Industrial Boilers, ICEs - Other</v>
          </cell>
          <cell r="G557" t="str">
            <v>Stationary Source Fuel Combustion</v>
          </cell>
          <cell r="H557" t="str">
            <v>Total Area Source Fuel Combustion</v>
          </cell>
          <cell r="I557" t="str">
            <v>Process Gas</v>
          </cell>
          <cell r="J557" t="str">
            <v>Total: All Boiler Types</v>
          </cell>
          <cell r="L557" t="str">
            <v>2005</v>
          </cell>
          <cell r="N557">
            <v>40982</v>
          </cell>
        </row>
        <row r="558">
          <cell r="A558" t="str">
            <v>2199011000</v>
          </cell>
          <cell r="B558" t="str">
            <v>Nonpoint</v>
          </cell>
          <cell r="C558" t="str">
            <v>Stationary Fuel Comb /Total Area Source /Kerosene /Total: All Heater Types</v>
          </cell>
          <cell r="D558" t="str">
            <v>Fuel Comb - Industrial Boilers, ICEs - Oil</v>
          </cell>
          <cell r="G558" t="str">
            <v>Stationary Source Fuel Combustion</v>
          </cell>
          <cell r="H558" t="str">
            <v>Total Area Source Fuel Combustion</v>
          </cell>
          <cell r="I558" t="str">
            <v>Kerosene</v>
          </cell>
          <cell r="J558" t="str">
            <v>Total: All Heater Types</v>
          </cell>
          <cell r="L558" t="str">
            <v>2005</v>
          </cell>
          <cell r="N558">
            <v>40982</v>
          </cell>
        </row>
        <row r="559">
          <cell r="A559" t="str">
            <v>2201001000</v>
          </cell>
          <cell r="B559" t="str">
            <v>Onroad</v>
          </cell>
          <cell r="C559" t="str">
            <v>Highway Veh - Gasoline - Light Duty Vehicles (LDGV) - Total: All Road Types</v>
          </cell>
          <cell r="D559" t="str">
            <v>Mobile - On-Road Gasoline Light Duty Vehicles</v>
          </cell>
          <cell r="G559" t="str">
            <v>Mobile Sources</v>
          </cell>
          <cell r="H559" t="str">
            <v>Highway Vehicles - Gasoline</v>
          </cell>
          <cell r="I559" t="str">
            <v>Light Duty Gasoline Vehicles (LDGV)</v>
          </cell>
          <cell r="J559" t="str">
            <v>Total: All Road Types</v>
          </cell>
          <cell r="L559" t="str">
            <v>2005</v>
          </cell>
          <cell r="N559">
            <v>40982</v>
          </cell>
        </row>
        <row r="560">
          <cell r="A560" t="str">
            <v>2201001110</v>
          </cell>
          <cell r="B560" t="str">
            <v>Onroad</v>
          </cell>
          <cell r="C560" t="str">
            <v>Highway Veh - Gasoline - Light Duty Vehicles (LDGV) - Rural Interstate: Total</v>
          </cell>
          <cell r="D560" t="str">
            <v>Mobile - On-Road Gasoline Light Duty Vehicles</v>
          </cell>
          <cell r="G560" t="str">
            <v>Mobile Sources</v>
          </cell>
          <cell r="H560" t="str">
            <v>Highway Vehicles - Gasoline</v>
          </cell>
          <cell r="I560" t="str">
            <v>Light Duty Gasoline Vehicles (LDGV)</v>
          </cell>
          <cell r="J560" t="str">
            <v>Rural Interstate: Total</v>
          </cell>
          <cell r="N560">
            <v>40982</v>
          </cell>
        </row>
        <row r="561">
          <cell r="A561" t="str">
            <v>2201001111</v>
          </cell>
          <cell r="B561" t="str">
            <v>Onroad</v>
          </cell>
          <cell r="C561" t="str">
            <v>Highway Veh - Gasoline - Light Duty Vehicles (LDGV) - Interstate: Rural Time 1</v>
          </cell>
          <cell r="D561" t="str">
            <v>Mobile - On-Road Gasoline Light Duty Vehicles</v>
          </cell>
          <cell r="G561" t="str">
            <v>Mobile Sources</v>
          </cell>
          <cell r="H561" t="str">
            <v>Highway Vehicles - Gasoline</v>
          </cell>
          <cell r="I561" t="str">
            <v>Light Duty Gasoline Vehicles (LDGV)</v>
          </cell>
          <cell r="J561" t="str">
            <v>Interstate: Rural Time 1</v>
          </cell>
          <cell r="L561" t="str">
            <v>2002</v>
          </cell>
          <cell r="N561">
            <v>40982</v>
          </cell>
        </row>
        <row r="562">
          <cell r="A562" t="str">
            <v>2201001112</v>
          </cell>
          <cell r="B562" t="str">
            <v>Onroad</v>
          </cell>
          <cell r="C562" t="str">
            <v>Highway Veh - Gasoline - Light Duty Vehicles (LDGV) - Interstate: Rural Time 2</v>
          </cell>
          <cell r="D562" t="str">
            <v>Mobile - On-Road Gasoline Light Duty Vehicles</v>
          </cell>
          <cell r="G562" t="str">
            <v>Mobile Sources</v>
          </cell>
          <cell r="H562" t="str">
            <v>Highway Vehicles - Gasoline</v>
          </cell>
          <cell r="I562" t="str">
            <v>Light Duty Gasoline Vehicles (LDGV)</v>
          </cell>
          <cell r="J562" t="str">
            <v>Interstate: Rural Time 2</v>
          </cell>
          <cell r="L562" t="str">
            <v>2002</v>
          </cell>
          <cell r="N562">
            <v>40982</v>
          </cell>
        </row>
        <row r="563">
          <cell r="A563" t="str">
            <v>2201001113</v>
          </cell>
          <cell r="B563" t="str">
            <v>Onroad</v>
          </cell>
          <cell r="C563" t="str">
            <v>Highway Veh - Gasoline - Light Duty Vehicles (LDGV) - Interstate: Rural Time 3</v>
          </cell>
          <cell r="D563" t="str">
            <v>Mobile - On-Road Gasoline Light Duty Vehicles</v>
          </cell>
          <cell r="G563" t="str">
            <v>Mobile Sources</v>
          </cell>
          <cell r="H563" t="str">
            <v>Highway Vehicles - Gasoline</v>
          </cell>
          <cell r="I563" t="str">
            <v>Light Duty Gasoline Vehicles (LDGV)</v>
          </cell>
          <cell r="J563" t="str">
            <v>Interstate: Rural Time 3</v>
          </cell>
          <cell r="L563" t="str">
            <v>2002</v>
          </cell>
          <cell r="N563">
            <v>40982</v>
          </cell>
        </row>
        <row r="564">
          <cell r="A564" t="str">
            <v>2201001114</v>
          </cell>
          <cell r="B564" t="str">
            <v>Onroad</v>
          </cell>
          <cell r="C564" t="str">
            <v>Highway Veh - Gasoline - Light Duty Vehicles (LDGV) - Interstate: Rural Time 4</v>
          </cell>
          <cell r="D564" t="str">
            <v>Mobile - On-Road Gasoline Light Duty Vehicles</v>
          </cell>
          <cell r="G564" t="str">
            <v>Mobile Sources</v>
          </cell>
          <cell r="H564" t="str">
            <v>Highway Vehicles - Gasoline</v>
          </cell>
          <cell r="I564" t="str">
            <v>Light Duty Gasoline Vehicles (LDGV)</v>
          </cell>
          <cell r="J564" t="str">
            <v>Interstate: Rural Time 4</v>
          </cell>
          <cell r="L564" t="str">
            <v>2002</v>
          </cell>
          <cell r="N564">
            <v>40982</v>
          </cell>
        </row>
        <row r="565">
          <cell r="A565" t="str">
            <v>220100111B</v>
          </cell>
          <cell r="B565" t="str">
            <v>Onroad</v>
          </cell>
          <cell r="C565" t="str">
            <v>Highway Veh - Gasoline - Light Duty Vehicles (LDGV) - Rural Interstate: Brake Wear</v>
          </cell>
          <cell r="D565" t="str">
            <v>Mobile - On-Road Gasoline Light Duty Vehicles</v>
          </cell>
          <cell r="G565" t="str">
            <v>Mobile Sources</v>
          </cell>
          <cell r="H565" t="str">
            <v>Highway Vehicles - Gasoline</v>
          </cell>
          <cell r="I565" t="str">
            <v>Light Duty Gasoline Vehicles (LDGV)</v>
          </cell>
          <cell r="J565" t="str">
            <v>Rural Interstate: Brake Wear</v>
          </cell>
          <cell r="L565" t="str">
            <v>2005</v>
          </cell>
          <cell r="M565">
            <v>37300</v>
          </cell>
          <cell r="N565">
            <v>40982</v>
          </cell>
        </row>
        <row r="566">
          <cell r="A566" t="str">
            <v>220100111T</v>
          </cell>
          <cell r="B566" t="str">
            <v>Onroad</v>
          </cell>
          <cell r="C566" t="str">
            <v>Highway Veh - Gasoline - Light Duty Vehicles (LDGV) - Rural Interstate: Tire Wear</v>
          </cell>
          <cell r="D566" t="str">
            <v>Mobile - On-Road Gasoline Light Duty Vehicles</v>
          </cell>
          <cell r="G566" t="str">
            <v>Mobile Sources</v>
          </cell>
          <cell r="H566" t="str">
            <v>Highway Vehicles - Gasoline</v>
          </cell>
          <cell r="I566" t="str">
            <v>Light Duty Gasoline Vehicles (LDGV)</v>
          </cell>
          <cell r="J566" t="str">
            <v>Rural Interstate: Tire Wear</v>
          </cell>
          <cell r="L566" t="str">
            <v>2005</v>
          </cell>
          <cell r="M566">
            <v>37300</v>
          </cell>
          <cell r="N566">
            <v>40982</v>
          </cell>
        </row>
        <row r="567">
          <cell r="A567" t="str">
            <v>220100111V</v>
          </cell>
          <cell r="B567" t="str">
            <v>Onroad</v>
          </cell>
          <cell r="C567" t="str">
            <v>Highway Veh - Gasoline - Light Duty Vehicles (LDGV) - Rural Interstate: Evap (except Refueling)</v>
          </cell>
          <cell r="D567" t="str">
            <v>Mobile - On-Road Gasoline Light Duty Vehicles</v>
          </cell>
          <cell r="G567" t="str">
            <v>Mobile Sources</v>
          </cell>
          <cell r="H567" t="str">
            <v>Highway Vehicles - Gasoline</v>
          </cell>
          <cell r="I567" t="str">
            <v>Light Duty Gasoline Vehicles (LDGV)</v>
          </cell>
          <cell r="J567" t="str">
            <v>Rural Interstate: Evap (except Refueling)</v>
          </cell>
          <cell r="L567" t="str">
            <v>2005</v>
          </cell>
          <cell r="M567">
            <v>37300</v>
          </cell>
          <cell r="N567">
            <v>40982</v>
          </cell>
        </row>
        <row r="568">
          <cell r="A568" t="str">
            <v>220100111X</v>
          </cell>
          <cell r="B568" t="str">
            <v>Onroad</v>
          </cell>
          <cell r="C568" t="str">
            <v>Highway Veh - Gasoline - Light Duty Vehicles (LDGV) - Rural Interstate: Exhaust</v>
          </cell>
          <cell r="D568" t="str">
            <v>Mobile - On-Road Gasoline Light Duty Vehicles</v>
          </cell>
          <cell r="G568" t="str">
            <v>Mobile Sources</v>
          </cell>
          <cell r="H568" t="str">
            <v>Highway Vehicles - Gasoline</v>
          </cell>
          <cell r="I568" t="str">
            <v>Light Duty Gasoline Vehicles (LDGV)</v>
          </cell>
          <cell r="J568" t="str">
            <v>Rural Interstate: Exhaust</v>
          </cell>
          <cell r="L568" t="str">
            <v>2005</v>
          </cell>
          <cell r="M568">
            <v>37300</v>
          </cell>
          <cell r="N568">
            <v>40982</v>
          </cell>
        </row>
        <row r="569">
          <cell r="A569" t="str">
            <v>2201001130</v>
          </cell>
          <cell r="B569" t="str">
            <v>Onroad</v>
          </cell>
          <cell r="C569" t="str">
            <v>Highway Veh - Gasoline - Light Duty Vehicles (LDGV) - Rural Other Principal Arterial: Total</v>
          </cell>
          <cell r="D569" t="str">
            <v>Mobile - On-Road Gasoline Light Duty Vehicles</v>
          </cell>
          <cell r="G569" t="str">
            <v>Mobile Sources</v>
          </cell>
          <cell r="H569" t="str">
            <v>Highway Vehicles - Gasoline</v>
          </cell>
          <cell r="I569" t="str">
            <v>Light Duty Gasoline Vehicles (LDGV)</v>
          </cell>
          <cell r="J569" t="str">
            <v>Rural Other Principal Arterial: Total</v>
          </cell>
          <cell r="N569">
            <v>40982</v>
          </cell>
        </row>
        <row r="570">
          <cell r="A570" t="str">
            <v>2201001131</v>
          </cell>
          <cell r="B570" t="str">
            <v>Onroad</v>
          </cell>
          <cell r="C570" t="str">
            <v>Highway Veh - Gasoline - Light Duty Vehicles (LDGV) - Other Principal Arterial: Rural Time 1</v>
          </cell>
          <cell r="D570" t="str">
            <v>Mobile - On-Road Gasoline Light Duty Vehicles</v>
          </cell>
          <cell r="G570" t="str">
            <v>Mobile Sources</v>
          </cell>
          <cell r="H570" t="str">
            <v>Highway Vehicles - Gasoline</v>
          </cell>
          <cell r="I570" t="str">
            <v>Light Duty Gasoline Vehicles (LDGV)</v>
          </cell>
          <cell r="J570" t="str">
            <v>Other Principal Arterial: Rural Time 1</v>
          </cell>
          <cell r="L570" t="str">
            <v>2002</v>
          </cell>
          <cell r="N570">
            <v>40982</v>
          </cell>
        </row>
        <row r="571">
          <cell r="A571" t="str">
            <v>2201001132</v>
          </cell>
          <cell r="B571" t="str">
            <v>Onroad</v>
          </cell>
          <cell r="C571" t="str">
            <v>Highway Veh - Gasoline - Light Duty Vehicles (LDGV) - Other Principal Arterial: Rural Time 2</v>
          </cell>
          <cell r="D571" t="str">
            <v>Mobile - On-Road Gasoline Light Duty Vehicles</v>
          </cell>
          <cell r="G571" t="str">
            <v>Mobile Sources</v>
          </cell>
          <cell r="H571" t="str">
            <v>Highway Vehicles - Gasoline</v>
          </cell>
          <cell r="I571" t="str">
            <v>Light Duty Gasoline Vehicles (LDGV)</v>
          </cell>
          <cell r="J571" t="str">
            <v>Other Principal Arterial: Rural Time 2</v>
          </cell>
          <cell r="L571" t="str">
            <v>2002</v>
          </cell>
          <cell r="N571">
            <v>40982</v>
          </cell>
        </row>
        <row r="572">
          <cell r="A572" t="str">
            <v>2201001133</v>
          </cell>
          <cell r="B572" t="str">
            <v>Onroad</v>
          </cell>
          <cell r="C572" t="str">
            <v>Highway Veh - Gasoline - Light Duty Vehicles (LDGV) - Other Principal Arterial: Rural Time 3</v>
          </cell>
          <cell r="D572" t="str">
            <v>Mobile - On-Road Gasoline Light Duty Vehicles</v>
          </cell>
          <cell r="G572" t="str">
            <v>Mobile Sources</v>
          </cell>
          <cell r="H572" t="str">
            <v>Highway Vehicles - Gasoline</v>
          </cell>
          <cell r="I572" t="str">
            <v>Light Duty Gasoline Vehicles (LDGV)</v>
          </cell>
          <cell r="J572" t="str">
            <v>Other Principal Arterial: Rural Time 3</v>
          </cell>
          <cell r="L572" t="str">
            <v>2002</v>
          </cell>
          <cell r="N572">
            <v>40982</v>
          </cell>
        </row>
        <row r="573">
          <cell r="A573" t="str">
            <v>2201001134</v>
          </cell>
          <cell r="B573" t="str">
            <v>Onroad</v>
          </cell>
          <cell r="C573" t="str">
            <v>Highway Veh - Gasoline - Light Duty Vehicles (LDGV) - Other Principal Arterial: Rural Time 4</v>
          </cell>
          <cell r="D573" t="str">
            <v>Mobile - On-Road Gasoline Light Duty Vehicles</v>
          </cell>
          <cell r="G573" t="str">
            <v>Mobile Sources</v>
          </cell>
          <cell r="H573" t="str">
            <v>Highway Vehicles - Gasoline</v>
          </cell>
          <cell r="I573" t="str">
            <v>Light Duty Gasoline Vehicles (LDGV)</v>
          </cell>
          <cell r="J573" t="str">
            <v>Other Principal Arterial: Rural Time 4</v>
          </cell>
          <cell r="L573" t="str">
            <v>2002</v>
          </cell>
          <cell r="N573">
            <v>40982</v>
          </cell>
        </row>
        <row r="574">
          <cell r="A574" t="str">
            <v>220100113B</v>
          </cell>
          <cell r="B574" t="str">
            <v>Onroad</v>
          </cell>
          <cell r="C574" t="str">
            <v>Highway Veh - Gasoline - Light Duty Vehicles (LDGV) - Rural Other Principal Arterial: Brake Wear</v>
          </cell>
          <cell r="D574" t="str">
            <v>Mobile - On-Road Gasoline Light Duty Vehicles</v>
          </cell>
          <cell r="G574" t="str">
            <v>Mobile Sources</v>
          </cell>
          <cell r="H574" t="str">
            <v>Highway Vehicles - Gasoline</v>
          </cell>
          <cell r="I574" t="str">
            <v>Light Duty Gasoline Vehicles (LDGV)</v>
          </cell>
          <cell r="J574" t="str">
            <v>Rural Other Principal Arterial: Brake Wear</v>
          </cell>
          <cell r="L574" t="str">
            <v>2005</v>
          </cell>
          <cell r="M574">
            <v>37300</v>
          </cell>
          <cell r="N574">
            <v>40982</v>
          </cell>
        </row>
        <row r="575">
          <cell r="A575" t="str">
            <v>220100113T</v>
          </cell>
          <cell r="B575" t="str">
            <v>Onroad</v>
          </cell>
          <cell r="C575" t="str">
            <v>Highway Veh - Gasoline - Light Duty Vehicles (LDGV) - Rural Other Principal Arterial: Tire Wear</v>
          </cell>
          <cell r="D575" t="str">
            <v>Mobile - On-Road Gasoline Light Duty Vehicles</v>
          </cell>
          <cell r="G575" t="str">
            <v>Mobile Sources</v>
          </cell>
          <cell r="H575" t="str">
            <v>Highway Vehicles - Gasoline</v>
          </cell>
          <cell r="I575" t="str">
            <v>Light Duty Gasoline Vehicles (LDGV)</v>
          </cell>
          <cell r="J575" t="str">
            <v>Rural Other Principal Arterial: Tire Wear</v>
          </cell>
          <cell r="L575" t="str">
            <v>2005</v>
          </cell>
          <cell r="M575">
            <v>37300</v>
          </cell>
          <cell r="N575">
            <v>40982</v>
          </cell>
        </row>
        <row r="576">
          <cell r="A576" t="str">
            <v>220100113V</v>
          </cell>
          <cell r="B576" t="str">
            <v>Onroad</v>
          </cell>
          <cell r="C576" t="str">
            <v>Highway Veh - Gasoline - Light Duty Vehicles (LDGV) - Rural Other Principal Arterial: Evap (except Refueling)</v>
          </cell>
          <cell r="D576" t="str">
            <v>Mobile - On-Road Gasoline Light Duty Vehicles</v>
          </cell>
          <cell r="G576" t="str">
            <v>Mobile Sources</v>
          </cell>
          <cell r="H576" t="str">
            <v>Highway Vehicles - Gasoline</v>
          </cell>
          <cell r="I576" t="str">
            <v>Light Duty Gasoline Vehicles (LDGV)</v>
          </cell>
          <cell r="J576" t="str">
            <v>Rural Other Principal Arterial: Evap (except Refueling)</v>
          </cell>
          <cell r="L576" t="str">
            <v>2005</v>
          </cell>
          <cell r="M576">
            <v>37300</v>
          </cell>
          <cell r="N576">
            <v>40982</v>
          </cell>
        </row>
        <row r="577">
          <cell r="A577" t="str">
            <v>220100113X</v>
          </cell>
          <cell r="B577" t="str">
            <v>Onroad</v>
          </cell>
          <cell r="C577" t="str">
            <v>Highway Veh - Gasoline - Light Duty Vehicles (LDGV) - Rural Other Principal Arterial: Exhaust</v>
          </cell>
          <cell r="D577" t="str">
            <v>Mobile - On-Road Gasoline Light Duty Vehicles</v>
          </cell>
          <cell r="G577" t="str">
            <v>Mobile Sources</v>
          </cell>
          <cell r="H577" t="str">
            <v>Highway Vehicles - Gasoline</v>
          </cell>
          <cell r="I577" t="str">
            <v>Light Duty Gasoline Vehicles (LDGV)</v>
          </cell>
          <cell r="J577" t="str">
            <v>Rural Other Principal Arterial: Exhaust</v>
          </cell>
          <cell r="L577" t="str">
            <v>2005</v>
          </cell>
          <cell r="M577">
            <v>37300</v>
          </cell>
          <cell r="N577">
            <v>40982</v>
          </cell>
        </row>
        <row r="578">
          <cell r="A578" t="str">
            <v>2201001150</v>
          </cell>
          <cell r="B578" t="str">
            <v>Onroad</v>
          </cell>
          <cell r="C578" t="str">
            <v>Highway Veh - Gasoline - Light Duty Vehicles (LDGV) - Rural Minor Arterial: Total</v>
          </cell>
          <cell r="D578" t="str">
            <v>Mobile - On-Road Gasoline Light Duty Vehicles</v>
          </cell>
          <cell r="G578" t="str">
            <v>Mobile Sources</v>
          </cell>
          <cell r="H578" t="str">
            <v>Highway Vehicles - Gasoline</v>
          </cell>
          <cell r="I578" t="str">
            <v>Light Duty Gasoline Vehicles (LDGV)</v>
          </cell>
          <cell r="J578" t="str">
            <v>Rural Minor Arterial: Total</v>
          </cell>
          <cell r="N578">
            <v>40982</v>
          </cell>
        </row>
        <row r="579">
          <cell r="A579" t="str">
            <v>2201001151</v>
          </cell>
          <cell r="B579" t="str">
            <v>Onroad</v>
          </cell>
          <cell r="C579" t="str">
            <v>Highway Veh - Gasoline - Light Duty Vehicles (LDGV) - Minor Arterial: Rural Time 1</v>
          </cell>
          <cell r="D579" t="str">
            <v>Mobile - On-Road Gasoline Light Duty Vehicles</v>
          </cell>
          <cell r="G579" t="str">
            <v>Mobile Sources</v>
          </cell>
          <cell r="H579" t="str">
            <v>Highway Vehicles - Gasoline</v>
          </cell>
          <cell r="I579" t="str">
            <v>Light Duty Gasoline Vehicles (LDGV)</v>
          </cell>
          <cell r="J579" t="str">
            <v>Minor Arterial: Rural Time 1</v>
          </cell>
          <cell r="L579" t="str">
            <v>2002</v>
          </cell>
          <cell r="N579">
            <v>40982</v>
          </cell>
        </row>
        <row r="580">
          <cell r="A580" t="str">
            <v>2201001152</v>
          </cell>
          <cell r="B580" t="str">
            <v>Onroad</v>
          </cell>
          <cell r="C580" t="str">
            <v>Highway Veh - Gasoline - Light Duty Vehicles (LDGV) - Minor Arterial: Rural Time 2</v>
          </cell>
          <cell r="D580" t="str">
            <v>Mobile - On-Road Gasoline Light Duty Vehicles</v>
          </cell>
          <cell r="G580" t="str">
            <v>Mobile Sources</v>
          </cell>
          <cell r="H580" t="str">
            <v>Highway Vehicles - Gasoline</v>
          </cell>
          <cell r="I580" t="str">
            <v>Light Duty Gasoline Vehicles (LDGV)</v>
          </cell>
          <cell r="J580" t="str">
            <v>Minor Arterial: Rural Time 2</v>
          </cell>
          <cell r="L580" t="str">
            <v>2002</v>
          </cell>
          <cell r="N580">
            <v>40982</v>
          </cell>
        </row>
        <row r="581">
          <cell r="A581" t="str">
            <v>2201001153</v>
          </cell>
          <cell r="B581" t="str">
            <v>Onroad</v>
          </cell>
          <cell r="C581" t="str">
            <v>Highway Veh - Gasoline - Light Duty Vehicles (LDGV) - Minor Arterial: Rural Time 3</v>
          </cell>
          <cell r="D581" t="str">
            <v>Mobile - On-Road Gasoline Light Duty Vehicles</v>
          </cell>
          <cell r="G581" t="str">
            <v>Mobile Sources</v>
          </cell>
          <cell r="H581" t="str">
            <v>Highway Vehicles - Gasoline</v>
          </cell>
          <cell r="I581" t="str">
            <v>Light Duty Gasoline Vehicles (LDGV)</v>
          </cell>
          <cell r="J581" t="str">
            <v>Minor Arterial: Rural Time 3</v>
          </cell>
          <cell r="L581" t="str">
            <v>2002</v>
          </cell>
          <cell r="N581">
            <v>40982</v>
          </cell>
        </row>
        <row r="582">
          <cell r="A582" t="str">
            <v>2201001154</v>
          </cell>
          <cell r="B582" t="str">
            <v>Onroad</v>
          </cell>
          <cell r="C582" t="str">
            <v>Highway Veh - Gasoline - Light Duty Vehicles (LDGV) - Minor Arterial: Rural Time 4</v>
          </cell>
          <cell r="D582" t="str">
            <v>Mobile - On-Road Gasoline Light Duty Vehicles</v>
          </cell>
          <cell r="G582" t="str">
            <v>Mobile Sources</v>
          </cell>
          <cell r="H582" t="str">
            <v>Highway Vehicles - Gasoline</v>
          </cell>
          <cell r="I582" t="str">
            <v>Light Duty Gasoline Vehicles (LDGV)</v>
          </cell>
          <cell r="J582" t="str">
            <v>Minor Arterial: Rural Time 4</v>
          </cell>
          <cell r="L582" t="str">
            <v>2002</v>
          </cell>
          <cell r="N582">
            <v>40982</v>
          </cell>
        </row>
        <row r="583">
          <cell r="A583" t="str">
            <v>220100115B</v>
          </cell>
          <cell r="B583" t="str">
            <v>Onroad</v>
          </cell>
          <cell r="C583" t="str">
            <v>Highway Veh - Gasoline - Light Duty Vehicles (LDGV) - Rural Minor Arterial: Brake Wear</v>
          </cell>
          <cell r="D583" t="str">
            <v>Mobile - On-Road Gasoline Light Duty Vehicles</v>
          </cell>
          <cell r="G583" t="str">
            <v>Mobile Sources</v>
          </cell>
          <cell r="H583" t="str">
            <v>Highway Vehicles - Gasoline</v>
          </cell>
          <cell r="I583" t="str">
            <v>Light Duty Gasoline Vehicles (LDGV)</v>
          </cell>
          <cell r="J583" t="str">
            <v>Rural Minor Arterial: Brake Wear</v>
          </cell>
          <cell r="L583" t="str">
            <v>2005</v>
          </cell>
          <cell r="M583">
            <v>37300</v>
          </cell>
          <cell r="N583">
            <v>40982</v>
          </cell>
        </row>
        <row r="584">
          <cell r="A584" t="str">
            <v>220100115T</v>
          </cell>
          <cell r="B584" t="str">
            <v>Onroad</v>
          </cell>
          <cell r="C584" t="str">
            <v>Highway Veh - Gasoline - Light Duty Vehicles (LDGV) - Rural Minor Arterial: Tire Wear</v>
          </cell>
          <cell r="D584" t="str">
            <v>Mobile - On-Road Gasoline Light Duty Vehicles</v>
          </cell>
          <cell r="G584" t="str">
            <v>Mobile Sources</v>
          </cell>
          <cell r="H584" t="str">
            <v>Highway Vehicles - Gasoline</v>
          </cell>
          <cell r="I584" t="str">
            <v>Light Duty Gasoline Vehicles (LDGV)</v>
          </cell>
          <cell r="J584" t="str">
            <v>Rural Minor Arterial: Tire Wear</v>
          </cell>
          <cell r="L584" t="str">
            <v>2005</v>
          </cell>
          <cell r="M584">
            <v>37300</v>
          </cell>
          <cell r="N584">
            <v>40982</v>
          </cell>
        </row>
        <row r="585">
          <cell r="A585" t="str">
            <v>220100115V</v>
          </cell>
          <cell r="B585" t="str">
            <v>Onroad</v>
          </cell>
          <cell r="C585" t="str">
            <v>Highway Veh - Gasoline - Light Duty Vehicles (LDGV) - Rural Minor Arterial: Evap (except Refueling)</v>
          </cell>
          <cell r="D585" t="str">
            <v>Mobile - On-Road Gasoline Light Duty Vehicles</v>
          </cell>
          <cell r="G585" t="str">
            <v>Mobile Sources</v>
          </cell>
          <cell r="H585" t="str">
            <v>Highway Vehicles - Gasoline</v>
          </cell>
          <cell r="I585" t="str">
            <v>Light Duty Gasoline Vehicles (LDGV)</v>
          </cell>
          <cell r="J585" t="str">
            <v>Rural Minor Arterial: Evap (except Refueling)</v>
          </cell>
          <cell r="L585" t="str">
            <v>2005</v>
          </cell>
          <cell r="M585">
            <v>37300</v>
          </cell>
          <cell r="N585">
            <v>40982</v>
          </cell>
        </row>
        <row r="586">
          <cell r="A586" t="str">
            <v>220100115X</v>
          </cell>
          <cell r="B586" t="str">
            <v>Onroad</v>
          </cell>
          <cell r="C586" t="str">
            <v>Highway Veh - Gasoline - Light Duty Vehicles (LDGV) - Rural Minor Arterial: Exhaust</v>
          </cell>
          <cell r="D586" t="str">
            <v>Mobile - On-Road Gasoline Light Duty Vehicles</v>
          </cell>
          <cell r="G586" t="str">
            <v>Mobile Sources</v>
          </cell>
          <cell r="H586" t="str">
            <v>Highway Vehicles - Gasoline</v>
          </cell>
          <cell r="I586" t="str">
            <v>Light Duty Gasoline Vehicles (LDGV)</v>
          </cell>
          <cell r="J586" t="str">
            <v>Rural Minor Arterial: Exhaust</v>
          </cell>
          <cell r="L586" t="str">
            <v>2005</v>
          </cell>
          <cell r="M586">
            <v>37300</v>
          </cell>
          <cell r="N586">
            <v>40982</v>
          </cell>
        </row>
        <row r="587">
          <cell r="A587" t="str">
            <v>2201001170</v>
          </cell>
          <cell r="B587" t="str">
            <v>Onroad</v>
          </cell>
          <cell r="C587" t="str">
            <v>Highway Veh - Gasoline - Light Duty Vehicles (LDGV) - Rural Major Collector: Total</v>
          </cell>
          <cell r="D587" t="str">
            <v>Mobile - On-Road Gasoline Light Duty Vehicles</v>
          </cell>
          <cell r="G587" t="str">
            <v>Mobile Sources</v>
          </cell>
          <cell r="H587" t="str">
            <v>Highway Vehicles - Gasoline</v>
          </cell>
          <cell r="I587" t="str">
            <v>Light Duty Gasoline Vehicles (LDGV)</v>
          </cell>
          <cell r="J587" t="str">
            <v>Rural Major Collector: Total</v>
          </cell>
          <cell r="N587">
            <v>40982</v>
          </cell>
        </row>
        <row r="588">
          <cell r="A588" t="str">
            <v>2201001171</v>
          </cell>
          <cell r="B588" t="str">
            <v>Onroad</v>
          </cell>
          <cell r="C588" t="str">
            <v>Highway Veh - Gasoline - Light Duty Vehicles (LDGV) - Major Collector: Rural Time 1</v>
          </cell>
          <cell r="D588" t="str">
            <v>Mobile - On-Road Gasoline Light Duty Vehicles</v>
          </cell>
          <cell r="G588" t="str">
            <v>Mobile Sources</v>
          </cell>
          <cell r="H588" t="str">
            <v>Highway Vehicles - Gasoline</v>
          </cell>
          <cell r="I588" t="str">
            <v>Light Duty Gasoline Vehicles (LDGV)</v>
          </cell>
          <cell r="J588" t="str">
            <v>Major Collector: Rural Time 1</v>
          </cell>
          <cell r="L588" t="str">
            <v>2002</v>
          </cell>
          <cell r="N588">
            <v>40982</v>
          </cell>
        </row>
        <row r="589">
          <cell r="A589" t="str">
            <v>2201001172</v>
          </cell>
          <cell r="B589" t="str">
            <v>Onroad</v>
          </cell>
          <cell r="C589" t="str">
            <v>Highway Veh - Gasoline - Light Duty Vehicles (LDGV) - Major Collector: Rural Time 2</v>
          </cell>
          <cell r="D589" t="str">
            <v>Mobile - On-Road Gasoline Light Duty Vehicles</v>
          </cell>
          <cell r="G589" t="str">
            <v>Mobile Sources</v>
          </cell>
          <cell r="H589" t="str">
            <v>Highway Vehicles - Gasoline</v>
          </cell>
          <cell r="I589" t="str">
            <v>Light Duty Gasoline Vehicles (LDGV)</v>
          </cell>
          <cell r="J589" t="str">
            <v>Major Collector: Rural Time 2</v>
          </cell>
          <cell r="L589" t="str">
            <v>2002</v>
          </cell>
          <cell r="N589">
            <v>40982</v>
          </cell>
        </row>
        <row r="590">
          <cell r="A590" t="str">
            <v>2201001173</v>
          </cell>
          <cell r="B590" t="str">
            <v>Onroad</v>
          </cell>
          <cell r="C590" t="str">
            <v>Highway Veh - Gasoline - Light Duty Vehicles (LDGV) - Major Collector: Rural Time 3</v>
          </cell>
          <cell r="D590" t="str">
            <v>Mobile - On-Road Gasoline Light Duty Vehicles</v>
          </cell>
          <cell r="G590" t="str">
            <v>Mobile Sources</v>
          </cell>
          <cell r="H590" t="str">
            <v>Highway Vehicles - Gasoline</v>
          </cell>
          <cell r="I590" t="str">
            <v>Light Duty Gasoline Vehicles (LDGV)</v>
          </cell>
          <cell r="J590" t="str">
            <v>Major Collector: Rural Time 3</v>
          </cell>
          <cell r="L590" t="str">
            <v>2002</v>
          </cell>
          <cell r="N590">
            <v>40982</v>
          </cell>
        </row>
        <row r="591">
          <cell r="A591" t="str">
            <v>2201001174</v>
          </cell>
          <cell r="B591" t="str">
            <v>Onroad</v>
          </cell>
          <cell r="C591" t="str">
            <v>Highway Veh - Gasoline - Light Duty Vehicles (LDGV) - Major Collector: Rural Time 4</v>
          </cell>
          <cell r="D591" t="str">
            <v>Mobile - On-Road Gasoline Light Duty Vehicles</v>
          </cell>
          <cell r="G591" t="str">
            <v>Mobile Sources</v>
          </cell>
          <cell r="H591" t="str">
            <v>Highway Vehicles - Gasoline</v>
          </cell>
          <cell r="I591" t="str">
            <v>Light Duty Gasoline Vehicles (LDGV)</v>
          </cell>
          <cell r="J591" t="str">
            <v>Major Collector: Rural Time 4</v>
          </cell>
          <cell r="L591" t="str">
            <v>2002</v>
          </cell>
          <cell r="N591">
            <v>40982</v>
          </cell>
        </row>
        <row r="592">
          <cell r="A592" t="str">
            <v>220100117B</v>
          </cell>
          <cell r="B592" t="str">
            <v>Onroad</v>
          </cell>
          <cell r="C592" t="str">
            <v>Highway Veh - Gasoline - Light Duty Vehicles (LDGV) - Rural Major Collector: Brake Wear</v>
          </cell>
          <cell r="D592" t="str">
            <v>Mobile - On-Road Gasoline Light Duty Vehicles</v>
          </cell>
          <cell r="G592" t="str">
            <v>Mobile Sources</v>
          </cell>
          <cell r="H592" t="str">
            <v>Highway Vehicles - Gasoline</v>
          </cell>
          <cell r="I592" t="str">
            <v>Light Duty Gasoline Vehicles (LDGV)</v>
          </cell>
          <cell r="J592" t="str">
            <v>Rural Major Collector: Brake Wear</v>
          </cell>
          <cell r="L592" t="str">
            <v>2005</v>
          </cell>
          <cell r="M592">
            <v>37300</v>
          </cell>
          <cell r="N592">
            <v>40982</v>
          </cell>
        </row>
        <row r="593">
          <cell r="A593" t="str">
            <v>220100117T</v>
          </cell>
          <cell r="B593" t="str">
            <v>Onroad</v>
          </cell>
          <cell r="C593" t="str">
            <v>Highway Veh - Gasoline - Light Duty Vehicles (LDGV) - Rural Major Collector: Tire Wear</v>
          </cell>
          <cell r="D593" t="str">
            <v>Mobile - On-Road Gasoline Light Duty Vehicles</v>
          </cell>
          <cell r="G593" t="str">
            <v>Mobile Sources</v>
          </cell>
          <cell r="H593" t="str">
            <v>Highway Vehicles - Gasoline</v>
          </cell>
          <cell r="I593" t="str">
            <v>Light Duty Gasoline Vehicles (LDGV)</v>
          </cell>
          <cell r="J593" t="str">
            <v>Rural Major Collector: Tire Wear</v>
          </cell>
          <cell r="L593" t="str">
            <v>2005</v>
          </cell>
          <cell r="M593">
            <v>37300</v>
          </cell>
          <cell r="N593">
            <v>40982</v>
          </cell>
        </row>
        <row r="594">
          <cell r="A594" t="str">
            <v>220100117V</v>
          </cell>
          <cell r="B594" t="str">
            <v>Onroad</v>
          </cell>
          <cell r="C594" t="str">
            <v>Highway Veh - Gasoline - Light Duty Vehicles (LDGV) - Rural Major Collector: Evap (except Refueling)</v>
          </cell>
          <cell r="D594" t="str">
            <v>Mobile - On-Road Gasoline Light Duty Vehicles</v>
          </cell>
          <cell r="G594" t="str">
            <v>Mobile Sources</v>
          </cell>
          <cell r="H594" t="str">
            <v>Highway Vehicles - Gasoline</v>
          </cell>
          <cell r="I594" t="str">
            <v>Light Duty Gasoline Vehicles (LDGV)</v>
          </cell>
          <cell r="J594" t="str">
            <v>Rural Major Collector: Evap (except Refueling)</v>
          </cell>
          <cell r="L594" t="str">
            <v>2005</v>
          </cell>
          <cell r="M594">
            <v>37300</v>
          </cell>
          <cell r="N594">
            <v>40982</v>
          </cell>
        </row>
        <row r="595">
          <cell r="A595" t="str">
            <v>220100117X</v>
          </cell>
          <cell r="B595" t="str">
            <v>Onroad</v>
          </cell>
          <cell r="C595" t="str">
            <v>Highway Veh - Gasoline - Light Duty Vehicles (LDGV) - Rural Major Collector: Exhaust</v>
          </cell>
          <cell r="D595" t="str">
            <v>Mobile - On-Road Gasoline Light Duty Vehicles</v>
          </cell>
          <cell r="G595" t="str">
            <v>Mobile Sources</v>
          </cell>
          <cell r="H595" t="str">
            <v>Highway Vehicles - Gasoline</v>
          </cell>
          <cell r="I595" t="str">
            <v>Light Duty Gasoline Vehicles (LDGV)</v>
          </cell>
          <cell r="J595" t="str">
            <v>Rural Major Collector: Exhaust</v>
          </cell>
          <cell r="L595" t="str">
            <v>2005</v>
          </cell>
          <cell r="M595">
            <v>37300</v>
          </cell>
          <cell r="N595">
            <v>40982</v>
          </cell>
        </row>
        <row r="596">
          <cell r="A596" t="str">
            <v>2201001190</v>
          </cell>
          <cell r="B596" t="str">
            <v>Onroad</v>
          </cell>
          <cell r="C596" t="str">
            <v>Highway Veh - Gasoline - Light Duty Vehicles (LDGV) - Rural Minor Collector: Total</v>
          </cell>
          <cell r="D596" t="str">
            <v>Mobile - On-Road Gasoline Light Duty Vehicles</v>
          </cell>
          <cell r="G596" t="str">
            <v>Mobile Sources</v>
          </cell>
          <cell r="H596" t="str">
            <v>Highway Vehicles - Gasoline</v>
          </cell>
          <cell r="I596" t="str">
            <v>Light Duty Gasoline Vehicles (LDGV)</v>
          </cell>
          <cell r="J596" t="str">
            <v>Rural Minor Collector: Total</v>
          </cell>
          <cell r="N596">
            <v>40982</v>
          </cell>
        </row>
        <row r="597">
          <cell r="A597" t="str">
            <v>2201001191</v>
          </cell>
          <cell r="B597" t="str">
            <v>Onroad</v>
          </cell>
          <cell r="C597" t="str">
            <v>Highway Veh - Gasoline - Light Duty Vehicles (LDGV) - Minor Collector: Rural Time 1</v>
          </cell>
          <cell r="D597" t="str">
            <v>Mobile - On-Road Gasoline Light Duty Vehicles</v>
          </cell>
          <cell r="G597" t="str">
            <v>Mobile Sources</v>
          </cell>
          <cell r="H597" t="str">
            <v>Highway Vehicles - Gasoline</v>
          </cell>
          <cell r="I597" t="str">
            <v>Light Duty Gasoline Vehicles (LDGV)</v>
          </cell>
          <cell r="J597" t="str">
            <v>Minor Collector: Rural Time 1</v>
          </cell>
          <cell r="L597" t="str">
            <v>2002</v>
          </cell>
          <cell r="N597">
            <v>40982</v>
          </cell>
        </row>
        <row r="598">
          <cell r="A598" t="str">
            <v>2201001192</v>
          </cell>
          <cell r="B598" t="str">
            <v>Onroad</v>
          </cell>
          <cell r="C598" t="str">
            <v>Highway Veh - Gasoline - Light Duty Vehicles (LDGV) - Minor Collector: Rural Time 2</v>
          </cell>
          <cell r="D598" t="str">
            <v>Mobile - On-Road Gasoline Light Duty Vehicles</v>
          </cell>
          <cell r="G598" t="str">
            <v>Mobile Sources</v>
          </cell>
          <cell r="H598" t="str">
            <v>Highway Vehicles - Gasoline</v>
          </cell>
          <cell r="I598" t="str">
            <v>Light Duty Gasoline Vehicles (LDGV)</v>
          </cell>
          <cell r="J598" t="str">
            <v>Minor Collector: Rural Time 2</v>
          </cell>
          <cell r="L598" t="str">
            <v>2002</v>
          </cell>
          <cell r="N598">
            <v>40982</v>
          </cell>
        </row>
        <row r="599">
          <cell r="A599" t="str">
            <v>2201001193</v>
          </cell>
          <cell r="B599" t="str">
            <v>Onroad</v>
          </cell>
          <cell r="C599" t="str">
            <v>Highway Veh - Gasoline - Light Duty Vehicles (LDGV) - Minor Collector: Rural Time 3</v>
          </cell>
          <cell r="D599" t="str">
            <v>Mobile - On-Road Gasoline Light Duty Vehicles</v>
          </cell>
          <cell r="G599" t="str">
            <v>Mobile Sources</v>
          </cell>
          <cell r="H599" t="str">
            <v>Highway Vehicles - Gasoline</v>
          </cell>
          <cell r="I599" t="str">
            <v>Light Duty Gasoline Vehicles (LDGV)</v>
          </cell>
          <cell r="J599" t="str">
            <v>Minor Collector: Rural Time 3</v>
          </cell>
          <cell r="L599" t="str">
            <v>2002</v>
          </cell>
          <cell r="N599">
            <v>40982</v>
          </cell>
        </row>
        <row r="600">
          <cell r="A600" t="str">
            <v>2201001194</v>
          </cell>
          <cell r="B600" t="str">
            <v>Onroad</v>
          </cell>
          <cell r="C600" t="str">
            <v>Highway Veh - Gasoline - Light Duty Vehicles (LDGV) - Minor Collector: Rural Time 4</v>
          </cell>
          <cell r="D600" t="str">
            <v>Mobile - On-Road Gasoline Light Duty Vehicles</v>
          </cell>
          <cell r="G600" t="str">
            <v>Mobile Sources</v>
          </cell>
          <cell r="H600" t="str">
            <v>Highway Vehicles - Gasoline</v>
          </cell>
          <cell r="I600" t="str">
            <v>Light Duty Gasoline Vehicles (LDGV)</v>
          </cell>
          <cell r="J600" t="str">
            <v>Minor Collector: Rural Time 4</v>
          </cell>
          <cell r="L600" t="str">
            <v>2002</v>
          </cell>
          <cell r="N600">
            <v>40982</v>
          </cell>
        </row>
        <row r="601">
          <cell r="A601" t="str">
            <v>220100119B</v>
          </cell>
          <cell r="B601" t="str">
            <v>Onroad</v>
          </cell>
          <cell r="C601" t="str">
            <v>Highway Veh - Gasoline - Light Duty Vehicles (LDGV) - Rural Minor Collector: Brake Wear</v>
          </cell>
          <cell r="D601" t="str">
            <v>Mobile - On-Road Gasoline Light Duty Vehicles</v>
          </cell>
          <cell r="G601" t="str">
            <v>Mobile Sources</v>
          </cell>
          <cell r="H601" t="str">
            <v>Highway Vehicles - Gasoline</v>
          </cell>
          <cell r="I601" t="str">
            <v>Light Duty Gasoline Vehicles (LDGV)</v>
          </cell>
          <cell r="J601" t="str">
            <v>Rural Minor Collector: Brake Wear</v>
          </cell>
          <cell r="L601" t="str">
            <v>2005</v>
          </cell>
          <cell r="M601">
            <v>37300</v>
          </cell>
          <cell r="N601">
            <v>40982</v>
          </cell>
        </row>
        <row r="602">
          <cell r="A602" t="str">
            <v>220100119T</v>
          </cell>
          <cell r="B602" t="str">
            <v>Onroad</v>
          </cell>
          <cell r="C602" t="str">
            <v>Highway Veh - Gasoline - Light Duty Vehicles (LDGV) - Rural Minor Collector: Tire Wear</v>
          </cell>
          <cell r="D602" t="str">
            <v>Mobile - On-Road Gasoline Light Duty Vehicles</v>
          </cell>
          <cell r="G602" t="str">
            <v>Mobile Sources</v>
          </cell>
          <cell r="H602" t="str">
            <v>Highway Vehicles - Gasoline</v>
          </cell>
          <cell r="I602" t="str">
            <v>Light Duty Gasoline Vehicles (LDGV)</v>
          </cell>
          <cell r="J602" t="str">
            <v>Rural Minor Collector: Tire Wear</v>
          </cell>
          <cell r="L602" t="str">
            <v>2005</v>
          </cell>
          <cell r="M602">
            <v>37300</v>
          </cell>
          <cell r="N602">
            <v>40982</v>
          </cell>
        </row>
        <row r="603">
          <cell r="A603" t="str">
            <v>220100119V</v>
          </cell>
          <cell r="B603" t="str">
            <v>Onroad</v>
          </cell>
          <cell r="C603" t="str">
            <v>Highway Veh - Gasoline - Light Duty Vehicles (LDGV) - Rural Minor Collector: Evap (except Refueling)</v>
          </cell>
          <cell r="D603" t="str">
            <v>Mobile - On-Road Gasoline Light Duty Vehicles</v>
          </cell>
          <cell r="G603" t="str">
            <v>Mobile Sources</v>
          </cell>
          <cell r="H603" t="str">
            <v>Highway Vehicles - Gasoline</v>
          </cell>
          <cell r="I603" t="str">
            <v>Light Duty Gasoline Vehicles (LDGV)</v>
          </cell>
          <cell r="J603" t="str">
            <v>Rural Minor Collector: Evap (except Refueling)</v>
          </cell>
          <cell r="L603" t="str">
            <v>2005</v>
          </cell>
          <cell r="M603">
            <v>37300</v>
          </cell>
          <cell r="N603">
            <v>40982</v>
          </cell>
        </row>
        <row r="604">
          <cell r="A604" t="str">
            <v>220100119X</v>
          </cell>
          <cell r="B604" t="str">
            <v>Onroad</v>
          </cell>
          <cell r="C604" t="str">
            <v>Highway Veh - Gasoline - Light Duty Vehicles (LDGV) - Rural Minor Collector: Exhaust</v>
          </cell>
          <cell r="D604" t="str">
            <v>Mobile - On-Road Gasoline Light Duty Vehicles</v>
          </cell>
          <cell r="G604" t="str">
            <v>Mobile Sources</v>
          </cell>
          <cell r="H604" t="str">
            <v>Highway Vehicles - Gasoline</v>
          </cell>
          <cell r="I604" t="str">
            <v>Light Duty Gasoline Vehicles (LDGV)</v>
          </cell>
          <cell r="J604" t="str">
            <v>Rural Minor Collector: Exhaust</v>
          </cell>
          <cell r="L604" t="str">
            <v>2005</v>
          </cell>
          <cell r="M604">
            <v>37300</v>
          </cell>
          <cell r="N604">
            <v>40982</v>
          </cell>
        </row>
        <row r="605">
          <cell r="A605" t="str">
            <v>2201001210</v>
          </cell>
          <cell r="B605" t="str">
            <v>Onroad</v>
          </cell>
          <cell r="C605" t="str">
            <v>Highway Veh - Gasoline - Light Duty Vehicles (LDGV) - Rural Local: Total</v>
          </cell>
          <cell r="D605" t="str">
            <v>Mobile - On-Road Gasoline Light Duty Vehicles</v>
          </cell>
          <cell r="G605" t="str">
            <v>Mobile Sources</v>
          </cell>
          <cell r="H605" t="str">
            <v>Highway Vehicles - Gasoline</v>
          </cell>
          <cell r="I605" t="str">
            <v>Light Duty Gasoline Vehicles (LDGV)</v>
          </cell>
          <cell r="J605" t="str">
            <v>Rural Local: Total</v>
          </cell>
          <cell r="N605">
            <v>40982</v>
          </cell>
        </row>
        <row r="606">
          <cell r="A606" t="str">
            <v>2201001211</v>
          </cell>
          <cell r="B606" t="str">
            <v>Onroad</v>
          </cell>
          <cell r="C606" t="str">
            <v>Highway Veh - Gasoline - Light Duty Vehicles (LDGV) - Local: Rural Time 1</v>
          </cell>
          <cell r="D606" t="str">
            <v>Mobile - On-Road Gasoline Light Duty Vehicles</v>
          </cell>
          <cell r="G606" t="str">
            <v>Mobile Sources</v>
          </cell>
          <cell r="H606" t="str">
            <v>Highway Vehicles - Gasoline</v>
          </cell>
          <cell r="I606" t="str">
            <v>Light Duty Gasoline Vehicles (LDGV)</v>
          </cell>
          <cell r="J606" t="str">
            <v>Local: Rural Time 1</v>
          </cell>
          <cell r="L606" t="str">
            <v>2002</v>
          </cell>
          <cell r="N606">
            <v>40982</v>
          </cell>
        </row>
        <row r="607">
          <cell r="A607" t="str">
            <v>2201001212</v>
          </cell>
          <cell r="B607" t="str">
            <v>Onroad</v>
          </cell>
          <cell r="C607" t="str">
            <v>Highway Veh - Gasoline - Light Duty Vehicles (LDGV) - Local: Rural Time 2</v>
          </cell>
          <cell r="D607" t="str">
            <v>Mobile - On-Road Gasoline Light Duty Vehicles</v>
          </cell>
          <cell r="G607" t="str">
            <v>Mobile Sources</v>
          </cell>
          <cell r="H607" t="str">
            <v>Highway Vehicles - Gasoline</v>
          </cell>
          <cell r="I607" t="str">
            <v>Light Duty Gasoline Vehicles (LDGV)</v>
          </cell>
          <cell r="J607" t="str">
            <v>Local: Rural Time 2</v>
          </cell>
          <cell r="L607" t="str">
            <v>2002</v>
          </cell>
          <cell r="N607">
            <v>40982</v>
          </cell>
        </row>
        <row r="608">
          <cell r="A608" t="str">
            <v>2201001213</v>
          </cell>
          <cell r="B608" t="str">
            <v>Onroad</v>
          </cell>
          <cell r="C608" t="str">
            <v>Highway Veh - Gasoline - Light Duty Vehicles (LDGV) - Local: Rural Time 3</v>
          </cell>
          <cell r="D608" t="str">
            <v>Mobile - On-Road Gasoline Light Duty Vehicles</v>
          </cell>
          <cell r="G608" t="str">
            <v>Mobile Sources</v>
          </cell>
          <cell r="H608" t="str">
            <v>Highway Vehicles - Gasoline</v>
          </cell>
          <cell r="I608" t="str">
            <v>Light Duty Gasoline Vehicles (LDGV)</v>
          </cell>
          <cell r="J608" t="str">
            <v>Local: Rural Time 3</v>
          </cell>
          <cell r="L608" t="str">
            <v>2002</v>
          </cell>
          <cell r="N608">
            <v>40982</v>
          </cell>
        </row>
        <row r="609">
          <cell r="A609" t="str">
            <v>2201001214</v>
          </cell>
          <cell r="B609" t="str">
            <v>Onroad</v>
          </cell>
          <cell r="C609" t="str">
            <v>Highway Veh - Gasoline - Light Duty Vehicles (LDGV) - Local: Rural Time 4</v>
          </cell>
          <cell r="D609" t="str">
            <v>Mobile - On-Road Gasoline Light Duty Vehicles</v>
          </cell>
          <cell r="G609" t="str">
            <v>Mobile Sources</v>
          </cell>
          <cell r="H609" t="str">
            <v>Highway Vehicles - Gasoline</v>
          </cell>
          <cell r="I609" t="str">
            <v>Light Duty Gasoline Vehicles (LDGV)</v>
          </cell>
          <cell r="J609" t="str">
            <v>Local: Rural Time 4</v>
          </cell>
          <cell r="L609" t="str">
            <v>2002</v>
          </cell>
          <cell r="N609">
            <v>40982</v>
          </cell>
        </row>
        <row r="610">
          <cell r="A610" t="str">
            <v>220100121B</v>
          </cell>
          <cell r="B610" t="str">
            <v>Onroad</v>
          </cell>
          <cell r="C610" t="str">
            <v>Highway Veh - Gasoline - Light Duty Vehicles (LDGV) - Rural Local: Brake Wear</v>
          </cell>
          <cell r="D610" t="str">
            <v>Mobile - On-Road Gasoline Light Duty Vehicles</v>
          </cell>
          <cell r="G610" t="str">
            <v>Mobile Sources</v>
          </cell>
          <cell r="H610" t="str">
            <v>Highway Vehicles - Gasoline</v>
          </cell>
          <cell r="I610" t="str">
            <v>Light Duty Gasoline Vehicles (LDGV)</v>
          </cell>
          <cell r="J610" t="str">
            <v>Rural Local: Brake Wear</v>
          </cell>
          <cell r="L610" t="str">
            <v>2005</v>
          </cell>
          <cell r="M610">
            <v>37300</v>
          </cell>
          <cell r="N610">
            <v>40982</v>
          </cell>
        </row>
        <row r="611">
          <cell r="A611" t="str">
            <v>220100121T</v>
          </cell>
          <cell r="B611" t="str">
            <v>Onroad</v>
          </cell>
          <cell r="C611" t="str">
            <v>Highway Veh - Gasoline - Light Duty Vehicles (LDGV) - Rural Local: Tire Wear</v>
          </cell>
          <cell r="D611" t="str">
            <v>Mobile - On-Road Gasoline Light Duty Vehicles</v>
          </cell>
          <cell r="G611" t="str">
            <v>Mobile Sources</v>
          </cell>
          <cell r="H611" t="str">
            <v>Highway Vehicles - Gasoline</v>
          </cell>
          <cell r="I611" t="str">
            <v>Light Duty Gasoline Vehicles (LDGV)</v>
          </cell>
          <cell r="J611" t="str">
            <v>Rural Local: Tire Wear</v>
          </cell>
          <cell r="L611" t="str">
            <v>2005</v>
          </cell>
          <cell r="M611">
            <v>37300</v>
          </cell>
          <cell r="N611">
            <v>40982</v>
          </cell>
        </row>
        <row r="612">
          <cell r="A612" t="str">
            <v>220100121V</v>
          </cell>
          <cell r="B612" t="str">
            <v>Onroad</v>
          </cell>
          <cell r="C612" t="str">
            <v>Highway Veh - Gasoline - Light Duty Vehicles (LDGV) - Rural Local: Evap (except Refueling)</v>
          </cell>
          <cell r="D612" t="str">
            <v>Mobile - On-Road Gasoline Light Duty Vehicles</v>
          </cell>
          <cell r="G612" t="str">
            <v>Mobile Sources</v>
          </cell>
          <cell r="H612" t="str">
            <v>Highway Vehicles - Gasoline</v>
          </cell>
          <cell r="I612" t="str">
            <v>Light Duty Gasoline Vehicles (LDGV)</v>
          </cell>
          <cell r="J612" t="str">
            <v>Rural Local: Evap (except Refueling)</v>
          </cell>
          <cell r="L612" t="str">
            <v>2005</v>
          </cell>
          <cell r="M612">
            <v>37300</v>
          </cell>
          <cell r="N612">
            <v>40982</v>
          </cell>
        </row>
        <row r="613">
          <cell r="A613" t="str">
            <v>220100121X</v>
          </cell>
          <cell r="B613" t="str">
            <v>Onroad</v>
          </cell>
          <cell r="C613" t="str">
            <v>Highway Veh - Gasoline - Light Duty Vehicles (LDGV) - Rural Local: Exhaust</v>
          </cell>
          <cell r="D613" t="str">
            <v>Mobile - On-Road Gasoline Light Duty Vehicles</v>
          </cell>
          <cell r="G613" t="str">
            <v>Mobile Sources</v>
          </cell>
          <cell r="H613" t="str">
            <v>Highway Vehicles - Gasoline</v>
          </cell>
          <cell r="I613" t="str">
            <v>Light Duty Gasoline Vehicles (LDGV)</v>
          </cell>
          <cell r="J613" t="str">
            <v>Rural Local: Exhaust</v>
          </cell>
          <cell r="L613" t="str">
            <v>2005</v>
          </cell>
          <cell r="M613">
            <v>37300</v>
          </cell>
          <cell r="N613">
            <v>40982</v>
          </cell>
        </row>
        <row r="614">
          <cell r="A614" t="str">
            <v>2201001230</v>
          </cell>
          <cell r="B614" t="str">
            <v>Onroad</v>
          </cell>
          <cell r="C614" t="str">
            <v>Highway Veh - Gasoline - Light Duty Vehicles (LDGV) - Urban Interstate: Total</v>
          </cell>
          <cell r="D614" t="str">
            <v>Mobile - On-Road Gasoline Light Duty Vehicles</v>
          </cell>
          <cell r="G614" t="str">
            <v>Mobile Sources</v>
          </cell>
          <cell r="H614" t="str">
            <v>Highway Vehicles - Gasoline</v>
          </cell>
          <cell r="I614" t="str">
            <v>Light Duty Gasoline Vehicles (LDGV)</v>
          </cell>
          <cell r="J614" t="str">
            <v>Urban Interstate: Total</v>
          </cell>
          <cell r="N614">
            <v>40982</v>
          </cell>
        </row>
        <row r="615">
          <cell r="A615" t="str">
            <v>2201001231</v>
          </cell>
          <cell r="B615" t="str">
            <v>Onroad</v>
          </cell>
          <cell r="C615" t="str">
            <v>Highway Veh - Gasoline - Light Duty Vehicles (LDGV) - Interstate: Urban Time 1</v>
          </cell>
          <cell r="D615" t="str">
            <v>Mobile - On-Road Gasoline Light Duty Vehicles</v>
          </cell>
          <cell r="G615" t="str">
            <v>Mobile Sources</v>
          </cell>
          <cell r="H615" t="str">
            <v>Highway Vehicles - Gasoline</v>
          </cell>
          <cell r="I615" t="str">
            <v>Light Duty Gasoline Vehicles (LDGV)</v>
          </cell>
          <cell r="J615" t="str">
            <v>Interstate: Urban Time 1</v>
          </cell>
          <cell r="L615" t="str">
            <v>2002</v>
          </cell>
          <cell r="N615">
            <v>40982</v>
          </cell>
        </row>
        <row r="616">
          <cell r="A616" t="str">
            <v>2201001232</v>
          </cell>
          <cell r="B616" t="str">
            <v>Onroad</v>
          </cell>
          <cell r="C616" t="str">
            <v>Highway Veh - Gasoline - Light Duty Vehicles (LDGV) - Interstate: Urban Time 2</v>
          </cell>
          <cell r="D616" t="str">
            <v>Mobile - On-Road Gasoline Light Duty Vehicles</v>
          </cell>
          <cell r="G616" t="str">
            <v>Mobile Sources</v>
          </cell>
          <cell r="H616" t="str">
            <v>Highway Vehicles - Gasoline</v>
          </cell>
          <cell r="I616" t="str">
            <v>Light Duty Gasoline Vehicles (LDGV)</v>
          </cell>
          <cell r="J616" t="str">
            <v>Interstate: Urban Time 2</v>
          </cell>
          <cell r="L616" t="str">
            <v>2002</v>
          </cell>
          <cell r="N616">
            <v>40982</v>
          </cell>
        </row>
        <row r="617">
          <cell r="A617" t="str">
            <v>2201001233</v>
          </cell>
          <cell r="B617" t="str">
            <v>Onroad</v>
          </cell>
          <cell r="C617" t="str">
            <v>Highway Veh - Gasoline - Light Duty Vehicles (LDGV) - Interstate: Urban Time 3</v>
          </cell>
          <cell r="D617" t="str">
            <v>Mobile - On-Road Gasoline Light Duty Vehicles</v>
          </cell>
          <cell r="G617" t="str">
            <v>Mobile Sources</v>
          </cell>
          <cell r="H617" t="str">
            <v>Highway Vehicles - Gasoline</v>
          </cell>
          <cell r="I617" t="str">
            <v>Light Duty Gasoline Vehicles (LDGV)</v>
          </cell>
          <cell r="J617" t="str">
            <v>Interstate: Urban Time 3</v>
          </cell>
          <cell r="L617" t="str">
            <v>2002</v>
          </cell>
          <cell r="N617">
            <v>40982</v>
          </cell>
        </row>
        <row r="618">
          <cell r="A618" t="str">
            <v>2201001234</v>
          </cell>
          <cell r="B618" t="str">
            <v>Onroad</v>
          </cell>
          <cell r="C618" t="str">
            <v>Highway Veh - Gasoline - Light Duty Vehicles (LDGV) - Interstate: Urban Time 4</v>
          </cell>
          <cell r="D618" t="str">
            <v>Mobile - On-Road Gasoline Light Duty Vehicles</v>
          </cell>
          <cell r="G618" t="str">
            <v>Mobile Sources</v>
          </cell>
          <cell r="H618" t="str">
            <v>Highway Vehicles - Gasoline</v>
          </cell>
          <cell r="I618" t="str">
            <v>Light Duty Gasoline Vehicles (LDGV)</v>
          </cell>
          <cell r="J618" t="str">
            <v>Interstate: Urban Time 4</v>
          </cell>
          <cell r="L618" t="str">
            <v>2002</v>
          </cell>
          <cell r="N618">
            <v>40982</v>
          </cell>
        </row>
        <row r="619">
          <cell r="A619" t="str">
            <v>220100123B</v>
          </cell>
          <cell r="B619" t="str">
            <v>Onroad</v>
          </cell>
          <cell r="C619" t="str">
            <v>Highway Veh - Gasoline - Light Duty Vehicles (LDGV) - Urban Interstate: Brake Wear</v>
          </cell>
          <cell r="D619" t="str">
            <v>Mobile - On-Road Gasoline Light Duty Vehicles</v>
          </cell>
          <cell r="G619" t="str">
            <v>Mobile Sources</v>
          </cell>
          <cell r="H619" t="str">
            <v>Highway Vehicles - Gasoline</v>
          </cell>
          <cell r="I619" t="str">
            <v>Light Duty Gasoline Vehicles (LDGV)</v>
          </cell>
          <cell r="J619" t="str">
            <v>Urban Interstate: Brake Wear</v>
          </cell>
          <cell r="L619" t="str">
            <v>2005</v>
          </cell>
          <cell r="M619">
            <v>37300</v>
          </cell>
          <cell r="N619">
            <v>40982</v>
          </cell>
        </row>
        <row r="620">
          <cell r="A620" t="str">
            <v>220100123T</v>
          </cell>
          <cell r="B620" t="str">
            <v>Onroad</v>
          </cell>
          <cell r="C620" t="str">
            <v>Highway Veh - Gasoline - Light Duty Vehicles (LDGV) - Urban Interstate: Tire Wear</v>
          </cell>
          <cell r="D620" t="str">
            <v>Mobile - On-Road Gasoline Light Duty Vehicles</v>
          </cell>
          <cell r="G620" t="str">
            <v>Mobile Sources</v>
          </cell>
          <cell r="H620" t="str">
            <v>Highway Vehicles - Gasoline</v>
          </cell>
          <cell r="I620" t="str">
            <v>Light Duty Gasoline Vehicles (LDGV)</v>
          </cell>
          <cell r="J620" t="str">
            <v>Urban Interstate: Tire Wear</v>
          </cell>
          <cell r="L620" t="str">
            <v>2005</v>
          </cell>
          <cell r="M620">
            <v>37300</v>
          </cell>
          <cell r="N620">
            <v>40982</v>
          </cell>
        </row>
        <row r="621">
          <cell r="A621" t="str">
            <v>220100123V</v>
          </cell>
          <cell r="B621" t="str">
            <v>Onroad</v>
          </cell>
          <cell r="C621" t="str">
            <v>Highway Veh - Gasoline - Light Duty Vehicles (LDGV) - Urban Interstate: Evap (except Refueling)</v>
          </cell>
          <cell r="D621" t="str">
            <v>Mobile - On-Road Gasoline Light Duty Vehicles</v>
          </cell>
          <cell r="G621" t="str">
            <v>Mobile Sources</v>
          </cell>
          <cell r="H621" t="str">
            <v>Highway Vehicles - Gasoline</v>
          </cell>
          <cell r="I621" t="str">
            <v>Light Duty Gasoline Vehicles (LDGV)</v>
          </cell>
          <cell r="J621" t="str">
            <v>Urban Interstate: Evap (except Refueling)</v>
          </cell>
          <cell r="L621" t="str">
            <v>2005</v>
          </cell>
          <cell r="M621">
            <v>37300</v>
          </cell>
          <cell r="N621">
            <v>40982</v>
          </cell>
        </row>
        <row r="622">
          <cell r="A622" t="str">
            <v>220100123X</v>
          </cell>
          <cell r="B622" t="str">
            <v>Onroad</v>
          </cell>
          <cell r="C622" t="str">
            <v>Highway Veh - Gasoline - Light Duty Vehicles (LDGV) - Urban Interstate: Exhaust</v>
          </cell>
          <cell r="D622" t="str">
            <v>Mobile - On-Road Gasoline Light Duty Vehicles</v>
          </cell>
          <cell r="G622" t="str">
            <v>Mobile Sources</v>
          </cell>
          <cell r="H622" t="str">
            <v>Highway Vehicles - Gasoline</v>
          </cell>
          <cell r="I622" t="str">
            <v>Light Duty Gasoline Vehicles (LDGV)</v>
          </cell>
          <cell r="J622" t="str">
            <v>Urban Interstate: Exhaust</v>
          </cell>
          <cell r="L622" t="str">
            <v>2005</v>
          </cell>
          <cell r="M622">
            <v>37300</v>
          </cell>
          <cell r="N622">
            <v>40982</v>
          </cell>
        </row>
        <row r="623">
          <cell r="A623" t="str">
            <v>2201001250</v>
          </cell>
          <cell r="B623" t="str">
            <v>Onroad</v>
          </cell>
          <cell r="C623" t="str">
            <v>Highway Veh - Gasoline - Light Duty Vehicles (LDGV) - Urban Other Freeways &amp; Expressways: Total</v>
          </cell>
          <cell r="D623" t="str">
            <v>Mobile - On-Road Gasoline Light Duty Vehicles</v>
          </cell>
          <cell r="G623" t="str">
            <v>Mobile Sources</v>
          </cell>
          <cell r="H623" t="str">
            <v>Highway Vehicles - Gasoline</v>
          </cell>
          <cell r="I623" t="str">
            <v>Light Duty Gasoline Vehicles (LDGV)</v>
          </cell>
          <cell r="J623" t="str">
            <v>Urban Other Freeways and Expressways: Total</v>
          </cell>
          <cell r="N623">
            <v>40982</v>
          </cell>
        </row>
        <row r="624">
          <cell r="A624" t="str">
            <v>2201001251</v>
          </cell>
          <cell r="B624" t="str">
            <v>Onroad</v>
          </cell>
          <cell r="C624" t="str">
            <v>Highway Veh - Gasoline - Light Duty Vehicles (LDGV) - Other Freeways &amp; Expressways: Urban Time 1</v>
          </cell>
          <cell r="D624" t="str">
            <v>Mobile - On-Road Gasoline Light Duty Vehicles</v>
          </cell>
          <cell r="G624" t="str">
            <v>Mobile Sources</v>
          </cell>
          <cell r="H624" t="str">
            <v>Highway Vehicles - Gasoline</v>
          </cell>
          <cell r="I624" t="str">
            <v>Light Duty Gasoline Vehicles (LDGV)</v>
          </cell>
          <cell r="J624" t="str">
            <v>Other Freeways and Expressways: Urban Time 1</v>
          </cell>
          <cell r="L624" t="str">
            <v>2002</v>
          </cell>
          <cell r="N624">
            <v>40982</v>
          </cell>
        </row>
        <row r="625">
          <cell r="A625" t="str">
            <v>2201001252</v>
          </cell>
          <cell r="B625" t="str">
            <v>Onroad</v>
          </cell>
          <cell r="C625" t="str">
            <v>Highway Veh - Gasoline - Light Duty Vehicles (LDGV) - Other Freeways &amp; Expressways: Urban Time 2</v>
          </cell>
          <cell r="D625" t="str">
            <v>Mobile - On-Road Gasoline Light Duty Vehicles</v>
          </cell>
          <cell r="G625" t="str">
            <v>Mobile Sources</v>
          </cell>
          <cell r="H625" t="str">
            <v>Highway Vehicles - Gasoline</v>
          </cell>
          <cell r="I625" t="str">
            <v>Light Duty Gasoline Vehicles (LDGV)</v>
          </cell>
          <cell r="J625" t="str">
            <v>Other Freeways and Expressways: Urban Time 2</v>
          </cell>
          <cell r="L625" t="str">
            <v>2002</v>
          </cell>
          <cell r="N625">
            <v>40982</v>
          </cell>
        </row>
        <row r="626">
          <cell r="A626" t="str">
            <v>2201001253</v>
          </cell>
          <cell r="B626" t="str">
            <v>Onroad</v>
          </cell>
          <cell r="C626" t="str">
            <v>Highway Veh - Gasoline - Light Duty Vehicles (LDGV) - Other Freeways &amp; Expressways: Urban Time 3</v>
          </cell>
          <cell r="D626" t="str">
            <v>Mobile - On-Road Gasoline Light Duty Vehicles</v>
          </cell>
          <cell r="G626" t="str">
            <v>Mobile Sources</v>
          </cell>
          <cell r="H626" t="str">
            <v>Highway Vehicles - Gasoline</v>
          </cell>
          <cell r="I626" t="str">
            <v>Light Duty Gasoline Vehicles (LDGV)</v>
          </cell>
          <cell r="J626" t="str">
            <v>Other Freeways and Expressways: Urban Time 3</v>
          </cell>
          <cell r="L626" t="str">
            <v>2002</v>
          </cell>
          <cell r="N626">
            <v>40982</v>
          </cell>
        </row>
        <row r="627">
          <cell r="A627" t="str">
            <v>2201001254</v>
          </cell>
          <cell r="B627" t="str">
            <v>Onroad</v>
          </cell>
          <cell r="C627" t="str">
            <v>Highway Veh - Gasoline - Light Duty Vehicles (LDGV) - Other Freeways &amp; Expressways: Urban Time 4</v>
          </cell>
          <cell r="D627" t="str">
            <v>Mobile - On-Road Gasoline Light Duty Vehicles</v>
          </cell>
          <cell r="G627" t="str">
            <v>Mobile Sources</v>
          </cell>
          <cell r="H627" t="str">
            <v>Highway Vehicles - Gasoline</v>
          </cell>
          <cell r="I627" t="str">
            <v>Light Duty Gasoline Vehicles (LDGV)</v>
          </cell>
          <cell r="J627" t="str">
            <v>Other Freeways and Expressways: Urban Time 4</v>
          </cell>
          <cell r="L627" t="str">
            <v>2002</v>
          </cell>
          <cell r="N627">
            <v>40982</v>
          </cell>
        </row>
        <row r="628">
          <cell r="A628" t="str">
            <v>220100125B</v>
          </cell>
          <cell r="B628" t="str">
            <v>Onroad</v>
          </cell>
          <cell r="C628" t="str">
            <v>Highway Veh - Gasoline - Light Duty Vehicles (LDGV) - Urban Other Freeways &amp; Expressways: Brake Wear</v>
          </cell>
          <cell r="D628" t="str">
            <v>Mobile - On-Road Gasoline Light Duty Vehicles</v>
          </cell>
          <cell r="G628" t="str">
            <v>Mobile Sources</v>
          </cell>
          <cell r="H628" t="str">
            <v>Highway Vehicles - Gasoline</v>
          </cell>
          <cell r="I628" t="str">
            <v>Light Duty Gasoline Vehicles (LDGV)</v>
          </cell>
          <cell r="J628" t="str">
            <v>Urban Other Freeways and Expressways: Brake Wear</v>
          </cell>
          <cell r="L628" t="str">
            <v>2005</v>
          </cell>
          <cell r="M628">
            <v>37300</v>
          </cell>
          <cell r="N628">
            <v>40982</v>
          </cell>
        </row>
        <row r="629">
          <cell r="A629" t="str">
            <v>220100125T</v>
          </cell>
          <cell r="B629" t="str">
            <v>Onroad</v>
          </cell>
          <cell r="C629" t="str">
            <v>Highway Veh - Gasoline - Light Duty Vehicles (LDGV) - Urban Other Freeways &amp; Expressways: Tire Wear</v>
          </cell>
          <cell r="D629" t="str">
            <v>Mobile - On-Road Gasoline Light Duty Vehicles</v>
          </cell>
          <cell r="G629" t="str">
            <v>Mobile Sources</v>
          </cell>
          <cell r="H629" t="str">
            <v>Highway Vehicles - Gasoline</v>
          </cell>
          <cell r="I629" t="str">
            <v>Light Duty Gasoline Vehicles (LDGV)</v>
          </cell>
          <cell r="J629" t="str">
            <v>Urban Other Freeways and Expressways: Tire Wear</v>
          </cell>
          <cell r="L629" t="str">
            <v>2005</v>
          </cell>
          <cell r="M629">
            <v>37300</v>
          </cell>
          <cell r="N629">
            <v>40982</v>
          </cell>
        </row>
        <row r="630">
          <cell r="A630" t="str">
            <v>220100125V</v>
          </cell>
          <cell r="B630" t="str">
            <v>Onroad</v>
          </cell>
          <cell r="C630" t="str">
            <v>Highway Veh - Gasoline - Light Duty Vehicles (LDGV) - Urban Other Freeways &amp; Expressways: Evap (except Refueling)</v>
          </cell>
          <cell r="D630" t="str">
            <v>Mobile - On-Road Gasoline Light Duty Vehicles</v>
          </cell>
          <cell r="G630" t="str">
            <v>Mobile Sources</v>
          </cell>
          <cell r="H630" t="str">
            <v>Highway Vehicles - Gasoline</v>
          </cell>
          <cell r="I630" t="str">
            <v>Light Duty Gasoline Vehicles (LDGV)</v>
          </cell>
          <cell r="J630" t="str">
            <v>Urban Other Freeways and Expressways: Evap (except Refueling)</v>
          </cell>
          <cell r="L630" t="str">
            <v>2005</v>
          </cell>
          <cell r="M630">
            <v>37300</v>
          </cell>
          <cell r="N630">
            <v>40982</v>
          </cell>
        </row>
        <row r="631">
          <cell r="A631" t="str">
            <v>220100125X</v>
          </cell>
          <cell r="B631" t="str">
            <v>Onroad</v>
          </cell>
          <cell r="C631" t="str">
            <v>Highway Veh - Gasoline - Light Duty Vehicles (LDGV) - Urban Other Freeways &amp; Expressways: Exhaust</v>
          </cell>
          <cell r="D631" t="str">
            <v>Mobile - On-Road Gasoline Light Duty Vehicles</v>
          </cell>
          <cell r="G631" t="str">
            <v>Mobile Sources</v>
          </cell>
          <cell r="H631" t="str">
            <v>Highway Vehicles - Gasoline</v>
          </cell>
          <cell r="I631" t="str">
            <v>Light Duty Gasoline Vehicles (LDGV)</v>
          </cell>
          <cell r="J631" t="str">
            <v>Urban Other Freeways and Expressways: Exhaust</v>
          </cell>
          <cell r="L631" t="str">
            <v>2005</v>
          </cell>
          <cell r="M631">
            <v>37300</v>
          </cell>
          <cell r="N631">
            <v>40982</v>
          </cell>
        </row>
        <row r="632">
          <cell r="A632" t="str">
            <v>2201001270</v>
          </cell>
          <cell r="B632" t="str">
            <v>Onroad</v>
          </cell>
          <cell r="C632" t="str">
            <v>Highway Veh - Gasoline - Light Duty Vehicles (LDGV) - Urban Other Principal Arterial: Total</v>
          </cell>
          <cell r="D632" t="str">
            <v>Mobile - On-Road Gasoline Light Duty Vehicles</v>
          </cell>
          <cell r="G632" t="str">
            <v>Mobile Sources</v>
          </cell>
          <cell r="H632" t="str">
            <v>Highway Vehicles - Gasoline</v>
          </cell>
          <cell r="I632" t="str">
            <v>Light Duty Gasoline Vehicles (LDGV)</v>
          </cell>
          <cell r="J632" t="str">
            <v>Urban Other Principal Arterial: Total</v>
          </cell>
          <cell r="N632">
            <v>40982</v>
          </cell>
        </row>
        <row r="633">
          <cell r="A633" t="str">
            <v>2201001271</v>
          </cell>
          <cell r="B633" t="str">
            <v>Onroad</v>
          </cell>
          <cell r="C633" t="str">
            <v>Highway Veh - Gasoline - Light Duty Vehicles (LDGV) - Other Principal Arterial: Urban Time 1</v>
          </cell>
          <cell r="D633" t="str">
            <v>Mobile - On-Road Gasoline Light Duty Vehicles</v>
          </cell>
          <cell r="G633" t="str">
            <v>Mobile Sources</v>
          </cell>
          <cell r="H633" t="str">
            <v>Highway Vehicles - Gasoline</v>
          </cell>
          <cell r="I633" t="str">
            <v>Light Duty Gasoline Vehicles (LDGV)</v>
          </cell>
          <cell r="J633" t="str">
            <v>Other Principal Arterial: Urban Time 1</v>
          </cell>
          <cell r="L633" t="str">
            <v>2002</v>
          </cell>
          <cell r="N633">
            <v>40982</v>
          </cell>
        </row>
        <row r="634">
          <cell r="A634" t="str">
            <v>2201001272</v>
          </cell>
          <cell r="B634" t="str">
            <v>Onroad</v>
          </cell>
          <cell r="C634" t="str">
            <v>Highway Veh - Gasoline - Light Duty Vehicles (LDGV) - Other Principal Arterial: Urban Time 2</v>
          </cell>
          <cell r="D634" t="str">
            <v>Mobile - On-Road Gasoline Light Duty Vehicles</v>
          </cell>
          <cell r="G634" t="str">
            <v>Mobile Sources</v>
          </cell>
          <cell r="H634" t="str">
            <v>Highway Vehicles - Gasoline</v>
          </cell>
          <cell r="I634" t="str">
            <v>Light Duty Gasoline Vehicles (LDGV)</v>
          </cell>
          <cell r="J634" t="str">
            <v>Other Principal Arterial: Urban Time 2</v>
          </cell>
          <cell r="L634" t="str">
            <v>2002</v>
          </cell>
          <cell r="N634">
            <v>40982</v>
          </cell>
        </row>
        <row r="635">
          <cell r="A635" t="str">
            <v>2201001273</v>
          </cell>
          <cell r="B635" t="str">
            <v>Onroad</v>
          </cell>
          <cell r="C635" t="str">
            <v>Highway Veh - Gasoline - Light Duty Vehicles (LDGV) - Other Principal Arterial: Urban Time 3</v>
          </cell>
          <cell r="D635" t="str">
            <v>Mobile - On-Road Gasoline Light Duty Vehicles</v>
          </cell>
          <cell r="G635" t="str">
            <v>Mobile Sources</v>
          </cell>
          <cell r="H635" t="str">
            <v>Highway Vehicles - Gasoline</v>
          </cell>
          <cell r="I635" t="str">
            <v>Light Duty Gasoline Vehicles (LDGV)</v>
          </cell>
          <cell r="J635" t="str">
            <v>Other Principal Arterial: Urban Time 3</v>
          </cell>
          <cell r="L635" t="str">
            <v>2002</v>
          </cell>
          <cell r="N635">
            <v>40982</v>
          </cell>
        </row>
        <row r="636">
          <cell r="A636" t="str">
            <v>2201001274</v>
          </cell>
          <cell r="B636" t="str">
            <v>Onroad</v>
          </cell>
          <cell r="C636" t="str">
            <v>Highway Veh - Gasoline - Light Duty Vehicles (LDGV) - Other Principal Arterial: Urban Time 4</v>
          </cell>
          <cell r="D636" t="str">
            <v>Mobile - On-Road Gasoline Light Duty Vehicles</v>
          </cell>
          <cell r="G636" t="str">
            <v>Mobile Sources</v>
          </cell>
          <cell r="H636" t="str">
            <v>Highway Vehicles - Gasoline</v>
          </cell>
          <cell r="I636" t="str">
            <v>Light Duty Gasoline Vehicles (LDGV)</v>
          </cell>
          <cell r="J636" t="str">
            <v>Other Principal Arterial: Urban Time 4</v>
          </cell>
          <cell r="L636" t="str">
            <v>2002</v>
          </cell>
          <cell r="N636">
            <v>40982</v>
          </cell>
        </row>
        <row r="637">
          <cell r="A637" t="str">
            <v>220100127B</v>
          </cell>
          <cell r="B637" t="str">
            <v>Onroad</v>
          </cell>
          <cell r="C637" t="str">
            <v>Highway Veh - Gasoline - Light Duty Vehicles (LDGV) - Urban Other Principal Arterial: Brake Wear</v>
          </cell>
          <cell r="D637" t="str">
            <v>Mobile - On-Road Gasoline Light Duty Vehicles</v>
          </cell>
          <cell r="G637" t="str">
            <v>Mobile Sources</v>
          </cell>
          <cell r="H637" t="str">
            <v>Highway Vehicles - Gasoline</v>
          </cell>
          <cell r="I637" t="str">
            <v>Light Duty Gasoline Vehicles (LDGV)</v>
          </cell>
          <cell r="J637" t="str">
            <v>Urban Other Principal Arterial: Brake Wear</v>
          </cell>
          <cell r="L637" t="str">
            <v>2005</v>
          </cell>
          <cell r="M637">
            <v>37300</v>
          </cell>
          <cell r="N637">
            <v>40982</v>
          </cell>
        </row>
        <row r="638">
          <cell r="A638" t="str">
            <v>220100127T</v>
          </cell>
          <cell r="B638" t="str">
            <v>Onroad</v>
          </cell>
          <cell r="C638" t="str">
            <v>Highway Veh - Gasoline - Light Duty Vehicles (LDGV) - Urban Other Principal Arterial: Tire Wear</v>
          </cell>
          <cell r="D638" t="str">
            <v>Mobile - On-Road Gasoline Light Duty Vehicles</v>
          </cell>
          <cell r="G638" t="str">
            <v>Mobile Sources</v>
          </cell>
          <cell r="H638" t="str">
            <v>Highway Vehicles - Gasoline</v>
          </cell>
          <cell r="I638" t="str">
            <v>Light Duty Gasoline Vehicles (LDGV)</v>
          </cell>
          <cell r="J638" t="str">
            <v>Urban Other Principal Arterial: Tire Wear</v>
          </cell>
          <cell r="L638" t="str">
            <v>2005</v>
          </cell>
          <cell r="M638">
            <v>37300</v>
          </cell>
          <cell r="N638">
            <v>40982</v>
          </cell>
        </row>
        <row r="639">
          <cell r="A639" t="str">
            <v>220100127V</v>
          </cell>
          <cell r="B639" t="str">
            <v>Onroad</v>
          </cell>
          <cell r="C639" t="str">
            <v>Highway Veh - Gasoline - Light Duty Vehicles (LDGV) - Urban Other Principal Arterial: Evap (except Refueling)</v>
          </cell>
          <cell r="D639" t="str">
            <v>Mobile - On-Road Gasoline Light Duty Vehicles</v>
          </cell>
          <cell r="G639" t="str">
            <v>Mobile Sources</v>
          </cell>
          <cell r="H639" t="str">
            <v>Highway Vehicles - Gasoline</v>
          </cell>
          <cell r="I639" t="str">
            <v>Light Duty Gasoline Vehicles (LDGV)</v>
          </cell>
          <cell r="J639" t="str">
            <v>Urban Other Principal Arterial: Evap (except Refueling)</v>
          </cell>
          <cell r="L639" t="str">
            <v>2005</v>
          </cell>
          <cell r="M639">
            <v>37300</v>
          </cell>
          <cell r="N639">
            <v>40982</v>
          </cell>
        </row>
        <row r="640">
          <cell r="A640" t="str">
            <v>220100127X</v>
          </cell>
          <cell r="B640" t="str">
            <v>Onroad</v>
          </cell>
          <cell r="C640" t="str">
            <v>Highway Veh - Gasoline - Light Duty Vehicles (LDGV) - Urban Other Principal Arterial: Exhaust</v>
          </cell>
          <cell r="D640" t="str">
            <v>Mobile - On-Road Gasoline Light Duty Vehicles</v>
          </cell>
          <cell r="G640" t="str">
            <v>Mobile Sources</v>
          </cell>
          <cell r="H640" t="str">
            <v>Highway Vehicles - Gasoline</v>
          </cell>
          <cell r="I640" t="str">
            <v>Light Duty Gasoline Vehicles (LDGV)</v>
          </cell>
          <cell r="J640" t="str">
            <v>Urban Other Principal Arterial: Exhaust</v>
          </cell>
          <cell r="L640" t="str">
            <v>2005</v>
          </cell>
          <cell r="M640">
            <v>37300</v>
          </cell>
          <cell r="N640">
            <v>40982</v>
          </cell>
        </row>
        <row r="641">
          <cell r="A641" t="str">
            <v>2201001290</v>
          </cell>
          <cell r="B641" t="str">
            <v>Onroad</v>
          </cell>
          <cell r="C641" t="str">
            <v>Highway Veh - Gasoline - Light Duty Vehicles (LDGV) - Urban Minor Arterial: Total</v>
          </cell>
          <cell r="D641" t="str">
            <v>Mobile - On-Road Gasoline Light Duty Vehicles</v>
          </cell>
          <cell r="G641" t="str">
            <v>Mobile Sources</v>
          </cell>
          <cell r="H641" t="str">
            <v>Highway Vehicles - Gasoline</v>
          </cell>
          <cell r="I641" t="str">
            <v>Light Duty Gasoline Vehicles (LDGV)</v>
          </cell>
          <cell r="J641" t="str">
            <v>Urban Minor Arterial: Total</v>
          </cell>
          <cell r="N641">
            <v>40982</v>
          </cell>
        </row>
        <row r="642">
          <cell r="A642" t="str">
            <v>2201001291</v>
          </cell>
          <cell r="B642" t="str">
            <v>Onroad</v>
          </cell>
          <cell r="C642" t="str">
            <v>Highway Veh - Gasoline - Light Duty Vehicles (LDGV) - Minor Arterial: Urban Time 1</v>
          </cell>
          <cell r="D642" t="str">
            <v>Mobile - On-Road Gasoline Light Duty Vehicles</v>
          </cell>
          <cell r="G642" t="str">
            <v>Mobile Sources</v>
          </cell>
          <cell r="H642" t="str">
            <v>Highway Vehicles - Gasoline</v>
          </cell>
          <cell r="I642" t="str">
            <v>Light Duty Gasoline Vehicles (LDGV)</v>
          </cell>
          <cell r="J642" t="str">
            <v>Minor Arterial: Urban Time 1</v>
          </cell>
          <cell r="L642" t="str">
            <v>2002</v>
          </cell>
          <cell r="N642">
            <v>40982</v>
          </cell>
        </row>
        <row r="643">
          <cell r="A643" t="str">
            <v>2201001292</v>
          </cell>
          <cell r="B643" t="str">
            <v>Onroad</v>
          </cell>
          <cell r="C643" t="str">
            <v>Highway Veh - Gasoline - Light Duty Vehicles (LDGV) - Minor Arterial: Urban Time 2</v>
          </cell>
          <cell r="D643" t="str">
            <v>Mobile - On-Road Gasoline Light Duty Vehicles</v>
          </cell>
          <cell r="G643" t="str">
            <v>Mobile Sources</v>
          </cell>
          <cell r="H643" t="str">
            <v>Highway Vehicles - Gasoline</v>
          </cell>
          <cell r="I643" t="str">
            <v>Light Duty Gasoline Vehicles (LDGV)</v>
          </cell>
          <cell r="J643" t="str">
            <v>Minor Arterial: Urban Time 2</v>
          </cell>
          <cell r="L643" t="str">
            <v>2002</v>
          </cell>
          <cell r="N643">
            <v>40982</v>
          </cell>
        </row>
        <row r="644">
          <cell r="A644" t="str">
            <v>2201001293</v>
          </cell>
          <cell r="B644" t="str">
            <v>Onroad</v>
          </cell>
          <cell r="C644" t="str">
            <v>Highway Veh - Gasoline - Light Duty Vehicles (LDGV) - Minor Arterial: Urban Time 3</v>
          </cell>
          <cell r="D644" t="str">
            <v>Mobile - On-Road Gasoline Light Duty Vehicles</v>
          </cell>
          <cell r="G644" t="str">
            <v>Mobile Sources</v>
          </cell>
          <cell r="H644" t="str">
            <v>Highway Vehicles - Gasoline</v>
          </cell>
          <cell r="I644" t="str">
            <v>Light Duty Gasoline Vehicles (LDGV)</v>
          </cell>
          <cell r="J644" t="str">
            <v>Minor Arterial: Urban Time 3</v>
          </cell>
          <cell r="L644" t="str">
            <v>2002</v>
          </cell>
          <cell r="N644">
            <v>40982</v>
          </cell>
        </row>
        <row r="645">
          <cell r="A645" t="str">
            <v>2201001294</v>
          </cell>
          <cell r="B645" t="str">
            <v>Onroad</v>
          </cell>
          <cell r="C645" t="str">
            <v>Highway Veh - Gasoline - Light Duty Vehicles (LDGV) - Minor Arterial: Urban Time 4</v>
          </cell>
          <cell r="D645" t="str">
            <v>Mobile - On-Road Gasoline Light Duty Vehicles</v>
          </cell>
          <cell r="G645" t="str">
            <v>Mobile Sources</v>
          </cell>
          <cell r="H645" t="str">
            <v>Highway Vehicles - Gasoline</v>
          </cell>
          <cell r="I645" t="str">
            <v>Light Duty Gasoline Vehicles (LDGV)</v>
          </cell>
          <cell r="J645" t="str">
            <v>Minor Arterial: Urban Time 4</v>
          </cell>
          <cell r="L645" t="str">
            <v>2002</v>
          </cell>
          <cell r="N645">
            <v>40982</v>
          </cell>
        </row>
        <row r="646">
          <cell r="A646" t="str">
            <v>220100129B</v>
          </cell>
          <cell r="B646" t="str">
            <v>Onroad</v>
          </cell>
          <cell r="C646" t="str">
            <v>Highway Veh - Gasoline - Light Duty Vehicles (LDGV) - Urban Minor Arterial: Brake Wear</v>
          </cell>
          <cell r="D646" t="str">
            <v>Mobile - On-Road Gasoline Light Duty Vehicles</v>
          </cell>
          <cell r="G646" t="str">
            <v>Mobile Sources</v>
          </cell>
          <cell r="H646" t="str">
            <v>Highway Vehicles - Gasoline</v>
          </cell>
          <cell r="I646" t="str">
            <v>Light Duty Gasoline Vehicles (LDGV)</v>
          </cell>
          <cell r="J646" t="str">
            <v>Urban Minor Arterial: Brake Wear</v>
          </cell>
          <cell r="L646" t="str">
            <v>2005</v>
          </cell>
          <cell r="M646">
            <v>37300</v>
          </cell>
          <cell r="N646">
            <v>40982</v>
          </cell>
        </row>
        <row r="647">
          <cell r="A647" t="str">
            <v>220100129T</v>
          </cell>
          <cell r="B647" t="str">
            <v>Onroad</v>
          </cell>
          <cell r="C647" t="str">
            <v>Highway Veh - Gasoline - Light Duty Vehicles (LDGV) - Urban Minor Arterial: Tire Wear</v>
          </cell>
          <cell r="D647" t="str">
            <v>Mobile - On-Road Gasoline Light Duty Vehicles</v>
          </cell>
          <cell r="G647" t="str">
            <v>Mobile Sources</v>
          </cell>
          <cell r="H647" t="str">
            <v>Highway Vehicles - Gasoline</v>
          </cell>
          <cell r="I647" t="str">
            <v>Light Duty Gasoline Vehicles (LDGV)</v>
          </cell>
          <cell r="J647" t="str">
            <v>Urban Minor Arterial: Tire Wear</v>
          </cell>
          <cell r="L647" t="str">
            <v>2005</v>
          </cell>
          <cell r="M647">
            <v>37300</v>
          </cell>
          <cell r="N647">
            <v>40982</v>
          </cell>
        </row>
        <row r="648">
          <cell r="A648" t="str">
            <v>220100129V</v>
          </cell>
          <cell r="B648" t="str">
            <v>Onroad</v>
          </cell>
          <cell r="C648" t="str">
            <v>Highway Veh - Gasoline - Light Duty Vehicles (LDGV) - Urban Minor Arterial: Evap (except Refueling)</v>
          </cell>
          <cell r="D648" t="str">
            <v>Mobile - On-Road Gasoline Light Duty Vehicles</v>
          </cell>
          <cell r="G648" t="str">
            <v>Mobile Sources</v>
          </cell>
          <cell r="H648" t="str">
            <v>Highway Vehicles - Gasoline</v>
          </cell>
          <cell r="I648" t="str">
            <v>Light Duty Gasoline Vehicles (LDGV)</v>
          </cell>
          <cell r="J648" t="str">
            <v>Urban Minor Arterial: Evap (except Refueling)</v>
          </cell>
          <cell r="L648" t="str">
            <v>2005</v>
          </cell>
          <cell r="M648">
            <v>37300</v>
          </cell>
          <cell r="N648">
            <v>40982</v>
          </cell>
        </row>
        <row r="649">
          <cell r="A649" t="str">
            <v>220100129X</v>
          </cell>
          <cell r="B649" t="str">
            <v>Onroad</v>
          </cell>
          <cell r="C649" t="str">
            <v>Highway Veh - Gasoline - Light Duty Vehicles (LDGV) - Urban Minor Arterial: Exhaust</v>
          </cell>
          <cell r="D649" t="str">
            <v>Mobile - On-Road Gasoline Light Duty Vehicles</v>
          </cell>
          <cell r="G649" t="str">
            <v>Mobile Sources</v>
          </cell>
          <cell r="H649" t="str">
            <v>Highway Vehicles - Gasoline</v>
          </cell>
          <cell r="I649" t="str">
            <v>Light Duty Gasoline Vehicles (LDGV)</v>
          </cell>
          <cell r="J649" t="str">
            <v>Urban Minor Arterial: Exhaust</v>
          </cell>
          <cell r="L649" t="str">
            <v>2005</v>
          </cell>
          <cell r="M649">
            <v>37300</v>
          </cell>
          <cell r="N649">
            <v>40982</v>
          </cell>
        </row>
        <row r="650">
          <cell r="A650" t="str">
            <v>2201001310</v>
          </cell>
          <cell r="B650" t="str">
            <v>Onroad</v>
          </cell>
          <cell r="C650" t="str">
            <v>Highway Veh - Gasoline - Light Duty Vehicles (LDGV) - Urban Collector: Total</v>
          </cell>
          <cell r="D650" t="str">
            <v>Mobile - On-Road Gasoline Light Duty Vehicles</v>
          </cell>
          <cell r="G650" t="str">
            <v>Mobile Sources</v>
          </cell>
          <cell r="H650" t="str">
            <v>Highway Vehicles - Gasoline</v>
          </cell>
          <cell r="I650" t="str">
            <v>Light Duty Gasoline Vehicles (LDGV)</v>
          </cell>
          <cell r="J650" t="str">
            <v>Urban Collector: Total</v>
          </cell>
          <cell r="N650">
            <v>40982</v>
          </cell>
        </row>
        <row r="651">
          <cell r="A651" t="str">
            <v>2201001311</v>
          </cell>
          <cell r="B651" t="str">
            <v>Onroad</v>
          </cell>
          <cell r="C651" t="str">
            <v>Highway Veh - Gasoline - Light Duty Vehicles (LDGV) - Collector: Urban Time 1</v>
          </cell>
          <cell r="D651" t="str">
            <v>Mobile - On-Road Gasoline Light Duty Vehicles</v>
          </cell>
          <cell r="G651" t="str">
            <v>Mobile Sources</v>
          </cell>
          <cell r="H651" t="str">
            <v>Highway Vehicles - Gasoline</v>
          </cell>
          <cell r="I651" t="str">
            <v>Light Duty Gasoline Vehicles (LDGV)</v>
          </cell>
          <cell r="J651" t="str">
            <v>Collector: Urban Time 1</v>
          </cell>
          <cell r="L651" t="str">
            <v>2002</v>
          </cell>
          <cell r="N651">
            <v>40982</v>
          </cell>
        </row>
        <row r="652">
          <cell r="A652" t="str">
            <v>2201001312</v>
          </cell>
          <cell r="B652" t="str">
            <v>Onroad</v>
          </cell>
          <cell r="C652" t="str">
            <v>Highway Veh - Gasoline - Light Duty Vehicles (LDGV) - Collector: Urban Time 2</v>
          </cell>
          <cell r="D652" t="str">
            <v>Mobile - On-Road Gasoline Light Duty Vehicles</v>
          </cell>
          <cell r="G652" t="str">
            <v>Mobile Sources</v>
          </cell>
          <cell r="H652" t="str">
            <v>Highway Vehicles - Gasoline</v>
          </cell>
          <cell r="I652" t="str">
            <v>Light Duty Gasoline Vehicles (LDGV)</v>
          </cell>
          <cell r="J652" t="str">
            <v>Collector: Urban Time 2</v>
          </cell>
          <cell r="L652" t="str">
            <v>2002</v>
          </cell>
          <cell r="N652">
            <v>40982</v>
          </cell>
        </row>
        <row r="653">
          <cell r="A653" t="str">
            <v>2201001313</v>
          </cell>
          <cell r="B653" t="str">
            <v>Onroad</v>
          </cell>
          <cell r="C653" t="str">
            <v>Highway Veh - Gasoline - Light Duty Vehicles (LDGV) - Collector: Urban Time 3</v>
          </cell>
          <cell r="D653" t="str">
            <v>Mobile - On-Road Gasoline Light Duty Vehicles</v>
          </cell>
          <cell r="G653" t="str">
            <v>Mobile Sources</v>
          </cell>
          <cell r="H653" t="str">
            <v>Highway Vehicles - Gasoline</v>
          </cell>
          <cell r="I653" t="str">
            <v>Light Duty Gasoline Vehicles (LDGV)</v>
          </cell>
          <cell r="J653" t="str">
            <v>Collector: Urban Time 3</v>
          </cell>
          <cell r="L653" t="str">
            <v>2002</v>
          </cell>
          <cell r="N653">
            <v>40982</v>
          </cell>
        </row>
        <row r="654">
          <cell r="A654" t="str">
            <v>2201001314</v>
          </cell>
          <cell r="B654" t="str">
            <v>Onroad</v>
          </cell>
          <cell r="C654" t="str">
            <v>Highway Veh - Gasoline - Light Duty Vehicles (LDGV) - Collector: Urban Time 4</v>
          </cell>
          <cell r="D654" t="str">
            <v>Mobile - On-Road Gasoline Light Duty Vehicles</v>
          </cell>
          <cell r="G654" t="str">
            <v>Mobile Sources</v>
          </cell>
          <cell r="H654" t="str">
            <v>Highway Vehicles - Gasoline</v>
          </cell>
          <cell r="I654" t="str">
            <v>Light Duty Gasoline Vehicles (LDGV)</v>
          </cell>
          <cell r="J654" t="str">
            <v>Collector: Urban Time 4</v>
          </cell>
          <cell r="L654" t="str">
            <v>2002</v>
          </cell>
          <cell r="N654">
            <v>40982</v>
          </cell>
        </row>
        <row r="655">
          <cell r="A655" t="str">
            <v>220100131B</v>
          </cell>
          <cell r="B655" t="str">
            <v>Onroad</v>
          </cell>
          <cell r="C655" t="str">
            <v>Highway Veh - Gasoline - Light Duty Vehicles (LDGV) - Urban Collector: Brake Wear</v>
          </cell>
          <cell r="D655" t="str">
            <v>Mobile - On-Road Gasoline Light Duty Vehicles</v>
          </cell>
          <cell r="G655" t="str">
            <v>Mobile Sources</v>
          </cell>
          <cell r="H655" t="str">
            <v>Highway Vehicles - Gasoline</v>
          </cell>
          <cell r="I655" t="str">
            <v>Light Duty Gasoline Vehicles (LDGV)</v>
          </cell>
          <cell r="J655" t="str">
            <v>Urban Collector: Brake Wear</v>
          </cell>
          <cell r="L655" t="str">
            <v>2005</v>
          </cell>
          <cell r="M655">
            <v>37300</v>
          </cell>
          <cell r="N655">
            <v>40982</v>
          </cell>
        </row>
        <row r="656">
          <cell r="A656" t="str">
            <v>220100131T</v>
          </cell>
          <cell r="B656" t="str">
            <v>Onroad</v>
          </cell>
          <cell r="C656" t="str">
            <v>Highway Veh - Gasoline - Light Duty Vehicles (LDGV) - Urban Collector: Tire Wear</v>
          </cell>
          <cell r="D656" t="str">
            <v>Mobile - On-Road Gasoline Light Duty Vehicles</v>
          </cell>
          <cell r="G656" t="str">
            <v>Mobile Sources</v>
          </cell>
          <cell r="H656" t="str">
            <v>Highway Vehicles - Gasoline</v>
          </cell>
          <cell r="I656" t="str">
            <v>Light Duty Gasoline Vehicles (LDGV)</v>
          </cell>
          <cell r="J656" t="str">
            <v>Urban Collector: Tire Wear</v>
          </cell>
          <cell r="L656" t="str">
            <v>2005</v>
          </cell>
          <cell r="M656">
            <v>37300</v>
          </cell>
          <cell r="N656">
            <v>40982</v>
          </cell>
        </row>
        <row r="657">
          <cell r="A657" t="str">
            <v>220100131V</v>
          </cell>
          <cell r="B657" t="str">
            <v>Onroad</v>
          </cell>
          <cell r="C657" t="str">
            <v>Highway Veh - Gasoline - Light Duty Vehicles (LDGV) - Urban Collector: Evap (except Refueling)</v>
          </cell>
          <cell r="D657" t="str">
            <v>Mobile - On-Road Gasoline Light Duty Vehicles</v>
          </cell>
          <cell r="G657" t="str">
            <v>Mobile Sources</v>
          </cell>
          <cell r="H657" t="str">
            <v>Highway Vehicles - Gasoline</v>
          </cell>
          <cell r="I657" t="str">
            <v>Light Duty Gasoline Vehicles (LDGV)</v>
          </cell>
          <cell r="J657" t="str">
            <v>Urban Collector: Evap (except Refueling)</v>
          </cell>
          <cell r="L657" t="str">
            <v>2005</v>
          </cell>
          <cell r="M657">
            <v>37300</v>
          </cell>
          <cell r="N657">
            <v>40982</v>
          </cell>
        </row>
        <row r="658">
          <cell r="A658" t="str">
            <v>220100131X</v>
          </cell>
          <cell r="B658" t="str">
            <v>Onroad</v>
          </cell>
          <cell r="C658" t="str">
            <v>Highway Veh - Gasoline - Light Duty Vehicles (LDGV) - Urban Collector: Exhaust</v>
          </cell>
          <cell r="D658" t="str">
            <v>Mobile - On-Road Gasoline Light Duty Vehicles</v>
          </cell>
          <cell r="G658" t="str">
            <v>Mobile Sources</v>
          </cell>
          <cell r="H658" t="str">
            <v>Highway Vehicles - Gasoline</v>
          </cell>
          <cell r="I658" t="str">
            <v>Light Duty Gasoline Vehicles (LDGV)</v>
          </cell>
          <cell r="J658" t="str">
            <v>Urban Collector: Exhaust</v>
          </cell>
          <cell r="L658" t="str">
            <v>2005</v>
          </cell>
          <cell r="M658">
            <v>37300</v>
          </cell>
          <cell r="N658">
            <v>40982</v>
          </cell>
        </row>
        <row r="659">
          <cell r="A659" t="str">
            <v>2201001330</v>
          </cell>
          <cell r="B659" t="str">
            <v>Onroad</v>
          </cell>
          <cell r="C659" t="str">
            <v>Highway Veh - Gasoline - Light Duty Vehicles (LDGV) - Urban Local: Total</v>
          </cell>
          <cell r="D659" t="str">
            <v>Mobile - On-Road Gasoline Light Duty Vehicles</v>
          </cell>
          <cell r="G659" t="str">
            <v>Mobile Sources</v>
          </cell>
          <cell r="H659" t="str">
            <v>Highway Vehicles - Gasoline</v>
          </cell>
          <cell r="I659" t="str">
            <v>Light Duty Gasoline Vehicles (LDGV)</v>
          </cell>
          <cell r="J659" t="str">
            <v>Urban Local: Total</v>
          </cell>
          <cell r="N659">
            <v>40982</v>
          </cell>
        </row>
        <row r="660">
          <cell r="A660" t="str">
            <v>2201001331</v>
          </cell>
          <cell r="B660" t="str">
            <v>Onroad</v>
          </cell>
          <cell r="C660" t="str">
            <v>Highway Veh - Gasoline - Light Duty Vehicles (LDGV) - Local: Urban Time 1</v>
          </cell>
          <cell r="D660" t="str">
            <v>Mobile - On-Road Gasoline Light Duty Vehicles</v>
          </cell>
          <cell r="G660" t="str">
            <v>Mobile Sources</v>
          </cell>
          <cell r="H660" t="str">
            <v>Highway Vehicles - Gasoline</v>
          </cell>
          <cell r="I660" t="str">
            <v>Light Duty Gasoline Vehicles (LDGV)</v>
          </cell>
          <cell r="J660" t="str">
            <v>Local: Urban Time 1</v>
          </cell>
          <cell r="L660" t="str">
            <v>2002</v>
          </cell>
          <cell r="N660">
            <v>40982</v>
          </cell>
        </row>
        <row r="661">
          <cell r="A661" t="str">
            <v>2201001332</v>
          </cell>
          <cell r="B661" t="str">
            <v>Onroad</v>
          </cell>
          <cell r="C661" t="str">
            <v>Highway Veh - Gasoline - Light Duty Vehicles (LDGV) - Local: Urban Time 2</v>
          </cell>
          <cell r="D661" t="str">
            <v>Mobile - On-Road Gasoline Light Duty Vehicles</v>
          </cell>
          <cell r="G661" t="str">
            <v>Mobile Sources</v>
          </cell>
          <cell r="H661" t="str">
            <v>Highway Vehicles - Gasoline</v>
          </cell>
          <cell r="I661" t="str">
            <v>Light Duty Gasoline Vehicles (LDGV)</v>
          </cell>
          <cell r="J661" t="str">
            <v>Local: Urban Time 2</v>
          </cell>
          <cell r="L661" t="str">
            <v>2002</v>
          </cell>
          <cell r="N661">
            <v>40982</v>
          </cell>
        </row>
        <row r="662">
          <cell r="A662" t="str">
            <v>2201001333</v>
          </cell>
          <cell r="B662" t="str">
            <v>Onroad</v>
          </cell>
          <cell r="C662" t="str">
            <v>Highway Veh - Gasoline - Light Duty Vehicles (LDGV) - Local: Urban Time 3</v>
          </cell>
          <cell r="D662" t="str">
            <v>Mobile - On-Road Gasoline Light Duty Vehicles</v>
          </cell>
          <cell r="G662" t="str">
            <v>Mobile Sources</v>
          </cell>
          <cell r="H662" t="str">
            <v>Highway Vehicles - Gasoline</v>
          </cell>
          <cell r="I662" t="str">
            <v>Light Duty Gasoline Vehicles (LDGV)</v>
          </cell>
          <cell r="J662" t="str">
            <v>Local: Urban Time 3</v>
          </cell>
          <cell r="L662" t="str">
            <v>2002</v>
          </cell>
          <cell r="N662">
            <v>40982</v>
          </cell>
        </row>
        <row r="663">
          <cell r="A663" t="str">
            <v>2201001334</v>
          </cell>
          <cell r="B663" t="str">
            <v>Onroad</v>
          </cell>
          <cell r="C663" t="str">
            <v>Highway Veh - Gasoline - Light Duty Vehicles (LDGV) - Local: Urban Time 4</v>
          </cell>
          <cell r="D663" t="str">
            <v>Mobile - On-Road Gasoline Light Duty Vehicles</v>
          </cell>
          <cell r="G663" t="str">
            <v>Mobile Sources</v>
          </cell>
          <cell r="H663" t="str">
            <v>Highway Vehicles - Gasoline</v>
          </cell>
          <cell r="I663" t="str">
            <v>Light Duty Gasoline Vehicles (LDGV)</v>
          </cell>
          <cell r="J663" t="str">
            <v>Local: Urban Time 4</v>
          </cell>
          <cell r="L663" t="str">
            <v>2002</v>
          </cell>
          <cell r="N663">
            <v>40982</v>
          </cell>
        </row>
        <row r="664">
          <cell r="A664" t="str">
            <v>220100133B</v>
          </cell>
          <cell r="B664" t="str">
            <v>Onroad</v>
          </cell>
          <cell r="C664" t="str">
            <v>Highway Veh - Gasoline - Light Duty Vehicles (LDGV) - Urban Local: Brake Wear</v>
          </cell>
          <cell r="D664" t="str">
            <v>Mobile - On-Road Gasoline Light Duty Vehicles</v>
          </cell>
          <cell r="G664" t="str">
            <v>Mobile Sources</v>
          </cell>
          <cell r="H664" t="str">
            <v>Highway Vehicles - Gasoline</v>
          </cell>
          <cell r="I664" t="str">
            <v>Light Duty Gasoline Vehicles (LDGV)</v>
          </cell>
          <cell r="J664" t="str">
            <v>Urban Local: Brake Wear</v>
          </cell>
          <cell r="L664" t="str">
            <v>2005</v>
          </cell>
          <cell r="M664">
            <v>37300</v>
          </cell>
          <cell r="N664">
            <v>40982</v>
          </cell>
        </row>
        <row r="665">
          <cell r="A665" t="str">
            <v>220100133T</v>
          </cell>
          <cell r="B665" t="str">
            <v>Onroad</v>
          </cell>
          <cell r="C665" t="str">
            <v>Highway Veh - Gasoline - Light Duty Vehicles (LDGV) - Urban Local: Tire Wear</v>
          </cell>
          <cell r="D665" t="str">
            <v>Mobile - On-Road Gasoline Light Duty Vehicles</v>
          </cell>
          <cell r="G665" t="str">
            <v>Mobile Sources</v>
          </cell>
          <cell r="H665" t="str">
            <v>Highway Vehicles - Gasoline</v>
          </cell>
          <cell r="I665" t="str">
            <v>Light Duty Gasoline Vehicles (LDGV)</v>
          </cell>
          <cell r="J665" t="str">
            <v>Urban Local: Tire Wear</v>
          </cell>
          <cell r="L665" t="str">
            <v>2005</v>
          </cell>
          <cell r="M665">
            <v>37300</v>
          </cell>
          <cell r="N665">
            <v>40982</v>
          </cell>
        </row>
        <row r="666">
          <cell r="A666" t="str">
            <v>220100133V</v>
          </cell>
          <cell r="B666" t="str">
            <v>Onroad</v>
          </cell>
          <cell r="C666" t="str">
            <v>Highway Veh - Gasoline - Light Duty Vehicles (LDGV) - Urban Local: Evap (except Refueling)</v>
          </cell>
          <cell r="D666" t="str">
            <v>Mobile - On-Road Gasoline Light Duty Vehicles</v>
          </cell>
          <cell r="G666" t="str">
            <v>Mobile Sources</v>
          </cell>
          <cell r="H666" t="str">
            <v>Highway Vehicles - Gasoline</v>
          </cell>
          <cell r="I666" t="str">
            <v>Light Duty Gasoline Vehicles (LDGV)</v>
          </cell>
          <cell r="J666" t="str">
            <v>Urban Local: Evap (except Refueling)</v>
          </cell>
          <cell r="L666" t="str">
            <v>2005</v>
          </cell>
          <cell r="M666">
            <v>37300</v>
          </cell>
          <cell r="N666">
            <v>40982</v>
          </cell>
        </row>
        <row r="667">
          <cell r="A667" t="str">
            <v>220100133X</v>
          </cell>
          <cell r="B667" t="str">
            <v>Onroad</v>
          </cell>
          <cell r="C667" t="str">
            <v>Highway Veh - Gasoline - Light Duty Vehicles (LDGV) - Urban Local: Exhaust</v>
          </cell>
          <cell r="D667" t="str">
            <v>Mobile - On-Road Gasoline Light Duty Vehicles</v>
          </cell>
          <cell r="G667" t="str">
            <v>Mobile Sources</v>
          </cell>
          <cell r="H667" t="str">
            <v>Highway Vehicles - Gasoline</v>
          </cell>
          <cell r="I667" t="str">
            <v>Light Duty Gasoline Vehicles (LDGV)</v>
          </cell>
          <cell r="J667" t="str">
            <v>Urban Local: Exhaust</v>
          </cell>
          <cell r="L667" t="str">
            <v>2005</v>
          </cell>
          <cell r="M667">
            <v>37300</v>
          </cell>
          <cell r="N667">
            <v>40982</v>
          </cell>
        </row>
        <row r="668">
          <cell r="A668" t="str">
            <v>2201001350</v>
          </cell>
          <cell r="B668" t="str">
            <v>Onroad</v>
          </cell>
          <cell r="C668" t="str">
            <v>Highway Veh - Gasoline - Light Duty Vehicles (LDGV) - Parking Area: Rural</v>
          </cell>
          <cell r="D668" t="str">
            <v>Mobile - On-Road Gasoline Light Duty Vehicles</v>
          </cell>
          <cell r="G668" t="str">
            <v>Mobile Sources</v>
          </cell>
          <cell r="H668" t="str">
            <v>Highway Vehicles - Gasoline</v>
          </cell>
          <cell r="I668" t="str">
            <v>Light Duty Gasoline Vehicles (LDGV)</v>
          </cell>
          <cell r="J668" t="str">
            <v>Parking Area: Rural</v>
          </cell>
          <cell r="L668" t="str">
            <v>2008</v>
          </cell>
          <cell r="M668">
            <v>39654</v>
          </cell>
          <cell r="N668">
            <v>40982</v>
          </cell>
        </row>
        <row r="669">
          <cell r="A669" t="str">
            <v>2201001370</v>
          </cell>
          <cell r="B669" t="str">
            <v>Onroad</v>
          </cell>
          <cell r="C669" t="str">
            <v>Highway Veh - Gasoline - Light Duty Vehicles (LDGV) - Parking Area: Urban</v>
          </cell>
          <cell r="D669" t="str">
            <v>Mobile - On-Road Gasoline Light Duty Vehicles</v>
          </cell>
          <cell r="G669" t="str">
            <v>Mobile Sources</v>
          </cell>
          <cell r="H669" t="str">
            <v>Highway Vehicles - Gasoline</v>
          </cell>
          <cell r="I669" t="str">
            <v>Light Duty Gasoline Vehicles (LDGV)</v>
          </cell>
          <cell r="J669" t="str">
            <v>Parking Area: Urban</v>
          </cell>
          <cell r="L669" t="str">
            <v>2008</v>
          </cell>
          <cell r="M669">
            <v>39917</v>
          </cell>
          <cell r="N669">
            <v>40982</v>
          </cell>
        </row>
        <row r="670">
          <cell r="A670" t="str">
            <v>2201001390</v>
          </cell>
          <cell r="B670" t="str">
            <v>Onroad</v>
          </cell>
          <cell r="C670" t="str">
            <v>Highway Veh - Gasoline - Light Duty Vehicles (LDGV) - Parking Area: Total</v>
          </cell>
          <cell r="D670" t="str">
            <v>Mobile - On-Road Gasoline Light Duty Vehicles</v>
          </cell>
          <cell r="G670" t="str">
            <v>Mobile Sources</v>
          </cell>
          <cell r="H670" t="str">
            <v>Highway Vehicles - Gasoline</v>
          </cell>
          <cell r="I670" t="str">
            <v>Light Duty Gasoline Vehicles (LDGV)</v>
          </cell>
          <cell r="J670" t="str">
            <v>Parking Area: Total</v>
          </cell>
          <cell r="M670">
            <v>40835</v>
          </cell>
          <cell r="N670">
            <v>40983</v>
          </cell>
        </row>
        <row r="671">
          <cell r="A671" t="str">
            <v>2201020000</v>
          </cell>
          <cell r="B671" t="str">
            <v>Onroad</v>
          </cell>
          <cell r="C671" t="str">
            <v>Highway Veh - Gasoline - Light Duty Trucks 1 &amp; 2 - Total: All Road Types</v>
          </cell>
          <cell r="D671" t="str">
            <v>Mobile - On-Road Gasoline Light Duty Vehicles</v>
          </cell>
          <cell r="G671" t="str">
            <v>Mobile Sources</v>
          </cell>
          <cell r="H671" t="str">
            <v>Highway Vehicles - Gasoline</v>
          </cell>
          <cell r="I671" t="str">
            <v>Light Duty Gasoline Trucks 1 &amp; 2 (M6) = LDGT1 (M5)</v>
          </cell>
          <cell r="J671" t="str">
            <v>Total: All Road Types</v>
          </cell>
          <cell r="L671" t="str">
            <v>2005</v>
          </cell>
          <cell r="N671">
            <v>40982</v>
          </cell>
        </row>
        <row r="672">
          <cell r="A672" t="str">
            <v>2201020110</v>
          </cell>
          <cell r="B672" t="str">
            <v>Onroad</v>
          </cell>
          <cell r="C672" t="str">
            <v>Highway Veh - Gasoline - Light Duty Trucks 1 &amp; 2 - Rural Interstate: Total</v>
          </cell>
          <cell r="D672" t="str">
            <v>Mobile - On-Road Gasoline Light Duty Vehicles</v>
          </cell>
          <cell r="G672" t="str">
            <v>Mobile Sources</v>
          </cell>
          <cell r="H672" t="str">
            <v>Highway Vehicles - Gasoline</v>
          </cell>
          <cell r="I672" t="str">
            <v>Light Duty Gasoline Trucks 1 &amp; 2 (M6) = LDGT1 (M5)</v>
          </cell>
          <cell r="J672" t="str">
            <v>Rural Interstate: Total</v>
          </cell>
          <cell r="N672">
            <v>40982</v>
          </cell>
        </row>
        <row r="673">
          <cell r="A673" t="str">
            <v>2201020111</v>
          </cell>
          <cell r="B673" t="str">
            <v>Onroad</v>
          </cell>
          <cell r="C673" t="str">
            <v>Highway Veh - Gasoline - Light Duty Trucks 1 &amp; 2 - Interstate: Rural Time 1</v>
          </cell>
          <cell r="D673" t="str">
            <v>Mobile - On-Road Gasoline Light Duty Vehicles</v>
          </cell>
          <cell r="G673" t="str">
            <v>Mobile Sources</v>
          </cell>
          <cell r="H673" t="str">
            <v>Highway Vehicles - Gasoline</v>
          </cell>
          <cell r="I673" t="str">
            <v>Light Duty Gasoline Trucks 1 &amp; 2 (M6) = LDGT1 (M5)</v>
          </cell>
          <cell r="J673" t="str">
            <v>Interstate: Rural Time 1</v>
          </cell>
          <cell r="L673" t="str">
            <v>2002</v>
          </cell>
          <cell r="N673">
            <v>40982</v>
          </cell>
        </row>
        <row r="674">
          <cell r="A674" t="str">
            <v>2201020112</v>
          </cell>
          <cell r="B674" t="str">
            <v>Onroad</v>
          </cell>
          <cell r="C674" t="str">
            <v>Highway Veh - Gasoline - Light Duty Trucks 1 &amp; 2 - Interstate: Rural Time 2</v>
          </cell>
          <cell r="D674" t="str">
            <v>Mobile - On-Road Gasoline Light Duty Vehicles</v>
          </cell>
          <cell r="G674" t="str">
            <v>Mobile Sources</v>
          </cell>
          <cell r="H674" t="str">
            <v>Highway Vehicles - Gasoline</v>
          </cell>
          <cell r="I674" t="str">
            <v>Light Duty Gasoline Trucks 1 &amp; 2 (M6) = LDGT1 (M5)</v>
          </cell>
          <cell r="J674" t="str">
            <v>Interstate: Rural Time 2</v>
          </cell>
          <cell r="L674" t="str">
            <v>2002</v>
          </cell>
          <cell r="N674">
            <v>40982</v>
          </cell>
        </row>
        <row r="675">
          <cell r="A675" t="str">
            <v>2201020113</v>
          </cell>
          <cell r="B675" t="str">
            <v>Onroad</v>
          </cell>
          <cell r="C675" t="str">
            <v>Highway Veh - Gasoline - Light Duty Trucks 1 &amp; 2 - Interstate: Rural Time 3</v>
          </cell>
          <cell r="D675" t="str">
            <v>Mobile - On-Road Gasoline Light Duty Vehicles</v>
          </cell>
          <cell r="G675" t="str">
            <v>Mobile Sources</v>
          </cell>
          <cell r="H675" t="str">
            <v>Highway Vehicles - Gasoline</v>
          </cell>
          <cell r="I675" t="str">
            <v>Light Duty Gasoline Trucks 1 &amp; 2 (M6) = LDGT1 (M5)</v>
          </cell>
          <cell r="J675" t="str">
            <v>Interstate: Rural Time 3</v>
          </cell>
          <cell r="L675" t="str">
            <v>2002</v>
          </cell>
          <cell r="N675">
            <v>40982</v>
          </cell>
        </row>
        <row r="676">
          <cell r="A676" t="str">
            <v>2201020114</v>
          </cell>
          <cell r="B676" t="str">
            <v>Onroad</v>
          </cell>
          <cell r="C676" t="str">
            <v>Highway Veh - Gasoline - Light Duty Trucks 1 &amp; 2 - Interstate: Rural Time 4</v>
          </cell>
          <cell r="D676" t="str">
            <v>Mobile - On-Road Gasoline Light Duty Vehicles</v>
          </cell>
          <cell r="G676" t="str">
            <v>Mobile Sources</v>
          </cell>
          <cell r="H676" t="str">
            <v>Highway Vehicles - Gasoline</v>
          </cell>
          <cell r="I676" t="str">
            <v>Light Duty Gasoline Trucks 1 &amp; 2 (M6) = LDGT1 (M5)</v>
          </cell>
          <cell r="J676" t="str">
            <v>Interstate: Rural Time 4</v>
          </cell>
          <cell r="L676" t="str">
            <v>2002</v>
          </cell>
          <cell r="N676">
            <v>40982</v>
          </cell>
        </row>
        <row r="677">
          <cell r="A677" t="str">
            <v>220102011B</v>
          </cell>
          <cell r="B677" t="str">
            <v>Onroad</v>
          </cell>
          <cell r="C677" t="str">
            <v>Highway Veh - Gasoline - Light Duty Trucks 1 &amp; 2 - Rural Interstate: Brake Wear</v>
          </cell>
          <cell r="D677" t="str">
            <v>Mobile - On-Road Gasoline Light Duty Vehicles</v>
          </cell>
          <cell r="G677" t="str">
            <v>Mobile Sources</v>
          </cell>
          <cell r="H677" t="str">
            <v>Highway Vehicles - Gasoline</v>
          </cell>
          <cell r="I677" t="str">
            <v>Light Duty Gasoline Trucks 1 &amp; 2 (M6) = LDGT1 (M5)</v>
          </cell>
          <cell r="J677" t="str">
            <v>Rural Interstate: Brake Wear</v>
          </cell>
          <cell r="L677" t="str">
            <v>2005</v>
          </cell>
          <cell r="M677">
            <v>37300</v>
          </cell>
          <cell r="N677">
            <v>40982</v>
          </cell>
        </row>
        <row r="678">
          <cell r="A678" t="str">
            <v>220102011T</v>
          </cell>
          <cell r="B678" t="str">
            <v>Onroad</v>
          </cell>
          <cell r="C678" t="str">
            <v>Highway Veh - Gasoline - Light Duty Trucks 1 &amp; 2 - Rural Interstate: Tire Wear</v>
          </cell>
          <cell r="D678" t="str">
            <v>Mobile - On-Road Gasoline Light Duty Vehicles</v>
          </cell>
          <cell r="G678" t="str">
            <v>Mobile Sources</v>
          </cell>
          <cell r="H678" t="str">
            <v>Highway Vehicles - Gasoline</v>
          </cell>
          <cell r="I678" t="str">
            <v>Light Duty Gasoline Trucks 1 &amp; 2 (M6) = LDGT1 (M5)</v>
          </cell>
          <cell r="J678" t="str">
            <v>Rural Interstate: Tire Wear</v>
          </cell>
          <cell r="L678" t="str">
            <v>2005</v>
          </cell>
          <cell r="M678">
            <v>37300</v>
          </cell>
          <cell r="N678">
            <v>40982</v>
          </cell>
        </row>
        <row r="679">
          <cell r="A679" t="str">
            <v>220102011V</v>
          </cell>
          <cell r="B679" t="str">
            <v>Onroad</v>
          </cell>
          <cell r="C679" t="str">
            <v>Highway Veh - Gasoline - Light Duty Trucks 1 &amp; 2 - Rural Interstate: Evap (except Refueling)</v>
          </cell>
          <cell r="D679" t="str">
            <v>Mobile - On-Road Gasoline Light Duty Vehicles</v>
          </cell>
          <cell r="G679" t="str">
            <v>Mobile Sources</v>
          </cell>
          <cell r="H679" t="str">
            <v>Highway Vehicles - Gasoline</v>
          </cell>
          <cell r="I679" t="str">
            <v>Light Duty Gasoline Trucks 1 &amp; 2 (M6) = LDGT1 (M5)</v>
          </cell>
          <cell r="J679" t="str">
            <v>Rural Interstate: Evap (except Refueling)</v>
          </cell>
          <cell r="L679" t="str">
            <v>2005</v>
          </cell>
          <cell r="M679">
            <v>37300</v>
          </cell>
          <cell r="N679">
            <v>40982</v>
          </cell>
        </row>
        <row r="680">
          <cell r="A680" t="str">
            <v>220102011X</v>
          </cell>
          <cell r="B680" t="str">
            <v>Onroad</v>
          </cell>
          <cell r="C680" t="str">
            <v>Highway Veh - Gasoline - Light Duty Trucks 1 &amp; 2 - Rural Interstate: Exhaust</v>
          </cell>
          <cell r="D680" t="str">
            <v>Mobile - On-Road Gasoline Light Duty Vehicles</v>
          </cell>
          <cell r="G680" t="str">
            <v>Mobile Sources</v>
          </cell>
          <cell r="H680" t="str">
            <v>Highway Vehicles - Gasoline</v>
          </cell>
          <cell r="I680" t="str">
            <v>Light Duty Gasoline Trucks 1 &amp; 2 (M6) = LDGT1 (M5)</v>
          </cell>
          <cell r="J680" t="str">
            <v>Rural Interstate: Exhaust</v>
          </cell>
          <cell r="L680" t="str">
            <v>2005</v>
          </cell>
          <cell r="M680">
            <v>37300</v>
          </cell>
          <cell r="N680">
            <v>40982</v>
          </cell>
        </row>
        <row r="681">
          <cell r="A681" t="str">
            <v>2201020130</v>
          </cell>
          <cell r="B681" t="str">
            <v>Onroad</v>
          </cell>
          <cell r="C681" t="str">
            <v>Highway Veh - Gasoline - Light Duty Trucks 1 &amp; 2 - Rural Other Principal Arterial: Total</v>
          </cell>
          <cell r="D681" t="str">
            <v>Mobile - On-Road Gasoline Light Duty Vehicles</v>
          </cell>
          <cell r="G681" t="str">
            <v>Mobile Sources</v>
          </cell>
          <cell r="H681" t="str">
            <v>Highway Vehicles - Gasoline</v>
          </cell>
          <cell r="I681" t="str">
            <v>Light Duty Gasoline Trucks 1 &amp; 2 (M6) = LDGT1 (M5)</v>
          </cell>
          <cell r="J681" t="str">
            <v>Rural Other Principal Arterial: Total</v>
          </cell>
          <cell r="N681">
            <v>40982</v>
          </cell>
        </row>
        <row r="682">
          <cell r="A682" t="str">
            <v>2201020131</v>
          </cell>
          <cell r="B682" t="str">
            <v>Onroad</v>
          </cell>
          <cell r="C682" t="str">
            <v>Highway Veh - Gasoline - Light Duty Trucks 1 &amp; 2 - Other Principal Arterial: Rural Time 1</v>
          </cell>
          <cell r="D682" t="str">
            <v>Mobile - On-Road Gasoline Light Duty Vehicles</v>
          </cell>
          <cell r="G682" t="str">
            <v>Mobile Sources</v>
          </cell>
          <cell r="H682" t="str">
            <v>Highway Vehicles - Gasoline</v>
          </cell>
          <cell r="I682" t="str">
            <v>Light Duty Gasoline Trucks 1 &amp; 2 (M6) = LDGT1 (M5)</v>
          </cell>
          <cell r="J682" t="str">
            <v>Other Principal Arterial: Rural Time 1</v>
          </cell>
          <cell r="L682" t="str">
            <v>2002</v>
          </cell>
          <cell r="N682">
            <v>40982</v>
          </cell>
        </row>
        <row r="683">
          <cell r="A683" t="str">
            <v>2201020132</v>
          </cell>
          <cell r="B683" t="str">
            <v>Onroad</v>
          </cell>
          <cell r="C683" t="str">
            <v>Highway Veh - Gasoline - Light Duty Trucks 1 &amp; 2 - Other Principal Arterial: Rural Time 2</v>
          </cell>
          <cell r="D683" t="str">
            <v>Mobile - On-Road Gasoline Light Duty Vehicles</v>
          </cell>
          <cell r="G683" t="str">
            <v>Mobile Sources</v>
          </cell>
          <cell r="H683" t="str">
            <v>Highway Vehicles - Gasoline</v>
          </cell>
          <cell r="I683" t="str">
            <v>Light Duty Gasoline Trucks 1 &amp; 2 (M6) = LDGT1 (M5)</v>
          </cell>
          <cell r="J683" t="str">
            <v>Other Principal Arterial: Rural Time 2</v>
          </cell>
          <cell r="L683" t="str">
            <v>2002</v>
          </cell>
          <cell r="N683">
            <v>40982</v>
          </cell>
        </row>
        <row r="684">
          <cell r="A684" t="str">
            <v>2201020133</v>
          </cell>
          <cell r="B684" t="str">
            <v>Onroad</v>
          </cell>
          <cell r="C684" t="str">
            <v>Highway Veh - Gasoline - Light Duty Trucks 1 &amp; 2 - Other Principal Arterial: Rural Time 3</v>
          </cell>
          <cell r="D684" t="str">
            <v>Mobile - On-Road Gasoline Light Duty Vehicles</v>
          </cell>
          <cell r="G684" t="str">
            <v>Mobile Sources</v>
          </cell>
          <cell r="H684" t="str">
            <v>Highway Vehicles - Gasoline</v>
          </cell>
          <cell r="I684" t="str">
            <v>Light Duty Gasoline Trucks 1 &amp; 2 (M6) = LDGT1 (M5)</v>
          </cell>
          <cell r="J684" t="str">
            <v>Other Principal Arterial: Rural Time 3</v>
          </cell>
          <cell r="L684" t="str">
            <v>2002</v>
          </cell>
          <cell r="N684">
            <v>40982</v>
          </cell>
        </row>
        <row r="685">
          <cell r="A685" t="str">
            <v>2201020134</v>
          </cell>
          <cell r="B685" t="str">
            <v>Onroad</v>
          </cell>
          <cell r="C685" t="str">
            <v>Highway Veh - Gasoline - Light Duty Trucks 1 &amp; 2 - Other Principal Arterial: Rural Time 4</v>
          </cell>
          <cell r="D685" t="str">
            <v>Mobile - On-Road Gasoline Light Duty Vehicles</v>
          </cell>
          <cell r="G685" t="str">
            <v>Mobile Sources</v>
          </cell>
          <cell r="H685" t="str">
            <v>Highway Vehicles - Gasoline</v>
          </cell>
          <cell r="I685" t="str">
            <v>Light Duty Gasoline Trucks 1 &amp; 2 (M6) = LDGT1 (M5)</v>
          </cell>
          <cell r="J685" t="str">
            <v>Other Principal Arterial: Rural Time 4</v>
          </cell>
          <cell r="L685" t="str">
            <v>2002</v>
          </cell>
          <cell r="N685">
            <v>40982</v>
          </cell>
        </row>
        <row r="686">
          <cell r="A686" t="str">
            <v>220102013B</v>
          </cell>
          <cell r="B686" t="str">
            <v>Onroad</v>
          </cell>
          <cell r="C686" t="str">
            <v>Highway Veh - Gasoline - Light Duty Trucks 1 &amp; 2 - Rural Other Principal Arterial: Brake Wear</v>
          </cell>
          <cell r="D686" t="str">
            <v>Mobile - On-Road Gasoline Light Duty Vehicles</v>
          </cell>
          <cell r="G686" t="str">
            <v>Mobile Sources</v>
          </cell>
          <cell r="H686" t="str">
            <v>Highway Vehicles - Gasoline</v>
          </cell>
          <cell r="I686" t="str">
            <v>Light Duty Gasoline Trucks 1 &amp; 2 (M6) = LDGT1 (M5)</v>
          </cell>
          <cell r="J686" t="str">
            <v>Rural Other Principal Arterial: Brake Wear</v>
          </cell>
          <cell r="L686" t="str">
            <v>2005</v>
          </cell>
          <cell r="M686">
            <v>37300</v>
          </cell>
          <cell r="N686">
            <v>40982</v>
          </cell>
        </row>
        <row r="687">
          <cell r="A687" t="str">
            <v>220102013T</v>
          </cell>
          <cell r="B687" t="str">
            <v>Onroad</v>
          </cell>
          <cell r="C687" t="str">
            <v>Highway Veh - Gasoline - Light Duty Trucks 1 &amp; 2 - Rural Other Principal Arterial: Tire Wear</v>
          </cell>
          <cell r="D687" t="str">
            <v>Mobile - On-Road Gasoline Light Duty Vehicles</v>
          </cell>
          <cell r="G687" t="str">
            <v>Mobile Sources</v>
          </cell>
          <cell r="H687" t="str">
            <v>Highway Vehicles - Gasoline</v>
          </cell>
          <cell r="I687" t="str">
            <v>Light Duty Gasoline Trucks 1 &amp; 2 (M6) = LDGT1 (M5)</v>
          </cell>
          <cell r="J687" t="str">
            <v>Rural Other Principal Arterial: Tire Wear</v>
          </cell>
          <cell r="L687" t="str">
            <v>2005</v>
          </cell>
          <cell r="M687">
            <v>37300</v>
          </cell>
          <cell r="N687">
            <v>40982</v>
          </cell>
        </row>
        <row r="688">
          <cell r="A688" t="str">
            <v>220102013V</v>
          </cell>
          <cell r="B688" t="str">
            <v>Onroad</v>
          </cell>
          <cell r="C688" t="str">
            <v>Highway Veh - Gasoline - Light Duty Trucks 1 &amp; 2 - Rural Other Principal Arterial: Evap (except Refueling)</v>
          </cell>
          <cell r="D688" t="str">
            <v>Mobile - On-Road Gasoline Light Duty Vehicles</v>
          </cell>
          <cell r="G688" t="str">
            <v>Mobile Sources</v>
          </cell>
          <cell r="H688" t="str">
            <v>Highway Vehicles - Gasoline</v>
          </cell>
          <cell r="I688" t="str">
            <v>Light Duty Gasoline Trucks 1 &amp; 2 (M6) = LDGT1 (M5)</v>
          </cell>
          <cell r="J688" t="str">
            <v>Rural Other Principal Arterial: Evap (except Refueling)</v>
          </cell>
          <cell r="L688" t="str">
            <v>2005</v>
          </cell>
          <cell r="M688">
            <v>37300</v>
          </cell>
          <cell r="N688">
            <v>40982</v>
          </cell>
        </row>
        <row r="689">
          <cell r="A689" t="str">
            <v>220102013X</v>
          </cell>
          <cell r="B689" t="str">
            <v>Onroad</v>
          </cell>
          <cell r="C689" t="str">
            <v>Highway Veh - Gasoline - Light Duty Trucks 1 &amp; 2 - Rural Other Principal Arterial: Exhaust</v>
          </cell>
          <cell r="D689" t="str">
            <v>Mobile - On-Road Gasoline Light Duty Vehicles</v>
          </cell>
          <cell r="G689" t="str">
            <v>Mobile Sources</v>
          </cell>
          <cell r="H689" t="str">
            <v>Highway Vehicles - Gasoline</v>
          </cell>
          <cell r="I689" t="str">
            <v>Light Duty Gasoline Trucks 1 &amp; 2 (M6) = LDGT1 (M5)</v>
          </cell>
          <cell r="J689" t="str">
            <v>Rural Other Principal Arterial: Exhaust</v>
          </cell>
          <cell r="L689" t="str">
            <v>2005</v>
          </cell>
          <cell r="M689">
            <v>37300</v>
          </cell>
          <cell r="N689">
            <v>40982</v>
          </cell>
        </row>
        <row r="690">
          <cell r="A690" t="str">
            <v>2201020150</v>
          </cell>
          <cell r="B690" t="str">
            <v>Onroad</v>
          </cell>
          <cell r="C690" t="str">
            <v>Highway Veh - Gasoline - Light Duty Trucks 1 &amp; 2 - Rural Minor Arterial: Total</v>
          </cell>
          <cell r="D690" t="str">
            <v>Mobile - On-Road Gasoline Light Duty Vehicles</v>
          </cell>
          <cell r="G690" t="str">
            <v>Mobile Sources</v>
          </cell>
          <cell r="H690" t="str">
            <v>Highway Vehicles - Gasoline</v>
          </cell>
          <cell r="I690" t="str">
            <v>Light Duty Gasoline Trucks 1 &amp; 2 (M6) = LDGT1 (M5)</v>
          </cell>
          <cell r="J690" t="str">
            <v>Rural Minor Arterial: Total</v>
          </cell>
          <cell r="N690">
            <v>40982</v>
          </cell>
        </row>
        <row r="691">
          <cell r="A691" t="str">
            <v>2201020151</v>
          </cell>
          <cell r="B691" t="str">
            <v>Onroad</v>
          </cell>
          <cell r="C691" t="str">
            <v>Highway Veh - Gasoline - Light Duty Trucks 1 &amp; 2 - Minor Arterial: Rural Time 1</v>
          </cell>
          <cell r="D691" t="str">
            <v>Mobile - On-Road Gasoline Light Duty Vehicles</v>
          </cell>
          <cell r="G691" t="str">
            <v>Mobile Sources</v>
          </cell>
          <cell r="H691" t="str">
            <v>Highway Vehicles - Gasoline</v>
          </cell>
          <cell r="I691" t="str">
            <v>Light Duty Gasoline Trucks 1 &amp; 2 (M6) = LDGT1 (M5)</v>
          </cell>
          <cell r="J691" t="str">
            <v>Minor Arterial: Rural Time 1</v>
          </cell>
          <cell r="L691" t="str">
            <v>2002</v>
          </cell>
          <cell r="N691">
            <v>40982</v>
          </cell>
        </row>
        <row r="692">
          <cell r="A692" t="str">
            <v>2201020152</v>
          </cell>
          <cell r="B692" t="str">
            <v>Onroad</v>
          </cell>
          <cell r="C692" t="str">
            <v>Highway Veh - Gasoline - Light Duty Trucks 1 &amp; 2 - Minor Arterial: Rural Time 2</v>
          </cell>
          <cell r="D692" t="str">
            <v>Mobile - On-Road Gasoline Light Duty Vehicles</v>
          </cell>
          <cell r="G692" t="str">
            <v>Mobile Sources</v>
          </cell>
          <cell r="H692" t="str">
            <v>Highway Vehicles - Gasoline</v>
          </cell>
          <cell r="I692" t="str">
            <v>Light Duty Gasoline Trucks 1 &amp; 2 (M6) = LDGT1 (M5)</v>
          </cell>
          <cell r="J692" t="str">
            <v>Minor Arterial: Rural Time 2</v>
          </cell>
          <cell r="L692" t="str">
            <v>2002</v>
          </cell>
          <cell r="N692">
            <v>40982</v>
          </cell>
        </row>
        <row r="693">
          <cell r="A693" t="str">
            <v>2201020153</v>
          </cell>
          <cell r="B693" t="str">
            <v>Onroad</v>
          </cell>
          <cell r="C693" t="str">
            <v>Highway Veh - Gasoline - Light Duty Trucks 1 &amp; 2 - Minor Arterial: Rural Time 3</v>
          </cell>
          <cell r="D693" t="str">
            <v>Mobile - On-Road Gasoline Light Duty Vehicles</v>
          </cell>
          <cell r="G693" t="str">
            <v>Mobile Sources</v>
          </cell>
          <cell r="H693" t="str">
            <v>Highway Vehicles - Gasoline</v>
          </cell>
          <cell r="I693" t="str">
            <v>Light Duty Gasoline Trucks 1 &amp; 2 (M6) = LDGT1 (M5)</v>
          </cell>
          <cell r="J693" t="str">
            <v>Minor Arterial: Rural Time 3</v>
          </cell>
          <cell r="L693" t="str">
            <v>2002</v>
          </cell>
          <cell r="N693">
            <v>40982</v>
          </cell>
        </row>
        <row r="694">
          <cell r="A694" t="str">
            <v>2201020154</v>
          </cell>
          <cell r="B694" t="str">
            <v>Onroad</v>
          </cell>
          <cell r="C694" t="str">
            <v>Highway Veh - Gasoline - Light Duty Trucks 1 &amp; 2 - Minor Arterial: Rural Time 4</v>
          </cell>
          <cell r="D694" t="str">
            <v>Mobile - On-Road Gasoline Light Duty Vehicles</v>
          </cell>
          <cell r="G694" t="str">
            <v>Mobile Sources</v>
          </cell>
          <cell r="H694" t="str">
            <v>Highway Vehicles - Gasoline</v>
          </cell>
          <cell r="I694" t="str">
            <v>Light Duty Gasoline Trucks 1 &amp; 2 (M6) = LDGT1 (M5)</v>
          </cell>
          <cell r="J694" t="str">
            <v>Minor Arterial: Rural Time 4</v>
          </cell>
          <cell r="L694" t="str">
            <v>2002</v>
          </cell>
          <cell r="N694">
            <v>40982</v>
          </cell>
        </row>
        <row r="695">
          <cell r="A695" t="str">
            <v>220102015B</v>
          </cell>
          <cell r="B695" t="str">
            <v>Onroad</v>
          </cell>
          <cell r="C695" t="str">
            <v>Highway Veh - Gasoline - Light Duty Trucks 1 &amp; 2 - Rural Minor Arterial: Brake Wear</v>
          </cell>
          <cell r="D695" t="str">
            <v>Mobile - On-Road Gasoline Light Duty Vehicles</v>
          </cell>
          <cell r="G695" t="str">
            <v>Mobile Sources</v>
          </cell>
          <cell r="H695" t="str">
            <v>Highway Vehicles - Gasoline</v>
          </cell>
          <cell r="I695" t="str">
            <v>Light Duty Gasoline Trucks 1 &amp; 2 (M6) = LDGT1 (M5)</v>
          </cell>
          <cell r="J695" t="str">
            <v>Rural Minor Arterial: Brake Wear</v>
          </cell>
          <cell r="L695" t="str">
            <v>2005</v>
          </cell>
          <cell r="M695">
            <v>37300</v>
          </cell>
          <cell r="N695">
            <v>40982</v>
          </cell>
        </row>
        <row r="696">
          <cell r="A696" t="str">
            <v>220102015T</v>
          </cell>
          <cell r="B696" t="str">
            <v>Onroad</v>
          </cell>
          <cell r="C696" t="str">
            <v>Highway Veh - Gasoline - Light Duty Trucks 1 &amp; 2 - Rural Minor Arterial: Tire Wear</v>
          </cell>
          <cell r="D696" t="str">
            <v>Mobile - On-Road Gasoline Light Duty Vehicles</v>
          </cell>
          <cell r="G696" t="str">
            <v>Mobile Sources</v>
          </cell>
          <cell r="H696" t="str">
            <v>Highway Vehicles - Gasoline</v>
          </cell>
          <cell r="I696" t="str">
            <v>Light Duty Gasoline Trucks 1 &amp; 2 (M6) = LDGT1 (M5)</v>
          </cell>
          <cell r="J696" t="str">
            <v>Rural Minor Arterial: Tire Wear</v>
          </cell>
          <cell r="L696" t="str">
            <v>2005</v>
          </cell>
          <cell r="M696">
            <v>37300</v>
          </cell>
          <cell r="N696">
            <v>40982</v>
          </cell>
        </row>
        <row r="697">
          <cell r="A697" t="str">
            <v>220102015V</v>
          </cell>
          <cell r="B697" t="str">
            <v>Onroad</v>
          </cell>
          <cell r="C697" t="str">
            <v>Highway Veh - Gasoline - Light Duty Trucks 1 &amp; 2 - Rural Minor Arterial: Evap (except Refueling)</v>
          </cell>
          <cell r="D697" t="str">
            <v>Mobile - On-Road Gasoline Light Duty Vehicles</v>
          </cell>
          <cell r="G697" t="str">
            <v>Mobile Sources</v>
          </cell>
          <cell r="H697" t="str">
            <v>Highway Vehicles - Gasoline</v>
          </cell>
          <cell r="I697" t="str">
            <v>Light Duty Gasoline Trucks 1 &amp; 2 (M6) = LDGT1 (M5)</v>
          </cell>
          <cell r="J697" t="str">
            <v>Rural Minor Arterial: Evap (except Refueling)</v>
          </cell>
          <cell r="L697" t="str">
            <v>2005</v>
          </cell>
          <cell r="M697">
            <v>37300</v>
          </cell>
          <cell r="N697">
            <v>40982</v>
          </cell>
        </row>
        <row r="698">
          <cell r="A698" t="str">
            <v>220102015X</v>
          </cell>
          <cell r="B698" t="str">
            <v>Onroad</v>
          </cell>
          <cell r="C698" t="str">
            <v>Highway Veh - Gasoline - Light Duty Trucks 1 &amp; 2 - Rural Minor Arterial: Exhaust</v>
          </cell>
          <cell r="D698" t="str">
            <v>Mobile - On-Road Gasoline Light Duty Vehicles</v>
          </cell>
          <cell r="G698" t="str">
            <v>Mobile Sources</v>
          </cell>
          <cell r="H698" t="str">
            <v>Highway Vehicles - Gasoline</v>
          </cell>
          <cell r="I698" t="str">
            <v>Light Duty Gasoline Trucks 1 &amp; 2 (M6) = LDGT1 (M5)</v>
          </cell>
          <cell r="J698" t="str">
            <v>Rural Minor Arterial: Exhaust</v>
          </cell>
          <cell r="L698" t="str">
            <v>2005</v>
          </cell>
          <cell r="M698">
            <v>37300</v>
          </cell>
          <cell r="N698">
            <v>40982</v>
          </cell>
        </row>
        <row r="699">
          <cell r="A699" t="str">
            <v>2201020170</v>
          </cell>
          <cell r="B699" t="str">
            <v>Onroad</v>
          </cell>
          <cell r="C699" t="str">
            <v>Highway Veh - Gasoline - Light Duty Trucks 1 &amp; 2 - Rural Major Collector: Total</v>
          </cell>
          <cell r="D699" t="str">
            <v>Mobile - On-Road Gasoline Light Duty Vehicles</v>
          </cell>
          <cell r="G699" t="str">
            <v>Mobile Sources</v>
          </cell>
          <cell r="H699" t="str">
            <v>Highway Vehicles - Gasoline</v>
          </cell>
          <cell r="I699" t="str">
            <v>Light Duty Gasoline Trucks 1 &amp; 2 (M6) = LDGT1 (M5)</v>
          </cell>
          <cell r="J699" t="str">
            <v>Rural Major Collector: Total</v>
          </cell>
          <cell r="N699">
            <v>40982</v>
          </cell>
        </row>
        <row r="700">
          <cell r="A700" t="str">
            <v>2201020171</v>
          </cell>
          <cell r="B700" t="str">
            <v>Onroad</v>
          </cell>
          <cell r="C700" t="str">
            <v>Highway Veh - Gasoline - Light Duty Trucks 1 &amp; 2 - Major Collector: Rural Time 1</v>
          </cell>
          <cell r="D700" t="str">
            <v>Mobile - On-Road Gasoline Light Duty Vehicles</v>
          </cell>
          <cell r="G700" t="str">
            <v>Mobile Sources</v>
          </cell>
          <cell r="H700" t="str">
            <v>Highway Vehicles - Gasoline</v>
          </cell>
          <cell r="I700" t="str">
            <v>Light Duty Gasoline Trucks 1 &amp; 2 (M6) = LDGT1 (M5)</v>
          </cell>
          <cell r="J700" t="str">
            <v>Major Collector: Rural Time 1</v>
          </cell>
          <cell r="L700" t="str">
            <v>2002</v>
          </cell>
          <cell r="N700">
            <v>40982</v>
          </cell>
        </row>
        <row r="701">
          <cell r="A701" t="str">
            <v>2201020172</v>
          </cell>
          <cell r="B701" t="str">
            <v>Onroad</v>
          </cell>
          <cell r="C701" t="str">
            <v>Highway Veh - Gasoline - Light Duty Trucks 1 &amp; 2 - Major Collector: Rural Time 2</v>
          </cell>
          <cell r="D701" t="str">
            <v>Mobile - On-Road Gasoline Light Duty Vehicles</v>
          </cell>
          <cell r="G701" t="str">
            <v>Mobile Sources</v>
          </cell>
          <cell r="H701" t="str">
            <v>Highway Vehicles - Gasoline</v>
          </cell>
          <cell r="I701" t="str">
            <v>Light Duty Gasoline Trucks 1 &amp; 2 (M6) = LDGT1 (M5)</v>
          </cell>
          <cell r="J701" t="str">
            <v>Major Collector: Rural Time 2</v>
          </cell>
          <cell r="L701" t="str">
            <v>2002</v>
          </cell>
          <cell r="N701">
            <v>40982</v>
          </cell>
        </row>
        <row r="702">
          <cell r="A702" t="str">
            <v>2201020173</v>
          </cell>
          <cell r="B702" t="str">
            <v>Onroad</v>
          </cell>
          <cell r="C702" t="str">
            <v>Highway Veh - Gasoline - Light Duty Trucks 1 &amp; 2 - Major Collector: Rural Time 3</v>
          </cell>
          <cell r="D702" t="str">
            <v>Mobile - On-Road Gasoline Light Duty Vehicles</v>
          </cell>
          <cell r="G702" t="str">
            <v>Mobile Sources</v>
          </cell>
          <cell r="H702" t="str">
            <v>Highway Vehicles - Gasoline</v>
          </cell>
          <cell r="I702" t="str">
            <v>Light Duty Gasoline Trucks 1 &amp; 2 (M6) = LDGT1 (M5)</v>
          </cell>
          <cell r="J702" t="str">
            <v>Major Collector: Rural Time 3</v>
          </cell>
          <cell r="L702" t="str">
            <v>2002</v>
          </cell>
          <cell r="N702">
            <v>40982</v>
          </cell>
        </row>
        <row r="703">
          <cell r="A703" t="str">
            <v>2201020174</v>
          </cell>
          <cell r="B703" t="str">
            <v>Onroad</v>
          </cell>
          <cell r="C703" t="str">
            <v>Highway Veh - Gasoline - Light Duty Trucks 1 &amp; 2 - Major Collector: Rural Time 4</v>
          </cell>
          <cell r="D703" t="str">
            <v>Mobile - On-Road Gasoline Light Duty Vehicles</v>
          </cell>
          <cell r="G703" t="str">
            <v>Mobile Sources</v>
          </cell>
          <cell r="H703" t="str">
            <v>Highway Vehicles - Gasoline</v>
          </cell>
          <cell r="I703" t="str">
            <v>Light Duty Gasoline Trucks 1 &amp; 2 (M6) = LDGT1 (M5)</v>
          </cell>
          <cell r="J703" t="str">
            <v>Major Collector: Rural Time 4</v>
          </cell>
          <cell r="L703" t="str">
            <v>2002</v>
          </cell>
          <cell r="N703">
            <v>40982</v>
          </cell>
        </row>
        <row r="704">
          <cell r="A704" t="str">
            <v>220102017B</v>
          </cell>
          <cell r="B704" t="str">
            <v>Onroad</v>
          </cell>
          <cell r="C704" t="str">
            <v>Highway Veh - Gasoline - Light Duty Trucks 1 &amp; 2 - Rural Major Collector: Brake Wear</v>
          </cell>
          <cell r="D704" t="str">
            <v>Mobile - On-Road Gasoline Light Duty Vehicles</v>
          </cell>
          <cell r="G704" t="str">
            <v>Mobile Sources</v>
          </cell>
          <cell r="H704" t="str">
            <v>Highway Vehicles - Gasoline</v>
          </cell>
          <cell r="I704" t="str">
            <v>Light Duty Gasoline Trucks 1 &amp; 2 (M6) = LDGT1 (M5)</v>
          </cell>
          <cell r="J704" t="str">
            <v>Rural Major Collector: Brake Wear</v>
          </cell>
          <cell r="L704" t="str">
            <v>2005</v>
          </cell>
          <cell r="M704">
            <v>37300</v>
          </cell>
          <cell r="N704">
            <v>40982</v>
          </cell>
        </row>
        <row r="705">
          <cell r="A705" t="str">
            <v>220102017T</v>
          </cell>
          <cell r="B705" t="str">
            <v>Onroad</v>
          </cell>
          <cell r="C705" t="str">
            <v>Highway Veh - Gasoline - Light Duty Trucks 1 &amp; 2 - Rural Major Collector: Tire Wear</v>
          </cell>
          <cell r="D705" t="str">
            <v>Mobile - On-Road Gasoline Light Duty Vehicles</v>
          </cell>
          <cell r="G705" t="str">
            <v>Mobile Sources</v>
          </cell>
          <cell r="H705" t="str">
            <v>Highway Vehicles - Gasoline</v>
          </cell>
          <cell r="I705" t="str">
            <v>Light Duty Gasoline Trucks 1 &amp; 2 (M6) = LDGT1 (M5)</v>
          </cell>
          <cell r="J705" t="str">
            <v>Rural Major Collector: Tire Wear</v>
          </cell>
          <cell r="L705" t="str">
            <v>2005</v>
          </cell>
          <cell r="M705">
            <v>37300</v>
          </cell>
          <cell r="N705">
            <v>40982</v>
          </cell>
        </row>
        <row r="706">
          <cell r="A706" t="str">
            <v>220102017V</v>
          </cell>
          <cell r="B706" t="str">
            <v>Onroad</v>
          </cell>
          <cell r="C706" t="str">
            <v>Highway Veh - Gasoline - Light Duty Trucks 1 &amp; 2 - Rural Major Collector: Evap (except Refueling)</v>
          </cell>
          <cell r="D706" t="str">
            <v>Mobile - On-Road Gasoline Light Duty Vehicles</v>
          </cell>
          <cell r="G706" t="str">
            <v>Mobile Sources</v>
          </cell>
          <cell r="H706" t="str">
            <v>Highway Vehicles - Gasoline</v>
          </cell>
          <cell r="I706" t="str">
            <v>Light Duty Gasoline Trucks 1 &amp; 2 (M6) = LDGT1 (M5)</v>
          </cell>
          <cell r="J706" t="str">
            <v>Rural Major Collector: Evap (except Refueling)</v>
          </cell>
          <cell r="L706" t="str">
            <v>2005</v>
          </cell>
          <cell r="M706">
            <v>37300</v>
          </cell>
          <cell r="N706">
            <v>40982</v>
          </cell>
        </row>
        <row r="707">
          <cell r="A707" t="str">
            <v>220102017X</v>
          </cell>
          <cell r="B707" t="str">
            <v>Onroad</v>
          </cell>
          <cell r="C707" t="str">
            <v>Highway Veh - Gasoline - Light Duty Trucks 1 &amp; 2 - Rural Major Collector: Exhaust</v>
          </cell>
          <cell r="D707" t="str">
            <v>Mobile - On-Road Gasoline Light Duty Vehicles</v>
          </cell>
          <cell r="G707" t="str">
            <v>Mobile Sources</v>
          </cell>
          <cell r="H707" t="str">
            <v>Highway Vehicles - Gasoline</v>
          </cell>
          <cell r="I707" t="str">
            <v>Light Duty Gasoline Trucks 1 &amp; 2 (M6) = LDGT1 (M5)</v>
          </cell>
          <cell r="J707" t="str">
            <v>Rural Major Collector: Exhaust</v>
          </cell>
          <cell r="L707" t="str">
            <v>2005</v>
          </cell>
          <cell r="M707">
            <v>37300</v>
          </cell>
          <cell r="N707">
            <v>40982</v>
          </cell>
        </row>
        <row r="708">
          <cell r="A708" t="str">
            <v>2201020190</v>
          </cell>
          <cell r="B708" t="str">
            <v>Onroad</v>
          </cell>
          <cell r="C708" t="str">
            <v>Highway Veh - Gasoline - Light Duty Trucks 1 &amp; 2 - Rural Minor Collector: Total</v>
          </cell>
          <cell r="D708" t="str">
            <v>Mobile - On-Road Gasoline Light Duty Vehicles</v>
          </cell>
          <cell r="G708" t="str">
            <v>Mobile Sources</v>
          </cell>
          <cell r="H708" t="str">
            <v>Highway Vehicles - Gasoline</v>
          </cell>
          <cell r="I708" t="str">
            <v>Light Duty Gasoline Trucks 1 &amp; 2 (M6) = LDGT1 (M5)</v>
          </cell>
          <cell r="J708" t="str">
            <v>Rural Minor Collector: Total</v>
          </cell>
          <cell r="N708">
            <v>40982</v>
          </cell>
        </row>
        <row r="709">
          <cell r="A709" t="str">
            <v>2201020191</v>
          </cell>
          <cell r="B709" t="str">
            <v>Onroad</v>
          </cell>
          <cell r="C709" t="str">
            <v>Highway Veh - Gasoline - Light Duty Trucks 1 &amp; 2 - Minor Collector: Rural Time 1</v>
          </cell>
          <cell r="D709" t="str">
            <v>Mobile - On-Road Gasoline Light Duty Vehicles</v>
          </cell>
          <cell r="G709" t="str">
            <v>Mobile Sources</v>
          </cell>
          <cell r="H709" t="str">
            <v>Highway Vehicles - Gasoline</v>
          </cell>
          <cell r="I709" t="str">
            <v>Light Duty Gasoline Trucks 1 &amp; 2 (M6) = LDGT1 (M5)</v>
          </cell>
          <cell r="J709" t="str">
            <v>Minor Collector: Rural Time 1</v>
          </cell>
          <cell r="L709" t="str">
            <v>2002</v>
          </cell>
          <cell r="N709">
            <v>40982</v>
          </cell>
        </row>
        <row r="710">
          <cell r="A710" t="str">
            <v>2201020192</v>
          </cell>
          <cell r="B710" t="str">
            <v>Onroad</v>
          </cell>
          <cell r="C710" t="str">
            <v>Highway Veh - Gasoline - Light Duty Trucks 1 &amp; 2 - Minor Collector: Rural Time 2</v>
          </cell>
          <cell r="D710" t="str">
            <v>Mobile - On-Road Gasoline Light Duty Vehicles</v>
          </cell>
          <cell r="G710" t="str">
            <v>Mobile Sources</v>
          </cell>
          <cell r="H710" t="str">
            <v>Highway Vehicles - Gasoline</v>
          </cell>
          <cell r="I710" t="str">
            <v>Light Duty Gasoline Trucks 1 &amp; 2 (M6) = LDGT1 (M5)</v>
          </cell>
          <cell r="J710" t="str">
            <v>Minor Collector: Rural Time 2</v>
          </cell>
          <cell r="L710" t="str">
            <v>2002</v>
          </cell>
          <cell r="N710">
            <v>40982</v>
          </cell>
        </row>
        <row r="711">
          <cell r="A711" t="str">
            <v>2201020193</v>
          </cell>
          <cell r="B711" t="str">
            <v>Onroad</v>
          </cell>
          <cell r="C711" t="str">
            <v>Highway Veh - Gasoline - Light Duty Trucks 1 &amp; 2 - Minor Collector: Rural Time 3</v>
          </cell>
          <cell r="D711" t="str">
            <v>Mobile - On-Road Gasoline Light Duty Vehicles</v>
          </cell>
          <cell r="G711" t="str">
            <v>Mobile Sources</v>
          </cell>
          <cell r="H711" t="str">
            <v>Highway Vehicles - Gasoline</v>
          </cell>
          <cell r="I711" t="str">
            <v>Light Duty Gasoline Trucks 1 &amp; 2 (M6) = LDGT1 (M5)</v>
          </cell>
          <cell r="J711" t="str">
            <v>Minor Collector: Rural Time 3</v>
          </cell>
          <cell r="L711" t="str">
            <v>2002</v>
          </cell>
          <cell r="N711">
            <v>40982</v>
          </cell>
        </row>
        <row r="712">
          <cell r="A712" t="str">
            <v>2201020194</v>
          </cell>
          <cell r="B712" t="str">
            <v>Onroad</v>
          </cell>
          <cell r="C712" t="str">
            <v>Highway Veh - Gasoline - Light Duty Trucks 1 &amp; 2 - Minor Collector: Rural Time 4</v>
          </cell>
          <cell r="D712" t="str">
            <v>Mobile - On-Road Gasoline Light Duty Vehicles</v>
          </cell>
          <cell r="G712" t="str">
            <v>Mobile Sources</v>
          </cell>
          <cell r="H712" t="str">
            <v>Highway Vehicles - Gasoline</v>
          </cell>
          <cell r="I712" t="str">
            <v>Light Duty Gasoline Trucks 1 &amp; 2 (M6) = LDGT1 (M5)</v>
          </cell>
          <cell r="J712" t="str">
            <v>Minor Collector: Rural Time 4</v>
          </cell>
          <cell r="L712" t="str">
            <v>2002</v>
          </cell>
          <cell r="N712">
            <v>40982</v>
          </cell>
        </row>
        <row r="713">
          <cell r="A713" t="str">
            <v>220102019B</v>
          </cell>
          <cell r="B713" t="str">
            <v>Onroad</v>
          </cell>
          <cell r="C713" t="str">
            <v>Highway Veh - Gasoline - Light Duty Trucks 1 &amp; 2 - Rural Minor Collector: Brake Wear</v>
          </cell>
          <cell r="D713" t="str">
            <v>Mobile - On-Road Gasoline Light Duty Vehicles</v>
          </cell>
          <cell r="G713" t="str">
            <v>Mobile Sources</v>
          </cell>
          <cell r="H713" t="str">
            <v>Highway Vehicles - Gasoline</v>
          </cell>
          <cell r="I713" t="str">
            <v>Light Duty Gasoline Trucks 1 &amp; 2 (M6) = LDGT1 (M5)</v>
          </cell>
          <cell r="J713" t="str">
            <v>Rural Minor Collector: Brake Wear</v>
          </cell>
          <cell r="L713" t="str">
            <v>2005</v>
          </cell>
          <cell r="M713">
            <v>37300</v>
          </cell>
          <cell r="N713">
            <v>40982</v>
          </cell>
        </row>
        <row r="714">
          <cell r="A714" t="str">
            <v>220102019T</v>
          </cell>
          <cell r="B714" t="str">
            <v>Onroad</v>
          </cell>
          <cell r="C714" t="str">
            <v>Highway Veh - Gasoline - Light Duty Trucks 1 &amp; 2 - Rural Minor Collector: Tire Wear</v>
          </cell>
          <cell r="D714" t="str">
            <v>Mobile - On-Road Gasoline Light Duty Vehicles</v>
          </cell>
          <cell r="G714" t="str">
            <v>Mobile Sources</v>
          </cell>
          <cell r="H714" t="str">
            <v>Highway Vehicles - Gasoline</v>
          </cell>
          <cell r="I714" t="str">
            <v>Light Duty Gasoline Trucks 1 &amp; 2 (M6) = LDGT1 (M5)</v>
          </cell>
          <cell r="J714" t="str">
            <v>Rural Minor Collector: Tire Wear</v>
          </cell>
          <cell r="L714" t="str">
            <v>2005</v>
          </cell>
          <cell r="M714">
            <v>37300</v>
          </cell>
          <cell r="N714">
            <v>40982</v>
          </cell>
        </row>
        <row r="715">
          <cell r="A715" t="str">
            <v>220102019V</v>
          </cell>
          <cell r="B715" t="str">
            <v>Onroad</v>
          </cell>
          <cell r="C715" t="str">
            <v>Highway Veh - Gasoline - Light Duty Trucks 1 &amp; 2 - Rural Minor Collector: Evap (except Refueling)</v>
          </cell>
          <cell r="D715" t="str">
            <v>Mobile - On-Road Gasoline Light Duty Vehicles</v>
          </cell>
          <cell r="G715" t="str">
            <v>Mobile Sources</v>
          </cell>
          <cell r="H715" t="str">
            <v>Highway Vehicles - Gasoline</v>
          </cell>
          <cell r="I715" t="str">
            <v>Light Duty Gasoline Trucks 1 &amp; 2 (M6) = LDGT1 (M5)</v>
          </cell>
          <cell r="J715" t="str">
            <v>Rural Minor Collector: Evap (except Refueling)</v>
          </cell>
          <cell r="L715" t="str">
            <v>2005</v>
          </cell>
          <cell r="M715">
            <v>37300</v>
          </cell>
          <cell r="N715">
            <v>40982</v>
          </cell>
        </row>
        <row r="716">
          <cell r="A716" t="str">
            <v>220102019X</v>
          </cell>
          <cell r="B716" t="str">
            <v>Onroad</v>
          </cell>
          <cell r="C716" t="str">
            <v>Highway Veh - Gasoline - Light Duty Trucks 1 &amp; 2 - Rural Minor Collector: Exhaust</v>
          </cell>
          <cell r="D716" t="str">
            <v>Mobile - On-Road Gasoline Light Duty Vehicles</v>
          </cell>
          <cell r="G716" t="str">
            <v>Mobile Sources</v>
          </cell>
          <cell r="H716" t="str">
            <v>Highway Vehicles - Gasoline</v>
          </cell>
          <cell r="I716" t="str">
            <v>Light Duty Gasoline Trucks 1 &amp; 2 (M6) = LDGT1 (M5)</v>
          </cell>
          <cell r="J716" t="str">
            <v>Rural Minor Collector: Exhaust</v>
          </cell>
          <cell r="L716" t="str">
            <v>2005</v>
          </cell>
          <cell r="M716">
            <v>37300</v>
          </cell>
          <cell r="N716">
            <v>40982</v>
          </cell>
        </row>
        <row r="717">
          <cell r="A717" t="str">
            <v>2201020210</v>
          </cell>
          <cell r="B717" t="str">
            <v>Onroad</v>
          </cell>
          <cell r="C717" t="str">
            <v>Highway Veh - Gasoline - Light Duty Trucks 1 &amp; 2 - Rural Local: Total</v>
          </cell>
          <cell r="D717" t="str">
            <v>Mobile - On-Road Gasoline Light Duty Vehicles</v>
          </cell>
          <cell r="G717" t="str">
            <v>Mobile Sources</v>
          </cell>
          <cell r="H717" t="str">
            <v>Highway Vehicles - Gasoline</v>
          </cell>
          <cell r="I717" t="str">
            <v>Light Duty Gasoline Trucks 1 &amp; 2 (M6) = LDGT1 (M5)</v>
          </cell>
          <cell r="J717" t="str">
            <v>Rural Local: Total</v>
          </cell>
          <cell r="N717">
            <v>40982</v>
          </cell>
        </row>
        <row r="718">
          <cell r="A718" t="str">
            <v>2201020211</v>
          </cell>
          <cell r="B718" t="str">
            <v>Onroad</v>
          </cell>
          <cell r="C718" t="str">
            <v>Highway Veh - Gasoline - Light Duty Trucks 1 &amp; 2 - Local: Rural Time 1</v>
          </cell>
          <cell r="D718" t="str">
            <v>Mobile - On-Road Gasoline Light Duty Vehicles</v>
          </cell>
          <cell r="G718" t="str">
            <v>Mobile Sources</v>
          </cell>
          <cell r="H718" t="str">
            <v>Highway Vehicles - Gasoline</v>
          </cell>
          <cell r="I718" t="str">
            <v>Light Duty Gasoline Trucks 1 &amp; 2 (M6) = LDGT1 (M5)</v>
          </cell>
          <cell r="J718" t="str">
            <v>Local: Rural Time 1</v>
          </cell>
          <cell r="L718" t="str">
            <v>2002</v>
          </cell>
          <cell r="N718">
            <v>40982</v>
          </cell>
        </row>
        <row r="719">
          <cell r="A719" t="str">
            <v>2201020212</v>
          </cell>
          <cell r="B719" t="str">
            <v>Onroad</v>
          </cell>
          <cell r="C719" t="str">
            <v>Highway Veh - Gasoline - Light Duty Trucks 1 &amp; 2 - Local: Rural Time 2</v>
          </cell>
          <cell r="D719" t="str">
            <v>Mobile - On-Road Gasoline Light Duty Vehicles</v>
          </cell>
          <cell r="G719" t="str">
            <v>Mobile Sources</v>
          </cell>
          <cell r="H719" t="str">
            <v>Highway Vehicles - Gasoline</v>
          </cell>
          <cell r="I719" t="str">
            <v>Light Duty Gasoline Trucks 1 &amp; 2 (M6) = LDGT1 (M5)</v>
          </cell>
          <cell r="J719" t="str">
            <v>Local: Rural Time 2</v>
          </cell>
          <cell r="L719" t="str">
            <v>2002</v>
          </cell>
          <cell r="N719">
            <v>40982</v>
          </cell>
        </row>
        <row r="720">
          <cell r="A720" t="str">
            <v>2201020213</v>
          </cell>
          <cell r="B720" t="str">
            <v>Onroad</v>
          </cell>
          <cell r="C720" t="str">
            <v>Highway Veh - Gasoline - Light Duty Trucks 1 &amp; 2 - Local: Rural Time 3</v>
          </cell>
          <cell r="D720" t="str">
            <v>Mobile - On-Road Gasoline Light Duty Vehicles</v>
          </cell>
          <cell r="G720" t="str">
            <v>Mobile Sources</v>
          </cell>
          <cell r="H720" t="str">
            <v>Highway Vehicles - Gasoline</v>
          </cell>
          <cell r="I720" t="str">
            <v>Light Duty Gasoline Trucks 1 &amp; 2 (M6) = LDGT1 (M5)</v>
          </cell>
          <cell r="J720" t="str">
            <v>Local: Rural Time 3</v>
          </cell>
          <cell r="L720" t="str">
            <v>2002</v>
          </cell>
          <cell r="N720">
            <v>40982</v>
          </cell>
        </row>
        <row r="721">
          <cell r="A721" t="str">
            <v>2201020214</v>
          </cell>
          <cell r="B721" t="str">
            <v>Onroad</v>
          </cell>
          <cell r="C721" t="str">
            <v>Highway Veh - Gasoline - Light Duty Trucks 1 &amp; 2 - Local: Rural Time 4</v>
          </cell>
          <cell r="D721" t="str">
            <v>Mobile - On-Road Gasoline Light Duty Vehicles</v>
          </cell>
          <cell r="G721" t="str">
            <v>Mobile Sources</v>
          </cell>
          <cell r="H721" t="str">
            <v>Highway Vehicles - Gasoline</v>
          </cell>
          <cell r="I721" t="str">
            <v>Light Duty Gasoline Trucks 1 &amp; 2 (M6) = LDGT1 (M5)</v>
          </cell>
          <cell r="J721" t="str">
            <v>Local: Rural Time 4</v>
          </cell>
          <cell r="L721" t="str">
            <v>2002</v>
          </cell>
          <cell r="N721">
            <v>40982</v>
          </cell>
        </row>
        <row r="722">
          <cell r="A722" t="str">
            <v>220102021B</v>
          </cell>
          <cell r="B722" t="str">
            <v>Onroad</v>
          </cell>
          <cell r="C722" t="str">
            <v>Highway Veh - Gasoline - Light Duty Trucks 1 &amp; 2 - Rural Local: Brake Wear</v>
          </cell>
          <cell r="D722" t="str">
            <v>Mobile - On-Road Gasoline Light Duty Vehicles</v>
          </cell>
          <cell r="G722" t="str">
            <v>Mobile Sources</v>
          </cell>
          <cell r="H722" t="str">
            <v>Highway Vehicles - Gasoline</v>
          </cell>
          <cell r="I722" t="str">
            <v>Light Duty Gasoline Trucks 1 &amp; 2 (M6) = LDGT1 (M5)</v>
          </cell>
          <cell r="J722" t="str">
            <v>Rural Local: Brake Wear</v>
          </cell>
          <cell r="L722" t="str">
            <v>2005</v>
          </cell>
          <cell r="M722">
            <v>37300</v>
          </cell>
          <cell r="N722">
            <v>40982</v>
          </cell>
        </row>
        <row r="723">
          <cell r="A723" t="str">
            <v>220102021T</v>
          </cell>
          <cell r="B723" t="str">
            <v>Onroad</v>
          </cell>
          <cell r="C723" t="str">
            <v>Highway Veh - Gasoline - Light Duty Trucks 1 &amp; 2 - Rural Local: Tire Wear</v>
          </cell>
          <cell r="D723" t="str">
            <v>Mobile - On-Road Gasoline Light Duty Vehicles</v>
          </cell>
          <cell r="G723" t="str">
            <v>Mobile Sources</v>
          </cell>
          <cell r="H723" t="str">
            <v>Highway Vehicles - Gasoline</v>
          </cell>
          <cell r="I723" t="str">
            <v>Light Duty Gasoline Trucks 1 &amp; 2 (M6) = LDGT1 (M5)</v>
          </cell>
          <cell r="J723" t="str">
            <v>Rural Local: Tire Wear</v>
          </cell>
          <cell r="L723" t="str">
            <v>2005</v>
          </cell>
          <cell r="M723">
            <v>37300</v>
          </cell>
          <cell r="N723">
            <v>40982</v>
          </cell>
        </row>
        <row r="724">
          <cell r="A724" t="str">
            <v>220102021V</v>
          </cell>
          <cell r="B724" t="str">
            <v>Onroad</v>
          </cell>
          <cell r="C724" t="str">
            <v>Highway Veh - Gasoline - Light Duty Trucks 1 &amp; 2 - Rural Local: Evap (except Refueling)</v>
          </cell>
          <cell r="D724" t="str">
            <v>Mobile - On-Road Gasoline Light Duty Vehicles</v>
          </cell>
          <cell r="G724" t="str">
            <v>Mobile Sources</v>
          </cell>
          <cell r="H724" t="str">
            <v>Highway Vehicles - Gasoline</v>
          </cell>
          <cell r="I724" t="str">
            <v>Light Duty Gasoline Trucks 1 &amp; 2 (M6) = LDGT1 (M5)</v>
          </cell>
          <cell r="J724" t="str">
            <v>Rural Local: Evap (except Refueling)</v>
          </cell>
          <cell r="L724" t="str">
            <v>2005</v>
          </cell>
          <cell r="M724">
            <v>37300</v>
          </cell>
          <cell r="N724">
            <v>40982</v>
          </cell>
        </row>
        <row r="725">
          <cell r="A725" t="str">
            <v>220102021X</v>
          </cell>
          <cell r="B725" t="str">
            <v>Onroad</v>
          </cell>
          <cell r="C725" t="str">
            <v>Highway Veh - Gasoline - Light Duty Trucks 1 &amp; 2 - Rural Local: Exhaust</v>
          </cell>
          <cell r="D725" t="str">
            <v>Mobile - On-Road Gasoline Light Duty Vehicles</v>
          </cell>
          <cell r="G725" t="str">
            <v>Mobile Sources</v>
          </cell>
          <cell r="H725" t="str">
            <v>Highway Vehicles - Gasoline</v>
          </cell>
          <cell r="I725" t="str">
            <v>Light Duty Gasoline Trucks 1 &amp; 2 (M6) = LDGT1 (M5)</v>
          </cell>
          <cell r="J725" t="str">
            <v>Rural Local: Exhaust</v>
          </cell>
          <cell r="L725" t="str">
            <v>2005</v>
          </cell>
          <cell r="M725">
            <v>37300</v>
          </cell>
          <cell r="N725">
            <v>40982</v>
          </cell>
        </row>
        <row r="726">
          <cell r="A726" t="str">
            <v>2201020230</v>
          </cell>
          <cell r="B726" t="str">
            <v>Onroad</v>
          </cell>
          <cell r="C726" t="str">
            <v>Highway Veh - Gasoline - Light Duty Trucks 1 &amp; 2 - Urban Interstate: Total</v>
          </cell>
          <cell r="D726" t="str">
            <v>Mobile - On-Road Gasoline Light Duty Vehicles</v>
          </cell>
          <cell r="G726" t="str">
            <v>Mobile Sources</v>
          </cell>
          <cell r="H726" t="str">
            <v>Highway Vehicles - Gasoline</v>
          </cell>
          <cell r="I726" t="str">
            <v>Light Duty Gasoline Trucks 1 &amp; 2 (M6) = LDGT1 (M5)</v>
          </cell>
          <cell r="J726" t="str">
            <v>Urban Interstate: Total</v>
          </cell>
          <cell r="N726">
            <v>40982</v>
          </cell>
        </row>
        <row r="727">
          <cell r="A727" t="str">
            <v>2201020231</v>
          </cell>
          <cell r="B727" t="str">
            <v>Onroad</v>
          </cell>
          <cell r="C727" t="str">
            <v>Highway Veh - Gasoline - Light Duty Trucks 1 &amp; 2 - Interstate: Urban Time 1</v>
          </cell>
          <cell r="D727" t="str">
            <v>Mobile - On-Road Gasoline Light Duty Vehicles</v>
          </cell>
          <cell r="G727" t="str">
            <v>Mobile Sources</v>
          </cell>
          <cell r="H727" t="str">
            <v>Highway Vehicles - Gasoline</v>
          </cell>
          <cell r="I727" t="str">
            <v>Light Duty Gasoline Trucks 1 &amp; 2 (M6) = LDGT1 (M5)</v>
          </cell>
          <cell r="J727" t="str">
            <v>Interstate: Urban Time 1</v>
          </cell>
          <cell r="L727" t="str">
            <v>2002</v>
          </cell>
          <cell r="N727">
            <v>40982</v>
          </cell>
        </row>
        <row r="728">
          <cell r="A728" t="str">
            <v>2201020232</v>
          </cell>
          <cell r="B728" t="str">
            <v>Onroad</v>
          </cell>
          <cell r="C728" t="str">
            <v>Highway Veh - Gasoline - Light Duty Trucks 1 &amp; 2 - Interstate: Urban Time 2</v>
          </cell>
          <cell r="D728" t="str">
            <v>Mobile - On-Road Gasoline Light Duty Vehicles</v>
          </cell>
          <cell r="G728" t="str">
            <v>Mobile Sources</v>
          </cell>
          <cell r="H728" t="str">
            <v>Highway Vehicles - Gasoline</v>
          </cell>
          <cell r="I728" t="str">
            <v>Light Duty Gasoline Trucks 1 &amp; 2 (M6) = LDGT1 (M5)</v>
          </cell>
          <cell r="J728" t="str">
            <v>Interstate: Urban Time 2</v>
          </cell>
          <cell r="L728" t="str">
            <v>2002</v>
          </cell>
          <cell r="N728">
            <v>40982</v>
          </cell>
        </row>
        <row r="729">
          <cell r="A729" t="str">
            <v>2201020233</v>
          </cell>
          <cell r="B729" t="str">
            <v>Onroad</v>
          </cell>
          <cell r="C729" t="str">
            <v>Highway Veh - Gasoline - Light Duty Trucks 1 &amp; 2 - Interstate: Urban Time 3</v>
          </cell>
          <cell r="D729" t="str">
            <v>Mobile - On-Road Gasoline Light Duty Vehicles</v>
          </cell>
          <cell r="G729" t="str">
            <v>Mobile Sources</v>
          </cell>
          <cell r="H729" t="str">
            <v>Highway Vehicles - Gasoline</v>
          </cell>
          <cell r="I729" t="str">
            <v>Light Duty Gasoline Trucks 1 &amp; 2 (M6) = LDGT1 (M5)</v>
          </cell>
          <cell r="J729" t="str">
            <v>Interstate: Urban Time 3</v>
          </cell>
          <cell r="L729" t="str">
            <v>2002</v>
          </cell>
          <cell r="N729">
            <v>40982</v>
          </cell>
        </row>
        <row r="730">
          <cell r="A730" t="str">
            <v>2201020234</v>
          </cell>
          <cell r="B730" t="str">
            <v>Onroad</v>
          </cell>
          <cell r="C730" t="str">
            <v>Highway Veh - Gasoline - Light Duty Trucks 1 &amp; 2 - Interstate: Urban Time 4</v>
          </cell>
          <cell r="D730" t="str">
            <v>Mobile - On-Road Gasoline Light Duty Vehicles</v>
          </cell>
          <cell r="G730" t="str">
            <v>Mobile Sources</v>
          </cell>
          <cell r="H730" t="str">
            <v>Highway Vehicles - Gasoline</v>
          </cell>
          <cell r="I730" t="str">
            <v>Light Duty Gasoline Trucks 1 &amp; 2 (M6) = LDGT1 (M5)</v>
          </cell>
          <cell r="J730" t="str">
            <v>Interstate: Urban Time 4</v>
          </cell>
          <cell r="L730" t="str">
            <v>2002</v>
          </cell>
          <cell r="N730">
            <v>40982</v>
          </cell>
        </row>
        <row r="731">
          <cell r="A731" t="str">
            <v>220102023B</v>
          </cell>
          <cell r="B731" t="str">
            <v>Onroad</v>
          </cell>
          <cell r="C731" t="str">
            <v>Highway Veh - Gasoline - Light Duty Trucks 1 &amp; 2 - Urban Interstate: Brake Wear</v>
          </cell>
          <cell r="D731" t="str">
            <v>Mobile - On-Road Gasoline Light Duty Vehicles</v>
          </cell>
          <cell r="G731" t="str">
            <v>Mobile Sources</v>
          </cell>
          <cell r="H731" t="str">
            <v>Highway Vehicles - Gasoline</v>
          </cell>
          <cell r="I731" t="str">
            <v>Light Duty Gasoline Trucks 1 &amp; 2 (M6) = LDGT1 (M5)</v>
          </cell>
          <cell r="J731" t="str">
            <v>Urban Interstate: Brake Wear</v>
          </cell>
          <cell r="L731" t="str">
            <v>2005</v>
          </cell>
          <cell r="M731">
            <v>37300</v>
          </cell>
          <cell r="N731">
            <v>40982</v>
          </cell>
        </row>
        <row r="732">
          <cell r="A732" t="str">
            <v>220102023T</v>
          </cell>
          <cell r="B732" t="str">
            <v>Onroad</v>
          </cell>
          <cell r="C732" t="str">
            <v>Highway Veh - Gasoline - Light Duty Trucks 1 &amp; 2 - Urban Interstate: Tire Wear</v>
          </cell>
          <cell r="D732" t="str">
            <v>Mobile - On-Road Gasoline Light Duty Vehicles</v>
          </cell>
          <cell r="G732" t="str">
            <v>Mobile Sources</v>
          </cell>
          <cell r="H732" t="str">
            <v>Highway Vehicles - Gasoline</v>
          </cell>
          <cell r="I732" t="str">
            <v>Light Duty Gasoline Trucks 1 &amp; 2 (M6) = LDGT1 (M5)</v>
          </cell>
          <cell r="J732" t="str">
            <v>Urban Interstate: Tire Wear</v>
          </cell>
          <cell r="L732" t="str">
            <v>2005</v>
          </cell>
          <cell r="M732">
            <v>37300</v>
          </cell>
          <cell r="N732">
            <v>40982</v>
          </cell>
        </row>
        <row r="733">
          <cell r="A733" t="str">
            <v>220102023V</v>
          </cell>
          <cell r="B733" t="str">
            <v>Onroad</v>
          </cell>
          <cell r="C733" t="str">
            <v>Highway Veh - Gasoline - Light Duty Trucks 1 &amp; 2 - Urban Interstate: Evap (except Refueling)</v>
          </cell>
          <cell r="D733" t="str">
            <v>Mobile - On-Road Gasoline Light Duty Vehicles</v>
          </cell>
          <cell r="G733" t="str">
            <v>Mobile Sources</v>
          </cell>
          <cell r="H733" t="str">
            <v>Highway Vehicles - Gasoline</v>
          </cell>
          <cell r="I733" t="str">
            <v>Light Duty Gasoline Trucks 1 &amp; 2 (M6) = LDGT1 (M5)</v>
          </cell>
          <cell r="J733" t="str">
            <v>Urban Interstate: Evap (except Refueling)</v>
          </cell>
          <cell r="L733" t="str">
            <v>2005</v>
          </cell>
          <cell r="M733">
            <v>37300</v>
          </cell>
          <cell r="N733">
            <v>40982</v>
          </cell>
        </row>
        <row r="734">
          <cell r="A734" t="str">
            <v>220102023X</v>
          </cell>
          <cell r="B734" t="str">
            <v>Onroad</v>
          </cell>
          <cell r="C734" t="str">
            <v>Highway Veh - Gasoline - Light Duty Trucks 1 &amp; 2 - Urban Interstate: Exhaust</v>
          </cell>
          <cell r="D734" t="str">
            <v>Mobile - On-Road Gasoline Light Duty Vehicles</v>
          </cell>
          <cell r="G734" t="str">
            <v>Mobile Sources</v>
          </cell>
          <cell r="H734" t="str">
            <v>Highway Vehicles - Gasoline</v>
          </cell>
          <cell r="I734" t="str">
            <v>Light Duty Gasoline Trucks 1 &amp; 2 (M6) = LDGT1 (M5)</v>
          </cell>
          <cell r="J734" t="str">
            <v>Urban Interstate: Exhaust</v>
          </cell>
          <cell r="L734" t="str">
            <v>2005</v>
          </cell>
          <cell r="M734">
            <v>37300</v>
          </cell>
          <cell r="N734">
            <v>40982</v>
          </cell>
        </row>
        <row r="735">
          <cell r="A735" t="str">
            <v>2201020250</v>
          </cell>
          <cell r="B735" t="str">
            <v>Onroad</v>
          </cell>
          <cell r="C735" t="str">
            <v>Highway Veh - Gasoline - Light Duty Trucks 1 &amp; 2 - Urban Other Freeways &amp; Expressways: Total</v>
          </cell>
          <cell r="D735" t="str">
            <v>Mobile - On-Road Gasoline Light Duty Vehicles</v>
          </cell>
          <cell r="G735" t="str">
            <v>Mobile Sources</v>
          </cell>
          <cell r="H735" t="str">
            <v>Highway Vehicles - Gasoline</v>
          </cell>
          <cell r="I735" t="str">
            <v>Light Duty Gasoline Trucks 1 &amp; 2 (M6) = LDGT1 (M5)</v>
          </cell>
          <cell r="J735" t="str">
            <v>Urban Other Freeways and Expressways: Total</v>
          </cell>
          <cell r="N735">
            <v>40982</v>
          </cell>
        </row>
        <row r="736">
          <cell r="A736" t="str">
            <v>2201020251</v>
          </cell>
          <cell r="B736" t="str">
            <v>Onroad</v>
          </cell>
          <cell r="C736" t="str">
            <v>Highway Veh - Gasoline - Light Duty Trucks 1 &amp; 2 - Other Freeways &amp; Expressways: Urban Time 1</v>
          </cell>
          <cell r="D736" t="str">
            <v>Mobile - On-Road Gasoline Light Duty Vehicles</v>
          </cell>
          <cell r="G736" t="str">
            <v>Mobile Sources</v>
          </cell>
          <cell r="H736" t="str">
            <v>Highway Vehicles - Gasoline</v>
          </cell>
          <cell r="I736" t="str">
            <v>Light Duty Gasoline Trucks 1 &amp; 2 (M6) = LDGT1 (M5)</v>
          </cell>
          <cell r="J736" t="str">
            <v>Other Freeways and Expressways: Urban Time 1</v>
          </cell>
          <cell r="L736" t="str">
            <v>2002</v>
          </cell>
          <cell r="N736">
            <v>40982</v>
          </cell>
        </row>
        <row r="737">
          <cell r="A737" t="str">
            <v>2201020252</v>
          </cell>
          <cell r="B737" t="str">
            <v>Onroad</v>
          </cell>
          <cell r="C737" t="str">
            <v>Highway Veh - Gasoline - Light Duty Trucks 1 &amp; 2 - Other Freeways &amp; Expressways: Urban Time 2</v>
          </cell>
          <cell r="D737" t="str">
            <v>Mobile - On-Road Gasoline Light Duty Vehicles</v>
          </cell>
          <cell r="G737" t="str">
            <v>Mobile Sources</v>
          </cell>
          <cell r="H737" t="str">
            <v>Highway Vehicles - Gasoline</v>
          </cell>
          <cell r="I737" t="str">
            <v>Light Duty Gasoline Trucks 1 &amp; 2 (M6) = LDGT1 (M5)</v>
          </cell>
          <cell r="J737" t="str">
            <v>Other Freeways and Expressways: Urban Time 2</v>
          </cell>
          <cell r="L737" t="str">
            <v>2002</v>
          </cell>
          <cell r="N737">
            <v>40982</v>
          </cell>
        </row>
        <row r="738">
          <cell r="A738" t="str">
            <v>2201020253</v>
          </cell>
          <cell r="B738" t="str">
            <v>Onroad</v>
          </cell>
          <cell r="C738" t="str">
            <v>Highway Veh - Gasoline - Light Duty Trucks 1 &amp; 2 - Other Freeways &amp; Expressways: Urban Time 3</v>
          </cell>
          <cell r="D738" t="str">
            <v>Mobile - On-Road Gasoline Light Duty Vehicles</v>
          </cell>
          <cell r="G738" t="str">
            <v>Mobile Sources</v>
          </cell>
          <cell r="H738" t="str">
            <v>Highway Vehicles - Gasoline</v>
          </cell>
          <cell r="I738" t="str">
            <v>Light Duty Gasoline Trucks 1 &amp; 2 (M6) = LDGT1 (M5)</v>
          </cell>
          <cell r="J738" t="str">
            <v>Other Freeways and Expressways: Urban Time 3</v>
          </cell>
          <cell r="L738" t="str">
            <v>2002</v>
          </cell>
          <cell r="N738">
            <v>40982</v>
          </cell>
        </row>
        <row r="739">
          <cell r="A739" t="str">
            <v>2201020254</v>
          </cell>
          <cell r="B739" t="str">
            <v>Onroad</v>
          </cell>
          <cell r="C739" t="str">
            <v>Highway Veh - Gasoline - Light Duty Trucks 1 &amp; 2 - Other Freeways &amp; Expressways: Urban Time 4</v>
          </cell>
          <cell r="D739" t="str">
            <v>Mobile - On-Road Gasoline Light Duty Vehicles</v>
          </cell>
          <cell r="G739" t="str">
            <v>Mobile Sources</v>
          </cell>
          <cell r="H739" t="str">
            <v>Highway Vehicles - Gasoline</v>
          </cell>
          <cell r="I739" t="str">
            <v>Light Duty Gasoline Trucks 1 &amp; 2 (M6) = LDGT1 (M5)</v>
          </cell>
          <cell r="J739" t="str">
            <v>Other Freeways and Expressways: Urban Time 4</v>
          </cell>
          <cell r="L739" t="str">
            <v>2002</v>
          </cell>
          <cell r="N739">
            <v>40982</v>
          </cell>
        </row>
        <row r="740">
          <cell r="A740" t="str">
            <v>220102025B</v>
          </cell>
          <cell r="B740" t="str">
            <v>Onroad</v>
          </cell>
          <cell r="C740" t="str">
            <v>Highway Veh - Gasoline - Light Duty Trucks 1 &amp; 2 - Urban Other Freeways &amp; Expressways: Brake Wear</v>
          </cell>
          <cell r="D740" t="str">
            <v>Mobile - On-Road Gasoline Light Duty Vehicles</v>
          </cell>
          <cell r="G740" t="str">
            <v>Mobile Sources</v>
          </cell>
          <cell r="H740" t="str">
            <v>Highway Vehicles - Gasoline</v>
          </cell>
          <cell r="I740" t="str">
            <v>Light Duty Gasoline Trucks 1 &amp; 2 (M6) = LDGT1 (M5)</v>
          </cell>
          <cell r="J740" t="str">
            <v>Urban Other Freeways and Expressways: Brake Wear</v>
          </cell>
          <cell r="L740" t="str">
            <v>2005</v>
          </cell>
          <cell r="M740">
            <v>37300</v>
          </cell>
          <cell r="N740">
            <v>40982</v>
          </cell>
        </row>
        <row r="741">
          <cell r="A741" t="str">
            <v>220102025T</v>
          </cell>
          <cell r="B741" t="str">
            <v>Onroad</v>
          </cell>
          <cell r="C741" t="str">
            <v>Highway Veh - Gasoline - Light Duty Trucks 1 &amp; 2 - Urban Other Freeways &amp; Expressways: Tire Wear</v>
          </cell>
          <cell r="D741" t="str">
            <v>Mobile - On-Road Gasoline Light Duty Vehicles</v>
          </cell>
          <cell r="G741" t="str">
            <v>Mobile Sources</v>
          </cell>
          <cell r="H741" t="str">
            <v>Highway Vehicles - Gasoline</v>
          </cell>
          <cell r="I741" t="str">
            <v>Light Duty Gasoline Trucks 1 &amp; 2 (M6) = LDGT1 (M5)</v>
          </cell>
          <cell r="J741" t="str">
            <v>Urban Other Freeways and Expressways: Tire Wear</v>
          </cell>
          <cell r="L741" t="str">
            <v>2005</v>
          </cell>
          <cell r="M741">
            <v>37300</v>
          </cell>
          <cell r="N741">
            <v>40982</v>
          </cell>
        </row>
        <row r="742">
          <cell r="A742" t="str">
            <v>220102025V</v>
          </cell>
          <cell r="B742" t="str">
            <v>Onroad</v>
          </cell>
          <cell r="C742" t="str">
            <v>Highway Veh - Gasoline - Light Duty Trucks 1 &amp; 2 - Urban Other Freeways &amp; Expressways: Evap (except Refueling)</v>
          </cell>
          <cell r="D742" t="str">
            <v>Mobile - On-Road Gasoline Light Duty Vehicles</v>
          </cell>
          <cell r="G742" t="str">
            <v>Mobile Sources</v>
          </cell>
          <cell r="H742" t="str">
            <v>Highway Vehicles - Gasoline</v>
          </cell>
          <cell r="I742" t="str">
            <v>Light Duty Gasoline Trucks 1 &amp; 2 (M6) = LDGT1 (M5)</v>
          </cell>
          <cell r="J742" t="str">
            <v>Urban Other Freeways and Expressways: Evap (except Refueling)</v>
          </cell>
          <cell r="L742" t="str">
            <v>2005</v>
          </cell>
          <cell r="M742">
            <v>37300</v>
          </cell>
          <cell r="N742">
            <v>40982</v>
          </cell>
        </row>
        <row r="743">
          <cell r="A743" t="str">
            <v>220102025X</v>
          </cell>
          <cell r="B743" t="str">
            <v>Onroad</v>
          </cell>
          <cell r="C743" t="str">
            <v>Highway Veh - Gasoline - Light Duty Trucks 1 &amp; 2 - Urban Other Freeways &amp; Expressways: Exhaust</v>
          </cell>
          <cell r="D743" t="str">
            <v>Mobile - On-Road Gasoline Light Duty Vehicles</v>
          </cell>
          <cell r="G743" t="str">
            <v>Mobile Sources</v>
          </cell>
          <cell r="H743" t="str">
            <v>Highway Vehicles - Gasoline</v>
          </cell>
          <cell r="I743" t="str">
            <v>Light Duty Gasoline Trucks 1 &amp; 2 (M6) = LDGT1 (M5)</v>
          </cell>
          <cell r="J743" t="str">
            <v>Urban Other Freeways and Expressways: Exhaust</v>
          </cell>
          <cell r="L743" t="str">
            <v>2005</v>
          </cell>
          <cell r="M743">
            <v>37300</v>
          </cell>
          <cell r="N743">
            <v>40982</v>
          </cell>
        </row>
        <row r="744">
          <cell r="A744" t="str">
            <v>2201020270</v>
          </cell>
          <cell r="B744" t="str">
            <v>Onroad</v>
          </cell>
          <cell r="C744" t="str">
            <v>Highway Veh - Gasoline - Light Duty Trucks 1 &amp; 2 - Urban Other Principal Arterial: Total</v>
          </cell>
          <cell r="D744" t="str">
            <v>Mobile - On-Road Gasoline Light Duty Vehicles</v>
          </cell>
          <cell r="G744" t="str">
            <v>Mobile Sources</v>
          </cell>
          <cell r="H744" t="str">
            <v>Highway Vehicles - Gasoline</v>
          </cell>
          <cell r="I744" t="str">
            <v>Light Duty Gasoline Trucks 1 &amp; 2 (M6) = LDGT1 (M5)</v>
          </cell>
          <cell r="J744" t="str">
            <v>Urban Other Principal Arterial: Total</v>
          </cell>
          <cell r="N744">
            <v>40982</v>
          </cell>
        </row>
        <row r="745">
          <cell r="A745" t="str">
            <v>2201020271</v>
          </cell>
          <cell r="B745" t="str">
            <v>Onroad</v>
          </cell>
          <cell r="C745" t="str">
            <v>Highway Veh - Gasoline - Light Duty Trucks 1 &amp; 2 - Other Principal Arterial: Urban Time 1</v>
          </cell>
          <cell r="D745" t="str">
            <v>Mobile - On-Road Gasoline Light Duty Vehicles</v>
          </cell>
          <cell r="G745" t="str">
            <v>Mobile Sources</v>
          </cell>
          <cell r="H745" t="str">
            <v>Highway Vehicles - Gasoline</v>
          </cell>
          <cell r="I745" t="str">
            <v>Light Duty Gasoline Trucks 1 &amp; 2 (M6) = LDGT1 (M5)</v>
          </cell>
          <cell r="J745" t="str">
            <v>Other Principal Arterial: Urban Time 1</v>
          </cell>
          <cell r="L745" t="str">
            <v>2002</v>
          </cell>
          <cell r="N745">
            <v>40982</v>
          </cell>
        </row>
        <row r="746">
          <cell r="A746" t="str">
            <v>2201020272</v>
          </cell>
          <cell r="B746" t="str">
            <v>Onroad</v>
          </cell>
          <cell r="C746" t="str">
            <v>Highway Veh - Gasoline - Light Duty Trucks 1 &amp; 2 - Other Principal Arterial: Urban Time 2</v>
          </cell>
          <cell r="D746" t="str">
            <v>Mobile - On-Road Gasoline Light Duty Vehicles</v>
          </cell>
          <cell r="G746" t="str">
            <v>Mobile Sources</v>
          </cell>
          <cell r="H746" t="str">
            <v>Highway Vehicles - Gasoline</v>
          </cell>
          <cell r="I746" t="str">
            <v>Light Duty Gasoline Trucks 1 &amp; 2 (M6) = LDGT1 (M5)</v>
          </cell>
          <cell r="J746" t="str">
            <v>Other Principal Arterial: Urban Time 2</v>
          </cell>
          <cell r="L746" t="str">
            <v>2002</v>
          </cell>
          <cell r="N746">
            <v>40982</v>
          </cell>
        </row>
        <row r="747">
          <cell r="A747" t="str">
            <v>2201020273</v>
          </cell>
          <cell r="B747" t="str">
            <v>Onroad</v>
          </cell>
          <cell r="C747" t="str">
            <v>Highway Veh - Gasoline - Light Duty Trucks 1 &amp; 2 - Other Principal Arterial: Urban Time 3</v>
          </cell>
          <cell r="D747" t="str">
            <v>Mobile - On-Road Gasoline Light Duty Vehicles</v>
          </cell>
          <cell r="G747" t="str">
            <v>Mobile Sources</v>
          </cell>
          <cell r="H747" t="str">
            <v>Highway Vehicles - Gasoline</v>
          </cell>
          <cell r="I747" t="str">
            <v>Light Duty Gasoline Trucks 1 &amp; 2 (M6) = LDGT1 (M5)</v>
          </cell>
          <cell r="J747" t="str">
            <v>Other Principal Arterial: Urban Time 3</v>
          </cell>
          <cell r="L747" t="str">
            <v>2002</v>
          </cell>
          <cell r="N747">
            <v>40982</v>
          </cell>
        </row>
        <row r="748">
          <cell r="A748" t="str">
            <v>2201020274</v>
          </cell>
          <cell r="B748" t="str">
            <v>Onroad</v>
          </cell>
          <cell r="C748" t="str">
            <v>Highway Veh - Gasoline - Light Duty Trucks 1 &amp; 2 - Other Principal Arterial: Urban Time 4</v>
          </cell>
          <cell r="D748" t="str">
            <v>Mobile - On-Road Gasoline Light Duty Vehicles</v>
          </cell>
          <cell r="G748" t="str">
            <v>Mobile Sources</v>
          </cell>
          <cell r="H748" t="str">
            <v>Highway Vehicles - Gasoline</v>
          </cell>
          <cell r="I748" t="str">
            <v>Light Duty Gasoline Trucks 1 &amp; 2 (M6) = LDGT1 (M5)</v>
          </cell>
          <cell r="J748" t="str">
            <v>Other Principal Arterial: Urban Time 4</v>
          </cell>
          <cell r="L748" t="str">
            <v>2002</v>
          </cell>
          <cell r="N748">
            <v>40982</v>
          </cell>
        </row>
        <row r="749">
          <cell r="A749" t="str">
            <v>220102027B</v>
          </cell>
          <cell r="B749" t="str">
            <v>Onroad</v>
          </cell>
          <cell r="C749" t="str">
            <v>Highway Veh - Gasoline - Light Duty Trucks 1 &amp; 2 - Urban Other Principal Arterial: Brake Wear</v>
          </cell>
          <cell r="D749" t="str">
            <v>Mobile - On-Road Gasoline Light Duty Vehicles</v>
          </cell>
          <cell r="G749" t="str">
            <v>Mobile Sources</v>
          </cell>
          <cell r="H749" t="str">
            <v>Highway Vehicles - Gasoline</v>
          </cell>
          <cell r="I749" t="str">
            <v>Light Duty Gasoline Trucks 1 &amp; 2 (M6) = LDGT1 (M5)</v>
          </cell>
          <cell r="J749" t="str">
            <v>Urban Other Principal Arterial: Brake Wear</v>
          </cell>
          <cell r="L749" t="str">
            <v>2005</v>
          </cell>
          <cell r="M749">
            <v>37300</v>
          </cell>
          <cell r="N749">
            <v>40982</v>
          </cell>
        </row>
        <row r="750">
          <cell r="A750" t="str">
            <v>220102027T</v>
          </cell>
          <cell r="B750" t="str">
            <v>Onroad</v>
          </cell>
          <cell r="C750" t="str">
            <v>Highway Veh - Gasoline - Light Duty Trucks 1 &amp; 2 - Urban Other Principal Arterial: Tire Wear</v>
          </cell>
          <cell r="D750" t="str">
            <v>Mobile - On-Road Gasoline Light Duty Vehicles</v>
          </cell>
          <cell r="G750" t="str">
            <v>Mobile Sources</v>
          </cell>
          <cell r="H750" t="str">
            <v>Highway Vehicles - Gasoline</v>
          </cell>
          <cell r="I750" t="str">
            <v>Light Duty Gasoline Trucks 1 &amp; 2 (M6) = LDGT1 (M5)</v>
          </cell>
          <cell r="J750" t="str">
            <v>Urban Other Principal Arterial: Tire Wear</v>
          </cell>
          <cell r="L750" t="str">
            <v>2005</v>
          </cell>
          <cell r="M750">
            <v>37300</v>
          </cell>
          <cell r="N750">
            <v>40982</v>
          </cell>
        </row>
        <row r="751">
          <cell r="A751" t="str">
            <v>220102027V</v>
          </cell>
          <cell r="B751" t="str">
            <v>Onroad</v>
          </cell>
          <cell r="C751" t="str">
            <v>Highway Veh - Gasoline - Light Duty Trucks 1 &amp; 2 - Urban Other Principal Arterial: Evap (except Refueling)</v>
          </cell>
          <cell r="D751" t="str">
            <v>Mobile - On-Road Gasoline Light Duty Vehicles</v>
          </cell>
          <cell r="G751" t="str">
            <v>Mobile Sources</v>
          </cell>
          <cell r="H751" t="str">
            <v>Highway Vehicles - Gasoline</v>
          </cell>
          <cell r="I751" t="str">
            <v>Light Duty Gasoline Trucks 1 &amp; 2 (M6) = LDGT1 (M5)</v>
          </cell>
          <cell r="J751" t="str">
            <v>Urban Other Principal Arterial: Evap (except Refueling)</v>
          </cell>
          <cell r="L751" t="str">
            <v>2005</v>
          </cell>
          <cell r="M751">
            <v>37300</v>
          </cell>
          <cell r="N751">
            <v>40982</v>
          </cell>
        </row>
        <row r="752">
          <cell r="A752" t="str">
            <v>220102027X</v>
          </cell>
          <cell r="B752" t="str">
            <v>Onroad</v>
          </cell>
          <cell r="C752" t="str">
            <v>Highway Veh - Gasoline - Light Duty Trucks 1 &amp; 2 - Urban Other Principal Arterial: Exhaust</v>
          </cell>
          <cell r="D752" t="str">
            <v>Mobile - On-Road Gasoline Light Duty Vehicles</v>
          </cell>
          <cell r="G752" t="str">
            <v>Mobile Sources</v>
          </cell>
          <cell r="H752" t="str">
            <v>Highway Vehicles - Gasoline</v>
          </cell>
          <cell r="I752" t="str">
            <v>Light Duty Gasoline Trucks 1 &amp; 2 (M6) = LDGT1 (M5)</v>
          </cell>
          <cell r="J752" t="str">
            <v>Urban Other Principal Arterial: Exhaust</v>
          </cell>
          <cell r="L752" t="str">
            <v>2005</v>
          </cell>
          <cell r="M752">
            <v>37300</v>
          </cell>
          <cell r="N752">
            <v>40982</v>
          </cell>
        </row>
        <row r="753">
          <cell r="A753" t="str">
            <v>2201020290</v>
          </cell>
          <cell r="B753" t="str">
            <v>Onroad</v>
          </cell>
          <cell r="C753" t="str">
            <v>Highway Veh - Gasoline - Light Duty Trucks 1 &amp; 2 - Urban Minor Arterial: Total</v>
          </cell>
          <cell r="D753" t="str">
            <v>Mobile - On-Road Gasoline Light Duty Vehicles</v>
          </cell>
          <cell r="G753" t="str">
            <v>Mobile Sources</v>
          </cell>
          <cell r="H753" t="str">
            <v>Highway Vehicles - Gasoline</v>
          </cell>
          <cell r="I753" t="str">
            <v>Light Duty Gasoline Trucks 1 &amp; 2 (M6) = LDGT1 (M5)</v>
          </cell>
          <cell r="J753" t="str">
            <v>Urban Minor Arterial: Total</v>
          </cell>
          <cell r="N753">
            <v>40982</v>
          </cell>
        </row>
        <row r="754">
          <cell r="A754" t="str">
            <v>2201020291</v>
          </cell>
          <cell r="B754" t="str">
            <v>Onroad</v>
          </cell>
          <cell r="C754" t="str">
            <v>Highway Veh - Gasoline - Light Duty Trucks 1 &amp; 2 - Minor Arterial: Urban Time 1</v>
          </cell>
          <cell r="D754" t="str">
            <v>Mobile - On-Road Gasoline Light Duty Vehicles</v>
          </cell>
          <cell r="G754" t="str">
            <v>Mobile Sources</v>
          </cell>
          <cell r="H754" t="str">
            <v>Highway Vehicles - Gasoline</v>
          </cell>
          <cell r="I754" t="str">
            <v>Light Duty Gasoline Trucks 1 &amp; 2 (M6) = LDGT1 (M5)</v>
          </cell>
          <cell r="J754" t="str">
            <v>Minor Arterial: Urban Time 1</v>
          </cell>
          <cell r="L754" t="str">
            <v>2002</v>
          </cell>
          <cell r="N754">
            <v>40982</v>
          </cell>
        </row>
        <row r="755">
          <cell r="A755" t="str">
            <v>2201020292</v>
          </cell>
          <cell r="B755" t="str">
            <v>Onroad</v>
          </cell>
          <cell r="C755" t="str">
            <v>Highway Veh - Gasoline - Light Duty Trucks 1 &amp; 2 - Minor Arterial: Urban Time 2</v>
          </cell>
          <cell r="D755" t="str">
            <v>Mobile - On-Road Gasoline Light Duty Vehicles</v>
          </cell>
          <cell r="G755" t="str">
            <v>Mobile Sources</v>
          </cell>
          <cell r="H755" t="str">
            <v>Highway Vehicles - Gasoline</v>
          </cell>
          <cell r="I755" t="str">
            <v>Light Duty Gasoline Trucks 1 &amp; 2 (M6) = LDGT1 (M5)</v>
          </cell>
          <cell r="J755" t="str">
            <v>Minor Arterial: Urban Time 2</v>
          </cell>
          <cell r="L755" t="str">
            <v>2002</v>
          </cell>
          <cell r="N755">
            <v>40982</v>
          </cell>
        </row>
        <row r="756">
          <cell r="A756" t="str">
            <v>2201020293</v>
          </cell>
          <cell r="B756" t="str">
            <v>Onroad</v>
          </cell>
          <cell r="C756" t="str">
            <v>Highway Veh - Gasoline - Light Duty Trucks 1 &amp; 2 - Minor Arterial: Urban Time 3</v>
          </cell>
          <cell r="D756" t="str">
            <v>Mobile - On-Road Gasoline Light Duty Vehicles</v>
          </cell>
          <cell r="G756" t="str">
            <v>Mobile Sources</v>
          </cell>
          <cell r="H756" t="str">
            <v>Highway Vehicles - Gasoline</v>
          </cell>
          <cell r="I756" t="str">
            <v>Light Duty Gasoline Trucks 1 &amp; 2 (M6) = LDGT1 (M5)</v>
          </cell>
          <cell r="J756" t="str">
            <v>Minor Arterial: Urban Time 3</v>
          </cell>
          <cell r="L756" t="str">
            <v>2002</v>
          </cell>
          <cell r="N756">
            <v>40982</v>
          </cell>
        </row>
        <row r="757">
          <cell r="A757" t="str">
            <v>2201020294</v>
          </cell>
          <cell r="B757" t="str">
            <v>Onroad</v>
          </cell>
          <cell r="C757" t="str">
            <v>Highway Veh - Gasoline - Light Duty Trucks 1 &amp; 2 - Minor Arterial: Urban Time 4</v>
          </cell>
          <cell r="D757" t="str">
            <v>Mobile - On-Road Gasoline Light Duty Vehicles</v>
          </cell>
          <cell r="G757" t="str">
            <v>Mobile Sources</v>
          </cell>
          <cell r="H757" t="str">
            <v>Highway Vehicles - Gasoline</v>
          </cell>
          <cell r="I757" t="str">
            <v>Light Duty Gasoline Trucks 1 &amp; 2 (M6) = LDGT1 (M5)</v>
          </cell>
          <cell r="J757" t="str">
            <v>Minor Arterial: Urban Time 4</v>
          </cell>
          <cell r="L757" t="str">
            <v>2002</v>
          </cell>
          <cell r="N757">
            <v>40982</v>
          </cell>
        </row>
        <row r="758">
          <cell r="A758" t="str">
            <v>220102029B</v>
          </cell>
          <cell r="B758" t="str">
            <v>Onroad</v>
          </cell>
          <cell r="C758" t="str">
            <v>Highway Veh - Gasoline - Light Duty Trucks 1 &amp; 2 - Urban Minor Arterial: Brake Wear</v>
          </cell>
          <cell r="D758" t="str">
            <v>Mobile - On-Road Gasoline Light Duty Vehicles</v>
          </cell>
          <cell r="G758" t="str">
            <v>Mobile Sources</v>
          </cell>
          <cell r="H758" t="str">
            <v>Highway Vehicles - Gasoline</v>
          </cell>
          <cell r="I758" t="str">
            <v>Light Duty Gasoline Trucks 1 &amp; 2 (M6) = LDGT1 (M5)</v>
          </cell>
          <cell r="J758" t="str">
            <v>Urban Minor Arterial: Brake Wear</v>
          </cell>
          <cell r="L758" t="str">
            <v>2005</v>
          </cell>
          <cell r="M758">
            <v>37300</v>
          </cell>
          <cell r="N758">
            <v>40982</v>
          </cell>
        </row>
        <row r="759">
          <cell r="A759" t="str">
            <v>220102029T</v>
          </cell>
          <cell r="B759" t="str">
            <v>Onroad</v>
          </cell>
          <cell r="C759" t="str">
            <v>Highway Veh - Gasoline - Light Duty Trucks 1 &amp; 2 - Urban Minor Arterial: Tire Wear</v>
          </cell>
          <cell r="D759" t="str">
            <v>Mobile - On-Road Gasoline Light Duty Vehicles</v>
          </cell>
          <cell r="G759" t="str">
            <v>Mobile Sources</v>
          </cell>
          <cell r="H759" t="str">
            <v>Highway Vehicles - Gasoline</v>
          </cell>
          <cell r="I759" t="str">
            <v>Light Duty Gasoline Trucks 1 &amp; 2 (M6) = LDGT1 (M5)</v>
          </cell>
          <cell r="J759" t="str">
            <v>Urban Minor Arterial: Tire Wear</v>
          </cell>
          <cell r="L759" t="str">
            <v>2005</v>
          </cell>
          <cell r="M759">
            <v>37300</v>
          </cell>
          <cell r="N759">
            <v>40982</v>
          </cell>
        </row>
        <row r="760">
          <cell r="A760" t="str">
            <v>220102029V</v>
          </cell>
          <cell r="B760" t="str">
            <v>Onroad</v>
          </cell>
          <cell r="C760" t="str">
            <v>Highway Veh - Gasoline - Light Duty Trucks 1 &amp; 2 - Urban Minor Arterial: Evap (except Refueling)</v>
          </cell>
          <cell r="D760" t="str">
            <v>Mobile - On-Road Gasoline Light Duty Vehicles</v>
          </cell>
          <cell r="G760" t="str">
            <v>Mobile Sources</v>
          </cell>
          <cell r="H760" t="str">
            <v>Highway Vehicles - Gasoline</v>
          </cell>
          <cell r="I760" t="str">
            <v>Light Duty Gasoline Trucks 1 &amp; 2 (M6) = LDGT1 (M5)</v>
          </cell>
          <cell r="J760" t="str">
            <v>Urban Minor Arterial: Evap (except Refueling)</v>
          </cell>
          <cell r="L760" t="str">
            <v>2005</v>
          </cell>
          <cell r="M760">
            <v>37300</v>
          </cell>
          <cell r="N760">
            <v>40982</v>
          </cell>
        </row>
        <row r="761">
          <cell r="A761" t="str">
            <v>220102029X</v>
          </cell>
          <cell r="B761" t="str">
            <v>Onroad</v>
          </cell>
          <cell r="C761" t="str">
            <v>Highway Veh - Gasoline - Light Duty Trucks 1 &amp; 2 - Urban Minor Arterial: Exhaust</v>
          </cell>
          <cell r="D761" t="str">
            <v>Mobile - On-Road Gasoline Light Duty Vehicles</v>
          </cell>
          <cell r="G761" t="str">
            <v>Mobile Sources</v>
          </cell>
          <cell r="H761" t="str">
            <v>Highway Vehicles - Gasoline</v>
          </cell>
          <cell r="I761" t="str">
            <v>Light Duty Gasoline Trucks 1 &amp; 2 (M6) = LDGT1 (M5)</v>
          </cell>
          <cell r="J761" t="str">
            <v>Urban Minor Arterial: Exhaust</v>
          </cell>
          <cell r="L761" t="str">
            <v>2005</v>
          </cell>
          <cell r="M761">
            <v>37300</v>
          </cell>
          <cell r="N761">
            <v>40982</v>
          </cell>
        </row>
        <row r="762">
          <cell r="A762" t="str">
            <v>2201020310</v>
          </cell>
          <cell r="B762" t="str">
            <v>Onroad</v>
          </cell>
          <cell r="C762" t="str">
            <v>Highway Veh - Gasoline - Light Duty Trucks 1 &amp; 2 - Urban Collector: Total</v>
          </cell>
          <cell r="D762" t="str">
            <v>Mobile - On-Road Gasoline Light Duty Vehicles</v>
          </cell>
          <cell r="G762" t="str">
            <v>Mobile Sources</v>
          </cell>
          <cell r="H762" t="str">
            <v>Highway Vehicles - Gasoline</v>
          </cell>
          <cell r="I762" t="str">
            <v>Light Duty Gasoline Trucks 1 &amp; 2 (M6) = LDGT1 (M5)</v>
          </cell>
          <cell r="J762" t="str">
            <v>Urban Collector: Total</v>
          </cell>
          <cell r="N762">
            <v>40982</v>
          </cell>
        </row>
        <row r="763">
          <cell r="A763" t="str">
            <v>2201020311</v>
          </cell>
          <cell r="B763" t="str">
            <v>Onroad</v>
          </cell>
          <cell r="C763" t="str">
            <v>Highway Veh - Gasoline - Light Duty Trucks 1 &amp; 2 - Collector: Urban Time 1</v>
          </cell>
          <cell r="D763" t="str">
            <v>Mobile - On-Road Gasoline Light Duty Vehicles</v>
          </cell>
          <cell r="G763" t="str">
            <v>Mobile Sources</v>
          </cell>
          <cell r="H763" t="str">
            <v>Highway Vehicles - Gasoline</v>
          </cell>
          <cell r="I763" t="str">
            <v>Light Duty Gasoline Trucks 1 &amp; 2 (M6) = LDGT1 (M5)</v>
          </cell>
          <cell r="J763" t="str">
            <v>Collector: Urban Time 1</v>
          </cell>
          <cell r="L763" t="str">
            <v>2002</v>
          </cell>
          <cell r="N763">
            <v>40982</v>
          </cell>
        </row>
        <row r="764">
          <cell r="A764" t="str">
            <v>2201020312</v>
          </cell>
          <cell r="B764" t="str">
            <v>Onroad</v>
          </cell>
          <cell r="C764" t="str">
            <v>Highway Veh - Gasoline - Light Duty Trucks 1 &amp; 2 - Collector: Urban Time 2</v>
          </cell>
          <cell r="D764" t="str">
            <v>Mobile - On-Road Gasoline Light Duty Vehicles</v>
          </cell>
          <cell r="G764" t="str">
            <v>Mobile Sources</v>
          </cell>
          <cell r="H764" t="str">
            <v>Highway Vehicles - Gasoline</v>
          </cell>
          <cell r="I764" t="str">
            <v>Light Duty Gasoline Trucks 1 &amp; 2 (M6) = LDGT1 (M5)</v>
          </cell>
          <cell r="J764" t="str">
            <v>Collector: Urban Time 2</v>
          </cell>
          <cell r="L764" t="str">
            <v>2002</v>
          </cell>
          <cell r="N764">
            <v>40982</v>
          </cell>
        </row>
        <row r="765">
          <cell r="A765" t="str">
            <v>2201020313</v>
          </cell>
          <cell r="B765" t="str">
            <v>Onroad</v>
          </cell>
          <cell r="C765" t="str">
            <v>Highway Veh - Gasoline - Light Duty Trucks 1 &amp; 2 - Collector: Urban Time 3</v>
          </cell>
          <cell r="D765" t="str">
            <v>Mobile - On-Road Gasoline Light Duty Vehicles</v>
          </cell>
          <cell r="G765" t="str">
            <v>Mobile Sources</v>
          </cell>
          <cell r="H765" t="str">
            <v>Highway Vehicles - Gasoline</v>
          </cell>
          <cell r="I765" t="str">
            <v>Light Duty Gasoline Trucks 1 &amp; 2 (M6) = LDGT1 (M5)</v>
          </cell>
          <cell r="J765" t="str">
            <v>Collector: Urban Time 3</v>
          </cell>
          <cell r="L765" t="str">
            <v>2002</v>
          </cell>
          <cell r="N765">
            <v>40982</v>
          </cell>
        </row>
        <row r="766">
          <cell r="A766" t="str">
            <v>2201020314</v>
          </cell>
          <cell r="B766" t="str">
            <v>Onroad</v>
          </cell>
          <cell r="C766" t="str">
            <v>Highway Veh - Gasoline - Light Duty Trucks 1 &amp; 2 - Collector: Urban Time 4</v>
          </cell>
          <cell r="D766" t="str">
            <v>Mobile - On-Road Gasoline Light Duty Vehicles</v>
          </cell>
          <cell r="G766" t="str">
            <v>Mobile Sources</v>
          </cell>
          <cell r="H766" t="str">
            <v>Highway Vehicles - Gasoline</v>
          </cell>
          <cell r="I766" t="str">
            <v>Light Duty Gasoline Trucks 1 &amp; 2 (M6) = LDGT1 (M5)</v>
          </cell>
          <cell r="J766" t="str">
            <v>Collector: Urban Time 4</v>
          </cell>
          <cell r="L766" t="str">
            <v>2002</v>
          </cell>
          <cell r="N766">
            <v>40982</v>
          </cell>
        </row>
        <row r="767">
          <cell r="A767" t="str">
            <v>220102031B</v>
          </cell>
          <cell r="B767" t="str">
            <v>Onroad</v>
          </cell>
          <cell r="C767" t="str">
            <v>Highway Veh - Gasoline - Light Duty Trucks 1 &amp; 2 - Urban Collector: Brake Wear</v>
          </cell>
          <cell r="D767" t="str">
            <v>Mobile - On-Road Gasoline Light Duty Vehicles</v>
          </cell>
          <cell r="G767" t="str">
            <v>Mobile Sources</v>
          </cell>
          <cell r="H767" t="str">
            <v>Highway Vehicles - Gasoline</v>
          </cell>
          <cell r="I767" t="str">
            <v>Light Duty Gasoline Trucks 1 &amp; 2 (M6) = LDGT1 (M5)</v>
          </cell>
          <cell r="J767" t="str">
            <v>Urban Collector: Brake Wear</v>
          </cell>
          <cell r="L767" t="str">
            <v>2005</v>
          </cell>
          <cell r="M767">
            <v>37300</v>
          </cell>
          <cell r="N767">
            <v>40982</v>
          </cell>
        </row>
        <row r="768">
          <cell r="A768" t="str">
            <v>220102031T</v>
          </cell>
          <cell r="B768" t="str">
            <v>Onroad</v>
          </cell>
          <cell r="C768" t="str">
            <v>Highway Veh - Gasoline - Light Duty Trucks 1 &amp; 2 - Urban Collector: Tire Wear</v>
          </cell>
          <cell r="D768" t="str">
            <v>Mobile - On-Road Gasoline Light Duty Vehicles</v>
          </cell>
          <cell r="G768" t="str">
            <v>Mobile Sources</v>
          </cell>
          <cell r="H768" t="str">
            <v>Highway Vehicles - Gasoline</v>
          </cell>
          <cell r="I768" t="str">
            <v>Light Duty Gasoline Trucks 1 &amp; 2 (M6) = LDGT1 (M5)</v>
          </cell>
          <cell r="J768" t="str">
            <v>Urban Collector: Tire Wear</v>
          </cell>
          <cell r="L768" t="str">
            <v>2005</v>
          </cell>
          <cell r="M768">
            <v>37300</v>
          </cell>
          <cell r="N768">
            <v>40982</v>
          </cell>
        </row>
        <row r="769">
          <cell r="A769" t="str">
            <v>220102031V</v>
          </cell>
          <cell r="B769" t="str">
            <v>Onroad</v>
          </cell>
          <cell r="C769" t="str">
            <v>Highway Veh - Gasoline - Light Duty Trucks 1 &amp; 2 - Urban Collector: Evap (except Refueling)</v>
          </cell>
          <cell r="D769" t="str">
            <v>Mobile - On-Road Gasoline Light Duty Vehicles</v>
          </cell>
          <cell r="G769" t="str">
            <v>Mobile Sources</v>
          </cell>
          <cell r="H769" t="str">
            <v>Highway Vehicles - Gasoline</v>
          </cell>
          <cell r="I769" t="str">
            <v>Light Duty Gasoline Trucks 1 &amp; 2 (M6) = LDGT1 (M5)</v>
          </cell>
          <cell r="J769" t="str">
            <v>Urban Collector: Evap (except Refueling)</v>
          </cell>
          <cell r="L769" t="str">
            <v>2005</v>
          </cell>
          <cell r="M769">
            <v>37300</v>
          </cell>
          <cell r="N769">
            <v>40982</v>
          </cell>
        </row>
        <row r="770">
          <cell r="A770" t="str">
            <v>220102031X</v>
          </cell>
          <cell r="B770" t="str">
            <v>Onroad</v>
          </cell>
          <cell r="C770" t="str">
            <v>Highway Veh - Gasoline - Light Duty Trucks 1 &amp; 2 - Urban Collector: Exhaust</v>
          </cell>
          <cell r="D770" t="str">
            <v>Mobile - On-Road Gasoline Light Duty Vehicles</v>
          </cell>
          <cell r="G770" t="str">
            <v>Mobile Sources</v>
          </cell>
          <cell r="H770" t="str">
            <v>Highway Vehicles - Gasoline</v>
          </cell>
          <cell r="I770" t="str">
            <v>Light Duty Gasoline Trucks 1 &amp; 2 (M6) = LDGT1 (M5)</v>
          </cell>
          <cell r="J770" t="str">
            <v>Urban Collector: Exhaust</v>
          </cell>
          <cell r="L770" t="str">
            <v>2005</v>
          </cell>
          <cell r="M770">
            <v>37300</v>
          </cell>
          <cell r="N770">
            <v>40982</v>
          </cell>
        </row>
        <row r="771">
          <cell r="A771" t="str">
            <v>2201020330</v>
          </cell>
          <cell r="B771" t="str">
            <v>Onroad</v>
          </cell>
          <cell r="C771" t="str">
            <v>Highway Veh - Gasoline - Light Duty Trucks 1 &amp; 2 - Urban Local: Total</v>
          </cell>
          <cell r="D771" t="str">
            <v>Mobile - On-Road Gasoline Light Duty Vehicles</v>
          </cell>
          <cell r="G771" t="str">
            <v>Mobile Sources</v>
          </cell>
          <cell r="H771" t="str">
            <v>Highway Vehicles - Gasoline</v>
          </cell>
          <cell r="I771" t="str">
            <v>Light Duty Gasoline Trucks 1 &amp; 2 (M6) = LDGT1 (M5)</v>
          </cell>
          <cell r="J771" t="str">
            <v>Urban Local: Total</v>
          </cell>
          <cell r="N771">
            <v>40982</v>
          </cell>
        </row>
        <row r="772">
          <cell r="A772" t="str">
            <v>2201020331</v>
          </cell>
          <cell r="B772" t="str">
            <v>Onroad</v>
          </cell>
          <cell r="C772" t="str">
            <v>Highway Veh - Gasoline - Light Duty Trucks 1 &amp; 2 - Local: Urban Time 1</v>
          </cell>
          <cell r="D772" t="str">
            <v>Mobile - On-Road Gasoline Light Duty Vehicles</v>
          </cell>
          <cell r="G772" t="str">
            <v>Mobile Sources</v>
          </cell>
          <cell r="H772" t="str">
            <v>Highway Vehicles - Gasoline</v>
          </cell>
          <cell r="I772" t="str">
            <v>Light Duty Gasoline Trucks 1 &amp; 2 (M6) = LDGT1 (M5)</v>
          </cell>
          <cell r="J772" t="str">
            <v>Local: Urban Time 1</v>
          </cell>
          <cell r="L772" t="str">
            <v>2002</v>
          </cell>
          <cell r="N772">
            <v>40982</v>
          </cell>
        </row>
        <row r="773">
          <cell r="A773" t="str">
            <v>2201020332</v>
          </cell>
          <cell r="B773" t="str">
            <v>Onroad</v>
          </cell>
          <cell r="C773" t="str">
            <v>Highway Veh - Gasoline - Light Duty Trucks 1 &amp; 2 - Local: Urban Time 2</v>
          </cell>
          <cell r="D773" t="str">
            <v>Mobile - On-Road Gasoline Light Duty Vehicles</v>
          </cell>
          <cell r="G773" t="str">
            <v>Mobile Sources</v>
          </cell>
          <cell r="H773" t="str">
            <v>Highway Vehicles - Gasoline</v>
          </cell>
          <cell r="I773" t="str">
            <v>Light Duty Gasoline Trucks 1 &amp; 2 (M6) = LDGT1 (M5)</v>
          </cell>
          <cell r="J773" t="str">
            <v>Local: Urban Time 2</v>
          </cell>
          <cell r="L773" t="str">
            <v>2002</v>
          </cell>
          <cell r="N773">
            <v>40982</v>
          </cell>
        </row>
        <row r="774">
          <cell r="A774" t="str">
            <v>2201020333</v>
          </cell>
          <cell r="B774" t="str">
            <v>Onroad</v>
          </cell>
          <cell r="C774" t="str">
            <v>Highway Veh - Gasoline - Light Duty Trucks 1 &amp; 2 - Local: Urban Time 3</v>
          </cell>
          <cell r="D774" t="str">
            <v>Mobile - On-Road Gasoline Light Duty Vehicles</v>
          </cell>
          <cell r="G774" t="str">
            <v>Mobile Sources</v>
          </cell>
          <cell r="H774" t="str">
            <v>Highway Vehicles - Gasoline</v>
          </cell>
          <cell r="I774" t="str">
            <v>Light Duty Gasoline Trucks 1 &amp; 2 (M6) = LDGT1 (M5)</v>
          </cell>
          <cell r="J774" t="str">
            <v>Local: Urban Time 3</v>
          </cell>
          <cell r="L774" t="str">
            <v>2002</v>
          </cell>
          <cell r="N774">
            <v>40982</v>
          </cell>
        </row>
        <row r="775">
          <cell r="A775" t="str">
            <v>2201020334</v>
          </cell>
          <cell r="B775" t="str">
            <v>Onroad</v>
          </cell>
          <cell r="C775" t="str">
            <v>Highway Veh - Gasoline - Light Duty Trucks 1 &amp; 2 - Local: Urban Time 4</v>
          </cell>
          <cell r="D775" t="str">
            <v>Mobile - On-Road Gasoline Light Duty Vehicles</v>
          </cell>
          <cell r="G775" t="str">
            <v>Mobile Sources</v>
          </cell>
          <cell r="H775" t="str">
            <v>Highway Vehicles - Gasoline</v>
          </cell>
          <cell r="I775" t="str">
            <v>Light Duty Gasoline Trucks 1 &amp; 2 (M6) = LDGT1 (M5)</v>
          </cell>
          <cell r="J775" t="str">
            <v>Local: Urban Time 4</v>
          </cell>
          <cell r="L775" t="str">
            <v>2002</v>
          </cell>
          <cell r="N775">
            <v>40982</v>
          </cell>
        </row>
        <row r="776">
          <cell r="A776" t="str">
            <v>220102033B</v>
          </cell>
          <cell r="B776" t="str">
            <v>Onroad</v>
          </cell>
          <cell r="C776" t="str">
            <v>Highway Veh - Gasoline - Light Duty Trucks 1 &amp; 2 - Urban Local: Brake Wear</v>
          </cell>
          <cell r="D776" t="str">
            <v>Mobile - On-Road Gasoline Light Duty Vehicles</v>
          </cell>
          <cell r="G776" t="str">
            <v>Mobile Sources</v>
          </cell>
          <cell r="H776" t="str">
            <v>Highway Vehicles - Gasoline</v>
          </cell>
          <cell r="I776" t="str">
            <v>Light Duty Gasoline Trucks 1 &amp; 2 (M6) = LDGT1 (M5)</v>
          </cell>
          <cell r="J776" t="str">
            <v>Urban Local: Brake Wear</v>
          </cell>
          <cell r="L776" t="str">
            <v>2005</v>
          </cell>
          <cell r="M776">
            <v>37300</v>
          </cell>
          <cell r="N776">
            <v>40982</v>
          </cell>
        </row>
        <row r="777">
          <cell r="A777" t="str">
            <v>220102033T</v>
          </cell>
          <cell r="B777" t="str">
            <v>Onroad</v>
          </cell>
          <cell r="C777" t="str">
            <v>Highway Veh - Gasoline - Light Duty Trucks 1 &amp; 2 - Urban Local: Tire Wear</v>
          </cell>
          <cell r="D777" t="str">
            <v>Mobile - On-Road Gasoline Light Duty Vehicles</v>
          </cell>
          <cell r="G777" t="str">
            <v>Mobile Sources</v>
          </cell>
          <cell r="H777" t="str">
            <v>Highway Vehicles - Gasoline</v>
          </cell>
          <cell r="I777" t="str">
            <v>Light Duty Gasoline Trucks 1 &amp; 2 (M6) = LDGT1 (M5)</v>
          </cell>
          <cell r="J777" t="str">
            <v>Urban Local: Tire Wear</v>
          </cell>
          <cell r="L777" t="str">
            <v>2005</v>
          </cell>
          <cell r="M777">
            <v>37300</v>
          </cell>
          <cell r="N777">
            <v>40982</v>
          </cell>
        </row>
        <row r="778">
          <cell r="A778" t="str">
            <v>220102033V</v>
          </cell>
          <cell r="B778" t="str">
            <v>Onroad</v>
          </cell>
          <cell r="C778" t="str">
            <v>Highway Veh - Gasoline - Light Duty Trucks 1 &amp; 2 - Urban Local: Evap (except Refueling)</v>
          </cell>
          <cell r="D778" t="str">
            <v>Mobile - On-Road Gasoline Light Duty Vehicles</v>
          </cell>
          <cell r="G778" t="str">
            <v>Mobile Sources</v>
          </cell>
          <cell r="H778" t="str">
            <v>Highway Vehicles - Gasoline</v>
          </cell>
          <cell r="I778" t="str">
            <v>Light Duty Gasoline Trucks 1 &amp; 2 (M6) = LDGT1 (M5)</v>
          </cell>
          <cell r="J778" t="str">
            <v>Urban Local: Evap (except Refueling)</v>
          </cell>
          <cell r="L778" t="str">
            <v>2005</v>
          </cell>
          <cell r="M778">
            <v>37300</v>
          </cell>
          <cell r="N778">
            <v>40982</v>
          </cell>
        </row>
        <row r="779">
          <cell r="A779" t="str">
            <v>220102033X</v>
          </cell>
          <cell r="B779" t="str">
            <v>Onroad</v>
          </cell>
          <cell r="C779" t="str">
            <v>Highway Veh - Gasoline - Light Duty Trucks 1 &amp; 2 - Urban Local: Exhaust</v>
          </cell>
          <cell r="D779" t="str">
            <v>Mobile - On-Road Gasoline Light Duty Vehicles</v>
          </cell>
          <cell r="G779" t="str">
            <v>Mobile Sources</v>
          </cell>
          <cell r="H779" t="str">
            <v>Highway Vehicles - Gasoline</v>
          </cell>
          <cell r="I779" t="str">
            <v>Light Duty Gasoline Trucks 1 &amp; 2 (M6) = LDGT1 (M5)</v>
          </cell>
          <cell r="J779" t="str">
            <v>Urban Local: Exhaust</v>
          </cell>
          <cell r="L779" t="str">
            <v>2005</v>
          </cell>
          <cell r="M779">
            <v>37300</v>
          </cell>
          <cell r="N779">
            <v>40982</v>
          </cell>
        </row>
        <row r="780">
          <cell r="A780" t="str">
            <v>2201020350</v>
          </cell>
          <cell r="B780" t="str">
            <v>Onroad</v>
          </cell>
          <cell r="C780" t="str">
            <v>Highway Veh - Gasoline - Light Duty Trucks 1 &amp; 2 - Parking Area: Rural</v>
          </cell>
          <cell r="D780" t="str">
            <v>Mobile - On-Road Gasoline Light Duty Vehicles</v>
          </cell>
          <cell r="G780" t="str">
            <v>Mobile Sources</v>
          </cell>
          <cell r="H780" t="str">
            <v>Highway Vehicles - Gasoline</v>
          </cell>
          <cell r="I780" t="str">
            <v>Light Duty Gasoline Trucks 1 &amp; 2 (M6) = LDGT1 (M5)</v>
          </cell>
          <cell r="J780" t="str">
            <v>Parking Area: Rural</v>
          </cell>
          <cell r="L780" t="str">
            <v>2008</v>
          </cell>
          <cell r="M780">
            <v>39654</v>
          </cell>
          <cell r="N780">
            <v>40982</v>
          </cell>
        </row>
        <row r="781">
          <cell r="A781" t="str">
            <v>2201020370</v>
          </cell>
          <cell r="B781" t="str">
            <v>Onroad</v>
          </cell>
          <cell r="C781" t="str">
            <v>Highway Veh - Gasoline - Light Duty Trucks 1 &amp; 2 - Parking Area: Urban</v>
          </cell>
          <cell r="D781" t="str">
            <v>Mobile - On-Road Gasoline Light Duty Vehicles</v>
          </cell>
          <cell r="G781" t="str">
            <v>Mobile Sources</v>
          </cell>
          <cell r="H781" t="str">
            <v>Highway Vehicles - Gasoline</v>
          </cell>
          <cell r="I781" t="str">
            <v>Light Duty Gasoline Trucks 1 &amp; 2 (M6) = LDGT1 (M5)</v>
          </cell>
          <cell r="J781" t="str">
            <v>Parking Area: Urban</v>
          </cell>
          <cell r="L781" t="str">
            <v>2008</v>
          </cell>
          <cell r="M781">
            <v>39917</v>
          </cell>
          <cell r="N781">
            <v>40982</v>
          </cell>
        </row>
        <row r="782">
          <cell r="A782" t="str">
            <v>2201020390</v>
          </cell>
          <cell r="B782" t="str">
            <v>Onroad</v>
          </cell>
          <cell r="C782" t="str">
            <v>Highway Veh - Gasoline - Light Duty Trucks 1 &amp; 2 - Parking Area: Total</v>
          </cell>
          <cell r="D782" t="str">
            <v>Mobile - On-Road Gasoline Light Duty Vehicles</v>
          </cell>
          <cell r="G782" t="str">
            <v>Mobile Sources</v>
          </cell>
          <cell r="H782" t="str">
            <v>Highway Vehicles - Gasoline</v>
          </cell>
          <cell r="I782" t="str">
            <v>Light Duty Gasoline Trucks 1 &amp; 2 (M6) = LDGT1 (M5)</v>
          </cell>
          <cell r="J782" t="str">
            <v>Parking Area: Total</v>
          </cell>
          <cell r="M782">
            <v>40835</v>
          </cell>
          <cell r="N782">
            <v>40983</v>
          </cell>
        </row>
        <row r="783">
          <cell r="A783" t="str">
            <v>2201040000</v>
          </cell>
          <cell r="B783" t="str">
            <v>Onroad</v>
          </cell>
          <cell r="C783" t="str">
            <v>Highway Veh - Gasoline - Light Duty Trucks 3 &amp; 4 - Total: All Road Types</v>
          </cell>
          <cell r="D783" t="str">
            <v>Mobile - On-Road Gasoline Light Duty Vehicles</v>
          </cell>
          <cell r="G783" t="str">
            <v>Mobile Sources</v>
          </cell>
          <cell r="H783" t="str">
            <v>Highway Vehicles - Gasoline</v>
          </cell>
          <cell r="I783" t="str">
            <v>Light Duty Gasoline Trucks 3 &amp; 4 (M6) = LDGT2 (M5)</v>
          </cell>
          <cell r="J783" t="str">
            <v>Total: All Road Types</v>
          </cell>
          <cell r="L783" t="str">
            <v>2005</v>
          </cell>
          <cell r="N783">
            <v>40982</v>
          </cell>
        </row>
        <row r="784">
          <cell r="A784" t="str">
            <v>2201040110</v>
          </cell>
          <cell r="B784" t="str">
            <v>Onroad</v>
          </cell>
          <cell r="C784" t="str">
            <v>Highway Veh - Gasoline - Light Duty Trucks 3 &amp; 4 - Rural Interstate: Total</v>
          </cell>
          <cell r="D784" t="str">
            <v>Mobile - On-Road Gasoline Light Duty Vehicles</v>
          </cell>
          <cell r="G784" t="str">
            <v>Mobile Sources</v>
          </cell>
          <cell r="H784" t="str">
            <v>Highway Vehicles - Gasoline</v>
          </cell>
          <cell r="I784" t="str">
            <v>Light Duty Gasoline Trucks 3 &amp; 4 (M6) = LDGT2 (M5)</v>
          </cell>
          <cell r="J784" t="str">
            <v>Rural Interstate: Total</v>
          </cell>
          <cell r="N784">
            <v>40982</v>
          </cell>
        </row>
        <row r="785">
          <cell r="A785" t="str">
            <v>2201040111</v>
          </cell>
          <cell r="B785" t="str">
            <v>Onroad</v>
          </cell>
          <cell r="C785" t="str">
            <v>Highway Veh - Gasoline - Light Duty Trucks 3 &amp; 4 - Interstate: Rural Time 1</v>
          </cell>
          <cell r="D785" t="str">
            <v>Mobile - On-Road Gasoline Light Duty Vehicles</v>
          </cell>
          <cell r="G785" t="str">
            <v>Mobile Sources</v>
          </cell>
          <cell r="H785" t="str">
            <v>Highway Vehicles - Gasoline</v>
          </cell>
          <cell r="I785" t="str">
            <v>Light Duty Gasoline Trucks 3 &amp; 4 (M6) = LDGT2 (M5)</v>
          </cell>
          <cell r="J785" t="str">
            <v>Interstate: Rural Time 1</v>
          </cell>
          <cell r="L785" t="str">
            <v>2002</v>
          </cell>
          <cell r="N785">
            <v>40982</v>
          </cell>
        </row>
        <row r="786">
          <cell r="A786" t="str">
            <v>2201040112</v>
          </cell>
          <cell r="B786" t="str">
            <v>Onroad</v>
          </cell>
          <cell r="C786" t="str">
            <v>Highway Veh - Gasoline - Light Duty Trucks 3 &amp; 4 - Interstate: Rural Time 2</v>
          </cell>
          <cell r="D786" t="str">
            <v>Mobile - On-Road Gasoline Light Duty Vehicles</v>
          </cell>
          <cell r="G786" t="str">
            <v>Mobile Sources</v>
          </cell>
          <cell r="H786" t="str">
            <v>Highway Vehicles - Gasoline</v>
          </cell>
          <cell r="I786" t="str">
            <v>Light Duty Gasoline Trucks 3 &amp; 4 (M6) = LDGT2 (M5)</v>
          </cell>
          <cell r="J786" t="str">
            <v>Interstate: Rural Time 2</v>
          </cell>
          <cell r="L786" t="str">
            <v>2002</v>
          </cell>
          <cell r="N786">
            <v>40982</v>
          </cell>
        </row>
        <row r="787">
          <cell r="A787" t="str">
            <v>2201040113</v>
          </cell>
          <cell r="B787" t="str">
            <v>Onroad</v>
          </cell>
          <cell r="C787" t="str">
            <v>Highway Veh - Gasoline - Light Duty Trucks 3 &amp; 4 - Interstate: Rural Time 3</v>
          </cell>
          <cell r="D787" t="str">
            <v>Mobile - On-Road Gasoline Light Duty Vehicles</v>
          </cell>
          <cell r="G787" t="str">
            <v>Mobile Sources</v>
          </cell>
          <cell r="H787" t="str">
            <v>Highway Vehicles - Gasoline</v>
          </cell>
          <cell r="I787" t="str">
            <v>Light Duty Gasoline Trucks 3 &amp; 4 (M6) = LDGT2 (M5)</v>
          </cell>
          <cell r="J787" t="str">
            <v>Interstate: Rural Time 3</v>
          </cell>
          <cell r="L787" t="str">
            <v>2002</v>
          </cell>
          <cell r="N787">
            <v>40982</v>
          </cell>
        </row>
        <row r="788">
          <cell r="A788" t="str">
            <v>2201040114</v>
          </cell>
          <cell r="B788" t="str">
            <v>Onroad</v>
          </cell>
          <cell r="C788" t="str">
            <v>Highway Veh - Gasoline - Light Duty Trucks 3 &amp; 4 - Interstate: Rural Time 4</v>
          </cell>
          <cell r="D788" t="str">
            <v>Mobile - On-Road Gasoline Light Duty Vehicles</v>
          </cell>
          <cell r="G788" t="str">
            <v>Mobile Sources</v>
          </cell>
          <cell r="H788" t="str">
            <v>Highway Vehicles - Gasoline</v>
          </cell>
          <cell r="I788" t="str">
            <v>Light Duty Gasoline Trucks 3 &amp; 4 (M6) = LDGT2 (M5)</v>
          </cell>
          <cell r="J788" t="str">
            <v>Interstate: Rural Time 4</v>
          </cell>
          <cell r="L788" t="str">
            <v>2002</v>
          </cell>
          <cell r="N788">
            <v>40982</v>
          </cell>
        </row>
        <row r="789">
          <cell r="A789" t="str">
            <v>220104011B</v>
          </cell>
          <cell r="B789" t="str">
            <v>Onroad</v>
          </cell>
          <cell r="C789" t="str">
            <v>Highway Veh - Gasoline - Light Duty Trucks 3 &amp; 4 - Rural Interstate: Brake Wear</v>
          </cell>
          <cell r="D789" t="str">
            <v>Mobile - On-Road Gasoline Light Duty Vehicles</v>
          </cell>
          <cell r="G789" t="str">
            <v>Mobile Sources</v>
          </cell>
          <cell r="H789" t="str">
            <v>Highway Vehicles - Gasoline</v>
          </cell>
          <cell r="I789" t="str">
            <v>Light Duty Gasoline Trucks 3 &amp; 4 (M6) = LDGT2 (M5)</v>
          </cell>
          <cell r="J789" t="str">
            <v>Rural Interstate: Brake Wear</v>
          </cell>
          <cell r="L789" t="str">
            <v>2005</v>
          </cell>
          <cell r="M789">
            <v>37300</v>
          </cell>
          <cell r="N789">
            <v>40982</v>
          </cell>
        </row>
        <row r="790">
          <cell r="A790" t="str">
            <v>220104011T</v>
          </cell>
          <cell r="B790" t="str">
            <v>Onroad</v>
          </cell>
          <cell r="C790" t="str">
            <v>Highway Veh - Gasoline - Light Duty Trucks 3 &amp; 4 - Rural Interstate: Tire Wear</v>
          </cell>
          <cell r="D790" t="str">
            <v>Mobile - On-Road Gasoline Light Duty Vehicles</v>
          </cell>
          <cell r="G790" t="str">
            <v>Mobile Sources</v>
          </cell>
          <cell r="H790" t="str">
            <v>Highway Vehicles - Gasoline</v>
          </cell>
          <cell r="I790" t="str">
            <v>Light Duty Gasoline Trucks 3 &amp; 4 (M6) = LDGT2 (M5)</v>
          </cell>
          <cell r="J790" t="str">
            <v>Rural Interstate: Tire Wear</v>
          </cell>
          <cell r="L790" t="str">
            <v>2005</v>
          </cell>
          <cell r="M790">
            <v>37300</v>
          </cell>
          <cell r="N790">
            <v>40982</v>
          </cell>
        </row>
        <row r="791">
          <cell r="A791" t="str">
            <v>220104011V</v>
          </cell>
          <cell r="B791" t="str">
            <v>Onroad</v>
          </cell>
          <cell r="C791" t="str">
            <v>Highway Veh - Gasoline - Light Duty Trucks 3 &amp; 4 - Rural Interstate: Evap (except Refueling)</v>
          </cell>
          <cell r="D791" t="str">
            <v>Mobile - On-Road Gasoline Light Duty Vehicles</v>
          </cell>
          <cell r="G791" t="str">
            <v>Mobile Sources</v>
          </cell>
          <cell r="H791" t="str">
            <v>Highway Vehicles - Gasoline</v>
          </cell>
          <cell r="I791" t="str">
            <v>Light Duty Gasoline Trucks 3 &amp; 4 (M6) = LDGT2 (M5)</v>
          </cell>
          <cell r="J791" t="str">
            <v>Rural Interstate: Evap (except Refueling)</v>
          </cell>
          <cell r="L791" t="str">
            <v>2005</v>
          </cell>
          <cell r="M791">
            <v>37300</v>
          </cell>
          <cell r="N791">
            <v>40982</v>
          </cell>
        </row>
        <row r="792">
          <cell r="A792" t="str">
            <v>220104011X</v>
          </cell>
          <cell r="B792" t="str">
            <v>Onroad</v>
          </cell>
          <cell r="C792" t="str">
            <v>Highway Veh - Gasoline - Light Duty Trucks 3 &amp; 4 - Rural Interstate: Exhaust</v>
          </cell>
          <cell r="D792" t="str">
            <v>Mobile - On-Road Gasoline Light Duty Vehicles</v>
          </cell>
          <cell r="G792" t="str">
            <v>Mobile Sources</v>
          </cell>
          <cell r="H792" t="str">
            <v>Highway Vehicles - Gasoline</v>
          </cell>
          <cell r="I792" t="str">
            <v>Light Duty Gasoline Trucks 3 &amp; 4 (M6) = LDGT2 (M5)</v>
          </cell>
          <cell r="J792" t="str">
            <v>Rural Interstate: Exhaust</v>
          </cell>
          <cell r="L792" t="str">
            <v>2005</v>
          </cell>
          <cell r="M792">
            <v>37300</v>
          </cell>
          <cell r="N792">
            <v>40982</v>
          </cell>
        </row>
        <row r="793">
          <cell r="A793" t="str">
            <v>2201040130</v>
          </cell>
          <cell r="B793" t="str">
            <v>Onroad</v>
          </cell>
          <cell r="C793" t="str">
            <v>Highway Veh - Gasoline - Light Duty Trucks 3 &amp; 4 - Rural Other Principal Arterial: Total</v>
          </cell>
          <cell r="D793" t="str">
            <v>Mobile - On-Road Gasoline Light Duty Vehicles</v>
          </cell>
          <cell r="G793" t="str">
            <v>Mobile Sources</v>
          </cell>
          <cell r="H793" t="str">
            <v>Highway Vehicles - Gasoline</v>
          </cell>
          <cell r="I793" t="str">
            <v>Light Duty Gasoline Trucks 3 &amp; 4 (M6) = LDGT2 (M5)</v>
          </cell>
          <cell r="J793" t="str">
            <v>Rural Other Principal Arterial: Total</v>
          </cell>
          <cell r="N793">
            <v>40982</v>
          </cell>
        </row>
        <row r="794">
          <cell r="A794" t="str">
            <v>2201040131</v>
          </cell>
          <cell r="B794" t="str">
            <v>Onroad</v>
          </cell>
          <cell r="C794" t="str">
            <v>Highway Veh - Gasoline - Light Duty Trucks 3 &amp; 4 - Other Principal Arterial: Rural Time 1</v>
          </cell>
          <cell r="D794" t="str">
            <v>Mobile - On-Road Gasoline Light Duty Vehicles</v>
          </cell>
          <cell r="G794" t="str">
            <v>Mobile Sources</v>
          </cell>
          <cell r="H794" t="str">
            <v>Highway Vehicles - Gasoline</v>
          </cell>
          <cell r="I794" t="str">
            <v>Light Duty Gasoline Trucks 3 &amp; 4 (M6) = LDGT2 (M5)</v>
          </cell>
          <cell r="J794" t="str">
            <v>Other Principal Arterial: Rural Time 1</v>
          </cell>
          <cell r="L794" t="str">
            <v>2002</v>
          </cell>
          <cell r="N794">
            <v>40982</v>
          </cell>
        </row>
        <row r="795">
          <cell r="A795" t="str">
            <v>2201040132</v>
          </cell>
          <cell r="B795" t="str">
            <v>Onroad</v>
          </cell>
          <cell r="C795" t="str">
            <v>Highway Veh - Gasoline - Light Duty Trucks 3 &amp; 4 - Other Principal Arterial: Rural Time 2</v>
          </cell>
          <cell r="D795" t="str">
            <v>Mobile - On-Road Gasoline Light Duty Vehicles</v>
          </cell>
          <cell r="G795" t="str">
            <v>Mobile Sources</v>
          </cell>
          <cell r="H795" t="str">
            <v>Highway Vehicles - Gasoline</v>
          </cell>
          <cell r="I795" t="str">
            <v>Light Duty Gasoline Trucks 3 &amp; 4 (M6) = LDGT2 (M5)</v>
          </cell>
          <cell r="J795" t="str">
            <v>Other Principal Arterial: Rural Time 2</v>
          </cell>
          <cell r="L795" t="str">
            <v>2002</v>
          </cell>
          <cell r="N795">
            <v>40982</v>
          </cell>
        </row>
        <row r="796">
          <cell r="A796" t="str">
            <v>2201040133</v>
          </cell>
          <cell r="B796" t="str">
            <v>Onroad</v>
          </cell>
          <cell r="C796" t="str">
            <v>Highway Veh - Gasoline - Light Duty Trucks 3 &amp; 4 - Other Principal Arterial: Rural Time 3</v>
          </cell>
          <cell r="D796" t="str">
            <v>Mobile - On-Road Gasoline Light Duty Vehicles</v>
          </cell>
          <cell r="G796" t="str">
            <v>Mobile Sources</v>
          </cell>
          <cell r="H796" t="str">
            <v>Highway Vehicles - Gasoline</v>
          </cell>
          <cell r="I796" t="str">
            <v>Light Duty Gasoline Trucks 3 &amp; 4 (M6) = LDGT2 (M5)</v>
          </cell>
          <cell r="J796" t="str">
            <v>Other Principal Arterial: Rural Time 3</v>
          </cell>
          <cell r="L796" t="str">
            <v>2002</v>
          </cell>
          <cell r="N796">
            <v>40982</v>
          </cell>
        </row>
        <row r="797">
          <cell r="A797" t="str">
            <v>2201040134</v>
          </cell>
          <cell r="B797" t="str">
            <v>Onroad</v>
          </cell>
          <cell r="C797" t="str">
            <v>Highway Veh - Gasoline - Light Duty Trucks 3 &amp; 4 - Other Principal Arterial: Rural Time 4</v>
          </cell>
          <cell r="D797" t="str">
            <v>Mobile - On-Road Gasoline Light Duty Vehicles</v>
          </cell>
          <cell r="G797" t="str">
            <v>Mobile Sources</v>
          </cell>
          <cell r="H797" t="str">
            <v>Highway Vehicles - Gasoline</v>
          </cell>
          <cell r="I797" t="str">
            <v>Light Duty Gasoline Trucks 3 &amp; 4 (M6) = LDGT2 (M5)</v>
          </cell>
          <cell r="J797" t="str">
            <v>Other Principal Arterial: Rural Time 4</v>
          </cell>
          <cell r="L797" t="str">
            <v>2002</v>
          </cell>
          <cell r="N797">
            <v>40982</v>
          </cell>
        </row>
        <row r="798">
          <cell r="A798" t="str">
            <v>220104013B</v>
          </cell>
          <cell r="B798" t="str">
            <v>Onroad</v>
          </cell>
          <cell r="C798" t="str">
            <v>Highway Veh - Gasoline - Light Duty Trucks 3 &amp; 4 - Rural Other Principal Arterial: Brake Wear</v>
          </cell>
          <cell r="D798" t="str">
            <v>Mobile - On-Road Gasoline Light Duty Vehicles</v>
          </cell>
          <cell r="G798" t="str">
            <v>Mobile Sources</v>
          </cell>
          <cell r="H798" t="str">
            <v>Highway Vehicles - Gasoline</v>
          </cell>
          <cell r="I798" t="str">
            <v>Light Duty Gasoline Trucks 3 &amp; 4 (M6) = LDGT2 (M5)</v>
          </cell>
          <cell r="J798" t="str">
            <v>Rural Other Principal Arterial: Brake Wear</v>
          </cell>
          <cell r="L798" t="str">
            <v>2005</v>
          </cell>
          <cell r="M798">
            <v>37300</v>
          </cell>
          <cell r="N798">
            <v>40982</v>
          </cell>
        </row>
        <row r="799">
          <cell r="A799" t="str">
            <v>220104013T</v>
          </cell>
          <cell r="B799" t="str">
            <v>Onroad</v>
          </cell>
          <cell r="C799" t="str">
            <v>Highway Veh - Gasoline - Light Duty Trucks 3 &amp; 4 - Rural Other Principal Arterial: Tire Wear</v>
          </cell>
          <cell r="D799" t="str">
            <v>Mobile - On-Road Gasoline Light Duty Vehicles</v>
          </cell>
          <cell r="G799" t="str">
            <v>Mobile Sources</v>
          </cell>
          <cell r="H799" t="str">
            <v>Highway Vehicles - Gasoline</v>
          </cell>
          <cell r="I799" t="str">
            <v>Light Duty Gasoline Trucks 3 &amp; 4 (M6) = LDGT2 (M5)</v>
          </cell>
          <cell r="J799" t="str">
            <v>Rural Other Principal Arterial: Tire Wear</v>
          </cell>
          <cell r="L799" t="str">
            <v>2005</v>
          </cell>
          <cell r="M799">
            <v>37300</v>
          </cell>
          <cell r="N799">
            <v>40982</v>
          </cell>
        </row>
        <row r="800">
          <cell r="A800" t="str">
            <v>220104013V</v>
          </cell>
          <cell r="B800" t="str">
            <v>Onroad</v>
          </cell>
          <cell r="C800" t="str">
            <v>Highway Veh - Gasoline - Light Duty Trucks 3 &amp; 4 - Rural Other Principal Arterial: Evap (except Refueling)</v>
          </cell>
          <cell r="D800" t="str">
            <v>Mobile - On-Road Gasoline Light Duty Vehicles</v>
          </cell>
          <cell r="G800" t="str">
            <v>Mobile Sources</v>
          </cell>
          <cell r="H800" t="str">
            <v>Highway Vehicles - Gasoline</v>
          </cell>
          <cell r="I800" t="str">
            <v>Light Duty Gasoline Trucks 3 &amp; 4 (M6) = LDGT2 (M5)</v>
          </cell>
          <cell r="J800" t="str">
            <v>Rural Other Principal Arterial: Evap (except Refueling)</v>
          </cell>
          <cell r="L800" t="str">
            <v>2005</v>
          </cell>
          <cell r="M800">
            <v>37300</v>
          </cell>
          <cell r="N800">
            <v>40982</v>
          </cell>
        </row>
        <row r="801">
          <cell r="A801" t="str">
            <v>220104013X</v>
          </cell>
          <cell r="B801" t="str">
            <v>Onroad</v>
          </cell>
          <cell r="C801" t="str">
            <v>Highway Veh - Gasoline - Light Duty Trucks 3 &amp; 4 - Rural Other Principal Arterial: Exhaust</v>
          </cell>
          <cell r="D801" t="str">
            <v>Mobile - On-Road Gasoline Light Duty Vehicles</v>
          </cell>
          <cell r="G801" t="str">
            <v>Mobile Sources</v>
          </cell>
          <cell r="H801" t="str">
            <v>Highway Vehicles - Gasoline</v>
          </cell>
          <cell r="I801" t="str">
            <v>Light Duty Gasoline Trucks 3 &amp; 4 (M6) = LDGT2 (M5)</v>
          </cell>
          <cell r="J801" t="str">
            <v>Rural Other Principal Arterial: Exhaust</v>
          </cell>
          <cell r="L801" t="str">
            <v>2005</v>
          </cell>
          <cell r="M801">
            <v>37300</v>
          </cell>
          <cell r="N801">
            <v>40982</v>
          </cell>
        </row>
        <row r="802">
          <cell r="A802" t="str">
            <v>2201040150</v>
          </cell>
          <cell r="B802" t="str">
            <v>Onroad</v>
          </cell>
          <cell r="C802" t="str">
            <v>Highway Veh - Gasoline - Light Duty Trucks 3 &amp; 4 - Rural Minor Arterial: Total</v>
          </cell>
          <cell r="D802" t="str">
            <v>Mobile - On-Road Gasoline Light Duty Vehicles</v>
          </cell>
          <cell r="G802" t="str">
            <v>Mobile Sources</v>
          </cell>
          <cell r="H802" t="str">
            <v>Highway Vehicles - Gasoline</v>
          </cell>
          <cell r="I802" t="str">
            <v>Light Duty Gasoline Trucks 3 &amp; 4 (M6) = LDGT2 (M5)</v>
          </cell>
          <cell r="J802" t="str">
            <v>Rural Minor Arterial: Total</v>
          </cell>
          <cell r="N802">
            <v>40982</v>
          </cell>
        </row>
        <row r="803">
          <cell r="A803" t="str">
            <v>2201040151</v>
          </cell>
          <cell r="B803" t="str">
            <v>Onroad</v>
          </cell>
          <cell r="C803" t="str">
            <v>Highway Veh - Gasoline - Light Duty Trucks 3 &amp; 4 - Minor Arterial: Rural Time 1</v>
          </cell>
          <cell r="D803" t="str">
            <v>Mobile - On-Road Gasoline Light Duty Vehicles</v>
          </cell>
          <cell r="G803" t="str">
            <v>Mobile Sources</v>
          </cell>
          <cell r="H803" t="str">
            <v>Highway Vehicles - Gasoline</v>
          </cell>
          <cell r="I803" t="str">
            <v>Light Duty Gasoline Trucks 3 &amp; 4 (M6) = LDGT2 (M5)</v>
          </cell>
          <cell r="J803" t="str">
            <v>Minor Arterial: Rural Time 1</v>
          </cell>
          <cell r="L803" t="str">
            <v>2002</v>
          </cell>
          <cell r="N803">
            <v>40982</v>
          </cell>
        </row>
        <row r="804">
          <cell r="A804" t="str">
            <v>2201040152</v>
          </cell>
          <cell r="B804" t="str">
            <v>Onroad</v>
          </cell>
          <cell r="C804" t="str">
            <v>Highway Veh - Gasoline - Light Duty Trucks 3 &amp; 4 - Minor Arterial: Rural Time 2</v>
          </cell>
          <cell r="D804" t="str">
            <v>Mobile - On-Road Gasoline Light Duty Vehicles</v>
          </cell>
          <cell r="G804" t="str">
            <v>Mobile Sources</v>
          </cell>
          <cell r="H804" t="str">
            <v>Highway Vehicles - Gasoline</v>
          </cell>
          <cell r="I804" t="str">
            <v>Light Duty Gasoline Trucks 3 &amp; 4 (M6) = LDGT2 (M5)</v>
          </cell>
          <cell r="J804" t="str">
            <v>Minor Arterial: Rural Time 2</v>
          </cell>
          <cell r="L804" t="str">
            <v>2002</v>
          </cell>
          <cell r="N804">
            <v>40982</v>
          </cell>
        </row>
        <row r="805">
          <cell r="A805" t="str">
            <v>2201040153</v>
          </cell>
          <cell r="B805" t="str">
            <v>Onroad</v>
          </cell>
          <cell r="C805" t="str">
            <v>Highway Veh - Gasoline - Light Duty Trucks 3 &amp; 4 - Minor Arterial: Rural Time 3</v>
          </cell>
          <cell r="D805" t="str">
            <v>Mobile - On-Road Gasoline Light Duty Vehicles</v>
          </cell>
          <cell r="G805" t="str">
            <v>Mobile Sources</v>
          </cell>
          <cell r="H805" t="str">
            <v>Highway Vehicles - Gasoline</v>
          </cell>
          <cell r="I805" t="str">
            <v>Light Duty Gasoline Trucks 3 &amp; 4 (M6) = LDGT2 (M5)</v>
          </cell>
          <cell r="J805" t="str">
            <v>Minor Arterial: Rural Time 3</v>
          </cell>
          <cell r="L805" t="str">
            <v>2002</v>
          </cell>
          <cell r="N805">
            <v>40982</v>
          </cell>
        </row>
        <row r="806">
          <cell r="A806" t="str">
            <v>2201040154</v>
          </cell>
          <cell r="B806" t="str">
            <v>Onroad</v>
          </cell>
          <cell r="C806" t="str">
            <v>Highway Veh - Gasoline - Light Duty Trucks 3 &amp; 4 - Minor Arterial: Rural Time 4</v>
          </cell>
          <cell r="D806" t="str">
            <v>Mobile - On-Road Gasoline Light Duty Vehicles</v>
          </cell>
          <cell r="G806" t="str">
            <v>Mobile Sources</v>
          </cell>
          <cell r="H806" t="str">
            <v>Highway Vehicles - Gasoline</v>
          </cell>
          <cell r="I806" t="str">
            <v>Light Duty Gasoline Trucks 3 &amp; 4 (M6) = LDGT2 (M5)</v>
          </cell>
          <cell r="J806" t="str">
            <v>Minor Arterial: Rural Time 4</v>
          </cell>
          <cell r="L806" t="str">
            <v>2002</v>
          </cell>
          <cell r="N806">
            <v>40982</v>
          </cell>
        </row>
        <row r="807">
          <cell r="A807" t="str">
            <v>220104015B</v>
          </cell>
          <cell r="B807" t="str">
            <v>Onroad</v>
          </cell>
          <cell r="C807" t="str">
            <v>Highway Veh - Gasoline - Light Duty Trucks 3 &amp; 4 - Rural Minor Arterial: Brake Wear</v>
          </cell>
          <cell r="D807" t="str">
            <v>Mobile - On-Road Gasoline Light Duty Vehicles</v>
          </cell>
          <cell r="G807" t="str">
            <v>Mobile Sources</v>
          </cell>
          <cell r="H807" t="str">
            <v>Highway Vehicles - Gasoline</v>
          </cell>
          <cell r="I807" t="str">
            <v>Light Duty Gasoline Trucks 3 &amp; 4 (M6) = LDGT2 (M5)</v>
          </cell>
          <cell r="J807" t="str">
            <v>Rural Minor Arterial: Brake Wear</v>
          </cell>
          <cell r="L807" t="str">
            <v>2005</v>
          </cell>
          <cell r="M807">
            <v>37300</v>
          </cell>
          <cell r="N807">
            <v>40982</v>
          </cell>
        </row>
        <row r="808">
          <cell r="A808" t="str">
            <v>220104015T</v>
          </cell>
          <cell r="B808" t="str">
            <v>Onroad</v>
          </cell>
          <cell r="C808" t="str">
            <v>Highway Veh - Gasoline - Light Duty Trucks 3 &amp; 4 - Rural Minor Arterial: Tire Wear</v>
          </cell>
          <cell r="D808" t="str">
            <v>Mobile - On-Road Gasoline Light Duty Vehicles</v>
          </cell>
          <cell r="G808" t="str">
            <v>Mobile Sources</v>
          </cell>
          <cell r="H808" t="str">
            <v>Highway Vehicles - Gasoline</v>
          </cell>
          <cell r="I808" t="str">
            <v>Light Duty Gasoline Trucks 3 &amp; 4 (M6) = LDGT2 (M5)</v>
          </cell>
          <cell r="J808" t="str">
            <v>Rural Minor Arterial: Tire Wear</v>
          </cell>
          <cell r="L808" t="str">
            <v>2005</v>
          </cell>
          <cell r="M808">
            <v>37300</v>
          </cell>
          <cell r="N808">
            <v>40982</v>
          </cell>
        </row>
        <row r="809">
          <cell r="A809" t="str">
            <v>220104015V</v>
          </cell>
          <cell r="B809" t="str">
            <v>Onroad</v>
          </cell>
          <cell r="C809" t="str">
            <v>Highway Veh - Gasoline - Light Duty Trucks 3 &amp; 4 - Rural Minor Arterial: Evap (except Refueling)</v>
          </cell>
          <cell r="D809" t="str">
            <v>Mobile - On-Road Gasoline Light Duty Vehicles</v>
          </cell>
          <cell r="G809" t="str">
            <v>Mobile Sources</v>
          </cell>
          <cell r="H809" t="str">
            <v>Highway Vehicles - Gasoline</v>
          </cell>
          <cell r="I809" t="str">
            <v>Light Duty Gasoline Trucks 3 &amp; 4 (M6) = LDGT2 (M5)</v>
          </cell>
          <cell r="J809" t="str">
            <v>Rural Minor Arterial: Evap (except Refueling)</v>
          </cell>
          <cell r="L809" t="str">
            <v>2005</v>
          </cell>
          <cell r="M809">
            <v>37300</v>
          </cell>
          <cell r="N809">
            <v>40982</v>
          </cell>
        </row>
        <row r="810">
          <cell r="A810" t="str">
            <v>220104015X</v>
          </cell>
          <cell r="B810" t="str">
            <v>Onroad</v>
          </cell>
          <cell r="C810" t="str">
            <v>Highway Veh - Gasoline - Light Duty Trucks 3 &amp; 4 - Rural Minor Arterial: Exhaust</v>
          </cell>
          <cell r="D810" t="str">
            <v>Mobile - On-Road Gasoline Light Duty Vehicles</v>
          </cell>
          <cell r="G810" t="str">
            <v>Mobile Sources</v>
          </cell>
          <cell r="H810" t="str">
            <v>Highway Vehicles - Gasoline</v>
          </cell>
          <cell r="I810" t="str">
            <v>Light Duty Gasoline Trucks 3 &amp; 4 (M6) = LDGT2 (M5)</v>
          </cell>
          <cell r="J810" t="str">
            <v>Rural Minor Arterial: Exhaust</v>
          </cell>
          <cell r="L810" t="str">
            <v>2005</v>
          </cell>
          <cell r="M810">
            <v>37300</v>
          </cell>
          <cell r="N810">
            <v>40982</v>
          </cell>
        </row>
        <row r="811">
          <cell r="A811" t="str">
            <v>2201040170</v>
          </cell>
          <cell r="B811" t="str">
            <v>Onroad</v>
          </cell>
          <cell r="C811" t="str">
            <v>Highway Veh - Gasoline - Light Duty Trucks 3 &amp; 4 - Rural Major Collector: Total</v>
          </cell>
          <cell r="D811" t="str">
            <v>Mobile - On-Road Gasoline Light Duty Vehicles</v>
          </cell>
          <cell r="G811" t="str">
            <v>Mobile Sources</v>
          </cell>
          <cell r="H811" t="str">
            <v>Highway Vehicles - Gasoline</v>
          </cell>
          <cell r="I811" t="str">
            <v>Light Duty Gasoline Trucks 3 &amp; 4 (M6) = LDGT2 (M5)</v>
          </cell>
          <cell r="J811" t="str">
            <v>Rural Major Collector: Total</v>
          </cell>
          <cell r="N811">
            <v>40982</v>
          </cell>
        </row>
        <row r="812">
          <cell r="A812" t="str">
            <v>2201040171</v>
          </cell>
          <cell r="B812" t="str">
            <v>Onroad</v>
          </cell>
          <cell r="C812" t="str">
            <v>Highway Veh - Gasoline - Light Duty Trucks 3 &amp; 4 - Major Collector: Rural Time 1</v>
          </cell>
          <cell r="D812" t="str">
            <v>Mobile - On-Road Gasoline Light Duty Vehicles</v>
          </cell>
          <cell r="G812" t="str">
            <v>Mobile Sources</v>
          </cell>
          <cell r="H812" t="str">
            <v>Highway Vehicles - Gasoline</v>
          </cell>
          <cell r="I812" t="str">
            <v>Light Duty Gasoline Trucks 3 &amp; 4 (M6) = LDGT2 (M5)</v>
          </cell>
          <cell r="J812" t="str">
            <v>Major Collector: Rural Time 1</v>
          </cell>
          <cell r="L812" t="str">
            <v>2002</v>
          </cell>
          <cell r="N812">
            <v>40982</v>
          </cell>
        </row>
        <row r="813">
          <cell r="A813" t="str">
            <v>2201040172</v>
          </cell>
          <cell r="B813" t="str">
            <v>Onroad</v>
          </cell>
          <cell r="C813" t="str">
            <v>Highway Veh - Gasoline - Light Duty Trucks 3 &amp; 4 - Major Collector: Rural Time 2</v>
          </cell>
          <cell r="D813" t="str">
            <v>Mobile - On-Road Gasoline Light Duty Vehicles</v>
          </cell>
          <cell r="G813" t="str">
            <v>Mobile Sources</v>
          </cell>
          <cell r="H813" t="str">
            <v>Highway Vehicles - Gasoline</v>
          </cell>
          <cell r="I813" t="str">
            <v>Light Duty Gasoline Trucks 3 &amp; 4 (M6) = LDGT2 (M5)</v>
          </cell>
          <cell r="J813" t="str">
            <v>Major Collector: Rural Time 2</v>
          </cell>
          <cell r="L813" t="str">
            <v>2002</v>
          </cell>
          <cell r="N813">
            <v>40982</v>
          </cell>
        </row>
        <row r="814">
          <cell r="A814" t="str">
            <v>2201040173</v>
          </cell>
          <cell r="B814" t="str">
            <v>Onroad</v>
          </cell>
          <cell r="C814" t="str">
            <v>Highway Veh - Gasoline - Light Duty Trucks 3 &amp; 4 - Major Collector: Rural Time 3</v>
          </cell>
          <cell r="D814" t="str">
            <v>Mobile - On-Road Gasoline Light Duty Vehicles</v>
          </cell>
          <cell r="G814" t="str">
            <v>Mobile Sources</v>
          </cell>
          <cell r="H814" t="str">
            <v>Highway Vehicles - Gasoline</v>
          </cell>
          <cell r="I814" t="str">
            <v>Light Duty Gasoline Trucks 3 &amp; 4 (M6) = LDGT2 (M5)</v>
          </cell>
          <cell r="J814" t="str">
            <v>Major Collector: Rural Time 3</v>
          </cell>
          <cell r="L814" t="str">
            <v>2002</v>
          </cell>
          <cell r="N814">
            <v>40982</v>
          </cell>
        </row>
        <row r="815">
          <cell r="A815" t="str">
            <v>2201040174</v>
          </cell>
          <cell r="B815" t="str">
            <v>Onroad</v>
          </cell>
          <cell r="C815" t="str">
            <v>Highway Veh - Gasoline - Light Duty Trucks 3 &amp; 4 - Major Collector: Rural Time 4</v>
          </cell>
          <cell r="D815" t="str">
            <v>Mobile - On-Road Gasoline Light Duty Vehicles</v>
          </cell>
          <cell r="G815" t="str">
            <v>Mobile Sources</v>
          </cell>
          <cell r="H815" t="str">
            <v>Highway Vehicles - Gasoline</v>
          </cell>
          <cell r="I815" t="str">
            <v>Light Duty Gasoline Trucks 3 &amp; 4 (M6) = LDGT2 (M5)</v>
          </cell>
          <cell r="J815" t="str">
            <v>Major Collector: Rural Time 4</v>
          </cell>
          <cell r="L815" t="str">
            <v>2002</v>
          </cell>
          <cell r="N815">
            <v>40982</v>
          </cell>
        </row>
        <row r="816">
          <cell r="A816" t="str">
            <v>220104017B</v>
          </cell>
          <cell r="B816" t="str">
            <v>Onroad</v>
          </cell>
          <cell r="C816" t="str">
            <v>Highway Veh - Gasoline - Light Duty Trucks 3 &amp; 4 - Rural Major Collector: Brake Wear</v>
          </cell>
          <cell r="D816" t="str">
            <v>Mobile - On-Road Gasoline Light Duty Vehicles</v>
          </cell>
          <cell r="G816" t="str">
            <v>Mobile Sources</v>
          </cell>
          <cell r="H816" t="str">
            <v>Highway Vehicles - Gasoline</v>
          </cell>
          <cell r="I816" t="str">
            <v>Light Duty Gasoline Trucks 3 &amp; 4 (M6) = LDGT2 (M5)</v>
          </cell>
          <cell r="J816" t="str">
            <v>Rural Major Collector: Brake Wear</v>
          </cell>
          <cell r="L816" t="str">
            <v>2005</v>
          </cell>
          <cell r="M816">
            <v>37300</v>
          </cell>
          <cell r="N816">
            <v>40982</v>
          </cell>
        </row>
        <row r="817">
          <cell r="A817" t="str">
            <v>220104017T</v>
          </cell>
          <cell r="B817" t="str">
            <v>Onroad</v>
          </cell>
          <cell r="C817" t="str">
            <v>Highway Veh - Gasoline - Light Duty Trucks 3 &amp; 4 - Rural Major Collector: Tire Wear</v>
          </cell>
          <cell r="D817" t="str">
            <v>Mobile - On-Road Gasoline Light Duty Vehicles</v>
          </cell>
          <cell r="G817" t="str">
            <v>Mobile Sources</v>
          </cell>
          <cell r="H817" t="str">
            <v>Highway Vehicles - Gasoline</v>
          </cell>
          <cell r="I817" t="str">
            <v>Light Duty Gasoline Trucks 3 &amp; 4 (M6) = LDGT2 (M5)</v>
          </cell>
          <cell r="J817" t="str">
            <v>Rural Major Collector: Tire Wear</v>
          </cell>
          <cell r="L817" t="str">
            <v>2005</v>
          </cell>
          <cell r="M817">
            <v>37300</v>
          </cell>
          <cell r="N817">
            <v>40982</v>
          </cell>
        </row>
        <row r="818">
          <cell r="A818" t="str">
            <v>220104017V</v>
          </cell>
          <cell r="B818" t="str">
            <v>Onroad</v>
          </cell>
          <cell r="C818" t="str">
            <v>Highway Veh - Gasoline - Light Duty Trucks 3 &amp; 4 - Rural Major Collector: Evap (except Refueling)</v>
          </cell>
          <cell r="D818" t="str">
            <v>Mobile - On-Road Gasoline Light Duty Vehicles</v>
          </cell>
          <cell r="G818" t="str">
            <v>Mobile Sources</v>
          </cell>
          <cell r="H818" t="str">
            <v>Highway Vehicles - Gasoline</v>
          </cell>
          <cell r="I818" t="str">
            <v>Light Duty Gasoline Trucks 3 &amp; 4 (M6) = LDGT2 (M5)</v>
          </cell>
          <cell r="J818" t="str">
            <v>Rural Major Collector: Evap (except Refueling)</v>
          </cell>
          <cell r="L818" t="str">
            <v>2005</v>
          </cell>
          <cell r="M818">
            <v>37300</v>
          </cell>
          <cell r="N818">
            <v>40982</v>
          </cell>
        </row>
        <row r="819">
          <cell r="A819" t="str">
            <v>220104017X</v>
          </cell>
          <cell r="B819" t="str">
            <v>Onroad</v>
          </cell>
          <cell r="C819" t="str">
            <v>Highway Veh - Gasoline - Light Duty Trucks 3 &amp; 4 - Rural Major Collector: Exhaust</v>
          </cell>
          <cell r="D819" t="str">
            <v>Mobile - On-Road Gasoline Light Duty Vehicles</v>
          </cell>
          <cell r="G819" t="str">
            <v>Mobile Sources</v>
          </cell>
          <cell r="H819" t="str">
            <v>Highway Vehicles - Gasoline</v>
          </cell>
          <cell r="I819" t="str">
            <v>Light Duty Gasoline Trucks 3 &amp; 4 (M6) = LDGT2 (M5)</v>
          </cell>
          <cell r="J819" t="str">
            <v>Rural Major Collector: Exhaust</v>
          </cell>
          <cell r="L819" t="str">
            <v>2005</v>
          </cell>
          <cell r="M819">
            <v>37300</v>
          </cell>
          <cell r="N819">
            <v>40982</v>
          </cell>
        </row>
        <row r="820">
          <cell r="A820" t="str">
            <v>2201040190</v>
          </cell>
          <cell r="B820" t="str">
            <v>Onroad</v>
          </cell>
          <cell r="C820" t="str">
            <v>Highway Veh - Gasoline - Light Duty Trucks 3 &amp; 4 - Rural Minor Collector: Total</v>
          </cell>
          <cell r="D820" t="str">
            <v>Mobile - On-Road Gasoline Light Duty Vehicles</v>
          </cell>
          <cell r="G820" t="str">
            <v>Mobile Sources</v>
          </cell>
          <cell r="H820" t="str">
            <v>Highway Vehicles - Gasoline</v>
          </cell>
          <cell r="I820" t="str">
            <v>Light Duty Gasoline Trucks 3 &amp; 4 (M6) = LDGT2 (M5)</v>
          </cell>
          <cell r="J820" t="str">
            <v>Rural Minor Collector: Total</v>
          </cell>
          <cell r="N820">
            <v>40982</v>
          </cell>
        </row>
        <row r="821">
          <cell r="A821" t="str">
            <v>2201040191</v>
          </cell>
          <cell r="B821" t="str">
            <v>Onroad</v>
          </cell>
          <cell r="C821" t="str">
            <v>Highway Veh - Gasoline - Light Duty Trucks 3 &amp; 4 - Minor Collector: Rural Time 1</v>
          </cell>
          <cell r="D821" t="str">
            <v>Mobile - On-Road Gasoline Light Duty Vehicles</v>
          </cell>
          <cell r="G821" t="str">
            <v>Mobile Sources</v>
          </cell>
          <cell r="H821" t="str">
            <v>Highway Vehicles - Gasoline</v>
          </cell>
          <cell r="I821" t="str">
            <v>Light Duty Gasoline Trucks 3 &amp; 4 (M6) = LDGT2 (M5)</v>
          </cell>
          <cell r="J821" t="str">
            <v>Minor Collector: Rural Time 1</v>
          </cell>
          <cell r="L821" t="str">
            <v>2002</v>
          </cell>
          <cell r="N821">
            <v>40982</v>
          </cell>
        </row>
        <row r="822">
          <cell r="A822" t="str">
            <v>2201040192</v>
          </cell>
          <cell r="B822" t="str">
            <v>Onroad</v>
          </cell>
          <cell r="C822" t="str">
            <v>Highway Veh - Gasoline - Light Duty Trucks 3 &amp; 4 - Minor Collector: Rural Time 2</v>
          </cell>
          <cell r="D822" t="str">
            <v>Mobile - On-Road Gasoline Light Duty Vehicles</v>
          </cell>
          <cell r="G822" t="str">
            <v>Mobile Sources</v>
          </cell>
          <cell r="H822" t="str">
            <v>Highway Vehicles - Gasoline</v>
          </cell>
          <cell r="I822" t="str">
            <v>Light Duty Gasoline Trucks 3 &amp; 4 (M6) = LDGT2 (M5)</v>
          </cell>
          <cell r="J822" t="str">
            <v>Minor Collector: Rural Time 2</v>
          </cell>
          <cell r="L822" t="str">
            <v>2002</v>
          </cell>
          <cell r="N822">
            <v>40982</v>
          </cell>
        </row>
        <row r="823">
          <cell r="A823" t="str">
            <v>2201040193</v>
          </cell>
          <cell r="B823" t="str">
            <v>Onroad</v>
          </cell>
          <cell r="C823" t="str">
            <v>Highway Veh - Gasoline - Light Duty Trucks 3 &amp; 4 - Minor Collector: Rural Time 3</v>
          </cell>
          <cell r="D823" t="str">
            <v>Mobile - On-Road Gasoline Light Duty Vehicles</v>
          </cell>
          <cell r="G823" t="str">
            <v>Mobile Sources</v>
          </cell>
          <cell r="H823" t="str">
            <v>Highway Vehicles - Gasoline</v>
          </cell>
          <cell r="I823" t="str">
            <v>Light Duty Gasoline Trucks 3 &amp; 4 (M6) = LDGT2 (M5)</v>
          </cell>
          <cell r="J823" t="str">
            <v>Minor Collector: Rural Time 3</v>
          </cell>
          <cell r="L823" t="str">
            <v>2002</v>
          </cell>
          <cell r="N823">
            <v>40982</v>
          </cell>
        </row>
        <row r="824">
          <cell r="A824" t="str">
            <v>2201040194</v>
          </cell>
          <cell r="B824" t="str">
            <v>Onroad</v>
          </cell>
          <cell r="C824" t="str">
            <v>Highway Veh - Gasoline - Light Duty Trucks 3 &amp; 4 - Minor Collector: Rural Time 4</v>
          </cell>
          <cell r="D824" t="str">
            <v>Mobile - On-Road Gasoline Light Duty Vehicles</v>
          </cell>
          <cell r="G824" t="str">
            <v>Mobile Sources</v>
          </cell>
          <cell r="H824" t="str">
            <v>Highway Vehicles - Gasoline</v>
          </cell>
          <cell r="I824" t="str">
            <v>Light Duty Gasoline Trucks 3 &amp; 4 (M6) = LDGT2 (M5)</v>
          </cell>
          <cell r="J824" t="str">
            <v>Minor Collector: Rural Time 4</v>
          </cell>
          <cell r="L824" t="str">
            <v>2002</v>
          </cell>
          <cell r="N824">
            <v>40982</v>
          </cell>
        </row>
        <row r="825">
          <cell r="A825" t="str">
            <v>220104019B</v>
          </cell>
          <cell r="B825" t="str">
            <v>Onroad</v>
          </cell>
          <cell r="C825" t="str">
            <v>Highway Veh - Gasoline - Light Duty Trucks 3 &amp; 4 - Rural Minor Collector: Brake Wear</v>
          </cell>
          <cell r="D825" t="str">
            <v>Mobile - On-Road Gasoline Light Duty Vehicles</v>
          </cell>
          <cell r="G825" t="str">
            <v>Mobile Sources</v>
          </cell>
          <cell r="H825" t="str">
            <v>Highway Vehicles - Gasoline</v>
          </cell>
          <cell r="I825" t="str">
            <v>Light Duty Gasoline Trucks 3 &amp; 4 (M6) = LDGT2 (M5)</v>
          </cell>
          <cell r="J825" t="str">
            <v>Rural Minor Collector: Brake Wear</v>
          </cell>
          <cell r="L825" t="str">
            <v>2005</v>
          </cell>
          <cell r="M825">
            <v>37300</v>
          </cell>
          <cell r="N825">
            <v>40982</v>
          </cell>
        </row>
        <row r="826">
          <cell r="A826" t="str">
            <v>220104019T</v>
          </cell>
          <cell r="B826" t="str">
            <v>Onroad</v>
          </cell>
          <cell r="C826" t="str">
            <v>Highway Veh - Gasoline - Light Duty Trucks 3 &amp; 4 - Rural Minor Collector: Tire Wear</v>
          </cell>
          <cell r="D826" t="str">
            <v>Mobile - On-Road Gasoline Light Duty Vehicles</v>
          </cell>
          <cell r="G826" t="str">
            <v>Mobile Sources</v>
          </cell>
          <cell r="H826" t="str">
            <v>Highway Vehicles - Gasoline</v>
          </cell>
          <cell r="I826" t="str">
            <v>Light Duty Gasoline Trucks 3 &amp; 4 (M6) = LDGT2 (M5)</v>
          </cell>
          <cell r="J826" t="str">
            <v>Rural Minor Collector: Tire Wear</v>
          </cell>
          <cell r="L826" t="str">
            <v>2005</v>
          </cell>
          <cell r="M826">
            <v>37300</v>
          </cell>
          <cell r="N826">
            <v>40982</v>
          </cell>
        </row>
        <row r="827">
          <cell r="A827" t="str">
            <v>220104019V</v>
          </cell>
          <cell r="B827" t="str">
            <v>Onroad</v>
          </cell>
          <cell r="C827" t="str">
            <v>Highway Veh - Gasoline - Light Duty Trucks 3 &amp; 4 - Rural Minor Collector: Evap (except Refueling)</v>
          </cell>
          <cell r="D827" t="str">
            <v>Mobile - On-Road Gasoline Light Duty Vehicles</v>
          </cell>
          <cell r="G827" t="str">
            <v>Mobile Sources</v>
          </cell>
          <cell r="H827" t="str">
            <v>Highway Vehicles - Gasoline</v>
          </cell>
          <cell r="I827" t="str">
            <v>Light Duty Gasoline Trucks 3 &amp; 4 (M6) = LDGT2 (M5)</v>
          </cell>
          <cell r="J827" t="str">
            <v>Rural Minor Collector: Evap (except Refueling)</v>
          </cell>
          <cell r="L827" t="str">
            <v>2005</v>
          </cell>
          <cell r="M827">
            <v>37300</v>
          </cell>
          <cell r="N827">
            <v>40982</v>
          </cell>
        </row>
        <row r="828">
          <cell r="A828" t="str">
            <v>220104019X</v>
          </cell>
          <cell r="B828" t="str">
            <v>Onroad</v>
          </cell>
          <cell r="C828" t="str">
            <v>Highway Veh - Gasoline - Light Duty Trucks 3 &amp; 4 - Rural Minor Collector: Exhaust</v>
          </cell>
          <cell r="D828" t="str">
            <v>Mobile - On-Road Gasoline Light Duty Vehicles</v>
          </cell>
          <cell r="G828" t="str">
            <v>Mobile Sources</v>
          </cell>
          <cell r="H828" t="str">
            <v>Highway Vehicles - Gasoline</v>
          </cell>
          <cell r="I828" t="str">
            <v>Light Duty Gasoline Trucks 3 &amp; 4 (M6) = LDGT2 (M5)</v>
          </cell>
          <cell r="J828" t="str">
            <v>Rural Minor Collector: Exhaust</v>
          </cell>
          <cell r="L828" t="str">
            <v>2005</v>
          </cell>
          <cell r="M828">
            <v>37300</v>
          </cell>
          <cell r="N828">
            <v>40982</v>
          </cell>
        </row>
        <row r="829">
          <cell r="A829" t="str">
            <v>2201040210</v>
          </cell>
          <cell r="B829" t="str">
            <v>Onroad</v>
          </cell>
          <cell r="C829" t="str">
            <v>Highway Veh - Gasoline - Light Duty Trucks 3 &amp; 4 - Rural Local: Total</v>
          </cell>
          <cell r="D829" t="str">
            <v>Mobile - On-Road Gasoline Light Duty Vehicles</v>
          </cell>
          <cell r="G829" t="str">
            <v>Mobile Sources</v>
          </cell>
          <cell r="H829" t="str">
            <v>Highway Vehicles - Gasoline</v>
          </cell>
          <cell r="I829" t="str">
            <v>Light Duty Gasoline Trucks 3 &amp; 4 (M6) = LDGT2 (M5)</v>
          </cell>
          <cell r="J829" t="str">
            <v>Rural Local: Total</v>
          </cell>
          <cell r="N829">
            <v>40982</v>
          </cell>
        </row>
        <row r="830">
          <cell r="A830" t="str">
            <v>2201040211</v>
          </cell>
          <cell r="B830" t="str">
            <v>Onroad</v>
          </cell>
          <cell r="C830" t="str">
            <v>Highway Veh - Gasoline - Light Duty Trucks 3 &amp; 4 - Local: Rural Time 1</v>
          </cell>
          <cell r="D830" t="str">
            <v>Mobile - On-Road Gasoline Light Duty Vehicles</v>
          </cell>
          <cell r="G830" t="str">
            <v>Mobile Sources</v>
          </cell>
          <cell r="H830" t="str">
            <v>Highway Vehicles - Gasoline</v>
          </cell>
          <cell r="I830" t="str">
            <v>Light Duty Gasoline Trucks 3 &amp; 4 (M6) = LDGT2 (M5)</v>
          </cell>
          <cell r="J830" t="str">
            <v>Local: Rural Time 1</v>
          </cell>
          <cell r="L830" t="str">
            <v>2002</v>
          </cell>
          <cell r="N830">
            <v>40982</v>
          </cell>
        </row>
        <row r="831">
          <cell r="A831" t="str">
            <v>2201040212</v>
          </cell>
          <cell r="B831" t="str">
            <v>Onroad</v>
          </cell>
          <cell r="C831" t="str">
            <v>Highway Veh - Gasoline - Light Duty Trucks 3 &amp; 4 - Local: Rural Time 2</v>
          </cell>
          <cell r="D831" t="str">
            <v>Mobile - On-Road Gasoline Light Duty Vehicles</v>
          </cell>
          <cell r="G831" t="str">
            <v>Mobile Sources</v>
          </cell>
          <cell r="H831" t="str">
            <v>Highway Vehicles - Gasoline</v>
          </cell>
          <cell r="I831" t="str">
            <v>Light Duty Gasoline Trucks 3 &amp; 4 (M6) = LDGT2 (M5)</v>
          </cell>
          <cell r="J831" t="str">
            <v>Local: Rural Time 2</v>
          </cell>
          <cell r="L831" t="str">
            <v>2002</v>
          </cell>
          <cell r="N831">
            <v>40982</v>
          </cell>
        </row>
        <row r="832">
          <cell r="A832" t="str">
            <v>2201040213</v>
          </cell>
          <cell r="B832" t="str">
            <v>Onroad</v>
          </cell>
          <cell r="C832" t="str">
            <v>Highway Veh - Gasoline - Light Duty Trucks 3 &amp; 4 - Local: Rural Time 3</v>
          </cell>
          <cell r="D832" t="str">
            <v>Mobile - On-Road Gasoline Light Duty Vehicles</v>
          </cell>
          <cell r="G832" t="str">
            <v>Mobile Sources</v>
          </cell>
          <cell r="H832" t="str">
            <v>Highway Vehicles - Gasoline</v>
          </cell>
          <cell r="I832" t="str">
            <v>Light Duty Gasoline Trucks 3 &amp; 4 (M6) = LDGT2 (M5)</v>
          </cell>
          <cell r="J832" t="str">
            <v>Local: Rural Time 3</v>
          </cell>
          <cell r="L832" t="str">
            <v>2002</v>
          </cell>
          <cell r="N832">
            <v>40982</v>
          </cell>
        </row>
        <row r="833">
          <cell r="A833" t="str">
            <v>2201040214</v>
          </cell>
          <cell r="B833" t="str">
            <v>Onroad</v>
          </cell>
          <cell r="C833" t="str">
            <v>Highway Veh - Gasoline - Light Duty Trucks 3 &amp; 4 - Local: Rural Time 4</v>
          </cell>
          <cell r="D833" t="str">
            <v>Mobile - On-Road Gasoline Light Duty Vehicles</v>
          </cell>
          <cell r="G833" t="str">
            <v>Mobile Sources</v>
          </cell>
          <cell r="H833" t="str">
            <v>Highway Vehicles - Gasoline</v>
          </cell>
          <cell r="I833" t="str">
            <v>Light Duty Gasoline Trucks 3 &amp; 4 (M6) = LDGT2 (M5)</v>
          </cell>
          <cell r="J833" t="str">
            <v>Local: Rural Time 4</v>
          </cell>
          <cell r="L833" t="str">
            <v>2002</v>
          </cell>
          <cell r="N833">
            <v>40982</v>
          </cell>
        </row>
        <row r="834">
          <cell r="A834" t="str">
            <v>220104021B</v>
          </cell>
          <cell r="B834" t="str">
            <v>Onroad</v>
          </cell>
          <cell r="C834" t="str">
            <v>Highway Veh - Gasoline - Light Duty Trucks 3 &amp; 4 - Rural Local: Brake Wear</v>
          </cell>
          <cell r="D834" t="str">
            <v>Mobile - On-Road Gasoline Light Duty Vehicles</v>
          </cell>
          <cell r="G834" t="str">
            <v>Mobile Sources</v>
          </cell>
          <cell r="H834" t="str">
            <v>Highway Vehicles - Gasoline</v>
          </cell>
          <cell r="I834" t="str">
            <v>Light Duty Gasoline Trucks 3 &amp; 4 (M6) = LDGT2 (M5)</v>
          </cell>
          <cell r="J834" t="str">
            <v>Rural Local: Brake Wear</v>
          </cell>
          <cell r="L834" t="str">
            <v>2005</v>
          </cell>
          <cell r="M834">
            <v>37300</v>
          </cell>
          <cell r="N834">
            <v>40982</v>
          </cell>
        </row>
        <row r="835">
          <cell r="A835" t="str">
            <v>220104021T</v>
          </cell>
          <cell r="B835" t="str">
            <v>Onroad</v>
          </cell>
          <cell r="C835" t="str">
            <v>Highway Veh - Gasoline - Light Duty Trucks 3 &amp; 4 - Rural Local: Tire Wear</v>
          </cell>
          <cell r="D835" t="str">
            <v>Mobile - On-Road Gasoline Light Duty Vehicles</v>
          </cell>
          <cell r="G835" t="str">
            <v>Mobile Sources</v>
          </cell>
          <cell r="H835" t="str">
            <v>Highway Vehicles - Gasoline</v>
          </cell>
          <cell r="I835" t="str">
            <v>Light Duty Gasoline Trucks 3 &amp; 4 (M6) = LDGT2 (M5)</v>
          </cell>
          <cell r="J835" t="str">
            <v>Rural Local: Tire Wear</v>
          </cell>
          <cell r="L835" t="str">
            <v>2005</v>
          </cell>
          <cell r="M835">
            <v>37300</v>
          </cell>
          <cell r="N835">
            <v>40982</v>
          </cell>
        </row>
        <row r="836">
          <cell r="A836" t="str">
            <v>220104021V</v>
          </cell>
          <cell r="B836" t="str">
            <v>Onroad</v>
          </cell>
          <cell r="C836" t="str">
            <v>Highway Veh - Gasoline - Light Duty Trucks 3 &amp; 4 - Rural Local: Evap (except Refueling)</v>
          </cell>
          <cell r="D836" t="str">
            <v>Mobile - On-Road Gasoline Light Duty Vehicles</v>
          </cell>
          <cell r="G836" t="str">
            <v>Mobile Sources</v>
          </cell>
          <cell r="H836" t="str">
            <v>Highway Vehicles - Gasoline</v>
          </cell>
          <cell r="I836" t="str">
            <v>Light Duty Gasoline Trucks 3 &amp; 4 (M6) = LDGT2 (M5)</v>
          </cell>
          <cell r="J836" t="str">
            <v>Rural Local: Evap (except Refueling)</v>
          </cell>
          <cell r="L836" t="str">
            <v>2005</v>
          </cell>
          <cell r="M836">
            <v>37300</v>
          </cell>
          <cell r="N836">
            <v>40982</v>
          </cell>
        </row>
        <row r="837">
          <cell r="A837" t="str">
            <v>220104021X</v>
          </cell>
          <cell r="B837" t="str">
            <v>Onroad</v>
          </cell>
          <cell r="C837" t="str">
            <v>Highway Veh - Gasoline - Light Duty Trucks 3 &amp; 4 - Rural Local: Exhaust</v>
          </cell>
          <cell r="D837" t="str">
            <v>Mobile - On-Road Gasoline Light Duty Vehicles</v>
          </cell>
          <cell r="G837" t="str">
            <v>Mobile Sources</v>
          </cell>
          <cell r="H837" t="str">
            <v>Highway Vehicles - Gasoline</v>
          </cell>
          <cell r="I837" t="str">
            <v>Light Duty Gasoline Trucks 3 &amp; 4 (M6) = LDGT2 (M5)</v>
          </cell>
          <cell r="J837" t="str">
            <v>Rural Local: Exhaust</v>
          </cell>
          <cell r="L837" t="str">
            <v>2005</v>
          </cell>
          <cell r="M837">
            <v>37300</v>
          </cell>
          <cell r="N837">
            <v>40982</v>
          </cell>
        </row>
        <row r="838">
          <cell r="A838" t="str">
            <v>2201040230</v>
          </cell>
          <cell r="B838" t="str">
            <v>Onroad</v>
          </cell>
          <cell r="C838" t="str">
            <v>Highway Veh - Gasoline - Light Duty Trucks 3 &amp; 4 - Urban Interstate: Total</v>
          </cell>
          <cell r="D838" t="str">
            <v>Mobile - On-Road Gasoline Light Duty Vehicles</v>
          </cell>
          <cell r="G838" t="str">
            <v>Mobile Sources</v>
          </cell>
          <cell r="H838" t="str">
            <v>Highway Vehicles - Gasoline</v>
          </cell>
          <cell r="I838" t="str">
            <v>Light Duty Gasoline Trucks 3 &amp; 4 (M6) = LDGT2 (M5)</v>
          </cell>
          <cell r="J838" t="str">
            <v>Urban Interstate: Total</v>
          </cell>
          <cell r="N838">
            <v>40982</v>
          </cell>
        </row>
        <row r="839">
          <cell r="A839" t="str">
            <v>2201040231</v>
          </cell>
          <cell r="B839" t="str">
            <v>Onroad</v>
          </cell>
          <cell r="C839" t="str">
            <v>Highway Veh - Gasoline - Light Duty Trucks 3 &amp; 4 - Interstate: Urban Time 1</v>
          </cell>
          <cell r="D839" t="str">
            <v>Mobile - On-Road Gasoline Light Duty Vehicles</v>
          </cell>
          <cell r="G839" t="str">
            <v>Mobile Sources</v>
          </cell>
          <cell r="H839" t="str">
            <v>Highway Vehicles - Gasoline</v>
          </cell>
          <cell r="I839" t="str">
            <v>Light Duty Gasoline Trucks 3 &amp; 4 (M6) = LDGT2 (M5)</v>
          </cell>
          <cell r="J839" t="str">
            <v>Interstate: Urban Time 1</v>
          </cell>
          <cell r="L839" t="str">
            <v>2002</v>
          </cell>
          <cell r="N839">
            <v>40982</v>
          </cell>
        </row>
        <row r="840">
          <cell r="A840" t="str">
            <v>2201040232</v>
          </cell>
          <cell r="B840" t="str">
            <v>Onroad</v>
          </cell>
          <cell r="C840" t="str">
            <v>Highway Veh - Gasoline - Light Duty Trucks 3 &amp; 4 - Interstate: Urban Time 2</v>
          </cell>
          <cell r="D840" t="str">
            <v>Mobile - On-Road Gasoline Light Duty Vehicles</v>
          </cell>
          <cell r="G840" t="str">
            <v>Mobile Sources</v>
          </cell>
          <cell r="H840" t="str">
            <v>Highway Vehicles - Gasoline</v>
          </cell>
          <cell r="I840" t="str">
            <v>Light Duty Gasoline Trucks 3 &amp; 4 (M6) = LDGT2 (M5)</v>
          </cell>
          <cell r="J840" t="str">
            <v>Interstate: Urban Time 2</v>
          </cell>
          <cell r="L840" t="str">
            <v>2002</v>
          </cell>
          <cell r="N840">
            <v>40982</v>
          </cell>
        </row>
        <row r="841">
          <cell r="A841" t="str">
            <v>2201040233</v>
          </cell>
          <cell r="B841" t="str">
            <v>Onroad</v>
          </cell>
          <cell r="C841" t="str">
            <v>Highway Veh - Gasoline - Light Duty Trucks 3 &amp; 4 - Interstate: Urban Time 3</v>
          </cell>
          <cell r="D841" t="str">
            <v>Mobile - On-Road Gasoline Light Duty Vehicles</v>
          </cell>
          <cell r="G841" t="str">
            <v>Mobile Sources</v>
          </cell>
          <cell r="H841" t="str">
            <v>Highway Vehicles - Gasoline</v>
          </cell>
          <cell r="I841" t="str">
            <v>Light Duty Gasoline Trucks 3 &amp; 4 (M6) = LDGT2 (M5)</v>
          </cell>
          <cell r="J841" t="str">
            <v>Interstate: Urban Time 3</v>
          </cell>
          <cell r="L841" t="str">
            <v>2002</v>
          </cell>
          <cell r="N841">
            <v>40982</v>
          </cell>
        </row>
        <row r="842">
          <cell r="A842" t="str">
            <v>2201040234</v>
          </cell>
          <cell r="B842" t="str">
            <v>Onroad</v>
          </cell>
          <cell r="C842" t="str">
            <v>Highway Veh - Gasoline - Light Duty Trucks 3 &amp; 4 - Interstate: Urban Time 4</v>
          </cell>
          <cell r="D842" t="str">
            <v>Mobile - On-Road Gasoline Light Duty Vehicles</v>
          </cell>
          <cell r="G842" t="str">
            <v>Mobile Sources</v>
          </cell>
          <cell r="H842" t="str">
            <v>Highway Vehicles - Gasoline</v>
          </cell>
          <cell r="I842" t="str">
            <v>Light Duty Gasoline Trucks 3 &amp; 4 (M6) = LDGT2 (M5)</v>
          </cell>
          <cell r="J842" t="str">
            <v>Interstate: Urban Time 4</v>
          </cell>
          <cell r="L842" t="str">
            <v>2002</v>
          </cell>
          <cell r="N842">
            <v>40982</v>
          </cell>
        </row>
        <row r="843">
          <cell r="A843" t="str">
            <v>220104023B</v>
          </cell>
          <cell r="B843" t="str">
            <v>Onroad</v>
          </cell>
          <cell r="C843" t="str">
            <v>Highway Veh - Gasoline - Light Duty Trucks 3 &amp; 4 - Urban Interstate: Brake Wear</v>
          </cell>
          <cell r="D843" t="str">
            <v>Mobile - On-Road Gasoline Light Duty Vehicles</v>
          </cell>
          <cell r="G843" t="str">
            <v>Mobile Sources</v>
          </cell>
          <cell r="H843" t="str">
            <v>Highway Vehicles - Gasoline</v>
          </cell>
          <cell r="I843" t="str">
            <v>Light Duty Gasoline Trucks 3 &amp; 4 (M6) = LDGT2 (M5)</v>
          </cell>
          <cell r="J843" t="str">
            <v>Urban Interstate: Brake Wear</v>
          </cell>
          <cell r="L843" t="str">
            <v>2005</v>
          </cell>
          <cell r="M843">
            <v>37300</v>
          </cell>
          <cell r="N843">
            <v>40982</v>
          </cell>
        </row>
        <row r="844">
          <cell r="A844" t="str">
            <v>220104023T</v>
          </cell>
          <cell r="B844" t="str">
            <v>Onroad</v>
          </cell>
          <cell r="C844" t="str">
            <v>Highway Veh - Gasoline - Light Duty Trucks 3 &amp; 4 - Urban Interstate: Tire Wear</v>
          </cell>
          <cell r="D844" t="str">
            <v>Mobile - On-Road Gasoline Light Duty Vehicles</v>
          </cell>
          <cell r="G844" t="str">
            <v>Mobile Sources</v>
          </cell>
          <cell r="H844" t="str">
            <v>Highway Vehicles - Gasoline</v>
          </cell>
          <cell r="I844" t="str">
            <v>Light Duty Gasoline Trucks 3 &amp; 4 (M6) = LDGT2 (M5)</v>
          </cell>
          <cell r="J844" t="str">
            <v>Urban Interstate: Tire Wear</v>
          </cell>
          <cell r="L844" t="str">
            <v>2005</v>
          </cell>
          <cell r="M844">
            <v>37300</v>
          </cell>
          <cell r="N844">
            <v>40982</v>
          </cell>
        </row>
        <row r="845">
          <cell r="A845" t="str">
            <v>220104023V</v>
          </cell>
          <cell r="B845" t="str">
            <v>Onroad</v>
          </cell>
          <cell r="C845" t="str">
            <v>Highway Veh - Gasoline - Light Duty Trucks 3 &amp; 4 - Urban Interstate: Evap (except Refueling)</v>
          </cell>
          <cell r="D845" t="str">
            <v>Mobile - On-Road Gasoline Light Duty Vehicles</v>
          </cell>
          <cell r="G845" t="str">
            <v>Mobile Sources</v>
          </cell>
          <cell r="H845" t="str">
            <v>Highway Vehicles - Gasoline</v>
          </cell>
          <cell r="I845" t="str">
            <v>Light Duty Gasoline Trucks 3 &amp; 4 (M6) = LDGT2 (M5)</v>
          </cell>
          <cell r="J845" t="str">
            <v>Urban Interstate: Evap (except Refueling)</v>
          </cell>
          <cell r="L845" t="str">
            <v>2005</v>
          </cell>
          <cell r="M845">
            <v>37300</v>
          </cell>
          <cell r="N845">
            <v>40982</v>
          </cell>
        </row>
        <row r="846">
          <cell r="A846" t="str">
            <v>220104023X</v>
          </cell>
          <cell r="B846" t="str">
            <v>Onroad</v>
          </cell>
          <cell r="C846" t="str">
            <v>Highway Veh - Gasoline - Light Duty Trucks 3 &amp; 4 - Urban Interstate: Exhaust</v>
          </cell>
          <cell r="D846" t="str">
            <v>Mobile - On-Road Gasoline Light Duty Vehicles</v>
          </cell>
          <cell r="G846" t="str">
            <v>Mobile Sources</v>
          </cell>
          <cell r="H846" t="str">
            <v>Highway Vehicles - Gasoline</v>
          </cell>
          <cell r="I846" t="str">
            <v>Light Duty Gasoline Trucks 3 &amp; 4 (M6) = LDGT2 (M5)</v>
          </cell>
          <cell r="J846" t="str">
            <v>Urban Interstate: Exhaust</v>
          </cell>
          <cell r="L846" t="str">
            <v>2005</v>
          </cell>
          <cell r="M846">
            <v>37300</v>
          </cell>
          <cell r="N846">
            <v>40982</v>
          </cell>
        </row>
        <row r="847">
          <cell r="A847" t="str">
            <v>2201040250</v>
          </cell>
          <cell r="B847" t="str">
            <v>Onroad</v>
          </cell>
          <cell r="C847" t="str">
            <v>Highway Veh - Gasoline - Light Duty Trucks 3 &amp; 4 - Urban Other Freeways &amp; Expressways: Total</v>
          </cell>
          <cell r="D847" t="str">
            <v>Mobile - On-Road Gasoline Light Duty Vehicles</v>
          </cell>
          <cell r="G847" t="str">
            <v>Mobile Sources</v>
          </cell>
          <cell r="H847" t="str">
            <v>Highway Vehicles - Gasoline</v>
          </cell>
          <cell r="I847" t="str">
            <v>Light Duty Gasoline Trucks 3 &amp; 4 (M6) = LDGT2 (M5)</v>
          </cell>
          <cell r="J847" t="str">
            <v>Urban Other Freeways and Expressways: Total</v>
          </cell>
          <cell r="N847">
            <v>40982</v>
          </cell>
        </row>
        <row r="848">
          <cell r="A848" t="str">
            <v>2201040251</v>
          </cell>
          <cell r="B848" t="str">
            <v>Onroad</v>
          </cell>
          <cell r="C848" t="str">
            <v>Highway Veh - Gasoline - Light Duty Trucks 3 &amp; 4 - Other Freeways &amp; Expressways: Urban Time 1</v>
          </cell>
          <cell r="D848" t="str">
            <v>Mobile - On-Road Gasoline Light Duty Vehicles</v>
          </cell>
          <cell r="G848" t="str">
            <v>Mobile Sources</v>
          </cell>
          <cell r="H848" t="str">
            <v>Highway Vehicles - Gasoline</v>
          </cell>
          <cell r="I848" t="str">
            <v>Light Duty Gasoline Trucks 3 &amp; 4 (M6) = LDGT2 (M5)</v>
          </cell>
          <cell r="J848" t="str">
            <v>Other Freeways and Expressways: Urban Time 1</v>
          </cell>
          <cell r="L848" t="str">
            <v>2002</v>
          </cell>
          <cell r="N848">
            <v>40982</v>
          </cell>
        </row>
        <row r="849">
          <cell r="A849" t="str">
            <v>2201040252</v>
          </cell>
          <cell r="B849" t="str">
            <v>Onroad</v>
          </cell>
          <cell r="C849" t="str">
            <v>Highway Veh - Gasoline - Light Duty Trucks 3 &amp; 4 - Other Freeways &amp; Expressways: Urban Time 2</v>
          </cell>
          <cell r="D849" t="str">
            <v>Mobile - On-Road Gasoline Light Duty Vehicles</v>
          </cell>
          <cell r="G849" t="str">
            <v>Mobile Sources</v>
          </cell>
          <cell r="H849" t="str">
            <v>Highway Vehicles - Gasoline</v>
          </cell>
          <cell r="I849" t="str">
            <v>Light Duty Gasoline Trucks 3 &amp; 4 (M6) = LDGT2 (M5)</v>
          </cell>
          <cell r="J849" t="str">
            <v>Other Freeways and Expressways: Urban Time 2</v>
          </cell>
          <cell r="L849" t="str">
            <v>2002</v>
          </cell>
          <cell r="N849">
            <v>40982</v>
          </cell>
        </row>
        <row r="850">
          <cell r="A850" t="str">
            <v>2201040253</v>
          </cell>
          <cell r="B850" t="str">
            <v>Onroad</v>
          </cell>
          <cell r="C850" t="str">
            <v>Highway Veh - Gasoline - Light Duty Trucks 3 &amp; 4 - Other Freeways &amp; Expressways: Urban Time 3</v>
          </cell>
          <cell r="D850" t="str">
            <v>Mobile - On-Road Gasoline Light Duty Vehicles</v>
          </cell>
          <cell r="G850" t="str">
            <v>Mobile Sources</v>
          </cell>
          <cell r="H850" t="str">
            <v>Highway Vehicles - Gasoline</v>
          </cell>
          <cell r="I850" t="str">
            <v>Light Duty Gasoline Trucks 3 &amp; 4 (M6) = LDGT2 (M5)</v>
          </cell>
          <cell r="J850" t="str">
            <v>Other Freeways and Expressways: Urban Time 3</v>
          </cell>
          <cell r="L850" t="str">
            <v>2002</v>
          </cell>
          <cell r="N850">
            <v>40982</v>
          </cell>
        </row>
        <row r="851">
          <cell r="A851" t="str">
            <v>2201040254</v>
          </cell>
          <cell r="B851" t="str">
            <v>Onroad</v>
          </cell>
          <cell r="C851" t="str">
            <v>Highway Veh - Gasoline - Light Duty Trucks 3 &amp; 4 - Other Freeways &amp; Expressways: Urban Time 4</v>
          </cell>
          <cell r="D851" t="str">
            <v>Mobile - On-Road Gasoline Light Duty Vehicles</v>
          </cell>
          <cell r="G851" t="str">
            <v>Mobile Sources</v>
          </cell>
          <cell r="H851" t="str">
            <v>Highway Vehicles - Gasoline</v>
          </cell>
          <cell r="I851" t="str">
            <v>Light Duty Gasoline Trucks 3 &amp; 4 (M6) = LDGT2 (M5)</v>
          </cell>
          <cell r="J851" t="str">
            <v>Other Freeways and Expressways: Urban Time 4</v>
          </cell>
          <cell r="L851" t="str">
            <v>2002</v>
          </cell>
          <cell r="N851">
            <v>40982</v>
          </cell>
        </row>
        <row r="852">
          <cell r="A852" t="str">
            <v>220104025B</v>
          </cell>
          <cell r="B852" t="str">
            <v>Onroad</v>
          </cell>
          <cell r="C852" t="str">
            <v>Highway Veh - Gasoline - Light Duty Trucks 3 &amp; 4 - Urban Other Freeways &amp; Expressways: Brake Wear</v>
          </cell>
          <cell r="D852" t="str">
            <v>Mobile - On-Road Gasoline Light Duty Vehicles</v>
          </cell>
          <cell r="G852" t="str">
            <v>Mobile Sources</v>
          </cell>
          <cell r="H852" t="str">
            <v>Highway Vehicles - Gasoline</v>
          </cell>
          <cell r="I852" t="str">
            <v>Light Duty Gasoline Trucks 3 &amp; 4 (M6) = LDGT2 (M5)</v>
          </cell>
          <cell r="J852" t="str">
            <v>Urban Other Freeways and Expressways: Brake Wear</v>
          </cell>
          <cell r="L852" t="str">
            <v>2005</v>
          </cell>
          <cell r="M852">
            <v>37300</v>
          </cell>
          <cell r="N852">
            <v>40982</v>
          </cell>
        </row>
        <row r="853">
          <cell r="A853" t="str">
            <v>220104025T</v>
          </cell>
          <cell r="B853" t="str">
            <v>Onroad</v>
          </cell>
          <cell r="C853" t="str">
            <v>Highway Veh - Gasoline - Light Duty Trucks 3 &amp; 4 - Urban Other Freeways &amp; Expressways: Tire Wear</v>
          </cell>
          <cell r="D853" t="str">
            <v>Mobile - On-Road Gasoline Light Duty Vehicles</v>
          </cell>
          <cell r="G853" t="str">
            <v>Mobile Sources</v>
          </cell>
          <cell r="H853" t="str">
            <v>Highway Vehicles - Gasoline</v>
          </cell>
          <cell r="I853" t="str">
            <v>Light Duty Gasoline Trucks 3 &amp; 4 (M6) = LDGT2 (M5)</v>
          </cell>
          <cell r="J853" t="str">
            <v>Urban Other Freeways and Expressways: Tire Wear</v>
          </cell>
          <cell r="L853" t="str">
            <v>2005</v>
          </cell>
          <cell r="M853">
            <v>37300</v>
          </cell>
          <cell r="N853">
            <v>40982</v>
          </cell>
        </row>
        <row r="854">
          <cell r="A854" t="str">
            <v>220104025V</v>
          </cell>
          <cell r="B854" t="str">
            <v>Onroad</v>
          </cell>
          <cell r="C854" t="str">
            <v>Highway Veh - Gasoline - Light Duty Trucks 3 &amp; 4 - Urban Other Freeways &amp; Expressways: Evap (except Refueling)</v>
          </cell>
          <cell r="D854" t="str">
            <v>Mobile - On-Road Gasoline Light Duty Vehicles</v>
          </cell>
          <cell r="G854" t="str">
            <v>Mobile Sources</v>
          </cell>
          <cell r="H854" t="str">
            <v>Highway Vehicles - Gasoline</v>
          </cell>
          <cell r="I854" t="str">
            <v>Light Duty Gasoline Trucks 3 &amp; 4 (M6) = LDGT2 (M5)</v>
          </cell>
          <cell r="J854" t="str">
            <v>Urban Other Freeways and Expressways: Evap (except Refueling)</v>
          </cell>
          <cell r="L854" t="str">
            <v>2005</v>
          </cell>
          <cell r="M854">
            <v>37300</v>
          </cell>
          <cell r="N854">
            <v>40982</v>
          </cell>
        </row>
        <row r="855">
          <cell r="A855" t="str">
            <v>220104025X</v>
          </cell>
          <cell r="B855" t="str">
            <v>Onroad</v>
          </cell>
          <cell r="C855" t="str">
            <v>Highway Veh - Gasoline - Light Duty Trucks 3 &amp; 4 - Urban Other Freeways &amp; Expressways: Exhaust</v>
          </cell>
          <cell r="D855" t="str">
            <v>Mobile - On-Road Gasoline Light Duty Vehicles</v>
          </cell>
          <cell r="G855" t="str">
            <v>Mobile Sources</v>
          </cell>
          <cell r="H855" t="str">
            <v>Highway Vehicles - Gasoline</v>
          </cell>
          <cell r="I855" t="str">
            <v>Light Duty Gasoline Trucks 3 &amp; 4 (M6) = LDGT2 (M5)</v>
          </cell>
          <cell r="J855" t="str">
            <v>Urban Other Freeways and Expressways: Exhaust</v>
          </cell>
          <cell r="L855" t="str">
            <v>2005</v>
          </cell>
          <cell r="M855">
            <v>37300</v>
          </cell>
          <cell r="N855">
            <v>40982</v>
          </cell>
        </row>
        <row r="856">
          <cell r="A856" t="str">
            <v>2201040270</v>
          </cell>
          <cell r="B856" t="str">
            <v>Onroad</v>
          </cell>
          <cell r="C856" t="str">
            <v>Highway Veh - Gasoline - Light Duty Trucks 3 &amp; 4 - Urban Other Principal Arterial: Total</v>
          </cell>
          <cell r="D856" t="str">
            <v>Mobile - On-Road Gasoline Light Duty Vehicles</v>
          </cell>
          <cell r="G856" t="str">
            <v>Mobile Sources</v>
          </cell>
          <cell r="H856" t="str">
            <v>Highway Vehicles - Gasoline</v>
          </cell>
          <cell r="I856" t="str">
            <v>Light Duty Gasoline Trucks 3 &amp; 4 (M6) = LDGT2 (M5)</v>
          </cell>
          <cell r="J856" t="str">
            <v>Urban Other Principal Arterial: Total</v>
          </cell>
          <cell r="N856">
            <v>40982</v>
          </cell>
        </row>
        <row r="857">
          <cell r="A857" t="str">
            <v>2201040271</v>
          </cell>
          <cell r="B857" t="str">
            <v>Onroad</v>
          </cell>
          <cell r="C857" t="str">
            <v>Highway Veh - Gasoline - Light Duty Trucks 3 &amp; 4 - Other Principal Arterial: Urban Time 1</v>
          </cell>
          <cell r="D857" t="str">
            <v>Mobile - On-Road Gasoline Light Duty Vehicles</v>
          </cell>
          <cell r="G857" t="str">
            <v>Mobile Sources</v>
          </cell>
          <cell r="H857" t="str">
            <v>Highway Vehicles - Gasoline</v>
          </cell>
          <cell r="I857" t="str">
            <v>Light Duty Gasoline Trucks 3 &amp; 4 (M6) = LDGT2 (M5)</v>
          </cell>
          <cell r="J857" t="str">
            <v>Other Principal Arterial: Urban Time 1</v>
          </cell>
          <cell r="L857" t="str">
            <v>2002</v>
          </cell>
          <cell r="N857">
            <v>40982</v>
          </cell>
        </row>
        <row r="858">
          <cell r="A858" t="str">
            <v>2201040272</v>
          </cell>
          <cell r="B858" t="str">
            <v>Onroad</v>
          </cell>
          <cell r="C858" t="str">
            <v>Highway Veh - Gasoline - Light Duty Trucks 3 &amp; 4 - Other Principal Arterial: Urban Time 2</v>
          </cell>
          <cell r="D858" t="str">
            <v>Mobile - On-Road Gasoline Light Duty Vehicles</v>
          </cell>
          <cell r="G858" t="str">
            <v>Mobile Sources</v>
          </cell>
          <cell r="H858" t="str">
            <v>Highway Vehicles - Gasoline</v>
          </cell>
          <cell r="I858" t="str">
            <v>Light Duty Gasoline Trucks 3 &amp; 4 (M6) = LDGT2 (M5)</v>
          </cell>
          <cell r="J858" t="str">
            <v>Other Principal Arterial: Urban Time 2</v>
          </cell>
          <cell r="L858" t="str">
            <v>2002</v>
          </cell>
          <cell r="N858">
            <v>40982</v>
          </cell>
        </row>
        <row r="859">
          <cell r="A859" t="str">
            <v>2201040273</v>
          </cell>
          <cell r="B859" t="str">
            <v>Onroad</v>
          </cell>
          <cell r="C859" t="str">
            <v>Highway Veh - Gasoline - Light Duty Trucks 3 &amp; 4 - Other Principal Arterial: Urban Time 3</v>
          </cell>
          <cell r="D859" t="str">
            <v>Mobile - On-Road Gasoline Light Duty Vehicles</v>
          </cell>
          <cell r="G859" t="str">
            <v>Mobile Sources</v>
          </cell>
          <cell r="H859" t="str">
            <v>Highway Vehicles - Gasoline</v>
          </cell>
          <cell r="I859" t="str">
            <v>Light Duty Gasoline Trucks 3 &amp; 4 (M6) = LDGT2 (M5)</v>
          </cell>
          <cell r="J859" t="str">
            <v>Other Principal Arterial: Urban Time 3</v>
          </cell>
          <cell r="L859" t="str">
            <v>2002</v>
          </cell>
          <cell r="N859">
            <v>40982</v>
          </cell>
        </row>
        <row r="860">
          <cell r="A860" t="str">
            <v>2201040274</v>
          </cell>
          <cell r="B860" t="str">
            <v>Onroad</v>
          </cell>
          <cell r="C860" t="str">
            <v>Highway Veh - Gasoline - Light Duty Trucks 3 &amp; 4 - Other Principal Arterial: Urban Time 4</v>
          </cell>
          <cell r="D860" t="str">
            <v>Mobile - On-Road Gasoline Light Duty Vehicles</v>
          </cell>
          <cell r="G860" t="str">
            <v>Mobile Sources</v>
          </cell>
          <cell r="H860" t="str">
            <v>Highway Vehicles - Gasoline</v>
          </cell>
          <cell r="I860" t="str">
            <v>Light Duty Gasoline Trucks 3 &amp; 4 (M6) = LDGT2 (M5)</v>
          </cell>
          <cell r="J860" t="str">
            <v>Other Principal Arterial: Urban Time 4</v>
          </cell>
          <cell r="L860" t="str">
            <v>2002</v>
          </cell>
          <cell r="N860">
            <v>40982</v>
          </cell>
        </row>
        <row r="861">
          <cell r="A861" t="str">
            <v>220104027B</v>
          </cell>
          <cell r="B861" t="str">
            <v>Onroad</v>
          </cell>
          <cell r="C861" t="str">
            <v>Highway Veh - Gasoline - Light Duty Trucks 3 &amp; 4 - Urban Other Principal Arterial: Brake Wear</v>
          </cell>
          <cell r="D861" t="str">
            <v>Mobile - On-Road Gasoline Light Duty Vehicles</v>
          </cell>
          <cell r="G861" t="str">
            <v>Mobile Sources</v>
          </cell>
          <cell r="H861" t="str">
            <v>Highway Vehicles - Gasoline</v>
          </cell>
          <cell r="I861" t="str">
            <v>Light Duty Gasoline Trucks 3 &amp; 4 (M6) = LDGT2 (M5)</v>
          </cell>
          <cell r="J861" t="str">
            <v>Urban Other Principal Arterial: Brake Wear</v>
          </cell>
          <cell r="L861" t="str">
            <v>2005</v>
          </cell>
          <cell r="M861">
            <v>37300</v>
          </cell>
          <cell r="N861">
            <v>40982</v>
          </cell>
        </row>
        <row r="862">
          <cell r="A862" t="str">
            <v>220104027T</v>
          </cell>
          <cell r="B862" t="str">
            <v>Onroad</v>
          </cell>
          <cell r="C862" t="str">
            <v>Highway Veh - Gasoline - Light Duty Trucks 3 &amp; 4 - Urban Other Principal Arterial: Tire Wear</v>
          </cell>
          <cell r="D862" t="str">
            <v>Mobile - On-Road Gasoline Light Duty Vehicles</v>
          </cell>
          <cell r="G862" t="str">
            <v>Mobile Sources</v>
          </cell>
          <cell r="H862" t="str">
            <v>Highway Vehicles - Gasoline</v>
          </cell>
          <cell r="I862" t="str">
            <v>Light Duty Gasoline Trucks 3 &amp; 4 (M6) = LDGT2 (M5)</v>
          </cell>
          <cell r="J862" t="str">
            <v>Urban Other Principal Arterial: Tire Wear</v>
          </cell>
          <cell r="L862" t="str">
            <v>2005</v>
          </cell>
          <cell r="M862">
            <v>37300</v>
          </cell>
          <cell r="N862">
            <v>40982</v>
          </cell>
        </row>
        <row r="863">
          <cell r="A863" t="str">
            <v>220104027V</v>
          </cell>
          <cell r="B863" t="str">
            <v>Onroad</v>
          </cell>
          <cell r="C863" t="str">
            <v>Highway Veh - Gasoline - Light Duty Trucks 3 &amp; 4 - Urban Other Principal Arterial: Evap (except Refueling)</v>
          </cell>
          <cell r="D863" t="str">
            <v>Mobile - On-Road Gasoline Light Duty Vehicles</v>
          </cell>
          <cell r="G863" t="str">
            <v>Mobile Sources</v>
          </cell>
          <cell r="H863" t="str">
            <v>Highway Vehicles - Gasoline</v>
          </cell>
          <cell r="I863" t="str">
            <v>Light Duty Gasoline Trucks 3 &amp; 4 (M6) = LDGT2 (M5)</v>
          </cell>
          <cell r="J863" t="str">
            <v>Urban Other Principal Arterial: Evap (except Refueling)</v>
          </cell>
          <cell r="L863" t="str">
            <v>2005</v>
          </cell>
          <cell r="M863">
            <v>37300</v>
          </cell>
          <cell r="N863">
            <v>40982</v>
          </cell>
        </row>
        <row r="864">
          <cell r="A864" t="str">
            <v>220104027X</v>
          </cell>
          <cell r="B864" t="str">
            <v>Onroad</v>
          </cell>
          <cell r="C864" t="str">
            <v>Highway Veh - Gasoline - Light Duty Trucks 3 &amp; 4 - Urban Other Principal Arterial: Exhaust</v>
          </cell>
          <cell r="D864" t="str">
            <v>Mobile - On-Road Gasoline Light Duty Vehicles</v>
          </cell>
          <cell r="G864" t="str">
            <v>Mobile Sources</v>
          </cell>
          <cell r="H864" t="str">
            <v>Highway Vehicles - Gasoline</v>
          </cell>
          <cell r="I864" t="str">
            <v>Light Duty Gasoline Trucks 3 &amp; 4 (M6) = LDGT2 (M5)</v>
          </cell>
          <cell r="J864" t="str">
            <v>Urban Other Principal Arterial: Exhaust</v>
          </cell>
          <cell r="L864" t="str">
            <v>2005</v>
          </cell>
          <cell r="M864">
            <v>37300</v>
          </cell>
          <cell r="N864">
            <v>40982</v>
          </cell>
        </row>
        <row r="865">
          <cell r="A865" t="str">
            <v>2201040290</v>
          </cell>
          <cell r="B865" t="str">
            <v>Onroad</v>
          </cell>
          <cell r="C865" t="str">
            <v>Highway Veh - Gasoline - Light Duty Trucks 3 &amp; 4 - Urban Minor Arterial: Total</v>
          </cell>
          <cell r="D865" t="str">
            <v>Mobile - On-Road Gasoline Light Duty Vehicles</v>
          </cell>
          <cell r="G865" t="str">
            <v>Mobile Sources</v>
          </cell>
          <cell r="H865" t="str">
            <v>Highway Vehicles - Gasoline</v>
          </cell>
          <cell r="I865" t="str">
            <v>Light Duty Gasoline Trucks 3 &amp; 4 (M6) = LDGT2 (M5)</v>
          </cell>
          <cell r="J865" t="str">
            <v>Urban Minor Arterial: Total</v>
          </cell>
          <cell r="N865">
            <v>40982</v>
          </cell>
        </row>
        <row r="866">
          <cell r="A866" t="str">
            <v>2201040291</v>
          </cell>
          <cell r="B866" t="str">
            <v>Onroad</v>
          </cell>
          <cell r="C866" t="str">
            <v>Highway Veh - Gasoline - Light Duty Trucks 3 &amp; 4 - Minor Arterial: Urban Time 1</v>
          </cell>
          <cell r="D866" t="str">
            <v>Mobile - On-Road Gasoline Light Duty Vehicles</v>
          </cell>
          <cell r="G866" t="str">
            <v>Mobile Sources</v>
          </cell>
          <cell r="H866" t="str">
            <v>Highway Vehicles - Gasoline</v>
          </cell>
          <cell r="I866" t="str">
            <v>Light Duty Gasoline Trucks 3 &amp; 4 (M6) = LDGT2 (M5)</v>
          </cell>
          <cell r="J866" t="str">
            <v>Minor Arterial: Urban Time 1</v>
          </cell>
          <cell r="L866" t="str">
            <v>2002</v>
          </cell>
          <cell r="N866">
            <v>40982</v>
          </cell>
        </row>
        <row r="867">
          <cell r="A867" t="str">
            <v>2201040292</v>
          </cell>
          <cell r="B867" t="str">
            <v>Onroad</v>
          </cell>
          <cell r="C867" t="str">
            <v>Highway Veh - Gasoline - Light Duty Trucks 3 &amp; 4 - Minor Arterial: Urban Time 2</v>
          </cell>
          <cell r="D867" t="str">
            <v>Mobile - On-Road Gasoline Light Duty Vehicles</v>
          </cell>
          <cell r="G867" t="str">
            <v>Mobile Sources</v>
          </cell>
          <cell r="H867" t="str">
            <v>Highway Vehicles - Gasoline</v>
          </cell>
          <cell r="I867" t="str">
            <v>Light Duty Gasoline Trucks 3 &amp; 4 (M6) = LDGT2 (M5)</v>
          </cell>
          <cell r="J867" t="str">
            <v>Minor Arterial: Urban Time 2</v>
          </cell>
          <cell r="L867" t="str">
            <v>2002</v>
          </cell>
          <cell r="N867">
            <v>40982</v>
          </cell>
        </row>
        <row r="868">
          <cell r="A868" t="str">
            <v>2201040293</v>
          </cell>
          <cell r="B868" t="str">
            <v>Onroad</v>
          </cell>
          <cell r="C868" t="str">
            <v>Highway Veh - Gasoline - Light Duty Trucks 3 &amp; 4 - Minor Arterial: Urban Time 3</v>
          </cell>
          <cell r="D868" t="str">
            <v>Mobile - On-Road Gasoline Light Duty Vehicles</v>
          </cell>
          <cell r="G868" t="str">
            <v>Mobile Sources</v>
          </cell>
          <cell r="H868" t="str">
            <v>Highway Vehicles - Gasoline</v>
          </cell>
          <cell r="I868" t="str">
            <v>Light Duty Gasoline Trucks 3 &amp; 4 (M6) = LDGT2 (M5)</v>
          </cell>
          <cell r="J868" t="str">
            <v>Minor Arterial: Urban Time 3</v>
          </cell>
          <cell r="L868" t="str">
            <v>2002</v>
          </cell>
          <cell r="N868">
            <v>40982</v>
          </cell>
        </row>
        <row r="869">
          <cell r="A869" t="str">
            <v>2201040294</v>
          </cell>
          <cell r="B869" t="str">
            <v>Onroad</v>
          </cell>
          <cell r="C869" t="str">
            <v>Highway Veh - Gasoline - Light Duty Trucks 3 &amp; 4 - Minor Arterial: Urban Time 4</v>
          </cell>
          <cell r="D869" t="str">
            <v>Mobile - On-Road Gasoline Light Duty Vehicles</v>
          </cell>
          <cell r="G869" t="str">
            <v>Mobile Sources</v>
          </cell>
          <cell r="H869" t="str">
            <v>Highway Vehicles - Gasoline</v>
          </cell>
          <cell r="I869" t="str">
            <v>Light Duty Gasoline Trucks 3 &amp; 4 (M6) = LDGT2 (M5)</v>
          </cell>
          <cell r="J869" t="str">
            <v>Minor Arterial: Urban Time 4</v>
          </cell>
          <cell r="L869" t="str">
            <v>2002</v>
          </cell>
          <cell r="N869">
            <v>40982</v>
          </cell>
        </row>
        <row r="870">
          <cell r="A870" t="str">
            <v>220104029B</v>
          </cell>
          <cell r="B870" t="str">
            <v>Onroad</v>
          </cell>
          <cell r="C870" t="str">
            <v>Highway Veh - Gasoline - Light Duty Trucks 3 &amp; 4 - Urban Minor Arterial: Brake Wear</v>
          </cell>
          <cell r="D870" t="str">
            <v>Mobile - On-Road Gasoline Light Duty Vehicles</v>
          </cell>
          <cell r="G870" t="str">
            <v>Mobile Sources</v>
          </cell>
          <cell r="H870" t="str">
            <v>Highway Vehicles - Gasoline</v>
          </cell>
          <cell r="I870" t="str">
            <v>Light Duty Gasoline Trucks 3 &amp; 4 (M6) = LDGT2 (M5)</v>
          </cell>
          <cell r="J870" t="str">
            <v>Urban Minor Arterial: Brake Wear</v>
          </cell>
          <cell r="L870" t="str">
            <v>2005</v>
          </cell>
          <cell r="M870">
            <v>37300</v>
          </cell>
          <cell r="N870">
            <v>40982</v>
          </cell>
        </row>
        <row r="871">
          <cell r="A871" t="str">
            <v>220104029T</v>
          </cell>
          <cell r="B871" t="str">
            <v>Onroad</v>
          </cell>
          <cell r="C871" t="str">
            <v>Highway Veh - Gasoline - Light Duty Trucks 3 &amp; 4 - Urban Minor Arterial: Tire Wear</v>
          </cell>
          <cell r="D871" t="str">
            <v>Mobile - On-Road Gasoline Light Duty Vehicles</v>
          </cell>
          <cell r="G871" t="str">
            <v>Mobile Sources</v>
          </cell>
          <cell r="H871" t="str">
            <v>Highway Vehicles - Gasoline</v>
          </cell>
          <cell r="I871" t="str">
            <v>Light Duty Gasoline Trucks 3 &amp; 4 (M6) = LDGT2 (M5)</v>
          </cell>
          <cell r="J871" t="str">
            <v>Urban Minor Arterial: Tire Wear</v>
          </cell>
          <cell r="L871" t="str">
            <v>2005</v>
          </cell>
          <cell r="M871">
            <v>37300</v>
          </cell>
          <cell r="N871">
            <v>40982</v>
          </cell>
        </row>
        <row r="872">
          <cell r="A872" t="str">
            <v>220104029V</v>
          </cell>
          <cell r="B872" t="str">
            <v>Onroad</v>
          </cell>
          <cell r="C872" t="str">
            <v>Highway Veh - Gasoline - Light Duty Trucks 3 &amp; 4 - Urban Minor Arterial: Evap (except Refueling)</v>
          </cell>
          <cell r="D872" t="str">
            <v>Mobile - On-Road Gasoline Light Duty Vehicles</v>
          </cell>
          <cell r="G872" t="str">
            <v>Mobile Sources</v>
          </cell>
          <cell r="H872" t="str">
            <v>Highway Vehicles - Gasoline</v>
          </cell>
          <cell r="I872" t="str">
            <v>Light Duty Gasoline Trucks 3 &amp; 4 (M6) = LDGT2 (M5)</v>
          </cell>
          <cell r="J872" t="str">
            <v>Urban Minor Arterial: Evap (except Refueling)</v>
          </cell>
          <cell r="L872" t="str">
            <v>2005</v>
          </cell>
          <cell r="M872">
            <v>37300</v>
          </cell>
          <cell r="N872">
            <v>40982</v>
          </cell>
        </row>
        <row r="873">
          <cell r="A873" t="str">
            <v>220104029X</v>
          </cell>
          <cell r="B873" t="str">
            <v>Onroad</v>
          </cell>
          <cell r="C873" t="str">
            <v>Highway Veh - Gasoline - Light Duty Trucks 3 &amp; 4 - Urban Minor Arterial: Exhaust</v>
          </cell>
          <cell r="D873" t="str">
            <v>Mobile - On-Road Gasoline Light Duty Vehicles</v>
          </cell>
          <cell r="G873" t="str">
            <v>Mobile Sources</v>
          </cell>
          <cell r="H873" t="str">
            <v>Highway Vehicles - Gasoline</v>
          </cell>
          <cell r="I873" t="str">
            <v>Light Duty Gasoline Trucks 3 &amp; 4 (M6) = LDGT2 (M5)</v>
          </cell>
          <cell r="J873" t="str">
            <v>Urban Minor Arterial: Exhaust</v>
          </cell>
          <cell r="L873" t="str">
            <v>2005</v>
          </cell>
          <cell r="M873">
            <v>37300</v>
          </cell>
          <cell r="N873">
            <v>40982</v>
          </cell>
        </row>
        <row r="874">
          <cell r="A874" t="str">
            <v>2201040310</v>
          </cell>
          <cell r="B874" t="str">
            <v>Onroad</v>
          </cell>
          <cell r="C874" t="str">
            <v>Highway Veh - Gasoline - Light Duty Trucks 3 &amp; 4 - Urban Collector: Total</v>
          </cell>
          <cell r="D874" t="str">
            <v>Mobile - On-Road Gasoline Light Duty Vehicles</v>
          </cell>
          <cell r="G874" t="str">
            <v>Mobile Sources</v>
          </cell>
          <cell r="H874" t="str">
            <v>Highway Vehicles - Gasoline</v>
          </cell>
          <cell r="I874" t="str">
            <v>Light Duty Gasoline Trucks 3 &amp; 4 (M6) = LDGT2 (M5)</v>
          </cell>
          <cell r="J874" t="str">
            <v>Urban Collector: Total</v>
          </cell>
          <cell r="N874">
            <v>40982</v>
          </cell>
        </row>
        <row r="875">
          <cell r="A875" t="str">
            <v>2201040311</v>
          </cell>
          <cell r="B875" t="str">
            <v>Onroad</v>
          </cell>
          <cell r="C875" t="str">
            <v>Highway Veh - Gasoline - Light Duty Trucks 3 &amp; 4 - Collector: Urban Time 1</v>
          </cell>
          <cell r="D875" t="str">
            <v>Mobile - On-Road Gasoline Light Duty Vehicles</v>
          </cell>
          <cell r="G875" t="str">
            <v>Mobile Sources</v>
          </cell>
          <cell r="H875" t="str">
            <v>Highway Vehicles - Gasoline</v>
          </cell>
          <cell r="I875" t="str">
            <v>Light Duty Gasoline Trucks 3 &amp; 4 (M6) = LDGT2 (M5)</v>
          </cell>
          <cell r="J875" t="str">
            <v>Collector: Urban Time 1</v>
          </cell>
          <cell r="L875" t="str">
            <v>2002</v>
          </cell>
          <cell r="N875">
            <v>40982</v>
          </cell>
        </row>
        <row r="876">
          <cell r="A876" t="str">
            <v>2201040312</v>
          </cell>
          <cell r="B876" t="str">
            <v>Onroad</v>
          </cell>
          <cell r="C876" t="str">
            <v>Highway Veh - Gasoline - Light Duty Trucks 3 &amp; 4 - Collector: Urban Time 2</v>
          </cell>
          <cell r="D876" t="str">
            <v>Mobile - On-Road Gasoline Light Duty Vehicles</v>
          </cell>
          <cell r="G876" t="str">
            <v>Mobile Sources</v>
          </cell>
          <cell r="H876" t="str">
            <v>Highway Vehicles - Gasoline</v>
          </cell>
          <cell r="I876" t="str">
            <v>Light Duty Gasoline Trucks 3 &amp; 4 (M6) = LDGT2 (M5)</v>
          </cell>
          <cell r="J876" t="str">
            <v>Collector: Urban Time 2</v>
          </cell>
          <cell r="L876" t="str">
            <v>2002</v>
          </cell>
          <cell r="N876">
            <v>40982</v>
          </cell>
        </row>
        <row r="877">
          <cell r="A877" t="str">
            <v>2201040313</v>
          </cell>
          <cell r="B877" t="str">
            <v>Onroad</v>
          </cell>
          <cell r="C877" t="str">
            <v>Highway Veh - Gasoline - Light Duty Trucks 3 &amp; 4 - Collector: Urban Time 3</v>
          </cell>
          <cell r="D877" t="str">
            <v>Mobile - On-Road Gasoline Light Duty Vehicles</v>
          </cell>
          <cell r="G877" t="str">
            <v>Mobile Sources</v>
          </cell>
          <cell r="H877" t="str">
            <v>Highway Vehicles - Gasoline</v>
          </cell>
          <cell r="I877" t="str">
            <v>Light Duty Gasoline Trucks 3 &amp; 4 (M6) = LDGT2 (M5)</v>
          </cell>
          <cell r="J877" t="str">
            <v>Collector: Urban Time 3</v>
          </cell>
          <cell r="L877" t="str">
            <v>2002</v>
          </cell>
          <cell r="N877">
            <v>40982</v>
          </cell>
        </row>
        <row r="878">
          <cell r="A878" t="str">
            <v>2201040314</v>
          </cell>
          <cell r="B878" t="str">
            <v>Onroad</v>
          </cell>
          <cell r="C878" t="str">
            <v>Highway Veh - Gasoline - Light Duty Trucks 3 &amp; 4 - Collector: Urban Time 4</v>
          </cell>
          <cell r="D878" t="str">
            <v>Mobile - On-Road Gasoline Light Duty Vehicles</v>
          </cell>
          <cell r="G878" t="str">
            <v>Mobile Sources</v>
          </cell>
          <cell r="H878" t="str">
            <v>Highway Vehicles - Gasoline</v>
          </cell>
          <cell r="I878" t="str">
            <v>Light Duty Gasoline Trucks 3 &amp; 4 (M6) = LDGT2 (M5)</v>
          </cell>
          <cell r="J878" t="str">
            <v>Collector: Urban Time 4</v>
          </cell>
          <cell r="L878" t="str">
            <v>2002</v>
          </cell>
          <cell r="N878">
            <v>40982</v>
          </cell>
        </row>
        <row r="879">
          <cell r="A879" t="str">
            <v>220104031B</v>
          </cell>
          <cell r="B879" t="str">
            <v>Onroad</v>
          </cell>
          <cell r="C879" t="str">
            <v>Highway Veh - Gasoline - Light Duty Trucks 3 &amp; 4 - Urban Collector: Brake Wear</v>
          </cell>
          <cell r="D879" t="str">
            <v>Mobile - On-Road Gasoline Light Duty Vehicles</v>
          </cell>
          <cell r="G879" t="str">
            <v>Mobile Sources</v>
          </cell>
          <cell r="H879" t="str">
            <v>Highway Vehicles - Gasoline</v>
          </cell>
          <cell r="I879" t="str">
            <v>Light Duty Gasoline Trucks 3 &amp; 4 (M6) = LDGT2 (M5)</v>
          </cell>
          <cell r="J879" t="str">
            <v>Urban Collector: Brake Wear</v>
          </cell>
          <cell r="L879" t="str">
            <v>2005</v>
          </cell>
          <cell r="M879">
            <v>37300</v>
          </cell>
          <cell r="N879">
            <v>40982</v>
          </cell>
        </row>
        <row r="880">
          <cell r="A880" t="str">
            <v>220104031T</v>
          </cell>
          <cell r="B880" t="str">
            <v>Onroad</v>
          </cell>
          <cell r="C880" t="str">
            <v>Highway Veh - Gasoline - Light Duty Trucks 3 &amp; 4 - Urban Collector: Tire Wear</v>
          </cell>
          <cell r="D880" t="str">
            <v>Mobile - On-Road Gasoline Light Duty Vehicles</v>
          </cell>
          <cell r="G880" t="str">
            <v>Mobile Sources</v>
          </cell>
          <cell r="H880" t="str">
            <v>Highway Vehicles - Gasoline</v>
          </cell>
          <cell r="I880" t="str">
            <v>Light Duty Gasoline Trucks 3 &amp; 4 (M6) = LDGT2 (M5)</v>
          </cell>
          <cell r="J880" t="str">
            <v>Urban Collector: Tire Wear</v>
          </cell>
          <cell r="L880" t="str">
            <v>2005</v>
          </cell>
          <cell r="M880">
            <v>37300</v>
          </cell>
          <cell r="N880">
            <v>40982</v>
          </cell>
        </row>
        <row r="881">
          <cell r="A881" t="str">
            <v>220104031V</v>
          </cell>
          <cell r="B881" t="str">
            <v>Onroad</v>
          </cell>
          <cell r="C881" t="str">
            <v>Highway Veh - Gasoline - Light Duty Trucks 3 &amp; 4 - Urban Collector: Evap (except Refueling)</v>
          </cell>
          <cell r="D881" t="str">
            <v>Mobile - On-Road Gasoline Light Duty Vehicles</v>
          </cell>
          <cell r="G881" t="str">
            <v>Mobile Sources</v>
          </cell>
          <cell r="H881" t="str">
            <v>Highway Vehicles - Gasoline</v>
          </cell>
          <cell r="I881" t="str">
            <v>Light Duty Gasoline Trucks 3 &amp; 4 (M6) = LDGT2 (M5)</v>
          </cell>
          <cell r="J881" t="str">
            <v>Urban Collector: Evap (except Refueling)</v>
          </cell>
          <cell r="L881" t="str">
            <v>2005</v>
          </cell>
          <cell r="M881">
            <v>37300</v>
          </cell>
          <cell r="N881">
            <v>40982</v>
          </cell>
        </row>
        <row r="882">
          <cell r="A882" t="str">
            <v>220104031X</v>
          </cell>
          <cell r="B882" t="str">
            <v>Onroad</v>
          </cell>
          <cell r="C882" t="str">
            <v>Highway Veh - Gasoline - Light Duty Trucks 3 &amp; 4 - Urban Collector: Exhaust</v>
          </cell>
          <cell r="D882" t="str">
            <v>Mobile - On-Road Gasoline Light Duty Vehicles</v>
          </cell>
          <cell r="G882" t="str">
            <v>Mobile Sources</v>
          </cell>
          <cell r="H882" t="str">
            <v>Highway Vehicles - Gasoline</v>
          </cell>
          <cell r="I882" t="str">
            <v>Light Duty Gasoline Trucks 3 &amp; 4 (M6) = LDGT2 (M5)</v>
          </cell>
          <cell r="J882" t="str">
            <v>Urban Collector: Exhaust</v>
          </cell>
          <cell r="L882" t="str">
            <v>2005</v>
          </cell>
          <cell r="M882">
            <v>37300</v>
          </cell>
          <cell r="N882">
            <v>40982</v>
          </cell>
        </row>
        <row r="883">
          <cell r="A883" t="str">
            <v>2201040330</v>
          </cell>
          <cell r="B883" t="str">
            <v>Onroad</v>
          </cell>
          <cell r="C883" t="str">
            <v>Highway Veh - Gasoline - Light Duty Trucks 3 &amp; 4 - Urban Local: Total</v>
          </cell>
          <cell r="D883" t="str">
            <v>Mobile - On-Road Gasoline Light Duty Vehicles</v>
          </cell>
          <cell r="G883" t="str">
            <v>Mobile Sources</v>
          </cell>
          <cell r="H883" t="str">
            <v>Highway Vehicles - Gasoline</v>
          </cell>
          <cell r="I883" t="str">
            <v>Light Duty Gasoline Trucks 3 &amp; 4 (M6) = LDGT2 (M5)</v>
          </cell>
          <cell r="J883" t="str">
            <v>Urban Local: Total</v>
          </cell>
          <cell r="N883">
            <v>40982</v>
          </cell>
        </row>
        <row r="884">
          <cell r="A884" t="str">
            <v>2201040331</v>
          </cell>
          <cell r="B884" t="str">
            <v>Onroad</v>
          </cell>
          <cell r="C884" t="str">
            <v>Highway Veh - Gasoline - Light Duty Trucks 3 &amp; 4 - Local: Urban Time 1</v>
          </cell>
          <cell r="D884" t="str">
            <v>Mobile - On-Road Gasoline Light Duty Vehicles</v>
          </cell>
          <cell r="G884" t="str">
            <v>Mobile Sources</v>
          </cell>
          <cell r="H884" t="str">
            <v>Highway Vehicles - Gasoline</v>
          </cell>
          <cell r="I884" t="str">
            <v>Light Duty Gasoline Trucks 3 &amp; 4 (M6) = LDGT2 (M5)</v>
          </cell>
          <cell r="J884" t="str">
            <v>Local: Urban Time 1</v>
          </cell>
          <cell r="L884" t="str">
            <v>2002</v>
          </cell>
          <cell r="N884">
            <v>40982</v>
          </cell>
        </row>
        <row r="885">
          <cell r="A885" t="str">
            <v>2201040332</v>
          </cell>
          <cell r="B885" t="str">
            <v>Onroad</v>
          </cell>
          <cell r="C885" t="str">
            <v>Highway Veh - Gasoline - Light Duty Trucks 3 &amp; 4 - Local: Urban Time 2</v>
          </cell>
          <cell r="D885" t="str">
            <v>Mobile - On-Road Gasoline Light Duty Vehicles</v>
          </cell>
          <cell r="G885" t="str">
            <v>Mobile Sources</v>
          </cell>
          <cell r="H885" t="str">
            <v>Highway Vehicles - Gasoline</v>
          </cell>
          <cell r="I885" t="str">
            <v>Light Duty Gasoline Trucks 3 &amp; 4 (M6) = LDGT2 (M5)</v>
          </cell>
          <cell r="J885" t="str">
            <v>Local: Urban Time 2</v>
          </cell>
          <cell r="L885" t="str">
            <v>2002</v>
          </cell>
          <cell r="N885">
            <v>40982</v>
          </cell>
        </row>
        <row r="886">
          <cell r="A886" t="str">
            <v>2201040333</v>
          </cell>
          <cell r="B886" t="str">
            <v>Onroad</v>
          </cell>
          <cell r="C886" t="str">
            <v>Highway Veh - Gasoline - Light Duty Trucks 3 &amp; 4 - Local: Urban Time 3</v>
          </cell>
          <cell r="D886" t="str">
            <v>Mobile - On-Road Gasoline Light Duty Vehicles</v>
          </cell>
          <cell r="G886" t="str">
            <v>Mobile Sources</v>
          </cell>
          <cell r="H886" t="str">
            <v>Highway Vehicles - Gasoline</v>
          </cell>
          <cell r="I886" t="str">
            <v>Light Duty Gasoline Trucks 3 &amp; 4 (M6) = LDGT2 (M5)</v>
          </cell>
          <cell r="J886" t="str">
            <v>Local: Urban Time 3</v>
          </cell>
          <cell r="L886" t="str">
            <v>2002</v>
          </cell>
          <cell r="N886">
            <v>40982</v>
          </cell>
        </row>
        <row r="887">
          <cell r="A887" t="str">
            <v>2201040334</v>
          </cell>
          <cell r="B887" t="str">
            <v>Onroad</v>
          </cell>
          <cell r="C887" t="str">
            <v>Highway Veh - Gasoline - Light Duty Trucks 3 &amp; 4 - Local: Urban Time 4</v>
          </cell>
          <cell r="D887" t="str">
            <v>Mobile - On-Road Gasoline Light Duty Vehicles</v>
          </cell>
          <cell r="G887" t="str">
            <v>Mobile Sources</v>
          </cell>
          <cell r="H887" t="str">
            <v>Highway Vehicles - Gasoline</v>
          </cell>
          <cell r="I887" t="str">
            <v>Light Duty Gasoline Trucks 3 &amp; 4 (M6) = LDGT2 (M5)</v>
          </cell>
          <cell r="J887" t="str">
            <v>Local: Urban Time 4</v>
          </cell>
          <cell r="L887" t="str">
            <v>2002</v>
          </cell>
          <cell r="N887">
            <v>40982</v>
          </cell>
        </row>
        <row r="888">
          <cell r="A888" t="str">
            <v>220104033B</v>
          </cell>
          <cell r="B888" t="str">
            <v>Onroad</v>
          </cell>
          <cell r="C888" t="str">
            <v>Highway Veh - Gasoline - Light Duty Trucks 3 &amp; 4 - Urban Local: Brake Wear</v>
          </cell>
          <cell r="D888" t="str">
            <v>Mobile - On-Road Gasoline Light Duty Vehicles</v>
          </cell>
          <cell r="G888" t="str">
            <v>Mobile Sources</v>
          </cell>
          <cell r="H888" t="str">
            <v>Highway Vehicles - Gasoline</v>
          </cell>
          <cell r="I888" t="str">
            <v>Light Duty Gasoline Trucks 3 &amp; 4 (M6) = LDGT2 (M5)</v>
          </cell>
          <cell r="J888" t="str">
            <v>Urban Local: Brake Wear</v>
          </cell>
          <cell r="L888" t="str">
            <v>2005</v>
          </cell>
          <cell r="M888">
            <v>37300</v>
          </cell>
          <cell r="N888">
            <v>40982</v>
          </cell>
        </row>
        <row r="889">
          <cell r="A889" t="str">
            <v>220104033T</v>
          </cell>
          <cell r="B889" t="str">
            <v>Onroad</v>
          </cell>
          <cell r="C889" t="str">
            <v>Highway Veh - Gasoline - Light Duty Trucks 3 &amp; 4 - Urban Local: Tire Wear</v>
          </cell>
          <cell r="D889" t="str">
            <v>Mobile - On-Road Gasoline Light Duty Vehicles</v>
          </cell>
          <cell r="G889" t="str">
            <v>Mobile Sources</v>
          </cell>
          <cell r="H889" t="str">
            <v>Highway Vehicles - Gasoline</v>
          </cell>
          <cell r="I889" t="str">
            <v>Light Duty Gasoline Trucks 3 &amp; 4 (M6) = LDGT2 (M5)</v>
          </cell>
          <cell r="J889" t="str">
            <v>Urban Local: Tire Wear</v>
          </cell>
          <cell r="L889" t="str">
            <v>2005</v>
          </cell>
          <cell r="M889">
            <v>37300</v>
          </cell>
          <cell r="N889">
            <v>40982</v>
          </cell>
        </row>
        <row r="890">
          <cell r="A890" t="str">
            <v>220104033V</v>
          </cell>
          <cell r="B890" t="str">
            <v>Onroad</v>
          </cell>
          <cell r="C890" t="str">
            <v>Highway Veh - Gasoline - Light Duty Trucks 3 &amp; 4 - Urban Local: Evap (except Refueling)</v>
          </cell>
          <cell r="D890" t="str">
            <v>Mobile - On-Road Gasoline Light Duty Vehicles</v>
          </cell>
          <cell r="G890" t="str">
            <v>Mobile Sources</v>
          </cell>
          <cell r="H890" t="str">
            <v>Highway Vehicles - Gasoline</v>
          </cell>
          <cell r="I890" t="str">
            <v>Light Duty Gasoline Trucks 3 &amp; 4 (M6) = LDGT2 (M5)</v>
          </cell>
          <cell r="J890" t="str">
            <v>Urban Local: Evap (except Refueling)</v>
          </cell>
          <cell r="L890" t="str">
            <v>2005</v>
          </cell>
          <cell r="M890">
            <v>37300</v>
          </cell>
          <cell r="N890">
            <v>40982</v>
          </cell>
        </row>
        <row r="891">
          <cell r="A891" t="str">
            <v>220104033X</v>
          </cell>
          <cell r="B891" t="str">
            <v>Onroad</v>
          </cell>
          <cell r="C891" t="str">
            <v>Highway Veh - Gasoline - Light Duty Trucks 3 &amp; 4 - Urban Local: Exhaust</v>
          </cell>
          <cell r="D891" t="str">
            <v>Mobile - On-Road Gasoline Light Duty Vehicles</v>
          </cell>
          <cell r="G891" t="str">
            <v>Mobile Sources</v>
          </cell>
          <cell r="H891" t="str">
            <v>Highway Vehicles - Gasoline</v>
          </cell>
          <cell r="I891" t="str">
            <v>Light Duty Gasoline Trucks 3 &amp; 4 (M6) = LDGT2 (M5)</v>
          </cell>
          <cell r="J891" t="str">
            <v>Urban Local: Exhaust</v>
          </cell>
          <cell r="L891" t="str">
            <v>2005</v>
          </cell>
          <cell r="M891">
            <v>37300</v>
          </cell>
          <cell r="N891">
            <v>40982</v>
          </cell>
        </row>
        <row r="892">
          <cell r="A892" t="str">
            <v>2201040350</v>
          </cell>
          <cell r="B892" t="str">
            <v>Onroad</v>
          </cell>
          <cell r="C892" t="str">
            <v>Highway Veh - Gasoline - Light Duty Trucks 3 &amp; 4 - Parking Area: Rural</v>
          </cell>
          <cell r="D892" t="str">
            <v>Mobile - On-Road Gasoline Light Duty Vehicles</v>
          </cell>
          <cell r="G892" t="str">
            <v>Mobile Sources</v>
          </cell>
          <cell r="H892" t="str">
            <v>Highway Vehicles - Gasoline</v>
          </cell>
          <cell r="I892" t="str">
            <v>Light Duty Gasoline Trucks 3 &amp; 4 (M6) = LDGT2 (M5)</v>
          </cell>
          <cell r="J892" t="str">
            <v>Parking Area: Rural</v>
          </cell>
          <cell r="L892" t="str">
            <v>2008</v>
          </cell>
          <cell r="M892">
            <v>39654</v>
          </cell>
          <cell r="N892">
            <v>40982</v>
          </cell>
        </row>
        <row r="893">
          <cell r="A893" t="str">
            <v>2201040370</v>
          </cell>
          <cell r="B893" t="str">
            <v>Onroad</v>
          </cell>
          <cell r="C893" t="str">
            <v>Highway Veh - Gasoline - Light Duty Trucks 3 &amp; 4 - Parking Area: Urban</v>
          </cell>
          <cell r="D893" t="str">
            <v>Mobile - On-Road Gasoline Light Duty Vehicles</v>
          </cell>
          <cell r="G893" t="str">
            <v>Mobile Sources</v>
          </cell>
          <cell r="H893" t="str">
            <v>Highway Vehicles - Gasoline</v>
          </cell>
          <cell r="I893" t="str">
            <v>Light Duty Gasoline Trucks 3 &amp; 4 (M6) = LDGT2 (M5)</v>
          </cell>
          <cell r="J893" t="str">
            <v>Parking Area: Urban</v>
          </cell>
          <cell r="L893" t="str">
            <v>2008</v>
          </cell>
          <cell r="M893">
            <v>39917</v>
          </cell>
          <cell r="N893">
            <v>40982</v>
          </cell>
        </row>
        <row r="894">
          <cell r="A894" t="str">
            <v>2201040390</v>
          </cell>
          <cell r="B894" t="str">
            <v>Onroad</v>
          </cell>
          <cell r="C894" t="str">
            <v>Highway Veh - Gasoline - Light Duty Trucks 3 &amp; 4 - Parking Area: Total</v>
          </cell>
          <cell r="D894" t="str">
            <v>Mobile - On-Road Gasoline Light Duty Vehicles</v>
          </cell>
          <cell r="G894" t="str">
            <v>Mobile Sources</v>
          </cell>
          <cell r="H894" t="str">
            <v>Highway Vehicles - Gasoline</v>
          </cell>
          <cell r="I894" t="str">
            <v>Light Duty Gasoline Trucks 3 &amp; 4 (M6) = LDGT2 (M5)</v>
          </cell>
          <cell r="J894" t="str">
            <v>Parking Area: Total</v>
          </cell>
          <cell r="M894">
            <v>40835</v>
          </cell>
          <cell r="N894">
            <v>40983</v>
          </cell>
        </row>
        <row r="895">
          <cell r="A895" t="str">
            <v>2201060000</v>
          </cell>
          <cell r="B895" t="str">
            <v>Onroad</v>
          </cell>
          <cell r="C895" t="str">
            <v>Highway Veh - Gasoline - NOT USED - Prev all LDGT (1&amp;2) in M5 - Total: All Road Types</v>
          </cell>
          <cell r="D895" t="str">
            <v>Mobile - On-Road Gasoline Light Duty Vehicles</v>
          </cell>
          <cell r="G895" t="str">
            <v>Mobile Sources</v>
          </cell>
          <cell r="H895" t="str">
            <v>Highway Vehicles - Gasoline</v>
          </cell>
          <cell r="I895" t="str">
            <v>NOT USED - Previously all LDGT (1&amp;2) under M5</v>
          </cell>
          <cell r="J895" t="str">
            <v>Total: All Road Types</v>
          </cell>
          <cell r="L895" t="str">
            <v>2002</v>
          </cell>
          <cell r="N895">
            <v>40982</v>
          </cell>
        </row>
        <row r="896">
          <cell r="A896" t="str">
            <v>2201060110</v>
          </cell>
          <cell r="B896" t="str">
            <v>Onroad</v>
          </cell>
          <cell r="C896" t="str">
            <v>Highway Veh - Gasoline - NOT USED - Prev all LDGT (1&amp;2) in M5 - Rural Interstate: Total</v>
          </cell>
          <cell r="D896" t="str">
            <v>Mobile - On-Road Gasoline Light Duty Vehicles</v>
          </cell>
          <cell r="G896" t="str">
            <v>Mobile Sources</v>
          </cell>
          <cell r="H896" t="str">
            <v>Highway Vehicles - Gasoline</v>
          </cell>
          <cell r="I896" t="str">
            <v>NOT USED - Previously all LDGT (1&amp;2) under M5</v>
          </cell>
          <cell r="J896" t="str">
            <v>Rural Interstate: Total</v>
          </cell>
          <cell r="L896" t="str">
            <v>2002</v>
          </cell>
          <cell r="N896">
            <v>40982</v>
          </cell>
        </row>
        <row r="897">
          <cell r="A897" t="str">
            <v>2201060111</v>
          </cell>
          <cell r="B897" t="str">
            <v>Onroad</v>
          </cell>
          <cell r="C897" t="str">
            <v>Highway Veh - Gasoline - NOT USED - Prev all LDGT (1&amp;2) in M5 - Interstate: Rural Time 1</v>
          </cell>
          <cell r="D897" t="str">
            <v>Mobile - On-Road Gasoline Light Duty Vehicles</v>
          </cell>
          <cell r="G897" t="str">
            <v>Mobile Sources</v>
          </cell>
          <cell r="H897" t="str">
            <v>Highway Vehicles - Gasoline</v>
          </cell>
          <cell r="I897" t="str">
            <v>NOT USED - Previously all LDGT (1&amp;2) under M5</v>
          </cell>
          <cell r="J897" t="str">
            <v>Interstate: Rural Time 1</v>
          </cell>
          <cell r="L897" t="str">
            <v>2002</v>
          </cell>
          <cell r="N897">
            <v>40982</v>
          </cell>
        </row>
        <row r="898">
          <cell r="A898" t="str">
            <v>2201060112</v>
          </cell>
          <cell r="B898" t="str">
            <v>Onroad</v>
          </cell>
          <cell r="C898" t="str">
            <v>Highway Veh - Gasoline - NOT USED - Prev all LDGT (1&amp;2) in M5 - Interstate: Rural Time 2</v>
          </cell>
          <cell r="D898" t="str">
            <v>Mobile - On-Road Gasoline Light Duty Vehicles</v>
          </cell>
          <cell r="G898" t="str">
            <v>Mobile Sources</v>
          </cell>
          <cell r="H898" t="str">
            <v>Highway Vehicles - Gasoline</v>
          </cell>
          <cell r="I898" t="str">
            <v>NOT USED - Previously all LDGT (1&amp;2) under M5</v>
          </cell>
          <cell r="J898" t="str">
            <v>Interstate: Rural Time 2</v>
          </cell>
          <cell r="L898" t="str">
            <v>2002</v>
          </cell>
          <cell r="N898">
            <v>40982</v>
          </cell>
        </row>
        <row r="899">
          <cell r="A899" t="str">
            <v>2201060113</v>
          </cell>
          <cell r="B899" t="str">
            <v>Onroad</v>
          </cell>
          <cell r="C899" t="str">
            <v>Highway Veh - Gasoline - NOT USED - Prev all LDGT (1&amp;2) in M5 - Interstate: Rural Time 3</v>
          </cell>
          <cell r="D899" t="str">
            <v>Mobile - On-Road Gasoline Light Duty Vehicles</v>
          </cell>
          <cell r="G899" t="str">
            <v>Mobile Sources</v>
          </cell>
          <cell r="H899" t="str">
            <v>Highway Vehicles - Gasoline</v>
          </cell>
          <cell r="I899" t="str">
            <v>NOT USED - Previously all LDGT (1&amp;2) under M5</v>
          </cell>
          <cell r="J899" t="str">
            <v>Interstate: Rural Time 3</v>
          </cell>
          <cell r="L899" t="str">
            <v>2002</v>
          </cell>
          <cell r="N899">
            <v>40982</v>
          </cell>
        </row>
        <row r="900">
          <cell r="A900" t="str">
            <v>2201060114</v>
          </cell>
          <cell r="B900" t="str">
            <v>Onroad</v>
          </cell>
          <cell r="C900" t="str">
            <v>Highway Veh - Gasoline - NOT USED - Prev all LDGT (1&amp;2) in M5 - Interstate: Rural Time 4</v>
          </cell>
          <cell r="D900" t="str">
            <v>Mobile - On-Road Gasoline Light Duty Vehicles</v>
          </cell>
          <cell r="G900" t="str">
            <v>Mobile Sources</v>
          </cell>
          <cell r="H900" t="str">
            <v>Highway Vehicles - Gasoline</v>
          </cell>
          <cell r="I900" t="str">
            <v>NOT USED - Previously all LDGT (1&amp;2) under M5</v>
          </cell>
          <cell r="J900" t="str">
            <v>Interstate: Rural Time 4</v>
          </cell>
          <cell r="L900" t="str">
            <v>2002</v>
          </cell>
          <cell r="N900">
            <v>40982</v>
          </cell>
        </row>
        <row r="901">
          <cell r="A901" t="str">
            <v>2201060130</v>
          </cell>
          <cell r="B901" t="str">
            <v>Onroad</v>
          </cell>
          <cell r="C901" t="str">
            <v>Highway Veh - Gasoline - NOT USED - Prev all LDGT (1&amp;2) in M5 - Rural Other Principal Arterial: Total</v>
          </cell>
          <cell r="D901" t="str">
            <v>Mobile - On-Road Gasoline Light Duty Vehicles</v>
          </cell>
          <cell r="G901" t="str">
            <v>Mobile Sources</v>
          </cell>
          <cell r="H901" t="str">
            <v>Highway Vehicles - Gasoline</v>
          </cell>
          <cell r="I901" t="str">
            <v>NOT USED - Previously all LDGT (1&amp;2) under M5</v>
          </cell>
          <cell r="J901" t="str">
            <v>Rural Other Principal Arterial: Total</v>
          </cell>
          <cell r="L901" t="str">
            <v>2002</v>
          </cell>
          <cell r="N901">
            <v>40982</v>
          </cell>
        </row>
        <row r="902">
          <cell r="A902" t="str">
            <v>2201060131</v>
          </cell>
          <cell r="B902" t="str">
            <v>Onroad</v>
          </cell>
          <cell r="C902" t="str">
            <v>Highway Veh - Gasoline - NOT USED - Prev all LDGT (1&amp;2) in M5 - Other Principal Arterial: Rural Time 1</v>
          </cell>
          <cell r="D902" t="str">
            <v>Mobile - On-Road Gasoline Light Duty Vehicles</v>
          </cell>
          <cell r="G902" t="str">
            <v>Mobile Sources</v>
          </cell>
          <cell r="H902" t="str">
            <v>Highway Vehicles - Gasoline</v>
          </cell>
          <cell r="I902" t="str">
            <v>NOT USED - Previously all LDGT (1&amp;2) under M5</v>
          </cell>
          <cell r="J902" t="str">
            <v>Other Principal Arterial: Rural Time 1</v>
          </cell>
          <cell r="L902" t="str">
            <v>2002</v>
          </cell>
          <cell r="N902">
            <v>40982</v>
          </cell>
        </row>
        <row r="903">
          <cell r="A903" t="str">
            <v>2201060132</v>
          </cell>
          <cell r="B903" t="str">
            <v>Onroad</v>
          </cell>
          <cell r="C903" t="str">
            <v>Highway Veh - Gasoline - NOT USED - Prev all LDGT (1&amp;2) in M5 - Other Principal Arterial: Rural Time 2</v>
          </cell>
          <cell r="D903" t="str">
            <v>Mobile - On-Road Gasoline Light Duty Vehicles</v>
          </cell>
          <cell r="G903" t="str">
            <v>Mobile Sources</v>
          </cell>
          <cell r="H903" t="str">
            <v>Highway Vehicles - Gasoline</v>
          </cell>
          <cell r="I903" t="str">
            <v>NOT USED - Previously all LDGT (1&amp;2) under M5</v>
          </cell>
          <cell r="J903" t="str">
            <v>Other Principal Arterial: Rural Time 2</v>
          </cell>
          <cell r="L903" t="str">
            <v>2002</v>
          </cell>
          <cell r="N903">
            <v>40982</v>
          </cell>
        </row>
        <row r="904">
          <cell r="A904" t="str">
            <v>2201060133</v>
          </cell>
          <cell r="B904" t="str">
            <v>Onroad</v>
          </cell>
          <cell r="C904" t="str">
            <v>Highway Veh - Gasoline - NOT USED - Prev all LDGT (1&amp;2) in M5 - Other Principal Arterial: Rural Time 3</v>
          </cell>
          <cell r="D904" t="str">
            <v>Mobile - On-Road Gasoline Light Duty Vehicles</v>
          </cell>
          <cell r="G904" t="str">
            <v>Mobile Sources</v>
          </cell>
          <cell r="H904" t="str">
            <v>Highway Vehicles - Gasoline</v>
          </cell>
          <cell r="I904" t="str">
            <v>NOT USED - Previously all LDGT (1&amp;2) under M5</v>
          </cell>
          <cell r="J904" t="str">
            <v>Other Principal Arterial: Rural Time 3</v>
          </cell>
          <cell r="L904" t="str">
            <v>2002</v>
          </cell>
          <cell r="N904">
            <v>40982</v>
          </cell>
        </row>
        <row r="905">
          <cell r="A905" t="str">
            <v>2201060134</v>
          </cell>
          <cell r="B905" t="str">
            <v>Onroad</v>
          </cell>
          <cell r="C905" t="str">
            <v>Highway Veh - Gasoline - NOT USED - Prev all LDGT (1&amp;2) in M5 - Other Principal Arterial: Rural Time 4</v>
          </cell>
          <cell r="D905" t="str">
            <v>Mobile - On-Road Gasoline Light Duty Vehicles</v>
          </cell>
          <cell r="G905" t="str">
            <v>Mobile Sources</v>
          </cell>
          <cell r="H905" t="str">
            <v>Highway Vehicles - Gasoline</v>
          </cell>
          <cell r="I905" t="str">
            <v>NOT USED - Previously all LDGT (1&amp;2) under M5</v>
          </cell>
          <cell r="J905" t="str">
            <v>Other Principal Arterial: Rural Time 4</v>
          </cell>
          <cell r="L905" t="str">
            <v>2002</v>
          </cell>
          <cell r="N905">
            <v>40982</v>
          </cell>
        </row>
        <row r="906">
          <cell r="A906" t="str">
            <v>2201060150</v>
          </cell>
          <cell r="B906" t="str">
            <v>Onroad</v>
          </cell>
          <cell r="C906" t="str">
            <v>Highway Veh - Gasoline - NOT USED - Prev all LDGT (1&amp;2) in M5 - Rural Minor Arterial: Total</v>
          </cell>
          <cell r="D906" t="str">
            <v>Mobile - On-Road Gasoline Light Duty Vehicles</v>
          </cell>
          <cell r="G906" t="str">
            <v>Mobile Sources</v>
          </cell>
          <cell r="H906" t="str">
            <v>Highway Vehicles - Gasoline</v>
          </cell>
          <cell r="I906" t="str">
            <v>NOT USED - Previously all LDGT (1&amp;2) under M5</v>
          </cell>
          <cell r="J906" t="str">
            <v>Rural Minor Arterial: Total</v>
          </cell>
          <cell r="L906" t="str">
            <v>2002</v>
          </cell>
          <cell r="N906">
            <v>40982</v>
          </cell>
        </row>
        <row r="907">
          <cell r="A907" t="str">
            <v>2201060151</v>
          </cell>
          <cell r="B907" t="str">
            <v>Onroad</v>
          </cell>
          <cell r="C907" t="str">
            <v>Highway Veh - Gasoline - NOT USED - Prev all LDGT (1&amp;2) in M5 - Minor Arterial: Rural Time 1</v>
          </cell>
          <cell r="D907" t="str">
            <v>Mobile - On-Road Gasoline Light Duty Vehicles</v>
          </cell>
          <cell r="G907" t="str">
            <v>Mobile Sources</v>
          </cell>
          <cell r="H907" t="str">
            <v>Highway Vehicles - Gasoline</v>
          </cell>
          <cell r="I907" t="str">
            <v>NOT USED - Previously all LDGT (1&amp;2) under M5</v>
          </cell>
          <cell r="J907" t="str">
            <v>Minor Arterial: Rural Time 1</v>
          </cell>
          <cell r="L907" t="str">
            <v>2002</v>
          </cell>
          <cell r="N907">
            <v>40982</v>
          </cell>
        </row>
        <row r="908">
          <cell r="A908" t="str">
            <v>2201060152</v>
          </cell>
          <cell r="B908" t="str">
            <v>Onroad</v>
          </cell>
          <cell r="C908" t="str">
            <v>Highway Veh - Gasoline - NOT USED - Prev all LDGT (1&amp;2) in M5 - Minor Arterial: Rural Time 2</v>
          </cell>
          <cell r="D908" t="str">
            <v>Mobile - On-Road Gasoline Light Duty Vehicles</v>
          </cell>
          <cell r="G908" t="str">
            <v>Mobile Sources</v>
          </cell>
          <cell r="H908" t="str">
            <v>Highway Vehicles - Gasoline</v>
          </cell>
          <cell r="I908" t="str">
            <v>NOT USED - Previously all LDGT (1&amp;2) under M5</v>
          </cell>
          <cell r="J908" t="str">
            <v>Minor Arterial: Rural Time 2</v>
          </cell>
          <cell r="L908" t="str">
            <v>2002</v>
          </cell>
          <cell r="N908">
            <v>40982</v>
          </cell>
        </row>
        <row r="909">
          <cell r="A909" t="str">
            <v>2201060153</v>
          </cell>
          <cell r="B909" t="str">
            <v>Onroad</v>
          </cell>
          <cell r="C909" t="str">
            <v>Highway Veh - Gasoline - NOT USED - Prev all LDGT (1&amp;2) in M5 - Minor Arterial: Rural Time 3</v>
          </cell>
          <cell r="D909" t="str">
            <v>Mobile - On-Road Gasoline Light Duty Vehicles</v>
          </cell>
          <cell r="G909" t="str">
            <v>Mobile Sources</v>
          </cell>
          <cell r="H909" t="str">
            <v>Highway Vehicles - Gasoline</v>
          </cell>
          <cell r="I909" t="str">
            <v>NOT USED - Previously all LDGT (1&amp;2) under M5</v>
          </cell>
          <cell r="J909" t="str">
            <v>Minor Arterial: Rural Time 3</v>
          </cell>
          <cell r="L909" t="str">
            <v>2002</v>
          </cell>
          <cell r="N909">
            <v>40982</v>
          </cell>
        </row>
        <row r="910">
          <cell r="A910" t="str">
            <v>2201060154</v>
          </cell>
          <cell r="B910" t="str">
            <v>Onroad</v>
          </cell>
          <cell r="C910" t="str">
            <v>Highway Veh - Gasoline - NOT USED - Prev all LDGT (1&amp;2) in M5 - Minor Arterial: Rural Time 4</v>
          </cell>
          <cell r="D910" t="str">
            <v>Mobile - On-Road Gasoline Light Duty Vehicles</v>
          </cell>
          <cell r="G910" t="str">
            <v>Mobile Sources</v>
          </cell>
          <cell r="H910" t="str">
            <v>Highway Vehicles - Gasoline</v>
          </cell>
          <cell r="I910" t="str">
            <v>NOT USED - Previously all LDGT (1&amp;2) under M5</v>
          </cell>
          <cell r="J910" t="str">
            <v>Minor Arterial: Rural Time 4</v>
          </cell>
          <cell r="L910" t="str">
            <v>2002</v>
          </cell>
          <cell r="N910">
            <v>40982</v>
          </cell>
        </row>
        <row r="911">
          <cell r="A911" t="str">
            <v>2201060170</v>
          </cell>
          <cell r="B911" t="str">
            <v>Onroad</v>
          </cell>
          <cell r="C911" t="str">
            <v>Highway Veh - Gasoline - NOT USED - Prev all LDGT (1&amp;2) in M5 - Rural Major Collector: Total</v>
          </cell>
          <cell r="D911" t="str">
            <v>Mobile - On-Road Gasoline Light Duty Vehicles</v>
          </cell>
          <cell r="G911" t="str">
            <v>Mobile Sources</v>
          </cell>
          <cell r="H911" t="str">
            <v>Highway Vehicles - Gasoline</v>
          </cell>
          <cell r="I911" t="str">
            <v>NOT USED - Previously all LDGT (1&amp;2) under M5</v>
          </cell>
          <cell r="J911" t="str">
            <v>Rural Major Collector: Total</v>
          </cell>
          <cell r="L911" t="str">
            <v>2002</v>
          </cell>
          <cell r="N911">
            <v>40982</v>
          </cell>
        </row>
        <row r="912">
          <cell r="A912" t="str">
            <v>2201060171</v>
          </cell>
          <cell r="B912" t="str">
            <v>Onroad</v>
          </cell>
          <cell r="C912" t="str">
            <v>Highway Veh - Gasoline - NOT USED - Prev all LDGT (1&amp;2) in M5 - Major Collector: Rural Time 1</v>
          </cell>
          <cell r="D912" t="str">
            <v>Mobile - On-Road Gasoline Light Duty Vehicles</v>
          </cell>
          <cell r="G912" t="str">
            <v>Mobile Sources</v>
          </cell>
          <cell r="H912" t="str">
            <v>Highway Vehicles - Gasoline</v>
          </cell>
          <cell r="I912" t="str">
            <v>NOT USED - Previously all LDGT (1&amp;2) under M5</v>
          </cell>
          <cell r="J912" t="str">
            <v>Major Collector: Rural Time 1</v>
          </cell>
          <cell r="L912" t="str">
            <v>2002</v>
          </cell>
          <cell r="N912">
            <v>40982</v>
          </cell>
        </row>
        <row r="913">
          <cell r="A913" t="str">
            <v>2201060172</v>
          </cell>
          <cell r="B913" t="str">
            <v>Onroad</v>
          </cell>
          <cell r="C913" t="str">
            <v>Highway Veh - Gasoline - NOT USED - Prev all LDGT (1&amp;2) in M5 - Major Collector: Rural Time 2</v>
          </cell>
          <cell r="D913" t="str">
            <v>Mobile - On-Road Gasoline Light Duty Vehicles</v>
          </cell>
          <cell r="G913" t="str">
            <v>Mobile Sources</v>
          </cell>
          <cell r="H913" t="str">
            <v>Highway Vehicles - Gasoline</v>
          </cell>
          <cell r="I913" t="str">
            <v>NOT USED - Previously all LDGT (1&amp;2) under M5</v>
          </cell>
          <cell r="J913" t="str">
            <v>Major Collector: Rural Time 2</v>
          </cell>
          <cell r="L913" t="str">
            <v>2002</v>
          </cell>
          <cell r="N913">
            <v>40982</v>
          </cell>
        </row>
        <row r="914">
          <cell r="A914" t="str">
            <v>2201060173</v>
          </cell>
          <cell r="B914" t="str">
            <v>Onroad</v>
          </cell>
          <cell r="C914" t="str">
            <v>Highway Veh - Gasoline - NOT USED - Prev all LDGT (1&amp;2) in M5 - Major Collector: Rural Time 3</v>
          </cell>
          <cell r="D914" t="str">
            <v>Mobile - On-Road Gasoline Light Duty Vehicles</v>
          </cell>
          <cell r="G914" t="str">
            <v>Mobile Sources</v>
          </cell>
          <cell r="H914" t="str">
            <v>Highway Vehicles - Gasoline</v>
          </cell>
          <cell r="I914" t="str">
            <v>NOT USED - Previously all LDGT (1&amp;2) under M5</v>
          </cell>
          <cell r="J914" t="str">
            <v>Major Collector: Rural Time 3</v>
          </cell>
          <cell r="L914" t="str">
            <v>2002</v>
          </cell>
          <cell r="N914">
            <v>40982</v>
          </cell>
        </row>
        <row r="915">
          <cell r="A915" t="str">
            <v>2201060174</v>
          </cell>
          <cell r="B915" t="str">
            <v>Onroad</v>
          </cell>
          <cell r="C915" t="str">
            <v>Highway Veh - Gasoline - NOT USED - Prev all LDGT (1&amp;2) in M5 - Major Collector: Rural Time 4</v>
          </cell>
          <cell r="D915" t="str">
            <v>Mobile - On-Road Gasoline Light Duty Vehicles</v>
          </cell>
          <cell r="G915" t="str">
            <v>Mobile Sources</v>
          </cell>
          <cell r="H915" t="str">
            <v>Highway Vehicles - Gasoline</v>
          </cell>
          <cell r="I915" t="str">
            <v>NOT USED - Previously all LDGT (1&amp;2) under M5</v>
          </cell>
          <cell r="J915" t="str">
            <v>Major Collector: Rural Time 4</v>
          </cell>
          <cell r="L915" t="str">
            <v>2002</v>
          </cell>
          <cell r="N915">
            <v>40982</v>
          </cell>
        </row>
        <row r="916">
          <cell r="A916" t="str">
            <v>2201060190</v>
          </cell>
          <cell r="B916" t="str">
            <v>Onroad</v>
          </cell>
          <cell r="C916" t="str">
            <v>Highway Veh - Gasoline - NOT USED - Prev all LDGT (1&amp;2) in M5 - Rural Minor Collector: Total</v>
          </cell>
          <cell r="D916" t="str">
            <v>Mobile - On-Road Gasoline Light Duty Vehicles</v>
          </cell>
          <cell r="G916" t="str">
            <v>Mobile Sources</v>
          </cell>
          <cell r="H916" t="str">
            <v>Highway Vehicles - Gasoline</v>
          </cell>
          <cell r="I916" t="str">
            <v>NOT USED - Previously all LDGT (1&amp;2) under M5</v>
          </cell>
          <cell r="J916" t="str">
            <v>Rural Minor Collector: Total</v>
          </cell>
          <cell r="L916" t="str">
            <v>2002</v>
          </cell>
          <cell r="N916">
            <v>40982</v>
          </cell>
        </row>
        <row r="917">
          <cell r="A917" t="str">
            <v>2201060191</v>
          </cell>
          <cell r="B917" t="str">
            <v>Onroad</v>
          </cell>
          <cell r="C917" t="str">
            <v>Highway Veh - Gasoline - NOT USED - Prev all LDGT (1&amp;2) in M5 - Minor Collector: Rural Time 1</v>
          </cell>
          <cell r="D917" t="str">
            <v>Mobile - On-Road Gasoline Light Duty Vehicles</v>
          </cell>
          <cell r="G917" t="str">
            <v>Mobile Sources</v>
          </cell>
          <cell r="H917" t="str">
            <v>Highway Vehicles - Gasoline</v>
          </cell>
          <cell r="I917" t="str">
            <v>NOT USED - Previously all LDGT (1&amp;2) under M5</v>
          </cell>
          <cell r="J917" t="str">
            <v>Minor Collector: Rural Time 1</v>
          </cell>
          <cell r="L917" t="str">
            <v>2002</v>
          </cell>
          <cell r="N917">
            <v>40982</v>
          </cell>
        </row>
        <row r="918">
          <cell r="A918" t="str">
            <v>2201060192</v>
          </cell>
          <cell r="B918" t="str">
            <v>Onroad</v>
          </cell>
          <cell r="C918" t="str">
            <v>Highway Veh - Gasoline - NOT USED - Prev all LDGT (1&amp;2) in M5 - Minor Collector: Rural Time 2</v>
          </cell>
          <cell r="D918" t="str">
            <v>Mobile - On-Road Gasoline Light Duty Vehicles</v>
          </cell>
          <cell r="G918" t="str">
            <v>Mobile Sources</v>
          </cell>
          <cell r="H918" t="str">
            <v>Highway Vehicles - Gasoline</v>
          </cell>
          <cell r="I918" t="str">
            <v>NOT USED - Previously all LDGT (1&amp;2) under M5</v>
          </cell>
          <cell r="J918" t="str">
            <v>Minor Collector: Rural Time 2</v>
          </cell>
          <cell r="L918" t="str">
            <v>2002</v>
          </cell>
          <cell r="N918">
            <v>40982</v>
          </cell>
        </row>
        <row r="919">
          <cell r="A919" t="str">
            <v>2201060193</v>
          </cell>
          <cell r="B919" t="str">
            <v>Onroad</v>
          </cell>
          <cell r="C919" t="str">
            <v>Highway Veh - Gasoline - NOT USED - Prev all LDGT (1&amp;2) in M5 - Minor Collector: Rural Time 3</v>
          </cell>
          <cell r="D919" t="str">
            <v>Mobile - On-Road Gasoline Light Duty Vehicles</v>
          </cell>
          <cell r="G919" t="str">
            <v>Mobile Sources</v>
          </cell>
          <cell r="H919" t="str">
            <v>Highway Vehicles - Gasoline</v>
          </cell>
          <cell r="I919" t="str">
            <v>NOT USED - Previously all LDGT (1&amp;2) under M5</v>
          </cell>
          <cell r="J919" t="str">
            <v>Minor Collector: Rural Time 3</v>
          </cell>
          <cell r="L919" t="str">
            <v>2002</v>
          </cell>
          <cell r="N919">
            <v>40982</v>
          </cell>
        </row>
        <row r="920">
          <cell r="A920" t="str">
            <v>2201060194</v>
          </cell>
          <cell r="B920" t="str">
            <v>Onroad</v>
          </cell>
          <cell r="C920" t="str">
            <v>Highway Veh - Gasoline - NOT USED - Prev all LDGT (1&amp;2) in M5 - Minor Collector: Rural Time 4</v>
          </cell>
          <cell r="D920" t="str">
            <v>Mobile - On-Road Gasoline Light Duty Vehicles</v>
          </cell>
          <cell r="G920" t="str">
            <v>Mobile Sources</v>
          </cell>
          <cell r="H920" t="str">
            <v>Highway Vehicles - Gasoline</v>
          </cell>
          <cell r="I920" t="str">
            <v>NOT USED - Previously all LDGT (1&amp;2) under M5</v>
          </cell>
          <cell r="J920" t="str">
            <v>Minor Collector: Rural Time 4</v>
          </cell>
          <cell r="L920" t="str">
            <v>2002</v>
          </cell>
          <cell r="N920">
            <v>40982</v>
          </cell>
        </row>
        <row r="921">
          <cell r="A921" t="str">
            <v>2201060210</v>
          </cell>
          <cell r="B921" t="str">
            <v>Onroad</v>
          </cell>
          <cell r="C921" t="str">
            <v>Highway Veh - Gasoline - NOT USED - Prev all LDGT (1&amp;2) in M5 - Rural Local: Total</v>
          </cell>
          <cell r="D921" t="str">
            <v>Mobile - On-Road Gasoline Light Duty Vehicles</v>
          </cell>
          <cell r="G921" t="str">
            <v>Mobile Sources</v>
          </cell>
          <cell r="H921" t="str">
            <v>Highway Vehicles - Gasoline</v>
          </cell>
          <cell r="I921" t="str">
            <v>NOT USED - Previously all LDGT (1&amp;2) under M5</v>
          </cell>
          <cell r="J921" t="str">
            <v>Rural Local: Total</v>
          </cell>
          <cell r="L921" t="str">
            <v>2002</v>
          </cell>
          <cell r="N921">
            <v>40982</v>
          </cell>
        </row>
        <row r="922">
          <cell r="A922" t="str">
            <v>2201060211</v>
          </cell>
          <cell r="B922" t="str">
            <v>Onroad</v>
          </cell>
          <cell r="C922" t="str">
            <v>Highway Veh - Gasoline - NOT USED - Prev all LDGT (1&amp;2) in M5 - Local: Rural Time 1</v>
          </cell>
          <cell r="D922" t="str">
            <v>Mobile - On-Road Gasoline Light Duty Vehicles</v>
          </cell>
          <cell r="G922" t="str">
            <v>Mobile Sources</v>
          </cell>
          <cell r="H922" t="str">
            <v>Highway Vehicles - Gasoline</v>
          </cell>
          <cell r="I922" t="str">
            <v>NOT USED - Previously all LDGT (1&amp;2) under M5</v>
          </cell>
          <cell r="J922" t="str">
            <v>Local: Rural Time 1</v>
          </cell>
          <cell r="L922" t="str">
            <v>2002</v>
          </cell>
          <cell r="N922">
            <v>40982</v>
          </cell>
        </row>
        <row r="923">
          <cell r="A923" t="str">
            <v>2201060212</v>
          </cell>
          <cell r="B923" t="str">
            <v>Onroad</v>
          </cell>
          <cell r="C923" t="str">
            <v>Highway Veh - Gasoline - NOT USED - Prev all LDGT (1&amp;2) in M5 - Local: Rural Time 2</v>
          </cell>
          <cell r="D923" t="str">
            <v>Mobile - On-Road Gasoline Light Duty Vehicles</v>
          </cell>
          <cell r="G923" t="str">
            <v>Mobile Sources</v>
          </cell>
          <cell r="H923" t="str">
            <v>Highway Vehicles - Gasoline</v>
          </cell>
          <cell r="I923" t="str">
            <v>NOT USED - Previously all LDGT (1&amp;2) under M5</v>
          </cell>
          <cell r="J923" t="str">
            <v>Local: Rural Time 2</v>
          </cell>
          <cell r="L923" t="str">
            <v>2002</v>
          </cell>
          <cell r="N923">
            <v>40982</v>
          </cell>
        </row>
        <row r="924">
          <cell r="A924" t="str">
            <v>2201060213</v>
          </cell>
          <cell r="B924" t="str">
            <v>Onroad</v>
          </cell>
          <cell r="C924" t="str">
            <v>Highway Veh - Gasoline - NOT USED - Prev all LDGT (1&amp;2) in M5 - Local: Rural Time 3</v>
          </cell>
          <cell r="D924" t="str">
            <v>Mobile - On-Road Gasoline Light Duty Vehicles</v>
          </cell>
          <cell r="G924" t="str">
            <v>Mobile Sources</v>
          </cell>
          <cell r="H924" t="str">
            <v>Highway Vehicles - Gasoline</v>
          </cell>
          <cell r="I924" t="str">
            <v>NOT USED - Previously all LDGT (1&amp;2) under M5</v>
          </cell>
          <cell r="J924" t="str">
            <v>Local: Rural Time 3</v>
          </cell>
          <cell r="L924" t="str">
            <v>2002</v>
          </cell>
          <cell r="N924">
            <v>40982</v>
          </cell>
        </row>
        <row r="925">
          <cell r="A925" t="str">
            <v>2201060214</v>
          </cell>
          <cell r="B925" t="str">
            <v>Onroad</v>
          </cell>
          <cell r="C925" t="str">
            <v>Highway Veh - Gasoline - NOT USED - Prev all LDGT (1&amp;2) in M5 - Local: Rural Time 4</v>
          </cell>
          <cell r="D925" t="str">
            <v>Mobile - On-Road Gasoline Light Duty Vehicles</v>
          </cell>
          <cell r="G925" t="str">
            <v>Mobile Sources</v>
          </cell>
          <cell r="H925" t="str">
            <v>Highway Vehicles - Gasoline</v>
          </cell>
          <cell r="I925" t="str">
            <v>NOT USED - Previously all LDGT (1&amp;2) under M5</v>
          </cell>
          <cell r="J925" t="str">
            <v>Local: Rural Time 4</v>
          </cell>
          <cell r="L925" t="str">
            <v>2002</v>
          </cell>
          <cell r="N925">
            <v>40982</v>
          </cell>
        </row>
        <row r="926">
          <cell r="A926" t="str">
            <v>2201060230</v>
          </cell>
          <cell r="B926" t="str">
            <v>Onroad</v>
          </cell>
          <cell r="C926" t="str">
            <v>Highway Veh - Gasoline - NOT USED - Prev all LDGT (1&amp;2) in M5 - Urban Interstate: Total</v>
          </cell>
          <cell r="D926" t="str">
            <v>Mobile - On-Road Gasoline Light Duty Vehicles</v>
          </cell>
          <cell r="G926" t="str">
            <v>Mobile Sources</v>
          </cell>
          <cell r="H926" t="str">
            <v>Highway Vehicles - Gasoline</v>
          </cell>
          <cell r="I926" t="str">
            <v>NOT USED - Previously all LDGT (1&amp;2) under M5</v>
          </cell>
          <cell r="J926" t="str">
            <v>Urban Interstate: Total</v>
          </cell>
          <cell r="L926" t="str">
            <v>2002</v>
          </cell>
          <cell r="N926">
            <v>40982</v>
          </cell>
        </row>
        <row r="927">
          <cell r="A927" t="str">
            <v>2201060231</v>
          </cell>
          <cell r="B927" t="str">
            <v>Onroad</v>
          </cell>
          <cell r="C927" t="str">
            <v>Highway Veh - Gasoline - NOT USED - Prev all LDGT (1&amp;2) in M5 - Interstate: Urban Time 1</v>
          </cell>
          <cell r="D927" t="str">
            <v>Mobile - On-Road Gasoline Light Duty Vehicles</v>
          </cell>
          <cell r="G927" t="str">
            <v>Mobile Sources</v>
          </cell>
          <cell r="H927" t="str">
            <v>Highway Vehicles - Gasoline</v>
          </cell>
          <cell r="I927" t="str">
            <v>NOT USED - Previously all LDGT (1&amp;2) under M5</v>
          </cell>
          <cell r="J927" t="str">
            <v>Interstate: Urban Time 1</v>
          </cell>
          <cell r="L927" t="str">
            <v>2002</v>
          </cell>
          <cell r="N927">
            <v>40982</v>
          </cell>
        </row>
        <row r="928">
          <cell r="A928" t="str">
            <v>2201060232</v>
          </cell>
          <cell r="B928" t="str">
            <v>Onroad</v>
          </cell>
          <cell r="C928" t="str">
            <v>Highway Veh - Gasoline - NOT USED - Prev all LDGT (1&amp;2) in M5 - Interstate: Urban Time 2</v>
          </cell>
          <cell r="D928" t="str">
            <v>Mobile - On-Road Gasoline Light Duty Vehicles</v>
          </cell>
          <cell r="G928" t="str">
            <v>Mobile Sources</v>
          </cell>
          <cell r="H928" t="str">
            <v>Highway Vehicles - Gasoline</v>
          </cell>
          <cell r="I928" t="str">
            <v>NOT USED - Previously all LDGT (1&amp;2) under M5</v>
          </cell>
          <cell r="J928" t="str">
            <v>Interstate: Urban Time 2</v>
          </cell>
          <cell r="L928" t="str">
            <v>2002</v>
          </cell>
          <cell r="N928">
            <v>40982</v>
          </cell>
        </row>
        <row r="929">
          <cell r="A929" t="str">
            <v>2201060233</v>
          </cell>
          <cell r="B929" t="str">
            <v>Onroad</v>
          </cell>
          <cell r="C929" t="str">
            <v>Highway Veh - Gasoline - NOT USED - Prev all LDGT (1&amp;2) in M5 - Interstate: Urban Time 3</v>
          </cell>
          <cell r="D929" t="str">
            <v>Mobile - On-Road Gasoline Light Duty Vehicles</v>
          </cell>
          <cell r="G929" t="str">
            <v>Mobile Sources</v>
          </cell>
          <cell r="H929" t="str">
            <v>Highway Vehicles - Gasoline</v>
          </cell>
          <cell r="I929" t="str">
            <v>NOT USED - Previously all LDGT (1&amp;2) under M5</v>
          </cell>
          <cell r="J929" t="str">
            <v>Interstate: Urban Time 3</v>
          </cell>
          <cell r="L929" t="str">
            <v>2002</v>
          </cell>
          <cell r="N929">
            <v>40982</v>
          </cell>
        </row>
        <row r="930">
          <cell r="A930" t="str">
            <v>2201060234</v>
          </cell>
          <cell r="B930" t="str">
            <v>Onroad</v>
          </cell>
          <cell r="C930" t="str">
            <v>Highway Veh - Gasoline - NOT USED - Prev all LDGT (1&amp;2) in M5 - Interstate: Urban Time 4</v>
          </cell>
          <cell r="D930" t="str">
            <v>Mobile - On-Road Gasoline Light Duty Vehicles</v>
          </cell>
          <cell r="G930" t="str">
            <v>Mobile Sources</v>
          </cell>
          <cell r="H930" t="str">
            <v>Highway Vehicles - Gasoline</v>
          </cell>
          <cell r="I930" t="str">
            <v>NOT USED - Previously all LDGT (1&amp;2) under M5</v>
          </cell>
          <cell r="J930" t="str">
            <v>Interstate: Urban Time 4</v>
          </cell>
          <cell r="L930" t="str">
            <v>2002</v>
          </cell>
          <cell r="N930">
            <v>40982</v>
          </cell>
        </row>
        <row r="931">
          <cell r="A931" t="str">
            <v>2201060250</v>
          </cell>
          <cell r="B931" t="str">
            <v>Onroad</v>
          </cell>
          <cell r="C931" t="str">
            <v>Highway Veh - Gasoline - NOT USED - Prev all LDGT (1&amp;2) in M5 - Urban Other Freeways &amp; Expressways: Total</v>
          </cell>
          <cell r="D931" t="str">
            <v>Mobile - On-Road Gasoline Light Duty Vehicles</v>
          </cell>
          <cell r="G931" t="str">
            <v>Mobile Sources</v>
          </cell>
          <cell r="H931" t="str">
            <v>Highway Vehicles - Gasoline</v>
          </cell>
          <cell r="I931" t="str">
            <v>NOT USED - Previously all LDGT (1&amp;2) under M5</v>
          </cell>
          <cell r="J931" t="str">
            <v>Urban Other Freeways and Expressways: Total</v>
          </cell>
          <cell r="L931" t="str">
            <v>2002</v>
          </cell>
          <cell r="N931">
            <v>40982</v>
          </cell>
        </row>
        <row r="932">
          <cell r="A932" t="str">
            <v>2201060251</v>
          </cell>
          <cell r="B932" t="str">
            <v>Onroad</v>
          </cell>
          <cell r="C932" t="str">
            <v>Highway Veh - Gasoline - NOT USED - Prev all LDGT (1&amp;2) in M5 - Other Freeways &amp; Expressways: Urban Time 1</v>
          </cell>
          <cell r="D932" t="str">
            <v>Mobile - On-Road Gasoline Light Duty Vehicles</v>
          </cell>
          <cell r="G932" t="str">
            <v>Mobile Sources</v>
          </cell>
          <cell r="H932" t="str">
            <v>Highway Vehicles - Gasoline</v>
          </cell>
          <cell r="I932" t="str">
            <v>NOT USED - Previously all LDGT (1&amp;2) under M5</v>
          </cell>
          <cell r="J932" t="str">
            <v>Other Freeways and Expressways: Urban Time 1</v>
          </cell>
          <cell r="L932" t="str">
            <v>2002</v>
          </cell>
          <cell r="N932">
            <v>40982</v>
          </cell>
        </row>
        <row r="933">
          <cell r="A933" t="str">
            <v>2201060252</v>
          </cell>
          <cell r="B933" t="str">
            <v>Onroad</v>
          </cell>
          <cell r="C933" t="str">
            <v>Highway Veh - Gasoline - NOT USED - Prev all LDGT (1&amp;2) in M5 - Other Freeways &amp; Expressways: Urban Time 2</v>
          </cell>
          <cell r="D933" t="str">
            <v>Mobile - On-Road Gasoline Light Duty Vehicles</v>
          </cell>
          <cell r="G933" t="str">
            <v>Mobile Sources</v>
          </cell>
          <cell r="H933" t="str">
            <v>Highway Vehicles - Gasoline</v>
          </cell>
          <cell r="I933" t="str">
            <v>NOT USED - Previously all LDGT (1&amp;2) under M5</v>
          </cell>
          <cell r="J933" t="str">
            <v>Other Freeways and Expressways: Urban Time 2</v>
          </cell>
          <cell r="L933" t="str">
            <v>2002</v>
          </cell>
          <cell r="N933">
            <v>40982</v>
          </cell>
        </row>
        <row r="934">
          <cell r="A934" t="str">
            <v>2201060253</v>
          </cell>
          <cell r="B934" t="str">
            <v>Onroad</v>
          </cell>
          <cell r="C934" t="str">
            <v>Highway Veh - Gasoline - NOT USED - Prev all LDGT (1&amp;2) in M5 - Other Freeways &amp; Expressways: Urban Time 3</v>
          </cell>
          <cell r="D934" t="str">
            <v>Mobile - On-Road Gasoline Light Duty Vehicles</v>
          </cell>
          <cell r="G934" t="str">
            <v>Mobile Sources</v>
          </cell>
          <cell r="H934" t="str">
            <v>Highway Vehicles - Gasoline</v>
          </cell>
          <cell r="I934" t="str">
            <v>NOT USED - Previously all LDGT (1&amp;2) under M5</v>
          </cell>
          <cell r="J934" t="str">
            <v>Other Freeways and Expressways: Urban Time 3</v>
          </cell>
          <cell r="L934" t="str">
            <v>2002</v>
          </cell>
          <cell r="N934">
            <v>40982</v>
          </cell>
        </row>
        <row r="935">
          <cell r="A935" t="str">
            <v>2201060254</v>
          </cell>
          <cell r="B935" t="str">
            <v>Onroad</v>
          </cell>
          <cell r="C935" t="str">
            <v>Highway Veh - Gasoline - NOT USED - Prev all LDGT (1&amp;2) in M5 - Other Freeways &amp; Expressways: Urban Time 4</v>
          </cell>
          <cell r="D935" t="str">
            <v>Mobile - On-Road Gasoline Light Duty Vehicles</v>
          </cell>
          <cell r="G935" t="str">
            <v>Mobile Sources</v>
          </cell>
          <cell r="H935" t="str">
            <v>Highway Vehicles - Gasoline</v>
          </cell>
          <cell r="I935" t="str">
            <v>NOT USED - Previously all LDGT (1&amp;2) under M5</v>
          </cell>
          <cell r="J935" t="str">
            <v>Other Freeways and Expressways: Urban Time 4</v>
          </cell>
          <cell r="L935" t="str">
            <v>2002</v>
          </cell>
          <cell r="N935">
            <v>40982</v>
          </cell>
        </row>
        <row r="936">
          <cell r="A936" t="str">
            <v>2201060270</v>
          </cell>
          <cell r="B936" t="str">
            <v>Onroad</v>
          </cell>
          <cell r="C936" t="str">
            <v>Highway Veh - Gasoline - NOT USED - Prev all LDGT (1&amp;2) in M5 - Urban Other Principal Arterial: Total</v>
          </cell>
          <cell r="D936" t="str">
            <v>Mobile - On-Road Gasoline Light Duty Vehicles</v>
          </cell>
          <cell r="G936" t="str">
            <v>Mobile Sources</v>
          </cell>
          <cell r="H936" t="str">
            <v>Highway Vehicles - Gasoline</v>
          </cell>
          <cell r="I936" t="str">
            <v>NOT USED - Previously all LDGT (1&amp;2) under M5</v>
          </cell>
          <cell r="J936" t="str">
            <v>Urban Other Principal Arterial: Total</v>
          </cell>
          <cell r="L936" t="str">
            <v>2002</v>
          </cell>
          <cell r="N936">
            <v>40982</v>
          </cell>
        </row>
        <row r="937">
          <cell r="A937" t="str">
            <v>2201060271</v>
          </cell>
          <cell r="B937" t="str">
            <v>Onroad</v>
          </cell>
          <cell r="C937" t="str">
            <v>Highway Veh - Gasoline - NOT USED - Prev all LDGT (1&amp;2) in M5 - Other Principal Arterial: Urban Time 1</v>
          </cell>
          <cell r="D937" t="str">
            <v>Mobile - On-Road Gasoline Light Duty Vehicles</v>
          </cell>
          <cell r="G937" t="str">
            <v>Mobile Sources</v>
          </cell>
          <cell r="H937" t="str">
            <v>Highway Vehicles - Gasoline</v>
          </cell>
          <cell r="I937" t="str">
            <v>NOT USED - Previously all LDGT (1&amp;2) under M5</v>
          </cell>
          <cell r="J937" t="str">
            <v>Other Principal Arterial: Urban Time 1</v>
          </cell>
          <cell r="L937" t="str">
            <v>2002</v>
          </cell>
          <cell r="N937">
            <v>40982</v>
          </cell>
        </row>
        <row r="938">
          <cell r="A938" t="str">
            <v>2201060272</v>
          </cell>
          <cell r="B938" t="str">
            <v>Onroad</v>
          </cell>
          <cell r="C938" t="str">
            <v>Highway Veh - Gasoline - NOT USED - Prev all LDGT (1&amp;2) in M5 - Other Principal Arterial: Urban Time 2</v>
          </cell>
          <cell r="D938" t="str">
            <v>Mobile - On-Road Gasoline Light Duty Vehicles</v>
          </cell>
          <cell r="G938" t="str">
            <v>Mobile Sources</v>
          </cell>
          <cell r="H938" t="str">
            <v>Highway Vehicles - Gasoline</v>
          </cell>
          <cell r="I938" t="str">
            <v>NOT USED - Previously all LDGT (1&amp;2) under M5</v>
          </cell>
          <cell r="J938" t="str">
            <v>Other Principal Arterial: Urban Time 2</v>
          </cell>
          <cell r="L938" t="str">
            <v>2002</v>
          </cell>
          <cell r="N938">
            <v>40982</v>
          </cell>
        </row>
        <row r="939">
          <cell r="A939" t="str">
            <v>2201060273</v>
          </cell>
          <cell r="B939" t="str">
            <v>Onroad</v>
          </cell>
          <cell r="C939" t="str">
            <v>Highway Veh - Gasoline - NOT USED - Prev all LDGT (1&amp;2) in M5 - Other Principal Arterial: Urban Time 3</v>
          </cell>
          <cell r="D939" t="str">
            <v>Mobile - On-Road Gasoline Light Duty Vehicles</v>
          </cell>
          <cell r="G939" t="str">
            <v>Mobile Sources</v>
          </cell>
          <cell r="H939" t="str">
            <v>Highway Vehicles - Gasoline</v>
          </cell>
          <cell r="I939" t="str">
            <v>NOT USED - Previously all LDGT (1&amp;2) under M5</v>
          </cell>
          <cell r="J939" t="str">
            <v>Other Principal Arterial: Urban Time 3</v>
          </cell>
          <cell r="L939" t="str">
            <v>2002</v>
          </cell>
          <cell r="N939">
            <v>40982</v>
          </cell>
        </row>
        <row r="940">
          <cell r="A940" t="str">
            <v>2201060274</v>
          </cell>
          <cell r="B940" t="str">
            <v>Onroad</v>
          </cell>
          <cell r="C940" t="str">
            <v>Highway Veh - Gasoline - NOT USED - Prev all LDGT (1&amp;2) in M5 - Other Principal Arterial: Urban Time 4</v>
          </cell>
          <cell r="D940" t="str">
            <v>Mobile - On-Road Gasoline Light Duty Vehicles</v>
          </cell>
          <cell r="G940" t="str">
            <v>Mobile Sources</v>
          </cell>
          <cell r="H940" t="str">
            <v>Highway Vehicles - Gasoline</v>
          </cell>
          <cell r="I940" t="str">
            <v>NOT USED - Previously all LDGT (1&amp;2) under M5</v>
          </cell>
          <cell r="J940" t="str">
            <v>Other Principal Arterial: Urban Time 4</v>
          </cell>
          <cell r="L940" t="str">
            <v>2002</v>
          </cell>
          <cell r="N940">
            <v>40982</v>
          </cell>
        </row>
        <row r="941">
          <cell r="A941" t="str">
            <v>2201060290</v>
          </cell>
          <cell r="B941" t="str">
            <v>Onroad</v>
          </cell>
          <cell r="C941" t="str">
            <v>Highway Veh - Gasoline - NOT USED - Prev all LDGT (1&amp;2) in M5 - Urban Minor Arterial: Total</v>
          </cell>
          <cell r="D941" t="str">
            <v>Mobile - On-Road Gasoline Light Duty Vehicles</v>
          </cell>
          <cell r="G941" t="str">
            <v>Mobile Sources</v>
          </cell>
          <cell r="H941" t="str">
            <v>Highway Vehicles - Gasoline</v>
          </cell>
          <cell r="I941" t="str">
            <v>NOT USED - Previously all LDGT (1&amp;2) under M5</v>
          </cell>
          <cell r="J941" t="str">
            <v>Urban Minor Arterial: Total</v>
          </cell>
          <cell r="L941" t="str">
            <v>2002</v>
          </cell>
          <cell r="N941">
            <v>40982</v>
          </cell>
        </row>
        <row r="942">
          <cell r="A942" t="str">
            <v>2201060291</v>
          </cell>
          <cell r="B942" t="str">
            <v>Onroad</v>
          </cell>
          <cell r="C942" t="str">
            <v>Highway Veh - Gasoline - NOT USED - Prev all LDGT (1&amp;2) in M5 - Minor Arterial: Urban Time 1</v>
          </cell>
          <cell r="D942" t="str">
            <v>Mobile - On-Road Gasoline Light Duty Vehicles</v>
          </cell>
          <cell r="G942" t="str">
            <v>Mobile Sources</v>
          </cell>
          <cell r="H942" t="str">
            <v>Highway Vehicles - Gasoline</v>
          </cell>
          <cell r="I942" t="str">
            <v>NOT USED - Previously all LDGT (1&amp;2) under M5</v>
          </cell>
          <cell r="J942" t="str">
            <v>Minor Arterial: Urban Time 1</v>
          </cell>
          <cell r="L942" t="str">
            <v>2002</v>
          </cell>
          <cell r="N942">
            <v>40982</v>
          </cell>
        </row>
        <row r="943">
          <cell r="A943" t="str">
            <v>2201060292</v>
          </cell>
          <cell r="B943" t="str">
            <v>Onroad</v>
          </cell>
          <cell r="C943" t="str">
            <v>Highway Veh - Gasoline - NOT USED - Prev all LDGT (1&amp;2) in M5 - Minor Arterial: Urban Time 2</v>
          </cell>
          <cell r="D943" t="str">
            <v>Mobile - On-Road Gasoline Light Duty Vehicles</v>
          </cell>
          <cell r="G943" t="str">
            <v>Mobile Sources</v>
          </cell>
          <cell r="H943" t="str">
            <v>Highway Vehicles - Gasoline</v>
          </cell>
          <cell r="I943" t="str">
            <v>NOT USED - Previously all LDGT (1&amp;2) under M5</v>
          </cell>
          <cell r="J943" t="str">
            <v>Minor Arterial: Urban Time 2</v>
          </cell>
          <cell r="L943" t="str">
            <v>2002</v>
          </cell>
          <cell r="N943">
            <v>40982</v>
          </cell>
        </row>
        <row r="944">
          <cell r="A944" t="str">
            <v>2201060293</v>
          </cell>
          <cell r="B944" t="str">
            <v>Onroad</v>
          </cell>
          <cell r="C944" t="str">
            <v>Highway Veh - Gasoline - NOT USED - Prev all LDGT (1&amp;2) in M5 - Minor Arterial: Urban Time 3</v>
          </cell>
          <cell r="D944" t="str">
            <v>Mobile - On-Road Gasoline Light Duty Vehicles</v>
          </cell>
          <cell r="G944" t="str">
            <v>Mobile Sources</v>
          </cell>
          <cell r="H944" t="str">
            <v>Highway Vehicles - Gasoline</v>
          </cell>
          <cell r="I944" t="str">
            <v>NOT USED - Previously all LDGT (1&amp;2) under M5</v>
          </cell>
          <cell r="J944" t="str">
            <v>Minor Arterial: Urban Time 3</v>
          </cell>
          <cell r="L944" t="str">
            <v>2002</v>
          </cell>
          <cell r="N944">
            <v>40982</v>
          </cell>
        </row>
        <row r="945">
          <cell r="A945" t="str">
            <v>2201060294</v>
          </cell>
          <cell r="B945" t="str">
            <v>Onroad</v>
          </cell>
          <cell r="C945" t="str">
            <v>Highway Veh - Gasoline - NOT USED - Prev all LDGT (1&amp;2) in M5 - Minor Arterial: Urban Time 4</v>
          </cell>
          <cell r="D945" t="str">
            <v>Mobile - On-Road Gasoline Light Duty Vehicles</v>
          </cell>
          <cell r="G945" t="str">
            <v>Mobile Sources</v>
          </cell>
          <cell r="H945" t="str">
            <v>Highway Vehicles - Gasoline</v>
          </cell>
          <cell r="I945" t="str">
            <v>NOT USED - Previously all LDGT (1&amp;2) under M5</v>
          </cell>
          <cell r="J945" t="str">
            <v>Minor Arterial: Urban Time 4</v>
          </cell>
          <cell r="L945" t="str">
            <v>2002</v>
          </cell>
          <cell r="N945">
            <v>40982</v>
          </cell>
        </row>
        <row r="946">
          <cell r="A946" t="str">
            <v>2201060310</v>
          </cell>
          <cell r="B946" t="str">
            <v>Onroad</v>
          </cell>
          <cell r="C946" t="str">
            <v>Highway Veh - Gasoline - NOT USED - Prev all LDGT (1&amp;2) in M5 - Urban Collector: Total</v>
          </cell>
          <cell r="D946" t="str">
            <v>Mobile - On-Road Gasoline Light Duty Vehicles</v>
          </cell>
          <cell r="G946" t="str">
            <v>Mobile Sources</v>
          </cell>
          <cell r="H946" t="str">
            <v>Highway Vehicles - Gasoline</v>
          </cell>
          <cell r="I946" t="str">
            <v>NOT USED - Previously all LDGT (1&amp;2) under M5</v>
          </cell>
          <cell r="J946" t="str">
            <v>Urban Collector: Total</v>
          </cell>
          <cell r="L946" t="str">
            <v>2002</v>
          </cell>
          <cell r="N946">
            <v>40982</v>
          </cell>
        </row>
        <row r="947">
          <cell r="A947" t="str">
            <v>2201060311</v>
          </cell>
          <cell r="B947" t="str">
            <v>Onroad</v>
          </cell>
          <cell r="C947" t="str">
            <v>Highway Veh - Gasoline - NOT USED - Prev all LDGT (1&amp;2) in M5 - Collector: Urban Time 1</v>
          </cell>
          <cell r="D947" t="str">
            <v>Mobile - On-Road Gasoline Light Duty Vehicles</v>
          </cell>
          <cell r="G947" t="str">
            <v>Mobile Sources</v>
          </cell>
          <cell r="H947" t="str">
            <v>Highway Vehicles - Gasoline</v>
          </cell>
          <cell r="I947" t="str">
            <v>NOT USED - Previously all LDGT (1&amp;2) under M5</v>
          </cell>
          <cell r="J947" t="str">
            <v>Collector: Urban Time 1</v>
          </cell>
          <cell r="L947" t="str">
            <v>2002</v>
          </cell>
          <cell r="N947">
            <v>40982</v>
          </cell>
        </row>
        <row r="948">
          <cell r="A948" t="str">
            <v>2201060312</v>
          </cell>
          <cell r="B948" t="str">
            <v>Onroad</v>
          </cell>
          <cell r="C948" t="str">
            <v>Highway Veh - Gasoline - NOT USED - Prev all LDGT (1&amp;2) in M5 - Collector: Urban Time 2</v>
          </cell>
          <cell r="D948" t="str">
            <v>Mobile - On-Road Gasoline Light Duty Vehicles</v>
          </cell>
          <cell r="G948" t="str">
            <v>Mobile Sources</v>
          </cell>
          <cell r="H948" t="str">
            <v>Highway Vehicles - Gasoline</v>
          </cell>
          <cell r="I948" t="str">
            <v>NOT USED - Previously all LDGT (1&amp;2) under M5</v>
          </cell>
          <cell r="J948" t="str">
            <v>Collector: Urban Time 2</v>
          </cell>
          <cell r="L948" t="str">
            <v>2002</v>
          </cell>
          <cell r="N948">
            <v>40982</v>
          </cell>
        </row>
        <row r="949">
          <cell r="A949" t="str">
            <v>2201060313</v>
          </cell>
          <cell r="B949" t="str">
            <v>Onroad</v>
          </cell>
          <cell r="C949" t="str">
            <v>Highway Veh - Gasoline - NOT USED - Prev all LDGT (1&amp;2) in M5 - Collector: Urban Time 3</v>
          </cell>
          <cell r="D949" t="str">
            <v>Mobile - On-Road Gasoline Light Duty Vehicles</v>
          </cell>
          <cell r="G949" t="str">
            <v>Mobile Sources</v>
          </cell>
          <cell r="H949" t="str">
            <v>Highway Vehicles - Gasoline</v>
          </cell>
          <cell r="I949" t="str">
            <v>NOT USED - Previously all LDGT (1&amp;2) under M5</v>
          </cell>
          <cell r="J949" t="str">
            <v>Collector: Urban Time 3</v>
          </cell>
          <cell r="L949" t="str">
            <v>2002</v>
          </cell>
          <cell r="N949">
            <v>40982</v>
          </cell>
        </row>
        <row r="950">
          <cell r="A950" t="str">
            <v>2201060314</v>
          </cell>
          <cell r="B950" t="str">
            <v>Onroad</v>
          </cell>
          <cell r="C950" t="str">
            <v>Highway Veh - Gasoline - NOT USED - Prev all LDGT (1&amp;2) in M5 - Collector: Urban Time 4</v>
          </cell>
          <cell r="D950" t="str">
            <v>Mobile - On-Road Gasoline Light Duty Vehicles</v>
          </cell>
          <cell r="G950" t="str">
            <v>Mobile Sources</v>
          </cell>
          <cell r="H950" t="str">
            <v>Highway Vehicles - Gasoline</v>
          </cell>
          <cell r="I950" t="str">
            <v>NOT USED - Previously all LDGT (1&amp;2) under M5</v>
          </cell>
          <cell r="J950" t="str">
            <v>Collector: Urban Time 4</v>
          </cell>
          <cell r="L950" t="str">
            <v>2002</v>
          </cell>
          <cell r="N950">
            <v>40982</v>
          </cell>
        </row>
        <row r="951">
          <cell r="A951" t="str">
            <v>2201060330</v>
          </cell>
          <cell r="B951" t="str">
            <v>Onroad</v>
          </cell>
          <cell r="C951" t="str">
            <v>Highway Veh - Gasoline - NOT USED - Prev all LDGT (1&amp;2) in M5 - Urban Local: Total</v>
          </cell>
          <cell r="D951" t="str">
            <v>Mobile - On-Road Gasoline Light Duty Vehicles</v>
          </cell>
          <cell r="G951" t="str">
            <v>Mobile Sources</v>
          </cell>
          <cell r="H951" t="str">
            <v>Highway Vehicles - Gasoline</v>
          </cell>
          <cell r="I951" t="str">
            <v>NOT USED - Previously all LDGT (1&amp;2) under M5</v>
          </cell>
          <cell r="J951" t="str">
            <v>Urban Local: Total</v>
          </cell>
          <cell r="L951" t="str">
            <v>2002</v>
          </cell>
          <cell r="N951">
            <v>40982</v>
          </cell>
        </row>
        <row r="952">
          <cell r="A952" t="str">
            <v>2201060331</v>
          </cell>
          <cell r="B952" t="str">
            <v>Onroad</v>
          </cell>
          <cell r="C952" t="str">
            <v>Highway Veh - Gasoline - NOT USED - Prev all LDGT (1&amp;2) in M5 - Local: Urban Time 1</v>
          </cell>
          <cell r="D952" t="str">
            <v>Mobile - On-Road Gasoline Light Duty Vehicles</v>
          </cell>
          <cell r="G952" t="str">
            <v>Mobile Sources</v>
          </cell>
          <cell r="H952" t="str">
            <v>Highway Vehicles - Gasoline</v>
          </cell>
          <cell r="I952" t="str">
            <v>NOT USED - Previously all LDGT (1&amp;2) under M5</v>
          </cell>
          <cell r="J952" t="str">
            <v>Local: Urban Time 1</v>
          </cell>
          <cell r="L952" t="str">
            <v>2002</v>
          </cell>
          <cell r="N952">
            <v>40982</v>
          </cell>
        </row>
        <row r="953">
          <cell r="A953" t="str">
            <v>2201060332</v>
          </cell>
          <cell r="B953" t="str">
            <v>Onroad</v>
          </cell>
          <cell r="C953" t="str">
            <v>Highway Veh - Gasoline - NOT USED - Prev all LDGT (1&amp;2) in M5 - Local: Urban Time 2</v>
          </cell>
          <cell r="D953" t="str">
            <v>Mobile - On-Road Gasoline Light Duty Vehicles</v>
          </cell>
          <cell r="G953" t="str">
            <v>Mobile Sources</v>
          </cell>
          <cell r="H953" t="str">
            <v>Highway Vehicles - Gasoline</v>
          </cell>
          <cell r="I953" t="str">
            <v>NOT USED - Previously all LDGT (1&amp;2) under M5</v>
          </cell>
          <cell r="J953" t="str">
            <v>Local: Urban Time 2</v>
          </cell>
          <cell r="L953" t="str">
            <v>2002</v>
          </cell>
          <cell r="N953">
            <v>40982</v>
          </cell>
        </row>
        <row r="954">
          <cell r="A954" t="str">
            <v>2201060333</v>
          </cell>
          <cell r="B954" t="str">
            <v>Onroad</v>
          </cell>
          <cell r="C954" t="str">
            <v>Highway Veh - Gasoline - NOT USED - Prev all LDGT (1&amp;2) in M5 - Local: Urban Time 3</v>
          </cell>
          <cell r="D954" t="str">
            <v>Mobile - On-Road Gasoline Light Duty Vehicles</v>
          </cell>
          <cell r="G954" t="str">
            <v>Mobile Sources</v>
          </cell>
          <cell r="H954" t="str">
            <v>Highway Vehicles - Gasoline</v>
          </cell>
          <cell r="I954" t="str">
            <v>NOT USED - Previously all LDGT (1&amp;2) under M5</v>
          </cell>
          <cell r="J954" t="str">
            <v>Local: Urban Time 3</v>
          </cell>
          <cell r="L954" t="str">
            <v>2002</v>
          </cell>
          <cell r="N954">
            <v>40982</v>
          </cell>
        </row>
        <row r="955">
          <cell r="A955" t="str">
            <v>2201060334</v>
          </cell>
          <cell r="B955" t="str">
            <v>Onroad</v>
          </cell>
          <cell r="C955" t="str">
            <v>Highway Veh - Gasoline - NOT USED - Prev all LDGT (1&amp;2) in M5 - Local: Urban Time 4</v>
          </cell>
          <cell r="D955" t="str">
            <v>Mobile - On-Road Gasoline Light Duty Vehicles</v>
          </cell>
          <cell r="G955" t="str">
            <v>Mobile Sources</v>
          </cell>
          <cell r="H955" t="str">
            <v>Highway Vehicles - Gasoline</v>
          </cell>
          <cell r="I955" t="str">
            <v>NOT USED - Previously all LDGT (1&amp;2) under M5</v>
          </cell>
          <cell r="J955" t="str">
            <v>Local: Urban Time 4</v>
          </cell>
          <cell r="L955" t="str">
            <v>2002</v>
          </cell>
          <cell r="N955">
            <v>40982</v>
          </cell>
        </row>
        <row r="956">
          <cell r="A956" t="str">
            <v>2201070000</v>
          </cell>
          <cell r="B956" t="str">
            <v>Onroad</v>
          </cell>
          <cell r="C956" t="str">
            <v>Highway Veh - Gasoline - Heavy Duty Veh 2B thru 8B &amp; Buses (HDGV) - Total: All Road Types</v>
          </cell>
          <cell r="D956" t="str">
            <v>Mobile - On-Road Gasoline Heavy Duty Vehicles</v>
          </cell>
          <cell r="G956" t="str">
            <v>Mobile Sources</v>
          </cell>
          <cell r="H956" t="str">
            <v>Highway Vehicles - Gasoline</v>
          </cell>
          <cell r="I956" t="str">
            <v>Heavy Duty Gasoline Vehicles 2B thru 8B &amp; Buses (HDGV)</v>
          </cell>
          <cell r="J956" t="str">
            <v>Total: All Road Types</v>
          </cell>
          <cell r="L956" t="str">
            <v>2005</v>
          </cell>
          <cell r="N956">
            <v>40982</v>
          </cell>
        </row>
        <row r="957">
          <cell r="A957" t="str">
            <v>2201070110</v>
          </cell>
          <cell r="B957" t="str">
            <v>Onroad</v>
          </cell>
          <cell r="C957" t="str">
            <v>Highway Veh - Gasoline - Heavy Duty Veh 2B thru 8B &amp; Buses (HDGV) - Rural Interstate: Total</v>
          </cell>
          <cell r="D957" t="str">
            <v>Mobile - On-Road Gasoline Heavy Duty Vehicles</v>
          </cell>
          <cell r="G957" t="str">
            <v>Mobile Sources</v>
          </cell>
          <cell r="H957" t="str">
            <v>Highway Vehicles - Gasoline</v>
          </cell>
          <cell r="I957" t="str">
            <v>Heavy Duty Gasoline Vehicles 2B thru 8B &amp; Buses (HDGV)</v>
          </cell>
          <cell r="J957" t="str">
            <v>Rural Interstate: Total</v>
          </cell>
          <cell r="N957">
            <v>40982</v>
          </cell>
        </row>
        <row r="958">
          <cell r="A958" t="str">
            <v>2201070111</v>
          </cell>
          <cell r="B958" t="str">
            <v>Onroad</v>
          </cell>
          <cell r="C958" t="str">
            <v>Highway Veh - Gasoline - Heavy Duty Veh 2B thru 8B &amp; Buses (HDGV) - Interstate: Rural Time 1</v>
          </cell>
          <cell r="D958" t="str">
            <v>Mobile - On-Road Gasoline Heavy Duty Vehicles</v>
          </cell>
          <cell r="G958" t="str">
            <v>Mobile Sources</v>
          </cell>
          <cell r="H958" t="str">
            <v>Highway Vehicles - Gasoline</v>
          </cell>
          <cell r="I958" t="str">
            <v>Heavy Duty Gasoline Vehicles 2B thru 8B &amp; Buses (HDGV)</v>
          </cell>
          <cell r="J958" t="str">
            <v>Interstate: Rural Time 1</v>
          </cell>
          <cell r="L958" t="str">
            <v>2002</v>
          </cell>
          <cell r="N958">
            <v>40982</v>
          </cell>
        </row>
        <row r="959">
          <cell r="A959" t="str">
            <v>2201070112</v>
          </cell>
          <cell r="B959" t="str">
            <v>Onroad</v>
          </cell>
          <cell r="C959" t="str">
            <v>Highway Veh - Gasoline - Heavy Duty Veh 2B thru 8B &amp; Buses (HDGV) - Interstate: Rural Time 2</v>
          </cell>
          <cell r="D959" t="str">
            <v>Mobile - On-Road Gasoline Heavy Duty Vehicles</v>
          </cell>
          <cell r="G959" t="str">
            <v>Mobile Sources</v>
          </cell>
          <cell r="H959" t="str">
            <v>Highway Vehicles - Gasoline</v>
          </cell>
          <cell r="I959" t="str">
            <v>Heavy Duty Gasoline Vehicles 2B thru 8B &amp; Buses (HDGV)</v>
          </cell>
          <cell r="J959" t="str">
            <v>Interstate: Rural Time 2</v>
          </cell>
          <cell r="L959" t="str">
            <v>2002</v>
          </cell>
          <cell r="N959">
            <v>40982</v>
          </cell>
        </row>
        <row r="960">
          <cell r="A960" t="str">
            <v>2201070113</v>
          </cell>
          <cell r="B960" t="str">
            <v>Onroad</v>
          </cell>
          <cell r="C960" t="str">
            <v>Highway Veh - Gasoline - Heavy Duty Veh 2B thru 8B &amp; Buses (HDGV) - Interstate: Rural Time 3</v>
          </cell>
          <cell r="D960" t="str">
            <v>Mobile - On-Road Gasoline Heavy Duty Vehicles</v>
          </cell>
          <cell r="G960" t="str">
            <v>Mobile Sources</v>
          </cell>
          <cell r="H960" t="str">
            <v>Highway Vehicles - Gasoline</v>
          </cell>
          <cell r="I960" t="str">
            <v>Heavy Duty Gasoline Vehicles 2B thru 8B &amp; Buses (HDGV)</v>
          </cell>
          <cell r="J960" t="str">
            <v>Interstate: Rural Time 3</v>
          </cell>
          <cell r="L960" t="str">
            <v>2002</v>
          </cell>
          <cell r="N960">
            <v>40982</v>
          </cell>
        </row>
        <row r="961">
          <cell r="A961" t="str">
            <v>2201070114</v>
          </cell>
          <cell r="B961" t="str">
            <v>Onroad</v>
          </cell>
          <cell r="C961" t="str">
            <v>Highway Veh - Gasoline - Heavy Duty Veh 2B thru 8B &amp; Buses (HDGV) - Interstate: Rural Time 4</v>
          </cell>
          <cell r="D961" t="str">
            <v>Mobile - On-Road Gasoline Heavy Duty Vehicles</v>
          </cell>
          <cell r="G961" t="str">
            <v>Mobile Sources</v>
          </cell>
          <cell r="H961" t="str">
            <v>Highway Vehicles - Gasoline</v>
          </cell>
          <cell r="I961" t="str">
            <v>Heavy Duty Gasoline Vehicles 2B thru 8B &amp; Buses (HDGV)</v>
          </cell>
          <cell r="J961" t="str">
            <v>Interstate: Rural Time 4</v>
          </cell>
          <cell r="L961" t="str">
            <v>2002</v>
          </cell>
          <cell r="N961">
            <v>40982</v>
          </cell>
        </row>
        <row r="962">
          <cell r="A962" t="str">
            <v>220107011B</v>
          </cell>
          <cell r="B962" t="str">
            <v>Onroad</v>
          </cell>
          <cell r="C962" t="str">
            <v>Highway Veh - Gasoline - Heavy Duty Veh 2B thru 8B &amp; Buses (HDGV) - Rural Interstate: Brake Wear</v>
          </cell>
          <cell r="D962" t="str">
            <v>Mobile - On-Road Gasoline Heavy Duty Vehicles</v>
          </cell>
          <cell r="G962" t="str">
            <v>Mobile Sources</v>
          </cell>
          <cell r="H962" t="str">
            <v>Highway Vehicles - Gasoline</v>
          </cell>
          <cell r="I962" t="str">
            <v>Heavy Duty Gasoline Vehicles 2B thru 8B &amp; Buses (HDGV)</v>
          </cell>
          <cell r="J962" t="str">
            <v>Rural Interstate: Brake Wear</v>
          </cell>
          <cell r="L962" t="str">
            <v>2005</v>
          </cell>
          <cell r="M962">
            <v>37300</v>
          </cell>
          <cell r="N962">
            <v>40982</v>
          </cell>
        </row>
        <row r="963">
          <cell r="A963" t="str">
            <v>220107011T</v>
          </cell>
          <cell r="B963" t="str">
            <v>Onroad</v>
          </cell>
          <cell r="C963" t="str">
            <v>Highway Veh - Gasoline - Heavy Duty Veh 2B thru 8B &amp; Buses (HDGV) - Rural Interstate: Tire Wear</v>
          </cell>
          <cell r="D963" t="str">
            <v>Mobile - On-Road Gasoline Heavy Duty Vehicles</v>
          </cell>
          <cell r="G963" t="str">
            <v>Mobile Sources</v>
          </cell>
          <cell r="H963" t="str">
            <v>Highway Vehicles - Gasoline</v>
          </cell>
          <cell r="I963" t="str">
            <v>Heavy Duty Gasoline Vehicles 2B thru 8B &amp; Buses (HDGV)</v>
          </cell>
          <cell r="J963" t="str">
            <v>Rural Interstate: Tire Wear</v>
          </cell>
          <cell r="L963" t="str">
            <v>2005</v>
          </cell>
          <cell r="M963">
            <v>37300</v>
          </cell>
          <cell r="N963">
            <v>40982</v>
          </cell>
        </row>
        <row r="964">
          <cell r="A964" t="str">
            <v>220107011V</v>
          </cell>
          <cell r="B964" t="str">
            <v>Onroad</v>
          </cell>
          <cell r="C964" t="str">
            <v>Highway Veh - Gasoline - Heavy Duty Veh 2B thru 8B &amp; Buses (HDGV) - Rural Interstate: Evap (except Refueling)</v>
          </cell>
          <cell r="D964" t="str">
            <v>Mobile - On-Road Gasoline Heavy Duty Vehicles</v>
          </cell>
          <cell r="G964" t="str">
            <v>Mobile Sources</v>
          </cell>
          <cell r="H964" t="str">
            <v>Highway Vehicles - Gasoline</v>
          </cell>
          <cell r="I964" t="str">
            <v>Heavy Duty Gasoline Vehicles 2B thru 8B &amp; Buses (HDGV)</v>
          </cell>
          <cell r="J964" t="str">
            <v>Rural Interstate: Evap (except Refueling)</v>
          </cell>
          <cell r="L964" t="str">
            <v>2005</v>
          </cell>
          <cell r="M964">
            <v>37300</v>
          </cell>
          <cell r="N964">
            <v>40982</v>
          </cell>
        </row>
        <row r="965">
          <cell r="A965" t="str">
            <v>220107011X</v>
          </cell>
          <cell r="B965" t="str">
            <v>Onroad</v>
          </cell>
          <cell r="C965" t="str">
            <v>Highway Veh - Gasoline - Heavy Duty Veh 2B thru 8B &amp; Buses (HDGV) - Rural Interstate: Exhaust</v>
          </cell>
          <cell r="D965" t="str">
            <v>Mobile - On-Road Gasoline Heavy Duty Vehicles</v>
          </cell>
          <cell r="G965" t="str">
            <v>Mobile Sources</v>
          </cell>
          <cell r="H965" t="str">
            <v>Highway Vehicles - Gasoline</v>
          </cell>
          <cell r="I965" t="str">
            <v>Heavy Duty Gasoline Vehicles 2B thru 8B &amp; Buses (HDGV)</v>
          </cell>
          <cell r="J965" t="str">
            <v>Rural Interstate: Exhaust</v>
          </cell>
          <cell r="L965" t="str">
            <v>2005</v>
          </cell>
          <cell r="M965">
            <v>37300</v>
          </cell>
          <cell r="N965">
            <v>40982</v>
          </cell>
        </row>
        <row r="966">
          <cell r="A966" t="str">
            <v>2201070130</v>
          </cell>
          <cell r="B966" t="str">
            <v>Onroad</v>
          </cell>
          <cell r="C966" t="str">
            <v>Highway Veh - Gasoline - Heavy Duty Veh 2B thru 8B &amp; Buses (HDGV) - Rural Other Principal Arterial: Total</v>
          </cell>
          <cell r="D966" t="str">
            <v>Mobile - On-Road Gasoline Heavy Duty Vehicles</v>
          </cell>
          <cell r="G966" t="str">
            <v>Mobile Sources</v>
          </cell>
          <cell r="H966" t="str">
            <v>Highway Vehicles - Gasoline</v>
          </cell>
          <cell r="I966" t="str">
            <v>Heavy Duty Gasoline Vehicles 2B thru 8B &amp; Buses (HDGV)</v>
          </cell>
          <cell r="J966" t="str">
            <v>Rural Other Principal Arterial: Total</v>
          </cell>
          <cell r="N966">
            <v>40982</v>
          </cell>
        </row>
        <row r="967">
          <cell r="A967" t="str">
            <v>2201070131</v>
          </cell>
          <cell r="B967" t="str">
            <v>Onroad</v>
          </cell>
          <cell r="C967" t="str">
            <v>Highway Veh - Gasoline - Heavy Duty Veh 2B thru 8B &amp; Buses (HDGV) - Other Principal Arterial: Rural Time 1</v>
          </cell>
          <cell r="D967" t="str">
            <v>Mobile - On-Road Gasoline Heavy Duty Vehicles</v>
          </cell>
          <cell r="G967" t="str">
            <v>Mobile Sources</v>
          </cell>
          <cell r="H967" t="str">
            <v>Highway Vehicles - Gasoline</v>
          </cell>
          <cell r="I967" t="str">
            <v>Heavy Duty Gasoline Vehicles 2B thru 8B &amp; Buses (HDGV)</v>
          </cell>
          <cell r="J967" t="str">
            <v>Other Principal Arterial: Rural Time 1</v>
          </cell>
          <cell r="L967" t="str">
            <v>2002</v>
          </cell>
          <cell r="N967">
            <v>40982</v>
          </cell>
        </row>
        <row r="968">
          <cell r="A968" t="str">
            <v>2201070132</v>
          </cell>
          <cell r="B968" t="str">
            <v>Onroad</v>
          </cell>
          <cell r="C968" t="str">
            <v>Highway Veh - Gasoline - Heavy Duty Veh 2B thru 8B &amp; Buses (HDGV) - Other Principal Arterial: Rural Time 2</v>
          </cell>
          <cell r="D968" t="str">
            <v>Mobile - On-Road Gasoline Heavy Duty Vehicles</v>
          </cell>
          <cell r="G968" t="str">
            <v>Mobile Sources</v>
          </cell>
          <cell r="H968" t="str">
            <v>Highway Vehicles - Gasoline</v>
          </cell>
          <cell r="I968" t="str">
            <v>Heavy Duty Gasoline Vehicles 2B thru 8B &amp; Buses (HDGV)</v>
          </cell>
          <cell r="J968" t="str">
            <v>Other Principal Arterial: Rural Time 2</v>
          </cell>
          <cell r="L968" t="str">
            <v>2002</v>
          </cell>
          <cell r="N968">
            <v>40982</v>
          </cell>
        </row>
        <row r="969">
          <cell r="A969" t="str">
            <v>2201070133</v>
          </cell>
          <cell r="B969" t="str">
            <v>Onroad</v>
          </cell>
          <cell r="C969" t="str">
            <v>Highway Veh - Gasoline - Heavy Duty Veh 2B thru 8B &amp; Buses (HDGV) - Other Principal Arterial: Rural Time 3</v>
          </cell>
          <cell r="D969" t="str">
            <v>Mobile - On-Road Gasoline Heavy Duty Vehicles</v>
          </cell>
          <cell r="G969" t="str">
            <v>Mobile Sources</v>
          </cell>
          <cell r="H969" t="str">
            <v>Highway Vehicles - Gasoline</v>
          </cell>
          <cell r="I969" t="str">
            <v>Heavy Duty Gasoline Vehicles 2B thru 8B &amp; Buses (HDGV)</v>
          </cell>
          <cell r="J969" t="str">
            <v>Other Principal Arterial: Rural Time 3</v>
          </cell>
          <cell r="L969" t="str">
            <v>2002</v>
          </cell>
          <cell r="N969">
            <v>40982</v>
          </cell>
        </row>
        <row r="970">
          <cell r="A970" t="str">
            <v>2201070134</v>
          </cell>
          <cell r="B970" t="str">
            <v>Onroad</v>
          </cell>
          <cell r="C970" t="str">
            <v>Highway Veh - Gasoline - Heavy Duty Veh 2B thru 8B &amp; Buses (HDGV) - Other Principal Arterial: Rural Time 4</v>
          </cell>
          <cell r="D970" t="str">
            <v>Mobile - On-Road Gasoline Heavy Duty Vehicles</v>
          </cell>
          <cell r="G970" t="str">
            <v>Mobile Sources</v>
          </cell>
          <cell r="H970" t="str">
            <v>Highway Vehicles - Gasoline</v>
          </cell>
          <cell r="I970" t="str">
            <v>Heavy Duty Gasoline Vehicles 2B thru 8B &amp; Buses (HDGV)</v>
          </cell>
          <cell r="J970" t="str">
            <v>Other Principal Arterial: Rural Time 4</v>
          </cell>
          <cell r="L970" t="str">
            <v>2002</v>
          </cell>
          <cell r="N970">
            <v>40982</v>
          </cell>
        </row>
        <row r="971">
          <cell r="A971" t="str">
            <v>220107013B</v>
          </cell>
          <cell r="B971" t="str">
            <v>Onroad</v>
          </cell>
          <cell r="C971" t="str">
            <v>Highway Veh - Gasoline - Heavy Duty Veh 2B thru 8B &amp; Buses (HDGV) - Rural Other Principal Arterial: Brake Wear</v>
          </cell>
          <cell r="D971" t="str">
            <v>Mobile - On-Road Gasoline Heavy Duty Vehicles</v>
          </cell>
          <cell r="G971" t="str">
            <v>Mobile Sources</v>
          </cell>
          <cell r="H971" t="str">
            <v>Highway Vehicles - Gasoline</v>
          </cell>
          <cell r="I971" t="str">
            <v>Heavy Duty Gasoline Vehicles 2B thru 8B &amp; Buses (HDGV)</v>
          </cell>
          <cell r="J971" t="str">
            <v>Rural Other Principal Arterial: Brake Wear</v>
          </cell>
          <cell r="L971" t="str">
            <v>2005</v>
          </cell>
          <cell r="M971">
            <v>37300</v>
          </cell>
          <cell r="N971">
            <v>40982</v>
          </cell>
        </row>
        <row r="972">
          <cell r="A972" t="str">
            <v>220107013T</v>
          </cell>
          <cell r="B972" t="str">
            <v>Onroad</v>
          </cell>
          <cell r="C972" t="str">
            <v>Highway Veh - Gasoline - Heavy Duty Veh 2B thru 8B &amp; Buses (HDGV) - Rural Other Principal Arterial: Tire Wear</v>
          </cell>
          <cell r="D972" t="str">
            <v>Mobile - On-Road Gasoline Heavy Duty Vehicles</v>
          </cell>
          <cell r="G972" t="str">
            <v>Mobile Sources</v>
          </cell>
          <cell r="H972" t="str">
            <v>Highway Vehicles - Gasoline</v>
          </cell>
          <cell r="I972" t="str">
            <v>Heavy Duty Gasoline Vehicles 2B thru 8B &amp; Buses (HDGV)</v>
          </cell>
          <cell r="J972" t="str">
            <v>Rural Other Principal Arterial: Tire Wear</v>
          </cell>
          <cell r="L972" t="str">
            <v>2005</v>
          </cell>
          <cell r="M972">
            <v>37300</v>
          </cell>
          <cell r="N972">
            <v>40982</v>
          </cell>
        </row>
        <row r="973">
          <cell r="A973" t="str">
            <v>220107013V</v>
          </cell>
          <cell r="B973" t="str">
            <v>Onroad</v>
          </cell>
          <cell r="C973" t="str">
            <v>Highway Veh - Gasoline - Heavy Duty Veh 2B thru 8B &amp; Buses (HDGV) - Rural Other Principal Arterial: Evap (except Refuelin</v>
          </cell>
          <cell r="D973" t="str">
            <v>Mobile - On-Road Gasoline Heavy Duty Vehicles</v>
          </cell>
          <cell r="G973" t="str">
            <v>Mobile Sources</v>
          </cell>
          <cell r="H973" t="str">
            <v>Highway Vehicles - Gasoline</v>
          </cell>
          <cell r="I973" t="str">
            <v>Heavy Duty Gasoline Vehicles 2B thru 8B &amp; Buses (HDGV)</v>
          </cell>
          <cell r="J973" t="str">
            <v>Rural Other Principal Arterial: Evap (except Refueling)</v>
          </cell>
          <cell r="L973" t="str">
            <v>2005</v>
          </cell>
          <cell r="M973">
            <v>37300</v>
          </cell>
          <cell r="N973">
            <v>40982</v>
          </cell>
        </row>
        <row r="974">
          <cell r="A974" t="str">
            <v>220107013X</v>
          </cell>
          <cell r="B974" t="str">
            <v>Onroad</v>
          </cell>
          <cell r="C974" t="str">
            <v>Highway Veh - Gasoline - Heavy Duty Veh 2B thru 8B &amp; Buses (HDGV) - Rural Other Principal Arterial: Exhaust</v>
          </cell>
          <cell r="D974" t="str">
            <v>Mobile - On-Road Gasoline Heavy Duty Vehicles</v>
          </cell>
          <cell r="G974" t="str">
            <v>Mobile Sources</v>
          </cell>
          <cell r="H974" t="str">
            <v>Highway Vehicles - Gasoline</v>
          </cell>
          <cell r="I974" t="str">
            <v>Heavy Duty Gasoline Vehicles 2B thru 8B &amp; Buses (HDGV)</v>
          </cell>
          <cell r="J974" t="str">
            <v>Rural Other Principal Arterial: Exhaust</v>
          </cell>
          <cell r="L974" t="str">
            <v>2005</v>
          </cell>
          <cell r="M974">
            <v>37300</v>
          </cell>
          <cell r="N974">
            <v>40982</v>
          </cell>
        </row>
        <row r="975">
          <cell r="A975" t="str">
            <v>2201070150</v>
          </cell>
          <cell r="B975" t="str">
            <v>Onroad</v>
          </cell>
          <cell r="C975" t="str">
            <v>Highway Veh - Gasoline - Heavy Duty Veh 2B thru 8B &amp; Buses (HDGV) - Rural Minor Arterial: Total</v>
          </cell>
          <cell r="D975" t="str">
            <v>Mobile - On-Road Gasoline Heavy Duty Vehicles</v>
          </cell>
          <cell r="G975" t="str">
            <v>Mobile Sources</v>
          </cell>
          <cell r="H975" t="str">
            <v>Highway Vehicles - Gasoline</v>
          </cell>
          <cell r="I975" t="str">
            <v>Heavy Duty Gasoline Vehicles 2B thru 8B &amp; Buses (HDGV)</v>
          </cell>
          <cell r="J975" t="str">
            <v>Rural Minor Arterial: Total</v>
          </cell>
          <cell r="N975">
            <v>40982</v>
          </cell>
        </row>
        <row r="976">
          <cell r="A976" t="str">
            <v>2201070151</v>
          </cell>
          <cell r="B976" t="str">
            <v>Onroad</v>
          </cell>
          <cell r="C976" t="str">
            <v>Highway Veh - Gasoline - Heavy Duty Veh 2B thru 8B &amp; Buses (HDGV) - Minor Arterial: Rural Time 1</v>
          </cell>
          <cell r="D976" t="str">
            <v>Mobile - On-Road Gasoline Heavy Duty Vehicles</v>
          </cell>
          <cell r="G976" t="str">
            <v>Mobile Sources</v>
          </cell>
          <cell r="H976" t="str">
            <v>Highway Vehicles - Gasoline</v>
          </cell>
          <cell r="I976" t="str">
            <v>Heavy Duty Gasoline Vehicles 2B thru 8B &amp; Buses (HDGV)</v>
          </cell>
          <cell r="J976" t="str">
            <v>Minor Arterial: Rural Time 1</v>
          </cell>
          <cell r="L976" t="str">
            <v>2002</v>
          </cell>
          <cell r="N976">
            <v>40982</v>
          </cell>
        </row>
        <row r="977">
          <cell r="A977" t="str">
            <v>2201070152</v>
          </cell>
          <cell r="B977" t="str">
            <v>Onroad</v>
          </cell>
          <cell r="C977" t="str">
            <v>Highway Veh - Gasoline - Heavy Duty Veh 2B thru 8B &amp; Buses (HDGV) - Minor Arterial: Rural Time 2</v>
          </cell>
          <cell r="D977" t="str">
            <v>Mobile - On-Road Gasoline Heavy Duty Vehicles</v>
          </cell>
          <cell r="G977" t="str">
            <v>Mobile Sources</v>
          </cell>
          <cell r="H977" t="str">
            <v>Highway Vehicles - Gasoline</v>
          </cell>
          <cell r="I977" t="str">
            <v>Heavy Duty Gasoline Vehicles 2B thru 8B &amp; Buses (HDGV)</v>
          </cell>
          <cell r="J977" t="str">
            <v>Minor Arterial: Rural Time 2</v>
          </cell>
          <cell r="L977" t="str">
            <v>2002</v>
          </cell>
          <cell r="N977">
            <v>40982</v>
          </cell>
        </row>
        <row r="978">
          <cell r="A978" t="str">
            <v>2201070153</v>
          </cell>
          <cell r="B978" t="str">
            <v>Onroad</v>
          </cell>
          <cell r="C978" t="str">
            <v>Highway Veh - Gasoline - Heavy Duty Veh 2B thru 8B &amp; Buses (HDGV) - Minor Arterial: Rural Time 3</v>
          </cell>
          <cell r="D978" t="str">
            <v>Mobile - On-Road Gasoline Heavy Duty Vehicles</v>
          </cell>
          <cell r="G978" t="str">
            <v>Mobile Sources</v>
          </cell>
          <cell r="H978" t="str">
            <v>Highway Vehicles - Gasoline</v>
          </cell>
          <cell r="I978" t="str">
            <v>Heavy Duty Gasoline Vehicles 2B thru 8B &amp; Buses (HDGV)</v>
          </cell>
          <cell r="J978" t="str">
            <v>Minor Arterial: Rural Time 3</v>
          </cell>
          <cell r="L978" t="str">
            <v>2002</v>
          </cell>
          <cell r="N978">
            <v>40982</v>
          </cell>
        </row>
        <row r="979">
          <cell r="A979" t="str">
            <v>2201070154</v>
          </cell>
          <cell r="B979" t="str">
            <v>Onroad</v>
          </cell>
          <cell r="C979" t="str">
            <v>Highway Veh - Gasoline - Heavy Duty Veh 2B thru 8B &amp; Buses (HDGV) - Minor Arterial: Rural Time 4</v>
          </cell>
          <cell r="D979" t="str">
            <v>Mobile - On-Road Gasoline Heavy Duty Vehicles</v>
          </cell>
          <cell r="G979" t="str">
            <v>Mobile Sources</v>
          </cell>
          <cell r="H979" t="str">
            <v>Highway Vehicles - Gasoline</v>
          </cell>
          <cell r="I979" t="str">
            <v>Heavy Duty Gasoline Vehicles 2B thru 8B &amp; Buses (HDGV)</v>
          </cell>
          <cell r="J979" t="str">
            <v>Minor Arterial: Rural Time 4</v>
          </cell>
          <cell r="L979" t="str">
            <v>2002</v>
          </cell>
          <cell r="N979">
            <v>40982</v>
          </cell>
        </row>
        <row r="980">
          <cell r="A980" t="str">
            <v>220107015B</v>
          </cell>
          <cell r="B980" t="str">
            <v>Onroad</v>
          </cell>
          <cell r="C980" t="str">
            <v>Highway Veh - Gasoline - Heavy Duty Veh 2B thru 8B &amp; Buses (HDGV) - Rural Minor Arterial: Brake Wear</v>
          </cell>
          <cell r="D980" t="str">
            <v>Mobile - On-Road Gasoline Heavy Duty Vehicles</v>
          </cell>
          <cell r="G980" t="str">
            <v>Mobile Sources</v>
          </cell>
          <cell r="H980" t="str">
            <v>Highway Vehicles - Gasoline</v>
          </cell>
          <cell r="I980" t="str">
            <v>Heavy Duty Gasoline Vehicles 2B thru 8B &amp; Buses (HDGV)</v>
          </cell>
          <cell r="J980" t="str">
            <v>Rural Minor Arterial: Brake Wear</v>
          </cell>
          <cell r="L980" t="str">
            <v>2005</v>
          </cell>
          <cell r="M980">
            <v>37300</v>
          </cell>
          <cell r="N980">
            <v>40982</v>
          </cell>
        </row>
        <row r="981">
          <cell r="A981" t="str">
            <v>220107015T</v>
          </cell>
          <cell r="B981" t="str">
            <v>Onroad</v>
          </cell>
          <cell r="C981" t="str">
            <v>Highway Veh - Gasoline - Heavy Duty Veh 2B thru 8B &amp; Buses (HDGV) - Rural Minor Arterial: Tire Wear</v>
          </cell>
          <cell r="D981" t="str">
            <v>Mobile - On-Road Gasoline Heavy Duty Vehicles</v>
          </cell>
          <cell r="G981" t="str">
            <v>Mobile Sources</v>
          </cell>
          <cell r="H981" t="str">
            <v>Highway Vehicles - Gasoline</v>
          </cell>
          <cell r="I981" t="str">
            <v>Heavy Duty Gasoline Vehicles 2B thru 8B &amp; Buses (HDGV)</v>
          </cell>
          <cell r="J981" t="str">
            <v>Rural Minor Arterial: Tire Wear</v>
          </cell>
          <cell r="L981" t="str">
            <v>2005</v>
          </cell>
          <cell r="M981">
            <v>37300</v>
          </cell>
          <cell r="N981">
            <v>40982</v>
          </cell>
        </row>
        <row r="982">
          <cell r="A982" t="str">
            <v>220107015V</v>
          </cell>
          <cell r="B982" t="str">
            <v>Onroad</v>
          </cell>
          <cell r="C982" t="str">
            <v>Highway Veh - Gasoline - Heavy Duty Veh 2B thru 8B &amp; Buses (HDGV) - Rural Minor Arterial: Evap (except Refueling)</v>
          </cell>
          <cell r="D982" t="str">
            <v>Mobile - On-Road Gasoline Heavy Duty Vehicles</v>
          </cell>
          <cell r="G982" t="str">
            <v>Mobile Sources</v>
          </cell>
          <cell r="H982" t="str">
            <v>Highway Vehicles - Gasoline</v>
          </cell>
          <cell r="I982" t="str">
            <v>Heavy Duty Gasoline Vehicles 2B thru 8B &amp; Buses (HDGV)</v>
          </cell>
          <cell r="J982" t="str">
            <v>Rural Minor Arterial: Evap (except Refueling)</v>
          </cell>
          <cell r="L982" t="str">
            <v>2005</v>
          </cell>
          <cell r="M982">
            <v>37300</v>
          </cell>
          <cell r="N982">
            <v>40982</v>
          </cell>
        </row>
        <row r="983">
          <cell r="A983" t="str">
            <v>220107015X</v>
          </cell>
          <cell r="B983" t="str">
            <v>Onroad</v>
          </cell>
          <cell r="C983" t="str">
            <v>Highway Veh - Gasoline - Heavy Duty Veh 2B thru 8B &amp; Buses (HDGV) - Rural Minor Arterial: Exhaust</v>
          </cell>
          <cell r="D983" t="str">
            <v>Mobile - On-Road Gasoline Heavy Duty Vehicles</v>
          </cell>
          <cell r="G983" t="str">
            <v>Mobile Sources</v>
          </cell>
          <cell r="H983" t="str">
            <v>Highway Vehicles - Gasoline</v>
          </cell>
          <cell r="I983" t="str">
            <v>Heavy Duty Gasoline Vehicles 2B thru 8B &amp; Buses (HDGV)</v>
          </cell>
          <cell r="J983" t="str">
            <v>Rural Minor Arterial: Exhaust</v>
          </cell>
          <cell r="L983" t="str">
            <v>2005</v>
          </cell>
          <cell r="M983">
            <v>37300</v>
          </cell>
          <cell r="N983">
            <v>40982</v>
          </cell>
        </row>
        <row r="984">
          <cell r="A984" t="str">
            <v>2201070170</v>
          </cell>
          <cell r="B984" t="str">
            <v>Onroad</v>
          </cell>
          <cell r="C984" t="str">
            <v>Highway Veh - Gasoline - Heavy Duty Veh 2B thru 8B &amp; Buses (HDGV) - Rural Major Collector: Total</v>
          </cell>
          <cell r="D984" t="str">
            <v>Mobile - On-Road Gasoline Heavy Duty Vehicles</v>
          </cell>
          <cell r="G984" t="str">
            <v>Mobile Sources</v>
          </cell>
          <cell r="H984" t="str">
            <v>Highway Vehicles - Gasoline</v>
          </cell>
          <cell r="I984" t="str">
            <v>Heavy Duty Gasoline Vehicles 2B thru 8B &amp; Buses (HDGV)</v>
          </cell>
          <cell r="J984" t="str">
            <v>Rural Major Collector: Total</v>
          </cell>
          <cell r="N984">
            <v>40982</v>
          </cell>
        </row>
        <row r="985">
          <cell r="A985" t="str">
            <v>2201070171</v>
          </cell>
          <cell r="B985" t="str">
            <v>Onroad</v>
          </cell>
          <cell r="C985" t="str">
            <v>Highway Veh - Gasoline - Heavy Duty Veh 2B thru 8B &amp; Buses (HDGV) - Major Collector: Rural Time 1</v>
          </cell>
          <cell r="D985" t="str">
            <v>Mobile - On-Road Gasoline Heavy Duty Vehicles</v>
          </cell>
          <cell r="G985" t="str">
            <v>Mobile Sources</v>
          </cell>
          <cell r="H985" t="str">
            <v>Highway Vehicles - Gasoline</v>
          </cell>
          <cell r="I985" t="str">
            <v>Heavy Duty Gasoline Vehicles 2B thru 8B &amp; Buses (HDGV)</v>
          </cell>
          <cell r="J985" t="str">
            <v>Major Collector: Rural Time 1</v>
          </cell>
          <cell r="L985" t="str">
            <v>2002</v>
          </cell>
          <cell r="N985">
            <v>40982</v>
          </cell>
        </row>
        <row r="986">
          <cell r="A986" t="str">
            <v>2201070172</v>
          </cell>
          <cell r="B986" t="str">
            <v>Onroad</v>
          </cell>
          <cell r="C986" t="str">
            <v>Highway Veh - Gasoline - Heavy Duty Veh 2B thru 8B &amp; Buses (HDGV) - Major Collector: Rural Time 2</v>
          </cell>
          <cell r="D986" t="str">
            <v>Mobile - On-Road Gasoline Heavy Duty Vehicles</v>
          </cell>
          <cell r="G986" t="str">
            <v>Mobile Sources</v>
          </cell>
          <cell r="H986" t="str">
            <v>Highway Vehicles - Gasoline</v>
          </cell>
          <cell r="I986" t="str">
            <v>Heavy Duty Gasoline Vehicles 2B thru 8B &amp; Buses (HDGV)</v>
          </cell>
          <cell r="J986" t="str">
            <v>Major Collector: Rural Time 2</v>
          </cell>
          <cell r="L986" t="str">
            <v>2002</v>
          </cell>
          <cell r="N986">
            <v>40982</v>
          </cell>
        </row>
        <row r="987">
          <cell r="A987" t="str">
            <v>2201070173</v>
          </cell>
          <cell r="B987" t="str">
            <v>Onroad</v>
          </cell>
          <cell r="C987" t="str">
            <v>Highway Veh - Gasoline - Heavy Duty Veh 2B thru 8B &amp; Buses (HDGV) - Major Collector: Rural Time 3</v>
          </cell>
          <cell r="D987" t="str">
            <v>Mobile - On-Road Gasoline Heavy Duty Vehicles</v>
          </cell>
          <cell r="G987" t="str">
            <v>Mobile Sources</v>
          </cell>
          <cell r="H987" t="str">
            <v>Highway Vehicles - Gasoline</v>
          </cell>
          <cell r="I987" t="str">
            <v>Heavy Duty Gasoline Vehicles 2B thru 8B &amp; Buses (HDGV)</v>
          </cell>
          <cell r="J987" t="str">
            <v>Major Collector: Rural Time 3</v>
          </cell>
          <cell r="L987" t="str">
            <v>2002</v>
          </cell>
          <cell r="N987">
            <v>40982</v>
          </cell>
        </row>
        <row r="988">
          <cell r="A988" t="str">
            <v>2201070174</v>
          </cell>
          <cell r="B988" t="str">
            <v>Onroad</v>
          </cell>
          <cell r="C988" t="str">
            <v>Highway Veh - Gasoline - Heavy Duty Veh 2B thru 8B &amp; Buses (HDGV) - Major Collector: Rural Time 4</v>
          </cell>
          <cell r="D988" t="str">
            <v>Mobile - On-Road Gasoline Heavy Duty Vehicles</v>
          </cell>
          <cell r="G988" t="str">
            <v>Mobile Sources</v>
          </cell>
          <cell r="H988" t="str">
            <v>Highway Vehicles - Gasoline</v>
          </cell>
          <cell r="I988" t="str">
            <v>Heavy Duty Gasoline Vehicles 2B thru 8B &amp; Buses (HDGV)</v>
          </cell>
          <cell r="J988" t="str">
            <v>Major Collector: Rural Time 4</v>
          </cell>
          <cell r="L988" t="str">
            <v>2002</v>
          </cell>
          <cell r="N988">
            <v>40982</v>
          </cell>
        </row>
        <row r="989">
          <cell r="A989" t="str">
            <v>220107017B</v>
          </cell>
          <cell r="B989" t="str">
            <v>Onroad</v>
          </cell>
          <cell r="C989" t="str">
            <v>Highway Veh - Gasoline - Heavy Duty Veh 2B thru 8B &amp; Buses (HDGV) - Rural Major Collector: Brake Wear</v>
          </cell>
          <cell r="D989" t="str">
            <v>Mobile - On-Road Gasoline Heavy Duty Vehicles</v>
          </cell>
          <cell r="G989" t="str">
            <v>Mobile Sources</v>
          </cell>
          <cell r="H989" t="str">
            <v>Highway Vehicles - Gasoline</v>
          </cell>
          <cell r="I989" t="str">
            <v>Heavy Duty Gasoline Vehicles 2B thru 8B &amp; Buses (HDGV)</v>
          </cell>
          <cell r="J989" t="str">
            <v>Rural Major Collector: Brake Wear</v>
          </cell>
          <cell r="L989" t="str">
            <v>2005</v>
          </cell>
          <cell r="M989">
            <v>37300</v>
          </cell>
          <cell r="N989">
            <v>40982</v>
          </cell>
        </row>
        <row r="990">
          <cell r="A990" t="str">
            <v>220107017T</v>
          </cell>
          <cell r="B990" t="str">
            <v>Onroad</v>
          </cell>
          <cell r="C990" t="str">
            <v>Highway Veh - Gasoline - Heavy Duty Veh 2B thru 8B &amp; Buses (HDGV) - Rural Major Collector: Tire Wear</v>
          </cell>
          <cell r="D990" t="str">
            <v>Mobile - On-Road Gasoline Heavy Duty Vehicles</v>
          </cell>
          <cell r="G990" t="str">
            <v>Mobile Sources</v>
          </cell>
          <cell r="H990" t="str">
            <v>Highway Vehicles - Gasoline</v>
          </cell>
          <cell r="I990" t="str">
            <v>Heavy Duty Gasoline Vehicles 2B thru 8B &amp; Buses (HDGV)</v>
          </cell>
          <cell r="J990" t="str">
            <v>Rural Major Collector: Tire Wear</v>
          </cell>
          <cell r="L990" t="str">
            <v>2005</v>
          </cell>
          <cell r="M990">
            <v>37300</v>
          </cell>
          <cell r="N990">
            <v>40982</v>
          </cell>
        </row>
        <row r="991">
          <cell r="A991" t="str">
            <v>220107017V</v>
          </cell>
          <cell r="B991" t="str">
            <v>Onroad</v>
          </cell>
          <cell r="C991" t="str">
            <v>Highway Veh - Gasoline - Heavy Duty Veh 2B thru 8B &amp; Buses (HDGV) - Rural Major Collector: Evap (except Refueling)</v>
          </cell>
          <cell r="D991" t="str">
            <v>Mobile - On-Road Gasoline Heavy Duty Vehicles</v>
          </cell>
          <cell r="G991" t="str">
            <v>Mobile Sources</v>
          </cell>
          <cell r="H991" t="str">
            <v>Highway Vehicles - Gasoline</v>
          </cell>
          <cell r="I991" t="str">
            <v>Heavy Duty Gasoline Vehicles 2B thru 8B &amp; Buses (HDGV)</v>
          </cell>
          <cell r="J991" t="str">
            <v>Rural Major Collector: Evap (except Refueling)</v>
          </cell>
          <cell r="L991" t="str">
            <v>2005</v>
          </cell>
          <cell r="M991">
            <v>37300</v>
          </cell>
          <cell r="N991">
            <v>40982</v>
          </cell>
        </row>
        <row r="992">
          <cell r="A992" t="str">
            <v>220107017X</v>
          </cell>
          <cell r="B992" t="str">
            <v>Onroad</v>
          </cell>
          <cell r="C992" t="str">
            <v>Highway Veh - Gasoline - Heavy Duty Veh 2B thru 8B &amp; Buses (HDGV) - Rural Major Collector: Exhaust</v>
          </cell>
          <cell r="D992" t="str">
            <v>Mobile - On-Road Gasoline Heavy Duty Vehicles</v>
          </cell>
          <cell r="G992" t="str">
            <v>Mobile Sources</v>
          </cell>
          <cell r="H992" t="str">
            <v>Highway Vehicles - Gasoline</v>
          </cell>
          <cell r="I992" t="str">
            <v>Heavy Duty Gasoline Vehicles 2B thru 8B &amp; Buses (HDGV)</v>
          </cell>
          <cell r="J992" t="str">
            <v>Rural Major Collector: Exhaust</v>
          </cell>
          <cell r="L992" t="str">
            <v>2005</v>
          </cell>
          <cell r="M992">
            <v>37300</v>
          </cell>
          <cell r="N992">
            <v>40982</v>
          </cell>
        </row>
        <row r="993">
          <cell r="A993" t="str">
            <v>2201070190</v>
          </cell>
          <cell r="B993" t="str">
            <v>Onroad</v>
          </cell>
          <cell r="C993" t="str">
            <v>Highway Veh - Gasoline - Heavy Duty Veh 2B thru 8B &amp; Buses (HDGV) - Rural Minor Collector: Total</v>
          </cell>
          <cell r="D993" t="str">
            <v>Mobile - On-Road Gasoline Heavy Duty Vehicles</v>
          </cell>
          <cell r="G993" t="str">
            <v>Mobile Sources</v>
          </cell>
          <cell r="H993" t="str">
            <v>Highway Vehicles - Gasoline</v>
          </cell>
          <cell r="I993" t="str">
            <v>Heavy Duty Gasoline Vehicles 2B thru 8B &amp; Buses (HDGV)</v>
          </cell>
          <cell r="J993" t="str">
            <v>Rural Minor Collector: Total</v>
          </cell>
          <cell r="N993">
            <v>40982</v>
          </cell>
        </row>
        <row r="994">
          <cell r="A994" t="str">
            <v>2201070191</v>
          </cell>
          <cell r="B994" t="str">
            <v>Onroad</v>
          </cell>
          <cell r="C994" t="str">
            <v>Highway Veh - Gasoline - Heavy Duty Veh 2B thru 8B &amp; Buses (HDGV) - Minor Collector: Rural Time 1</v>
          </cell>
          <cell r="D994" t="str">
            <v>Mobile - On-Road Gasoline Heavy Duty Vehicles</v>
          </cell>
          <cell r="G994" t="str">
            <v>Mobile Sources</v>
          </cell>
          <cell r="H994" t="str">
            <v>Highway Vehicles - Gasoline</v>
          </cell>
          <cell r="I994" t="str">
            <v>Heavy Duty Gasoline Vehicles 2B thru 8B &amp; Buses (HDGV)</v>
          </cell>
          <cell r="J994" t="str">
            <v>Minor Collector: Rural Time 1</v>
          </cell>
          <cell r="L994" t="str">
            <v>2002</v>
          </cell>
          <cell r="N994">
            <v>40982</v>
          </cell>
        </row>
        <row r="995">
          <cell r="A995" t="str">
            <v>2201070192</v>
          </cell>
          <cell r="B995" t="str">
            <v>Onroad</v>
          </cell>
          <cell r="C995" t="str">
            <v>Highway Veh - Gasoline - Heavy Duty Veh 2B thru 8B &amp; Buses (HDGV) - Minor Collector: Rural Time 2</v>
          </cell>
          <cell r="D995" t="str">
            <v>Mobile - On-Road Gasoline Heavy Duty Vehicles</v>
          </cell>
          <cell r="G995" t="str">
            <v>Mobile Sources</v>
          </cell>
          <cell r="H995" t="str">
            <v>Highway Vehicles - Gasoline</v>
          </cell>
          <cell r="I995" t="str">
            <v>Heavy Duty Gasoline Vehicles 2B thru 8B &amp; Buses (HDGV)</v>
          </cell>
          <cell r="J995" t="str">
            <v>Minor Collector: Rural Time 2</v>
          </cell>
          <cell r="L995" t="str">
            <v>2002</v>
          </cell>
          <cell r="N995">
            <v>40982</v>
          </cell>
        </row>
        <row r="996">
          <cell r="A996" t="str">
            <v>2201070193</v>
          </cell>
          <cell r="B996" t="str">
            <v>Onroad</v>
          </cell>
          <cell r="C996" t="str">
            <v>Highway Veh - Gasoline - Heavy Duty Veh 2B thru 8B &amp; Buses (HDGV) - Minor Collector: Rural Time 3</v>
          </cell>
          <cell r="D996" t="str">
            <v>Mobile - On-Road Gasoline Heavy Duty Vehicles</v>
          </cell>
          <cell r="G996" t="str">
            <v>Mobile Sources</v>
          </cell>
          <cell r="H996" t="str">
            <v>Highway Vehicles - Gasoline</v>
          </cell>
          <cell r="I996" t="str">
            <v>Heavy Duty Gasoline Vehicles 2B thru 8B &amp; Buses (HDGV)</v>
          </cell>
          <cell r="J996" t="str">
            <v>Minor Collector: Rural Time 3</v>
          </cell>
          <cell r="L996" t="str">
            <v>2002</v>
          </cell>
          <cell r="N996">
            <v>40982</v>
          </cell>
        </row>
        <row r="997">
          <cell r="A997" t="str">
            <v>2201070194</v>
          </cell>
          <cell r="B997" t="str">
            <v>Onroad</v>
          </cell>
          <cell r="C997" t="str">
            <v>Highway Veh - Gasoline - Heavy Duty Veh 2B thru 8B &amp; Buses (HDGV) - Minor Collector: Rural Time 4</v>
          </cell>
          <cell r="D997" t="str">
            <v>Mobile - On-Road Gasoline Heavy Duty Vehicles</v>
          </cell>
          <cell r="G997" t="str">
            <v>Mobile Sources</v>
          </cell>
          <cell r="H997" t="str">
            <v>Highway Vehicles - Gasoline</v>
          </cell>
          <cell r="I997" t="str">
            <v>Heavy Duty Gasoline Vehicles 2B thru 8B &amp; Buses (HDGV)</v>
          </cell>
          <cell r="J997" t="str">
            <v>Minor Collector: Rural Time 4</v>
          </cell>
          <cell r="L997" t="str">
            <v>2002</v>
          </cell>
          <cell r="N997">
            <v>40982</v>
          </cell>
        </row>
        <row r="998">
          <cell r="A998" t="str">
            <v>220107019B</v>
          </cell>
          <cell r="B998" t="str">
            <v>Onroad</v>
          </cell>
          <cell r="C998" t="str">
            <v>Highway Veh - Gasoline - Heavy Duty Veh 2B thru 8B &amp; Buses (HDGV) - Rural Minor Collector: Brake Wear</v>
          </cell>
          <cell r="D998" t="str">
            <v>Mobile - On-Road Gasoline Heavy Duty Vehicles</v>
          </cell>
          <cell r="G998" t="str">
            <v>Mobile Sources</v>
          </cell>
          <cell r="H998" t="str">
            <v>Highway Vehicles - Gasoline</v>
          </cell>
          <cell r="I998" t="str">
            <v>Heavy Duty Gasoline Vehicles 2B thru 8B &amp; Buses (HDGV)</v>
          </cell>
          <cell r="J998" t="str">
            <v>Rural Minor Collector: Brake Wear</v>
          </cell>
          <cell r="L998" t="str">
            <v>2005</v>
          </cell>
          <cell r="M998">
            <v>37300</v>
          </cell>
          <cell r="N998">
            <v>40982</v>
          </cell>
        </row>
        <row r="999">
          <cell r="A999" t="str">
            <v>220107019T</v>
          </cell>
          <cell r="B999" t="str">
            <v>Onroad</v>
          </cell>
          <cell r="C999" t="str">
            <v>Highway Veh - Gasoline - Heavy Duty Veh 2B thru 8B &amp; Buses (HDGV) - Rural Minor Collector: Tire Wear</v>
          </cell>
          <cell r="D999" t="str">
            <v>Mobile - On-Road Gasoline Heavy Duty Vehicles</v>
          </cell>
          <cell r="G999" t="str">
            <v>Mobile Sources</v>
          </cell>
          <cell r="H999" t="str">
            <v>Highway Vehicles - Gasoline</v>
          </cell>
          <cell r="I999" t="str">
            <v>Heavy Duty Gasoline Vehicles 2B thru 8B &amp; Buses (HDGV)</v>
          </cell>
          <cell r="J999" t="str">
            <v>Rural Minor Collector: Tire Wear</v>
          </cell>
          <cell r="L999" t="str">
            <v>2005</v>
          </cell>
          <cell r="M999">
            <v>37300</v>
          </cell>
          <cell r="N999">
            <v>40982</v>
          </cell>
        </row>
        <row r="1000">
          <cell r="A1000" t="str">
            <v>220107019V</v>
          </cell>
          <cell r="B1000" t="str">
            <v>Onroad</v>
          </cell>
          <cell r="C1000" t="str">
            <v>Highway Veh - Gasoline - Heavy Duty Veh 2B thru 8B &amp; Buses (HDGV) - Rural Minor Collector: Evap (except Refueling)</v>
          </cell>
          <cell r="D1000" t="str">
            <v>Mobile - On-Road Gasoline Heavy Duty Vehicles</v>
          </cell>
          <cell r="G1000" t="str">
            <v>Mobile Sources</v>
          </cell>
          <cell r="H1000" t="str">
            <v>Highway Vehicles - Gasoline</v>
          </cell>
          <cell r="I1000" t="str">
            <v>Heavy Duty Gasoline Vehicles 2B thru 8B &amp; Buses (HDGV)</v>
          </cell>
          <cell r="J1000" t="str">
            <v>Rural Minor Collector: Evap (except Refueling)</v>
          </cell>
          <cell r="L1000" t="str">
            <v>2005</v>
          </cell>
          <cell r="M1000">
            <v>37300</v>
          </cell>
          <cell r="N1000">
            <v>40982</v>
          </cell>
        </row>
        <row r="1001">
          <cell r="A1001" t="str">
            <v>220107019X</v>
          </cell>
          <cell r="B1001" t="str">
            <v>Onroad</v>
          </cell>
          <cell r="C1001" t="str">
            <v>Highway Veh - Gasoline - Heavy Duty Veh 2B thru 8B &amp; Buses (HDGV) - Rural Minor Collector: Exhaust</v>
          </cell>
          <cell r="D1001" t="str">
            <v>Mobile - On-Road Gasoline Heavy Duty Vehicles</v>
          </cell>
          <cell r="G1001" t="str">
            <v>Mobile Sources</v>
          </cell>
          <cell r="H1001" t="str">
            <v>Highway Vehicles - Gasoline</v>
          </cell>
          <cell r="I1001" t="str">
            <v>Heavy Duty Gasoline Vehicles 2B thru 8B &amp; Buses (HDGV)</v>
          </cell>
          <cell r="J1001" t="str">
            <v>Rural Minor Collector: Exhaust</v>
          </cell>
          <cell r="L1001" t="str">
            <v>2005</v>
          </cell>
          <cell r="M1001">
            <v>37300</v>
          </cell>
          <cell r="N1001">
            <v>40982</v>
          </cell>
        </row>
        <row r="1002">
          <cell r="A1002" t="str">
            <v>2201070210</v>
          </cell>
          <cell r="B1002" t="str">
            <v>Onroad</v>
          </cell>
          <cell r="C1002" t="str">
            <v>Highway Veh - Gasoline - Heavy Duty Veh 2B thru 8B &amp; Buses (HDGV) - Rural Local: Total</v>
          </cell>
          <cell r="D1002" t="str">
            <v>Mobile - On-Road Gasoline Heavy Duty Vehicles</v>
          </cell>
          <cell r="G1002" t="str">
            <v>Mobile Sources</v>
          </cell>
          <cell r="H1002" t="str">
            <v>Highway Vehicles - Gasoline</v>
          </cell>
          <cell r="I1002" t="str">
            <v>Heavy Duty Gasoline Vehicles 2B thru 8B &amp; Buses (HDGV)</v>
          </cell>
          <cell r="J1002" t="str">
            <v>Rural Local: Total</v>
          </cell>
          <cell r="N1002">
            <v>40982</v>
          </cell>
        </row>
        <row r="1003">
          <cell r="A1003" t="str">
            <v>2201070211</v>
          </cell>
          <cell r="B1003" t="str">
            <v>Onroad</v>
          </cell>
          <cell r="C1003" t="str">
            <v>Highway Veh - Gasoline - Heavy Duty Veh 2B thru 8B &amp; Buses (HDGV) - Local: Rural Time 1</v>
          </cell>
          <cell r="D1003" t="str">
            <v>Mobile - On-Road Gasoline Heavy Duty Vehicles</v>
          </cell>
          <cell r="G1003" t="str">
            <v>Mobile Sources</v>
          </cell>
          <cell r="H1003" t="str">
            <v>Highway Vehicles - Gasoline</v>
          </cell>
          <cell r="I1003" t="str">
            <v>Heavy Duty Gasoline Vehicles 2B thru 8B &amp; Buses (HDGV)</v>
          </cell>
          <cell r="J1003" t="str">
            <v>Local: Rural Time 1</v>
          </cell>
          <cell r="L1003" t="str">
            <v>2002</v>
          </cell>
          <cell r="N1003">
            <v>40982</v>
          </cell>
        </row>
        <row r="1004">
          <cell r="A1004" t="str">
            <v>2201070212</v>
          </cell>
          <cell r="B1004" t="str">
            <v>Onroad</v>
          </cell>
          <cell r="C1004" t="str">
            <v>Highway Veh - Gasoline - Heavy Duty Veh 2B thru 8B &amp; Buses (HDGV) - Local: Rural Time 2</v>
          </cell>
          <cell r="D1004" t="str">
            <v>Mobile - On-Road Gasoline Heavy Duty Vehicles</v>
          </cell>
          <cell r="G1004" t="str">
            <v>Mobile Sources</v>
          </cell>
          <cell r="H1004" t="str">
            <v>Highway Vehicles - Gasoline</v>
          </cell>
          <cell r="I1004" t="str">
            <v>Heavy Duty Gasoline Vehicles 2B thru 8B &amp; Buses (HDGV)</v>
          </cell>
          <cell r="J1004" t="str">
            <v>Local: Rural Time 2</v>
          </cell>
          <cell r="L1004" t="str">
            <v>2002</v>
          </cell>
          <cell r="N1004">
            <v>40982</v>
          </cell>
        </row>
        <row r="1005">
          <cell r="A1005" t="str">
            <v>2201070213</v>
          </cell>
          <cell r="B1005" t="str">
            <v>Onroad</v>
          </cell>
          <cell r="C1005" t="str">
            <v>Highway Veh - Gasoline - Heavy Duty Veh 2B thru 8B &amp; Buses (HDGV) - Local: Rural Time 3</v>
          </cell>
          <cell r="D1005" t="str">
            <v>Mobile - On-Road Gasoline Heavy Duty Vehicles</v>
          </cell>
          <cell r="G1005" t="str">
            <v>Mobile Sources</v>
          </cell>
          <cell r="H1005" t="str">
            <v>Highway Vehicles - Gasoline</v>
          </cell>
          <cell r="I1005" t="str">
            <v>Heavy Duty Gasoline Vehicles 2B thru 8B &amp; Buses (HDGV)</v>
          </cell>
          <cell r="J1005" t="str">
            <v>Local: Rural Time 3</v>
          </cell>
          <cell r="L1005" t="str">
            <v>2002</v>
          </cell>
          <cell r="N1005">
            <v>40982</v>
          </cell>
        </row>
        <row r="1006">
          <cell r="A1006" t="str">
            <v>2201070214</v>
          </cell>
          <cell r="B1006" t="str">
            <v>Onroad</v>
          </cell>
          <cell r="C1006" t="str">
            <v>Highway Veh - Gasoline - Heavy Duty Veh 2B thru 8B &amp; Buses (HDGV) - Local: Rural Time 4</v>
          </cell>
          <cell r="D1006" t="str">
            <v>Mobile - On-Road Gasoline Heavy Duty Vehicles</v>
          </cell>
          <cell r="G1006" t="str">
            <v>Mobile Sources</v>
          </cell>
          <cell r="H1006" t="str">
            <v>Highway Vehicles - Gasoline</v>
          </cell>
          <cell r="I1006" t="str">
            <v>Heavy Duty Gasoline Vehicles 2B thru 8B &amp; Buses (HDGV)</v>
          </cell>
          <cell r="J1006" t="str">
            <v>Local: Rural Time 4</v>
          </cell>
          <cell r="L1006" t="str">
            <v>2002</v>
          </cell>
          <cell r="N1006">
            <v>40982</v>
          </cell>
        </row>
        <row r="1007">
          <cell r="A1007" t="str">
            <v>220107021B</v>
          </cell>
          <cell r="B1007" t="str">
            <v>Onroad</v>
          </cell>
          <cell r="C1007" t="str">
            <v>Highway Veh - Gasoline - Heavy Duty Veh 2B thru 8B &amp; Buses (HDGV) - Rural Local: Brake Wear</v>
          </cell>
          <cell r="D1007" t="str">
            <v>Mobile - On-Road Gasoline Heavy Duty Vehicles</v>
          </cell>
          <cell r="G1007" t="str">
            <v>Mobile Sources</v>
          </cell>
          <cell r="H1007" t="str">
            <v>Highway Vehicles - Gasoline</v>
          </cell>
          <cell r="I1007" t="str">
            <v>Heavy Duty Gasoline Vehicles 2B thru 8B &amp; Buses (HDGV)</v>
          </cell>
          <cell r="J1007" t="str">
            <v>Rural Local: Brake Wear</v>
          </cell>
          <cell r="L1007" t="str">
            <v>2005</v>
          </cell>
          <cell r="M1007">
            <v>37300</v>
          </cell>
          <cell r="N1007">
            <v>40982</v>
          </cell>
        </row>
        <row r="1008">
          <cell r="A1008" t="str">
            <v>220107021T</v>
          </cell>
          <cell r="B1008" t="str">
            <v>Onroad</v>
          </cell>
          <cell r="C1008" t="str">
            <v>Highway Veh - Gasoline - Heavy Duty Veh 2B thru 8B &amp; Buses (HDGV) - Rural Local: Tire Wear</v>
          </cell>
          <cell r="D1008" t="str">
            <v>Mobile - On-Road Gasoline Heavy Duty Vehicles</v>
          </cell>
          <cell r="G1008" t="str">
            <v>Mobile Sources</v>
          </cell>
          <cell r="H1008" t="str">
            <v>Highway Vehicles - Gasoline</v>
          </cell>
          <cell r="I1008" t="str">
            <v>Heavy Duty Gasoline Vehicles 2B thru 8B &amp; Buses (HDGV)</v>
          </cell>
          <cell r="J1008" t="str">
            <v>Rural Local: Tire Wear</v>
          </cell>
          <cell r="L1008" t="str">
            <v>2005</v>
          </cell>
          <cell r="M1008">
            <v>37300</v>
          </cell>
          <cell r="N1008">
            <v>40982</v>
          </cell>
        </row>
        <row r="1009">
          <cell r="A1009" t="str">
            <v>220107021V</v>
          </cell>
          <cell r="B1009" t="str">
            <v>Onroad</v>
          </cell>
          <cell r="C1009" t="str">
            <v>Highway Veh - Gasoline - Heavy Duty Veh 2B thru 8B &amp; Buses (HDGV) - Rural Local: Evap (except Refueling)</v>
          </cell>
          <cell r="D1009" t="str">
            <v>Mobile - On-Road Gasoline Heavy Duty Vehicles</v>
          </cell>
          <cell r="G1009" t="str">
            <v>Mobile Sources</v>
          </cell>
          <cell r="H1009" t="str">
            <v>Highway Vehicles - Gasoline</v>
          </cell>
          <cell r="I1009" t="str">
            <v>Heavy Duty Gasoline Vehicles 2B thru 8B &amp; Buses (HDGV)</v>
          </cell>
          <cell r="J1009" t="str">
            <v>Rural Local: Evap (except Refueling)</v>
          </cell>
          <cell r="L1009" t="str">
            <v>2005</v>
          </cell>
          <cell r="M1009">
            <v>37300</v>
          </cell>
          <cell r="N1009">
            <v>40982</v>
          </cell>
        </row>
        <row r="1010">
          <cell r="A1010" t="str">
            <v>220107021X</v>
          </cell>
          <cell r="B1010" t="str">
            <v>Onroad</v>
          </cell>
          <cell r="C1010" t="str">
            <v>Highway Veh - Gasoline - Heavy Duty Veh 2B thru 8B &amp; Buses (HDGV) - Rural Local: Exhaust</v>
          </cell>
          <cell r="D1010" t="str">
            <v>Mobile - On-Road Gasoline Heavy Duty Vehicles</v>
          </cell>
          <cell r="G1010" t="str">
            <v>Mobile Sources</v>
          </cell>
          <cell r="H1010" t="str">
            <v>Highway Vehicles - Gasoline</v>
          </cell>
          <cell r="I1010" t="str">
            <v>Heavy Duty Gasoline Vehicles 2B thru 8B &amp; Buses (HDGV)</v>
          </cell>
          <cell r="J1010" t="str">
            <v>Rural Local: Exhaust</v>
          </cell>
          <cell r="L1010" t="str">
            <v>2005</v>
          </cell>
          <cell r="M1010">
            <v>37300</v>
          </cell>
          <cell r="N1010">
            <v>40982</v>
          </cell>
        </row>
        <row r="1011">
          <cell r="A1011" t="str">
            <v>2201070230</v>
          </cell>
          <cell r="B1011" t="str">
            <v>Onroad</v>
          </cell>
          <cell r="C1011" t="str">
            <v>Highway Veh - Gasoline - Heavy Duty Veh 2B thru 8B &amp; Buses (HDGV) - Urban Interstate: Total</v>
          </cell>
          <cell r="D1011" t="str">
            <v>Mobile - On-Road Gasoline Heavy Duty Vehicles</v>
          </cell>
          <cell r="G1011" t="str">
            <v>Mobile Sources</v>
          </cell>
          <cell r="H1011" t="str">
            <v>Highway Vehicles - Gasoline</v>
          </cell>
          <cell r="I1011" t="str">
            <v>Heavy Duty Gasoline Vehicles 2B thru 8B &amp; Buses (HDGV)</v>
          </cell>
          <cell r="J1011" t="str">
            <v>Urban Interstate: Total</v>
          </cell>
          <cell r="N1011">
            <v>40982</v>
          </cell>
        </row>
        <row r="1012">
          <cell r="A1012" t="str">
            <v>2201070231</v>
          </cell>
          <cell r="B1012" t="str">
            <v>Onroad</v>
          </cell>
          <cell r="C1012" t="str">
            <v>Highway Veh - Gasoline - Heavy Duty Veh 2B thru 8B &amp; Buses (HDGV) - Interstate: Urban Time 1</v>
          </cell>
          <cell r="D1012" t="str">
            <v>Mobile - On-Road Gasoline Heavy Duty Vehicles</v>
          </cell>
          <cell r="G1012" t="str">
            <v>Mobile Sources</v>
          </cell>
          <cell r="H1012" t="str">
            <v>Highway Vehicles - Gasoline</v>
          </cell>
          <cell r="I1012" t="str">
            <v>Heavy Duty Gasoline Vehicles 2B thru 8B &amp; Buses (HDGV)</v>
          </cell>
          <cell r="J1012" t="str">
            <v>Interstate: Urban Time 1</v>
          </cell>
          <cell r="L1012" t="str">
            <v>2002</v>
          </cell>
          <cell r="N1012">
            <v>40982</v>
          </cell>
        </row>
        <row r="1013">
          <cell r="A1013" t="str">
            <v>2201070232</v>
          </cell>
          <cell r="B1013" t="str">
            <v>Onroad</v>
          </cell>
          <cell r="C1013" t="str">
            <v>Highway Veh - Gasoline - Heavy Duty Veh 2B thru 8B &amp; Buses (HDGV) - Interstate: Urban Time 2</v>
          </cell>
          <cell r="D1013" t="str">
            <v>Mobile - On-Road Gasoline Heavy Duty Vehicles</v>
          </cell>
          <cell r="G1013" t="str">
            <v>Mobile Sources</v>
          </cell>
          <cell r="H1013" t="str">
            <v>Highway Vehicles - Gasoline</v>
          </cell>
          <cell r="I1013" t="str">
            <v>Heavy Duty Gasoline Vehicles 2B thru 8B &amp; Buses (HDGV)</v>
          </cell>
          <cell r="J1013" t="str">
            <v>Interstate: Urban Time 2</v>
          </cell>
          <cell r="L1013" t="str">
            <v>2002</v>
          </cell>
          <cell r="N1013">
            <v>40982</v>
          </cell>
        </row>
        <row r="1014">
          <cell r="A1014" t="str">
            <v>2201070233</v>
          </cell>
          <cell r="B1014" t="str">
            <v>Onroad</v>
          </cell>
          <cell r="C1014" t="str">
            <v>Highway Veh - Gasoline - Heavy Duty Veh 2B thru 8B &amp; Buses (HDGV) - Interstate: Urban Time 3</v>
          </cell>
          <cell r="D1014" t="str">
            <v>Mobile - On-Road Gasoline Heavy Duty Vehicles</v>
          </cell>
          <cell r="G1014" t="str">
            <v>Mobile Sources</v>
          </cell>
          <cell r="H1014" t="str">
            <v>Highway Vehicles - Gasoline</v>
          </cell>
          <cell r="I1014" t="str">
            <v>Heavy Duty Gasoline Vehicles 2B thru 8B &amp; Buses (HDGV)</v>
          </cell>
          <cell r="J1014" t="str">
            <v>Interstate: Urban Time 3</v>
          </cell>
          <cell r="L1014" t="str">
            <v>2002</v>
          </cell>
          <cell r="N1014">
            <v>40982</v>
          </cell>
        </row>
        <row r="1015">
          <cell r="A1015" t="str">
            <v>2201070234</v>
          </cell>
          <cell r="B1015" t="str">
            <v>Onroad</v>
          </cell>
          <cell r="C1015" t="str">
            <v>Highway Veh - Gasoline - Heavy Duty Veh 2B thru 8B &amp; Buses (HDGV) - Interstate: Urban Time 4</v>
          </cell>
          <cell r="D1015" t="str">
            <v>Mobile - On-Road Gasoline Heavy Duty Vehicles</v>
          </cell>
          <cell r="G1015" t="str">
            <v>Mobile Sources</v>
          </cell>
          <cell r="H1015" t="str">
            <v>Highway Vehicles - Gasoline</v>
          </cell>
          <cell r="I1015" t="str">
            <v>Heavy Duty Gasoline Vehicles 2B thru 8B &amp; Buses (HDGV)</v>
          </cell>
          <cell r="J1015" t="str">
            <v>Interstate: Urban Time 4</v>
          </cell>
          <cell r="L1015" t="str">
            <v>2002</v>
          </cell>
          <cell r="N1015">
            <v>40982</v>
          </cell>
        </row>
        <row r="1016">
          <cell r="A1016" t="str">
            <v>220107023B</v>
          </cell>
          <cell r="B1016" t="str">
            <v>Onroad</v>
          </cell>
          <cell r="C1016" t="str">
            <v>Highway Veh - Gasoline - Heavy Duty Veh 2B thru 8B &amp; Buses (HDGV) - Urban Interstate: Brake Wear</v>
          </cell>
          <cell r="D1016" t="str">
            <v>Mobile - On-Road Gasoline Heavy Duty Vehicles</v>
          </cell>
          <cell r="G1016" t="str">
            <v>Mobile Sources</v>
          </cell>
          <cell r="H1016" t="str">
            <v>Highway Vehicles - Gasoline</v>
          </cell>
          <cell r="I1016" t="str">
            <v>Heavy Duty Gasoline Vehicles 2B thru 8B &amp; Buses (HDGV)</v>
          </cell>
          <cell r="J1016" t="str">
            <v>Urban Interstate: Brake Wear</v>
          </cell>
          <cell r="L1016" t="str">
            <v>2005</v>
          </cell>
          <cell r="M1016">
            <v>37300</v>
          </cell>
          <cell r="N1016">
            <v>40982</v>
          </cell>
        </row>
        <row r="1017">
          <cell r="A1017" t="str">
            <v>220107023T</v>
          </cell>
          <cell r="B1017" t="str">
            <v>Onroad</v>
          </cell>
          <cell r="C1017" t="str">
            <v>Highway Veh - Gasoline - Heavy Duty Veh 2B thru 8B &amp; Buses (HDGV) - Urban Interstate: Tire Wear</v>
          </cell>
          <cell r="D1017" t="str">
            <v>Mobile - On-Road Gasoline Heavy Duty Vehicles</v>
          </cell>
          <cell r="G1017" t="str">
            <v>Mobile Sources</v>
          </cell>
          <cell r="H1017" t="str">
            <v>Highway Vehicles - Gasoline</v>
          </cell>
          <cell r="I1017" t="str">
            <v>Heavy Duty Gasoline Vehicles 2B thru 8B &amp; Buses (HDGV)</v>
          </cell>
          <cell r="J1017" t="str">
            <v>Urban Interstate: Tire Wear</v>
          </cell>
          <cell r="L1017" t="str">
            <v>2005</v>
          </cell>
          <cell r="M1017">
            <v>37300</v>
          </cell>
          <cell r="N1017">
            <v>40982</v>
          </cell>
        </row>
        <row r="1018">
          <cell r="A1018" t="str">
            <v>220107023V</v>
          </cell>
          <cell r="B1018" t="str">
            <v>Onroad</v>
          </cell>
          <cell r="C1018" t="str">
            <v>Highway Veh - Gasoline - Heavy Duty Veh 2B thru 8B &amp; Buses (HDGV) - Urban Interstate: Evap (except Refueling)</v>
          </cell>
          <cell r="D1018" t="str">
            <v>Mobile - On-Road Gasoline Heavy Duty Vehicles</v>
          </cell>
          <cell r="G1018" t="str">
            <v>Mobile Sources</v>
          </cell>
          <cell r="H1018" t="str">
            <v>Highway Vehicles - Gasoline</v>
          </cell>
          <cell r="I1018" t="str">
            <v>Heavy Duty Gasoline Vehicles 2B thru 8B &amp; Buses (HDGV)</v>
          </cell>
          <cell r="J1018" t="str">
            <v>Urban Interstate: Evap (except Refueling)</v>
          </cell>
          <cell r="L1018" t="str">
            <v>2005</v>
          </cell>
          <cell r="M1018">
            <v>37300</v>
          </cell>
          <cell r="N1018">
            <v>40982</v>
          </cell>
        </row>
        <row r="1019">
          <cell r="A1019" t="str">
            <v>220107023X</v>
          </cell>
          <cell r="B1019" t="str">
            <v>Onroad</v>
          </cell>
          <cell r="C1019" t="str">
            <v>Highway Veh - Gasoline - Heavy Duty Veh 2B thru 8B &amp; Buses (HDGV) - Urban Interstate: Exhaust</v>
          </cell>
          <cell r="D1019" t="str">
            <v>Mobile - On-Road Gasoline Heavy Duty Vehicles</v>
          </cell>
          <cell r="G1019" t="str">
            <v>Mobile Sources</v>
          </cell>
          <cell r="H1019" t="str">
            <v>Highway Vehicles - Gasoline</v>
          </cell>
          <cell r="I1019" t="str">
            <v>Heavy Duty Gasoline Vehicles 2B thru 8B &amp; Buses (HDGV)</v>
          </cell>
          <cell r="J1019" t="str">
            <v>Urban Interstate: Exhaust</v>
          </cell>
          <cell r="L1019" t="str">
            <v>2005</v>
          </cell>
          <cell r="M1019">
            <v>37300</v>
          </cell>
          <cell r="N1019">
            <v>40982</v>
          </cell>
        </row>
        <row r="1020">
          <cell r="A1020" t="str">
            <v>2201070250</v>
          </cell>
          <cell r="B1020" t="str">
            <v>Onroad</v>
          </cell>
          <cell r="C1020" t="str">
            <v>Highway Veh - Gasoline - Heavy Duty Veh 2B thru 8B &amp; Buses (HDGV) - Urban Other Freeways &amp; Expressways: Total</v>
          </cell>
          <cell r="D1020" t="str">
            <v>Mobile - On-Road Gasoline Heavy Duty Vehicles</v>
          </cell>
          <cell r="G1020" t="str">
            <v>Mobile Sources</v>
          </cell>
          <cell r="H1020" t="str">
            <v>Highway Vehicles - Gasoline</v>
          </cell>
          <cell r="I1020" t="str">
            <v>Heavy Duty Gasoline Vehicles 2B thru 8B &amp; Buses (HDGV)</v>
          </cell>
          <cell r="J1020" t="str">
            <v>Urban Other Freeways and Expressways: Total</v>
          </cell>
          <cell r="N1020">
            <v>40982</v>
          </cell>
        </row>
        <row r="1021">
          <cell r="A1021" t="str">
            <v>2201070251</v>
          </cell>
          <cell r="B1021" t="str">
            <v>Onroad</v>
          </cell>
          <cell r="C1021" t="str">
            <v>Highway Veh - Gasoline - Heavy Duty Veh 2B thru 8B &amp; Buses (HDGV) - Other Freeways &amp; Expressways: Urban Time 1</v>
          </cell>
          <cell r="D1021" t="str">
            <v>Mobile - On-Road Gasoline Heavy Duty Vehicles</v>
          </cell>
          <cell r="G1021" t="str">
            <v>Mobile Sources</v>
          </cell>
          <cell r="H1021" t="str">
            <v>Highway Vehicles - Gasoline</v>
          </cell>
          <cell r="I1021" t="str">
            <v>Heavy Duty Gasoline Vehicles 2B thru 8B &amp; Buses (HDGV)</v>
          </cell>
          <cell r="J1021" t="str">
            <v>Other Freeways and Expressways: Urban Time 1</v>
          </cell>
          <cell r="L1021" t="str">
            <v>2002</v>
          </cell>
          <cell r="N1021">
            <v>40982</v>
          </cell>
        </row>
        <row r="1022">
          <cell r="A1022" t="str">
            <v>2201070252</v>
          </cell>
          <cell r="B1022" t="str">
            <v>Onroad</v>
          </cell>
          <cell r="C1022" t="str">
            <v>Highway Veh - Gasoline - Heavy Duty Veh 2B thru 8B &amp; Buses (HDGV) - Other Freeways &amp; Expressways: Urban Time 2</v>
          </cell>
          <cell r="D1022" t="str">
            <v>Mobile - On-Road Gasoline Heavy Duty Vehicles</v>
          </cell>
          <cell r="G1022" t="str">
            <v>Mobile Sources</v>
          </cell>
          <cell r="H1022" t="str">
            <v>Highway Vehicles - Gasoline</v>
          </cell>
          <cell r="I1022" t="str">
            <v>Heavy Duty Gasoline Vehicles 2B thru 8B &amp; Buses (HDGV)</v>
          </cell>
          <cell r="J1022" t="str">
            <v>Other Freeways and Expressways: Urban Time 2</v>
          </cell>
          <cell r="L1022" t="str">
            <v>2002</v>
          </cell>
          <cell r="N1022">
            <v>40982</v>
          </cell>
        </row>
        <row r="1023">
          <cell r="A1023" t="str">
            <v>2201070253</v>
          </cell>
          <cell r="B1023" t="str">
            <v>Onroad</v>
          </cell>
          <cell r="C1023" t="str">
            <v>Highway Veh - Gasoline - Heavy Duty Veh 2B thru 8B &amp; Buses (HDGV) - Other Freeways &amp; Expressways: Urban Time 3</v>
          </cell>
          <cell r="D1023" t="str">
            <v>Mobile - On-Road Gasoline Heavy Duty Vehicles</v>
          </cell>
          <cell r="G1023" t="str">
            <v>Mobile Sources</v>
          </cell>
          <cell r="H1023" t="str">
            <v>Highway Vehicles - Gasoline</v>
          </cell>
          <cell r="I1023" t="str">
            <v>Heavy Duty Gasoline Vehicles 2B thru 8B &amp; Buses (HDGV)</v>
          </cell>
          <cell r="J1023" t="str">
            <v>Other Freeways and Expressways: Urban Time 3</v>
          </cell>
          <cell r="L1023" t="str">
            <v>2002</v>
          </cell>
          <cell r="N1023">
            <v>40982</v>
          </cell>
        </row>
        <row r="1024">
          <cell r="A1024" t="str">
            <v>2201070254</v>
          </cell>
          <cell r="B1024" t="str">
            <v>Onroad</v>
          </cell>
          <cell r="C1024" t="str">
            <v>Highway Veh - Gasoline - Heavy Duty Veh 2B thru 8B &amp; Buses (HDGV) - Other Freeways &amp; Expressways: Urban Time 4</v>
          </cell>
          <cell r="D1024" t="str">
            <v>Mobile - On-Road Gasoline Heavy Duty Vehicles</v>
          </cell>
          <cell r="G1024" t="str">
            <v>Mobile Sources</v>
          </cell>
          <cell r="H1024" t="str">
            <v>Highway Vehicles - Gasoline</v>
          </cell>
          <cell r="I1024" t="str">
            <v>Heavy Duty Gasoline Vehicles 2B thru 8B &amp; Buses (HDGV)</v>
          </cell>
          <cell r="J1024" t="str">
            <v>Other Freeways and Expressways: Urban Time 4</v>
          </cell>
          <cell r="L1024" t="str">
            <v>2002</v>
          </cell>
          <cell r="N1024">
            <v>40982</v>
          </cell>
        </row>
        <row r="1025">
          <cell r="A1025" t="str">
            <v>220107025B</v>
          </cell>
          <cell r="B1025" t="str">
            <v>Onroad</v>
          </cell>
          <cell r="C1025" t="str">
            <v>Highway Veh - Gasoline - Heavy Duty Veh 2B thru 8B &amp; Buses (HDGV) - Urban Other Freeways &amp; Expressways: Brake Wear</v>
          </cell>
          <cell r="D1025" t="str">
            <v>Mobile - On-Road Gasoline Heavy Duty Vehicles</v>
          </cell>
          <cell r="G1025" t="str">
            <v>Mobile Sources</v>
          </cell>
          <cell r="H1025" t="str">
            <v>Highway Vehicles - Gasoline</v>
          </cell>
          <cell r="I1025" t="str">
            <v>Heavy Duty Gasoline Vehicles 2B thru 8B &amp; Buses (HDGV)</v>
          </cell>
          <cell r="J1025" t="str">
            <v>Urban Other Freeways and Expressways: Brake Wear</v>
          </cell>
          <cell r="L1025" t="str">
            <v>2005</v>
          </cell>
          <cell r="M1025">
            <v>37300</v>
          </cell>
          <cell r="N1025">
            <v>40982</v>
          </cell>
        </row>
        <row r="1026">
          <cell r="A1026" t="str">
            <v>220107025T</v>
          </cell>
          <cell r="B1026" t="str">
            <v>Onroad</v>
          </cell>
          <cell r="C1026" t="str">
            <v>Highway Veh - Gasoline - Heavy Duty Veh 2B thru 8B &amp; Buses (HDGV) - Urban Other Freeways &amp; Expressways: Tire Wear</v>
          </cell>
          <cell r="D1026" t="str">
            <v>Mobile - On-Road Gasoline Heavy Duty Vehicles</v>
          </cell>
          <cell r="G1026" t="str">
            <v>Mobile Sources</v>
          </cell>
          <cell r="H1026" t="str">
            <v>Highway Vehicles - Gasoline</v>
          </cell>
          <cell r="I1026" t="str">
            <v>Heavy Duty Gasoline Vehicles 2B thru 8B &amp; Buses (HDGV)</v>
          </cell>
          <cell r="J1026" t="str">
            <v>Urban Other Freeways and Expressways: Tire Wear</v>
          </cell>
          <cell r="L1026" t="str">
            <v>2005</v>
          </cell>
          <cell r="M1026">
            <v>37300</v>
          </cell>
          <cell r="N1026">
            <v>40982</v>
          </cell>
        </row>
        <row r="1027">
          <cell r="A1027" t="str">
            <v>220107025V</v>
          </cell>
          <cell r="B1027" t="str">
            <v>Onroad</v>
          </cell>
          <cell r="C1027" t="str">
            <v>Highway Veh - Gasoline - Heavy Duty Veh 2B thru 8B &amp; Buses (HDGV) - Urban Other Freeways &amp; Expressways: Evap (except Refu</v>
          </cell>
          <cell r="D1027" t="str">
            <v>Mobile - On-Road Gasoline Heavy Duty Vehicles</v>
          </cell>
          <cell r="G1027" t="str">
            <v>Mobile Sources</v>
          </cell>
          <cell r="H1027" t="str">
            <v>Highway Vehicles - Gasoline</v>
          </cell>
          <cell r="I1027" t="str">
            <v>Heavy Duty Gasoline Vehicles 2B thru 8B &amp; Buses (HDGV)</v>
          </cell>
          <cell r="J1027" t="str">
            <v>Urban Other Freeways and Expressways: Evap (except Refueling)</v>
          </cell>
          <cell r="L1027" t="str">
            <v>2005</v>
          </cell>
          <cell r="M1027">
            <v>37300</v>
          </cell>
          <cell r="N1027">
            <v>40982</v>
          </cell>
        </row>
        <row r="1028">
          <cell r="A1028" t="str">
            <v>220107025X</v>
          </cell>
          <cell r="B1028" t="str">
            <v>Onroad</v>
          </cell>
          <cell r="C1028" t="str">
            <v>Highway Veh - Gasoline - Heavy Duty Veh 2B thru 8B &amp; Buses (HDGV) - Urban Other Freeways &amp; Expressways: Exhaust</v>
          </cell>
          <cell r="D1028" t="str">
            <v>Mobile - On-Road Gasoline Heavy Duty Vehicles</v>
          </cell>
          <cell r="G1028" t="str">
            <v>Mobile Sources</v>
          </cell>
          <cell r="H1028" t="str">
            <v>Highway Vehicles - Gasoline</v>
          </cell>
          <cell r="I1028" t="str">
            <v>Heavy Duty Gasoline Vehicles 2B thru 8B &amp; Buses (HDGV)</v>
          </cell>
          <cell r="J1028" t="str">
            <v>Urban Other Freeways and Expressways: Exhaust</v>
          </cell>
          <cell r="L1028" t="str">
            <v>2005</v>
          </cell>
          <cell r="M1028">
            <v>37300</v>
          </cell>
          <cell r="N1028">
            <v>40982</v>
          </cell>
        </row>
        <row r="1029">
          <cell r="A1029" t="str">
            <v>2201070270</v>
          </cell>
          <cell r="B1029" t="str">
            <v>Onroad</v>
          </cell>
          <cell r="C1029" t="str">
            <v>Highway Veh - Gasoline - Heavy Duty Veh 2B thru 8B &amp; Buses (HDGV) - Urban Other Principal Arterial: Total</v>
          </cell>
          <cell r="D1029" t="str">
            <v>Mobile - On-Road Gasoline Heavy Duty Vehicles</v>
          </cell>
          <cell r="G1029" t="str">
            <v>Mobile Sources</v>
          </cell>
          <cell r="H1029" t="str">
            <v>Highway Vehicles - Gasoline</v>
          </cell>
          <cell r="I1029" t="str">
            <v>Heavy Duty Gasoline Vehicles 2B thru 8B &amp; Buses (HDGV)</v>
          </cell>
          <cell r="J1029" t="str">
            <v>Urban Other Principal Arterial: Total</v>
          </cell>
          <cell r="N1029">
            <v>40982</v>
          </cell>
        </row>
        <row r="1030">
          <cell r="A1030" t="str">
            <v>2201070271</v>
          </cell>
          <cell r="B1030" t="str">
            <v>Onroad</v>
          </cell>
          <cell r="C1030" t="str">
            <v>Highway Veh - Gasoline - Heavy Duty Veh 2B thru 8B &amp; Buses (HDGV) - Other Principal Arterial: Urban Time 1</v>
          </cell>
          <cell r="D1030" t="str">
            <v>Mobile - On-Road Gasoline Heavy Duty Vehicles</v>
          </cell>
          <cell r="G1030" t="str">
            <v>Mobile Sources</v>
          </cell>
          <cell r="H1030" t="str">
            <v>Highway Vehicles - Gasoline</v>
          </cell>
          <cell r="I1030" t="str">
            <v>Heavy Duty Gasoline Vehicles 2B thru 8B &amp; Buses (HDGV)</v>
          </cell>
          <cell r="J1030" t="str">
            <v>Other Principal Arterial: Urban Time 1</v>
          </cell>
          <cell r="L1030" t="str">
            <v>2002</v>
          </cell>
          <cell r="N1030">
            <v>40982</v>
          </cell>
        </row>
        <row r="1031">
          <cell r="A1031" t="str">
            <v>2201070272</v>
          </cell>
          <cell r="B1031" t="str">
            <v>Onroad</v>
          </cell>
          <cell r="C1031" t="str">
            <v>Highway Veh - Gasoline - Heavy Duty Veh 2B thru 8B &amp; Buses (HDGV) - Other Principal Arterial: Urban Time 2</v>
          </cell>
          <cell r="D1031" t="str">
            <v>Mobile - On-Road Gasoline Heavy Duty Vehicles</v>
          </cell>
          <cell r="G1031" t="str">
            <v>Mobile Sources</v>
          </cell>
          <cell r="H1031" t="str">
            <v>Highway Vehicles - Gasoline</v>
          </cell>
          <cell r="I1031" t="str">
            <v>Heavy Duty Gasoline Vehicles 2B thru 8B &amp; Buses (HDGV)</v>
          </cell>
          <cell r="J1031" t="str">
            <v>Other Principal Arterial: Urban Time 2</v>
          </cell>
          <cell r="L1031" t="str">
            <v>2002</v>
          </cell>
          <cell r="N1031">
            <v>40982</v>
          </cell>
        </row>
        <row r="1032">
          <cell r="A1032" t="str">
            <v>2201070273</v>
          </cell>
          <cell r="B1032" t="str">
            <v>Onroad</v>
          </cell>
          <cell r="C1032" t="str">
            <v>Highway Veh - Gasoline - Heavy Duty Veh 2B thru 8B &amp; Buses (HDGV) - Other Principal Arterial: Urban Time 3</v>
          </cell>
          <cell r="D1032" t="str">
            <v>Mobile - On-Road Gasoline Heavy Duty Vehicles</v>
          </cell>
          <cell r="G1032" t="str">
            <v>Mobile Sources</v>
          </cell>
          <cell r="H1032" t="str">
            <v>Highway Vehicles - Gasoline</v>
          </cell>
          <cell r="I1032" t="str">
            <v>Heavy Duty Gasoline Vehicles 2B thru 8B &amp; Buses (HDGV)</v>
          </cell>
          <cell r="J1032" t="str">
            <v>Other Principal Arterial: Urban Time 3</v>
          </cell>
          <cell r="L1032" t="str">
            <v>2002</v>
          </cell>
          <cell r="N1032">
            <v>40982</v>
          </cell>
        </row>
        <row r="1033">
          <cell r="A1033" t="str">
            <v>2201070274</v>
          </cell>
          <cell r="B1033" t="str">
            <v>Onroad</v>
          </cell>
          <cell r="C1033" t="str">
            <v>Highway Veh - Gasoline - Heavy Duty Veh 2B thru 8B &amp; Buses (HDGV) - Other Principal Arterial: Urban Time 4</v>
          </cell>
          <cell r="D1033" t="str">
            <v>Mobile - On-Road Gasoline Heavy Duty Vehicles</v>
          </cell>
          <cell r="G1033" t="str">
            <v>Mobile Sources</v>
          </cell>
          <cell r="H1033" t="str">
            <v>Highway Vehicles - Gasoline</v>
          </cell>
          <cell r="I1033" t="str">
            <v>Heavy Duty Gasoline Vehicles 2B thru 8B &amp; Buses (HDGV)</v>
          </cell>
          <cell r="J1033" t="str">
            <v>Other Principal Arterial: Urban Time 4</v>
          </cell>
          <cell r="L1033" t="str">
            <v>2002</v>
          </cell>
          <cell r="N1033">
            <v>40982</v>
          </cell>
        </row>
        <row r="1034">
          <cell r="A1034" t="str">
            <v>220107027B</v>
          </cell>
          <cell r="B1034" t="str">
            <v>Onroad</v>
          </cell>
          <cell r="C1034" t="str">
            <v>Highway Veh - Gasoline - Heavy Duty Veh 2B thru 8B &amp; Buses (HDGV) - Urban Other Principal Arterial: Brake Wear</v>
          </cell>
          <cell r="D1034" t="str">
            <v>Mobile - On-Road Gasoline Heavy Duty Vehicles</v>
          </cell>
          <cell r="G1034" t="str">
            <v>Mobile Sources</v>
          </cell>
          <cell r="H1034" t="str">
            <v>Highway Vehicles - Gasoline</v>
          </cell>
          <cell r="I1034" t="str">
            <v>Heavy Duty Gasoline Vehicles 2B thru 8B &amp; Buses (HDGV)</v>
          </cell>
          <cell r="J1034" t="str">
            <v>Urban Other Principal Arterial: Brake Wear</v>
          </cell>
          <cell r="L1034" t="str">
            <v>2005</v>
          </cell>
          <cell r="M1034">
            <v>37300</v>
          </cell>
          <cell r="N1034">
            <v>40982</v>
          </cell>
        </row>
        <row r="1035">
          <cell r="A1035" t="str">
            <v>220107027T</v>
          </cell>
          <cell r="B1035" t="str">
            <v>Onroad</v>
          </cell>
          <cell r="C1035" t="str">
            <v>Highway Veh - Gasoline - Heavy Duty Veh 2B thru 8B &amp; Buses (HDGV) - Urban Other Principal Arterial: Tire Wear</v>
          </cell>
          <cell r="D1035" t="str">
            <v>Mobile - On-Road Gasoline Heavy Duty Vehicles</v>
          </cell>
          <cell r="G1035" t="str">
            <v>Mobile Sources</v>
          </cell>
          <cell r="H1035" t="str">
            <v>Highway Vehicles - Gasoline</v>
          </cell>
          <cell r="I1035" t="str">
            <v>Heavy Duty Gasoline Vehicles 2B thru 8B &amp; Buses (HDGV)</v>
          </cell>
          <cell r="J1035" t="str">
            <v>Urban Other Principal Arterial: Tire Wear</v>
          </cell>
          <cell r="L1035" t="str">
            <v>2005</v>
          </cell>
          <cell r="M1035">
            <v>37300</v>
          </cell>
          <cell r="N1035">
            <v>40982</v>
          </cell>
        </row>
        <row r="1036">
          <cell r="A1036" t="str">
            <v>220107027V</v>
          </cell>
          <cell r="B1036" t="str">
            <v>Onroad</v>
          </cell>
          <cell r="C1036" t="str">
            <v>Highway Veh - Gasoline - Heavy Duty Veh 2B thru 8B &amp; Buses (HDGV) - Urban Other Principal Arterial: Evap (except Refuelin</v>
          </cell>
          <cell r="D1036" t="str">
            <v>Mobile - On-Road Gasoline Heavy Duty Vehicles</v>
          </cell>
          <cell r="G1036" t="str">
            <v>Mobile Sources</v>
          </cell>
          <cell r="H1036" t="str">
            <v>Highway Vehicles - Gasoline</v>
          </cell>
          <cell r="I1036" t="str">
            <v>Heavy Duty Gasoline Vehicles 2B thru 8B &amp; Buses (HDGV)</v>
          </cell>
          <cell r="J1036" t="str">
            <v>Urban Other Principal Arterial: Evap (except Refueling)</v>
          </cell>
          <cell r="L1036" t="str">
            <v>2005</v>
          </cell>
          <cell r="M1036">
            <v>37300</v>
          </cell>
          <cell r="N1036">
            <v>40982</v>
          </cell>
        </row>
        <row r="1037">
          <cell r="A1037" t="str">
            <v>220107027X</v>
          </cell>
          <cell r="B1037" t="str">
            <v>Onroad</v>
          </cell>
          <cell r="C1037" t="str">
            <v>Highway Veh - Gasoline - Heavy Duty Veh 2B thru 8B &amp; Buses (HDGV) - Urban Other Principal Arterial: Exhaust</v>
          </cell>
          <cell r="D1037" t="str">
            <v>Mobile - On-Road Gasoline Heavy Duty Vehicles</v>
          </cell>
          <cell r="G1037" t="str">
            <v>Mobile Sources</v>
          </cell>
          <cell r="H1037" t="str">
            <v>Highway Vehicles - Gasoline</v>
          </cell>
          <cell r="I1037" t="str">
            <v>Heavy Duty Gasoline Vehicles 2B thru 8B &amp; Buses (HDGV)</v>
          </cell>
          <cell r="J1037" t="str">
            <v>Urban Other Principal Arterial: Exhaust</v>
          </cell>
          <cell r="L1037" t="str">
            <v>2005</v>
          </cell>
          <cell r="M1037">
            <v>37300</v>
          </cell>
          <cell r="N1037">
            <v>40982</v>
          </cell>
        </row>
        <row r="1038">
          <cell r="A1038" t="str">
            <v>2201070290</v>
          </cell>
          <cell r="B1038" t="str">
            <v>Onroad</v>
          </cell>
          <cell r="C1038" t="str">
            <v>Highway Veh - Gasoline - Heavy Duty Veh 2B thru 8B &amp; Buses (HDGV) - Urban Minor Arterial: Total</v>
          </cell>
          <cell r="D1038" t="str">
            <v>Mobile - On-Road Gasoline Heavy Duty Vehicles</v>
          </cell>
          <cell r="G1038" t="str">
            <v>Mobile Sources</v>
          </cell>
          <cell r="H1038" t="str">
            <v>Highway Vehicles - Gasoline</v>
          </cell>
          <cell r="I1038" t="str">
            <v>Heavy Duty Gasoline Vehicles 2B thru 8B &amp; Buses (HDGV)</v>
          </cell>
          <cell r="J1038" t="str">
            <v>Urban Minor Arterial: Total</v>
          </cell>
          <cell r="N1038">
            <v>40982</v>
          </cell>
        </row>
        <row r="1039">
          <cell r="A1039" t="str">
            <v>2201070291</v>
          </cell>
          <cell r="B1039" t="str">
            <v>Onroad</v>
          </cell>
          <cell r="C1039" t="str">
            <v>Highway Veh - Gasoline - Heavy Duty Veh 2B thru 8B &amp; Buses (HDGV) - Minor Arterial: Urban Time 1</v>
          </cell>
          <cell r="D1039" t="str">
            <v>Mobile - On-Road Gasoline Heavy Duty Vehicles</v>
          </cell>
          <cell r="G1039" t="str">
            <v>Mobile Sources</v>
          </cell>
          <cell r="H1039" t="str">
            <v>Highway Vehicles - Gasoline</v>
          </cell>
          <cell r="I1039" t="str">
            <v>Heavy Duty Gasoline Vehicles 2B thru 8B &amp; Buses (HDGV)</v>
          </cell>
          <cell r="J1039" t="str">
            <v>Minor Arterial: Urban Time 1</v>
          </cell>
          <cell r="L1039" t="str">
            <v>2002</v>
          </cell>
          <cell r="N1039">
            <v>40982</v>
          </cell>
        </row>
        <row r="1040">
          <cell r="A1040" t="str">
            <v>2201070292</v>
          </cell>
          <cell r="B1040" t="str">
            <v>Onroad</v>
          </cell>
          <cell r="C1040" t="str">
            <v>Highway Veh - Gasoline - Heavy Duty Veh 2B thru 8B &amp; Buses (HDGV) - Minor Arterial: Urban Time 2</v>
          </cell>
          <cell r="D1040" t="str">
            <v>Mobile - On-Road Gasoline Heavy Duty Vehicles</v>
          </cell>
          <cell r="G1040" t="str">
            <v>Mobile Sources</v>
          </cell>
          <cell r="H1040" t="str">
            <v>Highway Vehicles - Gasoline</v>
          </cell>
          <cell r="I1040" t="str">
            <v>Heavy Duty Gasoline Vehicles 2B thru 8B &amp; Buses (HDGV)</v>
          </cell>
          <cell r="J1040" t="str">
            <v>Minor Arterial: Urban Time 2</v>
          </cell>
          <cell r="L1040" t="str">
            <v>2002</v>
          </cell>
          <cell r="N1040">
            <v>40982</v>
          </cell>
        </row>
        <row r="1041">
          <cell r="A1041" t="str">
            <v>2201070293</v>
          </cell>
          <cell r="B1041" t="str">
            <v>Onroad</v>
          </cell>
          <cell r="C1041" t="str">
            <v>Highway Veh - Gasoline - Heavy Duty Veh 2B thru 8B &amp; Buses (HDGV) - Minor Arterial: Urban Time 3</v>
          </cell>
          <cell r="D1041" t="str">
            <v>Mobile - On-Road Gasoline Heavy Duty Vehicles</v>
          </cell>
          <cell r="G1041" t="str">
            <v>Mobile Sources</v>
          </cell>
          <cell r="H1041" t="str">
            <v>Highway Vehicles - Gasoline</v>
          </cell>
          <cell r="I1041" t="str">
            <v>Heavy Duty Gasoline Vehicles 2B thru 8B &amp; Buses (HDGV)</v>
          </cell>
          <cell r="J1041" t="str">
            <v>Minor Arterial: Urban Time 3</v>
          </cell>
          <cell r="L1041" t="str">
            <v>2002</v>
          </cell>
          <cell r="N1041">
            <v>40982</v>
          </cell>
        </row>
        <row r="1042">
          <cell r="A1042" t="str">
            <v>2201070294</v>
          </cell>
          <cell r="B1042" t="str">
            <v>Onroad</v>
          </cell>
          <cell r="C1042" t="str">
            <v>Highway Veh - Gasoline - Heavy Duty Veh 2B thru 8B &amp; Buses (HDGV) - Minor Arterial: Urban Time 4</v>
          </cell>
          <cell r="D1042" t="str">
            <v>Mobile - On-Road Gasoline Heavy Duty Vehicles</v>
          </cell>
          <cell r="G1042" t="str">
            <v>Mobile Sources</v>
          </cell>
          <cell r="H1042" t="str">
            <v>Highway Vehicles - Gasoline</v>
          </cell>
          <cell r="I1042" t="str">
            <v>Heavy Duty Gasoline Vehicles 2B thru 8B &amp; Buses (HDGV)</v>
          </cell>
          <cell r="J1042" t="str">
            <v>Minor Arterial: Urban Time 4</v>
          </cell>
          <cell r="L1042" t="str">
            <v>2002</v>
          </cell>
          <cell r="N1042">
            <v>40982</v>
          </cell>
        </row>
        <row r="1043">
          <cell r="A1043" t="str">
            <v>220107029B</v>
          </cell>
          <cell r="B1043" t="str">
            <v>Onroad</v>
          </cell>
          <cell r="C1043" t="str">
            <v>Highway Veh - Gasoline - Heavy Duty Veh 2B thru 8B &amp; Buses (HDGV) - Urban Minor Arterial: Brake Wear</v>
          </cell>
          <cell r="D1043" t="str">
            <v>Mobile - On-Road Gasoline Heavy Duty Vehicles</v>
          </cell>
          <cell r="G1043" t="str">
            <v>Mobile Sources</v>
          </cell>
          <cell r="H1043" t="str">
            <v>Highway Vehicles - Gasoline</v>
          </cell>
          <cell r="I1043" t="str">
            <v>Heavy Duty Gasoline Vehicles 2B thru 8B &amp; Buses (HDGV)</v>
          </cell>
          <cell r="J1043" t="str">
            <v>Urban Minor Arterial: Brake Wear</v>
          </cell>
          <cell r="L1043" t="str">
            <v>2005</v>
          </cell>
          <cell r="M1043">
            <v>37300</v>
          </cell>
          <cell r="N1043">
            <v>40982</v>
          </cell>
        </row>
        <row r="1044">
          <cell r="A1044" t="str">
            <v>220107029T</v>
          </cell>
          <cell r="B1044" t="str">
            <v>Onroad</v>
          </cell>
          <cell r="C1044" t="str">
            <v>Highway Veh - Gasoline - Heavy Duty Veh 2B thru 8B &amp; Buses (HDGV) - Urban Minor Arterial: Tire Wear</v>
          </cell>
          <cell r="D1044" t="str">
            <v>Mobile - On-Road Gasoline Heavy Duty Vehicles</v>
          </cell>
          <cell r="G1044" t="str">
            <v>Mobile Sources</v>
          </cell>
          <cell r="H1044" t="str">
            <v>Highway Vehicles - Gasoline</v>
          </cell>
          <cell r="I1044" t="str">
            <v>Heavy Duty Gasoline Vehicles 2B thru 8B &amp; Buses (HDGV)</v>
          </cell>
          <cell r="J1044" t="str">
            <v>Urban Minor Arterial: Tire Wear</v>
          </cell>
          <cell r="L1044" t="str">
            <v>2005</v>
          </cell>
          <cell r="M1044">
            <v>37300</v>
          </cell>
          <cell r="N1044">
            <v>40982</v>
          </cell>
        </row>
        <row r="1045">
          <cell r="A1045" t="str">
            <v>220107029V</v>
          </cell>
          <cell r="B1045" t="str">
            <v>Onroad</v>
          </cell>
          <cell r="C1045" t="str">
            <v>Highway Veh - Gasoline - Heavy Duty Veh 2B thru 8B &amp; Buses (HDGV) - Urban Minor Arterial: Evap (except Refueling)</v>
          </cell>
          <cell r="D1045" t="str">
            <v>Mobile - On-Road Gasoline Heavy Duty Vehicles</v>
          </cell>
          <cell r="G1045" t="str">
            <v>Mobile Sources</v>
          </cell>
          <cell r="H1045" t="str">
            <v>Highway Vehicles - Gasoline</v>
          </cell>
          <cell r="I1045" t="str">
            <v>Heavy Duty Gasoline Vehicles 2B thru 8B &amp; Buses (HDGV)</v>
          </cell>
          <cell r="J1045" t="str">
            <v>Urban Minor Arterial: Evap (except Refueling)</v>
          </cell>
          <cell r="L1045" t="str">
            <v>2005</v>
          </cell>
          <cell r="M1045">
            <v>37300</v>
          </cell>
          <cell r="N1045">
            <v>40982</v>
          </cell>
        </row>
        <row r="1046">
          <cell r="A1046" t="str">
            <v>220107029X</v>
          </cell>
          <cell r="B1046" t="str">
            <v>Onroad</v>
          </cell>
          <cell r="C1046" t="str">
            <v>Highway Veh - Gasoline - Heavy Duty Veh 2B thru 8B &amp; Buses (HDGV) - Urban Minor Arterial: Exhaust</v>
          </cell>
          <cell r="D1046" t="str">
            <v>Mobile - On-Road Gasoline Heavy Duty Vehicles</v>
          </cell>
          <cell r="G1046" t="str">
            <v>Mobile Sources</v>
          </cell>
          <cell r="H1046" t="str">
            <v>Highway Vehicles - Gasoline</v>
          </cell>
          <cell r="I1046" t="str">
            <v>Heavy Duty Gasoline Vehicles 2B thru 8B &amp; Buses (HDGV)</v>
          </cell>
          <cell r="J1046" t="str">
            <v>Urban Minor Arterial: Exhaust</v>
          </cell>
          <cell r="L1046" t="str">
            <v>2005</v>
          </cell>
          <cell r="M1046">
            <v>37300</v>
          </cell>
          <cell r="N1046">
            <v>40982</v>
          </cell>
        </row>
        <row r="1047">
          <cell r="A1047" t="str">
            <v>2201070310</v>
          </cell>
          <cell r="B1047" t="str">
            <v>Onroad</v>
          </cell>
          <cell r="C1047" t="str">
            <v>Highway Veh - Gasoline - Heavy Duty Veh 2B thru 8B &amp; Buses (HDGV) - Urban Collector: Total</v>
          </cell>
          <cell r="D1047" t="str">
            <v>Mobile - On-Road Gasoline Heavy Duty Vehicles</v>
          </cell>
          <cell r="G1047" t="str">
            <v>Mobile Sources</v>
          </cell>
          <cell r="H1047" t="str">
            <v>Highway Vehicles - Gasoline</v>
          </cell>
          <cell r="I1047" t="str">
            <v>Heavy Duty Gasoline Vehicles 2B thru 8B &amp; Buses (HDGV)</v>
          </cell>
          <cell r="J1047" t="str">
            <v>Urban Collector: Total</v>
          </cell>
          <cell r="N1047">
            <v>40982</v>
          </cell>
        </row>
        <row r="1048">
          <cell r="A1048" t="str">
            <v>2201070311</v>
          </cell>
          <cell r="B1048" t="str">
            <v>Onroad</v>
          </cell>
          <cell r="C1048" t="str">
            <v>Highway Veh - Gasoline - Heavy Duty Veh 2B thru 8B &amp; Buses (HDGV) - Collector: Urban Time 1</v>
          </cell>
          <cell r="D1048" t="str">
            <v>Mobile - On-Road Gasoline Heavy Duty Vehicles</v>
          </cell>
          <cell r="G1048" t="str">
            <v>Mobile Sources</v>
          </cell>
          <cell r="H1048" t="str">
            <v>Highway Vehicles - Gasoline</v>
          </cell>
          <cell r="I1048" t="str">
            <v>Heavy Duty Gasoline Vehicles 2B thru 8B &amp; Buses (HDGV)</v>
          </cell>
          <cell r="J1048" t="str">
            <v>Collector: Urban Time 1</v>
          </cell>
          <cell r="L1048" t="str">
            <v>2002</v>
          </cell>
          <cell r="N1048">
            <v>40982</v>
          </cell>
        </row>
        <row r="1049">
          <cell r="A1049" t="str">
            <v>2201070312</v>
          </cell>
          <cell r="B1049" t="str">
            <v>Onroad</v>
          </cell>
          <cell r="C1049" t="str">
            <v>Highway Veh - Gasoline - Heavy Duty Veh 2B thru 8B &amp; Buses (HDGV) - Collector: Urban Time 2</v>
          </cell>
          <cell r="D1049" t="str">
            <v>Mobile - On-Road Gasoline Heavy Duty Vehicles</v>
          </cell>
          <cell r="G1049" t="str">
            <v>Mobile Sources</v>
          </cell>
          <cell r="H1049" t="str">
            <v>Highway Vehicles - Gasoline</v>
          </cell>
          <cell r="I1049" t="str">
            <v>Heavy Duty Gasoline Vehicles 2B thru 8B &amp; Buses (HDGV)</v>
          </cell>
          <cell r="J1049" t="str">
            <v>Collector: Urban Time 2</v>
          </cell>
          <cell r="L1049" t="str">
            <v>2002</v>
          </cell>
          <cell r="N1049">
            <v>40982</v>
          </cell>
        </row>
        <row r="1050">
          <cell r="A1050" t="str">
            <v>2201070313</v>
          </cell>
          <cell r="B1050" t="str">
            <v>Onroad</v>
          </cell>
          <cell r="C1050" t="str">
            <v>Highway Veh - Gasoline - Heavy Duty Veh 2B thru 8B &amp; Buses (HDGV) - Collector: Urban Time 3</v>
          </cell>
          <cell r="D1050" t="str">
            <v>Mobile - On-Road Gasoline Heavy Duty Vehicles</v>
          </cell>
          <cell r="G1050" t="str">
            <v>Mobile Sources</v>
          </cell>
          <cell r="H1050" t="str">
            <v>Highway Vehicles - Gasoline</v>
          </cell>
          <cell r="I1050" t="str">
            <v>Heavy Duty Gasoline Vehicles 2B thru 8B &amp; Buses (HDGV)</v>
          </cell>
          <cell r="J1050" t="str">
            <v>Collector: Urban Time 3</v>
          </cell>
          <cell r="L1050" t="str">
            <v>2002</v>
          </cell>
          <cell r="N1050">
            <v>40982</v>
          </cell>
        </row>
        <row r="1051">
          <cell r="A1051" t="str">
            <v>2201070314</v>
          </cell>
          <cell r="B1051" t="str">
            <v>Onroad</v>
          </cell>
          <cell r="C1051" t="str">
            <v>Highway Veh - Gasoline - Heavy Duty Veh 2B thru 8B &amp; Buses (HDGV) - Collector: Urban Time 4</v>
          </cell>
          <cell r="D1051" t="str">
            <v>Mobile - On-Road Gasoline Heavy Duty Vehicles</v>
          </cell>
          <cell r="G1051" t="str">
            <v>Mobile Sources</v>
          </cell>
          <cell r="H1051" t="str">
            <v>Highway Vehicles - Gasoline</v>
          </cell>
          <cell r="I1051" t="str">
            <v>Heavy Duty Gasoline Vehicles 2B thru 8B &amp; Buses (HDGV)</v>
          </cell>
          <cell r="J1051" t="str">
            <v>Collector: Urban Time 4</v>
          </cell>
          <cell r="L1051" t="str">
            <v>2002</v>
          </cell>
          <cell r="N1051">
            <v>40982</v>
          </cell>
        </row>
        <row r="1052">
          <cell r="A1052" t="str">
            <v>220107031B</v>
          </cell>
          <cell r="B1052" t="str">
            <v>Onroad</v>
          </cell>
          <cell r="C1052" t="str">
            <v>Highway Veh - Gasoline - Heavy Duty Veh 2B thru 8B &amp; Buses (HDGV) - Urban Collector: Brake Wear</v>
          </cell>
          <cell r="D1052" t="str">
            <v>Mobile - On-Road Gasoline Heavy Duty Vehicles</v>
          </cell>
          <cell r="G1052" t="str">
            <v>Mobile Sources</v>
          </cell>
          <cell r="H1052" t="str">
            <v>Highway Vehicles - Gasoline</v>
          </cell>
          <cell r="I1052" t="str">
            <v>Heavy Duty Gasoline Vehicles 2B thru 8B &amp; Buses (HDGV)</v>
          </cell>
          <cell r="J1052" t="str">
            <v>Urban Collector: Brake Wear</v>
          </cell>
          <cell r="L1052" t="str">
            <v>2005</v>
          </cell>
          <cell r="M1052">
            <v>37300</v>
          </cell>
          <cell r="N1052">
            <v>40982</v>
          </cell>
        </row>
        <row r="1053">
          <cell r="A1053" t="str">
            <v>220107031T</v>
          </cell>
          <cell r="B1053" t="str">
            <v>Onroad</v>
          </cell>
          <cell r="C1053" t="str">
            <v>Highway Veh - Gasoline - Heavy Duty Veh 2B thru 8B &amp; Buses (HDGV) - Urban Collector: Tire Wear</v>
          </cell>
          <cell r="D1053" t="str">
            <v>Mobile - On-Road Gasoline Heavy Duty Vehicles</v>
          </cell>
          <cell r="G1053" t="str">
            <v>Mobile Sources</v>
          </cell>
          <cell r="H1053" t="str">
            <v>Highway Vehicles - Gasoline</v>
          </cell>
          <cell r="I1053" t="str">
            <v>Heavy Duty Gasoline Vehicles 2B thru 8B &amp; Buses (HDGV)</v>
          </cell>
          <cell r="J1053" t="str">
            <v>Urban Collector: Tire Wear</v>
          </cell>
          <cell r="L1053" t="str">
            <v>2005</v>
          </cell>
          <cell r="M1053">
            <v>37300</v>
          </cell>
          <cell r="N1053">
            <v>40982</v>
          </cell>
        </row>
        <row r="1054">
          <cell r="A1054" t="str">
            <v>220107031V</v>
          </cell>
          <cell r="B1054" t="str">
            <v>Onroad</v>
          </cell>
          <cell r="C1054" t="str">
            <v>Highway Veh - Gasoline - Heavy Duty Veh 2B thru 8B &amp; Buses (HDGV) - Urban Collector: Evap (except Refueling)</v>
          </cell>
          <cell r="D1054" t="str">
            <v>Mobile - On-Road Gasoline Heavy Duty Vehicles</v>
          </cell>
          <cell r="G1054" t="str">
            <v>Mobile Sources</v>
          </cell>
          <cell r="H1054" t="str">
            <v>Highway Vehicles - Gasoline</v>
          </cell>
          <cell r="I1054" t="str">
            <v>Heavy Duty Gasoline Vehicles 2B thru 8B &amp; Buses (HDGV)</v>
          </cell>
          <cell r="J1054" t="str">
            <v>Urban Collector: Evap (except Refueling)</v>
          </cell>
          <cell r="L1054" t="str">
            <v>2005</v>
          </cell>
          <cell r="M1054">
            <v>37300</v>
          </cell>
          <cell r="N1054">
            <v>40982</v>
          </cell>
        </row>
        <row r="1055">
          <cell r="A1055" t="str">
            <v>220107031X</v>
          </cell>
          <cell r="B1055" t="str">
            <v>Onroad</v>
          </cell>
          <cell r="C1055" t="str">
            <v>Highway Veh - Gasoline - Heavy Duty Veh 2B thru 8B &amp; Buses (HDGV) - Urban Collector: Exhaust</v>
          </cell>
          <cell r="D1055" t="str">
            <v>Mobile - On-Road Gasoline Heavy Duty Vehicles</v>
          </cell>
          <cell r="G1055" t="str">
            <v>Mobile Sources</v>
          </cell>
          <cell r="H1055" t="str">
            <v>Highway Vehicles - Gasoline</v>
          </cell>
          <cell r="I1055" t="str">
            <v>Heavy Duty Gasoline Vehicles 2B thru 8B &amp; Buses (HDGV)</v>
          </cell>
          <cell r="J1055" t="str">
            <v>Urban Collector: Exhaust</v>
          </cell>
          <cell r="L1055" t="str">
            <v>2005</v>
          </cell>
          <cell r="M1055">
            <v>37300</v>
          </cell>
          <cell r="N1055">
            <v>40982</v>
          </cell>
        </row>
        <row r="1056">
          <cell r="A1056" t="str">
            <v>2201070330</v>
          </cell>
          <cell r="B1056" t="str">
            <v>Onroad</v>
          </cell>
          <cell r="C1056" t="str">
            <v>Highway Veh - Gasoline - Heavy Duty Veh 2B thru 8B &amp; Buses (HDGV) - Urban Local: Total</v>
          </cell>
          <cell r="D1056" t="str">
            <v>Mobile - On-Road Gasoline Heavy Duty Vehicles</v>
          </cell>
          <cell r="G1056" t="str">
            <v>Mobile Sources</v>
          </cell>
          <cell r="H1056" t="str">
            <v>Highway Vehicles - Gasoline</v>
          </cell>
          <cell r="I1056" t="str">
            <v>Heavy Duty Gasoline Vehicles 2B thru 8B &amp; Buses (HDGV)</v>
          </cell>
          <cell r="J1056" t="str">
            <v>Urban Local: Total</v>
          </cell>
          <cell r="N1056">
            <v>40982</v>
          </cell>
        </row>
        <row r="1057">
          <cell r="A1057" t="str">
            <v>2201070331</v>
          </cell>
          <cell r="B1057" t="str">
            <v>Onroad</v>
          </cell>
          <cell r="C1057" t="str">
            <v>Highway Veh - Gasoline - Heavy Duty Veh 2B thru 8B &amp; Buses (HDGV) - Local: Urban Time 1</v>
          </cell>
          <cell r="D1057" t="str">
            <v>Mobile - On-Road Gasoline Heavy Duty Vehicles</v>
          </cell>
          <cell r="G1057" t="str">
            <v>Mobile Sources</v>
          </cell>
          <cell r="H1057" t="str">
            <v>Highway Vehicles - Gasoline</v>
          </cell>
          <cell r="I1057" t="str">
            <v>Heavy Duty Gasoline Vehicles 2B thru 8B &amp; Buses (HDGV)</v>
          </cell>
          <cell r="J1057" t="str">
            <v>Local: Urban Time 1</v>
          </cell>
          <cell r="L1057" t="str">
            <v>2002</v>
          </cell>
          <cell r="N1057">
            <v>40982</v>
          </cell>
        </row>
        <row r="1058">
          <cell r="A1058" t="str">
            <v>2201070332</v>
          </cell>
          <cell r="B1058" t="str">
            <v>Onroad</v>
          </cell>
          <cell r="C1058" t="str">
            <v>Highway Veh - Gasoline - Heavy Duty Veh 2B thru 8B &amp; Buses (HDGV) - Local: Urban Time 2</v>
          </cell>
          <cell r="D1058" t="str">
            <v>Mobile - On-Road Gasoline Heavy Duty Vehicles</v>
          </cell>
          <cell r="G1058" t="str">
            <v>Mobile Sources</v>
          </cell>
          <cell r="H1058" t="str">
            <v>Highway Vehicles - Gasoline</v>
          </cell>
          <cell r="I1058" t="str">
            <v>Heavy Duty Gasoline Vehicles 2B thru 8B &amp; Buses (HDGV)</v>
          </cell>
          <cell r="J1058" t="str">
            <v>Local: Urban Time 2</v>
          </cell>
          <cell r="L1058" t="str">
            <v>2002</v>
          </cell>
          <cell r="N1058">
            <v>40982</v>
          </cell>
        </row>
        <row r="1059">
          <cell r="A1059" t="str">
            <v>2201070333</v>
          </cell>
          <cell r="B1059" t="str">
            <v>Onroad</v>
          </cell>
          <cell r="C1059" t="str">
            <v>Highway Veh - Gasoline - Heavy Duty Veh 2B thru 8B &amp; Buses (HDGV) - Local: Urban Time 3</v>
          </cell>
          <cell r="D1059" t="str">
            <v>Mobile - On-Road Gasoline Heavy Duty Vehicles</v>
          </cell>
          <cell r="G1059" t="str">
            <v>Mobile Sources</v>
          </cell>
          <cell r="H1059" t="str">
            <v>Highway Vehicles - Gasoline</v>
          </cell>
          <cell r="I1059" t="str">
            <v>Heavy Duty Gasoline Vehicles 2B thru 8B &amp; Buses (HDGV)</v>
          </cell>
          <cell r="J1059" t="str">
            <v>Local: Urban Time 3</v>
          </cell>
          <cell r="L1059" t="str">
            <v>2002</v>
          </cell>
          <cell r="N1059">
            <v>40982</v>
          </cell>
        </row>
        <row r="1060">
          <cell r="A1060" t="str">
            <v>2201070334</v>
          </cell>
          <cell r="B1060" t="str">
            <v>Onroad</v>
          </cell>
          <cell r="C1060" t="str">
            <v>Highway Veh - Gasoline - Heavy Duty Veh 2B thru 8B &amp; Buses (HDGV) - Local: Urban Time 4</v>
          </cell>
          <cell r="D1060" t="str">
            <v>Mobile - On-Road Gasoline Heavy Duty Vehicles</v>
          </cell>
          <cell r="G1060" t="str">
            <v>Mobile Sources</v>
          </cell>
          <cell r="H1060" t="str">
            <v>Highway Vehicles - Gasoline</v>
          </cell>
          <cell r="I1060" t="str">
            <v>Heavy Duty Gasoline Vehicles 2B thru 8B &amp; Buses (HDGV)</v>
          </cell>
          <cell r="J1060" t="str">
            <v>Local: Urban Time 4</v>
          </cell>
          <cell r="L1060" t="str">
            <v>2002</v>
          </cell>
          <cell r="N1060">
            <v>40982</v>
          </cell>
        </row>
        <row r="1061">
          <cell r="A1061" t="str">
            <v>220107033B</v>
          </cell>
          <cell r="B1061" t="str">
            <v>Onroad</v>
          </cell>
          <cell r="C1061" t="str">
            <v>Highway Veh - Gasoline - Heavy Duty Veh 2B thru 8B &amp; Buses (HDGV) - Urban Local: Brake Wear</v>
          </cell>
          <cell r="D1061" t="str">
            <v>Mobile - On-Road Gasoline Heavy Duty Vehicles</v>
          </cell>
          <cell r="G1061" t="str">
            <v>Mobile Sources</v>
          </cell>
          <cell r="H1061" t="str">
            <v>Highway Vehicles - Gasoline</v>
          </cell>
          <cell r="I1061" t="str">
            <v>Heavy Duty Gasoline Vehicles 2B thru 8B &amp; Buses (HDGV)</v>
          </cell>
          <cell r="J1061" t="str">
            <v>Urban Local: Brake Wear</v>
          </cell>
          <cell r="L1061" t="str">
            <v>2005</v>
          </cell>
          <cell r="M1061">
            <v>37300</v>
          </cell>
          <cell r="N1061">
            <v>40982</v>
          </cell>
        </row>
        <row r="1062">
          <cell r="A1062" t="str">
            <v>220107033T</v>
          </cell>
          <cell r="B1062" t="str">
            <v>Onroad</v>
          </cell>
          <cell r="C1062" t="str">
            <v>Highway Veh - Gasoline - Heavy Duty Veh 2B thru 8B &amp; Buses (HDGV) - Urban Local: Tire Wear</v>
          </cell>
          <cell r="D1062" t="str">
            <v>Mobile - On-Road Gasoline Heavy Duty Vehicles</v>
          </cell>
          <cell r="G1062" t="str">
            <v>Mobile Sources</v>
          </cell>
          <cell r="H1062" t="str">
            <v>Highway Vehicles - Gasoline</v>
          </cell>
          <cell r="I1062" t="str">
            <v>Heavy Duty Gasoline Vehicles 2B thru 8B &amp; Buses (HDGV)</v>
          </cell>
          <cell r="J1062" t="str">
            <v>Urban Local: Tire Wear</v>
          </cell>
          <cell r="L1062" t="str">
            <v>2005</v>
          </cell>
          <cell r="M1062">
            <v>37300</v>
          </cell>
          <cell r="N1062">
            <v>40982</v>
          </cell>
        </row>
        <row r="1063">
          <cell r="A1063" t="str">
            <v>220107033V</v>
          </cell>
          <cell r="B1063" t="str">
            <v>Onroad</v>
          </cell>
          <cell r="C1063" t="str">
            <v>Highway Veh - Gasoline - Heavy Duty Veh 2B thru 8B &amp; Buses (HDGV) - Urban Local: Evap (except Refueling)</v>
          </cell>
          <cell r="D1063" t="str">
            <v>Mobile - On-Road Gasoline Heavy Duty Vehicles</v>
          </cell>
          <cell r="G1063" t="str">
            <v>Mobile Sources</v>
          </cell>
          <cell r="H1063" t="str">
            <v>Highway Vehicles - Gasoline</v>
          </cell>
          <cell r="I1063" t="str">
            <v>Heavy Duty Gasoline Vehicles 2B thru 8B &amp; Buses (HDGV)</v>
          </cell>
          <cell r="J1063" t="str">
            <v>Urban Local: Evap (except Refueling)</v>
          </cell>
          <cell r="L1063" t="str">
            <v>2005</v>
          </cell>
          <cell r="M1063">
            <v>37300</v>
          </cell>
          <cell r="N1063">
            <v>40982</v>
          </cell>
        </row>
        <row r="1064">
          <cell r="A1064" t="str">
            <v>220107033X</v>
          </cell>
          <cell r="B1064" t="str">
            <v>Onroad</v>
          </cell>
          <cell r="C1064" t="str">
            <v>Highway Veh - Gasoline - Heavy Duty Veh 2B thru 8B &amp; Buses (HDGV) - Urban Local: Exhaust</v>
          </cell>
          <cell r="D1064" t="str">
            <v>Mobile - On-Road Gasoline Heavy Duty Vehicles</v>
          </cell>
          <cell r="G1064" t="str">
            <v>Mobile Sources</v>
          </cell>
          <cell r="H1064" t="str">
            <v>Highway Vehicles - Gasoline</v>
          </cell>
          <cell r="I1064" t="str">
            <v>Heavy Duty Gasoline Vehicles 2B thru 8B &amp; Buses (HDGV)</v>
          </cell>
          <cell r="J1064" t="str">
            <v>Urban Local: Exhaust</v>
          </cell>
          <cell r="L1064" t="str">
            <v>2005</v>
          </cell>
          <cell r="M1064">
            <v>37300</v>
          </cell>
          <cell r="N1064">
            <v>40982</v>
          </cell>
        </row>
        <row r="1065">
          <cell r="A1065" t="str">
            <v>2201070350</v>
          </cell>
          <cell r="B1065" t="str">
            <v>Onroad</v>
          </cell>
          <cell r="C1065" t="str">
            <v>Highway Veh - Gasoline - Heavy Duty Veh 2B thru 8B &amp; Buses (HDGV) - Parking Area: Rural</v>
          </cell>
          <cell r="D1065" t="str">
            <v>Mobile - On-Road Gasoline Heavy Duty Vehicles</v>
          </cell>
          <cell r="G1065" t="str">
            <v>Mobile Sources</v>
          </cell>
          <cell r="H1065" t="str">
            <v>Highway Vehicles - Gasoline</v>
          </cell>
          <cell r="I1065" t="str">
            <v>Heavy Duty Gasoline Vehicles 2B thru 8B &amp; Buses (HDGV)</v>
          </cell>
          <cell r="J1065" t="str">
            <v>Parking Area: Rural</v>
          </cell>
          <cell r="L1065" t="str">
            <v>2008</v>
          </cell>
          <cell r="M1065">
            <v>39654</v>
          </cell>
          <cell r="N1065">
            <v>40982</v>
          </cell>
        </row>
        <row r="1066">
          <cell r="A1066" t="str">
            <v>2201070370</v>
          </cell>
          <cell r="B1066" t="str">
            <v>Onroad</v>
          </cell>
          <cell r="C1066" t="str">
            <v>Highway Veh - Gasoline - Heavy Duty Veh 2B thru 8B &amp; Buses (HDGV) - Parking Area: Urban</v>
          </cell>
          <cell r="D1066" t="str">
            <v>Mobile - On-Road Gasoline Heavy Duty Vehicles</v>
          </cell>
          <cell r="G1066" t="str">
            <v>Mobile Sources</v>
          </cell>
          <cell r="H1066" t="str">
            <v>Highway Vehicles - Gasoline</v>
          </cell>
          <cell r="I1066" t="str">
            <v>Heavy Duty Gasoline Vehicles 2B thru 8B &amp; Buses (HDGV)</v>
          </cell>
          <cell r="J1066" t="str">
            <v>Parking Area: Urban</v>
          </cell>
          <cell r="L1066" t="str">
            <v>2008</v>
          </cell>
          <cell r="M1066">
            <v>39917</v>
          </cell>
          <cell r="N1066">
            <v>40982</v>
          </cell>
        </row>
        <row r="1067">
          <cell r="A1067" t="str">
            <v>2201070390</v>
          </cell>
          <cell r="B1067" t="str">
            <v>Onroad</v>
          </cell>
          <cell r="C1067" t="str">
            <v>Highway Veh - Gasoline - Heavy Duty Veh 2B thru 8B &amp; Buses (HDGV) - Parking Area: Total</v>
          </cell>
          <cell r="D1067" t="str">
            <v>Mobile - On-Road Gasoline Heavy Duty Vehicles</v>
          </cell>
          <cell r="G1067" t="str">
            <v>Mobile Sources</v>
          </cell>
          <cell r="H1067" t="str">
            <v>Highway Vehicles - Gasoline</v>
          </cell>
          <cell r="I1067" t="str">
            <v>Heavy Duty Gasoline Vehicles 2B thru 8B &amp; Buses (HDGV)</v>
          </cell>
          <cell r="J1067" t="str">
            <v>Parking Area: Total</v>
          </cell>
          <cell r="M1067">
            <v>40835</v>
          </cell>
          <cell r="N1067">
            <v>40983</v>
          </cell>
        </row>
        <row r="1068">
          <cell r="A1068" t="str">
            <v>2201080000</v>
          </cell>
          <cell r="B1068" t="str">
            <v>Onroad</v>
          </cell>
          <cell r="C1068" t="str">
            <v>Highway Veh - Gasoline - Motorcycles (MC) - Total: All Road Types</v>
          </cell>
          <cell r="D1068" t="str">
            <v>Mobile - On-Road Gasoline Light Duty Vehicles</v>
          </cell>
          <cell r="G1068" t="str">
            <v>Mobile Sources</v>
          </cell>
          <cell r="H1068" t="str">
            <v>Highway Vehicles - Gasoline</v>
          </cell>
          <cell r="I1068" t="str">
            <v>Motorcycles (MC)</v>
          </cell>
          <cell r="J1068" t="str">
            <v>Total: All Road Types</v>
          </cell>
          <cell r="L1068" t="str">
            <v>2005</v>
          </cell>
          <cell r="N1068">
            <v>40982</v>
          </cell>
        </row>
        <row r="1069">
          <cell r="A1069" t="str">
            <v>2201080110</v>
          </cell>
          <cell r="B1069" t="str">
            <v>Onroad</v>
          </cell>
          <cell r="C1069" t="str">
            <v>Highway Veh - Gasoline - Motorcycles (MC) - Rural Interstate: Total</v>
          </cell>
          <cell r="D1069" t="str">
            <v>Mobile - On-Road Gasoline Light Duty Vehicles</v>
          </cell>
          <cell r="G1069" t="str">
            <v>Mobile Sources</v>
          </cell>
          <cell r="H1069" t="str">
            <v>Highway Vehicles - Gasoline</v>
          </cell>
          <cell r="I1069" t="str">
            <v>Motorcycles (MC)</v>
          </cell>
          <cell r="J1069" t="str">
            <v>Rural Interstate: Total</v>
          </cell>
          <cell r="N1069">
            <v>40982</v>
          </cell>
        </row>
        <row r="1070">
          <cell r="A1070" t="str">
            <v>2201080111</v>
          </cell>
          <cell r="B1070" t="str">
            <v>Onroad</v>
          </cell>
          <cell r="C1070" t="str">
            <v>Highway Veh - Gasoline - Motorcycles (MC) - Interstate: Rural Time 1</v>
          </cell>
          <cell r="D1070" t="str">
            <v>Mobile - On-Road Gasoline Light Duty Vehicles</v>
          </cell>
          <cell r="G1070" t="str">
            <v>Mobile Sources</v>
          </cell>
          <cell r="H1070" t="str">
            <v>Highway Vehicles - Gasoline</v>
          </cell>
          <cell r="I1070" t="str">
            <v>Motorcycles (MC)</v>
          </cell>
          <cell r="J1070" t="str">
            <v>Interstate: Rural Time 1</v>
          </cell>
          <cell r="L1070" t="str">
            <v>2002</v>
          </cell>
          <cell r="N1070">
            <v>40982</v>
          </cell>
        </row>
        <row r="1071">
          <cell r="A1071" t="str">
            <v>2201080112</v>
          </cell>
          <cell r="B1071" t="str">
            <v>Onroad</v>
          </cell>
          <cell r="C1071" t="str">
            <v>Highway Veh - Gasoline - Motorcycles (MC) - Interstate: Rural Time 2</v>
          </cell>
          <cell r="D1071" t="str">
            <v>Mobile - On-Road Gasoline Light Duty Vehicles</v>
          </cell>
          <cell r="G1071" t="str">
            <v>Mobile Sources</v>
          </cell>
          <cell r="H1071" t="str">
            <v>Highway Vehicles - Gasoline</v>
          </cell>
          <cell r="I1071" t="str">
            <v>Motorcycles (MC)</v>
          </cell>
          <cell r="J1071" t="str">
            <v>Interstate: Rural Time 2</v>
          </cell>
          <cell r="L1071" t="str">
            <v>2002</v>
          </cell>
          <cell r="N1071">
            <v>40982</v>
          </cell>
        </row>
        <row r="1072">
          <cell r="A1072" t="str">
            <v>2201080113</v>
          </cell>
          <cell r="B1072" t="str">
            <v>Onroad</v>
          </cell>
          <cell r="C1072" t="str">
            <v>Highway Veh - Gasoline - Motorcycles (MC) - Interstate: Rural Time 3</v>
          </cell>
          <cell r="D1072" t="str">
            <v>Mobile - On-Road Gasoline Light Duty Vehicles</v>
          </cell>
          <cell r="G1072" t="str">
            <v>Mobile Sources</v>
          </cell>
          <cell r="H1072" t="str">
            <v>Highway Vehicles - Gasoline</v>
          </cell>
          <cell r="I1072" t="str">
            <v>Motorcycles (MC)</v>
          </cell>
          <cell r="J1072" t="str">
            <v>Interstate: Rural Time 3</v>
          </cell>
          <cell r="L1072" t="str">
            <v>2002</v>
          </cell>
          <cell r="N1072">
            <v>40982</v>
          </cell>
        </row>
        <row r="1073">
          <cell r="A1073" t="str">
            <v>2201080114</v>
          </cell>
          <cell r="B1073" t="str">
            <v>Onroad</v>
          </cell>
          <cell r="C1073" t="str">
            <v>Highway Veh - Gasoline - Motorcycles (MC) - Interstate: Rural Time 4</v>
          </cell>
          <cell r="D1073" t="str">
            <v>Mobile - On-Road Gasoline Light Duty Vehicles</v>
          </cell>
          <cell r="G1073" t="str">
            <v>Mobile Sources</v>
          </cell>
          <cell r="H1073" t="str">
            <v>Highway Vehicles - Gasoline</v>
          </cell>
          <cell r="I1073" t="str">
            <v>Motorcycles (MC)</v>
          </cell>
          <cell r="J1073" t="str">
            <v>Interstate: Rural Time 4</v>
          </cell>
          <cell r="L1073" t="str">
            <v>2002</v>
          </cell>
          <cell r="N1073">
            <v>40982</v>
          </cell>
        </row>
        <row r="1074">
          <cell r="A1074" t="str">
            <v>220108011B</v>
          </cell>
          <cell r="B1074" t="str">
            <v>Onroad</v>
          </cell>
          <cell r="C1074" t="str">
            <v>Highway Veh - Gasoline - Motorcycles (MC) - Rural Interstate: Brake Wear</v>
          </cell>
          <cell r="D1074" t="str">
            <v>Mobile - On-Road Gasoline Light Duty Vehicles</v>
          </cell>
          <cell r="G1074" t="str">
            <v>Mobile Sources</v>
          </cell>
          <cell r="H1074" t="str">
            <v>Highway Vehicles - Gasoline</v>
          </cell>
          <cell r="I1074" t="str">
            <v>Motorcycles (MC)</v>
          </cell>
          <cell r="J1074" t="str">
            <v>Rural Interstate: Brake Wear</v>
          </cell>
          <cell r="L1074" t="str">
            <v>2005</v>
          </cell>
          <cell r="M1074">
            <v>37300</v>
          </cell>
          <cell r="N1074">
            <v>40982</v>
          </cell>
        </row>
        <row r="1075">
          <cell r="A1075" t="str">
            <v>220108011T</v>
          </cell>
          <cell r="B1075" t="str">
            <v>Onroad</v>
          </cell>
          <cell r="C1075" t="str">
            <v>Highway Veh - Gasoline - Motorcycles (MC) - Rural Interstate: Tire Wear</v>
          </cell>
          <cell r="D1075" t="str">
            <v>Mobile - On-Road Gasoline Light Duty Vehicles</v>
          </cell>
          <cell r="G1075" t="str">
            <v>Mobile Sources</v>
          </cell>
          <cell r="H1075" t="str">
            <v>Highway Vehicles - Gasoline</v>
          </cell>
          <cell r="I1075" t="str">
            <v>Motorcycles (MC)</v>
          </cell>
          <cell r="J1075" t="str">
            <v>Rural Interstate: Tire Wear</v>
          </cell>
          <cell r="L1075" t="str">
            <v>2005</v>
          </cell>
          <cell r="M1075">
            <v>37300</v>
          </cell>
          <cell r="N1075">
            <v>40982</v>
          </cell>
        </row>
        <row r="1076">
          <cell r="A1076" t="str">
            <v>220108011V</v>
          </cell>
          <cell r="B1076" t="str">
            <v>Onroad</v>
          </cell>
          <cell r="C1076" t="str">
            <v>Highway Veh - Gasoline - Motorcycles (MC) - Rural Interstate: Evap (except Refueling)</v>
          </cell>
          <cell r="D1076" t="str">
            <v>Mobile - On-Road Gasoline Light Duty Vehicles</v>
          </cell>
          <cell r="G1076" t="str">
            <v>Mobile Sources</v>
          </cell>
          <cell r="H1076" t="str">
            <v>Highway Vehicles - Gasoline</v>
          </cell>
          <cell r="I1076" t="str">
            <v>Motorcycles (MC)</v>
          </cell>
          <cell r="J1076" t="str">
            <v>Rural Interstate: Evap (except Refueling)</v>
          </cell>
          <cell r="L1076" t="str">
            <v>2005</v>
          </cell>
          <cell r="M1076">
            <v>37300</v>
          </cell>
          <cell r="N1076">
            <v>40982</v>
          </cell>
        </row>
        <row r="1077">
          <cell r="A1077" t="str">
            <v>220108011X</v>
          </cell>
          <cell r="B1077" t="str">
            <v>Onroad</v>
          </cell>
          <cell r="C1077" t="str">
            <v>Highway Veh - Gasoline - Motorcycles (MC) - Rural Interstate: Exhaust</v>
          </cell>
          <cell r="D1077" t="str">
            <v>Mobile - On-Road Gasoline Light Duty Vehicles</v>
          </cell>
          <cell r="G1077" t="str">
            <v>Mobile Sources</v>
          </cell>
          <cell r="H1077" t="str">
            <v>Highway Vehicles - Gasoline</v>
          </cell>
          <cell r="I1077" t="str">
            <v>Motorcycles (MC)</v>
          </cell>
          <cell r="J1077" t="str">
            <v>Rural Interstate: Exhaust</v>
          </cell>
          <cell r="L1077" t="str">
            <v>2005</v>
          </cell>
          <cell r="M1077">
            <v>37300</v>
          </cell>
          <cell r="N1077">
            <v>40982</v>
          </cell>
        </row>
        <row r="1078">
          <cell r="A1078" t="str">
            <v>2201080130</v>
          </cell>
          <cell r="B1078" t="str">
            <v>Onroad</v>
          </cell>
          <cell r="C1078" t="str">
            <v>Highway Veh - Gasoline - Motorcycles (MC) - Rural Other Principal Arterial: Total</v>
          </cell>
          <cell r="D1078" t="str">
            <v>Mobile - On-Road Gasoline Light Duty Vehicles</v>
          </cell>
          <cell r="G1078" t="str">
            <v>Mobile Sources</v>
          </cell>
          <cell r="H1078" t="str">
            <v>Highway Vehicles - Gasoline</v>
          </cell>
          <cell r="I1078" t="str">
            <v>Motorcycles (MC)</v>
          </cell>
          <cell r="J1078" t="str">
            <v>Rural Other Principal Arterial: Total</v>
          </cell>
          <cell r="N1078">
            <v>40982</v>
          </cell>
        </row>
        <row r="1079">
          <cell r="A1079" t="str">
            <v>2201080131</v>
          </cell>
          <cell r="B1079" t="str">
            <v>Onroad</v>
          </cell>
          <cell r="C1079" t="str">
            <v>Highway Veh - Gasoline - Motorcycles (MC) - Other Principal Arterial: Rural Time 1</v>
          </cell>
          <cell r="D1079" t="str">
            <v>Mobile - On-Road Gasoline Light Duty Vehicles</v>
          </cell>
          <cell r="G1079" t="str">
            <v>Mobile Sources</v>
          </cell>
          <cell r="H1079" t="str">
            <v>Highway Vehicles - Gasoline</v>
          </cell>
          <cell r="I1079" t="str">
            <v>Motorcycles (MC)</v>
          </cell>
          <cell r="J1079" t="str">
            <v>Other Principal Arterial: Rural Time 1</v>
          </cell>
          <cell r="L1079" t="str">
            <v>2002</v>
          </cell>
          <cell r="N1079">
            <v>40982</v>
          </cell>
        </row>
        <row r="1080">
          <cell r="A1080" t="str">
            <v>2201080132</v>
          </cell>
          <cell r="B1080" t="str">
            <v>Onroad</v>
          </cell>
          <cell r="C1080" t="str">
            <v>Highway Veh - Gasoline - Motorcycles (MC) - Other Principal Arterial: Rural Time 2</v>
          </cell>
          <cell r="D1080" t="str">
            <v>Mobile - On-Road Gasoline Light Duty Vehicles</v>
          </cell>
          <cell r="G1080" t="str">
            <v>Mobile Sources</v>
          </cell>
          <cell r="H1080" t="str">
            <v>Highway Vehicles - Gasoline</v>
          </cell>
          <cell r="I1080" t="str">
            <v>Motorcycles (MC)</v>
          </cell>
          <cell r="J1080" t="str">
            <v>Other Principal Arterial: Rural Time 2</v>
          </cell>
          <cell r="L1080" t="str">
            <v>2002</v>
          </cell>
          <cell r="N1080">
            <v>40982</v>
          </cell>
        </row>
        <row r="1081">
          <cell r="A1081" t="str">
            <v>2201080133</v>
          </cell>
          <cell r="B1081" t="str">
            <v>Onroad</v>
          </cell>
          <cell r="C1081" t="str">
            <v>Highway Veh - Gasoline - Motorcycles (MC) - Other Principal Arterial: Rural Time 3</v>
          </cell>
          <cell r="D1081" t="str">
            <v>Mobile - On-Road Gasoline Light Duty Vehicles</v>
          </cell>
          <cell r="G1081" t="str">
            <v>Mobile Sources</v>
          </cell>
          <cell r="H1081" t="str">
            <v>Highway Vehicles - Gasoline</v>
          </cell>
          <cell r="I1081" t="str">
            <v>Motorcycles (MC)</v>
          </cell>
          <cell r="J1081" t="str">
            <v>Other Principal Arterial: Rural Time 3</v>
          </cell>
          <cell r="L1081" t="str">
            <v>2002</v>
          </cell>
          <cell r="N1081">
            <v>40982</v>
          </cell>
        </row>
        <row r="1082">
          <cell r="A1082" t="str">
            <v>2201080134</v>
          </cell>
          <cell r="B1082" t="str">
            <v>Onroad</v>
          </cell>
          <cell r="C1082" t="str">
            <v>Highway Veh - Gasoline - Motorcycles (MC) - Other Principal Arterial: Rural Time 4</v>
          </cell>
          <cell r="D1082" t="str">
            <v>Mobile - On-Road Gasoline Light Duty Vehicles</v>
          </cell>
          <cell r="G1082" t="str">
            <v>Mobile Sources</v>
          </cell>
          <cell r="H1082" t="str">
            <v>Highway Vehicles - Gasoline</v>
          </cell>
          <cell r="I1082" t="str">
            <v>Motorcycles (MC)</v>
          </cell>
          <cell r="J1082" t="str">
            <v>Other Principal Arterial: Rural Time 4</v>
          </cell>
          <cell r="L1082" t="str">
            <v>2002</v>
          </cell>
          <cell r="N1082">
            <v>40982</v>
          </cell>
        </row>
        <row r="1083">
          <cell r="A1083" t="str">
            <v>220108013B</v>
          </cell>
          <cell r="B1083" t="str">
            <v>Onroad</v>
          </cell>
          <cell r="C1083" t="str">
            <v>Highway Veh - Gasoline - Motorcycles (MC) - Rural Other Principal Arterial: Brake Wear</v>
          </cell>
          <cell r="D1083" t="str">
            <v>Mobile - On-Road Gasoline Light Duty Vehicles</v>
          </cell>
          <cell r="G1083" t="str">
            <v>Mobile Sources</v>
          </cell>
          <cell r="H1083" t="str">
            <v>Highway Vehicles - Gasoline</v>
          </cell>
          <cell r="I1083" t="str">
            <v>Motorcycles (MC)</v>
          </cell>
          <cell r="J1083" t="str">
            <v>Rural Other Principal Arterial: Brake Wear</v>
          </cell>
          <cell r="L1083" t="str">
            <v>2005</v>
          </cell>
          <cell r="M1083">
            <v>37300</v>
          </cell>
          <cell r="N1083">
            <v>40982</v>
          </cell>
        </row>
        <row r="1084">
          <cell r="A1084" t="str">
            <v>220108013T</v>
          </cell>
          <cell r="B1084" t="str">
            <v>Onroad</v>
          </cell>
          <cell r="C1084" t="str">
            <v>Highway Veh - Gasoline - Motorcycles (MC) - Rural Other Principal Arterial: Tire Wear</v>
          </cell>
          <cell r="D1084" t="str">
            <v>Mobile - On-Road Gasoline Light Duty Vehicles</v>
          </cell>
          <cell r="G1084" t="str">
            <v>Mobile Sources</v>
          </cell>
          <cell r="H1084" t="str">
            <v>Highway Vehicles - Gasoline</v>
          </cell>
          <cell r="I1084" t="str">
            <v>Motorcycles (MC)</v>
          </cell>
          <cell r="J1084" t="str">
            <v>Rural Other Principal Arterial: Tire Wear</v>
          </cell>
          <cell r="L1084" t="str">
            <v>2005</v>
          </cell>
          <cell r="M1084">
            <v>37300</v>
          </cell>
          <cell r="N1084">
            <v>40982</v>
          </cell>
        </row>
        <row r="1085">
          <cell r="A1085" t="str">
            <v>220108013V</v>
          </cell>
          <cell r="B1085" t="str">
            <v>Onroad</v>
          </cell>
          <cell r="C1085" t="str">
            <v>Highway Veh - Gasoline - Motorcycles (MC) - Rural Other Principal Arterial: Evap (except Refueling)</v>
          </cell>
          <cell r="D1085" t="str">
            <v>Mobile - On-Road Gasoline Light Duty Vehicles</v>
          </cell>
          <cell r="G1085" t="str">
            <v>Mobile Sources</v>
          </cell>
          <cell r="H1085" t="str">
            <v>Highway Vehicles - Gasoline</v>
          </cell>
          <cell r="I1085" t="str">
            <v>Motorcycles (MC)</v>
          </cell>
          <cell r="J1085" t="str">
            <v>Rural Other Principal Arterial: Evap (except Refueling)</v>
          </cell>
          <cell r="L1085" t="str">
            <v>2005</v>
          </cell>
          <cell r="M1085">
            <v>37300</v>
          </cell>
          <cell r="N1085">
            <v>40982</v>
          </cell>
        </row>
        <row r="1086">
          <cell r="A1086" t="str">
            <v>220108013X</v>
          </cell>
          <cell r="B1086" t="str">
            <v>Onroad</v>
          </cell>
          <cell r="C1086" t="str">
            <v>Highway Veh - Gasoline - Motorcycles (MC) - Rural Other Principal Arterial: Exhaust</v>
          </cell>
          <cell r="D1086" t="str">
            <v>Mobile - On-Road Gasoline Light Duty Vehicles</v>
          </cell>
          <cell r="G1086" t="str">
            <v>Mobile Sources</v>
          </cell>
          <cell r="H1086" t="str">
            <v>Highway Vehicles - Gasoline</v>
          </cell>
          <cell r="I1086" t="str">
            <v>Motorcycles (MC)</v>
          </cell>
          <cell r="J1086" t="str">
            <v>Rural Other Principal Arterial: Exhaust</v>
          </cell>
          <cell r="L1086" t="str">
            <v>2005</v>
          </cell>
          <cell r="M1086">
            <v>37300</v>
          </cell>
          <cell r="N1086">
            <v>40982</v>
          </cell>
        </row>
        <row r="1087">
          <cell r="A1087" t="str">
            <v>2201080150</v>
          </cell>
          <cell r="B1087" t="str">
            <v>Onroad</v>
          </cell>
          <cell r="C1087" t="str">
            <v>Highway Veh - Gasoline - Motorcycles (MC) - Rural Minor Arterial: Total</v>
          </cell>
          <cell r="D1087" t="str">
            <v>Mobile - On-Road Gasoline Light Duty Vehicles</v>
          </cell>
          <cell r="G1087" t="str">
            <v>Mobile Sources</v>
          </cell>
          <cell r="H1087" t="str">
            <v>Highway Vehicles - Gasoline</v>
          </cell>
          <cell r="I1087" t="str">
            <v>Motorcycles (MC)</v>
          </cell>
          <cell r="J1087" t="str">
            <v>Rural Minor Arterial: Total</v>
          </cell>
          <cell r="N1087">
            <v>40982</v>
          </cell>
        </row>
        <row r="1088">
          <cell r="A1088" t="str">
            <v>2201080151</v>
          </cell>
          <cell r="B1088" t="str">
            <v>Onroad</v>
          </cell>
          <cell r="C1088" t="str">
            <v>Highway Veh - Gasoline - Motorcycles (MC) - Minor Arterial: Rural Time 1</v>
          </cell>
          <cell r="D1088" t="str">
            <v>Mobile - On-Road Gasoline Light Duty Vehicles</v>
          </cell>
          <cell r="G1088" t="str">
            <v>Mobile Sources</v>
          </cell>
          <cell r="H1088" t="str">
            <v>Highway Vehicles - Gasoline</v>
          </cell>
          <cell r="I1088" t="str">
            <v>Motorcycles (MC)</v>
          </cell>
          <cell r="J1088" t="str">
            <v>Minor Arterial: Rural Time 1</v>
          </cell>
          <cell r="L1088" t="str">
            <v>2002</v>
          </cell>
          <cell r="N1088">
            <v>40982</v>
          </cell>
        </row>
        <row r="1089">
          <cell r="A1089" t="str">
            <v>2201080152</v>
          </cell>
          <cell r="B1089" t="str">
            <v>Onroad</v>
          </cell>
          <cell r="C1089" t="str">
            <v>Highway Veh - Gasoline - Motorcycles (MC) - Minor Arterial: Rural Time 2</v>
          </cell>
          <cell r="D1089" t="str">
            <v>Mobile - On-Road Gasoline Light Duty Vehicles</v>
          </cell>
          <cell r="G1089" t="str">
            <v>Mobile Sources</v>
          </cell>
          <cell r="H1089" t="str">
            <v>Highway Vehicles - Gasoline</v>
          </cell>
          <cell r="I1089" t="str">
            <v>Motorcycles (MC)</v>
          </cell>
          <cell r="J1089" t="str">
            <v>Minor Arterial: Rural Time 2</v>
          </cell>
          <cell r="L1089" t="str">
            <v>2002</v>
          </cell>
          <cell r="N1089">
            <v>40982</v>
          </cell>
        </row>
        <row r="1090">
          <cell r="A1090" t="str">
            <v>2201080153</v>
          </cell>
          <cell r="B1090" t="str">
            <v>Onroad</v>
          </cell>
          <cell r="C1090" t="str">
            <v>Highway Veh - Gasoline - Motorcycles (MC) - Minor Arterial: Rural Time 3</v>
          </cell>
          <cell r="D1090" t="str">
            <v>Mobile - On-Road Gasoline Light Duty Vehicles</v>
          </cell>
          <cell r="G1090" t="str">
            <v>Mobile Sources</v>
          </cell>
          <cell r="H1090" t="str">
            <v>Highway Vehicles - Gasoline</v>
          </cell>
          <cell r="I1090" t="str">
            <v>Motorcycles (MC)</v>
          </cell>
          <cell r="J1090" t="str">
            <v>Minor Arterial: Rural Time 3</v>
          </cell>
          <cell r="L1090" t="str">
            <v>2002</v>
          </cell>
          <cell r="N1090">
            <v>40982</v>
          </cell>
        </row>
        <row r="1091">
          <cell r="A1091" t="str">
            <v>2201080154</v>
          </cell>
          <cell r="B1091" t="str">
            <v>Onroad</v>
          </cell>
          <cell r="C1091" t="str">
            <v>Highway Veh - Gasoline - Motorcycles (MC) - Minor Arterial: Rural Time 4</v>
          </cell>
          <cell r="D1091" t="str">
            <v>Mobile - On-Road Gasoline Light Duty Vehicles</v>
          </cell>
          <cell r="G1091" t="str">
            <v>Mobile Sources</v>
          </cell>
          <cell r="H1091" t="str">
            <v>Highway Vehicles - Gasoline</v>
          </cell>
          <cell r="I1091" t="str">
            <v>Motorcycles (MC)</v>
          </cell>
          <cell r="J1091" t="str">
            <v>Minor Arterial: Rural Time 4</v>
          </cell>
          <cell r="L1091" t="str">
            <v>2002</v>
          </cell>
          <cell r="N1091">
            <v>40982</v>
          </cell>
        </row>
        <row r="1092">
          <cell r="A1092" t="str">
            <v>220108015B</v>
          </cell>
          <cell r="B1092" t="str">
            <v>Onroad</v>
          </cell>
          <cell r="C1092" t="str">
            <v>Highway Veh - Gasoline - Motorcycles (MC) - Rural Minor Arterial: Brake Wear</v>
          </cell>
          <cell r="D1092" t="str">
            <v>Mobile - On-Road Gasoline Light Duty Vehicles</v>
          </cell>
          <cell r="G1092" t="str">
            <v>Mobile Sources</v>
          </cell>
          <cell r="H1092" t="str">
            <v>Highway Vehicles - Gasoline</v>
          </cell>
          <cell r="I1092" t="str">
            <v>Motorcycles (MC)</v>
          </cell>
          <cell r="J1092" t="str">
            <v>Rural Minor Arterial: Brake Wear</v>
          </cell>
          <cell r="L1092" t="str">
            <v>2005</v>
          </cell>
          <cell r="M1092">
            <v>37300</v>
          </cell>
          <cell r="N1092">
            <v>40982</v>
          </cell>
        </row>
        <row r="1093">
          <cell r="A1093" t="str">
            <v>220108015T</v>
          </cell>
          <cell r="B1093" t="str">
            <v>Onroad</v>
          </cell>
          <cell r="C1093" t="str">
            <v>Highway Veh - Gasoline - Motorcycles (MC) - Rural Minor Arterial: Tire Wear</v>
          </cell>
          <cell r="D1093" t="str">
            <v>Mobile - On-Road Gasoline Light Duty Vehicles</v>
          </cell>
          <cell r="G1093" t="str">
            <v>Mobile Sources</v>
          </cell>
          <cell r="H1093" t="str">
            <v>Highway Vehicles - Gasoline</v>
          </cell>
          <cell r="I1093" t="str">
            <v>Motorcycles (MC)</v>
          </cell>
          <cell r="J1093" t="str">
            <v>Rural Minor Arterial: Tire Wear</v>
          </cell>
          <cell r="L1093" t="str">
            <v>2005</v>
          </cell>
          <cell r="M1093">
            <v>37300</v>
          </cell>
          <cell r="N1093">
            <v>40982</v>
          </cell>
        </row>
        <row r="1094">
          <cell r="A1094" t="str">
            <v>220108015V</v>
          </cell>
          <cell r="B1094" t="str">
            <v>Onroad</v>
          </cell>
          <cell r="C1094" t="str">
            <v>Highway Veh - Gasoline - Motorcycles (MC) - Rural Minor Arterial: Evap (except Refueling)</v>
          </cell>
          <cell r="D1094" t="str">
            <v>Mobile - On-Road Gasoline Light Duty Vehicles</v>
          </cell>
          <cell r="G1094" t="str">
            <v>Mobile Sources</v>
          </cell>
          <cell r="H1094" t="str">
            <v>Highway Vehicles - Gasoline</v>
          </cell>
          <cell r="I1094" t="str">
            <v>Motorcycles (MC)</v>
          </cell>
          <cell r="J1094" t="str">
            <v>Rural Minor Arterial: Evap (except Refueling)</v>
          </cell>
          <cell r="L1094" t="str">
            <v>2005</v>
          </cell>
          <cell r="M1094">
            <v>37300</v>
          </cell>
          <cell r="N1094">
            <v>40982</v>
          </cell>
        </row>
        <row r="1095">
          <cell r="A1095" t="str">
            <v>220108015X</v>
          </cell>
          <cell r="B1095" t="str">
            <v>Onroad</v>
          </cell>
          <cell r="C1095" t="str">
            <v>Highway Veh - Gasoline - Motorcycles (MC) - Rural Minor Arterial: Exhaust</v>
          </cell>
          <cell r="D1095" t="str">
            <v>Mobile - On-Road Gasoline Light Duty Vehicles</v>
          </cell>
          <cell r="G1095" t="str">
            <v>Mobile Sources</v>
          </cell>
          <cell r="H1095" t="str">
            <v>Highway Vehicles - Gasoline</v>
          </cell>
          <cell r="I1095" t="str">
            <v>Motorcycles (MC)</v>
          </cell>
          <cell r="J1095" t="str">
            <v>Rural Minor Arterial: Exhaust</v>
          </cell>
          <cell r="L1095" t="str">
            <v>2005</v>
          </cell>
          <cell r="M1095">
            <v>37300</v>
          </cell>
          <cell r="N1095">
            <v>40982</v>
          </cell>
        </row>
        <row r="1096">
          <cell r="A1096" t="str">
            <v>2201080170</v>
          </cell>
          <cell r="B1096" t="str">
            <v>Onroad</v>
          </cell>
          <cell r="C1096" t="str">
            <v>Highway Veh - Gasoline - Motorcycles (MC) - Rural Major Collector: Total</v>
          </cell>
          <cell r="D1096" t="str">
            <v>Mobile - On-Road Gasoline Light Duty Vehicles</v>
          </cell>
          <cell r="G1096" t="str">
            <v>Mobile Sources</v>
          </cell>
          <cell r="H1096" t="str">
            <v>Highway Vehicles - Gasoline</v>
          </cell>
          <cell r="I1096" t="str">
            <v>Motorcycles (MC)</v>
          </cell>
          <cell r="J1096" t="str">
            <v>Rural Major Collector: Total</v>
          </cell>
          <cell r="N1096">
            <v>40982</v>
          </cell>
        </row>
        <row r="1097">
          <cell r="A1097" t="str">
            <v>2201080171</v>
          </cell>
          <cell r="B1097" t="str">
            <v>Onroad</v>
          </cell>
          <cell r="C1097" t="str">
            <v>Highway Veh - Gasoline - Motorcycles (MC) - Major Collector: Rural Time 1</v>
          </cell>
          <cell r="D1097" t="str">
            <v>Mobile - On-Road Gasoline Light Duty Vehicles</v>
          </cell>
          <cell r="G1097" t="str">
            <v>Mobile Sources</v>
          </cell>
          <cell r="H1097" t="str">
            <v>Highway Vehicles - Gasoline</v>
          </cell>
          <cell r="I1097" t="str">
            <v>Motorcycles (MC)</v>
          </cell>
          <cell r="J1097" t="str">
            <v>Major Collector: Rural Time 1</v>
          </cell>
          <cell r="L1097" t="str">
            <v>2002</v>
          </cell>
          <cell r="N1097">
            <v>40982</v>
          </cell>
        </row>
        <row r="1098">
          <cell r="A1098" t="str">
            <v>2201080172</v>
          </cell>
          <cell r="B1098" t="str">
            <v>Onroad</v>
          </cell>
          <cell r="C1098" t="str">
            <v>Highway Veh - Gasoline - Motorcycles (MC) - Major Collector: Rural Time 2</v>
          </cell>
          <cell r="D1098" t="str">
            <v>Mobile - On-Road Gasoline Light Duty Vehicles</v>
          </cell>
          <cell r="G1098" t="str">
            <v>Mobile Sources</v>
          </cell>
          <cell r="H1098" t="str">
            <v>Highway Vehicles - Gasoline</v>
          </cell>
          <cell r="I1098" t="str">
            <v>Motorcycles (MC)</v>
          </cell>
          <cell r="J1098" t="str">
            <v>Major Collector: Rural Time 2</v>
          </cell>
          <cell r="L1098" t="str">
            <v>2002</v>
          </cell>
          <cell r="N1098">
            <v>40982</v>
          </cell>
        </row>
        <row r="1099">
          <cell r="A1099" t="str">
            <v>2201080173</v>
          </cell>
          <cell r="B1099" t="str">
            <v>Onroad</v>
          </cell>
          <cell r="C1099" t="str">
            <v>Highway Veh - Gasoline - Motorcycles (MC) - Major Collector: Rural Time 3</v>
          </cell>
          <cell r="D1099" t="str">
            <v>Mobile - On-Road Gasoline Light Duty Vehicles</v>
          </cell>
          <cell r="G1099" t="str">
            <v>Mobile Sources</v>
          </cell>
          <cell r="H1099" t="str">
            <v>Highway Vehicles - Gasoline</v>
          </cell>
          <cell r="I1099" t="str">
            <v>Motorcycles (MC)</v>
          </cell>
          <cell r="J1099" t="str">
            <v>Major Collector: Rural Time 3</v>
          </cell>
          <cell r="L1099" t="str">
            <v>2002</v>
          </cell>
          <cell r="N1099">
            <v>40982</v>
          </cell>
        </row>
        <row r="1100">
          <cell r="A1100" t="str">
            <v>2201080174</v>
          </cell>
          <cell r="B1100" t="str">
            <v>Onroad</v>
          </cell>
          <cell r="C1100" t="str">
            <v>Highway Veh - Gasoline - Motorcycles (MC) - Major Collector: Rural Time 4</v>
          </cell>
          <cell r="D1100" t="str">
            <v>Mobile - On-Road Gasoline Light Duty Vehicles</v>
          </cell>
          <cell r="G1100" t="str">
            <v>Mobile Sources</v>
          </cell>
          <cell r="H1100" t="str">
            <v>Highway Vehicles - Gasoline</v>
          </cell>
          <cell r="I1100" t="str">
            <v>Motorcycles (MC)</v>
          </cell>
          <cell r="J1100" t="str">
            <v>Major Collector: Rural Time 4</v>
          </cell>
          <cell r="L1100" t="str">
            <v>2002</v>
          </cell>
          <cell r="N1100">
            <v>40982</v>
          </cell>
        </row>
        <row r="1101">
          <cell r="A1101" t="str">
            <v>220108017B</v>
          </cell>
          <cell r="B1101" t="str">
            <v>Onroad</v>
          </cell>
          <cell r="C1101" t="str">
            <v>Highway Veh - Gasoline - Motorcycles (MC) - Rural Major Collector: Brake Wear</v>
          </cell>
          <cell r="D1101" t="str">
            <v>Mobile - On-Road Gasoline Light Duty Vehicles</v>
          </cell>
          <cell r="G1101" t="str">
            <v>Mobile Sources</v>
          </cell>
          <cell r="H1101" t="str">
            <v>Highway Vehicles - Gasoline</v>
          </cell>
          <cell r="I1101" t="str">
            <v>Motorcycles (MC)</v>
          </cell>
          <cell r="J1101" t="str">
            <v>Rural Major Collector: Brake Wear</v>
          </cell>
          <cell r="L1101" t="str">
            <v>2005</v>
          </cell>
          <cell r="M1101">
            <v>37300</v>
          </cell>
          <cell r="N1101">
            <v>40982</v>
          </cell>
        </row>
        <row r="1102">
          <cell r="A1102" t="str">
            <v>220108017T</v>
          </cell>
          <cell r="B1102" t="str">
            <v>Onroad</v>
          </cell>
          <cell r="C1102" t="str">
            <v>Highway Veh - Gasoline - Motorcycles (MC) - Rural Major Collector: Tire Wear</v>
          </cell>
          <cell r="D1102" t="str">
            <v>Mobile - On-Road Gasoline Light Duty Vehicles</v>
          </cell>
          <cell r="G1102" t="str">
            <v>Mobile Sources</v>
          </cell>
          <cell r="H1102" t="str">
            <v>Highway Vehicles - Gasoline</v>
          </cell>
          <cell r="I1102" t="str">
            <v>Motorcycles (MC)</v>
          </cell>
          <cell r="J1102" t="str">
            <v>Rural Major Collector: Tire Wear</v>
          </cell>
          <cell r="L1102" t="str">
            <v>2005</v>
          </cell>
          <cell r="M1102">
            <v>37300</v>
          </cell>
          <cell r="N1102">
            <v>40982</v>
          </cell>
        </row>
        <row r="1103">
          <cell r="A1103" t="str">
            <v>220108017V</v>
          </cell>
          <cell r="B1103" t="str">
            <v>Onroad</v>
          </cell>
          <cell r="C1103" t="str">
            <v>Highway Veh - Gasoline - Motorcycles (MC) - Rural Major Collector: Evap (except Refueling)</v>
          </cell>
          <cell r="D1103" t="str">
            <v>Mobile - On-Road Gasoline Light Duty Vehicles</v>
          </cell>
          <cell r="G1103" t="str">
            <v>Mobile Sources</v>
          </cell>
          <cell r="H1103" t="str">
            <v>Highway Vehicles - Gasoline</v>
          </cell>
          <cell r="I1103" t="str">
            <v>Motorcycles (MC)</v>
          </cell>
          <cell r="J1103" t="str">
            <v>Rural Major Collector: Evap (except Refueling)</v>
          </cell>
          <cell r="L1103" t="str">
            <v>2005</v>
          </cell>
          <cell r="M1103">
            <v>37300</v>
          </cell>
          <cell r="N1103">
            <v>40982</v>
          </cell>
        </row>
        <row r="1104">
          <cell r="A1104" t="str">
            <v>220108017X</v>
          </cell>
          <cell r="B1104" t="str">
            <v>Onroad</v>
          </cell>
          <cell r="C1104" t="str">
            <v>Highway Veh - Gasoline - Motorcycles (MC) - Rural Major Collector: Exhaust</v>
          </cell>
          <cell r="D1104" t="str">
            <v>Mobile - On-Road Gasoline Light Duty Vehicles</v>
          </cell>
          <cell r="G1104" t="str">
            <v>Mobile Sources</v>
          </cell>
          <cell r="H1104" t="str">
            <v>Highway Vehicles - Gasoline</v>
          </cell>
          <cell r="I1104" t="str">
            <v>Motorcycles (MC)</v>
          </cell>
          <cell r="J1104" t="str">
            <v>Rural Major Collector: Exhaust</v>
          </cell>
          <cell r="L1104" t="str">
            <v>2005</v>
          </cell>
          <cell r="M1104">
            <v>37300</v>
          </cell>
          <cell r="N1104">
            <v>40982</v>
          </cell>
        </row>
        <row r="1105">
          <cell r="A1105" t="str">
            <v>2201080190</v>
          </cell>
          <cell r="B1105" t="str">
            <v>Onroad</v>
          </cell>
          <cell r="C1105" t="str">
            <v>Highway Veh - Gasoline - Motorcycles (MC) - Rural Minor Collector: Total</v>
          </cell>
          <cell r="D1105" t="str">
            <v>Mobile - On-Road Gasoline Light Duty Vehicles</v>
          </cell>
          <cell r="G1105" t="str">
            <v>Mobile Sources</v>
          </cell>
          <cell r="H1105" t="str">
            <v>Highway Vehicles - Gasoline</v>
          </cell>
          <cell r="I1105" t="str">
            <v>Motorcycles (MC)</v>
          </cell>
          <cell r="J1105" t="str">
            <v>Rural Minor Collector: Total</v>
          </cell>
          <cell r="N1105">
            <v>40982</v>
          </cell>
        </row>
        <row r="1106">
          <cell r="A1106" t="str">
            <v>2201080191</v>
          </cell>
          <cell r="B1106" t="str">
            <v>Onroad</v>
          </cell>
          <cell r="C1106" t="str">
            <v>Highway Veh - Gasoline - Motorcycles (MC) - Minor Collector: Rural Time 1</v>
          </cell>
          <cell r="D1106" t="str">
            <v>Mobile - On-Road Gasoline Light Duty Vehicles</v>
          </cell>
          <cell r="G1106" t="str">
            <v>Mobile Sources</v>
          </cell>
          <cell r="H1106" t="str">
            <v>Highway Vehicles - Gasoline</v>
          </cell>
          <cell r="I1106" t="str">
            <v>Motorcycles (MC)</v>
          </cell>
          <cell r="J1106" t="str">
            <v>Minor Collector: Rural Time 1</v>
          </cell>
          <cell r="L1106" t="str">
            <v>2002</v>
          </cell>
          <cell r="N1106">
            <v>40982</v>
          </cell>
        </row>
        <row r="1107">
          <cell r="A1107" t="str">
            <v>2201080192</v>
          </cell>
          <cell r="B1107" t="str">
            <v>Onroad</v>
          </cell>
          <cell r="C1107" t="str">
            <v>Highway Veh - Gasoline - Motorcycles (MC) - Minor Collector: Rural Time 2</v>
          </cell>
          <cell r="D1107" t="str">
            <v>Mobile - On-Road Gasoline Light Duty Vehicles</v>
          </cell>
          <cell r="G1107" t="str">
            <v>Mobile Sources</v>
          </cell>
          <cell r="H1107" t="str">
            <v>Highway Vehicles - Gasoline</v>
          </cell>
          <cell r="I1107" t="str">
            <v>Motorcycles (MC)</v>
          </cell>
          <cell r="J1107" t="str">
            <v>Minor Collector: Rural Time 2</v>
          </cell>
          <cell r="L1107" t="str">
            <v>2002</v>
          </cell>
          <cell r="N1107">
            <v>40982</v>
          </cell>
        </row>
        <row r="1108">
          <cell r="A1108" t="str">
            <v>2201080193</v>
          </cell>
          <cell r="B1108" t="str">
            <v>Onroad</v>
          </cell>
          <cell r="C1108" t="str">
            <v>Highway Veh - Gasoline - Motorcycles (MC) - Minor Collector: Rural Time 3</v>
          </cell>
          <cell r="D1108" t="str">
            <v>Mobile - On-Road Gasoline Light Duty Vehicles</v>
          </cell>
          <cell r="G1108" t="str">
            <v>Mobile Sources</v>
          </cell>
          <cell r="H1108" t="str">
            <v>Highway Vehicles - Gasoline</v>
          </cell>
          <cell r="I1108" t="str">
            <v>Motorcycles (MC)</v>
          </cell>
          <cell r="J1108" t="str">
            <v>Minor Collector: Rural Time 3</v>
          </cell>
          <cell r="L1108" t="str">
            <v>2002</v>
          </cell>
          <cell r="N1108">
            <v>40982</v>
          </cell>
        </row>
        <row r="1109">
          <cell r="A1109" t="str">
            <v>2201080194</v>
          </cell>
          <cell r="B1109" t="str">
            <v>Onroad</v>
          </cell>
          <cell r="C1109" t="str">
            <v>Highway Veh - Gasoline - Motorcycles (MC) - Minor Collector: Rural Time 4</v>
          </cell>
          <cell r="D1109" t="str">
            <v>Mobile - On-Road Gasoline Light Duty Vehicles</v>
          </cell>
          <cell r="G1109" t="str">
            <v>Mobile Sources</v>
          </cell>
          <cell r="H1109" t="str">
            <v>Highway Vehicles - Gasoline</v>
          </cell>
          <cell r="I1109" t="str">
            <v>Motorcycles (MC)</v>
          </cell>
          <cell r="J1109" t="str">
            <v>Minor Collector: Rural Time 4</v>
          </cell>
          <cell r="L1109" t="str">
            <v>2002</v>
          </cell>
          <cell r="N1109">
            <v>40982</v>
          </cell>
        </row>
        <row r="1110">
          <cell r="A1110" t="str">
            <v>220108019B</v>
          </cell>
          <cell r="B1110" t="str">
            <v>Onroad</v>
          </cell>
          <cell r="C1110" t="str">
            <v>Highway Veh - Gasoline - Motorcycles (MC) - Rural Minor Collector: Brake Wear</v>
          </cell>
          <cell r="D1110" t="str">
            <v>Mobile - On-Road Gasoline Light Duty Vehicles</v>
          </cell>
          <cell r="G1110" t="str">
            <v>Mobile Sources</v>
          </cell>
          <cell r="H1110" t="str">
            <v>Highway Vehicles - Gasoline</v>
          </cell>
          <cell r="I1110" t="str">
            <v>Motorcycles (MC)</v>
          </cell>
          <cell r="J1110" t="str">
            <v>Rural Minor Collector: Brake Wear</v>
          </cell>
          <cell r="L1110" t="str">
            <v>2005</v>
          </cell>
          <cell r="M1110">
            <v>37300</v>
          </cell>
          <cell r="N1110">
            <v>40982</v>
          </cell>
        </row>
        <row r="1111">
          <cell r="A1111" t="str">
            <v>220108019T</v>
          </cell>
          <cell r="B1111" t="str">
            <v>Onroad</v>
          </cell>
          <cell r="C1111" t="str">
            <v>Highway Veh - Gasoline - Motorcycles (MC) - Rural Minor Collector: Tire Wear</v>
          </cell>
          <cell r="D1111" t="str">
            <v>Mobile - On-Road Gasoline Light Duty Vehicles</v>
          </cell>
          <cell r="G1111" t="str">
            <v>Mobile Sources</v>
          </cell>
          <cell r="H1111" t="str">
            <v>Highway Vehicles - Gasoline</v>
          </cell>
          <cell r="I1111" t="str">
            <v>Motorcycles (MC)</v>
          </cell>
          <cell r="J1111" t="str">
            <v>Rural Minor Collector: Tire Wear</v>
          </cell>
          <cell r="L1111" t="str">
            <v>2005</v>
          </cell>
          <cell r="M1111">
            <v>37300</v>
          </cell>
          <cell r="N1111">
            <v>40982</v>
          </cell>
        </row>
        <row r="1112">
          <cell r="A1112" t="str">
            <v>220108019V</v>
          </cell>
          <cell r="B1112" t="str">
            <v>Onroad</v>
          </cell>
          <cell r="C1112" t="str">
            <v>Highway Veh - Gasoline - Motorcycles (MC) - Rural Minor Collector: Evap (except Refueling)</v>
          </cell>
          <cell r="D1112" t="str">
            <v>Mobile - On-Road Gasoline Light Duty Vehicles</v>
          </cell>
          <cell r="G1112" t="str">
            <v>Mobile Sources</v>
          </cell>
          <cell r="H1112" t="str">
            <v>Highway Vehicles - Gasoline</v>
          </cell>
          <cell r="I1112" t="str">
            <v>Motorcycles (MC)</v>
          </cell>
          <cell r="J1112" t="str">
            <v>Rural Minor Collector: Evap (except Refueling)</v>
          </cell>
          <cell r="L1112" t="str">
            <v>2005</v>
          </cell>
          <cell r="M1112">
            <v>37300</v>
          </cell>
          <cell r="N1112">
            <v>40982</v>
          </cell>
        </row>
        <row r="1113">
          <cell r="A1113" t="str">
            <v>220108019X</v>
          </cell>
          <cell r="B1113" t="str">
            <v>Onroad</v>
          </cell>
          <cell r="C1113" t="str">
            <v>Highway Veh - Gasoline - Motorcycles (MC) - Rural Minor Collector: Exhaust</v>
          </cell>
          <cell r="D1113" t="str">
            <v>Mobile - On-Road Gasoline Light Duty Vehicles</v>
          </cell>
          <cell r="G1113" t="str">
            <v>Mobile Sources</v>
          </cell>
          <cell r="H1113" t="str">
            <v>Highway Vehicles - Gasoline</v>
          </cell>
          <cell r="I1113" t="str">
            <v>Motorcycles (MC)</v>
          </cell>
          <cell r="J1113" t="str">
            <v>Rural Minor Collector: Exhaust</v>
          </cell>
          <cell r="L1113" t="str">
            <v>2005</v>
          </cell>
          <cell r="M1113">
            <v>37300</v>
          </cell>
          <cell r="N1113">
            <v>40982</v>
          </cell>
        </row>
        <row r="1114">
          <cell r="A1114" t="str">
            <v>2201080210</v>
          </cell>
          <cell r="B1114" t="str">
            <v>Onroad</v>
          </cell>
          <cell r="C1114" t="str">
            <v>Highway Veh - Gasoline - Motorcycles (MC) - Rural Local: Total</v>
          </cell>
          <cell r="D1114" t="str">
            <v>Mobile - On-Road Gasoline Light Duty Vehicles</v>
          </cell>
          <cell r="G1114" t="str">
            <v>Mobile Sources</v>
          </cell>
          <cell r="H1114" t="str">
            <v>Highway Vehicles - Gasoline</v>
          </cell>
          <cell r="I1114" t="str">
            <v>Motorcycles (MC)</v>
          </cell>
          <cell r="J1114" t="str">
            <v>Rural Local: Total</v>
          </cell>
          <cell r="N1114">
            <v>40982</v>
          </cell>
        </row>
        <row r="1115">
          <cell r="A1115" t="str">
            <v>2201080211</v>
          </cell>
          <cell r="B1115" t="str">
            <v>Onroad</v>
          </cell>
          <cell r="C1115" t="str">
            <v>Highway Veh - Gasoline - Motorcycles (MC) - Local: Rural Time 1</v>
          </cell>
          <cell r="D1115" t="str">
            <v>Mobile - On-Road Gasoline Light Duty Vehicles</v>
          </cell>
          <cell r="G1115" t="str">
            <v>Mobile Sources</v>
          </cell>
          <cell r="H1115" t="str">
            <v>Highway Vehicles - Gasoline</v>
          </cell>
          <cell r="I1115" t="str">
            <v>Motorcycles (MC)</v>
          </cell>
          <cell r="J1115" t="str">
            <v>Local: Rural Time 1</v>
          </cell>
          <cell r="L1115" t="str">
            <v>2002</v>
          </cell>
          <cell r="N1115">
            <v>40982</v>
          </cell>
        </row>
        <row r="1116">
          <cell r="A1116" t="str">
            <v>2201080212</v>
          </cell>
          <cell r="B1116" t="str">
            <v>Onroad</v>
          </cell>
          <cell r="C1116" t="str">
            <v>Highway Veh - Gasoline - Motorcycles (MC) - Local: Rural Time 2</v>
          </cell>
          <cell r="D1116" t="str">
            <v>Mobile - On-Road Gasoline Light Duty Vehicles</v>
          </cell>
          <cell r="G1116" t="str">
            <v>Mobile Sources</v>
          </cell>
          <cell r="H1116" t="str">
            <v>Highway Vehicles - Gasoline</v>
          </cell>
          <cell r="I1116" t="str">
            <v>Motorcycles (MC)</v>
          </cell>
          <cell r="J1116" t="str">
            <v>Local: Rural Time 2</v>
          </cell>
          <cell r="L1116" t="str">
            <v>2002</v>
          </cell>
          <cell r="N1116">
            <v>40982</v>
          </cell>
        </row>
        <row r="1117">
          <cell r="A1117" t="str">
            <v>2201080213</v>
          </cell>
          <cell r="B1117" t="str">
            <v>Onroad</v>
          </cell>
          <cell r="C1117" t="str">
            <v>Highway Veh - Gasoline - Motorcycles (MC) - Local: Rural Time 3</v>
          </cell>
          <cell r="D1117" t="str">
            <v>Mobile - On-Road Gasoline Light Duty Vehicles</v>
          </cell>
          <cell r="G1117" t="str">
            <v>Mobile Sources</v>
          </cell>
          <cell r="H1117" t="str">
            <v>Highway Vehicles - Gasoline</v>
          </cell>
          <cell r="I1117" t="str">
            <v>Motorcycles (MC)</v>
          </cell>
          <cell r="J1117" t="str">
            <v>Local: Rural Time 3</v>
          </cell>
          <cell r="L1117" t="str">
            <v>2002</v>
          </cell>
          <cell r="N1117">
            <v>40982</v>
          </cell>
        </row>
        <row r="1118">
          <cell r="A1118" t="str">
            <v>2201080214</v>
          </cell>
          <cell r="B1118" t="str">
            <v>Onroad</v>
          </cell>
          <cell r="C1118" t="str">
            <v>Highway Veh - Gasoline - Motorcycles (MC) - Local: Rural Time 4</v>
          </cell>
          <cell r="D1118" t="str">
            <v>Mobile - On-Road Gasoline Light Duty Vehicles</v>
          </cell>
          <cell r="G1118" t="str">
            <v>Mobile Sources</v>
          </cell>
          <cell r="H1118" t="str">
            <v>Highway Vehicles - Gasoline</v>
          </cell>
          <cell r="I1118" t="str">
            <v>Motorcycles (MC)</v>
          </cell>
          <cell r="J1118" t="str">
            <v>Local: Rural Time 4</v>
          </cell>
          <cell r="L1118" t="str">
            <v>2002</v>
          </cell>
          <cell r="N1118">
            <v>40982</v>
          </cell>
        </row>
        <row r="1119">
          <cell r="A1119" t="str">
            <v>220108021B</v>
          </cell>
          <cell r="B1119" t="str">
            <v>Onroad</v>
          </cell>
          <cell r="C1119" t="str">
            <v>Highway Veh - Gasoline - Motorcycles (MC) - Rural Local: Brake Wear</v>
          </cell>
          <cell r="D1119" t="str">
            <v>Mobile - On-Road Gasoline Light Duty Vehicles</v>
          </cell>
          <cell r="G1119" t="str">
            <v>Mobile Sources</v>
          </cell>
          <cell r="H1119" t="str">
            <v>Highway Vehicles - Gasoline</v>
          </cell>
          <cell r="I1119" t="str">
            <v>Motorcycles (MC)</v>
          </cell>
          <cell r="J1119" t="str">
            <v>Rural Local: Brake Wear</v>
          </cell>
          <cell r="L1119" t="str">
            <v>2005</v>
          </cell>
          <cell r="M1119">
            <v>37300</v>
          </cell>
          <cell r="N1119">
            <v>40982</v>
          </cell>
        </row>
        <row r="1120">
          <cell r="A1120" t="str">
            <v>220108021T</v>
          </cell>
          <cell r="B1120" t="str">
            <v>Onroad</v>
          </cell>
          <cell r="C1120" t="str">
            <v>Highway Veh - Gasoline - Motorcycles (MC) - Rural Local: Tire Wear</v>
          </cell>
          <cell r="D1120" t="str">
            <v>Mobile - On-Road Gasoline Light Duty Vehicles</v>
          </cell>
          <cell r="G1120" t="str">
            <v>Mobile Sources</v>
          </cell>
          <cell r="H1120" t="str">
            <v>Highway Vehicles - Gasoline</v>
          </cell>
          <cell r="I1120" t="str">
            <v>Motorcycles (MC)</v>
          </cell>
          <cell r="J1120" t="str">
            <v>Rural Local: Tire Wear</v>
          </cell>
          <cell r="L1120" t="str">
            <v>2005</v>
          </cell>
          <cell r="M1120">
            <v>37300</v>
          </cell>
          <cell r="N1120">
            <v>40982</v>
          </cell>
        </row>
        <row r="1121">
          <cell r="A1121" t="str">
            <v>220108021V</v>
          </cell>
          <cell r="B1121" t="str">
            <v>Onroad</v>
          </cell>
          <cell r="C1121" t="str">
            <v>Highway Veh - Gasoline - Motorcycles (MC) - Rural Local: Evap (except Refueling)</v>
          </cell>
          <cell r="D1121" t="str">
            <v>Mobile - On-Road Gasoline Light Duty Vehicles</v>
          </cell>
          <cell r="G1121" t="str">
            <v>Mobile Sources</v>
          </cell>
          <cell r="H1121" t="str">
            <v>Highway Vehicles - Gasoline</v>
          </cell>
          <cell r="I1121" t="str">
            <v>Motorcycles (MC)</v>
          </cell>
          <cell r="J1121" t="str">
            <v>Rural Local: Evap (except Refueling)</v>
          </cell>
          <cell r="L1121" t="str">
            <v>2005</v>
          </cell>
          <cell r="M1121">
            <v>37300</v>
          </cell>
          <cell r="N1121">
            <v>40982</v>
          </cell>
        </row>
        <row r="1122">
          <cell r="A1122" t="str">
            <v>220108021X</v>
          </cell>
          <cell r="B1122" t="str">
            <v>Onroad</v>
          </cell>
          <cell r="C1122" t="str">
            <v>Highway Veh - Gasoline - Motorcycles (MC) - Rural Local: Exhaust</v>
          </cell>
          <cell r="D1122" t="str">
            <v>Mobile - On-Road Gasoline Light Duty Vehicles</v>
          </cell>
          <cell r="G1122" t="str">
            <v>Mobile Sources</v>
          </cell>
          <cell r="H1122" t="str">
            <v>Highway Vehicles - Gasoline</v>
          </cell>
          <cell r="I1122" t="str">
            <v>Motorcycles (MC)</v>
          </cell>
          <cell r="J1122" t="str">
            <v>Rural Local: Exhaust</v>
          </cell>
          <cell r="L1122" t="str">
            <v>2005</v>
          </cell>
          <cell r="M1122">
            <v>37300</v>
          </cell>
          <cell r="N1122">
            <v>40982</v>
          </cell>
        </row>
        <row r="1123">
          <cell r="A1123" t="str">
            <v>2201080230</v>
          </cell>
          <cell r="B1123" t="str">
            <v>Onroad</v>
          </cell>
          <cell r="C1123" t="str">
            <v>Highway Veh - Gasoline - Motorcycles (MC) - Urban Interstate: Total</v>
          </cell>
          <cell r="D1123" t="str">
            <v>Mobile - On-Road Gasoline Light Duty Vehicles</v>
          </cell>
          <cell r="G1123" t="str">
            <v>Mobile Sources</v>
          </cell>
          <cell r="H1123" t="str">
            <v>Highway Vehicles - Gasoline</v>
          </cell>
          <cell r="I1123" t="str">
            <v>Motorcycles (MC)</v>
          </cell>
          <cell r="J1123" t="str">
            <v>Urban Interstate: Total</v>
          </cell>
          <cell r="N1123">
            <v>40982</v>
          </cell>
        </row>
        <row r="1124">
          <cell r="A1124" t="str">
            <v>2201080231</v>
          </cell>
          <cell r="B1124" t="str">
            <v>Onroad</v>
          </cell>
          <cell r="C1124" t="str">
            <v>Highway Veh - Gasoline - Motorcycles (MC) - Interstate: Urban Time 1</v>
          </cell>
          <cell r="D1124" t="str">
            <v>Mobile - On-Road Gasoline Light Duty Vehicles</v>
          </cell>
          <cell r="G1124" t="str">
            <v>Mobile Sources</v>
          </cell>
          <cell r="H1124" t="str">
            <v>Highway Vehicles - Gasoline</v>
          </cell>
          <cell r="I1124" t="str">
            <v>Motorcycles (MC)</v>
          </cell>
          <cell r="J1124" t="str">
            <v>Interstate: Urban Time 1</v>
          </cell>
          <cell r="L1124" t="str">
            <v>2002</v>
          </cell>
          <cell r="N1124">
            <v>40982</v>
          </cell>
        </row>
        <row r="1125">
          <cell r="A1125" t="str">
            <v>2201080232</v>
          </cell>
          <cell r="B1125" t="str">
            <v>Onroad</v>
          </cell>
          <cell r="C1125" t="str">
            <v>Highway Veh - Gasoline - Motorcycles (MC) - Interstate: Urban Time 2</v>
          </cell>
          <cell r="D1125" t="str">
            <v>Mobile - On-Road Gasoline Light Duty Vehicles</v>
          </cell>
          <cell r="G1125" t="str">
            <v>Mobile Sources</v>
          </cell>
          <cell r="H1125" t="str">
            <v>Highway Vehicles - Gasoline</v>
          </cell>
          <cell r="I1125" t="str">
            <v>Motorcycles (MC)</v>
          </cell>
          <cell r="J1125" t="str">
            <v>Interstate: Urban Time 2</v>
          </cell>
          <cell r="L1125" t="str">
            <v>2002</v>
          </cell>
          <cell r="N1125">
            <v>40982</v>
          </cell>
        </row>
        <row r="1126">
          <cell r="A1126" t="str">
            <v>2201080233</v>
          </cell>
          <cell r="B1126" t="str">
            <v>Onroad</v>
          </cell>
          <cell r="C1126" t="str">
            <v>Highway Veh - Gasoline - Motorcycles (MC) - Interstate: Urban Time 3</v>
          </cell>
          <cell r="D1126" t="str">
            <v>Mobile - On-Road Gasoline Light Duty Vehicles</v>
          </cell>
          <cell r="G1126" t="str">
            <v>Mobile Sources</v>
          </cell>
          <cell r="H1126" t="str">
            <v>Highway Vehicles - Gasoline</v>
          </cell>
          <cell r="I1126" t="str">
            <v>Motorcycles (MC)</v>
          </cell>
          <cell r="J1126" t="str">
            <v>Interstate: Urban Time 3</v>
          </cell>
          <cell r="L1126" t="str">
            <v>2002</v>
          </cell>
          <cell r="N1126">
            <v>40982</v>
          </cell>
        </row>
        <row r="1127">
          <cell r="A1127" t="str">
            <v>2201080234</v>
          </cell>
          <cell r="B1127" t="str">
            <v>Onroad</v>
          </cell>
          <cell r="C1127" t="str">
            <v>Highway Veh - Gasoline - Motorcycles (MC) - Interstate: Urban Time 4</v>
          </cell>
          <cell r="D1127" t="str">
            <v>Mobile - On-Road Gasoline Light Duty Vehicles</v>
          </cell>
          <cell r="G1127" t="str">
            <v>Mobile Sources</v>
          </cell>
          <cell r="H1127" t="str">
            <v>Highway Vehicles - Gasoline</v>
          </cell>
          <cell r="I1127" t="str">
            <v>Motorcycles (MC)</v>
          </cell>
          <cell r="J1127" t="str">
            <v>Interstate: Urban Time 4</v>
          </cell>
          <cell r="L1127" t="str">
            <v>2002</v>
          </cell>
          <cell r="N1127">
            <v>40982</v>
          </cell>
        </row>
        <row r="1128">
          <cell r="A1128" t="str">
            <v>220108023B</v>
          </cell>
          <cell r="B1128" t="str">
            <v>Onroad</v>
          </cell>
          <cell r="C1128" t="str">
            <v>Highway Veh - Gasoline - Motorcycles (MC) - Urban Interstate: Brake Wear</v>
          </cell>
          <cell r="D1128" t="str">
            <v>Mobile - On-Road Gasoline Light Duty Vehicles</v>
          </cell>
          <cell r="G1128" t="str">
            <v>Mobile Sources</v>
          </cell>
          <cell r="H1128" t="str">
            <v>Highway Vehicles - Gasoline</v>
          </cell>
          <cell r="I1128" t="str">
            <v>Motorcycles (MC)</v>
          </cell>
          <cell r="J1128" t="str">
            <v>Urban Interstate: Brake Wear</v>
          </cell>
          <cell r="L1128" t="str">
            <v>2005</v>
          </cell>
          <cell r="M1128">
            <v>37300</v>
          </cell>
          <cell r="N1128">
            <v>40982</v>
          </cell>
        </row>
        <row r="1129">
          <cell r="A1129" t="str">
            <v>220108023T</v>
          </cell>
          <cell r="B1129" t="str">
            <v>Onroad</v>
          </cell>
          <cell r="C1129" t="str">
            <v>Highway Veh - Gasoline - Motorcycles (MC) - Urban Interstate: Tire Wear</v>
          </cell>
          <cell r="D1129" t="str">
            <v>Mobile - On-Road Gasoline Light Duty Vehicles</v>
          </cell>
          <cell r="G1129" t="str">
            <v>Mobile Sources</v>
          </cell>
          <cell r="H1129" t="str">
            <v>Highway Vehicles - Gasoline</v>
          </cell>
          <cell r="I1129" t="str">
            <v>Motorcycles (MC)</v>
          </cell>
          <cell r="J1129" t="str">
            <v>Urban Interstate: Tire Wear</v>
          </cell>
          <cell r="L1129" t="str">
            <v>2005</v>
          </cell>
          <cell r="M1129">
            <v>37300</v>
          </cell>
          <cell r="N1129">
            <v>40982</v>
          </cell>
        </row>
        <row r="1130">
          <cell r="A1130" t="str">
            <v>220108023V</v>
          </cell>
          <cell r="B1130" t="str">
            <v>Onroad</v>
          </cell>
          <cell r="C1130" t="str">
            <v>Highway Veh - Gasoline - Motorcycles (MC) - Urban Interstate: Evap (except Refueling)</v>
          </cell>
          <cell r="D1130" t="str">
            <v>Mobile - On-Road Gasoline Light Duty Vehicles</v>
          </cell>
          <cell r="G1130" t="str">
            <v>Mobile Sources</v>
          </cell>
          <cell r="H1130" t="str">
            <v>Highway Vehicles - Gasoline</v>
          </cell>
          <cell r="I1130" t="str">
            <v>Motorcycles (MC)</v>
          </cell>
          <cell r="J1130" t="str">
            <v>Urban Interstate: Evap (except Refueling)</v>
          </cell>
          <cell r="L1130" t="str">
            <v>2005</v>
          </cell>
          <cell r="M1130">
            <v>37300</v>
          </cell>
          <cell r="N1130">
            <v>40982</v>
          </cell>
        </row>
        <row r="1131">
          <cell r="A1131" t="str">
            <v>220108023X</v>
          </cell>
          <cell r="B1131" t="str">
            <v>Onroad</v>
          </cell>
          <cell r="C1131" t="str">
            <v>Highway Veh - Gasoline - Motorcycles (MC) - Urban Interstate: Exhaust</v>
          </cell>
          <cell r="D1131" t="str">
            <v>Mobile - On-Road Gasoline Light Duty Vehicles</v>
          </cell>
          <cell r="G1131" t="str">
            <v>Mobile Sources</v>
          </cell>
          <cell r="H1131" t="str">
            <v>Highway Vehicles - Gasoline</v>
          </cell>
          <cell r="I1131" t="str">
            <v>Motorcycles (MC)</v>
          </cell>
          <cell r="J1131" t="str">
            <v>Urban Interstate: Exhaust</v>
          </cell>
          <cell r="L1131" t="str">
            <v>2005</v>
          </cell>
          <cell r="M1131">
            <v>37300</v>
          </cell>
          <cell r="N1131">
            <v>40982</v>
          </cell>
        </row>
        <row r="1132">
          <cell r="A1132" t="str">
            <v>2201080250</v>
          </cell>
          <cell r="B1132" t="str">
            <v>Onroad</v>
          </cell>
          <cell r="C1132" t="str">
            <v>Highway Veh - Gasoline - Motorcycles (MC) - Urban Other Freeways &amp; Expressways: Total</v>
          </cell>
          <cell r="D1132" t="str">
            <v>Mobile - On-Road Gasoline Light Duty Vehicles</v>
          </cell>
          <cell r="G1132" t="str">
            <v>Mobile Sources</v>
          </cell>
          <cell r="H1132" t="str">
            <v>Highway Vehicles - Gasoline</v>
          </cell>
          <cell r="I1132" t="str">
            <v>Motorcycles (MC)</v>
          </cell>
          <cell r="J1132" t="str">
            <v>Urban Other Freeways and Expressways: Total</v>
          </cell>
          <cell r="N1132">
            <v>40982</v>
          </cell>
        </row>
        <row r="1133">
          <cell r="A1133" t="str">
            <v>2201080251</v>
          </cell>
          <cell r="B1133" t="str">
            <v>Onroad</v>
          </cell>
          <cell r="C1133" t="str">
            <v>Highway Veh - Gasoline - Motorcycles (MC) - Other Freeways &amp; Expressways: Urban Time 1</v>
          </cell>
          <cell r="D1133" t="str">
            <v>Mobile - On-Road Gasoline Light Duty Vehicles</v>
          </cell>
          <cell r="G1133" t="str">
            <v>Mobile Sources</v>
          </cell>
          <cell r="H1133" t="str">
            <v>Highway Vehicles - Gasoline</v>
          </cell>
          <cell r="I1133" t="str">
            <v>Motorcycles (MC)</v>
          </cell>
          <cell r="J1133" t="str">
            <v>Other Freeways and Expressways: Urban Time 1</v>
          </cell>
          <cell r="L1133" t="str">
            <v>2002</v>
          </cell>
          <cell r="N1133">
            <v>40982</v>
          </cell>
        </row>
        <row r="1134">
          <cell r="A1134" t="str">
            <v>2201080252</v>
          </cell>
          <cell r="B1134" t="str">
            <v>Onroad</v>
          </cell>
          <cell r="C1134" t="str">
            <v>Highway Veh - Gasoline - Motorcycles (MC) - Other Freeways &amp; Expressways: Urban Time 2</v>
          </cell>
          <cell r="D1134" t="str">
            <v>Mobile - On-Road Gasoline Light Duty Vehicles</v>
          </cell>
          <cell r="G1134" t="str">
            <v>Mobile Sources</v>
          </cell>
          <cell r="H1134" t="str">
            <v>Highway Vehicles - Gasoline</v>
          </cell>
          <cell r="I1134" t="str">
            <v>Motorcycles (MC)</v>
          </cell>
          <cell r="J1134" t="str">
            <v>Other Freeways and Expressways: Urban Time 2</v>
          </cell>
          <cell r="L1134" t="str">
            <v>2002</v>
          </cell>
          <cell r="N1134">
            <v>40982</v>
          </cell>
        </row>
        <row r="1135">
          <cell r="A1135" t="str">
            <v>2201080253</v>
          </cell>
          <cell r="B1135" t="str">
            <v>Onroad</v>
          </cell>
          <cell r="C1135" t="str">
            <v>Highway Veh - Gasoline - Motorcycles (MC) - Other Freeways &amp; Expressways: Urban Time 3</v>
          </cell>
          <cell r="D1135" t="str">
            <v>Mobile - On-Road Gasoline Light Duty Vehicles</v>
          </cell>
          <cell r="G1135" t="str">
            <v>Mobile Sources</v>
          </cell>
          <cell r="H1135" t="str">
            <v>Highway Vehicles - Gasoline</v>
          </cell>
          <cell r="I1135" t="str">
            <v>Motorcycles (MC)</v>
          </cell>
          <cell r="J1135" t="str">
            <v>Other Freeways and Expressways: Urban Time 3</v>
          </cell>
          <cell r="L1135" t="str">
            <v>2002</v>
          </cell>
          <cell r="N1135">
            <v>40982</v>
          </cell>
        </row>
        <row r="1136">
          <cell r="A1136" t="str">
            <v>2201080254</v>
          </cell>
          <cell r="B1136" t="str">
            <v>Onroad</v>
          </cell>
          <cell r="C1136" t="str">
            <v>Highway Veh - Gasoline - Motorcycles (MC) - Other Freeways &amp; Expressways: Urban Time 4</v>
          </cell>
          <cell r="D1136" t="str">
            <v>Mobile - On-Road Gasoline Light Duty Vehicles</v>
          </cell>
          <cell r="G1136" t="str">
            <v>Mobile Sources</v>
          </cell>
          <cell r="H1136" t="str">
            <v>Highway Vehicles - Gasoline</v>
          </cell>
          <cell r="I1136" t="str">
            <v>Motorcycles (MC)</v>
          </cell>
          <cell r="J1136" t="str">
            <v>Other Freeways and Expressways: Urban Time 4</v>
          </cell>
          <cell r="L1136" t="str">
            <v>2002</v>
          </cell>
          <cell r="N1136">
            <v>40982</v>
          </cell>
        </row>
        <row r="1137">
          <cell r="A1137" t="str">
            <v>220108025B</v>
          </cell>
          <cell r="B1137" t="str">
            <v>Onroad</v>
          </cell>
          <cell r="C1137" t="str">
            <v>Highway Veh - Gasoline - Motorcycles (MC) - Urban Other Freeways &amp; Expressways: Brake Wear</v>
          </cell>
          <cell r="D1137" t="str">
            <v>Mobile - On-Road Gasoline Light Duty Vehicles</v>
          </cell>
          <cell r="G1137" t="str">
            <v>Mobile Sources</v>
          </cell>
          <cell r="H1137" t="str">
            <v>Highway Vehicles - Gasoline</v>
          </cell>
          <cell r="I1137" t="str">
            <v>Motorcycles (MC)</v>
          </cell>
          <cell r="J1137" t="str">
            <v>Urban Other Freeways and Expressways: Brake Wear</v>
          </cell>
          <cell r="L1137" t="str">
            <v>2005</v>
          </cell>
          <cell r="M1137">
            <v>37300</v>
          </cell>
          <cell r="N1137">
            <v>40982</v>
          </cell>
        </row>
        <row r="1138">
          <cell r="A1138" t="str">
            <v>220108025T</v>
          </cell>
          <cell r="B1138" t="str">
            <v>Onroad</v>
          </cell>
          <cell r="C1138" t="str">
            <v>Highway Veh - Gasoline - Motorcycles (MC) - Urban Other Freeways &amp; Expressways: Tire Wear</v>
          </cell>
          <cell r="D1138" t="str">
            <v>Mobile - On-Road Gasoline Light Duty Vehicles</v>
          </cell>
          <cell r="G1138" t="str">
            <v>Mobile Sources</v>
          </cell>
          <cell r="H1138" t="str">
            <v>Highway Vehicles - Gasoline</v>
          </cell>
          <cell r="I1138" t="str">
            <v>Motorcycles (MC)</v>
          </cell>
          <cell r="J1138" t="str">
            <v>Urban Other Freeways and Expressways: Tire Wear</v>
          </cell>
          <cell r="L1138" t="str">
            <v>2005</v>
          </cell>
          <cell r="M1138">
            <v>37300</v>
          </cell>
          <cell r="N1138">
            <v>40982</v>
          </cell>
        </row>
        <row r="1139">
          <cell r="A1139" t="str">
            <v>220108025V</v>
          </cell>
          <cell r="B1139" t="str">
            <v>Onroad</v>
          </cell>
          <cell r="C1139" t="str">
            <v>Highway Veh - Gasoline - Motorcycles (MC) - Urban Other Freeways &amp; Expressways: Evap (except Refueling)</v>
          </cell>
          <cell r="D1139" t="str">
            <v>Mobile - On-Road Gasoline Light Duty Vehicles</v>
          </cell>
          <cell r="G1139" t="str">
            <v>Mobile Sources</v>
          </cell>
          <cell r="H1139" t="str">
            <v>Highway Vehicles - Gasoline</v>
          </cell>
          <cell r="I1139" t="str">
            <v>Motorcycles (MC)</v>
          </cell>
          <cell r="J1139" t="str">
            <v>Urban Other Freeways and Expressways: Evap (except Refueling)</v>
          </cell>
          <cell r="L1139" t="str">
            <v>2005</v>
          </cell>
          <cell r="M1139">
            <v>37300</v>
          </cell>
          <cell r="N1139">
            <v>40982</v>
          </cell>
        </row>
        <row r="1140">
          <cell r="A1140" t="str">
            <v>220108025X</v>
          </cell>
          <cell r="B1140" t="str">
            <v>Onroad</v>
          </cell>
          <cell r="C1140" t="str">
            <v>Highway Veh - Gasoline - Motorcycles (MC) - Urban Other Freeways &amp; Expressways: Exhaust</v>
          </cell>
          <cell r="D1140" t="str">
            <v>Mobile - On-Road Gasoline Light Duty Vehicles</v>
          </cell>
          <cell r="G1140" t="str">
            <v>Mobile Sources</v>
          </cell>
          <cell r="H1140" t="str">
            <v>Highway Vehicles - Gasoline</v>
          </cell>
          <cell r="I1140" t="str">
            <v>Motorcycles (MC)</v>
          </cell>
          <cell r="J1140" t="str">
            <v>Urban Other Freeways and Expressways: Exhaust</v>
          </cell>
          <cell r="L1140" t="str">
            <v>2005</v>
          </cell>
          <cell r="M1140">
            <v>37300</v>
          </cell>
          <cell r="N1140">
            <v>40982</v>
          </cell>
        </row>
        <row r="1141">
          <cell r="A1141" t="str">
            <v>2201080270</v>
          </cell>
          <cell r="B1141" t="str">
            <v>Onroad</v>
          </cell>
          <cell r="C1141" t="str">
            <v>Highway Veh - Gasoline - Motorcycles (MC) - Urban Other Principal Arterial: Total</v>
          </cell>
          <cell r="D1141" t="str">
            <v>Mobile - On-Road Gasoline Light Duty Vehicles</v>
          </cell>
          <cell r="G1141" t="str">
            <v>Mobile Sources</v>
          </cell>
          <cell r="H1141" t="str">
            <v>Highway Vehicles - Gasoline</v>
          </cell>
          <cell r="I1141" t="str">
            <v>Motorcycles (MC)</v>
          </cell>
          <cell r="J1141" t="str">
            <v>Urban Other Principal Arterial: Total</v>
          </cell>
          <cell r="N1141">
            <v>40982</v>
          </cell>
        </row>
        <row r="1142">
          <cell r="A1142" t="str">
            <v>2201080271</v>
          </cell>
          <cell r="B1142" t="str">
            <v>Onroad</v>
          </cell>
          <cell r="C1142" t="str">
            <v>Highway Veh - Gasoline - Motorcycles (MC) - Other Principal Arterial: Urban Time 1</v>
          </cell>
          <cell r="D1142" t="str">
            <v>Mobile - On-Road Gasoline Light Duty Vehicles</v>
          </cell>
          <cell r="G1142" t="str">
            <v>Mobile Sources</v>
          </cell>
          <cell r="H1142" t="str">
            <v>Highway Vehicles - Gasoline</v>
          </cell>
          <cell r="I1142" t="str">
            <v>Motorcycles (MC)</v>
          </cell>
          <cell r="J1142" t="str">
            <v>Other Principal Arterial: Urban Time 1</v>
          </cell>
          <cell r="L1142" t="str">
            <v>2002</v>
          </cell>
          <cell r="N1142">
            <v>40982</v>
          </cell>
        </row>
        <row r="1143">
          <cell r="A1143" t="str">
            <v>2201080272</v>
          </cell>
          <cell r="B1143" t="str">
            <v>Onroad</v>
          </cell>
          <cell r="C1143" t="str">
            <v>Highway Veh - Gasoline - Motorcycles (MC) - Other Principal Arterial: Urban Time 2</v>
          </cell>
          <cell r="D1143" t="str">
            <v>Mobile - On-Road Gasoline Light Duty Vehicles</v>
          </cell>
          <cell r="G1143" t="str">
            <v>Mobile Sources</v>
          </cell>
          <cell r="H1143" t="str">
            <v>Highway Vehicles - Gasoline</v>
          </cell>
          <cell r="I1143" t="str">
            <v>Motorcycles (MC)</v>
          </cell>
          <cell r="J1143" t="str">
            <v>Other Principal Arterial: Urban Time 2</v>
          </cell>
          <cell r="L1143" t="str">
            <v>2002</v>
          </cell>
          <cell r="N1143">
            <v>40982</v>
          </cell>
        </row>
        <row r="1144">
          <cell r="A1144" t="str">
            <v>2201080273</v>
          </cell>
          <cell r="B1144" t="str">
            <v>Onroad</v>
          </cell>
          <cell r="C1144" t="str">
            <v>Highway Veh - Gasoline - Motorcycles (MC) - Other Principal Arterial: Urban Time 3</v>
          </cell>
          <cell r="D1144" t="str">
            <v>Mobile - On-Road Gasoline Light Duty Vehicles</v>
          </cell>
          <cell r="G1144" t="str">
            <v>Mobile Sources</v>
          </cell>
          <cell r="H1144" t="str">
            <v>Highway Vehicles - Gasoline</v>
          </cell>
          <cell r="I1144" t="str">
            <v>Motorcycles (MC)</v>
          </cell>
          <cell r="J1144" t="str">
            <v>Other Principal Arterial: Urban Time 3</v>
          </cell>
          <cell r="L1144" t="str">
            <v>2002</v>
          </cell>
          <cell r="N1144">
            <v>40982</v>
          </cell>
        </row>
        <row r="1145">
          <cell r="A1145" t="str">
            <v>2201080274</v>
          </cell>
          <cell r="B1145" t="str">
            <v>Onroad</v>
          </cell>
          <cell r="C1145" t="str">
            <v>Highway Veh - Gasoline - Motorcycles (MC) - Other Principal Arterial: Urban Time 4</v>
          </cell>
          <cell r="D1145" t="str">
            <v>Mobile - On-Road Gasoline Light Duty Vehicles</v>
          </cell>
          <cell r="G1145" t="str">
            <v>Mobile Sources</v>
          </cell>
          <cell r="H1145" t="str">
            <v>Highway Vehicles - Gasoline</v>
          </cell>
          <cell r="I1145" t="str">
            <v>Motorcycles (MC)</v>
          </cell>
          <cell r="J1145" t="str">
            <v>Other Principal Arterial: Urban Time 4</v>
          </cell>
          <cell r="L1145" t="str">
            <v>2002</v>
          </cell>
          <cell r="N1145">
            <v>40982</v>
          </cell>
        </row>
        <row r="1146">
          <cell r="A1146" t="str">
            <v>220108027B</v>
          </cell>
          <cell r="B1146" t="str">
            <v>Onroad</v>
          </cell>
          <cell r="C1146" t="str">
            <v>Highway Veh - Gasoline - Motorcycles (MC) - Urban Other Principal Arterial: Brake Wear</v>
          </cell>
          <cell r="D1146" t="str">
            <v>Mobile - On-Road Gasoline Light Duty Vehicles</v>
          </cell>
          <cell r="G1146" t="str">
            <v>Mobile Sources</v>
          </cell>
          <cell r="H1146" t="str">
            <v>Highway Vehicles - Gasoline</v>
          </cell>
          <cell r="I1146" t="str">
            <v>Motorcycles (MC)</v>
          </cell>
          <cell r="J1146" t="str">
            <v>Urban Other Principal Arterial: Brake Wear</v>
          </cell>
          <cell r="L1146" t="str">
            <v>2005</v>
          </cell>
          <cell r="M1146">
            <v>37300</v>
          </cell>
          <cell r="N1146">
            <v>40982</v>
          </cell>
        </row>
        <row r="1147">
          <cell r="A1147" t="str">
            <v>220108027T</v>
          </cell>
          <cell r="B1147" t="str">
            <v>Onroad</v>
          </cell>
          <cell r="C1147" t="str">
            <v>Highway Veh - Gasoline - Motorcycles (MC) - Urban Other Principal Arterial: Tire Wear</v>
          </cell>
          <cell r="D1147" t="str">
            <v>Mobile - On-Road Gasoline Light Duty Vehicles</v>
          </cell>
          <cell r="G1147" t="str">
            <v>Mobile Sources</v>
          </cell>
          <cell r="H1147" t="str">
            <v>Highway Vehicles - Gasoline</v>
          </cell>
          <cell r="I1147" t="str">
            <v>Motorcycles (MC)</v>
          </cell>
          <cell r="J1147" t="str">
            <v>Urban Other Principal Arterial: Tire Wear</v>
          </cell>
          <cell r="L1147" t="str">
            <v>2005</v>
          </cell>
          <cell r="M1147">
            <v>37300</v>
          </cell>
          <cell r="N1147">
            <v>40982</v>
          </cell>
        </row>
        <row r="1148">
          <cell r="A1148" t="str">
            <v>220108027V</v>
          </cell>
          <cell r="B1148" t="str">
            <v>Onroad</v>
          </cell>
          <cell r="C1148" t="str">
            <v>Highway Veh - Gasoline - Motorcycles (MC) - Urban Other Principal Arterial: Evap (except Refueling)</v>
          </cell>
          <cell r="D1148" t="str">
            <v>Mobile - On-Road Gasoline Light Duty Vehicles</v>
          </cell>
          <cell r="G1148" t="str">
            <v>Mobile Sources</v>
          </cell>
          <cell r="H1148" t="str">
            <v>Highway Vehicles - Gasoline</v>
          </cell>
          <cell r="I1148" t="str">
            <v>Motorcycles (MC)</v>
          </cell>
          <cell r="J1148" t="str">
            <v>Urban Other Principal Arterial: Evap (except Refueling)</v>
          </cell>
          <cell r="L1148" t="str">
            <v>2005</v>
          </cell>
          <cell r="M1148">
            <v>37300</v>
          </cell>
          <cell r="N1148">
            <v>40982</v>
          </cell>
        </row>
        <row r="1149">
          <cell r="A1149" t="str">
            <v>220108027X</v>
          </cell>
          <cell r="B1149" t="str">
            <v>Onroad</v>
          </cell>
          <cell r="C1149" t="str">
            <v>Highway Veh - Gasoline - Motorcycles (MC) - Urban Other Principal Arterial: Exhaust</v>
          </cell>
          <cell r="D1149" t="str">
            <v>Mobile - On-Road Gasoline Light Duty Vehicles</v>
          </cell>
          <cell r="G1149" t="str">
            <v>Mobile Sources</v>
          </cell>
          <cell r="H1149" t="str">
            <v>Highway Vehicles - Gasoline</v>
          </cell>
          <cell r="I1149" t="str">
            <v>Motorcycles (MC)</v>
          </cell>
          <cell r="J1149" t="str">
            <v>Urban Other Principal Arterial: Exhaust</v>
          </cell>
          <cell r="L1149" t="str">
            <v>2005</v>
          </cell>
          <cell r="M1149">
            <v>37300</v>
          </cell>
          <cell r="N1149">
            <v>40982</v>
          </cell>
        </row>
        <row r="1150">
          <cell r="A1150" t="str">
            <v>2201080290</v>
          </cell>
          <cell r="B1150" t="str">
            <v>Onroad</v>
          </cell>
          <cell r="C1150" t="str">
            <v>Highway Veh - Gasoline - Motorcycles (MC) - Urban Minor Arterial: Total</v>
          </cell>
          <cell r="D1150" t="str">
            <v>Mobile - On-Road Gasoline Light Duty Vehicles</v>
          </cell>
          <cell r="G1150" t="str">
            <v>Mobile Sources</v>
          </cell>
          <cell r="H1150" t="str">
            <v>Highway Vehicles - Gasoline</v>
          </cell>
          <cell r="I1150" t="str">
            <v>Motorcycles (MC)</v>
          </cell>
          <cell r="J1150" t="str">
            <v>Urban Minor Arterial: Total</v>
          </cell>
          <cell r="N1150">
            <v>40982</v>
          </cell>
        </row>
        <row r="1151">
          <cell r="A1151" t="str">
            <v>2201080291</v>
          </cell>
          <cell r="B1151" t="str">
            <v>Onroad</v>
          </cell>
          <cell r="C1151" t="str">
            <v>Highway Veh - Gasoline - Motorcycles (MC) - Minor Arterial: Urban Time 1</v>
          </cell>
          <cell r="D1151" t="str">
            <v>Mobile - On-Road Gasoline Light Duty Vehicles</v>
          </cell>
          <cell r="G1151" t="str">
            <v>Mobile Sources</v>
          </cell>
          <cell r="H1151" t="str">
            <v>Highway Vehicles - Gasoline</v>
          </cell>
          <cell r="I1151" t="str">
            <v>Motorcycles (MC)</v>
          </cell>
          <cell r="J1151" t="str">
            <v>Minor Arterial: Urban Time 1</v>
          </cell>
          <cell r="L1151" t="str">
            <v>2002</v>
          </cell>
          <cell r="N1151">
            <v>40982</v>
          </cell>
        </row>
        <row r="1152">
          <cell r="A1152" t="str">
            <v>2201080292</v>
          </cell>
          <cell r="B1152" t="str">
            <v>Onroad</v>
          </cell>
          <cell r="C1152" t="str">
            <v>Highway Veh - Gasoline - Motorcycles (MC) - Minor Arterial: Urban Time 2</v>
          </cell>
          <cell r="D1152" t="str">
            <v>Mobile - On-Road Gasoline Light Duty Vehicles</v>
          </cell>
          <cell r="G1152" t="str">
            <v>Mobile Sources</v>
          </cell>
          <cell r="H1152" t="str">
            <v>Highway Vehicles - Gasoline</v>
          </cell>
          <cell r="I1152" t="str">
            <v>Motorcycles (MC)</v>
          </cell>
          <cell r="J1152" t="str">
            <v>Minor Arterial: Urban Time 2</v>
          </cell>
          <cell r="L1152" t="str">
            <v>2002</v>
          </cell>
          <cell r="N1152">
            <v>40982</v>
          </cell>
        </row>
        <row r="1153">
          <cell r="A1153" t="str">
            <v>2201080293</v>
          </cell>
          <cell r="B1153" t="str">
            <v>Onroad</v>
          </cell>
          <cell r="C1153" t="str">
            <v>Highway Veh - Gasoline - Motorcycles (MC) - Minor Arterial: Urban Time 3</v>
          </cell>
          <cell r="D1153" t="str">
            <v>Mobile - On-Road Gasoline Light Duty Vehicles</v>
          </cell>
          <cell r="G1153" t="str">
            <v>Mobile Sources</v>
          </cell>
          <cell r="H1153" t="str">
            <v>Highway Vehicles - Gasoline</v>
          </cell>
          <cell r="I1153" t="str">
            <v>Motorcycles (MC)</v>
          </cell>
          <cell r="J1153" t="str">
            <v>Minor Arterial: Urban Time 3</v>
          </cell>
          <cell r="L1153" t="str">
            <v>2002</v>
          </cell>
          <cell r="N1153">
            <v>40982</v>
          </cell>
        </row>
        <row r="1154">
          <cell r="A1154" t="str">
            <v>2201080294</v>
          </cell>
          <cell r="B1154" t="str">
            <v>Onroad</v>
          </cell>
          <cell r="C1154" t="str">
            <v>Highway Veh - Gasoline - Motorcycles (MC) - Minor Arterial: Urban Time 4</v>
          </cell>
          <cell r="D1154" t="str">
            <v>Mobile - On-Road Gasoline Light Duty Vehicles</v>
          </cell>
          <cell r="G1154" t="str">
            <v>Mobile Sources</v>
          </cell>
          <cell r="H1154" t="str">
            <v>Highway Vehicles - Gasoline</v>
          </cell>
          <cell r="I1154" t="str">
            <v>Motorcycles (MC)</v>
          </cell>
          <cell r="J1154" t="str">
            <v>Minor Arterial: Urban Time 4</v>
          </cell>
          <cell r="L1154" t="str">
            <v>2002</v>
          </cell>
          <cell r="N1154">
            <v>40982</v>
          </cell>
        </row>
        <row r="1155">
          <cell r="A1155" t="str">
            <v>220108029B</v>
          </cell>
          <cell r="B1155" t="str">
            <v>Onroad</v>
          </cell>
          <cell r="C1155" t="str">
            <v>Highway Veh - Gasoline - Motorcycles (MC) - Urban Minor Arterial: Brake Wear</v>
          </cell>
          <cell r="D1155" t="str">
            <v>Mobile - On-Road Gasoline Light Duty Vehicles</v>
          </cell>
          <cell r="G1155" t="str">
            <v>Mobile Sources</v>
          </cell>
          <cell r="H1155" t="str">
            <v>Highway Vehicles - Gasoline</v>
          </cell>
          <cell r="I1155" t="str">
            <v>Motorcycles (MC)</v>
          </cell>
          <cell r="J1155" t="str">
            <v>Urban Minor Arterial: Brake Wear</v>
          </cell>
          <cell r="L1155" t="str">
            <v>2005</v>
          </cell>
          <cell r="M1155">
            <v>37300</v>
          </cell>
          <cell r="N1155">
            <v>40982</v>
          </cell>
        </row>
        <row r="1156">
          <cell r="A1156" t="str">
            <v>220108029T</v>
          </cell>
          <cell r="B1156" t="str">
            <v>Onroad</v>
          </cell>
          <cell r="C1156" t="str">
            <v>Highway Veh - Gasoline - Motorcycles (MC) - Urban Minor Arterial: Tire Wear</v>
          </cell>
          <cell r="D1156" t="str">
            <v>Mobile - On-Road Gasoline Light Duty Vehicles</v>
          </cell>
          <cell r="G1156" t="str">
            <v>Mobile Sources</v>
          </cell>
          <cell r="H1156" t="str">
            <v>Highway Vehicles - Gasoline</v>
          </cell>
          <cell r="I1156" t="str">
            <v>Motorcycles (MC)</v>
          </cell>
          <cell r="J1156" t="str">
            <v>Urban Minor Arterial: Tire Wear</v>
          </cell>
          <cell r="L1156" t="str">
            <v>2005</v>
          </cell>
          <cell r="M1156">
            <v>37300</v>
          </cell>
          <cell r="N1156">
            <v>40982</v>
          </cell>
        </row>
        <row r="1157">
          <cell r="A1157" t="str">
            <v>220108029V</v>
          </cell>
          <cell r="B1157" t="str">
            <v>Onroad</v>
          </cell>
          <cell r="C1157" t="str">
            <v>Highway Veh - Gasoline - Motorcycles (MC) - Urban Minor Arterial: Evap (except Refueling)</v>
          </cell>
          <cell r="D1157" t="str">
            <v>Mobile - On-Road Gasoline Light Duty Vehicles</v>
          </cell>
          <cell r="G1157" t="str">
            <v>Mobile Sources</v>
          </cell>
          <cell r="H1157" t="str">
            <v>Highway Vehicles - Gasoline</v>
          </cell>
          <cell r="I1157" t="str">
            <v>Motorcycles (MC)</v>
          </cell>
          <cell r="J1157" t="str">
            <v>Urban Minor Arterial: Evap (except Refueling)</v>
          </cell>
          <cell r="L1157" t="str">
            <v>2005</v>
          </cell>
          <cell r="M1157">
            <v>37300</v>
          </cell>
          <cell r="N1157">
            <v>40982</v>
          </cell>
        </row>
        <row r="1158">
          <cell r="A1158" t="str">
            <v>220108029X</v>
          </cell>
          <cell r="B1158" t="str">
            <v>Onroad</v>
          </cell>
          <cell r="C1158" t="str">
            <v>Highway Veh - Gasoline - Motorcycles (MC) - Urban Minor Arterial: Exhaust</v>
          </cell>
          <cell r="D1158" t="str">
            <v>Mobile - On-Road Gasoline Light Duty Vehicles</v>
          </cell>
          <cell r="G1158" t="str">
            <v>Mobile Sources</v>
          </cell>
          <cell r="H1158" t="str">
            <v>Highway Vehicles - Gasoline</v>
          </cell>
          <cell r="I1158" t="str">
            <v>Motorcycles (MC)</v>
          </cell>
          <cell r="J1158" t="str">
            <v>Urban Minor Arterial: Exhaust</v>
          </cell>
          <cell r="L1158" t="str">
            <v>2005</v>
          </cell>
          <cell r="M1158">
            <v>37300</v>
          </cell>
          <cell r="N1158">
            <v>40982</v>
          </cell>
        </row>
        <row r="1159">
          <cell r="A1159" t="str">
            <v>2201080310</v>
          </cell>
          <cell r="B1159" t="str">
            <v>Onroad</v>
          </cell>
          <cell r="C1159" t="str">
            <v>Highway Veh - Gasoline - Motorcycles (MC) - Urban Collector: Total</v>
          </cell>
          <cell r="D1159" t="str">
            <v>Mobile - On-Road Gasoline Light Duty Vehicles</v>
          </cell>
          <cell r="G1159" t="str">
            <v>Mobile Sources</v>
          </cell>
          <cell r="H1159" t="str">
            <v>Highway Vehicles - Gasoline</v>
          </cell>
          <cell r="I1159" t="str">
            <v>Motorcycles (MC)</v>
          </cell>
          <cell r="J1159" t="str">
            <v>Urban Collector: Total</v>
          </cell>
          <cell r="N1159">
            <v>40982</v>
          </cell>
        </row>
        <row r="1160">
          <cell r="A1160" t="str">
            <v>2201080311</v>
          </cell>
          <cell r="B1160" t="str">
            <v>Onroad</v>
          </cell>
          <cell r="C1160" t="str">
            <v>Highway Veh - Gasoline - Motorcycles (MC) - Collector: Urban Time 1</v>
          </cell>
          <cell r="D1160" t="str">
            <v>Mobile - On-Road Gasoline Light Duty Vehicles</v>
          </cell>
          <cell r="G1160" t="str">
            <v>Mobile Sources</v>
          </cell>
          <cell r="H1160" t="str">
            <v>Highway Vehicles - Gasoline</v>
          </cell>
          <cell r="I1160" t="str">
            <v>Motorcycles (MC)</v>
          </cell>
          <cell r="J1160" t="str">
            <v>Collector: Urban Time 1</v>
          </cell>
          <cell r="L1160" t="str">
            <v>2002</v>
          </cell>
          <cell r="N1160">
            <v>40982</v>
          </cell>
        </row>
        <row r="1161">
          <cell r="A1161" t="str">
            <v>2201080312</v>
          </cell>
          <cell r="B1161" t="str">
            <v>Onroad</v>
          </cell>
          <cell r="C1161" t="str">
            <v>Highway Veh - Gasoline - Motorcycles (MC) - Collector: Urban Time 2</v>
          </cell>
          <cell r="D1161" t="str">
            <v>Mobile - On-Road Gasoline Light Duty Vehicles</v>
          </cell>
          <cell r="G1161" t="str">
            <v>Mobile Sources</v>
          </cell>
          <cell r="H1161" t="str">
            <v>Highway Vehicles - Gasoline</v>
          </cell>
          <cell r="I1161" t="str">
            <v>Motorcycles (MC)</v>
          </cell>
          <cell r="J1161" t="str">
            <v>Collector: Urban Time 2</v>
          </cell>
          <cell r="L1161" t="str">
            <v>2002</v>
          </cell>
          <cell r="N1161">
            <v>40982</v>
          </cell>
        </row>
        <row r="1162">
          <cell r="A1162" t="str">
            <v>2201080313</v>
          </cell>
          <cell r="B1162" t="str">
            <v>Onroad</v>
          </cell>
          <cell r="C1162" t="str">
            <v>Highway Veh - Gasoline - Motorcycles (MC) - Collector: Urban Time 3</v>
          </cell>
          <cell r="D1162" t="str">
            <v>Mobile - On-Road Gasoline Light Duty Vehicles</v>
          </cell>
          <cell r="G1162" t="str">
            <v>Mobile Sources</v>
          </cell>
          <cell r="H1162" t="str">
            <v>Highway Vehicles - Gasoline</v>
          </cell>
          <cell r="I1162" t="str">
            <v>Motorcycles (MC)</v>
          </cell>
          <cell r="J1162" t="str">
            <v>Collector: Urban Time 3</v>
          </cell>
          <cell r="L1162" t="str">
            <v>2002</v>
          </cell>
          <cell r="N1162">
            <v>40982</v>
          </cell>
        </row>
        <row r="1163">
          <cell r="A1163" t="str">
            <v>2201080314</v>
          </cell>
          <cell r="B1163" t="str">
            <v>Onroad</v>
          </cell>
          <cell r="C1163" t="str">
            <v>Highway Veh - Gasoline - Motorcycles (MC) - Collector: Urban Time 4</v>
          </cell>
          <cell r="D1163" t="str">
            <v>Mobile - On-Road Gasoline Light Duty Vehicles</v>
          </cell>
          <cell r="G1163" t="str">
            <v>Mobile Sources</v>
          </cell>
          <cell r="H1163" t="str">
            <v>Highway Vehicles - Gasoline</v>
          </cell>
          <cell r="I1163" t="str">
            <v>Motorcycles (MC)</v>
          </cell>
          <cell r="J1163" t="str">
            <v>Collector: Urban Time 4</v>
          </cell>
          <cell r="L1163" t="str">
            <v>2002</v>
          </cell>
          <cell r="N1163">
            <v>40982</v>
          </cell>
        </row>
        <row r="1164">
          <cell r="A1164" t="str">
            <v>220108031B</v>
          </cell>
          <cell r="B1164" t="str">
            <v>Onroad</v>
          </cell>
          <cell r="C1164" t="str">
            <v>Highway Veh - Gasoline - Motorcycles (MC) - Urban Collector: Brake Wear</v>
          </cell>
          <cell r="D1164" t="str">
            <v>Mobile - On-Road Gasoline Light Duty Vehicles</v>
          </cell>
          <cell r="G1164" t="str">
            <v>Mobile Sources</v>
          </cell>
          <cell r="H1164" t="str">
            <v>Highway Vehicles - Gasoline</v>
          </cell>
          <cell r="I1164" t="str">
            <v>Motorcycles (MC)</v>
          </cell>
          <cell r="J1164" t="str">
            <v>Urban Collector: Brake Wear</v>
          </cell>
          <cell r="L1164" t="str">
            <v>2005</v>
          </cell>
          <cell r="M1164">
            <v>37300</v>
          </cell>
          <cell r="N1164">
            <v>40982</v>
          </cell>
        </row>
        <row r="1165">
          <cell r="A1165" t="str">
            <v>220108031T</v>
          </cell>
          <cell r="B1165" t="str">
            <v>Onroad</v>
          </cell>
          <cell r="C1165" t="str">
            <v>Highway Veh - Gasoline - Motorcycles (MC) - Urban Collector: Tire Wear</v>
          </cell>
          <cell r="D1165" t="str">
            <v>Mobile - On-Road Gasoline Light Duty Vehicles</v>
          </cell>
          <cell r="G1165" t="str">
            <v>Mobile Sources</v>
          </cell>
          <cell r="H1165" t="str">
            <v>Highway Vehicles - Gasoline</v>
          </cell>
          <cell r="I1165" t="str">
            <v>Motorcycles (MC)</v>
          </cell>
          <cell r="J1165" t="str">
            <v>Urban Collector: Tire Wear</v>
          </cell>
          <cell r="L1165" t="str">
            <v>2005</v>
          </cell>
          <cell r="M1165">
            <v>37300</v>
          </cell>
          <cell r="N1165">
            <v>40982</v>
          </cell>
        </row>
        <row r="1166">
          <cell r="A1166" t="str">
            <v>220108031V</v>
          </cell>
          <cell r="B1166" t="str">
            <v>Onroad</v>
          </cell>
          <cell r="C1166" t="str">
            <v>Highway Veh - Gasoline - Motorcycles (MC) - Urban Collector: Evap (except Refueling)</v>
          </cell>
          <cell r="D1166" t="str">
            <v>Mobile - On-Road Gasoline Light Duty Vehicles</v>
          </cell>
          <cell r="G1166" t="str">
            <v>Mobile Sources</v>
          </cell>
          <cell r="H1166" t="str">
            <v>Highway Vehicles - Gasoline</v>
          </cell>
          <cell r="I1166" t="str">
            <v>Motorcycles (MC)</v>
          </cell>
          <cell r="J1166" t="str">
            <v>Urban Collector: Evap (except Refueling)</v>
          </cell>
          <cell r="L1166" t="str">
            <v>2005</v>
          </cell>
          <cell r="M1166">
            <v>37300</v>
          </cell>
          <cell r="N1166">
            <v>40982</v>
          </cell>
        </row>
        <row r="1167">
          <cell r="A1167" t="str">
            <v>220108031X</v>
          </cell>
          <cell r="B1167" t="str">
            <v>Onroad</v>
          </cell>
          <cell r="C1167" t="str">
            <v>Highway Veh - Gasoline - Motorcycles (MC) - Urban Collector: Exhaust</v>
          </cell>
          <cell r="D1167" t="str">
            <v>Mobile - On-Road Gasoline Light Duty Vehicles</v>
          </cell>
          <cell r="G1167" t="str">
            <v>Mobile Sources</v>
          </cell>
          <cell r="H1167" t="str">
            <v>Highway Vehicles - Gasoline</v>
          </cell>
          <cell r="I1167" t="str">
            <v>Motorcycles (MC)</v>
          </cell>
          <cell r="J1167" t="str">
            <v>Urban Collector: Exhaust</v>
          </cell>
          <cell r="L1167" t="str">
            <v>2005</v>
          </cell>
          <cell r="M1167">
            <v>37300</v>
          </cell>
          <cell r="N1167">
            <v>40982</v>
          </cell>
        </row>
        <row r="1168">
          <cell r="A1168" t="str">
            <v>2201080330</v>
          </cell>
          <cell r="B1168" t="str">
            <v>Onroad</v>
          </cell>
          <cell r="C1168" t="str">
            <v>Highway Veh - Gasoline - Motorcycles (MC) - Urban Local: Total</v>
          </cell>
          <cell r="D1168" t="str">
            <v>Mobile - On-Road Gasoline Light Duty Vehicles</v>
          </cell>
          <cell r="G1168" t="str">
            <v>Mobile Sources</v>
          </cell>
          <cell r="H1168" t="str">
            <v>Highway Vehicles - Gasoline</v>
          </cell>
          <cell r="I1168" t="str">
            <v>Motorcycles (MC)</v>
          </cell>
          <cell r="J1168" t="str">
            <v>Urban Local: Total</v>
          </cell>
          <cell r="N1168">
            <v>40982</v>
          </cell>
        </row>
        <row r="1169">
          <cell r="A1169" t="str">
            <v>2201080331</v>
          </cell>
          <cell r="B1169" t="str">
            <v>Onroad</v>
          </cell>
          <cell r="C1169" t="str">
            <v>Highway Veh - Gasoline - Motorcycles (MC) - Local: Urban Time 1</v>
          </cell>
          <cell r="D1169" t="str">
            <v>Mobile - On-Road Gasoline Light Duty Vehicles</v>
          </cell>
          <cell r="G1169" t="str">
            <v>Mobile Sources</v>
          </cell>
          <cell r="H1169" t="str">
            <v>Highway Vehicles - Gasoline</v>
          </cell>
          <cell r="I1169" t="str">
            <v>Motorcycles (MC)</v>
          </cell>
          <cell r="J1169" t="str">
            <v>Local: Urban Time 1</v>
          </cell>
          <cell r="L1169" t="str">
            <v>2002</v>
          </cell>
          <cell r="N1169">
            <v>40982</v>
          </cell>
        </row>
        <row r="1170">
          <cell r="A1170" t="str">
            <v>2201080332</v>
          </cell>
          <cell r="B1170" t="str">
            <v>Onroad</v>
          </cell>
          <cell r="C1170" t="str">
            <v>Highway Veh - Gasoline - Motorcycles (MC) - Local: Urban Time 2</v>
          </cell>
          <cell r="D1170" t="str">
            <v>Mobile - On-Road Gasoline Light Duty Vehicles</v>
          </cell>
          <cell r="G1170" t="str">
            <v>Mobile Sources</v>
          </cell>
          <cell r="H1170" t="str">
            <v>Highway Vehicles - Gasoline</v>
          </cell>
          <cell r="I1170" t="str">
            <v>Motorcycles (MC)</v>
          </cell>
          <cell r="J1170" t="str">
            <v>Local: Urban Time 2</v>
          </cell>
          <cell r="L1170" t="str">
            <v>2002</v>
          </cell>
          <cell r="N1170">
            <v>40982</v>
          </cell>
        </row>
        <row r="1171">
          <cell r="A1171" t="str">
            <v>2201080333</v>
          </cell>
          <cell r="B1171" t="str">
            <v>Onroad</v>
          </cell>
          <cell r="C1171" t="str">
            <v>Highway Veh - Gasoline - Motorcycles (MC) - Local: Urban Time 3</v>
          </cell>
          <cell r="D1171" t="str">
            <v>Mobile - On-Road Gasoline Light Duty Vehicles</v>
          </cell>
          <cell r="G1171" t="str">
            <v>Mobile Sources</v>
          </cell>
          <cell r="H1171" t="str">
            <v>Highway Vehicles - Gasoline</v>
          </cell>
          <cell r="I1171" t="str">
            <v>Motorcycles (MC)</v>
          </cell>
          <cell r="J1171" t="str">
            <v>Local: Urban Time 3</v>
          </cell>
          <cell r="L1171" t="str">
            <v>2002</v>
          </cell>
          <cell r="N1171">
            <v>40982</v>
          </cell>
        </row>
        <row r="1172">
          <cell r="A1172" t="str">
            <v>2201080334</v>
          </cell>
          <cell r="B1172" t="str">
            <v>Onroad</v>
          </cell>
          <cell r="C1172" t="str">
            <v>Highway Veh - Gasoline - Motorcycles (MC) - Local: Urban Time 4</v>
          </cell>
          <cell r="D1172" t="str">
            <v>Mobile - On-Road Gasoline Light Duty Vehicles</v>
          </cell>
          <cell r="G1172" t="str">
            <v>Mobile Sources</v>
          </cell>
          <cell r="H1172" t="str">
            <v>Highway Vehicles - Gasoline</v>
          </cell>
          <cell r="I1172" t="str">
            <v>Motorcycles (MC)</v>
          </cell>
          <cell r="J1172" t="str">
            <v>Local: Urban Time 4</v>
          </cell>
          <cell r="L1172" t="str">
            <v>2002</v>
          </cell>
          <cell r="N1172">
            <v>40982</v>
          </cell>
        </row>
        <row r="1173">
          <cell r="A1173" t="str">
            <v>220108033B</v>
          </cell>
          <cell r="B1173" t="str">
            <v>Onroad</v>
          </cell>
          <cell r="C1173" t="str">
            <v>Highway Veh - Gasoline - Motorcycles (MC) - Urban Local: Brake Wear</v>
          </cell>
          <cell r="D1173" t="str">
            <v>Mobile - On-Road Gasoline Light Duty Vehicles</v>
          </cell>
          <cell r="G1173" t="str">
            <v>Mobile Sources</v>
          </cell>
          <cell r="H1173" t="str">
            <v>Highway Vehicles - Gasoline</v>
          </cell>
          <cell r="I1173" t="str">
            <v>Motorcycles (MC)</v>
          </cell>
          <cell r="J1173" t="str">
            <v>Urban Local: Brake Wear</v>
          </cell>
          <cell r="L1173" t="str">
            <v>2005</v>
          </cell>
          <cell r="M1173">
            <v>37300</v>
          </cell>
          <cell r="N1173">
            <v>40982</v>
          </cell>
        </row>
        <row r="1174">
          <cell r="A1174" t="str">
            <v>220108033T</v>
          </cell>
          <cell r="B1174" t="str">
            <v>Onroad</v>
          </cell>
          <cell r="C1174" t="str">
            <v>Highway Veh - Gasoline - Motorcycles (MC) - Urban Local: Tire Wear</v>
          </cell>
          <cell r="D1174" t="str">
            <v>Mobile - On-Road Gasoline Light Duty Vehicles</v>
          </cell>
          <cell r="G1174" t="str">
            <v>Mobile Sources</v>
          </cell>
          <cell r="H1174" t="str">
            <v>Highway Vehicles - Gasoline</v>
          </cell>
          <cell r="I1174" t="str">
            <v>Motorcycles (MC)</v>
          </cell>
          <cell r="J1174" t="str">
            <v>Urban Local: Tire Wear</v>
          </cell>
          <cell r="L1174" t="str">
            <v>2005</v>
          </cell>
          <cell r="M1174">
            <v>37300</v>
          </cell>
          <cell r="N1174">
            <v>40982</v>
          </cell>
        </row>
        <row r="1175">
          <cell r="A1175" t="str">
            <v>220108033V</v>
          </cell>
          <cell r="B1175" t="str">
            <v>Onroad</v>
          </cell>
          <cell r="C1175" t="str">
            <v>Highway Veh - Gasoline - Motorcycles (MC) - Urban Local: Evap (except Refueling)</v>
          </cell>
          <cell r="D1175" t="str">
            <v>Mobile - On-Road Gasoline Light Duty Vehicles</v>
          </cell>
          <cell r="G1175" t="str">
            <v>Mobile Sources</v>
          </cell>
          <cell r="H1175" t="str">
            <v>Highway Vehicles - Gasoline</v>
          </cell>
          <cell r="I1175" t="str">
            <v>Motorcycles (MC)</v>
          </cell>
          <cell r="J1175" t="str">
            <v>Urban Local: Evap (except Refueling)</v>
          </cell>
          <cell r="L1175" t="str">
            <v>2005</v>
          </cell>
          <cell r="M1175">
            <v>37300</v>
          </cell>
          <cell r="N1175">
            <v>40982</v>
          </cell>
        </row>
        <row r="1176">
          <cell r="A1176" t="str">
            <v>220108033X</v>
          </cell>
          <cell r="B1176" t="str">
            <v>Onroad</v>
          </cell>
          <cell r="C1176" t="str">
            <v>Highway Veh - Gasoline - Motorcycles (MC) - Urban Local: Exhaust</v>
          </cell>
          <cell r="D1176" t="str">
            <v>Mobile - On-Road Gasoline Light Duty Vehicles</v>
          </cell>
          <cell r="G1176" t="str">
            <v>Mobile Sources</v>
          </cell>
          <cell r="H1176" t="str">
            <v>Highway Vehicles - Gasoline</v>
          </cell>
          <cell r="I1176" t="str">
            <v>Motorcycles (MC)</v>
          </cell>
          <cell r="J1176" t="str">
            <v>Urban Local: Exhaust</v>
          </cell>
          <cell r="L1176" t="str">
            <v>2005</v>
          </cell>
          <cell r="M1176">
            <v>37300</v>
          </cell>
          <cell r="N1176">
            <v>40982</v>
          </cell>
        </row>
        <row r="1177">
          <cell r="A1177" t="str">
            <v>2201080350</v>
          </cell>
          <cell r="B1177" t="str">
            <v>Onroad</v>
          </cell>
          <cell r="C1177" t="str">
            <v>Highway Veh - Gasoline - Motorcycles (MC) - Parking Area: Rural</v>
          </cell>
          <cell r="D1177" t="str">
            <v>Mobile - On-Road Gasoline Light Duty Vehicles</v>
          </cell>
          <cell r="G1177" t="str">
            <v>Mobile Sources</v>
          </cell>
          <cell r="H1177" t="str">
            <v>Highway Vehicles - Gasoline</v>
          </cell>
          <cell r="I1177" t="str">
            <v>Motorcycles (MC)</v>
          </cell>
          <cell r="J1177" t="str">
            <v>Parking Area: Rural</v>
          </cell>
          <cell r="L1177" t="str">
            <v>2008</v>
          </cell>
          <cell r="M1177">
            <v>39654</v>
          </cell>
          <cell r="N1177">
            <v>40982</v>
          </cell>
        </row>
        <row r="1178">
          <cell r="A1178" t="str">
            <v>2201080370</v>
          </cell>
          <cell r="B1178" t="str">
            <v>Onroad</v>
          </cell>
          <cell r="C1178" t="str">
            <v>Highway Veh - Gasoline - Motorcycles (MC) - Parking Area: Urban</v>
          </cell>
          <cell r="D1178" t="str">
            <v>Mobile - On-Road Gasoline Light Duty Vehicles</v>
          </cell>
          <cell r="G1178" t="str">
            <v>Mobile Sources</v>
          </cell>
          <cell r="H1178" t="str">
            <v>Highway Vehicles - Gasoline</v>
          </cell>
          <cell r="I1178" t="str">
            <v>Motorcycles (MC)</v>
          </cell>
          <cell r="J1178" t="str">
            <v>Parking Area: Urban</v>
          </cell>
          <cell r="L1178" t="str">
            <v>2008</v>
          </cell>
          <cell r="M1178">
            <v>39917</v>
          </cell>
          <cell r="N1178">
            <v>40982</v>
          </cell>
        </row>
        <row r="1179">
          <cell r="A1179" t="str">
            <v>2201080390</v>
          </cell>
          <cell r="B1179" t="str">
            <v>Onroad</v>
          </cell>
          <cell r="C1179" t="str">
            <v>Highway Veh - Gasoline - Motorcycles (MC) - Parking Area: Total</v>
          </cell>
          <cell r="D1179" t="str">
            <v>Mobile - On-Road Gasoline Light Duty Vehicles</v>
          </cell>
          <cell r="G1179" t="str">
            <v>Mobile Sources</v>
          </cell>
          <cell r="H1179" t="str">
            <v>Highway Vehicles - Gasoline</v>
          </cell>
          <cell r="I1179" t="str">
            <v>Motorcycles (MC)</v>
          </cell>
          <cell r="J1179" t="str">
            <v>Parking Area: Total</v>
          </cell>
          <cell r="M1179">
            <v>40835</v>
          </cell>
          <cell r="N1179">
            <v>40983</v>
          </cell>
        </row>
        <row r="1180">
          <cell r="A1180" t="str">
            <v>2222222222</v>
          </cell>
          <cell r="B1180" t="str">
            <v>Nonpoint</v>
          </cell>
          <cell r="C1180" t="str">
            <v>Border Crossings /Border Crossings /Border Crossings</v>
          </cell>
          <cell r="D1180" t="str">
            <v>Mobile - On-Road Gasoline Light Duty Vehicles</v>
          </cell>
          <cell r="G1180" t="str">
            <v>Mobile Sources</v>
          </cell>
          <cell r="H1180" t="str">
            <v>Border Crossings</v>
          </cell>
          <cell r="I1180" t="str">
            <v>Border Crossings</v>
          </cell>
          <cell r="J1180" t="str">
            <v>Border Crossings</v>
          </cell>
          <cell r="L1180" t="str">
            <v>2002</v>
          </cell>
          <cell r="M1180">
            <v>39062</v>
          </cell>
          <cell r="N1180">
            <v>40982</v>
          </cell>
        </row>
        <row r="1181">
          <cell r="A1181" t="str">
            <v>2230001000</v>
          </cell>
          <cell r="B1181" t="str">
            <v>Onroad</v>
          </cell>
          <cell r="C1181" t="str">
            <v>Highway Veh - Diesel - Light Duty Vehicles (LDDV) - Total: All Road Types</v>
          </cell>
          <cell r="D1181" t="str">
            <v>Mobile - On-Road Diesel Light Duty Vehicles</v>
          </cell>
          <cell r="G1181" t="str">
            <v>Mobile Sources</v>
          </cell>
          <cell r="H1181" t="str">
            <v>Highway Vehicles - Diesel</v>
          </cell>
          <cell r="I1181" t="str">
            <v>Light Duty Diesel Vehicles (LDDV)</v>
          </cell>
          <cell r="J1181" t="str">
            <v>Total: All Road Types</v>
          </cell>
          <cell r="L1181" t="str">
            <v>2005</v>
          </cell>
          <cell r="N1181">
            <v>40982</v>
          </cell>
        </row>
        <row r="1182">
          <cell r="A1182" t="str">
            <v>2230001110</v>
          </cell>
          <cell r="B1182" t="str">
            <v>Onroad</v>
          </cell>
          <cell r="C1182" t="str">
            <v>Highway Veh - Diesel - Light Duty Vehicles (LDDV) - Rural Interstate: Total</v>
          </cell>
          <cell r="D1182" t="str">
            <v>Mobile - On-Road Diesel Light Duty Vehicles</v>
          </cell>
          <cell r="G1182" t="str">
            <v>Mobile Sources</v>
          </cell>
          <cell r="H1182" t="str">
            <v>Highway Vehicles - Diesel</v>
          </cell>
          <cell r="I1182" t="str">
            <v>Light Duty Diesel Vehicles (LDDV)</v>
          </cell>
          <cell r="J1182" t="str">
            <v>Rural Interstate: Total</v>
          </cell>
          <cell r="N1182">
            <v>40982</v>
          </cell>
        </row>
        <row r="1183">
          <cell r="A1183" t="str">
            <v>2230001111</v>
          </cell>
          <cell r="B1183" t="str">
            <v>Onroad</v>
          </cell>
          <cell r="C1183" t="str">
            <v>Highway Veh - Diesel - Light Duty Vehicles (LDDV) - Interstate: Rural Time 1</v>
          </cell>
          <cell r="D1183" t="str">
            <v>Mobile - On-Road Diesel Light Duty Vehicles</v>
          </cell>
          <cell r="G1183" t="str">
            <v>Mobile Sources</v>
          </cell>
          <cell r="H1183" t="str">
            <v>Highway Vehicles - Diesel</v>
          </cell>
          <cell r="I1183" t="str">
            <v>Light Duty Diesel Vehicles (LDDV)</v>
          </cell>
          <cell r="J1183" t="str">
            <v>Interstate: Rural Time 1</v>
          </cell>
          <cell r="L1183" t="str">
            <v>2002</v>
          </cell>
          <cell r="N1183">
            <v>40982</v>
          </cell>
        </row>
        <row r="1184">
          <cell r="A1184" t="str">
            <v>2230001112</v>
          </cell>
          <cell r="B1184" t="str">
            <v>Onroad</v>
          </cell>
          <cell r="C1184" t="str">
            <v>Highway Veh - Diesel - Light Duty Vehicles (LDDV) - Interstate: Rural Time 2</v>
          </cell>
          <cell r="D1184" t="str">
            <v>Mobile - On-Road Diesel Light Duty Vehicles</v>
          </cell>
          <cell r="G1184" t="str">
            <v>Mobile Sources</v>
          </cell>
          <cell r="H1184" t="str">
            <v>Highway Vehicles - Diesel</v>
          </cell>
          <cell r="I1184" t="str">
            <v>Light Duty Diesel Vehicles (LDDV)</v>
          </cell>
          <cell r="J1184" t="str">
            <v>Interstate: Rural Time 2</v>
          </cell>
          <cell r="L1184" t="str">
            <v>2002</v>
          </cell>
          <cell r="N1184">
            <v>40982</v>
          </cell>
        </row>
        <row r="1185">
          <cell r="A1185" t="str">
            <v>2230001113</v>
          </cell>
          <cell r="B1185" t="str">
            <v>Onroad</v>
          </cell>
          <cell r="C1185" t="str">
            <v>Highway Veh - Diesel - Light Duty Vehicles (LDDV) - Interstate: Rural Time 3</v>
          </cell>
          <cell r="D1185" t="str">
            <v>Mobile - On-Road Diesel Light Duty Vehicles</v>
          </cell>
          <cell r="G1185" t="str">
            <v>Mobile Sources</v>
          </cell>
          <cell r="H1185" t="str">
            <v>Highway Vehicles - Diesel</v>
          </cell>
          <cell r="I1185" t="str">
            <v>Light Duty Diesel Vehicles (LDDV)</v>
          </cell>
          <cell r="J1185" t="str">
            <v>Interstate: Rural Time 3</v>
          </cell>
          <cell r="L1185" t="str">
            <v>2002</v>
          </cell>
          <cell r="N1185">
            <v>40982</v>
          </cell>
        </row>
        <row r="1186">
          <cell r="A1186" t="str">
            <v>2230001114</v>
          </cell>
          <cell r="B1186" t="str">
            <v>Onroad</v>
          </cell>
          <cell r="C1186" t="str">
            <v>Highway Veh - Diesel - Light Duty Vehicles (LDDV) - Interstate: Rural Time 4</v>
          </cell>
          <cell r="D1186" t="str">
            <v>Mobile - On-Road Diesel Light Duty Vehicles</v>
          </cell>
          <cell r="G1186" t="str">
            <v>Mobile Sources</v>
          </cell>
          <cell r="H1186" t="str">
            <v>Highway Vehicles - Diesel</v>
          </cell>
          <cell r="I1186" t="str">
            <v>Light Duty Diesel Vehicles (LDDV)</v>
          </cell>
          <cell r="J1186" t="str">
            <v>Interstate: Rural Time 4</v>
          </cell>
          <cell r="L1186" t="str">
            <v>2002</v>
          </cell>
          <cell r="N1186">
            <v>40982</v>
          </cell>
        </row>
        <row r="1187">
          <cell r="A1187" t="str">
            <v>223000111B</v>
          </cell>
          <cell r="B1187" t="str">
            <v>Onroad</v>
          </cell>
          <cell r="C1187" t="str">
            <v>Highway Veh - Diesel - Light Duty Vehicles (LDDV) - Rural Interstate: Brake Wear</v>
          </cell>
          <cell r="D1187" t="str">
            <v>Mobile - On-Road Diesel Light Duty Vehicles</v>
          </cell>
          <cell r="G1187" t="str">
            <v>Mobile Sources</v>
          </cell>
          <cell r="H1187" t="str">
            <v>Highway Vehicles - Diesel</v>
          </cell>
          <cell r="I1187" t="str">
            <v>Light Duty Diesel Vehicles (LDDV)</v>
          </cell>
          <cell r="J1187" t="str">
            <v>Rural Interstate: Brake Wear</v>
          </cell>
          <cell r="L1187" t="str">
            <v>2005</v>
          </cell>
          <cell r="M1187">
            <v>37300</v>
          </cell>
          <cell r="N1187">
            <v>40982</v>
          </cell>
        </row>
        <row r="1188">
          <cell r="A1188" t="str">
            <v>223000111T</v>
          </cell>
          <cell r="B1188" t="str">
            <v>Onroad</v>
          </cell>
          <cell r="C1188" t="str">
            <v>Highway Veh - Diesel - Light Duty Vehicles (LDDV) - Rural Interstate: Tire Wear</v>
          </cell>
          <cell r="D1188" t="str">
            <v>Mobile - On-Road Diesel Light Duty Vehicles</v>
          </cell>
          <cell r="G1188" t="str">
            <v>Mobile Sources</v>
          </cell>
          <cell r="H1188" t="str">
            <v>Highway Vehicles - Diesel</v>
          </cell>
          <cell r="I1188" t="str">
            <v>Light Duty Diesel Vehicles (LDDV)</v>
          </cell>
          <cell r="J1188" t="str">
            <v>Rural Interstate: Tire Wear</v>
          </cell>
          <cell r="L1188" t="str">
            <v>2005</v>
          </cell>
          <cell r="M1188">
            <v>37300</v>
          </cell>
          <cell r="N1188">
            <v>40982</v>
          </cell>
        </row>
        <row r="1189">
          <cell r="A1189" t="str">
            <v>223000111X</v>
          </cell>
          <cell r="B1189" t="str">
            <v>Onroad</v>
          </cell>
          <cell r="C1189" t="str">
            <v>Highway Veh - Diesel - Light Duty Vehicles (LDDV) - Rural Interstate: Exhaust</v>
          </cell>
          <cell r="D1189" t="str">
            <v>Mobile - On-Road Diesel Light Duty Vehicles</v>
          </cell>
          <cell r="G1189" t="str">
            <v>Mobile Sources</v>
          </cell>
          <cell r="H1189" t="str">
            <v>Highway Vehicles - Diesel</v>
          </cell>
          <cell r="I1189" t="str">
            <v>Light Duty Diesel Vehicles (LDDV)</v>
          </cell>
          <cell r="J1189" t="str">
            <v>Rural Interstate: Exhaust</v>
          </cell>
          <cell r="L1189" t="str">
            <v>2005</v>
          </cell>
          <cell r="M1189">
            <v>37300</v>
          </cell>
          <cell r="N1189">
            <v>40982</v>
          </cell>
        </row>
        <row r="1190">
          <cell r="A1190" t="str">
            <v>2230001130</v>
          </cell>
          <cell r="B1190" t="str">
            <v>Onroad</v>
          </cell>
          <cell r="C1190" t="str">
            <v>Highway Veh - Diesel - Light Duty Vehicles (LDDV) - Rural Other Principal Arterial: Total</v>
          </cell>
          <cell r="D1190" t="str">
            <v>Mobile - On-Road Diesel Light Duty Vehicles</v>
          </cell>
          <cell r="G1190" t="str">
            <v>Mobile Sources</v>
          </cell>
          <cell r="H1190" t="str">
            <v>Highway Vehicles - Diesel</v>
          </cell>
          <cell r="I1190" t="str">
            <v>Light Duty Diesel Vehicles (LDDV)</v>
          </cell>
          <cell r="J1190" t="str">
            <v>Rural Other Principal Arterial: Total</v>
          </cell>
          <cell r="N1190">
            <v>40982</v>
          </cell>
        </row>
        <row r="1191">
          <cell r="A1191" t="str">
            <v>2230001131</v>
          </cell>
          <cell r="B1191" t="str">
            <v>Onroad</v>
          </cell>
          <cell r="C1191" t="str">
            <v>Highway Veh - Diesel - Light Duty Vehicles (LDDV) - Other Principal Arterial: Rural Time 1</v>
          </cell>
          <cell r="D1191" t="str">
            <v>Mobile - On-Road Diesel Light Duty Vehicles</v>
          </cell>
          <cell r="G1191" t="str">
            <v>Mobile Sources</v>
          </cell>
          <cell r="H1191" t="str">
            <v>Highway Vehicles - Diesel</v>
          </cell>
          <cell r="I1191" t="str">
            <v>Light Duty Diesel Vehicles (LDDV)</v>
          </cell>
          <cell r="J1191" t="str">
            <v>Other Principal Arterial: Rural Time 1</v>
          </cell>
          <cell r="L1191" t="str">
            <v>2002</v>
          </cell>
          <cell r="N1191">
            <v>40982</v>
          </cell>
        </row>
        <row r="1192">
          <cell r="A1192" t="str">
            <v>2230001132</v>
          </cell>
          <cell r="B1192" t="str">
            <v>Onroad</v>
          </cell>
          <cell r="C1192" t="str">
            <v>Highway Veh - Diesel - Light Duty Vehicles (LDDV) - Other Principal Arterial: Rural Time 2</v>
          </cell>
          <cell r="D1192" t="str">
            <v>Mobile - On-Road Diesel Light Duty Vehicles</v>
          </cell>
          <cell r="G1192" t="str">
            <v>Mobile Sources</v>
          </cell>
          <cell r="H1192" t="str">
            <v>Highway Vehicles - Diesel</v>
          </cell>
          <cell r="I1192" t="str">
            <v>Light Duty Diesel Vehicles (LDDV)</v>
          </cell>
          <cell r="J1192" t="str">
            <v>Other Principal Arterial: Rural Time 2</v>
          </cell>
          <cell r="L1192" t="str">
            <v>2002</v>
          </cell>
          <cell r="N1192">
            <v>40982</v>
          </cell>
        </row>
        <row r="1193">
          <cell r="A1193" t="str">
            <v>2230001133</v>
          </cell>
          <cell r="B1193" t="str">
            <v>Onroad</v>
          </cell>
          <cell r="C1193" t="str">
            <v>Highway Veh - Diesel - Light Duty Vehicles (LDDV) - Other Principal Arterial: Rural Time 3</v>
          </cell>
          <cell r="D1193" t="str">
            <v>Mobile - On-Road Diesel Light Duty Vehicles</v>
          </cell>
          <cell r="G1193" t="str">
            <v>Mobile Sources</v>
          </cell>
          <cell r="H1193" t="str">
            <v>Highway Vehicles - Diesel</v>
          </cell>
          <cell r="I1193" t="str">
            <v>Light Duty Diesel Vehicles (LDDV)</v>
          </cell>
          <cell r="J1193" t="str">
            <v>Other Principal Arterial: Rural Time 3</v>
          </cell>
          <cell r="L1193" t="str">
            <v>2002</v>
          </cell>
          <cell r="N1193">
            <v>40982</v>
          </cell>
        </row>
        <row r="1194">
          <cell r="A1194" t="str">
            <v>2230001134</v>
          </cell>
          <cell r="B1194" t="str">
            <v>Onroad</v>
          </cell>
          <cell r="C1194" t="str">
            <v>Highway Veh - Diesel - Light Duty Vehicles (LDDV) - Other Principal Arterial: Rural Time 4</v>
          </cell>
          <cell r="D1194" t="str">
            <v>Mobile - On-Road Diesel Light Duty Vehicles</v>
          </cell>
          <cell r="G1194" t="str">
            <v>Mobile Sources</v>
          </cell>
          <cell r="H1194" t="str">
            <v>Highway Vehicles - Diesel</v>
          </cell>
          <cell r="I1194" t="str">
            <v>Light Duty Diesel Vehicles (LDDV)</v>
          </cell>
          <cell r="J1194" t="str">
            <v>Other Principal Arterial: Rural Time 4</v>
          </cell>
          <cell r="L1194" t="str">
            <v>2002</v>
          </cell>
          <cell r="N1194">
            <v>40982</v>
          </cell>
        </row>
        <row r="1195">
          <cell r="A1195" t="str">
            <v>223000113B</v>
          </cell>
          <cell r="B1195" t="str">
            <v>Onroad</v>
          </cell>
          <cell r="C1195" t="str">
            <v>Highway Veh - Diesel - Light Duty Vehicles (LDDV) - Rural Other Principal Arterial: Brake Wear</v>
          </cell>
          <cell r="D1195" t="str">
            <v>Mobile - On-Road Diesel Light Duty Vehicles</v>
          </cell>
          <cell r="G1195" t="str">
            <v>Mobile Sources</v>
          </cell>
          <cell r="H1195" t="str">
            <v>Highway Vehicles - Diesel</v>
          </cell>
          <cell r="I1195" t="str">
            <v>Light Duty Diesel Vehicles (LDDV)</v>
          </cell>
          <cell r="J1195" t="str">
            <v>Rural Other Principal Arterial: Brake Wear</v>
          </cell>
          <cell r="L1195" t="str">
            <v>2005</v>
          </cell>
          <cell r="M1195">
            <v>37300</v>
          </cell>
          <cell r="N1195">
            <v>40982</v>
          </cell>
        </row>
        <row r="1196">
          <cell r="A1196" t="str">
            <v>223000113T</v>
          </cell>
          <cell r="B1196" t="str">
            <v>Onroad</v>
          </cell>
          <cell r="C1196" t="str">
            <v>Highway Veh - Diesel - Light Duty Vehicles (LDDV) - Rural Other Principal Arterial: Tire Wear</v>
          </cell>
          <cell r="D1196" t="str">
            <v>Mobile - On-Road Diesel Light Duty Vehicles</v>
          </cell>
          <cell r="G1196" t="str">
            <v>Mobile Sources</v>
          </cell>
          <cell r="H1196" t="str">
            <v>Highway Vehicles - Diesel</v>
          </cell>
          <cell r="I1196" t="str">
            <v>Light Duty Diesel Vehicles (LDDV)</v>
          </cell>
          <cell r="J1196" t="str">
            <v>Rural Other Principal Arterial: Tire Wear</v>
          </cell>
          <cell r="L1196" t="str">
            <v>2005</v>
          </cell>
          <cell r="M1196">
            <v>37300</v>
          </cell>
          <cell r="N1196">
            <v>40982</v>
          </cell>
        </row>
        <row r="1197">
          <cell r="A1197" t="str">
            <v>223000113X</v>
          </cell>
          <cell r="B1197" t="str">
            <v>Onroad</v>
          </cell>
          <cell r="C1197" t="str">
            <v>Highway Veh - Diesel - Light Duty Vehicles (LDDV) - Rural Other Principal Arterial: Exhaust</v>
          </cell>
          <cell r="D1197" t="str">
            <v>Mobile - On-Road Diesel Light Duty Vehicles</v>
          </cell>
          <cell r="G1197" t="str">
            <v>Mobile Sources</v>
          </cell>
          <cell r="H1197" t="str">
            <v>Highway Vehicles - Diesel</v>
          </cell>
          <cell r="I1197" t="str">
            <v>Light Duty Diesel Vehicles (LDDV)</v>
          </cell>
          <cell r="J1197" t="str">
            <v>Rural Other Principal Arterial: Exhaust</v>
          </cell>
          <cell r="L1197" t="str">
            <v>2005</v>
          </cell>
          <cell r="M1197">
            <v>37300</v>
          </cell>
          <cell r="N1197">
            <v>40982</v>
          </cell>
        </row>
        <row r="1198">
          <cell r="A1198" t="str">
            <v>2230001150</v>
          </cell>
          <cell r="B1198" t="str">
            <v>Onroad</v>
          </cell>
          <cell r="C1198" t="str">
            <v>Highway Veh - Diesel - Light Duty Vehicles (LDDV) - Rural Minor Arterial: Total</v>
          </cell>
          <cell r="D1198" t="str">
            <v>Mobile - On-Road Diesel Light Duty Vehicles</v>
          </cell>
          <cell r="G1198" t="str">
            <v>Mobile Sources</v>
          </cell>
          <cell r="H1198" t="str">
            <v>Highway Vehicles - Diesel</v>
          </cell>
          <cell r="I1198" t="str">
            <v>Light Duty Diesel Vehicles (LDDV)</v>
          </cell>
          <cell r="J1198" t="str">
            <v>Rural Minor Arterial: Total</v>
          </cell>
          <cell r="N1198">
            <v>40982</v>
          </cell>
        </row>
        <row r="1199">
          <cell r="A1199" t="str">
            <v>2230001151</v>
          </cell>
          <cell r="B1199" t="str">
            <v>Onroad</v>
          </cell>
          <cell r="C1199" t="str">
            <v>Highway Veh - Diesel - Light Duty Vehicles (LDDV) - Minor Arterial: Rural Time 1</v>
          </cell>
          <cell r="D1199" t="str">
            <v>Mobile - On-Road Diesel Light Duty Vehicles</v>
          </cell>
          <cell r="G1199" t="str">
            <v>Mobile Sources</v>
          </cell>
          <cell r="H1199" t="str">
            <v>Highway Vehicles - Diesel</v>
          </cell>
          <cell r="I1199" t="str">
            <v>Light Duty Diesel Vehicles (LDDV)</v>
          </cell>
          <cell r="J1199" t="str">
            <v>Minor Arterial: Rural Time 1</v>
          </cell>
          <cell r="L1199" t="str">
            <v>2002</v>
          </cell>
          <cell r="N1199">
            <v>40982</v>
          </cell>
        </row>
        <row r="1200">
          <cell r="A1200" t="str">
            <v>2230001152</v>
          </cell>
          <cell r="B1200" t="str">
            <v>Onroad</v>
          </cell>
          <cell r="C1200" t="str">
            <v>Highway Veh - Diesel - Light Duty Vehicles (LDDV) - Minor Arterial: Rural Time 2</v>
          </cell>
          <cell r="D1200" t="str">
            <v>Mobile - On-Road Diesel Light Duty Vehicles</v>
          </cell>
          <cell r="G1200" t="str">
            <v>Mobile Sources</v>
          </cell>
          <cell r="H1200" t="str">
            <v>Highway Vehicles - Diesel</v>
          </cell>
          <cell r="I1200" t="str">
            <v>Light Duty Diesel Vehicles (LDDV)</v>
          </cell>
          <cell r="J1200" t="str">
            <v>Minor Arterial: Rural Time 2</v>
          </cell>
          <cell r="L1200" t="str">
            <v>2002</v>
          </cell>
          <cell r="N1200">
            <v>40982</v>
          </cell>
        </row>
        <row r="1201">
          <cell r="A1201" t="str">
            <v>2230001153</v>
          </cell>
          <cell r="B1201" t="str">
            <v>Onroad</v>
          </cell>
          <cell r="C1201" t="str">
            <v>Highway Veh - Diesel - Light Duty Vehicles (LDDV) - Minor Arterial: Rural Time 3</v>
          </cell>
          <cell r="D1201" t="str">
            <v>Mobile - On-Road Diesel Light Duty Vehicles</v>
          </cell>
          <cell r="G1201" t="str">
            <v>Mobile Sources</v>
          </cell>
          <cell r="H1201" t="str">
            <v>Highway Vehicles - Diesel</v>
          </cell>
          <cell r="I1201" t="str">
            <v>Light Duty Diesel Vehicles (LDDV)</v>
          </cell>
          <cell r="J1201" t="str">
            <v>Minor Arterial: Rural Time 3</v>
          </cell>
          <cell r="L1201" t="str">
            <v>2002</v>
          </cell>
          <cell r="N1201">
            <v>40982</v>
          </cell>
        </row>
        <row r="1202">
          <cell r="A1202" t="str">
            <v>2230001154</v>
          </cell>
          <cell r="B1202" t="str">
            <v>Onroad</v>
          </cell>
          <cell r="C1202" t="str">
            <v>Highway Veh - Diesel - Light Duty Vehicles (LDDV) - Minor Arterial: Rural Time 4</v>
          </cell>
          <cell r="D1202" t="str">
            <v>Mobile - On-Road Diesel Light Duty Vehicles</v>
          </cell>
          <cell r="G1202" t="str">
            <v>Mobile Sources</v>
          </cell>
          <cell r="H1202" t="str">
            <v>Highway Vehicles - Diesel</v>
          </cell>
          <cell r="I1202" t="str">
            <v>Light Duty Diesel Vehicles (LDDV)</v>
          </cell>
          <cell r="J1202" t="str">
            <v>Minor Arterial: Rural Time 4</v>
          </cell>
          <cell r="L1202" t="str">
            <v>2002</v>
          </cell>
          <cell r="N1202">
            <v>40982</v>
          </cell>
        </row>
        <row r="1203">
          <cell r="A1203" t="str">
            <v>223000115B</v>
          </cell>
          <cell r="B1203" t="str">
            <v>Onroad</v>
          </cell>
          <cell r="C1203" t="str">
            <v>Highway Veh - Diesel - Light Duty Vehicles (LDDV) - Rural Minor Arterial: Brake Wear</v>
          </cell>
          <cell r="D1203" t="str">
            <v>Mobile - On-Road Diesel Light Duty Vehicles</v>
          </cell>
          <cell r="G1203" t="str">
            <v>Mobile Sources</v>
          </cell>
          <cell r="H1203" t="str">
            <v>Highway Vehicles - Diesel</v>
          </cell>
          <cell r="I1203" t="str">
            <v>Light Duty Diesel Vehicles (LDDV)</v>
          </cell>
          <cell r="J1203" t="str">
            <v>Rural Minor Arterial: Brake Wear</v>
          </cell>
          <cell r="L1203" t="str">
            <v>2005</v>
          </cell>
          <cell r="M1203">
            <v>37300</v>
          </cell>
          <cell r="N1203">
            <v>40982</v>
          </cell>
        </row>
        <row r="1204">
          <cell r="A1204" t="str">
            <v>223000115T</v>
          </cell>
          <cell r="B1204" t="str">
            <v>Onroad</v>
          </cell>
          <cell r="C1204" t="str">
            <v>Highway Veh - Diesel - Light Duty Vehicles (LDDV) - Rural Minor Arterial: Tire Wear</v>
          </cell>
          <cell r="D1204" t="str">
            <v>Mobile - On-Road Diesel Light Duty Vehicles</v>
          </cell>
          <cell r="G1204" t="str">
            <v>Mobile Sources</v>
          </cell>
          <cell r="H1204" t="str">
            <v>Highway Vehicles - Diesel</v>
          </cell>
          <cell r="I1204" t="str">
            <v>Light Duty Diesel Vehicles (LDDV)</v>
          </cell>
          <cell r="J1204" t="str">
            <v>Rural Minor Arterial: Tire Wear</v>
          </cell>
          <cell r="L1204" t="str">
            <v>2005</v>
          </cell>
          <cell r="M1204">
            <v>37300</v>
          </cell>
          <cell r="N1204">
            <v>40982</v>
          </cell>
        </row>
        <row r="1205">
          <cell r="A1205" t="str">
            <v>223000115X</v>
          </cell>
          <cell r="B1205" t="str">
            <v>Onroad</v>
          </cell>
          <cell r="C1205" t="str">
            <v>Highway Veh - Diesel - Light Duty Vehicles (LDDV) - Rural Minor Arterial: Exhaust</v>
          </cell>
          <cell r="D1205" t="str">
            <v>Mobile - On-Road Diesel Light Duty Vehicles</v>
          </cell>
          <cell r="G1205" t="str">
            <v>Mobile Sources</v>
          </cell>
          <cell r="H1205" t="str">
            <v>Highway Vehicles - Diesel</v>
          </cell>
          <cell r="I1205" t="str">
            <v>Light Duty Diesel Vehicles (LDDV)</v>
          </cell>
          <cell r="J1205" t="str">
            <v>Rural Minor Arterial: Exhaust</v>
          </cell>
          <cell r="L1205" t="str">
            <v>2005</v>
          </cell>
          <cell r="M1205">
            <v>37300</v>
          </cell>
          <cell r="N1205">
            <v>40982</v>
          </cell>
        </row>
        <row r="1206">
          <cell r="A1206" t="str">
            <v>2230001170</v>
          </cell>
          <cell r="B1206" t="str">
            <v>Onroad</v>
          </cell>
          <cell r="C1206" t="str">
            <v>Highway Veh - Diesel - Light Duty Vehicles (LDDV) - Rural Major Collector: Total</v>
          </cell>
          <cell r="D1206" t="str">
            <v>Mobile - On-Road Diesel Light Duty Vehicles</v>
          </cell>
          <cell r="G1206" t="str">
            <v>Mobile Sources</v>
          </cell>
          <cell r="H1206" t="str">
            <v>Highway Vehicles - Diesel</v>
          </cell>
          <cell r="I1206" t="str">
            <v>Light Duty Diesel Vehicles (LDDV)</v>
          </cell>
          <cell r="J1206" t="str">
            <v>Rural Major Collector: Total</v>
          </cell>
          <cell r="N1206">
            <v>40982</v>
          </cell>
        </row>
        <row r="1207">
          <cell r="A1207" t="str">
            <v>2230001171</v>
          </cell>
          <cell r="B1207" t="str">
            <v>Onroad</v>
          </cell>
          <cell r="C1207" t="str">
            <v>Highway Veh - Diesel - Light Duty Vehicles (LDDV) - Major Collector: Rural Time 1</v>
          </cell>
          <cell r="D1207" t="str">
            <v>Mobile - On-Road Diesel Light Duty Vehicles</v>
          </cell>
          <cell r="G1207" t="str">
            <v>Mobile Sources</v>
          </cell>
          <cell r="H1207" t="str">
            <v>Highway Vehicles - Diesel</v>
          </cell>
          <cell r="I1207" t="str">
            <v>Light Duty Diesel Vehicles (LDDV)</v>
          </cell>
          <cell r="J1207" t="str">
            <v>Major Collector: Rural Time 1</v>
          </cell>
          <cell r="L1207" t="str">
            <v>2002</v>
          </cell>
          <cell r="N1207">
            <v>40982</v>
          </cell>
        </row>
        <row r="1208">
          <cell r="A1208" t="str">
            <v>2230001172</v>
          </cell>
          <cell r="B1208" t="str">
            <v>Onroad</v>
          </cell>
          <cell r="C1208" t="str">
            <v>Highway Veh - Diesel - Light Duty Vehicles (LDDV) - Major Collector: Rural Time 2</v>
          </cell>
          <cell r="D1208" t="str">
            <v>Mobile - On-Road Diesel Light Duty Vehicles</v>
          </cell>
          <cell r="G1208" t="str">
            <v>Mobile Sources</v>
          </cell>
          <cell r="H1208" t="str">
            <v>Highway Vehicles - Diesel</v>
          </cell>
          <cell r="I1208" t="str">
            <v>Light Duty Diesel Vehicles (LDDV)</v>
          </cell>
          <cell r="J1208" t="str">
            <v>Major Collector: Rural Time 2</v>
          </cell>
          <cell r="L1208" t="str">
            <v>2002</v>
          </cell>
          <cell r="N1208">
            <v>40982</v>
          </cell>
        </row>
        <row r="1209">
          <cell r="A1209" t="str">
            <v>2230001173</v>
          </cell>
          <cell r="B1209" t="str">
            <v>Onroad</v>
          </cell>
          <cell r="C1209" t="str">
            <v>Highway Veh - Diesel - Light Duty Vehicles (LDDV) - Major Collector: Rural Time 3</v>
          </cell>
          <cell r="D1209" t="str">
            <v>Mobile - On-Road Diesel Light Duty Vehicles</v>
          </cell>
          <cell r="G1209" t="str">
            <v>Mobile Sources</v>
          </cell>
          <cell r="H1209" t="str">
            <v>Highway Vehicles - Diesel</v>
          </cell>
          <cell r="I1209" t="str">
            <v>Light Duty Diesel Vehicles (LDDV)</v>
          </cell>
          <cell r="J1209" t="str">
            <v>Major Collector: Rural Time 3</v>
          </cell>
          <cell r="L1209" t="str">
            <v>2002</v>
          </cell>
          <cell r="N1209">
            <v>40982</v>
          </cell>
        </row>
        <row r="1210">
          <cell r="A1210" t="str">
            <v>2230001174</v>
          </cell>
          <cell r="B1210" t="str">
            <v>Onroad</v>
          </cell>
          <cell r="C1210" t="str">
            <v>Highway Veh - Diesel - Light Duty Vehicles (LDDV) - Major Collector: Rural Time 4</v>
          </cell>
          <cell r="D1210" t="str">
            <v>Mobile - On-Road Diesel Light Duty Vehicles</v>
          </cell>
          <cell r="G1210" t="str">
            <v>Mobile Sources</v>
          </cell>
          <cell r="H1210" t="str">
            <v>Highway Vehicles - Diesel</v>
          </cell>
          <cell r="I1210" t="str">
            <v>Light Duty Diesel Vehicles (LDDV)</v>
          </cell>
          <cell r="J1210" t="str">
            <v>Major Collector: Rural Time 4</v>
          </cell>
          <cell r="L1210" t="str">
            <v>2002</v>
          </cell>
          <cell r="N1210">
            <v>40982</v>
          </cell>
        </row>
        <row r="1211">
          <cell r="A1211" t="str">
            <v>223000117B</v>
          </cell>
          <cell r="B1211" t="str">
            <v>Onroad</v>
          </cell>
          <cell r="C1211" t="str">
            <v>Highway Veh - Diesel - Light Duty Vehicles (LDDV) - Rural Major Collector: Brake Wear</v>
          </cell>
          <cell r="D1211" t="str">
            <v>Mobile - On-Road Diesel Light Duty Vehicles</v>
          </cell>
          <cell r="G1211" t="str">
            <v>Mobile Sources</v>
          </cell>
          <cell r="H1211" t="str">
            <v>Highway Vehicles - Diesel</v>
          </cell>
          <cell r="I1211" t="str">
            <v>Light Duty Diesel Vehicles (LDDV)</v>
          </cell>
          <cell r="J1211" t="str">
            <v>Rural Major Collector: Brake Wear</v>
          </cell>
          <cell r="L1211" t="str">
            <v>2005</v>
          </cell>
          <cell r="M1211">
            <v>37300</v>
          </cell>
          <cell r="N1211">
            <v>40982</v>
          </cell>
        </row>
        <row r="1212">
          <cell r="A1212" t="str">
            <v>223000117T</v>
          </cell>
          <cell r="B1212" t="str">
            <v>Onroad</v>
          </cell>
          <cell r="C1212" t="str">
            <v>Highway Veh - Diesel - Light Duty Vehicles (LDDV) - Rural Major Collector: Tire Wear</v>
          </cell>
          <cell r="D1212" t="str">
            <v>Mobile - On-Road Diesel Light Duty Vehicles</v>
          </cell>
          <cell r="G1212" t="str">
            <v>Mobile Sources</v>
          </cell>
          <cell r="H1212" t="str">
            <v>Highway Vehicles - Diesel</v>
          </cell>
          <cell r="I1212" t="str">
            <v>Light Duty Diesel Vehicles (LDDV)</v>
          </cell>
          <cell r="J1212" t="str">
            <v>Rural Major Collector: Tire Wear</v>
          </cell>
          <cell r="L1212" t="str">
            <v>2005</v>
          </cell>
          <cell r="M1212">
            <v>37300</v>
          </cell>
          <cell r="N1212">
            <v>40982</v>
          </cell>
        </row>
        <row r="1213">
          <cell r="A1213" t="str">
            <v>223000117X</v>
          </cell>
          <cell r="B1213" t="str">
            <v>Onroad</v>
          </cell>
          <cell r="C1213" t="str">
            <v>Highway Veh - Diesel - Light Duty Vehicles (LDDV) - Rural Major Collector: Exhaust</v>
          </cell>
          <cell r="D1213" t="str">
            <v>Mobile - On-Road Diesel Light Duty Vehicles</v>
          </cell>
          <cell r="G1213" t="str">
            <v>Mobile Sources</v>
          </cell>
          <cell r="H1213" t="str">
            <v>Highway Vehicles - Diesel</v>
          </cell>
          <cell r="I1213" t="str">
            <v>Light Duty Diesel Vehicles (LDDV)</v>
          </cell>
          <cell r="J1213" t="str">
            <v>Rural Major Collector: Exhaust</v>
          </cell>
          <cell r="L1213" t="str">
            <v>2005</v>
          </cell>
          <cell r="M1213">
            <v>37300</v>
          </cell>
          <cell r="N1213">
            <v>40982</v>
          </cell>
        </row>
        <row r="1214">
          <cell r="A1214" t="str">
            <v>2230001190</v>
          </cell>
          <cell r="B1214" t="str">
            <v>Onroad</v>
          </cell>
          <cell r="C1214" t="str">
            <v>Highway Veh - Diesel - Light Duty Vehicles (LDDV) - Rural Minor Collector: Total</v>
          </cell>
          <cell r="D1214" t="str">
            <v>Mobile - On-Road Diesel Light Duty Vehicles</v>
          </cell>
          <cell r="G1214" t="str">
            <v>Mobile Sources</v>
          </cell>
          <cell r="H1214" t="str">
            <v>Highway Vehicles - Diesel</v>
          </cell>
          <cell r="I1214" t="str">
            <v>Light Duty Diesel Vehicles (LDDV)</v>
          </cell>
          <cell r="J1214" t="str">
            <v>Rural Minor Collector: Total</v>
          </cell>
          <cell r="N1214">
            <v>40982</v>
          </cell>
        </row>
        <row r="1215">
          <cell r="A1215" t="str">
            <v>2230001191</v>
          </cell>
          <cell r="B1215" t="str">
            <v>Onroad</v>
          </cell>
          <cell r="C1215" t="str">
            <v>Highway Veh - Diesel - Light Duty Vehicles (LDDV) - Minor Collector: Rural Time 1</v>
          </cell>
          <cell r="D1215" t="str">
            <v>Mobile - On-Road Diesel Light Duty Vehicles</v>
          </cell>
          <cell r="G1215" t="str">
            <v>Mobile Sources</v>
          </cell>
          <cell r="H1215" t="str">
            <v>Highway Vehicles - Diesel</v>
          </cell>
          <cell r="I1215" t="str">
            <v>Light Duty Diesel Vehicles (LDDV)</v>
          </cell>
          <cell r="J1215" t="str">
            <v>Minor Collector: Rural Time 1</v>
          </cell>
          <cell r="L1215" t="str">
            <v>2002</v>
          </cell>
          <cell r="N1215">
            <v>40982</v>
          </cell>
        </row>
        <row r="1216">
          <cell r="A1216" t="str">
            <v>2230001192</v>
          </cell>
          <cell r="B1216" t="str">
            <v>Onroad</v>
          </cell>
          <cell r="C1216" t="str">
            <v>Highway Veh - Diesel - Light Duty Vehicles (LDDV) - Minor Collector: Rural Time 2</v>
          </cell>
          <cell r="D1216" t="str">
            <v>Mobile - On-Road Diesel Light Duty Vehicles</v>
          </cell>
          <cell r="G1216" t="str">
            <v>Mobile Sources</v>
          </cell>
          <cell r="H1216" t="str">
            <v>Highway Vehicles - Diesel</v>
          </cell>
          <cell r="I1216" t="str">
            <v>Light Duty Diesel Vehicles (LDDV)</v>
          </cell>
          <cell r="J1216" t="str">
            <v>Minor Collector: Rural Time 2</v>
          </cell>
          <cell r="L1216" t="str">
            <v>2002</v>
          </cell>
          <cell r="N1216">
            <v>40982</v>
          </cell>
        </row>
        <row r="1217">
          <cell r="A1217" t="str">
            <v>2230001193</v>
          </cell>
          <cell r="B1217" t="str">
            <v>Onroad</v>
          </cell>
          <cell r="C1217" t="str">
            <v>Highway Veh - Diesel - Light Duty Vehicles (LDDV) - Minor Collector: Rural Time 3</v>
          </cell>
          <cell r="D1217" t="str">
            <v>Mobile - On-Road Diesel Light Duty Vehicles</v>
          </cell>
          <cell r="G1217" t="str">
            <v>Mobile Sources</v>
          </cell>
          <cell r="H1217" t="str">
            <v>Highway Vehicles - Diesel</v>
          </cell>
          <cell r="I1217" t="str">
            <v>Light Duty Diesel Vehicles (LDDV)</v>
          </cell>
          <cell r="J1217" t="str">
            <v>Minor Collector: Rural Time 3</v>
          </cell>
          <cell r="L1217" t="str">
            <v>2002</v>
          </cell>
          <cell r="N1217">
            <v>40982</v>
          </cell>
        </row>
        <row r="1218">
          <cell r="A1218" t="str">
            <v>2230001194</v>
          </cell>
          <cell r="B1218" t="str">
            <v>Onroad</v>
          </cell>
          <cell r="C1218" t="str">
            <v>Highway Veh - Diesel - Light Duty Vehicles (LDDV) - Minor Collector: Rural Time 4</v>
          </cell>
          <cell r="D1218" t="str">
            <v>Mobile - On-Road Diesel Light Duty Vehicles</v>
          </cell>
          <cell r="G1218" t="str">
            <v>Mobile Sources</v>
          </cell>
          <cell r="H1218" t="str">
            <v>Highway Vehicles - Diesel</v>
          </cell>
          <cell r="I1218" t="str">
            <v>Light Duty Diesel Vehicles (LDDV)</v>
          </cell>
          <cell r="J1218" t="str">
            <v>Minor Collector: Rural Time 4</v>
          </cell>
          <cell r="L1218" t="str">
            <v>2002</v>
          </cell>
          <cell r="N1218">
            <v>40982</v>
          </cell>
        </row>
        <row r="1219">
          <cell r="A1219" t="str">
            <v>223000119B</v>
          </cell>
          <cell r="B1219" t="str">
            <v>Onroad</v>
          </cell>
          <cell r="C1219" t="str">
            <v>Highway Veh - Diesel - Light Duty Vehicles (LDDV) - Rural Minor Collector: Brake Wear</v>
          </cell>
          <cell r="D1219" t="str">
            <v>Mobile - On-Road Diesel Light Duty Vehicles</v>
          </cell>
          <cell r="G1219" t="str">
            <v>Mobile Sources</v>
          </cell>
          <cell r="H1219" t="str">
            <v>Highway Vehicles - Diesel</v>
          </cell>
          <cell r="I1219" t="str">
            <v>Light Duty Diesel Vehicles (LDDV)</v>
          </cell>
          <cell r="J1219" t="str">
            <v>Rural Minor Collector: Brake Wear</v>
          </cell>
          <cell r="L1219" t="str">
            <v>2005</v>
          </cell>
          <cell r="M1219">
            <v>37300</v>
          </cell>
          <cell r="N1219">
            <v>40982</v>
          </cell>
        </row>
        <row r="1220">
          <cell r="A1220" t="str">
            <v>223000119T</v>
          </cell>
          <cell r="B1220" t="str">
            <v>Onroad</v>
          </cell>
          <cell r="C1220" t="str">
            <v>Highway Veh - Diesel - Light Duty Vehicles (LDDV) - Rural Minor Collector: Tire Wear</v>
          </cell>
          <cell r="D1220" t="str">
            <v>Mobile - On-Road Diesel Light Duty Vehicles</v>
          </cell>
          <cell r="G1220" t="str">
            <v>Mobile Sources</v>
          </cell>
          <cell r="H1220" t="str">
            <v>Highway Vehicles - Diesel</v>
          </cell>
          <cell r="I1220" t="str">
            <v>Light Duty Diesel Vehicles (LDDV)</v>
          </cell>
          <cell r="J1220" t="str">
            <v>Rural Minor Collector: Tire Wear</v>
          </cell>
          <cell r="L1220" t="str">
            <v>2005</v>
          </cell>
          <cell r="M1220">
            <v>37300</v>
          </cell>
          <cell r="N1220">
            <v>40982</v>
          </cell>
        </row>
        <row r="1221">
          <cell r="A1221" t="str">
            <v>223000119X</v>
          </cell>
          <cell r="B1221" t="str">
            <v>Onroad</v>
          </cell>
          <cell r="C1221" t="str">
            <v>Highway Veh - Diesel - Light Duty Vehicles (LDDV) - Rural Minor Collector: Exhaust</v>
          </cell>
          <cell r="D1221" t="str">
            <v>Mobile - On-Road Diesel Light Duty Vehicles</v>
          </cell>
          <cell r="G1221" t="str">
            <v>Mobile Sources</v>
          </cell>
          <cell r="H1221" t="str">
            <v>Highway Vehicles - Diesel</v>
          </cell>
          <cell r="I1221" t="str">
            <v>Light Duty Diesel Vehicles (LDDV)</v>
          </cell>
          <cell r="J1221" t="str">
            <v>Rural Minor Collector: Exhaust</v>
          </cell>
          <cell r="L1221" t="str">
            <v>2005</v>
          </cell>
          <cell r="M1221">
            <v>37300</v>
          </cell>
          <cell r="N1221">
            <v>40982</v>
          </cell>
        </row>
        <row r="1222">
          <cell r="A1222" t="str">
            <v>2230001210</v>
          </cell>
          <cell r="B1222" t="str">
            <v>Onroad</v>
          </cell>
          <cell r="C1222" t="str">
            <v>Highway Veh - Diesel - Light Duty Vehicles (LDDV) - Rural Local: Total</v>
          </cell>
          <cell r="D1222" t="str">
            <v>Mobile - On-Road Diesel Light Duty Vehicles</v>
          </cell>
          <cell r="G1222" t="str">
            <v>Mobile Sources</v>
          </cell>
          <cell r="H1222" t="str">
            <v>Highway Vehicles - Diesel</v>
          </cell>
          <cell r="I1222" t="str">
            <v>Light Duty Diesel Vehicles (LDDV)</v>
          </cell>
          <cell r="J1222" t="str">
            <v>Rural Local: Total</v>
          </cell>
          <cell r="N1222">
            <v>40982</v>
          </cell>
        </row>
        <row r="1223">
          <cell r="A1223" t="str">
            <v>2230001211</v>
          </cell>
          <cell r="B1223" t="str">
            <v>Onroad</v>
          </cell>
          <cell r="C1223" t="str">
            <v>Highway Veh - Diesel - Light Duty Vehicles (LDDV) - Local: Rural Time 1</v>
          </cell>
          <cell r="D1223" t="str">
            <v>Mobile - On-Road Diesel Light Duty Vehicles</v>
          </cell>
          <cell r="G1223" t="str">
            <v>Mobile Sources</v>
          </cell>
          <cell r="H1223" t="str">
            <v>Highway Vehicles - Diesel</v>
          </cell>
          <cell r="I1223" t="str">
            <v>Light Duty Diesel Vehicles (LDDV)</v>
          </cell>
          <cell r="J1223" t="str">
            <v>Local: Rural Time 1</v>
          </cell>
          <cell r="L1223" t="str">
            <v>2002</v>
          </cell>
          <cell r="N1223">
            <v>40982</v>
          </cell>
        </row>
        <row r="1224">
          <cell r="A1224" t="str">
            <v>2230001212</v>
          </cell>
          <cell r="B1224" t="str">
            <v>Onroad</v>
          </cell>
          <cell r="C1224" t="str">
            <v>Highway Veh - Diesel - Light Duty Vehicles (LDDV) - Local: Rural Time 2</v>
          </cell>
          <cell r="D1224" t="str">
            <v>Mobile - On-Road Diesel Light Duty Vehicles</v>
          </cell>
          <cell r="G1224" t="str">
            <v>Mobile Sources</v>
          </cell>
          <cell r="H1224" t="str">
            <v>Highway Vehicles - Diesel</v>
          </cell>
          <cell r="I1224" t="str">
            <v>Light Duty Diesel Vehicles (LDDV)</v>
          </cell>
          <cell r="J1224" t="str">
            <v>Local: Rural Time 2</v>
          </cell>
          <cell r="L1224" t="str">
            <v>2002</v>
          </cell>
          <cell r="N1224">
            <v>40982</v>
          </cell>
        </row>
        <row r="1225">
          <cell r="A1225" t="str">
            <v>2230001213</v>
          </cell>
          <cell r="B1225" t="str">
            <v>Onroad</v>
          </cell>
          <cell r="C1225" t="str">
            <v>Highway Veh - Diesel - Light Duty Vehicles (LDDV) - Local: Rural Time 3</v>
          </cell>
          <cell r="D1225" t="str">
            <v>Mobile - On-Road Diesel Light Duty Vehicles</v>
          </cell>
          <cell r="G1225" t="str">
            <v>Mobile Sources</v>
          </cell>
          <cell r="H1225" t="str">
            <v>Highway Vehicles - Diesel</v>
          </cell>
          <cell r="I1225" t="str">
            <v>Light Duty Diesel Vehicles (LDDV)</v>
          </cell>
          <cell r="J1225" t="str">
            <v>Local: Rural Time 3</v>
          </cell>
          <cell r="L1225" t="str">
            <v>2002</v>
          </cell>
          <cell r="N1225">
            <v>40982</v>
          </cell>
        </row>
        <row r="1226">
          <cell r="A1226" t="str">
            <v>2230001214</v>
          </cell>
          <cell r="B1226" t="str">
            <v>Onroad</v>
          </cell>
          <cell r="C1226" t="str">
            <v>Highway Veh - Diesel - Light Duty Vehicles (LDDV) - Local: Rural Time 4</v>
          </cell>
          <cell r="D1226" t="str">
            <v>Mobile - On-Road Diesel Light Duty Vehicles</v>
          </cell>
          <cell r="G1226" t="str">
            <v>Mobile Sources</v>
          </cell>
          <cell r="H1226" t="str">
            <v>Highway Vehicles - Diesel</v>
          </cell>
          <cell r="I1226" t="str">
            <v>Light Duty Diesel Vehicles (LDDV)</v>
          </cell>
          <cell r="J1226" t="str">
            <v>Local: Rural Time 4</v>
          </cell>
          <cell r="L1226" t="str">
            <v>2002</v>
          </cell>
          <cell r="N1226">
            <v>40982</v>
          </cell>
        </row>
        <row r="1227">
          <cell r="A1227" t="str">
            <v>223000121B</v>
          </cell>
          <cell r="B1227" t="str">
            <v>Onroad</v>
          </cell>
          <cell r="C1227" t="str">
            <v>Highway Veh - Diesel - Light Duty Vehicles (LDDV) - Rural Local: Brake Wear</v>
          </cell>
          <cell r="D1227" t="str">
            <v>Mobile - On-Road Diesel Light Duty Vehicles</v>
          </cell>
          <cell r="G1227" t="str">
            <v>Mobile Sources</v>
          </cell>
          <cell r="H1227" t="str">
            <v>Highway Vehicles - Diesel</v>
          </cell>
          <cell r="I1227" t="str">
            <v>Light Duty Diesel Vehicles (LDDV)</v>
          </cell>
          <cell r="J1227" t="str">
            <v>Rural Local: Brake Wear</v>
          </cell>
          <cell r="L1227" t="str">
            <v>2005</v>
          </cell>
          <cell r="M1227">
            <v>37300</v>
          </cell>
          <cell r="N1227">
            <v>40982</v>
          </cell>
        </row>
        <row r="1228">
          <cell r="A1228" t="str">
            <v>223000121T</v>
          </cell>
          <cell r="B1228" t="str">
            <v>Onroad</v>
          </cell>
          <cell r="C1228" t="str">
            <v>Highway Veh - Diesel - Light Duty Vehicles (LDDV) - Rural Local: Tire Wear</v>
          </cell>
          <cell r="D1228" t="str">
            <v>Mobile - On-Road Diesel Light Duty Vehicles</v>
          </cell>
          <cell r="G1228" t="str">
            <v>Mobile Sources</v>
          </cell>
          <cell r="H1228" t="str">
            <v>Highway Vehicles - Diesel</v>
          </cell>
          <cell r="I1228" t="str">
            <v>Light Duty Diesel Vehicles (LDDV)</v>
          </cell>
          <cell r="J1228" t="str">
            <v>Rural Local: Tire Wear</v>
          </cell>
          <cell r="L1228" t="str">
            <v>2005</v>
          </cell>
          <cell r="M1228">
            <v>37300</v>
          </cell>
          <cell r="N1228">
            <v>40982</v>
          </cell>
        </row>
        <row r="1229">
          <cell r="A1229" t="str">
            <v>223000121X</v>
          </cell>
          <cell r="B1229" t="str">
            <v>Onroad</v>
          </cell>
          <cell r="C1229" t="str">
            <v>Highway Veh - Diesel - Light Duty Vehicles (LDDV) - Rural Local: Exhaust</v>
          </cell>
          <cell r="D1229" t="str">
            <v>Mobile - On-Road Diesel Light Duty Vehicles</v>
          </cell>
          <cell r="G1229" t="str">
            <v>Mobile Sources</v>
          </cell>
          <cell r="H1229" t="str">
            <v>Highway Vehicles - Diesel</v>
          </cell>
          <cell r="I1229" t="str">
            <v>Light Duty Diesel Vehicles (LDDV)</v>
          </cell>
          <cell r="J1229" t="str">
            <v>Rural Local: Exhaust</v>
          </cell>
          <cell r="L1229" t="str">
            <v>2005</v>
          </cell>
          <cell r="M1229">
            <v>37300</v>
          </cell>
          <cell r="N1229">
            <v>40982</v>
          </cell>
        </row>
        <row r="1230">
          <cell r="A1230" t="str">
            <v>2230001230</v>
          </cell>
          <cell r="B1230" t="str">
            <v>Onroad</v>
          </cell>
          <cell r="C1230" t="str">
            <v>Highway Veh - Diesel - Light Duty Vehicles (LDDV) - Urban Interstate: Total</v>
          </cell>
          <cell r="D1230" t="str">
            <v>Mobile - On-Road Diesel Light Duty Vehicles</v>
          </cell>
          <cell r="G1230" t="str">
            <v>Mobile Sources</v>
          </cell>
          <cell r="H1230" t="str">
            <v>Highway Vehicles - Diesel</v>
          </cell>
          <cell r="I1230" t="str">
            <v>Light Duty Diesel Vehicles (LDDV)</v>
          </cell>
          <cell r="J1230" t="str">
            <v>Urban Interstate: Total</v>
          </cell>
          <cell r="N1230">
            <v>40982</v>
          </cell>
        </row>
        <row r="1231">
          <cell r="A1231" t="str">
            <v>2230001231</v>
          </cell>
          <cell r="B1231" t="str">
            <v>Onroad</v>
          </cell>
          <cell r="C1231" t="str">
            <v>Highway Veh - Diesel - Light Duty Vehicles (LDDV) - Interstate: Urban Time 1</v>
          </cell>
          <cell r="D1231" t="str">
            <v>Mobile - On-Road Diesel Light Duty Vehicles</v>
          </cell>
          <cell r="G1231" t="str">
            <v>Mobile Sources</v>
          </cell>
          <cell r="H1231" t="str">
            <v>Highway Vehicles - Diesel</v>
          </cell>
          <cell r="I1231" t="str">
            <v>Light Duty Diesel Vehicles (LDDV)</v>
          </cell>
          <cell r="J1231" t="str">
            <v>Interstate: Urban Time 1</v>
          </cell>
          <cell r="L1231" t="str">
            <v>2002</v>
          </cell>
          <cell r="N1231">
            <v>40982</v>
          </cell>
        </row>
        <row r="1232">
          <cell r="A1232" t="str">
            <v>2230001232</v>
          </cell>
          <cell r="B1232" t="str">
            <v>Onroad</v>
          </cell>
          <cell r="C1232" t="str">
            <v>Highway Veh - Diesel - Light Duty Vehicles (LDDV) - Interstate: Urban Time 2</v>
          </cell>
          <cell r="D1232" t="str">
            <v>Mobile - On-Road Diesel Light Duty Vehicles</v>
          </cell>
          <cell r="G1232" t="str">
            <v>Mobile Sources</v>
          </cell>
          <cell r="H1232" t="str">
            <v>Highway Vehicles - Diesel</v>
          </cell>
          <cell r="I1232" t="str">
            <v>Light Duty Diesel Vehicles (LDDV)</v>
          </cell>
          <cell r="J1232" t="str">
            <v>Interstate: Urban Time 2</v>
          </cell>
          <cell r="L1232" t="str">
            <v>2002</v>
          </cell>
          <cell r="N1232">
            <v>40982</v>
          </cell>
        </row>
        <row r="1233">
          <cell r="A1233" t="str">
            <v>2230001233</v>
          </cell>
          <cell r="B1233" t="str">
            <v>Onroad</v>
          </cell>
          <cell r="C1233" t="str">
            <v>Highway Veh - Diesel - Light Duty Vehicles (LDDV) - Interstate: Urban Time 3</v>
          </cell>
          <cell r="D1233" t="str">
            <v>Mobile - On-Road Diesel Light Duty Vehicles</v>
          </cell>
          <cell r="G1233" t="str">
            <v>Mobile Sources</v>
          </cell>
          <cell r="H1233" t="str">
            <v>Highway Vehicles - Diesel</v>
          </cell>
          <cell r="I1233" t="str">
            <v>Light Duty Diesel Vehicles (LDDV)</v>
          </cell>
          <cell r="J1233" t="str">
            <v>Interstate: Urban Time 3</v>
          </cell>
          <cell r="L1233" t="str">
            <v>2002</v>
          </cell>
          <cell r="N1233">
            <v>40982</v>
          </cell>
        </row>
        <row r="1234">
          <cell r="A1234" t="str">
            <v>2230001234</v>
          </cell>
          <cell r="B1234" t="str">
            <v>Onroad</v>
          </cell>
          <cell r="C1234" t="str">
            <v>Highway Veh - Diesel - Light Duty Vehicles (LDDV) - Interstate: Urban Time 4</v>
          </cell>
          <cell r="D1234" t="str">
            <v>Mobile - On-Road Diesel Light Duty Vehicles</v>
          </cell>
          <cell r="G1234" t="str">
            <v>Mobile Sources</v>
          </cell>
          <cell r="H1234" t="str">
            <v>Highway Vehicles - Diesel</v>
          </cell>
          <cell r="I1234" t="str">
            <v>Light Duty Diesel Vehicles (LDDV)</v>
          </cell>
          <cell r="J1234" t="str">
            <v>Interstate: Urban Time 4</v>
          </cell>
          <cell r="L1234" t="str">
            <v>2002</v>
          </cell>
          <cell r="N1234">
            <v>40982</v>
          </cell>
        </row>
        <row r="1235">
          <cell r="A1235" t="str">
            <v>223000123B</v>
          </cell>
          <cell r="B1235" t="str">
            <v>Onroad</v>
          </cell>
          <cell r="C1235" t="str">
            <v>Highway Veh - Diesel - Light Duty Vehicles (LDDV) - Urban Interstate: Brake Wear</v>
          </cell>
          <cell r="D1235" t="str">
            <v>Mobile - On-Road Diesel Light Duty Vehicles</v>
          </cell>
          <cell r="G1235" t="str">
            <v>Mobile Sources</v>
          </cell>
          <cell r="H1235" t="str">
            <v>Highway Vehicles - Diesel</v>
          </cell>
          <cell r="I1235" t="str">
            <v>Light Duty Diesel Vehicles (LDDV)</v>
          </cell>
          <cell r="J1235" t="str">
            <v>Urban Interstate: Brake Wear</v>
          </cell>
          <cell r="L1235" t="str">
            <v>2005</v>
          </cell>
          <cell r="M1235">
            <v>37300</v>
          </cell>
          <cell r="N1235">
            <v>40982</v>
          </cell>
        </row>
        <row r="1236">
          <cell r="A1236" t="str">
            <v>223000123T</v>
          </cell>
          <cell r="B1236" t="str">
            <v>Onroad</v>
          </cell>
          <cell r="C1236" t="str">
            <v>Highway Veh - Diesel - Light Duty Vehicles (LDDV) - Urban Interstate: Tire Wear</v>
          </cell>
          <cell r="D1236" t="str">
            <v>Mobile - On-Road Diesel Light Duty Vehicles</v>
          </cell>
          <cell r="G1236" t="str">
            <v>Mobile Sources</v>
          </cell>
          <cell r="H1236" t="str">
            <v>Highway Vehicles - Diesel</v>
          </cell>
          <cell r="I1236" t="str">
            <v>Light Duty Diesel Vehicles (LDDV)</v>
          </cell>
          <cell r="J1236" t="str">
            <v>Urban Interstate: Tire Wear</v>
          </cell>
          <cell r="L1236" t="str">
            <v>2005</v>
          </cell>
          <cell r="M1236">
            <v>37300</v>
          </cell>
          <cell r="N1236">
            <v>40982</v>
          </cell>
        </row>
        <row r="1237">
          <cell r="A1237" t="str">
            <v>223000123X</v>
          </cell>
          <cell r="B1237" t="str">
            <v>Onroad</v>
          </cell>
          <cell r="C1237" t="str">
            <v>Highway Veh - Diesel - Light Duty Vehicles (LDDV) - Urban Interstate: Exhaust</v>
          </cell>
          <cell r="D1237" t="str">
            <v>Mobile - On-Road Diesel Light Duty Vehicles</v>
          </cell>
          <cell r="G1237" t="str">
            <v>Mobile Sources</v>
          </cell>
          <cell r="H1237" t="str">
            <v>Highway Vehicles - Diesel</v>
          </cell>
          <cell r="I1237" t="str">
            <v>Light Duty Diesel Vehicles (LDDV)</v>
          </cell>
          <cell r="J1237" t="str">
            <v>Urban Interstate: Exhaust</v>
          </cell>
          <cell r="L1237" t="str">
            <v>2005</v>
          </cell>
          <cell r="M1237">
            <v>37300</v>
          </cell>
          <cell r="N1237">
            <v>40982</v>
          </cell>
        </row>
        <row r="1238">
          <cell r="A1238" t="str">
            <v>2230001250</v>
          </cell>
          <cell r="B1238" t="str">
            <v>Onroad</v>
          </cell>
          <cell r="C1238" t="str">
            <v>Highway Veh - Diesel - Light Duty Vehicles (LDDV) - Urban Other Freeways &amp; Expressways: Total</v>
          </cell>
          <cell r="D1238" t="str">
            <v>Mobile - On-Road Diesel Light Duty Vehicles</v>
          </cell>
          <cell r="G1238" t="str">
            <v>Mobile Sources</v>
          </cell>
          <cell r="H1238" t="str">
            <v>Highway Vehicles - Diesel</v>
          </cell>
          <cell r="I1238" t="str">
            <v>Light Duty Diesel Vehicles (LDDV)</v>
          </cell>
          <cell r="J1238" t="str">
            <v>Urban Other Freeways and Expressways: Total</v>
          </cell>
          <cell r="N1238">
            <v>40982</v>
          </cell>
        </row>
        <row r="1239">
          <cell r="A1239" t="str">
            <v>2230001251</v>
          </cell>
          <cell r="B1239" t="str">
            <v>Onroad</v>
          </cell>
          <cell r="C1239" t="str">
            <v>Highway Veh - Diesel - Light Duty Vehicles (LDDV) - Other Freeways &amp; Expressways: Urban Time 1</v>
          </cell>
          <cell r="D1239" t="str">
            <v>Mobile - On-Road Diesel Light Duty Vehicles</v>
          </cell>
          <cell r="G1239" t="str">
            <v>Mobile Sources</v>
          </cell>
          <cell r="H1239" t="str">
            <v>Highway Vehicles - Diesel</v>
          </cell>
          <cell r="I1239" t="str">
            <v>Light Duty Diesel Vehicles (LDDV)</v>
          </cell>
          <cell r="J1239" t="str">
            <v>Other Freeways and Expressways: Urban Time 1</v>
          </cell>
          <cell r="L1239" t="str">
            <v>2002</v>
          </cell>
          <cell r="N1239">
            <v>40982</v>
          </cell>
        </row>
        <row r="1240">
          <cell r="A1240" t="str">
            <v>2230001252</v>
          </cell>
          <cell r="B1240" t="str">
            <v>Onroad</v>
          </cell>
          <cell r="C1240" t="str">
            <v>Highway Veh - Diesel - Light Duty Vehicles (LDDV) - Other Freeways &amp; Expressways: Urban Time 2</v>
          </cell>
          <cell r="D1240" t="str">
            <v>Mobile - On-Road Diesel Light Duty Vehicles</v>
          </cell>
          <cell r="G1240" t="str">
            <v>Mobile Sources</v>
          </cell>
          <cell r="H1240" t="str">
            <v>Highway Vehicles - Diesel</v>
          </cell>
          <cell r="I1240" t="str">
            <v>Light Duty Diesel Vehicles (LDDV)</v>
          </cell>
          <cell r="J1240" t="str">
            <v>Other Freeways and Expressways: Urban Time 2</v>
          </cell>
          <cell r="L1240" t="str">
            <v>2002</v>
          </cell>
          <cell r="N1240">
            <v>40982</v>
          </cell>
        </row>
        <row r="1241">
          <cell r="A1241" t="str">
            <v>2230001253</v>
          </cell>
          <cell r="B1241" t="str">
            <v>Onroad</v>
          </cell>
          <cell r="C1241" t="str">
            <v>Highway Veh - Diesel - Light Duty Vehicles (LDDV) - Other Freeways &amp; Expressways: Urban Time 3</v>
          </cell>
          <cell r="D1241" t="str">
            <v>Mobile - On-Road Diesel Light Duty Vehicles</v>
          </cell>
          <cell r="G1241" t="str">
            <v>Mobile Sources</v>
          </cell>
          <cell r="H1241" t="str">
            <v>Highway Vehicles - Diesel</v>
          </cell>
          <cell r="I1241" t="str">
            <v>Light Duty Diesel Vehicles (LDDV)</v>
          </cell>
          <cell r="J1241" t="str">
            <v>Other Freeways and Expressways: Urban Time 3</v>
          </cell>
          <cell r="L1241" t="str">
            <v>2002</v>
          </cell>
          <cell r="N1241">
            <v>40982</v>
          </cell>
        </row>
        <row r="1242">
          <cell r="A1242" t="str">
            <v>2230001254</v>
          </cell>
          <cell r="B1242" t="str">
            <v>Onroad</v>
          </cell>
          <cell r="C1242" t="str">
            <v>Highway Veh - Diesel - Light Duty Vehicles (LDDV) - Other Freeways &amp; Expressways: Urban Time 4</v>
          </cell>
          <cell r="D1242" t="str">
            <v>Mobile - On-Road Diesel Light Duty Vehicles</v>
          </cell>
          <cell r="G1242" t="str">
            <v>Mobile Sources</v>
          </cell>
          <cell r="H1242" t="str">
            <v>Highway Vehicles - Diesel</v>
          </cell>
          <cell r="I1242" t="str">
            <v>Light Duty Diesel Vehicles (LDDV)</v>
          </cell>
          <cell r="J1242" t="str">
            <v>Other Freeways and Expressways: Urban Time 4</v>
          </cell>
          <cell r="L1242" t="str">
            <v>2002</v>
          </cell>
          <cell r="N1242">
            <v>40982</v>
          </cell>
        </row>
        <row r="1243">
          <cell r="A1243" t="str">
            <v>223000125B</v>
          </cell>
          <cell r="B1243" t="str">
            <v>Onroad</v>
          </cell>
          <cell r="C1243" t="str">
            <v>Highway Veh - Diesel - Light Duty Vehicles (LDDV) - Urban Other Freeways &amp; Expressways: Brake Wear</v>
          </cell>
          <cell r="D1243" t="str">
            <v>Mobile - On-Road Diesel Light Duty Vehicles</v>
          </cell>
          <cell r="G1243" t="str">
            <v>Mobile Sources</v>
          </cell>
          <cell r="H1243" t="str">
            <v>Highway Vehicles - Diesel</v>
          </cell>
          <cell r="I1243" t="str">
            <v>Light Duty Diesel Vehicles (LDDV)</v>
          </cell>
          <cell r="J1243" t="str">
            <v>Urban Other Freeways and Expressways: Brake Wear</v>
          </cell>
          <cell r="L1243" t="str">
            <v>2005</v>
          </cell>
          <cell r="M1243">
            <v>37300</v>
          </cell>
          <cell r="N1243">
            <v>40982</v>
          </cell>
        </row>
        <row r="1244">
          <cell r="A1244" t="str">
            <v>223000125T</v>
          </cell>
          <cell r="B1244" t="str">
            <v>Onroad</v>
          </cell>
          <cell r="C1244" t="str">
            <v>Highway Veh - Diesel - Light Duty Vehicles (LDDV) - Urban Other Freeways &amp; Expressways: Tire Wear</v>
          </cell>
          <cell r="D1244" t="str">
            <v>Mobile - On-Road Diesel Light Duty Vehicles</v>
          </cell>
          <cell r="G1244" t="str">
            <v>Mobile Sources</v>
          </cell>
          <cell r="H1244" t="str">
            <v>Highway Vehicles - Diesel</v>
          </cell>
          <cell r="I1244" t="str">
            <v>Light Duty Diesel Vehicles (LDDV)</v>
          </cell>
          <cell r="J1244" t="str">
            <v>Urban Other Freeways and Expressways: Tire Wear</v>
          </cell>
          <cell r="L1244" t="str">
            <v>2005</v>
          </cell>
          <cell r="M1244">
            <v>37300</v>
          </cell>
          <cell r="N1244">
            <v>40982</v>
          </cell>
        </row>
        <row r="1245">
          <cell r="A1245" t="str">
            <v>223000125X</v>
          </cell>
          <cell r="B1245" t="str">
            <v>Onroad</v>
          </cell>
          <cell r="C1245" t="str">
            <v>Highway Veh - Diesel - Light Duty Vehicles (LDDV) - Urban Other Freeways &amp; Expressways: Exhaust</v>
          </cell>
          <cell r="D1245" t="str">
            <v>Mobile - On-Road Diesel Light Duty Vehicles</v>
          </cell>
          <cell r="G1245" t="str">
            <v>Mobile Sources</v>
          </cell>
          <cell r="H1245" t="str">
            <v>Highway Vehicles - Diesel</v>
          </cell>
          <cell r="I1245" t="str">
            <v>Light Duty Diesel Vehicles (LDDV)</v>
          </cell>
          <cell r="J1245" t="str">
            <v>Urban Other Freeways and Expressways: Exhaust</v>
          </cell>
          <cell r="L1245" t="str">
            <v>2005</v>
          </cell>
          <cell r="M1245">
            <v>37300</v>
          </cell>
          <cell r="N1245">
            <v>40982</v>
          </cell>
        </row>
        <row r="1246">
          <cell r="A1246" t="str">
            <v>2230001270</v>
          </cell>
          <cell r="B1246" t="str">
            <v>Onroad</v>
          </cell>
          <cell r="C1246" t="str">
            <v>Highway Veh - Diesel - Light Duty Vehicles (LDDV) - Urban Other Principal Arterial: Total</v>
          </cell>
          <cell r="D1246" t="str">
            <v>Mobile - On-Road Diesel Light Duty Vehicles</v>
          </cell>
          <cell r="G1246" t="str">
            <v>Mobile Sources</v>
          </cell>
          <cell r="H1246" t="str">
            <v>Highway Vehicles - Diesel</v>
          </cell>
          <cell r="I1246" t="str">
            <v>Light Duty Diesel Vehicles (LDDV)</v>
          </cell>
          <cell r="J1246" t="str">
            <v>Urban Other Principal Arterial: Total</v>
          </cell>
          <cell r="N1246">
            <v>40982</v>
          </cell>
        </row>
        <row r="1247">
          <cell r="A1247" t="str">
            <v>2230001271</v>
          </cell>
          <cell r="B1247" t="str">
            <v>Onroad</v>
          </cell>
          <cell r="C1247" t="str">
            <v>Highway Veh - Diesel - Light Duty Vehicles (LDDV) - Other Principal Arterial: Urban Time 1</v>
          </cell>
          <cell r="D1247" t="str">
            <v>Mobile - On-Road Diesel Light Duty Vehicles</v>
          </cell>
          <cell r="G1247" t="str">
            <v>Mobile Sources</v>
          </cell>
          <cell r="H1247" t="str">
            <v>Highway Vehicles - Diesel</v>
          </cell>
          <cell r="I1247" t="str">
            <v>Light Duty Diesel Vehicles (LDDV)</v>
          </cell>
          <cell r="J1247" t="str">
            <v>Other Principal Arterial: Urban Time 1</v>
          </cell>
          <cell r="L1247" t="str">
            <v>2002</v>
          </cell>
          <cell r="N1247">
            <v>40982</v>
          </cell>
        </row>
        <row r="1248">
          <cell r="A1248" t="str">
            <v>2230001272</v>
          </cell>
          <cell r="B1248" t="str">
            <v>Onroad</v>
          </cell>
          <cell r="C1248" t="str">
            <v>Highway Veh - Diesel - Light Duty Vehicles (LDDV) - Other Principal Arterial: Urban Time 2</v>
          </cell>
          <cell r="D1248" t="str">
            <v>Mobile - On-Road Diesel Light Duty Vehicles</v>
          </cell>
          <cell r="G1248" t="str">
            <v>Mobile Sources</v>
          </cell>
          <cell r="H1248" t="str">
            <v>Highway Vehicles - Diesel</v>
          </cell>
          <cell r="I1248" t="str">
            <v>Light Duty Diesel Vehicles (LDDV)</v>
          </cell>
          <cell r="J1248" t="str">
            <v>Other Principal Arterial: Urban Time 2</v>
          </cell>
          <cell r="L1248" t="str">
            <v>2002</v>
          </cell>
          <cell r="N1248">
            <v>40982</v>
          </cell>
        </row>
        <row r="1249">
          <cell r="A1249" t="str">
            <v>2230001273</v>
          </cell>
          <cell r="B1249" t="str">
            <v>Onroad</v>
          </cell>
          <cell r="C1249" t="str">
            <v>Highway Veh - Diesel - Light Duty Vehicles (LDDV) - Other Principal Arterial: Urban Time 3</v>
          </cell>
          <cell r="D1249" t="str">
            <v>Mobile - On-Road Diesel Light Duty Vehicles</v>
          </cell>
          <cell r="G1249" t="str">
            <v>Mobile Sources</v>
          </cell>
          <cell r="H1249" t="str">
            <v>Highway Vehicles - Diesel</v>
          </cell>
          <cell r="I1249" t="str">
            <v>Light Duty Diesel Vehicles (LDDV)</v>
          </cell>
          <cell r="J1249" t="str">
            <v>Other Principal Arterial: Urban Time 3</v>
          </cell>
          <cell r="L1249" t="str">
            <v>2002</v>
          </cell>
          <cell r="N1249">
            <v>40982</v>
          </cell>
        </row>
        <row r="1250">
          <cell r="A1250" t="str">
            <v>2230001274</v>
          </cell>
          <cell r="B1250" t="str">
            <v>Onroad</v>
          </cell>
          <cell r="C1250" t="str">
            <v>Highway Veh - Diesel - Light Duty Vehicles (LDDV) - Other Principal Arterial: Urban Time 4</v>
          </cell>
          <cell r="D1250" t="str">
            <v>Mobile - On-Road Diesel Light Duty Vehicles</v>
          </cell>
          <cell r="G1250" t="str">
            <v>Mobile Sources</v>
          </cell>
          <cell r="H1250" t="str">
            <v>Highway Vehicles - Diesel</v>
          </cell>
          <cell r="I1250" t="str">
            <v>Light Duty Diesel Vehicles (LDDV)</v>
          </cell>
          <cell r="J1250" t="str">
            <v>Other Principal Arterial: Urban Time 4</v>
          </cell>
          <cell r="L1250" t="str">
            <v>2002</v>
          </cell>
          <cell r="N1250">
            <v>40982</v>
          </cell>
        </row>
        <row r="1251">
          <cell r="A1251" t="str">
            <v>223000127B</v>
          </cell>
          <cell r="B1251" t="str">
            <v>Onroad</v>
          </cell>
          <cell r="C1251" t="str">
            <v>Highway Veh - Diesel - Light Duty Vehicles (LDDV) - Urban Other Principal Arterial: Brake Wear</v>
          </cell>
          <cell r="D1251" t="str">
            <v>Mobile - On-Road Diesel Light Duty Vehicles</v>
          </cell>
          <cell r="G1251" t="str">
            <v>Mobile Sources</v>
          </cell>
          <cell r="H1251" t="str">
            <v>Highway Vehicles - Diesel</v>
          </cell>
          <cell r="I1251" t="str">
            <v>Light Duty Diesel Vehicles (LDDV)</v>
          </cell>
          <cell r="J1251" t="str">
            <v>Urban Other Principal Arterial: Brake Wear</v>
          </cell>
          <cell r="L1251" t="str">
            <v>2005</v>
          </cell>
          <cell r="M1251">
            <v>37300</v>
          </cell>
          <cell r="N1251">
            <v>40982</v>
          </cell>
        </row>
        <row r="1252">
          <cell r="A1252" t="str">
            <v>223000127T</v>
          </cell>
          <cell r="B1252" t="str">
            <v>Onroad</v>
          </cell>
          <cell r="C1252" t="str">
            <v>Highway Veh - Diesel - Light Duty Vehicles (LDDV) - Urban Other Principal Arterial: Tire Wear</v>
          </cell>
          <cell r="D1252" t="str">
            <v>Mobile - On-Road Diesel Light Duty Vehicles</v>
          </cell>
          <cell r="G1252" t="str">
            <v>Mobile Sources</v>
          </cell>
          <cell r="H1252" t="str">
            <v>Highway Vehicles - Diesel</v>
          </cell>
          <cell r="I1252" t="str">
            <v>Light Duty Diesel Vehicles (LDDV)</v>
          </cell>
          <cell r="J1252" t="str">
            <v>Urban Other Principal Arterial: Tire Wear</v>
          </cell>
          <cell r="L1252" t="str">
            <v>2005</v>
          </cell>
          <cell r="M1252">
            <v>37300</v>
          </cell>
          <cell r="N1252">
            <v>40982</v>
          </cell>
        </row>
        <row r="1253">
          <cell r="A1253" t="str">
            <v>223000127X</v>
          </cell>
          <cell r="B1253" t="str">
            <v>Onroad</v>
          </cell>
          <cell r="C1253" t="str">
            <v>Highway Veh - Diesel - Light Duty Vehicles (LDDV) - Urban Other Principal Arterial: Exhaust</v>
          </cell>
          <cell r="D1253" t="str">
            <v>Mobile - On-Road Diesel Light Duty Vehicles</v>
          </cell>
          <cell r="G1253" t="str">
            <v>Mobile Sources</v>
          </cell>
          <cell r="H1253" t="str">
            <v>Highway Vehicles - Diesel</v>
          </cell>
          <cell r="I1253" t="str">
            <v>Light Duty Diesel Vehicles (LDDV)</v>
          </cell>
          <cell r="J1253" t="str">
            <v>Urban Other Principal Arterial: Exhaust</v>
          </cell>
          <cell r="L1253" t="str">
            <v>2005</v>
          </cell>
          <cell r="M1253">
            <v>37300</v>
          </cell>
          <cell r="N1253">
            <v>40982</v>
          </cell>
        </row>
        <row r="1254">
          <cell r="A1254" t="str">
            <v>2230001290</v>
          </cell>
          <cell r="B1254" t="str">
            <v>Onroad</v>
          </cell>
          <cell r="C1254" t="str">
            <v>Highway Veh - Diesel - Light Duty Vehicles (LDDV) - Urban Minor Arterial: Total</v>
          </cell>
          <cell r="D1254" t="str">
            <v>Mobile - On-Road Diesel Light Duty Vehicles</v>
          </cell>
          <cell r="G1254" t="str">
            <v>Mobile Sources</v>
          </cell>
          <cell r="H1254" t="str">
            <v>Highway Vehicles - Diesel</v>
          </cell>
          <cell r="I1254" t="str">
            <v>Light Duty Diesel Vehicles (LDDV)</v>
          </cell>
          <cell r="J1254" t="str">
            <v>Urban Minor Arterial: Total</v>
          </cell>
          <cell r="N1254">
            <v>40982</v>
          </cell>
        </row>
        <row r="1255">
          <cell r="A1255" t="str">
            <v>2230001291</v>
          </cell>
          <cell r="B1255" t="str">
            <v>Onroad</v>
          </cell>
          <cell r="C1255" t="str">
            <v>Highway Veh - Diesel - Light Duty Vehicles (LDDV) - Minor Arterial: Urban Time 1</v>
          </cell>
          <cell r="D1255" t="str">
            <v>Mobile - On-Road Diesel Light Duty Vehicles</v>
          </cell>
          <cell r="G1255" t="str">
            <v>Mobile Sources</v>
          </cell>
          <cell r="H1255" t="str">
            <v>Highway Vehicles - Diesel</v>
          </cell>
          <cell r="I1255" t="str">
            <v>Light Duty Diesel Vehicles (LDDV)</v>
          </cell>
          <cell r="J1255" t="str">
            <v>Minor Arterial: Urban Time 1</v>
          </cell>
          <cell r="L1255" t="str">
            <v>2002</v>
          </cell>
          <cell r="N1255">
            <v>40982</v>
          </cell>
        </row>
        <row r="1256">
          <cell r="A1256" t="str">
            <v>2230001292</v>
          </cell>
          <cell r="B1256" t="str">
            <v>Onroad</v>
          </cell>
          <cell r="C1256" t="str">
            <v>Highway Veh - Diesel - Light Duty Vehicles (LDDV) - Minor Arterial: Urban Time 2</v>
          </cell>
          <cell r="D1256" t="str">
            <v>Mobile - On-Road Diesel Light Duty Vehicles</v>
          </cell>
          <cell r="G1256" t="str">
            <v>Mobile Sources</v>
          </cell>
          <cell r="H1256" t="str">
            <v>Highway Vehicles - Diesel</v>
          </cell>
          <cell r="I1256" t="str">
            <v>Light Duty Diesel Vehicles (LDDV)</v>
          </cell>
          <cell r="J1256" t="str">
            <v>Minor Arterial: Urban Time 2</v>
          </cell>
          <cell r="L1256" t="str">
            <v>2002</v>
          </cell>
          <cell r="N1256">
            <v>40982</v>
          </cell>
        </row>
        <row r="1257">
          <cell r="A1257" t="str">
            <v>2230001293</v>
          </cell>
          <cell r="B1257" t="str">
            <v>Onroad</v>
          </cell>
          <cell r="C1257" t="str">
            <v>Highway Veh - Diesel - Light Duty Vehicles (LDDV) - Minor Arterial: Urban Time 3</v>
          </cell>
          <cell r="D1257" t="str">
            <v>Mobile - On-Road Diesel Light Duty Vehicles</v>
          </cell>
          <cell r="G1257" t="str">
            <v>Mobile Sources</v>
          </cell>
          <cell r="H1257" t="str">
            <v>Highway Vehicles - Diesel</v>
          </cell>
          <cell r="I1257" t="str">
            <v>Light Duty Diesel Vehicles (LDDV)</v>
          </cell>
          <cell r="J1257" t="str">
            <v>Minor Arterial: Urban Time 3</v>
          </cell>
          <cell r="L1257" t="str">
            <v>2002</v>
          </cell>
          <cell r="N1257">
            <v>40982</v>
          </cell>
        </row>
        <row r="1258">
          <cell r="A1258" t="str">
            <v>2230001294</v>
          </cell>
          <cell r="B1258" t="str">
            <v>Onroad</v>
          </cell>
          <cell r="C1258" t="str">
            <v>Highway Veh - Diesel - Light Duty Vehicles (LDDV) - Minor Arterial: Urban Time 4</v>
          </cell>
          <cell r="D1258" t="str">
            <v>Mobile - On-Road Diesel Light Duty Vehicles</v>
          </cell>
          <cell r="G1258" t="str">
            <v>Mobile Sources</v>
          </cell>
          <cell r="H1258" t="str">
            <v>Highway Vehicles - Diesel</v>
          </cell>
          <cell r="I1258" t="str">
            <v>Light Duty Diesel Vehicles (LDDV)</v>
          </cell>
          <cell r="J1258" t="str">
            <v>Minor Arterial: Urban Time 4</v>
          </cell>
          <cell r="L1258" t="str">
            <v>2002</v>
          </cell>
          <cell r="N1258">
            <v>40982</v>
          </cell>
        </row>
        <row r="1259">
          <cell r="A1259" t="str">
            <v>223000129B</v>
          </cell>
          <cell r="B1259" t="str">
            <v>Onroad</v>
          </cell>
          <cell r="C1259" t="str">
            <v>Highway Veh - Diesel - Light Duty Vehicles (LDDV) - Urban Minor Arterial: Brake Wear</v>
          </cell>
          <cell r="D1259" t="str">
            <v>Mobile - On-Road Diesel Light Duty Vehicles</v>
          </cell>
          <cell r="G1259" t="str">
            <v>Mobile Sources</v>
          </cell>
          <cell r="H1259" t="str">
            <v>Highway Vehicles - Diesel</v>
          </cell>
          <cell r="I1259" t="str">
            <v>Light Duty Diesel Vehicles (LDDV)</v>
          </cell>
          <cell r="J1259" t="str">
            <v>Urban Minor Arterial: Brake Wear</v>
          </cell>
          <cell r="L1259" t="str">
            <v>2005</v>
          </cell>
          <cell r="M1259">
            <v>37300</v>
          </cell>
          <cell r="N1259">
            <v>40982</v>
          </cell>
        </row>
        <row r="1260">
          <cell r="A1260" t="str">
            <v>223000129T</v>
          </cell>
          <cell r="B1260" t="str">
            <v>Onroad</v>
          </cell>
          <cell r="C1260" t="str">
            <v>Highway Veh - Diesel - Light Duty Vehicles (LDDV) - Urban Minor Arterial: Tire Wear</v>
          </cell>
          <cell r="D1260" t="str">
            <v>Mobile - On-Road Diesel Light Duty Vehicles</v>
          </cell>
          <cell r="G1260" t="str">
            <v>Mobile Sources</v>
          </cell>
          <cell r="H1260" t="str">
            <v>Highway Vehicles - Diesel</v>
          </cell>
          <cell r="I1260" t="str">
            <v>Light Duty Diesel Vehicles (LDDV)</v>
          </cell>
          <cell r="J1260" t="str">
            <v>Urban Minor Arterial: Tire Wear</v>
          </cell>
          <cell r="L1260" t="str">
            <v>2005</v>
          </cell>
          <cell r="M1260">
            <v>37300</v>
          </cell>
          <cell r="N1260">
            <v>40982</v>
          </cell>
        </row>
        <row r="1261">
          <cell r="A1261" t="str">
            <v>223000129X</v>
          </cell>
          <cell r="B1261" t="str">
            <v>Onroad</v>
          </cell>
          <cell r="C1261" t="str">
            <v>Highway Veh - Diesel - Light Duty Vehicles (LDDV) - Urban Minor Arterial: Exhaust</v>
          </cell>
          <cell r="D1261" t="str">
            <v>Mobile - On-Road Diesel Light Duty Vehicles</v>
          </cell>
          <cell r="G1261" t="str">
            <v>Mobile Sources</v>
          </cell>
          <cell r="H1261" t="str">
            <v>Highway Vehicles - Diesel</v>
          </cell>
          <cell r="I1261" t="str">
            <v>Light Duty Diesel Vehicles (LDDV)</v>
          </cell>
          <cell r="J1261" t="str">
            <v>Urban Minor Arterial: Exhaust</v>
          </cell>
          <cell r="L1261" t="str">
            <v>2005</v>
          </cell>
          <cell r="M1261">
            <v>37300</v>
          </cell>
          <cell r="N1261">
            <v>40982</v>
          </cell>
        </row>
        <row r="1262">
          <cell r="A1262" t="str">
            <v>2230001310</v>
          </cell>
          <cell r="B1262" t="str">
            <v>Onroad</v>
          </cell>
          <cell r="C1262" t="str">
            <v>Highway Veh - Diesel - Light Duty Vehicles (LDDV) - Urban Collector: Total</v>
          </cell>
          <cell r="D1262" t="str">
            <v>Mobile - On-Road Diesel Light Duty Vehicles</v>
          </cell>
          <cell r="G1262" t="str">
            <v>Mobile Sources</v>
          </cell>
          <cell r="H1262" t="str">
            <v>Highway Vehicles - Diesel</v>
          </cell>
          <cell r="I1262" t="str">
            <v>Light Duty Diesel Vehicles (LDDV)</v>
          </cell>
          <cell r="J1262" t="str">
            <v>Urban Collector: Total</v>
          </cell>
          <cell r="N1262">
            <v>40982</v>
          </cell>
        </row>
        <row r="1263">
          <cell r="A1263" t="str">
            <v>2230001311</v>
          </cell>
          <cell r="B1263" t="str">
            <v>Onroad</v>
          </cell>
          <cell r="C1263" t="str">
            <v>Highway Veh - Diesel - Light Duty Vehicles (LDDV) - Collector: Urban Time 1</v>
          </cell>
          <cell r="D1263" t="str">
            <v>Mobile - On-Road Diesel Light Duty Vehicles</v>
          </cell>
          <cell r="G1263" t="str">
            <v>Mobile Sources</v>
          </cell>
          <cell r="H1263" t="str">
            <v>Highway Vehicles - Diesel</v>
          </cell>
          <cell r="I1263" t="str">
            <v>Light Duty Diesel Vehicles (LDDV)</v>
          </cell>
          <cell r="J1263" t="str">
            <v>Collector: Urban Time 1</v>
          </cell>
          <cell r="L1263" t="str">
            <v>2002</v>
          </cell>
          <cell r="N1263">
            <v>40982</v>
          </cell>
        </row>
        <row r="1264">
          <cell r="A1264" t="str">
            <v>2230001312</v>
          </cell>
          <cell r="B1264" t="str">
            <v>Onroad</v>
          </cell>
          <cell r="C1264" t="str">
            <v>Highway Veh - Diesel - Light Duty Vehicles (LDDV) - Collector: Urban Time 2</v>
          </cell>
          <cell r="D1264" t="str">
            <v>Mobile - On-Road Diesel Light Duty Vehicles</v>
          </cell>
          <cell r="G1264" t="str">
            <v>Mobile Sources</v>
          </cell>
          <cell r="H1264" t="str">
            <v>Highway Vehicles - Diesel</v>
          </cell>
          <cell r="I1264" t="str">
            <v>Light Duty Diesel Vehicles (LDDV)</v>
          </cell>
          <cell r="J1264" t="str">
            <v>Collector: Urban Time 2</v>
          </cell>
          <cell r="L1264" t="str">
            <v>2002</v>
          </cell>
          <cell r="N1264">
            <v>40982</v>
          </cell>
        </row>
        <row r="1265">
          <cell r="A1265" t="str">
            <v>2230001313</v>
          </cell>
          <cell r="B1265" t="str">
            <v>Onroad</v>
          </cell>
          <cell r="C1265" t="str">
            <v>Highway Veh - Diesel - Light Duty Vehicles (LDDV) - Collector: Urban Time 3</v>
          </cell>
          <cell r="D1265" t="str">
            <v>Mobile - On-Road Diesel Light Duty Vehicles</v>
          </cell>
          <cell r="G1265" t="str">
            <v>Mobile Sources</v>
          </cell>
          <cell r="H1265" t="str">
            <v>Highway Vehicles - Diesel</v>
          </cell>
          <cell r="I1265" t="str">
            <v>Light Duty Diesel Vehicles (LDDV)</v>
          </cell>
          <cell r="J1265" t="str">
            <v>Collector: Urban Time 3</v>
          </cell>
          <cell r="L1265" t="str">
            <v>2002</v>
          </cell>
          <cell r="N1265">
            <v>40982</v>
          </cell>
        </row>
        <row r="1266">
          <cell r="A1266" t="str">
            <v>2230001314</v>
          </cell>
          <cell r="B1266" t="str">
            <v>Onroad</v>
          </cell>
          <cell r="C1266" t="str">
            <v>Highway Veh - Diesel - Light Duty Vehicles (LDDV) - Collector: Urban Time 4</v>
          </cell>
          <cell r="D1266" t="str">
            <v>Mobile - On-Road Diesel Light Duty Vehicles</v>
          </cell>
          <cell r="G1266" t="str">
            <v>Mobile Sources</v>
          </cell>
          <cell r="H1266" t="str">
            <v>Highway Vehicles - Diesel</v>
          </cell>
          <cell r="I1266" t="str">
            <v>Light Duty Diesel Vehicles (LDDV)</v>
          </cell>
          <cell r="J1266" t="str">
            <v>Collector: Urban Time 4</v>
          </cell>
          <cell r="L1266" t="str">
            <v>2002</v>
          </cell>
          <cell r="N1266">
            <v>40982</v>
          </cell>
        </row>
        <row r="1267">
          <cell r="A1267" t="str">
            <v>223000131B</v>
          </cell>
          <cell r="B1267" t="str">
            <v>Onroad</v>
          </cell>
          <cell r="C1267" t="str">
            <v>Highway Veh - Diesel - Light Duty Vehicles (LDDV) - Urban Collector: Brake Wear</v>
          </cell>
          <cell r="D1267" t="str">
            <v>Mobile - On-Road Diesel Light Duty Vehicles</v>
          </cell>
          <cell r="G1267" t="str">
            <v>Mobile Sources</v>
          </cell>
          <cell r="H1267" t="str">
            <v>Highway Vehicles - Diesel</v>
          </cell>
          <cell r="I1267" t="str">
            <v>Light Duty Diesel Vehicles (LDDV)</v>
          </cell>
          <cell r="J1267" t="str">
            <v>Urban Collector: Brake Wear</v>
          </cell>
          <cell r="L1267" t="str">
            <v>2005</v>
          </cell>
          <cell r="M1267">
            <v>37300</v>
          </cell>
          <cell r="N1267">
            <v>40982</v>
          </cell>
        </row>
        <row r="1268">
          <cell r="A1268" t="str">
            <v>223000131T</v>
          </cell>
          <cell r="B1268" t="str">
            <v>Onroad</v>
          </cell>
          <cell r="C1268" t="str">
            <v>Highway Veh - Diesel - Light Duty Vehicles (LDDV) - Urban Collector: Tire Wear</v>
          </cell>
          <cell r="D1268" t="str">
            <v>Mobile - On-Road Diesel Light Duty Vehicles</v>
          </cell>
          <cell r="G1268" t="str">
            <v>Mobile Sources</v>
          </cell>
          <cell r="H1268" t="str">
            <v>Highway Vehicles - Diesel</v>
          </cell>
          <cell r="I1268" t="str">
            <v>Light Duty Diesel Vehicles (LDDV)</v>
          </cell>
          <cell r="J1268" t="str">
            <v>Urban Collector: Tire Wear</v>
          </cell>
          <cell r="L1268" t="str">
            <v>2005</v>
          </cell>
          <cell r="M1268">
            <v>37300</v>
          </cell>
          <cell r="N1268">
            <v>40982</v>
          </cell>
        </row>
        <row r="1269">
          <cell r="A1269" t="str">
            <v>223000131X</v>
          </cell>
          <cell r="B1269" t="str">
            <v>Onroad</v>
          </cell>
          <cell r="C1269" t="str">
            <v>Highway Veh - Diesel - Light Duty Vehicles (LDDV) - Urban Collector: Exhaust</v>
          </cell>
          <cell r="D1269" t="str">
            <v>Mobile - On-Road Diesel Light Duty Vehicles</v>
          </cell>
          <cell r="G1269" t="str">
            <v>Mobile Sources</v>
          </cell>
          <cell r="H1269" t="str">
            <v>Highway Vehicles - Diesel</v>
          </cell>
          <cell r="I1269" t="str">
            <v>Light Duty Diesel Vehicles (LDDV)</v>
          </cell>
          <cell r="J1269" t="str">
            <v>Urban Collector: Exhaust</v>
          </cell>
          <cell r="L1269" t="str">
            <v>2005</v>
          </cell>
          <cell r="M1269">
            <v>37300</v>
          </cell>
          <cell r="N1269">
            <v>40982</v>
          </cell>
        </row>
        <row r="1270">
          <cell r="A1270" t="str">
            <v>2230001330</v>
          </cell>
          <cell r="B1270" t="str">
            <v>Onroad</v>
          </cell>
          <cell r="C1270" t="str">
            <v>Highway Veh - Diesel - Light Duty Vehicles (LDDV) - Urban Local: Total</v>
          </cell>
          <cell r="D1270" t="str">
            <v>Mobile - On-Road Diesel Light Duty Vehicles</v>
          </cell>
          <cell r="G1270" t="str">
            <v>Mobile Sources</v>
          </cell>
          <cell r="H1270" t="str">
            <v>Highway Vehicles - Diesel</v>
          </cell>
          <cell r="I1270" t="str">
            <v>Light Duty Diesel Vehicles (LDDV)</v>
          </cell>
          <cell r="J1270" t="str">
            <v>Urban Local: Total</v>
          </cell>
          <cell r="N1270">
            <v>40982</v>
          </cell>
        </row>
        <row r="1271">
          <cell r="A1271" t="str">
            <v>2230001331</v>
          </cell>
          <cell r="B1271" t="str">
            <v>Onroad</v>
          </cell>
          <cell r="C1271" t="str">
            <v>Highway Veh - Diesel - Light Duty Vehicles (LDDV) - Local: Urban Time 1</v>
          </cell>
          <cell r="D1271" t="str">
            <v>Mobile - On-Road Diesel Light Duty Vehicles</v>
          </cell>
          <cell r="G1271" t="str">
            <v>Mobile Sources</v>
          </cell>
          <cell r="H1271" t="str">
            <v>Highway Vehicles - Diesel</v>
          </cell>
          <cell r="I1271" t="str">
            <v>Light Duty Diesel Vehicles (LDDV)</v>
          </cell>
          <cell r="J1271" t="str">
            <v>Local: Urban Time 1</v>
          </cell>
          <cell r="L1271" t="str">
            <v>2002</v>
          </cell>
          <cell r="N1271">
            <v>40982</v>
          </cell>
        </row>
        <row r="1272">
          <cell r="A1272" t="str">
            <v>2230001332</v>
          </cell>
          <cell r="B1272" t="str">
            <v>Onroad</v>
          </cell>
          <cell r="C1272" t="str">
            <v>Highway Veh - Diesel - Light Duty Vehicles (LDDV) - Local: Urban Time 2</v>
          </cell>
          <cell r="D1272" t="str">
            <v>Mobile - On-Road Diesel Light Duty Vehicles</v>
          </cell>
          <cell r="G1272" t="str">
            <v>Mobile Sources</v>
          </cell>
          <cell r="H1272" t="str">
            <v>Highway Vehicles - Diesel</v>
          </cell>
          <cell r="I1272" t="str">
            <v>Light Duty Diesel Vehicles (LDDV)</v>
          </cell>
          <cell r="J1272" t="str">
            <v>Local: Urban Time 2</v>
          </cell>
          <cell r="L1272" t="str">
            <v>2002</v>
          </cell>
          <cell r="N1272">
            <v>40982</v>
          </cell>
        </row>
        <row r="1273">
          <cell r="A1273" t="str">
            <v>2230001333</v>
          </cell>
          <cell r="B1273" t="str">
            <v>Onroad</v>
          </cell>
          <cell r="C1273" t="str">
            <v>Highway Veh - Diesel - Light Duty Vehicles (LDDV) - Local: Urban Time 3</v>
          </cell>
          <cell r="D1273" t="str">
            <v>Mobile - On-Road Diesel Light Duty Vehicles</v>
          </cell>
          <cell r="G1273" t="str">
            <v>Mobile Sources</v>
          </cell>
          <cell r="H1273" t="str">
            <v>Highway Vehicles - Diesel</v>
          </cell>
          <cell r="I1273" t="str">
            <v>Light Duty Diesel Vehicles (LDDV)</v>
          </cell>
          <cell r="J1273" t="str">
            <v>Local: Urban Time 3</v>
          </cell>
          <cell r="L1273" t="str">
            <v>2002</v>
          </cell>
          <cell r="N1273">
            <v>40982</v>
          </cell>
        </row>
        <row r="1274">
          <cell r="A1274" t="str">
            <v>2230001334</v>
          </cell>
          <cell r="B1274" t="str">
            <v>Onroad</v>
          </cell>
          <cell r="C1274" t="str">
            <v>Highway Veh - Diesel - Light Duty Vehicles (LDDV) - Local: Urban Time 4</v>
          </cell>
          <cell r="D1274" t="str">
            <v>Mobile - On-Road Diesel Light Duty Vehicles</v>
          </cell>
          <cell r="G1274" t="str">
            <v>Mobile Sources</v>
          </cell>
          <cell r="H1274" t="str">
            <v>Highway Vehicles - Diesel</v>
          </cell>
          <cell r="I1274" t="str">
            <v>Light Duty Diesel Vehicles (LDDV)</v>
          </cell>
          <cell r="J1274" t="str">
            <v>Local: Urban Time 4</v>
          </cell>
          <cell r="L1274" t="str">
            <v>2002</v>
          </cell>
          <cell r="N1274">
            <v>40982</v>
          </cell>
        </row>
        <row r="1275">
          <cell r="A1275" t="str">
            <v>223000133B</v>
          </cell>
          <cell r="B1275" t="str">
            <v>Onroad</v>
          </cell>
          <cell r="C1275" t="str">
            <v>Highway Veh - Diesel - Light Duty Vehicles (LDDV) - Urban Local: Brake Wear</v>
          </cell>
          <cell r="D1275" t="str">
            <v>Mobile - On-Road Diesel Light Duty Vehicles</v>
          </cell>
          <cell r="G1275" t="str">
            <v>Mobile Sources</v>
          </cell>
          <cell r="H1275" t="str">
            <v>Highway Vehicles - Diesel</v>
          </cell>
          <cell r="I1275" t="str">
            <v>Light Duty Diesel Vehicles (LDDV)</v>
          </cell>
          <cell r="J1275" t="str">
            <v>Urban Local: Brake Wear</v>
          </cell>
          <cell r="L1275" t="str">
            <v>2005</v>
          </cell>
          <cell r="M1275">
            <v>37300</v>
          </cell>
          <cell r="N1275">
            <v>40982</v>
          </cell>
        </row>
        <row r="1276">
          <cell r="A1276" t="str">
            <v>223000133T</v>
          </cell>
          <cell r="B1276" t="str">
            <v>Onroad</v>
          </cell>
          <cell r="C1276" t="str">
            <v>Highway Veh - Diesel - Light Duty Vehicles (LDDV) - Urban Local: Tire Wear</v>
          </cell>
          <cell r="D1276" t="str">
            <v>Mobile - On-Road Diesel Light Duty Vehicles</v>
          </cell>
          <cell r="G1276" t="str">
            <v>Mobile Sources</v>
          </cell>
          <cell r="H1276" t="str">
            <v>Highway Vehicles - Diesel</v>
          </cell>
          <cell r="I1276" t="str">
            <v>Light Duty Diesel Vehicles (LDDV)</v>
          </cell>
          <cell r="J1276" t="str">
            <v>Urban Local: Tire Wear</v>
          </cell>
          <cell r="L1276" t="str">
            <v>2005</v>
          </cell>
          <cell r="M1276">
            <v>37300</v>
          </cell>
          <cell r="N1276">
            <v>40982</v>
          </cell>
        </row>
        <row r="1277">
          <cell r="A1277" t="str">
            <v>223000133X</v>
          </cell>
          <cell r="B1277" t="str">
            <v>Onroad</v>
          </cell>
          <cell r="C1277" t="str">
            <v>Highway Veh - Diesel - Light Duty Vehicles (LDDV) - Urban Local: Exhaust</v>
          </cell>
          <cell r="D1277" t="str">
            <v>Mobile - On-Road Diesel Light Duty Vehicles</v>
          </cell>
          <cell r="G1277" t="str">
            <v>Mobile Sources</v>
          </cell>
          <cell r="H1277" t="str">
            <v>Highway Vehicles - Diesel</v>
          </cell>
          <cell r="I1277" t="str">
            <v>Light Duty Diesel Vehicles (LDDV)</v>
          </cell>
          <cell r="J1277" t="str">
            <v>Urban Local: Exhaust</v>
          </cell>
          <cell r="L1277" t="str">
            <v>2005</v>
          </cell>
          <cell r="M1277">
            <v>37300</v>
          </cell>
          <cell r="N1277">
            <v>40982</v>
          </cell>
        </row>
        <row r="1278">
          <cell r="A1278" t="str">
            <v>2230001350</v>
          </cell>
          <cell r="B1278" t="str">
            <v>Onroad</v>
          </cell>
          <cell r="C1278" t="str">
            <v>Highway Veh - Diesel - Light Duty Vehicles (LDDV) - Parking Area: Rural</v>
          </cell>
          <cell r="D1278" t="str">
            <v>Mobile - On-Road Diesel Light Duty Vehicles</v>
          </cell>
          <cell r="G1278" t="str">
            <v>Mobile Sources</v>
          </cell>
          <cell r="H1278" t="str">
            <v>Highway Vehicles - Diesel</v>
          </cell>
          <cell r="I1278" t="str">
            <v>Light Duty Diesel Vehicles (LDDV)</v>
          </cell>
          <cell r="J1278" t="str">
            <v>Parking Area: Rural</v>
          </cell>
          <cell r="L1278" t="str">
            <v>2008</v>
          </cell>
          <cell r="M1278">
            <v>39654</v>
          </cell>
          <cell r="N1278">
            <v>40982</v>
          </cell>
        </row>
        <row r="1279">
          <cell r="A1279" t="str">
            <v>2230001370</v>
          </cell>
          <cell r="B1279" t="str">
            <v>Onroad</v>
          </cell>
          <cell r="C1279" t="str">
            <v>Highway Veh - Diesel - Light Duty Vehicles (LDDV) - Parking Area: Urban</v>
          </cell>
          <cell r="D1279" t="str">
            <v>Mobile - On-Road Diesel Light Duty Vehicles</v>
          </cell>
          <cell r="G1279" t="str">
            <v>Mobile Sources</v>
          </cell>
          <cell r="H1279" t="str">
            <v>Highway Vehicles - Diesel</v>
          </cell>
          <cell r="I1279" t="str">
            <v>Light Duty Diesel Vehicles (LDDV)</v>
          </cell>
          <cell r="J1279" t="str">
            <v>Parking Area: Urban</v>
          </cell>
          <cell r="L1279" t="str">
            <v>2008</v>
          </cell>
          <cell r="M1279">
            <v>39917</v>
          </cell>
          <cell r="N1279">
            <v>40982</v>
          </cell>
        </row>
        <row r="1280">
          <cell r="A1280" t="str">
            <v>2230001390</v>
          </cell>
          <cell r="B1280" t="str">
            <v>Onroad</v>
          </cell>
          <cell r="C1280" t="str">
            <v>Highway Veh - Diesel - Light Duty Vehicles (LDDV) - Parking Area: Total</v>
          </cell>
          <cell r="D1280" t="str">
            <v>Mobile - On-Road Diesel Light Duty Vehicles</v>
          </cell>
          <cell r="G1280" t="str">
            <v>Mobile Sources</v>
          </cell>
          <cell r="H1280" t="str">
            <v>Highway Vehicles - Diesel</v>
          </cell>
          <cell r="I1280" t="str">
            <v>Light Duty Diesel Vehicles (LDDV)</v>
          </cell>
          <cell r="J1280" t="str">
            <v>Parking Area: Total</v>
          </cell>
          <cell r="M1280">
            <v>40835</v>
          </cell>
          <cell r="N1280">
            <v>40982</v>
          </cell>
        </row>
        <row r="1281">
          <cell r="A1281" t="str">
            <v>2230060000</v>
          </cell>
          <cell r="B1281" t="str">
            <v>Onroad</v>
          </cell>
          <cell r="C1281" t="str">
            <v>Highway Veh - Diesel - Light Duty Trucks 1 thru 4 (LDDT) - Total: All Road Types</v>
          </cell>
          <cell r="D1281" t="str">
            <v>Mobile - On-Road Diesel Light Duty Vehicles</v>
          </cell>
          <cell r="G1281" t="str">
            <v>Mobile Sources</v>
          </cell>
          <cell r="H1281" t="str">
            <v>Highway Vehicles - Diesel</v>
          </cell>
          <cell r="I1281" t="str">
            <v>Light Duty Diesel Trucks 1 thru 4 (M6) (LDDT)</v>
          </cell>
          <cell r="J1281" t="str">
            <v>Total: All Road Types</v>
          </cell>
          <cell r="L1281" t="str">
            <v>2005</v>
          </cell>
          <cell r="N1281">
            <v>40982</v>
          </cell>
        </row>
        <row r="1282">
          <cell r="A1282" t="str">
            <v>2230060110</v>
          </cell>
          <cell r="B1282" t="str">
            <v>Onroad</v>
          </cell>
          <cell r="C1282" t="str">
            <v>Highway Veh - Diesel - Light Duty Trucks 1 thru 4 (LDDT) - Rural Interstate: Total</v>
          </cell>
          <cell r="D1282" t="str">
            <v>Mobile - On-Road Diesel Light Duty Vehicles</v>
          </cell>
          <cell r="G1282" t="str">
            <v>Mobile Sources</v>
          </cell>
          <cell r="H1282" t="str">
            <v>Highway Vehicles - Diesel</v>
          </cell>
          <cell r="I1282" t="str">
            <v>Light Duty Diesel Trucks 1 thru 4 (M6) (LDDT)</v>
          </cell>
          <cell r="J1282" t="str">
            <v>Rural Interstate: Total</v>
          </cell>
          <cell r="N1282">
            <v>40982</v>
          </cell>
        </row>
        <row r="1283">
          <cell r="A1283" t="str">
            <v>2230060111</v>
          </cell>
          <cell r="B1283" t="str">
            <v>Onroad</v>
          </cell>
          <cell r="C1283" t="str">
            <v>Highway Veh - Diesel - Light Duty Trucks 1 thru 4 (LDDT) - Interstate: Rural Time 1</v>
          </cell>
          <cell r="D1283" t="str">
            <v>Mobile - On-Road Diesel Light Duty Vehicles</v>
          </cell>
          <cell r="G1283" t="str">
            <v>Mobile Sources</v>
          </cell>
          <cell r="H1283" t="str">
            <v>Highway Vehicles - Diesel</v>
          </cell>
          <cell r="I1283" t="str">
            <v>Light Duty Diesel Trucks 1 thru 4 (M6) (LDDT)</v>
          </cell>
          <cell r="J1283" t="str">
            <v>Interstate: Rural Time 1</v>
          </cell>
          <cell r="L1283" t="str">
            <v>2002</v>
          </cell>
          <cell r="N1283">
            <v>40982</v>
          </cell>
        </row>
        <row r="1284">
          <cell r="A1284" t="str">
            <v>2230060112</v>
          </cell>
          <cell r="B1284" t="str">
            <v>Onroad</v>
          </cell>
          <cell r="C1284" t="str">
            <v>Highway Veh - Diesel - Light Duty Trucks 1 thru 4 (LDDT) - Interstate: Rural Time 2</v>
          </cell>
          <cell r="D1284" t="str">
            <v>Mobile - On-Road Diesel Light Duty Vehicles</v>
          </cell>
          <cell r="G1284" t="str">
            <v>Mobile Sources</v>
          </cell>
          <cell r="H1284" t="str">
            <v>Highway Vehicles - Diesel</v>
          </cell>
          <cell r="I1284" t="str">
            <v>Light Duty Diesel Trucks 1 thru 4 (M6) (LDDT)</v>
          </cell>
          <cell r="J1284" t="str">
            <v>Interstate: Rural Time 2</v>
          </cell>
          <cell r="L1284" t="str">
            <v>2002</v>
          </cell>
          <cell r="N1284">
            <v>40982</v>
          </cell>
        </row>
        <row r="1285">
          <cell r="A1285" t="str">
            <v>2230060113</v>
          </cell>
          <cell r="B1285" t="str">
            <v>Onroad</v>
          </cell>
          <cell r="C1285" t="str">
            <v>Highway Veh - Diesel - Light Duty Trucks 1 thru 4 (LDDT) - Interstate: Rural Time 3</v>
          </cell>
          <cell r="D1285" t="str">
            <v>Mobile - On-Road Diesel Light Duty Vehicles</v>
          </cell>
          <cell r="G1285" t="str">
            <v>Mobile Sources</v>
          </cell>
          <cell r="H1285" t="str">
            <v>Highway Vehicles - Diesel</v>
          </cell>
          <cell r="I1285" t="str">
            <v>Light Duty Diesel Trucks 1 thru 4 (M6) (LDDT)</v>
          </cell>
          <cell r="J1285" t="str">
            <v>Interstate: Rural Time 3</v>
          </cell>
          <cell r="L1285" t="str">
            <v>2002</v>
          </cell>
          <cell r="N1285">
            <v>40982</v>
          </cell>
        </row>
        <row r="1286">
          <cell r="A1286" t="str">
            <v>2230060114</v>
          </cell>
          <cell r="B1286" t="str">
            <v>Onroad</v>
          </cell>
          <cell r="C1286" t="str">
            <v>Highway Veh - Diesel - Light Duty Trucks 1 thru 4 (LDDT) - Interstate: Rural Time 4</v>
          </cell>
          <cell r="D1286" t="str">
            <v>Mobile - On-Road Diesel Light Duty Vehicles</v>
          </cell>
          <cell r="G1286" t="str">
            <v>Mobile Sources</v>
          </cell>
          <cell r="H1286" t="str">
            <v>Highway Vehicles - Diesel</v>
          </cell>
          <cell r="I1286" t="str">
            <v>Light Duty Diesel Trucks 1 thru 4 (M6) (LDDT)</v>
          </cell>
          <cell r="J1286" t="str">
            <v>Interstate: Rural Time 4</v>
          </cell>
          <cell r="L1286" t="str">
            <v>2002</v>
          </cell>
          <cell r="N1286">
            <v>40982</v>
          </cell>
        </row>
        <row r="1287">
          <cell r="A1287" t="str">
            <v>223006011B</v>
          </cell>
          <cell r="B1287" t="str">
            <v>Onroad</v>
          </cell>
          <cell r="C1287" t="str">
            <v>Highway Veh - Diesel - Light Duty Trucks 1 thru 4 (LDDT) - Rural Interstate: Brake Wear</v>
          </cell>
          <cell r="D1287" t="str">
            <v>Mobile - On-Road Diesel Light Duty Vehicles</v>
          </cell>
          <cell r="G1287" t="str">
            <v>Mobile Sources</v>
          </cell>
          <cell r="H1287" t="str">
            <v>Highway Vehicles - Diesel</v>
          </cell>
          <cell r="I1287" t="str">
            <v>Light Duty Diesel Trucks 1 thru 4 (M6) (LDDT)</v>
          </cell>
          <cell r="J1287" t="str">
            <v>Rural Interstate: Brake Wear</v>
          </cell>
          <cell r="L1287" t="str">
            <v>2005</v>
          </cell>
          <cell r="M1287">
            <v>37300</v>
          </cell>
          <cell r="N1287">
            <v>40982</v>
          </cell>
        </row>
        <row r="1288">
          <cell r="A1288" t="str">
            <v>223006011T</v>
          </cell>
          <cell r="B1288" t="str">
            <v>Onroad</v>
          </cell>
          <cell r="C1288" t="str">
            <v>Highway Veh - Diesel - Light Duty Trucks 1 thru 4 (LDDT) - Rural Interstate: Tire Wear</v>
          </cell>
          <cell r="D1288" t="str">
            <v>Mobile - On-Road Diesel Light Duty Vehicles</v>
          </cell>
          <cell r="G1288" t="str">
            <v>Mobile Sources</v>
          </cell>
          <cell r="H1288" t="str">
            <v>Highway Vehicles - Diesel</v>
          </cell>
          <cell r="I1288" t="str">
            <v>Light Duty Diesel Trucks 1 thru 4 (M6) (LDDT)</v>
          </cell>
          <cell r="J1288" t="str">
            <v>Rural Interstate: Tire Wear</v>
          </cell>
          <cell r="L1288" t="str">
            <v>2005</v>
          </cell>
          <cell r="M1288">
            <v>37300</v>
          </cell>
          <cell r="N1288">
            <v>40982</v>
          </cell>
        </row>
        <row r="1289">
          <cell r="A1289" t="str">
            <v>223006011X</v>
          </cell>
          <cell r="B1289" t="str">
            <v>Onroad</v>
          </cell>
          <cell r="C1289" t="str">
            <v>Highway Veh - Diesel - Light Duty Trucks 1 thru 4 (LDDT) - Rural Interstate: Exhaust</v>
          </cell>
          <cell r="D1289" t="str">
            <v>Mobile - On-Road Diesel Light Duty Vehicles</v>
          </cell>
          <cell r="G1289" t="str">
            <v>Mobile Sources</v>
          </cell>
          <cell r="H1289" t="str">
            <v>Highway Vehicles - Diesel</v>
          </cell>
          <cell r="I1289" t="str">
            <v>Light Duty Diesel Trucks 1 thru 4 (M6) (LDDT)</v>
          </cell>
          <cell r="J1289" t="str">
            <v>Rural Interstate: Exhaust</v>
          </cell>
          <cell r="L1289" t="str">
            <v>2005</v>
          </cell>
          <cell r="M1289">
            <v>37300</v>
          </cell>
          <cell r="N1289">
            <v>40982</v>
          </cell>
        </row>
        <row r="1290">
          <cell r="A1290" t="str">
            <v>2230060130</v>
          </cell>
          <cell r="B1290" t="str">
            <v>Onroad</v>
          </cell>
          <cell r="C1290" t="str">
            <v>Highway Veh - Diesel - Light Duty Trucks 1 thru 4 (LDDT) - Rural Other Principal Arterial: Total</v>
          </cell>
          <cell r="D1290" t="str">
            <v>Mobile - On-Road Diesel Light Duty Vehicles</v>
          </cell>
          <cell r="G1290" t="str">
            <v>Mobile Sources</v>
          </cell>
          <cell r="H1290" t="str">
            <v>Highway Vehicles - Diesel</v>
          </cell>
          <cell r="I1290" t="str">
            <v>Light Duty Diesel Trucks 1 thru 4 (M6) (LDDT)</v>
          </cell>
          <cell r="J1290" t="str">
            <v>Rural Other Principal Arterial: Total</v>
          </cell>
          <cell r="N1290">
            <v>40982</v>
          </cell>
        </row>
        <row r="1291">
          <cell r="A1291" t="str">
            <v>2230060131</v>
          </cell>
          <cell r="B1291" t="str">
            <v>Onroad</v>
          </cell>
          <cell r="C1291" t="str">
            <v>Highway Veh - Diesel - Light Duty Trucks 1 thru 4 (LDDT) - Other Principal Arterial: Rural Time 1</v>
          </cell>
          <cell r="D1291" t="str">
            <v>Mobile - On-Road Diesel Light Duty Vehicles</v>
          </cell>
          <cell r="G1291" t="str">
            <v>Mobile Sources</v>
          </cell>
          <cell r="H1291" t="str">
            <v>Highway Vehicles - Diesel</v>
          </cell>
          <cell r="I1291" t="str">
            <v>Light Duty Diesel Trucks 1 thru 4 (M6) (LDDT)</v>
          </cell>
          <cell r="J1291" t="str">
            <v>Other Principal Arterial: Rural Time 1</v>
          </cell>
          <cell r="L1291" t="str">
            <v>2002</v>
          </cell>
          <cell r="N1291">
            <v>40982</v>
          </cell>
        </row>
        <row r="1292">
          <cell r="A1292" t="str">
            <v>2230060132</v>
          </cell>
          <cell r="B1292" t="str">
            <v>Onroad</v>
          </cell>
          <cell r="C1292" t="str">
            <v>Highway Veh - Diesel - Light Duty Trucks 1 thru 4 (LDDT) - Other Principal Arterial: Rural Time 2</v>
          </cell>
          <cell r="D1292" t="str">
            <v>Mobile - On-Road Diesel Light Duty Vehicles</v>
          </cell>
          <cell r="G1292" t="str">
            <v>Mobile Sources</v>
          </cell>
          <cell r="H1292" t="str">
            <v>Highway Vehicles - Diesel</v>
          </cell>
          <cell r="I1292" t="str">
            <v>Light Duty Diesel Trucks 1 thru 4 (M6) (LDDT)</v>
          </cell>
          <cell r="J1292" t="str">
            <v>Other Principal Arterial: Rural Time 2</v>
          </cell>
          <cell r="L1292" t="str">
            <v>2002</v>
          </cell>
          <cell r="N1292">
            <v>40982</v>
          </cell>
        </row>
        <row r="1293">
          <cell r="A1293" t="str">
            <v>2230060133</v>
          </cell>
          <cell r="B1293" t="str">
            <v>Onroad</v>
          </cell>
          <cell r="C1293" t="str">
            <v>Highway Veh - Diesel - Light Duty Trucks 1 thru 4 (LDDT) - Other Principal Arterial: Rural Time 3</v>
          </cell>
          <cell r="D1293" t="str">
            <v>Mobile - On-Road Diesel Light Duty Vehicles</v>
          </cell>
          <cell r="G1293" t="str">
            <v>Mobile Sources</v>
          </cell>
          <cell r="H1293" t="str">
            <v>Highway Vehicles - Diesel</v>
          </cell>
          <cell r="I1293" t="str">
            <v>Light Duty Diesel Trucks 1 thru 4 (M6) (LDDT)</v>
          </cell>
          <cell r="J1293" t="str">
            <v>Other Principal Arterial: Rural Time 3</v>
          </cell>
          <cell r="L1293" t="str">
            <v>2002</v>
          </cell>
          <cell r="N1293">
            <v>40982</v>
          </cell>
        </row>
        <row r="1294">
          <cell r="A1294" t="str">
            <v>2230060134</v>
          </cell>
          <cell r="B1294" t="str">
            <v>Onroad</v>
          </cell>
          <cell r="C1294" t="str">
            <v>Highway Veh - Diesel - Light Duty Trucks 1 thru 4 (LDDT) - Other Principal Arterial: Rural Time 4</v>
          </cell>
          <cell r="D1294" t="str">
            <v>Mobile - On-Road Diesel Light Duty Vehicles</v>
          </cell>
          <cell r="G1294" t="str">
            <v>Mobile Sources</v>
          </cell>
          <cell r="H1294" t="str">
            <v>Highway Vehicles - Diesel</v>
          </cell>
          <cell r="I1294" t="str">
            <v>Light Duty Diesel Trucks 1 thru 4 (M6) (LDDT)</v>
          </cell>
          <cell r="J1294" t="str">
            <v>Other Principal Arterial: Rural Time 4</v>
          </cell>
          <cell r="L1294" t="str">
            <v>2002</v>
          </cell>
          <cell r="N1294">
            <v>40982</v>
          </cell>
        </row>
        <row r="1295">
          <cell r="A1295" t="str">
            <v>223006013B</v>
          </cell>
          <cell r="B1295" t="str">
            <v>Onroad</v>
          </cell>
          <cell r="C1295" t="str">
            <v>Highway Veh - Diesel - Light Duty Trucks 1 thru 4 (LDDT) - Rural Other Principal Arterial: Brake Wear</v>
          </cell>
          <cell r="D1295" t="str">
            <v>Mobile - On-Road Diesel Light Duty Vehicles</v>
          </cell>
          <cell r="G1295" t="str">
            <v>Mobile Sources</v>
          </cell>
          <cell r="H1295" t="str">
            <v>Highway Vehicles - Diesel</v>
          </cell>
          <cell r="I1295" t="str">
            <v>Light Duty Diesel Trucks 1 thru 4 (M6) (LDDT)</v>
          </cell>
          <cell r="J1295" t="str">
            <v>Rural Other Principal Arterial: Brake Wear</v>
          </cell>
          <cell r="L1295" t="str">
            <v>2005</v>
          </cell>
          <cell r="M1295">
            <v>37300</v>
          </cell>
          <cell r="N1295">
            <v>40982</v>
          </cell>
        </row>
        <row r="1296">
          <cell r="A1296" t="str">
            <v>223006013T</v>
          </cell>
          <cell r="B1296" t="str">
            <v>Onroad</v>
          </cell>
          <cell r="C1296" t="str">
            <v>Highway Veh - Diesel - Light Duty Trucks 1 thru 4 (LDDT) - Rural Other Principal Arterial: Tire Wear</v>
          </cell>
          <cell r="D1296" t="str">
            <v>Mobile - On-Road Diesel Light Duty Vehicles</v>
          </cell>
          <cell r="G1296" t="str">
            <v>Mobile Sources</v>
          </cell>
          <cell r="H1296" t="str">
            <v>Highway Vehicles - Diesel</v>
          </cell>
          <cell r="I1296" t="str">
            <v>Light Duty Diesel Trucks 1 thru 4 (M6) (LDDT)</v>
          </cell>
          <cell r="J1296" t="str">
            <v>Rural Other Principal Arterial: Tire Wear</v>
          </cell>
          <cell r="L1296" t="str">
            <v>2005</v>
          </cell>
          <cell r="M1296">
            <v>37300</v>
          </cell>
          <cell r="N1296">
            <v>40982</v>
          </cell>
        </row>
        <row r="1297">
          <cell r="A1297" t="str">
            <v>223006013X</v>
          </cell>
          <cell r="B1297" t="str">
            <v>Onroad</v>
          </cell>
          <cell r="C1297" t="str">
            <v>Highway Veh - Diesel - Light Duty Trucks 1 thru 4 (LDDT) - Rural Other Principal Arterial: Exhaust</v>
          </cell>
          <cell r="D1297" t="str">
            <v>Mobile - On-Road Diesel Light Duty Vehicles</v>
          </cell>
          <cell r="G1297" t="str">
            <v>Mobile Sources</v>
          </cell>
          <cell r="H1297" t="str">
            <v>Highway Vehicles - Diesel</v>
          </cell>
          <cell r="I1297" t="str">
            <v>Light Duty Diesel Trucks 1 thru 4 (M6) (LDDT)</v>
          </cell>
          <cell r="J1297" t="str">
            <v>Rural Other Principal Arterial: Exhaust</v>
          </cell>
          <cell r="L1297" t="str">
            <v>2005</v>
          </cell>
          <cell r="M1297">
            <v>37300</v>
          </cell>
          <cell r="N1297">
            <v>40982</v>
          </cell>
        </row>
        <row r="1298">
          <cell r="A1298" t="str">
            <v>2230060150</v>
          </cell>
          <cell r="B1298" t="str">
            <v>Onroad</v>
          </cell>
          <cell r="C1298" t="str">
            <v>Highway Veh - Diesel - Light Duty Trucks 1 thru 4 (LDDT) - Rural Minor Arterial: Total</v>
          </cell>
          <cell r="D1298" t="str">
            <v>Mobile - On-Road Diesel Light Duty Vehicles</v>
          </cell>
          <cell r="G1298" t="str">
            <v>Mobile Sources</v>
          </cell>
          <cell r="H1298" t="str">
            <v>Highway Vehicles - Diesel</v>
          </cell>
          <cell r="I1298" t="str">
            <v>Light Duty Diesel Trucks 1 thru 4 (M6) (LDDT)</v>
          </cell>
          <cell r="J1298" t="str">
            <v>Rural Minor Arterial: Total</v>
          </cell>
          <cell r="N1298">
            <v>40982</v>
          </cell>
        </row>
        <row r="1299">
          <cell r="A1299" t="str">
            <v>2230060151</v>
          </cell>
          <cell r="B1299" t="str">
            <v>Onroad</v>
          </cell>
          <cell r="C1299" t="str">
            <v>Highway Veh - Diesel - Light Duty Trucks 1 thru 4 (LDDT) - Minor Arterial: Rural Time 1</v>
          </cell>
          <cell r="D1299" t="str">
            <v>Mobile - On-Road Diesel Light Duty Vehicles</v>
          </cell>
          <cell r="G1299" t="str">
            <v>Mobile Sources</v>
          </cell>
          <cell r="H1299" t="str">
            <v>Highway Vehicles - Diesel</v>
          </cell>
          <cell r="I1299" t="str">
            <v>Light Duty Diesel Trucks 1 thru 4 (M6) (LDDT)</v>
          </cell>
          <cell r="J1299" t="str">
            <v>Minor Arterial: Rural Time 1</v>
          </cell>
          <cell r="L1299" t="str">
            <v>2002</v>
          </cell>
          <cell r="N1299">
            <v>40982</v>
          </cell>
        </row>
        <row r="1300">
          <cell r="A1300" t="str">
            <v>2230060152</v>
          </cell>
          <cell r="B1300" t="str">
            <v>Onroad</v>
          </cell>
          <cell r="C1300" t="str">
            <v>Highway Veh - Diesel - Light Duty Trucks 1 thru 4 (LDDT) - Minor Arterial: Rural Time 2</v>
          </cell>
          <cell r="D1300" t="str">
            <v>Mobile - On-Road Diesel Light Duty Vehicles</v>
          </cell>
          <cell r="G1300" t="str">
            <v>Mobile Sources</v>
          </cell>
          <cell r="H1300" t="str">
            <v>Highway Vehicles - Diesel</v>
          </cell>
          <cell r="I1300" t="str">
            <v>Light Duty Diesel Trucks 1 thru 4 (M6) (LDDT)</v>
          </cell>
          <cell r="J1300" t="str">
            <v>Minor Arterial: Rural Time 2</v>
          </cell>
          <cell r="L1300" t="str">
            <v>2002</v>
          </cell>
          <cell r="N1300">
            <v>40982</v>
          </cell>
        </row>
        <row r="1301">
          <cell r="A1301" t="str">
            <v>2230060153</v>
          </cell>
          <cell r="B1301" t="str">
            <v>Onroad</v>
          </cell>
          <cell r="C1301" t="str">
            <v>Highway Veh - Diesel - Light Duty Trucks 1 thru 4 (LDDT) - Minor Arterial: Rural Time 3</v>
          </cell>
          <cell r="D1301" t="str">
            <v>Mobile - On-Road Diesel Light Duty Vehicles</v>
          </cell>
          <cell r="G1301" t="str">
            <v>Mobile Sources</v>
          </cell>
          <cell r="H1301" t="str">
            <v>Highway Vehicles - Diesel</v>
          </cell>
          <cell r="I1301" t="str">
            <v>Light Duty Diesel Trucks 1 thru 4 (M6) (LDDT)</v>
          </cell>
          <cell r="J1301" t="str">
            <v>Minor Arterial: Rural Time 3</v>
          </cell>
          <cell r="L1301" t="str">
            <v>2002</v>
          </cell>
          <cell r="N1301">
            <v>40982</v>
          </cell>
        </row>
        <row r="1302">
          <cell r="A1302" t="str">
            <v>2230060154</v>
          </cell>
          <cell r="B1302" t="str">
            <v>Onroad</v>
          </cell>
          <cell r="C1302" t="str">
            <v>Highway Veh - Diesel - Light Duty Trucks 1 thru 4 (LDDT) - Minor Arterial: Rural Time 4</v>
          </cell>
          <cell r="D1302" t="str">
            <v>Mobile - On-Road Diesel Light Duty Vehicles</v>
          </cell>
          <cell r="G1302" t="str">
            <v>Mobile Sources</v>
          </cell>
          <cell r="H1302" t="str">
            <v>Highway Vehicles - Diesel</v>
          </cell>
          <cell r="I1302" t="str">
            <v>Light Duty Diesel Trucks 1 thru 4 (M6) (LDDT)</v>
          </cell>
          <cell r="J1302" t="str">
            <v>Minor Arterial: Rural Time 4</v>
          </cell>
          <cell r="L1302" t="str">
            <v>2002</v>
          </cell>
          <cell r="N1302">
            <v>40982</v>
          </cell>
        </row>
        <row r="1303">
          <cell r="A1303" t="str">
            <v>223006015B</v>
          </cell>
          <cell r="B1303" t="str">
            <v>Onroad</v>
          </cell>
          <cell r="C1303" t="str">
            <v>Highway Veh - Diesel - Light Duty Trucks 1 thru 4 (LDDT) - Rural Minor Arterial: Brake Wear</v>
          </cell>
          <cell r="D1303" t="str">
            <v>Mobile - On-Road Diesel Light Duty Vehicles</v>
          </cell>
          <cell r="G1303" t="str">
            <v>Mobile Sources</v>
          </cell>
          <cell r="H1303" t="str">
            <v>Highway Vehicles - Diesel</v>
          </cell>
          <cell r="I1303" t="str">
            <v>Light Duty Diesel Trucks 1 thru 4 (M6) (LDDT)</v>
          </cell>
          <cell r="J1303" t="str">
            <v>Rural Minor Arterial: Brake Wear</v>
          </cell>
          <cell r="L1303" t="str">
            <v>2005</v>
          </cell>
          <cell r="M1303">
            <v>37300</v>
          </cell>
          <cell r="N1303">
            <v>40982</v>
          </cell>
        </row>
        <row r="1304">
          <cell r="A1304" t="str">
            <v>223006015T</v>
          </cell>
          <cell r="B1304" t="str">
            <v>Onroad</v>
          </cell>
          <cell r="C1304" t="str">
            <v>Highway Veh - Diesel - Light Duty Trucks 1 thru 4 (LDDT) - Rural Minor Arterial: Tire Wear</v>
          </cell>
          <cell r="D1304" t="str">
            <v>Mobile - On-Road Diesel Light Duty Vehicles</v>
          </cell>
          <cell r="G1304" t="str">
            <v>Mobile Sources</v>
          </cell>
          <cell r="H1304" t="str">
            <v>Highway Vehicles - Diesel</v>
          </cell>
          <cell r="I1304" t="str">
            <v>Light Duty Diesel Trucks 1 thru 4 (M6) (LDDT)</v>
          </cell>
          <cell r="J1304" t="str">
            <v>Rural Minor Arterial: Tire Wear</v>
          </cell>
          <cell r="L1304" t="str">
            <v>2005</v>
          </cell>
          <cell r="M1304">
            <v>37300</v>
          </cell>
          <cell r="N1304">
            <v>40982</v>
          </cell>
        </row>
        <row r="1305">
          <cell r="A1305" t="str">
            <v>223006015X</v>
          </cell>
          <cell r="B1305" t="str">
            <v>Onroad</v>
          </cell>
          <cell r="C1305" t="str">
            <v>Highway Veh - Diesel - Light Duty Trucks 1 thru 4 (LDDT) - Rural Minor Arterial: Exhaust</v>
          </cell>
          <cell r="D1305" t="str">
            <v>Mobile - On-Road Diesel Light Duty Vehicles</v>
          </cell>
          <cell r="G1305" t="str">
            <v>Mobile Sources</v>
          </cell>
          <cell r="H1305" t="str">
            <v>Highway Vehicles - Diesel</v>
          </cell>
          <cell r="I1305" t="str">
            <v>Light Duty Diesel Trucks 1 thru 4 (M6) (LDDT)</v>
          </cell>
          <cell r="J1305" t="str">
            <v>Rural Minor Arterial: Exhaust</v>
          </cell>
          <cell r="L1305" t="str">
            <v>2005</v>
          </cell>
          <cell r="M1305">
            <v>37300</v>
          </cell>
          <cell r="N1305">
            <v>40982</v>
          </cell>
        </row>
        <row r="1306">
          <cell r="A1306" t="str">
            <v>2230060170</v>
          </cell>
          <cell r="B1306" t="str">
            <v>Onroad</v>
          </cell>
          <cell r="C1306" t="str">
            <v>Highway Veh - Diesel - Light Duty Trucks 1 thru 4 (LDDT) - Rural Major Collector: Total</v>
          </cell>
          <cell r="D1306" t="str">
            <v>Mobile - On-Road Diesel Light Duty Vehicles</v>
          </cell>
          <cell r="G1306" t="str">
            <v>Mobile Sources</v>
          </cell>
          <cell r="H1306" t="str">
            <v>Highway Vehicles - Diesel</v>
          </cell>
          <cell r="I1306" t="str">
            <v>Light Duty Diesel Trucks 1 thru 4 (M6) (LDDT)</v>
          </cell>
          <cell r="J1306" t="str">
            <v>Rural Major Collector: Total</v>
          </cell>
          <cell r="N1306">
            <v>40982</v>
          </cell>
        </row>
        <row r="1307">
          <cell r="A1307" t="str">
            <v>2230060171</v>
          </cell>
          <cell r="B1307" t="str">
            <v>Onroad</v>
          </cell>
          <cell r="C1307" t="str">
            <v>Highway Veh - Diesel - Light Duty Trucks 1 thru 4 (LDDT) - Major Collector: Rural Time 1</v>
          </cell>
          <cell r="D1307" t="str">
            <v>Mobile - On-Road Diesel Light Duty Vehicles</v>
          </cell>
          <cell r="G1307" t="str">
            <v>Mobile Sources</v>
          </cell>
          <cell r="H1307" t="str">
            <v>Highway Vehicles - Diesel</v>
          </cell>
          <cell r="I1307" t="str">
            <v>Light Duty Diesel Trucks 1 thru 4 (M6) (LDDT)</v>
          </cell>
          <cell r="J1307" t="str">
            <v>Major Collector: Rural Time 1</v>
          </cell>
          <cell r="L1307" t="str">
            <v>2002</v>
          </cell>
          <cell r="N1307">
            <v>40982</v>
          </cell>
        </row>
        <row r="1308">
          <cell r="A1308" t="str">
            <v>2230060172</v>
          </cell>
          <cell r="B1308" t="str">
            <v>Onroad</v>
          </cell>
          <cell r="C1308" t="str">
            <v>Highway Veh - Diesel - Light Duty Trucks 1 thru 4 (LDDT) - Major Collector: Rural Time 2</v>
          </cell>
          <cell r="D1308" t="str">
            <v>Mobile - On-Road Diesel Light Duty Vehicles</v>
          </cell>
          <cell r="G1308" t="str">
            <v>Mobile Sources</v>
          </cell>
          <cell r="H1308" t="str">
            <v>Highway Vehicles - Diesel</v>
          </cell>
          <cell r="I1308" t="str">
            <v>Light Duty Diesel Trucks 1 thru 4 (M6) (LDDT)</v>
          </cell>
          <cell r="J1308" t="str">
            <v>Major Collector: Rural Time 2</v>
          </cell>
          <cell r="L1308" t="str">
            <v>2002</v>
          </cell>
          <cell r="N1308">
            <v>40982</v>
          </cell>
        </row>
        <row r="1309">
          <cell r="A1309" t="str">
            <v>2230060173</v>
          </cell>
          <cell r="B1309" t="str">
            <v>Onroad</v>
          </cell>
          <cell r="C1309" t="str">
            <v>Highway Veh - Diesel - Light Duty Trucks 1 thru 4 (LDDT) - Major Collector: Rural Time 3</v>
          </cell>
          <cell r="D1309" t="str">
            <v>Mobile - On-Road Diesel Light Duty Vehicles</v>
          </cell>
          <cell r="G1309" t="str">
            <v>Mobile Sources</v>
          </cell>
          <cell r="H1309" t="str">
            <v>Highway Vehicles - Diesel</v>
          </cell>
          <cell r="I1309" t="str">
            <v>Light Duty Diesel Trucks 1 thru 4 (M6) (LDDT)</v>
          </cell>
          <cell r="J1309" t="str">
            <v>Major Collector: Rural Time 3</v>
          </cell>
          <cell r="L1309" t="str">
            <v>2002</v>
          </cell>
          <cell r="N1309">
            <v>40982</v>
          </cell>
        </row>
        <row r="1310">
          <cell r="A1310" t="str">
            <v>2230060174</v>
          </cell>
          <cell r="B1310" t="str">
            <v>Onroad</v>
          </cell>
          <cell r="C1310" t="str">
            <v>Highway Veh - Diesel - Light Duty Trucks 1 thru 4 (LDDT) - Major Collector: Rural Time 4</v>
          </cell>
          <cell r="D1310" t="str">
            <v>Mobile - On-Road Diesel Light Duty Vehicles</v>
          </cell>
          <cell r="G1310" t="str">
            <v>Mobile Sources</v>
          </cell>
          <cell r="H1310" t="str">
            <v>Highway Vehicles - Diesel</v>
          </cell>
          <cell r="I1310" t="str">
            <v>Light Duty Diesel Trucks 1 thru 4 (M6) (LDDT)</v>
          </cell>
          <cell r="J1310" t="str">
            <v>Major Collector: Rural Time 4</v>
          </cell>
          <cell r="L1310" t="str">
            <v>2002</v>
          </cell>
          <cell r="N1310">
            <v>40982</v>
          </cell>
        </row>
        <row r="1311">
          <cell r="A1311" t="str">
            <v>223006017B</v>
          </cell>
          <cell r="B1311" t="str">
            <v>Onroad</v>
          </cell>
          <cell r="C1311" t="str">
            <v>Highway Veh - Diesel - Light Duty Trucks 1 thru 4 (LDDT) - Rural Major Collector: Brake Wear</v>
          </cell>
          <cell r="D1311" t="str">
            <v>Mobile - On-Road Diesel Light Duty Vehicles</v>
          </cell>
          <cell r="G1311" t="str">
            <v>Mobile Sources</v>
          </cell>
          <cell r="H1311" t="str">
            <v>Highway Vehicles - Diesel</v>
          </cell>
          <cell r="I1311" t="str">
            <v>Light Duty Diesel Trucks 1 thru 4 (M6) (LDDT)</v>
          </cell>
          <cell r="J1311" t="str">
            <v>Rural Major Collector: Brake Wear</v>
          </cell>
          <cell r="L1311" t="str">
            <v>2005</v>
          </cell>
          <cell r="M1311">
            <v>37300</v>
          </cell>
          <cell r="N1311">
            <v>40982</v>
          </cell>
        </row>
        <row r="1312">
          <cell r="A1312" t="str">
            <v>223006017T</v>
          </cell>
          <cell r="B1312" t="str">
            <v>Onroad</v>
          </cell>
          <cell r="C1312" t="str">
            <v>Highway Veh - Diesel - Light Duty Trucks 1 thru 4 (LDDT) - Rural Major Collector: Tire Wear</v>
          </cell>
          <cell r="D1312" t="str">
            <v>Mobile - On-Road Diesel Light Duty Vehicles</v>
          </cell>
          <cell r="G1312" t="str">
            <v>Mobile Sources</v>
          </cell>
          <cell r="H1312" t="str">
            <v>Highway Vehicles - Diesel</v>
          </cell>
          <cell r="I1312" t="str">
            <v>Light Duty Diesel Trucks 1 thru 4 (M6) (LDDT)</v>
          </cell>
          <cell r="J1312" t="str">
            <v>Rural Major Collector: Tire Wear</v>
          </cell>
          <cell r="L1312" t="str">
            <v>2005</v>
          </cell>
          <cell r="M1312">
            <v>37300</v>
          </cell>
          <cell r="N1312">
            <v>40982</v>
          </cell>
        </row>
        <row r="1313">
          <cell r="A1313" t="str">
            <v>223006017X</v>
          </cell>
          <cell r="B1313" t="str">
            <v>Onroad</v>
          </cell>
          <cell r="C1313" t="str">
            <v>Highway Veh - Diesel - Light Duty Trucks 1 thru 4 (LDDT) - Rural Major Collector: Exhaust</v>
          </cell>
          <cell r="D1313" t="str">
            <v>Mobile - On-Road Diesel Light Duty Vehicles</v>
          </cell>
          <cell r="G1313" t="str">
            <v>Mobile Sources</v>
          </cell>
          <cell r="H1313" t="str">
            <v>Highway Vehicles - Diesel</v>
          </cell>
          <cell r="I1313" t="str">
            <v>Light Duty Diesel Trucks 1 thru 4 (M6) (LDDT)</v>
          </cell>
          <cell r="J1313" t="str">
            <v>Rural Major Collector: Exhaust</v>
          </cell>
          <cell r="L1313" t="str">
            <v>2005</v>
          </cell>
          <cell r="M1313">
            <v>37300</v>
          </cell>
          <cell r="N1313">
            <v>40982</v>
          </cell>
        </row>
        <row r="1314">
          <cell r="A1314" t="str">
            <v>2230060190</v>
          </cell>
          <cell r="B1314" t="str">
            <v>Onroad</v>
          </cell>
          <cell r="C1314" t="str">
            <v>Highway Veh - Diesel - Light Duty Trucks 1 thru 4 (LDDT) - Rural Minor Collector: Total</v>
          </cell>
          <cell r="D1314" t="str">
            <v>Mobile - On-Road Diesel Light Duty Vehicles</v>
          </cell>
          <cell r="G1314" t="str">
            <v>Mobile Sources</v>
          </cell>
          <cell r="H1314" t="str">
            <v>Highway Vehicles - Diesel</v>
          </cell>
          <cell r="I1314" t="str">
            <v>Light Duty Diesel Trucks 1 thru 4 (M6) (LDDT)</v>
          </cell>
          <cell r="J1314" t="str">
            <v>Rural Minor Collector: Total</v>
          </cell>
          <cell r="N1314">
            <v>40982</v>
          </cell>
        </row>
        <row r="1315">
          <cell r="A1315" t="str">
            <v>2230060191</v>
          </cell>
          <cell r="B1315" t="str">
            <v>Onroad</v>
          </cell>
          <cell r="C1315" t="str">
            <v>Highway Veh - Diesel - Light Duty Trucks 1 thru 4 (LDDT) - Minor Collector: Rural Time 1</v>
          </cell>
          <cell r="D1315" t="str">
            <v>Mobile - On-Road Diesel Light Duty Vehicles</v>
          </cell>
          <cell r="G1315" t="str">
            <v>Mobile Sources</v>
          </cell>
          <cell r="H1315" t="str">
            <v>Highway Vehicles - Diesel</v>
          </cell>
          <cell r="I1315" t="str">
            <v>Light Duty Diesel Trucks 1 thru 4 (M6) (LDDT)</v>
          </cell>
          <cell r="J1315" t="str">
            <v>Minor Collector: Rural Time 1</v>
          </cell>
          <cell r="L1315" t="str">
            <v>2002</v>
          </cell>
          <cell r="N1315">
            <v>40982</v>
          </cell>
        </row>
        <row r="1316">
          <cell r="A1316" t="str">
            <v>2230060192</v>
          </cell>
          <cell r="B1316" t="str">
            <v>Onroad</v>
          </cell>
          <cell r="C1316" t="str">
            <v>Highway Veh - Diesel - Light Duty Trucks 1 thru 4 (LDDT) - Minor Collector: Rural Time 2</v>
          </cell>
          <cell r="D1316" t="str">
            <v>Mobile - On-Road Diesel Light Duty Vehicles</v>
          </cell>
          <cell r="G1316" t="str">
            <v>Mobile Sources</v>
          </cell>
          <cell r="H1316" t="str">
            <v>Highway Vehicles - Diesel</v>
          </cell>
          <cell r="I1316" t="str">
            <v>Light Duty Diesel Trucks 1 thru 4 (M6) (LDDT)</v>
          </cell>
          <cell r="J1316" t="str">
            <v>Minor Collector: Rural Time 2</v>
          </cell>
          <cell r="L1316" t="str">
            <v>2002</v>
          </cell>
          <cell r="N1316">
            <v>40982</v>
          </cell>
        </row>
        <row r="1317">
          <cell r="A1317" t="str">
            <v>2230060193</v>
          </cell>
          <cell r="B1317" t="str">
            <v>Onroad</v>
          </cell>
          <cell r="C1317" t="str">
            <v>Highway Veh - Diesel - Light Duty Trucks 1 thru 4 (LDDT) - Minor Collector: Rural Time 3</v>
          </cell>
          <cell r="D1317" t="str">
            <v>Mobile - On-Road Diesel Light Duty Vehicles</v>
          </cell>
          <cell r="G1317" t="str">
            <v>Mobile Sources</v>
          </cell>
          <cell r="H1317" t="str">
            <v>Highway Vehicles - Diesel</v>
          </cell>
          <cell r="I1317" t="str">
            <v>Light Duty Diesel Trucks 1 thru 4 (M6) (LDDT)</v>
          </cell>
          <cell r="J1317" t="str">
            <v>Minor Collector: Rural Time 3</v>
          </cell>
          <cell r="L1317" t="str">
            <v>2002</v>
          </cell>
          <cell r="N1317">
            <v>40982</v>
          </cell>
        </row>
        <row r="1318">
          <cell r="A1318" t="str">
            <v>2230060194</v>
          </cell>
          <cell r="B1318" t="str">
            <v>Onroad</v>
          </cell>
          <cell r="C1318" t="str">
            <v>Highway Veh - Diesel - Light Duty Trucks 1 thru 4 (LDDT) - Minor Collector: Rural Time 4</v>
          </cell>
          <cell r="D1318" t="str">
            <v>Mobile - On-Road Diesel Light Duty Vehicles</v>
          </cell>
          <cell r="G1318" t="str">
            <v>Mobile Sources</v>
          </cell>
          <cell r="H1318" t="str">
            <v>Highway Vehicles - Diesel</v>
          </cell>
          <cell r="I1318" t="str">
            <v>Light Duty Diesel Trucks 1 thru 4 (M6) (LDDT)</v>
          </cell>
          <cell r="J1318" t="str">
            <v>Minor Collector: Rural Time 4</v>
          </cell>
          <cell r="L1318" t="str">
            <v>2002</v>
          </cell>
          <cell r="N1318">
            <v>40982</v>
          </cell>
        </row>
        <row r="1319">
          <cell r="A1319" t="str">
            <v>223006019B</v>
          </cell>
          <cell r="B1319" t="str">
            <v>Onroad</v>
          </cell>
          <cell r="C1319" t="str">
            <v>Highway Veh - Diesel - Light Duty Trucks 1 thru 4 (LDDT) - Rural Minor Collector: Brake Wear</v>
          </cell>
          <cell r="D1319" t="str">
            <v>Mobile - On-Road Diesel Light Duty Vehicles</v>
          </cell>
          <cell r="G1319" t="str">
            <v>Mobile Sources</v>
          </cell>
          <cell r="H1319" t="str">
            <v>Highway Vehicles - Diesel</v>
          </cell>
          <cell r="I1319" t="str">
            <v>Light Duty Diesel Trucks 1 thru 4 (M6) (LDDT)</v>
          </cell>
          <cell r="J1319" t="str">
            <v>Rural Minor Collector: Brake Wear</v>
          </cell>
          <cell r="L1319" t="str">
            <v>2005</v>
          </cell>
          <cell r="M1319">
            <v>37300</v>
          </cell>
          <cell r="N1319">
            <v>40982</v>
          </cell>
        </row>
        <row r="1320">
          <cell r="A1320" t="str">
            <v>223006019T</v>
          </cell>
          <cell r="B1320" t="str">
            <v>Onroad</v>
          </cell>
          <cell r="C1320" t="str">
            <v>Highway Veh - Diesel - Light Duty Trucks 1 thru 4 (LDDT) - Rural Minor Collector: Tire Wear</v>
          </cell>
          <cell r="D1320" t="str">
            <v>Mobile - On-Road Diesel Light Duty Vehicles</v>
          </cell>
          <cell r="G1320" t="str">
            <v>Mobile Sources</v>
          </cell>
          <cell r="H1320" t="str">
            <v>Highway Vehicles - Diesel</v>
          </cell>
          <cell r="I1320" t="str">
            <v>Light Duty Diesel Trucks 1 thru 4 (M6) (LDDT)</v>
          </cell>
          <cell r="J1320" t="str">
            <v>Rural Minor Collector: Tire Wear</v>
          </cell>
          <cell r="L1320" t="str">
            <v>2005</v>
          </cell>
          <cell r="M1320">
            <v>37300</v>
          </cell>
          <cell r="N1320">
            <v>40982</v>
          </cell>
        </row>
        <row r="1321">
          <cell r="A1321" t="str">
            <v>223006019X</v>
          </cell>
          <cell r="B1321" t="str">
            <v>Onroad</v>
          </cell>
          <cell r="C1321" t="str">
            <v>Highway Veh - Diesel - Light Duty Trucks 1 thru 4 (LDDT) - Rural Minor Collector: Exhaust</v>
          </cell>
          <cell r="D1321" t="str">
            <v>Mobile - On-Road Diesel Light Duty Vehicles</v>
          </cell>
          <cell r="G1321" t="str">
            <v>Mobile Sources</v>
          </cell>
          <cell r="H1321" t="str">
            <v>Highway Vehicles - Diesel</v>
          </cell>
          <cell r="I1321" t="str">
            <v>Light Duty Diesel Trucks 1 thru 4 (M6) (LDDT)</v>
          </cell>
          <cell r="J1321" t="str">
            <v>Rural Minor Collector: Exhaust</v>
          </cell>
          <cell r="L1321" t="str">
            <v>2005</v>
          </cell>
          <cell r="M1321">
            <v>37300</v>
          </cell>
          <cell r="N1321">
            <v>40982</v>
          </cell>
        </row>
        <row r="1322">
          <cell r="A1322" t="str">
            <v>2230060210</v>
          </cell>
          <cell r="B1322" t="str">
            <v>Onroad</v>
          </cell>
          <cell r="C1322" t="str">
            <v>Highway Veh - Diesel - Light Duty Trucks 1 thru 4 (LDDT) - Rural Local: Total</v>
          </cell>
          <cell r="D1322" t="str">
            <v>Mobile - On-Road Diesel Light Duty Vehicles</v>
          </cell>
          <cell r="G1322" t="str">
            <v>Mobile Sources</v>
          </cell>
          <cell r="H1322" t="str">
            <v>Highway Vehicles - Diesel</v>
          </cell>
          <cell r="I1322" t="str">
            <v>Light Duty Diesel Trucks 1 thru 4 (M6) (LDDT)</v>
          </cell>
          <cell r="J1322" t="str">
            <v>Rural Local: Total</v>
          </cell>
          <cell r="N1322">
            <v>40982</v>
          </cell>
        </row>
        <row r="1323">
          <cell r="A1323" t="str">
            <v>2230060211</v>
          </cell>
          <cell r="B1323" t="str">
            <v>Onroad</v>
          </cell>
          <cell r="C1323" t="str">
            <v>Highway Veh - Diesel - Light Duty Trucks 1 thru 4 (LDDT) - Local: Rural Time 1</v>
          </cell>
          <cell r="D1323" t="str">
            <v>Mobile - On-Road Diesel Light Duty Vehicles</v>
          </cell>
          <cell r="G1323" t="str">
            <v>Mobile Sources</v>
          </cell>
          <cell r="H1323" t="str">
            <v>Highway Vehicles - Diesel</v>
          </cell>
          <cell r="I1323" t="str">
            <v>Light Duty Diesel Trucks 1 thru 4 (M6) (LDDT)</v>
          </cell>
          <cell r="J1323" t="str">
            <v>Local: Rural Time 1</v>
          </cell>
          <cell r="L1323" t="str">
            <v>2002</v>
          </cell>
          <cell r="N1323">
            <v>40982</v>
          </cell>
        </row>
        <row r="1324">
          <cell r="A1324" t="str">
            <v>2230060212</v>
          </cell>
          <cell r="B1324" t="str">
            <v>Onroad</v>
          </cell>
          <cell r="C1324" t="str">
            <v>Highway Veh - Diesel - Light Duty Trucks 1 thru 4 (LDDT) - Local: Rural Time 2</v>
          </cell>
          <cell r="D1324" t="str">
            <v>Mobile - On-Road Diesel Light Duty Vehicles</v>
          </cell>
          <cell r="G1324" t="str">
            <v>Mobile Sources</v>
          </cell>
          <cell r="H1324" t="str">
            <v>Highway Vehicles - Diesel</v>
          </cell>
          <cell r="I1324" t="str">
            <v>Light Duty Diesel Trucks 1 thru 4 (M6) (LDDT)</v>
          </cell>
          <cell r="J1324" t="str">
            <v>Local: Rural Time 2</v>
          </cell>
          <cell r="L1324" t="str">
            <v>2002</v>
          </cell>
          <cell r="N1324">
            <v>40982</v>
          </cell>
        </row>
        <row r="1325">
          <cell r="A1325" t="str">
            <v>2230060213</v>
          </cell>
          <cell r="B1325" t="str">
            <v>Onroad</v>
          </cell>
          <cell r="C1325" t="str">
            <v>Highway Veh - Diesel - Light Duty Trucks 1 thru 4 (LDDT) - Local: Rural Time 3</v>
          </cell>
          <cell r="D1325" t="str">
            <v>Mobile - On-Road Diesel Light Duty Vehicles</v>
          </cell>
          <cell r="G1325" t="str">
            <v>Mobile Sources</v>
          </cell>
          <cell r="H1325" t="str">
            <v>Highway Vehicles - Diesel</v>
          </cell>
          <cell r="I1325" t="str">
            <v>Light Duty Diesel Trucks 1 thru 4 (M6) (LDDT)</v>
          </cell>
          <cell r="J1325" t="str">
            <v>Local: Rural Time 3</v>
          </cell>
          <cell r="L1325" t="str">
            <v>2002</v>
          </cell>
          <cell r="N1325">
            <v>40982</v>
          </cell>
        </row>
        <row r="1326">
          <cell r="A1326" t="str">
            <v>2230060214</v>
          </cell>
          <cell r="B1326" t="str">
            <v>Onroad</v>
          </cell>
          <cell r="C1326" t="str">
            <v>Highway Veh - Diesel - Light Duty Trucks 1 thru 4 (LDDT) - Local: Rural Time 4</v>
          </cell>
          <cell r="D1326" t="str">
            <v>Mobile - On-Road Diesel Light Duty Vehicles</v>
          </cell>
          <cell r="G1326" t="str">
            <v>Mobile Sources</v>
          </cell>
          <cell r="H1326" t="str">
            <v>Highway Vehicles - Diesel</v>
          </cell>
          <cell r="I1326" t="str">
            <v>Light Duty Diesel Trucks 1 thru 4 (M6) (LDDT)</v>
          </cell>
          <cell r="J1326" t="str">
            <v>Local: Rural Time 4</v>
          </cell>
          <cell r="L1326" t="str">
            <v>2002</v>
          </cell>
          <cell r="N1326">
            <v>40982</v>
          </cell>
        </row>
        <row r="1327">
          <cell r="A1327" t="str">
            <v>223006021B</v>
          </cell>
          <cell r="B1327" t="str">
            <v>Onroad</v>
          </cell>
          <cell r="C1327" t="str">
            <v>Highway Veh - Diesel - Light Duty Trucks 1 thru 4 (LDDT) - Rural Local: Brake Wear</v>
          </cell>
          <cell r="D1327" t="str">
            <v>Mobile - On-Road Diesel Light Duty Vehicles</v>
          </cell>
          <cell r="G1327" t="str">
            <v>Mobile Sources</v>
          </cell>
          <cell r="H1327" t="str">
            <v>Highway Vehicles - Diesel</v>
          </cell>
          <cell r="I1327" t="str">
            <v>Light Duty Diesel Trucks 1 thru 4 (M6) (LDDT)</v>
          </cell>
          <cell r="J1327" t="str">
            <v>Rural Local: Brake Wear</v>
          </cell>
          <cell r="L1327" t="str">
            <v>2005</v>
          </cell>
          <cell r="M1327">
            <v>37300</v>
          </cell>
          <cell r="N1327">
            <v>40982</v>
          </cell>
        </row>
        <row r="1328">
          <cell r="A1328" t="str">
            <v>223006021T</v>
          </cell>
          <cell r="B1328" t="str">
            <v>Onroad</v>
          </cell>
          <cell r="C1328" t="str">
            <v>Highway Veh - Diesel - Light Duty Trucks 1 thru 4 (LDDT) - Rural Local: Tire Wear</v>
          </cell>
          <cell r="D1328" t="str">
            <v>Mobile - On-Road Diesel Light Duty Vehicles</v>
          </cell>
          <cell r="G1328" t="str">
            <v>Mobile Sources</v>
          </cell>
          <cell r="H1328" t="str">
            <v>Highway Vehicles - Diesel</v>
          </cell>
          <cell r="I1328" t="str">
            <v>Light Duty Diesel Trucks 1 thru 4 (M6) (LDDT)</v>
          </cell>
          <cell r="J1328" t="str">
            <v>Rural Local: Tire Wear</v>
          </cell>
          <cell r="L1328" t="str">
            <v>2005</v>
          </cell>
          <cell r="M1328">
            <v>37300</v>
          </cell>
          <cell r="N1328">
            <v>40982</v>
          </cell>
        </row>
        <row r="1329">
          <cell r="A1329" t="str">
            <v>223006021X</v>
          </cell>
          <cell r="B1329" t="str">
            <v>Onroad</v>
          </cell>
          <cell r="C1329" t="str">
            <v>Highway Veh - Diesel - Light Duty Trucks 1 thru 4 (LDDT) - Rural Local: Exhaust</v>
          </cell>
          <cell r="D1329" t="str">
            <v>Mobile - On-Road Diesel Light Duty Vehicles</v>
          </cell>
          <cell r="G1329" t="str">
            <v>Mobile Sources</v>
          </cell>
          <cell r="H1329" t="str">
            <v>Highway Vehicles - Diesel</v>
          </cell>
          <cell r="I1329" t="str">
            <v>Light Duty Diesel Trucks 1 thru 4 (M6) (LDDT)</v>
          </cell>
          <cell r="J1329" t="str">
            <v>Rural Local: Exhaust</v>
          </cell>
          <cell r="L1329" t="str">
            <v>2005</v>
          </cell>
          <cell r="M1329">
            <v>37300</v>
          </cell>
          <cell r="N1329">
            <v>40982</v>
          </cell>
        </row>
        <row r="1330">
          <cell r="A1330" t="str">
            <v>2230060230</v>
          </cell>
          <cell r="B1330" t="str">
            <v>Onroad</v>
          </cell>
          <cell r="C1330" t="str">
            <v>Highway Veh - Diesel - Light Duty Trucks 1 thru 4 (LDDT) - Urban Interstate: Total</v>
          </cell>
          <cell r="D1330" t="str">
            <v>Mobile - On-Road Diesel Light Duty Vehicles</v>
          </cell>
          <cell r="G1330" t="str">
            <v>Mobile Sources</v>
          </cell>
          <cell r="H1330" t="str">
            <v>Highway Vehicles - Diesel</v>
          </cell>
          <cell r="I1330" t="str">
            <v>Light Duty Diesel Trucks 1 thru 4 (M6) (LDDT)</v>
          </cell>
          <cell r="J1330" t="str">
            <v>Urban Interstate: Total</v>
          </cell>
          <cell r="N1330">
            <v>40982</v>
          </cell>
        </row>
        <row r="1331">
          <cell r="A1331" t="str">
            <v>2230060231</v>
          </cell>
          <cell r="B1331" t="str">
            <v>Onroad</v>
          </cell>
          <cell r="C1331" t="str">
            <v>Highway Veh - Diesel - Light Duty Trucks 1 thru 4 (LDDT) - Interstate: Urban Time 1</v>
          </cell>
          <cell r="D1331" t="str">
            <v>Mobile - On-Road Diesel Light Duty Vehicles</v>
          </cell>
          <cell r="G1331" t="str">
            <v>Mobile Sources</v>
          </cell>
          <cell r="H1331" t="str">
            <v>Highway Vehicles - Diesel</v>
          </cell>
          <cell r="I1331" t="str">
            <v>Light Duty Diesel Trucks 1 thru 4 (M6) (LDDT)</v>
          </cell>
          <cell r="J1331" t="str">
            <v>Interstate: Urban Time 1</v>
          </cell>
          <cell r="L1331" t="str">
            <v>2002</v>
          </cell>
          <cell r="N1331">
            <v>40982</v>
          </cell>
        </row>
        <row r="1332">
          <cell r="A1332" t="str">
            <v>2230060232</v>
          </cell>
          <cell r="B1332" t="str">
            <v>Onroad</v>
          </cell>
          <cell r="C1332" t="str">
            <v>Highway Veh - Diesel - Light Duty Trucks 1 thru 4 (LDDT) - Interstate: Urban Time 2</v>
          </cell>
          <cell r="D1332" t="str">
            <v>Mobile - On-Road Diesel Light Duty Vehicles</v>
          </cell>
          <cell r="G1332" t="str">
            <v>Mobile Sources</v>
          </cell>
          <cell r="H1332" t="str">
            <v>Highway Vehicles - Diesel</v>
          </cell>
          <cell r="I1332" t="str">
            <v>Light Duty Diesel Trucks 1 thru 4 (M6) (LDDT)</v>
          </cell>
          <cell r="J1332" t="str">
            <v>Interstate: Urban Time 2</v>
          </cell>
          <cell r="L1332" t="str">
            <v>2002</v>
          </cell>
          <cell r="N1332">
            <v>40982</v>
          </cell>
        </row>
        <row r="1333">
          <cell r="A1333" t="str">
            <v>2230060233</v>
          </cell>
          <cell r="B1333" t="str">
            <v>Onroad</v>
          </cell>
          <cell r="C1333" t="str">
            <v>Highway Veh - Diesel - Light Duty Trucks 1 thru 4 (LDDT) - Interstate: Urban Time 3</v>
          </cell>
          <cell r="D1333" t="str">
            <v>Mobile - On-Road Diesel Light Duty Vehicles</v>
          </cell>
          <cell r="G1333" t="str">
            <v>Mobile Sources</v>
          </cell>
          <cell r="H1333" t="str">
            <v>Highway Vehicles - Diesel</v>
          </cell>
          <cell r="I1333" t="str">
            <v>Light Duty Diesel Trucks 1 thru 4 (M6) (LDDT)</v>
          </cell>
          <cell r="J1333" t="str">
            <v>Interstate: Urban Time 3</v>
          </cell>
          <cell r="L1333" t="str">
            <v>2002</v>
          </cell>
          <cell r="N1333">
            <v>40982</v>
          </cell>
        </row>
        <row r="1334">
          <cell r="A1334" t="str">
            <v>2230060234</v>
          </cell>
          <cell r="B1334" t="str">
            <v>Onroad</v>
          </cell>
          <cell r="C1334" t="str">
            <v>Highway Veh - Diesel - Light Duty Trucks 1 thru 4 (LDDT) - Interstate: Urban Time 4</v>
          </cell>
          <cell r="D1334" t="str">
            <v>Mobile - On-Road Diesel Light Duty Vehicles</v>
          </cell>
          <cell r="G1334" t="str">
            <v>Mobile Sources</v>
          </cell>
          <cell r="H1334" t="str">
            <v>Highway Vehicles - Diesel</v>
          </cell>
          <cell r="I1334" t="str">
            <v>Light Duty Diesel Trucks 1 thru 4 (M6) (LDDT)</v>
          </cell>
          <cell r="J1334" t="str">
            <v>Interstate: Urban Time 4</v>
          </cell>
          <cell r="L1334" t="str">
            <v>2002</v>
          </cell>
          <cell r="N1334">
            <v>40982</v>
          </cell>
        </row>
        <row r="1335">
          <cell r="A1335" t="str">
            <v>223006023B</v>
          </cell>
          <cell r="B1335" t="str">
            <v>Onroad</v>
          </cell>
          <cell r="C1335" t="str">
            <v>Highway Veh - Diesel - Light Duty Trucks 1 thru 4 (LDDT) - Urban Interstate: Brake Wear</v>
          </cell>
          <cell r="D1335" t="str">
            <v>Mobile - On-Road Diesel Light Duty Vehicles</v>
          </cell>
          <cell r="G1335" t="str">
            <v>Mobile Sources</v>
          </cell>
          <cell r="H1335" t="str">
            <v>Highway Vehicles - Diesel</v>
          </cell>
          <cell r="I1335" t="str">
            <v>Light Duty Diesel Trucks 1 thru 4 (M6) (LDDT)</v>
          </cell>
          <cell r="J1335" t="str">
            <v>Urban Interstate: Brake Wear</v>
          </cell>
          <cell r="L1335" t="str">
            <v>2005</v>
          </cell>
          <cell r="M1335">
            <v>37300</v>
          </cell>
          <cell r="N1335">
            <v>40982</v>
          </cell>
        </row>
        <row r="1336">
          <cell r="A1336" t="str">
            <v>223006023T</v>
          </cell>
          <cell r="B1336" t="str">
            <v>Onroad</v>
          </cell>
          <cell r="C1336" t="str">
            <v>Highway Veh - Diesel - Light Duty Trucks 1 thru 4 (LDDT) - Urban Interstate: Tire Wear</v>
          </cell>
          <cell r="D1336" t="str">
            <v>Mobile - On-Road Diesel Light Duty Vehicles</v>
          </cell>
          <cell r="G1336" t="str">
            <v>Mobile Sources</v>
          </cell>
          <cell r="H1336" t="str">
            <v>Highway Vehicles - Diesel</v>
          </cell>
          <cell r="I1336" t="str">
            <v>Light Duty Diesel Trucks 1 thru 4 (M6) (LDDT)</v>
          </cell>
          <cell r="J1336" t="str">
            <v>Urban Interstate: Tire Wear</v>
          </cell>
          <cell r="L1336" t="str">
            <v>2005</v>
          </cell>
          <cell r="M1336">
            <v>37300</v>
          </cell>
          <cell r="N1336">
            <v>40982</v>
          </cell>
        </row>
        <row r="1337">
          <cell r="A1337" t="str">
            <v>223006023X</v>
          </cell>
          <cell r="B1337" t="str">
            <v>Onroad</v>
          </cell>
          <cell r="C1337" t="str">
            <v>Highway Veh - Diesel - Light Duty Trucks 1 thru 4 (LDDT) - Urban Interstate: Exhaust</v>
          </cell>
          <cell r="D1337" t="str">
            <v>Mobile - On-Road Diesel Light Duty Vehicles</v>
          </cell>
          <cell r="G1337" t="str">
            <v>Mobile Sources</v>
          </cell>
          <cell r="H1337" t="str">
            <v>Highway Vehicles - Diesel</v>
          </cell>
          <cell r="I1337" t="str">
            <v>Light Duty Diesel Trucks 1 thru 4 (M6) (LDDT)</v>
          </cell>
          <cell r="J1337" t="str">
            <v>Urban Interstate: Exhaust</v>
          </cell>
          <cell r="L1337" t="str">
            <v>2005</v>
          </cell>
          <cell r="M1337">
            <v>37300</v>
          </cell>
          <cell r="N1337">
            <v>40982</v>
          </cell>
        </row>
        <row r="1338">
          <cell r="A1338" t="str">
            <v>2230060250</v>
          </cell>
          <cell r="B1338" t="str">
            <v>Onroad</v>
          </cell>
          <cell r="C1338" t="str">
            <v>Highway Veh - Diesel - Light Duty Trucks 1 thru 4 (LDDT) - Urban Other Freeways &amp; Expressways: Total</v>
          </cell>
          <cell r="D1338" t="str">
            <v>Mobile - On-Road Diesel Light Duty Vehicles</v>
          </cell>
          <cell r="G1338" t="str">
            <v>Mobile Sources</v>
          </cell>
          <cell r="H1338" t="str">
            <v>Highway Vehicles - Diesel</v>
          </cell>
          <cell r="I1338" t="str">
            <v>Light Duty Diesel Trucks 1 thru 4 (M6) (LDDT)</v>
          </cell>
          <cell r="J1338" t="str">
            <v>Urban Other Freeways and Expressways: Total</v>
          </cell>
          <cell r="N1338">
            <v>40982</v>
          </cell>
        </row>
        <row r="1339">
          <cell r="A1339" t="str">
            <v>2230060251</v>
          </cell>
          <cell r="B1339" t="str">
            <v>Onroad</v>
          </cell>
          <cell r="C1339" t="str">
            <v>Highway Veh - Diesel - Light Duty Trucks 1 thru 4 (LDDT) - Other Freeways &amp; Expressways: Urban Time 1</v>
          </cell>
          <cell r="D1339" t="str">
            <v>Mobile - On-Road Diesel Light Duty Vehicles</v>
          </cell>
          <cell r="G1339" t="str">
            <v>Mobile Sources</v>
          </cell>
          <cell r="H1339" t="str">
            <v>Highway Vehicles - Diesel</v>
          </cell>
          <cell r="I1339" t="str">
            <v>Light Duty Diesel Trucks 1 thru 4 (M6) (LDDT)</v>
          </cell>
          <cell r="J1339" t="str">
            <v>Other Freeways and Expressways: Urban Time 1</v>
          </cell>
          <cell r="L1339" t="str">
            <v>2002</v>
          </cell>
          <cell r="N1339">
            <v>40982</v>
          </cell>
        </row>
        <row r="1340">
          <cell r="A1340" t="str">
            <v>2230060252</v>
          </cell>
          <cell r="B1340" t="str">
            <v>Onroad</v>
          </cell>
          <cell r="C1340" t="str">
            <v>Highway Veh - Diesel - Light Duty Trucks 1 thru 4 (LDDT) - Other Freeways &amp; Expressways: Urban Time 2</v>
          </cell>
          <cell r="D1340" t="str">
            <v>Mobile - On-Road Diesel Light Duty Vehicles</v>
          </cell>
          <cell r="G1340" t="str">
            <v>Mobile Sources</v>
          </cell>
          <cell r="H1340" t="str">
            <v>Highway Vehicles - Diesel</v>
          </cell>
          <cell r="I1340" t="str">
            <v>Light Duty Diesel Trucks 1 thru 4 (M6) (LDDT)</v>
          </cell>
          <cell r="J1340" t="str">
            <v>Other Freeways and Expressways: Urban Time 2</v>
          </cell>
          <cell r="L1340" t="str">
            <v>2002</v>
          </cell>
          <cell r="N1340">
            <v>40982</v>
          </cell>
        </row>
        <row r="1341">
          <cell r="A1341" t="str">
            <v>2230060253</v>
          </cell>
          <cell r="B1341" t="str">
            <v>Onroad</v>
          </cell>
          <cell r="C1341" t="str">
            <v>Highway Veh - Diesel - Light Duty Trucks 1 thru 4 (LDDT) - Other Freeways &amp; Expressways: Urban Time 3</v>
          </cell>
          <cell r="D1341" t="str">
            <v>Mobile - On-Road Diesel Light Duty Vehicles</v>
          </cell>
          <cell r="G1341" t="str">
            <v>Mobile Sources</v>
          </cell>
          <cell r="H1341" t="str">
            <v>Highway Vehicles - Diesel</v>
          </cell>
          <cell r="I1341" t="str">
            <v>Light Duty Diesel Trucks 1 thru 4 (M6) (LDDT)</v>
          </cell>
          <cell r="J1341" t="str">
            <v>Other Freeways and Expressways: Urban Time 3</v>
          </cell>
          <cell r="L1341" t="str">
            <v>2002</v>
          </cell>
          <cell r="N1341">
            <v>40982</v>
          </cell>
        </row>
        <row r="1342">
          <cell r="A1342" t="str">
            <v>2230060254</v>
          </cell>
          <cell r="B1342" t="str">
            <v>Onroad</v>
          </cell>
          <cell r="C1342" t="str">
            <v>Highway Veh - Diesel - Light Duty Trucks 1 thru 4 (LDDT) - Other Freeways &amp; Expressways: Urban Time 4</v>
          </cell>
          <cell r="D1342" t="str">
            <v>Mobile - On-Road Diesel Light Duty Vehicles</v>
          </cell>
          <cell r="G1342" t="str">
            <v>Mobile Sources</v>
          </cell>
          <cell r="H1342" t="str">
            <v>Highway Vehicles - Diesel</v>
          </cell>
          <cell r="I1342" t="str">
            <v>Light Duty Diesel Trucks 1 thru 4 (M6) (LDDT)</v>
          </cell>
          <cell r="J1342" t="str">
            <v>Other Freeways and Expressways: Urban Time 4</v>
          </cell>
          <cell r="L1342" t="str">
            <v>2002</v>
          </cell>
          <cell r="N1342">
            <v>40982</v>
          </cell>
        </row>
        <row r="1343">
          <cell r="A1343" t="str">
            <v>223006025B</v>
          </cell>
          <cell r="B1343" t="str">
            <v>Onroad</v>
          </cell>
          <cell r="C1343" t="str">
            <v>Highway Veh - Diesel - Light Duty Trucks 1 thru 4 (LDDT) - Urban Other Freeways &amp; Expressways: Brake Wear</v>
          </cell>
          <cell r="D1343" t="str">
            <v>Mobile - On-Road Diesel Light Duty Vehicles</v>
          </cell>
          <cell r="G1343" t="str">
            <v>Mobile Sources</v>
          </cell>
          <cell r="H1343" t="str">
            <v>Highway Vehicles - Diesel</v>
          </cell>
          <cell r="I1343" t="str">
            <v>Light Duty Diesel Trucks 1 thru 4 (M6) (LDDT)</v>
          </cell>
          <cell r="J1343" t="str">
            <v>Urban Other Freeways and Expressways: Brake Wear</v>
          </cell>
          <cell r="L1343" t="str">
            <v>2005</v>
          </cell>
          <cell r="M1343">
            <v>37300</v>
          </cell>
          <cell r="N1343">
            <v>40982</v>
          </cell>
        </row>
        <row r="1344">
          <cell r="A1344" t="str">
            <v>223006025T</v>
          </cell>
          <cell r="B1344" t="str">
            <v>Onroad</v>
          </cell>
          <cell r="C1344" t="str">
            <v>Highway Veh - Diesel - Light Duty Trucks 1 thru 4 (LDDT) - Urban Other Freeways &amp; Expressways: Tire Wear</v>
          </cell>
          <cell r="D1344" t="str">
            <v>Mobile - On-Road Diesel Light Duty Vehicles</v>
          </cell>
          <cell r="G1344" t="str">
            <v>Mobile Sources</v>
          </cell>
          <cell r="H1344" t="str">
            <v>Highway Vehicles - Diesel</v>
          </cell>
          <cell r="I1344" t="str">
            <v>Light Duty Diesel Trucks 1 thru 4 (M6) (LDDT)</v>
          </cell>
          <cell r="J1344" t="str">
            <v>Urban Other Freeways and Expressways: Tire Wear</v>
          </cell>
          <cell r="L1344" t="str">
            <v>2005</v>
          </cell>
          <cell r="M1344">
            <v>37300</v>
          </cell>
          <cell r="N1344">
            <v>40982</v>
          </cell>
        </row>
        <row r="1345">
          <cell r="A1345" t="str">
            <v>223006025X</v>
          </cell>
          <cell r="B1345" t="str">
            <v>Onroad</v>
          </cell>
          <cell r="C1345" t="str">
            <v>Highway Veh - Diesel - Light Duty Trucks 1 thru 4 (LDDT) - Urban Other Freeways &amp; Expressways: Exhaust</v>
          </cell>
          <cell r="D1345" t="str">
            <v>Mobile - On-Road Diesel Light Duty Vehicles</v>
          </cell>
          <cell r="G1345" t="str">
            <v>Mobile Sources</v>
          </cell>
          <cell r="H1345" t="str">
            <v>Highway Vehicles - Diesel</v>
          </cell>
          <cell r="I1345" t="str">
            <v>Light Duty Diesel Trucks 1 thru 4 (M6) (LDDT)</v>
          </cell>
          <cell r="J1345" t="str">
            <v>Urban Other Freeways and Expressways: Exhaust</v>
          </cell>
          <cell r="L1345" t="str">
            <v>2005</v>
          </cell>
          <cell r="M1345">
            <v>37300</v>
          </cell>
          <cell r="N1345">
            <v>40982</v>
          </cell>
        </row>
        <row r="1346">
          <cell r="A1346" t="str">
            <v>2230060270</v>
          </cell>
          <cell r="B1346" t="str">
            <v>Onroad</v>
          </cell>
          <cell r="C1346" t="str">
            <v>Highway Veh - Diesel - Light Duty Trucks 1 thru 4 (LDDT) - Urban Other Principal Arterial: Total</v>
          </cell>
          <cell r="D1346" t="str">
            <v>Mobile - On-Road Diesel Light Duty Vehicles</v>
          </cell>
          <cell r="G1346" t="str">
            <v>Mobile Sources</v>
          </cell>
          <cell r="H1346" t="str">
            <v>Highway Vehicles - Diesel</v>
          </cell>
          <cell r="I1346" t="str">
            <v>Light Duty Diesel Trucks 1 thru 4 (M6) (LDDT)</v>
          </cell>
          <cell r="J1346" t="str">
            <v>Urban Other Principal Arterial: Total</v>
          </cell>
          <cell r="N1346">
            <v>40982</v>
          </cell>
        </row>
        <row r="1347">
          <cell r="A1347" t="str">
            <v>2230060271</v>
          </cell>
          <cell r="B1347" t="str">
            <v>Onroad</v>
          </cell>
          <cell r="C1347" t="str">
            <v>Highway Veh - Diesel - Light Duty Trucks 1 thru 4 (LDDT) - Other Principal Arterial: Urban Time 1</v>
          </cell>
          <cell r="D1347" t="str">
            <v>Mobile - On-Road Diesel Light Duty Vehicles</v>
          </cell>
          <cell r="G1347" t="str">
            <v>Mobile Sources</v>
          </cell>
          <cell r="H1347" t="str">
            <v>Highway Vehicles - Diesel</v>
          </cell>
          <cell r="I1347" t="str">
            <v>Light Duty Diesel Trucks 1 thru 4 (M6) (LDDT)</v>
          </cell>
          <cell r="J1347" t="str">
            <v>Other Principal Arterial: Urban Time 1</v>
          </cell>
          <cell r="L1347" t="str">
            <v>2002</v>
          </cell>
          <cell r="N1347">
            <v>40982</v>
          </cell>
        </row>
        <row r="1348">
          <cell r="A1348" t="str">
            <v>2230060272</v>
          </cell>
          <cell r="B1348" t="str">
            <v>Onroad</v>
          </cell>
          <cell r="C1348" t="str">
            <v>Highway Veh - Diesel - Light Duty Trucks 1 thru 4 (LDDT) - Other Principal Arterial: Urban Time 2</v>
          </cell>
          <cell r="D1348" t="str">
            <v>Mobile - On-Road Diesel Light Duty Vehicles</v>
          </cell>
          <cell r="G1348" t="str">
            <v>Mobile Sources</v>
          </cell>
          <cell r="H1348" t="str">
            <v>Highway Vehicles - Diesel</v>
          </cell>
          <cell r="I1348" t="str">
            <v>Light Duty Diesel Trucks 1 thru 4 (M6) (LDDT)</v>
          </cell>
          <cell r="J1348" t="str">
            <v>Other Principal Arterial: Urban Time 2</v>
          </cell>
          <cell r="L1348" t="str">
            <v>2002</v>
          </cell>
          <cell r="N1348">
            <v>40982</v>
          </cell>
        </row>
        <row r="1349">
          <cell r="A1349" t="str">
            <v>2230060273</v>
          </cell>
          <cell r="B1349" t="str">
            <v>Onroad</v>
          </cell>
          <cell r="C1349" t="str">
            <v>Highway Veh - Diesel - Light Duty Trucks 1 thru 4 (LDDT) - Other Principal Arterial: Urban Time 3</v>
          </cell>
          <cell r="D1349" t="str">
            <v>Mobile - On-Road Diesel Light Duty Vehicles</v>
          </cell>
          <cell r="G1349" t="str">
            <v>Mobile Sources</v>
          </cell>
          <cell r="H1349" t="str">
            <v>Highway Vehicles - Diesel</v>
          </cell>
          <cell r="I1349" t="str">
            <v>Light Duty Diesel Trucks 1 thru 4 (M6) (LDDT)</v>
          </cell>
          <cell r="J1349" t="str">
            <v>Other Principal Arterial: Urban Time 3</v>
          </cell>
          <cell r="L1349" t="str">
            <v>2002</v>
          </cell>
          <cell r="N1349">
            <v>40982</v>
          </cell>
        </row>
        <row r="1350">
          <cell r="A1350" t="str">
            <v>2230060274</v>
          </cell>
          <cell r="B1350" t="str">
            <v>Onroad</v>
          </cell>
          <cell r="C1350" t="str">
            <v>Highway Veh - Diesel - Light Duty Trucks 1 thru 4 (LDDT) - Other Principal Arterial: Urban Time 4</v>
          </cell>
          <cell r="D1350" t="str">
            <v>Mobile - On-Road Diesel Light Duty Vehicles</v>
          </cell>
          <cell r="G1350" t="str">
            <v>Mobile Sources</v>
          </cell>
          <cell r="H1350" t="str">
            <v>Highway Vehicles - Diesel</v>
          </cell>
          <cell r="I1350" t="str">
            <v>Light Duty Diesel Trucks 1 thru 4 (M6) (LDDT)</v>
          </cell>
          <cell r="J1350" t="str">
            <v>Other Principal Arterial: Urban Time 4</v>
          </cell>
          <cell r="L1350" t="str">
            <v>2002</v>
          </cell>
          <cell r="N1350">
            <v>40982</v>
          </cell>
        </row>
        <row r="1351">
          <cell r="A1351" t="str">
            <v>223006027B</v>
          </cell>
          <cell r="B1351" t="str">
            <v>Onroad</v>
          </cell>
          <cell r="C1351" t="str">
            <v>Highway Veh - Diesel - Light Duty Trucks 1 thru 4 (LDDT) - Urban Other Principal Arterial: Brake Wear</v>
          </cell>
          <cell r="D1351" t="str">
            <v>Mobile - On-Road Diesel Light Duty Vehicles</v>
          </cell>
          <cell r="G1351" t="str">
            <v>Mobile Sources</v>
          </cell>
          <cell r="H1351" t="str">
            <v>Highway Vehicles - Diesel</v>
          </cell>
          <cell r="I1351" t="str">
            <v>Light Duty Diesel Trucks 1 thru 4 (M6) (LDDT)</v>
          </cell>
          <cell r="J1351" t="str">
            <v>Urban Other Principal Arterial: Brake Wear</v>
          </cell>
          <cell r="L1351" t="str">
            <v>2005</v>
          </cell>
          <cell r="M1351">
            <v>37300</v>
          </cell>
          <cell r="N1351">
            <v>40982</v>
          </cell>
        </row>
        <row r="1352">
          <cell r="A1352" t="str">
            <v>223006027T</v>
          </cell>
          <cell r="B1352" t="str">
            <v>Onroad</v>
          </cell>
          <cell r="C1352" t="str">
            <v>Highway Veh - Diesel - Light Duty Trucks 1 thru 4 (LDDT) - Urban Other Principal Arterial: Tire Wear</v>
          </cell>
          <cell r="D1352" t="str">
            <v>Mobile - On-Road Diesel Light Duty Vehicles</v>
          </cell>
          <cell r="G1352" t="str">
            <v>Mobile Sources</v>
          </cell>
          <cell r="H1352" t="str">
            <v>Highway Vehicles - Diesel</v>
          </cell>
          <cell r="I1352" t="str">
            <v>Light Duty Diesel Trucks 1 thru 4 (M6) (LDDT)</v>
          </cell>
          <cell r="J1352" t="str">
            <v>Urban Other Principal Arterial: Tire Wear</v>
          </cell>
          <cell r="L1352" t="str">
            <v>2005</v>
          </cell>
          <cell r="M1352">
            <v>37300</v>
          </cell>
          <cell r="N1352">
            <v>40982</v>
          </cell>
        </row>
        <row r="1353">
          <cell r="A1353" t="str">
            <v>223006027X</v>
          </cell>
          <cell r="B1353" t="str">
            <v>Onroad</v>
          </cell>
          <cell r="C1353" t="str">
            <v>Highway Veh - Diesel - Light Duty Trucks 1 thru 4 (LDDT) - Urban Other Principal Arterial: Exhaust</v>
          </cell>
          <cell r="D1353" t="str">
            <v>Mobile - On-Road Diesel Light Duty Vehicles</v>
          </cell>
          <cell r="G1353" t="str">
            <v>Mobile Sources</v>
          </cell>
          <cell r="H1353" t="str">
            <v>Highway Vehicles - Diesel</v>
          </cell>
          <cell r="I1353" t="str">
            <v>Light Duty Diesel Trucks 1 thru 4 (M6) (LDDT)</v>
          </cell>
          <cell r="J1353" t="str">
            <v>Urban Other Principal Arterial: Exhaust</v>
          </cell>
          <cell r="L1353" t="str">
            <v>2005</v>
          </cell>
          <cell r="M1353">
            <v>37300</v>
          </cell>
          <cell r="N1353">
            <v>40982</v>
          </cell>
        </row>
        <row r="1354">
          <cell r="A1354" t="str">
            <v>2230060290</v>
          </cell>
          <cell r="B1354" t="str">
            <v>Onroad</v>
          </cell>
          <cell r="C1354" t="str">
            <v>Highway Veh - Diesel - Light Duty Trucks 1 thru 4 (LDDT) - Urban Minor Arterial: Total</v>
          </cell>
          <cell r="D1354" t="str">
            <v>Mobile - On-Road Diesel Light Duty Vehicles</v>
          </cell>
          <cell r="G1354" t="str">
            <v>Mobile Sources</v>
          </cell>
          <cell r="H1354" t="str">
            <v>Highway Vehicles - Diesel</v>
          </cell>
          <cell r="I1354" t="str">
            <v>Light Duty Diesel Trucks 1 thru 4 (M6) (LDDT)</v>
          </cell>
          <cell r="J1354" t="str">
            <v>Urban Minor Arterial: Total</v>
          </cell>
          <cell r="N1354">
            <v>40982</v>
          </cell>
        </row>
        <row r="1355">
          <cell r="A1355" t="str">
            <v>2230060291</v>
          </cell>
          <cell r="B1355" t="str">
            <v>Onroad</v>
          </cell>
          <cell r="C1355" t="str">
            <v>Highway Veh - Diesel - Light Duty Trucks 1 thru 4 (LDDT) - Minor Arterial: Urban Time 1</v>
          </cell>
          <cell r="D1355" t="str">
            <v>Mobile - On-Road Diesel Light Duty Vehicles</v>
          </cell>
          <cell r="G1355" t="str">
            <v>Mobile Sources</v>
          </cell>
          <cell r="H1355" t="str">
            <v>Highway Vehicles - Diesel</v>
          </cell>
          <cell r="I1355" t="str">
            <v>Light Duty Diesel Trucks 1 thru 4 (M6) (LDDT)</v>
          </cell>
          <cell r="J1355" t="str">
            <v>Minor Arterial: Urban Time 1</v>
          </cell>
          <cell r="L1355" t="str">
            <v>2002</v>
          </cell>
          <cell r="N1355">
            <v>40982</v>
          </cell>
        </row>
        <row r="1356">
          <cell r="A1356" t="str">
            <v>2230060292</v>
          </cell>
          <cell r="B1356" t="str">
            <v>Onroad</v>
          </cell>
          <cell r="C1356" t="str">
            <v>Highway Veh - Diesel - Light Duty Trucks 1 thru 4 (LDDT) - Minor Arterial: Urban Time 2</v>
          </cell>
          <cell r="D1356" t="str">
            <v>Mobile - On-Road Diesel Light Duty Vehicles</v>
          </cell>
          <cell r="G1356" t="str">
            <v>Mobile Sources</v>
          </cell>
          <cell r="H1356" t="str">
            <v>Highway Vehicles - Diesel</v>
          </cell>
          <cell r="I1356" t="str">
            <v>Light Duty Diesel Trucks 1 thru 4 (M6) (LDDT)</v>
          </cell>
          <cell r="J1356" t="str">
            <v>Minor Arterial: Urban Time 2</v>
          </cell>
          <cell r="L1356" t="str">
            <v>2002</v>
          </cell>
          <cell r="N1356">
            <v>40982</v>
          </cell>
        </row>
        <row r="1357">
          <cell r="A1357" t="str">
            <v>2230060293</v>
          </cell>
          <cell r="B1357" t="str">
            <v>Onroad</v>
          </cell>
          <cell r="C1357" t="str">
            <v>Highway Veh - Diesel - Light Duty Trucks 1 thru 4 (LDDT) - Minor Arterial: Urban Time 3</v>
          </cell>
          <cell r="D1357" t="str">
            <v>Mobile - On-Road Diesel Light Duty Vehicles</v>
          </cell>
          <cell r="G1357" t="str">
            <v>Mobile Sources</v>
          </cell>
          <cell r="H1357" t="str">
            <v>Highway Vehicles - Diesel</v>
          </cell>
          <cell r="I1357" t="str">
            <v>Light Duty Diesel Trucks 1 thru 4 (M6) (LDDT)</v>
          </cell>
          <cell r="J1357" t="str">
            <v>Minor Arterial: Urban Time 3</v>
          </cell>
          <cell r="L1357" t="str">
            <v>2002</v>
          </cell>
          <cell r="N1357">
            <v>40982</v>
          </cell>
        </row>
        <row r="1358">
          <cell r="A1358" t="str">
            <v>2230060294</v>
          </cell>
          <cell r="B1358" t="str">
            <v>Onroad</v>
          </cell>
          <cell r="C1358" t="str">
            <v>Highway Veh - Diesel - Light Duty Trucks 1 thru 4 (LDDT) - Minor Arterial: Urban Time 4</v>
          </cell>
          <cell r="D1358" t="str">
            <v>Mobile - On-Road Diesel Light Duty Vehicles</v>
          </cell>
          <cell r="G1358" t="str">
            <v>Mobile Sources</v>
          </cell>
          <cell r="H1358" t="str">
            <v>Highway Vehicles - Diesel</v>
          </cell>
          <cell r="I1358" t="str">
            <v>Light Duty Diesel Trucks 1 thru 4 (M6) (LDDT)</v>
          </cell>
          <cell r="J1358" t="str">
            <v>Minor Arterial: Urban Time 4</v>
          </cell>
          <cell r="L1358" t="str">
            <v>2002</v>
          </cell>
          <cell r="N1358">
            <v>40982</v>
          </cell>
        </row>
        <row r="1359">
          <cell r="A1359" t="str">
            <v>223006029B</v>
          </cell>
          <cell r="B1359" t="str">
            <v>Onroad</v>
          </cell>
          <cell r="C1359" t="str">
            <v>Highway Veh - Diesel - Light Duty Trucks 1 thru 4 (LDDT) - Urban Minor Arterial: Brake Wear</v>
          </cell>
          <cell r="D1359" t="str">
            <v>Mobile - On-Road Diesel Light Duty Vehicles</v>
          </cell>
          <cell r="G1359" t="str">
            <v>Mobile Sources</v>
          </cell>
          <cell r="H1359" t="str">
            <v>Highway Vehicles - Diesel</v>
          </cell>
          <cell r="I1359" t="str">
            <v>Light Duty Diesel Trucks 1 thru 4 (M6) (LDDT)</v>
          </cell>
          <cell r="J1359" t="str">
            <v>Urban Minor Arterial: Brake Wear</v>
          </cell>
          <cell r="L1359" t="str">
            <v>2005</v>
          </cell>
          <cell r="M1359">
            <v>37300</v>
          </cell>
          <cell r="N1359">
            <v>40982</v>
          </cell>
        </row>
        <row r="1360">
          <cell r="A1360" t="str">
            <v>223006029T</v>
          </cell>
          <cell r="B1360" t="str">
            <v>Onroad</v>
          </cell>
          <cell r="C1360" t="str">
            <v>Highway Veh - Diesel - Light Duty Trucks 1 thru 4 (LDDT) - Urban Minor Arterial: Tire Wear</v>
          </cell>
          <cell r="D1360" t="str">
            <v>Mobile - On-Road Diesel Light Duty Vehicles</v>
          </cell>
          <cell r="G1360" t="str">
            <v>Mobile Sources</v>
          </cell>
          <cell r="H1360" t="str">
            <v>Highway Vehicles - Diesel</v>
          </cell>
          <cell r="I1360" t="str">
            <v>Light Duty Diesel Trucks 1 thru 4 (M6) (LDDT)</v>
          </cell>
          <cell r="J1360" t="str">
            <v>Urban Minor Arterial: Tire Wear</v>
          </cell>
          <cell r="L1360" t="str">
            <v>2005</v>
          </cell>
          <cell r="M1360">
            <v>37300</v>
          </cell>
          <cell r="N1360">
            <v>40982</v>
          </cell>
        </row>
        <row r="1361">
          <cell r="A1361" t="str">
            <v>223006029X</v>
          </cell>
          <cell r="B1361" t="str">
            <v>Onroad</v>
          </cell>
          <cell r="C1361" t="str">
            <v>Highway Veh - Diesel - Light Duty Trucks 1 thru 4 (LDDT) - Urban Minor Arterial: Exhaust</v>
          </cell>
          <cell r="D1361" t="str">
            <v>Mobile - On-Road Diesel Light Duty Vehicles</v>
          </cell>
          <cell r="G1361" t="str">
            <v>Mobile Sources</v>
          </cell>
          <cell r="H1361" t="str">
            <v>Highway Vehicles - Diesel</v>
          </cell>
          <cell r="I1361" t="str">
            <v>Light Duty Diesel Trucks 1 thru 4 (M6) (LDDT)</v>
          </cell>
          <cell r="J1361" t="str">
            <v>Urban Minor Arterial: Exhaust</v>
          </cell>
          <cell r="L1361" t="str">
            <v>2005</v>
          </cell>
          <cell r="M1361">
            <v>37300</v>
          </cell>
          <cell r="N1361">
            <v>40982</v>
          </cell>
        </row>
        <row r="1362">
          <cell r="A1362" t="str">
            <v>2230060310</v>
          </cell>
          <cell r="B1362" t="str">
            <v>Onroad</v>
          </cell>
          <cell r="C1362" t="str">
            <v>Highway Veh - Diesel - Light Duty Trucks 1 thru 4 (LDDT) - Urban Collector: Total</v>
          </cell>
          <cell r="D1362" t="str">
            <v>Mobile - On-Road Diesel Light Duty Vehicles</v>
          </cell>
          <cell r="G1362" t="str">
            <v>Mobile Sources</v>
          </cell>
          <cell r="H1362" t="str">
            <v>Highway Vehicles - Diesel</v>
          </cell>
          <cell r="I1362" t="str">
            <v>Light Duty Diesel Trucks 1 thru 4 (M6) (LDDT)</v>
          </cell>
          <cell r="J1362" t="str">
            <v>Urban Collector: Total</v>
          </cell>
          <cell r="N1362">
            <v>40982</v>
          </cell>
        </row>
        <row r="1363">
          <cell r="A1363" t="str">
            <v>2230060311</v>
          </cell>
          <cell r="B1363" t="str">
            <v>Onroad</v>
          </cell>
          <cell r="C1363" t="str">
            <v>Highway Veh - Diesel - Light Duty Trucks 1 thru 4 (LDDT) - Collector: Urban Time 1</v>
          </cell>
          <cell r="D1363" t="str">
            <v>Mobile - On-Road Diesel Light Duty Vehicles</v>
          </cell>
          <cell r="G1363" t="str">
            <v>Mobile Sources</v>
          </cell>
          <cell r="H1363" t="str">
            <v>Highway Vehicles - Diesel</v>
          </cell>
          <cell r="I1363" t="str">
            <v>Light Duty Diesel Trucks 1 thru 4 (M6) (LDDT)</v>
          </cell>
          <cell r="J1363" t="str">
            <v>Collector: Urban Time 1</v>
          </cell>
          <cell r="L1363" t="str">
            <v>2002</v>
          </cell>
          <cell r="N1363">
            <v>40982</v>
          </cell>
        </row>
        <row r="1364">
          <cell r="A1364" t="str">
            <v>2230060312</v>
          </cell>
          <cell r="B1364" t="str">
            <v>Onroad</v>
          </cell>
          <cell r="C1364" t="str">
            <v>Highway Veh - Diesel - Light Duty Trucks 1 thru 4 (LDDT) - Collector: Urban Time 2</v>
          </cell>
          <cell r="D1364" t="str">
            <v>Mobile - On-Road Diesel Light Duty Vehicles</v>
          </cell>
          <cell r="G1364" t="str">
            <v>Mobile Sources</v>
          </cell>
          <cell r="H1364" t="str">
            <v>Highway Vehicles - Diesel</v>
          </cell>
          <cell r="I1364" t="str">
            <v>Light Duty Diesel Trucks 1 thru 4 (M6) (LDDT)</v>
          </cell>
          <cell r="J1364" t="str">
            <v>Collector: Urban Time 2</v>
          </cell>
          <cell r="L1364" t="str">
            <v>2002</v>
          </cell>
          <cell r="N1364">
            <v>40982</v>
          </cell>
        </row>
        <row r="1365">
          <cell r="A1365" t="str">
            <v>2230060313</v>
          </cell>
          <cell r="B1365" t="str">
            <v>Onroad</v>
          </cell>
          <cell r="C1365" t="str">
            <v>Highway Veh - Diesel - Light Duty Trucks 1 thru 4 (LDDT) - Collector: Urban Time 3</v>
          </cell>
          <cell r="D1365" t="str">
            <v>Mobile - On-Road Diesel Light Duty Vehicles</v>
          </cell>
          <cell r="G1365" t="str">
            <v>Mobile Sources</v>
          </cell>
          <cell r="H1365" t="str">
            <v>Highway Vehicles - Diesel</v>
          </cell>
          <cell r="I1365" t="str">
            <v>Light Duty Diesel Trucks 1 thru 4 (M6) (LDDT)</v>
          </cell>
          <cell r="J1365" t="str">
            <v>Collector: Urban Time 3</v>
          </cell>
          <cell r="L1365" t="str">
            <v>2002</v>
          </cell>
          <cell r="N1365">
            <v>40982</v>
          </cell>
        </row>
        <row r="1366">
          <cell r="A1366" t="str">
            <v>2230060314</v>
          </cell>
          <cell r="B1366" t="str">
            <v>Onroad</v>
          </cell>
          <cell r="C1366" t="str">
            <v>Highway Veh - Diesel - Light Duty Trucks 1 thru 4 (LDDT) - Collector: Urban Time 4</v>
          </cell>
          <cell r="D1366" t="str">
            <v>Mobile - On-Road Diesel Light Duty Vehicles</v>
          </cell>
          <cell r="G1366" t="str">
            <v>Mobile Sources</v>
          </cell>
          <cell r="H1366" t="str">
            <v>Highway Vehicles - Diesel</v>
          </cell>
          <cell r="I1366" t="str">
            <v>Light Duty Diesel Trucks 1 thru 4 (M6) (LDDT)</v>
          </cell>
          <cell r="J1366" t="str">
            <v>Collector: Urban Time 4</v>
          </cell>
          <cell r="L1366" t="str">
            <v>2002</v>
          </cell>
          <cell r="N1366">
            <v>40982</v>
          </cell>
        </row>
        <row r="1367">
          <cell r="A1367" t="str">
            <v>223006031B</v>
          </cell>
          <cell r="B1367" t="str">
            <v>Onroad</v>
          </cell>
          <cell r="C1367" t="str">
            <v>Highway Veh - Diesel - Light Duty Trucks 1 thru 4 (LDDT) - Urban Collector: Brake Wear</v>
          </cell>
          <cell r="D1367" t="str">
            <v>Mobile - On-Road Diesel Light Duty Vehicles</v>
          </cell>
          <cell r="G1367" t="str">
            <v>Mobile Sources</v>
          </cell>
          <cell r="H1367" t="str">
            <v>Highway Vehicles - Diesel</v>
          </cell>
          <cell r="I1367" t="str">
            <v>Light Duty Diesel Trucks 1 thru 4 (M6) (LDDT)</v>
          </cell>
          <cell r="J1367" t="str">
            <v>Urban Collector: Brake Wear</v>
          </cell>
          <cell r="L1367" t="str">
            <v>2005</v>
          </cell>
          <cell r="M1367">
            <v>37300</v>
          </cell>
          <cell r="N1367">
            <v>40982</v>
          </cell>
        </row>
        <row r="1368">
          <cell r="A1368" t="str">
            <v>223006031T</v>
          </cell>
          <cell r="B1368" t="str">
            <v>Onroad</v>
          </cell>
          <cell r="C1368" t="str">
            <v>Highway Veh - Diesel - Light Duty Trucks 1 thru 4 (LDDT) - Urban Collector: Tire Wear</v>
          </cell>
          <cell r="D1368" t="str">
            <v>Mobile - On-Road Diesel Light Duty Vehicles</v>
          </cell>
          <cell r="G1368" t="str">
            <v>Mobile Sources</v>
          </cell>
          <cell r="H1368" t="str">
            <v>Highway Vehicles - Diesel</v>
          </cell>
          <cell r="I1368" t="str">
            <v>Light Duty Diesel Trucks 1 thru 4 (M6) (LDDT)</v>
          </cell>
          <cell r="J1368" t="str">
            <v>Urban Collector: Tire Wear</v>
          </cell>
          <cell r="L1368" t="str">
            <v>2005</v>
          </cell>
          <cell r="M1368">
            <v>37300</v>
          </cell>
          <cell r="N1368">
            <v>40982</v>
          </cell>
        </row>
        <row r="1369">
          <cell r="A1369" t="str">
            <v>223006031X</v>
          </cell>
          <cell r="B1369" t="str">
            <v>Onroad</v>
          </cell>
          <cell r="C1369" t="str">
            <v>Highway Veh - Diesel - Light Duty Trucks 1 thru 4 (LDDT) - Urban Collector: Exhaust</v>
          </cell>
          <cell r="D1369" t="str">
            <v>Mobile - On-Road Diesel Light Duty Vehicles</v>
          </cell>
          <cell r="G1369" t="str">
            <v>Mobile Sources</v>
          </cell>
          <cell r="H1369" t="str">
            <v>Highway Vehicles - Diesel</v>
          </cell>
          <cell r="I1369" t="str">
            <v>Light Duty Diesel Trucks 1 thru 4 (M6) (LDDT)</v>
          </cell>
          <cell r="J1369" t="str">
            <v>Urban Collector: Exhaust</v>
          </cell>
          <cell r="L1369" t="str">
            <v>2005</v>
          </cell>
          <cell r="M1369">
            <v>37300</v>
          </cell>
          <cell r="N1369">
            <v>40982</v>
          </cell>
        </row>
        <row r="1370">
          <cell r="A1370" t="str">
            <v>2230060330</v>
          </cell>
          <cell r="B1370" t="str">
            <v>Onroad</v>
          </cell>
          <cell r="C1370" t="str">
            <v>Highway Veh - Diesel - Light Duty Trucks 1 thru 4 (LDDT) - Urban Local: Total</v>
          </cell>
          <cell r="D1370" t="str">
            <v>Mobile - On-Road Diesel Light Duty Vehicles</v>
          </cell>
          <cell r="G1370" t="str">
            <v>Mobile Sources</v>
          </cell>
          <cell r="H1370" t="str">
            <v>Highway Vehicles - Diesel</v>
          </cell>
          <cell r="I1370" t="str">
            <v>Light Duty Diesel Trucks 1 thru 4 (M6) (LDDT)</v>
          </cell>
          <cell r="J1370" t="str">
            <v>Urban Local: Total</v>
          </cell>
          <cell r="N1370">
            <v>40982</v>
          </cell>
        </row>
        <row r="1371">
          <cell r="A1371" t="str">
            <v>2230060331</v>
          </cell>
          <cell r="B1371" t="str">
            <v>Onroad</v>
          </cell>
          <cell r="C1371" t="str">
            <v>Highway Veh - Diesel - Light Duty Trucks 1 thru 4 (LDDT) - Local: Urban Time 1</v>
          </cell>
          <cell r="D1371" t="str">
            <v>Mobile - On-Road Diesel Light Duty Vehicles</v>
          </cell>
          <cell r="G1371" t="str">
            <v>Mobile Sources</v>
          </cell>
          <cell r="H1371" t="str">
            <v>Highway Vehicles - Diesel</v>
          </cell>
          <cell r="I1371" t="str">
            <v>Light Duty Diesel Trucks 1 thru 4 (M6) (LDDT)</v>
          </cell>
          <cell r="J1371" t="str">
            <v>Local: Urban Time 1</v>
          </cell>
          <cell r="L1371" t="str">
            <v>2002</v>
          </cell>
          <cell r="N1371">
            <v>40982</v>
          </cell>
        </row>
        <row r="1372">
          <cell r="A1372" t="str">
            <v>2230060332</v>
          </cell>
          <cell r="B1372" t="str">
            <v>Onroad</v>
          </cell>
          <cell r="C1372" t="str">
            <v>Highway Veh - Diesel - Light Duty Trucks 1 thru 4 (LDDT) - Local: Urban Time 2</v>
          </cell>
          <cell r="D1372" t="str">
            <v>Mobile - On-Road Diesel Light Duty Vehicles</v>
          </cell>
          <cell r="G1372" t="str">
            <v>Mobile Sources</v>
          </cell>
          <cell r="H1372" t="str">
            <v>Highway Vehicles - Diesel</v>
          </cell>
          <cell r="I1372" t="str">
            <v>Light Duty Diesel Trucks 1 thru 4 (M6) (LDDT)</v>
          </cell>
          <cell r="J1372" t="str">
            <v>Local: Urban Time 2</v>
          </cell>
          <cell r="L1372" t="str">
            <v>2002</v>
          </cell>
          <cell r="N1372">
            <v>40982</v>
          </cell>
        </row>
        <row r="1373">
          <cell r="A1373" t="str">
            <v>2230060333</v>
          </cell>
          <cell r="B1373" t="str">
            <v>Onroad</v>
          </cell>
          <cell r="C1373" t="str">
            <v>Highway Veh - Diesel - Light Duty Trucks 1 thru 4 (LDDT) - Local: Urban Time 3</v>
          </cell>
          <cell r="D1373" t="str">
            <v>Mobile - On-Road Diesel Light Duty Vehicles</v>
          </cell>
          <cell r="G1373" t="str">
            <v>Mobile Sources</v>
          </cell>
          <cell r="H1373" t="str">
            <v>Highway Vehicles - Diesel</v>
          </cell>
          <cell r="I1373" t="str">
            <v>Light Duty Diesel Trucks 1 thru 4 (M6) (LDDT)</v>
          </cell>
          <cell r="J1373" t="str">
            <v>Local: Urban Time 3</v>
          </cell>
          <cell r="L1373" t="str">
            <v>2002</v>
          </cell>
          <cell r="N1373">
            <v>40982</v>
          </cell>
        </row>
        <row r="1374">
          <cell r="A1374" t="str">
            <v>2230060334</v>
          </cell>
          <cell r="B1374" t="str">
            <v>Onroad</v>
          </cell>
          <cell r="C1374" t="str">
            <v>Highway Veh - Diesel - Light Duty Trucks 1 thru 4 (LDDT) - Local: Urban Time 4</v>
          </cell>
          <cell r="D1374" t="str">
            <v>Mobile - On-Road Diesel Light Duty Vehicles</v>
          </cell>
          <cell r="G1374" t="str">
            <v>Mobile Sources</v>
          </cell>
          <cell r="H1374" t="str">
            <v>Highway Vehicles - Diesel</v>
          </cell>
          <cell r="I1374" t="str">
            <v>Light Duty Diesel Trucks 1 thru 4 (M6) (LDDT)</v>
          </cell>
          <cell r="J1374" t="str">
            <v>Local: Urban Time 4</v>
          </cell>
          <cell r="L1374" t="str">
            <v>2002</v>
          </cell>
          <cell r="N1374">
            <v>40982</v>
          </cell>
        </row>
        <row r="1375">
          <cell r="A1375" t="str">
            <v>223006033B</v>
          </cell>
          <cell r="B1375" t="str">
            <v>Onroad</v>
          </cell>
          <cell r="C1375" t="str">
            <v>Highway Veh - Diesel - Light Duty Trucks 1 thru 4 (LDDT) - Urban Local: Brake Wear</v>
          </cell>
          <cell r="D1375" t="str">
            <v>Mobile - On-Road Diesel Light Duty Vehicles</v>
          </cell>
          <cell r="G1375" t="str">
            <v>Mobile Sources</v>
          </cell>
          <cell r="H1375" t="str">
            <v>Highway Vehicles - Diesel</v>
          </cell>
          <cell r="I1375" t="str">
            <v>Light Duty Diesel Trucks 1 thru 4 (M6) (LDDT)</v>
          </cell>
          <cell r="J1375" t="str">
            <v>Urban Local: Brake Wear</v>
          </cell>
          <cell r="L1375" t="str">
            <v>2005</v>
          </cell>
          <cell r="M1375">
            <v>37300</v>
          </cell>
          <cell r="N1375">
            <v>40982</v>
          </cell>
        </row>
        <row r="1376">
          <cell r="A1376" t="str">
            <v>223006033T</v>
          </cell>
          <cell r="B1376" t="str">
            <v>Onroad</v>
          </cell>
          <cell r="C1376" t="str">
            <v>Highway Veh - Diesel - Light Duty Trucks 1 thru 4 (LDDT) - Urban Local: Tire Wear</v>
          </cell>
          <cell r="D1376" t="str">
            <v>Mobile - On-Road Diesel Light Duty Vehicles</v>
          </cell>
          <cell r="G1376" t="str">
            <v>Mobile Sources</v>
          </cell>
          <cell r="H1376" t="str">
            <v>Highway Vehicles - Diesel</v>
          </cell>
          <cell r="I1376" t="str">
            <v>Light Duty Diesel Trucks 1 thru 4 (M6) (LDDT)</v>
          </cell>
          <cell r="J1376" t="str">
            <v>Urban Local: Tire Wear</v>
          </cell>
          <cell r="L1376" t="str">
            <v>2005</v>
          </cell>
          <cell r="M1376">
            <v>37300</v>
          </cell>
          <cell r="N1376">
            <v>40982</v>
          </cell>
        </row>
        <row r="1377">
          <cell r="A1377" t="str">
            <v>223006033X</v>
          </cell>
          <cell r="B1377" t="str">
            <v>Onroad</v>
          </cell>
          <cell r="C1377" t="str">
            <v>Highway Veh - Diesel - Light Duty Trucks 1 thru 4 (LDDT) - Urban Local: Exhaust</v>
          </cell>
          <cell r="D1377" t="str">
            <v>Mobile - On-Road Diesel Light Duty Vehicles</v>
          </cell>
          <cell r="G1377" t="str">
            <v>Mobile Sources</v>
          </cell>
          <cell r="H1377" t="str">
            <v>Highway Vehicles - Diesel</v>
          </cell>
          <cell r="I1377" t="str">
            <v>Light Duty Diesel Trucks 1 thru 4 (M6) (LDDT)</v>
          </cell>
          <cell r="J1377" t="str">
            <v>Urban Local: Exhaust</v>
          </cell>
          <cell r="L1377" t="str">
            <v>2005</v>
          </cell>
          <cell r="M1377">
            <v>37300</v>
          </cell>
          <cell r="N1377">
            <v>40982</v>
          </cell>
        </row>
        <row r="1378">
          <cell r="A1378" t="str">
            <v>2230060350</v>
          </cell>
          <cell r="B1378" t="str">
            <v>Onroad</v>
          </cell>
          <cell r="C1378" t="str">
            <v>Highway Veh - Diesel - Light Duty Trucks 1 thru 4 (LDDT) - Parking Area: Rural</v>
          </cell>
          <cell r="D1378" t="str">
            <v>Mobile - On-Road Diesel Light Duty Vehicles</v>
          </cell>
          <cell r="G1378" t="str">
            <v>Mobile Sources</v>
          </cell>
          <cell r="H1378" t="str">
            <v>Highway Vehicles - Diesel</v>
          </cell>
          <cell r="I1378" t="str">
            <v>Light Duty Diesel Trucks 1 thru 4 (M6) (LDDT)</v>
          </cell>
          <cell r="J1378" t="str">
            <v>Parking Area: Rural</v>
          </cell>
          <cell r="L1378" t="str">
            <v>2008</v>
          </cell>
          <cell r="M1378">
            <v>39654</v>
          </cell>
          <cell r="N1378">
            <v>40982</v>
          </cell>
        </row>
        <row r="1379">
          <cell r="A1379" t="str">
            <v>2230060370</v>
          </cell>
          <cell r="B1379" t="str">
            <v>Onroad</v>
          </cell>
          <cell r="C1379" t="str">
            <v>Highway Veh - Diesel - Light Duty Trucks 1 thru 4 (LDDT) - Parking Area: Urban</v>
          </cell>
          <cell r="D1379" t="str">
            <v>Mobile - On-Road Diesel Light Duty Vehicles</v>
          </cell>
          <cell r="G1379" t="str">
            <v>Mobile Sources</v>
          </cell>
          <cell r="H1379" t="str">
            <v>Highway Vehicles - Diesel</v>
          </cell>
          <cell r="I1379" t="str">
            <v>Light Duty Diesel Trucks 1 thru 4 (M6) (LDDT)</v>
          </cell>
          <cell r="J1379" t="str">
            <v>Parking Area: Urban</v>
          </cell>
          <cell r="L1379" t="str">
            <v>2008</v>
          </cell>
          <cell r="M1379">
            <v>39917</v>
          </cell>
          <cell r="N1379">
            <v>40982</v>
          </cell>
        </row>
        <row r="1380">
          <cell r="A1380" t="str">
            <v>2230060390</v>
          </cell>
          <cell r="B1380" t="str">
            <v>Onroad</v>
          </cell>
          <cell r="C1380" t="str">
            <v>Highway Veh - Diesel - Light Duty Trucks 1 thru 4 (LDDT) - Parking Area: Total</v>
          </cell>
          <cell r="D1380" t="str">
            <v>Mobile - On-Road Diesel Light Duty Vehicles</v>
          </cell>
          <cell r="G1380" t="str">
            <v>Mobile Sources</v>
          </cell>
          <cell r="H1380" t="str">
            <v>Highway Vehicles - Diesel</v>
          </cell>
          <cell r="I1380" t="str">
            <v>Light Duty Diesel Trucks 1 thru 4 (M6) (LDDT)</v>
          </cell>
          <cell r="J1380" t="str">
            <v>Parking Area: Total</v>
          </cell>
          <cell r="M1380">
            <v>40835</v>
          </cell>
          <cell r="N1380">
            <v>40982</v>
          </cell>
        </row>
        <row r="1381">
          <cell r="A1381" t="str">
            <v>2230070000</v>
          </cell>
          <cell r="B1381" t="str">
            <v>Onroad</v>
          </cell>
          <cell r="C1381" t="str">
            <v>Highway Veh - Diesel - All HDDV incl Buses - Total: All Road Types</v>
          </cell>
          <cell r="D1381" t="str">
            <v>Mobile - On-Road Diesel Heavy Duty Vehicles</v>
          </cell>
          <cell r="G1381" t="str">
            <v>Mobile Sources</v>
          </cell>
          <cell r="H1381" t="str">
            <v>Highway Vehicles - Diesel</v>
          </cell>
          <cell r="I1381" t="str">
            <v>All HDDV including Buses (use subdivisions -071 thru -075 if possible)</v>
          </cell>
          <cell r="J1381" t="str">
            <v>Total: All Road Types</v>
          </cell>
          <cell r="L1381" t="str">
            <v>2005</v>
          </cell>
          <cell r="N1381">
            <v>40982</v>
          </cell>
        </row>
        <row r="1382">
          <cell r="A1382" t="str">
            <v>2230070110</v>
          </cell>
          <cell r="B1382" t="str">
            <v>Onroad</v>
          </cell>
          <cell r="C1382" t="str">
            <v>Highway Veh - Diesel - All HDDV incl Buses - Rural Interstate: Total</v>
          </cell>
          <cell r="D1382" t="str">
            <v>Mobile - On-Road Diesel Heavy Duty Vehicles</v>
          </cell>
          <cell r="G1382" t="str">
            <v>Mobile Sources</v>
          </cell>
          <cell r="H1382" t="str">
            <v>Highway Vehicles - Diesel</v>
          </cell>
          <cell r="I1382" t="str">
            <v>All HDDV including Buses (use subdivisions -071 thru -075 if possible)</v>
          </cell>
          <cell r="J1382" t="str">
            <v>Rural Interstate: Total</v>
          </cell>
          <cell r="L1382" t="str">
            <v>2005</v>
          </cell>
          <cell r="N1382">
            <v>40982</v>
          </cell>
        </row>
        <row r="1383">
          <cell r="A1383" t="str">
            <v>2230070111</v>
          </cell>
          <cell r="B1383" t="str">
            <v>Onroad</v>
          </cell>
          <cell r="C1383" t="str">
            <v>Highway Veh - Diesel - All HDDV incl Buses - Interstate: Rural Time 1</v>
          </cell>
          <cell r="D1383" t="str">
            <v>Mobile - On-Road Diesel Heavy Duty Vehicles</v>
          </cell>
          <cell r="G1383" t="str">
            <v>Mobile Sources</v>
          </cell>
          <cell r="H1383" t="str">
            <v>Highway Vehicles - Diesel</v>
          </cell>
          <cell r="I1383" t="str">
            <v>All HDDV including Buses (use subdivisions -071 thru -075 if possible)</v>
          </cell>
          <cell r="J1383" t="str">
            <v>Interstate: Rural Time 1</v>
          </cell>
          <cell r="L1383" t="str">
            <v>2002</v>
          </cell>
          <cell r="N1383">
            <v>40982</v>
          </cell>
        </row>
        <row r="1384">
          <cell r="A1384" t="str">
            <v>2230070112</v>
          </cell>
          <cell r="B1384" t="str">
            <v>Onroad</v>
          </cell>
          <cell r="C1384" t="str">
            <v>Highway Veh - Diesel - All HDDV incl Buses - Interstate: Rural Time 2</v>
          </cell>
          <cell r="D1384" t="str">
            <v>Mobile - On-Road Diesel Heavy Duty Vehicles</v>
          </cell>
          <cell r="G1384" t="str">
            <v>Mobile Sources</v>
          </cell>
          <cell r="H1384" t="str">
            <v>Highway Vehicles - Diesel</v>
          </cell>
          <cell r="I1384" t="str">
            <v>All HDDV including Buses (use subdivisions -071 thru -075 if possible)</v>
          </cell>
          <cell r="J1384" t="str">
            <v>Interstate: Rural Time 2</v>
          </cell>
          <cell r="L1384" t="str">
            <v>2002</v>
          </cell>
          <cell r="N1384">
            <v>40982</v>
          </cell>
        </row>
        <row r="1385">
          <cell r="A1385" t="str">
            <v>2230070113</v>
          </cell>
          <cell r="B1385" t="str">
            <v>Onroad</v>
          </cell>
          <cell r="C1385" t="str">
            <v>Highway Veh - Diesel - All HDDV incl Buses - Interstate: Rural Time 3</v>
          </cell>
          <cell r="D1385" t="str">
            <v>Mobile - On-Road Diesel Heavy Duty Vehicles</v>
          </cell>
          <cell r="G1385" t="str">
            <v>Mobile Sources</v>
          </cell>
          <cell r="H1385" t="str">
            <v>Highway Vehicles - Diesel</v>
          </cell>
          <cell r="I1385" t="str">
            <v>All HDDV including Buses (use subdivisions -071 thru -075 if possible)</v>
          </cell>
          <cell r="J1385" t="str">
            <v>Interstate: Rural Time 3</v>
          </cell>
          <cell r="L1385" t="str">
            <v>2002</v>
          </cell>
          <cell r="N1385">
            <v>40982</v>
          </cell>
        </row>
        <row r="1386">
          <cell r="A1386" t="str">
            <v>2230070114</v>
          </cell>
          <cell r="B1386" t="str">
            <v>Onroad</v>
          </cell>
          <cell r="C1386" t="str">
            <v>Highway Veh - Diesel - All HDDV incl Buses - Interstate: Rural Time 4</v>
          </cell>
          <cell r="D1386" t="str">
            <v>Mobile - On-Road Diesel Heavy Duty Vehicles</v>
          </cell>
          <cell r="G1386" t="str">
            <v>Mobile Sources</v>
          </cell>
          <cell r="H1386" t="str">
            <v>Highway Vehicles - Diesel</v>
          </cell>
          <cell r="I1386" t="str">
            <v>All HDDV including Buses (use subdivisions -071 thru -075 if possible)</v>
          </cell>
          <cell r="J1386" t="str">
            <v>Interstate: Rural Time 4</v>
          </cell>
          <cell r="L1386" t="str">
            <v>2002</v>
          </cell>
          <cell r="N1386">
            <v>40982</v>
          </cell>
        </row>
        <row r="1387">
          <cell r="A1387" t="str">
            <v>2230070130</v>
          </cell>
          <cell r="B1387" t="str">
            <v>Onroad</v>
          </cell>
          <cell r="C1387" t="str">
            <v>Highway Veh - Diesel - All HDDV incl Buses - Rural Other Principal Arterial: Total</v>
          </cell>
          <cell r="D1387" t="str">
            <v>Mobile - On-Road Diesel Heavy Duty Vehicles</v>
          </cell>
          <cell r="G1387" t="str">
            <v>Mobile Sources</v>
          </cell>
          <cell r="H1387" t="str">
            <v>Highway Vehicles - Diesel</v>
          </cell>
          <cell r="I1387" t="str">
            <v>All HDDV including Buses (use subdivisions -071 thru -075 if possible)</v>
          </cell>
          <cell r="J1387" t="str">
            <v>Rural Other Principal Arterial: Total</v>
          </cell>
          <cell r="L1387" t="str">
            <v>2005</v>
          </cell>
          <cell r="N1387">
            <v>40982</v>
          </cell>
        </row>
        <row r="1388">
          <cell r="A1388" t="str">
            <v>2230070131</v>
          </cell>
          <cell r="B1388" t="str">
            <v>Onroad</v>
          </cell>
          <cell r="C1388" t="str">
            <v>Highway Veh - Diesel - All HDDV incl Buses - Other Principal Arterial: Rural Time 1</v>
          </cell>
          <cell r="D1388" t="str">
            <v>Mobile - On-Road Diesel Heavy Duty Vehicles</v>
          </cell>
          <cell r="G1388" t="str">
            <v>Mobile Sources</v>
          </cell>
          <cell r="H1388" t="str">
            <v>Highway Vehicles - Diesel</v>
          </cell>
          <cell r="I1388" t="str">
            <v>All HDDV including Buses (use subdivisions -071 thru -075 if possible)</v>
          </cell>
          <cell r="J1388" t="str">
            <v>Other Principal Arterial: Rural Time 1</v>
          </cell>
          <cell r="L1388" t="str">
            <v>2002</v>
          </cell>
          <cell r="N1388">
            <v>40982</v>
          </cell>
        </row>
        <row r="1389">
          <cell r="A1389" t="str">
            <v>2230070132</v>
          </cell>
          <cell r="B1389" t="str">
            <v>Onroad</v>
          </cell>
          <cell r="C1389" t="str">
            <v>Highway Veh - Diesel - All HDDV incl Buses - Other Principal Arterial: Rural Time 2</v>
          </cell>
          <cell r="D1389" t="str">
            <v>Mobile - On-Road Diesel Heavy Duty Vehicles</v>
          </cell>
          <cell r="G1389" t="str">
            <v>Mobile Sources</v>
          </cell>
          <cell r="H1389" t="str">
            <v>Highway Vehicles - Diesel</v>
          </cell>
          <cell r="I1389" t="str">
            <v>All HDDV including Buses (use subdivisions -071 thru -075 if possible)</v>
          </cell>
          <cell r="J1389" t="str">
            <v>Other Principal Arterial: Rural Time 2</v>
          </cell>
          <cell r="L1389" t="str">
            <v>2002</v>
          </cell>
          <cell r="N1389">
            <v>40982</v>
          </cell>
        </row>
        <row r="1390">
          <cell r="A1390" t="str">
            <v>2230070133</v>
          </cell>
          <cell r="B1390" t="str">
            <v>Onroad</v>
          </cell>
          <cell r="C1390" t="str">
            <v>Highway Veh - Diesel - All HDDV incl Buses - Other Principal Arterial: Rural Time 3</v>
          </cell>
          <cell r="D1390" t="str">
            <v>Mobile - On-Road Diesel Heavy Duty Vehicles</v>
          </cell>
          <cell r="G1390" t="str">
            <v>Mobile Sources</v>
          </cell>
          <cell r="H1390" t="str">
            <v>Highway Vehicles - Diesel</v>
          </cell>
          <cell r="I1390" t="str">
            <v>All HDDV including Buses (use subdivisions -071 thru -075 if possible)</v>
          </cell>
          <cell r="J1390" t="str">
            <v>Other Principal Arterial: Rural Time 3</v>
          </cell>
          <cell r="L1390" t="str">
            <v>2002</v>
          </cell>
          <cell r="N1390">
            <v>40982</v>
          </cell>
        </row>
        <row r="1391">
          <cell r="A1391" t="str">
            <v>2230070134</v>
          </cell>
          <cell r="B1391" t="str">
            <v>Onroad</v>
          </cell>
          <cell r="C1391" t="str">
            <v>Highway Veh - Diesel - All HDDV incl Buses - Other Principal Arterial: Rural Time 4</v>
          </cell>
          <cell r="D1391" t="str">
            <v>Mobile - On-Road Diesel Heavy Duty Vehicles</v>
          </cell>
          <cell r="G1391" t="str">
            <v>Mobile Sources</v>
          </cell>
          <cell r="H1391" t="str">
            <v>Highway Vehicles - Diesel</v>
          </cell>
          <cell r="I1391" t="str">
            <v>All HDDV including Buses (use subdivisions -071 thru -075 if possible)</v>
          </cell>
          <cell r="J1391" t="str">
            <v>Other Principal Arterial: Rural Time 4</v>
          </cell>
          <cell r="L1391" t="str">
            <v>2002</v>
          </cell>
          <cell r="N1391">
            <v>40982</v>
          </cell>
        </row>
        <row r="1392">
          <cell r="A1392" t="str">
            <v>2230070150</v>
          </cell>
          <cell r="B1392" t="str">
            <v>Onroad</v>
          </cell>
          <cell r="C1392" t="str">
            <v>Highway Veh - Diesel - All HDDV incl Buses - Rural Minor Arterial: Total</v>
          </cell>
          <cell r="D1392" t="str">
            <v>Mobile - On-Road Diesel Heavy Duty Vehicles</v>
          </cell>
          <cell r="G1392" t="str">
            <v>Mobile Sources</v>
          </cell>
          <cell r="H1392" t="str">
            <v>Highway Vehicles - Diesel</v>
          </cell>
          <cell r="I1392" t="str">
            <v>All HDDV including Buses (use subdivisions -071 thru -075 if possible)</v>
          </cell>
          <cell r="J1392" t="str">
            <v>Rural Minor Arterial: Total</v>
          </cell>
          <cell r="L1392" t="str">
            <v>2005</v>
          </cell>
          <cell r="N1392">
            <v>40982</v>
          </cell>
        </row>
        <row r="1393">
          <cell r="A1393" t="str">
            <v>2230070151</v>
          </cell>
          <cell r="B1393" t="str">
            <v>Onroad</v>
          </cell>
          <cell r="C1393" t="str">
            <v>Highway Veh - Diesel - All HDDV incl Buses - Minor Arterial: Rural Time 1</v>
          </cell>
          <cell r="D1393" t="str">
            <v>Mobile - On-Road Diesel Heavy Duty Vehicles</v>
          </cell>
          <cell r="G1393" t="str">
            <v>Mobile Sources</v>
          </cell>
          <cell r="H1393" t="str">
            <v>Highway Vehicles - Diesel</v>
          </cell>
          <cell r="I1393" t="str">
            <v>All HDDV including Buses (use subdivisions -071 thru -075 if possible)</v>
          </cell>
          <cell r="J1393" t="str">
            <v>Minor Arterial: Rural Time 1</v>
          </cell>
          <cell r="L1393" t="str">
            <v>2002</v>
          </cell>
          <cell r="N1393">
            <v>40982</v>
          </cell>
        </row>
        <row r="1394">
          <cell r="A1394" t="str">
            <v>2230070152</v>
          </cell>
          <cell r="B1394" t="str">
            <v>Onroad</v>
          </cell>
          <cell r="C1394" t="str">
            <v>Highway Veh - Diesel - All HDDV incl Buses - Minor Arterial: Rural Time 2</v>
          </cell>
          <cell r="D1394" t="str">
            <v>Mobile - On-Road Diesel Heavy Duty Vehicles</v>
          </cell>
          <cell r="G1394" t="str">
            <v>Mobile Sources</v>
          </cell>
          <cell r="H1394" t="str">
            <v>Highway Vehicles - Diesel</v>
          </cell>
          <cell r="I1394" t="str">
            <v>All HDDV including Buses (use subdivisions -071 thru -075 if possible)</v>
          </cell>
          <cell r="J1394" t="str">
            <v>Minor Arterial: Rural Time 2</v>
          </cell>
          <cell r="L1394" t="str">
            <v>2002</v>
          </cell>
          <cell r="N1394">
            <v>40982</v>
          </cell>
        </row>
        <row r="1395">
          <cell r="A1395" t="str">
            <v>2230070153</v>
          </cell>
          <cell r="B1395" t="str">
            <v>Onroad</v>
          </cell>
          <cell r="C1395" t="str">
            <v>Highway Veh - Diesel - All HDDV incl Buses - Minor Arterial: Rural Time 3</v>
          </cell>
          <cell r="D1395" t="str">
            <v>Mobile - On-Road Diesel Heavy Duty Vehicles</v>
          </cell>
          <cell r="G1395" t="str">
            <v>Mobile Sources</v>
          </cell>
          <cell r="H1395" t="str">
            <v>Highway Vehicles - Diesel</v>
          </cell>
          <cell r="I1395" t="str">
            <v>All HDDV including Buses (use subdivisions -071 thru -075 if possible)</v>
          </cell>
          <cell r="J1395" t="str">
            <v>Minor Arterial: Rural Time 3</v>
          </cell>
          <cell r="L1395" t="str">
            <v>2002</v>
          </cell>
          <cell r="N1395">
            <v>40982</v>
          </cell>
        </row>
        <row r="1396">
          <cell r="A1396" t="str">
            <v>2230070154</v>
          </cell>
          <cell r="B1396" t="str">
            <v>Onroad</v>
          </cell>
          <cell r="C1396" t="str">
            <v>Highway Veh - Diesel - All HDDV incl Buses - Minor Arterial: Rural Time 4</v>
          </cell>
          <cell r="D1396" t="str">
            <v>Mobile - On-Road Diesel Heavy Duty Vehicles</v>
          </cell>
          <cell r="G1396" t="str">
            <v>Mobile Sources</v>
          </cell>
          <cell r="H1396" t="str">
            <v>Highway Vehicles - Diesel</v>
          </cell>
          <cell r="I1396" t="str">
            <v>All HDDV including Buses (use subdivisions -071 thru -075 if possible)</v>
          </cell>
          <cell r="J1396" t="str">
            <v>Minor Arterial: Rural Time 4</v>
          </cell>
          <cell r="L1396" t="str">
            <v>2002</v>
          </cell>
          <cell r="N1396">
            <v>40982</v>
          </cell>
        </row>
        <row r="1397">
          <cell r="A1397" t="str">
            <v>2230070170</v>
          </cell>
          <cell r="B1397" t="str">
            <v>Onroad</v>
          </cell>
          <cell r="C1397" t="str">
            <v>Highway Veh - Diesel - All HDDV incl Buses - Rural Major Collector: Total</v>
          </cell>
          <cell r="D1397" t="str">
            <v>Mobile - On-Road Diesel Heavy Duty Vehicles</v>
          </cell>
          <cell r="G1397" t="str">
            <v>Mobile Sources</v>
          </cell>
          <cell r="H1397" t="str">
            <v>Highway Vehicles - Diesel</v>
          </cell>
          <cell r="I1397" t="str">
            <v>All HDDV including Buses (use subdivisions -071 thru -075 if possible)</v>
          </cell>
          <cell r="J1397" t="str">
            <v>Rural Major Collector: Total</v>
          </cell>
          <cell r="L1397" t="str">
            <v>2005</v>
          </cell>
          <cell r="N1397">
            <v>40982</v>
          </cell>
        </row>
        <row r="1398">
          <cell r="A1398" t="str">
            <v>2230070171</v>
          </cell>
          <cell r="B1398" t="str">
            <v>Onroad</v>
          </cell>
          <cell r="C1398" t="str">
            <v>Highway Veh - Diesel - All HDDV incl Buses - Major Collector: Rural Time 1</v>
          </cell>
          <cell r="D1398" t="str">
            <v>Mobile - On-Road Diesel Heavy Duty Vehicles</v>
          </cell>
          <cell r="G1398" t="str">
            <v>Mobile Sources</v>
          </cell>
          <cell r="H1398" t="str">
            <v>Highway Vehicles - Diesel</v>
          </cell>
          <cell r="I1398" t="str">
            <v>All HDDV including Buses (use subdivisions -071 thru -075 if possible)</v>
          </cell>
          <cell r="J1398" t="str">
            <v>Major Collector: Rural Time 1</v>
          </cell>
          <cell r="L1398" t="str">
            <v>2002</v>
          </cell>
          <cell r="N1398">
            <v>40982</v>
          </cell>
        </row>
        <row r="1399">
          <cell r="A1399" t="str">
            <v>2230070172</v>
          </cell>
          <cell r="B1399" t="str">
            <v>Onroad</v>
          </cell>
          <cell r="C1399" t="str">
            <v>Highway Veh - Diesel - All HDDV incl Buses - Major Collector: Rural Time 2</v>
          </cell>
          <cell r="D1399" t="str">
            <v>Mobile - On-Road Diesel Heavy Duty Vehicles</v>
          </cell>
          <cell r="G1399" t="str">
            <v>Mobile Sources</v>
          </cell>
          <cell r="H1399" t="str">
            <v>Highway Vehicles - Diesel</v>
          </cell>
          <cell r="I1399" t="str">
            <v>All HDDV including Buses (use subdivisions -071 thru -075 if possible)</v>
          </cell>
          <cell r="J1399" t="str">
            <v>Major Collector: Rural Time 2</v>
          </cell>
          <cell r="L1399" t="str">
            <v>2002</v>
          </cell>
          <cell r="N1399">
            <v>40982</v>
          </cell>
        </row>
        <row r="1400">
          <cell r="A1400" t="str">
            <v>2230070173</v>
          </cell>
          <cell r="B1400" t="str">
            <v>Onroad</v>
          </cell>
          <cell r="C1400" t="str">
            <v>Highway Veh - Diesel - All HDDV incl Buses - Major Collector: Rural Time 3</v>
          </cell>
          <cell r="D1400" t="str">
            <v>Mobile - On-Road Diesel Heavy Duty Vehicles</v>
          </cell>
          <cell r="G1400" t="str">
            <v>Mobile Sources</v>
          </cell>
          <cell r="H1400" t="str">
            <v>Highway Vehicles - Diesel</v>
          </cell>
          <cell r="I1400" t="str">
            <v>All HDDV including Buses (use subdivisions -071 thru -075 if possible)</v>
          </cell>
          <cell r="J1400" t="str">
            <v>Major Collector: Rural Time 3</v>
          </cell>
          <cell r="L1400" t="str">
            <v>2002</v>
          </cell>
          <cell r="N1400">
            <v>40982</v>
          </cell>
        </row>
        <row r="1401">
          <cell r="A1401" t="str">
            <v>2230070174</v>
          </cell>
          <cell r="B1401" t="str">
            <v>Onroad</v>
          </cell>
          <cell r="C1401" t="str">
            <v>Highway Veh - Diesel - All HDDV incl Buses - Major Collector: Rural Time 4</v>
          </cell>
          <cell r="D1401" t="str">
            <v>Mobile - On-Road Diesel Heavy Duty Vehicles</v>
          </cell>
          <cell r="G1401" t="str">
            <v>Mobile Sources</v>
          </cell>
          <cell r="H1401" t="str">
            <v>Highway Vehicles - Diesel</v>
          </cell>
          <cell r="I1401" t="str">
            <v>All HDDV including Buses (use subdivisions -071 thru -075 if possible)</v>
          </cell>
          <cell r="J1401" t="str">
            <v>Major Collector: Rural Time 4</v>
          </cell>
          <cell r="L1401" t="str">
            <v>2002</v>
          </cell>
          <cell r="N1401">
            <v>40982</v>
          </cell>
        </row>
        <row r="1402">
          <cell r="A1402" t="str">
            <v>2230070190</v>
          </cell>
          <cell r="B1402" t="str">
            <v>Onroad</v>
          </cell>
          <cell r="C1402" t="str">
            <v>Highway Veh - Diesel - All HDDV incl Buses - Rural Minor Collector: Total</v>
          </cell>
          <cell r="D1402" t="str">
            <v>Mobile - On-Road Diesel Heavy Duty Vehicles</v>
          </cell>
          <cell r="G1402" t="str">
            <v>Mobile Sources</v>
          </cell>
          <cell r="H1402" t="str">
            <v>Highway Vehicles - Diesel</v>
          </cell>
          <cell r="I1402" t="str">
            <v>All HDDV including Buses (use subdivisions -071 thru -075 if possible)</v>
          </cell>
          <cell r="J1402" t="str">
            <v>Rural Minor Collector: Total</v>
          </cell>
          <cell r="L1402" t="str">
            <v>2005</v>
          </cell>
          <cell r="N1402">
            <v>40982</v>
          </cell>
        </row>
        <row r="1403">
          <cell r="A1403" t="str">
            <v>2230070191</v>
          </cell>
          <cell r="B1403" t="str">
            <v>Onroad</v>
          </cell>
          <cell r="C1403" t="str">
            <v>Highway Veh - Diesel - All HDDV incl Buses - Minor Collector: Rural Time 1</v>
          </cell>
          <cell r="D1403" t="str">
            <v>Mobile - On-Road Diesel Heavy Duty Vehicles</v>
          </cell>
          <cell r="G1403" t="str">
            <v>Mobile Sources</v>
          </cell>
          <cell r="H1403" t="str">
            <v>Highway Vehicles - Diesel</v>
          </cell>
          <cell r="I1403" t="str">
            <v>All HDDV including Buses (use subdivisions -071 thru -075 if possible)</v>
          </cell>
          <cell r="J1403" t="str">
            <v>Minor Collector: Rural Time 1</v>
          </cell>
          <cell r="L1403" t="str">
            <v>2002</v>
          </cell>
          <cell r="N1403">
            <v>40982</v>
          </cell>
        </row>
        <row r="1404">
          <cell r="A1404" t="str">
            <v>2230070192</v>
          </cell>
          <cell r="B1404" t="str">
            <v>Onroad</v>
          </cell>
          <cell r="C1404" t="str">
            <v>Highway Veh - Diesel - All HDDV incl Buses - Minor Collector: Rural Time 2</v>
          </cell>
          <cell r="D1404" t="str">
            <v>Mobile - On-Road Diesel Heavy Duty Vehicles</v>
          </cell>
          <cell r="G1404" t="str">
            <v>Mobile Sources</v>
          </cell>
          <cell r="H1404" t="str">
            <v>Highway Vehicles - Diesel</v>
          </cell>
          <cell r="I1404" t="str">
            <v>All HDDV including Buses (use subdivisions -071 thru -075 if possible)</v>
          </cell>
          <cell r="J1404" t="str">
            <v>Minor Collector: Rural Time 2</v>
          </cell>
          <cell r="L1404" t="str">
            <v>2002</v>
          </cell>
          <cell r="N1404">
            <v>40982</v>
          </cell>
        </row>
        <row r="1405">
          <cell r="A1405" t="str">
            <v>2230070193</v>
          </cell>
          <cell r="B1405" t="str">
            <v>Onroad</v>
          </cell>
          <cell r="C1405" t="str">
            <v>Highway Veh - Diesel - All HDDV incl Buses - Minor Collector: Rural Time 3</v>
          </cell>
          <cell r="D1405" t="str">
            <v>Mobile - On-Road Diesel Heavy Duty Vehicles</v>
          </cell>
          <cell r="G1405" t="str">
            <v>Mobile Sources</v>
          </cell>
          <cell r="H1405" t="str">
            <v>Highway Vehicles - Diesel</v>
          </cell>
          <cell r="I1405" t="str">
            <v>All HDDV including Buses (use subdivisions -071 thru -075 if possible)</v>
          </cell>
          <cell r="J1405" t="str">
            <v>Minor Collector: Rural Time 3</v>
          </cell>
          <cell r="L1405" t="str">
            <v>2002</v>
          </cell>
          <cell r="N1405">
            <v>40982</v>
          </cell>
        </row>
        <row r="1406">
          <cell r="A1406" t="str">
            <v>2230070194</v>
          </cell>
          <cell r="B1406" t="str">
            <v>Onroad</v>
          </cell>
          <cell r="C1406" t="str">
            <v>Highway Veh - Diesel - All HDDV incl Buses - Minor Collector: Rural Time 4</v>
          </cell>
          <cell r="D1406" t="str">
            <v>Mobile - On-Road Diesel Heavy Duty Vehicles</v>
          </cell>
          <cell r="G1406" t="str">
            <v>Mobile Sources</v>
          </cell>
          <cell r="H1406" t="str">
            <v>Highway Vehicles - Diesel</v>
          </cell>
          <cell r="I1406" t="str">
            <v>All HDDV including Buses (use subdivisions -071 thru -075 if possible)</v>
          </cell>
          <cell r="J1406" t="str">
            <v>Minor Collector: Rural Time 4</v>
          </cell>
          <cell r="L1406" t="str">
            <v>2002</v>
          </cell>
          <cell r="N1406">
            <v>40982</v>
          </cell>
        </row>
        <row r="1407">
          <cell r="A1407" t="str">
            <v>2230070210</v>
          </cell>
          <cell r="B1407" t="str">
            <v>Onroad</v>
          </cell>
          <cell r="C1407" t="str">
            <v>Highway Veh - Diesel - All HDDV incl Buses - Rural Local: Total</v>
          </cell>
          <cell r="D1407" t="str">
            <v>Mobile - On-Road Diesel Heavy Duty Vehicles</v>
          </cell>
          <cell r="G1407" t="str">
            <v>Mobile Sources</v>
          </cell>
          <cell r="H1407" t="str">
            <v>Highway Vehicles - Diesel</v>
          </cell>
          <cell r="I1407" t="str">
            <v>All HDDV including Buses (use subdivisions -071 thru -075 if possible)</v>
          </cell>
          <cell r="J1407" t="str">
            <v>Rural Local: Total</v>
          </cell>
          <cell r="L1407" t="str">
            <v>2005</v>
          </cell>
          <cell r="N1407">
            <v>40982</v>
          </cell>
        </row>
        <row r="1408">
          <cell r="A1408" t="str">
            <v>2230070211</v>
          </cell>
          <cell r="B1408" t="str">
            <v>Onroad</v>
          </cell>
          <cell r="C1408" t="str">
            <v>Highway Veh - Diesel - All HDDV incl Buses - Local: Rural Time 1</v>
          </cell>
          <cell r="D1408" t="str">
            <v>Mobile - On-Road Diesel Heavy Duty Vehicles</v>
          </cell>
          <cell r="G1408" t="str">
            <v>Mobile Sources</v>
          </cell>
          <cell r="H1408" t="str">
            <v>Highway Vehicles - Diesel</v>
          </cell>
          <cell r="I1408" t="str">
            <v>All HDDV including Buses (use subdivisions -071 thru -075 if possible)</v>
          </cell>
          <cell r="J1408" t="str">
            <v>Local: Rural Time 1</v>
          </cell>
          <cell r="L1408" t="str">
            <v>2002</v>
          </cell>
          <cell r="N1408">
            <v>40982</v>
          </cell>
        </row>
        <row r="1409">
          <cell r="A1409" t="str">
            <v>2230070212</v>
          </cell>
          <cell r="B1409" t="str">
            <v>Onroad</v>
          </cell>
          <cell r="C1409" t="str">
            <v>Highway Veh - Diesel - All HDDV incl Buses - Local: Rural Time 2</v>
          </cell>
          <cell r="D1409" t="str">
            <v>Mobile - On-Road Diesel Heavy Duty Vehicles</v>
          </cell>
          <cell r="G1409" t="str">
            <v>Mobile Sources</v>
          </cell>
          <cell r="H1409" t="str">
            <v>Highway Vehicles - Diesel</v>
          </cell>
          <cell r="I1409" t="str">
            <v>All HDDV including Buses (use subdivisions -071 thru -075 if possible)</v>
          </cell>
          <cell r="J1409" t="str">
            <v>Local: Rural Time 2</v>
          </cell>
          <cell r="L1409" t="str">
            <v>2002</v>
          </cell>
          <cell r="N1409">
            <v>40982</v>
          </cell>
        </row>
        <row r="1410">
          <cell r="A1410" t="str">
            <v>2230070213</v>
          </cell>
          <cell r="B1410" t="str">
            <v>Onroad</v>
          </cell>
          <cell r="C1410" t="str">
            <v>Highway Veh - Diesel - All HDDV incl Buses - Local: Rural Time 3</v>
          </cell>
          <cell r="D1410" t="str">
            <v>Mobile - On-Road Diesel Heavy Duty Vehicles</v>
          </cell>
          <cell r="G1410" t="str">
            <v>Mobile Sources</v>
          </cell>
          <cell r="H1410" t="str">
            <v>Highway Vehicles - Diesel</v>
          </cell>
          <cell r="I1410" t="str">
            <v>All HDDV including Buses (use subdivisions -071 thru -075 if possible)</v>
          </cell>
          <cell r="J1410" t="str">
            <v>Local: Rural Time 3</v>
          </cell>
          <cell r="L1410" t="str">
            <v>2002</v>
          </cell>
          <cell r="N1410">
            <v>40982</v>
          </cell>
        </row>
        <row r="1411">
          <cell r="A1411" t="str">
            <v>2230070214</v>
          </cell>
          <cell r="B1411" t="str">
            <v>Onroad</v>
          </cell>
          <cell r="C1411" t="str">
            <v>Highway Veh - Diesel - All HDDV incl Buses - Local: Rural Time 4</v>
          </cell>
          <cell r="D1411" t="str">
            <v>Mobile - On-Road Diesel Heavy Duty Vehicles</v>
          </cell>
          <cell r="G1411" t="str">
            <v>Mobile Sources</v>
          </cell>
          <cell r="H1411" t="str">
            <v>Highway Vehicles - Diesel</v>
          </cell>
          <cell r="I1411" t="str">
            <v>All HDDV including Buses (use subdivisions -071 thru -075 if possible)</v>
          </cell>
          <cell r="J1411" t="str">
            <v>Local: Rural Time 4</v>
          </cell>
          <cell r="L1411" t="str">
            <v>2002</v>
          </cell>
          <cell r="N1411">
            <v>40982</v>
          </cell>
        </row>
        <row r="1412">
          <cell r="A1412" t="str">
            <v>2230070230</v>
          </cell>
          <cell r="B1412" t="str">
            <v>Onroad</v>
          </cell>
          <cell r="C1412" t="str">
            <v>Highway Veh - Diesel - All HDDV incl Buses - Urban Interstate: Total</v>
          </cell>
          <cell r="D1412" t="str">
            <v>Mobile - On-Road Diesel Heavy Duty Vehicles</v>
          </cell>
          <cell r="G1412" t="str">
            <v>Mobile Sources</v>
          </cell>
          <cell r="H1412" t="str">
            <v>Highway Vehicles - Diesel</v>
          </cell>
          <cell r="I1412" t="str">
            <v>All HDDV including Buses (use subdivisions -071 thru -075 if possible)</v>
          </cell>
          <cell r="J1412" t="str">
            <v>Urban Interstate: Total</v>
          </cell>
          <cell r="L1412" t="str">
            <v>2005</v>
          </cell>
          <cell r="N1412">
            <v>40982</v>
          </cell>
        </row>
        <row r="1413">
          <cell r="A1413" t="str">
            <v>2230070231</v>
          </cell>
          <cell r="B1413" t="str">
            <v>Onroad</v>
          </cell>
          <cell r="C1413" t="str">
            <v>Highway Veh - Diesel - All HDDV incl Buses - Interstate: Urban Time 1</v>
          </cell>
          <cell r="D1413" t="str">
            <v>Mobile - On-Road Diesel Heavy Duty Vehicles</v>
          </cell>
          <cell r="G1413" t="str">
            <v>Mobile Sources</v>
          </cell>
          <cell r="H1413" t="str">
            <v>Highway Vehicles - Diesel</v>
          </cell>
          <cell r="I1413" t="str">
            <v>All HDDV including Buses (use subdivisions -071 thru -075 if possible)</v>
          </cell>
          <cell r="J1413" t="str">
            <v>Interstate: Urban Time 1</v>
          </cell>
          <cell r="L1413" t="str">
            <v>2002</v>
          </cell>
          <cell r="N1413">
            <v>40982</v>
          </cell>
        </row>
        <row r="1414">
          <cell r="A1414" t="str">
            <v>2230070232</v>
          </cell>
          <cell r="B1414" t="str">
            <v>Onroad</v>
          </cell>
          <cell r="C1414" t="str">
            <v>Highway Veh - Diesel - All HDDV incl Buses - Interstate: Urban Time 2</v>
          </cell>
          <cell r="D1414" t="str">
            <v>Mobile - On-Road Diesel Heavy Duty Vehicles</v>
          </cell>
          <cell r="G1414" t="str">
            <v>Mobile Sources</v>
          </cell>
          <cell r="H1414" t="str">
            <v>Highway Vehicles - Diesel</v>
          </cell>
          <cell r="I1414" t="str">
            <v>All HDDV including Buses (use subdivisions -071 thru -075 if possible)</v>
          </cell>
          <cell r="J1414" t="str">
            <v>Interstate: Urban Time 2</v>
          </cell>
          <cell r="L1414" t="str">
            <v>2002</v>
          </cell>
          <cell r="N1414">
            <v>40982</v>
          </cell>
        </row>
        <row r="1415">
          <cell r="A1415" t="str">
            <v>2230070233</v>
          </cell>
          <cell r="B1415" t="str">
            <v>Onroad</v>
          </cell>
          <cell r="C1415" t="str">
            <v>Highway Veh - Diesel - All HDDV incl Buses - Interstate: Urban Time 3</v>
          </cell>
          <cell r="D1415" t="str">
            <v>Mobile - On-Road Diesel Heavy Duty Vehicles</v>
          </cell>
          <cell r="G1415" t="str">
            <v>Mobile Sources</v>
          </cell>
          <cell r="H1415" t="str">
            <v>Highway Vehicles - Diesel</v>
          </cell>
          <cell r="I1415" t="str">
            <v>All HDDV including Buses (use subdivisions -071 thru -075 if possible)</v>
          </cell>
          <cell r="J1415" t="str">
            <v>Interstate: Urban Time 3</v>
          </cell>
          <cell r="L1415" t="str">
            <v>2002</v>
          </cell>
          <cell r="N1415">
            <v>40982</v>
          </cell>
        </row>
        <row r="1416">
          <cell r="A1416" t="str">
            <v>2230070234</v>
          </cell>
          <cell r="B1416" t="str">
            <v>Onroad</v>
          </cell>
          <cell r="C1416" t="str">
            <v>Highway Veh - Diesel - All HDDV incl Buses - Interstate: Urban Time 4</v>
          </cell>
          <cell r="D1416" t="str">
            <v>Mobile - On-Road Diesel Heavy Duty Vehicles</v>
          </cell>
          <cell r="G1416" t="str">
            <v>Mobile Sources</v>
          </cell>
          <cell r="H1416" t="str">
            <v>Highway Vehicles - Diesel</v>
          </cell>
          <cell r="I1416" t="str">
            <v>All HDDV including Buses (use subdivisions -071 thru -075 if possible)</v>
          </cell>
          <cell r="J1416" t="str">
            <v>Interstate: Urban Time 4</v>
          </cell>
          <cell r="L1416" t="str">
            <v>2002</v>
          </cell>
          <cell r="N1416">
            <v>40982</v>
          </cell>
        </row>
        <row r="1417">
          <cell r="A1417" t="str">
            <v>2230070250</v>
          </cell>
          <cell r="B1417" t="str">
            <v>Onroad</v>
          </cell>
          <cell r="C1417" t="str">
            <v>Highway Veh - Diesel - All HDDV incl Buses - Urban Other Freeways &amp; Expressways: Total</v>
          </cell>
          <cell r="D1417" t="str">
            <v>Mobile - On-Road Diesel Heavy Duty Vehicles</v>
          </cell>
          <cell r="G1417" t="str">
            <v>Mobile Sources</v>
          </cell>
          <cell r="H1417" t="str">
            <v>Highway Vehicles - Diesel</v>
          </cell>
          <cell r="I1417" t="str">
            <v>All HDDV including Buses (use subdivisions -071 thru -075 if possible)</v>
          </cell>
          <cell r="J1417" t="str">
            <v>Urban Other Freeways and Expressways: Total</v>
          </cell>
          <cell r="L1417" t="str">
            <v>2005</v>
          </cell>
          <cell r="N1417">
            <v>40982</v>
          </cell>
        </row>
        <row r="1418">
          <cell r="A1418" t="str">
            <v>2230070251</v>
          </cell>
          <cell r="B1418" t="str">
            <v>Onroad</v>
          </cell>
          <cell r="C1418" t="str">
            <v>Highway Veh - Diesel - All HDDV incl Buses - Other Freeways &amp; Expressways: Urban Time 1</v>
          </cell>
          <cell r="D1418" t="str">
            <v>Mobile - On-Road Diesel Heavy Duty Vehicles</v>
          </cell>
          <cell r="G1418" t="str">
            <v>Mobile Sources</v>
          </cell>
          <cell r="H1418" t="str">
            <v>Highway Vehicles - Diesel</v>
          </cell>
          <cell r="I1418" t="str">
            <v>All HDDV including Buses (use subdivisions -071 thru -075 if possible)</v>
          </cell>
          <cell r="J1418" t="str">
            <v>Other Freeways and Expressways: Urban Time 1</v>
          </cell>
          <cell r="L1418" t="str">
            <v>2002</v>
          </cell>
          <cell r="N1418">
            <v>40982</v>
          </cell>
        </row>
        <row r="1419">
          <cell r="A1419" t="str">
            <v>2230070252</v>
          </cell>
          <cell r="B1419" t="str">
            <v>Onroad</v>
          </cell>
          <cell r="C1419" t="str">
            <v>Highway Veh - Diesel - All HDDV incl Buses - Other Freeways &amp; Expressways: Urban Time 2</v>
          </cell>
          <cell r="D1419" t="str">
            <v>Mobile - On-Road Diesel Heavy Duty Vehicles</v>
          </cell>
          <cell r="G1419" t="str">
            <v>Mobile Sources</v>
          </cell>
          <cell r="H1419" t="str">
            <v>Highway Vehicles - Diesel</v>
          </cell>
          <cell r="I1419" t="str">
            <v>All HDDV including Buses (use subdivisions -071 thru -075 if possible)</v>
          </cell>
          <cell r="J1419" t="str">
            <v>Other Freeways and Expressways: Urban Time 2</v>
          </cell>
          <cell r="L1419" t="str">
            <v>2002</v>
          </cell>
          <cell r="N1419">
            <v>40982</v>
          </cell>
        </row>
        <row r="1420">
          <cell r="A1420" t="str">
            <v>2230070253</v>
          </cell>
          <cell r="B1420" t="str">
            <v>Onroad</v>
          </cell>
          <cell r="C1420" t="str">
            <v>Highway Veh - Diesel - All HDDV incl Buses - Other Freeways &amp; Expressways: Urban Time 3</v>
          </cell>
          <cell r="D1420" t="str">
            <v>Mobile - On-Road Diesel Heavy Duty Vehicles</v>
          </cell>
          <cell r="G1420" t="str">
            <v>Mobile Sources</v>
          </cell>
          <cell r="H1420" t="str">
            <v>Highway Vehicles - Diesel</v>
          </cell>
          <cell r="I1420" t="str">
            <v>All HDDV including Buses (use subdivisions -071 thru -075 if possible)</v>
          </cell>
          <cell r="J1420" t="str">
            <v>Other Freeways and Expressways: Urban Time 3</v>
          </cell>
          <cell r="L1420" t="str">
            <v>2002</v>
          </cell>
          <cell r="N1420">
            <v>40982</v>
          </cell>
        </row>
        <row r="1421">
          <cell r="A1421" t="str">
            <v>2230070254</v>
          </cell>
          <cell r="B1421" t="str">
            <v>Onroad</v>
          </cell>
          <cell r="C1421" t="str">
            <v>Highway Veh - Diesel - All HDDV incl Buses - Other Freeways &amp; Expressways: Urban Time 4</v>
          </cell>
          <cell r="D1421" t="str">
            <v>Mobile - On-Road Diesel Heavy Duty Vehicles</v>
          </cell>
          <cell r="G1421" t="str">
            <v>Mobile Sources</v>
          </cell>
          <cell r="H1421" t="str">
            <v>Highway Vehicles - Diesel</v>
          </cell>
          <cell r="I1421" t="str">
            <v>All HDDV including Buses (use subdivisions -071 thru -075 if possible)</v>
          </cell>
          <cell r="J1421" t="str">
            <v>Other Freeways and Expressways: Urban Time 4</v>
          </cell>
          <cell r="L1421" t="str">
            <v>2002</v>
          </cell>
          <cell r="N1421">
            <v>40982</v>
          </cell>
        </row>
        <row r="1422">
          <cell r="A1422" t="str">
            <v>2230070270</v>
          </cell>
          <cell r="B1422" t="str">
            <v>Onroad</v>
          </cell>
          <cell r="C1422" t="str">
            <v>Highway Veh - Diesel - All HDDV incl Buses - Urban Other Principal Arterial: Total</v>
          </cell>
          <cell r="D1422" t="str">
            <v>Mobile - On-Road Diesel Heavy Duty Vehicles</v>
          </cell>
          <cell r="G1422" t="str">
            <v>Mobile Sources</v>
          </cell>
          <cell r="H1422" t="str">
            <v>Highway Vehicles - Diesel</v>
          </cell>
          <cell r="I1422" t="str">
            <v>All HDDV including Buses (use subdivisions -071 thru -075 if possible)</v>
          </cell>
          <cell r="J1422" t="str">
            <v>Urban Other Principal Arterial: Total</v>
          </cell>
          <cell r="L1422" t="str">
            <v>2005</v>
          </cell>
          <cell r="N1422">
            <v>40982</v>
          </cell>
        </row>
        <row r="1423">
          <cell r="A1423" t="str">
            <v>2230070271</v>
          </cell>
          <cell r="B1423" t="str">
            <v>Onroad</v>
          </cell>
          <cell r="C1423" t="str">
            <v>Highway Veh - Diesel - All HDDV incl Buses - Other Principal Arterial: Urban Time 1</v>
          </cell>
          <cell r="D1423" t="str">
            <v>Mobile - On-Road Diesel Heavy Duty Vehicles</v>
          </cell>
          <cell r="G1423" t="str">
            <v>Mobile Sources</v>
          </cell>
          <cell r="H1423" t="str">
            <v>Highway Vehicles - Diesel</v>
          </cell>
          <cell r="I1423" t="str">
            <v>All HDDV including Buses (use subdivisions -071 thru -075 if possible)</v>
          </cell>
          <cell r="J1423" t="str">
            <v>Other Principal Arterial: Urban Time 1</v>
          </cell>
          <cell r="L1423" t="str">
            <v>2002</v>
          </cell>
          <cell r="N1423">
            <v>40982</v>
          </cell>
        </row>
        <row r="1424">
          <cell r="A1424" t="str">
            <v>2230070272</v>
          </cell>
          <cell r="B1424" t="str">
            <v>Onroad</v>
          </cell>
          <cell r="C1424" t="str">
            <v>Highway Veh - Diesel - All HDDV incl Buses - Other Principal Arterial: Urban Time 2</v>
          </cell>
          <cell r="D1424" t="str">
            <v>Mobile - On-Road Diesel Heavy Duty Vehicles</v>
          </cell>
          <cell r="G1424" t="str">
            <v>Mobile Sources</v>
          </cell>
          <cell r="H1424" t="str">
            <v>Highway Vehicles - Diesel</v>
          </cell>
          <cell r="I1424" t="str">
            <v>All HDDV including Buses (use subdivisions -071 thru -075 if possible)</v>
          </cell>
          <cell r="J1424" t="str">
            <v>Other Principal Arterial: Urban Time 2</v>
          </cell>
          <cell r="L1424" t="str">
            <v>2002</v>
          </cell>
          <cell r="N1424">
            <v>40982</v>
          </cell>
        </row>
        <row r="1425">
          <cell r="A1425" t="str">
            <v>2230070273</v>
          </cell>
          <cell r="B1425" t="str">
            <v>Onroad</v>
          </cell>
          <cell r="C1425" t="str">
            <v>Highway Veh - Diesel - All HDDV incl Buses - Other Principal Arterial: Urban Time 3</v>
          </cell>
          <cell r="D1425" t="str">
            <v>Mobile - On-Road Diesel Heavy Duty Vehicles</v>
          </cell>
          <cell r="G1425" t="str">
            <v>Mobile Sources</v>
          </cell>
          <cell r="H1425" t="str">
            <v>Highway Vehicles - Diesel</v>
          </cell>
          <cell r="I1425" t="str">
            <v>All HDDV including Buses (use subdivisions -071 thru -075 if possible)</v>
          </cell>
          <cell r="J1425" t="str">
            <v>Other Principal Arterial: Urban Time 3</v>
          </cell>
          <cell r="L1425" t="str">
            <v>2002</v>
          </cell>
          <cell r="N1425">
            <v>40982</v>
          </cell>
        </row>
        <row r="1426">
          <cell r="A1426" t="str">
            <v>2230070274</v>
          </cell>
          <cell r="B1426" t="str">
            <v>Onroad</v>
          </cell>
          <cell r="C1426" t="str">
            <v>Highway Veh - Diesel - All HDDV incl Buses - Other Principal Arterial: Urban Time 4</v>
          </cell>
          <cell r="D1426" t="str">
            <v>Mobile - On-Road Diesel Heavy Duty Vehicles</v>
          </cell>
          <cell r="G1426" t="str">
            <v>Mobile Sources</v>
          </cell>
          <cell r="H1426" t="str">
            <v>Highway Vehicles - Diesel</v>
          </cell>
          <cell r="I1426" t="str">
            <v>All HDDV including Buses (use subdivisions -071 thru -075 if possible)</v>
          </cell>
          <cell r="J1426" t="str">
            <v>Other Principal Arterial: Urban Time 4</v>
          </cell>
          <cell r="L1426" t="str">
            <v>2002</v>
          </cell>
          <cell r="N1426">
            <v>40982</v>
          </cell>
        </row>
        <row r="1427">
          <cell r="A1427" t="str">
            <v>2230070290</v>
          </cell>
          <cell r="B1427" t="str">
            <v>Onroad</v>
          </cell>
          <cell r="C1427" t="str">
            <v>Highway Veh - Diesel - All HDDV incl Buses - Urban Minor Arterial: Total</v>
          </cell>
          <cell r="D1427" t="str">
            <v>Mobile - On-Road Diesel Heavy Duty Vehicles</v>
          </cell>
          <cell r="G1427" t="str">
            <v>Mobile Sources</v>
          </cell>
          <cell r="H1427" t="str">
            <v>Highway Vehicles - Diesel</v>
          </cell>
          <cell r="I1427" t="str">
            <v>All HDDV including Buses (use subdivisions -071 thru -075 if possible)</v>
          </cell>
          <cell r="J1427" t="str">
            <v>Urban Minor Arterial: Total</v>
          </cell>
          <cell r="L1427" t="str">
            <v>2005</v>
          </cell>
          <cell r="N1427">
            <v>40982</v>
          </cell>
        </row>
        <row r="1428">
          <cell r="A1428" t="str">
            <v>2230070291</v>
          </cell>
          <cell r="B1428" t="str">
            <v>Onroad</v>
          </cell>
          <cell r="C1428" t="str">
            <v>Highway Veh - Diesel - All HDDV incl Buses - Minor Arterial: Urban Time 1</v>
          </cell>
          <cell r="D1428" t="str">
            <v>Mobile - On-Road Diesel Heavy Duty Vehicles</v>
          </cell>
          <cell r="G1428" t="str">
            <v>Mobile Sources</v>
          </cell>
          <cell r="H1428" t="str">
            <v>Highway Vehicles - Diesel</v>
          </cell>
          <cell r="I1428" t="str">
            <v>All HDDV including Buses (use subdivisions -071 thru -075 if possible)</v>
          </cell>
          <cell r="J1428" t="str">
            <v>Minor Arterial: Urban Time 1</v>
          </cell>
          <cell r="L1428" t="str">
            <v>2002</v>
          </cell>
          <cell r="N1428">
            <v>40982</v>
          </cell>
        </row>
        <row r="1429">
          <cell r="A1429" t="str">
            <v>2230070292</v>
          </cell>
          <cell r="B1429" t="str">
            <v>Onroad</v>
          </cell>
          <cell r="C1429" t="str">
            <v>Highway Veh - Diesel - All HDDV incl Buses - Minor Arterial: Urban Time 2</v>
          </cell>
          <cell r="D1429" t="str">
            <v>Mobile - On-Road Diesel Heavy Duty Vehicles</v>
          </cell>
          <cell r="G1429" t="str">
            <v>Mobile Sources</v>
          </cell>
          <cell r="H1429" t="str">
            <v>Highway Vehicles - Diesel</v>
          </cell>
          <cell r="I1429" t="str">
            <v>All HDDV including Buses (use subdivisions -071 thru -075 if possible)</v>
          </cell>
          <cell r="J1429" t="str">
            <v>Minor Arterial: Urban Time 2</v>
          </cell>
          <cell r="L1429" t="str">
            <v>2002</v>
          </cell>
          <cell r="N1429">
            <v>40982</v>
          </cell>
        </row>
        <row r="1430">
          <cell r="A1430" t="str">
            <v>2230070293</v>
          </cell>
          <cell r="B1430" t="str">
            <v>Onroad</v>
          </cell>
          <cell r="C1430" t="str">
            <v>Highway Veh - Diesel - All HDDV incl Buses - Minor Arterial: Urban Time 3</v>
          </cell>
          <cell r="D1430" t="str">
            <v>Mobile - On-Road Diesel Heavy Duty Vehicles</v>
          </cell>
          <cell r="G1430" t="str">
            <v>Mobile Sources</v>
          </cell>
          <cell r="H1430" t="str">
            <v>Highway Vehicles - Diesel</v>
          </cell>
          <cell r="I1430" t="str">
            <v>All HDDV including Buses (use subdivisions -071 thru -075 if possible)</v>
          </cell>
          <cell r="J1430" t="str">
            <v>Minor Arterial: Urban Time 3</v>
          </cell>
          <cell r="L1430" t="str">
            <v>2002</v>
          </cell>
          <cell r="N1430">
            <v>40982</v>
          </cell>
        </row>
        <row r="1431">
          <cell r="A1431" t="str">
            <v>2230070294</v>
          </cell>
          <cell r="B1431" t="str">
            <v>Onroad</v>
          </cell>
          <cell r="C1431" t="str">
            <v>Highway Veh - Diesel - All HDDV incl Buses - Minor Arterial: Urban Time 4</v>
          </cell>
          <cell r="D1431" t="str">
            <v>Mobile - On-Road Diesel Heavy Duty Vehicles</v>
          </cell>
          <cell r="G1431" t="str">
            <v>Mobile Sources</v>
          </cell>
          <cell r="H1431" t="str">
            <v>Highway Vehicles - Diesel</v>
          </cell>
          <cell r="I1431" t="str">
            <v>All HDDV including Buses (use subdivisions -071 thru -075 if possible)</v>
          </cell>
          <cell r="J1431" t="str">
            <v>Minor Arterial: Urban Time 4</v>
          </cell>
          <cell r="L1431" t="str">
            <v>2002</v>
          </cell>
          <cell r="N1431">
            <v>40982</v>
          </cell>
        </row>
        <row r="1432">
          <cell r="A1432" t="str">
            <v>2230070310</v>
          </cell>
          <cell r="B1432" t="str">
            <v>Onroad</v>
          </cell>
          <cell r="C1432" t="str">
            <v>Highway Veh - Diesel - All HDDV incl Buses - Urban Collector: Total</v>
          </cell>
          <cell r="D1432" t="str">
            <v>Mobile - On-Road Diesel Heavy Duty Vehicles</v>
          </cell>
          <cell r="G1432" t="str">
            <v>Mobile Sources</v>
          </cell>
          <cell r="H1432" t="str">
            <v>Highway Vehicles - Diesel</v>
          </cell>
          <cell r="I1432" t="str">
            <v>All HDDV including Buses (use subdivisions -071 thru -075 if possible)</v>
          </cell>
          <cell r="J1432" t="str">
            <v>Urban Collector: Total</v>
          </cell>
          <cell r="L1432" t="str">
            <v>2005</v>
          </cell>
          <cell r="N1432">
            <v>40982</v>
          </cell>
        </row>
        <row r="1433">
          <cell r="A1433" t="str">
            <v>2230070311</v>
          </cell>
          <cell r="B1433" t="str">
            <v>Onroad</v>
          </cell>
          <cell r="C1433" t="str">
            <v>Highway Veh - Diesel - All HDDV incl Buses - Collector: Urban Time 1</v>
          </cell>
          <cell r="D1433" t="str">
            <v>Mobile - On-Road Diesel Heavy Duty Vehicles</v>
          </cell>
          <cell r="G1433" t="str">
            <v>Mobile Sources</v>
          </cell>
          <cell r="H1433" t="str">
            <v>Highway Vehicles - Diesel</v>
          </cell>
          <cell r="I1433" t="str">
            <v>All HDDV including Buses (use subdivisions -071 thru -075 if possible)</v>
          </cell>
          <cell r="J1433" t="str">
            <v>Collector: Urban Time 1</v>
          </cell>
          <cell r="L1433" t="str">
            <v>2002</v>
          </cell>
          <cell r="N1433">
            <v>40982</v>
          </cell>
        </row>
        <row r="1434">
          <cell r="A1434" t="str">
            <v>2230070312</v>
          </cell>
          <cell r="B1434" t="str">
            <v>Onroad</v>
          </cell>
          <cell r="C1434" t="str">
            <v>Highway Veh - Diesel - All HDDV incl Buses - Collector: Urban Time 2</v>
          </cell>
          <cell r="D1434" t="str">
            <v>Mobile - On-Road Diesel Heavy Duty Vehicles</v>
          </cell>
          <cell r="G1434" t="str">
            <v>Mobile Sources</v>
          </cell>
          <cell r="H1434" t="str">
            <v>Highway Vehicles - Diesel</v>
          </cell>
          <cell r="I1434" t="str">
            <v>All HDDV including Buses (use subdivisions -071 thru -075 if possible)</v>
          </cell>
          <cell r="J1434" t="str">
            <v>Collector: Urban Time 2</v>
          </cell>
          <cell r="L1434" t="str">
            <v>2002</v>
          </cell>
          <cell r="N1434">
            <v>40982</v>
          </cell>
        </row>
        <row r="1435">
          <cell r="A1435" t="str">
            <v>2230070313</v>
          </cell>
          <cell r="B1435" t="str">
            <v>Onroad</v>
          </cell>
          <cell r="C1435" t="str">
            <v>Highway Veh - Diesel - All HDDV incl Buses - Collector: Urban Time 3</v>
          </cell>
          <cell r="D1435" t="str">
            <v>Mobile - On-Road Diesel Heavy Duty Vehicles</v>
          </cell>
          <cell r="G1435" t="str">
            <v>Mobile Sources</v>
          </cell>
          <cell r="H1435" t="str">
            <v>Highway Vehicles - Diesel</v>
          </cell>
          <cell r="I1435" t="str">
            <v>All HDDV including Buses (use subdivisions -071 thru -075 if possible)</v>
          </cell>
          <cell r="J1435" t="str">
            <v>Collector: Urban Time 3</v>
          </cell>
          <cell r="L1435" t="str">
            <v>2002</v>
          </cell>
          <cell r="N1435">
            <v>40982</v>
          </cell>
        </row>
        <row r="1436">
          <cell r="A1436" t="str">
            <v>2230070314</v>
          </cell>
          <cell r="B1436" t="str">
            <v>Onroad</v>
          </cell>
          <cell r="C1436" t="str">
            <v>Highway Veh - Diesel - All HDDV incl Buses - Collector: Urban Time 4</v>
          </cell>
          <cell r="D1436" t="str">
            <v>Mobile - On-Road Diesel Heavy Duty Vehicles</v>
          </cell>
          <cell r="G1436" t="str">
            <v>Mobile Sources</v>
          </cell>
          <cell r="H1436" t="str">
            <v>Highway Vehicles - Diesel</v>
          </cell>
          <cell r="I1436" t="str">
            <v>All HDDV including Buses (use subdivisions -071 thru -075 if possible)</v>
          </cell>
          <cell r="J1436" t="str">
            <v>Collector: Urban Time 4</v>
          </cell>
          <cell r="L1436" t="str">
            <v>2002</v>
          </cell>
          <cell r="N1436">
            <v>40982</v>
          </cell>
        </row>
        <row r="1437">
          <cell r="A1437" t="str">
            <v>2230070330</v>
          </cell>
          <cell r="B1437" t="str">
            <v>Onroad</v>
          </cell>
          <cell r="C1437" t="str">
            <v>Highway Veh - Diesel - All HDDV incl Buses - Urban Local: Total</v>
          </cell>
          <cell r="D1437" t="str">
            <v>Mobile - On-Road Diesel Heavy Duty Vehicles</v>
          </cell>
          <cell r="G1437" t="str">
            <v>Mobile Sources</v>
          </cell>
          <cell r="H1437" t="str">
            <v>Highway Vehicles - Diesel</v>
          </cell>
          <cell r="I1437" t="str">
            <v>All HDDV including Buses (use subdivisions -071 thru -075 if possible)</v>
          </cell>
          <cell r="J1437" t="str">
            <v>Urban Local: Total</v>
          </cell>
          <cell r="L1437" t="str">
            <v>2005</v>
          </cell>
          <cell r="N1437">
            <v>40982</v>
          </cell>
        </row>
        <row r="1438">
          <cell r="A1438" t="str">
            <v>2230070331</v>
          </cell>
          <cell r="B1438" t="str">
            <v>Onroad</v>
          </cell>
          <cell r="C1438" t="str">
            <v>Highway Veh - Diesel - All HDDV incl Buses - Local: Urban Time 1</v>
          </cell>
          <cell r="D1438" t="str">
            <v>Mobile - On-Road Diesel Heavy Duty Vehicles</v>
          </cell>
          <cell r="G1438" t="str">
            <v>Mobile Sources</v>
          </cell>
          <cell r="H1438" t="str">
            <v>Highway Vehicles - Diesel</v>
          </cell>
          <cell r="I1438" t="str">
            <v>All HDDV including Buses (use subdivisions -071 thru -075 if possible)</v>
          </cell>
          <cell r="J1438" t="str">
            <v>Local: Urban Time 1</v>
          </cell>
          <cell r="L1438" t="str">
            <v>2002</v>
          </cell>
          <cell r="N1438">
            <v>40982</v>
          </cell>
        </row>
        <row r="1439">
          <cell r="A1439" t="str">
            <v>2230070332</v>
          </cell>
          <cell r="B1439" t="str">
            <v>Onroad</v>
          </cell>
          <cell r="C1439" t="str">
            <v>Highway Veh - Diesel - All HDDV incl Buses - Local: Urban Time 2</v>
          </cell>
          <cell r="D1439" t="str">
            <v>Mobile - On-Road Diesel Heavy Duty Vehicles</v>
          </cell>
          <cell r="G1439" t="str">
            <v>Mobile Sources</v>
          </cell>
          <cell r="H1439" t="str">
            <v>Highway Vehicles - Diesel</v>
          </cell>
          <cell r="I1439" t="str">
            <v>All HDDV including Buses (use subdivisions -071 thru -075 if possible)</v>
          </cell>
          <cell r="J1439" t="str">
            <v>Local: Urban Time 2</v>
          </cell>
          <cell r="L1439" t="str">
            <v>2002</v>
          </cell>
          <cell r="N1439">
            <v>40982</v>
          </cell>
        </row>
        <row r="1440">
          <cell r="A1440" t="str">
            <v>2230070333</v>
          </cell>
          <cell r="B1440" t="str">
            <v>Onroad</v>
          </cell>
          <cell r="C1440" t="str">
            <v>Highway Veh - Diesel - All HDDV incl Buses - Local: Urban Time 3</v>
          </cell>
          <cell r="D1440" t="str">
            <v>Mobile - On-Road Diesel Heavy Duty Vehicles</v>
          </cell>
          <cell r="G1440" t="str">
            <v>Mobile Sources</v>
          </cell>
          <cell r="H1440" t="str">
            <v>Highway Vehicles - Diesel</v>
          </cell>
          <cell r="I1440" t="str">
            <v>All HDDV including Buses (use subdivisions -071 thru -075 if possible)</v>
          </cell>
          <cell r="J1440" t="str">
            <v>Local: Urban Time 3</v>
          </cell>
          <cell r="L1440" t="str">
            <v>2002</v>
          </cell>
          <cell r="N1440">
            <v>40982</v>
          </cell>
        </row>
        <row r="1441">
          <cell r="A1441" t="str">
            <v>2230070334</v>
          </cell>
          <cell r="B1441" t="str">
            <v>Onroad</v>
          </cell>
          <cell r="C1441" t="str">
            <v>Highway Veh - Diesel - All HDDV incl Buses - Local: Urban Time 4</v>
          </cell>
          <cell r="D1441" t="str">
            <v>Mobile - On-Road Diesel Heavy Duty Vehicles</v>
          </cell>
          <cell r="G1441" t="str">
            <v>Mobile Sources</v>
          </cell>
          <cell r="H1441" t="str">
            <v>Highway Vehicles - Diesel</v>
          </cell>
          <cell r="I1441" t="str">
            <v>All HDDV including Buses (use subdivisions -071 thru -075 if possible)</v>
          </cell>
          <cell r="J1441" t="str">
            <v>Local: Urban Time 4</v>
          </cell>
          <cell r="L1441" t="str">
            <v>2002</v>
          </cell>
          <cell r="N1441">
            <v>40982</v>
          </cell>
        </row>
        <row r="1442">
          <cell r="A1442" t="str">
            <v>2230071110</v>
          </cell>
          <cell r="B1442" t="str">
            <v>Onroad</v>
          </cell>
          <cell r="C1442" t="str">
            <v>Highway Veh - Diesel - Heavy Duty (HDDV) Class 2B - Rural Interstate: Total</v>
          </cell>
          <cell r="D1442" t="str">
            <v>Mobile - On-Road Diesel Heavy Duty Vehicles</v>
          </cell>
          <cell r="G1442" t="str">
            <v>Mobile Sources</v>
          </cell>
          <cell r="H1442" t="str">
            <v>Highway Vehicles - Diesel</v>
          </cell>
          <cell r="I1442" t="str">
            <v>Heavy Duty Diesel Vehicles (HDDV) Class 2B</v>
          </cell>
          <cell r="J1442" t="str">
            <v>Rural Interstate: Total</v>
          </cell>
          <cell r="M1442">
            <v>36504</v>
          </cell>
          <cell r="N1442">
            <v>40982</v>
          </cell>
        </row>
        <row r="1443">
          <cell r="A1443" t="str">
            <v>223007111B</v>
          </cell>
          <cell r="B1443" t="str">
            <v>Onroad</v>
          </cell>
          <cell r="C1443" t="str">
            <v>Highway Veh - Diesel - Heavy Duty (HDDV) Class 2B - Rural Interstate: Brake Wear</v>
          </cell>
          <cell r="D1443" t="str">
            <v>Mobile - On-Road Diesel Heavy Duty Vehicles</v>
          </cell>
          <cell r="G1443" t="str">
            <v>Mobile Sources</v>
          </cell>
          <cell r="H1443" t="str">
            <v>Highway Vehicles - Diesel</v>
          </cell>
          <cell r="I1443" t="str">
            <v>Heavy Duty Diesel Vehicles (HDDV) Class 2B</v>
          </cell>
          <cell r="J1443" t="str">
            <v>Rural Interstate: Brake Wear</v>
          </cell>
          <cell r="L1443" t="str">
            <v>2005</v>
          </cell>
          <cell r="M1443">
            <v>37300</v>
          </cell>
          <cell r="N1443">
            <v>40982</v>
          </cell>
        </row>
        <row r="1444">
          <cell r="A1444" t="str">
            <v>223007111T</v>
          </cell>
          <cell r="B1444" t="str">
            <v>Onroad</v>
          </cell>
          <cell r="C1444" t="str">
            <v>Highway Veh - Diesel - Heavy Duty (HDDV) Class 2B - Rural Interstate: Tire Wear</v>
          </cell>
          <cell r="D1444" t="str">
            <v>Mobile - On-Road Diesel Heavy Duty Vehicles</v>
          </cell>
          <cell r="G1444" t="str">
            <v>Mobile Sources</v>
          </cell>
          <cell r="H1444" t="str">
            <v>Highway Vehicles - Diesel</v>
          </cell>
          <cell r="I1444" t="str">
            <v>Heavy Duty Diesel Vehicles (HDDV) Class 2B</v>
          </cell>
          <cell r="J1444" t="str">
            <v>Rural Interstate: Tire Wear</v>
          </cell>
          <cell r="L1444" t="str">
            <v>2005</v>
          </cell>
          <cell r="M1444">
            <v>37300</v>
          </cell>
          <cell r="N1444">
            <v>40982</v>
          </cell>
        </row>
        <row r="1445">
          <cell r="A1445" t="str">
            <v>223007111X</v>
          </cell>
          <cell r="B1445" t="str">
            <v>Onroad</v>
          </cell>
          <cell r="C1445" t="str">
            <v>Highway Veh - Diesel - Heavy Duty (HDDV) Class 2B - Rural Interstate: Exhaust</v>
          </cell>
          <cell r="D1445" t="str">
            <v>Mobile - On-Road Diesel Heavy Duty Vehicles</v>
          </cell>
          <cell r="G1445" t="str">
            <v>Mobile Sources</v>
          </cell>
          <cell r="H1445" t="str">
            <v>Highway Vehicles - Diesel</v>
          </cell>
          <cell r="I1445" t="str">
            <v>Heavy Duty Diesel Vehicles (HDDV) Class 2B</v>
          </cell>
          <cell r="J1445" t="str">
            <v>Rural Interstate: Exhaust</v>
          </cell>
          <cell r="L1445" t="str">
            <v>2005</v>
          </cell>
          <cell r="M1445">
            <v>37300</v>
          </cell>
          <cell r="N1445">
            <v>40982</v>
          </cell>
        </row>
        <row r="1446">
          <cell r="A1446" t="str">
            <v>2230071130</v>
          </cell>
          <cell r="B1446" t="str">
            <v>Onroad</v>
          </cell>
          <cell r="C1446" t="str">
            <v>Highway Veh - Diesel - Heavy Duty (HDDV) Class 2B - Rural Other Principal Arterial: Total</v>
          </cell>
          <cell r="D1446" t="str">
            <v>Mobile - On-Road Diesel Heavy Duty Vehicles</v>
          </cell>
          <cell r="G1446" t="str">
            <v>Mobile Sources</v>
          </cell>
          <cell r="H1446" t="str">
            <v>Highway Vehicles - Diesel</v>
          </cell>
          <cell r="I1446" t="str">
            <v>Heavy Duty Diesel Vehicles (HDDV) Class 2B</v>
          </cell>
          <cell r="J1446" t="str">
            <v>Rural Other Principal Arterial: Total</v>
          </cell>
          <cell r="M1446">
            <v>36504</v>
          </cell>
          <cell r="N1446">
            <v>40982</v>
          </cell>
        </row>
        <row r="1447">
          <cell r="A1447" t="str">
            <v>223007113B</v>
          </cell>
          <cell r="B1447" t="str">
            <v>Onroad</v>
          </cell>
          <cell r="C1447" t="str">
            <v>Highway Veh - Diesel - Heavy Duty (HDDV) Class 2B - Rural Other Principal Arterial: Brake Wear</v>
          </cell>
          <cell r="D1447" t="str">
            <v>Mobile - On-Road Diesel Heavy Duty Vehicles</v>
          </cell>
          <cell r="G1447" t="str">
            <v>Mobile Sources</v>
          </cell>
          <cell r="H1447" t="str">
            <v>Highway Vehicles - Diesel</v>
          </cell>
          <cell r="I1447" t="str">
            <v>Heavy Duty Diesel Vehicles (HDDV) Class 2B</v>
          </cell>
          <cell r="J1447" t="str">
            <v>Rural Other Principal Arterial: Brake Wear</v>
          </cell>
          <cell r="L1447" t="str">
            <v>2005</v>
          </cell>
          <cell r="M1447">
            <v>37300</v>
          </cell>
          <cell r="N1447">
            <v>40982</v>
          </cell>
        </row>
        <row r="1448">
          <cell r="A1448" t="str">
            <v>223007113T</v>
          </cell>
          <cell r="B1448" t="str">
            <v>Onroad</v>
          </cell>
          <cell r="C1448" t="str">
            <v>Highway Veh - Diesel - Heavy Duty (HDDV) Class 2B - Rural Other Principal Arterial: Tire Wear</v>
          </cell>
          <cell r="D1448" t="str">
            <v>Mobile - On-Road Diesel Heavy Duty Vehicles</v>
          </cell>
          <cell r="G1448" t="str">
            <v>Mobile Sources</v>
          </cell>
          <cell r="H1448" t="str">
            <v>Highway Vehicles - Diesel</v>
          </cell>
          <cell r="I1448" t="str">
            <v>Heavy Duty Diesel Vehicles (HDDV) Class 2B</v>
          </cell>
          <cell r="J1448" t="str">
            <v>Rural Other Principal Arterial: Tire Wear</v>
          </cell>
          <cell r="L1448" t="str">
            <v>2005</v>
          </cell>
          <cell r="M1448">
            <v>37300</v>
          </cell>
          <cell r="N1448">
            <v>40982</v>
          </cell>
        </row>
        <row r="1449">
          <cell r="A1449" t="str">
            <v>223007113X</v>
          </cell>
          <cell r="B1449" t="str">
            <v>Onroad</v>
          </cell>
          <cell r="C1449" t="str">
            <v>Highway Veh - Diesel - Heavy Duty (HDDV) Class 2B - Rural Other Principal Arterial: Exhaust</v>
          </cell>
          <cell r="D1449" t="str">
            <v>Mobile - On-Road Diesel Heavy Duty Vehicles</v>
          </cell>
          <cell r="G1449" t="str">
            <v>Mobile Sources</v>
          </cell>
          <cell r="H1449" t="str">
            <v>Highway Vehicles - Diesel</v>
          </cell>
          <cell r="I1449" t="str">
            <v>Heavy Duty Diesel Vehicles (HDDV) Class 2B</v>
          </cell>
          <cell r="J1449" t="str">
            <v>Rural Other Principal Arterial: Exhaust</v>
          </cell>
          <cell r="L1449" t="str">
            <v>2005</v>
          </cell>
          <cell r="M1449">
            <v>37300</v>
          </cell>
          <cell r="N1449">
            <v>40982</v>
          </cell>
        </row>
        <row r="1450">
          <cell r="A1450" t="str">
            <v>2230071150</v>
          </cell>
          <cell r="B1450" t="str">
            <v>Onroad</v>
          </cell>
          <cell r="C1450" t="str">
            <v>Highway Veh - Diesel - Heavy Duty (HDDV) Class 2B - Rural Minor Arterial: Total</v>
          </cell>
          <cell r="D1450" t="str">
            <v>Mobile - On-Road Diesel Heavy Duty Vehicles</v>
          </cell>
          <cell r="G1450" t="str">
            <v>Mobile Sources</v>
          </cell>
          <cell r="H1450" t="str">
            <v>Highway Vehicles - Diesel</v>
          </cell>
          <cell r="I1450" t="str">
            <v>Heavy Duty Diesel Vehicles (HDDV) Class 2B</v>
          </cell>
          <cell r="J1450" t="str">
            <v>Rural Minor Arterial: Total</v>
          </cell>
          <cell r="M1450">
            <v>36504</v>
          </cell>
          <cell r="N1450">
            <v>40982</v>
          </cell>
        </row>
        <row r="1451">
          <cell r="A1451" t="str">
            <v>223007115B</v>
          </cell>
          <cell r="B1451" t="str">
            <v>Onroad</v>
          </cell>
          <cell r="C1451" t="str">
            <v>Highway Veh - Diesel - Heavy Duty (HDDV) Class 2B - Rural Minor Arterial: Brake Wear</v>
          </cell>
          <cell r="D1451" t="str">
            <v>Mobile - On-Road Diesel Heavy Duty Vehicles</v>
          </cell>
          <cell r="G1451" t="str">
            <v>Mobile Sources</v>
          </cell>
          <cell r="H1451" t="str">
            <v>Highway Vehicles - Diesel</v>
          </cell>
          <cell r="I1451" t="str">
            <v>Heavy Duty Diesel Vehicles (HDDV) Class 2B</v>
          </cell>
          <cell r="J1451" t="str">
            <v>Rural Minor Arterial: Brake Wear</v>
          </cell>
          <cell r="L1451" t="str">
            <v>2005</v>
          </cell>
          <cell r="M1451">
            <v>37300</v>
          </cell>
          <cell r="N1451">
            <v>40982</v>
          </cell>
        </row>
        <row r="1452">
          <cell r="A1452" t="str">
            <v>223007115T</v>
          </cell>
          <cell r="B1452" t="str">
            <v>Onroad</v>
          </cell>
          <cell r="C1452" t="str">
            <v>Highway Veh - Diesel - Heavy Duty (HDDV) Class 2B - Rural Minor Arterial: Tire Wear</v>
          </cell>
          <cell r="D1452" t="str">
            <v>Mobile - On-Road Diesel Heavy Duty Vehicles</v>
          </cell>
          <cell r="G1452" t="str">
            <v>Mobile Sources</v>
          </cell>
          <cell r="H1452" t="str">
            <v>Highway Vehicles - Diesel</v>
          </cell>
          <cell r="I1452" t="str">
            <v>Heavy Duty Diesel Vehicles (HDDV) Class 2B</v>
          </cell>
          <cell r="J1452" t="str">
            <v>Rural Minor Arterial: Tire Wear</v>
          </cell>
          <cell r="L1452" t="str">
            <v>2005</v>
          </cell>
          <cell r="M1452">
            <v>37300</v>
          </cell>
          <cell r="N1452">
            <v>40982</v>
          </cell>
        </row>
        <row r="1453">
          <cell r="A1453" t="str">
            <v>223007115X</v>
          </cell>
          <cell r="B1453" t="str">
            <v>Onroad</v>
          </cell>
          <cell r="C1453" t="str">
            <v>Highway Veh - Diesel - Heavy Duty (HDDV) Class 2B - Rural Minor Arterial: Exhaust</v>
          </cell>
          <cell r="D1453" t="str">
            <v>Mobile - On-Road Diesel Heavy Duty Vehicles</v>
          </cell>
          <cell r="G1453" t="str">
            <v>Mobile Sources</v>
          </cell>
          <cell r="H1453" t="str">
            <v>Highway Vehicles - Diesel</v>
          </cell>
          <cell r="I1453" t="str">
            <v>Heavy Duty Diesel Vehicles (HDDV) Class 2B</v>
          </cell>
          <cell r="J1453" t="str">
            <v>Rural Minor Arterial: Exhaust</v>
          </cell>
          <cell r="L1453" t="str">
            <v>2005</v>
          </cell>
          <cell r="M1453">
            <v>37300</v>
          </cell>
          <cell r="N1453">
            <v>40982</v>
          </cell>
        </row>
        <row r="1454">
          <cell r="A1454" t="str">
            <v>2230071170</v>
          </cell>
          <cell r="B1454" t="str">
            <v>Onroad</v>
          </cell>
          <cell r="C1454" t="str">
            <v>Highway Veh - Diesel - Heavy Duty (HDDV) Class 2B - Rural Major Collector: Total</v>
          </cell>
          <cell r="D1454" t="str">
            <v>Mobile - On-Road Diesel Heavy Duty Vehicles</v>
          </cell>
          <cell r="G1454" t="str">
            <v>Mobile Sources</v>
          </cell>
          <cell r="H1454" t="str">
            <v>Highway Vehicles - Diesel</v>
          </cell>
          <cell r="I1454" t="str">
            <v>Heavy Duty Diesel Vehicles (HDDV) Class 2B</v>
          </cell>
          <cell r="J1454" t="str">
            <v>Rural Major Collector: Total</v>
          </cell>
          <cell r="M1454">
            <v>36504</v>
          </cell>
          <cell r="N1454">
            <v>40982</v>
          </cell>
        </row>
        <row r="1455">
          <cell r="A1455" t="str">
            <v>223007117B</v>
          </cell>
          <cell r="B1455" t="str">
            <v>Onroad</v>
          </cell>
          <cell r="C1455" t="str">
            <v>Highway Veh - Diesel - Heavy Duty (HDDV) Class 2B - Rural Major Collector: Brake Wear</v>
          </cell>
          <cell r="D1455" t="str">
            <v>Mobile - On-Road Diesel Heavy Duty Vehicles</v>
          </cell>
          <cell r="G1455" t="str">
            <v>Mobile Sources</v>
          </cell>
          <cell r="H1455" t="str">
            <v>Highway Vehicles - Diesel</v>
          </cell>
          <cell r="I1455" t="str">
            <v>Heavy Duty Diesel Vehicles (HDDV) Class 2B</v>
          </cell>
          <cell r="J1455" t="str">
            <v>Rural Major Collector: Brake Wear</v>
          </cell>
          <cell r="L1455" t="str">
            <v>2005</v>
          </cell>
          <cell r="M1455">
            <v>37300</v>
          </cell>
          <cell r="N1455">
            <v>40982</v>
          </cell>
        </row>
        <row r="1456">
          <cell r="A1456" t="str">
            <v>223007117T</v>
          </cell>
          <cell r="B1456" t="str">
            <v>Onroad</v>
          </cell>
          <cell r="C1456" t="str">
            <v>Highway Veh - Diesel - Heavy Duty (HDDV) Class 2B - Rural Major Collector: Tire Wear</v>
          </cell>
          <cell r="D1456" t="str">
            <v>Mobile - On-Road Diesel Heavy Duty Vehicles</v>
          </cell>
          <cell r="G1456" t="str">
            <v>Mobile Sources</v>
          </cell>
          <cell r="H1456" t="str">
            <v>Highway Vehicles - Diesel</v>
          </cell>
          <cell r="I1456" t="str">
            <v>Heavy Duty Diesel Vehicles (HDDV) Class 2B</v>
          </cell>
          <cell r="J1456" t="str">
            <v>Rural Major Collector: Tire Wear</v>
          </cell>
          <cell r="L1456" t="str">
            <v>2005</v>
          </cell>
          <cell r="M1456">
            <v>37300</v>
          </cell>
          <cell r="N1456">
            <v>40982</v>
          </cell>
        </row>
        <row r="1457">
          <cell r="A1457" t="str">
            <v>223007117X</v>
          </cell>
          <cell r="B1457" t="str">
            <v>Onroad</v>
          </cell>
          <cell r="C1457" t="str">
            <v>Highway Veh - Diesel - Heavy Duty (HDDV) Class 2B - Rural Major Collector: Exhaust</v>
          </cell>
          <cell r="D1457" t="str">
            <v>Mobile - On-Road Diesel Heavy Duty Vehicles</v>
          </cell>
          <cell r="G1457" t="str">
            <v>Mobile Sources</v>
          </cell>
          <cell r="H1457" t="str">
            <v>Highway Vehicles - Diesel</v>
          </cell>
          <cell r="I1457" t="str">
            <v>Heavy Duty Diesel Vehicles (HDDV) Class 2B</v>
          </cell>
          <cell r="J1457" t="str">
            <v>Rural Major Collector: Exhaust</v>
          </cell>
          <cell r="L1457" t="str">
            <v>2005</v>
          </cell>
          <cell r="M1457">
            <v>37300</v>
          </cell>
          <cell r="N1457">
            <v>40982</v>
          </cell>
        </row>
        <row r="1458">
          <cell r="A1458" t="str">
            <v>2230071190</v>
          </cell>
          <cell r="B1458" t="str">
            <v>Onroad</v>
          </cell>
          <cell r="C1458" t="str">
            <v>Highway Veh - Diesel - Heavy Duty (HDDV) Class 2B - Rural Minor Collector: Total</v>
          </cell>
          <cell r="D1458" t="str">
            <v>Mobile - On-Road Diesel Heavy Duty Vehicles</v>
          </cell>
          <cell r="G1458" t="str">
            <v>Mobile Sources</v>
          </cell>
          <cell r="H1458" t="str">
            <v>Highway Vehicles - Diesel</v>
          </cell>
          <cell r="I1458" t="str">
            <v>Heavy Duty Diesel Vehicles (HDDV) Class 2B</v>
          </cell>
          <cell r="J1458" t="str">
            <v>Rural Minor Collector: Total</v>
          </cell>
          <cell r="M1458">
            <v>36504</v>
          </cell>
          <cell r="N1458">
            <v>40982</v>
          </cell>
        </row>
        <row r="1459">
          <cell r="A1459" t="str">
            <v>223007119B</v>
          </cell>
          <cell r="B1459" t="str">
            <v>Onroad</v>
          </cell>
          <cell r="C1459" t="str">
            <v>Highway Veh - Diesel - Heavy Duty (HDDV) Class 2B - Rural Minor Collector: Brake Wear</v>
          </cell>
          <cell r="D1459" t="str">
            <v>Mobile - On-Road Diesel Heavy Duty Vehicles</v>
          </cell>
          <cell r="G1459" t="str">
            <v>Mobile Sources</v>
          </cell>
          <cell r="H1459" t="str">
            <v>Highway Vehicles - Diesel</v>
          </cell>
          <cell r="I1459" t="str">
            <v>Heavy Duty Diesel Vehicles (HDDV) Class 2B</v>
          </cell>
          <cell r="J1459" t="str">
            <v>Rural Minor Collector: Brake Wear</v>
          </cell>
          <cell r="L1459" t="str">
            <v>2005</v>
          </cell>
          <cell r="M1459">
            <v>37300</v>
          </cell>
          <cell r="N1459">
            <v>40982</v>
          </cell>
        </row>
        <row r="1460">
          <cell r="A1460" t="str">
            <v>223007119T</v>
          </cell>
          <cell r="B1460" t="str">
            <v>Onroad</v>
          </cell>
          <cell r="C1460" t="str">
            <v>Highway Veh - Diesel - Heavy Duty (HDDV) Class 2B - Rural Minor Collector: Tire Wear</v>
          </cell>
          <cell r="D1460" t="str">
            <v>Mobile - On-Road Diesel Heavy Duty Vehicles</v>
          </cell>
          <cell r="G1460" t="str">
            <v>Mobile Sources</v>
          </cell>
          <cell r="H1460" t="str">
            <v>Highway Vehicles - Diesel</v>
          </cell>
          <cell r="I1460" t="str">
            <v>Heavy Duty Diesel Vehicles (HDDV) Class 2B</v>
          </cell>
          <cell r="J1460" t="str">
            <v>Rural Minor Collector: Tire Wear</v>
          </cell>
          <cell r="L1460" t="str">
            <v>2005</v>
          </cell>
          <cell r="M1460">
            <v>37300</v>
          </cell>
          <cell r="N1460">
            <v>40982</v>
          </cell>
        </row>
        <row r="1461">
          <cell r="A1461" t="str">
            <v>223007119X</v>
          </cell>
          <cell r="B1461" t="str">
            <v>Onroad</v>
          </cell>
          <cell r="C1461" t="str">
            <v>Highway Veh - Diesel - Heavy Duty (HDDV) Class 2B - Rural Minor Collector: Exhaust</v>
          </cell>
          <cell r="D1461" t="str">
            <v>Mobile - On-Road Diesel Heavy Duty Vehicles</v>
          </cell>
          <cell r="G1461" t="str">
            <v>Mobile Sources</v>
          </cell>
          <cell r="H1461" t="str">
            <v>Highway Vehicles - Diesel</v>
          </cell>
          <cell r="I1461" t="str">
            <v>Heavy Duty Diesel Vehicles (HDDV) Class 2B</v>
          </cell>
          <cell r="J1461" t="str">
            <v>Rural Minor Collector: Exhaust</v>
          </cell>
          <cell r="L1461" t="str">
            <v>2005</v>
          </cell>
          <cell r="M1461">
            <v>37300</v>
          </cell>
          <cell r="N1461">
            <v>40982</v>
          </cell>
        </row>
        <row r="1462">
          <cell r="A1462" t="str">
            <v>2230071210</v>
          </cell>
          <cell r="B1462" t="str">
            <v>Onroad</v>
          </cell>
          <cell r="C1462" t="str">
            <v>Highway Veh - Diesel - Heavy Duty (HDDV) Class 2B - Rural Local: Total</v>
          </cell>
          <cell r="D1462" t="str">
            <v>Mobile - On-Road Diesel Heavy Duty Vehicles</v>
          </cell>
          <cell r="G1462" t="str">
            <v>Mobile Sources</v>
          </cell>
          <cell r="H1462" t="str">
            <v>Highway Vehicles - Diesel</v>
          </cell>
          <cell r="I1462" t="str">
            <v>Heavy Duty Diesel Vehicles (HDDV) Class 2B</v>
          </cell>
          <cell r="J1462" t="str">
            <v>Rural Local: Total</v>
          </cell>
          <cell r="M1462">
            <v>36504</v>
          </cell>
          <cell r="N1462">
            <v>40982</v>
          </cell>
        </row>
        <row r="1463">
          <cell r="A1463" t="str">
            <v>223007121B</v>
          </cell>
          <cell r="B1463" t="str">
            <v>Onroad</v>
          </cell>
          <cell r="C1463" t="str">
            <v>Highway Veh - Diesel - Heavy Duty (HDDV) Class 2B - Rural Local: Brake Wear</v>
          </cell>
          <cell r="D1463" t="str">
            <v>Mobile - On-Road Diesel Heavy Duty Vehicles</v>
          </cell>
          <cell r="G1463" t="str">
            <v>Mobile Sources</v>
          </cell>
          <cell r="H1463" t="str">
            <v>Highway Vehicles - Diesel</v>
          </cell>
          <cell r="I1463" t="str">
            <v>Heavy Duty Diesel Vehicles (HDDV) Class 2B</v>
          </cell>
          <cell r="J1463" t="str">
            <v>Rural Local: Brake Wear</v>
          </cell>
          <cell r="L1463" t="str">
            <v>2005</v>
          </cell>
          <cell r="M1463">
            <v>37300</v>
          </cell>
          <cell r="N1463">
            <v>40982</v>
          </cell>
        </row>
        <row r="1464">
          <cell r="A1464" t="str">
            <v>223007121T</v>
          </cell>
          <cell r="B1464" t="str">
            <v>Onroad</v>
          </cell>
          <cell r="C1464" t="str">
            <v>Highway Veh - Diesel - Heavy Duty (HDDV) Class 2B - Rural Local: Tire Wear</v>
          </cell>
          <cell r="D1464" t="str">
            <v>Mobile - On-Road Diesel Heavy Duty Vehicles</v>
          </cell>
          <cell r="G1464" t="str">
            <v>Mobile Sources</v>
          </cell>
          <cell r="H1464" t="str">
            <v>Highway Vehicles - Diesel</v>
          </cell>
          <cell r="I1464" t="str">
            <v>Heavy Duty Diesel Vehicles (HDDV) Class 2B</v>
          </cell>
          <cell r="J1464" t="str">
            <v>Rural Local: Tire Wear</v>
          </cell>
          <cell r="L1464" t="str">
            <v>2005</v>
          </cell>
          <cell r="M1464">
            <v>37300</v>
          </cell>
          <cell r="N1464">
            <v>40982</v>
          </cell>
        </row>
        <row r="1465">
          <cell r="A1465" t="str">
            <v>223007121X</v>
          </cell>
          <cell r="B1465" t="str">
            <v>Onroad</v>
          </cell>
          <cell r="C1465" t="str">
            <v>Highway Veh - Diesel - Heavy Duty (HDDV) Class 2B - Rural Local: Exhaust</v>
          </cell>
          <cell r="D1465" t="str">
            <v>Mobile - On-Road Diesel Heavy Duty Vehicles</v>
          </cell>
          <cell r="G1465" t="str">
            <v>Mobile Sources</v>
          </cell>
          <cell r="H1465" t="str">
            <v>Highway Vehicles - Diesel</v>
          </cell>
          <cell r="I1465" t="str">
            <v>Heavy Duty Diesel Vehicles (HDDV) Class 2B</v>
          </cell>
          <cell r="J1465" t="str">
            <v>Rural Local: Exhaust</v>
          </cell>
          <cell r="L1465" t="str">
            <v>2005</v>
          </cell>
          <cell r="M1465">
            <v>37300</v>
          </cell>
          <cell r="N1465">
            <v>40982</v>
          </cell>
        </row>
        <row r="1466">
          <cell r="A1466" t="str">
            <v>2230071230</v>
          </cell>
          <cell r="B1466" t="str">
            <v>Onroad</v>
          </cell>
          <cell r="C1466" t="str">
            <v>Highway Veh - Diesel - Heavy Duty (HDDV) Class 2B - Urban Interstate: Total</v>
          </cell>
          <cell r="D1466" t="str">
            <v>Mobile - On-Road Diesel Heavy Duty Vehicles</v>
          </cell>
          <cell r="G1466" t="str">
            <v>Mobile Sources</v>
          </cell>
          <cell r="H1466" t="str">
            <v>Highway Vehicles - Diesel</v>
          </cell>
          <cell r="I1466" t="str">
            <v>Heavy Duty Diesel Vehicles (HDDV) Class 2B</v>
          </cell>
          <cell r="J1466" t="str">
            <v>Urban Interstate: Total</v>
          </cell>
          <cell r="M1466">
            <v>36504</v>
          </cell>
          <cell r="N1466">
            <v>40982</v>
          </cell>
        </row>
        <row r="1467">
          <cell r="A1467" t="str">
            <v>223007123B</v>
          </cell>
          <cell r="B1467" t="str">
            <v>Onroad</v>
          </cell>
          <cell r="C1467" t="str">
            <v>Highway Veh - Diesel - Heavy Duty (HDDV) Class 2B - Urban Interstate: Brake Wear</v>
          </cell>
          <cell r="D1467" t="str">
            <v>Mobile - On-Road Diesel Heavy Duty Vehicles</v>
          </cell>
          <cell r="G1467" t="str">
            <v>Mobile Sources</v>
          </cell>
          <cell r="H1467" t="str">
            <v>Highway Vehicles - Diesel</v>
          </cell>
          <cell r="I1467" t="str">
            <v>Heavy Duty Diesel Vehicles (HDDV) Class 2B</v>
          </cell>
          <cell r="J1467" t="str">
            <v>Urban Interstate: Brake Wear</v>
          </cell>
          <cell r="L1467" t="str">
            <v>2005</v>
          </cell>
          <cell r="M1467">
            <v>37300</v>
          </cell>
          <cell r="N1467">
            <v>40982</v>
          </cell>
        </row>
        <row r="1468">
          <cell r="A1468" t="str">
            <v>223007123T</v>
          </cell>
          <cell r="B1468" t="str">
            <v>Onroad</v>
          </cell>
          <cell r="C1468" t="str">
            <v>Highway Veh - Diesel - Heavy Duty (HDDV) Class 2B - Urban Interstate: Tire Wear</v>
          </cell>
          <cell r="D1468" t="str">
            <v>Mobile - On-Road Diesel Heavy Duty Vehicles</v>
          </cell>
          <cell r="G1468" t="str">
            <v>Mobile Sources</v>
          </cell>
          <cell r="H1468" t="str">
            <v>Highway Vehicles - Diesel</v>
          </cell>
          <cell r="I1468" t="str">
            <v>Heavy Duty Diesel Vehicles (HDDV) Class 2B</v>
          </cell>
          <cell r="J1468" t="str">
            <v>Urban Interstate: Tire Wear</v>
          </cell>
          <cell r="L1468" t="str">
            <v>2005</v>
          </cell>
          <cell r="M1468">
            <v>37300</v>
          </cell>
          <cell r="N1468">
            <v>40982</v>
          </cell>
        </row>
        <row r="1469">
          <cell r="A1469" t="str">
            <v>223007123X</v>
          </cell>
          <cell r="B1469" t="str">
            <v>Onroad</v>
          </cell>
          <cell r="C1469" t="str">
            <v>Highway Veh - Diesel - Heavy Duty (HDDV) Class 2B - Urban Interstate: Exhaust</v>
          </cell>
          <cell r="D1469" t="str">
            <v>Mobile - On-Road Diesel Heavy Duty Vehicles</v>
          </cell>
          <cell r="G1469" t="str">
            <v>Mobile Sources</v>
          </cell>
          <cell r="H1469" t="str">
            <v>Highway Vehicles - Diesel</v>
          </cell>
          <cell r="I1469" t="str">
            <v>Heavy Duty Diesel Vehicles (HDDV) Class 2B</v>
          </cell>
          <cell r="J1469" t="str">
            <v>Urban Interstate: Exhaust</v>
          </cell>
          <cell r="L1469" t="str">
            <v>2005</v>
          </cell>
          <cell r="M1469">
            <v>37300</v>
          </cell>
          <cell r="N1469">
            <v>40982</v>
          </cell>
        </row>
        <row r="1470">
          <cell r="A1470" t="str">
            <v>2230071250</v>
          </cell>
          <cell r="B1470" t="str">
            <v>Onroad</v>
          </cell>
          <cell r="C1470" t="str">
            <v>Highway Veh - Diesel - Heavy Duty (HDDV) Class 2B - Urban Other Freeways &amp; Expressways: Total</v>
          </cell>
          <cell r="D1470" t="str">
            <v>Mobile - On-Road Diesel Heavy Duty Vehicles</v>
          </cell>
          <cell r="G1470" t="str">
            <v>Mobile Sources</v>
          </cell>
          <cell r="H1470" t="str">
            <v>Highway Vehicles - Diesel</v>
          </cell>
          <cell r="I1470" t="str">
            <v>Heavy Duty Diesel Vehicles (HDDV) Class 2B</v>
          </cell>
          <cell r="J1470" t="str">
            <v>Urban Other Freeways and Expressways: Total</v>
          </cell>
          <cell r="M1470">
            <v>36504</v>
          </cell>
          <cell r="N1470">
            <v>40982</v>
          </cell>
        </row>
        <row r="1471">
          <cell r="A1471" t="str">
            <v>223007125B</v>
          </cell>
          <cell r="B1471" t="str">
            <v>Onroad</v>
          </cell>
          <cell r="C1471" t="str">
            <v>Highway Veh - Diesel - Heavy Duty (HDDV) Class 2B - Urban Other Freeways &amp; Expressways: Brake Wear</v>
          </cell>
          <cell r="D1471" t="str">
            <v>Mobile - On-Road Diesel Heavy Duty Vehicles</v>
          </cell>
          <cell r="G1471" t="str">
            <v>Mobile Sources</v>
          </cell>
          <cell r="H1471" t="str">
            <v>Highway Vehicles - Diesel</v>
          </cell>
          <cell r="I1471" t="str">
            <v>Heavy Duty Diesel Vehicles (HDDV) Class 2B</v>
          </cell>
          <cell r="J1471" t="str">
            <v>Urban Other Freeways and Expressways: Brake Wear</v>
          </cell>
          <cell r="L1471" t="str">
            <v>2005</v>
          </cell>
          <cell r="M1471">
            <v>37300</v>
          </cell>
          <cell r="N1471">
            <v>40982</v>
          </cell>
        </row>
        <row r="1472">
          <cell r="A1472" t="str">
            <v>223007125T</v>
          </cell>
          <cell r="B1472" t="str">
            <v>Onroad</v>
          </cell>
          <cell r="C1472" t="str">
            <v>Highway Veh - Diesel - Heavy Duty (HDDV) Class 2B - Urban Other Freeways &amp; Expressways: Tire Wear</v>
          </cell>
          <cell r="D1472" t="str">
            <v>Mobile - On-Road Diesel Heavy Duty Vehicles</v>
          </cell>
          <cell r="G1472" t="str">
            <v>Mobile Sources</v>
          </cell>
          <cell r="H1472" t="str">
            <v>Highway Vehicles - Diesel</v>
          </cell>
          <cell r="I1472" t="str">
            <v>Heavy Duty Diesel Vehicles (HDDV) Class 2B</v>
          </cell>
          <cell r="J1472" t="str">
            <v>Urban Other Freeways and Expressways: Tire Wear</v>
          </cell>
          <cell r="L1472" t="str">
            <v>2005</v>
          </cell>
          <cell r="M1472">
            <v>37300</v>
          </cell>
          <cell r="N1472">
            <v>40982</v>
          </cell>
        </row>
        <row r="1473">
          <cell r="A1473" t="str">
            <v>223007125X</v>
          </cell>
          <cell r="B1473" t="str">
            <v>Onroad</v>
          </cell>
          <cell r="C1473" t="str">
            <v>Highway Veh - Diesel - Heavy Duty (HDDV) Class 2B - Urban Other Freeways &amp; Expressways: Exhaust</v>
          </cell>
          <cell r="D1473" t="str">
            <v>Mobile - On-Road Diesel Heavy Duty Vehicles</v>
          </cell>
          <cell r="G1473" t="str">
            <v>Mobile Sources</v>
          </cell>
          <cell r="H1473" t="str">
            <v>Highway Vehicles - Diesel</v>
          </cell>
          <cell r="I1473" t="str">
            <v>Heavy Duty Diesel Vehicles (HDDV) Class 2B</v>
          </cell>
          <cell r="J1473" t="str">
            <v>Urban Other Freeways and Expressways: Exhaust</v>
          </cell>
          <cell r="L1473" t="str">
            <v>2005</v>
          </cell>
          <cell r="M1473">
            <v>37300</v>
          </cell>
          <cell r="N1473">
            <v>40982</v>
          </cell>
        </row>
        <row r="1474">
          <cell r="A1474" t="str">
            <v>2230071270</v>
          </cell>
          <cell r="B1474" t="str">
            <v>Onroad</v>
          </cell>
          <cell r="C1474" t="str">
            <v>Highway Veh - Diesel - Heavy Duty (HDDV) Class 2B - Urban Other Principal Arterial: Total</v>
          </cell>
          <cell r="D1474" t="str">
            <v>Mobile - On-Road Diesel Heavy Duty Vehicles</v>
          </cell>
          <cell r="G1474" t="str">
            <v>Mobile Sources</v>
          </cell>
          <cell r="H1474" t="str">
            <v>Highway Vehicles - Diesel</v>
          </cell>
          <cell r="I1474" t="str">
            <v>Heavy Duty Diesel Vehicles (HDDV) Class 2B</v>
          </cell>
          <cell r="J1474" t="str">
            <v>Urban Other Principal Arterial: Total</v>
          </cell>
          <cell r="M1474">
            <v>36504</v>
          </cell>
          <cell r="N1474">
            <v>40982</v>
          </cell>
        </row>
        <row r="1475">
          <cell r="A1475" t="str">
            <v>223007127B</v>
          </cell>
          <cell r="B1475" t="str">
            <v>Onroad</v>
          </cell>
          <cell r="C1475" t="str">
            <v>Highway Veh - Diesel - Heavy Duty (HDDV) Class 2B - Urban Other Principal Arterial: Brake Wear</v>
          </cell>
          <cell r="D1475" t="str">
            <v>Mobile - On-Road Diesel Heavy Duty Vehicles</v>
          </cell>
          <cell r="G1475" t="str">
            <v>Mobile Sources</v>
          </cell>
          <cell r="H1475" t="str">
            <v>Highway Vehicles - Diesel</v>
          </cell>
          <cell r="I1475" t="str">
            <v>Heavy Duty Diesel Vehicles (HDDV) Class 2B</v>
          </cell>
          <cell r="J1475" t="str">
            <v>Urban Other Principal Arterial: Brake Wear</v>
          </cell>
          <cell r="L1475" t="str">
            <v>2005</v>
          </cell>
          <cell r="M1475">
            <v>37300</v>
          </cell>
          <cell r="N1475">
            <v>40982</v>
          </cell>
        </row>
        <row r="1476">
          <cell r="A1476" t="str">
            <v>223007127T</v>
          </cell>
          <cell r="B1476" t="str">
            <v>Onroad</v>
          </cell>
          <cell r="C1476" t="str">
            <v>Highway Veh - Diesel - Heavy Duty (HDDV) Class 2B - Urban Other Principal Arterial: Tire Wear</v>
          </cell>
          <cell r="D1476" t="str">
            <v>Mobile - On-Road Diesel Heavy Duty Vehicles</v>
          </cell>
          <cell r="G1476" t="str">
            <v>Mobile Sources</v>
          </cell>
          <cell r="H1476" t="str">
            <v>Highway Vehicles - Diesel</v>
          </cell>
          <cell r="I1476" t="str">
            <v>Heavy Duty Diesel Vehicles (HDDV) Class 2B</v>
          </cell>
          <cell r="J1476" t="str">
            <v>Urban Other Principal Arterial: Tire Wear</v>
          </cell>
          <cell r="L1476" t="str">
            <v>2005</v>
          </cell>
          <cell r="M1476">
            <v>37300</v>
          </cell>
          <cell r="N1476">
            <v>40982</v>
          </cell>
        </row>
        <row r="1477">
          <cell r="A1477" t="str">
            <v>223007127X</v>
          </cell>
          <cell r="B1477" t="str">
            <v>Onroad</v>
          </cell>
          <cell r="C1477" t="str">
            <v>Highway Veh - Diesel - Heavy Duty (HDDV) Class 2B - Urban Other Principal Arterial: Exhaust</v>
          </cell>
          <cell r="D1477" t="str">
            <v>Mobile - On-Road Diesel Heavy Duty Vehicles</v>
          </cell>
          <cell r="G1477" t="str">
            <v>Mobile Sources</v>
          </cell>
          <cell r="H1477" t="str">
            <v>Highway Vehicles - Diesel</v>
          </cell>
          <cell r="I1477" t="str">
            <v>Heavy Duty Diesel Vehicles (HDDV) Class 2B</v>
          </cell>
          <cell r="J1477" t="str">
            <v>Urban Other Principal Arterial: Exhaust</v>
          </cell>
          <cell r="L1477" t="str">
            <v>2005</v>
          </cell>
          <cell r="M1477">
            <v>37300</v>
          </cell>
          <cell r="N1477">
            <v>40982</v>
          </cell>
        </row>
        <row r="1478">
          <cell r="A1478" t="str">
            <v>2230071290</v>
          </cell>
          <cell r="B1478" t="str">
            <v>Onroad</v>
          </cell>
          <cell r="C1478" t="str">
            <v>Highway Veh - Diesel - Heavy Duty (HDDV) Class 2B - Urban Minor Arterial: Total</v>
          </cell>
          <cell r="D1478" t="str">
            <v>Mobile - On-Road Diesel Heavy Duty Vehicles</v>
          </cell>
          <cell r="G1478" t="str">
            <v>Mobile Sources</v>
          </cell>
          <cell r="H1478" t="str">
            <v>Highway Vehicles - Diesel</v>
          </cell>
          <cell r="I1478" t="str">
            <v>Heavy Duty Diesel Vehicles (HDDV) Class 2B</v>
          </cell>
          <cell r="J1478" t="str">
            <v>Urban Minor Arterial: Total</v>
          </cell>
          <cell r="M1478">
            <v>36504</v>
          </cell>
          <cell r="N1478">
            <v>40982</v>
          </cell>
        </row>
        <row r="1479">
          <cell r="A1479" t="str">
            <v>223007129B</v>
          </cell>
          <cell r="B1479" t="str">
            <v>Onroad</v>
          </cell>
          <cell r="C1479" t="str">
            <v>Highway Veh - Diesel - Heavy Duty (HDDV) Class 2B - Urban Minor Arterial: Brake Wear</v>
          </cell>
          <cell r="D1479" t="str">
            <v>Mobile - On-Road Diesel Heavy Duty Vehicles</v>
          </cell>
          <cell r="G1479" t="str">
            <v>Mobile Sources</v>
          </cell>
          <cell r="H1479" t="str">
            <v>Highway Vehicles - Diesel</v>
          </cell>
          <cell r="I1479" t="str">
            <v>Heavy Duty Diesel Vehicles (HDDV) Class 2B</v>
          </cell>
          <cell r="J1479" t="str">
            <v>Urban Minor Arterial: Brake Wear</v>
          </cell>
          <cell r="L1479" t="str">
            <v>2005</v>
          </cell>
          <cell r="M1479">
            <v>37300</v>
          </cell>
          <cell r="N1479">
            <v>40982</v>
          </cell>
        </row>
        <row r="1480">
          <cell r="A1480" t="str">
            <v>223007129T</v>
          </cell>
          <cell r="B1480" t="str">
            <v>Onroad</v>
          </cell>
          <cell r="C1480" t="str">
            <v>Highway Veh - Diesel - Heavy Duty (HDDV) Class 2B - Urban Minor Arterial: Tire Wear</v>
          </cell>
          <cell r="D1480" t="str">
            <v>Mobile - On-Road Diesel Heavy Duty Vehicles</v>
          </cell>
          <cell r="G1480" t="str">
            <v>Mobile Sources</v>
          </cell>
          <cell r="H1480" t="str">
            <v>Highway Vehicles - Diesel</v>
          </cell>
          <cell r="I1480" t="str">
            <v>Heavy Duty Diesel Vehicles (HDDV) Class 2B</v>
          </cell>
          <cell r="J1480" t="str">
            <v>Urban Minor Arterial: Tire Wear</v>
          </cell>
          <cell r="L1480" t="str">
            <v>2005</v>
          </cell>
          <cell r="M1480">
            <v>37300</v>
          </cell>
          <cell r="N1480">
            <v>40982</v>
          </cell>
        </row>
        <row r="1481">
          <cell r="A1481" t="str">
            <v>223007129X</v>
          </cell>
          <cell r="B1481" t="str">
            <v>Onroad</v>
          </cell>
          <cell r="C1481" t="str">
            <v>Highway Veh - Diesel - Heavy Duty (HDDV) Class 2B - Urban Minor Arterial: Exhaust</v>
          </cell>
          <cell r="D1481" t="str">
            <v>Mobile - On-Road Diesel Heavy Duty Vehicles</v>
          </cell>
          <cell r="G1481" t="str">
            <v>Mobile Sources</v>
          </cell>
          <cell r="H1481" t="str">
            <v>Highway Vehicles - Diesel</v>
          </cell>
          <cell r="I1481" t="str">
            <v>Heavy Duty Diesel Vehicles (HDDV) Class 2B</v>
          </cell>
          <cell r="J1481" t="str">
            <v>Urban Minor Arterial: Exhaust</v>
          </cell>
          <cell r="L1481" t="str">
            <v>2005</v>
          </cell>
          <cell r="M1481">
            <v>37300</v>
          </cell>
          <cell r="N1481">
            <v>40982</v>
          </cell>
        </row>
        <row r="1482">
          <cell r="A1482" t="str">
            <v>2230071310</v>
          </cell>
          <cell r="B1482" t="str">
            <v>Onroad</v>
          </cell>
          <cell r="C1482" t="str">
            <v>Highway Veh - Diesel - Heavy Duty (HDDV) Class 2B - Urban Collector: Total</v>
          </cell>
          <cell r="D1482" t="str">
            <v>Mobile - On-Road Diesel Heavy Duty Vehicles</v>
          </cell>
          <cell r="G1482" t="str">
            <v>Mobile Sources</v>
          </cell>
          <cell r="H1482" t="str">
            <v>Highway Vehicles - Diesel</v>
          </cell>
          <cell r="I1482" t="str">
            <v>Heavy Duty Diesel Vehicles (HDDV) Class 2B</v>
          </cell>
          <cell r="J1482" t="str">
            <v>Urban Collector: Total</v>
          </cell>
          <cell r="M1482">
            <v>36504</v>
          </cell>
          <cell r="N1482">
            <v>40982</v>
          </cell>
        </row>
        <row r="1483">
          <cell r="A1483" t="str">
            <v>223007131B</v>
          </cell>
          <cell r="B1483" t="str">
            <v>Onroad</v>
          </cell>
          <cell r="C1483" t="str">
            <v>Highway Veh - Diesel - Heavy Duty (HDDV) Class 2B - Urban Collector: Brake Wear</v>
          </cell>
          <cell r="D1483" t="str">
            <v>Mobile - On-Road Diesel Heavy Duty Vehicles</v>
          </cell>
          <cell r="G1483" t="str">
            <v>Mobile Sources</v>
          </cell>
          <cell r="H1483" t="str">
            <v>Highway Vehicles - Diesel</v>
          </cell>
          <cell r="I1483" t="str">
            <v>Heavy Duty Diesel Vehicles (HDDV) Class 2B</v>
          </cell>
          <cell r="J1483" t="str">
            <v>Urban Collector: Brake Wear</v>
          </cell>
          <cell r="L1483" t="str">
            <v>2005</v>
          </cell>
          <cell r="M1483">
            <v>37300</v>
          </cell>
          <cell r="N1483">
            <v>40982</v>
          </cell>
        </row>
        <row r="1484">
          <cell r="A1484" t="str">
            <v>223007131T</v>
          </cell>
          <cell r="B1484" t="str">
            <v>Onroad</v>
          </cell>
          <cell r="C1484" t="str">
            <v>Highway Veh - Diesel - Heavy Duty (HDDV) Class 2B - Urban Collector: Tire Wear</v>
          </cell>
          <cell r="D1484" t="str">
            <v>Mobile - On-Road Diesel Heavy Duty Vehicles</v>
          </cell>
          <cell r="G1484" t="str">
            <v>Mobile Sources</v>
          </cell>
          <cell r="H1484" t="str">
            <v>Highway Vehicles - Diesel</v>
          </cell>
          <cell r="I1484" t="str">
            <v>Heavy Duty Diesel Vehicles (HDDV) Class 2B</v>
          </cell>
          <cell r="J1484" t="str">
            <v>Urban Collector: Tire Wear</v>
          </cell>
          <cell r="L1484" t="str">
            <v>2005</v>
          </cell>
          <cell r="M1484">
            <v>37300</v>
          </cell>
          <cell r="N1484">
            <v>40982</v>
          </cell>
        </row>
        <row r="1485">
          <cell r="A1485" t="str">
            <v>223007131X</v>
          </cell>
          <cell r="B1485" t="str">
            <v>Onroad</v>
          </cell>
          <cell r="C1485" t="str">
            <v>Highway Veh - Diesel - Heavy Duty (HDDV) Class 2B - Urban Collector: Exhaust</v>
          </cell>
          <cell r="D1485" t="str">
            <v>Mobile - On-Road Diesel Heavy Duty Vehicles</v>
          </cell>
          <cell r="G1485" t="str">
            <v>Mobile Sources</v>
          </cell>
          <cell r="H1485" t="str">
            <v>Highway Vehicles - Diesel</v>
          </cell>
          <cell r="I1485" t="str">
            <v>Heavy Duty Diesel Vehicles (HDDV) Class 2B</v>
          </cell>
          <cell r="J1485" t="str">
            <v>Urban Collector: Exhaust</v>
          </cell>
          <cell r="L1485" t="str">
            <v>2005</v>
          </cell>
          <cell r="M1485">
            <v>37300</v>
          </cell>
          <cell r="N1485">
            <v>40982</v>
          </cell>
        </row>
        <row r="1486">
          <cell r="A1486" t="str">
            <v>2230071330</v>
          </cell>
          <cell r="B1486" t="str">
            <v>Onroad</v>
          </cell>
          <cell r="C1486" t="str">
            <v>Highway Veh - Diesel - Heavy Duty (HDDV) Class 2B - Urban Local: Total</v>
          </cell>
          <cell r="D1486" t="str">
            <v>Mobile - On-Road Diesel Heavy Duty Vehicles</v>
          </cell>
          <cell r="G1486" t="str">
            <v>Mobile Sources</v>
          </cell>
          <cell r="H1486" t="str">
            <v>Highway Vehicles - Diesel</v>
          </cell>
          <cell r="I1486" t="str">
            <v>Heavy Duty Diesel Vehicles (HDDV) Class 2B</v>
          </cell>
          <cell r="J1486" t="str">
            <v>Urban Local: Total</v>
          </cell>
          <cell r="M1486">
            <v>36504</v>
          </cell>
          <cell r="N1486">
            <v>40982</v>
          </cell>
        </row>
        <row r="1487">
          <cell r="A1487" t="str">
            <v>223007133B</v>
          </cell>
          <cell r="B1487" t="str">
            <v>Onroad</v>
          </cell>
          <cell r="C1487" t="str">
            <v>Highway Veh - Diesel - Heavy Duty (HDDV) Class 2B - Urban Local: Brake Wear</v>
          </cell>
          <cell r="D1487" t="str">
            <v>Mobile - On-Road Diesel Heavy Duty Vehicles</v>
          </cell>
          <cell r="G1487" t="str">
            <v>Mobile Sources</v>
          </cell>
          <cell r="H1487" t="str">
            <v>Highway Vehicles - Diesel</v>
          </cell>
          <cell r="I1487" t="str">
            <v>Heavy Duty Diesel Vehicles (HDDV) Class 2B</v>
          </cell>
          <cell r="J1487" t="str">
            <v>Urban Local: Brake Wear</v>
          </cell>
          <cell r="L1487" t="str">
            <v>2005</v>
          </cell>
          <cell r="M1487">
            <v>37300</v>
          </cell>
          <cell r="N1487">
            <v>40982</v>
          </cell>
        </row>
        <row r="1488">
          <cell r="A1488" t="str">
            <v>223007133T</v>
          </cell>
          <cell r="B1488" t="str">
            <v>Onroad</v>
          </cell>
          <cell r="C1488" t="str">
            <v>Highway Veh - Diesel - Heavy Duty (HDDV) Class 2B - Urban Local: Tire Wear</v>
          </cell>
          <cell r="D1488" t="str">
            <v>Mobile - On-Road Diesel Heavy Duty Vehicles</v>
          </cell>
          <cell r="G1488" t="str">
            <v>Mobile Sources</v>
          </cell>
          <cell r="H1488" t="str">
            <v>Highway Vehicles - Diesel</v>
          </cell>
          <cell r="I1488" t="str">
            <v>Heavy Duty Diesel Vehicles (HDDV) Class 2B</v>
          </cell>
          <cell r="J1488" t="str">
            <v>Urban Local: Tire Wear</v>
          </cell>
          <cell r="L1488" t="str">
            <v>2005</v>
          </cell>
          <cell r="M1488">
            <v>37300</v>
          </cell>
          <cell r="N1488">
            <v>40982</v>
          </cell>
        </row>
        <row r="1489">
          <cell r="A1489" t="str">
            <v>223007133X</v>
          </cell>
          <cell r="B1489" t="str">
            <v>Onroad</v>
          </cell>
          <cell r="C1489" t="str">
            <v>Highway Veh - Diesel - Heavy Duty (HDDV) Class 2B - Urban Local: Exhaust</v>
          </cell>
          <cell r="D1489" t="str">
            <v>Mobile - On-Road Diesel Heavy Duty Vehicles</v>
          </cell>
          <cell r="G1489" t="str">
            <v>Mobile Sources</v>
          </cell>
          <cell r="H1489" t="str">
            <v>Highway Vehicles - Diesel</v>
          </cell>
          <cell r="I1489" t="str">
            <v>Heavy Duty Diesel Vehicles (HDDV) Class 2B</v>
          </cell>
          <cell r="J1489" t="str">
            <v>Urban Local: Exhaust</v>
          </cell>
          <cell r="L1489" t="str">
            <v>2005</v>
          </cell>
          <cell r="M1489">
            <v>37300</v>
          </cell>
          <cell r="N1489">
            <v>40982</v>
          </cell>
        </row>
        <row r="1490">
          <cell r="A1490" t="str">
            <v>2230071350</v>
          </cell>
          <cell r="B1490" t="str">
            <v>Onroad</v>
          </cell>
          <cell r="C1490" t="str">
            <v>Highway Veh - Diesel - Heavy Duty (HDDV) Class 2B - Parking Area: Rural</v>
          </cell>
          <cell r="D1490" t="str">
            <v>Mobile - On-Road Diesel Heavy Duty Vehicles</v>
          </cell>
          <cell r="G1490" t="str">
            <v>Mobile Sources</v>
          </cell>
          <cell r="H1490" t="str">
            <v>Highway Vehicles - Diesel</v>
          </cell>
          <cell r="I1490" t="str">
            <v>Heavy Duty Diesel Vehicles (HDDV) Class 2B</v>
          </cell>
          <cell r="J1490" t="str">
            <v>Parking Area: Rural</v>
          </cell>
          <cell r="L1490" t="str">
            <v>2008</v>
          </cell>
          <cell r="M1490">
            <v>39654</v>
          </cell>
          <cell r="N1490">
            <v>40982</v>
          </cell>
        </row>
        <row r="1491">
          <cell r="A1491" t="str">
            <v>2230071370</v>
          </cell>
          <cell r="B1491" t="str">
            <v>Onroad</v>
          </cell>
          <cell r="C1491" t="str">
            <v>Highway Veh - Diesel - Heavy Duty (HDDV) Class 2B - Parking Area: Urban</v>
          </cell>
          <cell r="D1491" t="str">
            <v>Mobile - On-Road Diesel Heavy Duty Vehicles</v>
          </cell>
          <cell r="G1491" t="str">
            <v>Mobile Sources</v>
          </cell>
          <cell r="H1491" t="str">
            <v>Highway Vehicles - Diesel</v>
          </cell>
          <cell r="I1491" t="str">
            <v>Heavy Duty Diesel Vehicles (HDDV) Class 2B</v>
          </cell>
          <cell r="J1491" t="str">
            <v>Parking Area: Urban</v>
          </cell>
          <cell r="L1491" t="str">
            <v>2008</v>
          </cell>
          <cell r="M1491">
            <v>39917</v>
          </cell>
          <cell r="N1491">
            <v>40982</v>
          </cell>
        </row>
        <row r="1492">
          <cell r="A1492" t="str">
            <v>2230071390</v>
          </cell>
          <cell r="B1492" t="str">
            <v>Onroad</v>
          </cell>
          <cell r="C1492" t="str">
            <v>Highway Veh - Diesel - Heavy Duty (HDDV) Class 2B - Parking Area: Total</v>
          </cell>
          <cell r="D1492" t="str">
            <v>Mobile - On-Road Diesel Heavy Duty Vehicles</v>
          </cell>
          <cell r="G1492" t="str">
            <v>Mobile Sources</v>
          </cell>
          <cell r="H1492" t="str">
            <v>Highway Vehicles - Diesel</v>
          </cell>
          <cell r="I1492" t="str">
            <v>Heavy Duty Diesel Vehicles (HDDV) Class 2B</v>
          </cell>
          <cell r="J1492" t="str">
            <v>Parking Area: Total</v>
          </cell>
          <cell r="M1492">
            <v>40835</v>
          </cell>
          <cell r="N1492">
            <v>40983</v>
          </cell>
        </row>
        <row r="1493">
          <cell r="A1493" t="str">
            <v>2230072110</v>
          </cell>
          <cell r="B1493" t="str">
            <v>Onroad</v>
          </cell>
          <cell r="C1493" t="str">
            <v>Highway Veh - Diesel - Heavy Duty (HDDV) Class 3, 4, &amp; 5 - Rural Interstate: Total</v>
          </cell>
          <cell r="D1493" t="str">
            <v>Mobile - On-Road Diesel Heavy Duty Vehicles</v>
          </cell>
          <cell r="G1493" t="str">
            <v>Mobile Sources</v>
          </cell>
          <cell r="H1493" t="str">
            <v>Highway Vehicles - Diesel</v>
          </cell>
          <cell r="I1493" t="str">
            <v>Heavy Duty Diesel Vehicles (HDDV) Class 3, 4, &amp; 5</v>
          </cell>
          <cell r="J1493" t="str">
            <v>Rural Interstate: Total</v>
          </cell>
          <cell r="M1493">
            <v>36504</v>
          </cell>
          <cell r="N1493">
            <v>40982</v>
          </cell>
        </row>
        <row r="1494">
          <cell r="A1494" t="str">
            <v>223007211B</v>
          </cell>
          <cell r="B1494" t="str">
            <v>Onroad</v>
          </cell>
          <cell r="C1494" t="str">
            <v>Highway Veh - Diesel - Heavy Duty (HDDV) Class 3, 4, &amp; 5 - Rural Interstate: Brake Wear</v>
          </cell>
          <cell r="D1494" t="str">
            <v>Mobile - On-Road Diesel Heavy Duty Vehicles</v>
          </cell>
          <cell r="G1494" t="str">
            <v>Mobile Sources</v>
          </cell>
          <cell r="H1494" t="str">
            <v>Highway Vehicles - Diesel</v>
          </cell>
          <cell r="I1494" t="str">
            <v>Heavy Duty Diesel Vehicles (HDDV) Class 3, 4, &amp; 5</v>
          </cell>
          <cell r="J1494" t="str">
            <v>Rural Interstate: Brake Wear</v>
          </cell>
          <cell r="L1494" t="str">
            <v>2005</v>
          </cell>
          <cell r="M1494">
            <v>37300</v>
          </cell>
          <cell r="N1494">
            <v>40982</v>
          </cell>
        </row>
        <row r="1495">
          <cell r="A1495" t="str">
            <v>223007211T</v>
          </cell>
          <cell r="B1495" t="str">
            <v>Onroad</v>
          </cell>
          <cell r="C1495" t="str">
            <v>Highway Veh - Diesel - Heavy Duty (HDDV) Class 3, 4, &amp; 5 - Rural Interstate: Tire Wear</v>
          </cell>
          <cell r="D1495" t="str">
            <v>Mobile - On-Road Diesel Heavy Duty Vehicles</v>
          </cell>
          <cell r="G1495" t="str">
            <v>Mobile Sources</v>
          </cell>
          <cell r="H1495" t="str">
            <v>Highway Vehicles - Diesel</v>
          </cell>
          <cell r="I1495" t="str">
            <v>Heavy Duty Diesel Vehicles (HDDV) Class 3, 4, &amp; 5</v>
          </cell>
          <cell r="J1495" t="str">
            <v>Rural Interstate: Tire Wear</v>
          </cell>
          <cell r="L1495" t="str">
            <v>2005</v>
          </cell>
          <cell r="M1495">
            <v>37300</v>
          </cell>
          <cell r="N1495">
            <v>40982</v>
          </cell>
        </row>
        <row r="1496">
          <cell r="A1496" t="str">
            <v>223007211X</v>
          </cell>
          <cell r="B1496" t="str">
            <v>Onroad</v>
          </cell>
          <cell r="C1496" t="str">
            <v>Highway Veh - Diesel - Heavy Duty (HDDV) Class 3, 4, &amp; 5 - Rural Interstate: Exhaust</v>
          </cell>
          <cell r="D1496" t="str">
            <v>Mobile - On-Road Diesel Heavy Duty Vehicles</v>
          </cell>
          <cell r="G1496" t="str">
            <v>Mobile Sources</v>
          </cell>
          <cell r="H1496" t="str">
            <v>Highway Vehicles - Diesel</v>
          </cell>
          <cell r="I1496" t="str">
            <v>Heavy Duty Diesel Vehicles (HDDV) Class 3, 4, &amp; 5</v>
          </cell>
          <cell r="J1496" t="str">
            <v>Rural Interstate: Exhaust</v>
          </cell>
          <cell r="L1496" t="str">
            <v>2005</v>
          </cell>
          <cell r="M1496">
            <v>37300</v>
          </cell>
          <cell r="N1496">
            <v>40982</v>
          </cell>
        </row>
        <row r="1497">
          <cell r="A1497" t="str">
            <v>2230072130</v>
          </cell>
          <cell r="B1497" t="str">
            <v>Onroad</v>
          </cell>
          <cell r="C1497" t="str">
            <v>Highway Veh - Diesel - Heavy Duty (HDDV) Class 3, 4, &amp; 5 - Rural Other Principal Arterial: Total</v>
          </cell>
          <cell r="D1497" t="str">
            <v>Mobile - On-Road Diesel Heavy Duty Vehicles</v>
          </cell>
          <cell r="G1497" t="str">
            <v>Mobile Sources</v>
          </cell>
          <cell r="H1497" t="str">
            <v>Highway Vehicles - Diesel</v>
          </cell>
          <cell r="I1497" t="str">
            <v>Heavy Duty Diesel Vehicles (HDDV) Class 3, 4, &amp; 5</v>
          </cell>
          <cell r="J1497" t="str">
            <v>Rural Other Principal Arterial: Total</v>
          </cell>
          <cell r="M1497">
            <v>36504</v>
          </cell>
          <cell r="N1497">
            <v>40982</v>
          </cell>
        </row>
        <row r="1498">
          <cell r="A1498" t="str">
            <v>223007213B</v>
          </cell>
          <cell r="B1498" t="str">
            <v>Onroad</v>
          </cell>
          <cell r="C1498" t="str">
            <v>Highway Veh - Diesel - Heavy Duty (HDDV) Class 3, 4, &amp; 5 - Rural Other Principal Arterial: Brake Wear</v>
          </cell>
          <cell r="D1498" t="str">
            <v>Mobile - On-Road Diesel Heavy Duty Vehicles</v>
          </cell>
          <cell r="G1498" t="str">
            <v>Mobile Sources</v>
          </cell>
          <cell r="H1498" t="str">
            <v>Highway Vehicles - Diesel</v>
          </cell>
          <cell r="I1498" t="str">
            <v>Heavy Duty Diesel Vehicles (HDDV) Class 3, 4, &amp; 5</v>
          </cell>
          <cell r="J1498" t="str">
            <v>Rural Other Principal Arterial: Brake Wear</v>
          </cell>
          <cell r="L1498" t="str">
            <v>2005</v>
          </cell>
          <cell r="M1498">
            <v>37300</v>
          </cell>
          <cell r="N1498">
            <v>40982</v>
          </cell>
        </row>
        <row r="1499">
          <cell r="A1499" t="str">
            <v>223007213T</v>
          </cell>
          <cell r="B1499" t="str">
            <v>Onroad</v>
          </cell>
          <cell r="C1499" t="str">
            <v>Highway Veh - Diesel - Heavy Duty (HDDV) Class 3, 4, &amp; 5 - Rural Other Principal Arterial: Tire Wear</v>
          </cell>
          <cell r="D1499" t="str">
            <v>Mobile - On-Road Diesel Heavy Duty Vehicles</v>
          </cell>
          <cell r="G1499" t="str">
            <v>Mobile Sources</v>
          </cell>
          <cell r="H1499" t="str">
            <v>Highway Vehicles - Diesel</v>
          </cell>
          <cell r="I1499" t="str">
            <v>Heavy Duty Diesel Vehicles (HDDV) Class 3, 4, &amp; 5</v>
          </cell>
          <cell r="J1499" t="str">
            <v>Rural Other Principal Arterial: Tire Wear</v>
          </cell>
          <cell r="L1499" t="str">
            <v>2005</v>
          </cell>
          <cell r="M1499">
            <v>37300</v>
          </cell>
          <cell r="N1499">
            <v>40982</v>
          </cell>
        </row>
        <row r="1500">
          <cell r="A1500" t="str">
            <v>223007213X</v>
          </cell>
          <cell r="B1500" t="str">
            <v>Onroad</v>
          </cell>
          <cell r="C1500" t="str">
            <v>Highway Veh - Diesel - Heavy Duty (HDDV) Class 3, 4, &amp; 5 - Rural Other Principal Arterial: Exhaust</v>
          </cell>
          <cell r="D1500" t="str">
            <v>Mobile - On-Road Diesel Heavy Duty Vehicles</v>
          </cell>
          <cell r="G1500" t="str">
            <v>Mobile Sources</v>
          </cell>
          <cell r="H1500" t="str">
            <v>Highway Vehicles - Diesel</v>
          </cell>
          <cell r="I1500" t="str">
            <v>Heavy Duty Diesel Vehicles (HDDV) Class 3, 4, &amp; 5</v>
          </cell>
          <cell r="J1500" t="str">
            <v>Rural Other Principal Arterial: Exhaust</v>
          </cell>
          <cell r="L1500" t="str">
            <v>2005</v>
          </cell>
          <cell r="M1500">
            <v>37300</v>
          </cell>
          <cell r="N1500">
            <v>40982</v>
          </cell>
        </row>
        <row r="1501">
          <cell r="A1501" t="str">
            <v>2230072150</v>
          </cell>
          <cell r="B1501" t="str">
            <v>Onroad</v>
          </cell>
          <cell r="C1501" t="str">
            <v>Highway Veh - Diesel - Heavy Duty (HDDV) Class 3, 4, &amp; 5 - Rural Minor Arterial: Total</v>
          </cell>
          <cell r="D1501" t="str">
            <v>Mobile - On-Road Diesel Heavy Duty Vehicles</v>
          </cell>
          <cell r="G1501" t="str">
            <v>Mobile Sources</v>
          </cell>
          <cell r="H1501" t="str">
            <v>Highway Vehicles - Diesel</v>
          </cell>
          <cell r="I1501" t="str">
            <v>Heavy Duty Diesel Vehicles (HDDV) Class 3, 4, &amp; 5</v>
          </cell>
          <cell r="J1501" t="str">
            <v>Rural Minor Arterial: Total</v>
          </cell>
          <cell r="M1501">
            <v>36504</v>
          </cell>
          <cell r="N1501">
            <v>40982</v>
          </cell>
        </row>
        <row r="1502">
          <cell r="A1502" t="str">
            <v>223007215B</v>
          </cell>
          <cell r="B1502" t="str">
            <v>Onroad</v>
          </cell>
          <cell r="C1502" t="str">
            <v>Highway Veh - Diesel - Heavy Duty (HDDV) Class 3, 4, &amp; 5 - Rural Minor Arterial: Brake Wear</v>
          </cell>
          <cell r="D1502" t="str">
            <v>Mobile - On-Road Diesel Heavy Duty Vehicles</v>
          </cell>
          <cell r="G1502" t="str">
            <v>Mobile Sources</v>
          </cell>
          <cell r="H1502" t="str">
            <v>Highway Vehicles - Diesel</v>
          </cell>
          <cell r="I1502" t="str">
            <v>Heavy Duty Diesel Vehicles (HDDV) Class 3, 4, &amp; 5</v>
          </cell>
          <cell r="J1502" t="str">
            <v>Rural Minor Arterial: Brake Wear</v>
          </cell>
          <cell r="L1502" t="str">
            <v>2005</v>
          </cell>
          <cell r="M1502">
            <v>37300</v>
          </cell>
          <cell r="N1502">
            <v>40982</v>
          </cell>
        </row>
        <row r="1503">
          <cell r="A1503" t="str">
            <v>223007215T</v>
          </cell>
          <cell r="B1503" t="str">
            <v>Onroad</v>
          </cell>
          <cell r="C1503" t="str">
            <v>Highway Veh - Diesel - Heavy Duty (HDDV) Class 3, 4, &amp; 5 - Rural Minor Arterial: Tire Wear</v>
          </cell>
          <cell r="D1503" t="str">
            <v>Mobile - On-Road Diesel Heavy Duty Vehicles</v>
          </cell>
          <cell r="G1503" t="str">
            <v>Mobile Sources</v>
          </cell>
          <cell r="H1503" t="str">
            <v>Highway Vehicles - Diesel</v>
          </cell>
          <cell r="I1503" t="str">
            <v>Heavy Duty Diesel Vehicles (HDDV) Class 3, 4, &amp; 5</v>
          </cell>
          <cell r="J1503" t="str">
            <v>Rural Minor Arterial: Tire Wear</v>
          </cell>
          <cell r="L1503" t="str">
            <v>2005</v>
          </cell>
          <cell r="M1503">
            <v>37300</v>
          </cell>
          <cell r="N1503">
            <v>40982</v>
          </cell>
        </row>
        <row r="1504">
          <cell r="A1504" t="str">
            <v>223007215X</v>
          </cell>
          <cell r="B1504" t="str">
            <v>Onroad</v>
          </cell>
          <cell r="C1504" t="str">
            <v>Highway Veh - Diesel - Heavy Duty (HDDV) Class 3, 4, &amp; 5 - Rural Minor Arterial: Exhaust</v>
          </cell>
          <cell r="D1504" t="str">
            <v>Mobile - On-Road Diesel Heavy Duty Vehicles</v>
          </cell>
          <cell r="G1504" t="str">
            <v>Mobile Sources</v>
          </cell>
          <cell r="H1504" t="str">
            <v>Highway Vehicles - Diesel</v>
          </cell>
          <cell r="I1504" t="str">
            <v>Heavy Duty Diesel Vehicles (HDDV) Class 3, 4, &amp; 5</v>
          </cell>
          <cell r="J1504" t="str">
            <v>Rural Minor Arterial: Exhaust</v>
          </cell>
          <cell r="L1504" t="str">
            <v>2005</v>
          </cell>
          <cell r="M1504">
            <v>37300</v>
          </cell>
          <cell r="N1504">
            <v>40982</v>
          </cell>
        </row>
        <row r="1505">
          <cell r="A1505" t="str">
            <v>2230072170</v>
          </cell>
          <cell r="B1505" t="str">
            <v>Onroad</v>
          </cell>
          <cell r="C1505" t="str">
            <v>Highway Veh - Diesel - Heavy Duty (HDDV) Class 3, 4, &amp; 5 - Rural Major Collector: Total</v>
          </cell>
          <cell r="D1505" t="str">
            <v>Mobile - On-Road Diesel Heavy Duty Vehicles</v>
          </cell>
          <cell r="G1505" t="str">
            <v>Mobile Sources</v>
          </cell>
          <cell r="H1505" t="str">
            <v>Highway Vehicles - Diesel</v>
          </cell>
          <cell r="I1505" t="str">
            <v>Heavy Duty Diesel Vehicles (HDDV) Class 3, 4, &amp; 5</v>
          </cell>
          <cell r="J1505" t="str">
            <v>Rural Major Collector: Total</v>
          </cell>
          <cell r="M1505">
            <v>36504</v>
          </cell>
          <cell r="N1505">
            <v>40982</v>
          </cell>
        </row>
        <row r="1506">
          <cell r="A1506" t="str">
            <v>223007217B</v>
          </cell>
          <cell r="B1506" t="str">
            <v>Onroad</v>
          </cell>
          <cell r="C1506" t="str">
            <v>Highway Veh - Diesel - Heavy Duty (HDDV) Class 3, 4, &amp; 5 - Rural Major Collector: Brake Wear</v>
          </cell>
          <cell r="D1506" t="str">
            <v>Mobile - On-Road Diesel Heavy Duty Vehicles</v>
          </cell>
          <cell r="G1506" t="str">
            <v>Mobile Sources</v>
          </cell>
          <cell r="H1506" t="str">
            <v>Highway Vehicles - Diesel</v>
          </cell>
          <cell r="I1506" t="str">
            <v>Heavy Duty Diesel Vehicles (HDDV) Class 3, 4, &amp; 5</v>
          </cell>
          <cell r="J1506" t="str">
            <v>Rural Major Collector: Brake Wear</v>
          </cell>
          <cell r="L1506" t="str">
            <v>2005</v>
          </cell>
          <cell r="M1506">
            <v>37300</v>
          </cell>
          <cell r="N1506">
            <v>40982</v>
          </cell>
        </row>
        <row r="1507">
          <cell r="A1507" t="str">
            <v>223007217T</v>
          </cell>
          <cell r="B1507" t="str">
            <v>Onroad</v>
          </cell>
          <cell r="C1507" t="str">
            <v>Highway Veh - Diesel - Heavy Duty (HDDV) Class 3, 4, &amp; 5 - Rural Major Collector: Tire Wear</v>
          </cell>
          <cell r="D1507" t="str">
            <v>Mobile - On-Road Diesel Heavy Duty Vehicles</v>
          </cell>
          <cell r="G1507" t="str">
            <v>Mobile Sources</v>
          </cell>
          <cell r="H1507" t="str">
            <v>Highway Vehicles - Diesel</v>
          </cell>
          <cell r="I1507" t="str">
            <v>Heavy Duty Diesel Vehicles (HDDV) Class 3, 4, &amp; 5</v>
          </cell>
          <cell r="J1507" t="str">
            <v>Rural Major Collector: Tire Wear</v>
          </cell>
          <cell r="L1507" t="str">
            <v>2005</v>
          </cell>
          <cell r="M1507">
            <v>37300</v>
          </cell>
          <cell r="N1507">
            <v>40982</v>
          </cell>
        </row>
        <row r="1508">
          <cell r="A1508" t="str">
            <v>223007217X</v>
          </cell>
          <cell r="B1508" t="str">
            <v>Onroad</v>
          </cell>
          <cell r="C1508" t="str">
            <v>Highway Veh - Diesel - Heavy Duty (HDDV) Class 3, 4, &amp; 5 - Rural Major Collector: Exhaust</v>
          </cell>
          <cell r="D1508" t="str">
            <v>Mobile - On-Road Diesel Heavy Duty Vehicles</v>
          </cell>
          <cell r="G1508" t="str">
            <v>Mobile Sources</v>
          </cell>
          <cell r="H1508" t="str">
            <v>Highway Vehicles - Diesel</v>
          </cell>
          <cell r="I1508" t="str">
            <v>Heavy Duty Diesel Vehicles (HDDV) Class 3, 4, &amp; 5</v>
          </cell>
          <cell r="J1508" t="str">
            <v>Rural Major Collector: Exhaust</v>
          </cell>
          <cell r="L1508" t="str">
            <v>2005</v>
          </cell>
          <cell r="M1508">
            <v>37300</v>
          </cell>
          <cell r="N1508">
            <v>40982</v>
          </cell>
        </row>
        <row r="1509">
          <cell r="A1509" t="str">
            <v>2230072190</v>
          </cell>
          <cell r="B1509" t="str">
            <v>Onroad</v>
          </cell>
          <cell r="C1509" t="str">
            <v>Highway Veh - Diesel - Heavy Duty (HDDV) Class 3, 4, &amp; 5 - Rural Minor Collector: Total</v>
          </cell>
          <cell r="D1509" t="str">
            <v>Mobile - On-Road Diesel Heavy Duty Vehicles</v>
          </cell>
          <cell r="G1509" t="str">
            <v>Mobile Sources</v>
          </cell>
          <cell r="H1509" t="str">
            <v>Highway Vehicles - Diesel</v>
          </cell>
          <cell r="I1509" t="str">
            <v>Heavy Duty Diesel Vehicles (HDDV) Class 3, 4, &amp; 5</v>
          </cell>
          <cell r="J1509" t="str">
            <v>Rural Minor Collector: Total</v>
          </cell>
          <cell r="M1509">
            <v>36504</v>
          </cell>
          <cell r="N1509">
            <v>40982</v>
          </cell>
        </row>
        <row r="1510">
          <cell r="A1510" t="str">
            <v>223007219B</v>
          </cell>
          <cell r="B1510" t="str">
            <v>Onroad</v>
          </cell>
          <cell r="C1510" t="str">
            <v>Highway Veh - Diesel - Heavy Duty (HDDV) Class 3, 4, &amp; 5 - Rural Minor Collector: Brake Wear</v>
          </cell>
          <cell r="D1510" t="str">
            <v>Mobile - On-Road Diesel Heavy Duty Vehicles</v>
          </cell>
          <cell r="G1510" t="str">
            <v>Mobile Sources</v>
          </cell>
          <cell r="H1510" t="str">
            <v>Highway Vehicles - Diesel</v>
          </cell>
          <cell r="I1510" t="str">
            <v>Heavy Duty Diesel Vehicles (HDDV) Class 3, 4, &amp; 5</v>
          </cell>
          <cell r="J1510" t="str">
            <v>Rural Minor Collector: Brake Wear</v>
          </cell>
          <cell r="L1510" t="str">
            <v>2005</v>
          </cell>
          <cell r="M1510">
            <v>37300</v>
          </cell>
          <cell r="N1510">
            <v>40982</v>
          </cell>
        </row>
        <row r="1511">
          <cell r="A1511" t="str">
            <v>223007219T</v>
          </cell>
          <cell r="B1511" t="str">
            <v>Onroad</v>
          </cell>
          <cell r="C1511" t="str">
            <v>Highway Veh - Diesel - Heavy Duty (HDDV) Class 3, 4, &amp; 5 - Rural Minor Collector: Tire Wear</v>
          </cell>
          <cell r="D1511" t="str">
            <v>Mobile - On-Road Diesel Heavy Duty Vehicles</v>
          </cell>
          <cell r="G1511" t="str">
            <v>Mobile Sources</v>
          </cell>
          <cell r="H1511" t="str">
            <v>Highway Vehicles - Diesel</v>
          </cell>
          <cell r="I1511" t="str">
            <v>Heavy Duty Diesel Vehicles (HDDV) Class 3, 4, &amp; 5</v>
          </cell>
          <cell r="J1511" t="str">
            <v>Rural Minor Collector: Tire Wear</v>
          </cell>
          <cell r="L1511" t="str">
            <v>2005</v>
          </cell>
          <cell r="M1511">
            <v>37300</v>
          </cell>
          <cell r="N1511">
            <v>40982</v>
          </cell>
        </row>
        <row r="1512">
          <cell r="A1512" t="str">
            <v>223007219X</v>
          </cell>
          <cell r="B1512" t="str">
            <v>Onroad</v>
          </cell>
          <cell r="C1512" t="str">
            <v>Highway Veh - Diesel - Heavy Duty (HDDV) Class 3, 4, &amp; 5 - Rural Minor Collector: Exhaust</v>
          </cell>
          <cell r="D1512" t="str">
            <v>Mobile - On-Road Diesel Heavy Duty Vehicles</v>
          </cell>
          <cell r="G1512" t="str">
            <v>Mobile Sources</v>
          </cell>
          <cell r="H1512" t="str">
            <v>Highway Vehicles - Diesel</v>
          </cell>
          <cell r="I1512" t="str">
            <v>Heavy Duty Diesel Vehicles (HDDV) Class 3, 4, &amp; 5</v>
          </cell>
          <cell r="J1512" t="str">
            <v>Rural Minor Collector: Exhaust</v>
          </cell>
          <cell r="L1512" t="str">
            <v>2005</v>
          </cell>
          <cell r="M1512">
            <v>37300</v>
          </cell>
          <cell r="N1512">
            <v>40982</v>
          </cell>
        </row>
        <row r="1513">
          <cell r="A1513" t="str">
            <v>2230072210</v>
          </cell>
          <cell r="B1513" t="str">
            <v>Onroad</v>
          </cell>
          <cell r="C1513" t="str">
            <v>Highway Veh - Diesel - Heavy Duty (HDDV) Class 3, 4, &amp; 5 - Rural Local: Total</v>
          </cell>
          <cell r="D1513" t="str">
            <v>Mobile - On-Road Diesel Heavy Duty Vehicles</v>
          </cell>
          <cell r="G1513" t="str">
            <v>Mobile Sources</v>
          </cell>
          <cell r="H1513" t="str">
            <v>Highway Vehicles - Diesel</v>
          </cell>
          <cell r="I1513" t="str">
            <v>Heavy Duty Diesel Vehicles (HDDV) Class 3, 4, &amp; 5</v>
          </cell>
          <cell r="J1513" t="str">
            <v>Rural Local: Total</v>
          </cell>
          <cell r="M1513">
            <v>36504</v>
          </cell>
          <cell r="N1513">
            <v>40982</v>
          </cell>
        </row>
        <row r="1514">
          <cell r="A1514" t="str">
            <v>223007221B</v>
          </cell>
          <cell r="B1514" t="str">
            <v>Onroad</v>
          </cell>
          <cell r="C1514" t="str">
            <v>Highway Veh - Diesel - Heavy Duty (HDDV) Class 3, 4, &amp; 5 - Rural Local: Brake Wear</v>
          </cell>
          <cell r="D1514" t="str">
            <v>Mobile - On-Road Diesel Heavy Duty Vehicles</v>
          </cell>
          <cell r="G1514" t="str">
            <v>Mobile Sources</v>
          </cell>
          <cell r="H1514" t="str">
            <v>Highway Vehicles - Diesel</v>
          </cell>
          <cell r="I1514" t="str">
            <v>Heavy Duty Diesel Vehicles (HDDV) Class 3, 4, &amp; 5</v>
          </cell>
          <cell r="J1514" t="str">
            <v>Rural Local: Brake Wear</v>
          </cell>
          <cell r="L1514" t="str">
            <v>2005</v>
          </cell>
          <cell r="M1514">
            <v>37300</v>
          </cell>
          <cell r="N1514">
            <v>40982</v>
          </cell>
        </row>
        <row r="1515">
          <cell r="A1515" t="str">
            <v>223007221T</v>
          </cell>
          <cell r="B1515" t="str">
            <v>Onroad</v>
          </cell>
          <cell r="C1515" t="str">
            <v>Highway Veh - Diesel - Heavy Duty (HDDV) Class 3, 4, &amp; 5 - Rural Local: Tire Wear</v>
          </cell>
          <cell r="D1515" t="str">
            <v>Mobile - On-Road Diesel Heavy Duty Vehicles</v>
          </cell>
          <cell r="G1515" t="str">
            <v>Mobile Sources</v>
          </cell>
          <cell r="H1515" t="str">
            <v>Highway Vehicles - Diesel</v>
          </cell>
          <cell r="I1515" t="str">
            <v>Heavy Duty Diesel Vehicles (HDDV) Class 3, 4, &amp; 5</v>
          </cell>
          <cell r="J1515" t="str">
            <v>Rural Local: Tire Wear</v>
          </cell>
          <cell r="L1515" t="str">
            <v>2005</v>
          </cell>
          <cell r="M1515">
            <v>37300</v>
          </cell>
          <cell r="N1515">
            <v>40982</v>
          </cell>
        </row>
        <row r="1516">
          <cell r="A1516" t="str">
            <v>223007221X</v>
          </cell>
          <cell r="B1516" t="str">
            <v>Onroad</v>
          </cell>
          <cell r="C1516" t="str">
            <v>Highway Veh - Diesel - Heavy Duty (HDDV) Class 3, 4, &amp; 5 - Rural Local: Exhaust</v>
          </cell>
          <cell r="D1516" t="str">
            <v>Mobile - On-Road Diesel Heavy Duty Vehicles</v>
          </cell>
          <cell r="G1516" t="str">
            <v>Mobile Sources</v>
          </cell>
          <cell r="H1516" t="str">
            <v>Highway Vehicles - Diesel</v>
          </cell>
          <cell r="I1516" t="str">
            <v>Heavy Duty Diesel Vehicles (HDDV) Class 3, 4, &amp; 5</v>
          </cell>
          <cell r="J1516" t="str">
            <v>Rural Local: Exhaust</v>
          </cell>
          <cell r="L1516" t="str">
            <v>2005</v>
          </cell>
          <cell r="M1516">
            <v>37300</v>
          </cell>
          <cell r="N1516">
            <v>40982</v>
          </cell>
        </row>
        <row r="1517">
          <cell r="A1517" t="str">
            <v>2230072230</v>
          </cell>
          <cell r="B1517" t="str">
            <v>Onroad</v>
          </cell>
          <cell r="C1517" t="str">
            <v>Highway Veh - Diesel - Heavy Duty (HDDV) Class 3, 4, &amp; 5 - Urban Interstate: Total</v>
          </cell>
          <cell r="D1517" t="str">
            <v>Mobile - On-Road Diesel Heavy Duty Vehicles</v>
          </cell>
          <cell r="G1517" t="str">
            <v>Mobile Sources</v>
          </cell>
          <cell r="H1517" t="str">
            <v>Highway Vehicles - Diesel</v>
          </cell>
          <cell r="I1517" t="str">
            <v>Heavy Duty Diesel Vehicles (HDDV) Class 3, 4, &amp; 5</v>
          </cell>
          <cell r="J1517" t="str">
            <v>Urban Interstate: Total</v>
          </cell>
          <cell r="M1517">
            <v>36504</v>
          </cell>
          <cell r="N1517">
            <v>40982</v>
          </cell>
        </row>
        <row r="1518">
          <cell r="A1518" t="str">
            <v>223007223B</v>
          </cell>
          <cell r="B1518" t="str">
            <v>Onroad</v>
          </cell>
          <cell r="C1518" t="str">
            <v>Highway Veh - Diesel - Heavy Duty (HDDV) Class 3, 4, &amp; 5 - Urban Interstate: Brake Wear</v>
          </cell>
          <cell r="D1518" t="str">
            <v>Mobile - On-Road Diesel Heavy Duty Vehicles</v>
          </cell>
          <cell r="G1518" t="str">
            <v>Mobile Sources</v>
          </cell>
          <cell r="H1518" t="str">
            <v>Highway Vehicles - Diesel</v>
          </cell>
          <cell r="I1518" t="str">
            <v>Heavy Duty Diesel Vehicles (HDDV) Class 3, 4, &amp; 5</v>
          </cell>
          <cell r="J1518" t="str">
            <v>Urban Interstate: Brake Wear</v>
          </cell>
          <cell r="L1518" t="str">
            <v>2005</v>
          </cell>
          <cell r="M1518">
            <v>37300</v>
          </cell>
          <cell r="N1518">
            <v>40982</v>
          </cell>
        </row>
        <row r="1519">
          <cell r="A1519" t="str">
            <v>223007223T</v>
          </cell>
          <cell r="B1519" t="str">
            <v>Onroad</v>
          </cell>
          <cell r="C1519" t="str">
            <v>Highway Veh - Diesel - Heavy Duty (HDDV) Class 3, 4, &amp; 5 - Urban Interstate: Tire Wear</v>
          </cell>
          <cell r="D1519" t="str">
            <v>Mobile - On-Road Diesel Heavy Duty Vehicles</v>
          </cell>
          <cell r="G1519" t="str">
            <v>Mobile Sources</v>
          </cell>
          <cell r="H1519" t="str">
            <v>Highway Vehicles - Diesel</v>
          </cell>
          <cell r="I1519" t="str">
            <v>Heavy Duty Diesel Vehicles (HDDV) Class 3, 4, &amp; 5</v>
          </cell>
          <cell r="J1519" t="str">
            <v>Urban Interstate: Tire Wear</v>
          </cell>
          <cell r="L1519" t="str">
            <v>2005</v>
          </cell>
          <cell r="M1519">
            <v>37300</v>
          </cell>
          <cell r="N1519">
            <v>40982</v>
          </cell>
        </row>
        <row r="1520">
          <cell r="A1520" t="str">
            <v>223007223X</v>
          </cell>
          <cell r="B1520" t="str">
            <v>Onroad</v>
          </cell>
          <cell r="C1520" t="str">
            <v>Highway Veh - Diesel - Heavy Duty (HDDV) Class 3, 4, &amp; 5 - Urban Interstate: Exhaust</v>
          </cell>
          <cell r="D1520" t="str">
            <v>Mobile - On-Road Diesel Heavy Duty Vehicles</v>
          </cell>
          <cell r="G1520" t="str">
            <v>Mobile Sources</v>
          </cell>
          <cell r="H1520" t="str">
            <v>Highway Vehicles - Diesel</v>
          </cell>
          <cell r="I1520" t="str">
            <v>Heavy Duty Diesel Vehicles (HDDV) Class 3, 4, &amp; 5</v>
          </cell>
          <cell r="J1520" t="str">
            <v>Urban Interstate: Exhaust</v>
          </cell>
          <cell r="L1520" t="str">
            <v>2005</v>
          </cell>
          <cell r="M1520">
            <v>37300</v>
          </cell>
          <cell r="N1520">
            <v>40982</v>
          </cell>
        </row>
        <row r="1521">
          <cell r="A1521" t="str">
            <v>2230072250</v>
          </cell>
          <cell r="B1521" t="str">
            <v>Onroad</v>
          </cell>
          <cell r="C1521" t="str">
            <v>Highway Veh - Diesel - Heavy Duty (HDDV) Class 3, 4, &amp; 5 - Urban Other Freeways &amp; Expressways: Total</v>
          </cell>
          <cell r="D1521" t="str">
            <v>Mobile - On-Road Diesel Heavy Duty Vehicles</v>
          </cell>
          <cell r="G1521" t="str">
            <v>Mobile Sources</v>
          </cell>
          <cell r="H1521" t="str">
            <v>Highway Vehicles - Diesel</v>
          </cell>
          <cell r="I1521" t="str">
            <v>Heavy Duty Diesel Vehicles (HDDV) Class 3, 4, &amp; 5</v>
          </cell>
          <cell r="J1521" t="str">
            <v>Urban Other Freeways and Expressways: Total</v>
          </cell>
          <cell r="M1521">
            <v>36504</v>
          </cell>
          <cell r="N1521">
            <v>40982</v>
          </cell>
        </row>
        <row r="1522">
          <cell r="A1522" t="str">
            <v>223007225B</v>
          </cell>
          <cell r="B1522" t="str">
            <v>Onroad</v>
          </cell>
          <cell r="C1522" t="str">
            <v>Highway Veh - Diesel - Heavy Duty (HDDV) Class 3, 4, &amp; 5 - Urban Other Freeways &amp; Expressways: Brake Wear</v>
          </cell>
          <cell r="D1522" t="str">
            <v>Mobile - On-Road Diesel Heavy Duty Vehicles</v>
          </cell>
          <cell r="G1522" t="str">
            <v>Mobile Sources</v>
          </cell>
          <cell r="H1522" t="str">
            <v>Highway Vehicles - Diesel</v>
          </cell>
          <cell r="I1522" t="str">
            <v>Heavy Duty Diesel Vehicles (HDDV) Class 3, 4, &amp; 5</v>
          </cell>
          <cell r="J1522" t="str">
            <v>Urban Other Freeways and Expressways: Brake Wear</v>
          </cell>
          <cell r="L1522" t="str">
            <v>2005</v>
          </cell>
          <cell r="M1522">
            <v>37300</v>
          </cell>
          <cell r="N1522">
            <v>40982</v>
          </cell>
        </row>
        <row r="1523">
          <cell r="A1523" t="str">
            <v>223007225T</v>
          </cell>
          <cell r="B1523" t="str">
            <v>Onroad</v>
          </cell>
          <cell r="C1523" t="str">
            <v>Highway Veh - Diesel - Heavy Duty (HDDV) Class 3, 4, &amp; 5 - Urban Other Freeways &amp; Expressways: Tire Wear</v>
          </cell>
          <cell r="D1523" t="str">
            <v>Mobile - On-Road Diesel Heavy Duty Vehicles</v>
          </cell>
          <cell r="G1523" t="str">
            <v>Mobile Sources</v>
          </cell>
          <cell r="H1523" t="str">
            <v>Highway Vehicles - Diesel</v>
          </cell>
          <cell r="I1523" t="str">
            <v>Heavy Duty Diesel Vehicles (HDDV) Class 3, 4, &amp; 5</v>
          </cell>
          <cell r="J1523" t="str">
            <v>Urban Other Freeways and Expressways: Tire Wear</v>
          </cell>
          <cell r="L1523" t="str">
            <v>2005</v>
          </cell>
          <cell r="M1523">
            <v>37300</v>
          </cell>
          <cell r="N1523">
            <v>40982</v>
          </cell>
        </row>
        <row r="1524">
          <cell r="A1524" t="str">
            <v>223007225X</v>
          </cell>
          <cell r="B1524" t="str">
            <v>Onroad</v>
          </cell>
          <cell r="C1524" t="str">
            <v>Highway Veh - Diesel - Heavy Duty (HDDV) Class 3, 4, &amp; 5 - Urban Other Freeways &amp; Expressways: Exhaust</v>
          </cell>
          <cell r="D1524" t="str">
            <v>Mobile - On-Road Diesel Heavy Duty Vehicles</v>
          </cell>
          <cell r="G1524" t="str">
            <v>Mobile Sources</v>
          </cell>
          <cell r="H1524" t="str">
            <v>Highway Vehicles - Diesel</v>
          </cell>
          <cell r="I1524" t="str">
            <v>Heavy Duty Diesel Vehicles (HDDV) Class 3, 4, &amp; 5</v>
          </cell>
          <cell r="J1524" t="str">
            <v>Urban Other Freeways and Expressways: Exhaust</v>
          </cell>
          <cell r="L1524" t="str">
            <v>2005</v>
          </cell>
          <cell r="M1524">
            <v>37300</v>
          </cell>
          <cell r="N1524">
            <v>40982</v>
          </cell>
        </row>
        <row r="1525">
          <cell r="A1525" t="str">
            <v>2230072270</v>
          </cell>
          <cell r="B1525" t="str">
            <v>Onroad</v>
          </cell>
          <cell r="C1525" t="str">
            <v>Highway Veh - Diesel - Heavy Duty (HDDV) Class 3, 4, &amp; 5 - Urban Other Principal Arterial: Total</v>
          </cell>
          <cell r="D1525" t="str">
            <v>Mobile - On-Road Diesel Heavy Duty Vehicles</v>
          </cell>
          <cell r="G1525" t="str">
            <v>Mobile Sources</v>
          </cell>
          <cell r="H1525" t="str">
            <v>Highway Vehicles - Diesel</v>
          </cell>
          <cell r="I1525" t="str">
            <v>Heavy Duty Diesel Vehicles (HDDV) Class 3, 4, &amp; 5</v>
          </cell>
          <cell r="J1525" t="str">
            <v>Urban Other Principal Arterial: Total</v>
          </cell>
          <cell r="M1525">
            <v>36504</v>
          </cell>
          <cell r="N1525">
            <v>40982</v>
          </cell>
        </row>
        <row r="1526">
          <cell r="A1526" t="str">
            <v>223007227B</v>
          </cell>
          <cell r="B1526" t="str">
            <v>Onroad</v>
          </cell>
          <cell r="C1526" t="str">
            <v>Highway Veh - Diesel - Heavy Duty (HDDV) Class 3, 4, &amp; 5 - Urban Other Principal Arterial: Brake Wear</v>
          </cell>
          <cell r="D1526" t="str">
            <v>Mobile - On-Road Diesel Heavy Duty Vehicles</v>
          </cell>
          <cell r="G1526" t="str">
            <v>Mobile Sources</v>
          </cell>
          <cell r="H1526" t="str">
            <v>Highway Vehicles - Diesel</v>
          </cell>
          <cell r="I1526" t="str">
            <v>Heavy Duty Diesel Vehicles (HDDV) Class 3, 4, &amp; 5</v>
          </cell>
          <cell r="J1526" t="str">
            <v>Urban Other Principal Arterial: Brake Wear</v>
          </cell>
          <cell r="L1526" t="str">
            <v>2005</v>
          </cell>
          <cell r="M1526">
            <v>37300</v>
          </cell>
          <cell r="N1526">
            <v>40982</v>
          </cell>
        </row>
        <row r="1527">
          <cell r="A1527" t="str">
            <v>223007227T</v>
          </cell>
          <cell r="B1527" t="str">
            <v>Onroad</v>
          </cell>
          <cell r="C1527" t="str">
            <v>Highway Veh - Diesel - Heavy Duty (HDDV) Class 3, 4, &amp; 5 - Urban Other Principal Arterial: Tire Wear</v>
          </cell>
          <cell r="D1527" t="str">
            <v>Mobile - On-Road Diesel Heavy Duty Vehicles</v>
          </cell>
          <cell r="G1527" t="str">
            <v>Mobile Sources</v>
          </cell>
          <cell r="H1527" t="str">
            <v>Highway Vehicles - Diesel</v>
          </cell>
          <cell r="I1527" t="str">
            <v>Heavy Duty Diesel Vehicles (HDDV) Class 3, 4, &amp; 5</v>
          </cell>
          <cell r="J1527" t="str">
            <v>Urban Other Principal Arterial: Tire Wear</v>
          </cell>
          <cell r="L1527" t="str">
            <v>2005</v>
          </cell>
          <cell r="M1527">
            <v>37300</v>
          </cell>
          <cell r="N1527">
            <v>40982</v>
          </cell>
        </row>
        <row r="1528">
          <cell r="A1528" t="str">
            <v>223007227X</v>
          </cell>
          <cell r="B1528" t="str">
            <v>Onroad</v>
          </cell>
          <cell r="C1528" t="str">
            <v>Highway Veh - Diesel - Heavy Duty (HDDV) Class 3, 4, &amp; 5 - Urban Other Principal Arterial: Exhaust</v>
          </cell>
          <cell r="D1528" t="str">
            <v>Mobile - On-Road Diesel Heavy Duty Vehicles</v>
          </cell>
          <cell r="G1528" t="str">
            <v>Mobile Sources</v>
          </cell>
          <cell r="H1528" t="str">
            <v>Highway Vehicles - Diesel</v>
          </cell>
          <cell r="I1528" t="str">
            <v>Heavy Duty Diesel Vehicles (HDDV) Class 3, 4, &amp; 5</v>
          </cell>
          <cell r="J1528" t="str">
            <v>Urban Other Principal Arterial: Exhaust</v>
          </cell>
          <cell r="L1528" t="str">
            <v>2005</v>
          </cell>
          <cell r="M1528">
            <v>37300</v>
          </cell>
          <cell r="N1528">
            <v>40982</v>
          </cell>
        </row>
        <row r="1529">
          <cell r="A1529" t="str">
            <v>2230072290</v>
          </cell>
          <cell r="B1529" t="str">
            <v>Onroad</v>
          </cell>
          <cell r="C1529" t="str">
            <v>Highway Veh - Diesel - Heavy Duty (HDDV) Class 3, 4, &amp; 5 - Urban Minor Arterial: Total</v>
          </cell>
          <cell r="D1529" t="str">
            <v>Mobile - On-Road Diesel Heavy Duty Vehicles</v>
          </cell>
          <cell r="G1529" t="str">
            <v>Mobile Sources</v>
          </cell>
          <cell r="H1529" t="str">
            <v>Highway Vehicles - Diesel</v>
          </cell>
          <cell r="I1529" t="str">
            <v>Heavy Duty Diesel Vehicles (HDDV) Class 3, 4, &amp; 5</v>
          </cell>
          <cell r="J1529" t="str">
            <v>Urban Minor Arterial: Total</v>
          </cell>
          <cell r="M1529">
            <v>36504</v>
          </cell>
          <cell r="N1529">
            <v>40982</v>
          </cell>
        </row>
        <row r="1530">
          <cell r="A1530" t="str">
            <v>223007229B</v>
          </cell>
          <cell r="B1530" t="str">
            <v>Onroad</v>
          </cell>
          <cell r="C1530" t="str">
            <v>Highway Veh - Diesel - Heavy Duty (HDDV) Class 3, 4, &amp; 5 - Urban Minor Arterial: Brake Wear</v>
          </cell>
          <cell r="D1530" t="str">
            <v>Mobile - On-Road Diesel Heavy Duty Vehicles</v>
          </cell>
          <cell r="G1530" t="str">
            <v>Mobile Sources</v>
          </cell>
          <cell r="H1530" t="str">
            <v>Highway Vehicles - Diesel</v>
          </cell>
          <cell r="I1530" t="str">
            <v>Heavy Duty Diesel Vehicles (HDDV) Class 3, 4, &amp; 5</v>
          </cell>
          <cell r="J1530" t="str">
            <v>Urban Minor Arterial: Brake Wear</v>
          </cell>
          <cell r="L1530" t="str">
            <v>2005</v>
          </cell>
          <cell r="M1530">
            <v>37300</v>
          </cell>
          <cell r="N1530">
            <v>40982</v>
          </cell>
        </row>
        <row r="1531">
          <cell r="A1531" t="str">
            <v>223007229T</v>
          </cell>
          <cell r="B1531" t="str">
            <v>Onroad</v>
          </cell>
          <cell r="C1531" t="str">
            <v>Highway Veh - Diesel - Heavy Duty (HDDV) Class 3, 4, &amp; 5 - Urban Minor Arterial: Tire Wear</v>
          </cell>
          <cell r="D1531" t="str">
            <v>Mobile - On-Road Diesel Heavy Duty Vehicles</v>
          </cell>
          <cell r="G1531" t="str">
            <v>Mobile Sources</v>
          </cell>
          <cell r="H1531" t="str">
            <v>Highway Vehicles - Diesel</v>
          </cell>
          <cell r="I1531" t="str">
            <v>Heavy Duty Diesel Vehicles (HDDV) Class 3, 4, &amp; 5</v>
          </cell>
          <cell r="J1531" t="str">
            <v>Urban Minor Arterial: Tire Wear</v>
          </cell>
          <cell r="L1531" t="str">
            <v>2005</v>
          </cell>
          <cell r="M1531">
            <v>37300</v>
          </cell>
          <cell r="N1531">
            <v>40982</v>
          </cell>
        </row>
        <row r="1532">
          <cell r="A1532" t="str">
            <v>223007229X</v>
          </cell>
          <cell r="B1532" t="str">
            <v>Onroad</v>
          </cell>
          <cell r="C1532" t="str">
            <v>Highway Veh - Diesel - Heavy Duty (HDDV) Class 3, 4, &amp; 5 - Urban Minor Arterial: Exhaust</v>
          </cell>
          <cell r="D1532" t="str">
            <v>Mobile - On-Road Diesel Heavy Duty Vehicles</v>
          </cell>
          <cell r="G1532" t="str">
            <v>Mobile Sources</v>
          </cell>
          <cell r="H1532" t="str">
            <v>Highway Vehicles - Diesel</v>
          </cell>
          <cell r="I1532" t="str">
            <v>Heavy Duty Diesel Vehicles (HDDV) Class 3, 4, &amp; 5</v>
          </cell>
          <cell r="J1532" t="str">
            <v>Urban Minor Arterial: Exhaust</v>
          </cell>
          <cell r="L1532" t="str">
            <v>2005</v>
          </cell>
          <cell r="M1532">
            <v>37300</v>
          </cell>
          <cell r="N1532">
            <v>40982</v>
          </cell>
        </row>
        <row r="1533">
          <cell r="A1533" t="str">
            <v>2230072310</v>
          </cell>
          <cell r="B1533" t="str">
            <v>Onroad</v>
          </cell>
          <cell r="C1533" t="str">
            <v>Highway Veh - Diesel - Heavy Duty (HDDV) Class 3, 4, &amp; 5 - Urban Collector: Total</v>
          </cell>
          <cell r="D1533" t="str">
            <v>Mobile - On-Road Diesel Heavy Duty Vehicles</v>
          </cell>
          <cell r="G1533" t="str">
            <v>Mobile Sources</v>
          </cell>
          <cell r="H1533" t="str">
            <v>Highway Vehicles - Diesel</v>
          </cell>
          <cell r="I1533" t="str">
            <v>Heavy Duty Diesel Vehicles (HDDV) Class 3, 4, &amp; 5</v>
          </cell>
          <cell r="J1533" t="str">
            <v>Urban Collector: Total</v>
          </cell>
          <cell r="M1533">
            <v>36504</v>
          </cell>
          <cell r="N1533">
            <v>40982</v>
          </cell>
        </row>
        <row r="1534">
          <cell r="A1534" t="str">
            <v>223007231B</v>
          </cell>
          <cell r="B1534" t="str">
            <v>Onroad</v>
          </cell>
          <cell r="C1534" t="str">
            <v>Highway Veh - Diesel - Heavy Duty (HDDV) Class 3, 4, &amp; 5 - Urban Collector: Brake Wear</v>
          </cell>
          <cell r="D1534" t="str">
            <v>Mobile - On-Road Diesel Heavy Duty Vehicles</v>
          </cell>
          <cell r="G1534" t="str">
            <v>Mobile Sources</v>
          </cell>
          <cell r="H1534" t="str">
            <v>Highway Vehicles - Diesel</v>
          </cell>
          <cell r="I1534" t="str">
            <v>Heavy Duty Diesel Vehicles (HDDV) Class 3, 4, &amp; 5</v>
          </cell>
          <cell r="J1534" t="str">
            <v>Urban Collector: Brake Wear</v>
          </cell>
          <cell r="L1534" t="str">
            <v>2005</v>
          </cell>
          <cell r="M1534">
            <v>37300</v>
          </cell>
          <cell r="N1534">
            <v>40982</v>
          </cell>
        </row>
        <row r="1535">
          <cell r="A1535" t="str">
            <v>223007231T</v>
          </cell>
          <cell r="B1535" t="str">
            <v>Onroad</v>
          </cell>
          <cell r="C1535" t="str">
            <v>Highway Veh - Diesel - Heavy Duty (HDDV) Class 3, 4, &amp; 5 - Urban Collector: Tire Wear</v>
          </cell>
          <cell r="D1535" t="str">
            <v>Mobile - On-Road Diesel Heavy Duty Vehicles</v>
          </cell>
          <cell r="G1535" t="str">
            <v>Mobile Sources</v>
          </cell>
          <cell r="H1535" t="str">
            <v>Highway Vehicles - Diesel</v>
          </cell>
          <cell r="I1535" t="str">
            <v>Heavy Duty Diesel Vehicles (HDDV) Class 3, 4, &amp; 5</v>
          </cell>
          <cell r="J1535" t="str">
            <v>Urban Collector: Tire Wear</v>
          </cell>
          <cell r="L1535" t="str">
            <v>2005</v>
          </cell>
          <cell r="M1535">
            <v>37300</v>
          </cell>
          <cell r="N1535">
            <v>40982</v>
          </cell>
        </row>
        <row r="1536">
          <cell r="A1536" t="str">
            <v>223007231X</v>
          </cell>
          <cell r="B1536" t="str">
            <v>Onroad</v>
          </cell>
          <cell r="C1536" t="str">
            <v>Highway Veh - Diesel - Heavy Duty (HDDV) Class 3, 4, &amp; 5 - Urban Collector: Exhaust</v>
          </cell>
          <cell r="D1536" t="str">
            <v>Mobile - On-Road Diesel Heavy Duty Vehicles</v>
          </cell>
          <cell r="G1536" t="str">
            <v>Mobile Sources</v>
          </cell>
          <cell r="H1536" t="str">
            <v>Highway Vehicles - Diesel</v>
          </cell>
          <cell r="I1536" t="str">
            <v>Heavy Duty Diesel Vehicles (HDDV) Class 3, 4, &amp; 5</v>
          </cell>
          <cell r="J1536" t="str">
            <v>Urban Collector: Exhaust</v>
          </cell>
          <cell r="L1536" t="str">
            <v>2005</v>
          </cell>
          <cell r="M1536">
            <v>37300</v>
          </cell>
          <cell r="N1536">
            <v>40982</v>
          </cell>
        </row>
        <row r="1537">
          <cell r="A1537" t="str">
            <v>2230072330</v>
          </cell>
          <cell r="B1537" t="str">
            <v>Onroad</v>
          </cell>
          <cell r="C1537" t="str">
            <v>Highway Veh - Diesel - Heavy Duty (HDDV) Class 3, 4, &amp; 5 - Urban Local: Total</v>
          </cell>
          <cell r="D1537" t="str">
            <v>Mobile - On-Road Diesel Heavy Duty Vehicles</v>
          </cell>
          <cell r="G1537" t="str">
            <v>Mobile Sources</v>
          </cell>
          <cell r="H1537" t="str">
            <v>Highway Vehicles - Diesel</v>
          </cell>
          <cell r="I1537" t="str">
            <v>Heavy Duty Diesel Vehicles (HDDV) Class 3, 4, &amp; 5</v>
          </cell>
          <cell r="J1537" t="str">
            <v>Urban Local: Total</v>
          </cell>
          <cell r="M1537">
            <v>36504</v>
          </cell>
          <cell r="N1537">
            <v>40982</v>
          </cell>
        </row>
        <row r="1538">
          <cell r="A1538" t="str">
            <v>223007233B</v>
          </cell>
          <cell r="B1538" t="str">
            <v>Onroad</v>
          </cell>
          <cell r="C1538" t="str">
            <v>Highway Veh - Diesel - Heavy Duty (HDDV) Class 3, 4, &amp; 5 - Urban Local: Brake Wear</v>
          </cell>
          <cell r="D1538" t="str">
            <v>Mobile - On-Road Diesel Heavy Duty Vehicles</v>
          </cell>
          <cell r="G1538" t="str">
            <v>Mobile Sources</v>
          </cell>
          <cell r="H1538" t="str">
            <v>Highway Vehicles - Diesel</v>
          </cell>
          <cell r="I1538" t="str">
            <v>Heavy Duty Diesel Vehicles (HDDV) Class 3, 4, &amp; 5</v>
          </cell>
          <cell r="J1538" t="str">
            <v>Urban Local: Brake Wear</v>
          </cell>
          <cell r="L1538" t="str">
            <v>2005</v>
          </cell>
          <cell r="M1538">
            <v>37300</v>
          </cell>
          <cell r="N1538">
            <v>40982</v>
          </cell>
        </row>
        <row r="1539">
          <cell r="A1539" t="str">
            <v>223007233T</v>
          </cell>
          <cell r="B1539" t="str">
            <v>Onroad</v>
          </cell>
          <cell r="C1539" t="str">
            <v>Highway Veh - Diesel - Heavy Duty (HDDV) Class 3, 4, &amp; 5 - Urban Local: Tire Wear</v>
          </cell>
          <cell r="D1539" t="str">
            <v>Mobile - On-Road Diesel Heavy Duty Vehicles</v>
          </cell>
          <cell r="G1539" t="str">
            <v>Mobile Sources</v>
          </cell>
          <cell r="H1539" t="str">
            <v>Highway Vehicles - Diesel</v>
          </cell>
          <cell r="I1539" t="str">
            <v>Heavy Duty Diesel Vehicles (HDDV) Class 3, 4, &amp; 5</v>
          </cell>
          <cell r="J1539" t="str">
            <v>Urban Local: Tire Wear</v>
          </cell>
          <cell r="L1539" t="str">
            <v>2005</v>
          </cell>
          <cell r="M1539">
            <v>37300</v>
          </cell>
          <cell r="N1539">
            <v>40982</v>
          </cell>
        </row>
        <row r="1540">
          <cell r="A1540" t="str">
            <v>223007233X</v>
          </cell>
          <cell r="B1540" t="str">
            <v>Onroad</v>
          </cell>
          <cell r="C1540" t="str">
            <v>Highway Veh - Diesel - Heavy Duty (HDDV) Class 3, 4, &amp; 5 - Urban Local: Exhaust</v>
          </cell>
          <cell r="D1540" t="str">
            <v>Mobile - On-Road Diesel Heavy Duty Vehicles</v>
          </cell>
          <cell r="G1540" t="str">
            <v>Mobile Sources</v>
          </cell>
          <cell r="H1540" t="str">
            <v>Highway Vehicles - Diesel</v>
          </cell>
          <cell r="I1540" t="str">
            <v>Heavy Duty Diesel Vehicles (HDDV) Class 3, 4, &amp; 5</v>
          </cell>
          <cell r="J1540" t="str">
            <v>Urban Local: Exhaust</v>
          </cell>
          <cell r="L1540" t="str">
            <v>2005</v>
          </cell>
          <cell r="M1540">
            <v>37300</v>
          </cell>
          <cell r="N1540">
            <v>40982</v>
          </cell>
        </row>
        <row r="1541">
          <cell r="A1541" t="str">
            <v>2230072350</v>
          </cell>
          <cell r="B1541" t="str">
            <v>Onroad</v>
          </cell>
          <cell r="C1541" t="str">
            <v>Highway Veh - Diesel - Heavy Duty (HDDV) Class 3, 4, &amp; 5 - Parking Area: Rural</v>
          </cell>
          <cell r="D1541" t="str">
            <v>Mobile - On-Road Diesel Heavy Duty Vehicles</v>
          </cell>
          <cell r="G1541" t="str">
            <v>Mobile Sources</v>
          </cell>
          <cell r="H1541" t="str">
            <v>Highway Vehicles - Diesel</v>
          </cell>
          <cell r="I1541" t="str">
            <v>Heavy Duty Diesel Vehicles (HDDV) Class 3, 4, &amp; 5</v>
          </cell>
          <cell r="J1541" t="str">
            <v>Parking Area: Rural</v>
          </cell>
          <cell r="L1541" t="str">
            <v>2008</v>
          </cell>
          <cell r="M1541">
            <v>39654</v>
          </cell>
          <cell r="N1541">
            <v>40982</v>
          </cell>
        </row>
        <row r="1542">
          <cell r="A1542" t="str">
            <v>2230072370</v>
          </cell>
          <cell r="B1542" t="str">
            <v>Onroad</v>
          </cell>
          <cell r="C1542" t="str">
            <v>Highway Veh - Diesel - Heavy Duty (HDDV) Class 3, 4, &amp; 5 - Parking Area: Urban</v>
          </cell>
          <cell r="D1542" t="str">
            <v>Mobile - On-Road Diesel Heavy Duty Vehicles</v>
          </cell>
          <cell r="G1542" t="str">
            <v>Mobile Sources</v>
          </cell>
          <cell r="H1542" t="str">
            <v>Highway Vehicles - Diesel</v>
          </cell>
          <cell r="I1542" t="str">
            <v>Heavy Duty Diesel Vehicles (HDDV) Class 3, 4, &amp; 5</v>
          </cell>
          <cell r="J1542" t="str">
            <v>Parking Area: Urban</v>
          </cell>
          <cell r="L1542" t="str">
            <v>2008</v>
          </cell>
          <cell r="M1542">
            <v>39917</v>
          </cell>
          <cell r="N1542">
            <v>40982</v>
          </cell>
        </row>
        <row r="1543">
          <cell r="A1543" t="str">
            <v>2230072390</v>
          </cell>
          <cell r="B1543" t="str">
            <v>Onroad</v>
          </cell>
          <cell r="C1543" t="str">
            <v>Highway Veh - Diesel - Heavy Duty (HDDV) Class 3, 4, &amp; 5 - Parking Area: Total</v>
          </cell>
          <cell r="D1543" t="str">
            <v>Mobile - On-Road Diesel Heavy Duty Vehicles</v>
          </cell>
          <cell r="G1543" t="str">
            <v>Mobile Sources</v>
          </cell>
          <cell r="H1543" t="str">
            <v>Highway Vehicles - Diesel</v>
          </cell>
          <cell r="I1543" t="str">
            <v>Heavy Duty Diesel Vehicles (HDDV) Class 3, 4, &amp; 5</v>
          </cell>
          <cell r="J1543" t="str">
            <v>Parking Area: Total</v>
          </cell>
          <cell r="M1543">
            <v>40835</v>
          </cell>
          <cell r="N1543">
            <v>40983</v>
          </cell>
        </row>
        <row r="1544">
          <cell r="A1544" t="str">
            <v>2230073110</v>
          </cell>
          <cell r="B1544" t="str">
            <v>Onroad</v>
          </cell>
          <cell r="C1544" t="str">
            <v>Highway Veh - Diesel - Heavy Duty (HDDV) Class 6 &amp; 7 - Rural Interstate: Total</v>
          </cell>
          <cell r="D1544" t="str">
            <v>Mobile - On-Road Diesel Heavy Duty Vehicles</v>
          </cell>
          <cell r="G1544" t="str">
            <v>Mobile Sources</v>
          </cell>
          <cell r="H1544" t="str">
            <v>Highway Vehicles - Diesel</v>
          </cell>
          <cell r="I1544" t="str">
            <v>Heavy Duty Diesel Vehicles (HDDV) Class 6 &amp; 7</v>
          </cell>
          <cell r="J1544" t="str">
            <v>Rural Interstate: Total</v>
          </cell>
          <cell r="M1544">
            <v>36504</v>
          </cell>
          <cell r="N1544">
            <v>40982</v>
          </cell>
        </row>
        <row r="1545">
          <cell r="A1545" t="str">
            <v>223007311B</v>
          </cell>
          <cell r="B1545" t="str">
            <v>Onroad</v>
          </cell>
          <cell r="C1545" t="str">
            <v>Highway Veh - Diesel - Heavy Duty (HDDV) Class 6 &amp; 7 - Rural Interstate: Brake Wear</v>
          </cell>
          <cell r="D1545" t="str">
            <v>Mobile - On-Road Diesel Heavy Duty Vehicles</v>
          </cell>
          <cell r="G1545" t="str">
            <v>Mobile Sources</v>
          </cell>
          <cell r="H1545" t="str">
            <v>Highway Vehicles - Diesel</v>
          </cell>
          <cell r="I1545" t="str">
            <v>Heavy Duty Diesel Vehicles (HDDV) Class 6 &amp; 7</v>
          </cell>
          <cell r="J1545" t="str">
            <v>Rural Interstate: Brake Wear</v>
          </cell>
          <cell r="L1545" t="str">
            <v>2005</v>
          </cell>
          <cell r="M1545">
            <v>37300</v>
          </cell>
          <cell r="N1545">
            <v>40982</v>
          </cell>
        </row>
        <row r="1546">
          <cell r="A1546" t="str">
            <v>223007311T</v>
          </cell>
          <cell r="B1546" t="str">
            <v>Onroad</v>
          </cell>
          <cell r="C1546" t="str">
            <v>Highway Veh - Diesel - Heavy Duty (HDDV) Class 6 &amp; 7 - Rural Interstate: Tire Wear</v>
          </cell>
          <cell r="D1546" t="str">
            <v>Mobile - On-Road Diesel Heavy Duty Vehicles</v>
          </cell>
          <cell r="G1546" t="str">
            <v>Mobile Sources</v>
          </cell>
          <cell r="H1546" t="str">
            <v>Highway Vehicles - Diesel</v>
          </cell>
          <cell r="I1546" t="str">
            <v>Heavy Duty Diesel Vehicles (HDDV) Class 6 &amp; 7</v>
          </cell>
          <cell r="J1546" t="str">
            <v>Rural Interstate: Tire Wear</v>
          </cell>
          <cell r="L1546" t="str">
            <v>2005</v>
          </cell>
          <cell r="M1546">
            <v>37300</v>
          </cell>
          <cell r="N1546">
            <v>40982</v>
          </cell>
        </row>
        <row r="1547">
          <cell r="A1547" t="str">
            <v>223007311X</v>
          </cell>
          <cell r="B1547" t="str">
            <v>Onroad</v>
          </cell>
          <cell r="C1547" t="str">
            <v>Highway Veh - Diesel - Heavy Duty (HDDV) Class 6 &amp; 7 - Rural Interstate: Exhaust</v>
          </cell>
          <cell r="D1547" t="str">
            <v>Mobile - On-Road Diesel Heavy Duty Vehicles</v>
          </cell>
          <cell r="G1547" t="str">
            <v>Mobile Sources</v>
          </cell>
          <cell r="H1547" t="str">
            <v>Highway Vehicles - Diesel</v>
          </cell>
          <cell r="I1547" t="str">
            <v>Heavy Duty Diesel Vehicles (HDDV) Class 6 &amp; 7</v>
          </cell>
          <cell r="J1547" t="str">
            <v>Rural Interstate: Exhaust</v>
          </cell>
          <cell r="L1547" t="str">
            <v>2005</v>
          </cell>
          <cell r="M1547">
            <v>37300</v>
          </cell>
          <cell r="N1547">
            <v>40982</v>
          </cell>
        </row>
        <row r="1548">
          <cell r="A1548" t="str">
            <v>2230073130</v>
          </cell>
          <cell r="B1548" t="str">
            <v>Onroad</v>
          </cell>
          <cell r="C1548" t="str">
            <v>Highway Veh - Diesel - Heavy Duty (HDDV) Class 6 &amp; 7 - Rural Other Principal Arterial: Total</v>
          </cell>
          <cell r="D1548" t="str">
            <v>Mobile - On-Road Diesel Heavy Duty Vehicles</v>
          </cell>
          <cell r="G1548" t="str">
            <v>Mobile Sources</v>
          </cell>
          <cell r="H1548" t="str">
            <v>Highway Vehicles - Diesel</v>
          </cell>
          <cell r="I1548" t="str">
            <v>Heavy Duty Diesel Vehicles (HDDV) Class 6 &amp; 7</v>
          </cell>
          <cell r="J1548" t="str">
            <v>Rural Other Principal Arterial: Total</v>
          </cell>
          <cell r="M1548">
            <v>36504</v>
          </cell>
          <cell r="N1548">
            <v>40982</v>
          </cell>
        </row>
        <row r="1549">
          <cell r="A1549" t="str">
            <v>223007313B</v>
          </cell>
          <cell r="B1549" t="str">
            <v>Onroad</v>
          </cell>
          <cell r="C1549" t="str">
            <v>Highway Veh - Diesel - Heavy Duty (HDDV) Class 6 &amp; 7 - Rural Other Principal Arterial: Brake Wear</v>
          </cell>
          <cell r="D1549" t="str">
            <v>Mobile - On-Road Diesel Heavy Duty Vehicles</v>
          </cell>
          <cell r="G1549" t="str">
            <v>Mobile Sources</v>
          </cell>
          <cell r="H1549" t="str">
            <v>Highway Vehicles - Diesel</v>
          </cell>
          <cell r="I1549" t="str">
            <v>Heavy Duty Diesel Vehicles (HDDV) Class 6 &amp; 7</v>
          </cell>
          <cell r="J1549" t="str">
            <v>Rural Other Principal Arterial: Brake Wear</v>
          </cell>
          <cell r="L1549" t="str">
            <v>2005</v>
          </cell>
          <cell r="M1549">
            <v>37300</v>
          </cell>
          <cell r="N1549">
            <v>40982</v>
          </cell>
        </row>
        <row r="1550">
          <cell r="A1550" t="str">
            <v>223007313T</v>
          </cell>
          <cell r="B1550" t="str">
            <v>Onroad</v>
          </cell>
          <cell r="C1550" t="str">
            <v>Highway Veh - Diesel - Heavy Duty (HDDV) Class 6 &amp; 7 - Rural Other Principal Arterial: Tire Wear</v>
          </cell>
          <cell r="D1550" t="str">
            <v>Mobile - On-Road Diesel Heavy Duty Vehicles</v>
          </cell>
          <cell r="G1550" t="str">
            <v>Mobile Sources</v>
          </cell>
          <cell r="H1550" t="str">
            <v>Highway Vehicles - Diesel</v>
          </cell>
          <cell r="I1550" t="str">
            <v>Heavy Duty Diesel Vehicles (HDDV) Class 6 &amp; 7</v>
          </cell>
          <cell r="J1550" t="str">
            <v>Rural Other Principal Arterial: Tire Wear</v>
          </cell>
          <cell r="L1550" t="str">
            <v>2005</v>
          </cell>
          <cell r="M1550">
            <v>37300</v>
          </cell>
          <cell r="N1550">
            <v>40982</v>
          </cell>
        </row>
        <row r="1551">
          <cell r="A1551" t="str">
            <v>223007313X</v>
          </cell>
          <cell r="B1551" t="str">
            <v>Onroad</v>
          </cell>
          <cell r="C1551" t="str">
            <v>Highway Veh - Diesel - Heavy Duty (HDDV) Class 6 &amp; 7 - Rural Other Principal Arterial: Exhaust</v>
          </cell>
          <cell r="D1551" t="str">
            <v>Mobile - On-Road Diesel Heavy Duty Vehicles</v>
          </cell>
          <cell r="G1551" t="str">
            <v>Mobile Sources</v>
          </cell>
          <cell r="H1551" t="str">
            <v>Highway Vehicles - Diesel</v>
          </cell>
          <cell r="I1551" t="str">
            <v>Heavy Duty Diesel Vehicles (HDDV) Class 6 &amp; 7</v>
          </cell>
          <cell r="J1551" t="str">
            <v>Rural Other Principal Arterial: Exhaust</v>
          </cell>
          <cell r="L1551" t="str">
            <v>2005</v>
          </cell>
          <cell r="M1551">
            <v>37300</v>
          </cell>
          <cell r="N1551">
            <v>40982</v>
          </cell>
        </row>
        <row r="1552">
          <cell r="A1552" t="str">
            <v>2230073150</v>
          </cell>
          <cell r="B1552" t="str">
            <v>Onroad</v>
          </cell>
          <cell r="C1552" t="str">
            <v>Highway Veh - Diesel - Heavy Duty (HDDV) Class 6 &amp; 7 - Rural Minor Arterial: Total</v>
          </cell>
          <cell r="D1552" t="str">
            <v>Mobile - On-Road Diesel Heavy Duty Vehicles</v>
          </cell>
          <cell r="G1552" t="str">
            <v>Mobile Sources</v>
          </cell>
          <cell r="H1552" t="str">
            <v>Highway Vehicles - Diesel</v>
          </cell>
          <cell r="I1552" t="str">
            <v>Heavy Duty Diesel Vehicles (HDDV) Class 6 &amp; 7</v>
          </cell>
          <cell r="J1552" t="str">
            <v>Rural Minor Arterial: Total</v>
          </cell>
          <cell r="M1552">
            <v>36504</v>
          </cell>
          <cell r="N1552">
            <v>40982</v>
          </cell>
        </row>
        <row r="1553">
          <cell r="A1553" t="str">
            <v>223007315B</v>
          </cell>
          <cell r="B1553" t="str">
            <v>Onroad</v>
          </cell>
          <cell r="C1553" t="str">
            <v>Highway Veh - Diesel - Heavy Duty (HDDV) Class 6 &amp; 7 - Rural Minor Arterial: Brake Wear</v>
          </cell>
          <cell r="D1553" t="str">
            <v>Mobile - On-Road Diesel Heavy Duty Vehicles</v>
          </cell>
          <cell r="G1553" t="str">
            <v>Mobile Sources</v>
          </cell>
          <cell r="H1553" t="str">
            <v>Highway Vehicles - Diesel</v>
          </cell>
          <cell r="I1553" t="str">
            <v>Heavy Duty Diesel Vehicles (HDDV) Class 6 &amp; 7</v>
          </cell>
          <cell r="J1553" t="str">
            <v>Rural Minor Arterial: Brake Wear</v>
          </cell>
          <cell r="L1553" t="str">
            <v>2005</v>
          </cell>
          <cell r="M1553">
            <v>37300</v>
          </cell>
          <cell r="N1553">
            <v>40982</v>
          </cell>
        </row>
        <row r="1554">
          <cell r="A1554" t="str">
            <v>223007315T</v>
          </cell>
          <cell r="B1554" t="str">
            <v>Onroad</v>
          </cell>
          <cell r="C1554" t="str">
            <v>Highway Veh - Diesel - Heavy Duty (HDDV) Class 6 &amp; 7 - Rural Minor Arterial: Tire Wear</v>
          </cell>
          <cell r="D1554" t="str">
            <v>Mobile - On-Road Diesel Heavy Duty Vehicles</v>
          </cell>
          <cell r="G1554" t="str">
            <v>Mobile Sources</v>
          </cell>
          <cell r="H1554" t="str">
            <v>Highway Vehicles - Diesel</v>
          </cell>
          <cell r="I1554" t="str">
            <v>Heavy Duty Diesel Vehicles (HDDV) Class 6 &amp; 7</v>
          </cell>
          <cell r="J1554" t="str">
            <v>Rural Minor Arterial: Tire Wear</v>
          </cell>
          <cell r="L1554" t="str">
            <v>2005</v>
          </cell>
          <cell r="M1554">
            <v>37300</v>
          </cell>
          <cell r="N1554">
            <v>40982</v>
          </cell>
        </row>
        <row r="1555">
          <cell r="A1555" t="str">
            <v>223007315X</v>
          </cell>
          <cell r="B1555" t="str">
            <v>Onroad</v>
          </cell>
          <cell r="C1555" t="str">
            <v>Highway Veh - Diesel - Heavy Duty (HDDV) Class 6 &amp; 7 - Rural Minor Arterial: Exhaust</v>
          </cell>
          <cell r="D1555" t="str">
            <v>Mobile - On-Road Diesel Heavy Duty Vehicles</v>
          </cell>
          <cell r="G1555" t="str">
            <v>Mobile Sources</v>
          </cell>
          <cell r="H1555" t="str">
            <v>Highway Vehicles - Diesel</v>
          </cell>
          <cell r="I1555" t="str">
            <v>Heavy Duty Diesel Vehicles (HDDV) Class 6 &amp; 7</v>
          </cell>
          <cell r="J1555" t="str">
            <v>Rural Minor Arterial: Exhaust</v>
          </cell>
          <cell r="L1555" t="str">
            <v>2005</v>
          </cell>
          <cell r="M1555">
            <v>37300</v>
          </cell>
          <cell r="N1555">
            <v>40982</v>
          </cell>
        </row>
        <row r="1556">
          <cell r="A1556" t="str">
            <v>2230073170</v>
          </cell>
          <cell r="B1556" t="str">
            <v>Onroad</v>
          </cell>
          <cell r="C1556" t="str">
            <v>Highway Veh - Diesel - Heavy Duty (HDDV) Class 6 &amp; 7 - Rural Major Collector: Total</v>
          </cell>
          <cell r="D1556" t="str">
            <v>Mobile - On-Road Diesel Heavy Duty Vehicles</v>
          </cell>
          <cell r="G1556" t="str">
            <v>Mobile Sources</v>
          </cell>
          <cell r="H1556" t="str">
            <v>Highway Vehicles - Diesel</v>
          </cell>
          <cell r="I1556" t="str">
            <v>Heavy Duty Diesel Vehicles (HDDV) Class 6 &amp; 7</v>
          </cell>
          <cell r="J1556" t="str">
            <v>Rural Major Collector: Total</v>
          </cell>
          <cell r="M1556">
            <v>36504</v>
          </cell>
          <cell r="N1556">
            <v>40982</v>
          </cell>
        </row>
        <row r="1557">
          <cell r="A1557" t="str">
            <v>223007317B</v>
          </cell>
          <cell r="B1557" t="str">
            <v>Onroad</v>
          </cell>
          <cell r="C1557" t="str">
            <v>Highway Veh - Diesel - Heavy Duty (HDDV) Class 6 &amp; 7 - Rural Major Collector: Brake Wear</v>
          </cell>
          <cell r="D1557" t="str">
            <v>Mobile - On-Road Diesel Heavy Duty Vehicles</v>
          </cell>
          <cell r="G1557" t="str">
            <v>Mobile Sources</v>
          </cell>
          <cell r="H1557" t="str">
            <v>Highway Vehicles - Diesel</v>
          </cell>
          <cell r="I1557" t="str">
            <v>Heavy Duty Diesel Vehicles (HDDV) Class 6 &amp; 7</v>
          </cell>
          <cell r="J1557" t="str">
            <v>Rural Major Collector: Brake Wear</v>
          </cell>
          <cell r="L1557" t="str">
            <v>2005</v>
          </cell>
          <cell r="M1557">
            <v>37300</v>
          </cell>
          <cell r="N1557">
            <v>40982</v>
          </cell>
        </row>
        <row r="1558">
          <cell r="A1558" t="str">
            <v>223007317T</v>
          </cell>
          <cell r="B1558" t="str">
            <v>Onroad</v>
          </cell>
          <cell r="C1558" t="str">
            <v>Highway Veh - Diesel - Heavy Duty (HDDV) Class 6 &amp; 7 - Rural Major Collector: Tire Wear</v>
          </cell>
          <cell r="D1558" t="str">
            <v>Mobile - On-Road Diesel Heavy Duty Vehicles</v>
          </cell>
          <cell r="G1558" t="str">
            <v>Mobile Sources</v>
          </cell>
          <cell r="H1558" t="str">
            <v>Highway Vehicles - Diesel</v>
          </cell>
          <cell r="I1558" t="str">
            <v>Heavy Duty Diesel Vehicles (HDDV) Class 6 &amp; 7</v>
          </cell>
          <cell r="J1558" t="str">
            <v>Rural Major Collector: Tire Wear</v>
          </cell>
          <cell r="L1558" t="str">
            <v>2005</v>
          </cell>
          <cell r="M1558">
            <v>37300</v>
          </cell>
          <cell r="N1558">
            <v>40982</v>
          </cell>
        </row>
        <row r="1559">
          <cell r="A1559" t="str">
            <v>223007317X</v>
          </cell>
          <cell r="B1559" t="str">
            <v>Onroad</v>
          </cell>
          <cell r="C1559" t="str">
            <v>Highway Veh - Diesel - Heavy Duty (HDDV) Class 6 &amp; 7 - Rural Major Collector: Exhaust</v>
          </cell>
          <cell r="D1559" t="str">
            <v>Mobile - On-Road Diesel Heavy Duty Vehicles</v>
          </cell>
          <cell r="G1559" t="str">
            <v>Mobile Sources</v>
          </cell>
          <cell r="H1559" t="str">
            <v>Highway Vehicles - Diesel</v>
          </cell>
          <cell r="I1559" t="str">
            <v>Heavy Duty Diesel Vehicles (HDDV) Class 6 &amp; 7</v>
          </cell>
          <cell r="J1559" t="str">
            <v>Rural Major Collector: Exhaust</v>
          </cell>
          <cell r="L1559" t="str">
            <v>2005</v>
          </cell>
          <cell r="M1559">
            <v>37300</v>
          </cell>
          <cell r="N1559">
            <v>40982</v>
          </cell>
        </row>
        <row r="1560">
          <cell r="A1560" t="str">
            <v>2230073190</v>
          </cell>
          <cell r="B1560" t="str">
            <v>Onroad</v>
          </cell>
          <cell r="C1560" t="str">
            <v>Highway Veh - Diesel - Heavy Duty (HDDV) Class 6 &amp; 7 - Rural Minor Collector: Total</v>
          </cell>
          <cell r="D1560" t="str">
            <v>Mobile - On-Road Diesel Heavy Duty Vehicles</v>
          </cell>
          <cell r="G1560" t="str">
            <v>Mobile Sources</v>
          </cell>
          <cell r="H1560" t="str">
            <v>Highway Vehicles - Diesel</v>
          </cell>
          <cell r="I1560" t="str">
            <v>Heavy Duty Diesel Vehicles (HDDV) Class 6 &amp; 7</v>
          </cell>
          <cell r="J1560" t="str">
            <v>Rural Minor Collector: Total</v>
          </cell>
          <cell r="M1560">
            <v>36504</v>
          </cell>
          <cell r="N1560">
            <v>40982</v>
          </cell>
        </row>
        <row r="1561">
          <cell r="A1561" t="str">
            <v>223007319B</v>
          </cell>
          <cell r="B1561" t="str">
            <v>Onroad</v>
          </cell>
          <cell r="C1561" t="str">
            <v>Highway Veh - Diesel - Heavy Duty (HDDV) Class 6 &amp; 7 - Rural Minor Collector: Brake Wear</v>
          </cell>
          <cell r="D1561" t="str">
            <v>Mobile - On-Road Diesel Heavy Duty Vehicles</v>
          </cell>
          <cell r="G1561" t="str">
            <v>Mobile Sources</v>
          </cell>
          <cell r="H1561" t="str">
            <v>Highway Vehicles - Diesel</v>
          </cell>
          <cell r="I1561" t="str">
            <v>Heavy Duty Diesel Vehicles (HDDV) Class 6 &amp; 7</v>
          </cell>
          <cell r="J1561" t="str">
            <v>Rural Minor Collector: Brake Wear</v>
          </cell>
          <cell r="L1561" t="str">
            <v>2005</v>
          </cell>
          <cell r="M1561">
            <v>37300</v>
          </cell>
          <cell r="N1561">
            <v>40982</v>
          </cell>
        </row>
        <row r="1562">
          <cell r="A1562" t="str">
            <v>223007319T</v>
          </cell>
          <cell r="B1562" t="str">
            <v>Onroad</v>
          </cell>
          <cell r="C1562" t="str">
            <v>Highway Veh - Diesel - Heavy Duty (HDDV) Class 6 &amp; 7 - Rural Minor Collector: Tire Wear</v>
          </cell>
          <cell r="D1562" t="str">
            <v>Mobile - On-Road Diesel Heavy Duty Vehicles</v>
          </cell>
          <cell r="G1562" t="str">
            <v>Mobile Sources</v>
          </cell>
          <cell r="H1562" t="str">
            <v>Highway Vehicles - Diesel</v>
          </cell>
          <cell r="I1562" t="str">
            <v>Heavy Duty Diesel Vehicles (HDDV) Class 6 &amp; 7</v>
          </cell>
          <cell r="J1562" t="str">
            <v>Rural Minor Collector: Tire Wear</v>
          </cell>
          <cell r="L1562" t="str">
            <v>2005</v>
          </cell>
          <cell r="M1562">
            <v>37300</v>
          </cell>
          <cell r="N1562">
            <v>40982</v>
          </cell>
        </row>
        <row r="1563">
          <cell r="A1563" t="str">
            <v>223007319X</v>
          </cell>
          <cell r="B1563" t="str">
            <v>Onroad</v>
          </cell>
          <cell r="C1563" t="str">
            <v>Highway Veh - Diesel - Heavy Duty (HDDV) Class 6 &amp; 7 - Rural Minor Collector: Exhaust</v>
          </cell>
          <cell r="D1563" t="str">
            <v>Mobile - On-Road Diesel Heavy Duty Vehicles</v>
          </cell>
          <cell r="G1563" t="str">
            <v>Mobile Sources</v>
          </cell>
          <cell r="H1563" t="str">
            <v>Highway Vehicles - Diesel</v>
          </cell>
          <cell r="I1563" t="str">
            <v>Heavy Duty Diesel Vehicles (HDDV) Class 6 &amp; 7</v>
          </cell>
          <cell r="J1563" t="str">
            <v>Rural Minor Collector: Exhaust</v>
          </cell>
          <cell r="L1563" t="str">
            <v>2005</v>
          </cell>
          <cell r="M1563">
            <v>37300</v>
          </cell>
          <cell r="N1563">
            <v>40982</v>
          </cell>
        </row>
        <row r="1564">
          <cell r="A1564" t="str">
            <v>2230073210</v>
          </cell>
          <cell r="B1564" t="str">
            <v>Onroad</v>
          </cell>
          <cell r="C1564" t="str">
            <v>Highway Veh - Diesel - Heavy Duty (HDDV) Class 6 &amp; 7 - Rural Local: Total</v>
          </cell>
          <cell r="D1564" t="str">
            <v>Mobile - On-Road Diesel Heavy Duty Vehicles</v>
          </cell>
          <cell r="G1564" t="str">
            <v>Mobile Sources</v>
          </cell>
          <cell r="H1564" t="str">
            <v>Highway Vehicles - Diesel</v>
          </cell>
          <cell r="I1564" t="str">
            <v>Heavy Duty Diesel Vehicles (HDDV) Class 6 &amp; 7</v>
          </cell>
          <cell r="J1564" t="str">
            <v>Rural Local: Total</v>
          </cell>
          <cell r="M1564">
            <v>36504</v>
          </cell>
          <cell r="N1564">
            <v>40982</v>
          </cell>
        </row>
        <row r="1565">
          <cell r="A1565" t="str">
            <v>223007321B</v>
          </cell>
          <cell r="B1565" t="str">
            <v>Onroad</v>
          </cell>
          <cell r="C1565" t="str">
            <v>Highway Veh - Diesel - Heavy Duty (HDDV) Class 6 &amp; 7 - Rural Local: Brake Wear</v>
          </cell>
          <cell r="D1565" t="str">
            <v>Mobile - On-Road Diesel Heavy Duty Vehicles</v>
          </cell>
          <cell r="G1565" t="str">
            <v>Mobile Sources</v>
          </cell>
          <cell r="H1565" t="str">
            <v>Highway Vehicles - Diesel</v>
          </cell>
          <cell r="I1565" t="str">
            <v>Heavy Duty Diesel Vehicles (HDDV) Class 6 &amp; 7</v>
          </cell>
          <cell r="J1565" t="str">
            <v>Rural Local: Brake Wear</v>
          </cell>
          <cell r="L1565" t="str">
            <v>2005</v>
          </cell>
          <cell r="M1565">
            <v>37300</v>
          </cell>
          <cell r="N1565">
            <v>40982</v>
          </cell>
        </row>
        <row r="1566">
          <cell r="A1566" t="str">
            <v>223007321T</v>
          </cell>
          <cell r="B1566" t="str">
            <v>Onroad</v>
          </cell>
          <cell r="C1566" t="str">
            <v>Highway Veh - Diesel - Heavy Duty (HDDV) Class 6 &amp; 7 - Rural Local: Tire Wear</v>
          </cell>
          <cell r="D1566" t="str">
            <v>Mobile - On-Road Diesel Heavy Duty Vehicles</v>
          </cell>
          <cell r="G1566" t="str">
            <v>Mobile Sources</v>
          </cell>
          <cell r="H1566" t="str">
            <v>Highway Vehicles - Diesel</v>
          </cell>
          <cell r="I1566" t="str">
            <v>Heavy Duty Diesel Vehicles (HDDV) Class 6 &amp; 7</v>
          </cell>
          <cell r="J1566" t="str">
            <v>Rural Local: Tire Wear</v>
          </cell>
          <cell r="L1566" t="str">
            <v>2005</v>
          </cell>
          <cell r="M1566">
            <v>37300</v>
          </cell>
          <cell r="N1566">
            <v>40982</v>
          </cell>
        </row>
        <row r="1567">
          <cell r="A1567" t="str">
            <v>223007321X</v>
          </cell>
          <cell r="B1567" t="str">
            <v>Onroad</v>
          </cell>
          <cell r="C1567" t="str">
            <v>Highway Veh - Diesel - Heavy Duty (HDDV) Class 6 &amp; 7 - Rural Local: Exhaust</v>
          </cell>
          <cell r="D1567" t="str">
            <v>Mobile - On-Road Diesel Heavy Duty Vehicles</v>
          </cell>
          <cell r="G1567" t="str">
            <v>Mobile Sources</v>
          </cell>
          <cell r="H1567" t="str">
            <v>Highway Vehicles - Diesel</v>
          </cell>
          <cell r="I1567" t="str">
            <v>Heavy Duty Diesel Vehicles (HDDV) Class 6 &amp; 7</v>
          </cell>
          <cell r="J1567" t="str">
            <v>Rural Local: Exhaust</v>
          </cell>
          <cell r="L1567" t="str">
            <v>2005</v>
          </cell>
          <cell r="M1567">
            <v>37300</v>
          </cell>
          <cell r="N1567">
            <v>40982</v>
          </cell>
        </row>
        <row r="1568">
          <cell r="A1568" t="str">
            <v>2230073230</v>
          </cell>
          <cell r="B1568" t="str">
            <v>Onroad</v>
          </cell>
          <cell r="C1568" t="str">
            <v>Highway Veh - Diesel - Heavy Duty (HDDV) Class 6 &amp; 7 - Urban Interstate: Total</v>
          </cell>
          <cell r="D1568" t="str">
            <v>Mobile - On-Road Diesel Heavy Duty Vehicles</v>
          </cell>
          <cell r="G1568" t="str">
            <v>Mobile Sources</v>
          </cell>
          <cell r="H1568" t="str">
            <v>Highway Vehicles - Diesel</v>
          </cell>
          <cell r="I1568" t="str">
            <v>Heavy Duty Diesel Vehicles (HDDV) Class 6 &amp; 7</v>
          </cell>
          <cell r="J1568" t="str">
            <v>Urban Interstate: Total</v>
          </cell>
          <cell r="M1568">
            <v>36504</v>
          </cell>
          <cell r="N1568">
            <v>40982</v>
          </cell>
        </row>
        <row r="1569">
          <cell r="A1569" t="str">
            <v>223007323B</v>
          </cell>
          <cell r="B1569" t="str">
            <v>Onroad</v>
          </cell>
          <cell r="C1569" t="str">
            <v>Highway Veh - Diesel - Heavy Duty (HDDV) Class 6 &amp; 7 - Urban Interstate: Brake Wear</v>
          </cell>
          <cell r="D1569" t="str">
            <v>Mobile - On-Road Diesel Heavy Duty Vehicles</v>
          </cell>
          <cell r="G1569" t="str">
            <v>Mobile Sources</v>
          </cell>
          <cell r="H1569" t="str">
            <v>Highway Vehicles - Diesel</v>
          </cell>
          <cell r="I1569" t="str">
            <v>Heavy Duty Diesel Vehicles (HDDV) Class 6 &amp; 7</v>
          </cell>
          <cell r="J1569" t="str">
            <v>Urban Interstate: Brake Wear</v>
          </cell>
          <cell r="L1569" t="str">
            <v>2005</v>
          </cell>
          <cell r="M1569">
            <v>37300</v>
          </cell>
          <cell r="N1569">
            <v>40982</v>
          </cell>
        </row>
        <row r="1570">
          <cell r="A1570" t="str">
            <v>223007323T</v>
          </cell>
          <cell r="B1570" t="str">
            <v>Onroad</v>
          </cell>
          <cell r="C1570" t="str">
            <v>Highway Veh - Diesel - Heavy Duty (HDDV) Class 6 &amp; 7 - Urban Interstate: Tire Wear</v>
          </cell>
          <cell r="D1570" t="str">
            <v>Mobile - On-Road Diesel Heavy Duty Vehicles</v>
          </cell>
          <cell r="G1570" t="str">
            <v>Mobile Sources</v>
          </cell>
          <cell r="H1570" t="str">
            <v>Highway Vehicles - Diesel</v>
          </cell>
          <cell r="I1570" t="str">
            <v>Heavy Duty Diesel Vehicles (HDDV) Class 6 &amp; 7</v>
          </cell>
          <cell r="J1570" t="str">
            <v>Urban Interstate: Tire Wear</v>
          </cell>
          <cell r="L1570" t="str">
            <v>2005</v>
          </cell>
          <cell r="M1570">
            <v>37300</v>
          </cell>
          <cell r="N1570">
            <v>40982</v>
          </cell>
        </row>
        <row r="1571">
          <cell r="A1571" t="str">
            <v>223007323X</v>
          </cell>
          <cell r="B1571" t="str">
            <v>Onroad</v>
          </cell>
          <cell r="C1571" t="str">
            <v>Highway Veh - Diesel - Heavy Duty (HDDV) Class 6 &amp; 7 - Urban Interstate: Exhaust</v>
          </cell>
          <cell r="D1571" t="str">
            <v>Mobile - On-Road Diesel Heavy Duty Vehicles</v>
          </cell>
          <cell r="G1571" t="str">
            <v>Mobile Sources</v>
          </cell>
          <cell r="H1571" t="str">
            <v>Highway Vehicles - Diesel</v>
          </cell>
          <cell r="I1571" t="str">
            <v>Heavy Duty Diesel Vehicles (HDDV) Class 6 &amp; 7</v>
          </cell>
          <cell r="J1571" t="str">
            <v>Urban Interstate: Exhaust</v>
          </cell>
          <cell r="L1571" t="str">
            <v>2005</v>
          </cell>
          <cell r="M1571">
            <v>37300</v>
          </cell>
          <cell r="N1571">
            <v>40982</v>
          </cell>
        </row>
        <row r="1572">
          <cell r="A1572" t="str">
            <v>2230073250</v>
          </cell>
          <cell r="B1572" t="str">
            <v>Onroad</v>
          </cell>
          <cell r="C1572" t="str">
            <v>Highway Veh - Diesel - Heavy Duty (HDDV) Class 6 &amp; 7 - Urban Other Freeways &amp; Expressways: Total</v>
          </cell>
          <cell r="D1572" t="str">
            <v>Mobile - On-Road Diesel Heavy Duty Vehicles</v>
          </cell>
          <cell r="G1572" t="str">
            <v>Mobile Sources</v>
          </cell>
          <cell r="H1572" t="str">
            <v>Highway Vehicles - Diesel</v>
          </cell>
          <cell r="I1572" t="str">
            <v>Heavy Duty Diesel Vehicles (HDDV) Class 6 &amp; 7</v>
          </cell>
          <cell r="J1572" t="str">
            <v>Urban Other Freeways and Expressways: Total</v>
          </cell>
          <cell r="M1572">
            <v>36504</v>
          </cell>
          <cell r="N1572">
            <v>40982</v>
          </cell>
        </row>
        <row r="1573">
          <cell r="A1573" t="str">
            <v>223007325B</v>
          </cell>
          <cell r="B1573" t="str">
            <v>Onroad</v>
          </cell>
          <cell r="C1573" t="str">
            <v>Highway Veh - Diesel - Heavy Duty (HDDV) Class 6 &amp; 7 - Urban Other Freeways &amp; Expressways: Brake Wear</v>
          </cell>
          <cell r="D1573" t="str">
            <v>Mobile - On-Road Diesel Heavy Duty Vehicles</v>
          </cell>
          <cell r="G1573" t="str">
            <v>Mobile Sources</v>
          </cell>
          <cell r="H1573" t="str">
            <v>Highway Vehicles - Diesel</v>
          </cell>
          <cell r="I1573" t="str">
            <v>Heavy Duty Diesel Vehicles (HDDV) Class 6 &amp; 7</v>
          </cell>
          <cell r="J1573" t="str">
            <v>Urban Other Freeways and Expressways: Brake Wear</v>
          </cell>
          <cell r="L1573" t="str">
            <v>2005</v>
          </cell>
          <cell r="M1573">
            <v>37300</v>
          </cell>
          <cell r="N1573">
            <v>40982</v>
          </cell>
        </row>
        <row r="1574">
          <cell r="A1574" t="str">
            <v>223007325T</v>
          </cell>
          <cell r="B1574" t="str">
            <v>Onroad</v>
          </cell>
          <cell r="C1574" t="str">
            <v>Highway Veh - Diesel - Heavy Duty (HDDV) Class 6 &amp; 7 - Urban Other Freeways &amp; Expressways: Tire Wear</v>
          </cell>
          <cell r="D1574" t="str">
            <v>Mobile - On-Road Diesel Heavy Duty Vehicles</v>
          </cell>
          <cell r="G1574" t="str">
            <v>Mobile Sources</v>
          </cell>
          <cell r="H1574" t="str">
            <v>Highway Vehicles - Diesel</v>
          </cell>
          <cell r="I1574" t="str">
            <v>Heavy Duty Diesel Vehicles (HDDV) Class 6 &amp; 7</v>
          </cell>
          <cell r="J1574" t="str">
            <v>Urban Other Freeways and Expressways: Tire Wear</v>
          </cell>
          <cell r="L1574" t="str">
            <v>2005</v>
          </cell>
          <cell r="M1574">
            <v>37300</v>
          </cell>
          <cell r="N1574">
            <v>40982</v>
          </cell>
        </row>
        <row r="1575">
          <cell r="A1575" t="str">
            <v>223007325X</v>
          </cell>
          <cell r="B1575" t="str">
            <v>Onroad</v>
          </cell>
          <cell r="C1575" t="str">
            <v>Highway Veh - Diesel - Heavy Duty (HDDV) Class 6 &amp; 7 - Urban Other Freeways &amp; Expressways: Exhaust</v>
          </cell>
          <cell r="D1575" t="str">
            <v>Mobile - On-Road Diesel Heavy Duty Vehicles</v>
          </cell>
          <cell r="G1575" t="str">
            <v>Mobile Sources</v>
          </cell>
          <cell r="H1575" t="str">
            <v>Highway Vehicles - Diesel</v>
          </cell>
          <cell r="I1575" t="str">
            <v>Heavy Duty Diesel Vehicles (HDDV) Class 6 &amp; 7</v>
          </cell>
          <cell r="J1575" t="str">
            <v>Urban Other Freeways and Expressways: Exhaust</v>
          </cell>
          <cell r="L1575" t="str">
            <v>2005</v>
          </cell>
          <cell r="M1575">
            <v>37300</v>
          </cell>
          <cell r="N1575">
            <v>40982</v>
          </cell>
        </row>
        <row r="1576">
          <cell r="A1576" t="str">
            <v>2230073270</v>
          </cell>
          <cell r="B1576" t="str">
            <v>Onroad</v>
          </cell>
          <cell r="C1576" t="str">
            <v>Highway Veh - Diesel - Heavy Duty (HDDV) Class 6 &amp; 7 - Urban Other Principal Arterial: Total</v>
          </cell>
          <cell r="D1576" t="str">
            <v>Mobile - On-Road Diesel Heavy Duty Vehicles</v>
          </cell>
          <cell r="G1576" t="str">
            <v>Mobile Sources</v>
          </cell>
          <cell r="H1576" t="str">
            <v>Highway Vehicles - Diesel</v>
          </cell>
          <cell r="I1576" t="str">
            <v>Heavy Duty Diesel Vehicles (HDDV) Class 6 &amp; 7</v>
          </cell>
          <cell r="J1576" t="str">
            <v>Urban Other Principal Arterial: Total</v>
          </cell>
          <cell r="M1576">
            <v>36504</v>
          </cell>
          <cell r="N1576">
            <v>40982</v>
          </cell>
        </row>
        <row r="1577">
          <cell r="A1577" t="str">
            <v>223007327B</v>
          </cell>
          <cell r="B1577" t="str">
            <v>Onroad</v>
          </cell>
          <cell r="C1577" t="str">
            <v>Highway Veh - Diesel - Heavy Duty (HDDV) Class 6 &amp; 7 - Urban Other Principal Arterial: Brake Wear</v>
          </cell>
          <cell r="D1577" t="str">
            <v>Mobile - On-Road Diesel Heavy Duty Vehicles</v>
          </cell>
          <cell r="G1577" t="str">
            <v>Mobile Sources</v>
          </cell>
          <cell r="H1577" t="str">
            <v>Highway Vehicles - Diesel</v>
          </cell>
          <cell r="I1577" t="str">
            <v>Heavy Duty Diesel Vehicles (HDDV) Class 6 &amp; 7</v>
          </cell>
          <cell r="J1577" t="str">
            <v>Urban Other Principal Arterial: Brake Wear</v>
          </cell>
          <cell r="L1577" t="str">
            <v>2005</v>
          </cell>
          <cell r="M1577">
            <v>37300</v>
          </cell>
          <cell r="N1577">
            <v>40982</v>
          </cell>
        </row>
        <row r="1578">
          <cell r="A1578" t="str">
            <v>223007327T</v>
          </cell>
          <cell r="B1578" t="str">
            <v>Onroad</v>
          </cell>
          <cell r="C1578" t="str">
            <v>Highway Veh - Diesel - Heavy Duty (HDDV) Class 6 &amp; 7 - Urban Other Principal Arterial: Tire Wear</v>
          </cell>
          <cell r="D1578" t="str">
            <v>Mobile - On-Road Diesel Heavy Duty Vehicles</v>
          </cell>
          <cell r="G1578" t="str">
            <v>Mobile Sources</v>
          </cell>
          <cell r="H1578" t="str">
            <v>Highway Vehicles - Diesel</v>
          </cell>
          <cell r="I1578" t="str">
            <v>Heavy Duty Diesel Vehicles (HDDV) Class 6 &amp; 7</v>
          </cell>
          <cell r="J1578" t="str">
            <v>Urban Other Principal Arterial: Tire Wear</v>
          </cell>
          <cell r="L1578" t="str">
            <v>2005</v>
          </cell>
          <cell r="M1578">
            <v>37300</v>
          </cell>
          <cell r="N1578">
            <v>40982</v>
          </cell>
        </row>
        <row r="1579">
          <cell r="A1579" t="str">
            <v>223007327X</v>
          </cell>
          <cell r="B1579" t="str">
            <v>Onroad</v>
          </cell>
          <cell r="C1579" t="str">
            <v>Highway Veh - Diesel - Heavy Duty (HDDV) Class 6 &amp; 7 - Urban Other Principal Arterial: Exhaust</v>
          </cell>
          <cell r="D1579" t="str">
            <v>Mobile - On-Road Diesel Heavy Duty Vehicles</v>
          </cell>
          <cell r="G1579" t="str">
            <v>Mobile Sources</v>
          </cell>
          <cell r="H1579" t="str">
            <v>Highway Vehicles - Diesel</v>
          </cell>
          <cell r="I1579" t="str">
            <v>Heavy Duty Diesel Vehicles (HDDV) Class 6 &amp; 7</v>
          </cell>
          <cell r="J1579" t="str">
            <v>Urban Other Principal Arterial: Exhaust</v>
          </cell>
          <cell r="L1579" t="str">
            <v>2005</v>
          </cell>
          <cell r="M1579">
            <v>37300</v>
          </cell>
          <cell r="N1579">
            <v>40982</v>
          </cell>
        </row>
        <row r="1580">
          <cell r="A1580" t="str">
            <v>2230073290</v>
          </cell>
          <cell r="B1580" t="str">
            <v>Onroad</v>
          </cell>
          <cell r="C1580" t="str">
            <v>Highway Veh - Diesel - Heavy Duty (HDDV) Class 6 &amp; 7 - Urban Minor Arterial: Total</v>
          </cell>
          <cell r="D1580" t="str">
            <v>Mobile - On-Road Diesel Heavy Duty Vehicles</v>
          </cell>
          <cell r="G1580" t="str">
            <v>Mobile Sources</v>
          </cell>
          <cell r="H1580" t="str">
            <v>Highway Vehicles - Diesel</v>
          </cell>
          <cell r="I1580" t="str">
            <v>Heavy Duty Diesel Vehicles (HDDV) Class 6 &amp; 7</v>
          </cell>
          <cell r="J1580" t="str">
            <v>Urban Minor Arterial: Total</v>
          </cell>
          <cell r="M1580">
            <v>36504</v>
          </cell>
          <cell r="N1580">
            <v>40982</v>
          </cell>
        </row>
        <row r="1581">
          <cell r="A1581" t="str">
            <v>223007329B</v>
          </cell>
          <cell r="B1581" t="str">
            <v>Onroad</v>
          </cell>
          <cell r="C1581" t="str">
            <v>Highway Veh - Diesel - Heavy Duty (HDDV) Class 6 &amp; 7 - Urban Minor Arterial: Brake Wear</v>
          </cell>
          <cell r="D1581" t="str">
            <v>Mobile - On-Road Diesel Heavy Duty Vehicles</v>
          </cell>
          <cell r="G1581" t="str">
            <v>Mobile Sources</v>
          </cell>
          <cell r="H1581" t="str">
            <v>Highway Vehicles - Diesel</v>
          </cell>
          <cell r="I1581" t="str">
            <v>Heavy Duty Diesel Vehicles (HDDV) Class 6 &amp; 7</v>
          </cell>
          <cell r="J1581" t="str">
            <v>Urban Minor Arterial: Brake Wear</v>
          </cell>
          <cell r="L1581" t="str">
            <v>2005</v>
          </cell>
          <cell r="M1581">
            <v>37300</v>
          </cell>
          <cell r="N1581">
            <v>40982</v>
          </cell>
        </row>
        <row r="1582">
          <cell r="A1582" t="str">
            <v>223007329T</v>
          </cell>
          <cell r="B1582" t="str">
            <v>Onroad</v>
          </cell>
          <cell r="C1582" t="str">
            <v>Highway Veh - Diesel - Heavy Duty (HDDV) Class 6 &amp; 7 - Urban Minor Arterial: Tire Wear</v>
          </cell>
          <cell r="D1582" t="str">
            <v>Mobile - On-Road Diesel Heavy Duty Vehicles</v>
          </cell>
          <cell r="G1582" t="str">
            <v>Mobile Sources</v>
          </cell>
          <cell r="H1582" t="str">
            <v>Highway Vehicles - Diesel</v>
          </cell>
          <cell r="I1582" t="str">
            <v>Heavy Duty Diesel Vehicles (HDDV) Class 6 &amp; 7</v>
          </cell>
          <cell r="J1582" t="str">
            <v>Urban Minor Arterial: Tire Wear</v>
          </cell>
          <cell r="L1582" t="str">
            <v>2005</v>
          </cell>
          <cell r="M1582">
            <v>37300</v>
          </cell>
          <cell r="N1582">
            <v>40982</v>
          </cell>
        </row>
        <row r="1583">
          <cell r="A1583" t="str">
            <v>223007329X</v>
          </cell>
          <cell r="B1583" t="str">
            <v>Onroad</v>
          </cell>
          <cell r="C1583" t="str">
            <v>Highway Veh - Diesel - Heavy Duty (HDDV) Class 6 &amp; 7 - Urban Minor Arterial: Exhaust</v>
          </cell>
          <cell r="D1583" t="str">
            <v>Mobile - On-Road Diesel Heavy Duty Vehicles</v>
          </cell>
          <cell r="G1583" t="str">
            <v>Mobile Sources</v>
          </cell>
          <cell r="H1583" t="str">
            <v>Highway Vehicles - Diesel</v>
          </cell>
          <cell r="I1583" t="str">
            <v>Heavy Duty Diesel Vehicles (HDDV) Class 6 &amp; 7</v>
          </cell>
          <cell r="J1583" t="str">
            <v>Urban Minor Arterial: Exhaust</v>
          </cell>
          <cell r="L1583" t="str">
            <v>2005</v>
          </cell>
          <cell r="M1583">
            <v>37300</v>
          </cell>
          <cell r="N1583">
            <v>40982</v>
          </cell>
        </row>
        <row r="1584">
          <cell r="A1584" t="str">
            <v>2230073310</v>
          </cell>
          <cell r="B1584" t="str">
            <v>Onroad</v>
          </cell>
          <cell r="C1584" t="str">
            <v>Highway Veh - Diesel - Heavy Duty (HDDV) Class 6 &amp; 7 - Urban Collector: Total</v>
          </cell>
          <cell r="D1584" t="str">
            <v>Mobile - On-Road Diesel Heavy Duty Vehicles</v>
          </cell>
          <cell r="G1584" t="str">
            <v>Mobile Sources</v>
          </cell>
          <cell r="H1584" t="str">
            <v>Highway Vehicles - Diesel</v>
          </cell>
          <cell r="I1584" t="str">
            <v>Heavy Duty Diesel Vehicles (HDDV) Class 6 &amp; 7</v>
          </cell>
          <cell r="J1584" t="str">
            <v>Urban Collector: Total</v>
          </cell>
          <cell r="M1584">
            <v>36504</v>
          </cell>
          <cell r="N1584">
            <v>40982</v>
          </cell>
        </row>
        <row r="1585">
          <cell r="A1585" t="str">
            <v>223007331B</v>
          </cell>
          <cell r="B1585" t="str">
            <v>Onroad</v>
          </cell>
          <cell r="C1585" t="str">
            <v>Highway Veh - Diesel - Heavy Duty (HDDV) Class 6 &amp; 7 - Urban Collector: Brake Wear</v>
          </cell>
          <cell r="D1585" t="str">
            <v>Mobile - On-Road Diesel Heavy Duty Vehicles</v>
          </cell>
          <cell r="G1585" t="str">
            <v>Mobile Sources</v>
          </cell>
          <cell r="H1585" t="str">
            <v>Highway Vehicles - Diesel</v>
          </cell>
          <cell r="I1585" t="str">
            <v>Heavy Duty Diesel Vehicles (HDDV) Class 6 &amp; 7</v>
          </cell>
          <cell r="J1585" t="str">
            <v>Urban Collector: Brake Wear</v>
          </cell>
          <cell r="L1585" t="str">
            <v>2005</v>
          </cell>
          <cell r="M1585">
            <v>37300</v>
          </cell>
          <cell r="N1585">
            <v>40982</v>
          </cell>
        </row>
        <row r="1586">
          <cell r="A1586" t="str">
            <v>223007331T</v>
          </cell>
          <cell r="B1586" t="str">
            <v>Onroad</v>
          </cell>
          <cell r="C1586" t="str">
            <v>Highway Veh - Diesel - Heavy Duty (HDDV) Class 6 &amp; 7 - Urban Collector: Tire Wear</v>
          </cell>
          <cell r="D1586" t="str">
            <v>Mobile - On-Road Diesel Heavy Duty Vehicles</v>
          </cell>
          <cell r="G1586" t="str">
            <v>Mobile Sources</v>
          </cell>
          <cell r="H1586" t="str">
            <v>Highway Vehicles - Diesel</v>
          </cell>
          <cell r="I1586" t="str">
            <v>Heavy Duty Diesel Vehicles (HDDV) Class 6 &amp; 7</v>
          </cell>
          <cell r="J1586" t="str">
            <v>Urban Collector: Tire Wear</v>
          </cell>
          <cell r="L1586" t="str">
            <v>2005</v>
          </cell>
          <cell r="M1586">
            <v>37300</v>
          </cell>
          <cell r="N1586">
            <v>40982</v>
          </cell>
        </row>
        <row r="1587">
          <cell r="A1587" t="str">
            <v>223007331X</v>
          </cell>
          <cell r="B1587" t="str">
            <v>Onroad</v>
          </cell>
          <cell r="C1587" t="str">
            <v>Highway Veh - Diesel - Heavy Duty (HDDV) Class 6 &amp; 7 - Urban Collector: Exhaust</v>
          </cell>
          <cell r="D1587" t="str">
            <v>Mobile - On-Road Diesel Heavy Duty Vehicles</v>
          </cell>
          <cell r="G1587" t="str">
            <v>Mobile Sources</v>
          </cell>
          <cell r="H1587" t="str">
            <v>Highway Vehicles - Diesel</v>
          </cell>
          <cell r="I1587" t="str">
            <v>Heavy Duty Diesel Vehicles (HDDV) Class 6 &amp; 7</v>
          </cell>
          <cell r="J1587" t="str">
            <v>Urban Collector: Exhaust</v>
          </cell>
          <cell r="L1587" t="str">
            <v>2005</v>
          </cell>
          <cell r="M1587">
            <v>37300</v>
          </cell>
          <cell r="N1587">
            <v>40982</v>
          </cell>
        </row>
        <row r="1588">
          <cell r="A1588" t="str">
            <v>2230073330</v>
          </cell>
          <cell r="B1588" t="str">
            <v>Onroad</v>
          </cell>
          <cell r="C1588" t="str">
            <v>Highway Veh - Diesel - Heavy Duty (HDDV) Class 6 &amp; 7 - Urban Local: Total</v>
          </cell>
          <cell r="D1588" t="str">
            <v>Mobile - On-Road Diesel Heavy Duty Vehicles</v>
          </cell>
          <cell r="G1588" t="str">
            <v>Mobile Sources</v>
          </cell>
          <cell r="H1588" t="str">
            <v>Highway Vehicles - Diesel</v>
          </cell>
          <cell r="I1588" t="str">
            <v>Heavy Duty Diesel Vehicles (HDDV) Class 6 &amp; 7</v>
          </cell>
          <cell r="J1588" t="str">
            <v>Urban Local: Total</v>
          </cell>
          <cell r="M1588">
            <v>36504</v>
          </cell>
          <cell r="N1588">
            <v>40982</v>
          </cell>
        </row>
        <row r="1589">
          <cell r="A1589" t="str">
            <v>223007333B</v>
          </cell>
          <cell r="B1589" t="str">
            <v>Onroad</v>
          </cell>
          <cell r="C1589" t="str">
            <v>Highway Veh - Diesel - Heavy Duty (HDDV) Class 6 &amp; 7 - Urban Local: Brake Wear</v>
          </cell>
          <cell r="D1589" t="str">
            <v>Mobile - On-Road Diesel Heavy Duty Vehicles</v>
          </cell>
          <cell r="G1589" t="str">
            <v>Mobile Sources</v>
          </cell>
          <cell r="H1589" t="str">
            <v>Highway Vehicles - Diesel</v>
          </cell>
          <cell r="I1589" t="str">
            <v>Heavy Duty Diesel Vehicles (HDDV) Class 6 &amp; 7</v>
          </cell>
          <cell r="J1589" t="str">
            <v>Urban Local: Brake Wear</v>
          </cell>
          <cell r="L1589" t="str">
            <v>2005</v>
          </cell>
          <cell r="M1589">
            <v>37300</v>
          </cell>
          <cell r="N1589">
            <v>40982</v>
          </cell>
        </row>
        <row r="1590">
          <cell r="A1590" t="str">
            <v>223007333T</v>
          </cell>
          <cell r="B1590" t="str">
            <v>Onroad</v>
          </cell>
          <cell r="C1590" t="str">
            <v>Highway Veh - Diesel - Heavy Duty (HDDV) Class 6 &amp; 7 - Urban Local: Tire Wear</v>
          </cell>
          <cell r="D1590" t="str">
            <v>Mobile - On-Road Diesel Heavy Duty Vehicles</v>
          </cell>
          <cell r="G1590" t="str">
            <v>Mobile Sources</v>
          </cell>
          <cell r="H1590" t="str">
            <v>Highway Vehicles - Diesel</v>
          </cell>
          <cell r="I1590" t="str">
            <v>Heavy Duty Diesel Vehicles (HDDV) Class 6 &amp; 7</v>
          </cell>
          <cell r="J1590" t="str">
            <v>Urban Local: Tire Wear</v>
          </cell>
          <cell r="L1590" t="str">
            <v>2005</v>
          </cell>
          <cell r="M1590">
            <v>37300</v>
          </cell>
          <cell r="N1590">
            <v>40982</v>
          </cell>
        </row>
        <row r="1591">
          <cell r="A1591" t="str">
            <v>223007333X</v>
          </cell>
          <cell r="B1591" t="str">
            <v>Onroad</v>
          </cell>
          <cell r="C1591" t="str">
            <v>Highway Veh - Diesel - Heavy Duty (HDDV) Class 6 &amp; 7 - Urban Local: Exhaust</v>
          </cell>
          <cell r="D1591" t="str">
            <v>Mobile - On-Road Diesel Heavy Duty Vehicles</v>
          </cell>
          <cell r="G1591" t="str">
            <v>Mobile Sources</v>
          </cell>
          <cell r="H1591" t="str">
            <v>Highway Vehicles - Diesel</v>
          </cell>
          <cell r="I1591" t="str">
            <v>Heavy Duty Diesel Vehicles (HDDV) Class 6 &amp; 7</v>
          </cell>
          <cell r="J1591" t="str">
            <v>Urban Local: Exhaust</v>
          </cell>
          <cell r="L1591" t="str">
            <v>2005</v>
          </cell>
          <cell r="M1591">
            <v>37300</v>
          </cell>
          <cell r="N1591">
            <v>40982</v>
          </cell>
        </row>
        <row r="1592">
          <cell r="A1592" t="str">
            <v>2230073350</v>
          </cell>
          <cell r="B1592" t="str">
            <v>Onroad</v>
          </cell>
          <cell r="C1592" t="str">
            <v>Highway Veh - Diesel - Heavy Duty (HDDV) Class 6 &amp; 7 - Parking Area: Rural</v>
          </cell>
          <cell r="D1592" t="str">
            <v>Mobile - On-Road Diesel Heavy Duty Vehicles</v>
          </cell>
          <cell r="G1592" t="str">
            <v>Mobile Sources</v>
          </cell>
          <cell r="H1592" t="str">
            <v>Highway Vehicles - Diesel</v>
          </cell>
          <cell r="I1592" t="str">
            <v>Heavy Duty Diesel Vehicles (HDDV) Class 6 &amp; 7</v>
          </cell>
          <cell r="J1592" t="str">
            <v>Parking Area: Rural</v>
          </cell>
          <cell r="L1592" t="str">
            <v>2008</v>
          </cell>
          <cell r="M1592">
            <v>39654</v>
          </cell>
          <cell r="N1592">
            <v>40982</v>
          </cell>
        </row>
        <row r="1593">
          <cell r="A1593" t="str">
            <v>2230073370</v>
          </cell>
          <cell r="B1593" t="str">
            <v>Onroad</v>
          </cell>
          <cell r="C1593" t="str">
            <v>Highway Veh - Diesel - Heavy Duty (HDDV) Class 6 &amp; 7 - Parking Area: Urban</v>
          </cell>
          <cell r="D1593" t="str">
            <v>Mobile - On-Road Diesel Heavy Duty Vehicles</v>
          </cell>
          <cell r="G1593" t="str">
            <v>Mobile Sources</v>
          </cell>
          <cell r="H1593" t="str">
            <v>Highway Vehicles - Diesel</v>
          </cell>
          <cell r="I1593" t="str">
            <v>Heavy Duty Diesel Vehicles (HDDV) Class 6 &amp; 7</v>
          </cell>
          <cell r="J1593" t="str">
            <v>Parking Area: Urban</v>
          </cell>
          <cell r="L1593" t="str">
            <v>2008</v>
          </cell>
          <cell r="M1593">
            <v>39917</v>
          </cell>
          <cell r="N1593">
            <v>40982</v>
          </cell>
        </row>
        <row r="1594">
          <cell r="A1594" t="str">
            <v>2230073390</v>
          </cell>
          <cell r="B1594" t="str">
            <v>Onroad</v>
          </cell>
          <cell r="C1594" t="str">
            <v>Highway Veh - Diesel - Heavy Duty (HDDV) Class 6 &amp; 7 - Parking Area: Total</v>
          </cell>
          <cell r="D1594" t="str">
            <v>Mobile - On-Road Diesel Heavy Duty Vehicles</v>
          </cell>
          <cell r="G1594" t="str">
            <v>Mobile Sources</v>
          </cell>
          <cell r="H1594" t="str">
            <v>Highway Vehicles - Diesel</v>
          </cell>
          <cell r="I1594" t="str">
            <v>Heavy Duty Diesel Vehicles (HDDV) Class 6 &amp; 7</v>
          </cell>
          <cell r="J1594" t="str">
            <v>Parking Area: Total</v>
          </cell>
          <cell r="M1594">
            <v>40835</v>
          </cell>
          <cell r="N1594">
            <v>40983</v>
          </cell>
        </row>
        <row r="1595">
          <cell r="A1595" t="str">
            <v>2230074110</v>
          </cell>
          <cell r="B1595" t="str">
            <v>Onroad</v>
          </cell>
          <cell r="C1595" t="str">
            <v>Highway Veh - Diesel - Heavy Duty (HDDV) Class 8A &amp; 8B - Rural Interstate: Total</v>
          </cell>
          <cell r="D1595" t="str">
            <v>Mobile - On-Road Diesel Heavy Duty Vehicles</v>
          </cell>
          <cell r="G1595" t="str">
            <v>Mobile Sources</v>
          </cell>
          <cell r="H1595" t="str">
            <v>Highway Vehicles - Diesel</v>
          </cell>
          <cell r="I1595" t="str">
            <v>Heavy Duty Diesel Vehicles (HDDV) Class 8A &amp; 8B</v>
          </cell>
          <cell r="J1595" t="str">
            <v>Rural Interstate: Total</v>
          </cell>
          <cell r="M1595">
            <v>36504</v>
          </cell>
          <cell r="N1595">
            <v>40982</v>
          </cell>
        </row>
        <row r="1596">
          <cell r="A1596" t="str">
            <v>223007411B</v>
          </cell>
          <cell r="B1596" t="str">
            <v>Onroad</v>
          </cell>
          <cell r="C1596" t="str">
            <v>Highway Veh - Diesel - Heavy Duty (HDDV) Class 8A &amp; 8B - Rural Interstate: Brake Wear</v>
          </cell>
          <cell r="D1596" t="str">
            <v>Mobile - On-Road Diesel Heavy Duty Vehicles</v>
          </cell>
          <cell r="G1596" t="str">
            <v>Mobile Sources</v>
          </cell>
          <cell r="H1596" t="str">
            <v>Highway Vehicles - Diesel</v>
          </cell>
          <cell r="I1596" t="str">
            <v>Heavy Duty Diesel Vehicles (HDDV) Class 8A &amp; 8B</v>
          </cell>
          <cell r="J1596" t="str">
            <v>Rural Interstate: Brake Wear</v>
          </cell>
          <cell r="L1596" t="str">
            <v>2005</v>
          </cell>
          <cell r="M1596">
            <v>37300</v>
          </cell>
          <cell r="N1596">
            <v>40982</v>
          </cell>
        </row>
        <row r="1597">
          <cell r="A1597" t="str">
            <v>223007411T</v>
          </cell>
          <cell r="B1597" t="str">
            <v>Onroad</v>
          </cell>
          <cell r="C1597" t="str">
            <v>Highway Veh - Diesel - Heavy Duty (HDDV) Class 8A &amp; 8B - Rural Interstate: Tire Wear</v>
          </cell>
          <cell r="D1597" t="str">
            <v>Mobile - On-Road Diesel Heavy Duty Vehicles</v>
          </cell>
          <cell r="G1597" t="str">
            <v>Mobile Sources</v>
          </cell>
          <cell r="H1597" t="str">
            <v>Highway Vehicles - Diesel</v>
          </cell>
          <cell r="I1597" t="str">
            <v>Heavy Duty Diesel Vehicles (HDDV) Class 8A &amp; 8B</v>
          </cell>
          <cell r="J1597" t="str">
            <v>Rural Interstate: Tire Wear</v>
          </cell>
          <cell r="L1597" t="str">
            <v>2005</v>
          </cell>
          <cell r="M1597">
            <v>37300</v>
          </cell>
          <cell r="N1597">
            <v>40982</v>
          </cell>
        </row>
        <row r="1598">
          <cell r="A1598" t="str">
            <v>223007411X</v>
          </cell>
          <cell r="B1598" t="str">
            <v>Onroad</v>
          </cell>
          <cell r="C1598" t="str">
            <v>Highway Veh - Diesel - Heavy Duty (HDDV) Class 8A &amp; 8B - Rural Interstate: Exhaust</v>
          </cell>
          <cell r="D1598" t="str">
            <v>Mobile - On-Road Diesel Heavy Duty Vehicles</v>
          </cell>
          <cell r="G1598" t="str">
            <v>Mobile Sources</v>
          </cell>
          <cell r="H1598" t="str">
            <v>Highway Vehicles - Diesel</v>
          </cell>
          <cell r="I1598" t="str">
            <v>Heavy Duty Diesel Vehicles (HDDV) Class 8A &amp; 8B</v>
          </cell>
          <cell r="J1598" t="str">
            <v>Rural Interstate: Exhaust</v>
          </cell>
          <cell r="L1598" t="str">
            <v>2005</v>
          </cell>
          <cell r="M1598">
            <v>37300</v>
          </cell>
          <cell r="N1598">
            <v>40982</v>
          </cell>
        </row>
        <row r="1599">
          <cell r="A1599" t="str">
            <v>2230074130</v>
          </cell>
          <cell r="B1599" t="str">
            <v>Onroad</v>
          </cell>
          <cell r="C1599" t="str">
            <v>Highway Veh - Diesel - Heavy Duty (HDDV) Class 8A &amp; 8B - Rural Other Principal Arterial: Total</v>
          </cell>
          <cell r="D1599" t="str">
            <v>Mobile - On-Road Diesel Heavy Duty Vehicles</v>
          </cell>
          <cell r="G1599" t="str">
            <v>Mobile Sources</v>
          </cell>
          <cell r="H1599" t="str">
            <v>Highway Vehicles - Diesel</v>
          </cell>
          <cell r="I1599" t="str">
            <v>Heavy Duty Diesel Vehicles (HDDV) Class 8A &amp; 8B</v>
          </cell>
          <cell r="J1599" t="str">
            <v>Rural Other Principal Arterial: Total</v>
          </cell>
          <cell r="M1599">
            <v>36504</v>
          </cell>
          <cell r="N1599">
            <v>40982</v>
          </cell>
        </row>
        <row r="1600">
          <cell r="A1600" t="str">
            <v>223007413B</v>
          </cell>
          <cell r="B1600" t="str">
            <v>Onroad</v>
          </cell>
          <cell r="C1600" t="str">
            <v>Highway Veh - Diesel - Heavy Duty (HDDV) Class 8A &amp; 8B - Rural Other Principal Arterial: Brake Wear</v>
          </cell>
          <cell r="D1600" t="str">
            <v>Mobile - On-Road Diesel Heavy Duty Vehicles</v>
          </cell>
          <cell r="G1600" t="str">
            <v>Mobile Sources</v>
          </cell>
          <cell r="H1600" t="str">
            <v>Highway Vehicles - Diesel</v>
          </cell>
          <cell r="I1600" t="str">
            <v>Heavy Duty Diesel Vehicles (HDDV) Class 8A &amp; 8B</v>
          </cell>
          <cell r="J1600" t="str">
            <v>Rural Other Principal Arterial: Brake Wear</v>
          </cell>
          <cell r="L1600" t="str">
            <v>2005</v>
          </cell>
          <cell r="M1600">
            <v>37300</v>
          </cell>
          <cell r="N1600">
            <v>40982</v>
          </cell>
        </row>
        <row r="1601">
          <cell r="A1601" t="str">
            <v>223007413T</v>
          </cell>
          <cell r="B1601" t="str">
            <v>Onroad</v>
          </cell>
          <cell r="C1601" t="str">
            <v>Highway Veh - Diesel - Heavy Duty (HDDV) Class 8A &amp; 8B - Rural Other Principal Arterial: Tire Wear</v>
          </cell>
          <cell r="D1601" t="str">
            <v>Mobile - On-Road Diesel Heavy Duty Vehicles</v>
          </cell>
          <cell r="G1601" t="str">
            <v>Mobile Sources</v>
          </cell>
          <cell r="H1601" t="str">
            <v>Highway Vehicles - Diesel</v>
          </cell>
          <cell r="I1601" t="str">
            <v>Heavy Duty Diesel Vehicles (HDDV) Class 8A &amp; 8B</v>
          </cell>
          <cell r="J1601" t="str">
            <v>Rural Other Principal Arterial: Tire Wear</v>
          </cell>
          <cell r="L1601" t="str">
            <v>2005</v>
          </cell>
          <cell r="M1601">
            <v>37300</v>
          </cell>
          <cell r="N1601">
            <v>40982</v>
          </cell>
        </row>
        <row r="1602">
          <cell r="A1602" t="str">
            <v>223007413X</v>
          </cell>
          <cell r="B1602" t="str">
            <v>Onroad</v>
          </cell>
          <cell r="C1602" t="str">
            <v>Highway Veh - Diesel - Heavy Duty (HDDV) Class 8A &amp; 8B - Rural Other Principal Arterial: Exhaust</v>
          </cell>
          <cell r="D1602" t="str">
            <v>Mobile - On-Road Diesel Heavy Duty Vehicles</v>
          </cell>
          <cell r="G1602" t="str">
            <v>Mobile Sources</v>
          </cell>
          <cell r="H1602" t="str">
            <v>Highway Vehicles - Diesel</v>
          </cell>
          <cell r="I1602" t="str">
            <v>Heavy Duty Diesel Vehicles (HDDV) Class 8A &amp; 8B</v>
          </cell>
          <cell r="J1602" t="str">
            <v>Rural Other Principal Arterial: Exhaust</v>
          </cell>
          <cell r="L1602" t="str">
            <v>2005</v>
          </cell>
          <cell r="M1602">
            <v>37300</v>
          </cell>
          <cell r="N1602">
            <v>40982</v>
          </cell>
        </row>
        <row r="1603">
          <cell r="A1603" t="str">
            <v>2230074150</v>
          </cell>
          <cell r="B1603" t="str">
            <v>Onroad</v>
          </cell>
          <cell r="C1603" t="str">
            <v>Highway Veh - Diesel - Heavy Duty (HDDV) Class 8A &amp; 8B - Rural Minor Arterial: Total</v>
          </cell>
          <cell r="D1603" t="str">
            <v>Mobile - On-Road Diesel Heavy Duty Vehicles</v>
          </cell>
          <cell r="G1603" t="str">
            <v>Mobile Sources</v>
          </cell>
          <cell r="H1603" t="str">
            <v>Highway Vehicles - Diesel</v>
          </cell>
          <cell r="I1603" t="str">
            <v>Heavy Duty Diesel Vehicles (HDDV) Class 8A &amp; 8B</v>
          </cell>
          <cell r="J1603" t="str">
            <v>Rural Minor Arterial: Total</v>
          </cell>
          <cell r="M1603">
            <v>36504</v>
          </cell>
          <cell r="N1603">
            <v>40982</v>
          </cell>
        </row>
        <row r="1604">
          <cell r="A1604" t="str">
            <v>223007415B</v>
          </cell>
          <cell r="B1604" t="str">
            <v>Onroad</v>
          </cell>
          <cell r="C1604" t="str">
            <v>Highway Veh - Diesel - Heavy Duty (HDDV) Class 8A &amp; 8B - Rural Minor Arterial: Brake Wear</v>
          </cell>
          <cell r="D1604" t="str">
            <v>Mobile - On-Road Diesel Heavy Duty Vehicles</v>
          </cell>
          <cell r="G1604" t="str">
            <v>Mobile Sources</v>
          </cell>
          <cell r="H1604" t="str">
            <v>Highway Vehicles - Diesel</v>
          </cell>
          <cell r="I1604" t="str">
            <v>Heavy Duty Diesel Vehicles (HDDV) Class 8A &amp; 8B</v>
          </cell>
          <cell r="J1604" t="str">
            <v>Rural Minor Arterial: Brake Wear</v>
          </cell>
          <cell r="L1604" t="str">
            <v>2005</v>
          </cell>
          <cell r="M1604">
            <v>37300</v>
          </cell>
          <cell r="N1604">
            <v>40982</v>
          </cell>
        </row>
        <row r="1605">
          <cell r="A1605" t="str">
            <v>223007415T</v>
          </cell>
          <cell r="B1605" t="str">
            <v>Onroad</v>
          </cell>
          <cell r="C1605" t="str">
            <v>Highway Veh - Diesel - Heavy Duty (HDDV) Class 8A &amp; 8B - Rural Minor Arterial: Tire Wear</v>
          </cell>
          <cell r="D1605" t="str">
            <v>Mobile - On-Road Diesel Heavy Duty Vehicles</v>
          </cell>
          <cell r="G1605" t="str">
            <v>Mobile Sources</v>
          </cell>
          <cell r="H1605" t="str">
            <v>Highway Vehicles - Diesel</v>
          </cell>
          <cell r="I1605" t="str">
            <v>Heavy Duty Diesel Vehicles (HDDV) Class 8A &amp; 8B</v>
          </cell>
          <cell r="J1605" t="str">
            <v>Rural Minor Arterial: Tire Wear</v>
          </cell>
          <cell r="L1605" t="str">
            <v>2005</v>
          </cell>
          <cell r="M1605">
            <v>37300</v>
          </cell>
          <cell r="N1605">
            <v>40982</v>
          </cell>
        </row>
        <row r="1606">
          <cell r="A1606" t="str">
            <v>223007415X</v>
          </cell>
          <cell r="B1606" t="str">
            <v>Onroad</v>
          </cell>
          <cell r="C1606" t="str">
            <v>Highway Veh - Diesel - Heavy Duty (HDDV) Class 8A &amp; 8B - Rural Minor Arterial: Exhaust</v>
          </cell>
          <cell r="D1606" t="str">
            <v>Mobile - On-Road Diesel Heavy Duty Vehicles</v>
          </cell>
          <cell r="G1606" t="str">
            <v>Mobile Sources</v>
          </cell>
          <cell r="H1606" t="str">
            <v>Highway Vehicles - Diesel</v>
          </cell>
          <cell r="I1606" t="str">
            <v>Heavy Duty Diesel Vehicles (HDDV) Class 8A &amp; 8B</v>
          </cell>
          <cell r="J1606" t="str">
            <v>Rural Minor Arterial: Exhaust</v>
          </cell>
          <cell r="L1606" t="str">
            <v>2005</v>
          </cell>
          <cell r="M1606">
            <v>37300</v>
          </cell>
          <cell r="N1606">
            <v>40982</v>
          </cell>
        </row>
        <row r="1607">
          <cell r="A1607" t="str">
            <v>2230074170</v>
          </cell>
          <cell r="B1607" t="str">
            <v>Onroad</v>
          </cell>
          <cell r="C1607" t="str">
            <v>Highway Veh - Diesel - Heavy Duty (HDDV) Class 8A &amp; 8B - Rural Major Collector: Total</v>
          </cell>
          <cell r="D1607" t="str">
            <v>Mobile - On-Road Diesel Heavy Duty Vehicles</v>
          </cell>
          <cell r="G1607" t="str">
            <v>Mobile Sources</v>
          </cell>
          <cell r="H1607" t="str">
            <v>Highway Vehicles - Diesel</v>
          </cell>
          <cell r="I1607" t="str">
            <v>Heavy Duty Diesel Vehicles (HDDV) Class 8A &amp; 8B</v>
          </cell>
          <cell r="J1607" t="str">
            <v>Rural Major Collector: Total</v>
          </cell>
          <cell r="M1607">
            <v>36504</v>
          </cell>
          <cell r="N1607">
            <v>40982</v>
          </cell>
        </row>
        <row r="1608">
          <cell r="A1608" t="str">
            <v>223007417B</v>
          </cell>
          <cell r="B1608" t="str">
            <v>Onroad</v>
          </cell>
          <cell r="C1608" t="str">
            <v>Highway Veh - Diesel - Heavy Duty (HDDV) Class 8A &amp; 8B - Rural Major Collector: Brake Wear</v>
          </cell>
          <cell r="D1608" t="str">
            <v>Mobile - On-Road Diesel Heavy Duty Vehicles</v>
          </cell>
          <cell r="G1608" t="str">
            <v>Mobile Sources</v>
          </cell>
          <cell r="H1608" t="str">
            <v>Highway Vehicles - Diesel</v>
          </cell>
          <cell r="I1608" t="str">
            <v>Heavy Duty Diesel Vehicles (HDDV) Class 8A &amp; 8B</v>
          </cell>
          <cell r="J1608" t="str">
            <v>Rural Major Collector: Brake Wear</v>
          </cell>
          <cell r="L1608" t="str">
            <v>2005</v>
          </cell>
          <cell r="M1608">
            <v>37300</v>
          </cell>
          <cell r="N1608">
            <v>40982</v>
          </cell>
        </row>
        <row r="1609">
          <cell r="A1609" t="str">
            <v>223007417T</v>
          </cell>
          <cell r="B1609" t="str">
            <v>Onroad</v>
          </cell>
          <cell r="C1609" t="str">
            <v>Highway Veh - Diesel - Heavy Duty (HDDV) Class 8A &amp; 8B - Rural Major Collector: Tire Wear</v>
          </cell>
          <cell r="D1609" t="str">
            <v>Mobile - On-Road Diesel Heavy Duty Vehicles</v>
          </cell>
          <cell r="G1609" t="str">
            <v>Mobile Sources</v>
          </cell>
          <cell r="H1609" t="str">
            <v>Highway Vehicles - Diesel</v>
          </cell>
          <cell r="I1609" t="str">
            <v>Heavy Duty Diesel Vehicles (HDDV) Class 8A &amp; 8B</v>
          </cell>
          <cell r="J1609" t="str">
            <v>Rural Major Collector: Tire Wear</v>
          </cell>
          <cell r="L1609" t="str">
            <v>2005</v>
          </cell>
          <cell r="M1609">
            <v>37300</v>
          </cell>
          <cell r="N1609">
            <v>40982</v>
          </cell>
        </row>
        <row r="1610">
          <cell r="A1610" t="str">
            <v>223007417X</v>
          </cell>
          <cell r="B1610" t="str">
            <v>Onroad</v>
          </cell>
          <cell r="C1610" t="str">
            <v>Highway Veh - Diesel - Heavy Duty (HDDV) Class 8A &amp; 8B - Rural Major Collector: Exhaust</v>
          </cell>
          <cell r="D1610" t="str">
            <v>Mobile - On-Road Diesel Heavy Duty Vehicles</v>
          </cell>
          <cell r="G1610" t="str">
            <v>Mobile Sources</v>
          </cell>
          <cell r="H1610" t="str">
            <v>Highway Vehicles - Diesel</v>
          </cell>
          <cell r="I1610" t="str">
            <v>Heavy Duty Diesel Vehicles (HDDV) Class 8A &amp; 8B</v>
          </cell>
          <cell r="J1610" t="str">
            <v>Rural Major Collector: Exhaust</v>
          </cell>
          <cell r="L1610" t="str">
            <v>2005</v>
          </cell>
          <cell r="M1610">
            <v>37300</v>
          </cell>
          <cell r="N1610">
            <v>40982</v>
          </cell>
        </row>
        <row r="1611">
          <cell r="A1611" t="str">
            <v>2230074190</v>
          </cell>
          <cell r="B1611" t="str">
            <v>Onroad</v>
          </cell>
          <cell r="C1611" t="str">
            <v>Highway Veh - Diesel - Heavy Duty (HDDV) Class 8A &amp; 8B - Rural Minor Collector: Total</v>
          </cell>
          <cell r="D1611" t="str">
            <v>Mobile - On-Road Diesel Heavy Duty Vehicles</v>
          </cell>
          <cell r="G1611" t="str">
            <v>Mobile Sources</v>
          </cell>
          <cell r="H1611" t="str">
            <v>Highway Vehicles - Diesel</v>
          </cell>
          <cell r="I1611" t="str">
            <v>Heavy Duty Diesel Vehicles (HDDV) Class 8A &amp; 8B</v>
          </cell>
          <cell r="J1611" t="str">
            <v>Rural Minor Collector: Total</v>
          </cell>
          <cell r="M1611">
            <v>36504</v>
          </cell>
          <cell r="N1611">
            <v>40982</v>
          </cell>
        </row>
        <row r="1612">
          <cell r="A1612" t="str">
            <v>223007419B</v>
          </cell>
          <cell r="B1612" t="str">
            <v>Onroad</v>
          </cell>
          <cell r="C1612" t="str">
            <v>Highway Veh - Diesel - Heavy Duty (HDDV) Class 8A &amp; 8B - Rural Minor Collector: Brake Wear</v>
          </cell>
          <cell r="D1612" t="str">
            <v>Mobile - On-Road Diesel Heavy Duty Vehicles</v>
          </cell>
          <cell r="G1612" t="str">
            <v>Mobile Sources</v>
          </cell>
          <cell r="H1612" t="str">
            <v>Highway Vehicles - Diesel</v>
          </cell>
          <cell r="I1612" t="str">
            <v>Heavy Duty Diesel Vehicles (HDDV) Class 8A &amp; 8B</v>
          </cell>
          <cell r="J1612" t="str">
            <v>Rural Minor Collector: Brake Wear</v>
          </cell>
          <cell r="L1612" t="str">
            <v>2005</v>
          </cell>
          <cell r="M1612">
            <v>37300</v>
          </cell>
          <cell r="N1612">
            <v>40982</v>
          </cell>
        </row>
        <row r="1613">
          <cell r="A1613" t="str">
            <v>223007419T</v>
          </cell>
          <cell r="B1613" t="str">
            <v>Onroad</v>
          </cell>
          <cell r="C1613" t="str">
            <v>Highway Veh - Diesel - Heavy Duty (HDDV) Class 8A &amp; 8B - Rural Minor Collector: Tire Wear</v>
          </cell>
          <cell r="D1613" t="str">
            <v>Mobile - On-Road Diesel Heavy Duty Vehicles</v>
          </cell>
          <cell r="G1613" t="str">
            <v>Mobile Sources</v>
          </cell>
          <cell r="H1613" t="str">
            <v>Highway Vehicles - Diesel</v>
          </cell>
          <cell r="I1613" t="str">
            <v>Heavy Duty Diesel Vehicles (HDDV) Class 8A &amp; 8B</v>
          </cell>
          <cell r="J1613" t="str">
            <v>Rural Minor Collector: Tire Wear</v>
          </cell>
          <cell r="L1613" t="str">
            <v>2005</v>
          </cell>
          <cell r="M1613">
            <v>37300</v>
          </cell>
          <cell r="N1613">
            <v>40982</v>
          </cell>
        </row>
        <row r="1614">
          <cell r="A1614" t="str">
            <v>223007419X</v>
          </cell>
          <cell r="B1614" t="str">
            <v>Onroad</v>
          </cell>
          <cell r="C1614" t="str">
            <v>Highway Veh - Diesel - Heavy Duty (HDDV) Class 8A &amp; 8B - Rural Minor Collector: Exhaust</v>
          </cell>
          <cell r="D1614" t="str">
            <v>Mobile - On-Road Diesel Heavy Duty Vehicles</v>
          </cell>
          <cell r="G1614" t="str">
            <v>Mobile Sources</v>
          </cell>
          <cell r="H1614" t="str">
            <v>Highway Vehicles - Diesel</v>
          </cell>
          <cell r="I1614" t="str">
            <v>Heavy Duty Diesel Vehicles (HDDV) Class 8A &amp; 8B</v>
          </cell>
          <cell r="J1614" t="str">
            <v>Rural Minor Collector: Exhaust</v>
          </cell>
          <cell r="L1614" t="str">
            <v>2005</v>
          </cell>
          <cell r="M1614">
            <v>37300</v>
          </cell>
          <cell r="N1614">
            <v>40982</v>
          </cell>
        </row>
        <row r="1615">
          <cell r="A1615" t="str">
            <v>2230074210</v>
          </cell>
          <cell r="B1615" t="str">
            <v>Onroad</v>
          </cell>
          <cell r="C1615" t="str">
            <v>Highway Veh - Diesel - Heavy Duty (HDDV) Class 8A &amp; 8B - Rural Local: Total</v>
          </cell>
          <cell r="D1615" t="str">
            <v>Mobile - On-Road Diesel Heavy Duty Vehicles</v>
          </cell>
          <cell r="G1615" t="str">
            <v>Mobile Sources</v>
          </cell>
          <cell r="H1615" t="str">
            <v>Highway Vehicles - Diesel</v>
          </cell>
          <cell r="I1615" t="str">
            <v>Heavy Duty Diesel Vehicles (HDDV) Class 8A &amp; 8B</v>
          </cell>
          <cell r="J1615" t="str">
            <v>Rural Local: Total</v>
          </cell>
          <cell r="M1615">
            <v>36504</v>
          </cell>
          <cell r="N1615">
            <v>40982</v>
          </cell>
        </row>
        <row r="1616">
          <cell r="A1616" t="str">
            <v>223007421B</v>
          </cell>
          <cell r="B1616" t="str">
            <v>Onroad</v>
          </cell>
          <cell r="C1616" t="str">
            <v>Highway Veh - Diesel - Heavy Duty (HDDV) Class 8A &amp; 8B - Rural Local: Brake Wear</v>
          </cell>
          <cell r="D1616" t="str">
            <v>Mobile - On-Road Diesel Heavy Duty Vehicles</v>
          </cell>
          <cell r="G1616" t="str">
            <v>Mobile Sources</v>
          </cell>
          <cell r="H1616" t="str">
            <v>Highway Vehicles - Diesel</v>
          </cell>
          <cell r="I1616" t="str">
            <v>Heavy Duty Diesel Vehicles (HDDV) Class 8A &amp; 8B</v>
          </cell>
          <cell r="J1616" t="str">
            <v>Rural Local: Brake Wear</v>
          </cell>
          <cell r="L1616" t="str">
            <v>2005</v>
          </cell>
          <cell r="M1616">
            <v>37300</v>
          </cell>
          <cell r="N1616">
            <v>40982</v>
          </cell>
        </row>
        <row r="1617">
          <cell r="A1617" t="str">
            <v>223007421T</v>
          </cell>
          <cell r="B1617" t="str">
            <v>Onroad</v>
          </cell>
          <cell r="C1617" t="str">
            <v>Highway Veh - Diesel - Heavy Duty (HDDV) Class 8A &amp; 8B - Rural Local: Tire Wear</v>
          </cell>
          <cell r="D1617" t="str">
            <v>Mobile - On-Road Diesel Heavy Duty Vehicles</v>
          </cell>
          <cell r="G1617" t="str">
            <v>Mobile Sources</v>
          </cell>
          <cell r="H1617" t="str">
            <v>Highway Vehicles - Diesel</v>
          </cell>
          <cell r="I1617" t="str">
            <v>Heavy Duty Diesel Vehicles (HDDV) Class 8A &amp; 8B</v>
          </cell>
          <cell r="J1617" t="str">
            <v>Rural Local: Tire Wear</v>
          </cell>
          <cell r="L1617" t="str">
            <v>2005</v>
          </cell>
          <cell r="M1617">
            <v>37300</v>
          </cell>
          <cell r="N1617">
            <v>40982</v>
          </cell>
        </row>
        <row r="1618">
          <cell r="A1618" t="str">
            <v>223007421X</v>
          </cell>
          <cell r="B1618" t="str">
            <v>Onroad</v>
          </cell>
          <cell r="C1618" t="str">
            <v>Highway Veh - Diesel - Heavy Duty (HDDV) Class 8A &amp; 8B - Rural Local: Exhaust</v>
          </cell>
          <cell r="D1618" t="str">
            <v>Mobile - On-Road Diesel Heavy Duty Vehicles</v>
          </cell>
          <cell r="G1618" t="str">
            <v>Mobile Sources</v>
          </cell>
          <cell r="H1618" t="str">
            <v>Highway Vehicles - Diesel</v>
          </cell>
          <cell r="I1618" t="str">
            <v>Heavy Duty Diesel Vehicles (HDDV) Class 8A &amp; 8B</v>
          </cell>
          <cell r="J1618" t="str">
            <v>Rural Local: Exhaust</v>
          </cell>
          <cell r="L1618" t="str">
            <v>2005</v>
          </cell>
          <cell r="M1618">
            <v>37300</v>
          </cell>
          <cell r="N1618">
            <v>40982</v>
          </cell>
        </row>
        <row r="1619">
          <cell r="A1619" t="str">
            <v>2230074230</v>
          </cell>
          <cell r="B1619" t="str">
            <v>Onroad</v>
          </cell>
          <cell r="C1619" t="str">
            <v>Highway Veh - Diesel - Heavy Duty (HDDV) Class 8A &amp; 8B - Urban Interstate: Total</v>
          </cell>
          <cell r="D1619" t="str">
            <v>Mobile - On-Road Diesel Heavy Duty Vehicles</v>
          </cell>
          <cell r="G1619" t="str">
            <v>Mobile Sources</v>
          </cell>
          <cell r="H1619" t="str">
            <v>Highway Vehicles - Diesel</v>
          </cell>
          <cell r="I1619" t="str">
            <v>Heavy Duty Diesel Vehicles (HDDV) Class 8A &amp; 8B</v>
          </cell>
          <cell r="J1619" t="str">
            <v>Urban Interstate: Total</v>
          </cell>
          <cell r="M1619">
            <v>36504</v>
          </cell>
          <cell r="N1619">
            <v>40982</v>
          </cell>
        </row>
        <row r="1620">
          <cell r="A1620" t="str">
            <v>223007423B</v>
          </cell>
          <cell r="B1620" t="str">
            <v>Onroad</v>
          </cell>
          <cell r="C1620" t="str">
            <v>Highway Veh - Diesel - Heavy Duty (HDDV) Class 8A &amp; 8B - Urban Interstate: Brake Wear</v>
          </cell>
          <cell r="D1620" t="str">
            <v>Mobile - On-Road Diesel Heavy Duty Vehicles</v>
          </cell>
          <cell r="G1620" t="str">
            <v>Mobile Sources</v>
          </cell>
          <cell r="H1620" t="str">
            <v>Highway Vehicles - Diesel</v>
          </cell>
          <cell r="I1620" t="str">
            <v>Heavy Duty Diesel Vehicles (HDDV) Class 8A &amp; 8B</v>
          </cell>
          <cell r="J1620" t="str">
            <v>Urban Interstate: Brake Wear</v>
          </cell>
          <cell r="L1620" t="str">
            <v>2005</v>
          </cell>
          <cell r="M1620">
            <v>37300</v>
          </cell>
          <cell r="N1620">
            <v>40982</v>
          </cell>
        </row>
        <row r="1621">
          <cell r="A1621" t="str">
            <v>223007423T</v>
          </cell>
          <cell r="B1621" t="str">
            <v>Onroad</v>
          </cell>
          <cell r="C1621" t="str">
            <v>Highway Veh - Diesel - Heavy Duty (HDDV) Class 8A &amp; 8B - Urban Interstate: Tire Wear</v>
          </cell>
          <cell r="D1621" t="str">
            <v>Mobile - On-Road Diesel Heavy Duty Vehicles</v>
          </cell>
          <cell r="G1621" t="str">
            <v>Mobile Sources</v>
          </cell>
          <cell r="H1621" t="str">
            <v>Highway Vehicles - Diesel</v>
          </cell>
          <cell r="I1621" t="str">
            <v>Heavy Duty Diesel Vehicles (HDDV) Class 8A &amp; 8B</v>
          </cell>
          <cell r="J1621" t="str">
            <v>Urban Interstate: Tire Wear</v>
          </cell>
          <cell r="L1621" t="str">
            <v>2005</v>
          </cell>
          <cell r="M1621">
            <v>37300</v>
          </cell>
          <cell r="N1621">
            <v>40982</v>
          </cell>
        </row>
        <row r="1622">
          <cell r="A1622" t="str">
            <v>223007423X</v>
          </cell>
          <cell r="B1622" t="str">
            <v>Onroad</v>
          </cell>
          <cell r="C1622" t="str">
            <v>Highway Veh - Diesel - Heavy Duty (HDDV) Class 8A &amp; 8B - Urban Interstate: Exhaust</v>
          </cell>
          <cell r="D1622" t="str">
            <v>Mobile - On-Road Diesel Heavy Duty Vehicles</v>
          </cell>
          <cell r="G1622" t="str">
            <v>Mobile Sources</v>
          </cell>
          <cell r="H1622" t="str">
            <v>Highway Vehicles - Diesel</v>
          </cell>
          <cell r="I1622" t="str">
            <v>Heavy Duty Diesel Vehicles (HDDV) Class 8A &amp; 8B</v>
          </cell>
          <cell r="J1622" t="str">
            <v>Urban Interstate: Exhaust</v>
          </cell>
          <cell r="L1622" t="str">
            <v>2005</v>
          </cell>
          <cell r="M1622">
            <v>37300</v>
          </cell>
          <cell r="N1622">
            <v>40982</v>
          </cell>
        </row>
        <row r="1623">
          <cell r="A1623" t="str">
            <v>2230074250</v>
          </cell>
          <cell r="B1623" t="str">
            <v>Onroad</v>
          </cell>
          <cell r="C1623" t="str">
            <v>Highway Veh - Diesel - Heavy Duty (HDDV) Class 8A &amp; 8B - Urban Other Freeways &amp; Expressways: Total</v>
          </cell>
          <cell r="D1623" t="str">
            <v>Mobile - On-Road Diesel Heavy Duty Vehicles</v>
          </cell>
          <cell r="G1623" t="str">
            <v>Mobile Sources</v>
          </cell>
          <cell r="H1623" t="str">
            <v>Highway Vehicles - Diesel</v>
          </cell>
          <cell r="I1623" t="str">
            <v>Heavy Duty Diesel Vehicles (HDDV) Class 8A &amp; 8B</v>
          </cell>
          <cell r="J1623" t="str">
            <v>Urban Other Freeways and Expressways: Total</v>
          </cell>
          <cell r="M1623">
            <v>36504</v>
          </cell>
          <cell r="N1623">
            <v>40982</v>
          </cell>
        </row>
        <row r="1624">
          <cell r="A1624" t="str">
            <v>223007425B</v>
          </cell>
          <cell r="B1624" t="str">
            <v>Onroad</v>
          </cell>
          <cell r="C1624" t="str">
            <v>Highway Veh - Diesel - Heavy Duty (HDDV) Class 8A &amp; 8B - Urban Other Freeways &amp; Expressways: Brake Wear</v>
          </cell>
          <cell r="D1624" t="str">
            <v>Mobile - On-Road Diesel Heavy Duty Vehicles</v>
          </cell>
          <cell r="G1624" t="str">
            <v>Mobile Sources</v>
          </cell>
          <cell r="H1624" t="str">
            <v>Highway Vehicles - Diesel</v>
          </cell>
          <cell r="I1624" t="str">
            <v>Heavy Duty Diesel Vehicles (HDDV) Class 8A &amp; 8B</v>
          </cell>
          <cell r="J1624" t="str">
            <v>Urban Other Freeways and Expressways: Brake Wear</v>
          </cell>
          <cell r="L1624" t="str">
            <v>2005</v>
          </cell>
          <cell r="M1624">
            <v>37300</v>
          </cell>
          <cell r="N1624">
            <v>40982</v>
          </cell>
        </row>
        <row r="1625">
          <cell r="A1625" t="str">
            <v>223007425T</v>
          </cell>
          <cell r="B1625" t="str">
            <v>Onroad</v>
          </cell>
          <cell r="C1625" t="str">
            <v>Highway Veh - Diesel - Heavy Duty (HDDV) Class 8A &amp; 8B - Urban Other Freeways &amp; Expressways: Tire Wear</v>
          </cell>
          <cell r="D1625" t="str">
            <v>Mobile - On-Road Diesel Heavy Duty Vehicles</v>
          </cell>
          <cell r="G1625" t="str">
            <v>Mobile Sources</v>
          </cell>
          <cell r="H1625" t="str">
            <v>Highway Vehicles - Diesel</v>
          </cell>
          <cell r="I1625" t="str">
            <v>Heavy Duty Diesel Vehicles (HDDV) Class 8A &amp; 8B</v>
          </cell>
          <cell r="J1625" t="str">
            <v>Urban Other Freeways and Expressways: Tire Wear</v>
          </cell>
          <cell r="L1625" t="str">
            <v>2005</v>
          </cell>
          <cell r="M1625">
            <v>37300</v>
          </cell>
          <cell r="N1625">
            <v>40982</v>
          </cell>
        </row>
        <row r="1626">
          <cell r="A1626" t="str">
            <v>223007425X</v>
          </cell>
          <cell r="B1626" t="str">
            <v>Onroad</v>
          </cell>
          <cell r="C1626" t="str">
            <v>Highway Veh - Diesel - Heavy Duty (HDDV) Class 8A &amp; 8B - Urban Other Freeways &amp; Expressways: Exhaust</v>
          </cell>
          <cell r="D1626" t="str">
            <v>Mobile - On-Road Diesel Heavy Duty Vehicles</v>
          </cell>
          <cell r="G1626" t="str">
            <v>Mobile Sources</v>
          </cell>
          <cell r="H1626" t="str">
            <v>Highway Vehicles - Diesel</v>
          </cell>
          <cell r="I1626" t="str">
            <v>Heavy Duty Diesel Vehicles (HDDV) Class 8A &amp; 8B</v>
          </cell>
          <cell r="J1626" t="str">
            <v>Urban Other Freeways and Expressways: Exhaust</v>
          </cell>
          <cell r="L1626" t="str">
            <v>2005</v>
          </cell>
          <cell r="M1626">
            <v>37300</v>
          </cell>
          <cell r="N1626">
            <v>40982</v>
          </cell>
        </row>
        <row r="1627">
          <cell r="A1627" t="str">
            <v>2230074270</v>
          </cell>
          <cell r="B1627" t="str">
            <v>Onroad</v>
          </cell>
          <cell r="C1627" t="str">
            <v>Highway Veh - Diesel - Heavy Duty (HDDV) Class 8A &amp; 8B - Urban Other Principal Arterial: Total</v>
          </cell>
          <cell r="D1627" t="str">
            <v>Mobile - On-Road Diesel Heavy Duty Vehicles</v>
          </cell>
          <cell r="G1627" t="str">
            <v>Mobile Sources</v>
          </cell>
          <cell r="H1627" t="str">
            <v>Highway Vehicles - Diesel</v>
          </cell>
          <cell r="I1627" t="str">
            <v>Heavy Duty Diesel Vehicles (HDDV) Class 8A &amp; 8B</v>
          </cell>
          <cell r="J1627" t="str">
            <v>Urban Other Principal Arterial: Total</v>
          </cell>
          <cell r="M1627">
            <v>36504</v>
          </cell>
          <cell r="N1627">
            <v>40982</v>
          </cell>
        </row>
        <row r="1628">
          <cell r="A1628" t="str">
            <v>223007427B</v>
          </cell>
          <cell r="B1628" t="str">
            <v>Onroad</v>
          </cell>
          <cell r="C1628" t="str">
            <v>Highway Veh - Diesel - Heavy Duty (HDDV) Class 8A &amp; 8B - Urban Other Principal Arterial: Brake Wear</v>
          </cell>
          <cell r="D1628" t="str">
            <v>Mobile - On-Road Diesel Heavy Duty Vehicles</v>
          </cell>
          <cell r="G1628" t="str">
            <v>Mobile Sources</v>
          </cell>
          <cell r="H1628" t="str">
            <v>Highway Vehicles - Diesel</v>
          </cell>
          <cell r="I1628" t="str">
            <v>Heavy Duty Diesel Vehicles (HDDV) Class 8A &amp; 8B</v>
          </cell>
          <cell r="J1628" t="str">
            <v>Urban Other Principal Arterial: Brake Wear</v>
          </cell>
          <cell r="L1628" t="str">
            <v>2005</v>
          </cell>
          <cell r="M1628">
            <v>37300</v>
          </cell>
          <cell r="N1628">
            <v>40982</v>
          </cell>
        </row>
        <row r="1629">
          <cell r="A1629" t="str">
            <v>223007427T</v>
          </cell>
          <cell r="B1629" t="str">
            <v>Onroad</v>
          </cell>
          <cell r="C1629" t="str">
            <v>Highway Veh - Diesel - Heavy Duty (HDDV) Class 8A &amp; 8B - Urban Other Principal Arterial: Tire Wear</v>
          </cell>
          <cell r="D1629" t="str">
            <v>Mobile - On-Road Diesel Heavy Duty Vehicles</v>
          </cell>
          <cell r="G1629" t="str">
            <v>Mobile Sources</v>
          </cell>
          <cell r="H1629" t="str">
            <v>Highway Vehicles - Diesel</v>
          </cell>
          <cell r="I1629" t="str">
            <v>Heavy Duty Diesel Vehicles (HDDV) Class 8A &amp; 8B</v>
          </cell>
          <cell r="J1629" t="str">
            <v>Urban Other Principal Arterial: Tire Wear</v>
          </cell>
          <cell r="L1629" t="str">
            <v>2005</v>
          </cell>
          <cell r="M1629">
            <v>37300</v>
          </cell>
          <cell r="N1629">
            <v>40982</v>
          </cell>
        </row>
        <row r="1630">
          <cell r="A1630" t="str">
            <v>223007427X</v>
          </cell>
          <cell r="B1630" t="str">
            <v>Onroad</v>
          </cell>
          <cell r="C1630" t="str">
            <v>Highway Veh - Diesel - Heavy Duty (HDDV) Class 8A &amp; 8B - Urban Other Principal Arterial: Exhaust</v>
          </cell>
          <cell r="D1630" t="str">
            <v>Mobile - On-Road Diesel Heavy Duty Vehicles</v>
          </cell>
          <cell r="G1630" t="str">
            <v>Mobile Sources</v>
          </cell>
          <cell r="H1630" t="str">
            <v>Highway Vehicles - Diesel</v>
          </cell>
          <cell r="I1630" t="str">
            <v>Heavy Duty Diesel Vehicles (HDDV) Class 8A &amp; 8B</v>
          </cell>
          <cell r="J1630" t="str">
            <v>Urban Other Principal Arterial: Exhaust</v>
          </cell>
          <cell r="L1630" t="str">
            <v>2005</v>
          </cell>
          <cell r="M1630">
            <v>37300</v>
          </cell>
          <cell r="N1630">
            <v>40982</v>
          </cell>
        </row>
        <row r="1631">
          <cell r="A1631" t="str">
            <v>2230074290</v>
          </cell>
          <cell r="B1631" t="str">
            <v>Onroad</v>
          </cell>
          <cell r="C1631" t="str">
            <v>Highway Veh - Diesel - Heavy Duty (HDDV) Class 8A &amp; 8B - Urban Minor Arterial: Total</v>
          </cell>
          <cell r="D1631" t="str">
            <v>Mobile - On-Road Diesel Heavy Duty Vehicles</v>
          </cell>
          <cell r="G1631" t="str">
            <v>Mobile Sources</v>
          </cell>
          <cell r="H1631" t="str">
            <v>Highway Vehicles - Diesel</v>
          </cell>
          <cell r="I1631" t="str">
            <v>Heavy Duty Diesel Vehicles (HDDV) Class 8A &amp; 8B</v>
          </cell>
          <cell r="J1631" t="str">
            <v>Urban Minor Arterial: Total</v>
          </cell>
          <cell r="M1631">
            <v>36504</v>
          </cell>
          <cell r="N1631">
            <v>40982</v>
          </cell>
        </row>
        <row r="1632">
          <cell r="A1632" t="str">
            <v>223007429B</v>
          </cell>
          <cell r="B1632" t="str">
            <v>Onroad</v>
          </cell>
          <cell r="C1632" t="str">
            <v>Highway Veh - Diesel - Heavy Duty (HDDV) Class 8A &amp; 8B - Urban Minor Arterial: Brake Wear</v>
          </cell>
          <cell r="D1632" t="str">
            <v>Mobile - On-Road Diesel Heavy Duty Vehicles</v>
          </cell>
          <cell r="G1632" t="str">
            <v>Mobile Sources</v>
          </cell>
          <cell r="H1632" t="str">
            <v>Highway Vehicles - Diesel</v>
          </cell>
          <cell r="I1632" t="str">
            <v>Heavy Duty Diesel Vehicles (HDDV) Class 8A &amp; 8B</v>
          </cell>
          <cell r="J1632" t="str">
            <v>Urban Minor Arterial: Brake Wear</v>
          </cell>
          <cell r="L1632" t="str">
            <v>2005</v>
          </cell>
          <cell r="M1632">
            <v>37300</v>
          </cell>
          <cell r="N1632">
            <v>40982</v>
          </cell>
        </row>
        <row r="1633">
          <cell r="A1633" t="str">
            <v>223007429T</v>
          </cell>
          <cell r="B1633" t="str">
            <v>Onroad</v>
          </cell>
          <cell r="C1633" t="str">
            <v>Highway Veh - Diesel - Heavy Duty (HDDV) Class 8A &amp; 8B - Urban Minor Arterial: Tire Wear</v>
          </cell>
          <cell r="D1633" t="str">
            <v>Mobile - On-Road Diesel Heavy Duty Vehicles</v>
          </cell>
          <cell r="G1633" t="str">
            <v>Mobile Sources</v>
          </cell>
          <cell r="H1633" t="str">
            <v>Highway Vehicles - Diesel</v>
          </cell>
          <cell r="I1633" t="str">
            <v>Heavy Duty Diesel Vehicles (HDDV) Class 8A &amp; 8B</v>
          </cell>
          <cell r="J1633" t="str">
            <v>Urban Minor Arterial: Tire Wear</v>
          </cell>
          <cell r="L1633" t="str">
            <v>2005</v>
          </cell>
          <cell r="M1633">
            <v>37300</v>
          </cell>
          <cell r="N1633">
            <v>40982</v>
          </cell>
        </row>
        <row r="1634">
          <cell r="A1634" t="str">
            <v>223007429X</v>
          </cell>
          <cell r="B1634" t="str">
            <v>Onroad</v>
          </cell>
          <cell r="C1634" t="str">
            <v>Highway Veh - Diesel - Heavy Duty (HDDV) Class 8A &amp; 8B - Urban Minor Arterial: Exhaust</v>
          </cell>
          <cell r="D1634" t="str">
            <v>Mobile - On-Road Diesel Heavy Duty Vehicles</v>
          </cell>
          <cell r="G1634" t="str">
            <v>Mobile Sources</v>
          </cell>
          <cell r="H1634" t="str">
            <v>Highway Vehicles - Diesel</v>
          </cell>
          <cell r="I1634" t="str">
            <v>Heavy Duty Diesel Vehicles (HDDV) Class 8A &amp; 8B</v>
          </cell>
          <cell r="J1634" t="str">
            <v>Urban Minor Arterial: Exhaust</v>
          </cell>
          <cell r="L1634" t="str">
            <v>2005</v>
          </cell>
          <cell r="M1634">
            <v>37300</v>
          </cell>
          <cell r="N1634">
            <v>40982</v>
          </cell>
        </row>
        <row r="1635">
          <cell r="A1635" t="str">
            <v>2230074310</v>
          </cell>
          <cell r="B1635" t="str">
            <v>Onroad</v>
          </cell>
          <cell r="C1635" t="str">
            <v>Highway Veh - Diesel - Heavy Duty (HDDV) Class 8A &amp; 8B - Urban Collector: Total</v>
          </cell>
          <cell r="D1635" t="str">
            <v>Mobile - On-Road Diesel Heavy Duty Vehicles</v>
          </cell>
          <cell r="G1635" t="str">
            <v>Mobile Sources</v>
          </cell>
          <cell r="H1635" t="str">
            <v>Highway Vehicles - Diesel</v>
          </cell>
          <cell r="I1635" t="str">
            <v>Heavy Duty Diesel Vehicles (HDDV) Class 8A &amp; 8B</v>
          </cell>
          <cell r="J1635" t="str">
            <v>Urban Collector: Total</v>
          </cell>
          <cell r="M1635">
            <v>36504</v>
          </cell>
          <cell r="N1635">
            <v>40982</v>
          </cell>
        </row>
        <row r="1636">
          <cell r="A1636" t="str">
            <v>223007431B</v>
          </cell>
          <cell r="B1636" t="str">
            <v>Onroad</v>
          </cell>
          <cell r="C1636" t="str">
            <v>Highway Veh - Diesel - Heavy Duty (HDDV) Class 8A &amp; 8B - Urban Collector: Brake Wear</v>
          </cell>
          <cell r="D1636" t="str">
            <v>Mobile - On-Road Diesel Heavy Duty Vehicles</v>
          </cell>
          <cell r="G1636" t="str">
            <v>Mobile Sources</v>
          </cell>
          <cell r="H1636" t="str">
            <v>Highway Vehicles - Diesel</v>
          </cell>
          <cell r="I1636" t="str">
            <v>Heavy Duty Diesel Vehicles (HDDV) Class 8A &amp; 8B</v>
          </cell>
          <cell r="J1636" t="str">
            <v>Urban Collector: Brake Wear</v>
          </cell>
          <cell r="L1636" t="str">
            <v>2005</v>
          </cell>
          <cell r="M1636">
            <v>37300</v>
          </cell>
          <cell r="N1636">
            <v>40982</v>
          </cell>
        </row>
        <row r="1637">
          <cell r="A1637" t="str">
            <v>223007431T</v>
          </cell>
          <cell r="B1637" t="str">
            <v>Onroad</v>
          </cell>
          <cell r="C1637" t="str">
            <v>Highway Veh - Diesel - Heavy Duty (HDDV) Class 8A &amp; 8B - Urban Collector: Tire Wear</v>
          </cell>
          <cell r="D1637" t="str">
            <v>Mobile - On-Road Diesel Heavy Duty Vehicles</v>
          </cell>
          <cell r="G1637" t="str">
            <v>Mobile Sources</v>
          </cell>
          <cell r="H1637" t="str">
            <v>Highway Vehicles - Diesel</v>
          </cell>
          <cell r="I1637" t="str">
            <v>Heavy Duty Diesel Vehicles (HDDV) Class 8A &amp; 8B</v>
          </cell>
          <cell r="J1637" t="str">
            <v>Urban Collector: Tire Wear</v>
          </cell>
          <cell r="L1637" t="str">
            <v>2005</v>
          </cell>
          <cell r="M1637">
            <v>37300</v>
          </cell>
          <cell r="N1637">
            <v>40982</v>
          </cell>
        </row>
        <row r="1638">
          <cell r="A1638" t="str">
            <v>223007431X</v>
          </cell>
          <cell r="B1638" t="str">
            <v>Onroad</v>
          </cell>
          <cell r="C1638" t="str">
            <v>Highway Veh - Diesel - Heavy Duty (HDDV) Class 8A &amp; 8B - Urban Collector: Exhaust</v>
          </cell>
          <cell r="D1638" t="str">
            <v>Mobile - On-Road Diesel Heavy Duty Vehicles</v>
          </cell>
          <cell r="G1638" t="str">
            <v>Mobile Sources</v>
          </cell>
          <cell r="H1638" t="str">
            <v>Highway Vehicles - Diesel</v>
          </cell>
          <cell r="I1638" t="str">
            <v>Heavy Duty Diesel Vehicles (HDDV) Class 8A &amp; 8B</v>
          </cell>
          <cell r="J1638" t="str">
            <v>Urban Collector: Exhaust</v>
          </cell>
          <cell r="L1638" t="str">
            <v>2005</v>
          </cell>
          <cell r="M1638">
            <v>37300</v>
          </cell>
          <cell r="N1638">
            <v>40982</v>
          </cell>
        </row>
        <row r="1639">
          <cell r="A1639" t="str">
            <v>2230074330</v>
          </cell>
          <cell r="B1639" t="str">
            <v>Onroad</v>
          </cell>
          <cell r="C1639" t="str">
            <v>Highway Veh - Diesel - Heavy Duty (HDDV) Class 8A &amp; 8B - Urban Local: Total</v>
          </cell>
          <cell r="D1639" t="str">
            <v>Mobile - On-Road Diesel Heavy Duty Vehicles</v>
          </cell>
          <cell r="G1639" t="str">
            <v>Mobile Sources</v>
          </cell>
          <cell r="H1639" t="str">
            <v>Highway Vehicles - Diesel</v>
          </cell>
          <cell r="I1639" t="str">
            <v>Heavy Duty Diesel Vehicles (HDDV) Class 8A &amp; 8B</v>
          </cell>
          <cell r="J1639" t="str">
            <v>Urban Local: Total</v>
          </cell>
          <cell r="M1639">
            <v>36504</v>
          </cell>
          <cell r="N1639">
            <v>40982</v>
          </cell>
        </row>
        <row r="1640">
          <cell r="A1640" t="str">
            <v>223007433B</v>
          </cell>
          <cell r="B1640" t="str">
            <v>Onroad</v>
          </cell>
          <cell r="C1640" t="str">
            <v>Highway Veh - Diesel - Heavy Duty (HDDV) Class 8A &amp; 8B - Urban Local: Brake Wear</v>
          </cell>
          <cell r="D1640" t="str">
            <v>Mobile - On-Road Diesel Heavy Duty Vehicles</v>
          </cell>
          <cell r="G1640" t="str">
            <v>Mobile Sources</v>
          </cell>
          <cell r="H1640" t="str">
            <v>Highway Vehicles - Diesel</v>
          </cell>
          <cell r="I1640" t="str">
            <v>Heavy Duty Diesel Vehicles (HDDV) Class 8A &amp; 8B</v>
          </cell>
          <cell r="J1640" t="str">
            <v>Urban Local: Brake Wear</v>
          </cell>
          <cell r="L1640" t="str">
            <v>2005</v>
          </cell>
          <cell r="M1640">
            <v>37300</v>
          </cell>
          <cell r="N1640">
            <v>40982</v>
          </cell>
        </row>
        <row r="1641">
          <cell r="A1641" t="str">
            <v>223007433T</v>
          </cell>
          <cell r="B1641" t="str">
            <v>Onroad</v>
          </cell>
          <cell r="C1641" t="str">
            <v>Highway Veh - Diesel - Heavy Duty (HDDV) Class 8A &amp; 8B - Urban Local: Tire Wear</v>
          </cell>
          <cell r="D1641" t="str">
            <v>Mobile - On-Road Diesel Heavy Duty Vehicles</v>
          </cell>
          <cell r="G1641" t="str">
            <v>Mobile Sources</v>
          </cell>
          <cell r="H1641" t="str">
            <v>Highway Vehicles - Diesel</v>
          </cell>
          <cell r="I1641" t="str">
            <v>Heavy Duty Diesel Vehicles (HDDV) Class 8A &amp; 8B</v>
          </cell>
          <cell r="J1641" t="str">
            <v>Urban Local: Tire Wear</v>
          </cell>
          <cell r="L1641" t="str">
            <v>2005</v>
          </cell>
          <cell r="M1641">
            <v>37300</v>
          </cell>
          <cell r="N1641">
            <v>40982</v>
          </cell>
        </row>
        <row r="1642">
          <cell r="A1642" t="str">
            <v>223007433X</v>
          </cell>
          <cell r="B1642" t="str">
            <v>Onroad</v>
          </cell>
          <cell r="C1642" t="str">
            <v>Highway Veh - Diesel - Heavy Duty (HDDV) Class 8A &amp; 8B - Urban Local: Exhaust</v>
          </cell>
          <cell r="D1642" t="str">
            <v>Mobile - On-Road Diesel Heavy Duty Vehicles</v>
          </cell>
          <cell r="G1642" t="str">
            <v>Mobile Sources</v>
          </cell>
          <cell r="H1642" t="str">
            <v>Highway Vehicles - Diesel</v>
          </cell>
          <cell r="I1642" t="str">
            <v>Heavy Duty Diesel Vehicles (HDDV) Class 8A &amp; 8B</v>
          </cell>
          <cell r="J1642" t="str">
            <v>Urban Local: Exhaust</v>
          </cell>
          <cell r="L1642" t="str">
            <v>2005</v>
          </cell>
          <cell r="M1642">
            <v>37300</v>
          </cell>
          <cell r="N1642">
            <v>40982</v>
          </cell>
        </row>
        <row r="1643">
          <cell r="A1643" t="str">
            <v>2230074350</v>
          </cell>
          <cell r="B1643" t="str">
            <v>Onroad</v>
          </cell>
          <cell r="C1643" t="str">
            <v>Highway Veh - Diesel - Heavy Duty (HDDV) Class 8A &amp; 8B - Parking Area: Rural</v>
          </cell>
          <cell r="D1643" t="str">
            <v>Mobile - On-Road Diesel Heavy Duty Vehicles</v>
          </cell>
          <cell r="G1643" t="str">
            <v>Mobile Sources</v>
          </cell>
          <cell r="H1643" t="str">
            <v>Highway Vehicles - Diesel</v>
          </cell>
          <cell r="I1643" t="str">
            <v>Heavy Duty Diesel Vehicles (HDDV) Class 8A &amp; 8B</v>
          </cell>
          <cell r="J1643" t="str">
            <v>Parking Area: Rural</v>
          </cell>
          <cell r="L1643" t="str">
            <v>2008</v>
          </cell>
          <cell r="M1643">
            <v>39654</v>
          </cell>
          <cell r="N1643">
            <v>40982</v>
          </cell>
        </row>
        <row r="1644">
          <cell r="A1644" t="str">
            <v>2230074370</v>
          </cell>
          <cell r="B1644" t="str">
            <v>Onroad</v>
          </cell>
          <cell r="C1644" t="str">
            <v>Highway Veh - Diesel - Heavy Duty (HDDV) Class 8A &amp; 8B - Parking Area: Urban</v>
          </cell>
          <cell r="D1644" t="str">
            <v>Mobile - On-Road Diesel Heavy Duty Vehicles</v>
          </cell>
          <cell r="G1644" t="str">
            <v>Mobile Sources</v>
          </cell>
          <cell r="H1644" t="str">
            <v>Highway Vehicles - Diesel</v>
          </cell>
          <cell r="I1644" t="str">
            <v>Heavy Duty Diesel Vehicles (HDDV) Class 8A &amp; 8B</v>
          </cell>
          <cell r="J1644" t="str">
            <v>Parking Area: Urban</v>
          </cell>
          <cell r="L1644" t="str">
            <v>2008</v>
          </cell>
          <cell r="M1644">
            <v>39917</v>
          </cell>
          <cell r="N1644">
            <v>40982</v>
          </cell>
        </row>
        <row r="1645">
          <cell r="A1645" t="str">
            <v>2230074390</v>
          </cell>
          <cell r="B1645" t="str">
            <v>Onroad</v>
          </cell>
          <cell r="C1645" t="str">
            <v>Highway Veh - Diesel - Heavy Duty (HDDV) Class 8A &amp; 8B - Parking Area: Total</v>
          </cell>
          <cell r="D1645" t="str">
            <v>Mobile - On-Road Diesel Heavy Duty Vehicles</v>
          </cell>
          <cell r="G1645" t="str">
            <v>Mobile Sources</v>
          </cell>
          <cell r="H1645" t="str">
            <v>Highway Vehicles - Diesel</v>
          </cell>
          <cell r="I1645" t="str">
            <v>Heavy Duty Diesel Vehicles (HDDV) Class 8A &amp; 8B</v>
          </cell>
          <cell r="J1645" t="str">
            <v>Parking Area: Total</v>
          </cell>
          <cell r="M1645">
            <v>40835</v>
          </cell>
          <cell r="N1645">
            <v>40983</v>
          </cell>
        </row>
        <row r="1646">
          <cell r="A1646" t="str">
            <v>2230075110</v>
          </cell>
          <cell r="B1646" t="str">
            <v>Onroad</v>
          </cell>
          <cell r="C1646" t="str">
            <v>Highway Veh - Diesel - Heavy Duty Buses (School &amp; Transit) - Rural Interstate: Total</v>
          </cell>
          <cell r="D1646" t="str">
            <v>Mobile - On-Road Diesel Heavy Duty Vehicles</v>
          </cell>
          <cell r="G1646" t="str">
            <v>Mobile Sources</v>
          </cell>
          <cell r="H1646" t="str">
            <v>Highway Vehicles - Diesel</v>
          </cell>
          <cell r="I1646" t="str">
            <v>Heavy Duty Diesel Buses (School &amp; Transit)</v>
          </cell>
          <cell r="J1646" t="str">
            <v>Rural Interstate: Total</v>
          </cell>
          <cell r="M1646">
            <v>36504</v>
          </cell>
          <cell r="N1646">
            <v>40982</v>
          </cell>
        </row>
        <row r="1647">
          <cell r="A1647" t="str">
            <v>223007511B</v>
          </cell>
          <cell r="B1647" t="str">
            <v>Onroad</v>
          </cell>
          <cell r="C1647" t="str">
            <v>Highway Veh - Diesel - Heavy Duty Buses (School &amp; Transit) - Rural Interstate: Brake Wear</v>
          </cell>
          <cell r="D1647" t="str">
            <v>Mobile - On-Road Diesel Heavy Duty Vehicles</v>
          </cell>
          <cell r="G1647" t="str">
            <v>Mobile Sources</v>
          </cell>
          <cell r="H1647" t="str">
            <v>Highway Vehicles - Diesel</v>
          </cell>
          <cell r="I1647" t="str">
            <v>Heavy Duty Diesel Buses (School &amp; Transit)</v>
          </cell>
          <cell r="J1647" t="str">
            <v>Rural Interstate: Brake Wear</v>
          </cell>
          <cell r="L1647" t="str">
            <v>2005</v>
          </cell>
          <cell r="M1647">
            <v>37300</v>
          </cell>
          <cell r="N1647">
            <v>40982</v>
          </cell>
        </row>
        <row r="1648">
          <cell r="A1648" t="str">
            <v>223007511T</v>
          </cell>
          <cell r="B1648" t="str">
            <v>Onroad</v>
          </cell>
          <cell r="C1648" t="str">
            <v>Highway Veh - Diesel - Heavy Duty Buses (School &amp; Transit) - Rural Interstate: Tire Wear</v>
          </cell>
          <cell r="D1648" t="str">
            <v>Mobile - On-Road Diesel Heavy Duty Vehicles</v>
          </cell>
          <cell r="G1648" t="str">
            <v>Mobile Sources</v>
          </cell>
          <cell r="H1648" t="str">
            <v>Highway Vehicles - Diesel</v>
          </cell>
          <cell r="I1648" t="str">
            <v>Heavy Duty Diesel Buses (School &amp; Transit)</v>
          </cell>
          <cell r="J1648" t="str">
            <v>Rural Interstate: Tire Wear</v>
          </cell>
          <cell r="L1648" t="str">
            <v>2005</v>
          </cell>
          <cell r="M1648">
            <v>37300</v>
          </cell>
          <cell r="N1648">
            <v>40982</v>
          </cell>
        </row>
        <row r="1649">
          <cell r="A1649" t="str">
            <v>223007511X</v>
          </cell>
          <cell r="B1649" t="str">
            <v>Onroad</v>
          </cell>
          <cell r="C1649" t="str">
            <v>Highway Veh - Diesel - Heavy Duty Buses (School &amp; Transit) - Rural Interstate: Exhaust</v>
          </cell>
          <cell r="D1649" t="str">
            <v>Mobile - On-Road Diesel Heavy Duty Vehicles</v>
          </cell>
          <cell r="G1649" t="str">
            <v>Mobile Sources</v>
          </cell>
          <cell r="H1649" t="str">
            <v>Highway Vehicles - Diesel</v>
          </cell>
          <cell r="I1649" t="str">
            <v>Heavy Duty Diesel Buses (School &amp; Transit)</v>
          </cell>
          <cell r="J1649" t="str">
            <v>Rural Interstate: Exhaust</v>
          </cell>
          <cell r="L1649" t="str">
            <v>2005</v>
          </cell>
          <cell r="M1649">
            <v>37300</v>
          </cell>
          <cell r="N1649">
            <v>40982</v>
          </cell>
        </row>
        <row r="1650">
          <cell r="A1650" t="str">
            <v>2230075130</v>
          </cell>
          <cell r="B1650" t="str">
            <v>Onroad</v>
          </cell>
          <cell r="C1650" t="str">
            <v>Highway Veh - Diesel - Heavy Duty Buses (School &amp; Transit) - Rural Other Principal Arterial: Total</v>
          </cell>
          <cell r="D1650" t="str">
            <v>Mobile - On-Road Diesel Heavy Duty Vehicles</v>
          </cell>
          <cell r="G1650" t="str">
            <v>Mobile Sources</v>
          </cell>
          <cell r="H1650" t="str">
            <v>Highway Vehicles - Diesel</v>
          </cell>
          <cell r="I1650" t="str">
            <v>Heavy Duty Diesel Buses (School &amp; Transit)</v>
          </cell>
          <cell r="J1650" t="str">
            <v>Rural Other Principal Arterial: Total</v>
          </cell>
          <cell r="M1650">
            <v>36504</v>
          </cell>
          <cell r="N1650">
            <v>40982</v>
          </cell>
        </row>
        <row r="1651">
          <cell r="A1651" t="str">
            <v>223007513B</v>
          </cell>
          <cell r="B1651" t="str">
            <v>Onroad</v>
          </cell>
          <cell r="C1651" t="str">
            <v>Highway Veh - Diesel - Heavy Duty Buses (School &amp; Transit) - Rural Other Principal Arterial: Brake Wear</v>
          </cell>
          <cell r="D1651" t="str">
            <v>Mobile - On-Road Diesel Heavy Duty Vehicles</v>
          </cell>
          <cell r="G1651" t="str">
            <v>Mobile Sources</v>
          </cell>
          <cell r="H1651" t="str">
            <v>Highway Vehicles - Diesel</v>
          </cell>
          <cell r="I1651" t="str">
            <v>Heavy Duty Diesel Buses (School &amp; Transit)</v>
          </cell>
          <cell r="J1651" t="str">
            <v>Rural Other Principal Arterial: Brake Wear</v>
          </cell>
          <cell r="L1651" t="str">
            <v>2005</v>
          </cell>
          <cell r="M1651">
            <v>37300</v>
          </cell>
          <cell r="N1651">
            <v>40982</v>
          </cell>
        </row>
        <row r="1652">
          <cell r="A1652" t="str">
            <v>223007513T</v>
          </cell>
          <cell r="B1652" t="str">
            <v>Onroad</v>
          </cell>
          <cell r="C1652" t="str">
            <v>Highway Veh - Diesel - Heavy Duty Buses (School &amp; Transit) - Rural Other Principal Arterial: Tire Wear</v>
          </cell>
          <cell r="D1652" t="str">
            <v>Mobile - On-Road Diesel Heavy Duty Vehicles</v>
          </cell>
          <cell r="G1652" t="str">
            <v>Mobile Sources</v>
          </cell>
          <cell r="H1652" t="str">
            <v>Highway Vehicles - Diesel</v>
          </cell>
          <cell r="I1652" t="str">
            <v>Heavy Duty Diesel Buses (School &amp; Transit)</v>
          </cell>
          <cell r="J1652" t="str">
            <v>Rural Other Principal Arterial: Tire Wear</v>
          </cell>
          <cell r="L1652" t="str">
            <v>2005</v>
          </cell>
          <cell r="M1652">
            <v>37300</v>
          </cell>
          <cell r="N1652">
            <v>40982</v>
          </cell>
        </row>
        <row r="1653">
          <cell r="A1653" t="str">
            <v>223007513X</v>
          </cell>
          <cell r="B1653" t="str">
            <v>Onroad</v>
          </cell>
          <cell r="C1653" t="str">
            <v>Highway Veh - Diesel - Heavy Duty Buses (School &amp; Transit) - Rural Other Principal Arterial: Exhaust</v>
          </cell>
          <cell r="D1653" t="str">
            <v>Mobile - On-Road Diesel Heavy Duty Vehicles</v>
          </cell>
          <cell r="G1653" t="str">
            <v>Mobile Sources</v>
          </cell>
          <cell r="H1653" t="str">
            <v>Highway Vehicles - Diesel</v>
          </cell>
          <cell r="I1653" t="str">
            <v>Heavy Duty Diesel Buses (School &amp; Transit)</v>
          </cell>
          <cell r="J1653" t="str">
            <v>Rural Other Principal Arterial: Exhaust</v>
          </cell>
          <cell r="L1653" t="str">
            <v>2005</v>
          </cell>
          <cell r="M1653">
            <v>37300</v>
          </cell>
          <cell r="N1653">
            <v>40982</v>
          </cell>
        </row>
        <row r="1654">
          <cell r="A1654" t="str">
            <v>2230075150</v>
          </cell>
          <cell r="B1654" t="str">
            <v>Onroad</v>
          </cell>
          <cell r="C1654" t="str">
            <v>Highway Veh - Diesel - Heavy Duty Buses (School &amp; Transit) - Rural Minor Arterial: Total</v>
          </cell>
          <cell r="D1654" t="str">
            <v>Mobile - On-Road Diesel Heavy Duty Vehicles</v>
          </cell>
          <cell r="G1654" t="str">
            <v>Mobile Sources</v>
          </cell>
          <cell r="H1654" t="str">
            <v>Highway Vehicles - Diesel</v>
          </cell>
          <cell r="I1654" t="str">
            <v>Heavy Duty Diesel Buses (School &amp; Transit)</v>
          </cell>
          <cell r="J1654" t="str">
            <v>Rural Minor Arterial: Total</v>
          </cell>
          <cell r="M1654">
            <v>36504</v>
          </cell>
          <cell r="N1654">
            <v>40982</v>
          </cell>
        </row>
        <row r="1655">
          <cell r="A1655" t="str">
            <v>223007515B</v>
          </cell>
          <cell r="B1655" t="str">
            <v>Onroad</v>
          </cell>
          <cell r="C1655" t="str">
            <v>Highway Veh - Diesel - Heavy Duty Buses (School &amp; Transit) - Rural Minor Arterial: Brake Wear</v>
          </cell>
          <cell r="D1655" t="str">
            <v>Mobile - On-Road Diesel Heavy Duty Vehicles</v>
          </cell>
          <cell r="G1655" t="str">
            <v>Mobile Sources</v>
          </cell>
          <cell r="H1655" t="str">
            <v>Highway Vehicles - Diesel</v>
          </cell>
          <cell r="I1655" t="str">
            <v>Heavy Duty Diesel Buses (School &amp; Transit)</v>
          </cell>
          <cell r="J1655" t="str">
            <v>Rural Minor Arterial: Brake Wear</v>
          </cell>
          <cell r="L1655" t="str">
            <v>2005</v>
          </cell>
          <cell r="M1655">
            <v>37300</v>
          </cell>
          <cell r="N1655">
            <v>40982</v>
          </cell>
        </row>
        <row r="1656">
          <cell r="A1656" t="str">
            <v>223007515T</v>
          </cell>
          <cell r="B1656" t="str">
            <v>Onroad</v>
          </cell>
          <cell r="C1656" t="str">
            <v>Highway Veh - Diesel - Heavy Duty Buses (School &amp; Transit) - Rural Minor Arterial: Tire Wear</v>
          </cell>
          <cell r="D1656" t="str">
            <v>Mobile - On-Road Diesel Heavy Duty Vehicles</v>
          </cell>
          <cell r="G1656" t="str">
            <v>Mobile Sources</v>
          </cell>
          <cell r="H1656" t="str">
            <v>Highway Vehicles - Diesel</v>
          </cell>
          <cell r="I1656" t="str">
            <v>Heavy Duty Diesel Buses (School &amp; Transit)</v>
          </cell>
          <cell r="J1656" t="str">
            <v>Rural Minor Arterial: Tire Wear</v>
          </cell>
          <cell r="L1656" t="str">
            <v>2005</v>
          </cell>
          <cell r="M1656">
            <v>37300</v>
          </cell>
          <cell r="N1656">
            <v>40982</v>
          </cell>
        </row>
        <row r="1657">
          <cell r="A1657" t="str">
            <v>223007515X</v>
          </cell>
          <cell r="B1657" t="str">
            <v>Onroad</v>
          </cell>
          <cell r="C1657" t="str">
            <v>Highway Veh - Diesel - Heavy Duty Buses (School &amp; Transit) - Rural Minor Arterial: Exhaust</v>
          </cell>
          <cell r="D1657" t="str">
            <v>Mobile - On-Road Diesel Heavy Duty Vehicles</v>
          </cell>
          <cell r="G1657" t="str">
            <v>Mobile Sources</v>
          </cell>
          <cell r="H1657" t="str">
            <v>Highway Vehicles - Diesel</v>
          </cell>
          <cell r="I1657" t="str">
            <v>Heavy Duty Diesel Buses (School &amp; Transit)</v>
          </cell>
          <cell r="J1657" t="str">
            <v>Rural Minor Arterial: Exhaust</v>
          </cell>
          <cell r="L1657" t="str">
            <v>2005</v>
          </cell>
          <cell r="M1657">
            <v>37300</v>
          </cell>
          <cell r="N1657">
            <v>40982</v>
          </cell>
        </row>
        <row r="1658">
          <cell r="A1658" t="str">
            <v>2230075170</v>
          </cell>
          <cell r="B1658" t="str">
            <v>Onroad</v>
          </cell>
          <cell r="C1658" t="str">
            <v>Highway Veh - Diesel - Heavy Duty Buses (School &amp; Transit) - Rural Major Collector: Total</v>
          </cell>
          <cell r="D1658" t="str">
            <v>Mobile - On-Road Diesel Heavy Duty Vehicles</v>
          </cell>
          <cell r="G1658" t="str">
            <v>Mobile Sources</v>
          </cell>
          <cell r="H1658" t="str">
            <v>Highway Vehicles - Diesel</v>
          </cell>
          <cell r="I1658" t="str">
            <v>Heavy Duty Diesel Buses (School &amp; Transit)</v>
          </cell>
          <cell r="J1658" t="str">
            <v>Rural Major Collector: Total</v>
          </cell>
          <cell r="M1658">
            <v>36504</v>
          </cell>
          <cell r="N1658">
            <v>40982</v>
          </cell>
        </row>
        <row r="1659">
          <cell r="A1659" t="str">
            <v>223007517B</v>
          </cell>
          <cell r="B1659" t="str">
            <v>Onroad</v>
          </cell>
          <cell r="C1659" t="str">
            <v>Highway Veh - Diesel - Heavy Duty Buses (School &amp; Transit) - Rural Major Collector: Brake Wear</v>
          </cell>
          <cell r="D1659" t="str">
            <v>Mobile - On-Road Diesel Heavy Duty Vehicles</v>
          </cell>
          <cell r="G1659" t="str">
            <v>Mobile Sources</v>
          </cell>
          <cell r="H1659" t="str">
            <v>Highway Vehicles - Diesel</v>
          </cell>
          <cell r="I1659" t="str">
            <v>Heavy Duty Diesel Buses (School &amp; Transit)</v>
          </cell>
          <cell r="J1659" t="str">
            <v>Rural Major Collector: Brake Wear</v>
          </cell>
          <cell r="L1659" t="str">
            <v>2005</v>
          </cell>
          <cell r="M1659">
            <v>37300</v>
          </cell>
          <cell r="N1659">
            <v>40982</v>
          </cell>
        </row>
        <row r="1660">
          <cell r="A1660" t="str">
            <v>223007517T</v>
          </cell>
          <cell r="B1660" t="str">
            <v>Onroad</v>
          </cell>
          <cell r="C1660" t="str">
            <v>Highway Veh - Diesel - Heavy Duty Buses (School &amp; Transit) - Rural Major Collector: Tire Wear</v>
          </cell>
          <cell r="D1660" t="str">
            <v>Mobile - On-Road Diesel Heavy Duty Vehicles</v>
          </cell>
          <cell r="G1660" t="str">
            <v>Mobile Sources</v>
          </cell>
          <cell r="H1660" t="str">
            <v>Highway Vehicles - Diesel</v>
          </cell>
          <cell r="I1660" t="str">
            <v>Heavy Duty Diesel Buses (School &amp; Transit)</v>
          </cell>
          <cell r="J1660" t="str">
            <v>Rural Major Collector: Tire Wear</v>
          </cell>
          <cell r="L1660" t="str">
            <v>2005</v>
          </cell>
          <cell r="M1660">
            <v>37300</v>
          </cell>
          <cell r="N1660">
            <v>40982</v>
          </cell>
        </row>
        <row r="1661">
          <cell r="A1661" t="str">
            <v>223007517X</v>
          </cell>
          <cell r="B1661" t="str">
            <v>Onroad</v>
          </cell>
          <cell r="C1661" t="str">
            <v>Highway Veh - Diesel - Heavy Duty Buses (School &amp; Transit) - Rural Major Collector: Exhaust</v>
          </cell>
          <cell r="D1661" t="str">
            <v>Mobile - On-Road Diesel Heavy Duty Vehicles</v>
          </cell>
          <cell r="G1661" t="str">
            <v>Mobile Sources</v>
          </cell>
          <cell r="H1661" t="str">
            <v>Highway Vehicles - Diesel</v>
          </cell>
          <cell r="I1661" t="str">
            <v>Heavy Duty Diesel Buses (School &amp; Transit)</v>
          </cell>
          <cell r="J1661" t="str">
            <v>Rural Major Collector: Exhaust</v>
          </cell>
          <cell r="L1661" t="str">
            <v>2005</v>
          </cell>
          <cell r="M1661">
            <v>37300</v>
          </cell>
          <cell r="N1661">
            <v>40982</v>
          </cell>
        </row>
        <row r="1662">
          <cell r="A1662" t="str">
            <v>2230075190</v>
          </cell>
          <cell r="B1662" t="str">
            <v>Onroad</v>
          </cell>
          <cell r="C1662" t="str">
            <v>Highway Veh - Diesel - Heavy Duty Buses (School &amp; Transit) - Rural Minor Collector: Total</v>
          </cell>
          <cell r="D1662" t="str">
            <v>Mobile - On-Road Diesel Heavy Duty Vehicles</v>
          </cell>
          <cell r="G1662" t="str">
            <v>Mobile Sources</v>
          </cell>
          <cell r="H1662" t="str">
            <v>Highway Vehicles - Diesel</v>
          </cell>
          <cell r="I1662" t="str">
            <v>Heavy Duty Diesel Buses (School &amp; Transit)</v>
          </cell>
          <cell r="J1662" t="str">
            <v>Rural Minor Collector: Total</v>
          </cell>
          <cell r="M1662">
            <v>36504</v>
          </cell>
          <cell r="N1662">
            <v>40982</v>
          </cell>
        </row>
        <row r="1663">
          <cell r="A1663" t="str">
            <v>223007519B</v>
          </cell>
          <cell r="B1663" t="str">
            <v>Onroad</v>
          </cell>
          <cell r="C1663" t="str">
            <v>Highway Veh - Diesel - Heavy Duty Buses (School &amp; Transit) - Rural Minor Collector: Brake Wear</v>
          </cell>
          <cell r="D1663" t="str">
            <v>Mobile - On-Road Diesel Heavy Duty Vehicles</v>
          </cell>
          <cell r="G1663" t="str">
            <v>Mobile Sources</v>
          </cell>
          <cell r="H1663" t="str">
            <v>Highway Vehicles - Diesel</v>
          </cell>
          <cell r="I1663" t="str">
            <v>Heavy Duty Diesel Buses (School &amp; Transit)</v>
          </cell>
          <cell r="J1663" t="str">
            <v>Rural Minor Collector: Brake Wear</v>
          </cell>
          <cell r="L1663" t="str">
            <v>2005</v>
          </cell>
          <cell r="M1663">
            <v>37300</v>
          </cell>
          <cell r="N1663">
            <v>40982</v>
          </cell>
        </row>
        <row r="1664">
          <cell r="A1664" t="str">
            <v>223007519T</v>
          </cell>
          <cell r="B1664" t="str">
            <v>Onroad</v>
          </cell>
          <cell r="C1664" t="str">
            <v>Highway Veh - Diesel - Heavy Duty Buses (School &amp; Transit) - Rural Minor Collector: Tire Wear</v>
          </cell>
          <cell r="D1664" t="str">
            <v>Mobile - On-Road Diesel Heavy Duty Vehicles</v>
          </cell>
          <cell r="G1664" t="str">
            <v>Mobile Sources</v>
          </cell>
          <cell r="H1664" t="str">
            <v>Highway Vehicles - Diesel</v>
          </cell>
          <cell r="I1664" t="str">
            <v>Heavy Duty Diesel Buses (School &amp; Transit)</v>
          </cell>
          <cell r="J1664" t="str">
            <v>Rural Minor Collector: Tire Wear</v>
          </cell>
          <cell r="L1664" t="str">
            <v>2005</v>
          </cell>
          <cell r="M1664">
            <v>37300</v>
          </cell>
          <cell r="N1664">
            <v>40982</v>
          </cell>
        </row>
        <row r="1665">
          <cell r="A1665" t="str">
            <v>223007519X</v>
          </cell>
          <cell r="B1665" t="str">
            <v>Onroad</v>
          </cell>
          <cell r="C1665" t="str">
            <v>Highway Veh - Diesel - Heavy Duty Buses (School &amp; Transit) - Rural Minor Collector: Exhaust</v>
          </cell>
          <cell r="D1665" t="str">
            <v>Mobile - On-Road Diesel Heavy Duty Vehicles</v>
          </cell>
          <cell r="G1665" t="str">
            <v>Mobile Sources</v>
          </cell>
          <cell r="H1665" t="str">
            <v>Highway Vehicles - Diesel</v>
          </cell>
          <cell r="I1665" t="str">
            <v>Heavy Duty Diesel Buses (School &amp; Transit)</v>
          </cell>
          <cell r="J1665" t="str">
            <v>Rural Minor Collector: Exhaust</v>
          </cell>
          <cell r="L1665" t="str">
            <v>2005</v>
          </cell>
          <cell r="M1665">
            <v>37300</v>
          </cell>
          <cell r="N1665">
            <v>40982</v>
          </cell>
        </row>
        <row r="1666">
          <cell r="A1666" t="str">
            <v>2230075210</v>
          </cell>
          <cell r="B1666" t="str">
            <v>Onroad</v>
          </cell>
          <cell r="C1666" t="str">
            <v>Highway Veh - Diesel - Heavy Duty Buses (School &amp; Transit) - Rural Local: Total</v>
          </cell>
          <cell r="D1666" t="str">
            <v>Mobile - On-Road Diesel Heavy Duty Vehicles</v>
          </cell>
          <cell r="G1666" t="str">
            <v>Mobile Sources</v>
          </cell>
          <cell r="H1666" t="str">
            <v>Highway Vehicles - Diesel</v>
          </cell>
          <cell r="I1666" t="str">
            <v>Heavy Duty Diesel Buses (School &amp; Transit)</v>
          </cell>
          <cell r="J1666" t="str">
            <v>Rural Local: Total</v>
          </cell>
          <cell r="M1666">
            <v>36504</v>
          </cell>
          <cell r="N1666">
            <v>40982</v>
          </cell>
        </row>
        <row r="1667">
          <cell r="A1667" t="str">
            <v>223007521B</v>
          </cell>
          <cell r="B1667" t="str">
            <v>Onroad</v>
          </cell>
          <cell r="C1667" t="str">
            <v>Highway Veh - Diesel - Heavy Duty Buses (School &amp; Transit) - Rural Local: Brake Wear</v>
          </cell>
          <cell r="D1667" t="str">
            <v>Mobile - On-Road Diesel Heavy Duty Vehicles</v>
          </cell>
          <cell r="G1667" t="str">
            <v>Mobile Sources</v>
          </cell>
          <cell r="H1667" t="str">
            <v>Highway Vehicles - Diesel</v>
          </cell>
          <cell r="I1667" t="str">
            <v>Heavy Duty Diesel Buses (School &amp; Transit)</v>
          </cell>
          <cell r="J1667" t="str">
            <v>Rural Local: Brake Wear</v>
          </cell>
          <cell r="L1667" t="str">
            <v>2005</v>
          </cell>
          <cell r="M1667">
            <v>37300</v>
          </cell>
          <cell r="N1667">
            <v>40982</v>
          </cell>
        </row>
        <row r="1668">
          <cell r="A1668" t="str">
            <v>223007521T</v>
          </cell>
          <cell r="B1668" t="str">
            <v>Onroad</v>
          </cell>
          <cell r="C1668" t="str">
            <v>Highway Veh - Diesel - Heavy Duty Buses (School &amp; Transit) - Rural Local: Tire Wear</v>
          </cell>
          <cell r="D1668" t="str">
            <v>Mobile - On-Road Diesel Heavy Duty Vehicles</v>
          </cell>
          <cell r="G1668" t="str">
            <v>Mobile Sources</v>
          </cell>
          <cell r="H1668" t="str">
            <v>Highway Vehicles - Diesel</v>
          </cell>
          <cell r="I1668" t="str">
            <v>Heavy Duty Diesel Buses (School &amp; Transit)</v>
          </cell>
          <cell r="J1668" t="str">
            <v>Rural Local: Tire Wear</v>
          </cell>
          <cell r="L1668" t="str">
            <v>2005</v>
          </cell>
          <cell r="M1668">
            <v>37300</v>
          </cell>
          <cell r="N1668">
            <v>40982</v>
          </cell>
        </row>
        <row r="1669">
          <cell r="A1669" t="str">
            <v>223007521X</v>
          </cell>
          <cell r="B1669" t="str">
            <v>Onroad</v>
          </cell>
          <cell r="C1669" t="str">
            <v>Highway Veh - Diesel - Heavy Duty Buses (School &amp; Transit) - Rural Local: Exhaust</v>
          </cell>
          <cell r="D1669" t="str">
            <v>Mobile - On-Road Diesel Heavy Duty Vehicles</v>
          </cell>
          <cell r="G1669" t="str">
            <v>Mobile Sources</v>
          </cell>
          <cell r="H1669" t="str">
            <v>Highway Vehicles - Diesel</v>
          </cell>
          <cell r="I1669" t="str">
            <v>Heavy Duty Diesel Buses (School &amp; Transit)</v>
          </cell>
          <cell r="J1669" t="str">
            <v>Rural Local: Exhaust</v>
          </cell>
          <cell r="L1669" t="str">
            <v>2005</v>
          </cell>
          <cell r="M1669">
            <v>37300</v>
          </cell>
          <cell r="N1669">
            <v>40982</v>
          </cell>
        </row>
        <row r="1670">
          <cell r="A1670" t="str">
            <v>2230075230</v>
          </cell>
          <cell r="B1670" t="str">
            <v>Onroad</v>
          </cell>
          <cell r="C1670" t="str">
            <v>Highway Veh - Diesel - Heavy Duty Buses (School &amp; Transit) - Urban Interstate: Total</v>
          </cell>
          <cell r="D1670" t="str">
            <v>Mobile - On-Road Diesel Heavy Duty Vehicles</v>
          </cell>
          <cell r="G1670" t="str">
            <v>Mobile Sources</v>
          </cell>
          <cell r="H1670" t="str">
            <v>Highway Vehicles - Diesel</v>
          </cell>
          <cell r="I1670" t="str">
            <v>Heavy Duty Diesel Buses (School &amp; Transit)</v>
          </cell>
          <cell r="J1670" t="str">
            <v>Urban Interstate: Total</v>
          </cell>
          <cell r="M1670">
            <v>36504</v>
          </cell>
          <cell r="N1670">
            <v>40982</v>
          </cell>
        </row>
        <row r="1671">
          <cell r="A1671" t="str">
            <v>223007523B</v>
          </cell>
          <cell r="B1671" t="str">
            <v>Onroad</v>
          </cell>
          <cell r="C1671" t="str">
            <v>Highway Veh - Diesel - Heavy Duty Buses (School &amp; Transit) - Urban Interstate: Brake Wear</v>
          </cell>
          <cell r="D1671" t="str">
            <v>Mobile - On-Road Diesel Heavy Duty Vehicles</v>
          </cell>
          <cell r="G1671" t="str">
            <v>Mobile Sources</v>
          </cell>
          <cell r="H1671" t="str">
            <v>Highway Vehicles - Diesel</v>
          </cell>
          <cell r="I1671" t="str">
            <v>Heavy Duty Diesel Buses (School &amp; Transit)</v>
          </cell>
          <cell r="J1671" t="str">
            <v>Urban Interstate: Brake Wear</v>
          </cell>
          <cell r="L1671" t="str">
            <v>2005</v>
          </cell>
          <cell r="M1671">
            <v>37300</v>
          </cell>
          <cell r="N1671">
            <v>40982</v>
          </cell>
        </row>
        <row r="1672">
          <cell r="A1672" t="str">
            <v>223007523T</v>
          </cell>
          <cell r="B1672" t="str">
            <v>Onroad</v>
          </cell>
          <cell r="C1672" t="str">
            <v>Highway Veh - Diesel - Heavy Duty Buses (School &amp; Transit) - Urban Interstate: Tire Wear</v>
          </cell>
          <cell r="D1672" t="str">
            <v>Mobile - On-Road Diesel Heavy Duty Vehicles</v>
          </cell>
          <cell r="G1672" t="str">
            <v>Mobile Sources</v>
          </cell>
          <cell r="H1672" t="str">
            <v>Highway Vehicles - Diesel</v>
          </cell>
          <cell r="I1672" t="str">
            <v>Heavy Duty Diesel Buses (School &amp; Transit)</v>
          </cell>
          <cell r="J1672" t="str">
            <v>Urban Interstate: Tire Wear</v>
          </cell>
          <cell r="L1672" t="str">
            <v>2005</v>
          </cell>
          <cell r="M1672">
            <v>37300</v>
          </cell>
          <cell r="N1672">
            <v>40982</v>
          </cell>
        </row>
        <row r="1673">
          <cell r="A1673" t="str">
            <v>223007523X</v>
          </cell>
          <cell r="B1673" t="str">
            <v>Onroad</v>
          </cell>
          <cell r="C1673" t="str">
            <v>Highway Veh - Diesel - Heavy Duty Buses (School &amp; Transit) - Urban Interstate: Exhaust</v>
          </cell>
          <cell r="D1673" t="str">
            <v>Mobile - On-Road Diesel Heavy Duty Vehicles</v>
          </cell>
          <cell r="G1673" t="str">
            <v>Mobile Sources</v>
          </cell>
          <cell r="H1673" t="str">
            <v>Highway Vehicles - Diesel</v>
          </cell>
          <cell r="I1673" t="str">
            <v>Heavy Duty Diesel Buses (School &amp; Transit)</v>
          </cell>
          <cell r="J1673" t="str">
            <v>Urban Interstate: Exhaust</v>
          </cell>
          <cell r="L1673" t="str">
            <v>2005</v>
          </cell>
          <cell r="M1673">
            <v>37300</v>
          </cell>
          <cell r="N1673">
            <v>40982</v>
          </cell>
        </row>
        <row r="1674">
          <cell r="A1674" t="str">
            <v>2230075250</v>
          </cell>
          <cell r="B1674" t="str">
            <v>Onroad</v>
          </cell>
          <cell r="C1674" t="str">
            <v>Highway Veh - Diesel - Heavy Duty Buses (School &amp; Transit) - Urban Other Freeways &amp; Expressways: Total</v>
          </cell>
          <cell r="D1674" t="str">
            <v>Mobile - On-Road Diesel Heavy Duty Vehicles</v>
          </cell>
          <cell r="G1674" t="str">
            <v>Mobile Sources</v>
          </cell>
          <cell r="H1674" t="str">
            <v>Highway Vehicles - Diesel</v>
          </cell>
          <cell r="I1674" t="str">
            <v>Heavy Duty Diesel Buses (School &amp; Transit)</v>
          </cell>
          <cell r="J1674" t="str">
            <v>Urban Other Freeways and Expressways: Total</v>
          </cell>
          <cell r="M1674">
            <v>36504</v>
          </cell>
          <cell r="N1674">
            <v>40982</v>
          </cell>
        </row>
        <row r="1675">
          <cell r="A1675" t="str">
            <v>223007525B</v>
          </cell>
          <cell r="B1675" t="str">
            <v>Onroad</v>
          </cell>
          <cell r="C1675" t="str">
            <v>Highway Veh - Diesel - Heavy Duty Buses (School &amp; Transit) - Urban Other Freeways &amp; Expressways: Brake Wear</v>
          </cell>
          <cell r="D1675" t="str">
            <v>Mobile - On-Road Diesel Heavy Duty Vehicles</v>
          </cell>
          <cell r="G1675" t="str">
            <v>Mobile Sources</v>
          </cell>
          <cell r="H1675" t="str">
            <v>Highway Vehicles - Diesel</v>
          </cell>
          <cell r="I1675" t="str">
            <v>Heavy Duty Diesel Buses (School &amp; Transit)</v>
          </cell>
          <cell r="J1675" t="str">
            <v>Urban Other Freeways and Expressways: Brake Wear</v>
          </cell>
          <cell r="L1675" t="str">
            <v>2005</v>
          </cell>
          <cell r="M1675">
            <v>37300</v>
          </cell>
          <cell r="N1675">
            <v>40982</v>
          </cell>
        </row>
        <row r="1676">
          <cell r="A1676" t="str">
            <v>223007525T</v>
          </cell>
          <cell r="B1676" t="str">
            <v>Onroad</v>
          </cell>
          <cell r="C1676" t="str">
            <v>Highway Veh - Diesel - Heavy Duty Buses (School &amp; Transit) - Urban Other Freeways &amp; Expressways: Tire Wear</v>
          </cell>
          <cell r="D1676" t="str">
            <v>Mobile - On-Road Diesel Heavy Duty Vehicles</v>
          </cell>
          <cell r="G1676" t="str">
            <v>Mobile Sources</v>
          </cell>
          <cell r="H1676" t="str">
            <v>Highway Vehicles - Diesel</v>
          </cell>
          <cell r="I1676" t="str">
            <v>Heavy Duty Diesel Buses (School &amp; Transit)</v>
          </cell>
          <cell r="J1676" t="str">
            <v>Urban Other Freeways and Expressways: Tire Wear</v>
          </cell>
          <cell r="L1676" t="str">
            <v>2005</v>
          </cell>
          <cell r="M1676">
            <v>37300</v>
          </cell>
          <cell r="N1676">
            <v>40982</v>
          </cell>
        </row>
        <row r="1677">
          <cell r="A1677" t="str">
            <v>223007525X</v>
          </cell>
          <cell r="B1677" t="str">
            <v>Onroad</v>
          </cell>
          <cell r="C1677" t="str">
            <v>Highway Veh - Diesel - Heavy Duty Buses (School &amp; Transit) - Urban Other Freeways &amp; Expressways: Exhaust</v>
          </cell>
          <cell r="D1677" t="str">
            <v>Mobile - On-Road Diesel Heavy Duty Vehicles</v>
          </cell>
          <cell r="G1677" t="str">
            <v>Mobile Sources</v>
          </cell>
          <cell r="H1677" t="str">
            <v>Highway Vehicles - Diesel</v>
          </cell>
          <cell r="I1677" t="str">
            <v>Heavy Duty Diesel Buses (School &amp; Transit)</v>
          </cell>
          <cell r="J1677" t="str">
            <v>Urban Other Freeways and Expressways: Exhaust</v>
          </cell>
          <cell r="L1677" t="str">
            <v>2005</v>
          </cell>
          <cell r="M1677">
            <v>37300</v>
          </cell>
          <cell r="N1677">
            <v>40982</v>
          </cell>
        </row>
        <row r="1678">
          <cell r="A1678" t="str">
            <v>2230075270</v>
          </cell>
          <cell r="B1678" t="str">
            <v>Onroad</v>
          </cell>
          <cell r="C1678" t="str">
            <v>Highway Veh - Diesel - Heavy Duty Buses (School &amp; Transit) - Urban Other Principal Arterial: Total</v>
          </cell>
          <cell r="D1678" t="str">
            <v>Mobile - On-Road Diesel Heavy Duty Vehicles</v>
          </cell>
          <cell r="G1678" t="str">
            <v>Mobile Sources</v>
          </cell>
          <cell r="H1678" t="str">
            <v>Highway Vehicles - Diesel</v>
          </cell>
          <cell r="I1678" t="str">
            <v>Heavy Duty Diesel Buses (School &amp; Transit)</v>
          </cell>
          <cell r="J1678" t="str">
            <v>Urban Other Principal Arterial: Total</v>
          </cell>
          <cell r="M1678">
            <v>36504</v>
          </cell>
          <cell r="N1678">
            <v>40982</v>
          </cell>
        </row>
        <row r="1679">
          <cell r="A1679" t="str">
            <v>223007527B</v>
          </cell>
          <cell r="B1679" t="str">
            <v>Onroad</v>
          </cell>
          <cell r="C1679" t="str">
            <v>Highway Veh - Diesel - Heavy Duty Buses (School &amp; Transit) - Urban Other Principal Arterial: Brake Wear</v>
          </cell>
          <cell r="D1679" t="str">
            <v>Mobile - On-Road Diesel Heavy Duty Vehicles</v>
          </cell>
          <cell r="G1679" t="str">
            <v>Mobile Sources</v>
          </cell>
          <cell r="H1679" t="str">
            <v>Highway Vehicles - Diesel</v>
          </cell>
          <cell r="I1679" t="str">
            <v>Heavy Duty Diesel Buses (School &amp; Transit)</v>
          </cell>
          <cell r="J1679" t="str">
            <v>Urban Other Principal Arterial: Brake Wear</v>
          </cell>
          <cell r="L1679" t="str">
            <v>2005</v>
          </cell>
          <cell r="M1679">
            <v>37300</v>
          </cell>
          <cell r="N1679">
            <v>40982</v>
          </cell>
        </row>
        <row r="1680">
          <cell r="A1680" t="str">
            <v>223007527T</v>
          </cell>
          <cell r="B1680" t="str">
            <v>Onroad</v>
          </cell>
          <cell r="C1680" t="str">
            <v>Highway Veh - Diesel - Heavy Duty Buses (School &amp; Transit) - Urban Other Principal Arterial: Tire Wear</v>
          </cell>
          <cell r="D1680" t="str">
            <v>Mobile - On-Road Diesel Heavy Duty Vehicles</v>
          </cell>
          <cell r="G1680" t="str">
            <v>Mobile Sources</v>
          </cell>
          <cell r="H1680" t="str">
            <v>Highway Vehicles - Diesel</v>
          </cell>
          <cell r="I1680" t="str">
            <v>Heavy Duty Diesel Buses (School &amp; Transit)</v>
          </cell>
          <cell r="J1680" t="str">
            <v>Urban Other Principal Arterial: Tire Wear</v>
          </cell>
          <cell r="L1680" t="str">
            <v>2005</v>
          </cell>
          <cell r="M1680">
            <v>37300</v>
          </cell>
          <cell r="N1680">
            <v>40982</v>
          </cell>
        </row>
        <row r="1681">
          <cell r="A1681" t="str">
            <v>223007527X</v>
          </cell>
          <cell r="B1681" t="str">
            <v>Onroad</v>
          </cell>
          <cell r="C1681" t="str">
            <v>Highway Veh - Diesel - Heavy Duty Buses (School &amp; Transit) - Urban Other Principal Arterial: Exhaust</v>
          </cell>
          <cell r="D1681" t="str">
            <v>Mobile - On-Road Diesel Heavy Duty Vehicles</v>
          </cell>
          <cell r="G1681" t="str">
            <v>Mobile Sources</v>
          </cell>
          <cell r="H1681" t="str">
            <v>Highway Vehicles - Diesel</v>
          </cell>
          <cell r="I1681" t="str">
            <v>Heavy Duty Diesel Buses (School &amp; Transit)</v>
          </cell>
          <cell r="J1681" t="str">
            <v>Urban Other Principal Arterial: Exhaust</v>
          </cell>
          <cell r="L1681" t="str">
            <v>2005</v>
          </cell>
          <cell r="M1681">
            <v>37300</v>
          </cell>
          <cell r="N1681">
            <v>40982</v>
          </cell>
        </row>
        <row r="1682">
          <cell r="A1682" t="str">
            <v>2230075290</v>
          </cell>
          <cell r="B1682" t="str">
            <v>Onroad</v>
          </cell>
          <cell r="C1682" t="str">
            <v>Highway Veh - Diesel - Heavy Duty Buses (School &amp; Transit) - Urban Minor Arterial: Total</v>
          </cell>
          <cell r="D1682" t="str">
            <v>Mobile - On-Road Diesel Heavy Duty Vehicles</v>
          </cell>
          <cell r="G1682" t="str">
            <v>Mobile Sources</v>
          </cell>
          <cell r="H1682" t="str">
            <v>Highway Vehicles - Diesel</v>
          </cell>
          <cell r="I1682" t="str">
            <v>Heavy Duty Diesel Buses (School &amp; Transit)</v>
          </cell>
          <cell r="J1682" t="str">
            <v>Urban Minor Arterial: Total</v>
          </cell>
          <cell r="M1682">
            <v>36504</v>
          </cell>
          <cell r="N1682">
            <v>40982</v>
          </cell>
        </row>
        <row r="1683">
          <cell r="A1683" t="str">
            <v>223007529B</v>
          </cell>
          <cell r="B1683" t="str">
            <v>Onroad</v>
          </cell>
          <cell r="C1683" t="str">
            <v>Highway Veh - Diesel - Heavy Duty Buses (School &amp; Transit) - Urban Minor Arterial: Brake Wear</v>
          </cell>
          <cell r="D1683" t="str">
            <v>Mobile - On-Road Diesel Heavy Duty Vehicles</v>
          </cell>
          <cell r="G1683" t="str">
            <v>Mobile Sources</v>
          </cell>
          <cell r="H1683" t="str">
            <v>Highway Vehicles - Diesel</v>
          </cell>
          <cell r="I1683" t="str">
            <v>Heavy Duty Diesel Buses (School &amp; Transit)</v>
          </cell>
          <cell r="J1683" t="str">
            <v>Urban Minor Arterial: Brake Wear</v>
          </cell>
          <cell r="L1683" t="str">
            <v>2005</v>
          </cell>
          <cell r="M1683">
            <v>37300</v>
          </cell>
          <cell r="N1683">
            <v>40982</v>
          </cell>
        </row>
        <row r="1684">
          <cell r="A1684" t="str">
            <v>223007529T</v>
          </cell>
          <cell r="B1684" t="str">
            <v>Onroad</v>
          </cell>
          <cell r="C1684" t="str">
            <v>Highway Veh - Diesel - Heavy Duty Buses (School &amp; Transit) - Urban Minor Arterial: Tire Wear</v>
          </cell>
          <cell r="D1684" t="str">
            <v>Mobile - On-Road Diesel Heavy Duty Vehicles</v>
          </cell>
          <cell r="G1684" t="str">
            <v>Mobile Sources</v>
          </cell>
          <cell r="H1684" t="str">
            <v>Highway Vehicles - Diesel</v>
          </cell>
          <cell r="I1684" t="str">
            <v>Heavy Duty Diesel Buses (School &amp; Transit)</v>
          </cell>
          <cell r="J1684" t="str">
            <v>Urban Minor Arterial: Tire Wear</v>
          </cell>
          <cell r="L1684" t="str">
            <v>2005</v>
          </cell>
          <cell r="M1684">
            <v>37300</v>
          </cell>
          <cell r="N1684">
            <v>40982</v>
          </cell>
        </row>
        <row r="1685">
          <cell r="A1685" t="str">
            <v>223007529X</v>
          </cell>
          <cell r="B1685" t="str">
            <v>Onroad</v>
          </cell>
          <cell r="C1685" t="str">
            <v>Highway Veh - Diesel - Heavy Duty Buses (School &amp; Transit) - Urban Minor Arterial: Exhaust</v>
          </cell>
          <cell r="D1685" t="str">
            <v>Mobile - On-Road Diesel Heavy Duty Vehicles</v>
          </cell>
          <cell r="G1685" t="str">
            <v>Mobile Sources</v>
          </cell>
          <cell r="H1685" t="str">
            <v>Highway Vehicles - Diesel</v>
          </cell>
          <cell r="I1685" t="str">
            <v>Heavy Duty Diesel Buses (School &amp; Transit)</v>
          </cell>
          <cell r="J1685" t="str">
            <v>Urban Minor Arterial: Exhaust</v>
          </cell>
          <cell r="L1685" t="str">
            <v>2005</v>
          </cell>
          <cell r="M1685">
            <v>37300</v>
          </cell>
          <cell r="N1685">
            <v>40982</v>
          </cell>
        </row>
        <row r="1686">
          <cell r="A1686" t="str">
            <v>2230075310</v>
          </cell>
          <cell r="B1686" t="str">
            <v>Onroad</v>
          </cell>
          <cell r="C1686" t="str">
            <v>Highway Veh - Diesel - Heavy Duty Buses (School &amp; Transit) - Urban Collector: Total</v>
          </cell>
          <cell r="D1686" t="str">
            <v>Mobile - On-Road Diesel Heavy Duty Vehicles</v>
          </cell>
          <cell r="G1686" t="str">
            <v>Mobile Sources</v>
          </cell>
          <cell r="H1686" t="str">
            <v>Highway Vehicles - Diesel</v>
          </cell>
          <cell r="I1686" t="str">
            <v>Heavy Duty Diesel Buses (School &amp; Transit)</v>
          </cell>
          <cell r="J1686" t="str">
            <v>Urban Collector: Total</v>
          </cell>
          <cell r="M1686">
            <v>36504</v>
          </cell>
          <cell r="N1686">
            <v>40982</v>
          </cell>
        </row>
        <row r="1687">
          <cell r="A1687" t="str">
            <v>223007531B</v>
          </cell>
          <cell r="B1687" t="str">
            <v>Onroad</v>
          </cell>
          <cell r="C1687" t="str">
            <v>Highway Veh - Diesel - Heavy Duty Buses (School &amp; Transit) - Urban Collector: Brake Wear</v>
          </cell>
          <cell r="D1687" t="str">
            <v>Mobile - On-Road Diesel Heavy Duty Vehicles</v>
          </cell>
          <cell r="G1687" t="str">
            <v>Mobile Sources</v>
          </cell>
          <cell r="H1687" t="str">
            <v>Highway Vehicles - Diesel</v>
          </cell>
          <cell r="I1687" t="str">
            <v>Heavy Duty Diesel Buses (School &amp; Transit)</v>
          </cell>
          <cell r="J1687" t="str">
            <v>Urban Collector: Brake Wear</v>
          </cell>
          <cell r="L1687" t="str">
            <v>2005</v>
          </cell>
          <cell r="M1687">
            <v>37300</v>
          </cell>
          <cell r="N1687">
            <v>40982</v>
          </cell>
        </row>
        <row r="1688">
          <cell r="A1688" t="str">
            <v>223007531T</v>
          </cell>
          <cell r="B1688" t="str">
            <v>Onroad</v>
          </cell>
          <cell r="C1688" t="str">
            <v>Highway Veh - Diesel - Heavy Duty Buses (School &amp; Transit) - Urban Collector: Tire Wear</v>
          </cell>
          <cell r="D1688" t="str">
            <v>Mobile - On-Road Diesel Heavy Duty Vehicles</v>
          </cell>
          <cell r="G1688" t="str">
            <v>Mobile Sources</v>
          </cell>
          <cell r="H1688" t="str">
            <v>Highway Vehicles - Diesel</v>
          </cell>
          <cell r="I1688" t="str">
            <v>Heavy Duty Diesel Buses (School &amp; Transit)</v>
          </cell>
          <cell r="J1688" t="str">
            <v>Urban Collector: Tire Wear</v>
          </cell>
          <cell r="L1688" t="str">
            <v>2005</v>
          </cell>
          <cell r="M1688">
            <v>37300</v>
          </cell>
          <cell r="N1688">
            <v>40982</v>
          </cell>
        </row>
        <row r="1689">
          <cell r="A1689" t="str">
            <v>223007531X</v>
          </cell>
          <cell r="B1689" t="str">
            <v>Onroad</v>
          </cell>
          <cell r="C1689" t="str">
            <v>Highway Veh - Diesel - Heavy Duty Buses (School &amp; Transit) - Urban Collector: Exhaust</v>
          </cell>
          <cell r="D1689" t="str">
            <v>Mobile - On-Road Diesel Heavy Duty Vehicles</v>
          </cell>
          <cell r="G1689" t="str">
            <v>Mobile Sources</v>
          </cell>
          <cell r="H1689" t="str">
            <v>Highway Vehicles - Diesel</v>
          </cell>
          <cell r="I1689" t="str">
            <v>Heavy Duty Diesel Buses (School &amp; Transit)</v>
          </cell>
          <cell r="J1689" t="str">
            <v>Urban Collector: Exhaust</v>
          </cell>
          <cell r="L1689" t="str">
            <v>2005</v>
          </cell>
          <cell r="M1689">
            <v>37300</v>
          </cell>
          <cell r="N1689">
            <v>40982</v>
          </cell>
        </row>
        <row r="1690">
          <cell r="A1690" t="str">
            <v>2230075330</v>
          </cell>
          <cell r="B1690" t="str">
            <v>Onroad</v>
          </cell>
          <cell r="C1690" t="str">
            <v>Highway Veh - Diesel - Heavy Duty Buses (School &amp; Transit) - Urban Local: Total</v>
          </cell>
          <cell r="D1690" t="str">
            <v>Mobile - On-Road Diesel Heavy Duty Vehicles</v>
          </cell>
          <cell r="G1690" t="str">
            <v>Mobile Sources</v>
          </cell>
          <cell r="H1690" t="str">
            <v>Highway Vehicles - Diesel</v>
          </cell>
          <cell r="I1690" t="str">
            <v>Heavy Duty Diesel Buses (School &amp; Transit)</v>
          </cell>
          <cell r="J1690" t="str">
            <v>Urban Local: Total</v>
          </cell>
          <cell r="M1690">
            <v>36504</v>
          </cell>
          <cell r="N1690">
            <v>40982</v>
          </cell>
        </row>
        <row r="1691">
          <cell r="A1691" t="str">
            <v>223007533B</v>
          </cell>
          <cell r="B1691" t="str">
            <v>Onroad</v>
          </cell>
          <cell r="C1691" t="str">
            <v>Highway Veh - Diesel - Heavy Duty Buses (School &amp; Transit) - Urban Local: Brake Wear</v>
          </cell>
          <cell r="D1691" t="str">
            <v>Mobile - On-Road Diesel Heavy Duty Vehicles</v>
          </cell>
          <cell r="G1691" t="str">
            <v>Mobile Sources</v>
          </cell>
          <cell r="H1691" t="str">
            <v>Highway Vehicles - Diesel</v>
          </cell>
          <cell r="I1691" t="str">
            <v>Heavy Duty Diesel Buses (School &amp; Transit)</v>
          </cell>
          <cell r="J1691" t="str">
            <v>Urban Local: Brake Wear</v>
          </cell>
          <cell r="L1691" t="str">
            <v>2005</v>
          </cell>
          <cell r="M1691">
            <v>37300</v>
          </cell>
          <cell r="N1691">
            <v>40982</v>
          </cell>
        </row>
        <row r="1692">
          <cell r="A1692" t="str">
            <v>223007533T</v>
          </cell>
          <cell r="B1692" t="str">
            <v>Onroad</v>
          </cell>
          <cell r="C1692" t="str">
            <v>Highway Veh - Diesel - Heavy Duty Buses (School &amp; Transit) - Urban Local: Tire Wear</v>
          </cell>
          <cell r="D1692" t="str">
            <v>Mobile - On-Road Diesel Heavy Duty Vehicles</v>
          </cell>
          <cell r="G1692" t="str">
            <v>Mobile Sources</v>
          </cell>
          <cell r="H1692" t="str">
            <v>Highway Vehicles - Diesel</v>
          </cell>
          <cell r="I1692" t="str">
            <v>Heavy Duty Diesel Buses (School &amp; Transit)</v>
          </cell>
          <cell r="J1692" t="str">
            <v>Urban Local: Tire Wear</v>
          </cell>
          <cell r="L1692" t="str">
            <v>2005</v>
          </cell>
          <cell r="M1692">
            <v>37300</v>
          </cell>
          <cell r="N1692">
            <v>40982</v>
          </cell>
        </row>
        <row r="1693">
          <cell r="A1693" t="str">
            <v>223007533X</v>
          </cell>
          <cell r="B1693" t="str">
            <v>Onroad</v>
          </cell>
          <cell r="C1693" t="str">
            <v>Highway Veh - Diesel - Heavy Duty Buses (School &amp; Transit) - Urban Local: Exhaust</v>
          </cell>
          <cell r="D1693" t="str">
            <v>Mobile - On-Road Diesel Heavy Duty Vehicles</v>
          </cell>
          <cell r="G1693" t="str">
            <v>Mobile Sources</v>
          </cell>
          <cell r="H1693" t="str">
            <v>Highway Vehicles - Diesel</v>
          </cell>
          <cell r="I1693" t="str">
            <v>Heavy Duty Diesel Buses (School &amp; Transit)</v>
          </cell>
          <cell r="J1693" t="str">
            <v>Urban Local: Exhaust</v>
          </cell>
          <cell r="L1693" t="str">
            <v>2005</v>
          </cell>
          <cell r="M1693">
            <v>37300</v>
          </cell>
          <cell r="N1693">
            <v>40982</v>
          </cell>
        </row>
        <row r="1694">
          <cell r="A1694" t="str">
            <v>2230075350</v>
          </cell>
          <cell r="B1694" t="str">
            <v>Onroad</v>
          </cell>
          <cell r="C1694" t="str">
            <v>Highway Veh - Diesel - Heavy Duty Buses (School &amp; Transit) - Parking Area: Rural</v>
          </cell>
          <cell r="D1694" t="str">
            <v>Mobile - On-Road Diesel Heavy Duty Vehicles</v>
          </cell>
          <cell r="G1694" t="str">
            <v>Mobile Sources</v>
          </cell>
          <cell r="H1694" t="str">
            <v>Highway Vehicles - Diesel</v>
          </cell>
          <cell r="I1694" t="str">
            <v>Heavy Duty Diesel Buses (School &amp; Transit)</v>
          </cell>
          <cell r="J1694" t="str">
            <v>Parking Area: Rural</v>
          </cell>
          <cell r="L1694" t="str">
            <v>2008</v>
          </cell>
          <cell r="M1694">
            <v>39654</v>
          </cell>
          <cell r="N1694">
            <v>40982</v>
          </cell>
        </row>
        <row r="1695">
          <cell r="A1695" t="str">
            <v>2230075370</v>
          </cell>
          <cell r="B1695" t="str">
            <v>Onroad</v>
          </cell>
          <cell r="C1695" t="str">
            <v>Highway Veh - Diesel - Heavy Duty Buses (School &amp; Transit) - Parking Area: Urban</v>
          </cell>
          <cell r="D1695" t="str">
            <v>Mobile - On-Road Diesel Heavy Duty Vehicles</v>
          </cell>
          <cell r="G1695" t="str">
            <v>Mobile Sources</v>
          </cell>
          <cell r="H1695" t="str">
            <v>Highway Vehicles - Diesel</v>
          </cell>
          <cell r="I1695" t="str">
            <v>Heavy Duty Diesel Buses (School &amp; Transit)</v>
          </cell>
          <cell r="J1695" t="str">
            <v>Parking Area: Urban</v>
          </cell>
          <cell r="L1695" t="str">
            <v>2008</v>
          </cell>
          <cell r="M1695">
            <v>39917</v>
          </cell>
          <cell r="N1695">
            <v>40982</v>
          </cell>
        </row>
        <row r="1696">
          <cell r="A1696" t="str">
            <v>2230075390</v>
          </cell>
          <cell r="B1696" t="str">
            <v>Onroad</v>
          </cell>
          <cell r="C1696" t="str">
            <v>Highway Veh - Diesel - Heavy Duty Buses (School &amp; Transit) - Parking Area: Total</v>
          </cell>
          <cell r="D1696" t="str">
            <v>Mobile - On-Road Diesel Heavy Duty Vehicles</v>
          </cell>
          <cell r="G1696" t="str">
            <v>Mobile Sources</v>
          </cell>
          <cell r="H1696" t="str">
            <v>Highway Vehicles - Diesel</v>
          </cell>
          <cell r="I1696" t="str">
            <v>Heavy Duty Diesel Buses (School &amp; Transit)</v>
          </cell>
          <cell r="J1696" t="str">
            <v>Parking Area: Total</v>
          </cell>
          <cell r="M1696">
            <v>40835</v>
          </cell>
          <cell r="N1696">
            <v>40983</v>
          </cell>
        </row>
        <row r="1697">
          <cell r="A1697" t="str">
            <v>2260000000</v>
          </cell>
          <cell r="B1697" t="str">
            <v>Nonroad</v>
          </cell>
          <cell r="C1697" t="str">
            <v>Off-highway Gasoline, 2-Stroke /All except Rail &amp; Marine /All</v>
          </cell>
          <cell r="D1697" t="str">
            <v>Mobile - Non-Road Equipment - Gasoline</v>
          </cell>
          <cell r="G1697" t="str">
            <v>Mobile Sources</v>
          </cell>
          <cell r="H1697" t="str">
            <v>Off-highway Vehicle Gasoline, 2-Stroke</v>
          </cell>
          <cell r="I1697" t="str">
            <v>2-Stroke Gasoline except Rail and Marine</v>
          </cell>
          <cell r="J1697" t="str">
            <v>All</v>
          </cell>
          <cell r="L1697" t="str">
            <v>2005</v>
          </cell>
          <cell r="N1697">
            <v>40982</v>
          </cell>
        </row>
        <row r="1698">
          <cell r="A1698" t="str">
            <v>2260001000</v>
          </cell>
          <cell r="B1698" t="str">
            <v>Nonroad</v>
          </cell>
          <cell r="C1698" t="str">
            <v>Off-highway Gasoline, 2-Stroke /Recreational Equipt /Total</v>
          </cell>
          <cell r="D1698" t="str">
            <v>Mobile - Non-Road Equipment - Gasoline</v>
          </cell>
          <cell r="G1698" t="str">
            <v>Mobile Sources</v>
          </cell>
          <cell r="H1698" t="str">
            <v>Off-highway Vehicle Gasoline, 2-Stroke</v>
          </cell>
          <cell r="I1698" t="str">
            <v>Recreational Equipment</v>
          </cell>
          <cell r="J1698" t="str">
            <v>Total</v>
          </cell>
          <cell r="L1698" t="str">
            <v>2005</v>
          </cell>
          <cell r="N1698">
            <v>40982</v>
          </cell>
        </row>
        <row r="1699">
          <cell r="A1699" t="str">
            <v>2260001010</v>
          </cell>
          <cell r="B1699" t="str">
            <v>Nonroad</v>
          </cell>
          <cell r="C1699" t="str">
            <v>Off-highway Gasoline, 2-Stroke /Recreational Equipt /Motorcycles: Off-road</v>
          </cell>
          <cell r="D1699" t="str">
            <v>Mobile - Non-Road Equipment - Gasoline</v>
          </cell>
          <cell r="G1699" t="str">
            <v>Mobile Sources</v>
          </cell>
          <cell r="H1699" t="str">
            <v>Off-highway Vehicle Gasoline, 2-Stroke</v>
          </cell>
          <cell r="I1699" t="str">
            <v>Recreational Equipment</v>
          </cell>
          <cell r="J1699" t="str">
            <v>Motorcycles: Off-road</v>
          </cell>
          <cell r="N1699">
            <v>40982</v>
          </cell>
        </row>
        <row r="1700">
          <cell r="A1700" t="str">
            <v>2260001020</v>
          </cell>
          <cell r="B1700" t="str">
            <v>Nonroad</v>
          </cell>
          <cell r="C1700" t="str">
            <v>Off-highway Gasoline, 2-Stroke /Recreational Equipt /Snowmobiles</v>
          </cell>
          <cell r="D1700" t="str">
            <v>Mobile - Non-Road Equipment - Gasoline</v>
          </cell>
          <cell r="G1700" t="str">
            <v>Mobile Sources</v>
          </cell>
          <cell r="H1700" t="str">
            <v>Off-highway Vehicle Gasoline, 2-Stroke</v>
          </cell>
          <cell r="I1700" t="str">
            <v>Recreational Equipment</v>
          </cell>
          <cell r="J1700" t="str">
            <v>Snowmobiles</v>
          </cell>
          <cell r="N1700">
            <v>40982</v>
          </cell>
        </row>
        <row r="1701">
          <cell r="A1701" t="str">
            <v>2260001030</v>
          </cell>
          <cell r="B1701" t="str">
            <v>Nonroad</v>
          </cell>
          <cell r="C1701" t="str">
            <v>Off-highway Gasoline, 2-Stroke /Recreational Equipt /All Terrain Vehicles</v>
          </cell>
          <cell r="D1701" t="str">
            <v>Mobile - Non-Road Equipment - Gasoline</v>
          </cell>
          <cell r="G1701" t="str">
            <v>Mobile Sources</v>
          </cell>
          <cell r="H1701" t="str">
            <v>Off-highway Vehicle Gasoline, 2-Stroke</v>
          </cell>
          <cell r="I1701" t="str">
            <v>Recreational Equipment</v>
          </cell>
          <cell r="J1701" t="str">
            <v>All Terrain Vehicles</v>
          </cell>
          <cell r="N1701">
            <v>40982</v>
          </cell>
        </row>
        <row r="1702">
          <cell r="A1702" t="str">
            <v>2260001040</v>
          </cell>
          <cell r="B1702" t="str">
            <v>Nonroad</v>
          </cell>
          <cell r="C1702" t="str">
            <v>Off-highway Gasoline, 2-Stroke /Recreational Equipt /Minibikes</v>
          </cell>
          <cell r="D1702" t="str">
            <v>Mobile - Non-Road Equipment - Gasoline</v>
          </cell>
          <cell r="G1702" t="str">
            <v>Mobile Sources</v>
          </cell>
          <cell r="H1702" t="str">
            <v>Off-highway Vehicle Gasoline, 2-Stroke</v>
          </cell>
          <cell r="I1702" t="str">
            <v>Recreational Equipment</v>
          </cell>
          <cell r="J1702" t="str">
            <v>Minibikes</v>
          </cell>
          <cell r="L1702" t="str">
            <v>2005</v>
          </cell>
          <cell r="N1702">
            <v>40982</v>
          </cell>
        </row>
        <row r="1703">
          <cell r="A1703" t="str">
            <v>2260001050</v>
          </cell>
          <cell r="B1703" t="str">
            <v>Nonroad</v>
          </cell>
          <cell r="C1703" t="str">
            <v>Off-highway Gasoline, 2-Stroke /Recreational Equipt /Golf Carts</v>
          </cell>
          <cell r="D1703" t="str">
            <v>Mobile - Non-Road Equipment - Gasoline</v>
          </cell>
          <cell r="G1703" t="str">
            <v>Mobile Sources</v>
          </cell>
          <cell r="H1703" t="str">
            <v>Off-highway Vehicle Gasoline, 2-Stroke</v>
          </cell>
          <cell r="I1703" t="str">
            <v>Recreational Equipment</v>
          </cell>
          <cell r="J1703" t="str">
            <v>Golf Carts</v>
          </cell>
          <cell r="L1703" t="str">
            <v>2005</v>
          </cell>
          <cell r="N1703">
            <v>40982</v>
          </cell>
        </row>
        <row r="1704">
          <cell r="A1704" t="str">
            <v>2260001060</v>
          </cell>
          <cell r="B1704" t="str">
            <v>Nonroad</v>
          </cell>
          <cell r="C1704" t="str">
            <v>Off-highway Gasoline, 2-Stroke /Recreational Equipt /Specialty Vehicles/Carts</v>
          </cell>
          <cell r="D1704" t="str">
            <v>Mobile - Non-Road Equipment - Gasoline</v>
          </cell>
          <cell r="G1704" t="str">
            <v>Mobile Sources</v>
          </cell>
          <cell r="H1704" t="str">
            <v>Off-highway Vehicle Gasoline, 2-Stroke</v>
          </cell>
          <cell r="I1704" t="str">
            <v>Recreational Equipment</v>
          </cell>
          <cell r="J1704" t="str">
            <v>Specialty Vehicles/Carts</v>
          </cell>
          <cell r="N1704">
            <v>40982</v>
          </cell>
        </row>
        <row r="1705">
          <cell r="A1705" t="str">
            <v>2260002000</v>
          </cell>
          <cell r="B1705" t="str">
            <v>Nonroad</v>
          </cell>
          <cell r="C1705" t="str">
            <v>Off-highway Gasoline, 2-Stroke /Construction &amp; Mining Equipt /Total</v>
          </cell>
          <cell r="D1705" t="str">
            <v>Mobile - Non-Road Equipment - Gasoline</v>
          </cell>
          <cell r="G1705" t="str">
            <v>Mobile Sources</v>
          </cell>
          <cell r="H1705" t="str">
            <v>Off-highway Vehicle Gasoline, 2-Stroke</v>
          </cell>
          <cell r="I1705" t="str">
            <v>Construction and Mining Equipment</v>
          </cell>
          <cell r="J1705" t="str">
            <v>Total</v>
          </cell>
          <cell r="N1705">
            <v>40982</v>
          </cell>
        </row>
        <row r="1706">
          <cell r="A1706" t="str">
            <v>2260002003</v>
          </cell>
          <cell r="B1706" t="str">
            <v>Nonroad</v>
          </cell>
          <cell r="C1706" t="str">
            <v>Off-highway Gasoline, 2-Stroke /Construction &amp; Mining Equipt /Pavers</v>
          </cell>
          <cell r="D1706" t="str">
            <v>Mobile - Non-Road Equipment - Gasoline</v>
          </cell>
          <cell r="G1706" t="str">
            <v>Mobile Sources</v>
          </cell>
          <cell r="H1706" t="str">
            <v>Off-highway Vehicle Gasoline, 2-Stroke</v>
          </cell>
          <cell r="I1706" t="str">
            <v>Construction and Mining Equipment</v>
          </cell>
          <cell r="J1706" t="str">
            <v>Pavers</v>
          </cell>
          <cell r="L1706" t="str">
            <v>2005</v>
          </cell>
          <cell r="N1706">
            <v>40982</v>
          </cell>
        </row>
        <row r="1707">
          <cell r="A1707" t="str">
            <v>2260002006</v>
          </cell>
          <cell r="B1707" t="str">
            <v>Nonroad</v>
          </cell>
          <cell r="C1707" t="str">
            <v>Off-highway Gasoline, 2-Stroke /Construction &amp; Mining Equipt /Tampers/Rammers</v>
          </cell>
          <cell r="D1707" t="str">
            <v>Mobile - Non-Road Equipment - Gasoline</v>
          </cell>
          <cell r="G1707" t="str">
            <v>Mobile Sources</v>
          </cell>
          <cell r="H1707" t="str">
            <v>Off-highway Vehicle Gasoline, 2-Stroke</v>
          </cell>
          <cell r="I1707" t="str">
            <v>Construction and Mining Equipment</v>
          </cell>
          <cell r="J1707" t="str">
            <v>Tampers/Rammers</v>
          </cell>
          <cell r="N1707">
            <v>40982</v>
          </cell>
        </row>
        <row r="1708">
          <cell r="A1708" t="str">
            <v>2260002009</v>
          </cell>
          <cell r="B1708" t="str">
            <v>Nonroad</v>
          </cell>
          <cell r="C1708" t="str">
            <v>Off-highway Gasoline, 2-Stroke /Construction &amp; Mining Equipt /Plate Compactors</v>
          </cell>
          <cell r="D1708" t="str">
            <v>Mobile - Non-Road Equipment - Gasoline</v>
          </cell>
          <cell r="G1708" t="str">
            <v>Mobile Sources</v>
          </cell>
          <cell r="H1708" t="str">
            <v>Off-highway Vehicle Gasoline, 2-Stroke</v>
          </cell>
          <cell r="I1708" t="str">
            <v>Construction and Mining Equipment</v>
          </cell>
          <cell r="J1708" t="str">
            <v>Plate Compactors</v>
          </cell>
          <cell r="N1708">
            <v>40982</v>
          </cell>
        </row>
        <row r="1709">
          <cell r="A1709" t="str">
            <v>2260002012</v>
          </cell>
          <cell r="B1709" t="str">
            <v>Nonroad</v>
          </cell>
          <cell r="C1709" t="str">
            <v>Off-highway Gasoline, 2-Stroke /Construction &amp; Mining Equipt /Concrete Pavers</v>
          </cell>
          <cell r="D1709" t="str">
            <v>Mobile - Non-Road Equipment - Gasoline</v>
          </cell>
          <cell r="G1709" t="str">
            <v>Mobile Sources</v>
          </cell>
          <cell r="H1709" t="str">
            <v>Off-highway Vehicle Gasoline, 2-Stroke</v>
          </cell>
          <cell r="I1709" t="str">
            <v>Construction and Mining Equipment</v>
          </cell>
          <cell r="J1709" t="str">
            <v>Concrete Pavers</v>
          </cell>
          <cell r="L1709" t="str">
            <v>2005</v>
          </cell>
          <cell r="N1709">
            <v>40982</v>
          </cell>
        </row>
        <row r="1710">
          <cell r="A1710" t="str">
            <v>2260002015</v>
          </cell>
          <cell r="B1710" t="str">
            <v>Nonroad</v>
          </cell>
          <cell r="C1710" t="str">
            <v>Off-highway Gasoline, 2-Stroke /Construction &amp; Mining Equipt /Rollers</v>
          </cell>
          <cell r="D1710" t="str">
            <v>Mobile - Non-Road Equipment - Gasoline</v>
          </cell>
          <cell r="G1710" t="str">
            <v>Mobile Sources</v>
          </cell>
          <cell r="H1710" t="str">
            <v>Off-highway Vehicle Gasoline, 2-Stroke</v>
          </cell>
          <cell r="I1710" t="str">
            <v>Construction and Mining Equipment</v>
          </cell>
          <cell r="J1710" t="str">
            <v>Rollers</v>
          </cell>
          <cell r="L1710" t="str">
            <v>2005</v>
          </cell>
          <cell r="N1710">
            <v>40982</v>
          </cell>
        </row>
        <row r="1711">
          <cell r="A1711" t="str">
            <v>2260002018</v>
          </cell>
          <cell r="B1711" t="str">
            <v>Nonroad</v>
          </cell>
          <cell r="C1711" t="str">
            <v>Off-highway Gasoline, 2-Stroke /Construction &amp; Mining Equipt /Scrapers</v>
          </cell>
          <cell r="D1711" t="str">
            <v>Mobile - Non-Road Equipment - Gasoline</v>
          </cell>
          <cell r="G1711" t="str">
            <v>Mobile Sources</v>
          </cell>
          <cell r="H1711" t="str">
            <v>Off-highway Vehicle Gasoline, 2-Stroke</v>
          </cell>
          <cell r="I1711" t="str">
            <v>Construction and Mining Equipment</v>
          </cell>
          <cell r="J1711" t="str">
            <v>Scrapers</v>
          </cell>
          <cell r="L1711" t="str">
            <v>2005</v>
          </cell>
          <cell r="N1711">
            <v>40982</v>
          </cell>
        </row>
        <row r="1712">
          <cell r="A1712" t="str">
            <v>2260002021</v>
          </cell>
          <cell r="B1712" t="str">
            <v>Nonroad</v>
          </cell>
          <cell r="C1712" t="str">
            <v>Off-highway Gasoline, 2-Stroke /Construction &amp; Mining Equipt /Paving Equipt</v>
          </cell>
          <cell r="D1712" t="str">
            <v>Mobile - Non-Road Equipment - Gasoline</v>
          </cell>
          <cell r="G1712" t="str">
            <v>Mobile Sources</v>
          </cell>
          <cell r="H1712" t="str">
            <v>Off-highway Vehicle Gasoline, 2-Stroke</v>
          </cell>
          <cell r="I1712" t="str">
            <v>Construction and Mining Equipment</v>
          </cell>
          <cell r="J1712" t="str">
            <v>Paving Equipment</v>
          </cell>
          <cell r="N1712">
            <v>40982</v>
          </cell>
        </row>
        <row r="1713">
          <cell r="A1713" t="str">
            <v>2260002024</v>
          </cell>
          <cell r="B1713" t="str">
            <v>Nonroad</v>
          </cell>
          <cell r="C1713" t="str">
            <v>Off-highway Gasoline, 2-Stroke /Construction &amp; Mining Equipt /Surfacing Equipt</v>
          </cell>
          <cell r="D1713" t="str">
            <v>Mobile - Non-Road Equipment - Gasoline</v>
          </cell>
          <cell r="G1713" t="str">
            <v>Mobile Sources</v>
          </cell>
          <cell r="H1713" t="str">
            <v>Off-highway Vehicle Gasoline, 2-Stroke</v>
          </cell>
          <cell r="I1713" t="str">
            <v>Construction and Mining Equipment</v>
          </cell>
          <cell r="J1713" t="str">
            <v>Surfacing Equipment</v>
          </cell>
          <cell r="L1713" t="str">
            <v>2005</v>
          </cell>
          <cell r="N1713">
            <v>40982</v>
          </cell>
        </row>
        <row r="1714">
          <cell r="A1714" t="str">
            <v>2260002027</v>
          </cell>
          <cell r="B1714" t="str">
            <v>Nonroad</v>
          </cell>
          <cell r="C1714" t="str">
            <v>Off-highway Gasoline, 2-Stroke /Construction &amp; Mining Equipt /Signal Boards/Light Plants</v>
          </cell>
          <cell r="D1714" t="str">
            <v>Mobile - Non-Road Equipment - Gasoline</v>
          </cell>
          <cell r="G1714" t="str">
            <v>Mobile Sources</v>
          </cell>
          <cell r="H1714" t="str">
            <v>Off-highway Vehicle Gasoline, 2-Stroke</v>
          </cell>
          <cell r="I1714" t="str">
            <v>Construction and Mining Equipment</v>
          </cell>
          <cell r="J1714" t="str">
            <v>Signal Boards/Light Plants</v>
          </cell>
          <cell r="N1714">
            <v>40982</v>
          </cell>
        </row>
        <row r="1715">
          <cell r="A1715" t="str">
            <v>2260002030</v>
          </cell>
          <cell r="B1715" t="str">
            <v>Nonroad</v>
          </cell>
          <cell r="C1715" t="str">
            <v>Off-highway Gasoline, 2-Stroke /Construction &amp; Mining Equipt /Trenchers</v>
          </cell>
          <cell r="D1715" t="str">
            <v>Mobile - Non-Road Equipment - Gasoline</v>
          </cell>
          <cell r="G1715" t="str">
            <v>Mobile Sources</v>
          </cell>
          <cell r="H1715" t="str">
            <v>Off-highway Vehicle Gasoline, 2-Stroke</v>
          </cell>
          <cell r="I1715" t="str">
            <v>Construction and Mining Equipment</v>
          </cell>
          <cell r="J1715" t="str">
            <v>Trenchers</v>
          </cell>
          <cell r="L1715" t="str">
            <v>2005</v>
          </cell>
          <cell r="N1715">
            <v>40982</v>
          </cell>
        </row>
        <row r="1716">
          <cell r="A1716" t="str">
            <v>2260002033</v>
          </cell>
          <cell r="B1716" t="str">
            <v>Nonroad</v>
          </cell>
          <cell r="C1716" t="str">
            <v>Off-highway Gasoline, 2-Stroke /Construction &amp; Mining Equipt /Bore/Drill Rigs</v>
          </cell>
          <cell r="D1716" t="str">
            <v>Mobile - Non-Road Equipment - Gasoline</v>
          </cell>
          <cell r="G1716" t="str">
            <v>Mobile Sources</v>
          </cell>
          <cell r="H1716" t="str">
            <v>Off-highway Vehicle Gasoline, 2-Stroke</v>
          </cell>
          <cell r="I1716" t="str">
            <v>Construction and Mining Equipment</v>
          </cell>
          <cell r="J1716" t="str">
            <v>Bore/Drill Rigs</v>
          </cell>
          <cell r="L1716" t="str">
            <v>2005</v>
          </cell>
          <cell r="N1716">
            <v>40982</v>
          </cell>
        </row>
        <row r="1717">
          <cell r="A1717" t="str">
            <v>2260002036</v>
          </cell>
          <cell r="B1717" t="str">
            <v>Nonroad</v>
          </cell>
          <cell r="C1717" t="str">
            <v>Off-highway Gasoline, 2-Stroke /Construction &amp; Mining Equipt /Excavators</v>
          </cell>
          <cell r="D1717" t="str">
            <v>Mobile - Non-Road Equipment - Gasoline</v>
          </cell>
          <cell r="G1717" t="str">
            <v>Mobile Sources</v>
          </cell>
          <cell r="H1717" t="str">
            <v>Off-highway Vehicle Gasoline, 2-Stroke</v>
          </cell>
          <cell r="I1717" t="str">
            <v>Construction and Mining Equipment</v>
          </cell>
          <cell r="J1717" t="str">
            <v>Excavators</v>
          </cell>
          <cell r="L1717" t="str">
            <v>2005</v>
          </cell>
          <cell r="N1717">
            <v>40982</v>
          </cell>
        </row>
        <row r="1718">
          <cell r="A1718" t="str">
            <v>2260002039</v>
          </cell>
          <cell r="B1718" t="str">
            <v>Nonroad</v>
          </cell>
          <cell r="C1718" t="str">
            <v>Off-highway Gasoline, 2-Stroke /Construction &amp; Mining Equipt /Concrete/Industrial Saws</v>
          </cell>
          <cell r="D1718" t="str">
            <v>Mobile - Non-Road Equipment - Gasoline</v>
          </cell>
          <cell r="G1718" t="str">
            <v>Mobile Sources</v>
          </cell>
          <cell r="H1718" t="str">
            <v>Off-highway Vehicle Gasoline, 2-Stroke</v>
          </cell>
          <cell r="I1718" t="str">
            <v>Construction and Mining Equipment</v>
          </cell>
          <cell r="J1718" t="str">
            <v>Concrete/Industrial Saws</v>
          </cell>
          <cell r="N1718">
            <v>40982</v>
          </cell>
        </row>
        <row r="1719">
          <cell r="A1719" t="str">
            <v>2260002042</v>
          </cell>
          <cell r="B1719" t="str">
            <v>Nonroad</v>
          </cell>
          <cell r="C1719" t="str">
            <v>Off-highway Gasoline, 2-Stroke /Construction &amp; Mining Equipt /Cement &amp; Mortar Mixers</v>
          </cell>
          <cell r="D1719" t="str">
            <v>Mobile - Non-Road Equipment - Gasoline</v>
          </cell>
          <cell r="G1719" t="str">
            <v>Mobile Sources</v>
          </cell>
          <cell r="H1719" t="str">
            <v>Off-highway Vehicle Gasoline, 2-Stroke</v>
          </cell>
          <cell r="I1719" t="str">
            <v>Construction and Mining Equipment</v>
          </cell>
          <cell r="J1719" t="str">
            <v>Cement and Mortar Mixers</v>
          </cell>
          <cell r="L1719" t="str">
            <v>2005</v>
          </cell>
          <cell r="N1719">
            <v>40982</v>
          </cell>
        </row>
        <row r="1720">
          <cell r="A1720" t="str">
            <v>2260002045</v>
          </cell>
          <cell r="B1720" t="str">
            <v>Nonroad</v>
          </cell>
          <cell r="C1720" t="str">
            <v>Off-highway Gasoline, 2-Stroke /Construction &amp; Mining Equipt /Cranes</v>
          </cell>
          <cell r="D1720" t="str">
            <v>Mobile - Non-Road Equipment - Gasoline</v>
          </cell>
          <cell r="G1720" t="str">
            <v>Mobile Sources</v>
          </cell>
          <cell r="H1720" t="str">
            <v>Off-highway Vehicle Gasoline, 2-Stroke</v>
          </cell>
          <cell r="I1720" t="str">
            <v>Construction and Mining Equipment</v>
          </cell>
          <cell r="J1720" t="str">
            <v>Cranes</v>
          </cell>
          <cell r="L1720" t="str">
            <v>2005</v>
          </cell>
          <cell r="N1720">
            <v>40982</v>
          </cell>
        </row>
        <row r="1721">
          <cell r="A1721" t="str">
            <v>2260002048</v>
          </cell>
          <cell r="B1721" t="str">
            <v>Nonroad</v>
          </cell>
          <cell r="C1721" t="str">
            <v>Off-highway Gasoline, 2-Stroke /Construction &amp; Mining Equipt /Graders</v>
          </cell>
          <cell r="D1721" t="str">
            <v>Mobile - Non-Road Equipment - Gasoline</v>
          </cell>
          <cell r="G1721" t="str">
            <v>Mobile Sources</v>
          </cell>
          <cell r="H1721" t="str">
            <v>Off-highway Vehicle Gasoline, 2-Stroke</v>
          </cell>
          <cell r="I1721" t="str">
            <v>Construction and Mining Equipment</v>
          </cell>
          <cell r="J1721" t="str">
            <v>Graders</v>
          </cell>
          <cell r="L1721" t="str">
            <v>2005</v>
          </cell>
          <cell r="N1721">
            <v>40982</v>
          </cell>
        </row>
        <row r="1722">
          <cell r="A1722" t="str">
            <v>2260002051</v>
          </cell>
          <cell r="B1722" t="str">
            <v>Nonroad</v>
          </cell>
          <cell r="C1722" t="str">
            <v>Off-highway Gasoline, 2-Stroke /Construction &amp; Mining Equipt /Off-highway Trucks</v>
          </cell>
          <cell r="D1722" t="str">
            <v>Mobile - Non-Road Equipment - Gasoline</v>
          </cell>
          <cell r="G1722" t="str">
            <v>Mobile Sources</v>
          </cell>
          <cell r="H1722" t="str">
            <v>Off-highway Vehicle Gasoline, 2-Stroke</v>
          </cell>
          <cell r="I1722" t="str">
            <v>Construction and Mining Equipment</v>
          </cell>
          <cell r="J1722" t="str">
            <v>Off-highway Trucks</v>
          </cell>
          <cell r="L1722" t="str">
            <v>2005</v>
          </cell>
          <cell r="N1722">
            <v>40982</v>
          </cell>
        </row>
        <row r="1723">
          <cell r="A1723" t="str">
            <v>2260002054</v>
          </cell>
          <cell r="B1723" t="str">
            <v>Nonroad</v>
          </cell>
          <cell r="C1723" t="str">
            <v>Off-highway Gasoline, 2-Stroke /Construction &amp; Mining Equipt /Crushing/Processing Equipt</v>
          </cell>
          <cell r="D1723" t="str">
            <v>Mobile - Non-Road Equipment - Gasoline</v>
          </cell>
          <cell r="G1723" t="str">
            <v>Mobile Sources</v>
          </cell>
          <cell r="H1723" t="str">
            <v>Off-highway Vehicle Gasoline, 2-Stroke</v>
          </cell>
          <cell r="I1723" t="str">
            <v>Construction and Mining Equipment</v>
          </cell>
          <cell r="J1723" t="str">
            <v>Crushing/Processing Equipment</v>
          </cell>
          <cell r="N1723">
            <v>40982</v>
          </cell>
        </row>
        <row r="1724">
          <cell r="A1724" t="str">
            <v>2260002057</v>
          </cell>
          <cell r="B1724" t="str">
            <v>Nonroad</v>
          </cell>
          <cell r="C1724" t="str">
            <v>Off-highway Gasoline, 2-Stroke /Construction &amp; Mining Equipt /Rough Terrain Forklifts</v>
          </cell>
          <cell r="D1724" t="str">
            <v>Mobile - Non-Road Equipment - Gasoline</v>
          </cell>
          <cell r="G1724" t="str">
            <v>Mobile Sources</v>
          </cell>
          <cell r="H1724" t="str">
            <v>Off-highway Vehicle Gasoline, 2-Stroke</v>
          </cell>
          <cell r="I1724" t="str">
            <v>Construction and Mining Equipment</v>
          </cell>
          <cell r="J1724" t="str">
            <v>Rough Terrain Forklifts</v>
          </cell>
          <cell r="L1724" t="str">
            <v>2005</v>
          </cell>
          <cell r="N1724">
            <v>40982</v>
          </cell>
        </row>
        <row r="1725">
          <cell r="A1725" t="str">
            <v>2260002060</v>
          </cell>
          <cell r="B1725" t="str">
            <v>Nonroad</v>
          </cell>
          <cell r="C1725" t="str">
            <v>Off-highway Gasoline, 2-Stroke /Construction &amp; Mining Equipt /Rubber Tire Loaders</v>
          </cell>
          <cell r="D1725" t="str">
            <v>Mobile - Non-Road Equipment - Gasoline</v>
          </cell>
          <cell r="G1725" t="str">
            <v>Mobile Sources</v>
          </cell>
          <cell r="H1725" t="str">
            <v>Off-highway Vehicle Gasoline, 2-Stroke</v>
          </cell>
          <cell r="I1725" t="str">
            <v>Construction and Mining Equipment</v>
          </cell>
          <cell r="J1725" t="str">
            <v>Rubber Tire Loaders</v>
          </cell>
          <cell r="L1725" t="str">
            <v>2005</v>
          </cell>
          <cell r="N1725">
            <v>40982</v>
          </cell>
        </row>
        <row r="1726">
          <cell r="A1726" t="str">
            <v>2260002063</v>
          </cell>
          <cell r="B1726" t="str">
            <v>Nonroad</v>
          </cell>
          <cell r="C1726" t="str">
            <v>Off-highway Gasoline, 2-Stroke /Construction &amp; Mining Equipt /Rubber Tire Tractor/Dozers</v>
          </cell>
          <cell r="D1726" t="str">
            <v>Mobile - Non-Road Equipment - Gasoline</v>
          </cell>
          <cell r="G1726" t="str">
            <v>Mobile Sources</v>
          </cell>
          <cell r="H1726" t="str">
            <v>Off-highway Vehicle Gasoline, 2-Stroke</v>
          </cell>
          <cell r="I1726" t="str">
            <v>Construction and Mining Equipment</v>
          </cell>
          <cell r="J1726" t="str">
            <v>Rubber Tire Tractor/Dozers</v>
          </cell>
          <cell r="L1726" t="str">
            <v>2005</v>
          </cell>
          <cell r="N1726">
            <v>40982</v>
          </cell>
        </row>
        <row r="1727">
          <cell r="A1727" t="str">
            <v>2260002066</v>
          </cell>
          <cell r="B1727" t="str">
            <v>Nonroad</v>
          </cell>
          <cell r="C1727" t="str">
            <v>Off-highway Gasoline, 2-Stroke /Construction &amp; Mining Equipt /Tractors/Loaders/Backhoes</v>
          </cell>
          <cell r="D1727" t="str">
            <v>Mobile - Non-Road Equipment - Gasoline</v>
          </cell>
          <cell r="G1727" t="str">
            <v>Mobile Sources</v>
          </cell>
          <cell r="H1727" t="str">
            <v>Off-highway Vehicle Gasoline, 2-Stroke</v>
          </cell>
          <cell r="I1727" t="str">
            <v>Construction and Mining Equipment</v>
          </cell>
          <cell r="J1727" t="str">
            <v>Tractors/Loaders/Backhoes</v>
          </cell>
          <cell r="L1727" t="str">
            <v>2005</v>
          </cell>
          <cell r="N1727">
            <v>40982</v>
          </cell>
        </row>
        <row r="1728">
          <cell r="A1728" t="str">
            <v>2260002069</v>
          </cell>
          <cell r="B1728" t="str">
            <v>Nonroad</v>
          </cell>
          <cell r="C1728" t="str">
            <v>Off-highway Gasoline, 2-Stroke /Construction &amp; Mining Equipt /Crawler Tractor/Dozers</v>
          </cell>
          <cell r="D1728" t="str">
            <v>Mobile - Non-Road Equipment - Gasoline</v>
          </cell>
          <cell r="G1728" t="str">
            <v>Mobile Sources</v>
          </cell>
          <cell r="H1728" t="str">
            <v>Off-highway Vehicle Gasoline, 2-Stroke</v>
          </cell>
          <cell r="I1728" t="str">
            <v>Construction and Mining Equipment</v>
          </cell>
          <cell r="J1728" t="str">
            <v>Crawler Tractor/Dozers</v>
          </cell>
          <cell r="L1728" t="str">
            <v>2005</v>
          </cell>
          <cell r="N1728">
            <v>40982</v>
          </cell>
        </row>
        <row r="1729">
          <cell r="A1729" t="str">
            <v>2260002072</v>
          </cell>
          <cell r="B1729" t="str">
            <v>Nonroad</v>
          </cell>
          <cell r="C1729" t="str">
            <v>Off-highway Gasoline, 2-Stroke /Construction &amp; Mining Equipt /Skid Steer Loaders</v>
          </cell>
          <cell r="D1729" t="str">
            <v>Mobile - Non-Road Equipment - Gasoline</v>
          </cell>
          <cell r="G1729" t="str">
            <v>Mobile Sources</v>
          </cell>
          <cell r="H1729" t="str">
            <v>Off-highway Vehicle Gasoline, 2-Stroke</v>
          </cell>
          <cell r="I1729" t="str">
            <v>Construction and Mining Equipment</v>
          </cell>
          <cell r="J1729" t="str">
            <v>Skid Steer Loaders</v>
          </cell>
          <cell r="L1729" t="str">
            <v>2005</v>
          </cell>
          <cell r="N1729">
            <v>40982</v>
          </cell>
        </row>
        <row r="1730">
          <cell r="A1730" t="str">
            <v>2260002075</v>
          </cell>
          <cell r="B1730" t="str">
            <v>Nonroad</v>
          </cell>
          <cell r="C1730" t="str">
            <v>Off-highway Gasoline, 2-Stroke /Construction &amp; Mining Equipt /Off-highway Tractors</v>
          </cell>
          <cell r="D1730" t="str">
            <v>Mobile - Non-Road Equipment - Gasoline</v>
          </cell>
          <cell r="G1730" t="str">
            <v>Mobile Sources</v>
          </cell>
          <cell r="H1730" t="str">
            <v>Off-highway Vehicle Gasoline, 2-Stroke</v>
          </cell>
          <cell r="I1730" t="str">
            <v>Construction and Mining Equipment</v>
          </cell>
          <cell r="J1730" t="str">
            <v>Off-highway Tractors</v>
          </cell>
          <cell r="L1730" t="str">
            <v>2005</v>
          </cell>
          <cell r="N1730">
            <v>40982</v>
          </cell>
        </row>
        <row r="1731">
          <cell r="A1731" t="str">
            <v>2260002078</v>
          </cell>
          <cell r="B1731" t="str">
            <v>Nonroad</v>
          </cell>
          <cell r="C1731" t="str">
            <v>Off-highway Gasoline, 2-Stroke /Construction &amp; Mining Equipt /Dumpers/Tenders</v>
          </cell>
          <cell r="D1731" t="str">
            <v>Mobile - Non-Road Equipment - Gasoline</v>
          </cell>
          <cell r="G1731" t="str">
            <v>Mobile Sources</v>
          </cell>
          <cell r="H1731" t="str">
            <v>Off-highway Vehicle Gasoline, 2-Stroke</v>
          </cell>
          <cell r="I1731" t="str">
            <v>Construction and Mining Equipment</v>
          </cell>
          <cell r="J1731" t="str">
            <v>Dumpers/Tenders</v>
          </cell>
          <cell r="L1731" t="str">
            <v>2005</v>
          </cell>
          <cell r="N1731">
            <v>40982</v>
          </cell>
        </row>
        <row r="1732">
          <cell r="A1732" t="str">
            <v>2260002081</v>
          </cell>
          <cell r="B1732" t="str">
            <v>Nonroad</v>
          </cell>
          <cell r="C1732" t="str">
            <v>Off-highway Gasoline, 2-Stroke /Construction &amp; Mining Equipt /Other Construction Equipt</v>
          </cell>
          <cell r="D1732" t="str">
            <v>Mobile - Non-Road Equipment - Gasoline</v>
          </cell>
          <cell r="G1732" t="str">
            <v>Mobile Sources</v>
          </cell>
          <cell r="H1732" t="str">
            <v>Off-highway Vehicle Gasoline, 2-Stroke</v>
          </cell>
          <cell r="I1732" t="str">
            <v>Construction and Mining Equipment</v>
          </cell>
          <cell r="J1732" t="str">
            <v>Other Construction Equipment</v>
          </cell>
          <cell r="L1732" t="str">
            <v>2005</v>
          </cell>
          <cell r="N1732">
            <v>40982</v>
          </cell>
        </row>
        <row r="1733">
          <cell r="A1733" t="str">
            <v>2260003000</v>
          </cell>
          <cell r="B1733" t="str">
            <v>Nonroad</v>
          </cell>
          <cell r="C1733" t="str">
            <v>Off-highway Gasoline, 2-Stroke /Industrial Equipt /Total</v>
          </cell>
          <cell r="D1733" t="str">
            <v>Mobile - Non-Road Equipment - Gasoline</v>
          </cell>
          <cell r="G1733" t="str">
            <v>Mobile Sources</v>
          </cell>
          <cell r="H1733" t="str">
            <v>Off-highway Vehicle Gasoline, 2-Stroke</v>
          </cell>
          <cell r="I1733" t="str">
            <v>Industrial Equipment</v>
          </cell>
          <cell r="J1733" t="str">
            <v>Total</v>
          </cell>
          <cell r="L1733" t="str">
            <v>2005</v>
          </cell>
          <cell r="N1733">
            <v>40982</v>
          </cell>
        </row>
        <row r="1734">
          <cell r="A1734" t="str">
            <v>2260003010</v>
          </cell>
          <cell r="B1734" t="str">
            <v>Nonroad</v>
          </cell>
          <cell r="C1734" t="str">
            <v>Off-highway Gasoline, 2-Stroke /Industrial Equipt /Aerial Lifts</v>
          </cell>
          <cell r="D1734" t="str">
            <v>Mobile - Non-Road Equipment - Gasoline</v>
          </cell>
          <cell r="G1734" t="str">
            <v>Mobile Sources</v>
          </cell>
          <cell r="H1734" t="str">
            <v>Off-highway Vehicle Gasoline, 2-Stroke</v>
          </cell>
          <cell r="I1734" t="str">
            <v>Industrial Equipment</v>
          </cell>
          <cell r="J1734" t="str">
            <v>Aerial Lifts</v>
          </cell>
          <cell r="L1734" t="str">
            <v>2005</v>
          </cell>
          <cell r="N1734">
            <v>40982</v>
          </cell>
        </row>
        <row r="1735">
          <cell r="A1735" t="str">
            <v>2260003020</v>
          </cell>
          <cell r="B1735" t="str">
            <v>Nonroad</v>
          </cell>
          <cell r="C1735" t="str">
            <v>Off-highway Gasoline, 2-Stroke /Industrial Equipt /Forklifts</v>
          </cell>
          <cell r="D1735" t="str">
            <v>Mobile - Non-Road Equipment - Gasoline</v>
          </cell>
          <cell r="G1735" t="str">
            <v>Mobile Sources</v>
          </cell>
          <cell r="H1735" t="str">
            <v>Off-highway Vehicle Gasoline, 2-Stroke</v>
          </cell>
          <cell r="I1735" t="str">
            <v>Industrial Equipment</v>
          </cell>
          <cell r="J1735" t="str">
            <v>Forklifts</v>
          </cell>
          <cell r="L1735" t="str">
            <v>2005</v>
          </cell>
          <cell r="N1735">
            <v>40982</v>
          </cell>
        </row>
        <row r="1736">
          <cell r="A1736" t="str">
            <v>2260003030</v>
          </cell>
          <cell r="B1736" t="str">
            <v>Nonroad</v>
          </cell>
          <cell r="C1736" t="str">
            <v>Off-highway Gasoline, 2-Stroke /Industrial Equipt /Sweepers/Scrubbers</v>
          </cell>
          <cell r="D1736" t="str">
            <v>Mobile - Non-Road Equipment - Gasoline</v>
          </cell>
          <cell r="G1736" t="str">
            <v>Mobile Sources</v>
          </cell>
          <cell r="H1736" t="str">
            <v>Off-highway Vehicle Gasoline, 2-Stroke</v>
          </cell>
          <cell r="I1736" t="str">
            <v>Industrial Equipment</v>
          </cell>
          <cell r="J1736" t="str">
            <v>Sweepers/Scrubbers</v>
          </cell>
          <cell r="N1736">
            <v>40982</v>
          </cell>
        </row>
        <row r="1737">
          <cell r="A1737" t="str">
            <v>2260003040</v>
          </cell>
          <cell r="B1737" t="str">
            <v>Nonroad</v>
          </cell>
          <cell r="C1737" t="str">
            <v>Off-highway Gasoline, 2-Stroke /Industrial Equipt /Other General Industrial Equipt</v>
          </cell>
          <cell r="D1737" t="str">
            <v>Mobile - Non-Road Equipment - Gasoline</v>
          </cell>
          <cell r="G1737" t="str">
            <v>Mobile Sources</v>
          </cell>
          <cell r="H1737" t="str">
            <v>Off-highway Vehicle Gasoline, 2-Stroke</v>
          </cell>
          <cell r="I1737" t="str">
            <v>Industrial Equipment</v>
          </cell>
          <cell r="J1737" t="str">
            <v>Other General Industrial Equipment</v>
          </cell>
          <cell r="N1737">
            <v>40982</v>
          </cell>
        </row>
        <row r="1738">
          <cell r="A1738" t="str">
            <v>2260003050</v>
          </cell>
          <cell r="B1738" t="str">
            <v>Nonroad</v>
          </cell>
          <cell r="C1738" t="str">
            <v>Off-highway Gasoline, 2-Stroke /Industrial Equipt /Other Material H&amp;ling Equipt</v>
          </cell>
          <cell r="D1738" t="str">
            <v>Mobile - Non-Road Equipment - Gasoline</v>
          </cell>
          <cell r="G1738" t="str">
            <v>Mobile Sources</v>
          </cell>
          <cell r="H1738" t="str">
            <v>Off-highway Vehicle Gasoline, 2-Stroke</v>
          </cell>
          <cell r="I1738" t="str">
            <v>Industrial Equipment</v>
          </cell>
          <cell r="J1738" t="str">
            <v>Other Material Handling Equipment</v>
          </cell>
          <cell r="L1738" t="str">
            <v>2005</v>
          </cell>
          <cell r="N1738">
            <v>40982</v>
          </cell>
        </row>
        <row r="1739">
          <cell r="A1739" t="str">
            <v>2260003060</v>
          </cell>
          <cell r="B1739" t="str">
            <v>Nonroad</v>
          </cell>
          <cell r="C1739" t="str">
            <v>Off-highway Gasoline, 2-Stroke /Industrial Equipt /AC\Refrigeration</v>
          </cell>
          <cell r="D1739" t="str">
            <v>Mobile - Non-Road Equipment - Gasoline</v>
          </cell>
          <cell r="G1739" t="str">
            <v>Mobile Sources</v>
          </cell>
          <cell r="H1739" t="str">
            <v>Off-highway Vehicle Gasoline, 2-Stroke</v>
          </cell>
          <cell r="I1739" t="str">
            <v>Industrial Equipment</v>
          </cell>
          <cell r="J1739" t="str">
            <v>AC\Refrigeration</v>
          </cell>
          <cell r="L1739" t="str">
            <v>2005</v>
          </cell>
          <cell r="M1739">
            <v>36504</v>
          </cell>
          <cell r="N1739">
            <v>40982</v>
          </cell>
        </row>
        <row r="1740">
          <cell r="A1740" t="str">
            <v>2260003070</v>
          </cell>
          <cell r="B1740" t="str">
            <v>Nonroad</v>
          </cell>
          <cell r="C1740" t="str">
            <v>Off-highway Gasoline, 2-Stroke /Industrial Equipt /Terminal Tractors</v>
          </cell>
          <cell r="D1740" t="str">
            <v>Mobile - Non-Road Equipment - Gasoline</v>
          </cell>
          <cell r="G1740" t="str">
            <v>Mobile Sources</v>
          </cell>
          <cell r="H1740" t="str">
            <v>Off-highway Vehicle Gasoline, 2-Stroke</v>
          </cell>
          <cell r="I1740" t="str">
            <v>Industrial Equipment</v>
          </cell>
          <cell r="J1740" t="str">
            <v>Terminal Tractors</v>
          </cell>
          <cell r="L1740" t="str">
            <v>2005</v>
          </cell>
          <cell r="M1740">
            <v>36504</v>
          </cell>
          <cell r="N1740">
            <v>40982</v>
          </cell>
        </row>
        <row r="1741">
          <cell r="A1741" t="str">
            <v>2260004000</v>
          </cell>
          <cell r="B1741" t="str">
            <v>Nonroad</v>
          </cell>
          <cell r="C1741" t="str">
            <v>Off-highway Gasoline, 2-Stroke /Lawn &amp; Garden Equipt /All</v>
          </cell>
          <cell r="D1741" t="str">
            <v>Mobile - Non-Road Equipment - Gasoline</v>
          </cell>
          <cell r="G1741" t="str">
            <v>Mobile Sources</v>
          </cell>
          <cell r="H1741" t="str">
            <v>Off-highway Vehicle Gasoline, 2-Stroke</v>
          </cell>
          <cell r="I1741" t="str">
            <v>Lawn and Garden Equipment</v>
          </cell>
          <cell r="J1741" t="str">
            <v>All</v>
          </cell>
          <cell r="N1741">
            <v>40982</v>
          </cell>
        </row>
        <row r="1742">
          <cell r="A1742" t="str">
            <v>2260004010</v>
          </cell>
          <cell r="B1742" t="str">
            <v>Nonroad</v>
          </cell>
          <cell r="C1742" t="str">
            <v>Off-highway Gasoline, 2-Stroke /Lawn &amp; Garden Equipt /Lawn Mowers (Residential)</v>
          </cell>
          <cell r="D1742" t="str">
            <v>Mobile - Non-Road Equipment - Gasoline</v>
          </cell>
          <cell r="G1742" t="str">
            <v>Mobile Sources</v>
          </cell>
          <cell r="H1742" t="str">
            <v>Off-highway Vehicle Gasoline, 2-Stroke</v>
          </cell>
          <cell r="I1742" t="str">
            <v>Lawn and Garden Equipment</v>
          </cell>
          <cell r="J1742" t="str">
            <v>Lawn Mowers (Residential)</v>
          </cell>
          <cell r="L1742" t="str">
            <v>2005</v>
          </cell>
          <cell r="N1742">
            <v>40982</v>
          </cell>
        </row>
        <row r="1743">
          <cell r="A1743" t="str">
            <v>2260004011</v>
          </cell>
          <cell r="B1743" t="str">
            <v>Nonroad</v>
          </cell>
          <cell r="C1743" t="str">
            <v>Off-highway Gasoline, 2-Stroke /Lawn &amp; Garden Equipt /Lawn Mowers (Commercial)</v>
          </cell>
          <cell r="D1743" t="str">
            <v>Mobile - Non-Road Equipment - Gasoline</v>
          </cell>
          <cell r="G1743" t="str">
            <v>Mobile Sources</v>
          </cell>
          <cell r="H1743" t="str">
            <v>Off-highway Vehicle Gasoline, 2-Stroke</v>
          </cell>
          <cell r="I1743" t="str">
            <v>Lawn and Garden Equipment</v>
          </cell>
          <cell r="J1743" t="str">
            <v>Lawn Mowers (Commercial)</v>
          </cell>
          <cell r="L1743" t="str">
            <v>2005</v>
          </cell>
          <cell r="M1743">
            <v>36504</v>
          </cell>
          <cell r="N1743">
            <v>40982</v>
          </cell>
        </row>
        <row r="1744">
          <cell r="A1744" t="str">
            <v>2260004015</v>
          </cell>
          <cell r="B1744" t="str">
            <v>Nonroad</v>
          </cell>
          <cell r="C1744" t="str">
            <v>Off-highway Gasoline, 2-Stroke /Lawn &amp; Garden Equipt /Rotary Tillers &lt; 6 HP (Residential)</v>
          </cell>
          <cell r="D1744" t="str">
            <v>Mobile - Non-Road Equipment - Gasoline</v>
          </cell>
          <cell r="G1744" t="str">
            <v>Mobile Sources</v>
          </cell>
          <cell r="H1744" t="str">
            <v>Off-highway Vehicle Gasoline, 2-Stroke</v>
          </cell>
          <cell r="I1744" t="str">
            <v>Lawn and Garden Equipment</v>
          </cell>
          <cell r="J1744" t="str">
            <v>Rotary Tillers &lt; 6 HP (Residential)</v>
          </cell>
          <cell r="N1744">
            <v>40982</v>
          </cell>
        </row>
        <row r="1745">
          <cell r="A1745" t="str">
            <v>2260004016</v>
          </cell>
          <cell r="B1745" t="str">
            <v>Nonroad</v>
          </cell>
          <cell r="C1745" t="str">
            <v>Off-highway Gasoline, 2-Stroke /Lawn &amp; Garden Equipt /Rotary Tillers &lt; 6 HP (Commercial)</v>
          </cell>
          <cell r="D1745" t="str">
            <v>Mobile - Non-Road Equipment - Gasoline</v>
          </cell>
          <cell r="G1745" t="str">
            <v>Mobile Sources</v>
          </cell>
          <cell r="H1745" t="str">
            <v>Off-highway Vehicle Gasoline, 2-Stroke</v>
          </cell>
          <cell r="I1745" t="str">
            <v>Lawn and Garden Equipment</v>
          </cell>
          <cell r="J1745" t="str">
            <v>Rotary Tillers &lt; 6 HP (Commercial)</v>
          </cell>
          <cell r="M1745">
            <v>36504</v>
          </cell>
          <cell r="N1745">
            <v>40982</v>
          </cell>
        </row>
        <row r="1746">
          <cell r="A1746" t="str">
            <v>2260004020</v>
          </cell>
          <cell r="B1746" t="str">
            <v>Nonroad</v>
          </cell>
          <cell r="C1746" t="str">
            <v>Off-highway Gasoline, 2-Stroke /Lawn &amp; Garden Equipt /Chain Saws &lt; 6 HP (Residential)</v>
          </cell>
          <cell r="D1746" t="str">
            <v>Mobile - Non-Road Equipment - Gasoline</v>
          </cell>
          <cell r="G1746" t="str">
            <v>Mobile Sources</v>
          </cell>
          <cell r="H1746" t="str">
            <v>Off-highway Vehicle Gasoline, 2-Stroke</v>
          </cell>
          <cell r="I1746" t="str">
            <v>Lawn and Garden Equipment</v>
          </cell>
          <cell r="J1746" t="str">
            <v>Chain Saws &lt; 6 HP (Residential)</v>
          </cell>
          <cell r="N1746">
            <v>40982</v>
          </cell>
        </row>
        <row r="1747">
          <cell r="A1747" t="str">
            <v>2260004021</v>
          </cell>
          <cell r="B1747" t="str">
            <v>Nonroad</v>
          </cell>
          <cell r="C1747" t="str">
            <v>Off-highway Gasoline, 2-Stroke /Lawn &amp; Garden Equipt /Chain Saws &lt; 6 HP (Commercial)</v>
          </cell>
          <cell r="D1747" t="str">
            <v>Mobile - Non-Road Equipment - Gasoline</v>
          </cell>
          <cell r="G1747" t="str">
            <v>Mobile Sources</v>
          </cell>
          <cell r="H1747" t="str">
            <v>Off-highway Vehicle Gasoline, 2-Stroke</v>
          </cell>
          <cell r="I1747" t="str">
            <v>Lawn and Garden Equipment</v>
          </cell>
          <cell r="J1747" t="str">
            <v>Chain Saws &lt; 6 HP (Commercial)</v>
          </cell>
          <cell r="M1747">
            <v>36504</v>
          </cell>
          <cell r="N1747">
            <v>40982</v>
          </cell>
        </row>
        <row r="1748">
          <cell r="A1748" t="str">
            <v>2260004025</v>
          </cell>
          <cell r="B1748" t="str">
            <v>Nonroad</v>
          </cell>
          <cell r="C1748" t="str">
            <v>Off-highway Gasoline, 2-Stroke /Lawn &amp; Garden Equipt /Trimmers/Edgers/Brush Cutters (Residential)</v>
          </cell>
          <cell r="D1748" t="str">
            <v>Mobile - Non-Road Equipment - Gasoline</v>
          </cell>
          <cell r="G1748" t="str">
            <v>Mobile Sources</v>
          </cell>
          <cell r="H1748" t="str">
            <v>Off-highway Vehicle Gasoline, 2-Stroke</v>
          </cell>
          <cell r="I1748" t="str">
            <v>Lawn and Garden Equipment</v>
          </cell>
          <cell r="J1748" t="str">
            <v>Trimmers/Edgers/Brush Cutters (Residential)</v>
          </cell>
          <cell r="N1748">
            <v>40982</v>
          </cell>
        </row>
        <row r="1749">
          <cell r="A1749" t="str">
            <v>2260004026</v>
          </cell>
          <cell r="B1749" t="str">
            <v>Nonroad</v>
          </cell>
          <cell r="C1749" t="str">
            <v>Off-highway Gasoline, 2-Stroke /Lawn &amp; Garden Equipt /Trimmers/Edgers/Brush Cutters (Commercial)</v>
          </cell>
          <cell r="D1749" t="str">
            <v>Mobile - Non-Road Equipment - Gasoline</v>
          </cell>
          <cell r="G1749" t="str">
            <v>Mobile Sources</v>
          </cell>
          <cell r="H1749" t="str">
            <v>Off-highway Vehicle Gasoline, 2-Stroke</v>
          </cell>
          <cell r="I1749" t="str">
            <v>Lawn and Garden Equipment</v>
          </cell>
          <cell r="J1749" t="str">
            <v>Trimmers/Edgers/Brush Cutters (Commercial)</v>
          </cell>
          <cell r="M1749">
            <v>36504</v>
          </cell>
          <cell r="N1749">
            <v>40982</v>
          </cell>
        </row>
        <row r="1750">
          <cell r="A1750" t="str">
            <v>2260004030</v>
          </cell>
          <cell r="B1750" t="str">
            <v>Nonroad</v>
          </cell>
          <cell r="C1750" t="str">
            <v>Off-highway Gasoline, 2-Stroke /Lawn &amp; Garden Equipt /Leafblowers/Vacuums (Residential)</v>
          </cell>
          <cell r="D1750" t="str">
            <v>Mobile - Non-Road Equipment - Gasoline</v>
          </cell>
          <cell r="G1750" t="str">
            <v>Mobile Sources</v>
          </cell>
          <cell r="H1750" t="str">
            <v>Off-highway Vehicle Gasoline, 2-Stroke</v>
          </cell>
          <cell r="I1750" t="str">
            <v>Lawn and Garden Equipment</v>
          </cell>
          <cell r="J1750" t="str">
            <v>Leafblowers/Vacuums (Residential)</v>
          </cell>
          <cell r="N1750">
            <v>40982</v>
          </cell>
        </row>
        <row r="1751">
          <cell r="A1751" t="str">
            <v>2260004031</v>
          </cell>
          <cell r="B1751" t="str">
            <v>Nonroad</v>
          </cell>
          <cell r="C1751" t="str">
            <v>Off-highway Gasoline, 2-Stroke /Lawn &amp; Garden Equipt /Leafblowers/Vacuums (Commercial)</v>
          </cell>
          <cell r="D1751" t="str">
            <v>Mobile - Non-Road Equipment - Gasoline</v>
          </cell>
          <cell r="G1751" t="str">
            <v>Mobile Sources</v>
          </cell>
          <cell r="H1751" t="str">
            <v>Off-highway Vehicle Gasoline, 2-Stroke</v>
          </cell>
          <cell r="I1751" t="str">
            <v>Lawn and Garden Equipment</v>
          </cell>
          <cell r="J1751" t="str">
            <v>Leafblowers/Vacuums (Commercial)</v>
          </cell>
          <cell r="M1751">
            <v>36504</v>
          </cell>
          <cell r="N1751">
            <v>40982</v>
          </cell>
        </row>
        <row r="1752">
          <cell r="A1752" t="str">
            <v>2260004035</v>
          </cell>
          <cell r="B1752" t="str">
            <v>Nonroad</v>
          </cell>
          <cell r="C1752" t="str">
            <v>Off-highway Gasoline, 2-Stroke /Lawn &amp; Garden Equipt /Snowblowers (Residential)</v>
          </cell>
          <cell r="D1752" t="str">
            <v>Mobile - Non-Road Equipment - Gasoline</v>
          </cell>
          <cell r="G1752" t="str">
            <v>Mobile Sources</v>
          </cell>
          <cell r="H1752" t="str">
            <v>Off-highway Vehicle Gasoline, 2-Stroke</v>
          </cell>
          <cell r="I1752" t="str">
            <v>Lawn and Garden Equipment</v>
          </cell>
          <cell r="J1752" t="str">
            <v>Snowblowers (Residential)</v>
          </cell>
          <cell r="N1752">
            <v>40982</v>
          </cell>
        </row>
        <row r="1753">
          <cell r="A1753" t="str">
            <v>2260004036</v>
          </cell>
          <cell r="B1753" t="str">
            <v>Nonroad</v>
          </cell>
          <cell r="C1753" t="str">
            <v>Off-highway Gasoline, 2-Stroke /Lawn &amp; Garden Equipt /Snowblowers (Commercial)</v>
          </cell>
          <cell r="D1753" t="str">
            <v>Mobile - Non-Road Equipment - Gasoline</v>
          </cell>
          <cell r="G1753" t="str">
            <v>Mobile Sources</v>
          </cell>
          <cell r="H1753" t="str">
            <v>Off-highway Vehicle Gasoline, 2-Stroke</v>
          </cell>
          <cell r="I1753" t="str">
            <v>Lawn and Garden Equipment</v>
          </cell>
          <cell r="J1753" t="str">
            <v>Snowblowers (Commercial)</v>
          </cell>
          <cell r="M1753">
            <v>36504</v>
          </cell>
          <cell r="N1753">
            <v>40982</v>
          </cell>
        </row>
        <row r="1754">
          <cell r="A1754" t="str">
            <v>2260004040</v>
          </cell>
          <cell r="B1754" t="str">
            <v>Nonroad</v>
          </cell>
          <cell r="C1754" t="str">
            <v>Off-highway Gasoline, 2-Stroke /Lawn &amp; Garden Equipt /Rear Engine Riding Mowers (Residential)</v>
          </cell>
          <cell r="D1754" t="str">
            <v>Mobile - Non-Road Equipment - Gasoline</v>
          </cell>
          <cell r="G1754" t="str">
            <v>Mobile Sources</v>
          </cell>
          <cell r="H1754" t="str">
            <v>Off-highway Vehicle Gasoline, 2-Stroke</v>
          </cell>
          <cell r="I1754" t="str">
            <v>Lawn and Garden Equipment</v>
          </cell>
          <cell r="J1754" t="str">
            <v>Rear Engine Riding Mowers (Residential)</v>
          </cell>
          <cell r="L1754" t="str">
            <v>2005</v>
          </cell>
          <cell r="N1754">
            <v>40982</v>
          </cell>
        </row>
        <row r="1755">
          <cell r="A1755" t="str">
            <v>2260004041</v>
          </cell>
          <cell r="B1755" t="str">
            <v>Nonroad</v>
          </cell>
          <cell r="C1755" t="str">
            <v>Off-highway Gasoline, 2-Stroke /Lawn &amp; Garden Equipt /Rear Engine Riding Mowers (Commercial)</v>
          </cell>
          <cell r="D1755" t="str">
            <v>Mobile - Non-Road Equipment - Gasoline</v>
          </cell>
          <cell r="G1755" t="str">
            <v>Mobile Sources</v>
          </cell>
          <cell r="H1755" t="str">
            <v>Off-highway Vehicle Gasoline, 2-Stroke</v>
          </cell>
          <cell r="I1755" t="str">
            <v>Lawn and Garden Equipment</v>
          </cell>
          <cell r="J1755" t="str">
            <v>Rear Engine Riding Mowers (Commercial)</v>
          </cell>
          <cell r="L1755" t="str">
            <v>2005</v>
          </cell>
          <cell r="M1755">
            <v>36504</v>
          </cell>
          <cell r="N1755">
            <v>40982</v>
          </cell>
        </row>
        <row r="1756">
          <cell r="A1756" t="str">
            <v>2260004045</v>
          </cell>
          <cell r="B1756" t="str">
            <v>Nonroad</v>
          </cell>
          <cell r="C1756" t="str">
            <v>Off-highway Gasoline, 2-Stroke /Lawn &amp; Garden Equipt /Front Mowers (Residential)</v>
          </cell>
          <cell r="D1756" t="str">
            <v>Mobile - Non-Road Equipment - Gasoline</v>
          </cell>
          <cell r="G1756" t="str">
            <v>Mobile Sources</v>
          </cell>
          <cell r="H1756" t="str">
            <v>Off-highway Vehicle Gasoline, 2-Stroke</v>
          </cell>
          <cell r="I1756" t="str">
            <v>Lawn and Garden Equipment</v>
          </cell>
          <cell r="J1756" t="str">
            <v>Front Mowers (Residential)</v>
          </cell>
          <cell r="L1756" t="str">
            <v>2005</v>
          </cell>
          <cell r="N1756">
            <v>40982</v>
          </cell>
        </row>
        <row r="1757">
          <cell r="A1757" t="str">
            <v>2260004046</v>
          </cell>
          <cell r="B1757" t="str">
            <v>Nonroad</v>
          </cell>
          <cell r="C1757" t="str">
            <v>Off-highway Gasoline, 2-Stroke /Lawn &amp; Garden Equipt /Front Mowers (Commercial)</v>
          </cell>
          <cell r="D1757" t="str">
            <v>Mobile - Non-Road Equipment - Gasoline</v>
          </cell>
          <cell r="G1757" t="str">
            <v>Mobile Sources</v>
          </cell>
          <cell r="H1757" t="str">
            <v>Off-highway Vehicle Gasoline, 2-Stroke</v>
          </cell>
          <cell r="I1757" t="str">
            <v>Lawn and Garden Equipment</v>
          </cell>
          <cell r="J1757" t="str">
            <v>Front Mowers (Commercial)</v>
          </cell>
          <cell r="L1757" t="str">
            <v>2005</v>
          </cell>
          <cell r="M1757">
            <v>36504</v>
          </cell>
          <cell r="N1757">
            <v>40982</v>
          </cell>
        </row>
        <row r="1758">
          <cell r="A1758" t="str">
            <v>2260004050</v>
          </cell>
          <cell r="B1758" t="str">
            <v>Nonroad</v>
          </cell>
          <cell r="C1758" t="str">
            <v>Off-highway Gasoline, 2-Stroke /Lawn &amp; Garden Equipt /Shredders &lt; 6 HP (Residential)</v>
          </cell>
          <cell r="D1758" t="str">
            <v>Mobile - Non-Road Equipment - Gasoline</v>
          </cell>
          <cell r="G1758" t="str">
            <v>Mobile Sources</v>
          </cell>
          <cell r="H1758" t="str">
            <v>Off-highway Vehicle Gasoline, 2-Stroke</v>
          </cell>
          <cell r="I1758" t="str">
            <v>Lawn and Garden Equipment</v>
          </cell>
          <cell r="J1758" t="str">
            <v>Shredders &lt; 6 HP (Residential)</v>
          </cell>
          <cell r="L1758" t="str">
            <v>2005</v>
          </cell>
          <cell r="N1758">
            <v>40982</v>
          </cell>
        </row>
        <row r="1759">
          <cell r="A1759" t="str">
            <v>2260004051</v>
          </cell>
          <cell r="B1759" t="str">
            <v>Nonroad</v>
          </cell>
          <cell r="C1759" t="str">
            <v>Off-highway Gasoline, 2-Stroke /Lawn &amp; Garden Equipt /Shredders &lt; 6 HP (Commercial)</v>
          </cell>
          <cell r="D1759" t="str">
            <v>Mobile - Non-Road Equipment - Gasoline</v>
          </cell>
          <cell r="G1759" t="str">
            <v>Mobile Sources</v>
          </cell>
          <cell r="H1759" t="str">
            <v>Off-highway Vehicle Gasoline, 2-Stroke</v>
          </cell>
          <cell r="I1759" t="str">
            <v>Lawn and Garden Equipment</v>
          </cell>
          <cell r="J1759" t="str">
            <v>Shredders &lt; 6 HP (Commercial)</v>
          </cell>
          <cell r="L1759" t="str">
            <v>2005</v>
          </cell>
          <cell r="M1759">
            <v>36504</v>
          </cell>
          <cell r="N1759">
            <v>40982</v>
          </cell>
        </row>
        <row r="1760">
          <cell r="A1760" t="str">
            <v>2260004055</v>
          </cell>
          <cell r="B1760" t="str">
            <v>Nonroad</v>
          </cell>
          <cell r="C1760" t="str">
            <v>Off-highway Gasoline, 2-Stroke /Lawn &amp; Garden Equipt /Lawn &amp; Garden Tractors (Residential)</v>
          </cell>
          <cell r="D1760" t="str">
            <v>Mobile - Non-Road Equipment - Gasoline</v>
          </cell>
          <cell r="G1760" t="str">
            <v>Mobile Sources</v>
          </cell>
          <cell r="H1760" t="str">
            <v>Off-highway Vehicle Gasoline, 2-Stroke</v>
          </cell>
          <cell r="I1760" t="str">
            <v>Lawn and Garden Equipment</v>
          </cell>
          <cell r="J1760" t="str">
            <v>Lawn and Garden Tractors (Residential)</v>
          </cell>
          <cell r="L1760" t="str">
            <v>2005</v>
          </cell>
          <cell r="N1760">
            <v>40982</v>
          </cell>
        </row>
        <row r="1761">
          <cell r="A1761" t="str">
            <v>2260004056</v>
          </cell>
          <cell r="B1761" t="str">
            <v>Nonroad</v>
          </cell>
          <cell r="C1761" t="str">
            <v>Off-highway Gasoline, 2-Stroke /Lawn &amp; Garden Equipt /Lawn &amp; Garden Tractors (Commercial)</v>
          </cell>
          <cell r="D1761" t="str">
            <v>Mobile - Non-Road Equipment - Gasoline</v>
          </cell>
          <cell r="G1761" t="str">
            <v>Mobile Sources</v>
          </cell>
          <cell r="H1761" t="str">
            <v>Off-highway Vehicle Gasoline, 2-Stroke</v>
          </cell>
          <cell r="I1761" t="str">
            <v>Lawn and Garden Equipment</v>
          </cell>
          <cell r="J1761" t="str">
            <v>Lawn and Garden Tractors (Commercial)</v>
          </cell>
          <cell r="L1761" t="str">
            <v>2005</v>
          </cell>
          <cell r="M1761">
            <v>36504</v>
          </cell>
          <cell r="N1761">
            <v>40982</v>
          </cell>
        </row>
        <row r="1762">
          <cell r="A1762" t="str">
            <v>2260004060</v>
          </cell>
          <cell r="B1762" t="str">
            <v>Nonroad</v>
          </cell>
          <cell r="C1762" t="str">
            <v>Off-highway Gasoline, 2-Stroke /Lawn &amp; Garden Equipt /Wood Splitters (Residential)</v>
          </cell>
          <cell r="D1762" t="str">
            <v>Mobile - Non-Road Equipment - Gasoline</v>
          </cell>
          <cell r="G1762" t="str">
            <v>Mobile Sources</v>
          </cell>
          <cell r="H1762" t="str">
            <v>Off-highway Vehicle Gasoline, 2-Stroke</v>
          </cell>
          <cell r="I1762" t="str">
            <v>Lawn and Garden Equipment</v>
          </cell>
          <cell r="J1762" t="str">
            <v>Wood Splitters (Residential)</v>
          </cell>
          <cell r="L1762" t="str">
            <v>2005</v>
          </cell>
          <cell r="N1762">
            <v>40982</v>
          </cell>
        </row>
        <row r="1763">
          <cell r="A1763" t="str">
            <v>2260004061</v>
          </cell>
          <cell r="B1763" t="str">
            <v>Nonroad</v>
          </cell>
          <cell r="C1763" t="str">
            <v>Off-highway Gasoline, 2-Stroke /Lawn &amp; Garden Equipt /Wood Splitters (Commercial)</v>
          </cell>
          <cell r="D1763" t="str">
            <v>Mobile - Non-Road Equipment - Gasoline</v>
          </cell>
          <cell r="G1763" t="str">
            <v>Mobile Sources</v>
          </cell>
          <cell r="H1763" t="str">
            <v>Off-highway Vehicle Gasoline, 2-Stroke</v>
          </cell>
          <cell r="I1763" t="str">
            <v>Lawn and Garden Equipment</v>
          </cell>
          <cell r="J1763" t="str">
            <v>Wood Splitters (Commercial)</v>
          </cell>
          <cell r="L1763" t="str">
            <v>2005</v>
          </cell>
          <cell r="M1763">
            <v>36504</v>
          </cell>
          <cell r="N1763">
            <v>40982</v>
          </cell>
        </row>
        <row r="1764">
          <cell r="A1764" t="str">
            <v>2260004065</v>
          </cell>
          <cell r="B1764" t="str">
            <v>Nonroad</v>
          </cell>
          <cell r="C1764" t="str">
            <v>Off-highway Gasoline, 2-Stroke /Lawn &amp; Garden Equipt /Chippers/Stump Grinders (Residential)</v>
          </cell>
          <cell r="D1764" t="str">
            <v>Mobile - Non-Road Equipment - Gasoline</v>
          </cell>
          <cell r="G1764" t="str">
            <v>Mobile Sources</v>
          </cell>
          <cell r="H1764" t="str">
            <v>Off-highway Vehicle Gasoline, 2-Stroke</v>
          </cell>
          <cell r="I1764" t="str">
            <v>Lawn and Garden Equipment</v>
          </cell>
          <cell r="J1764" t="str">
            <v>Chippers/Stump Grinders (Residential)</v>
          </cell>
          <cell r="L1764" t="str">
            <v>2005</v>
          </cell>
          <cell r="N1764">
            <v>40982</v>
          </cell>
        </row>
        <row r="1765">
          <cell r="A1765" t="str">
            <v>2260004066</v>
          </cell>
          <cell r="B1765" t="str">
            <v>Nonroad</v>
          </cell>
          <cell r="C1765" t="str">
            <v>Off-highway Gasoline, 2-Stroke /Lawn &amp; Garden Equipt /Chippers/Stump Grinders (Commercial)</v>
          </cell>
          <cell r="D1765" t="str">
            <v>Mobile - Non-Road Equipment - Gasoline</v>
          </cell>
          <cell r="G1765" t="str">
            <v>Mobile Sources</v>
          </cell>
          <cell r="H1765" t="str">
            <v>Off-highway Vehicle Gasoline, 2-Stroke</v>
          </cell>
          <cell r="I1765" t="str">
            <v>Lawn and Garden Equipment</v>
          </cell>
          <cell r="J1765" t="str">
            <v>Chippers/Stump Grinders (Commercial)</v>
          </cell>
          <cell r="L1765" t="str">
            <v>2005</v>
          </cell>
          <cell r="M1765">
            <v>36504</v>
          </cell>
          <cell r="N1765">
            <v>40982</v>
          </cell>
        </row>
        <row r="1766">
          <cell r="A1766" t="str">
            <v>2260004070</v>
          </cell>
          <cell r="B1766" t="str">
            <v>Nonroad</v>
          </cell>
          <cell r="C1766" t="str">
            <v>Off-highway Gasoline, 2-Stroke /Lawn &amp; Garden Equipt /Commercial Turf Equipt</v>
          </cell>
          <cell r="D1766" t="str">
            <v>Mobile - Non-Road Equipment - Gasoline</v>
          </cell>
          <cell r="G1766" t="str">
            <v>Mobile Sources</v>
          </cell>
          <cell r="H1766" t="str">
            <v>Off-highway Vehicle Gasoline, 2-Stroke</v>
          </cell>
          <cell r="I1766" t="str">
            <v>Lawn and Garden Equipment</v>
          </cell>
          <cell r="J1766" t="str">
            <v>Commercial Turf Equipment</v>
          </cell>
          <cell r="K1766" t="str">
            <v>2260004071</v>
          </cell>
          <cell r="L1766" t="str">
            <v>2005</v>
          </cell>
          <cell r="N1766">
            <v>40982</v>
          </cell>
        </row>
        <row r="1767">
          <cell r="A1767" t="str">
            <v>2260004071</v>
          </cell>
          <cell r="B1767" t="str">
            <v>Nonroad</v>
          </cell>
          <cell r="C1767" t="str">
            <v>Off-highway Gasoline, 2-Stroke /Lawn &amp; Garden Equipt /Turf Equipt (Commercial)</v>
          </cell>
          <cell r="D1767" t="str">
            <v>Mobile - Non-Road Equipment - Gasoline</v>
          </cell>
          <cell r="G1767" t="str">
            <v>Mobile Sources</v>
          </cell>
          <cell r="H1767" t="str">
            <v>Off-highway Vehicle Gasoline, 2-Stroke</v>
          </cell>
          <cell r="I1767" t="str">
            <v>Lawn and Garden Equipment</v>
          </cell>
          <cell r="J1767" t="str">
            <v>Turf Equipment (Commercial)</v>
          </cell>
          <cell r="M1767">
            <v>36504</v>
          </cell>
          <cell r="N1767">
            <v>40982</v>
          </cell>
        </row>
        <row r="1768">
          <cell r="A1768" t="str">
            <v>2260004075</v>
          </cell>
          <cell r="B1768" t="str">
            <v>Nonroad</v>
          </cell>
          <cell r="C1768" t="str">
            <v>Off-highway Gasoline, 2-Stroke /Lawn &amp; Garden Equipt /Other Lawn &amp; Garden Equipt (Residential)</v>
          </cell>
          <cell r="D1768" t="str">
            <v>Mobile - Non-Road Equipment - Gasoline</v>
          </cell>
          <cell r="G1768" t="str">
            <v>Mobile Sources</v>
          </cell>
          <cell r="H1768" t="str">
            <v>Off-highway Vehicle Gasoline, 2-Stroke</v>
          </cell>
          <cell r="I1768" t="str">
            <v>Lawn and Garden Equipment</v>
          </cell>
          <cell r="J1768" t="str">
            <v>Other Lawn and Garden Equipment (Residential)</v>
          </cell>
          <cell r="L1768" t="str">
            <v>2005</v>
          </cell>
          <cell r="N1768">
            <v>40982</v>
          </cell>
        </row>
        <row r="1769">
          <cell r="A1769" t="str">
            <v>2260004076</v>
          </cell>
          <cell r="B1769" t="str">
            <v>Nonroad</v>
          </cell>
          <cell r="C1769" t="str">
            <v>Off-highway Gasoline, 2-Stroke /Lawn &amp; Garden Equipt /Other Lawn &amp; Garden Equipt (Commercial)</v>
          </cell>
          <cell r="D1769" t="str">
            <v>Mobile - Non-Road Equipment - Gasoline</v>
          </cell>
          <cell r="G1769" t="str">
            <v>Mobile Sources</v>
          </cell>
          <cell r="H1769" t="str">
            <v>Off-highway Vehicle Gasoline, 2-Stroke</v>
          </cell>
          <cell r="I1769" t="str">
            <v>Lawn and Garden Equipment</v>
          </cell>
          <cell r="J1769" t="str">
            <v>Other Lawn and Garden Equipment (Commercial)</v>
          </cell>
          <cell r="L1769" t="str">
            <v>2005</v>
          </cell>
          <cell r="M1769">
            <v>36504</v>
          </cell>
          <cell r="N1769">
            <v>40982</v>
          </cell>
        </row>
        <row r="1770">
          <cell r="A1770" t="str">
            <v>2260005000</v>
          </cell>
          <cell r="B1770" t="str">
            <v>Nonroad</v>
          </cell>
          <cell r="C1770" t="str">
            <v>Off-highway Gasoline, 2-Stroke /Agricultural Equipt /Total</v>
          </cell>
          <cell r="D1770" t="str">
            <v>Mobile - Non-Road Equipment - Gasoline</v>
          </cell>
          <cell r="G1770" t="str">
            <v>Mobile Sources</v>
          </cell>
          <cell r="H1770" t="str">
            <v>Off-highway Vehicle Gasoline, 2-Stroke</v>
          </cell>
          <cell r="I1770" t="str">
            <v>Agricultural Equipment</v>
          </cell>
          <cell r="J1770" t="str">
            <v>Total</v>
          </cell>
          <cell r="L1770" t="str">
            <v>2005</v>
          </cell>
          <cell r="N1770">
            <v>40982</v>
          </cell>
        </row>
        <row r="1771">
          <cell r="A1771" t="str">
            <v>2260005010</v>
          </cell>
          <cell r="B1771" t="str">
            <v>Nonroad</v>
          </cell>
          <cell r="C1771" t="str">
            <v>Off-highway Gasoline, 2-Stroke /Agricultural Equipt /2-Wheel Tractors</v>
          </cell>
          <cell r="D1771" t="str">
            <v>Mobile - Non-Road Equipment - Gasoline</v>
          </cell>
          <cell r="G1771" t="str">
            <v>Mobile Sources</v>
          </cell>
          <cell r="H1771" t="str">
            <v>Off-highway Vehicle Gasoline, 2-Stroke</v>
          </cell>
          <cell r="I1771" t="str">
            <v>Agricultural Equipment</v>
          </cell>
          <cell r="J1771" t="str">
            <v>2-Wheel Tractors</v>
          </cell>
          <cell r="L1771" t="str">
            <v>2005</v>
          </cell>
          <cell r="N1771">
            <v>40982</v>
          </cell>
        </row>
        <row r="1772">
          <cell r="A1772" t="str">
            <v>2260005015</v>
          </cell>
          <cell r="B1772" t="str">
            <v>Nonroad</v>
          </cell>
          <cell r="C1772" t="str">
            <v>Off-highway Gasoline, 2-Stroke /Agricultural Equipt /Agricultural Tractors</v>
          </cell>
          <cell r="D1772" t="str">
            <v>Mobile - Non-Road Equipment - Gasoline</v>
          </cell>
          <cell r="G1772" t="str">
            <v>Mobile Sources</v>
          </cell>
          <cell r="H1772" t="str">
            <v>Off-highway Vehicle Gasoline, 2-Stroke</v>
          </cell>
          <cell r="I1772" t="str">
            <v>Agricultural Equipment</v>
          </cell>
          <cell r="J1772" t="str">
            <v>Agricultural Tractors</v>
          </cell>
          <cell r="L1772" t="str">
            <v>2005</v>
          </cell>
          <cell r="N1772">
            <v>40982</v>
          </cell>
        </row>
        <row r="1773">
          <cell r="A1773" t="str">
            <v>2260005020</v>
          </cell>
          <cell r="B1773" t="str">
            <v>Nonroad</v>
          </cell>
          <cell r="C1773" t="str">
            <v>Off-highway Gasoline, 2-Stroke /Agricultural Equipt /Combines</v>
          </cell>
          <cell r="D1773" t="str">
            <v>Mobile - Non-Road Equipment - Gasoline</v>
          </cell>
          <cell r="G1773" t="str">
            <v>Mobile Sources</v>
          </cell>
          <cell r="H1773" t="str">
            <v>Off-highway Vehicle Gasoline, 2-Stroke</v>
          </cell>
          <cell r="I1773" t="str">
            <v>Agricultural Equipment</v>
          </cell>
          <cell r="J1773" t="str">
            <v>Combines</v>
          </cell>
          <cell r="L1773" t="str">
            <v>2005</v>
          </cell>
          <cell r="N1773">
            <v>40982</v>
          </cell>
        </row>
        <row r="1774">
          <cell r="A1774" t="str">
            <v>2260005025</v>
          </cell>
          <cell r="B1774" t="str">
            <v>Nonroad</v>
          </cell>
          <cell r="C1774" t="str">
            <v>Off-highway Gasoline, 2-Stroke /Agricultural Equipt /Balers</v>
          </cell>
          <cell r="D1774" t="str">
            <v>Mobile - Non-Road Equipment - Gasoline</v>
          </cell>
          <cell r="G1774" t="str">
            <v>Mobile Sources</v>
          </cell>
          <cell r="H1774" t="str">
            <v>Off-highway Vehicle Gasoline, 2-Stroke</v>
          </cell>
          <cell r="I1774" t="str">
            <v>Agricultural Equipment</v>
          </cell>
          <cell r="J1774" t="str">
            <v>Balers</v>
          </cell>
          <cell r="L1774" t="str">
            <v>2005</v>
          </cell>
          <cell r="N1774">
            <v>40982</v>
          </cell>
        </row>
        <row r="1775">
          <cell r="A1775" t="str">
            <v>2260005030</v>
          </cell>
          <cell r="B1775" t="str">
            <v>Nonroad</v>
          </cell>
          <cell r="C1775" t="str">
            <v>Off-highway Gasoline, 2-Stroke /Agricultural Equipt /Agricultural Mowers</v>
          </cell>
          <cell r="D1775" t="str">
            <v>Mobile - Non-Road Equipment - Gasoline</v>
          </cell>
          <cell r="G1775" t="str">
            <v>Mobile Sources</v>
          </cell>
          <cell r="H1775" t="str">
            <v>Off-highway Vehicle Gasoline, 2-Stroke</v>
          </cell>
          <cell r="I1775" t="str">
            <v>Agricultural Equipment</v>
          </cell>
          <cell r="J1775" t="str">
            <v>Agricultural Mowers</v>
          </cell>
          <cell r="L1775" t="str">
            <v>2005</v>
          </cell>
          <cell r="N1775">
            <v>40982</v>
          </cell>
        </row>
        <row r="1776">
          <cell r="A1776" t="str">
            <v>2260005035</v>
          </cell>
          <cell r="B1776" t="str">
            <v>Nonroad</v>
          </cell>
          <cell r="C1776" t="str">
            <v>Off-highway Gasoline, 2-Stroke /Agricultural Equipt /Sprayers</v>
          </cell>
          <cell r="D1776" t="str">
            <v>Mobile - Non-Road Equipment - Gasoline</v>
          </cell>
          <cell r="G1776" t="str">
            <v>Mobile Sources</v>
          </cell>
          <cell r="H1776" t="str">
            <v>Off-highway Vehicle Gasoline, 2-Stroke</v>
          </cell>
          <cell r="I1776" t="str">
            <v>Agricultural Equipment</v>
          </cell>
          <cell r="J1776" t="str">
            <v>Sprayers</v>
          </cell>
          <cell r="N1776">
            <v>40982</v>
          </cell>
        </row>
        <row r="1777">
          <cell r="A1777" t="str">
            <v>2260005040</v>
          </cell>
          <cell r="B1777" t="str">
            <v>Nonroad</v>
          </cell>
          <cell r="C1777" t="str">
            <v>Off-highway Gasoline, 2-Stroke /Agricultural Equipt /Tillers : 6 HP</v>
          </cell>
          <cell r="D1777" t="str">
            <v>Mobile - Non-Road Equipment - Gasoline</v>
          </cell>
          <cell r="G1777" t="str">
            <v>Mobile Sources</v>
          </cell>
          <cell r="H1777" t="str">
            <v>Off-highway Vehicle Gasoline, 2-Stroke</v>
          </cell>
          <cell r="I1777" t="str">
            <v>Agricultural Equipment</v>
          </cell>
          <cell r="J1777" t="str">
            <v>Tillers : 6 HP</v>
          </cell>
          <cell r="L1777" t="str">
            <v>2005</v>
          </cell>
          <cell r="N1777">
            <v>40982</v>
          </cell>
        </row>
        <row r="1778">
          <cell r="A1778" t="str">
            <v>2260005045</v>
          </cell>
          <cell r="B1778" t="str">
            <v>Nonroad</v>
          </cell>
          <cell r="C1778" t="str">
            <v>Off-highway Gasoline, 2-Stroke /Agricultural Equipt /Swathers</v>
          </cell>
          <cell r="D1778" t="str">
            <v>Mobile - Non-Road Equipment - Gasoline</v>
          </cell>
          <cell r="G1778" t="str">
            <v>Mobile Sources</v>
          </cell>
          <cell r="H1778" t="str">
            <v>Off-highway Vehicle Gasoline, 2-Stroke</v>
          </cell>
          <cell r="I1778" t="str">
            <v>Agricultural Equipment</v>
          </cell>
          <cell r="J1778" t="str">
            <v>Swathers</v>
          </cell>
          <cell r="L1778" t="str">
            <v>2005</v>
          </cell>
          <cell r="N1778">
            <v>40982</v>
          </cell>
        </row>
        <row r="1779">
          <cell r="A1779" t="str">
            <v>2260005050</v>
          </cell>
          <cell r="B1779" t="str">
            <v>Nonroad</v>
          </cell>
          <cell r="C1779" t="str">
            <v>Off-highway Gasoline, 2-Stroke /Agricultural Equipt /Hydro-power Units</v>
          </cell>
          <cell r="D1779" t="str">
            <v>Mobile - Non-Road Equipment - Gasoline</v>
          </cell>
          <cell r="G1779" t="str">
            <v>Mobile Sources</v>
          </cell>
          <cell r="H1779" t="str">
            <v>Off-highway Vehicle Gasoline, 2-Stroke</v>
          </cell>
          <cell r="I1779" t="str">
            <v>Agricultural Equipment</v>
          </cell>
          <cell r="J1779" t="str">
            <v>Hydro-power Units</v>
          </cell>
          <cell r="K1779" t="str">
            <v>2260006035</v>
          </cell>
          <cell r="L1779" t="str">
            <v>2002</v>
          </cell>
          <cell r="N1779">
            <v>40982</v>
          </cell>
        </row>
        <row r="1780">
          <cell r="A1780" t="str">
            <v>2260005055</v>
          </cell>
          <cell r="B1780" t="str">
            <v>Nonroad</v>
          </cell>
          <cell r="C1780" t="str">
            <v>Off-highway Gasoline, 2-Stroke /Agricultural Equipt /Other Agricultural Equipt</v>
          </cell>
          <cell r="D1780" t="str">
            <v>Mobile - Non-Road Equipment - Gasoline</v>
          </cell>
          <cell r="G1780" t="str">
            <v>Mobile Sources</v>
          </cell>
          <cell r="H1780" t="str">
            <v>Off-highway Vehicle Gasoline, 2-Stroke</v>
          </cell>
          <cell r="I1780" t="str">
            <v>Agricultural Equipment</v>
          </cell>
          <cell r="J1780" t="str">
            <v>Other Agricultural Equipment</v>
          </cell>
          <cell r="L1780" t="str">
            <v>2005</v>
          </cell>
          <cell r="N1780">
            <v>40982</v>
          </cell>
        </row>
        <row r="1781">
          <cell r="A1781" t="str">
            <v>2260005060</v>
          </cell>
          <cell r="B1781" t="str">
            <v>Nonroad</v>
          </cell>
          <cell r="C1781" t="str">
            <v>Off-highway Gasoline, 2-Stroke /Agricultural Equipt /Irrigation Sets</v>
          </cell>
          <cell r="D1781" t="str">
            <v>Mobile - Non-Road Equipment - Gasoline</v>
          </cell>
          <cell r="G1781" t="str">
            <v>Mobile Sources</v>
          </cell>
          <cell r="H1781" t="str">
            <v>Off-highway Vehicle Gasoline, 2-Stroke</v>
          </cell>
          <cell r="I1781" t="str">
            <v>Agricultural Equipment</v>
          </cell>
          <cell r="J1781" t="str">
            <v>Irrigation Sets</v>
          </cell>
          <cell r="L1781" t="str">
            <v>2005</v>
          </cell>
          <cell r="M1781">
            <v>36504</v>
          </cell>
          <cell r="N1781">
            <v>40982</v>
          </cell>
        </row>
        <row r="1782">
          <cell r="A1782" t="str">
            <v>2260006000</v>
          </cell>
          <cell r="B1782" t="str">
            <v>Nonroad</v>
          </cell>
          <cell r="C1782" t="str">
            <v>Off-highway Gasoline, 2-Stroke /Commercial Equipt /Total</v>
          </cell>
          <cell r="D1782" t="str">
            <v>Mobile - Non-Road Equipment - Gasoline</v>
          </cell>
          <cell r="G1782" t="str">
            <v>Mobile Sources</v>
          </cell>
          <cell r="H1782" t="str">
            <v>Off-highway Vehicle Gasoline, 2-Stroke</v>
          </cell>
          <cell r="I1782" t="str">
            <v>Commercial Equipment</v>
          </cell>
          <cell r="J1782" t="str">
            <v>Total</v>
          </cell>
          <cell r="L1782" t="str">
            <v>2005</v>
          </cell>
          <cell r="N1782">
            <v>40982</v>
          </cell>
        </row>
        <row r="1783">
          <cell r="A1783" t="str">
            <v>2260006005</v>
          </cell>
          <cell r="B1783" t="str">
            <v>Nonroad</v>
          </cell>
          <cell r="C1783" t="str">
            <v>Off-highway Gasoline, 2-Stroke /Commercial Equipt /Generator Sets</v>
          </cell>
          <cell r="D1783" t="str">
            <v>Mobile - Non-Road Equipment - Gasoline</v>
          </cell>
          <cell r="G1783" t="str">
            <v>Mobile Sources</v>
          </cell>
          <cell r="H1783" t="str">
            <v>Off-highway Vehicle Gasoline, 2-Stroke</v>
          </cell>
          <cell r="I1783" t="str">
            <v>Commercial Equipment</v>
          </cell>
          <cell r="J1783" t="str">
            <v>Generator Sets</v>
          </cell>
          <cell r="N1783">
            <v>40982</v>
          </cell>
        </row>
        <row r="1784">
          <cell r="A1784" t="str">
            <v>2260006010</v>
          </cell>
          <cell r="B1784" t="str">
            <v>Nonroad</v>
          </cell>
          <cell r="C1784" t="str">
            <v>Off-highway Gasoline, 2-Stroke /Commercial Equipt /Pumps</v>
          </cell>
          <cell r="D1784" t="str">
            <v>Mobile - Non-Road Equipment - Gasoline</v>
          </cell>
          <cell r="G1784" t="str">
            <v>Mobile Sources</v>
          </cell>
          <cell r="H1784" t="str">
            <v>Off-highway Vehicle Gasoline, 2-Stroke</v>
          </cell>
          <cell r="I1784" t="str">
            <v>Commercial Equipment</v>
          </cell>
          <cell r="J1784" t="str">
            <v>Pumps</v>
          </cell>
          <cell r="N1784">
            <v>40982</v>
          </cell>
        </row>
        <row r="1785">
          <cell r="A1785" t="str">
            <v>2260006015</v>
          </cell>
          <cell r="B1785" t="str">
            <v>Nonroad</v>
          </cell>
          <cell r="C1785" t="str">
            <v>Off-highway Gasoline, 2-Stroke /Commercial Equipt /Air Compressors</v>
          </cell>
          <cell r="D1785" t="str">
            <v>Mobile - Non-Road Equipment - Gasoline</v>
          </cell>
          <cell r="G1785" t="str">
            <v>Mobile Sources</v>
          </cell>
          <cell r="H1785" t="str">
            <v>Off-highway Vehicle Gasoline, 2-Stroke</v>
          </cell>
          <cell r="I1785" t="str">
            <v>Commercial Equipment</v>
          </cell>
          <cell r="J1785" t="str">
            <v>Air Compressors</v>
          </cell>
          <cell r="N1785">
            <v>40982</v>
          </cell>
        </row>
        <row r="1786">
          <cell r="A1786" t="str">
            <v>2260006020</v>
          </cell>
          <cell r="B1786" t="str">
            <v>Nonroad</v>
          </cell>
          <cell r="C1786" t="str">
            <v>Off-highway Gasoline, 2-Stroke /Commercial Equipt /Gas Compressors</v>
          </cell>
          <cell r="D1786" t="str">
            <v>Mobile - Non-Road Equipment - Gasoline</v>
          </cell>
          <cell r="G1786" t="str">
            <v>Mobile Sources</v>
          </cell>
          <cell r="H1786" t="str">
            <v>Off-highway Vehicle Gasoline, 2-Stroke</v>
          </cell>
          <cell r="I1786" t="str">
            <v>Commercial Equipment</v>
          </cell>
          <cell r="J1786" t="str">
            <v>Gas Compressors</v>
          </cell>
          <cell r="L1786" t="str">
            <v>2005</v>
          </cell>
          <cell r="N1786">
            <v>40982</v>
          </cell>
        </row>
        <row r="1787">
          <cell r="A1787" t="str">
            <v>2260006025</v>
          </cell>
          <cell r="B1787" t="str">
            <v>Nonroad</v>
          </cell>
          <cell r="C1787" t="str">
            <v>Off-highway Gasoline, 2-Stroke /Commercial Equipt /Welders</v>
          </cell>
          <cell r="D1787" t="str">
            <v>Mobile - Non-Road Equipment - Gasoline</v>
          </cell>
          <cell r="G1787" t="str">
            <v>Mobile Sources</v>
          </cell>
          <cell r="H1787" t="str">
            <v>Off-highway Vehicle Gasoline, 2-Stroke</v>
          </cell>
          <cell r="I1787" t="str">
            <v>Commercial Equipment</v>
          </cell>
          <cell r="J1787" t="str">
            <v>Welders</v>
          </cell>
          <cell r="L1787" t="str">
            <v>2005</v>
          </cell>
          <cell r="N1787">
            <v>40982</v>
          </cell>
        </row>
        <row r="1788">
          <cell r="A1788" t="str">
            <v>2260006030</v>
          </cell>
          <cell r="B1788" t="str">
            <v>Nonroad</v>
          </cell>
          <cell r="C1788" t="str">
            <v>Off-highway Gasoline, 2-Stroke /Commercial Equipt /Pressure Washers</v>
          </cell>
          <cell r="D1788" t="str">
            <v>Mobile - Non-Road Equipment - Gasoline</v>
          </cell>
          <cell r="G1788" t="str">
            <v>Mobile Sources</v>
          </cell>
          <cell r="H1788" t="str">
            <v>Off-highway Vehicle Gasoline, 2-Stroke</v>
          </cell>
          <cell r="I1788" t="str">
            <v>Commercial Equipment</v>
          </cell>
          <cell r="J1788" t="str">
            <v>Pressure Washers</v>
          </cell>
          <cell r="L1788" t="str">
            <v>2005</v>
          </cell>
          <cell r="N1788">
            <v>40982</v>
          </cell>
        </row>
        <row r="1789">
          <cell r="A1789" t="str">
            <v>2260006035</v>
          </cell>
          <cell r="B1789" t="str">
            <v>Nonroad</v>
          </cell>
          <cell r="C1789" t="str">
            <v>Off-highway Gasoline, 2-Stroke /Commercial Equipt /Hydro-power Units</v>
          </cell>
          <cell r="D1789" t="str">
            <v>Mobile - Non-Road Equipment - Gasoline</v>
          </cell>
          <cell r="G1789" t="str">
            <v>Mobile Sources</v>
          </cell>
          <cell r="H1789" t="str">
            <v>Off-highway Vehicle Gasoline, 2-Stroke</v>
          </cell>
          <cell r="I1789" t="str">
            <v>Commercial Equipment</v>
          </cell>
          <cell r="J1789" t="str">
            <v>Hydro-power Units</v>
          </cell>
          <cell r="M1789">
            <v>38726</v>
          </cell>
          <cell r="N1789">
            <v>40982</v>
          </cell>
        </row>
        <row r="1790">
          <cell r="A1790" t="str">
            <v>2260007000</v>
          </cell>
          <cell r="B1790" t="str">
            <v>Nonroad</v>
          </cell>
          <cell r="C1790" t="str">
            <v>Off-highway Gasoline, 2-Stroke /Logging Equipt /Total</v>
          </cell>
          <cell r="D1790" t="str">
            <v>Mobile - Non-Road Equipment - Gasoline</v>
          </cell>
          <cell r="G1790" t="str">
            <v>Mobile Sources</v>
          </cell>
          <cell r="H1790" t="str">
            <v>Off-highway Vehicle Gasoline, 2-Stroke</v>
          </cell>
          <cell r="I1790" t="str">
            <v>Logging Equipment</v>
          </cell>
          <cell r="J1790" t="str">
            <v>Total</v>
          </cell>
          <cell r="L1790" t="str">
            <v>2005</v>
          </cell>
          <cell r="N1790">
            <v>40982</v>
          </cell>
        </row>
        <row r="1791">
          <cell r="A1791" t="str">
            <v>2260007005</v>
          </cell>
          <cell r="B1791" t="str">
            <v>Nonroad</v>
          </cell>
          <cell r="C1791" t="str">
            <v>Off-highway Gasoline, 2-Stroke /Logging Equipt /Chain Saws : 6 HP</v>
          </cell>
          <cell r="D1791" t="str">
            <v>Mobile - Non-Road Equipment - Gasoline</v>
          </cell>
          <cell r="G1791" t="str">
            <v>Mobile Sources</v>
          </cell>
          <cell r="H1791" t="str">
            <v>Off-highway Vehicle Gasoline, 2-Stroke</v>
          </cell>
          <cell r="I1791" t="str">
            <v>Logging Equipment</v>
          </cell>
          <cell r="J1791" t="str">
            <v>Chain Saws : 6 HP</v>
          </cell>
          <cell r="N1791">
            <v>40982</v>
          </cell>
        </row>
        <row r="1792">
          <cell r="A1792" t="str">
            <v>2260007010</v>
          </cell>
          <cell r="B1792" t="str">
            <v>Nonroad</v>
          </cell>
          <cell r="C1792" t="str">
            <v>Off-highway Gasoline, 2-Stroke /Logging Equipt /Shredders : 6 HP</v>
          </cell>
          <cell r="D1792" t="str">
            <v>Mobile - Non-Road Equipment - Gasoline</v>
          </cell>
          <cell r="G1792" t="str">
            <v>Mobile Sources</v>
          </cell>
          <cell r="H1792" t="str">
            <v>Off-highway Vehicle Gasoline, 2-Stroke</v>
          </cell>
          <cell r="I1792" t="str">
            <v>Logging Equipment</v>
          </cell>
          <cell r="J1792" t="str">
            <v>Shredders : 6 HP</v>
          </cell>
          <cell r="L1792" t="str">
            <v>2005</v>
          </cell>
          <cell r="N1792">
            <v>40982</v>
          </cell>
        </row>
        <row r="1793">
          <cell r="A1793" t="str">
            <v>2260007015</v>
          </cell>
          <cell r="B1793" t="str">
            <v>Nonroad</v>
          </cell>
          <cell r="C1793" t="str">
            <v>Off-highway Gasoline, 2-Stroke /Logging Equipt /Forest Equipt - Feller/Bunch/Skidder</v>
          </cell>
          <cell r="D1793" t="str">
            <v>Mobile - Non-Road Equipment - Gasoline</v>
          </cell>
          <cell r="G1793" t="str">
            <v>Mobile Sources</v>
          </cell>
          <cell r="H1793" t="str">
            <v>Off-highway Vehicle Gasoline, 2-Stroke</v>
          </cell>
          <cell r="I1793" t="str">
            <v>Logging Equipment</v>
          </cell>
          <cell r="J1793" t="str">
            <v>Forest Eqp - Feller/Bunch/Skidder</v>
          </cell>
          <cell r="L1793" t="str">
            <v>2005</v>
          </cell>
          <cell r="N1793">
            <v>40982</v>
          </cell>
        </row>
        <row r="1794">
          <cell r="A1794" t="str">
            <v>2260007020</v>
          </cell>
          <cell r="B1794" t="str">
            <v>Nonroad</v>
          </cell>
          <cell r="C1794" t="str">
            <v>Off-highway Gasoline, 2-Stroke /Logging Equipt /Fellers/Bunchers</v>
          </cell>
          <cell r="D1794" t="str">
            <v>Mobile - Non-Road Equipment - Gasoline</v>
          </cell>
          <cell r="G1794" t="str">
            <v>Mobile Sources</v>
          </cell>
          <cell r="H1794" t="str">
            <v>Off-highway Vehicle Gasoline, 2-Stroke</v>
          </cell>
          <cell r="I1794" t="str">
            <v>Logging Equipment</v>
          </cell>
          <cell r="J1794" t="str">
            <v>Fellers/Bunchers</v>
          </cell>
          <cell r="K1794" t="str">
            <v>2260007015</v>
          </cell>
          <cell r="L1794" t="str">
            <v>2005</v>
          </cell>
          <cell r="N1794">
            <v>40982</v>
          </cell>
        </row>
        <row r="1795">
          <cell r="A1795" t="str">
            <v>2260008000</v>
          </cell>
          <cell r="B1795" t="str">
            <v>Point</v>
          </cell>
          <cell r="C1795" t="str">
            <v>Airport Ground Support Equipment, 2-Stroke Gasoline</v>
          </cell>
          <cell r="D1795" t="str">
            <v>Mobile - Non-Road Equipment - Gasoline</v>
          </cell>
          <cell r="G1795" t="str">
            <v>Mobile Sources</v>
          </cell>
          <cell r="H1795" t="str">
            <v>Off-highway Vehicle Gasoline, 2-Stroke</v>
          </cell>
          <cell r="I1795" t="str">
            <v>Airport Ground Support Equipment</v>
          </cell>
          <cell r="J1795" t="str">
            <v>All</v>
          </cell>
          <cell r="K1795" t="str">
            <v>2260008005</v>
          </cell>
          <cell r="L1795" t="str">
            <v>2005</v>
          </cell>
          <cell r="N1795">
            <v>40988</v>
          </cell>
        </row>
        <row r="1796">
          <cell r="A1796" t="str">
            <v>2260008005</v>
          </cell>
          <cell r="B1796" t="str">
            <v>Point</v>
          </cell>
          <cell r="C1796" t="str">
            <v>Airport Ground Support Equipment, 2-Stroke Gasoline</v>
          </cell>
          <cell r="D1796" t="str">
            <v>Mobile - Non-Road Equipment - Gasoline</v>
          </cell>
          <cell r="G1796" t="str">
            <v>Mobile Sources</v>
          </cell>
          <cell r="H1796" t="str">
            <v>Off-highway Vehicle Gasoline, 2-Stroke</v>
          </cell>
          <cell r="I1796" t="str">
            <v>Airport Ground Support Equipment</v>
          </cell>
          <cell r="J1796" t="str">
            <v>Airport Ground Support Equipment</v>
          </cell>
          <cell r="N1796">
            <v>40988</v>
          </cell>
        </row>
        <row r="1797">
          <cell r="A1797" t="str">
            <v>2260008010</v>
          </cell>
          <cell r="B1797" t="str">
            <v>Nonroad</v>
          </cell>
          <cell r="C1797" t="str">
            <v>Off-highway Gasoline, 2-Stroke /Airport Ground Support Equipt /Terminal Tractors</v>
          </cell>
          <cell r="D1797" t="str">
            <v>Mobile - Non-Road Equipment - Gasoline</v>
          </cell>
          <cell r="G1797" t="str">
            <v>Mobile Sources</v>
          </cell>
          <cell r="H1797" t="str">
            <v>Off-highway Vehicle Gasoline, 2-Stroke</v>
          </cell>
          <cell r="I1797" t="str">
            <v>Airport Ground Support Equipment</v>
          </cell>
          <cell r="J1797" t="str">
            <v>Terminal Tractors</v>
          </cell>
          <cell r="L1797" t="str">
            <v>1999</v>
          </cell>
          <cell r="N1797">
            <v>40982</v>
          </cell>
        </row>
        <row r="1798">
          <cell r="A1798" t="str">
            <v>2260009000</v>
          </cell>
          <cell r="B1798" t="str">
            <v>Nonroad</v>
          </cell>
          <cell r="C1798" t="str">
            <v>Off-highway Gasoline, 2-Stroke /Underground Mining Equipt /All</v>
          </cell>
          <cell r="D1798" t="str">
            <v>Mobile - Non-Road Equipment - Gasoline</v>
          </cell>
          <cell r="G1798" t="str">
            <v>Mobile Sources</v>
          </cell>
          <cell r="H1798" t="str">
            <v>Off-highway Vehicle Gasoline, 2-Stroke</v>
          </cell>
          <cell r="I1798" t="str">
            <v>Underground Mining Equipment</v>
          </cell>
          <cell r="J1798" t="str">
            <v>All</v>
          </cell>
          <cell r="L1798" t="str">
            <v>2005</v>
          </cell>
          <cell r="M1798">
            <v>36504</v>
          </cell>
          <cell r="N1798">
            <v>40982</v>
          </cell>
        </row>
        <row r="1799">
          <cell r="A1799" t="str">
            <v>2260009010</v>
          </cell>
          <cell r="B1799" t="str">
            <v>Nonroad</v>
          </cell>
          <cell r="C1799" t="str">
            <v>Off-highway Gasoline, 2-Stroke /Underground Mining Equipt /Other Underground Mining Equipt</v>
          </cell>
          <cell r="D1799" t="str">
            <v>Mobile - Non-Road Equipment - Gasoline</v>
          </cell>
          <cell r="G1799" t="str">
            <v>Mobile Sources</v>
          </cell>
          <cell r="H1799" t="str">
            <v>Off-highway Vehicle Gasoline, 2-Stroke</v>
          </cell>
          <cell r="I1799" t="str">
            <v>Underground Mining Equipment</v>
          </cell>
          <cell r="J1799" t="str">
            <v>Other Underground Mining Equipment</v>
          </cell>
          <cell r="L1799" t="str">
            <v>2005</v>
          </cell>
          <cell r="M1799">
            <v>36504</v>
          </cell>
          <cell r="N1799">
            <v>40982</v>
          </cell>
        </row>
        <row r="1800">
          <cell r="A1800" t="str">
            <v>2260010000</v>
          </cell>
          <cell r="B1800" t="str">
            <v>Nonroad</v>
          </cell>
          <cell r="C1800" t="str">
            <v>Off-highway Gasoline, 2-Stroke /Industrial Equipt /All</v>
          </cell>
          <cell r="D1800" t="str">
            <v>Mobile - Non-Road Equipment - Gasoline</v>
          </cell>
          <cell r="G1800" t="str">
            <v>Mobile Sources</v>
          </cell>
          <cell r="H1800" t="str">
            <v>Off-highway Vehicle Gasoline, 2-Stroke</v>
          </cell>
          <cell r="I1800" t="str">
            <v>Industrial Equipment</v>
          </cell>
          <cell r="J1800" t="str">
            <v>All</v>
          </cell>
          <cell r="L1800" t="str">
            <v>2005</v>
          </cell>
          <cell r="M1800">
            <v>36504</v>
          </cell>
          <cell r="N1800">
            <v>40982</v>
          </cell>
        </row>
        <row r="1801">
          <cell r="A1801" t="str">
            <v>2260010010</v>
          </cell>
          <cell r="B1801" t="str">
            <v>Nonroad</v>
          </cell>
          <cell r="C1801" t="str">
            <v>Off-highway Gasoline, 2-Stroke /Industrial Equipt /Other Oil Field Equipt</v>
          </cell>
          <cell r="D1801" t="str">
            <v>Mobile - Non-Road Equipment - Gasoline</v>
          </cell>
          <cell r="G1801" t="str">
            <v>Mobile Sources</v>
          </cell>
          <cell r="H1801" t="str">
            <v>Off-highway Vehicle Gasoline, 2-Stroke</v>
          </cell>
          <cell r="I1801" t="str">
            <v>Industrial Equipment</v>
          </cell>
          <cell r="J1801" t="str">
            <v>Other Oil Field Equipment</v>
          </cell>
          <cell r="L1801" t="str">
            <v>2005</v>
          </cell>
          <cell r="M1801">
            <v>36504</v>
          </cell>
          <cell r="N1801">
            <v>40982</v>
          </cell>
        </row>
        <row r="1802">
          <cell r="A1802" t="str">
            <v>2265000000</v>
          </cell>
          <cell r="B1802" t="str">
            <v>Nonroad</v>
          </cell>
          <cell r="C1802" t="str">
            <v>Off-highway Gasoline, 4-Stroke /All except Rail &amp; Marine /All</v>
          </cell>
          <cell r="D1802" t="str">
            <v>Mobile - Non-Road Equipment - Gasoline</v>
          </cell>
          <cell r="G1802" t="str">
            <v>Mobile Sources</v>
          </cell>
          <cell r="H1802" t="str">
            <v>Off-highway Vehicle Gasoline, 4-Stroke</v>
          </cell>
          <cell r="I1802" t="str">
            <v>4-Stroke Gasoline except Rail and Marine</v>
          </cell>
          <cell r="J1802" t="str">
            <v>All</v>
          </cell>
          <cell r="L1802" t="str">
            <v>2005</v>
          </cell>
          <cell r="N1802">
            <v>40982</v>
          </cell>
        </row>
        <row r="1803">
          <cell r="A1803" t="str">
            <v>2265001000</v>
          </cell>
          <cell r="B1803" t="str">
            <v>Nonroad</v>
          </cell>
          <cell r="C1803" t="str">
            <v>Off-highway Gasoline, 4-Stroke /Recreational Equipt /Total</v>
          </cell>
          <cell r="D1803" t="str">
            <v>Mobile - Non-Road Equipment - Gasoline</v>
          </cell>
          <cell r="G1803" t="str">
            <v>Mobile Sources</v>
          </cell>
          <cell r="H1803" t="str">
            <v>Off-highway Vehicle Gasoline, 4-Stroke</v>
          </cell>
          <cell r="I1803" t="str">
            <v>Recreational Equipment</v>
          </cell>
          <cell r="J1803" t="str">
            <v>Total</v>
          </cell>
          <cell r="L1803" t="str">
            <v>2005</v>
          </cell>
          <cell r="N1803">
            <v>40982</v>
          </cell>
        </row>
        <row r="1804">
          <cell r="A1804" t="str">
            <v>2265001010</v>
          </cell>
          <cell r="B1804" t="str">
            <v>Nonroad</v>
          </cell>
          <cell r="C1804" t="str">
            <v>Off-highway Gasoline, 4-Stroke /Recreational Equipt /Motorcycles: Off-road</v>
          </cell>
          <cell r="D1804" t="str">
            <v>Mobile - Non-Road Equipment - Gasoline</v>
          </cell>
          <cell r="G1804" t="str">
            <v>Mobile Sources</v>
          </cell>
          <cell r="H1804" t="str">
            <v>Off-highway Vehicle Gasoline, 4-Stroke</v>
          </cell>
          <cell r="I1804" t="str">
            <v>Recreational Equipment</v>
          </cell>
          <cell r="J1804" t="str">
            <v>Motorcycles: Off-road</v>
          </cell>
          <cell r="N1804">
            <v>40982</v>
          </cell>
        </row>
        <row r="1805">
          <cell r="A1805" t="str">
            <v>2265001020</v>
          </cell>
          <cell r="B1805" t="str">
            <v>Nonroad</v>
          </cell>
          <cell r="C1805" t="str">
            <v>Off-highway Gasoline, 4-Stroke /Recreational Equipt /Snowmobiles</v>
          </cell>
          <cell r="D1805" t="str">
            <v>Mobile - Non-Road Equipment - Gasoline</v>
          </cell>
          <cell r="G1805" t="str">
            <v>Mobile Sources</v>
          </cell>
          <cell r="H1805" t="str">
            <v>Off-highway Vehicle Gasoline, 4-Stroke</v>
          </cell>
          <cell r="I1805" t="str">
            <v>Recreational Equipment</v>
          </cell>
          <cell r="J1805" t="str">
            <v>Snowmobiles</v>
          </cell>
          <cell r="L1805" t="str">
            <v>2005</v>
          </cell>
          <cell r="N1805">
            <v>40982</v>
          </cell>
        </row>
        <row r="1806">
          <cell r="A1806" t="str">
            <v>2265001030</v>
          </cell>
          <cell r="B1806" t="str">
            <v>Nonroad</v>
          </cell>
          <cell r="C1806" t="str">
            <v>Off-highway Gasoline, 4-Stroke /Recreational Equipt /All Terrain Vehicles</v>
          </cell>
          <cell r="D1806" t="str">
            <v>Mobile - Non-Road Equipment - Gasoline</v>
          </cell>
          <cell r="G1806" t="str">
            <v>Mobile Sources</v>
          </cell>
          <cell r="H1806" t="str">
            <v>Off-highway Vehicle Gasoline, 4-Stroke</v>
          </cell>
          <cell r="I1806" t="str">
            <v>Recreational Equipment</v>
          </cell>
          <cell r="J1806" t="str">
            <v>All Terrain Vehicles</v>
          </cell>
          <cell r="N1806">
            <v>40982</v>
          </cell>
        </row>
        <row r="1807">
          <cell r="A1807" t="str">
            <v>2265001040</v>
          </cell>
          <cell r="B1807" t="str">
            <v>Nonroad</v>
          </cell>
          <cell r="C1807" t="str">
            <v>Off-highway Gasoline, 4-Stroke /Recreational Equipt /Minibikes</v>
          </cell>
          <cell r="D1807" t="str">
            <v>Mobile - Non-Road Equipment - Gasoline</v>
          </cell>
          <cell r="G1807" t="str">
            <v>Mobile Sources</v>
          </cell>
          <cell r="H1807" t="str">
            <v>Off-highway Vehicle Gasoline, 4-Stroke</v>
          </cell>
          <cell r="I1807" t="str">
            <v>Recreational Equipment</v>
          </cell>
          <cell r="J1807" t="str">
            <v>Minibikes</v>
          </cell>
          <cell r="L1807" t="str">
            <v>2005</v>
          </cell>
          <cell r="N1807">
            <v>40982</v>
          </cell>
        </row>
        <row r="1808">
          <cell r="A1808" t="str">
            <v>2265001050</v>
          </cell>
          <cell r="B1808" t="str">
            <v>Nonroad</v>
          </cell>
          <cell r="C1808" t="str">
            <v>Off-highway Gasoline, 4-Stroke /Recreational Equipt /Golf Carts</v>
          </cell>
          <cell r="D1808" t="str">
            <v>Mobile - Non-Road Equipment - Gasoline</v>
          </cell>
          <cell r="G1808" t="str">
            <v>Mobile Sources</v>
          </cell>
          <cell r="H1808" t="str">
            <v>Off-highway Vehicle Gasoline, 4-Stroke</v>
          </cell>
          <cell r="I1808" t="str">
            <v>Recreational Equipment</v>
          </cell>
          <cell r="J1808" t="str">
            <v>Golf Carts</v>
          </cell>
          <cell r="N1808">
            <v>40982</v>
          </cell>
        </row>
        <row r="1809">
          <cell r="A1809" t="str">
            <v>2265001060</v>
          </cell>
          <cell r="B1809" t="str">
            <v>Nonroad</v>
          </cell>
          <cell r="C1809" t="str">
            <v>Off-highway Gasoline, 4-Stroke /Recreational Equipt /Specialty Vehicles/Carts</v>
          </cell>
          <cell r="D1809" t="str">
            <v>Mobile - Non-Road Equipment - Gasoline</v>
          </cell>
          <cell r="G1809" t="str">
            <v>Mobile Sources</v>
          </cell>
          <cell r="H1809" t="str">
            <v>Off-highway Vehicle Gasoline, 4-Stroke</v>
          </cell>
          <cell r="I1809" t="str">
            <v>Recreational Equipment</v>
          </cell>
          <cell r="J1809" t="str">
            <v>Specialty Vehicles/Carts</v>
          </cell>
          <cell r="N1809">
            <v>40982</v>
          </cell>
        </row>
        <row r="1810">
          <cell r="A1810" t="str">
            <v>2265002000</v>
          </cell>
          <cell r="B1810" t="str">
            <v>Nonroad</v>
          </cell>
          <cell r="C1810" t="str">
            <v>Off-highway Gasoline, 4-Stroke /Construction &amp; Mining Equipt /Total</v>
          </cell>
          <cell r="D1810" t="str">
            <v>Mobile - Non-Road Equipment - Gasoline</v>
          </cell>
          <cell r="G1810" t="str">
            <v>Mobile Sources</v>
          </cell>
          <cell r="H1810" t="str">
            <v>Off-highway Vehicle Gasoline, 4-Stroke</v>
          </cell>
          <cell r="I1810" t="str">
            <v>Construction and Mining Equipment</v>
          </cell>
          <cell r="J1810" t="str">
            <v>Total</v>
          </cell>
          <cell r="L1810" t="str">
            <v>2005</v>
          </cell>
          <cell r="N1810">
            <v>40982</v>
          </cell>
        </row>
        <row r="1811">
          <cell r="A1811" t="str">
            <v>2265002003</v>
          </cell>
          <cell r="B1811" t="str">
            <v>Nonroad</v>
          </cell>
          <cell r="C1811" t="str">
            <v>Off-highway Gasoline, 4-Stroke /Construction &amp; Mining Equipt /Pavers</v>
          </cell>
          <cell r="D1811" t="str">
            <v>Mobile - Non-Road Equipment - Gasoline</v>
          </cell>
          <cell r="G1811" t="str">
            <v>Mobile Sources</v>
          </cell>
          <cell r="H1811" t="str">
            <v>Off-highway Vehicle Gasoline, 4-Stroke</v>
          </cell>
          <cell r="I1811" t="str">
            <v>Construction and Mining Equipment</v>
          </cell>
          <cell r="J1811" t="str">
            <v>Pavers</v>
          </cell>
          <cell r="N1811">
            <v>40982</v>
          </cell>
        </row>
        <row r="1812">
          <cell r="A1812" t="str">
            <v>2265002006</v>
          </cell>
          <cell r="B1812" t="str">
            <v>Nonroad</v>
          </cell>
          <cell r="C1812" t="str">
            <v>Off-highway Gasoline, 4-Stroke /Construction &amp; Mining Equipt /Tampers/Rammers</v>
          </cell>
          <cell r="D1812" t="str">
            <v>Mobile - Non-Road Equipment - Gasoline</v>
          </cell>
          <cell r="G1812" t="str">
            <v>Mobile Sources</v>
          </cell>
          <cell r="H1812" t="str">
            <v>Off-highway Vehicle Gasoline, 4-Stroke</v>
          </cell>
          <cell r="I1812" t="str">
            <v>Construction and Mining Equipment</v>
          </cell>
          <cell r="J1812" t="str">
            <v>Tampers/Rammers</v>
          </cell>
          <cell r="N1812">
            <v>40982</v>
          </cell>
        </row>
        <row r="1813">
          <cell r="A1813" t="str">
            <v>2265002009</v>
          </cell>
          <cell r="B1813" t="str">
            <v>Nonroad</v>
          </cell>
          <cell r="C1813" t="str">
            <v>Off-highway Gasoline, 4-Stroke /Construction &amp; Mining Equipt /Plate Compactors</v>
          </cell>
          <cell r="D1813" t="str">
            <v>Mobile - Non-Road Equipment - Gasoline</v>
          </cell>
          <cell r="G1813" t="str">
            <v>Mobile Sources</v>
          </cell>
          <cell r="H1813" t="str">
            <v>Off-highway Vehicle Gasoline, 4-Stroke</v>
          </cell>
          <cell r="I1813" t="str">
            <v>Construction and Mining Equipment</v>
          </cell>
          <cell r="J1813" t="str">
            <v>Plate Compactors</v>
          </cell>
          <cell r="N1813">
            <v>40982</v>
          </cell>
        </row>
        <row r="1814">
          <cell r="A1814" t="str">
            <v>2265002012</v>
          </cell>
          <cell r="B1814" t="str">
            <v>Nonroad</v>
          </cell>
          <cell r="C1814" t="str">
            <v>Off-highway Gasoline, 4-Stroke /Construction &amp; Mining Equipt /Concrete Pavers</v>
          </cell>
          <cell r="D1814" t="str">
            <v>Mobile - Non-Road Equipment - Gasoline</v>
          </cell>
          <cell r="G1814" t="str">
            <v>Mobile Sources</v>
          </cell>
          <cell r="H1814" t="str">
            <v>Off-highway Vehicle Gasoline, 4-Stroke</v>
          </cell>
          <cell r="I1814" t="str">
            <v>Construction and Mining Equipment</v>
          </cell>
          <cell r="J1814" t="str">
            <v>Concrete Pavers</v>
          </cell>
          <cell r="L1814" t="str">
            <v>2005</v>
          </cell>
          <cell r="N1814">
            <v>40982</v>
          </cell>
        </row>
        <row r="1815">
          <cell r="A1815" t="str">
            <v>2265002015</v>
          </cell>
          <cell r="B1815" t="str">
            <v>Nonroad</v>
          </cell>
          <cell r="C1815" t="str">
            <v>Off-highway Gasoline, 4-Stroke /Construction &amp; Mining Equipt /Rollers</v>
          </cell>
          <cell r="D1815" t="str">
            <v>Mobile - Non-Road Equipment - Gasoline</v>
          </cell>
          <cell r="G1815" t="str">
            <v>Mobile Sources</v>
          </cell>
          <cell r="H1815" t="str">
            <v>Off-highway Vehicle Gasoline, 4-Stroke</v>
          </cell>
          <cell r="I1815" t="str">
            <v>Construction and Mining Equipment</v>
          </cell>
          <cell r="J1815" t="str">
            <v>Rollers</v>
          </cell>
          <cell r="N1815">
            <v>40982</v>
          </cell>
        </row>
        <row r="1816">
          <cell r="A1816" t="str">
            <v>2265002018</v>
          </cell>
          <cell r="B1816" t="str">
            <v>Nonroad</v>
          </cell>
          <cell r="C1816" t="str">
            <v>Off-highway Gasoline, 4-Stroke /Construction &amp; Mining Equipt /Scrapers</v>
          </cell>
          <cell r="D1816" t="str">
            <v>Mobile - Non-Road Equipment - Gasoline</v>
          </cell>
          <cell r="G1816" t="str">
            <v>Mobile Sources</v>
          </cell>
          <cell r="H1816" t="str">
            <v>Off-highway Vehicle Gasoline, 4-Stroke</v>
          </cell>
          <cell r="I1816" t="str">
            <v>Construction and Mining Equipment</v>
          </cell>
          <cell r="J1816" t="str">
            <v>Scrapers</v>
          </cell>
          <cell r="L1816" t="str">
            <v>2005</v>
          </cell>
          <cell r="N1816">
            <v>40982</v>
          </cell>
        </row>
        <row r="1817">
          <cell r="A1817" t="str">
            <v>2265002021</v>
          </cell>
          <cell r="B1817" t="str">
            <v>Nonroad</v>
          </cell>
          <cell r="C1817" t="str">
            <v>Off-highway Gasoline, 4-Stroke /Construction &amp; Mining Equipt /Paving Equipt</v>
          </cell>
          <cell r="D1817" t="str">
            <v>Mobile - Non-Road Equipment - Gasoline</v>
          </cell>
          <cell r="G1817" t="str">
            <v>Mobile Sources</v>
          </cell>
          <cell r="H1817" t="str">
            <v>Off-highway Vehicle Gasoline, 4-Stroke</v>
          </cell>
          <cell r="I1817" t="str">
            <v>Construction and Mining Equipment</v>
          </cell>
          <cell r="J1817" t="str">
            <v>Paving Equipment</v>
          </cell>
          <cell r="N1817">
            <v>40982</v>
          </cell>
        </row>
        <row r="1818">
          <cell r="A1818" t="str">
            <v>2265002024</v>
          </cell>
          <cell r="B1818" t="str">
            <v>Nonroad</v>
          </cell>
          <cell r="C1818" t="str">
            <v>Off-highway Gasoline, 4-Stroke /Construction &amp; Mining Equipt /Surfacing Equipt</v>
          </cell>
          <cell r="D1818" t="str">
            <v>Mobile - Non-Road Equipment - Gasoline</v>
          </cell>
          <cell r="G1818" t="str">
            <v>Mobile Sources</v>
          </cell>
          <cell r="H1818" t="str">
            <v>Off-highway Vehicle Gasoline, 4-Stroke</v>
          </cell>
          <cell r="I1818" t="str">
            <v>Construction and Mining Equipment</v>
          </cell>
          <cell r="J1818" t="str">
            <v>Surfacing Equipment</v>
          </cell>
          <cell r="N1818">
            <v>40982</v>
          </cell>
        </row>
        <row r="1819">
          <cell r="A1819" t="str">
            <v>2265002027</v>
          </cell>
          <cell r="B1819" t="str">
            <v>Nonroad</v>
          </cell>
          <cell r="C1819" t="str">
            <v>Off-highway Gasoline, 4-Stroke /Construction &amp; Mining Equipt /Signal Boards/Light Plants</v>
          </cell>
          <cell r="D1819" t="str">
            <v>Mobile - Non-Road Equipment - Gasoline</v>
          </cell>
          <cell r="G1819" t="str">
            <v>Mobile Sources</v>
          </cell>
          <cell r="H1819" t="str">
            <v>Off-highway Vehicle Gasoline, 4-Stroke</v>
          </cell>
          <cell r="I1819" t="str">
            <v>Construction and Mining Equipment</v>
          </cell>
          <cell r="J1819" t="str">
            <v>Signal Boards/Light Plants</v>
          </cell>
          <cell r="N1819">
            <v>40982</v>
          </cell>
        </row>
        <row r="1820">
          <cell r="A1820" t="str">
            <v>2265002030</v>
          </cell>
          <cell r="B1820" t="str">
            <v>Nonroad</v>
          </cell>
          <cell r="C1820" t="str">
            <v>Off-highway Gasoline, 4-Stroke /Construction &amp; Mining Equipt /Trenchers</v>
          </cell>
          <cell r="D1820" t="str">
            <v>Mobile - Non-Road Equipment - Gasoline</v>
          </cell>
          <cell r="G1820" t="str">
            <v>Mobile Sources</v>
          </cell>
          <cell r="H1820" t="str">
            <v>Off-highway Vehicle Gasoline, 4-Stroke</v>
          </cell>
          <cell r="I1820" t="str">
            <v>Construction and Mining Equipment</v>
          </cell>
          <cell r="J1820" t="str">
            <v>Trenchers</v>
          </cell>
          <cell r="N1820">
            <v>40982</v>
          </cell>
        </row>
        <row r="1821">
          <cell r="A1821" t="str">
            <v>2265002033</v>
          </cell>
          <cell r="B1821" t="str">
            <v>Nonroad</v>
          </cell>
          <cell r="C1821" t="str">
            <v>Off-highway Gasoline, 4-Stroke /Construction &amp; Mining Equipt /Bore/Drill Rigs</v>
          </cell>
          <cell r="D1821" t="str">
            <v>Mobile - Non-Road Equipment - Gasoline</v>
          </cell>
          <cell r="G1821" t="str">
            <v>Mobile Sources</v>
          </cell>
          <cell r="H1821" t="str">
            <v>Off-highway Vehicle Gasoline, 4-Stroke</v>
          </cell>
          <cell r="I1821" t="str">
            <v>Construction and Mining Equipment</v>
          </cell>
          <cell r="J1821" t="str">
            <v>Bore/Drill Rigs</v>
          </cell>
          <cell r="N1821">
            <v>40982</v>
          </cell>
        </row>
        <row r="1822">
          <cell r="A1822" t="str">
            <v>2265002036</v>
          </cell>
          <cell r="B1822" t="str">
            <v>Nonroad</v>
          </cell>
          <cell r="C1822" t="str">
            <v>Off-highway Gasoline, 4-Stroke /Construction &amp; Mining Equipt /Excavators</v>
          </cell>
          <cell r="D1822" t="str">
            <v>Mobile - Non-Road Equipment - Gasoline</v>
          </cell>
          <cell r="G1822" t="str">
            <v>Mobile Sources</v>
          </cell>
          <cell r="H1822" t="str">
            <v>Off-highway Vehicle Gasoline, 4-Stroke</v>
          </cell>
          <cell r="I1822" t="str">
            <v>Construction and Mining Equipment</v>
          </cell>
          <cell r="J1822" t="str">
            <v>Excavators</v>
          </cell>
          <cell r="L1822" t="str">
            <v>2005</v>
          </cell>
          <cell r="N1822">
            <v>40982</v>
          </cell>
        </row>
        <row r="1823">
          <cell r="A1823" t="str">
            <v>2265002039</v>
          </cell>
          <cell r="B1823" t="str">
            <v>Nonroad</v>
          </cell>
          <cell r="C1823" t="str">
            <v>Off-highway Gasoline, 4-Stroke /Construction &amp; Mining Equipt /Concrete/Industrial Saws</v>
          </cell>
          <cell r="D1823" t="str">
            <v>Mobile - Non-Road Equipment - Gasoline</v>
          </cell>
          <cell r="G1823" t="str">
            <v>Mobile Sources</v>
          </cell>
          <cell r="H1823" t="str">
            <v>Off-highway Vehicle Gasoline, 4-Stroke</v>
          </cell>
          <cell r="I1823" t="str">
            <v>Construction and Mining Equipment</v>
          </cell>
          <cell r="J1823" t="str">
            <v>Concrete/Industrial Saws</v>
          </cell>
          <cell r="N1823">
            <v>40982</v>
          </cell>
        </row>
        <row r="1824">
          <cell r="A1824" t="str">
            <v>2265002042</v>
          </cell>
          <cell r="B1824" t="str">
            <v>Nonroad</v>
          </cell>
          <cell r="C1824" t="str">
            <v>Off-highway Gasoline, 4-Stroke /Construction &amp; Mining Equipt /Cement &amp; Mortar Mixers</v>
          </cell>
          <cell r="D1824" t="str">
            <v>Mobile - Non-Road Equipment - Gasoline</v>
          </cell>
          <cell r="G1824" t="str">
            <v>Mobile Sources</v>
          </cell>
          <cell r="H1824" t="str">
            <v>Off-highway Vehicle Gasoline, 4-Stroke</v>
          </cell>
          <cell r="I1824" t="str">
            <v>Construction and Mining Equipment</v>
          </cell>
          <cell r="J1824" t="str">
            <v>Cement and Mortar Mixers</v>
          </cell>
          <cell r="N1824">
            <v>40982</v>
          </cell>
        </row>
        <row r="1825">
          <cell r="A1825" t="str">
            <v>2265002045</v>
          </cell>
          <cell r="B1825" t="str">
            <v>Nonroad</v>
          </cell>
          <cell r="C1825" t="str">
            <v>Off-highway Gasoline, 4-Stroke /Construction &amp; Mining Equipt /Cranes</v>
          </cell>
          <cell r="D1825" t="str">
            <v>Mobile - Non-Road Equipment - Gasoline</v>
          </cell>
          <cell r="G1825" t="str">
            <v>Mobile Sources</v>
          </cell>
          <cell r="H1825" t="str">
            <v>Off-highway Vehicle Gasoline, 4-Stroke</v>
          </cell>
          <cell r="I1825" t="str">
            <v>Construction and Mining Equipment</v>
          </cell>
          <cell r="J1825" t="str">
            <v>Cranes</v>
          </cell>
          <cell r="N1825">
            <v>40982</v>
          </cell>
        </row>
        <row r="1826">
          <cell r="A1826" t="str">
            <v>2265002048</v>
          </cell>
          <cell r="B1826" t="str">
            <v>Nonroad</v>
          </cell>
          <cell r="C1826" t="str">
            <v>Off-highway Gasoline, 4-Stroke /Construction &amp; Mining Equipt /Graders</v>
          </cell>
          <cell r="D1826" t="str">
            <v>Mobile - Non-Road Equipment - Gasoline</v>
          </cell>
          <cell r="G1826" t="str">
            <v>Mobile Sources</v>
          </cell>
          <cell r="H1826" t="str">
            <v>Off-highway Vehicle Gasoline, 4-Stroke</v>
          </cell>
          <cell r="I1826" t="str">
            <v>Construction and Mining Equipment</v>
          </cell>
          <cell r="J1826" t="str">
            <v>Graders</v>
          </cell>
          <cell r="L1826" t="str">
            <v>2005</v>
          </cell>
          <cell r="N1826">
            <v>40982</v>
          </cell>
        </row>
        <row r="1827">
          <cell r="A1827" t="str">
            <v>2265002051</v>
          </cell>
          <cell r="B1827" t="str">
            <v>Nonroad</v>
          </cell>
          <cell r="C1827" t="str">
            <v>Off-highway Gasoline, 4-Stroke /Construction &amp; Mining Equipt /Off-highway Trucks</v>
          </cell>
          <cell r="D1827" t="str">
            <v>Mobile - Non-Road Equipment - Gasoline</v>
          </cell>
          <cell r="G1827" t="str">
            <v>Mobile Sources</v>
          </cell>
          <cell r="H1827" t="str">
            <v>Off-highway Vehicle Gasoline, 4-Stroke</v>
          </cell>
          <cell r="I1827" t="str">
            <v>Construction and Mining Equipment</v>
          </cell>
          <cell r="J1827" t="str">
            <v>Off-highway Trucks</v>
          </cell>
          <cell r="L1827" t="str">
            <v>2005</v>
          </cell>
          <cell r="N1827">
            <v>40982</v>
          </cell>
        </row>
        <row r="1828">
          <cell r="A1828" t="str">
            <v>2265002054</v>
          </cell>
          <cell r="B1828" t="str">
            <v>Nonroad</v>
          </cell>
          <cell r="C1828" t="str">
            <v>Off-highway Gasoline, 4-Stroke /Construction &amp; Mining Equipt /Crushing/Processing Equipt</v>
          </cell>
          <cell r="D1828" t="str">
            <v>Mobile - Non-Road Equipment - Gasoline</v>
          </cell>
          <cell r="G1828" t="str">
            <v>Mobile Sources</v>
          </cell>
          <cell r="H1828" t="str">
            <v>Off-highway Vehicle Gasoline, 4-Stroke</v>
          </cell>
          <cell r="I1828" t="str">
            <v>Construction and Mining Equipment</v>
          </cell>
          <cell r="J1828" t="str">
            <v>Crushing/Processing Equipment</v>
          </cell>
          <cell r="N1828">
            <v>40982</v>
          </cell>
        </row>
        <row r="1829">
          <cell r="A1829" t="str">
            <v>2265002057</v>
          </cell>
          <cell r="B1829" t="str">
            <v>Nonroad</v>
          </cell>
          <cell r="C1829" t="str">
            <v>Off-highway Gasoline, 4-Stroke /Construction &amp; Mining Equipt /Rough Terrain Forklifts</v>
          </cell>
          <cell r="D1829" t="str">
            <v>Mobile - Non-Road Equipment - Gasoline</v>
          </cell>
          <cell r="G1829" t="str">
            <v>Mobile Sources</v>
          </cell>
          <cell r="H1829" t="str">
            <v>Off-highway Vehicle Gasoline, 4-Stroke</v>
          </cell>
          <cell r="I1829" t="str">
            <v>Construction and Mining Equipment</v>
          </cell>
          <cell r="J1829" t="str">
            <v>Rough Terrain Forklifts</v>
          </cell>
          <cell r="N1829">
            <v>40982</v>
          </cell>
        </row>
        <row r="1830">
          <cell r="A1830" t="str">
            <v>2265002060</v>
          </cell>
          <cell r="B1830" t="str">
            <v>Nonroad</v>
          </cell>
          <cell r="C1830" t="str">
            <v>Off-highway Gasoline, 4-Stroke /Construction &amp; Mining Equipt /Rubber Tire Loaders</v>
          </cell>
          <cell r="D1830" t="str">
            <v>Mobile - Non-Road Equipment - Gasoline</v>
          </cell>
          <cell r="G1830" t="str">
            <v>Mobile Sources</v>
          </cell>
          <cell r="H1830" t="str">
            <v>Off-highway Vehicle Gasoline, 4-Stroke</v>
          </cell>
          <cell r="I1830" t="str">
            <v>Construction and Mining Equipment</v>
          </cell>
          <cell r="J1830" t="str">
            <v>Rubber Tire Loaders</v>
          </cell>
          <cell r="N1830">
            <v>40982</v>
          </cell>
        </row>
        <row r="1831">
          <cell r="A1831" t="str">
            <v>2265002063</v>
          </cell>
          <cell r="B1831" t="str">
            <v>Nonroad</v>
          </cell>
          <cell r="C1831" t="str">
            <v>Off-highway Gasoline, 4-Stroke /Construction &amp; Mining Equipt /Rubber Tire Tractor/Dozers</v>
          </cell>
          <cell r="D1831" t="str">
            <v>Mobile - Non-Road Equipment - Gasoline</v>
          </cell>
          <cell r="G1831" t="str">
            <v>Mobile Sources</v>
          </cell>
          <cell r="H1831" t="str">
            <v>Off-highway Vehicle Gasoline, 4-Stroke</v>
          </cell>
          <cell r="I1831" t="str">
            <v>Construction and Mining Equipment</v>
          </cell>
          <cell r="J1831" t="str">
            <v>Rubber Tire Tractor/Dozers</v>
          </cell>
          <cell r="L1831" t="str">
            <v>2005</v>
          </cell>
          <cell r="N1831">
            <v>40982</v>
          </cell>
        </row>
        <row r="1832">
          <cell r="A1832" t="str">
            <v>2265002066</v>
          </cell>
          <cell r="B1832" t="str">
            <v>Nonroad</v>
          </cell>
          <cell r="C1832" t="str">
            <v>Off-highway Gasoline, 4-Stroke /Construction &amp; Mining Equipt /Tractors/Loaders/Backhoes</v>
          </cell>
          <cell r="D1832" t="str">
            <v>Mobile - Non-Road Equipment - Gasoline</v>
          </cell>
          <cell r="G1832" t="str">
            <v>Mobile Sources</v>
          </cell>
          <cell r="H1832" t="str">
            <v>Off-highway Vehicle Gasoline, 4-Stroke</v>
          </cell>
          <cell r="I1832" t="str">
            <v>Construction and Mining Equipment</v>
          </cell>
          <cell r="J1832" t="str">
            <v>Tractors/Loaders/Backhoes</v>
          </cell>
          <cell r="N1832">
            <v>40982</v>
          </cell>
        </row>
        <row r="1833">
          <cell r="A1833" t="str">
            <v>2265002069</v>
          </cell>
          <cell r="B1833" t="str">
            <v>Nonroad</v>
          </cell>
          <cell r="C1833" t="str">
            <v>Off-highway Gasoline, 4-Stroke /Construction &amp; Mining Equipt /Crawler Tractor/Dozers</v>
          </cell>
          <cell r="D1833" t="str">
            <v>Mobile - Non-Road Equipment - Gasoline</v>
          </cell>
          <cell r="G1833" t="str">
            <v>Mobile Sources</v>
          </cell>
          <cell r="H1833" t="str">
            <v>Off-highway Vehicle Gasoline, 4-Stroke</v>
          </cell>
          <cell r="I1833" t="str">
            <v>Construction and Mining Equipment</v>
          </cell>
          <cell r="J1833" t="str">
            <v>Crawler Tractor/Dozers</v>
          </cell>
          <cell r="L1833" t="str">
            <v>2005</v>
          </cell>
          <cell r="N1833">
            <v>40982</v>
          </cell>
        </row>
        <row r="1834">
          <cell r="A1834" t="str">
            <v>2265002072</v>
          </cell>
          <cell r="B1834" t="str">
            <v>Nonroad</v>
          </cell>
          <cell r="C1834" t="str">
            <v>Off-highway Gasoline, 4-Stroke /Construction &amp; Mining Equipt /Skid Steer Loaders</v>
          </cell>
          <cell r="D1834" t="str">
            <v>Mobile - Non-Road Equipment - Gasoline</v>
          </cell>
          <cell r="G1834" t="str">
            <v>Mobile Sources</v>
          </cell>
          <cell r="H1834" t="str">
            <v>Off-highway Vehicle Gasoline, 4-Stroke</v>
          </cell>
          <cell r="I1834" t="str">
            <v>Construction and Mining Equipment</v>
          </cell>
          <cell r="J1834" t="str">
            <v>Skid Steer Loaders</v>
          </cell>
          <cell r="N1834">
            <v>40982</v>
          </cell>
        </row>
        <row r="1835">
          <cell r="A1835" t="str">
            <v>2265002075</v>
          </cell>
          <cell r="B1835" t="str">
            <v>Nonroad</v>
          </cell>
          <cell r="C1835" t="str">
            <v>Off-highway Gasoline, 4-Stroke /Construction &amp; Mining Equipt /Off-highway Tractors</v>
          </cell>
          <cell r="D1835" t="str">
            <v>Mobile - Non-Road Equipment - Gasoline</v>
          </cell>
          <cell r="G1835" t="str">
            <v>Mobile Sources</v>
          </cell>
          <cell r="H1835" t="str">
            <v>Off-highway Vehicle Gasoline, 4-Stroke</v>
          </cell>
          <cell r="I1835" t="str">
            <v>Construction and Mining Equipment</v>
          </cell>
          <cell r="J1835" t="str">
            <v>Off-highway Tractors</v>
          </cell>
          <cell r="L1835" t="str">
            <v>2005</v>
          </cell>
          <cell r="N1835">
            <v>40982</v>
          </cell>
        </row>
        <row r="1836">
          <cell r="A1836" t="str">
            <v>2265002078</v>
          </cell>
          <cell r="B1836" t="str">
            <v>Nonroad</v>
          </cell>
          <cell r="C1836" t="str">
            <v>Off-highway Gasoline, 4-Stroke /Construction &amp; Mining Equipt /Dumpers/Tenders</v>
          </cell>
          <cell r="D1836" t="str">
            <v>Mobile - Non-Road Equipment - Gasoline</v>
          </cell>
          <cell r="G1836" t="str">
            <v>Mobile Sources</v>
          </cell>
          <cell r="H1836" t="str">
            <v>Off-highway Vehicle Gasoline, 4-Stroke</v>
          </cell>
          <cell r="I1836" t="str">
            <v>Construction and Mining Equipment</v>
          </cell>
          <cell r="J1836" t="str">
            <v>Dumpers/Tenders</v>
          </cell>
          <cell r="N1836">
            <v>40982</v>
          </cell>
        </row>
        <row r="1837">
          <cell r="A1837" t="str">
            <v>2265002081</v>
          </cell>
          <cell r="B1837" t="str">
            <v>Nonroad</v>
          </cell>
          <cell r="C1837" t="str">
            <v>Off-highway Gasoline, 4-Stroke /Construction &amp; Mining Equipt /Other Construction Equipt</v>
          </cell>
          <cell r="D1837" t="str">
            <v>Mobile - Non-Road Equipment - Gasoline</v>
          </cell>
          <cell r="G1837" t="str">
            <v>Mobile Sources</v>
          </cell>
          <cell r="H1837" t="str">
            <v>Off-highway Vehicle Gasoline, 4-Stroke</v>
          </cell>
          <cell r="I1837" t="str">
            <v>Construction and Mining Equipment</v>
          </cell>
          <cell r="J1837" t="str">
            <v>Other Construction Equipment</v>
          </cell>
          <cell r="N1837">
            <v>40982</v>
          </cell>
        </row>
        <row r="1838">
          <cell r="A1838" t="str">
            <v>2265003000</v>
          </cell>
          <cell r="B1838" t="str">
            <v>Nonroad</v>
          </cell>
          <cell r="C1838" t="str">
            <v>Off-highway Gasoline, 4-Stroke /Industrial Equipt /Total</v>
          </cell>
          <cell r="D1838" t="str">
            <v>Mobile - Non-Road Equipment - Gasoline</v>
          </cell>
          <cell r="G1838" t="str">
            <v>Mobile Sources</v>
          </cell>
          <cell r="H1838" t="str">
            <v>Off-highway Vehicle Gasoline, 4-Stroke</v>
          </cell>
          <cell r="I1838" t="str">
            <v>Industrial Equipment</v>
          </cell>
          <cell r="J1838" t="str">
            <v>Total</v>
          </cell>
          <cell r="L1838" t="str">
            <v>2005</v>
          </cell>
          <cell r="N1838">
            <v>40982</v>
          </cell>
        </row>
        <row r="1839">
          <cell r="A1839" t="str">
            <v>2265003010</v>
          </cell>
          <cell r="B1839" t="str">
            <v>Nonroad</v>
          </cell>
          <cell r="C1839" t="str">
            <v>Off-highway Gasoline, 4-Stroke /Industrial Equipt /Aerial Lifts</v>
          </cell>
          <cell r="D1839" t="str">
            <v>Mobile - Non-Road Equipment - Gasoline</v>
          </cell>
          <cell r="G1839" t="str">
            <v>Mobile Sources</v>
          </cell>
          <cell r="H1839" t="str">
            <v>Off-highway Vehicle Gasoline, 4-Stroke</v>
          </cell>
          <cell r="I1839" t="str">
            <v>Industrial Equipment</v>
          </cell>
          <cell r="J1839" t="str">
            <v>Aerial Lifts</v>
          </cell>
          <cell r="N1839">
            <v>40982</v>
          </cell>
        </row>
        <row r="1840">
          <cell r="A1840" t="str">
            <v>2265003020</v>
          </cell>
          <cell r="B1840" t="str">
            <v>Nonroad</v>
          </cell>
          <cell r="C1840" t="str">
            <v>Off-highway Gasoline, 4-Stroke /Industrial Equipt /Forklifts</v>
          </cell>
          <cell r="D1840" t="str">
            <v>Mobile - Non-Road Equipment - Gasoline</v>
          </cell>
          <cell r="G1840" t="str">
            <v>Mobile Sources</v>
          </cell>
          <cell r="H1840" t="str">
            <v>Off-highway Vehicle Gasoline, 4-Stroke</v>
          </cell>
          <cell r="I1840" t="str">
            <v>Industrial Equipment</v>
          </cell>
          <cell r="J1840" t="str">
            <v>Forklifts</v>
          </cell>
          <cell r="N1840">
            <v>40982</v>
          </cell>
        </row>
        <row r="1841">
          <cell r="A1841" t="str">
            <v>2265003030</v>
          </cell>
          <cell r="B1841" t="str">
            <v>Nonroad</v>
          </cell>
          <cell r="C1841" t="str">
            <v>Off-highway Gasoline, 4-Stroke /Industrial Equipt /Sweepers/Scrubbers</v>
          </cell>
          <cell r="D1841" t="str">
            <v>Mobile - Non-Road Equipment - Gasoline</v>
          </cell>
          <cell r="G1841" t="str">
            <v>Mobile Sources</v>
          </cell>
          <cell r="H1841" t="str">
            <v>Off-highway Vehicle Gasoline, 4-Stroke</v>
          </cell>
          <cell r="I1841" t="str">
            <v>Industrial Equipment</v>
          </cell>
          <cell r="J1841" t="str">
            <v>Sweepers/Scrubbers</v>
          </cell>
          <cell r="N1841">
            <v>40982</v>
          </cell>
        </row>
        <row r="1842">
          <cell r="A1842" t="str">
            <v>2265003040</v>
          </cell>
          <cell r="B1842" t="str">
            <v>Nonroad</v>
          </cell>
          <cell r="C1842" t="str">
            <v>Off-highway Gasoline, 4-Stroke /Industrial Equipt /Other General Industrial Equipt</v>
          </cell>
          <cell r="D1842" t="str">
            <v>Mobile - Non-Road Equipment - Gasoline</v>
          </cell>
          <cell r="G1842" t="str">
            <v>Mobile Sources</v>
          </cell>
          <cell r="H1842" t="str">
            <v>Off-highway Vehicle Gasoline, 4-Stroke</v>
          </cell>
          <cell r="I1842" t="str">
            <v>Industrial Equipment</v>
          </cell>
          <cell r="J1842" t="str">
            <v>Other General Industrial Equipment</v>
          </cell>
          <cell r="N1842">
            <v>40982</v>
          </cell>
        </row>
        <row r="1843">
          <cell r="A1843" t="str">
            <v>2265003050</v>
          </cell>
          <cell r="B1843" t="str">
            <v>Nonroad</v>
          </cell>
          <cell r="C1843" t="str">
            <v>Off-highway Gasoline, 4-Stroke /Industrial Equipt /Other Material H&amp;ling Equipt</v>
          </cell>
          <cell r="D1843" t="str">
            <v>Mobile - Non-Road Equipment - Gasoline</v>
          </cell>
          <cell r="G1843" t="str">
            <v>Mobile Sources</v>
          </cell>
          <cell r="H1843" t="str">
            <v>Off-highway Vehicle Gasoline, 4-Stroke</v>
          </cell>
          <cell r="I1843" t="str">
            <v>Industrial Equipment</v>
          </cell>
          <cell r="J1843" t="str">
            <v>Other Material Handling Equipment</v>
          </cell>
          <cell r="N1843">
            <v>40982</v>
          </cell>
        </row>
        <row r="1844">
          <cell r="A1844" t="str">
            <v>2265003060</v>
          </cell>
          <cell r="B1844" t="str">
            <v>Nonroad</v>
          </cell>
          <cell r="C1844" t="str">
            <v>Off-highway Gasoline, 4-Stroke /Industrial Equipt /AC\Refrigeration</v>
          </cell>
          <cell r="D1844" t="str">
            <v>Mobile - Non-Road Equipment - Gasoline</v>
          </cell>
          <cell r="G1844" t="str">
            <v>Mobile Sources</v>
          </cell>
          <cell r="H1844" t="str">
            <v>Off-highway Vehicle Gasoline, 4-Stroke</v>
          </cell>
          <cell r="I1844" t="str">
            <v>Industrial Equipment</v>
          </cell>
          <cell r="J1844" t="str">
            <v>AC\Refrigeration</v>
          </cell>
          <cell r="M1844">
            <v>36504</v>
          </cell>
          <cell r="N1844">
            <v>40982</v>
          </cell>
        </row>
        <row r="1845">
          <cell r="A1845" t="str">
            <v>2265003070</v>
          </cell>
          <cell r="B1845" t="str">
            <v>Nonroad</v>
          </cell>
          <cell r="C1845" t="str">
            <v>Off-highway Gasoline, 4-Stroke /Industrial Equipt /Terminal Tractors</v>
          </cell>
          <cell r="D1845" t="str">
            <v>Mobile - Non-Road Equipment - Gasoline</v>
          </cell>
          <cell r="G1845" t="str">
            <v>Mobile Sources</v>
          </cell>
          <cell r="H1845" t="str">
            <v>Off-highway Vehicle Gasoline, 4-Stroke</v>
          </cell>
          <cell r="I1845" t="str">
            <v>Industrial Equipment</v>
          </cell>
          <cell r="J1845" t="str">
            <v>Terminal Tractors</v>
          </cell>
          <cell r="M1845">
            <v>36504</v>
          </cell>
          <cell r="N1845">
            <v>40982</v>
          </cell>
        </row>
        <row r="1846">
          <cell r="A1846" t="str">
            <v>2265004000</v>
          </cell>
          <cell r="B1846" t="str">
            <v>Nonroad</v>
          </cell>
          <cell r="C1846" t="str">
            <v>Off-highway Gasoline, 4-Stroke /Lawn &amp; Garden Equipt /All</v>
          </cell>
          <cell r="D1846" t="str">
            <v>Mobile - Non-Road Equipment - Gasoline</v>
          </cell>
          <cell r="G1846" t="str">
            <v>Mobile Sources</v>
          </cell>
          <cell r="H1846" t="str">
            <v>Off-highway Vehicle Gasoline, 4-Stroke</v>
          </cell>
          <cell r="I1846" t="str">
            <v>Lawn and Garden Equipment</v>
          </cell>
          <cell r="J1846" t="str">
            <v>All</v>
          </cell>
          <cell r="L1846" t="str">
            <v>2005</v>
          </cell>
          <cell r="N1846">
            <v>40982</v>
          </cell>
        </row>
        <row r="1847">
          <cell r="A1847" t="str">
            <v>2265004010</v>
          </cell>
          <cell r="B1847" t="str">
            <v>Nonroad</v>
          </cell>
          <cell r="C1847" t="str">
            <v>Off-highway Gasoline, 4-Stroke /Lawn &amp; Garden Equipt /Lawn Mowers (Residential)</v>
          </cell>
          <cell r="D1847" t="str">
            <v>Mobile - Non-Road Equipment - Gasoline</v>
          </cell>
          <cell r="G1847" t="str">
            <v>Mobile Sources</v>
          </cell>
          <cell r="H1847" t="str">
            <v>Off-highway Vehicle Gasoline, 4-Stroke</v>
          </cell>
          <cell r="I1847" t="str">
            <v>Lawn and Garden Equipment</v>
          </cell>
          <cell r="J1847" t="str">
            <v>Lawn Mowers (Residential)</v>
          </cell>
          <cell r="N1847">
            <v>40982</v>
          </cell>
        </row>
        <row r="1848">
          <cell r="A1848" t="str">
            <v>2265004011</v>
          </cell>
          <cell r="B1848" t="str">
            <v>Nonroad</v>
          </cell>
          <cell r="C1848" t="str">
            <v>Off-highway Gasoline, 4-Stroke /Lawn &amp; Garden Equipt /Lawn Mowers (Commercial)</v>
          </cell>
          <cell r="D1848" t="str">
            <v>Mobile - Non-Road Equipment - Gasoline</v>
          </cell>
          <cell r="G1848" t="str">
            <v>Mobile Sources</v>
          </cell>
          <cell r="H1848" t="str">
            <v>Off-highway Vehicle Gasoline, 4-Stroke</v>
          </cell>
          <cell r="I1848" t="str">
            <v>Lawn and Garden Equipment</v>
          </cell>
          <cell r="J1848" t="str">
            <v>Lawn Mowers (Commercial)</v>
          </cell>
          <cell r="M1848">
            <v>36504</v>
          </cell>
          <cell r="N1848">
            <v>40982</v>
          </cell>
        </row>
        <row r="1849">
          <cell r="A1849" t="str">
            <v>2265004015</v>
          </cell>
          <cell r="B1849" t="str">
            <v>Nonroad</v>
          </cell>
          <cell r="C1849" t="str">
            <v>Off-highway Gasoline, 4-Stroke /Lawn &amp; Garden Equipt /Rotary Tillers &lt; 6 HP (Residential)</v>
          </cell>
          <cell r="D1849" t="str">
            <v>Mobile - Non-Road Equipment - Gasoline</v>
          </cell>
          <cell r="G1849" t="str">
            <v>Mobile Sources</v>
          </cell>
          <cell r="H1849" t="str">
            <v>Off-highway Vehicle Gasoline, 4-Stroke</v>
          </cell>
          <cell r="I1849" t="str">
            <v>Lawn and Garden Equipment</v>
          </cell>
          <cell r="J1849" t="str">
            <v>Rotary Tillers &lt; 6 HP (Residential)</v>
          </cell>
          <cell r="N1849">
            <v>40982</v>
          </cell>
        </row>
        <row r="1850">
          <cell r="A1850" t="str">
            <v>2265004016</v>
          </cell>
          <cell r="B1850" t="str">
            <v>Nonroad</v>
          </cell>
          <cell r="C1850" t="str">
            <v>Off-highway Gasoline, 4-Stroke /Lawn &amp; Garden Equipt /Rotary Tillers &lt; 6 HP (Commercial)</v>
          </cell>
          <cell r="D1850" t="str">
            <v>Mobile - Non-Road Equipment - Gasoline</v>
          </cell>
          <cell r="G1850" t="str">
            <v>Mobile Sources</v>
          </cell>
          <cell r="H1850" t="str">
            <v>Off-highway Vehicle Gasoline, 4-Stroke</v>
          </cell>
          <cell r="I1850" t="str">
            <v>Lawn and Garden Equipment</v>
          </cell>
          <cell r="J1850" t="str">
            <v>Rotary Tillers &lt; 6 HP (Commercial)</v>
          </cell>
          <cell r="M1850">
            <v>36504</v>
          </cell>
          <cell r="N1850">
            <v>40982</v>
          </cell>
        </row>
        <row r="1851">
          <cell r="A1851" t="str">
            <v>2265004020</v>
          </cell>
          <cell r="B1851" t="str">
            <v>Nonroad</v>
          </cell>
          <cell r="C1851" t="str">
            <v>Off-highway Gasoline, 4-Stroke /Lawn &amp; Garden Equipt /Chain Saws &lt; 6 HP (Residential)</v>
          </cell>
          <cell r="D1851" t="str">
            <v>Mobile - Non-Road Equipment - Gasoline</v>
          </cell>
          <cell r="G1851" t="str">
            <v>Mobile Sources</v>
          </cell>
          <cell r="H1851" t="str">
            <v>Off-highway Vehicle Gasoline, 4-Stroke</v>
          </cell>
          <cell r="I1851" t="str">
            <v>Lawn and Garden Equipment</v>
          </cell>
          <cell r="J1851" t="str">
            <v>Chain Saws &lt; 6 HP (Residential)</v>
          </cell>
          <cell r="L1851" t="str">
            <v>2005</v>
          </cell>
          <cell r="N1851">
            <v>40982</v>
          </cell>
        </row>
        <row r="1852">
          <cell r="A1852" t="str">
            <v>2265004021</v>
          </cell>
          <cell r="B1852" t="str">
            <v>Nonroad</v>
          </cell>
          <cell r="C1852" t="str">
            <v>Off-highway Gasoline, 4-Stroke /Lawn &amp; Garden Equipt /Chain Saws &lt; 6 HP (Commercial)</v>
          </cell>
          <cell r="D1852" t="str">
            <v>Mobile - Non-Road Equipment - Gasoline</v>
          </cell>
          <cell r="G1852" t="str">
            <v>Mobile Sources</v>
          </cell>
          <cell r="H1852" t="str">
            <v>Off-highway Vehicle Gasoline, 4-Stroke</v>
          </cell>
          <cell r="I1852" t="str">
            <v>Lawn and Garden Equipment</v>
          </cell>
          <cell r="J1852" t="str">
            <v>Chain Saws &lt; 6 HP (Commercial)</v>
          </cell>
          <cell r="L1852" t="str">
            <v>2005</v>
          </cell>
          <cell r="M1852">
            <v>36504</v>
          </cell>
          <cell r="N1852">
            <v>40982</v>
          </cell>
        </row>
        <row r="1853">
          <cell r="A1853" t="str">
            <v>2265004025</v>
          </cell>
          <cell r="B1853" t="str">
            <v>Nonroad</v>
          </cell>
          <cell r="C1853" t="str">
            <v>Off-highway Gasoline, 4-Stroke /Lawn &amp; Garden Equipt /Trimmers/Edgers/Brush Cutters (Residential)</v>
          </cell>
          <cell r="D1853" t="str">
            <v>Mobile - Non-Road Equipment - Gasoline</v>
          </cell>
          <cell r="G1853" t="str">
            <v>Mobile Sources</v>
          </cell>
          <cell r="H1853" t="str">
            <v>Off-highway Vehicle Gasoline, 4-Stroke</v>
          </cell>
          <cell r="I1853" t="str">
            <v>Lawn and Garden Equipment</v>
          </cell>
          <cell r="J1853" t="str">
            <v>Trimmers/Edgers/Brush Cutters (Residential)</v>
          </cell>
          <cell r="N1853">
            <v>40982</v>
          </cell>
        </row>
        <row r="1854">
          <cell r="A1854" t="str">
            <v>2265004026</v>
          </cell>
          <cell r="B1854" t="str">
            <v>Nonroad</v>
          </cell>
          <cell r="C1854" t="str">
            <v>Off-highway Gasoline, 4-Stroke /Lawn &amp; Garden Equipt /Trimmers/Edgers/Brush Cutters (Commercial)</v>
          </cell>
          <cell r="D1854" t="str">
            <v>Mobile - Non-Road Equipment - Gasoline</v>
          </cell>
          <cell r="G1854" t="str">
            <v>Mobile Sources</v>
          </cell>
          <cell r="H1854" t="str">
            <v>Off-highway Vehicle Gasoline, 4-Stroke</v>
          </cell>
          <cell r="I1854" t="str">
            <v>Lawn and Garden Equipment</v>
          </cell>
          <cell r="J1854" t="str">
            <v>Trimmers/Edgers/Brush Cutters (Commercial)</v>
          </cell>
          <cell r="M1854">
            <v>36504</v>
          </cell>
          <cell r="N1854">
            <v>40982</v>
          </cell>
        </row>
        <row r="1855">
          <cell r="A1855" t="str">
            <v>2265004030</v>
          </cell>
          <cell r="B1855" t="str">
            <v>Nonroad</v>
          </cell>
          <cell r="C1855" t="str">
            <v>Off-highway Gasoline, 4-Stroke /Lawn &amp; Garden Equipt /Leafblowers/Vacuums (Residential)</v>
          </cell>
          <cell r="D1855" t="str">
            <v>Mobile - Non-Road Equipment - Gasoline</v>
          </cell>
          <cell r="G1855" t="str">
            <v>Mobile Sources</v>
          </cell>
          <cell r="H1855" t="str">
            <v>Off-highway Vehicle Gasoline, 4-Stroke</v>
          </cell>
          <cell r="I1855" t="str">
            <v>Lawn and Garden Equipment</v>
          </cell>
          <cell r="J1855" t="str">
            <v>Leafblowers/Vacuums (Residential)</v>
          </cell>
          <cell r="N1855">
            <v>40982</v>
          </cell>
        </row>
        <row r="1856">
          <cell r="A1856" t="str">
            <v>2265004031</v>
          </cell>
          <cell r="B1856" t="str">
            <v>Nonroad</v>
          </cell>
          <cell r="C1856" t="str">
            <v>Off-highway Gasoline, 4-Stroke /Lawn &amp; Garden Equipt /Leafblowers/Vacuums (Commercial)</v>
          </cell>
          <cell r="D1856" t="str">
            <v>Mobile - Non-Road Equipment - Gasoline</v>
          </cell>
          <cell r="G1856" t="str">
            <v>Mobile Sources</v>
          </cell>
          <cell r="H1856" t="str">
            <v>Off-highway Vehicle Gasoline, 4-Stroke</v>
          </cell>
          <cell r="I1856" t="str">
            <v>Lawn and Garden Equipment</v>
          </cell>
          <cell r="J1856" t="str">
            <v>Leafblowers/Vacuums (Commercial)</v>
          </cell>
          <cell r="M1856">
            <v>36504</v>
          </cell>
          <cell r="N1856">
            <v>40982</v>
          </cell>
        </row>
        <row r="1857">
          <cell r="A1857" t="str">
            <v>2265004035</v>
          </cell>
          <cell r="B1857" t="str">
            <v>Nonroad</v>
          </cell>
          <cell r="C1857" t="str">
            <v>Off-highway Gasoline, 4-Stroke /Lawn &amp; Garden Equipt /Snowblowers (Residential)</v>
          </cell>
          <cell r="D1857" t="str">
            <v>Mobile - Non-Road Equipment - Gasoline</v>
          </cell>
          <cell r="G1857" t="str">
            <v>Mobile Sources</v>
          </cell>
          <cell r="H1857" t="str">
            <v>Off-highway Vehicle Gasoline, 4-Stroke</v>
          </cell>
          <cell r="I1857" t="str">
            <v>Lawn and Garden Equipment</v>
          </cell>
          <cell r="J1857" t="str">
            <v>Snowblowers (Residential)</v>
          </cell>
          <cell r="N1857">
            <v>40982</v>
          </cell>
        </row>
        <row r="1858">
          <cell r="A1858" t="str">
            <v>2265004036</v>
          </cell>
          <cell r="B1858" t="str">
            <v>Nonroad</v>
          </cell>
          <cell r="C1858" t="str">
            <v>Off-highway Gasoline, 4-Stroke /Lawn &amp; Garden Equipt /Snowblowers (Commercial)</v>
          </cell>
          <cell r="D1858" t="str">
            <v>Mobile - Non-Road Equipment - Gasoline</v>
          </cell>
          <cell r="G1858" t="str">
            <v>Mobile Sources</v>
          </cell>
          <cell r="H1858" t="str">
            <v>Off-highway Vehicle Gasoline, 4-Stroke</v>
          </cell>
          <cell r="I1858" t="str">
            <v>Lawn and Garden Equipment</v>
          </cell>
          <cell r="J1858" t="str">
            <v>Snowblowers (Commercial)</v>
          </cell>
          <cell r="M1858">
            <v>36504</v>
          </cell>
          <cell r="N1858">
            <v>40982</v>
          </cell>
        </row>
        <row r="1859">
          <cell r="A1859" t="str">
            <v>2265004040</v>
          </cell>
          <cell r="B1859" t="str">
            <v>Nonroad</v>
          </cell>
          <cell r="C1859" t="str">
            <v>Off-highway Gasoline, 4-Stroke /Lawn &amp; Garden Equipt /Rear Engine Riding Mowers (Residential)</v>
          </cell>
          <cell r="D1859" t="str">
            <v>Mobile - Non-Road Equipment - Gasoline</v>
          </cell>
          <cell r="G1859" t="str">
            <v>Mobile Sources</v>
          </cell>
          <cell r="H1859" t="str">
            <v>Off-highway Vehicle Gasoline, 4-Stroke</v>
          </cell>
          <cell r="I1859" t="str">
            <v>Lawn and Garden Equipment</v>
          </cell>
          <cell r="J1859" t="str">
            <v>Rear Engine Riding Mowers (Residential)</v>
          </cell>
          <cell r="N1859">
            <v>40982</v>
          </cell>
        </row>
        <row r="1860">
          <cell r="A1860" t="str">
            <v>2265004041</v>
          </cell>
          <cell r="B1860" t="str">
            <v>Nonroad</v>
          </cell>
          <cell r="C1860" t="str">
            <v>Off-highway Gasoline, 4-Stroke /Lawn &amp; Garden Equipt /Rear Engine Riding Mowers (Commercial)</v>
          </cell>
          <cell r="D1860" t="str">
            <v>Mobile - Non-Road Equipment - Gasoline</v>
          </cell>
          <cell r="G1860" t="str">
            <v>Mobile Sources</v>
          </cell>
          <cell r="H1860" t="str">
            <v>Off-highway Vehicle Gasoline, 4-Stroke</v>
          </cell>
          <cell r="I1860" t="str">
            <v>Lawn and Garden Equipment</v>
          </cell>
          <cell r="J1860" t="str">
            <v>Rear Engine Riding Mowers (Commercial)</v>
          </cell>
          <cell r="M1860">
            <v>36504</v>
          </cell>
          <cell r="N1860">
            <v>40982</v>
          </cell>
        </row>
        <row r="1861">
          <cell r="A1861" t="str">
            <v>2265004045</v>
          </cell>
          <cell r="B1861" t="str">
            <v>Nonroad</v>
          </cell>
          <cell r="C1861" t="str">
            <v>Off-highway Gasoline, 4-Stroke /Lawn &amp; Garden Equipt /Front Mowers (Residential)</v>
          </cell>
          <cell r="D1861" t="str">
            <v>Mobile - Non-Road Equipment - Gasoline</v>
          </cell>
          <cell r="G1861" t="str">
            <v>Mobile Sources</v>
          </cell>
          <cell r="H1861" t="str">
            <v>Off-highway Vehicle Gasoline, 4-Stroke</v>
          </cell>
          <cell r="I1861" t="str">
            <v>Lawn and Garden Equipment</v>
          </cell>
          <cell r="J1861" t="str">
            <v>Front Mowers (Residential)</v>
          </cell>
          <cell r="L1861" t="str">
            <v>2005</v>
          </cell>
          <cell r="N1861">
            <v>40982</v>
          </cell>
        </row>
        <row r="1862">
          <cell r="A1862" t="str">
            <v>2265004046</v>
          </cell>
          <cell r="B1862" t="str">
            <v>Nonroad</v>
          </cell>
          <cell r="C1862" t="str">
            <v>Off-highway Gasoline, 4-Stroke /Lawn &amp; Garden Equipt /Front Mowers (Commercial)</v>
          </cell>
          <cell r="D1862" t="str">
            <v>Mobile - Non-Road Equipment - Gasoline</v>
          </cell>
          <cell r="G1862" t="str">
            <v>Mobile Sources</v>
          </cell>
          <cell r="H1862" t="str">
            <v>Off-highway Vehicle Gasoline, 4-Stroke</v>
          </cell>
          <cell r="I1862" t="str">
            <v>Lawn and Garden Equipment</v>
          </cell>
          <cell r="J1862" t="str">
            <v>Front Mowers (Commercial)</v>
          </cell>
          <cell r="M1862">
            <v>36504</v>
          </cell>
          <cell r="N1862">
            <v>40982</v>
          </cell>
        </row>
        <row r="1863">
          <cell r="A1863" t="str">
            <v>2265004050</v>
          </cell>
          <cell r="B1863" t="str">
            <v>Nonroad</v>
          </cell>
          <cell r="C1863" t="str">
            <v>Off-highway Gasoline, 4-Stroke /Lawn &amp; Garden Equipt /Shredders &lt; 6 HP (Residential)</v>
          </cell>
          <cell r="D1863" t="str">
            <v>Mobile - Non-Road Equipment - Gasoline</v>
          </cell>
          <cell r="G1863" t="str">
            <v>Mobile Sources</v>
          </cell>
          <cell r="H1863" t="str">
            <v>Off-highway Vehicle Gasoline, 4-Stroke</v>
          </cell>
          <cell r="I1863" t="str">
            <v>Lawn and Garden Equipment</v>
          </cell>
          <cell r="J1863" t="str">
            <v>Shredders &lt; 6 HP (Residential)</v>
          </cell>
          <cell r="N1863">
            <v>40982</v>
          </cell>
        </row>
        <row r="1864">
          <cell r="A1864" t="str">
            <v>2265004051</v>
          </cell>
          <cell r="B1864" t="str">
            <v>Nonroad</v>
          </cell>
          <cell r="C1864" t="str">
            <v>Off-highway Gasoline, 4-Stroke /Lawn &amp; Garden Equipt /Shredders &lt; 6 HP (Commercial)</v>
          </cell>
          <cell r="D1864" t="str">
            <v>Mobile - Non-Road Equipment - Gasoline</v>
          </cell>
          <cell r="G1864" t="str">
            <v>Mobile Sources</v>
          </cell>
          <cell r="H1864" t="str">
            <v>Off-highway Vehicle Gasoline, 4-Stroke</v>
          </cell>
          <cell r="I1864" t="str">
            <v>Lawn and Garden Equipment</v>
          </cell>
          <cell r="J1864" t="str">
            <v>Shredders &lt; 6 HP (Commercial)</v>
          </cell>
          <cell r="M1864">
            <v>36504</v>
          </cell>
          <cell r="N1864">
            <v>40982</v>
          </cell>
        </row>
        <row r="1865">
          <cell r="A1865" t="str">
            <v>2265004055</v>
          </cell>
          <cell r="B1865" t="str">
            <v>Nonroad</v>
          </cell>
          <cell r="C1865" t="str">
            <v>Off-highway Gasoline, 4-Stroke /Lawn &amp; Garden Equipt /Lawn &amp; Garden Tractors (Residential)</v>
          </cell>
          <cell r="D1865" t="str">
            <v>Mobile - Non-Road Equipment - Gasoline</v>
          </cell>
          <cell r="G1865" t="str">
            <v>Mobile Sources</v>
          </cell>
          <cell r="H1865" t="str">
            <v>Off-highway Vehicle Gasoline, 4-Stroke</v>
          </cell>
          <cell r="I1865" t="str">
            <v>Lawn and Garden Equipment</v>
          </cell>
          <cell r="J1865" t="str">
            <v>Lawn and Garden Tractors (Residential)</v>
          </cell>
          <cell r="N1865">
            <v>40982</v>
          </cell>
        </row>
        <row r="1866">
          <cell r="A1866" t="str">
            <v>2265004056</v>
          </cell>
          <cell r="B1866" t="str">
            <v>Nonroad</v>
          </cell>
          <cell r="C1866" t="str">
            <v>Off-highway Gasoline, 4-Stroke /Lawn &amp; Garden Equipt /Lawn &amp; Garden Tractors (Commercial)</v>
          </cell>
          <cell r="D1866" t="str">
            <v>Mobile - Non-Road Equipment - Gasoline</v>
          </cell>
          <cell r="G1866" t="str">
            <v>Mobile Sources</v>
          </cell>
          <cell r="H1866" t="str">
            <v>Off-highway Vehicle Gasoline, 4-Stroke</v>
          </cell>
          <cell r="I1866" t="str">
            <v>Lawn and Garden Equipment</v>
          </cell>
          <cell r="J1866" t="str">
            <v>Lawn and Garden Tractors (Commercial)</v>
          </cell>
          <cell r="M1866">
            <v>36504</v>
          </cell>
          <cell r="N1866">
            <v>40982</v>
          </cell>
        </row>
        <row r="1867">
          <cell r="A1867" t="str">
            <v>2265004060</v>
          </cell>
          <cell r="B1867" t="str">
            <v>Nonroad</v>
          </cell>
          <cell r="C1867" t="str">
            <v>Off-highway Gasoline, 4-Stroke /Lawn &amp; Garden Equipt /Wood Splitters (Residential)</v>
          </cell>
          <cell r="D1867" t="str">
            <v>Mobile - Non-Road Equipment - Gasoline</v>
          </cell>
          <cell r="G1867" t="str">
            <v>Mobile Sources</v>
          </cell>
          <cell r="H1867" t="str">
            <v>Off-highway Vehicle Gasoline, 4-Stroke</v>
          </cell>
          <cell r="I1867" t="str">
            <v>Lawn and Garden Equipment</v>
          </cell>
          <cell r="J1867" t="str">
            <v>Wood Splitters (Residential)</v>
          </cell>
          <cell r="L1867" t="str">
            <v>2005</v>
          </cell>
          <cell r="N1867">
            <v>40982</v>
          </cell>
        </row>
        <row r="1868">
          <cell r="A1868" t="str">
            <v>2265004061</v>
          </cell>
          <cell r="B1868" t="str">
            <v>Nonroad</v>
          </cell>
          <cell r="C1868" t="str">
            <v>Off-highway Gasoline, 4-Stroke /Lawn &amp; Garden Equipt /Wood Splitters (Commercial)</v>
          </cell>
          <cell r="D1868" t="str">
            <v>Mobile - Non-Road Equipment - Gasoline</v>
          </cell>
          <cell r="G1868" t="str">
            <v>Mobile Sources</v>
          </cell>
          <cell r="H1868" t="str">
            <v>Off-highway Vehicle Gasoline, 4-Stroke</v>
          </cell>
          <cell r="I1868" t="str">
            <v>Lawn and Garden Equipment</v>
          </cell>
          <cell r="J1868" t="str">
            <v>Wood Splitters (Commercial)</v>
          </cell>
          <cell r="L1868" t="str">
            <v>2005</v>
          </cell>
          <cell r="M1868">
            <v>36504</v>
          </cell>
          <cell r="N1868">
            <v>40982</v>
          </cell>
        </row>
        <row r="1869">
          <cell r="A1869" t="str">
            <v>2265004065</v>
          </cell>
          <cell r="B1869" t="str">
            <v>Nonroad</v>
          </cell>
          <cell r="C1869" t="str">
            <v>Off-highway Gasoline, 4-Stroke /Lawn &amp; Garden Equipt /Chippers/Stump Grinders (Residential)</v>
          </cell>
          <cell r="D1869" t="str">
            <v>Mobile - Non-Road Equipment - Gasoline</v>
          </cell>
          <cell r="G1869" t="str">
            <v>Mobile Sources</v>
          </cell>
          <cell r="H1869" t="str">
            <v>Off-highway Vehicle Gasoline, 4-Stroke</v>
          </cell>
          <cell r="I1869" t="str">
            <v>Lawn and Garden Equipment</v>
          </cell>
          <cell r="J1869" t="str">
            <v>Chippers/Stump Grinders (Residential)</v>
          </cell>
          <cell r="L1869" t="str">
            <v>2005</v>
          </cell>
          <cell r="N1869">
            <v>40982</v>
          </cell>
        </row>
        <row r="1870">
          <cell r="A1870" t="str">
            <v>2265004066</v>
          </cell>
          <cell r="B1870" t="str">
            <v>Nonroad</v>
          </cell>
          <cell r="C1870" t="str">
            <v>Off-highway Gasoline, 4-Stroke /Lawn &amp; Garden Equipt /Chippers/Stump Grinders (Commercial)</v>
          </cell>
          <cell r="D1870" t="str">
            <v>Mobile - Non-Road Equipment - Gasoline</v>
          </cell>
          <cell r="G1870" t="str">
            <v>Mobile Sources</v>
          </cell>
          <cell r="H1870" t="str">
            <v>Off-highway Vehicle Gasoline, 4-Stroke</v>
          </cell>
          <cell r="I1870" t="str">
            <v>Lawn and Garden Equipment</v>
          </cell>
          <cell r="J1870" t="str">
            <v>Chippers/Stump Grinders (Commercial)</v>
          </cell>
          <cell r="M1870">
            <v>36504</v>
          </cell>
          <cell r="N1870">
            <v>40982</v>
          </cell>
        </row>
        <row r="1871">
          <cell r="A1871" t="str">
            <v>2265004070</v>
          </cell>
          <cell r="B1871" t="str">
            <v>Nonroad</v>
          </cell>
          <cell r="C1871" t="str">
            <v>Off-highway Gasoline, 4-Stroke /Lawn &amp; Garden Equipt /Commercial Turf Equipt</v>
          </cell>
          <cell r="D1871" t="str">
            <v>Mobile - Non-Road Equipment - Gasoline</v>
          </cell>
          <cell r="G1871" t="str">
            <v>Mobile Sources</v>
          </cell>
          <cell r="H1871" t="str">
            <v>Off-highway Vehicle Gasoline, 4-Stroke</v>
          </cell>
          <cell r="I1871" t="str">
            <v>Lawn and Garden Equipment</v>
          </cell>
          <cell r="J1871" t="str">
            <v>Commercial Turf Equipment</v>
          </cell>
          <cell r="K1871" t="str">
            <v>2265004071</v>
          </cell>
          <cell r="L1871" t="str">
            <v>2005</v>
          </cell>
          <cell r="N1871">
            <v>40982</v>
          </cell>
        </row>
        <row r="1872">
          <cell r="A1872" t="str">
            <v>2265004071</v>
          </cell>
          <cell r="B1872" t="str">
            <v>Nonroad</v>
          </cell>
          <cell r="C1872" t="str">
            <v>Off-highway Gasoline, 4-Stroke /Lawn &amp; Garden Equipt /Turf Equipt (Commercial)</v>
          </cell>
          <cell r="D1872" t="str">
            <v>Mobile - Non-Road Equipment - Gasoline</v>
          </cell>
          <cell r="G1872" t="str">
            <v>Mobile Sources</v>
          </cell>
          <cell r="H1872" t="str">
            <v>Off-highway Vehicle Gasoline, 4-Stroke</v>
          </cell>
          <cell r="I1872" t="str">
            <v>Lawn and Garden Equipment</v>
          </cell>
          <cell r="J1872" t="str">
            <v>Turf Equipment (Commercial)</v>
          </cell>
          <cell r="M1872">
            <v>36504</v>
          </cell>
          <cell r="N1872">
            <v>40982</v>
          </cell>
        </row>
        <row r="1873">
          <cell r="A1873" t="str">
            <v>2265004075</v>
          </cell>
          <cell r="B1873" t="str">
            <v>Nonroad</v>
          </cell>
          <cell r="C1873" t="str">
            <v>Off-highway Gasoline, 4-Stroke /Lawn &amp; Garden Equipt /Other Lawn &amp; Garden Equipt (Residential)</v>
          </cell>
          <cell r="D1873" t="str">
            <v>Mobile - Non-Road Equipment - Gasoline</v>
          </cell>
          <cell r="G1873" t="str">
            <v>Mobile Sources</v>
          </cell>
          <cell r="H1873" t="str">
            <v>Off-highway Vehicle Gasoline, 4-Stroke</v>
          </cell>
          <cell r="I1873" t="str">
            <v>Lawn and Garden Equipment</v>
          </cell>
          <cell r="J1873" t="str">
            <v>Other Lawn and Garden Equipment (Residential)</v>
          </cell>
          <cell r="N1873">
            <v>40982</v>
          </cell>
        </row>
        <row r="1874">
          <cell r="A1874" t="str">
            <v>2265004076</v>
          </cell>
          <cell r="B1874" t="str">
            <v>Nonroad</v>
          </cell>
          <cell r="C1874" t="str">
            <v>Off-highway Gasoline, 4-Stroke /Lawn &amp; Garden Equipt /Other Lawn &amp; Garden Equipt (Commercial)</v>
          </cell>
          <cell r="D1874" t="str">
            <v>Mobile - Non-Road Equipment - Gasoline</v>
          </cell>
          <cell r="G1874" t="str">
            <v>Mobile Sources</v>
          </cell>
          <cell r="H1874" t="str">
            <v>Off-highway Vehicle Gasoline, 4-Stroke</v>
          </cell>
          <cell r="I1874" t="str">
            <v>Lawn and Garden Equipment</v>
          </cell>
          <cell r="J1874" t="str">
            <v>Other Lawn and Garden Equipment (Commercial)</v>
          </cell>
          <cell r="M1874">
            <v>36504</v>
          </cell>
          <cell r="N1874">
            <v>40982</v>
          </cell>
        </row>
        <row r="1875">
          <cell r="A1875" t="str">
            <v>2265005000</v>
          </cell>
          <cell r="B1875" t="str">
            <v>Nonroad</v>
          </cell>
          <cell r="C1875" t="str">
            <v>Off-highway Gasoline, 4-Stroke /Agricultural Equipt /Total</v>
          </cell>
          <cell r="D1875" t="str">
            <v>Mobile - Non-Road Equipment - Gasoline</v>
          </cell>
          <cell r="G1875" t="str">
            <v>Mobile Sources</v>
          </cell>
          <cell r="H1875" t="str">
            <v>Off-highway Vehicle Gasoline, 4-Stroke</v>
          </cell>
          <cell r="I1875" t="str">
            <v>Agricultural Equipment</v>
          </cell>
          <cell r="J1875" t="str">
            <v>Total</v>
          </cell>
          <cell r="L1875" t="str">
            <v>2005</v>
          </cell>
          <cell r="N1875">
            <v>40982</v>
          </cell>
        </row>
        <row r="1876">
          <cell r="A1876" t="str">
            <v>2265005010</v>
          </cell>
          <cell r="B1876" t="str">
            <v>Nonroad</v>
          </cell>
          <cell r="C1876" t="str">
            <v>Off-highway Gasoline, 4-Stroke /Agricultural Equipt /2-Wheel Tractors</v>
          </cell>
          <cell r="D1876" t="str">
            <v>Mobile - Non-Road Equipment - Gasoline</v>
          </cell>
          <cell r="G1876" t="str">
            <v>Mobile Sources</v>
          </cell>
          <cell r="H1876" t="str">
            <v>Off-highway Vehicle Gasoline, 4-Stroke</v>
          </cell>
          <cell r="I1876" t="str">
            <v>Agricultural Equipment</v>
          </cell>
          <cell r="J1876" t="str">
            <v>2-Wheel Tractors</v>
          </cell>
          <cell r="N1876">
            <v>40982</v>
          </cell>
        </row>
        <row r="1877">
          <cell r="A1877" t="str">
            <v>2265005015</v>
          </cell>
          <cell r="B1877" t="str">
            <v>Nonroad</v>
          </cell>
          <cell r="C1877" t="str">
            <v>Off-highway Gasoline, 4-Stroke /Agricultural Equipt /Agricultural Tractors</v>
          </cell>
          <cell r="D1877" t="str">
            <v>Mobile - Non-Road Equipment - Gasoline</v>
          </cell>
          <cell r="G1877" t="str">
            <v>Mobile Sources</v>
          </cell>
          <cell r="H1877" t="str">
            <v>Off-highway Vehicle Gasoline, 4-Stroke</v>
          </cell>
          <cell r="I1877" t="str">
            <v>Agricultural Equipment</v>
          </cell>
          <cell r="J1877" t="str">
            <v>Agricultural Tractors</v>
          </cell>
          <cell r="N1877">
            <v>40982</v>
          </cell>
        </row>
        <row r="1878">
          <cell r="A1878" t="str">
            <v>2265005020</v>
          </cell>
          <cell r="B1878" t="str">
            <v>Nonroad</v>
          </cell>
          <cell r="C1878" t="str">
            <v>Off-highway Gasoline, 4-Stroke /Agricultural Equipt /Combines</v>
          </cell>
          <cell r="D1878" t="str">
            <v>Mobile - Non-Road Equipment - Gasoline</v>
          </cell>
          <cell r="G1878" t="str">
            <v>Mobile Sources</v>
          </cell>
          <cell r="H1878" t="str">
            <v>Off-highway Vehicle Gasoline, 4-Stroke</v>
          </cell>
          <cell r="I1878" t="str">
            <v>Agricultural Equipment</v>
          </cell>
          <cell r="J1878" t="str">
            <v>Combines</v>
          </cell>
          <cell r="N1878">
            <v>40982</v>
          </cell>
        </row>
        <row r="1879">
          <cell r="A1879" t="str">
            <v>2265005025</v>
          </cell>
          <cell r="B1879" t="str">
            <v>Nonroad</v>
          </cell>
          <cell r="C1879" t="str">
            <v>Off-highway Gasoline, 4-Stroke /Agricultural Equipt /Balers</v>
          </cell>
          <cell r="D1879" t="str">
            <v>Mobile - Non-Road Equipment - Gasoline</v>
          </cell>
          <cell r="G1879" t="str">
            <v>Mobile Sources</v>
          </cell>
          <cell r="H1879" t="str">
            <v>Off-highway Vehicle Gasoline, 4-Stroke</v>
          </cell>
          <cell r="I1879" t="str">
            <v>Agricultural Equipment</v>
          </cell>
          <cell r="J1879" t="str">
            <v>Balers</v>
          </cell>
          <cell r="N1879">
            <v>40982</v>
          </cell>
        </row>
        <row r="1880">
          <cell r="A1880" t="str">
            <v>2265005030</v>
          </cell>
          <cell r="B1880" t="str">
            <v>Nonroad</v>
          </cell>
          <cell r="C1880" t="str">
            <v>Off-highway Gasoline, 4-Stroke /Agricultural Equipt /Agricultural Mowers</v>
          </cell>
          <cell r="D1880" t="str">
            <v>Mobile - Non-Road Equipment - Gasoline</v>
          </cell>
          <cell r="G1880" t="str">
            <v>Mobile Sources</v>
          </cell>
          <cell r="H1880" t="str">
            <v>Off-highway Vehicle Gasoline, 4-Stroke</v>
          </cell>
          <cell r="I1880" t="str">
            <v>Agricultural Equipment</v>
          </cell>
          <cell r="J1880" t="str">
            <v>Agricultural Mowers</v>
          </cell>
          <cell r="N1880">
            <v>40982</v>
          </cell>
        </row>
        <row r="1881">
          <cell r="A1881" t="str">
            <v>2265005035</v>
          </cell>
          <cell r="B1881" t="str">
            <v>Nonroad</v>
          </cell>
          <cell r="C1881" t="str">
            <v>Off-highway Gasoline, 4-Stroke /Agricultural Equipt /Sprayers</v>
          </cell>
          <cell r="D1881" t="str">
            <v>Mobile - Non-Road Equipment - Gasoline</v>
          </cell>
          <cell r="G1881" t="str">
            <v>Mobile Sources</v>
          </cell>
          <cell r="H1881" t="str">
            <v>Off-highway Vehicle Gasoline, 4-Stroke</v>
          </cell>
          <cell r="I1881" t="str">
            <v>Agricultural Equipment</v>
          </cell>
          <cell r="J1881" t="str">
            <v>Sprayers</v>
          </cell>
          <cell r="N1881">
            <v>40982</v>
          </cell>
        </row>
        <row r="1882">
          <cell r="A1882" t="str">
            <v>2265005040</v>
          </cell>
          <cell r="B1882" t="str">
            <v>Nonroad</v>
          </cell>
          <cell r="C1882" t="str">
            <v>Off-highway Gasoline, 4-Stroke /Agricultural Equipt /Tillers : 6 HP</v>
          </cell>
          <cell r="D1882" t="str">
            <v>Mobile - Non-Road Equipment - Gasoline</v>
          </cell>
          <cell r="G1882" t="str">
            <v>Mobile Sources</v>
          </cell>
          <cell r="H1882" t="str">
            <v>Off-highway Vehicle Gasoline, 4-Stroke</v>
          </cell>
          <cell r="I1882" t="str">
            <v>Agricultural Equipment</v>
          </cell>
          <cell r="J1882" t="str">
            <v>Tillers : 6 HP</v>
          </cell>
          <cell r="N1882">
            <v>40982</v>
          </cell>
        </row>
        <row r="1883">
          <cell r="A1883" t="str">
            <v>2265005045</v>
          </cell>
          <cell r="B1883" t="str">
            <v>Nonroad</v>
          </cell>
          <cell r="C1883" t="str">
            <v>Off-highway Gasoline, 4-Stroke /Agricultural Equipt /Swathers</v>
          </cell>
          <cell r="D1883" t="str">
            <v>Mobile - Non-Road Equipment - Gasoline</v>
          </cell>
          <cell r="G1883" t="str">
            <v>Mobile Sources</v>
          </cell>
          <cell r="H1883" t="str">
            <v>Off-highway Vehicle Gasoline, 4-Stroke</v>
          </cell>
          <cell r="I1883" t="str">
            <v>Agricultural Equipment</v>
          </cell>
          <cell r="J1883" t="str">
            <v>Swathers</v>
          </cell>
          <cell r="N1883">
            <v>40982</v>
          </cell>
        </row>
        <row r="1884">
          <cell r="A1884" t="str">
            <v>2265005050</v>
          </cell>
          <cell r="B1884" t="str">
            <v>Nonroad</v>
          </cell>
          <cell r="C1884" t="str">
            <v>Off-highway Gasoline, 4-Stroke /Agricultural Equipt /Hydro-power Units</v>
          </cell>
          <cell r="D1884" t="str">
            <v>Mobile - Non-Road Equipment - Gasoline</v>
          </cell>
          <cell r="G1884" t="str">
            <v>Mobile Sources</v>
          </cell>
          <cell r="H1884" t="str">
            <v>Off-highway Vehicle Gasoline, 4-Stroke</v>
          </cell>
          <cell r="I1884" t="str">
            <v>Agricultural Equipment</v>
          </cell>
          <cell r="J1884" t="str">
            <v>Hydro-power Units</v>
          </cell>
          <cell r="K1884" t="str">
            <v>2265006035</v>
          </cell>
          <cell r="L1884" t="str">
            <v>2002</v>
          </cell>
          <cell r="N1884">
            <v>40982</v>
          </cell>
        </row>
        <row r="1885">
          <cell r="A1885" t="str">
            <v>2265005055</v>
          </cell>
          <cell r="B1885" t="str">
            <v>Nonroad</v>
          </cell>
          <cell r="C1885" t="str">
            <v>Off-highway Gasoline, 4-Stroke /Agricultural Equipt /Other Agricultural Equipt</v>
          </cell>
          <cell r="D1885" t="str">
            <v>Mobile - Non-Road Equipment - Gasoline</v>
          </cell>
          <cell r="G1885" t="str">
            <v>Mobile Sources</v>
          </cell>
          <cell r="H1885" t="str">
            <v>Off-highway Vehicle Gasoline, 4-Stroke</v>
          </cell>
          <cell r="I1885" t="str">
            <v>Agricultural Equipment</v>
          </cell>
          <cell r="J1885" t="str">
            <v>Other Agricultural Equipment</v>
          </cell>
          <cell r="N1885">
            <v>40982</v>
          </cell>
        </row>
        <row r="1886">
          <cell r="A1886" t="str">
            <v>2265005060</v>
          </cell>
          <cell r="B1886" t="str">
            <v>Nonroad</v>
          </cell>
          <cell r="C1886" t="str">
            <v>Off-highway Gasoline, 4-Stroke /Agricultural Equipt /Irrigation Sets</v>
          </cell>
          <cell r="D1886" t="str">
            <v>Mobile - Non-Road Equipment - Gasoline</v>
          </cell>
          <cell r="G1886" t="str">
            <v>Mobile Sources</v>
          </cell>
          <cell r="H1886" t="str">
            <v>Off-highway Vehicle Gasoline, 4-Stroke</v>
          </cell>
          <cell r="I1886" t="str">
            <v>Agricultural Equipment</v>
          </cell>
          <cell r="J1886" t="str">
            <v>Irrigation Sets</v>
          </cell>
          <cell r="M1886">
            <v>36504</v>
          </cell>
          <cell r="N1886">
            <v>40982</v>
          </cell>
        </row>
        <row r="1887">
          <cell r="A1887" t="str">
            <v>2265006000</v>
          </cell>
          <cell r="B1887" t="str">
            <v>Nonroad</v>
          </cell>
          <cell r="C1887" t="str">
            <v>Off-highway Gasoline, 4-Stroke /Commercial Equipt /Total</v>
          </cell>
          <cell r="D1887" t="str">
            <v>Mobile - Non-Road Equipment - Gasoline</v>
          </cell>
          <cell r="G1887" t="str">
            <v>Mobile Sources</v>
          </cell>
          <cell r="H1887" t="str">
            <v>Off-highway Vehicle Gasoline, 4-Stroke</v>
          </cell>
          <cell r="I1887" t="str">
            <v>Commercial Equipment</v>
          </cell>
          <cell r="J1887" t="str">
            <v>Total</v>
          </cell>
          <cell r="L1887" t="str">
            <v>2005</v>
          </cell>
          <cell r="N1887">
            <v>40982</v>
          </cell>
        </row>
        <row r="1888">
          <cell r="A1888" t="str">
            <v>2265006005</v>
          </cell>
          <cell r="B1888" t="str">
            <v>Nonroad</v>
          </cell>
          <cell r="C1888" t="str">
            <v>Off-highway Gasoline, 4-Stroke /Commercial Equipt /Generator Sets</v>
          </cell>
          <cell r="D1888" t="str">
            <v>Mobile - Non-Road Equipment - Gasoline</v>
          </cell>
          <cell r="G1888" t="str">
            <v>Mobile Sources</v>
          </cell>
          <cell r="H1888" t="str">
            <v>Off-highway Vehicle Gasoline, 4-Stroke</v>
          </cell>
          <cell r="I1888" t="str">
            <v>Commercial Equipment</v>
          </cell>
          <cell r="J1888" t="str">
            <v>Generator Sets</v>
          </cell>
          <cell r="N1888">
            <v>40982</v>
          </cell>
        </row>
        <row r="1889">
          <cell r="A1889" t="str">
            <v>2265006010</v>
          </cell>
          <cell r="B1889" t="str">
            <v>Nonroad</v>
          </cell>
          <cell r="C1889" t="str">
            <v>Off-highway Gasoline, 4-Stroke /Commercial Equipt /Pumps</v>
          </cell>
          <cell r="D1889" t="str">
            <v>Mobile - Non-Road Equipment - Gasoline</v>
          </cell>
          <cell r="G1889" t="str">
            <v>Mobile Sources</v>
          </cell>
          <cell r="H1889" t="str">
            <v>Off-highway Vehicle Gasoline, 4-Stroke</v>
          </cell>
          <cell r="I1889" t="str">
            <v>Commercial Equipment</v>
          </cell>
          <cell r="J1889" t="str">
            <v>Pumps</v>
          </cell>
          <cell r="N1889">
            <v>40982</v>
          </cell>
        </row>
        <row r="1890">
          <cell r="A1890" t="str">
            <v>2265006015</v>
          </cell>
          <cell r="B1890" t="str">
            <v>Nonroad</v>
          </cell>
          <cell r="C1890" t="str">
            <v>Off-highway Gasoline, 4-Stroke /Commercial Equipt /Air Compressors</v>
          </cell>
          <cell r="D1890" t="str">
            <v>Mobile - Non-Road Equipment - Gasoline</v>
          </cell>
          <cell r="G1890" t="str">
            <v>Mobile Sources</v>
          </cell>
          <cell r="H1890" t="str">
            <v>Off-highway Vehicle Gasoline, 4-Stroke</v>
          </cell>
          <cell r="I1890" t="str">
            <v>Commercial Equipment</v>
          </cell>
          <cell r="J1890" t="str">
            <v>Air Compressors</v>
          </cell>
          <cell r="N1890">
            <v>40982</v>
          </cell>
        </row>
        <row r="1891">
          <cell r="A1891" t="str">
            <v>2265006020</v>
          </cell>
          <cell r="B1891" t="str">
            <v>Nonroad</v>
          </cell>
          <cell r="C1891" t="str">
            <v>Off-highway Gasoline, 4-Stroke /Commercial Equipt /Gas Compressors</v>
          </cell>
          <cell r="D1891" t="str">
            <v>Mobile - Non-Road Equipment - Gasoline</v>
          </cell>
          <cell r="G1891" t="str">
            <v>Mobile Sources</v>
          </cell>
          <cell r="H1891" t="str">
            <v>Off-highway Vehicle Gasoline, 4-Stroke</v>
          </cell>
          <cell r="I1891" t="str">
            <v>Commercial Equipment</v>
          </cell>
          <cell r="J1891" t="str">
            <v>Gas Compressors</v>
          </cell>
          <cell r="L1891" t="str">
            <v>2005</v>
          </cell>
          <cell r="N1891">
            <v>40982</v>
          </cell>
        </row>
        <row r="1892">
          <cell r="A1892" t="str">
            <v>2265006025</v>
          </cell>
          <cell r="B1892" t="str">
            <v>Nonroad</v>
          </cell>
          <cell r="C1892" t="str">
            <v>Off-highway Gasoline, 4-Stroke /Commercial Equipt /Welders</v>
          </cell>
          <cell r="D1892" t="str">
            <v>Mobile - Non-Road Equipment - Gasoline</v>
          </cell>
          <cell r="G1892" t="str">
            <v>Mobile Sources</v>
          </cell>
          <cell r="H1892" t="str">
            <v>Off-highway Vehicle Gasoline, 4-Stroke</v>
          </cell>
          <cell r="I1892" t="str">
            <v>Commercial Equipment</v>
          </cell>
          <cell r="J1892" t="str">
            <v>Welders</v>
          </cell>
          <cell r="N1892">
            <v>40982</v>
          </cell>
        </row>
        <row r="1893">
          <cell r="A1893" t="str">
            <v>2265006030</v>
          </cell>
          <cell r="B1893" t="str">
            <v>Nonroad</v>
          </cell>
          <cell r="C1893" t="str">
            <v>Off-highway Gasoline, 4-Stroke /Commercial Equipt /Pressure Washers</v>
          </cell>
          <cell r="D1893" t="str">
            <v>Mobile - Non-Road Equipment - Gasoline</v>
          </cell>
          <cell r="G1893" t="str">
            <v>Mobile Sources</v>
          </cell>
          <cell r="H1893" t="str">
            <v>Off-highway Vehicle Gasoline, 4-Stroke</v>
          </cell>
          <cell r="I1893" t="str">
            <v>Commercial Equipment</v>
          </cell>
          <cell r="J1893" t="str">
            <v>Pressure Washers</v>
          </cell>
          <cell r="N1893">
            <v>40982</v>
          </cell>
        </row>
        <row r="1894">
          <cell r="A1894" t="str">
            <v>2265006035</v>
          </cell>
          <cell r="B1894" t="str">
            <v>Nonroad</v>
          </cell>
          <cell r="C1894" t="str">
            <v>Off-highway Gasoline, 4-Stroke /Commercial Equipt /Hydro-power Units</v>
          </cell>
          <cell r="D1894" t="str">
            <v>Mobile - Non-Road Equipment - Gasoline</v>
          </cell>
          <cell r="G1894" t="str">
            <v>Mobile Sources</v>
          </cell>
          <cell r="H1894" t="str">
            <v>Off-highway Vehicle Gasoline, 4-Stroke</v>
          </cell>
          <cell r="I1894" t="str">
            <v>Commercial Equipment</v>
          </cell>
          <cell r="J1894" t="str">
            <v>Hydro-power Units</v>
          </cell>
          <cell r="M1894">
            <v>38726</v>
          </cell>
          <cell r="N1894">
            <v>40982</v>
          </cell>
        </row>
        <row r="1895">
          <cell r="A1895" t="str">
            <v>2265007000</v>
          </cell>
          <cell r="B1895" t="str">
            <v>Nonroad</v>
          </cell>
          <cell r="C1895" t="str">
            <v>Off-highway Gasoline, 4-Stroke /Logging Equipt /Total</v>
          </cell>
          <cell r="D1895" t="str">
            <v>Mobile - Non-Road Equipment - Gasoline</v>
          </cell>
          <cell r="G1895" t="str">
            <v>Mobile Sources</v>
          </cell>
          <cell r="H1895" t="str">
            <v>Off-highway Vehicle Gasoline, 4-Stroke</v>
          </cell>
          <cell r="I1895" t="str">
            <v>Logging Equipment</v>
          </cell>
          <cell r="J1895" t="str">
            <v>Total</v>
          </cell>
          <cell r="L1895" t="str">
            <v>2005</v>
          </cell>
          <cell r="N1895">
            <v>40982</v>
          </cell>
        </row>
        <row r="1896">
          <cell r="A1896" t="str">
            <v>2265007005</v>
          </cell>
          <cell r="B1896" t="str">
            <v>Nonroad</v>
          </cell>
          <cell r="C1896" t="str">
            <v>Off-highway Gasoline, 4-Stroke /Logging Equipt /Chain Saws : 6 HP</v>
          </cell>
          <cell r="D1896" t="str">
            <v>Mobile - Non-Road Equipment - Gasoline</v>
          </cell>
          <cell r="G1896" t="str">
            <v>Mobile Sources</v>
          </cell>
          <cell r="H1896" t="str">
            <v>Off-highway Vehicle Gasoline, 4-Stroke</v>
          </cell>
          <cell r="I1896" t="str">
            <v>Logging Equipment</v>
          </cell>
          <cell r="J1896" t="str">
            <v>Chain Saws : 6 HP</v>
          </cell>
          <cell r="L1896" t="str">
            <v>2005</v>
          </cell>
          <cell r="N1896">
            <v>40982</v>
          </cell>
        </row>
        <row r="1897">
          <cell r="A1897" t="str">
            <v>2265007010</v>
          </cell>
          <cell r="B1897" t="str">
            <v>Nonroad</v>
          </cell>
          <cell r="C1897" t="str">
            <v>Off-highway Gasoline, 4-Stroke /Logging Equipt /Shredders : 6 HP</v>
          </cell>
          <cell r="D1897" t="str">
            <v>Mobile - Non-Road Equipment - Gasoline</v>
          </cell>
          <cell r="G1897" t="str">
            <v>Mobile Sources</v>
          </cell>
          <cell r="H1897" t="str">
            <v>Off-highway Vehicle Gasoline, 4-Stroke</v>
          </cell>
          <cell r="I1897" t="str">
            <v>Logging Equipment</v>
          </cell>
          <cell r="J1897" t="str">
            <v>Shredders : 6 HP</v>
          </cell>
          <cell r="N1897">
            <v>40982</v>
          </cell>
        </row>
        <row r="1898">
          <cell r="A1898" t="str">
            <v>2265007015</v>
          </cell>
          <cell r="B1898" t="str">
            <v>Nonroad</v>
          </cell>
          <cell r="C1898" t="str">
            <v>Off-highway Gasoline, 4-Stroke /Logging Equipt /Forest Equipt - Feller/Bunch/Skidder</v>
          </cell>
          <cell r="D1898" t="str">
            <v>Mobile - Non-Road Equipment - Gasoline</v>
          </cell>
          <cell r="G1898" t="str">
            <v>Mobile Sources</v>
          </cell>
          <cell r="H1898" t="str">
            <v>Off-highway Vehicle Gasoline, 4-Stroke</v>
          </cell>
          <cell r="I1898" t="str">
            <v>Logging Equipment</v>
          </cell>
          <cell r="J1898" t="str">
            <v>Forest Eqp - Feller/Bunch/Skidder</v>
          </cell>
          <cell r="N1898">
            <v>40982</v>
          </cell>
        </row>
        <row r="1899">
          <cell r="A1899" t="str">
            <v>2265007020</v>
          </cell>
          <cell r="B1899" t="str">
            <v>Nonroad</v>
          </cell>
          <cell r="C1899" t="str">
            <v>Off-highway Gasoline, 4-Stroke /Logging Equipt /Fellers/Bunchers</v>
          </cell>
          <cell r="D1899" t="str">
            <v>Mobile - Non-Road Equipment - Gasoline</v>
          </cell>
          <cell r="G1899" t="str">
            <v>Mobile Sources</v>
          </cell>
          <cell r="H1899" t="str">
            <v>Off-highway Vehicle Gasoline, 4-Stroke</v>
          </cell>
          <cell r="I1899" t="str">
            <v>Logging Equipment</v>
          </cell>
          <cell r="J1899" t="str">
            <v>Fellers/Bunchers</v>
          </cell>
          <cell r="K1899" t="str">
            <v>2265007015</v>
          </cell>
          <cell r="L1899" t="str">
            <v>2005</v>
          </cell>
          <cell r="N1899">
            <v>40982</v>
          </cell>
        </row>
        <row r="1900">
          <cell r="A1900" t="str">
            <v>2265008000</v>
          </cell>
          <cell r="B1900" t="str">
            <v>Point</v>
          </cell>
          <cell r="C1900" t="str">
            <v>Airport Ground Support Equipment, 4-Stroke Gasoline</v>
          </cell>
          <cell r="D1900" t="str">
            <v>Mobile - Non-Road Equipment - Gasoline</v>
          </cell>
          <cell r="G1900" t="str">
            <v>Mobile Sources</v>
          </cell>
          <cell r="H1900" t="str">
            <v>Off-highway Vehicle Gasoline, 4-Stroke</v>
          </cell>
          <cell r="I1900" t="str">
            <v>Airport Ground Support Equipment</v>
          </cell>
          <cell r="J1900" t="str">
            <v>All</v>
          </cell>
          <cell r="K1900" t="str">
            <v>2265008005</v>
          </cell>
          <cell r="L1900" t="str">
            <v>2005</v>
          </cell>
          <cell r="N1900">
            <v>40988</v>
          </cell>
        </row>
        <row r="1901">
          <cell r="A1901" t="str">
            <v>2265008005</v>
          </cell>
          <cell r="B1901" t="str">
            <v>Point</v>
          </cell>
          <cell r="C1901" t="str">
            <v>Airport Ground Support Equipment, 4-Stroke Gasoline</v>
          </cell>
          <cell r="D1901" t="str">
            <v>Mobile - Non-Road Equipment - Gasoline</v>
          </cell>
          <cell r="G1901" t="str">
            <v>Mobile Sources</v>
          </cell>
          <cell r="H1901" t="str">
            <v>Off-highway Vehicle Gasoline, 4-Stroke</v>
          </cell>
          <cell r="I1901" t="str">
            <v>Airport Ground Support Equipment</v>
          </cell>
          <cell r="J1901" t="str">
            <v>Airport Ground Support Equipment</v>
          </cell>
          <cell r="N1901">
            <v>40988</v>
          </cell>
        </row>
        <row r="1902">
          <cell r="A1902" t="str">
            <v>2265008010</v>
          </cell>
          <cell r="B1902" t="str">
            <v>Nonroad</v>
          </cell>
          <cell r="C1902" t="str">
            <v>Off-highway Gasoline, 4-Stroke /Airport Ground Support Equipt /Terminal Tractors</v>
          </cell>
          <cell r="D1902" t="str">
            <v>Mobile - Non-Road Equipment - Gasoline</v>
          </cell>
          <cell r="G1902" t="str">
            <v>Mobile Sources</v>
          </cell>
          <cell r="H1902" t="str">
            <v>Off-highway Vehicle Gasoline, 4-Stroke</v>
          </cell>
          <cell r="I1902" t="str">
            <v>Airport Ground Support Equipment</v>
          </cell>
          <cell r="J1902" t="str">
            <v>Terminal Tractors</v>
          </cell>
          <cell r="L1902" t="str">
            <v>1999</v>
          </cell>
          <cell r="N1902">
            <v>40982</v>
          </cell>
        </row>
        <row r="1903">
          <cell r="A1903" t="str">
            <v>2265009000</v>
          </cell>
          <cell r="B1903" t="str">
            <v>Nonroad</v>
          </cell>
          <cell r="C1903" t="str">
            <v>Off-highway Gasoline, 4-Stroke /Underground Mining Equipt /All</v>
          </cell>
          <cell r="D1903" t="str">
            <v>Mobile - Non-Road Equipment - Gasoline</v>
          </cell>
          <cell r="G1903" t="str">
            <v>Mobile Sources</v>
          </cell>
          <cell r="H1903" t="str">
            <v>Off-highway Vehicle Gasoline, 4-Stroke</v>
          </cell>
          <cell r="I1903" t="str">
            <v>Underground Mining Equipment</v>
          </cell>
          <cell r="J1903" t="str">
            <v>All</v>
          </cell>
          <cell r="L1903" t="str">
            <v>2005</v>
          </cell>
          <cell r="M1903">
            <v>36504</v>
          </cell>
          <cell r="N1903">
            <v>40982</v>
          </cell>
        </row>
        <row r="1904">
          <cell r="A1904" t="str">
            <v>2265009010</v>
          </cell>
          <cell r="B1904" t="str">
            <v>Nonroad</v>
          </cell>
          <cell r="C1904" t="str">
            <v>Off-highway Gasoline, 4-Stroke /Underground Mining Equipt /Other Underground Mining Equipt</v>
          </cell>
          <cell r="D1904" t="str">
            <v>Mobile - Non-Road Equipment - Gasoline</v>
          </cell>
          <cell r="G1904" t="str">
            <v>Mobile Sources</v>
          </cell>
          <cell r="H1904" t="str">
            <v>Off-highway Vehicle Gasoline, 4-Stroke</v>
          </cell>
          <cell r="I1904" t="str">
            <v>Underground Mining Equipment</v>
          </cell>
          <cell r="J1904" t="str">
            <v>Other Underground Mining Equipment</v>
          </cell>
          <cell r="L1904" t="str">
            <v>2005</v>
          </cell>
          <cell r="M1904">
            <v>36504</v>
          </cell>
          <cell r="N1904">
            <v>40982</v>
          </cell>
        </row>
        <row r="1905">
          <cell r="A1905" t="str">
            <v>2265010000</v>
          </cell>
          <cell r="B1905" t="str">
            <v>Nonroad</v>
          </cell>
          <cell r="C1905" t="str">
            <v>Off-highway Gasoline, 4-Stroke /Industrial Equipt /All</v>
          </cell>
          <cell r="D1905" t="str">
            <v>Mobile - Non-Road Equipment - Gasoline</v>
          </cell>
          <cell r="G1905" t="str">
            <v>Mobile Sources</v>
          </cell>
          <cell r="H1905" t="str">
            <v>Off-highway Vehicle Gasoline, 4-Stroke</v>
          </cell>
          <cell r="I1905" t="str">
            <v>Industrial Equipment</v>
          </cell>
          <cell r="J1905" t="str">
            <v>All</v>
          </cell>
          <cell r="L1905" t="str">
            <v>2005</v>
          </cell>
          <cell r="M1905">
            <v>36504</v>
          </cell>
          <cell r="N1905">
            <v>40982</v>
          </cell>
        </row>
        <row r="1906">
          <cell r="A1906" t="str">
            <v>2265010010</v>
          </cell>
          <cell r="B1906" t="str">
            <v>Nonroad</v>
          </cell>
          <cell r="C1906" t="str">
            <v>Off-highway Gasoline, 4-Stroke /Industrial Equipt /Other Oil Field Equipt</v>
          </cell>
          <cell r="D1906" t="str">
            <v>Mobile - Non-Road Equipment - Gasoline</v>
          </cell>
          <cell r="G1906" t="str">
            <v>Mobile Sources</v>
          </cell>
          <cell r="H1906" t="str">
            <v>Off-highway Vehicle Gasoline, 4-Stroke</v>
          </cell>
          <cell r="I1906" t="str">
            <v>Industrial Equipment</v>
          </cell>
          <cell r="J1906" t="str">
            <v>Other Oil Field Equipment</v>
          </cell>
          <cell r="M1906">
            <v>36504</v>
          </cell>
          <cell r="N1906">
            <v>40982</v>
          </cell>
        </row>
        <row r="1907">
          <cell r="A1907" t="str">
            <v>2267000000</v>
          </cell>
          <cell r="B1907" t="str">
            <v>Nonroad</v>
          </cell>
          <cell r="C1907" t="str">
            <v>Off-highway LPG /All Equipt except Rail &amp; Marine /All</v>
          </cell>
          <cell r="D1907" t="str">
            <v>Mobile - Non-Road Equipment - Other</v>
          </cell>
          <cell r="G1907" t="str">
            <v>Mobile Sources</v>
          </cell>
          <cell r="H1907" t="str">
            <v>LPG</v>
          </cell>
          <cell r="I1907" t="str">
            <v>LPG Equipment except Rail and Marine</v>
          </cell>
          <cell r="J1907" t="str">
            <v>All</v>
          </cell>
          <cell r="L1907" t="str">
            <v>2005</v>
          </cell>
          <cell r="M1907">
            <v>36504</v>
          </cell>
          <cell r="N1907">
            <v>40982</v>
          </cell>
        </row>
        <row r="1908">
          <cell r="A1908" t="str">
            <v>2267001000</v>
          </cell>
          <cell r="B1908" t="str">
            <v>Nonroad</v>
          </cell>
          <cell r="C1908" t="str">
            <v>Off-highway LPG /Recreational Equipt /All</v>
          </cell>
          <cell r="D1908" t="str">
            <v>Mobile - Non-Road Equipment - Other</v>
          </cell>
          <cell r="G1908" t="str">
            <v>Mobile Sources</v>
          </cell>
          <cell r="H1908" t="str">
            <v>LPG</v>
          </cell>
          <cell r="I1908" t="str">
            <v>Recreational Equipment</v>
          </cell>
          <cell r="J1908" t="str">
            <v>All</v>
          </cell>
          <cell r="L1908" t="str">
            <v>2005</v>
          </cell>
          <cell r="M1908">
            <v>36504</v>
          </cell>
          <cell r="N1908">
            <v>40982</v>
          </cell>
        </row>
        <row r="1909">
          <cell r="A1909" t="str">
            <v>2267001010</v>
          </cell>
          <cell r="B1909" t="str">
            <v>Nonroad</v>
          </cell>
          <cell r="C1909" t="str">
            <v>Off-highway LPG /Recreational Equipt /Motorcycles: Off-road</v>
          </cell>
          <cell r="D1909" t="str">
            <v>Mobile - Non-Road Equipment - Other</v>
          </cell>
          <cell r="G1909" t="str">
            <v>Mobile Sources</v>
          </cell>
          <cell r="H1909" t="str">
            <v>LPG</v>
          </cell>
          <cell r="I1909" t="str">
            <v>Recreational Equipment</v>
          </cell>
          <cell r="J1909" t="str">
            <v>Motorcycles: Off-road</v>
          </cell>
          <cell r="L1909" t="str">
            <v>2005</v>
          </cell>
          <cell r="M1909">
            <v>36504</v>
          </cell>
          <cell r="N1909">
            <v>40982</v>
          </cell>
        </row>
        <row r="1910">
          <cell r="A1910" t="str">
            <v>2267001020</v>
          </cell>
          <cell r="B1910" t="str">
            <v>Nonroad</v>
          </cell>
          <cell r="C1910" t="str">
            <v>Off-highway LPG /Recreational Equipt /Snowmobiles</v>
          </cell>
          <cell r="D1910" t="str">
            <v>Mobile - Non-Road Equipment - Other</v>
          </cell>
          <cell r="G1910" t="str">
            <v>Mobile Sources</v>
          </cell>
          <cell r="H1910" t="str">
            <v>LPG</v>
          </cell>
          <cell r="I1910" t="str">
            <v>Recreational Equipment</v>
          </cell>
          <cell r="J1910" t="str">
            <v>Snowmobiles</v>
          </cell>
          <cell r="L1910" t="str">
            <v>2005</v>
          </cell>
          <cell r="M1910">
            <v>36504</v>
          </cell>
          <cell r="N1910">
            <v>40982</v>
          </cell>
        </row>
        <row r="1911">
          <cell r="A1911" t="str">
            <v>2267001030</v>
          </cell>
          <cell r="B1911" t="str">
            <v>Nonroad</v>
          </cell>
          <cell r="C1911" t="str">
            <v>Off-highway LPG /Recreational Equipt /All Terrain Vehicles</v>
          </cell>
          <cell r="D1911" t="str">
            <v>Mobile - Non-Road Equipment - Other</v>
          </cell>
          <cell r="G1911" t="str">
            <v>Mobile Sources</v>
          </cell>
          <cell r="H1911" t="str">
            <v>LPG</v>
          </cell>
          <cell r="I1911" t="str">
            <v>Recreational Equipment</v>
          </cell>
          <cell r="J1911" t="str">
            <v>All Terrain Vehicles</v>
          </cell>
          <cell r="L1911" t="str">
            <v>2005</v>
          </cell>
          <cell r="M1911">
            <v>36504</v>
          </cell>
          <cell r="N1911">
            <v>40982</v>
          </cell>
        </row>
        <row r="1912">
          <cell r="A1912" t="str">
            <v>2267001040</v>
          </cell>
          <cell r="B1912" t="str">
            <v>Nonroad</v>
          </cell>
          <cell r="C1912" t="str">
            <v>Off-highway LPG /Recreational Equipt /Minibikes</v>
          </cell>
          <cell r="D1912" t="str">
            <v>Mobile - Non-Road Equipment - Other</v>
          </cell>
          <cell r="G1912" t="str">
            <v>Mobile Sources</v>
          </cell>
          <cell r="H1912" t="str">
            <v>LPG</v>
          </cell>
          <cell r="I1912" t="str">
            <v>Recreational Equipment</v>
          </cell>
          <cell r="J1912" t="str">
            <v>Minibikes</v>
          </cell>
          <cell r="L1912" t="str">
            <v>2005</v>
          </cell>
          <cell r="M1912">
            <v>36504</v>
          </cell>
          <cell r="N1912">
            <v>40982</v>
          </cell>
        </row>
        <row r="1913">
          <cell r="A1913" t="str">
            <v>2267001050</v>
          </cell>
          <cell r="B1913" t="str">
            <v>Nonroad</v>
          </cell>
          <cell r="C1913" t="str">
            <v>Off-highway LPG /Recreational Equipt /Golf Carts</v>
          </cell>
          <cell r="D1913" t="str">
            <v>Mobile - Non-Road Equipment - Other</v>
          </cell>
          <cell r="G1913" t="str">
            <v>Mobile Sources</v>
          </cell>
          <cell r="H1913" t="str">
            <v>LPG</v>
          </cell>
          <cell r="I1913" t="str">
            <v>Recreational Equipment</v>
          </cell>
          <cell r="J1913" t="str">
            <v>Golf Carts</v>
          </cell>
          <cell r="L1913" t="str">
            <v>2005</v>
          </cell>
          <cell r="M1913">
            <v>36504</v>
          </cell>
          <cell r="N1913">
            <v>40982</v>
          </cell>
        </row>
        <row r="1914">
          <cell r="A1914" t="str">
            <v>2267001060</v>
          </cell>
          <cell r="B1914" t="str">
            <v>Nonroad</v>
          </cell>
          <cell r="C1914" t="str">
            <v>Off-highway LPG /Recreational Equipt /Specialty Vehicles/Carts</v>
          </cell>
          <cell r="D1914" t="str">
            <v>Mobile - Non-Road Equipment - Other</v>
          </cell>
          <cell r="G1914" t="str">
            <v>Mobile Sources</v>
          </cell>
          <cell r="H1914" t="str">
            <v>LPG</v>
          </cell>
          <cell r="I1914" t="str">
            <v>Recreational Equipment</v>
          </cell>
          <cell r="J1914" t="str">
            <v>Specialty Vehicles/Carts</v>
          </cell>
          <cell r="M1914">
            <v>36504</v>
          </cell>
          <cell r="N1914">
            <v>40982</v>
          </cell>
        </row>
        <row r="1915">
          <cell r="A1915" t="str">
            <v>2267002000</v>
          </cell>
          <cell r="B1915" t="str">
            <v>Nonroad</v>
          </cell>
          <cell r="C1915" t="str">
            <v>Off-highway LPG /Construction &amp; Mining Equipt /All</v>
          </cell>
          <cell r="D1915" t="str">
            <v>Mobile - Non-Road Equipment - Other</v>
          </cell>
          <cell r="G1915" t="str">
            <v>Mobile Sources</v>
          </cell>
          <cell r="H1915" t="str">
            <v>LPG</v>
          </cell>
          <cell r="I1915" t="str">
            <v>Construction and Mining Equipment</v>
          </cell>
          <cell r="J1915" t="str">
            <v>All</v>
          </cell>
          <cell r="L1915" t="str">
            <v>2005</v>
          </cell>
          <cell r="M1915">
            <v>36504</v>
          </cell>
          <cell r="N1915">
            <v>40982</v>
          </cell>
        </row>
        <row r="1916">
          <cell r="A1916" t="str">
            <v>2267002003</v>
          </cell>
          <cell r="B1916" t="str">
            <v>Nonroad</v>
          </cell>
          <cell r="C1916" t="str">
            <v>Off-highway LPG /Construction &amp; Mining Equipt /Pavers</v>
          </cell>
          <cell r="D1916" t="str">
            <v>Mobile - Non-Road Equipment - Other</v>
          </cell>
          <cell r="G1916" t="str">
            <v>Mobile Sources</v>
          </cell>
          <cell r="H1916" t="str">
            <v>LPG</v>
          </cell>
          <cell r="I1916" t="str">
            <v>Construction and Mining Equipment</v>
          </cell>
          <cell r="J1916" t="str">
            <v>Pavers</v>
          </cell>
          <cell r="M1916">
            <v>36504</v>
          </cell>
          <cell r="N1916">
            <v>40982</v>
          </cell>
        </row>
        <row r="1917">
          <cell r="A1917" t="str">
            <v>2267002006</v>
          </cell>
          <cell r="B1917" t="str">
            <v>Nonroad</v>
          </cell>
          <cell r="C1917" t="str">
            <v>Off-highway LPG /Construction &amp; Mining Equipt /Tampers/Rammers</v>
          </cell>
          <cell r="D1917" t="str">
            <v>Mobile - Non-Road Equipment - Other</v>
          </cell>
          <cell r="G1917" t="str">
            <v>Mobile Sources</v>
          </cell>
          <cell r="H1917" t="str">
            <v>LPG</v>
          </cell>
          <cell r="I1917" t="str">
            <v>Construction and Mining Equipment</v>
          </cell>
          <cell r="J1917" t="str">
            <v>Tampers/Rammers</v>
          </cell>
          <cell r="L1917" t="str">
            <v>2005</v>
          </cell>
          <cell r="M1917">
            <v>36504</v>
          </cell>
          <cell r="N1917">
            <v>40982</v>
          </cell>
        </row>
        <row r="1918">
          <cell r="A1918" t="str">
            <v>2267002009</v>
          </cell>
          <cell r="B1918" t="str">
            <v>Nonroad</v>
          </cell>
          <cell r="C1918" t="str">
            <v>Off-highway LPG /Construction &amp; Mining Equipt /Plate Compactors</v>
          </cell>
          <cell r="D1918" t="str">
            <v>Mobile - Non-Road Equipment - Other</v>
          </cell>
          <cell r="G1918" t="str">
            <v>Mobile Sources</v>
          </cell>
          <cell r="H1918" t="str">
            <v>LPG</v>
          </cell>
          <cell r="I1918" t="str">
            <v>Construction and Mining Equipment</v>
          </cell>
          <cell r="J1918" t="str">
            <v>Plate Compactors</v>
          </cell>
          <cell r="L1918" t="str">
            <v>2005</v>
          </cell>
          <cell r="M1918">
            <v>36504</v>
          </cell>
          <cell r="N1918">
            <v>40982</v>
          </cell>
        </row>
        <row r="1919">
          <cell r="A1919" t="str">
            <v>2267002015</v>
          </cell>
          <cell r="B1919" t="str">
            <v>Nonroad</v>
          </cell>
          <cell r="C1919" t="str">
            <v>Off-highway LPG /Construction &amp; Mining Equipt /Rollers</v>
          </cell>
          <cell r="D1919" t="str">
            <v>Mobile - Non-Road Equipment - Other</v>
          </cell>
          <cell r="G1919" t="str">
            <v>Mobile Sources</v>
          </cell>
          <cell r="H1919" t="str">
            <v>LPG</v>
          </cell>
          <cell r="I1919" t="str">
            <v>Construction and Mining Equipment</v>
          </cell>
          <cell r="J1919" t="str">
            <v>Rollers</v>
          </cell>
          <cell r="M1919">
            <v>36504</v>
          </cell>
          <cell r="N1919">
            <v>40982</v>
          </cell>
        </row>
        <row r="1920">
          <cell r="A1920" t="str">
            <v>2267002018</v>
          </cell>
          <cell r="B1920" t="str">
            <v>Nonroad</v>
          </cell>
          <cell r="C1920" t="str">
            <v>Off-highway LPG /Construction &amp; Mining Equipt /Scrapers</v>
          </cell>
          <cell r="D1920" t="str">
            <v>Mobile - Non-Road Equipment - Other</v>
          </cell>
          <cell r="G1920" t="str">
            <v>Mobile Sources</v>
          </cell>
          <cell r="H1920" t="str">
            <v>LPG</v>
          </cell>
          <cell r="I1920" t="str">
            <v>Construction and Mining Equipment</v>
          </cell>
          <cell r="J1920" t="str">
            <v>Scrapers</v>
          </cell>
          <cell r="L1920" t="str">
            <v>2005</v>
          </cell>
          <cell r="M1920">
            <v>36504</v>
          </cell>
          <cell r="N1920">
            <v>40982</v>
          </cell>
        </row>
        <row r="1921">
          <cell r="A1921" t="str">
            <v>2267002021</v>
          </cell>
          <cell r="B1921" t="str">
            <v>Nonroad</v>
          </cell>
          <cell r="C1921" t="str">
            <v>Off-highway LPG /Construction &amp; Mining Equipt /Paving Equipt</v>
          </cell>
          <cell r="D1921" t="str">
            <v>Mobile - Non-Road Equipment - Other</v>
          </cell>
          <cell r="G1921" t="str">
            <v>Mobile Sources</v>
          </cell>
          <cell r="H1921" t="str">
            <v>LPG</v>
          </cell>
          <cell r="I1921" t="str">
            <v>Construction and Mining Equipment</v>
          </cell>
          <cell r="J1921" t="str">
            <v>Paving Equipment</v>
          </cell>
          <cell r="M1921">
            <v>36504</v>
          </cell>
          <cell r="N1921">
            <v>40982</v>
          </cell>
        </row>
        <row r="1922">
          <cell r="A1922" t="str">
            <v>2267002024</v>
          </cell>
          <cell r="B1922" t="str">
            <v>Nonroad</v>
          </cell>
          <cell r="C1922" t="str">
            <v>Off-highway LPG /Construction &amp; Mining Equipt /Surfacing Equipt</v>
          </cell>
          <cell r="D1922" t="str">
            <v>Mobile - Non-Road Equipment - Other</v>
          </cell>
          <cell r="G1922" t="str">
            <v>Mobile Sources</v>
          </cell>
          <cell r="H1922" t="str">
            <v>LPG</v>
          </cell>
          <cell r="I1922" t="str">
            <v>Construction and Mining Equipment</v>
          </cell>
          <cell r="J1922" t="str">
            <v>Surfacing Equipment</v>
          </cell>
          <cell r="M1922">
            <v>36504</v>
          </cell>
          <cell r="N1922">
            <v>40982</v>
          </cell>
        </row>
        <row r="1923">
          <cell r="A1923" t="str">
            <v>2267002027</v>
          </cell>
          <cell r="B1923" t="str">
            <v>Nonroad</v>
          </cell>
          <cell r="C1923" t="str">
            <v>Off-highway LPG /Construction &amp; Mining Equipt /Signal Boards/Light Plants</v>
          </cell>
          <cell r="D1923" t="str">
            <v>Mobile - Non-Road Equipment - Other</v>
          </cell>
          <cell r="G1923" t="str">
            <v>Mobile Sources</v>
          </cell>
          <cell r="H1923" t="str">
            <v>LPG</v>
          </cell>
          <cell r="I1923" t="str">
            <v>Construction and Mining Equipment</v>
          </cell>
          <cell r="J1923" t="str">
            <v>Signal Boards/Light Plants</v>
          </cell>
          <cell r="L1923" t="str">
            <v>2005</v>
          </cell>
          <cell r="M1923">
            <v>36504</v>
          </cell>
          <cell r="N1923">
            <v>40982</v>
          </cell>
        </row>
        <row r="1924">
          <cell r="A1924" t="str">
            <v>2267002030</v>
          </cell>
          <cell r="B1924" t="str">
            <v>Nonroad</v>
          </cell>
          <cell r="C1924" t="str">
            <v>Off-highway LPG /Construction &amp; Mining Equipt /Trenchers</v>
          </cell>
          <cell r="D1924" t="str">
            <v>Mobile - Non-Road Equipment - Other</v>
          </cell>
          <cell r="G1924" t="str">
            <v>Mobile Sources</v>
          </cell>
          <cell r="H1924" t="str">
            <v>LPG</v>
          </cell>
          <cell r="I1924" t="str">
            <v>Construction and Mining Equipment</v>
          </cell>
          <cell r="J1924" t="str">
            <v>Trenchers</v>
          </cell>
          <cell r="M1924">
            <v>36504</v>
          </cell>
          <cell r="N1924">
            <v>40982</v>
          </cell>
        </row>
        <row r="1925">
          <cell r="A1925" t="str">
            <v>2267002033</v>
          </cell>
          <cell r="B1925" t="str">
            <v>Nonroad</v>
          </cell>
          <cell r="C1925" t="str">
            <v>Off-highway LPG /Construction &amp; Mining Equipt /Bore/Drill Rigs</v>
          </cell>
          <cell r="D1925" t="str">
            <v>Mobile - Non-Road Equipment - Other</v>
          </cell>
          <cell r="G1925" t="str">
            <v>Mobile Sources</v>
          </cell>
          <cell r="H1925" t="str">
            <v>LPG</v>
          </cell>
          <cell r="I1925" t="str">
            <v>Construction and Mining Equipment</v>
          </cell>
          <cell r="J1925" t="str">
            <v>Bore/Drill Rigs</v>
          </cell>
          <cell r="M1925">
            <v>36504</v>
          </cell>
          <cell r="N1925">
            <v>40982</v>
          </cell>
        </row>
        <row r="1926">
          <cell r="A1926" t="str">
            <v>2267002036</v>
          </cell>
          <cell r="B1926" t="str">
            <v>Nonroad</v>
          </cell>
          <cell r="C1926" t="str">
            <v>Off-highway LPG /Construction &amp; Mining Equipt /Excavators</v>
          </cell>
          <cell r="D1926" t="str">
            <v>Mobile - Non-Road Equipment - Other</v>
          </cell>
          <cell r="G1926" t="str">
            <v>Mobile Sources</v>
          </cell>
          <cell r="H1926" t="str">
            <v>LPG</v>
          </cell>
          <cell r="I1926" t="str">
            <v>Construction and Mining Equipment</v>
          </cell>
          <cell r="J1926" t="str">
            <v>Excavators</v>
          </cell>
          <cell r="L1926" t="str">
            <v>2005</v>
          </cell>
          <cell r="M1926">
            <v>36504</v>
          </cell>
          <cell r="N1926">
            <v>40982</v>
          </cell>
        </row>
        <row r="1927">
          <cell r="A1927" t="str">
            <v>2267002039</v>
          </cell>
          <cell r="B1927" t="str">
            <v>Nonroad</v>
          </cell>
          <cell r="C1927" t="str">
            <v>Off-highway LPG /Construction &amp; Mining Equipt /Concrete/Industrial Saws</v>
          </cell>
          <cell r="D1927" t="str">
            <v>Mobile - Non-Road Equipment - Other</v>
          </cell>
          <cell r="G1927" t="str">
            <v>Mobile Sources</v>
          </cell>
          <cell r="H1927" t="str">
            <v>LPG</v>
          </cell>
          <cell r="I1927" t="str">
            <v>Construction and Mining Equipment</v>
          </cell>
          <cell r="J1927" t="str">
            <v>Concrete/Industrial Saws</v>
          </cell>
          <cell r="M1927">
            <v>36504</v>
          </cell>
          <cell r="N1927">
            <v>40982</v>
          </cell>
        </row>
        <row r="1928">
          <cell r="A1928" t="str">
            <v>2267002042</v>
          </cell>
          <cell r="B1928" t="str">
            <v>Nonroad</v>
          </cell>
          <cell r="C1928" t="str">
            <v>Off-highway LPG /Construction &amp; Mining Equipt /Cement &amp; Mortar Mixers</v>
          </cell>
          <cell r="D1928" t="str">
            <v>Mobile - Non-Road Equipment - Other</v>
          </cell>
          <cell r="G1928" t="str">
            <v>Mobile Sources</v>
          </cell>
          <cell r="H1928" t="str">
            <v>LPG</v>
          </cell>
          <cell r="I1928" t="str">
            <v>Construction and Mining Equipment</v>
          </cell>
          <cell r="J1928" t="str">
            <v>Cement and Mortar Mixers</v>
          </cell>
          <cell r="L1928" t="str">
            <v>2005</v>
          </cell>
          <cell r="M1928">
            <v>36504</v>
          </cell>
          <cell r="N1928">
            <v>40982</v>
          </cell>
        </row>
        <row r="1929">
          <cell r="A1929" t="str">
            <v>2267002045</v>
          </cell>
          <cell r="B1929" t="str">
            <v>Nonroad</v>
          </cell>
          <cell r="C1929" t="str">
            <v>Off-highway LPG /Construction &amp; Mining Equipt /Cranes</v>
          </cell>
          <cell r="D1929" t="str">
            <v>Mobile - Non-Road Equipment - Other</v>
          </cell>
          <cell r="G1929" t="str">
            <v>Mobile Sources</v>
          </cell>
          <cell r="H1929" t="str">
            <v>LPG</v>
          </cell>
          <cell r="I1929" t="str">
            <v>Construction and Mining Equipment</v>
          </cell>
          <cell r="J1929" t="str">
            <v>Cranes</v>
          </cell>
          <cell r="M1929">
            <v>36504</v>
          </cell>
          <cell r="N1929">
            <v>40982</v>
          </cell>
        </row>
        <row r="1930">
          <cell r="A1930" t="str">
            <v>2267002048</v>
          </cell>
          <cell r="B1930" t="str">
            <v>Nonroad</v>
          </cell>
          <cell r="C1930" t="str">
            <v>Off-highway LPG /Construction &amp; Mining Equipt /Graders</v>
          </cell>
          <cell r="D1930" t="str">
            <v>Mobile - Non-Road Equipment - Other</v>
          </cell>
          <cell r="G1930" t="str">
            <v>Mobile Sources</v>
          </cell>
          <cell r="H1930" t="str">
            <v>LPG</v>
          </cell>
          <cell r="I1930" t="str">
            <v>Construction and Mining Equipment</v>
          </cell>
          <cell r="J1930" t="str">
            <v>Graders</v>
          </cell>
          <cell r="L1930" t="str">
            <v>2005</v>
          </cell>
          <cell r="M1930">
            <v>36504</v>
          </cell>
          <cell r="N1930">
            <v>40982</v>
          </cell>
        </row>
        <row r="1931">
          <cell r="A1931" t="str">
            <v>2267002051</v>
          </cell>
          <cell r="B1931" t="str">
            <v>Nonroad</v>
          </cell>
          <cell r="C1931" t="str">
            <v>Off-highway LPG /Construction &amp; Mining Equipt /Off-highway Trucks</v>
          </cell>
          <cell r="D1931" t="str">
            <v>Mobile - Non-Road Equipment - Other</v>
          </cell>
          <cell r="G1931" t="str">
            <v>Mobile Sources</v>
          </cell>
          <cell r="H1931" t="str">
            <v>LPG</v>
          </cell>
          <cell r="I1931" t="str">
            <v>Construction and Mining Equipment</v>
          </cell>
          <cell r="J1931" t="str">
            <v>Off-highway Trucks</v>
          </cell>
          <cell r="L1931" t="str">
            <v>2005</v>
          </cell>
          <cell r="M1931">
            <v>36504</v>
          </cell>
          <cell r="N1931">
            <v>40982</v>
          </cell>
        </row>
        <row r="1932">
          <cell r="A1932" t="str">
            <v>2267002054</v>
          </cell>
          <cell r="B1932" t="str">
            <v>Nonroad</v>
          </cell>
          <cell r="C1932" t="str">
            <v>Off-highway LPG /Construction &amp; Mining Equipt /Crushing/Processing Equipt</v>
          </cell>
          <cell r="D1932" t="str">
            <v>Mobile - Non-Road Equipment - Other</v>
          </cell>
          <cell r="G1932" t="str">
            <v>Mobile Sources</v>
          </cell>
          <cell r="H1932" t="str">
            <v>LPG</v>
          </cell>
          <cell r="I1932" t="str">
            <v>Construction and Mining Equipment</v>
          </cell>
          <cell r="J1932" t="str">
            <v>Crushing/Processing Equipment</v>
          </cell>
          <cell r="M1932">
            <v>36504</v>
          </cell>
          <cell r="N1932">
            <v>40982</v>
          </cell>
        </row>
        <row r="1933">
          <cell r="A1933" t="str">
            <v>2267002057</v>
          </cell>
          <cell r="B1933" t="str">
            <v>Nonroad</v>
          </cell>
          <cell r="C1933" t="str">
            <v>Off-highway LPG /Construction &amp; Mining Equipt /Rough Terrain Forklifts</v>
          </cell>
          <cell r="D1933" t="str">
            <v>Mobile - Non-Road Equipment - Other</v>
          </cell>
          <cell r="G1933" t="str">
            <v>Mobile Sources</v>
          </cell>
          <cell r="H1933" t="str">
            <v>LPG</v>
          </cell>
          <cell r="I1933" t="str">
            <v>Construction and Mining Equipment</v>
          </cell>
          <cell r="J1933" t="str">
            <v>Rough Terrain Forklifts</v>
          </cell>
          <cell r="M1933">
            <v>36504</v>
          </cell>
          <cell r="N1933">
            <v>40982</v>
          </cell>
        </row>
        <row r="1934">
          <cell r="A1934" t="str">
            <v>2267002060</v>
          </cell>
          <cell r="B1934" t="str">
            <v>Nonroad</v>
          </cell>
          <cell r="C1934" t="str">
            <v>Off-highway LPG /Construction &amp; Mining Equipt /Rubber Tire Loaders</v>
          </cell>
          <cell r="D1934" t="str">
            <v>Mobile - Non-Road Equipment - Other</v>
          </cell>
          <cell r="G1934" t="str">
            <v>Mobile Sources</v>
          </cell>
          <cell r="H1934" t="str">
            <v>LPG</v>
          </cell>
          <cell r="I1934" t="str">
            <v>Construction and Mining Equipment</v>
          </cell>
          <cell r="J1934" t="str">
            <v>Rubber Tire Loaders</v>
          </cell>
          <cell r="M1934">
            <v>36504</v>
          </cell>
          <cell r="N1934">
            <v>40982</v>
          </cell>
        </row>
        <row r="1935">
          <cell r="A1935" t="str">
            <v>2267002063</v>
          </cell>
          <cell r="B1935" t="str">
            <v>Nonroad</v>
          </cell>
          <cell r="C1935" t="str">
            <v>Off-highway LPG /Construction &amp; Mining Equipt /Rubber Tire Tractor/Dozers</v>
          </cell>
          <cell r="D1935" t="str">
            <v>Mobile - Non-Road Equipment - Other</v>
          </cell>
          <cell r="G1935" t="str">
            <v>Mobile Sources</v>
          </cell>
          <cell r="H1935" t="str">
            <v>LPG</v>
          </cell>
          <cell r="I1935" t="str">
            <v>Construction and Mining Equipment</v>
          </cell>
          <cell r="J1935" t="str">
            <v>Rubber Tire Tractor/Dozers</v>
          </cell>
          <cell r="L1935" t="str">
            <v>2005</v>
          </cell>
          <cell r="M1935">
            <v>36504</v>
          </cell>
          <cell r="N1935">
            <v>40982</v>
          </cell>
        </row>
        <row r="1936">
          <cell r="A1936" t="str">
            <v>2267002066</v>
          </cell>
          <cell r="B1936" t="str">
            <v>Nonroad</v>
          </cell>
          <cell r="C1936" t="str">
            <v>Off-highway LPG /Construction &amp; Mining Equipt /Tractors/Loaders/Backhoes</v>
          </cell>
          <cell r="D1936" t="str">
            <v>Mobile - Non-Road Equipment - Other</v>
          </cell>
          <cell r="G1936" t="str">
            <v>Mobile Sources</v>
          </cell>
          <cell r="H1936" t="str">
            <v>LPG</v>
          </cell>
          <cell r="I1936" t="str">
            <v>Construction and Mining Equipment</v>
          </cell>
          <cell r="J1936" t="str">
            <v>Tractors/Loaders/Backhoes</v>
          </cell>
          <cell r="M1936">
            <v>36504</v>
          </cell>
          <cell r="N1936">
            <v>40982</v>
          </cell>
        </row>
        <row r="1937">
          <cell r="A1937" t="str">
            <v>2267002069</v>
          </cell>
          <cell r="B1937" t="str">
            <v>Nonroad</v>
          </cell>
          <cell r="C1937" t="str">
            <v>Off-highway LPG /Construction &amp; Mining Equipt /Crawler Tractor/Dozers</v>
          </cell>
          <cell r="D1937" t="str">
            <v>Mobile - Non-Road Equipment - Other</v>
          </cell>
          <cell r="G1937" t="str">
            <v>Mobile Sources</v>
          </cell>
          <cell r="H1937" t="str">
            <v>LPG</v>
          </cell>
          <cell r="I1937" t="str">
            <v>Construction and Mining Equipment</v>
          </cell>
          <cell r="J1937" t="str">
            <v>Crawler Tractor/Dozers</v>
          </cell>
          <cell r="L1937" t="str">
            <v>2005</v>
          </cell>
          <cell r="M1937">
            <v>36504</v>
          </cell>
          <cell r="N1937">
            <v>40982</v>
          </cell>
        </row>
        <row r="1938">
          <cell r="A1938" t="str">
            <v>2267002072</v>
          </cell>
          <cell r="B1938" t="str">
            <v>Nonroad</v>
          </cell>
          <cell r="C1938" t="str">
            <v>Off-highway LPG /Construction &amp; Mining Equipt /Skid Steer Loaders</v>
          </cell>
          <cell r="D1938" t="str">
            <v>Mobile - Non-Road Equipment - Other</v>
          </cell>
          <cell r="G1938" t="str">
            <v>Mobile Sources</v>
          </cell>
          <cell r="H1938" t="str">
            <v>LPG</v>
          </cell>
          <cell r="I1938" t="str">
            <v>Construction and Mining Equipment</v>
          </cell>
          <cell r="J1938" t="str">
            <v>Skid Steer Loaders</v>
          </cell>
          <cell r="M1938">
            <v>36504</v>
          </cell>
          <cell r="N1938">
            <v>40982</v>
          </cell>
        </row>
        <row r="1939">
          <cell r="A1939" t="str">
            <v>2267002075</v>
          </cell>
          <cell r="B1939" t="str">
            <v>Nonroad</v>
          </cell>
          <cell r="C1939" t="str">
            <v>Off-highway LPG /Construction &amp; Mining Equipt /Off-highway Tractors</v>
          </cell>
          <cell r="D1939" t="str">
            <v>Mobile - Non-Road Equipment - Other</v>
          </cell>
          <cell r="G1939" t="str">
            <v>Mobile Sources</v>
          </cell>
          <cell r="H1939" t="str">
            <v>LPG</v>
          </cell>
          <cell r="I1939" t="str">
            <v>Construction and Mining Equipment</v>
          </cell>
          <cell r="J1939" t="str">
            <v>Off-highway Tractors</v>
          </cell>
          <cell r="L1939" t="str">
            <v>2005</v>
          </cell>
          <cell r="M1939">
            <v>36504</v>
          </cell>
          <cell r="N1939">
            <v>40982</v>
          </cell>
        </row>
        <row r="1940">
          <cell r="A1940" t="str">
            <v>2267002078</v>
          </cell>
          <cell r="B1940" t="str">
            <v>Nonroad</v>
          </cell>
          <cell r="C1940" t="str">
            <v>Off-highway LPG /Construction &amp; Mining Equipt /Dumpers/Tenders</v>
          </cell>
          <cell r="D1940" t="str">
            <v>Mobile - Non-Road Equipment - Other</v>
          </cell>
          <cell r="G1940" t="str">
            <v>Mobile Sources</v>
          </cell>
          <cell r="H1940" t="str">
            <v>LPG</v>
          </cell>
          <cell r="I1940" t="str">
            <v>Construction and Mining Equipment</v>
          </cell>
          <cell r="J1940" t="str">
            <v>Dumpers/Tenders</v>
          </cell>
          <cell r="L1940" t="str">
            <v>2005</v>
          </cell>
          <cell r="M1940">
            <v>36504</v>
          </cell>
          <cell r="N1940">
            <v>40982</v>
          </cell>
        </row>
        <row r="1941">
          <cell r="A1941" t="str">
            <v>2267002081</v>
          </cell>
          <cell r="B1941" t="str">
            <v>Nonroad</v>
          </cell>
          <cell r="C1941" t="str">
            <v>Off-highway LPG /Construction &amp; Mining Equipt /Other Construction Equipt</v>
          </cell>
          <cell r="D1941" t="str">
            <v>Mobile - Non-Road Equipment - Other</v>
          </cell>
          <cell r="G1941" t="str">
            <v>Mobile Sources</v>
          </cell>
          <cell r="H1941" t="str">
            <v>LPG</v>
          </cell>
          <cell r="I1941" t="str">
            <v>Construction and Mining Equipment</v>
          </cell>
          <cell r="J1941" t="str">
            <v>Other Construction Equipment</v>
          </cell>
          <cell r="M1941">
            <v>36504</v>
          </cell>
          <cell r="N1941">
            <v>40982</v>
          </cell>
        </row>
        <row r="1942">
          <cell r="A1942" t="str">
            <v>2267003000</v>
          </cell>
          <cell r="B1942" t="str">
            <v>Nonroad</v>
          </cell>
          <cell r="C1942" t="str">
            <v>Off-highway LPG /Industrial Equipt /All</v>
          </cell>
          <cell r="D1942" t="str">
            <v>Mobile - Non-Road Equipment - Other</v>
          </cell>
          <cell r="G1942" t="str">
            <v>Mobile Sources</v>
          </cell>
          <cell r="H1942" t="str">
            <v>LPG</v>
          </cell>
          <cell r="I1942" t="str">
            <v>Industrial Equipment</v>
          </cell>
          <cell r="J1942" t="str">
            <v>All</v>
          </cell>
          <cell r="L1942" t="str">
            <v>2005</v>
          </cell>
          <cell r="M1942">
            <v>36504</v>
          </cell>
          <cell r="N1942">
            <v>40982</v>
          </cell>
        </row>
        <row r="1943">
          <cell r="A1943" t="str">
            <v>2267003010</v>
          </cell>
          <cell r="B1943" t="str">
            <v>Nonroad</v>
          </cell>
          <cell r="C1943" t="str">
            <v>Off-highway LPG /Industrial Equipt /Aerial Lifts</v>
          </cell>
          <cell r="D1943" t="str">
            <v>Mobile - Non-Road Equipment - Other</v>
          </cell>
          <cell r="G1943" t="str">
            <v>Mobile Sources</v>
          </cell>
          <cell r="H1943" t="str">
            <v>LPG</v>
          </cell>
          <cell r="I1943" t="str">
            <v>Industrial Equipment</v>
          </cell>
          <cell r="J1943" t="str">
            <v>Aerial Lifts</v>
          </cell>
          <cell r="M1943">
            <v>36504</v>
          </cell>
          <cell r="N1943">
            <v>40982</v>
          </cell>
        </row>
        <row r="1944">
          <cell r="A1944" t="str">
            <v>2267003020</v>
          </cell>
          <cell r="B1944" t="str">
            <v>Nonroad</v>
          </cell>
          <cell r="C1944" t="str">
            <v>Off-highway LPG /Industrial Equipt /Forklifts</v>
          </cell>
          <cell r="D1944" t="str">
            <v>Mobile - Non-Road Equipment - Other</v>
          </cell>
          <cell r="G1944" t="str">
            <v>Mobile Sources</v>
          </cell>
          <cell r="H1944" t="str">
            <v>LPG</v>
          </cell>
          <cell r="I1944" t="str">
            <v>Industrial Equipment</v>
          </cell>
          <cell r="J1944" t="str">
            <v>Forklifts</v>
          </cell>
          <cell r="M1944">
            <v>36504</v>
          </cell>
          <cell r="N1944">
            <v>40982</v>
          </cell>
        </row>
        <row r="1945">
          <cell r="A1945" t="str">
            <v>2267003030</v>
          </cell>
          <cell r="B1945" t="str">
            <v>Nonroad</v>
          </cell>
          <cell r="C1945" t="str">
            <v>Off-highway LPG /Industrial Equipt /Sweepers/Scrubbers</v>
          </cell>
          <cell r="D1945" t="str">
            <v>Mobile - Non-Road Equipment - Other</v>
          </cell>
          <cell r="G1945" t="str">
            <v>Mobile Sources</v>
          </cell>
          <cell r="H1945" t="str">
            <v>LPG</v>
          </cell>
          <cell r="I1945" t="str">
            <v>Industrial Equipment</v>
          </cell>
          <cell r="J1945" t="str">
            <v>Sweepers/Scrubbers</v>
          </cell>
          <cell r="M1945">
            <v>36504</v>
          </cell>
          <cell r="N1945">
            <v>40982</v>
          </cell>
        </row>
        <row r="1946">
          <cell r="A1946" t="str">
            <v>2267003040</v>
          </cell>
          <cell r="B1946" t="str">
            <v>Nonroad</v>
          </cell>
          <cell r="C1946" t="str">
            <v>Off-highway LPG /Industrial Equipt /Other General Industrial Equipt</v>
          </cell>
          <cell r="D1946" t="str">
            <v>Mobile - Non-Road Equipment - Other</v>
          </cell>
          <cell r="G1946" t="str">
            <v>Mobile Sources</v>
          </cell>
          <cell r="H1946" t="str">
            <v>LPG</v>
          </cell>
          <cell r="I1946" t="str">
            <v>Industrial Equipment</v>
          </cell>
          <cell r="J1946" t="str">
            <v>Other General Industrial Equipment</v>
          </cell>
          <cell r="M1946">
            <v>36504</v>
          </cell>
          <cell r="N1946">
            <v>40982</v>
          </cell>
        </row>
        <row r="1947">
          <cell r="A1947" t="str">
            <v>2267003050</v>
          </cell>
          <cell r="B1947" t="str">
            <v>Nonroad</v>
          </cell>
          <cell r="C1947" t="str">
            <v>Off-highway LPG /Industrial Equipt /Other Material H&amp;ling Equipt</v>
          </cell>
          <cell r="D1947" t="str">
            <v>Mobile - Non-Road Equipment - Other</v>
          </cell>
          <cell r="G1947" t="str">
            <v>Mobile Sources</v>
          </cell>
          <cell r="H1947" t="str">
            <v>LPG</v>
          </cell>
          <cell r="I1947" t="str">
            <v>Industrial Equipment</v>
          </cell>
          <cell r="J1947" t="str">
            <v>Other Material Handling Equipment</v>
          </cell>
          <cell r="M1947">
            <v>36504</v>
          </cell>
          <cell r="N1947">
            <v>40982</v>
          </cell>
        </row>
        <row r="1948">
          <cell r="A1948" t="str">
            <v>2267003060</v>
          </cell>
          <cell r="B1948" t="str">
            <v>Nonroad</v>
          </cell>
          <cell r="C1948" t="str">
            <v>Off-highway LPG /Industrial Equipt /AC\Refrigeration</v>
          </cell>
          <cell r="D1948" t="str">
            <v>Mobile - Non-Road Equipment - Other</v>
          </cell>
          <cell r="G1948" t="str">
            <v>Mobile Sources</v>
          </cell>
          <cell r="H1948" t="str">
            <v>LPG</v>
          </cell>
          <cell r="I1948" t="str">
            <v>Industrial Equipment</v>
          </cell>
          <cell r="J1948" t="str">
            <v>AC\Refrigeration</v>
          </cell>
          <cell r="L1948" t="str">
            <v>2005</v>
          </cell>
          <cell r="M1948">
            <v>36504</v>
          </cell>
          <cell r="N1948">
            <v>40982</v>
          </cell>
        </row>
        <row r="1949">
          <cell r="A1949" t="str">
            <v>2267003070</v>
          </cell>
          <cell r="B1949" t="str">
            <v>Nonroad</v>
          </cell>
          <cell r="C1949" t="str">
            <v>Off-highway LPG /Industrial Equipt /Terminal Tractors</v>
          </cell>
          <cell r="D1949" t="str">
            <v>Mobile - Non-Road Equipment - Other</v>
          </cell>
          <cell r="G1949" t="str">
            <v>Mobile Sources</v>
          </cell>
          <cell r="H1949" t="str">
            <v>LPG</v>
          </cell>
          <cell r="I1949" t="str">
            <v>Industrial Equipment</v>
          </cell>
          <cell r="J1949" t="str">
            <v>Terminal Tractors</v>
          </cell>
          <cell r="M1949">
            <v>36504</v>
          </cell>
          <cell r="N1949">
            <v>40982</v>
          </cell>
        </row>
        <row r="1950">
          <cell r="A1950" t="str">
            <v>2267004000</v>
          </cell>
          <cell r="B1950" t="str">
            <v>Nonroad</v>
          </cell>
          <cell r="C1950" t="str">
            <v>Off-highway LPG /Lawn &amp; Garden Equipt /All</v>
          </cell>
          <cell r="D1950" t="str">
            <v>Mobile - Non-Road Equipment - Other</v>
          </cell>
          <cell r="G1950" t="str">
            <v>Mobile Sources</v>
          </cell>
          <cell r="H1950" t="str">
            <v>LPG</v>
          </cell>
          <cell r="I1950" t="str">
            <v>Lawn and Garden Equipment</v>
          </cell>
          <cell r="J1950" t="str">
            <v>All</v>
          </cell>
          <cell r="L1950" t="str">
            <v>2005</v>
          </cell>
          <cell r="M1950">
            <v>36504</v>
          </cell>
          <cell r="N1950">
            <v>40982</v>
          </cell>
        </row>
        <row r="1951">
          <cell r="A1951" t="str">
            <v>2267004010</v>
          </cell>
          <cell r="B1951" t="str">
            <v>Nonroad</v>
          </cell>
          <cell r="C1951" t="str">
            <v>Off-highway LPG /Lawn &amp; Garden Equipt /Lawn Mowers (Residential)</v>
          </cell>
          <cell r="D1951" t="str">
            <v>Mobile - Non-Road Equipment - Other</v>
          </cell>
          <cell r="G1951" t="str">
            <v>Mobile Sources</v>
          </cell>
          <cell r="H1951" t="str">
            <v>LPG</v>
          </cell>
          <cell r="I1951" t="str">
            <v>Lawn and Garden Equipment</v>
          </cell>
          <cell r="J1951" t="str">
            <v>Lawn Mowers (Residential)</v>
          </cell>
          <cell r="L1951" t="str">
            <v>2005</v>
          </cell>
          <cell r="M1951">
            <v>36504</v>
          </cell>
          <cell r="N1951">
            <v>40982</v>
          </cell>
        </row>
        <row r="1952">
          <cell r="A1952" t="str">
            <v>2267004011</v>
          </cell>
          <cell r="B1952" t="str">
            <v>Nonroad</v>
          </cell>
          <cell r="C1952" t="str">
            <v>Off-highway LPG /Lawn &amp; Garden Equipt /Lawn Mowers (Commercial)</v>
          </cell>
          <cell r="D1952" t="str">
            <v>Mobile - Non-Road Equipment - Other</v>
          </cell>
          <cell r="G1952" t="str">
            <v>Mobile Sources</v>
          </cell>
          <cell r="H1952" t="str">
            <v>LPG</v>
          </cell>
          <cell r="I1952" t="str">
            <v>Lawn and Garden Equipment</v>
          </cell>
          <cell r="J1952" t="str">
            <v>Lawn Mowers (Commercial)</v>
          </cell>
          <cell r="L1952" t="str">
            <v>2005</v>
          </cell>
          <cell r="M1952">
            <v>36504</v>
          </cell>
          <cell r="N1952">
            <v>40982</v>
          </cell>
        </row>
        <row r="1953">
          <cell r="A1953" t="str">
            <v>2267004015</v>
          </cell>
          <cell r="B1953" t="str">
            <v>Nonroad</v>
          </cell>
          <cell r="C1953" t="str">
            <v>Off-highway LPG /Lawn &amp; Garden Equipt /Rotary Tillers &lt; 6 HP (Residential)</v>
          </cell>
          <cell r="D1953" t="str">
            <v>Mobile - Non-Road Equipment - Other</v>
          </cell>
          <cell r="G1953" t="str">
            <v>Mobile Sources</v>
          </cell>
          <cell r="H1953" t="str">
            <v>LPG</v>
          </cell>
          <cell r="I1953" t="str">
            <v>Lawn and Garden Equipment</v>
          </cell>
          <cell r="J1953" t="str">
            <v>Rotary Tillers &lt; 6 HP (Residential)</v>
          </cell>
          <cell r="L1953" t="str">
            <v>2005</v>
          </cell>
          <cell r="M1953">
            <v>36504</v>
          </cell>
          <cell r="N1953">
            <v>40982</v>
          </cell>
        </row>
        <row r="1954">
          <cell r="A1954" t="str">
            <v>2267004016</v>
          </cell>
          <cell r="B1954" t="str">
            <v>Nonroad</v>
          </cell>
          <cell r="C1954" t="str">
            <v>Off-highway LPG /Lawn &amp; Garden Equipt /Rotary Tillers &lt; 6 HP (Commercial)</v>
          </cell>
          <cell r="D1954" t="str">
            <v>Mobile - Non-Road Equipment - Other</v>
          </cell>
          <cell r="G1954" t="str">
            <v>Mobile Sources</v>
          </cell>
          <cell r="H1954" t="str">
            <v>LPG</v>
          </cell>
          <cell r="I1954" t="str">
            <v>Lawn and Garden Equipment</v>
          </cell>
          <cell r="J1954" t="str">
            <v>Rotary Tillers &lt; 6 HP (Commercial)</v>
          </cell>
          <cell r="L1954" t="str">
            <v>2005</v>
          </cell>
          <cell r="M1954">
            <v>36504</v>
          </cell>
          <cell r="N1954">
            <v>40982</v>
          </cell>
        </row>
        <row r="1955">
          <cell r="A1955" t="str">
            <v>2267004020</v>
          </cell>
          <cell r="B1955" t="str">
            <v>Nonroad</v>
          </cell>
          <cell r="C1955" t="str">
            <v>Off-highway LPG /Lawn &amp; Garden Equipt /Chain Saws &lt; 6 HP (Residential)</v>
          </cell>
          <cell r="D1955" t="str">
            <v>Mobile - Non-Road Equipment - Other</v>
          </cell>
          <cell r="G1955" t="str">
            <v>Mobile Sources</v>
          </cell>
          <cell r="H1955" t="str">
            <v>LPG</v>
          </cell>
          <cell r="I1955" t="str">
            <v>Lawn and Garden Equipment</v>
          </cell>
          <cell r="J1955" t="str">
            <v>Chain Saws &lt; 6 HP (Residential)</v>
          </cell>
          <cell r="L1955" t="str">
            <v>2005</v>
          </cell>
          <cell r="M1955">
            <v>36504</v>
          </cell>
          <cell r="N1955">
            <v>40982</v>
          </cell>
        </row>
        <row r="1956">
          <cell r="A1956" t="str">
            <v>2267004021</v>
          </cell>
          <cell r="B1956" t="str">
            <v>Nonroad</v>
          </cell>
          <cell r="C1956" t="str">
            <v>Off-highway LPG /Lawn &amp; Garden Equipt /Chain Saws &lt; 6 HP (Commercial)</v>
          </cell>
          <cell r="D1956" t="str">
            <v>Mobile - Non-Road Equipment - Other</v>
          </cell>
          <cell r="G1956" t="str">
            <v>Mobile Sources</v>
          </cell>
          <cell r="H1956" t="str">
            <v>LPG</v>
          </cell>
          <cell r="I1956" t="str">
            <v>Lawn and Garden Equipment</v>
          </cell>
          <cell r="J1956" t="str">
            <v>Chain Saws &lt; 6 HP (Commercial)</v>
          </cell>
          <cell r="L1956" t="str">
            <v>2005</v>
          </cell>
          <cell r="M1956">
            <v>36504</v>
          </cell>
          <cell r="N1956">
            <v>40982</v>
          </cell>
        </row>
        <row r="1957">
          <cell r="A1957" t="str">
            <v>2267004025</v>
          </cell>
          <cell r="B1957" t="str">
            <v>Nonroad</v>
          </cell>
          <cell r="C1957" t="str">
            <v>Off-highway LPG /Lawn &amp; Garden Equipt /Trimmers/Edgers/Brush Cutters (Residential)</v>
          </cell>
          <cell r="D1957" t="str">
            <v>Mobile - Non-Road Equipment - Other</v>
          </cell>
          <cell r="G1957" t="str">
            <v>Mobile Sources</v>
          </cell>
          <cell r="H1957" t="str">
            <v>LPG</v>
          </cell>
          <cell r="I1957" t="str">
            <v>Lawn and Garden Equipment</v>
          </cell>
          <cell r="J1957" t="str">
            <v>Trimmers/Edgers/Brush Cutters (Residential)</v>
          </cell>
          <cell r="L1957" t="str">
            <v>2005</v>
          </cell>
          <cell r="M1957">
            <v>36504</v>
          </cell>
          <cell r="N1957">
            <v>40982</v>
          </cell>
        </row>
        <row r="1958">
          <cell r="A1958" t="str">
            <v>2267004026</v>
          </cell>
          <cell r="B1958" t="str">
            <v>Nonroad</v>
          </cell>
          <cell r="C1958" t="str">
            <v>Off-highway LPG /Lawn &amp; Garden Equipt /Trimmers/Edgers/Brush Cutters (Commercial)</v>
          </cell>
          <cell r="D1958" t="str">
            <v>Mobile - Non-Road Equipment - Other</v>
          </cell>
          <cell r="G1958" t="str">
            <v>Mobile Sources</v>
          </cell>
          <cell r="H1958" t="str">
            <v>LPG</v>
          </cell>
          <cell r="I1958" t="str">
            <v>Lawn and Garden Equipment</v>
          </cell>
          <cell r="J1958" t="str">
            <v>Trimmers/Edgers/Brush Cutters (Commercial)</v>
          </cell>
          <cell r="L1958" t="str">
            <v>2005</v>
          </cell>
          <cell r="M1958">
            <v>36504</v>
          </cell>
          <cell r="N1958">
            <v>40982</v>
          </cell>
        </row>
        <row r="1959">
          <cell r="A1959" t="str">
            <v>2267004030</v>
          </cell>
          <cell r="B1959" t="str">
            <v>Nonroad</v>
          </cell>
          <cell r="C1959" t="str">
            <v>Off-highway LPG /Lawn &amp; Garden Equipt /Leafblowers/Vacuums (Residential)</v>
          </cell>
          <cell r="D1959" t="str">
            <v>Mobile - Non-Road Equipment - Other</v>
          </cell>
          <cell r="G1959" t="str">
            <v>Mobile Sources</v>
          </cell>
          <cell r="H1959" t="str">
            <v>LPG</v>
          </cell>
          <cell r="I1959" t="str">
            <v>Lawn and Garden Equipment</v>
          </cell>
          <cell r="J1959" t="str">
            <v>Leafblowers/Vacuums (Residential)</v>
          </cell>
          <cell r="L1959" t="str">
            <v>2005</v>
          </cell>
          <cell r="M1959">
            <v>36504</v>
          </cell>
          <cell r="N1959">
            <v>40982</v>
          </cell>
        </row>
        <row r="1960">
          <cell r="A1960" t="str">
            <v>2267004031</v>
          </cell>
          <cell r="B1960" t="str">
            <v>Nonroad</v>
          </cell>
          <cell r="C1960" t="str">
            <v>Off-highway LPG /Lawn &amp; Garden Equipt /Leafblowers/Vacuums (Commercial)</v>
          </cell>
          <cell r="D1960" t="str">
            <v>Mobile - Non-Road Equipment - Other</v>
          </cell>
          <cell r="G1960" t="str">
            <v>Mobile Sources</v>
          </cell>
          <cell r="H1960" t="str">
            <v>LPG</v>
          </cell>
          <cell r="I1960" t="str">
            <v>Lawn and Garden Equipment</v>
          </cell>
          <cell r="J1960" t="str">
            <v>Leafblowers/Vacuums (Commercial)</v>
          </cell>
          <cell r="L1960" t="str">
            <v>2005</v>
          </cell>
          <cell r="M1960">
            <v>36504</v>
          </cell>
          <cell r="N1960">
            <v>40982</v>
          </cell>
        </row>
        <row r="1961">
          <cell r="A1961" t="str">
            <v>2267004035</v>
          </cell>
          <cell r="B1961" t="str">
            <v>Nonroad</v>
          </cell>
          <cell r="C1961" t="str">
            <v>Off-highway LPG /Lawn &amp; Garden Equipt /Snowblowers (Residential)</v>
          </cell>
          <cell r="D1961" t="str">
            <v>Mobile - Non-Road Equipment - Other</v>
          </cell>
          <cell r="G1961" t="str">
            <v>Mobile Sources</v>
          </cell>
          <cell r="H1961" t="str">
            <v>LPG</v>
          </cell>
          <cell r="I1961" t="str">
            <v>Lawn and Garden Equipment</v>
          </cell>
          <cell r="J1961" t="str">
            <v>Snowblowers (Residential)</v>
          </cell>
          <cell r="L1961" t="str">
            <v>2005</v>
          </cell>
          <cell r="M1961">
            <v>36504</v>
          </cell>
          <cell r="N1961">
            <v>40982</v>
          </cell>
        </row>
        <row r="1962">
          <cell r="A1962" t="str">
            <v>2267004036</v>
          </cell>
          <cell r="B1962" t="str">
            <v>Nonroad</v>
          </cell>
          <cell r="C1962" t="str">
            <v>Off-highway LPG /Lawn &amp; Garden Equipt /Snowblowers (Commercial)</v>
          </cell>
          <cell r="D1962" t="str">
            <v>Mobile - Non-Road Equipment - Other</v>
          </cell>
          <cell r="G1962" t="str">
            <v>Mobile Sources</v>
          </cell>
          <cell r="H1962" t="str">
            <v>LPG</v>
          </cell>
          <cell r="I1962" t="str">
            <v>Lawn and Garden Equipment</v>
          </cell>
          <cell r="J1962" t="str">
            <v>Snowblowers (Commercial)</v>
          </cell>
          <cell r="L1962" t="str">
            <v>2005</v>
          </cell>
          <cell r="M1962">
            <v>36504</v>
          </cell>
          <cell r="N1962">
            <v>40982</v>
          </cell>
        </row>
        <row r="1963">
          <cell r="A1963" t="str">
            <v>2267004040</v>
          </cell>
          <cell r="B1963" t="str">
            <v>Nonroad</v>
          </cell>
          <cell r="C1963" t="str">
            <v>Off-highway LPG /Lawn &amp; Garden Equipt /Rear Engine Riding Mowers (Residential)</v>
          </cell>
          <cell r="D1963" t="str">
            <v>Mobile - Non-Road Equipment - Other</v>
          </cell>
          <cell r="G1963" t="str">
            <v>Mobile Sources</v>
          </cell>
          <cell r="H1963" t="str">
            <v>LPG</v>
          </cell>
          <cell r="I1963" t="str">
            <v>Lawn and Garden Equipment</v>
          </cell>
          <cell r="J1963" t="str">
            <v>Rear Engine Riding Mowers (Residential)</v>
          </cell>
          <cell r="L1963" t="str">
            <v>2005</v>
          </cell>
          <cell r="M1963">
            <v>36504</v>
          </cell>
          <cell r="N1963">
            <v>40982</v>
          </cell>
        </row>
        <row r="1964">
          <cell r="A1964" t="str">
            <v>2267004041</v>
          </cell>
          <cell r="B1964" t="str">
            <v>Nonroad</v>
          </cell>
          <cell r="C1964" t="str">
            <v>Off-highway LPG /Lawn &amp; Garden Equipt /Rear Engine Riding Mowers (Commercial)</v>
          </cell>
          <cell r="D1964" t="str">
            <v>Mobile - Non-Road Equipment - Other</v>
          </cell>
          <cell r="G1964" t="str">
            <v>Mobile Sources</v>
          </cell>
          <cell r="H1964" t="str">
            <v>LPG</v>
          </cell>
          <cell r="I1964" t="str">
            <v>Lawn and Garden Equipment</v>
          </cell>
          <cell r="J1964" t="str">
            <v>Rear Engine Riding Mowers (Commercial)</v>
          </cell>
          <cell r="L1964" t="str">
            <v>2005</v>
          </cell>
          <cell r="M1964">
            <v>36504</v>
          </cell>
          <cell r="N1964">
            <v>40982</v>
          </cell>
        </row>
        <row r="1965">
          <cell r="A1965" t="str">
            <v>2267004045</v>
          </cell>
          <cell r="B1965" t="str">
            <v>Nonroad</v>
          </cell>
          <cell r="C1965" t="str">
            <v>Off-highway LPG /Lawn &amp; Garden Equipt /Front Mowers (Residential)</v>
          </cell>
          <cell r="D1965" t="str">
            <v>Mobile - Non-Road Equipment - Other</v>
          </cell>
          <cell r="G1965" t="str">
            <v>Mobile Sources</v>
          </cell>
          <cell r="H1965" t="str">
            <v>LPG</v>
          </cell>
          <cell r="I1965" t="str">
            <v>Lawn and Garden Equipment</v>
          </cell>
          <cell r="J1965" t="str">
            <v>Front Mowers (Residential)</v>
          </cell>
          <cell r="L1965" t="str">
            <v>2005</v>
          </cell>
          <cell r="M1965">
            <v>36504</v>
          </cell>
          <cell r="N1965">
            <v>40982</v>
          </cell>
        </row>
        <row r="1966">
          <cell r="A1966" t="str">
            <v>2267004046</v>
          </cell>
          <cell r="B1966" t="str">
            <v>Nonroad</v>
          </cell>
          <cell r="C1966" t="str">
            <v>Off-highway LPG /Lawn &amp; Garden Equipt /Front Mowers (Commercial)</v>
          </cell>
          <cell r="D1966" t="str">
            <v>Mobile - Non-Road Equipment - Other</v>
          </cell>
          <cell r="G1966" t="str">
            <v>Mobile Sources</v>
          </cell>
          <cell r="H1966" t="str">
            <v>LPG</v>
          </cell>
          <cell r="I1966" t="str">
            <v>Lawn and Garden Equipment</v>
          </cell>
          <cell r="J1966" t="str">
            <v>Front Mowers (Commercial)</v>
          </cell>
          <cell r="L1966" t="str">
            <v>2005</v>
          </cell>
          <cell r="M1966">
            <v>36504</v>
          </cell>
          <cell r="N1966">
            <v>40982</v>
          </cell>
        </row>
        <row r="1967">
          <cell r="A1967" t="str">
            <v>2267004050</v>
          </cell>
          <cell r="B1967" t="str">
            <v>Nonroad</v>
          </cell>
          <cell r="C1967" t="str">
            <v>Off-highway LPG /Lawn &amp; Garden Equipt /Shredders &lt; 6 HP (Residential)</v>
          </cell>
          <cell r="D1967" t="str">
            <v>Mobile - Non-Road Equipment - Other</v>
          </cell>
          <cell r="G1967" t="str">
            <v>Mobile Sources</v>
          </cell>
          <cell r="H1967" t="str">
            <v>LPG</v>
          </cell>
          <cell r="I1967" t="str">
            <v>Lawn and Garden Equipment</v>
          </cell>
          <cell r="J1967" t="str">
            <v>Shredders &lt; 6 HP (Residential)</v>
          </cell>
          <cell r="L1967" t="str">
            <v>2005</v>
          </cell>
          <cell r="M1967">
            <v>36504</v>
          </cell>
          <cell r="N1967">
            <v>40982</v>
          </cell>
        </row>
        <row r="1968">
          <cell r="A1968" t="str">
            <v>2267004051</v>
          </cell>
          <cell r="B1968" t="str">
            <v>Nonroad</v>
          </cell>
          <cell r="C1968" t="str">
            <v>Off-highway LPG /Lawn &amp; Garden Equipt /Shredders &lt; 6 HP (Commercial)</v>
          </cell>
          <cell r="D1968" t="str">
            <v>Mobile - Non-Road Equipment - Other</v>
          </cell>
          <cell r="G1968" t="str">
            <v>Mobile Sources</v>
          </cell>
          <cell r="H1968" t="str">
            <v>LPG</v>
          </cell>
          <cell r="I1968" t="str">
            <v>Lawn and Garden Equipment</v>
          </cell>
          <cell r="J1968" t="str">
            <v>Shredders &lt; 6 HP (Commercial)</v>
          </cell>
          <cell r="L1968" t="str">
            <v>2005</v>
          </cell>
          <cell r="M1968">
            <v>36504</v>
          </cell>
          <cell r="N1968">
            <v>40982</v>
          </cell>
        </row>
        <row r="1969">
          <cell r="A1969" t="str">
            <v>2267004055</v>
          </cell>
          <cell r="B1969" t="str">
            <v>Nonroad</v>
          </cell>
          <cell r="C1969" t="str">
            <v>Off-highway LPG /Lawn &amp; Garden Equipt /Lawn &amp; Garden Tractors (Residential)</v>
          </cell>
          <cell r="D1969" t="str">
            <v>Mobile - Non-Road Equipment - Other</v>
          </cell>
          <cell r="G1969" t="str">
            <v>Mobile Sources</v>
          </cell>
          <cell r="H1969" t="str">
            <v>LPG</v>
          </cell>
          <cell r="I1969" t="str">
            <v>Lawn and Garden Equipment</v>
          </cell>
          <cell r="J1969" t="str">
            <v>Lawn and Garden Tractors (Residential)</v>
          </cell>
          <cell r="L1969" t="str">
            <v>2005</v>
          </cell>
          <cell r="M1969">
            <v>36504</v>
          </cell>
          <cell r="N1969">
            <v>40982</v>
          </cell>
        </row>
        <row r="1970">
          <cell r="A1970" t="str">
            <v>2267004056</v>
          </cell>
          <cell r="B1970" t="str">
            <v>Nonroad</v>
          </cell>
          <cell r="C1970" t="str">
            <v>Off-highway LPG /Lawn &amp; Garden Equipt /Lawn &amp; Garden Tractors (Commercial)</v>
          </cell>
          <cell r="D1970" t="str">
            <v>Mobile - Non-Road Equipment - Other</v>
          </cell>
          <cell r="G1970" t="str">
            <v>Mobile Sources</v>
          </cell>
          <cell r="H1970" t="str">
            <v>LPG</v>
          </cell>
          <cell r="I1970" t="str">
            <v>Lawn and Garden Equipment</v>
          </cell>
          <cell r="J1970" t="str">
            <v>Lawn and Garden Tractors (Commercial)</v>
          </cell>
          <cell r="L1970" t="str">
            <v>2005</v>
          </cell>
          <cell r="M1970">
            <v>36504</v>
          </cell>
          <cell r="N1970">
            <v>40982</v>
          </cell>
        </row>
        <row r="1971">
          <cell r="A1971" t="str">
            <v>2267004060</v>
          </cell>
          <cell r="B1971" t="str">
            <v>Nonroad</v>
          </cell>
          <cell r="C1971" t="str">
            <v>Off-highway LPG /Lawn &amp; Garden Equipt /Wood Splitters (Residential)</v>
          </cell>
          <cell r="D1971" t="str">
            <v>Mobile - Non-Road Equipment - Other</v>
          </cell>
          <cell r="G1971" t="str">
            <v>Mobile Sources</v>
          </cell>
          <cell r="H1971" t="str">
            <v>LPG</v>
          </cell>
          <cell r="I1971" t="str">
            <v>Lawn and Garden Equipment</v>
          </cell>
          <cell r="J1971" t="str">
            <v>Wood Splitters (Residential)</v>
          </cell>
          <cell r="L1971" t="str">
            <v>2005</v>
          </cell>
          <cell r="M1971">
            <v>36504</v>
          </cell>
          <cell r="N1971">
            <v>40982</v>
          </cell>
        </row>
        <row r="1972">
          <cell r="A1972" t="str">
            <v>2267004061</v>
          </cell>
          <cell r="B1972" t="str">
            <v>Nonroad</v>
          </cell>
          <cell r="C1972" t="str">
            <v>Off-highway LPG /Lawn &amp; Garden Equipt /Wood Splitters (Commercial)</v>
          </cell>
          <cell r="D1972" t="str">
            <v>Mobile - Non-Road Equipment - Other</v>
          </cell>
          <cell r="G1972" t="str">
            <v>Mobile Sources</v>
          </cell>
          <cell r="H1972" t="str">
            <v>LPG</v>
          </cell>
          <cell r="I1972" t="str">
            <v>Lawn and Garden Equipment</v>
          </cell>
          <cell r="J1972" t="str">
            <v>Wood Splitters (Commercial)</v>
          </cell>
          <cell r="L1972" t="str">
            <v>2005</v>
          </cell>
          <cell r="M1972">
            <v>36504</v>
          </cell>
          <cell r="N1972">
            <v>40982</v>
          </cell>
        </row>
        <row r="1973">
          <cell r="A1973" t="str">
            <v>2267004065</v>
          </cell>
          <cell r="B1973" t="str">
            <v>Nonroad</v>
          </cell>
          <cell r="C1973" t="str">
            <v>Off-highway LPG /Lawn &amp; Garden Equipt /Chippers/Stump Grinders (Residential)</v>
          </cell>
          <cell r="D1973" t="str">
            <v>Mobile - Non-Road Equipment - Other</v>
          </cell>
          <cell r="G1973" t="str">
            <v>Mobile Sources</v>
          </cell>
          <cell r="H1973" t="str">
            <v>LPG</v>
          </cell>
          <cell r="I1973" t="str">
            <v>Lawn and Garden Equipment</v>
          </cell>
          <cell r="J1973" t="str">
            <v>Chippers/Stump Grinders (Residential)</v>
          </cell>
          <cell r="L1973" t="str">
            <v>2005</v>
          </cell>
          <cell r="M1973">
            <v>36504</v>
          </cell>
          <cell r="N1973">
            <v>40982</v>
          </cell>
        </row>
        <row r="1974">
          <cell r="A1974" t="str">
            <v>2267004066</v>
          </cell>
          <cell r="B1974" t="str">
            <v>Nonroad</v>
          </cell>
          <cell r="C1974" t="str">
            <v>Off-highway LPG /Lawn &amp; Garden Equipt /Chippers/Stump Grinders (Commercial)</v>
          </cell>
          <cell r="D1974" t="str">
            <v>Mobile - Non-Road Equipment - Other</v>
          </cell>
          <cell r="G1974" t="str">
            <v>Mobile Sources</v>
          </cell>
          <cell r="H1974" t="str">
            <v>LPG</v>
          </cell>
          <cell r="I1974" t="str">
            <v>Lawn and Garden Equipment</v>
          </cell>
          <cell r="J1974" t="str">
            <v>Chippers/Stump Grinders (Commercial)</v>
          </cell>
          <cell r="M1974">
            <v>36504</v>
          </cell>
          <cell r="N1974">
            <v>40982</v>
          </cell>
        </row>
        <row r="1975">
          <cell r="A1975" t="str">
            <v>2267004071</v>
          </cell>
          <cell r="B1975" t="str">
            <v>Nonroad</v>
          </cell>
          <cell r="C1975" t="str">
            <v>Off-highway LPG /Lawn &amp; Garden Equipt /Turf Equipt (Commercial)</v>
          </cell>
          <cell r="D1975" t="str">
            <v>Mobile - Non-Road Equipment - Other</v>
          </cell>
          <cell r="G1975" t="str">
            <v>Mobile Sources</v>
          </cell>
          <cell r="H1975" t="str">
            <v>LPG</v>
          </cell>
          <cell r="I1975" t="str">
            <v>Lawn and Garden Equipment</v>
          </cell>
          <cell r="J1975" t="str">
            <v>Turf Equipment (Commercial)</v>
          </cell>
          <cell r="L1975" t="str">
            <v>2005</v>
          </cell>
          <cell r="M1975">
            <v>36504</v>
          </cell>
          <cell r="N1975">
            <v>40982</v>
          </cell>
        </row>
        <row r="1976">
          <cell r="A1976" t="str">
            <v>2267004075</v>
          </cell>
          <cell r="B1976" t="str">
            <v>Nonroad</v>
          </cell>
          <cell r="C1976" t="str">
            <v>Off-highway LPG /Lawn &amp; Garden Equipt /Other Lawn &amp; Garden Equipt (Residential)</v>
          </cell>
          <cell r="D1976" t="str">
            <v>Mobile - Non-Road Equipment - Other</v>
          </cell>
          <cell r="G1976" t="str">
            <v>Mobile Sources</v>
          </cell>
          <cell r="H1976" t="str">
            <v>LPG</v>
          </cell>
          <cell r="I1976" t="str">
            <v>Lawn and Garden Equipment</v>
          </cell>
          <cell r="J1976" t="str">
            <v>Other Lawn and Garden Equipment (Residential)</v>
          </cell>
          <cell r="L1976" t="str">
            <v>2005</v>
          </cell>
          <cell r="M1976">
            <v>36504</v>
          </cell>
          <cell r="N1976">
            <v>40982</v>
          </cell>
        </row>
        <row r="1977">
          <cell r="A1977" t="str">
            <v>2267004076</v>
          </cell>
          <cell r="B1977" t="str">
            <v>Nonroad</v>
          </cell>
          <cell r="C1977" t="str">
            <v>Off-highway LPG /Lawn &amp; Garden Equipt /Other Lawn &amp; Garden Equipt (Commercial)</v>
          </cell>
          <cell r="D1977" t="str">
            <v>Mobile - Non-Road Equipment - Other</v>
          </cell>
          <cell r="G1977" t="str">
            <v>Mobile Sources</v>
          </cell>
          <cell r="H1977" t="str">
            <v>LPG</v>
          </cell>
          <cell r="I1977" t="str">
            <v>Lawn and Garden Equipment</v>
          </cell>
          <cell r="J1977" t="str">
            <v>Other Lawn and Garden Equipment (Commercial)</v>
          </cell>
          <cell r="L1977" t="str">
            <v>2005</v>
          </cell>
          <cell r="M1977">
            <v>36504</v>
          </cell>
          <cell r="N1977">
            <v>40982</v>
          </cell>
        </row>
        <row r="1978">
          <cell r="A1978" t="str">
            <v>2267005000</v>
          </cell>
          <cell r="B1978" t="str">
            <v>Nonroad</v>
          </cell>
          <cell r="C1978" t="str">
            <v>Off-highway LPG /Agricultural Equipt /All</v>
          </cell>
          <cell r="D1978" t="str">
            <v>Mobile - Non-Road Equipment - Other</v>
          </cell>
          <cell r="G1978" t="str">
            <v>Mobile Sources</v>
          </cell>
          <cell r="H1978" t="str">
            <v>LPG</v>
          </cell>
          <cell r="I1978" t="str">
            <v>Agricultural Equipment</v>
          </cell>
          <cell r="J1978" t="str">
            <v>All</v>
          </cell>
          <cell r="L1978" t="str">
            <v>2005</v>
          </cell>
          <cell r="M1978">
            <v>36504</v>
          </cell>
          <cell r="N1978">
            <v>40982</v>
          </cell>
        </row>
        <row r="1979">
          <cell r="A1979" t="str">
            <v>2267005010</v>
          </cell>
          <cell r="B1979" t="str">
            <v>Nonroad</v>
          </cell>
          <cell r="C1979" t="str">
            <v>Off-highway LPG /Agricultural Equipt /2-Wheel Tractors</v>
          </cell>
          <cell r="D1979" t="str">
            <v>Mobile - Non-Road Equipment - Other</v>
          </cell>
          <cell r="G1979" t="str">
            <v>Mobile Sources</v>
          </cell>
          <cell r="H1979" t="str">
            <v>LPG</v>
          </cell>
          <cell r="I1979" t="str">
            <v>Agricultural Equipment</v>
          </cell>
          <cell r="J1979" t="str">
            <v>2-Wheel Tractors</v>
          </cell>
          <cell r="L1979" t="str">
            <v>2005</v>
          </cell>
          <cell r="M1979">
            <v>36504</v>
          </cell>
          <cell r="N1979">
            <v>40982</v>
          </cell>
        </row>
        <row r="1980">
          <cell r="A1980" t="str">
            <v>2267005015</v>
          </cell>
          <cell r="B1980" t="str">
            <v>Nonroad</v>
          </cell>
          <cell r="C1980" t="str">
            <v>Off-highway LPG /Agricultural Equipt /Agricultural Tractors</v>
          </cell>
          <cell r="D1980" t="str">
            <v>Mobile - Non-Road Equipment - Other</v>
          </cell>
          <cell r="G1980" t="str">
            <v>Mobile Sources</v>
          </cell>
          <cell r="H1980" t="str">
            <v>LPG</v>
          </cell>
          <cell r="I1980" t="str">
            <v>Agricultural Equipment</v>
          </cell>
          <cell r="J1980" t="str">
            <v>Agricultural Tractors</v>
          </cell>
          <cell r="L1980" t="str">
            <v>2005</v>
          </cell>
          <cell r="M1980">
            <v>36504</v>
          </cell>
          <cell r="N1980">
            <v>40982</v>
          </cell>
        </row>
        <row r="1981">
          <cell r="A1981" t="str">
            <v>2267005020</v>
          </cell>
          <cell r="B1981" t="str">
            <v>Nonroad</v>
          </cell>
          <cell r="C1981" t="str">
            <v>Off-highway LPG /Agricultural Equipt /Combines</v>
          </cell>
          <cell r="D1981" t="str">
            <v>Mobile - Non-Road Equipment - Other</v>
          </cell>
          <cell r="G1981" t="str">
            <v>Mobile Sources</v>
          </cell>
          <cell r="H1981" t="str">
            <v>LPG</v>
          </cell>
          <cell r="I1981" t="str">
            <v>Agricultural Equipment</v>
          </cell>
          <cell r="J1981" t="str">
            <v>Combines</v>
          </cell>
          <cell r="L1981" t="str">
            <v>2005</v>
          </cell>
          <cell r="M1981">
            <v>36504</v>
          </cell>
          <cell r="N1981">
            <v>40982</v>
          </cell>
        </row>
        <row r="1982">
          <cell r="A1982" t="str">
            <v>2267005025</v>
          </cell>
          <cell r="B1982" t="str">
            <v>Nonroad</v>
          </cell>
          <cell r="C1982" t="str">
            <v>Off-highway LPG /Agricultural Equipt /Balers</v>
          </cell>
          <cell r="D1982" t="str">
            <v>Mobile - Non-Road Equipment - Other</v>
          </cell>
          <cell r="G1982" t="str">
            <v>Mobile Sources</v>
          </cell>
          <cell r="H1982" t="str">
            <v>LPG</v>
          </cell>
          <cell r="I1982" t="str">
            <v>Agricultural Equipment</v>
          </cell>
          <cell r="J1982" t="str">
            <v>Balers</v>
          </cell>
          <cell r="L1982" t="str">
            <v>2005</v>
          </cell>
          <cell r="M1982">
            <v>36504</v>
          </cell>
          <cell r="N1982">
            <v>40982</v>
          </cell>
        </row>
        <row r="1983">
          <cell r="A1983" t="str">
            <v>2267005030</v>
          </cell>
          <cell r="B1983" t="str">
            <v>Nonroad</v>
          </cell>
          <cell r="C1983" t="str">
            <v>Off-highway LPG /Agricultural Equipt /Agricultural Mowers</v>
          </cell>
          <cell r="D1983" t="str">
            <v>Mobile - Non-Road Equipment - Other</v>
          </cell>
          <cell r="G1983" t="str">
            <v>Mobile Sources</v>
          </cell>
          <cell r="H1983" t="str">
            <v>LPG</v>
          </cell>
          <cell r="I1983" t="str">
            <v>Agricultural Equipment</v>
          </cell>
          <cell r="J1983" t="str">
            <v>Agricultural Mowers</v>
          </cell>
          <cell r="L1983" t="str">
            <v>2005</v>
          </cell>
          <cell r="M1983">
            <v>36504</v>
          </cell>
          <cell r="N1983">
            <v>40982</v>
          </cell>
        </row>
        <row r="1984">
          <cell r="A1984" t="str">
            <v>2267005035</v>
          </cell>
          <cell r="B1984" t="str">
            <v>Nonroad</v>
          </cell>
          <cell r="C1984" t="str">
            <v>Off-highway LPG /Agricultural Equipt /Sprayers</v>
          </cell>
          <cell r="D1984" t="str">
            <v>Mobile - Non-Road Equipment - Other</v>
          </cell>
          <cell r="G1984" t="str">
            <v>Mobile Sources</v>
          </cell>
          <cell r="H1984" t="str">
            <v>LPG</v>
          </cell>
          <cell r="I1984" t="str">
            <v>Agricultural Equipment</v>
          </cell>
          <cell r="J1984" t="str">
            <v>Sprayers</v>
          </cell>
          <cell r="L1984" t="str">
            <v>2005</v>
          </cell>
          <cell r="M1984">
            <v>36504</v>
          </cell>
          <cell r="N1984">
            <v>40982</v>
          </cell>
        </row>
        <row r="1985">
          <cell r="A1985" t="str">
            <v>2267005040</v>
          </cell>
          <cell r="B1985" t="str">
            <v>Nonroad</v>
          </cell>
          <cell r="C1985" t="str">
            <v>Off-highway LPG /Agricultural Equipt /Tillers : 6 HP</v>
          </cell>
          <cell r="D1985" t="str">
            <v>Mobile - Non-Road Equipment - Other</v>
          </cell>
          <cell r="G1985" t="str">
            <v>Mobile Sources</v>
          </cell>
          <cell r="H1985" t="str">
            <v>LPG</v>
          </cell>
          <cell r="I1985" t="str">
            <v>Agricultural Equipment</v>
          </cell>
          <cell r="J1985" t="str">
            <v>Tillers : 6 HP</v>
          </cell>
          <cell r="L1985" t="str">
            <v>2005</v>
          </cell>
          <cell r="M1985">
            <v>36504</v>
          </cell>
          <cell r="N1985">
            <v>40982</v>
          </cell>
        </row>
        <row r="1986">
          <cell r="A1986" t="str">
            <v>2267005045</v>
          </cell>
          <cell r="B1986" t="str">
            <v>Nonroad</v>
          </cell>
          <cell r="C1986" t="str">
            <v>Off-highway LPG /Agricultural Equipt /Swathers</v>
          </cell>
          <cell r="D1986" t="str">
            <v>Mobile - Non-Road Equipment - Other</v>
          </cell>
          <cell r="G1986" t="str">
            <v>Mobile Sources</v>
          </cell>
          <cell r="H1986" t="str">
            <v>LPG</v>
          </cell>
          <cell r="I1986" t="str">
            <v>Agricultural Equipment</v>
          </cell>
          <cell r="J1986" t="str">
            <v>Swathers</v>
          </cell>
          <cell r="L1986" t="str">
            <v>2005</v>
          </cell>
          <cell r="M1986">
            <v>36504</v>
          </cell>
          <cell r="N1986">
            <v>40982</v>
          </cell>
        </row>
        <row r="1987">
          <cell r="A1987" t="str">
            <v>2267005050</v>
          </cell>
          <cell r="B1987" t="str">
            <v>Nonroad</v>
          </cell>
          <cell r="C1987" t="str">
            <v>Off-highway LPG /Agricultural Equipt /Hydro-power Units</v>
          </cell>
          <cell r="D1987" t="str">
            <v>Mobile - Non-Road Equipment - Other</v>
          </cell>
          <cell r="G1987" t="str">
            <v>Mobile Sources</v>
          </cell>
          <cell r="H1987" t="str">
            <v>LPG</v>
          </cell>
          <cell r="I1987" t="str">
            <v>Agricultural Equipment</v>
          </cell>
          <cell r="J1987" t="str">
            <v>Hydro-power Units</v>
          </cell>
          <cell r="K1987" t="str">
            <v>2267006035</v>
          </cell>
          <cell r="L1987" t="str">
            <v>2002</v>
          </cell>
          <cell r="M1987">
            <v>36504</v>
          </cell>
          <cell r="N1987">
            <v>40982</v>
          </cell>
        </row>
        <row r="1988">
          <cell r="A1988" t="str">
            <v>2267005055</v>
          </cell>
          <cell r="B1988" t="str">
            <v>Nonroad</v>
          </cell>
          <cell r="C1988" t="str">
            <v>Off-highway LPG /Agricultural Equipt /Other Agricultural Equipt</v>
          </cell>
          <cell r="D1988" t="str">
            <v>Mobile - Non-Road Equipment - Other</v>
          </cell>
          <cell r="G1988" t="str">
            <v>Mobile Sources</v>
          </cell>
          <cell r="H1988" t="str">
            <v>LPG</v>
          </cell>
          <cell r="I1988" t="str">
            <v>Agricultural Equipment</v>
          </cell>
          <cell r="J1988" t="str">
            <v>Other Agricultural Equipment</v>
          </cell>
          <cell r="M1988">
            <v>36504</v>
          </cell>
          <cell r="N1988">
            <v>40982</v>
          </cell>
        </row>
        <row r="1989">
          <cell r="A1989" t="str">
            <v>2267005060</v>
          </cell>
          <cell r="B1989" t="str">
            <v>Nonroad</v>
          </cell>
          <cell r="C1989" t="str">
            <v>Off-highway LPG /Agricultural Equipt /Irrigation Sets</v>
          </cell>
          <cell r="D1989" t="str">
            <v>Mobile - Non-Road Equipment - Other</v>
          </cell>
          <cell r="G1989" t="str">
            <v>Mobile Sources</v>
          </cell>
          <cell r="H1989" t="str">
            <v>LPG</v>
          </cell>
          <cell r="I1989" t="str">
            <v>Agricultural Equipment</v>
          </cell>
          <cell r="J1989" t="str">
            <v>Irrigation Sets</v>
          </cell>
          <cell r="M1989">
            <v>36504</v>
          </cell>
          <cell r="N1989">
            <v>40982</v>
          </cell>
        </row>
        <row r="1990">
          <cell r="A1990" t="str">
            <v>2267006000</v>
          </cell>
          <cell r="B1990" t="str">
            <v>Nonroad</v>
          </cell>
          <cell r="C1990" t="str">
            <v>Off-highway LPG /Commercial Equipt /All</v>
          </cell>
          <cell r="D1990" t="str">
            <v>Mobile - Non-Road Equipment - Other</v>
          </cell>
          <cell r="G1990" t="str">
            <v>Mobile Sources</v>
          </cell>
          <cell r="H1990" t="str">
            <v>LPG</v>
          </cell>
          <cell r="I1990" t="str">
            <v>Commercial Equipment</v>
          </cell>
          <cell r="J1990" t="str">
            <v>All</v>
          </cell>
          <cell r="L1990" t="str">
            <v>2005</v>
          </cell>
          <cell r="M1990">
            <v>36504</v>
          </cell>
          <cell r="N1990">
            <v>40982</v>
          </cell>
        </row>
        <row r="1991">
          <cell r="A1991" t="str">
            <v>2267006005</v>
          </cell>
          <cell r="B1991" t="str">
            <v>Nonroad</v>
          </cell>
          <cell r="C1991" t="str">
            <v>Off-highway LPG /Commercial Equipt /Generator Sets</v>
          </cell>
          <cell r="D1991" t="str">
            <v>Mobile - Non-Road Equipment - Other</v>
          </cell>
          <cell r="G1991" t="str">
            <v>Mobile Sources</v>
          </cell>
          <cell r="H1991" t="str">
            <v>LPG</v>
          </cell>
          <cell r="I1991" t="str">
            <v>Commercial Equipment</v>
          </cell>
          <cell r="J1991" t="str">
            <v>Generator Sets</v>
          </cell>
          <cell r="M1991">
            <v>36504</v>
          </cell>
          <cell r="N1991">
            <v>40982</v>
          </cell>
        </row>
        <row r="1992">
          <cell r="A1992" t="str">
            <v>2267006010</v>
          </cell>
          <cell r="B1992" t="str">
            <v>Nonroad</v>
          </cell>
          <cell r="C1992" t="str">
            <v>Off-highway LPG /Commercial Equipt /Pumps</v>
          </cell>
          <cell r="D1992" t="str">
            <v>Mobile - Non-Road Equipment - Other</v>
          </cell>
          <cell r="G1992" t="str">
            <v>Mobile Sources</v>
          </cell>
          <cell r="H1992" t="str">
            <v>LPG</v>
          </cell>
          <cell r="I1992" t="str">
            <v>Commercial Equipment</v>
          </cell>
          <cell r="J1992" t="str">
            <v>Pumps</v>
          </cell>
          <cell r="M1992">
            <v>36504</v>
          </cell>
          <cell r="N1992">
            <v>40982</v>
          </cell>
        </row>
        <row r="1993">
          <cell r="A1993" t="str">
            <v>2267006015</v>
          </cell>
          <cell r="B1993" t="str">
            <v>Nonroad</v>
          </cell>
          <cell r="C1993" t="str">
            <v>Off-highway LPG /Commercial Equipt /Air Compressors</v>
          </cell>
          <cell r="D1993" t="str">
            <v>Mobile - Non-Road Equipment - Other</v>
          </cell>
          <cell r="G1993" t="str">
            <v>Mobile Sources</v>
          </cell>
          <cell r="H1993" t="str">
            <v>LPG</v>
          </cell>
          <cell r="I1993" t="str">
            <v>Commercial Equipment</v>
          </cell>
          <cell r="J1993" t="str">
            <v>Air Compressors</v>
          </cell>
          <cell r="M1993">
            <v>36504</v>
          </cell>
          <cell r="N1993">
            <v>40982</v>
          </cell>
        </row>
        <row r="1994">
          <cell r="A1994" t="str">
            <v>2267006020</v>
          </cell>
          <cell r="B1994" t="str">
            <v>Nonroad</v>
          </cell>
          <cell r="C1994" t="str">
            <v>Off-highway LPG /Commercial Equipt /Gas Compressors</v>
          </cell>
          <cell r="D1994" t="str">
            <v>Mobile - Non-Road Equipment - Other</v>
          </cell>
          <cell r="G1994" t="str">
            <v>Mobile Sources</v>
          </cell>
          <cell r="H1994" t="str">
            <v>LPG</v>
          </cell>
          <cell r="I1994" t="str">
            <v>Commercial Equipment</v>
          </cell>
          <cell r="J1994" t="str">
            <v>Gas Compressors</v>
          </cell>
          <cell r="L1994" t="str">
            <v>2005</v>
          </cell>
          <cell r="M1994">
            <v>36504</v>
          </cell>
          <cell r="N1994">
            <v>40982</v>
          </cell>
        </row>
        <row r="1995">
          <cell r="A1995" t="str">
            <v>2267006025</v>
          </cell>
          <cell r="B1995" t="str">
            <v>Nonroad</v>
          </cell>
          <cell r="C1995" t="str">
            <v>Off-highway LPG /Commercial Equipt /Welders</v>
          </cell>
          <cell r="D1995" t="str">
            <v>Mobile - Non-Road Equipment - Other</v>
          </cell>
          <cell r="G1995" t="str">
            <v>Mobile Sources</v>
          </cell>
          <cell r="H1995" t="str">
            <v>LPG</v>
          </cell>
          <cell r="I1995" t="str">
            <v>Commercial Equipment</v>
          </cell>
          <cell r="J1995" t="str">
            <v>Welders</v>
          </cell>
          <cell r="M1995">
            <v>36504</v>
          </cell>
          <cell r="N1995">
            <v>40982</v>
          </cell>
        </row>
        <row r="1996">
          <cell r="A1996" t="str">
            <v>2267006030</v>
          </cell>
          <cell r="B1996" t="str">
            <v>Nonroad</v>
          </cell>
          <cell r="C1996" t="str">
            <v>Off-highway LPG /Commercial Equipt /Pressure Washers</v>
          </cell>
          <cell r="D1996" t="str">
            <v>Mobile - Non-Road Equipment - Other</v>
          </cell>
          <cell r="G1996" t="str">
            <v>Mobile Sources</v>
          </cell>
          <cell r="H1996" t="str">
            <v>LPG</v>
          </cell>
          <cell r="I1996" t="str">
            <v>Commercial Equipment</v>
          </cell>
          <cell r="J1996" t="str">
            <v>Pressure Washers</v>
          </cell>
          <cell r="M1996">
            <v>36504</v>
          </cell>
          <cell r="N1996">
            <v>40982</v>
          </cell>
        </row>
        <row r="1997">
          <cell r="A1997" t="str">
            <v>2267006035</v>
          </cell>
          <cell r="B1997" t="str">
            <v>Nonroad</v>
          </cell>
          <cell r="C1997" t="str">
            <v>Off-highway LPG /Commercial Equipt /Hydro-power Units</v>
          </cell>
          <cell r="D1997" t="str">
            <v>Mobile - Non-Road Equipment - Other</v>
          </cell>
          <cell r="G1997" t="str">
            <v>Mobile Sources</v>
          </cell>
          <cell r="H1997" t="str">
            <v>LPG</v>
          </cell>
          <cell r="I1997" t="str">
            <v>Commercial Equipment</v>
          </cell>
          <cell r="J1997" t="str">
            <v>Hydro-power Units</v>
          </cell>
          <cell r="M1997">
            <v>38726</v>
          </cell>
          <cell r="N1997">
            <v>40982</v>
          </cell>
        </row>
        <row r="1998">
          <cell r="A1998" t="str">
            <v>2267007000</v>
          </cell>
          <cell r="B1998" t="str">
            <v>Nonroad</v>
          </cell>
          <cell r="C1998" t="str">
            <v>Off-highway LPG /Logging Equipt /All</v>
          </cell>
          <cell r="D1998" t="str">
            <v>Mobile - Non-Road Equipment - Other</v>
          </cell>
          <cell r="G1998" t="str">
            <v>Mobile Sources</v>
          </cell>
          <cell r="H1998" t="str">
            <v>LPG</v>
          </cell>
          <cell r="I1998" t="str">
            <v>Logging Equipment</v>
          </cell>
          <cell r="J1998" t="str">
            <v>All</v>
          </cell>
          <cell r="L1998" t="str">
            <v>2005</v>
          </cell>
          <cell r="M1998">
            <v>36504</v>
          </cell>
          <cell r="N1998">
            <v>40982</v>
          </cell>
        </row>
        <row r="1999">
          <cell r="A1999" t="str">
            <v>2267007005</v>
          </cell>
          <cell r="B1999" t="str">
            <v>Nonroad</v>
          </cell>
          <cell r="C1999" t="str">
            <v>Off-highway LPG /Logging Equipt /Chain Saws : 6 HP</v>
          </cell>
          <cell r="D1999" t="str">
            <v>Mobile - Non-Road Equipment - Other</v>
          </cell>
          <cell r="G1999" t="str">
            <v>Mobile Sources</v>
          </cell>
          <cell r="H1999" t="str">
            <v>LPG</v>
          </cell>
          <cell r="I1999" t="str">
            <v>Logging Equipment</v>
          </cell>
          <cell r="J1999" t="str">
            <v>Chain Saws : 6 HP</v>
          </cell>
          <cell r="L1999" t="str">
            <v>2005</v>
          </cell>
          <cell r="M1999">
            <v>36504</v>
          </cell>
          <cell r="N1999">
            <v>40982</v>
          </cell>
        </row>
        <row r="2000">
          <cell r="A2000" t="str">
            <v>2267007010</v>
          </cell>
          <cell r="B2000" t="str">
            <v>Nonroad</v>
          </cell>
          <cell r="C2000" t="str">
            <v>Off-highway LPG /Logging Equipt /Shredders : 6 HP</v>
          </cell>
          <cell r="D2000" t="str">
            <v>Mobile - Non-Road Equipment - Other</v>
          </cell>
          <cell r="G2000" t="str">
            <v>Mobile Sources</v>
          </cell>
          <cell r="H2000" t="str">
            <v>LPG</v>
          </cell>
          <cell r="I2000" t="str">
            <v>Logging Equipment</v>
          </cell>
          <cell r="J2000" t="str">
            <v>Shredders : 6 HP</v>
          </cell>
          <cell r="L2000" t="str">
            <v>2005</v>
          </cell>
          <cell r="M2000">
            <v>36504</v>
          </cell>
          <cell r="N2000">
            <v>40982</v>
          </cell>
        </row>
        <row r="2001">
          <cell r="A2001" t="str">
            <v>2267007015</v>
          </cell>
          <cell r="B2001" t="str">
            <v>Nonroad</v>
          </cell>
          <cell r="C2001" t="str">
            <v>Off-highway LPG /Logging Equipt /Forest Equipt - Feller/Bunch/Skidder</v>
          </cell>
          <cell r="D2001" t="str">
            <v>Mobile - Non-Road Equipment - Other</v>
          </cell>
          <cell r="G2001" t="str">
            <v>Mobile Sources</v>
          </cell>
          <cell r="H2001" t="str">
            <v>LPG</v>
          </cell>
          <cell r="I2001" t="str">
            <v>Logging Equipment</v>
          </cell>
          <cell r="J2001" t="str">
            <v>Forest Eqp - Feller/Bunch/Skidder</v>
          </cell>
          <cell r="L2001" t="str">
            <v>2005</v>
          </cell>
          <cell r="M2001">
            <v>36504</v>
          </cell>
          <cell r="N2001">
            <v>40982</v>
          </cell>
        </row>
        <row r="2002">
          <cell r="A2002" t="str">
            <v>2267008000</v>
          </cell>
          <cell r="B2002" t="str">
            <v>Point</v>
          </cell>
          <cell r="C2002" t="str">
            <v>Airport Ground Support Equipment, LPG</v>
          </cell>
          <cell r="D2002" t="str">
            <v>Mobile - Non-Road Equipment - Other</v>
          </cell>
          <cell r="G2002" t="str">
            <v>Mobile Sources</v>
          </cell>
          <cell r="H2002" t="str">
            <v>LPG</v>
          </cell>
          <cell r="I2002" t="str">
            <v>Airport Ground Support Equipment</v>
          </cell>
          <cell r="J2002" t="str">
            <v>All</v>
          </cell>
          <cell r="K2002" t="str">
            <v>2267008005</v>
          </cell>
          <cell r="L2002" t="str">
            <v>2005</v>
          </cell>
          <cell r="M2002">
            <v>36504</v>
          </cell>
          <cell r="N2002">
            <v>40988</v>
          </cell>
        </row>
        <row r="2003">
          <cell r="A2003" t="str">
            <v>2267008005</v>
          </cell>
          <cell r="B2003" t="str">
            <v>Point</v>
          </cell>
          <cell r="C2003" t="str">
            <v>Airport Ground Support Equipment, LPG</v>
          </cell>
          <cell r="D2003" t="str">
            <v>Mobile - Non-Road Equipment - Other</v>
          </cell>
          <cell r="G2003" t="str">
            <v>Mobile Sources</v>
          </cell>
          <cell r="H2003" t="str">
            <v>LPG</v>
          </cell>
          <cell r="I2003" t="str">
            <v>Airport Ground Support Equipment</v>
          </cell>
          <cell r="J2003" t="str">
            <v>Airport Ground Support Equipment</v>
          </cell>
          <cell r="M2003">
            <v>36504</v>
          </cell>
          <cell r="N2003">
            <v>40988</v>
          </cell>
        </row>
        <row r="2004">
          <cell r="A2004" t="str">
            <v>2267009000</v>
          </cell>
          <cell r="B2004" t="str">
            <v>Nonroad</v>
          </cell>
          <cell r="C2004" t="str">
            <v>Off-highway LPG /Underground Mining Equipt /All</v>
          </cell>
          <cell r="D2004" t="str">
            <v>Mobile - Non-Road Equipment - Other</v>
          </cell>
          <cell r="G2004" t="str">
            <v>Mobile Sources</v>
          </cell>
          <cell r="H2004" t="str">
            <v>LPG</v>
          </cell>
          <cell r="I2004" t="str">
            <v>Underground Mining Equipment</v>
          </cell>
          <cell r="J2004" t="str">
            <v>All</v>
          </cell>
          <cell r="L2004" t="str">
            <v>2005</v>
          </cell>
          <cell r="M2004">
            <v>36504</v>
          </cell>
          <cell r="N2004">
            <v>40982</v>
          </cell>
        </row>
        <row r="2005">
          <cell r="A2005" t="str">
            <v>2267009010</v>
          </cell>
          <cell r="B2005" t="str">
            <v>Nonroad</v>
          </cell>
          <cell r="C2005" t="str">
            <v>Off-highway LPG /Underground Mining Equipt /Other Underground Mining Equipt</v>
          </cell>
          <cell r="D2005" t="str">
            <v>Mobile - Non-Road Equipment - Other</v>
          </cell>
          <cell r="G2005" t="str">
            <v>Mobile Sources</v>
          </cell>
          <cell r="H2005" t="str">
            <v>LPG</v>
          </cell>
          <cell r="I2005" t="str">
            <v>Underground Mining Equipment</v>
          </cell>
          <cell r="J2005" t="str">
            <v>Other Underground Mining Equipment</v>
          </cell>
          <cell r="L2005" t="str">
            <v>2005</v>
          </cell>
          <cell r="M2005">
            <v>36504</v>
          </cell>
          <cell r="N2005">
            <v>40982</v>
          </cell>
        </row>
        <row r="2006">
          <cell r="A2006" t="str">
            <v>2267010000</v>
          </cell>
          <cell r="B2006" t="str">
            <v>Nonroad</v>
          </cell>
          <cell r="C2006" t="str">
            <v>Off-highway LPG /Industrial Equipt /All</v>
          </cell>
          <cell r="D2006" t="str">
            <v>Mobile - Non-Road Equipment - Other</v>
          </cell>
          <cell r="G2006" t="str">
            <v>Mobile Sources</v>
          </cell>
          <cell r="H2006" t="str">
            <v>LPG</v>
          </cell>
          <cell r="I2006" t="str">
            <v>Industrial Equipment</v>
          </cell>
          <cell r="J2006" t="str">
            <v>All</v>
          </cell>
          <cell r="L2006" t="str">
            <v>2005</v>
          </cell>
          <cell r="M2006">
            <v>36504</v>
          </cell>
          <cell r="N2006">
            <v>40982</v>
          </cell>
        </row>
        <row r="2007">
          <cell r="A2007" t="str">
            <v>2267010010</v>
          </cell>
          <cell r="B2007" t="str">
            <v>Nonroad</v>
          </cell>
          <cell r="C2007" t="str">
            <v>Off-highway LPG /Industrial Equipt /Other Oil Field Equipt</v>
          </cell>
          <cell r="D2007" t="str">
            <v>Mobile - Non-Road Equipment - Other</v>
          </cell>
          <cell r="G2007" t="str">
            <v>Mobile Sources</v>
          </cell>
          <cell r="H2007" t="str">
            <v>LPG</v>
          </cell>
          <cell r="I2007" t="str">
            <v>Industrial Equipment</v>
          </cell>
          <cell r="J2007" t="str">
            <v>Other Oil Field Equipment</v>
          </cell>
          <cell r="L2007" t="str">
            <v>2005</v>
          </cell>
          <cell r="M2007">
            <v>36504</v>
          </cell>
          <cell r="N2007">
            <v>40982</v>
          </cell>
        </row>
        <row r="2008">
          <cell r="A2008" t="str">
            <v>2268000000</v>
          </cell>
          <cell r="B2008" t="str">
            <v>Nonroad</v>
          </cell>
          <cell r="C2008" t="str">
            <v>Off-highway CNG /All Equipt except Rail &amp; Marine /All</v>
          </cell>
          <cell r="D2008" t="str">
            <v>Mobile - Non-Road Equipment - Other</v>
          </cell>
          <cell r="G2008" t="str">
            <v>Mobile Sources</v>
          </cell>
          <cell r="H2008" t="str">
            <v>CNG</v>
          </cell>
          <cell r="I2008" t="str">
            <v>CNG Equipment except Rail and Marine</v>
          </cell>
          <cell r="J2008" t="str">
            <v>All</v>
          </cell>
          <cell r="L2008" t="str">
            <v>2005</v>
          </cell>
          <cell r="M2008">
            <v>36504</v>
          </cell>
          <cell r="N2008">
            <v>40982</v>
          </cell>
        </row>
        <row r="2009">
          <cell r="A2009" t="str">
            <v>2268001000</v>
          </cell>
          <cell r="B2009" t="str">
            <v>Nonroad</v>
          </cell>
          <cell r="C2009" t="str">
            <v>Off-highway CNG /Recreational Equipt /All</v>
          </cell>
          <cell r="D2009" t="str">
            <v>Mobile - Non-Road Equipment - Other</v>
          </cell>
          <cell r="G2009" t="str">
            <v>Mobile Sources</v>
          </cell>
          <cell r="H2009" t="str">
            <v>CNG</v>
          </cell>
          <cell r="I2009" t="str">
            <v>Recreational Equipment</v>
          </cell>
          <cell r="J2009" t="str">
            <v>All</v>
          </cell>
          <cell r="L2009" t="str">
            <v>2005</v>
          </cell>
          <cell r="M2009">
            <v>36504</v>
          </cell>
          <cell r="N2009">
            <v>40982</v>
          </cell>
        </row>
        <row r="2010">
          <cell r="A2010" t="str">
            <v>2268001010</v>
          </cell>
          <cell r="B2010" t="str">
            <v>Nonroad</v>
          </cell>
          <cell r="C2010" t="str">
            <v>Off-highway CNG /Recreational Equipt /Motorcycles: Off-road</v>
          </cell>
          <cell r="D2010" t="str">
            <v>Mobile - Non-Road Equipment - Other</v>
          </cell>
          <cell r="G2010" t="str">
            <v>Mobile Sources</v>
          </cell>
          <cell r="H2010" t="str">
            <v>CNG</v>
          </cell>
          <cell r="I2010" t="str">
            <v>Recreational Equipment</v>
          </cell>
          <cell r="J2010" t="str">
            <v>Motorcycles: Off-road</v>
          </cell>
          <cell r="L2010" t="str">
            <v>2005</v>
          </cell>
          <cell r="M2010">
            <v>36504</v>
          </cell>
          <cell r="N2010">
            <v>40982</v>
          </cell>
        </row>
        <row r="2011">
          <cell r="A2011" t="str">
            <v>2268001020</v>
          </cell>
          <cell r="B2011" t="str">
            <v>Nonroad</v>
          </cell>
          <cell r="C2011" t="str">
            <v>Off-highway CNG /Recreational Equipt /Snowmobiles</v>
          </cell>
          <cell r="D2011" t="str">
            <v>Mobile - Non-Road Equipment - Other</v>
          </cell>
          <cell r="G2011" t="str">
            <v>Mobile Sources</v>
          </cell>
          <cell r="H2011" t="str">
            <v>CNG</v>
          </cell>
          <cell r="I2011" t="str">
            <v>Recreational Equipment</v>
          </cell>
          <cell r="J2011" t="str">
            <v>Snowmobiles</v>
          </cell>
          <cell r="L2011" t="str">
            <v>2005</v>
          </cell>
          <cell r="M2011">
            <v>36504</v>
          </cell>
          <cell r="N2011">
            <v>40982</v>
          </cell>
        </row>
        <row r="2012">
          <cell r="A2012" t="str">
            <v>2268001030</v>
          </cell>
          <cell r="B2012" t="str">
            <v>Nonroad</v>
          </cell>
          <cell r="C2012" t="str">
            <v>Off-highway CNG /Recreational Equipt /All Terrain Vehicles</v>
          </cell>
          <cell r="D2012" t="str">
            <v>Mobile - Non-Road Equipment - Other</v>
          </cell>
          <cell r="G2012" t="str">
            <v>Mobile Sources</v>
          </cell>
          <cell r="H2012" t="str">
            <v>CNG</v>
          </cell>
          <cell r="I2012" t="str">
            <v>Recreational Equipment</v>
          </cell>
          <cell r="J2012" t="str">
            <v>All Terrain Vehicles</v>
          </cell>
          <cell r="L2012" t="str">
            <v>2005</v>
          </cell>
          <cell r="M2012">
            <v>36504</v>
          </cell>
          <cell r="N2012">
            <v>40982</v>
          </cell>
        </row>
        <row r="2013">
          <cell r="A2013" t="str">
            <v>2268001040</v>
          </cell>
          <cell r="B2013" t="str">
            <v>Nonroad</v>
          </cell>
          <cell r="C2013" t="str">
            <v>Off-highway CNG /Recreational Equipt /Minibikes</v>
          </cell>
          <cell r="D2013" t="str">
            <v>Mobile - Non-Road Equipment - Other</v>
          </cell>
          <cell r="G2013" t="str">
            <v>Mobile Sources</v>
          </cell>
          <cell r="H2013" t="str">
            <v>CNG</v>
          </cell>
          <cell r="I2013" t="str">
            <v>Recreational Equipment</v>
          </cell>
          <cell r="J2013" t="str">
            <v>Minibikes</v>
          </cell>
          <cell r="L2013" t="str">
            <v>2005</v>
          </cell>
          <cell r="M2013">
            <v>36504</v>
          </cell>
          <cell r="N2013">
            <v>40982</v>
          </cell>
        </row>
        <row r="2014">
          <cell r="A2014" t="str">
            <v>2268001050</v>
          </cell>
          <cell r="B2014" t="str">
            <v>Nonroad</v>
          </cell>
          <cell r="C2014" t="str">
            <v>Off-highway CNG /Recreational Equipt /Golf Carts</v>
          </cell>
          <cell r="D2014" t="str">
            <v>Mobile - Non-Road Equipment - Other</v>
          </cell>
          <cell r="G2014" t="str">
            <v>Mobile Sources</v>
          </cell>
          <cell r="H2014" t="str">
            <v>CNG</v>
          </cell>
          <cell r="I2014" t="str">
            <v>Recreational Equipment</v>
          </cell>
          <cell r="J2014" t="str">
            <v>Golf Carts</v>
          </cell>
          <cell r="L2014" t="str">
            <v>2005</v>
          </cell>
          <cell r="M2014">
            <v>36504</v>
          </cell>
          <cell r="N2014">
            <v>40982</v>
          </cell>
        </row>
        <row r="2015">
          <cell r="A2015" t="str">
            <v>2268001060</v>
          </cell>
          <cell r="B2015" t="str">
            <v>Nonroad</v>
          </cell>
          <cell r="C2015" t="str">
            <v>Off-highway CNG /Recreational Equipt /Specialty Vehicles/Carts</v>
          </cell>
          <cell r="D2015" t="str">
            <v>Mobile - Non-Road Equipment - Other</v>
          </cell>
          <cell r="G2015" t="str">
            <v>Mobile Sources</v>
          </cell>
          <cell r="H2015" t="str">
            <v>CNG</v>
          </cell>
          <cell r="I2015" t="str">
            <v>Recreational Equipment</v>
          </cell>
          <cell r="J2015" t="str">
            <v>Specialty Vehicles/Carts</v>
          </cell>
          <cell r="L2015" t="str">
            <v>2005</v>
          </cell>
          <cell r="M2015">
            <v>36504</v>
          </cell>
          <cell r="N2015">
            <v>40982</v>
          </cell>
        </row>
        <row r="2016">
          <cell r="A2016" t="str">
            <v>2268002000</v>
          </cell>
          <cell r="B2016" t="str">
            <v>Nonroad</v>
          </cell>
          <cell r="C2016" t="str">
            <v>Off-highway CNG /Construction &amp; Mining Equipt /All</v>
          </cell>
          <cell r="D2016" t="str">
            <v>Mobile - Non-Road Equipment - Other</v>
          </cell>
          <cell r="G2016" t="str">
            <v>Mobile Sources</v>
          </cell>
          <cell r="H2016" t="str">
            <v>CNG</v>
          </cell>
          <cell r="I2016" t="str">
            <v>Construction and Mining Equipment</v>
          </cell>
          <cell r="J2016" t="str">
            <v>All</v>
          </cell>
          <cell r="L2016" t="str">
            <v>2005</v>
          </cell>
          <cell r="M2016">
            <v>36504</v>
          </cell>
          <cell r="N2016">
            <v>40982</v>
          </cell>
        </row>
        <row r="2017">
          <cell r="A2017" t="str">
            <v>2268002003</v>
          </cell>
          <cell r="B2017" t="str">
            <v>Nonroad</v>
          </cell>
          <cell r="C2017" t="str">
            <v>Off-highway CNG /Construction &amp; Mining Equipt /Pavers</v>
          </cell>
          <cell r="D2017" t="str">
            <v>Mobile - Non-Road Equipment - Other</v>
          </cell>
          <cell r="G2017" t="str">
            <v>Mobile Sources</v>
          </cell>
          <cell r="H2017" t="str">
            <v>CNG</v>
          </cell>
          <cell r="I2017" t="str">
            <v>Construction and Mining Equipment</v>
          </cell>
          <cell r="J2017" t="str">
            <v>Pavers</v>
          </cell>
          <cell r="L2017" t="str">
            <v>2005</v>
          </cell>
          <cell r="M2017">
            <v>36504</v>
          </cell>
          <cell r="N2017">
            <v>40982</v>
          </cell>
        </row>
        <row r="2018">
          <cell r="A2018" t="str">
            <v>2268002006</v>
          </cell>
          <cell r="B2018" t="str">
            <v>Nonroad</v>
          </cell>
          <cell r="C2018" t="str">
            <v>Off-highway CNG /Construction &amp; Mining Equipt /Tampers/Rammers</v>
          </cell>
          <cell r="D2018" t="str">
            <v>Mobile - Non-Road Equipment - Other</v>
          </cell>
          <cell r="G2018" t="str">
            <v>Mobile Sources</v>
          </cell>
          <cell r="H2018" t="str">
            <v>CNG</v>
          </cell>
          <cell r="I2018" t="str">
            <v>Construction and Mining Equipment</v>
          </cell>
          <cell r="J2018" t="str">
            <v>Tampers/Rammers</v>
          </cell>
          <cell r="L2018" t="str">
            <v>2005</v>
          </cell>
          <cell r="M2018">
            <v>36504</v>
          </cell>
          <cell r="N2018">
            <v>40982</v>
          </cell>
        </row>
        <row r="2019">
          <cell r="A2019" t="str">
            <v>2268002009</v>
          </cell>
          <cell r="B2019" t="str">
            <v>Nonroad</v>
          </cell>
          <cell r="C2019" t="str">
            <v>Off-highway CNG /Construction &amp; Mining Equipt /Plate Compactors</v>
          </cell>
          <cell r="D2019" t="str">
            <v>Mobile - Non-Road Equipment - Other</v>
          </cell>
          <cell r="G2019" t="str">
            <v>Mobile Sources</v>
          </cell>
          <cell r="H2019" t="str">
            <v>CNG</v>
          </cell>
          <cell r="I2019" t="str">
            <v>Construction and Mining Equipment</v>
          </cell>
          <cell r="J2019" t="str">
            <v>Plate Compactors</v>
          </cell>
          <cell r="L2019" t="str">
            <v>2005</v>
          </cell>
          <cell r="M2019">
            <v>36504</v>
          </cell>
          <cell r="N2019">
            <v>40982</v>
          </cell>
        </row>
        <row r="2020">
          <cell r="A2020" t="str">
            <v>2268002015</v>
          </cell>
          <cell r="B2020" t="str">
            <v>Nonroad</v>
          </cell>
          <cell r="C2020" t="str">
            <v>Off-highway CNG /Construction &amp; Mining Equipt /Rollers</v>
          </cell>
          <cell r="D2020" t="str">
            <v>Mobile - Non-Road Equipment - Other</v>
          </cell>
          <cell r="G2020" t="str">
            <v>Mobile Sources</v>
          </cell>
          <cell r="H2020" t="str">
            <v>CNG</v>
          </cell>
          <cell r="I2020" t="str">
            <v>Construction and Mining Equipment</v>
          </cell>
          <cell r="J2020" t="str">
            <v>Rollers</v>
          </cell>
          <cell r="L2020" t="str">
            <v>2005</v>
          </cell>
          <cell r="M2020">
            <v>36504</v>
          </cell>
          <cell r="N2020">
            <v>40982</v>
          </cell>
        </row>
        <row r="2021">
          <cell r="A2021" t="str">
            <v>2268002018</v>
          </cell>
          <cell r="B2021" t="str">
            <v>Nonroad</v>
          </cell>
          <cell r="C2021" t="str">
            <v>Off-highway CNG /Construction &amp; Mining Equipt /Scrapers</v>
          </cell>
          <cell r="D2021" t="str">
            <v>Mobile - Non-Road Equipment - Other</v>
          </cell>
          <cell r="G2021" t="str">
            <v>Mobile Sources</v>
          </cell>
          <cell r="H2021" t="str">
            <v>CNG</v>
          </cell>
          <cell r="I2021" t="str">
            <v>Construction and Mining Equipment</v>
          </cell>
          <cell r="J2021" t="str">
            <v>Scrapers</v>
          </cell>
          <cell r="L2021" t="str">
            <v>2005</v>
          </cell>
          <cell r="M2021">
            <v>36504</v>
          </cell>
          <cell r="N2021">
            <v>40982</v>
          </cell>
        </row>
        <row r="2022">
          <cell r="A2022" t="str">
            <v>2268002021</v>
          </cell>
          <cell r="B2022" t="str">
            <v>Nonroad</v>
          </cell>
          <cell r="C2022" t="str">
            <v>Off-highway CNG /Construction &amp; Mining Equipt /Paving Equipt</v>
          </cell>
          <cell r="D2022" t="str">
            <v>Mobile - Non-Road Equipment - Other</v>
          </cell>
          <cell r="G2022" t="str">
            <v>Mobile Sources</v>
          </cell>
          <cell r="H2022" t="str">
            <v>CNG</v>
          </cell>
          <cell r="I2022" t="str">
            <v>Construction and Mining Equipment</v>
          </cell>
          <cell r="J2022" t="str">
            <v>Paving Equipment</v>
          </cell>
          <cell r="L2022" t="str">
            <v>2005</v>
          </cell>
          <cell r="M2022">
            <v>36504</v>
          </cell>
          <cell r="N2022">
            <v>40982</v>
          </cell>
        </row>
        <row r="2023">
          <cell r="A2023" t="str">
            <v>2268002024</v>
          </cell>
          <cell r="B2023" t="str">
            <v>Nonroad</v>
          </cell>
          <cell r="C2023" t="str">
            <v>Off-highway CNG /Construction &amp; Mining Equipt /Surfacing Equipt</v>
          </cell>
          <cell r="D2023" t="str">
            <v>Mobile - Non-Road Equipment - Other</v>
          </cell>
          <cell r="G2023" t="str">
            <v>Mobile Sources</v>
          </cell>
          <cell r="H2023" t="str">
            <v>CNG</v>
          </cell>
          <cell r="I2023" t="str">
            <v>Construction and Mining Equipment</v>
          </cell>
          <cell r="J2023" t="str">
            <v>Surfacing Equipment</v>
          </cell>
          <cell r="L2023" t="str">
            <v>2005</v>
          </cell>
          <cell r="M2023">
            <v>36504</v>
          </cell>
          <cell r="N2023">
            <v>40982</v>
          </cell>
        </row>
        <row r="2024">
          <cell r="A2024" t="str">
            <v>2268002027</v>
          </cell>
          <cell r="B2024" t="str">
            <v>Nonroad</v>
          </cell>
          <cell r="C2024" t="str">
            <v>Off-highway CNG /Construction &amp; Mining Equipt /Signal Boards/Light Plants</v>
          </cell>
          <cell r="D2024" t="str">
            <v>Mobile - Non-Road Equipment - Other</v>
          </cell>
          <cell r="G2024" t="str">
            <v>Mobile Sources</v>
          </cell>
          <cell r="H2024" t="str">
            <v>CNG</v>
          </cell>
          <cell r="I2024" t="str">
            <v>Construction and Mining Equipment</v>
          </cell>
          <cell r="J2024" t="str">
            <v>Signal Boards/Light Plants</v>
          </cell>
          <cell r="L2024" t="str">
            <v>2005</v>
          </cell>
          <cell r="M2024">
            <v>36504</v>
          </cell>
          <cell r="N2024">
            <v>40982</v>
          </cell>
        </row>
        <row r="2025">
          <cell r="A2025" t="str">
            <v>2268002030</v>
          </cell>
          <cell r="B2025" t="str">
            <v>Nonroad</v>
          </cell>
          <cell r="C2025" t="str">
            <v>Off-highway CNG /Construction &amp; Mining Equipt /Trenchers</v>
          </cell>
          <cell r="D2025" t="str">
            <v>Mobile - Non-Road Equipment - Other</v>
          </cell>
          <cell r="G2025" t="str">
            <v>Mobile Sources</v>
          </cell>
          <cell r="H2025" t="str">
            <v>CNG</v>
          </cell>
          <cell r="I2025" t="str">
            <v>Construction and Mining Equipment</v>
          </cell>
          <cell r="J2025" t="str">
            <v>Trenchers</v>
          </cell>
          <cell r="L2025" t="str">
            <v>2005</v>
          </cell>
          <cell r="M2025">
            <v>36504</v>
          </cell>
          <cell r="N2025">
            <v>40982</v>
          </cell>
        </row>
        <row r="2026">
          <cell r="A2026" t="str">
            <v>2268002033</v>
          </cell>
          <cell r="B2026" t="str">
            <v>Nonroad</v>
          </cell>
          <cell r="C2026" t="str">
            <v>Off-highway CNG /Construction &amp; Mining Equipt /Bore/Drill Rigs</v>
          </cell>
          <cell r="D2026" t="str">
            <v>Mobile - Non-Road Equipment - Other</v>
          </cell>
          <cell r="G2026" t="str">
            <v>Mobile Sources</v>
          </cell>
          <cell r="H2026" t="str">
            <v>CNG</v>
          </cell>
          <cell r="I2026" t="str">
            <v>Construction and Mining Equipment</v>
          </cell>
          <cell r="J2026" t="str">
            <v>Bore/Drill Rigs</v>
          </cell>
          <cell r="L2026" t="str">
            <v>2005</v>
          </cell>
          <cell r="M2026">
            <v>36504</v>
          </cell>
          <cell r="N2026">
            <v>40982</v>
          </cell>
        </row>
        <row r="2027">
          <cell r="A2027" t="str">
            <v>2268002036</v>
          </cell>
          <cell r="B2027" t="str">
            <v>Nonroad</v>
          </cell>
          <cell r="C2027" t="str">
            <v>Off-highway CNG /Construction &amp; Mining Equipt /Excavators</v>
          </cell>
          <cell r="D2027" t="str">
            <v>Mobile - Non-Road Equipment - Other</v>
          </cell>
          <cell r="G2027" t="str">
            <v>Mobile Sources</v>
          </cell>
          <cell r="H2027" t="str">
            <v>CNG</v>
          </cell>
          <cell r="I2027" t="str">
            <v>Construction and Mining Equipment</v>
          </cell>
          <cell r="J2027" t="str">
            <v>Excavators</v>
          </cell>
          <cell r="L2027" t="str">
            <v>2005</v>
          </cell>
          <cell r="M2027">
            <v>36504</v>
          </cell>
          <cell r="N2027">
            <v>40982</v>
          </cell>
        </row>
        <row r="2028">
          <cell r="A2028" t="str">
            <v>2268002039</v>
          </cell>
          <cell r="B2028" t="str">
            <v>Nonroad</v>
          </cell>
          <cell r="C2028" t="str">
            <v>Off-highway CNG /Construction &amp; Mining Equipt /Concrete/Industrial Saws</v>
          </cell>
          <cell r="D2028" t="str">
            <v>Mobile - Non-Road Equipment - Other</v>
          </cell>
          <cell r="G2028" t="str">
            <v>Mobile Sources</v>
          </cell>
          <cell r="H2028" t="str">
            <v>CNG</v>
          </cell>
          <cell r="I2028" t="str">
            <v>Construction and Mining Equipment</v>
          </cell>
          <cell r="J2028" t="str">
            <v>Concrete/Industrial Saws</v>
          </cell>
          <cell r="L2028" t="str">
            <v>2005</v>
          </cell>
          <cell r="M2028">
            <v>36504</v>
          </cell>
          <cell r="N2028">
            <v>40982</v>
          </cell>
        </row>
        <row r="2029">
          <cell r="A2029" t="str">
            <v>2268002042</v>
          </cell>
          <cell r="B2029" t="str">
            <v>Nonroad</v>
          </cell>
          <cell r="C2029" t="str">
            <v>Off-highway CNG /Construction &amp; Mining Equipt /Cement &amp; Mortar Mixers</v>
          </cell>
          <cell r="D2029" t="str">
            <v>Mobile - Non-Road Equipment - Other</v>
          </cell>
          <cell r="G2029" t="str">
            <v>Mobile Sources</v>
          </cell>
          <cell r="H2029" t="str">
            <v>CNG</v>
          </cell>
          <cell r="I2029" t="str">
            <v>Construction and Mining Equipment</v>
          </cell>
          <cell r="J2029" t="str">
            <v>Cement and Mortar Mixers</v>
          </cell>
          <cell r="L2029" t="str">
            <v>2005</v>
          </cell>
          <cell r="M2029">
            <v>36504</v>
          </cell>
          <cell r="N2029">
            <v>40982</v>
          </cell>
        </row>
        <row r="2030">
          <cell r="A2030" t="str">
            <v>2268002045</v>
          </cell>
          <cell r="B2030" t="str">
            <v>Nonroad</v>
          </cell>
          <cell r="C2030" t="str">
            <v>Off-highway CNG /Construction &amp; Mining Equipt /Cranes</v>
          </cell>
          <cell r="D2030" t="str">
            <v>Mobile - Non-Road Equipment - Other</v>
          </cell>
          <cell r="G2030" t="str">
            <v>Mobile Sources</v>
          </cell>
          <cell r="H2030" t="str">
            <v>CNG</v>
          </cell>
          <cell r="I2030" t="str">
            <v>Construction and Mining Equipment</v>
          </cell>
          <cell r="J2030" t="str">
            <v>Cranes</v>
          </cell>
          <cell r="L2030" t="str">
            <v>2005</v>
          </cell>
          <cell r="M2030">
            <v>36504</v>
          </cell>
          <cell r="N2030">
            <v>40982</v>
          </cell>
        </row>
        <row r="2031">
          <cell r="A2031" t="str">
            <v>2268002048</v>
          </cell>
          <cell r="B2031" t="str">
            <v>Nonroad</v>
          </cell>
          <cell r="C2031" t="str">
            <v>Off-highway CNG /Construction &amp; Mining Equipt /Graders</v>
          </cell>
          <cell r="D2031" t="str">
            <v>Mobile - Non-Road Equipment - Other</v>
          </cell>
          <cell r="G2031" t="str">
            <v>Mobile Sources</v>
          </cell>
          <cell r="H2031" t="str">
            <v>CNG</v>
          </cell>
          <cell r="I2031" t="str">
            <v>Construction and Mining Equipment</v>
          </cell>
          <cell r="J2031" t="str">
            <v>Graders</v>
          </cell>
          <cell r="L2031" t="str">
            <v>2005</v>
          </cell>
          <cell r="M2031">
            <v>36504</v>
          </cell>
          <cell r="N2031">
            <v>40982</v>
          </cell>
        </row>
        <row r="2032">
          <cell r="A2032" t="str">
            <v>2268002051</v>
          </cell>
          <cell r="B2032" t="str">
            <v>Nonroad</v>
          </cell>
          <cell r="C2032" t="str">
            <v>Off-highway CNG /Construction &amp; Mining Equipt /Off-highway Trucks</v>
          </cell>
          <cell r="D2032" t="str">
            <v>Mobile - Non-Road Equipment - Other</v>
          </cell>
          <cell r="G2032" t="str">
            <v>Mobile Sources</v>
          </cell>
          <cell r="H2032" t="str">
            <v>CNG</v>
          </cell>
          <cell r="I2032" t="str">
            <v>Construction and Mining Equipment</v>
          </cell>
          <cell r="J2032" t="str">
            <v>Off-highway Trucks</v>
          </cell>
          <cell r="L2032" t="str">
            <v>2005</v>
          </cell>
          <cell r="M2032">
            <v>36504</v>
          </cell>
          <cell r="N2032">
            <v>40982</v>
          </cell>
        </row>
        <row r="2033">
          <cell r="A2033" t="str">
            <v>2268002054</v>
          </cell>
          <cell r="B2033" t="str">
            <v>Nonroad</v>
          </cell>
          <cell r="C2033" t="str">
            <v>Off-highway CNG /Construction &amp; Mining Equipt /Crushing/Processing Equipt</v>
          </cell>
          <cell r="D2033" t="str">
            <v>Mobile - Non-Road Equipment - Other</v>
          </cell>
          <cell r="G2033" t="str">
            <v>Mobile Sources</v>
          </cell>
          <cell r="H2033" t="str">
            <v>CNG</v>
          </cell>
          <cell r="I2033" t="str">
            <v>Construction and Mining Equipment</v>
          </cell>
          <cell r="J2033" t="str">
            <v>Crushing/Processing Equipment</v>
          </cell>
          <cell r="L2033" t="str">
            <v>2005</v>
          </cell>
          <cell r="M2033">
            <v>36504</v>
          </cell>
          <cell r="N2033">
            <v>40982</v>
          </cell>
        </row>
        <row r="2034">
          <cell r="A2034" t="str">
            <v>2268002057</v>
          </cell>
          <cell r="B2034" t="str">
            <v>Nonroad</v>
          </cell>
          <cell r="C2034" t="str">
            <v>Off-highway CNG /Construction &amp; Mining Equipt /Rough Terrain Forklifts</v>
          </cell>
          <cell r="D2034" t="str">
            <v>Mobile - Non-Road Equipment - Other</v>
          </cell>
          <cell r="G2034" t="str">
            <v>Mobile Sources</v>
          </cell>
          <cell r="H2034" t="str">
            <v>CNG</v>
          </cell>
          <cell r="I2034" t="str">
            <v>Construction and Mining Equipment</v>
          </cell>
          <cell r="J2034" t="str">
            <v>Rough Terrain Forklifts</v>
          </cell>
          <cell r="L2034" t="str">
            <v>2005</v>
          </cell>
          <cell r="M2034">
            <v>36504</v>
          </cell>
          <cell r="N2034">
            <v>40982</v>
          </cell>
        </row>
        <row r="2035">
          <cell r="A2035" t="str">
            <v>2268002060</v>
          </cell>
          <cell r="B2035" t="str">
            <v>Nonroad</v>
          </cell>
          <cell r="C2035" t="str">
            <v>Off-highway CNG /Construction &amp; Mining Equipt /Rubber Tire Loaders</v>
          </cell>
          <cell r="D2035" t="str">
            <v>Mobile - Non-Road Equipment - Other</v>
          </cell>
          <cell r="G2035" t="str">
            <v>Mobile Sources</v>
          </cell>
          <cell r="H2035" t="str">
            <v>CNG</v>
          </cell>
          <cell r="I2035" t="str">
            <v>Construction and Mining Equipment</v>
          </cell>
          <cell r="J2035" t="str">
            <v>Rubber Tire Loaders</v>
          </cell>
          <cell r="L2035" t="str">
            <v>2005</v>
          </cell>
          <cell r="M2035">
            <v>36504</v>
          </cell>
          <cell r="N2035">
            <v>40982</v>
          </cell>
        </row>
        <row r="2036">
          <cell r="A2036" t="str">
            <v>2268002063</v>
          </cell>
          <cell r="B2036" t="str">
            <v>Nonroad</v>
          </cell>
          <cell r="C2036" t="str">
            <v>Off-highway CNG /Construction &amp; Mining Equipt /Rubber Tire Tractor/Dozers</v>
          </cell>
          <cell r="D2036" t="str">
            <v>Mobile - Non-Road Equipment - Other</v>
          </cell>
          <cell r="G2036" t="str">
            <v>Mobile Sources</v>
          </cell>
          <cell r="H2036" t="str">
            <v>CNG</v>
          </cell>
          <cell r="I2036" t="str">
            <v>Construction and Mining Equipment</v>
          </cell>
          <cell r="J2036" t="str">
            <v>Rubber Tire Tractor/Dozers</v>
          </cell>
          <cell r="L2036" t="str">
            <v>2005</v>
          </cell>
          <cell r="M2036">
            <v>36504</v>
          </cell>
          <cell r="N2036">
            <v>40982</v>
          </cell>
        </row>
        <row r="2037">
          <cell r="A2037" t="str">
            <v>2268002066</v>
          </cell>
          <cell r="B2037" t="str">
            <v>Nonroad</v>
          </cell>
          <cell r="C2037" t="str">
            <v>Off-highway CNG /Construction &amp; Mining Equipt /Tractors/Loaders/Backhoes</v>
          </cell>
          <cell r="D2037" t="str">
            <v>Mobile - Non-Road Equipment - Other</v>
          </cell>
          <cell r="G2037" t="str">
            <v>Mobile Sources</v>
          </cell>
          <cell r="H2037" t="str">
            <v>CNG</v>
          </cell>
          <cell r="I2037" t="str">
            <v>Construction and Mining Equipment</v>
          </cell>
          <cell r="J2037" t="str">
            <v>Tractors/Loaders/Backhoes</v>
          </cell>
          <cell r="L2037" t="str">
            <v>2005</v>
          </cell>
          <cell r="M2037">
            <v>36504</v>
          </cell>
          <cell r="N2037">
            <v>40982</v>
          </cell>
        </row>
        <row r="2038">
          <cell r="A2038" t="str">
            <v>2268002069</v>
          </cell>
          <cell r="B2038" t="str">
            <v>Nonroad</v>
          </cell>
          <cell r="C2038" t="str">
            <v>Off-highway CNG /Construction &amp; Mining Equipt /Crawler Tractor/Dozers</v>
          </cell>
          <cell r="D2038" t="str">
            <v>Mobile - Non-Road Equipment - Other</v>
          </cell>
          <cell r="G2038" t="str">
            <v>Mobile Sources</v>
          </cell>
          <cell r="H2038" t="str">
            <v>CNG</v>
          </cell>
          <cell r="I2038" t="str">
            <v>Construction and Mining Equipment</v>
          </cell>
          <cell r="J2038" t="str">
            <v>Crawler Tractor/Dozers</v>
          </cell>
          <cell r="L2038" t="str">
            <v>2005</v>
          </cell>
          <cell r="M2038">
            <v>36504</v>
          </cell>
          <cell r="N2038">
            <v>40982</v>
          </cell>
        </row>
        <row r="2039">
          <cell r="A2039" t="str">
            <v>2268002072</v>
          </cell>
          <cell r="B2039" t="str">
            <v>Nonroad</v>
          </cell>
          <cell r="C2039" t="str">
            <v>Off-highway CNG /Construction &amp; Mining Equipt /Skid Steer Loaders</v>
          </cell>
          <cell r="D2039" t="str">
            <v>Mobile - Non-Road Equipment - Other</v>
          </cell>
          <cell r="G2039" t="str">
            <v>Mobile Sources</v>
          </cell>
          <cell r="H2039" t="str">
            <v>CNG</v>
          </cell>
          <cell r="I2039" t="str">
            <v>Construction and Mining Equipment</v>
          </cell>
          <cell r="J2039" t="str">
            <v>Skid Steer Loaders</v>
          </cell>
          <cell r="L2039" t="str">
            <v>2005</v>
          </cell>
          <cell r="M2039">
            <v>36504</v>
          </cell>
          <cell r="N2039">
            <v>40982</v>
          </cell>
        </row>
        <row r="2040">
          <cell r="A2040" t="str">
            <v>2268002075</v>
          </cell>
          <cell r="B2040" t="str">
            <v>Nonroad</v>
          </cell>
          <cell r="C2040" t="str">
            <v>Off-highway CNG /Construction &amp; Mining Equipt /Off-highway Tractors</v>
          </cell>
          <cell r="D2040" t="str">
            <v>Mobile - Non-Road Equipment - Other</v>
          </cell>
          <cell r="G2040" t="str">
            <v>Mobile Sources</v>
          </cell>
          <cell r="H2040" t="str">
            <v>CNG</v>
          </cell>
          <cell r="I2040" t="str">
            <v>Construction and Mining Equipment</v>
          </cell>
          <cell r="J2040" t="str">
            <v>Off-highway Tractors</v>
          </cell>
          <cell r="L2040" t="str">
            <v>2005</v>
          </cell>
          <cell r="M2040">
            <v>36504</v>
          </cell>
          <cell r="N2040">
            <v>40982</v>
          </cell>
        </row>
        <row r="2041">
          <cell r="A2041" t="str">
            <v>2268002078</v>
          </cell>
          <cell r="B2041" t="str">
            <v>Nonroad</v>
          </cell>
          <cell r="C2041" t="str">
            <v>Off-highway CNG /Construction &amp; Mining Equipt /Dumpers/Tenders</v>
          </cell>
          <cell r="D2041" t="str">
            <v>Mobile - Non-Road Equipment - Other</v>
          </cell>
          <cell r="G2041" t="str">
            <v>Mobile Sources</v>
          </cell>
          <cell r="H2041" t="str">
            <v>CNG</v>
          </cell>
          <cell r="I2041" t="str">
            <v>Construction and Mining Equipment</v>
          </cell>
          <cell r="J2041" t="str">
            <v>Dumpers/Tenders</v>
          </cell>
          <cell r="L2041" t="str">
            <v>2005</v>
          </cell>
          <cell r="M2041">
            <v>36504</v>
          </cell>
          <cell r="N2041">
            <v>40982</v>
          </cell>
        </row>
        <row r="2042">
          <cell r="A2042" t="str">
            <v>2268002081</v>
          </cell>
          <cell r="B2042" t="str">
            <v>Nonroad</v>
          </cell>
          <cell r="C2042" t="str">
            <v>Off-highway CNG /Construction &amp; Mining Equipt /Other Construction Equipt</v>
          </cell>
          <cell r="D2042" t="str">
            <v>Mobile - Non-Road Equipment - Other</v>
          </cell>
          <cell r="G2042" t="str">
            <v>Mobile Sources</v>
          </cell>
          <cell r="H2042" t="str">
            <v>CNG</v>
          </cell>
          <cell r="I2042" t="str">
            <v>Construction and Mining Equipment</v>
          </cell>
          <cell r="J2042" t="str">
            <v>Other Construction Equipment</v>
          </cell>
          <cell r="M2042">
            <v>36504</v>
          </cell>
          <cell r="N2042">
            <v>40982</v>
          </cell>
        </row>
        <row r="2043">
          <cell r="A2043" t="str">
            <v>2268003000</v>
          </cell>
          <cell r="B2043" t="str">
            <v>Nonroad</v>
          </cell>
          <cell r="C2043" t="str">
            <v>Off-highway CNG /Industrial Equipt /All</v>
          </cell>
          <cell r="D2043" t="str">
            <v>Mobile - Non-Road Equipment - Other</v>
          </cell>
          <cell r="G2043" t="str">
            <v>Mobile Sources</v>
          </cell>
          <cell r="H2043" t="str">
            <v>CNG</v>
          </cell>
          <cell r="I2043" t="str">
            <v>Industrial Equipment</v>
          </cell>
          <cell r="J2043" t="str">
            <v>All</v>
          </cell>
          <cell r="L2043" t="str">
            <v>2005</v>
          </cell>
          <cell r="M2043">
            <v>36504</v>
          </cell>
          <cell r="N2043">
            <v>40982</v>
          </cell>
        </row>
        <row r="2044">
          <cell r="A2044" t="str">
            <v>2268003010</v>
          </cell>
          <cell r="B2044" t="str">
            <v>Nonroad</v>
          </cell>
          <cell r="C2044" t="str">
            <v>Off-highway CNG /Industrial Equipt /Aerial Lifts</v>
          </cell>
          <cell r="D2044" t="str">
            <v>Mobile - Non-Road Equipment - Other</v>
          </cell>
          <cell r="G2044" t="str">
            <v>Mobile Sources</v>
          </cell>
          <cell r="H2044" t="str">
            <v>CNG</v>
          </cell>
          <cell r="I2044" t="str">
            <v>Industrial Equipment</v>
          </cell>
          <cell r="J2044" t="str">
            <v>Aerial Lifts</v>
          </cell>
          <cell r="L2044" t="str">
            <v>2005</v>
          </cell>
          <cell r="M2044">
            <v>36504</v>
          </cell>
          <cell r="N2044">
            <v>40982</v>
          </cell>
        </row>
        <row r="2045">
          <cell r="A2045" t="str">
            <v>2268003020</v>
          </cell>
          <cell r="B2045" t="str">
            <v>Nonroad</v>
          </cell>
          <cell r="C2045" t="str">
            <v>Off-highway CNG /Industrial Equipt /Forklifts</v>
          </cell>
          <cell r="D2045" t="str">
            <v>Mobile - Non-Road Equipment - Other</v>
          </cell>
          <cell r="G2045" t="str">
            <v>Mobile Sources</v>
          </cell>
          <cell r="H2045" t="str">
            <v>CNG</v>
          </cell>
          <cell r="I2045" t="str">
            <v>Industrial Equipment</v>
          </cell>
          <cell r="J2045" t="str">
            <v>Forklifts</v>
          </cell>
          <cell r="M2045">
            <v>36504</v>
          </cell>
          <cell r="N2045">
            <v>40982</v>
          </cell>
        </row>
        <row r="2046">
          <cell r="A2046" t="str">
            <v>2268003030</v>
          </cell>
          <cell r="B2046" t="str">
            <v>Nonroad</v>
          </cell>
          <cell r="C2046" t="str">
            <v>Off-highway CNG /Industrial Equipt /Sweepers/Scrubbers</v>
          </cell>
          <cell r="D2046" t="str">
            <v>Mobile - Non-Road Equipment - Other</v>
          </cell>
          <cell r="G2046" t="str">
            <v>Mobile Sources</v>
          </cell>
          <cell r="H2046" t="str">
            <v>CNG</v>
          </cell>
          <cell r="I2046" t="str">
            <v>Industrial Equipment</v>
          </cell>
          <cell r="J2046" t="str">
            <v>Sweepers/Scrubbers</v>
          </cell>
          <cell r="M2046">
            <v>36504</v>
          </cell>
          <cell r="N2046">
            <v>40982</v>
          </cell>
        </row>
        <row r="2047">
          <cell r="A2047" t="str">
            <v>2268003040</v>
          </cell>
          <cell r="B2047" t="str">
            <v>Nonroad</v>
          </cell>
          <cell r="C2047" t="str">
            <v>Off-highway CNG /Industrial Equipt /Other General Industrial Equipt</v>
          </cell>
          <cell r="D2047" t="str">
            <v>Mobile - Non-Road Equipment - Other</v>
          </cell>
          <cell r="G2047" t="str">
            <v>Mobile Sources</v>
          </cell>
          <cell r="H2047" t="str">
            <v>CNG</v>
          </cell>
          <cell r="I2047" t="str">
            <v>Industrial Equipment</v>
          </cell>
          <cell r="J2047" t="str">
            <v>Other General Industrial Equipment</v>
          </cell>
          <cell r="M2047">
            <v>36504</v>
          </cell>
          <cell r="N2047">
            <v>40982</v>
          </cell>
        </row>
        <row r="2048">
          <cell r="A2048" t="str">
            <v>2268003050</v>
          </cell>
          <cell r="B2048" t="str">
            <v>Nonroad</v>
          </cell>
          <cell r="C2048" t="str">
            <v>Off-highway CNG /Industrial Equipt /Other Material H&amp;ling Equipt</v>
          </cell>
          <cell r="D2048" t="str">
            <v>Mobile - Non-Road Equipment - Other</v>
          </cell>
          <cell r="G2048" t="str">
            <v>Mobile Sources</v>
          </cell>
          <cell r="H2048" t="str">
            <v>CNG</v>
          </cell>
          <cell r="I2048" t="str">
            <v>Industrial Equipment</v>
          </cell>
          <cell r="J2048" t="str">
            <v>Other Material Handling Equipment</v>
          </cell>
          <cell r="L2048" t="str">
            <v>2005</v>
          </cell>
          <cell r="M2048">
            <v>36504</v>
          </cell>
          <cell r="N2048">
            <v>40982</v>
          </cell>
        </row>
        <row r="2049">
          <cell r="A2049" t="str">
            <v>2268003060</v>
          </cell>
          <cell r="B2049" t="str">
            <v>Nonroad</v>
          </cell>
          <cell r="C2049" t="str">
            <v>Off-highway CNG /Industrial Equipt /AC\Refrigeration</v>
          </cell>
          <cell r="D2049" t="str">
            <v>Mobile - Non-Road Equipment - Other</v>
          </cell>
          <cell r="G2049" t="str">
            <v>Mobile Sources</v>
          </cell>
          <cell r="H2049" t="str">
            <v>CNG</v>
          </cell>
          <cell r="I2049" t="str">
            <v>Industrial Equipment</v>
          </cell>
          <cell r="J2049" t="str">
            <v>AC\Refrigeration</v>
          </cell>
          <cell r="M2049">
            <v>36504</v>
          </cell>
          <cell r="N2049">
            <v>40982</v>
          </cell>
        </row>
        <row r="2050">
          <cell r="A2050" t="str">
            <v>2268003070</v>
          </cell>
          <cell r="B2050" t="str">
            <v>Nonroad</v>
          </cell>
          <cell r="C2050" t="str">
            <v>Off-highway CNG /Industrial Equipt /Terminal Tractors</v>
          </cell>
          <cell r="D2050" t="str">
            <v>Mobile - Non-Road Equipment - Other</v>
          </cell>
          <cell r="G2050" t="str">
            <v>Mobile Sources</v>
          </cell>
          <cell r="H2050" t="str">
            <v>CNG</v>
          </cell>
          <cell r="I2050" t="str">
            <v>Industrial Equipment</v>
          </cell>
          <cell r="J2050" t="str">
            <v>Terminal Tractors</v>
          </cell>
          <cell r="M2050">
            <v>36504</v>
          </cell>
          <cell r="N2050">
            <v>40982</v>
          </cell>
        </row>
        <row r="2051">
          <cell r="A2051" t="str">
            <v>2268004000</v>
          </cell>
          <cell r="B2051" t="str">
            <v>Nonroad</v>
          </cell>
          <cell r="C2051" t="str">
            <v>Off-highway CNG /Lawn &amp; Garden Equipt /All</v>
          </cell>
          <cell r="D2051" t="str">
            <v>Mobile - Non-Road Equipment - Other</v>
          </cell>
          <cell r="G2051" t="str">
            <v>Mobile Sources</v>
          </cell>
          <cell r="H2051" t="str">
            <v>CNG</v>
          </cell>
          <cell r="I2051" t="str">
            <v>Lawn and Garden Equipment</v>
          </cell>
          <cell r="J2051" t="str">
            <v>All</v>
          </cell>
          <cell r="L2051" t="str">
            <v>2005</v>
          </cell>
          <cell r="M2051">
            <v>36504</v>
          </cell>
          <cell r="N2051">
            <v>40982</v>
          </cell>
        </row>
        <row r="2052">
          <cell r="A2052" t="str">
            <v>2268004010</v>
          </cell>
          <cell r="B2052" t="str">
            <v>Nonroad</v>
          </cell>
          <cell r="C2052" t="str">
            <v>Off-highway CNG /Lawn &amp; Garden Equipt /Lawn Mowers (Residential)</v>
          </cell>
          <cell r="D2052" t="str">
            <v>Mobile - Non-Road Equipment - Other</v>
          </cell>
          <cell r="G2052" t="str">
            <v>Mobile Sources</v>
          </cell>
          <cell r="H2052" t="str">
            <v>CNG</v>
          </cell>
          <cell r="I2052" t="str">
            <v>Lawn and Garden Equipment</v>
          </cell>
          <cell r="J2052" t="str">
            <v>Lawn Mowers (Residential)</v>
          </cell>
          <cell r="L2052" t="str">
            <v>2005</v>
          </cell>
          <cell r="M2052">
            <v>36504</v>
          </cell>
          <cell r="N2052">
            <v>40982</v>
          </cell>
        </row>
        <row r="2053">
          <cell r="A2053" t="str">
            <v>2268004011</v>
          </cell>
          <cell r="B2053" t="str">
            <v>Nonroad</v>
          </cell>
          <cell r="C2053" t="str">
            <v>Off-highway CNG /Lawn &amp; Garden Equipt /Lawn Mowers (Commercial)</v>
          </cell>
          <cell r="D2053" t="str">
            <v>Mobile - Non-Road Equipment - Other</v>
          </cell>
          <cell r="G2053" t="str">
            <v>Mobile Sources</v>
          </cell>
          <cell r="H2053" t="str">
            <v>CNG</v>
          </cell>
          <cell r="I2053" t="str">
            <v>Lawn and Garden Equipment</v>
          </cell>
          <cell r="J2053" t="str">
            <v>Lawn Mowers (Commercial)</v>
          </cell>
          <cell r="L2053" t="str">
            <v>2005</v>
          </cell>
          <cell r="M2053">
            <v>36504</v>
          </cell>
          <cell r="N2053">
            <v>40982</v>
          </cell>
        </row>
        <row r="2054">
          <cell r="A2054" t="str">
            <v>2268004015</v>
          </cell>
          <cell r="B2054" t="str">
            <v>Nonroad</v>
          </cell>
          <cell r="C2054" t="str">
            <v>Off-highway CNG /Lawn &amp; Garden Equipt /Rotary Tillers &lt; 6 HP (Residential)</v>
          </cell>
          <cell r="D2054" t="str">
            <v>Mobile - Non-Road Equipment - Other</v>
          </cell>
          <cell r="G2054" t="str">
            <v>Mobile Sources</v>
          </cell>
          <cell r="H2054" t="str">
            <v>CNG</v>
          </cell>
          <cell r="I2054" t="str">
            <v>Lawn and Garden Equipment</v>
          </cell>
          <cell r="J2054" t="str">
            <v>Rotary Tillers &lt; 6 HP (Residential)</v>
          </cell>
          <cell r="L2054" t="str">
            <v>2005</v>
          </cell>
          <cell r="M2054">
            <v>36504</v>
          </cell>
          <cell r="N2054">
            <v>40982</v>
          </cell>
        </row>
        <row r="2055">
          <cell r="A2055" t="str">
            <v>2268004016</v>
          </cell>
          <cell r="B2055" t="str">
            <v>Nonroad</v>
          </cell>
          <cell r="C2055" t="str">
            <v>Off-highway CNG /Lawn &amp; Garden Equipt /Rotary Tillers &lt; 6 HP (Commercial)</v>
          </cell>
          <cell r="D2055" t="str">
            <v>Mobile - Non-Road Equipment - Other</v>
          </cell>
          <cell r="G2055" t="str">
            <v>Mobile Sources</v>
          </cell>
          <cell r="H2055" t="str">
            <v>CNG</v>
          </cell>
          <cell r="I2055" t="str">
            <v>Lawn and Garden Equipment</v>
          </cell>
          <cell r="J2055" t="str">
            <v>Rotary Tillers &lt; 6 HP (Commercial)</v>
          </cell>
          <cell r="L2055" t="str">
            <v>2005</v>
          </cell>
          <cell r="M2055">
            <v>36504</v>
          </cell>
          <cell r="N2055">
            <v>40982</v>
          </cell>
        </row>
        <row r="2056">
          <cell r="A2056" t="str">
            <v>2268004020</v>
          </cell>
          <cell r="B2056" t="str">
            <v>Nonroad</v>
          </cell>
          <cell r="C2056" t="str">
            <v>Off-highway CNG /Lawn &amp; Garden Equipt /Chain Saws &lt; 6 HP (Residential)</v>
          </cell>
          <cell r="D2056" t="str">
            <v>Mobile - Non-Road Equipment - Other</v>
          </cell>
          <cell r="G2056" t="str">
            <v>Mobile Sources</v>
          </cell>
          <cell r="H2056" t="str">
            <v>CNG</v>
          </cell>
          <cell r="I2056" t="str">
            <v>Lawn and Garden Equipment</v>
          </cell>
          <cell r="J2056" t="str">
            <v>Chain Saws &lt; 6 HP (Residential)</v>
          </cell>
          <cell r="L2056" t="str">
            <v>2005</v>
          </cell>
          <cell r="M2056">
            <v>36504</v>
          </cell>
          <cell r="N2056">
            <v>40982</v>
          </cell>
        </row>
        <row r="2057">
          <cell r="A2057" t="str">
            <v>2268004021</v>
          </cell>
          <cell r="B2057" t="str">
            <v>Nonroad</v>
          </cell>
          <cell r="C2057" t="str">
            <v>Off-highway CNG /Lawn &amp; Garden Equipt /Chain Saws &lt; 6 HP (Commercial)</v>
          </cell>
          <cell r="D2057" t="str">
            <v>Mobile - Non-Road Equipment - Other</v>
          </cell>
          <cell r="G2057" t="str">
            <v>Mobile Sources</v>
          </cell>
          <cell r="H2057" t="str">
            <v>CNG</v>
          </cell>
          <cell r="I2057" t="str">
            <v>Lawn and Garden Equipment</v>
          </cell>
          <cell r="J2057" t="str">
            <v>Chain Saws &lt; 6 HP (Commercial)</v>
          </cell>
          <cell r="L2057" t="str">
            <v>2005</v>
          </cell>
          <cell r="M2057">
            <v>36504</v>
          </cell>
          <cell r="N2057">
            <v>40982</v>
          </cell>
        </row>
        <row r="2058">
          <cell r="A2058" t="str">
            <v>2268004025</v>
          </cell>
          <cell r="B2058" t="str">
            <v>Nonroad</v>
          </cell>
          <cell r="C2058" t="str">
            <v>Off-highway CNG /Lawn &amp; Garden Equipt /Trimmers/Edgers/Brush Cutters (Residential)</v>
          </cell>
          <cell r="D2058" t="str">
            <v>Mobile - Non-Road Equipment - Other</v>
          </cell>
          <cell r="G2058" t="str">
            <v>Mobile Sources</v>
          </cell>
          <cell r="H2058" t="str">
            <v>CNG</v>
          </cell>
          <cell r="I2058" t="str">
            <v>Lawn and Garden Equipment</v>
          </cell>
          <cell r="J2058" t="str">
            <v>Trimmers/Edgers/Brush Cutters (Residential)</v>
          </cell>
          <cell r="L2058" t="str">
            <v>2005</v>
          </cell>
          <cell r="M2058">
            <v>36504</v>
          </cell>
          <cell r="N2058">
            <v>40982</v>
          </cell>
        </row>
        <row r="2059">
          <cell r="A2059" t="str">
            <v>2268004026</v>
          </cell>
          <cell r="B2059" t="str">
            <v>Nonroad</v>
          </cell>
          <cell r="C2059" t="str">
            <v>Off-highway CNG /Lawn &amp; Garden Equipt /Trimmers/Edgers/Brush Cutters (Commercial)</v>
          </cell>
          <cell r="D2059" t="str">
            <v>Mobile - Non-Road Equipment - Other</v>
          </cell>
          <cell r="G2059" t="str">
            <v>Mobile Sources</v>
          </cell>
          <cell r="H2059" t="str">
            <v>CNG</v>
          </cell>
          <cell r="I2059" t="str">
            <v>Lawn and Garden Equipment</v>
          </cell>
          <cell r="J2059" t="str">
            <v>Trimmers/Edgers/Brush Cutters (Commercial)</v>
          </cell>
          <cell r="L2059" t="str">
            <v>2005</v>
          </cell>
          <cell r="M2059">
            <v>36504</v>
          </cell>
          <cell r="N2059">
            <v>40982</v>
          </cell>
        </row>
        <row r="2060">
          <cell r="A2060" t="str">
            <v>2268004030</v>
          </cell>
          <cell r="B2060" t="str">
            <v>Nonroad</v>
          </cell>
          <cell r="C2060" t="str">
            <v>Off-highway CNG /Lawn &amp; Garden Equipt /Leafblowers/Vacuums (Residential)</v>
          </cell>
          <cell r="D2060" t="str">
            <v>Mobile - Non-Road Equipment - Other</v>
          </cell>
          <cell r="G2060" t="str">
            <v>Mobile Sources</v>
          </cell>
          <cell r="H2060" t="str">
            <v>CNG</v>
          </cell>
          <cell r="I2060" t="str">
            <v>Lawn and Garden Equipment</v>
          </cell>
          <cell r="J2060" t="str">
            <v>Leafblowers/Vacuums (Residential)</v>
          </cell>
          <cell r="L2060" t="str">
            <v>2005</v>
          </cell>
          <cell r="M2060">
            <v>36504</v>
          </cell>
          <cell r="N2060">
            <v>40982</v>
          </cell>
        </row>
        <row r="2061">
          <cell r="A2061" t="str">
            <v>2268004031</v>
          </cell>
          <cell r="B2061" t="str">
            <v>Nonroad</v>
          </cell>
          <cell r="C2061" t="str">
            <v>Off-highway CNG /Lawn &amp; Garden Equipt /Leafblowers/Vacuums (Commercial)</v>
          </cell>
          <cell r="D2061" t="str">
            <v>Mobile - Non-Road Equipment - Other</v>
          </cell>
          <cell r="G2061" t="str">
            <v>Mobile Sources</v>
          </cell>
          <cell r="H2061" t="str">
            <v>CNG</v>
          </cell>
          <cell r="I2061" t="str">
            <v>Lawn and Garden Equipment</v>
          </cell>
          <cell r="J2061" t="str">
            <v>Leafblowers/Vacuums (Commercial)</v>
          </cell>
          <cell r="L2061" t="str">
            <v>2005</v>
          </cell>
          <cell r="M2061">
            <v>36504</v>
          </cell>
          <cell r="N2061">
            <v>40982</v>
          </cell>
        </row>
        <row r="2062">
          <cell r="A2062" t="str">
            <v>2268004035</v>
          </cell>
          <cell r="B2062" t="str">
            <v>Nonroad</v>
          </cell>
          <cell r="C2062" t="str">
            <v>Off-highway CNG /Lawn &amp; Garden Equipt /Snowblowers (Residential)</v>
          </cell>
          <cell r="D2062" t="str">
            <v>Mobile - Non-Road Equipment - Other</v>
          </cell>
          <cell r="G2062" t="str">
            <v>Mobile Sources</v>
          </cell>
          <cell r="H2062" t="str">
            <v>CNG</v>
          </cell>
          <cell r="I2062" t="str">
            <v>Lawn and Garden Equipment</v>
          </cell>
          <cell r="J2062" t="str">
            <v>Snowblowers (Residential)</v>
          </cell>
          <cell r="L2062" t="str">
            <v>2005</v>
          </cell>
          <cell r="M2062">
            <v>36504</v>
          </cell>
          <cell r="N2062">
            <v>40982</v>
          </cell>
        </row>
        <row r="2063">
          <cell r="A2063" t="str">
            <v>2268004036</v>
          </cell>
          <cell r="B2063" t="str">
            <v>Nonroad</v>
          </cell>
          <cell r="C2063" t="str">
            <v>Off-highway CNG /Lawn &amp; Garden Equipt /Snowblowers (Commercial)</v>
          </cell>
          <cell r="D2063" t="str">
            <v>Mobile - Non-Road Equipment - Other</v>
          </cell>
          <cell r="G2063" t="str">
            <v>Mobile Sources</v>
          </cell>
          <cell r="H2063" t="str">
            <v>CNG</v>
          </cell>
          <cell r="I2063" t="str">
            <v>Lawn and Garden Equipment</v>
          </cell>
          <cell r="J2063" t="str">
            <v>Snowblowers (Commercial)</v>
          </cell>
          <cell r="L2063" t="str">
            <v>2005</v>
          </cell>
          <cell r="M2063">
            <v>36504</v>
          </cell>
          <cell r="N2063">
            <v>40982</v>
          </cell>
        </row>
        <row r="2064">
          <cell r="A2064" t="str">
            <v>2268004040</v>
          </cell>
          <cell r="B2064" t="str">
            <v>Nonroad</v>
          </cell>
          <cell r="C2064" t="str">
            <v>Off-highway CNG /Lawn &amp; Garden Equipt /Rear Engine Riding Mowers (Residential)</v>
          </cell>
          <cell r="D2064" t="str">
            <v>Mobile - Non-Road Equipment - Other</v>
          </cell>
          <cell r="G2064" t="str">
            <v>Mobile Sources</v>
          </cell>
          <cell r="H2064" t="str">
            <v>CNG</v>
          </cell>
          <cell r="I2064" t="str">
            <v>Lawn and Garden Equipment</v>
          </cell>
          <cell r="J2064" t="str">
            <v>Rear Engine Riding Mowers (Residential)</v>
          </cell>
          <cell r="L2064" t="str">
            <v>2005</v>
          </cell>
          <cell r="M2064">
            <v>36504</v>
          </cell>
          <cell r="N2064">
            <v>40982</v>
          </cell>
        </row>
        <row r="2065">
          <cell r="A2065" t="str">
            <v>2268004041</v>
          </cell>
          <cell r="B2065" t="str">
            <v>Nonroad</v>
          </cell>
          <cell r="C2065" t="str">
            <v>Off-highway CNG /Lawn &amp; Garden Equipt /Rear Engine Riding Mowers (Commercial)</v>
          </cell>
          <cell r="D2065" t="str">
            <v>Mobile - Non-Road Equipment - Other</v>
          </cell>
          <cell r="G2065" t="str">
            <v>Mobile Sources</v>
          </cell>
          <cell r="H2065" t="str">
            <v>CNG</v>
          </cell>
          <cell r="I2065" t="str">
            <v>Lawn and Garden Equipment</v>
          </cell>
          <cell r="J2065" t="str">
            <v>Rear Engine Riding Mowers (Commercial)</v>
          </cell>
          <cell r="L2065" t="str">
            <v>2005</v>
          </cell>
          <cell r="M2065">
            <v>36504</v>
          </cell>
          <cell r="N2065">
            <v>40982</v>
          </cell>
        </row>
        <row r="2066">
          <cell r="A2066" t="str">
            <v>2268004045</v>
          </cell>
          <cell r="B2066" t="str">
            <v>Nonroad</v>
          </cell>
          <cell r="C2066" t="str">
            <v>Off-highway CNG /Lawn &amp; Garden Equipt /Front Mowers (Residential)</v>
          </cell>
          <cell r="D2066" t="str">
            <v>Mobile - Non-Road Equipment - Other</v>
          </cell>
          <cell r="G2066" t="str">
            <v>Mobile Sources</v>
          </cell>
          <cell r="H2066" t="str">
            <v>CNG</v>
          </cell>
          <cell r="I2066" t="str">
            <v>Lawn and Garden Equipment</v>
          </cell>
          <cell r="J2066" t="str">
            <v>Front Mowers (Residential)</v>
          </cell>
          <cell r="L2066" t="str">
            <v>2005</v>
          </cell>
          <cell r="M2066">
            <v>36504</v>
          </cell>
          <cell r="N2066">
            <v>40982</v>
          </cell>
        </row>
        <row r="2067">
          <cell r="A2067" t="str">
            <v>2268004046</v>
          </cell>
          <cell r="B2067" t="str">
            <v>Nonroad</v>
          </cell>
          <cell r="C2067" t="str">
            <v>Off-highway CNG /Lawn &amp; Garden Equipt /Front Mowers (Commercial)</v>
          </cell>
          <cell r="D2067" t="str">
            <v>Mobile - Non-Road Equipment - Other</v>
          </cell>
          <cell r="G2067" t="str">
            <v>Mobile Sources</v>
          </cell>
          <cell r="H2067" t="str">
            <v>CNG</v>
          </cell>
          <cell r="I2067" t="str">
            <v>Lawn and Garden Equipment</v>
          </cell>
          <cell r="J2067" t="str">
            <v>Front Mowers (Commercial)</v>
          </cell>
          <cell r="L2067" t="str">
            <v>2005</v>
          </cell>
          <cell r="M2067">
            <v>36504</v>
          </cell>
          <cell r="N2067">
            <v>40982</v>
          </cell>
        </row>
        <row r="2068">
          <cell r="A2068" t="str">
            <v>2268004050</v>
          </cell>
          <cell r="B2068" t="str">
            <v>Nonroad</v>
          </cell>
          <cell r="C2068" t="str">
            <v>Off-highway CNG /Lawn &amp; Garden Equipt /Shredders &lt; 6 HP (Residential)</v>
          </cell>
          <cell r="D2068" t="str">
            <v>Mobile - Non-Road Equipment - Other</v>
          </cell>
          <cell r="G2068" t="str">
            <v>Mobile Sources</v>
          </cell>
          <cell r="H2068" t="str">
            <v>CNG</v>
          </cell>
          <cell r="I2068" t="str">
            <v>Lawn and Garden Equipment</v>
          </cell>
          <cell r="J2068" t="str">
            <v>Shredders &lt; 6 HP (Residential)</v>
          </cell>
          <cell r="L2068" t="str">
            <v>2005</v>
          </cell>
          <cell r="M2068">
            <v>36504</v>
          </cell>
          <cell r="N2068">
            <v>40982</v>
          </cell>
        </row>
        <row r="2069">
          <cell r="A2069" t="str">
            <v>2268004051</v>
          </cell>
          <cell r="B2069" t="str">
            <v>Nonroad</v>
          </cell>
          <cell r="C2069" t="str">
            <v>Off-highway CNG /Lawn &amp; Garden Equipt /Shredders &lt; 6 HP (Commercial)</v>
          </cell>
          <cell r="D2069" t="str">
            <v>Mobile - Non-Road Equipment - Other</v>
          </cell>
          <cell r="G2069" t="str">
            <v>Mobile Sources</v>
          </cell>
          <cell r="H2069" t="str">
            <v>CNG</v>
          </cell>
          <cell r="I2069" t="str">
            <v>Lawn and Garden Equipment</v>
          </cell>
          <cell r="J2069" t="str">
            <v>Shredders &lt; 6 HP (Commercial)</v>
          </cell>
          <cell r="L2069" t="str">
            <v>2005</v>
          </cell>
          <cell r="M2069">
            <v>36504</v>
          </cell>
          <cell r="N2069">
            <v>40982</v>
          </cell>
        </row>
        <row r="2070">
          <cell r="A2070" t="str">
            <v>2268004055</v>
          </cell>
          <cell r="B2070" t="str">
            <v>Nonroad</v>
          </cell>
          <cell r="C2070" t="str">
            <v>Off-highway CNG /Lawn &amp; Garden Equipt /Lawn &amp; Garden Tractors (Residential)</v>
          </cell>
          <cell r="D2070" t="str">
            <v>Mobile - Non-Road Equipment - Other</v>
          </cell>
          <cell r="G2070" t="str">
            <v>Mobile Sources</v>
          </cell>
          <cell r="H2070" t="str">
            <v>CNG</v>
          </cell>
          <cell r="I2070" t="str">
            <v>Lawn and Garden Equipment</v>
          </cell>
          <cell r="J2070" t="str">
            <v>Lawn and Garden Tractors (Residential)</v>
          </cell>
          <cell r="L2070" t="str">
            <v>2005</v>
          </cell>
          <cell r="M2070">
            <v>36504</v>
          </cell>
          <cell r="N2070">
            <v>40982</v>
          </cell>
        </row>
        <row r="2071">
          <cell r="A2071" t="str">
            <v>2268004056</v>
          </cell>
          <cell r="B2071" t="str">
            <v>Nonroad</v>
          </cell>
          <cell r="C2071" t="str">
            <v>Off-highway CNG /Lawn &amp; Garden Equipt /Lawn &amp; Garden Tractors (Commercial)</v>
          </cell>
          <cell r="D2071" t="str">
            <v>Mobile - Non-Road Equipment - Other</v>
          </cell>
          <cell r="G2071" t="str">
            <v>Mobile Sources</v>
          </cell>
          <cell r="H2071" t="str">
            <v>CNG</v>
          </cell>
          <cell r="I2071" t="str">
            <v>Lawn and Garden Equipment</v>
          </cell>
          <cell r="J2071" t="str">
            <v>Lawn and Garden Tractors (Commercial)</v>
          </cell>
          <cell r="L2071" t="str">
            <v>2005</v>
          </cell>
          <cell r="M2071">
            <v>36504</v>
          </cell>
          <cell r="N2071">
            <v>40982</v>
          </cell>
        </row>
        <row r="2072">
          <cell r="A2072" t="str">
            <v>2268004060</v>
          </cell>
          <cell r="B2072" t="str">
            <v>Nonroad</v>
          </cell>
          <cell r="C2072" t="str">
            <v>Off-highway CNG /Lawn &amp; Garden Equipt /Wood Splitters (Residential)</v>
          </cell>
          <cell r="D2072" t="str">
            <v>Mobile - Non-Road Equipment - Other</v>
          </cell>
          <cell r="G2072" t="str">
            <v>Mobile Sources</v>
          </cell>
          <cell r="H2072" t="str">
            <v>CNG</v>
          </cell>
          <cell r="I2072" t="str">
            <v>Lawn and Garden Equipment</v>
          </cell>
          <cell r="J2072" t="str">
            <v>Wood Splitters (Residential)</v>
          </cell>
          <cell r="L2072" t="str">
            <v>2005</v>
          </cell>
          <cell r="M2072">
            <v>36504</v>
          </cell>
          <cell r="N2072">
            <v>40982</v>
          </cell>
        </row>
        <row r="2073">
          <cell r="A2073" t="str">
            <v>2268004061</v>
          </cell>
          <cell r="B2073" t="str">
            <v>Nonroad</v>
          </cell>
          <cell r="C2073" t="str">
            <v>Off-highway CNG /Lawn &amp; Garden Equipt /Wood Splitters (Commercial)</v>
          </cell>
          <cell r="D2073" t="str">
            <v>Mobile - Non-Road Equipment - Other</v>
          </cell>
          <cell r="G2073" t="str">
            <v>Mobile Sources</v>
          </cell>
          <cell r="H2073" t="str">
            <v>CNG</v>
          </cell>
          <cell r="I2073" t="str">
            <v>Lawn and Garden Equipment</v>
          </cell>
          <cell r="J2073" t="str">
            <v>Wood Splitters (Commercial)</v>
          </cell>
          <cell r="L2073" t="str">
            <v>2005</v>
          </cell>
          <cell r="M2073">
            <v>36504</v>
          </cell>
          <cell r="N2073">
            <v>40982</v>
          </cell>
        </row>
        <row r="2074">
          <cell r="A2074" t="str">
            <v>2268004065</v>
          </cell>
          <cell r="B2074" t="str">
            <v>Nonroad</v>
          </cell>
          <cell r="C2074" t="str">
            <v>Off-highway CNG /Lawn &amp; Garden Equipt /Chippers/Stump Grinders (Residential)</v>
          </cell>
          <cell r="D2074" t="str">
            <v>Mobile - Non-Road Equipment - Other</v>
          </cell>
          <cell r="G2074" t="str">
            <v>Mobile Sources</v>
          </cell>
          <cell r="H2074" t="str">
            <v>CNG</v>
          </cell>
          <cell r="I2074" t="str">
            <v>Lawn and Garden Equipment</v>
          </cell>
          <cell r="J2074" t="str">
            <v>Chippers/Stump Grinders (Residential)</v>
          </cell>
          <cell r="L2074" t="str">
            <v>2005</v>
          </cell>
          <cell r="M2074">
            <v>36504</v>
          </cell>
          <cell r="N2074">
            <v>40982</v>
          </cell>
        </row>
        <row r="2075">
          <cell r="A2075" t="str">
            <v>2268004066</v>
          </cell>
          <cell r="B2075" t="str">
            <v>Nonroad</v>
          </cell>
          <cell r="C2075" t="str">
            <v>Off-highway CNG /Lawn &amp; Garden Equipt /Chippers/Stump Grinders (Commercial)</v>
          </cell>
          <cell r="D2075" t="str">
            <v>Mobile - Non-Road Equipment - Other</v>
          </cell>
          <cell r="G2075" t="str">
            <v>Mobile Sources</v>
          </cell>
          <cell r="H2075" t="str">
            <v>CNG</v>
          </cell>
          <cell r="I2075" t="str">
            <v>Lawn and Garden Equipment</v>
          </cell>
          <cell r="J2075" t="str">
            <v>Chippers/Stump Grinders (Commercial)</v>
          </cell>
          <cell r="L2075" t="str">
            <v>2005</v>
          </cell>
          <cell r="M2075">
            <v>36504</v>
          </cell>
          <cell r="N2075">
            <v>40982</v>
          </cell>
        </row>
        <row r="2076">
          <cell r="A2076" t="str">
            <v>2268004071</v>
          </cell>
          <cell r="B2076" t="str">
            <v>Nonroad</v>
          </cell>
          <cell r="C2076" t="str">
            <v>Off-highway CNG /Lawn &amp; Garden Equipt /Turf Equipt (Commercial)</v>
          </cell>
          <cell r="D2076" t="str">
            <v>Mobile - Non-Road Equipment - Other</v>
          </cell>
          <cell r="G2076" t="str">
            <v>Mobile Sources</v>
          </cell>
          <cell r="H2076" t="str">
            <v>CNG</v>
          </cell>
          <cell r="I2076" t="str">
            <v>Lawn and Garden Equipment</v>
          </cell>
          <cell r="J2076" t="str">
            <v>Turf Equipment (Commercial)</v>
          </cell>
          <cell r="L2076" t="str">
            <v>2005</v>
          </cell>
          <cell r="M2076">
            <v>36504</v>
          </cell>
          <cell r="N2076">
            <v>40982</v>
          </cell>
        </row>
        <row r="2077">
          <cell r="A2077" t="str">
            <v>2268004075</v>
          </cell>
          <cell r="B2077" t="str">
            <v>Nonroad</v>
          </cell>
          <cell r="C2077" t="str">
            <v>Off-highway CNG /Lawn &amp; Garden Equipt /Other Lawn &amp; Garden Equipt (Residential)</v>
          </cell>
          <cell r="D2077" t="str">
            <v>Mobile - Non-Road Equipment - Other</v>
          </cell>
          <cell r="G2077" t="str">
            <v>Mobile Sources</v>
          </cell>
          <cell r="H2077" t="str">
            <v>CNG</v>
          </cell>
          <cell r="I2077" t="str">
            <v>Lawn and Garden Equipment</v>
          </cell>
          <cell r="J2077" t="str">
            <v>Other Lawn and Garden Equipment (Residential)</v>
          </cell>
          <cell r="L2077" t="str">
            <v>2005</v>
          </cell>
          <cell r="M2077">
            <v>36504</v>
          </cell>
          <cell r="N2077">
            <v>40982</v>
          </cell>
        </row>
        <row r="2078">
          <cell r="A2078" t="str">
            <v>2268004076</v>
          </cell>
          <cell r="B2078" t="str">
            <v>Nonroad</v>
          </cell>
          <cell r="C2078" t="str">
            <v>Off-highway CNG /Lawn &amp; Garden Equipt /Other Lawn &amp; Garden Equipt (Commercial)</v>
          </cell>
          <cell r="D2078" t="str">
            <v>Mobile - Non-Road Equipment - Other</v>
          </cell>
          <cell r="G2078" t="str">
            <v>Mobile Sources</v>
          </cell>
          <cell r="H2078" t="str">
            <v>CNG</v>
          </cell>
          <cell r="I2078" t="str">
            <v>Lawn and Garden Equipment</v>
          </cell>
          <cell r="J2078" t="str">
            <v>Other Lawn and Garden Equipment (Commercial)</v>
          </cell>
          <cell r="L2078" t="str">
            <v>2005</v>
          </cell>
          <cell r="M2078">
            <v>36504</v>
          </cell>
          <cell r="N2078">
            <v>40982</v>
          </cell>
        </row>
        <row r="2079">
          <cell r="A2079" t="str">
            <v>2268005000</v>
          </cell>
          <cell r="B2079" t="str">
            <v>Nonroad</v>
          </cell>
          <cell r="C2079" t="str">
            <v>Off-highway CNG /Agricultural Equipt /All</v>
          </cell>
          <cell r="D2079" t="str">
            <v>Mobile - Non-Road Equipment - Other</v>
          </cell>
          <cell r="G2079" t="str">
            <v>Mobile Sources</v>
          </cell>
          <cell r="H2079" t="str">
            <v>CNG</v>
          </cell>
          <cell r="I2079" t="str">
            <v>Agricultural Equipment</v>
          </cell>
          <cell r="J2079" t="str">
            <v>All</v>
          </cell>
          <cell r="L2079" t="str">
            <v>2005</v>
          </cell>
          <cell r="M2079">
            <v>36504</v>
          </cell>
          <cell r="N2079">
            <v>40982</v>
          </cell>
        </row>
        <row r="2080">
          <cell r="A2080" t="str">
            <v>2268005010</v>
          </cell>
          <cell r="B2080" t="str">
            <v>Nonroad</v>
          </cell>
          <cell r="C2080" t="str">
            <v>Off-highway CNG /Agricultural Equipt /2-Wheel Tractors</v>
          </cell>
          <cell r="D2080" t="str">
            <v>Mobile - Non-Road Equipment - Other</v>
          </cell>
          <cell r="G2080" t="str">
            <v>Mobile Sources</v>
          </cell>
          <cell r="H2080" t="str">
            <v>CNG</v>
          </cell>
          <cell r="I2080" t="str">
            <v>Agricultural Equipment</v>
          </cell>
          <cell r="J2080" t="str">
            <v>2-Wheel Tractors</v>
          </cell>
          <cell r="L2080" t="str">
            <v>2005</v>
          </cell>
          <cell r="M2080">
            <v>36504</v>
          </cell>
          <cell r="N2080">
            <v>40982</v>
          </cell>
        </row>
        <row r="2081">
          <cell r="A2081" t="str">
            <v>2268005015</v>
          </cell>
          <cell r="B2081" t="str">
            <v>Nonroad</v>
          </cell>
          <cell r="C2081" t="str">
            <v>Off-highway CNG /Agricultural Equipt /Agricultural Tractors</v>
          </cell>
          <cell r="D2081" t="str">
            <v>Mobile - Non-Road Equipment - Other</v>
          </cell>
          <cell r="G2081" t="str">
            <v>Mobile Sources</v>
          </cell>
          <cell r="H2081" t="str">
            <v>CNG</v>
          </cell>
          <cell r="I2081" t="str">
            <v>Agricultural Equipment</v>
          </cell>
          <cell r="J2081" t="str">
            <v>Agricultural Tractors</v>
          </cell>
          <cell r="L2081" t="str">
            <v>2005</v>
          </cell>
          <cell r="M2081">
            <v>36504</v>
          </cell>
          <cell r="N2081">
            <v>40982</v>
          </cell>
        </row>
        <row r="2082">
          <cell r="A2082" t="str">
            <v>2268005020</v>
          </cell>
          <cell r="B2082" t="str">
            <v>Nonroad</v>
          </cell>
          <cell r="C2082" t="str">
            <v>Off-highway CNG /Agricultural Equipt /Combines</v>
          </cell>
          <cell r="D2082" t="str">
            <v>Mobile - Non-Road Equipment - Other</v>
          </cell>
          <cell r="G2082" t="str">
            <v>Mobile Sources</v>
          </cell>
          <cell r="H2082" t="str">
            <v>CNG</v>
          </cell>
          <cell r="I2082" t="str">
            <v>Agricultural Equipment</v>
          </cell>
          <cell r="J2082" t="str">
            <v>Combines</v>
          </cell>
          <cell r="L2082" t="str">
            <v>2005</v>
          </cell>
          <cell r="M2082">
            <v>36504</v>
          </cell>
          <cell r="N2082">
            <v>40982</v>
          </cell>
        </row>
        <row r="2083">
          <cell r="A2083" t="str">
            <v>2268005025</v>
          </cell>
          <cell r="B2083" t="str">
            <v>Nonroad</v>
          </cell>
          <cell r="C2083" t="str">
            <v>Off-highway CNG /Agricultural Equipt /Balers</v>
          </cell>
          <cell r="D2083" t="str">
            <v>Mobile - Non-Road Equipment - Other</v>
          </cell>
          <cell r="G2083" t="str">
            <v>Mobile Sources</v>
          </cell>
          <cell r="H2083" t="str">
            <v>CNG</v>
          </cell>
          <cell r="I2083" t="str">
            <v>Agricultural Equipment</v>
          </cell>
          <cell r="J2083" t="str">
            <v>Balers</v>
          </cell>
          <cell r="L2083" t="str">
            <v>2005</v>
          </cell>
          <cell r="M2083">
            <v>36504</v>
          </cell>
          <cell r="N2083">
            <v>40982</v>
          </cell>
        </row>
        <row r="2084">
          <cell r="A2084" t="str">
            <v>2268005030</v>
          </cell>
          <cell r="B2084" t="str">
            <v>Nonroad</v>
          </cell>
          <cell r="C2084" t="str">
            <v>Off-highway CNG /Agricultural Equipt /Agricultural Mowers</v>
          </cell>
          <cell r="D2084" t="str">
            <v>Mobile - Non-Road Equipment - Other</v>
          </cell>
          <cell r="G2084" t="str">
            <v>Mobile Sources</v>
          </cell>
          <cell r="H2084" t="str">
            <v>CNG</v>
          </cell>
          <cell r="I2084" t="str">
            <v>Agricultural Equipment</v>
          </cell>
          <cell r="J2084" t="str">
            <v>Agricultural Mowers</v>
          </cell>
          <cell r="L2084" t="str">
            <v>2005</v>
          </cell>
          <cell r="M2084">
            <v>36504</v>
          </cell>
          <cell r="N2084">
            <v>40982</v>
          </cell>
        </row>
        <row r="2085">
          <cell r="A2085" t="str">
            <v>2268005035</v>
          </cell>
          <cell r="B2085" t="str">
            <v>Nonroad</v>
          </cell>
          <cell r="C2085" t="str">
            <v>Off-highway CNG /Agricultural Equipt /Sprayers</v>
          </cell>
          <cell r="D2085" t="str">
            <v>Mobile - Non-Road Equipment - Other</v>
          </cell>
          <cell r="G2085" t="str">
            <v>Mobile Sources</v>
          </cell>
          <cell r="H2085" t="str">
            <v>CNG</v>
          </cell>
          <cell r="I2085" t="str">
            <v>Agricultural Equipment</v>
          </cell>
          <cell r="J2085" t="str">
            <v>Sprayers</v>
          </cell>
          <cell r="L2085" t="str">
            <v>2005</v>
          </cell>
          <cell r="M2085">
            <v>36504</v>
          </cell>
          <cell r="N2085">
            <v>40982</v>
          </cell>
        </row>
        <row r="2086">
          <cell r="A2086" t="str">
            <v>2268005040</v>
          </cell>
          <cell r="B2086" t="str">
            <v>Nonroad</v>
          </cell>
          <cell r="C2086" t="str">
            <v>Off-highway CNG /Agricultural Equipt /Tillers : 6 HP</v>
          </cell>
          <cell r="D2086" t="str">
            <v>Mobile - Non-Road Equipment - Other</v>
          </cell>
          <cell r="G2086" t="str">
            <v>Mobile Sources</v>
          </cell>
          <cell r="H2086" t="str">
            <v>CNG</v>
          </cell>
          <cell r="I2086" t="str">
            <v>Agricultural Equipment</v>
          </cell>
          <cell r="J2086" t="str">
            <v>Tillers : 6 HP</v>
          </cell>
          <cell r="L2086" t="str">
            <v>2005</v>
          </cell>
          <cell r="M2086">
            <v>36504</v>
          </cell>
          <cell r="N2086">
            <v>40982</v>
          </cell>
        </row>
        <row r="2087">
          <cell r="A2087" t="str">
            <v>2268005045</v>
          </cell>
          <cell r="B2087" t="str">
            <v>Nonroad</v>
          </cell>
          <cell r="C2087" t="str">
            <v>Off-highway CNG /Agricultural Equipt /Swathers</v>
          </cell>
          <cell r="D2087" t="str">
            <v>Mobile - Non-Road Equipment - Other</v>
          </cell>
          <cell r="G2087" t="str">
            <v>Mobile Sources</v>
          </cell>
          <cell r="H2087" t="str">
            <v>CNG</v>
          </cell>
          <cell r="I2087" t="str">
            <v>Agricultural Equipment</v>
          </cell>
          <cell r="J2087" t="str">
            <v>Swathers</v>
          </cell>
          <cell r="L2087" t="str">
            <v>2005</v>
          </cell>
          <cell r="M2087">
            <v>36504</v>
          </cell>
          <cell r="N2087">
            <v>40982</v>
          </cell>
        </row>
        <row r="2088">
          <cell r="A2088" t="str">
            <v>2268005050</v>
          </cell>
          <cell r="B2088" t="str">
            <v>Nonroad</v>
          </cell>
          <cell r="C2088" t="str">
            <v>Off-highway CNG /Agricultural Equipt /Hydro-power Units</v>
          </cell>
          <cell r="D2088" t="str">
            <v>Mobile - Non-Road Equipment - Other</v>
          </cell>
          <cell r="G2088" t="str">
            <v>Mobile Sources</v>
          </cell>
          <cell r="H2088" t="str">
            <v>CNG</v>
          </cell>
          <cell r="I2088" t="str">
            <v>Agricultural Equipment</v>
          </cell>
          <cell r="J2088" t="str">
            <v>Hydro-power Units</v>
          </cell>
          <cell r="K2088" t="str">
            <v>2268006035</v>
          </cell>
          <cell r="L2088" t="str">
            <v>2002</v>
          </cell>
          <cell r="M2088">
            <v>36504</v>
          </cell>
          <cell r="N2088">
            <v>40982</v>
          </cell>
        </row>
        <row r="2089">
          <cell r="A2089" t="str">
            <v>2268005055</v>
          </cell>
          <cell r="B2089" t="str">
            <v>Nonroad</v>
          </cell>
          <cell r="C2089" t="str">
            <v>Off-highway CNG /Agricultural Equipt /Other Agricultural Equipt</v>
          </cell>
          <cell r="D2089" t="str">
            <v>Mobile - Non-Road Equipment - Other</v>
          </cell>
          <cell r="G2089" t="str">
            <v>Mobile Sources</v>
          </cell>
          <cell r="H2089" t="str">
            <v>CNG</v>
          </cell>
          <cell r="I2089" t="str">
            <v>Agricultural Equipment</v>
          </cell>
          <cell r="J2089" t="str">
            <v>Other Agricultural Equipment</v>
          </cell>
          <cell r="M2089">
            <v>36504</v>
          </cell>
          <cell r="N2089">
            <v>40982</v>
          </cell>
        </row>
        <row r="2090">
          <cell r="A2090" t="str">
            <v>2268005060</v>
          </cell>
          <cell r="B2090" t="str">
            <v>Nonroad</v>
          </cell>
          <cell r="C2090" t="str">
            <v>Off-highway CNG /Agricultural Equipt /Irrigation Sets</v>
          </cell>
          <cell r="D2090" t="str">
            <v>Mobile - Non-Road Equipment - Other</v>
          </cell>
          <cell r="G2090" t="str">
            <v>Mobile Sources</v>
          </cell>
          <cell r="H2090" t="str">
            <v>CNG</v>
          </cell>
          <cell r="I2090" t="str">
            <v>Agricultural Equipment</v>
          </cell>
          <cell r="J2090" t="str">
            <v>Irrigation Sets</v>
          </cell>
          <cell r="M2090">
            <v>36504</v>
          </cell>
          <cell r="N2090">
            <v>40982</v>
          </cell>
        </row>
        <row r="2091">
          <cell r="A2091" t="str">
            <v>2268006000</v>
          </cell>
          <cell r="B2091" t="str">
            <v>Nonroad</v>
          </cell>
          <cell r="C2091" t="str">
            <v>Off-highway CNG /Commercial Equipt /All</v>
          </cell>
          <cell r="D2091" t="str">
            <v>Mobile - Non-Road Equipment - Other</v>
          </cell>
          <cell r="G2091" t="str">
            <v>Mobile Sources</v>
          </cell>
          <cell r="H2091" t="str">
            <v>CNG</v>
          </cell>
          <cell r="I2091" t="str">
            <v>Commercial Equipment</v>
          </cell>
          <cell r="J2091" t="str">
            <v>All</v>
          </cell>
          <cell r="L2091" t="str">
            <v>2005</v>
          </cell>
          <cell r="M2091">
            <v>36504</v>
          </cell>
          <cell r="N2091">
            <v>40982</v>
          </cell>
        </row>
        <row r="2092">
          <cell r="A2092" t="str">
            <v>2268006005</v>
          </cell>
          <cell r="B2092" t="str">
            <v>Nonroad</v>
          </cell>
          <cell r="C2092" t="str">
            <v>Off-highway CNG /Commercial Equipt /Generator Sets</v>
          </cell>
          <cell r="D2092" t="str">
            <v>Mobile - Non-Road Equipment - Other</v>
          </cell>
          <cell r="G2092" t="str">
            <v>Mobile Sources</v>
          </cell>
          <cell r="H2092" t="str">
            <v>CNG</v>
          </cell>
          <cell r="I2092" t="str">
            <v>Commercial Equipment</v>
          </cell>
          <cell r="J2092" t="str">
            <v>Generator Sets</v>
          </cell>
          <cell r="M2092">
            <v>36504</v>
          </cell>
          <cell r="N2092">
            <v>40982</v>
          </cell>
        </row>
        <row r="2093">
          <cell r="A2093" t="str">
            <v>2268006010</v>
          </cell>
          <cell r="B2093" t="str">
            <v>Nonroad</v>
          </cell>
          <cell r="C2093" t="str">
            <v>Off-highway CNG /Commercial Equipt /Pumps</v>
          </cell>
          <cell r="D2093" t="str">
            <v>Mobile - Non-Road Equipment - Other</v>
          </cell>
          <cell r="G2093" t="str">
            <v>Mobile Sources</v>
          </cell>
          <cell r="H2093" t="str">
            <v>CNG</v>
          </cell>
          <cell r="I2093" t="str">
            <v>Commercial Equipment</v>
          </cell>
          <cell r="J2093" t="str">
            <v>Pumps</v>
          </cell>
          <cell r="M2093">
            <v>36504</v>
          </cell>
          <cell r="N2093">
            <v>40982</v>
          </cell>
        </row>
        <row r="2094">
          <cell r="A2094" t="str">
            <v>2268006015</v>
          </cell>
          <cell r="B2094" t="str">
            <v>Nonroad</v>
          </cell>
          <cell r="C2094" t="str">
            <v>Off-highway CNG /Commercial Equipt /Air Compressors</v>
          </cell>
          <cell r="D2094" t="str">
            <v>Mobile - Non-Road Equipment - Other</v>
          </cell>
          <cell r="G2094" t="str">
            <v>Mobile Sources</v>
          </cell>
          <cell r="H2094" t="str">
            <v>CNG</v>
          </cell>
          <cell r="I2094" t="str">
            <v>Commercial Equipment</v>
          </cell>
          <cell r="J2094" t="str">
            <v>Air Compressors</v>
          </cell>
          <cell r="M2094">
            <v>36504</v>
          </cell>
          <cell r="N2094">
            <v>40982</v>
          </cell>
        </row>
        <row r="2095">
          <cell r="A2095" t="str">
            <v>2268006020</v>
          </cell>
          <cell r="B2095" t="str">
            <v>Nonroad</v>
          </cell>
          <cell r="C2095" t="str">
            <v>Off-highway CNG /Commercial Equipt /Gas Compressors</v>
          </cell>
          <cell r="D2095" t="str">
            <v>Mobile - Non-Road Equipment - Other</v>
          </cell>
          <cell r="G2095" t="str">
            <v>Mobile Sources</v>
          </cell>
          <cell r="H2095" t="str">
            <v>CNG</v>
          </cell>
          <cell r="I2095" t="str">
            <v>Commercial Equipment</v>
          </cell>
          <cell r="J2095" t="str">
            <v>Gas Compressors</v>
          </cell>
          <cell r="M2095">
            <v>36504</v>
          </cell>
          <cell r="N2095">
            <v>40982</v>
          </cell>
        </row>
        <row r="2096">
          <cell r="A2096" t="str">
            <v>2268006025</v>
          </cell>
          <cell r="B2096" t="str">
            <v>Nonroad</v>
          </cell>
          <cell r="C2096" t="str">
            <v>Off-highway CNG /Commercial Equipt /Welders</v>
          </cell>
          <cell r="D2096" t="str">
            <v>Mobile - Non-Road Equipment - Other</v>
          </cell>
          <cell r="G2096" t="str">
            <v>Mobile Sources</v>
          </cell>
          <cell r="H2096" t="str">
            <v>CNG</v>
          </cell>
          <cell r="I2096" t="str">
            <v>Commercial Equipment</v>
          </cell>
          <cell r="J2096" t="str">
            <v>Welders</v>
          </cell>
          <cell r="L2096" t="str">
            <v>2005</v>
          </cell>
          <cell r="M2096">
            <v>36504</v>
          </cell>
          <cell r="N2096">
            <v>40982</v>
          </cell>
        </row>
        <row r="2097">
          <cell r="A2097" t="str">
            <v>2268006030</v>
          </cell>
          <cell r="B2097" t="str">
            <v>Nonroad</v>
          </cell>
          <cell r="C2097" t="str">
            <v>Off-highway CNG /Commercial Equipt /Pressure Washers</v>
          </cell>
          <cell r="D2097" t="str">
            <v>Mobile - Non-Road Equipment - Other</v>
          </cell>
          <cell r="G2097" t="str">
            <v>Mobile Sources</v>
          </cell>
          <cell r="H2097" t="str">
            <v>CNG</v>
          </cell>
          <cell r="I2097" t="str">
            <v>Commercial Equipment</v>
          </cell>
          <cell r="J2097" t="str">
            <v>Pressure Washers</v>
          </cell>
          <cell r="L2097" t="str">
            <v>2005</v>
          </cell>
          <cell r="M2097">
            <v>36504</v>
          </cell>
          <cell r="N2097">
            <v>40982</v>
          </cell>
        </row>
        <row r="2098">
          <cell r="A2098" t="str">
            <v>2268006035</v>
          </cell>
          <cell r="B2098" t="str">
            <v>Nonroad</v>
          </cell>
          <cell r="C2098" t="str">
            <v>Off-highway CNG /Commercial Equipt /Hydro-power Units</v>
          </cell>
          <cell r="D2098" t="str">
            <v>Mobile - Non-Road Equipment - Other</v>
          </cell>
          <cell r="G2098" t="str">
            <v>Mobile Sources</v>
          </cell>
          <cell r="H2098" t="str">
            <v>CNG</v>
          </cell>
          <cell r="I2098" t="str">
            <v>Commercial Equipment</v>
          </cell>
          <cell r="J2098" t="str">
            <v>Hydro-power Units</v>
          </cell>
          <cell r="M2098">
            <v>38726</v>
          </cell>
          <cell r="N2098">
            <v>40982</v>
          </cell>
        </row>
        <row r="2099">
          <cell r="A2099" t="str">
            <v>2268007000</v>
          </cell>
          <cell r="B2099" t="str">
            <v>Nonroad</v>
          </cell>
          <cell r="C2099" t="str">
            <v>Off-highway CNG /Logging Equipt /All</v>
          </cell>
          <cell r="D2099" t="str">
            <v>Mobile - Non-Road Equipment - Other</v>
          </cell>
          <cell r="G2099" t="str">
            <v>Mobile Sources</v>
          </cell>
          <cell r="H2099" t="str">
            <v>CNG</v>
          </cell>
          <cell r="I2099" t="str">
            <v>Logging Equipment</v>
          </cell>
          <cell r="J2099" t="str">
            <v>All</v>
          </cell>
          <cell r="L2099" t="str">
            <v>2005</v>
          </cell>
          <cell r="M2099">
            <v>36504</v>
          </cell>
          <cell r="N2099">
            <v>40982</v>
          </cell>
        </row>
        <row r="2100">
          <cell r="A2100" t="str">
            <v>2268007005</v>
          </cell>
          <cell r="B2100" t="str">
            <v>Nonroad</v>
          </cell>
          <cell r="C2100" t="str">
            <v>Off-highway CNG /Logging Equipt /Chain Saws : 6 HP</v>
          </cell>
          <cell r="D2100" t="str">
            <v>Mobile - Non-Road Equipment - Other</v>
          </cell>
          <cell r="G2100" t="str">
            <v>Mobile Sources</v>
          </cell>
          <cell r="H2100" t="str">
            <v>CNG</v>
          </cell>
          <cell r="I2100" t="str">
            <v>Logging Equipment</v>
          </cell>
          <cell r="J2100" t="str">
            <v>Chain Saws : 6 HP</v>
          </cell>
          <cell r="L2100" t="str">
            <v>2005</v>
          </cell>
          <cell r="M2100">
            <v>36504</v>
          </cell>
          <cell r="N2100">
            <v>40982</v>
          </cell>
        </row>
        <row r="2101">
          <cell r="A2101" t="str">
            <v>2268007010</v>
          </cell>
          <cell r="B2101" t="str">
            <v>Nonroad</v>
          </cell>
          <cell r="C2101" t="str">
            <v>Off-highway CNG /Logging Equipt /Shredders : 6 HP</v>
          </cell>
          <cell r="D2101" t="str">
            <v>Mobile - Non-Road Equipment - Other</v>
          </cell>
          <cell r="G2101" t="str">
            <v>Mobile Sources</v>
          </cell>
          <cell r="H2101" t="str">
            <v>CNG</v>
          </cell>
          <cell r="I2101" t="str">
            <v>Logging Equipment</v>
          </cell>
          <cell r="J2101" t="str">
            <v>Shredders : 6 HP</v>
          </cell>
          <cell r="L2101" t="str">
            <v>2005</v>
          </cell>
          <cell r="M2101">
            <v>36504</v>
          </cell>
          <cell r="N2101">
            <v>40982</v>
          </cell>
        </row>
        <row r="2102">
          <cell r="A2102" t="str">
            <v>2268007015</v>
          </cell>
          <cell r="B2102" t="str">
            <v>Nonroad</v>
          </cell>
          <cell r="C2102" t="str">
            <v>Off-highway CNG /Logging Equipt /Forest Equipt - Feller/Bunch/Skidder</v>
          </cell>
          <cell r="D2102" t="str">
            <v>Mobile - Non-Road Equipment - Other</v>
          </cell>
          <cell r="G2102" t="str">
            <v>Mobile Sources</v>
          </cell>
          <cell r="H2102" t="str">
            <v>CNG</v>
          </cell>
          <cell r="I2102" t="str">
            <v>Logging Equipment</v>
          </cell>
          <cell r="J2102" t="str">
            <v>Forest Eqp - Feller/Bunch/Skidder</v>
          </cell>
          <cell r="L2102" t="str">
            <v>2005</v>
          </cell>
          <cell r="M2102">
            <v>36504</v>
          </cell>
          <cell r="N2102">
            <v>40982</v>
          </cell>
        </row>
        <row r="2103">
          <cell r="A2103" t="str">
            <v>2268008000</v>
          </cell>
          <cell r="B2103" t="str">
            <v>Point</v>
          </cell>
          <cell r="C2103" t="str">
            <v>Airport Ground Support Equipment, CNG</v>
          </cell>
          <cell r="D2103" t="str">
            <v>Mobile - Non-Road Equipment - Other</v>
          </cell>
          <cell r="G2103" t="str">
            <v>Mobile Sources</v>
          </cell>
          <cell r="H2103" t="str">
            <v>CNG</v>
          </cell>
          <cell r="I2103" t="str">
            <v>Airport Ground Support Equipment</v>
          </cell>
          <cell r="J2103" t="str">
            <v>All</v>
          </cell>
          <cell r="K2103" t="str">
            <v>2268008005</v>
          </cell>
          <cell r="L2103" t="str">
            <v>2005</v>
          </cell>
          <cell r="M2103">
            <v>36504</v>
          </cell>
          <cell r="N2103">
            <v>40988</v>
          </cell>
        </row>
        <row r="2104">
          <cell r="A2104" t="str">
            <v>2268008005</v>
          </cell>
          <cell r="B2104" t="str">
            <v>Point</v>
          </cell>
          <cell r="C2104" t="str">
            <v>Airport Ground Support Equipment, CNG</v>
          </cell>
          <cell r="D2104" t="str">
            <v>Mobile - Non-Road Equipment - Other</v>
          </cell>
          <cell r="G2104" t="str">
            <v>Mobile Sources</v>
          </cell>
          <cell r="H2104" t="str">
            <v>CNG</v>
          </cell>
          <cell r="I2104" t="str">
            <v>Airport Ground Support Equipment</v>
          </cell>
          <cell r="J2104" t="str">
            <v>Airport Ground Support Equipment</v>
          </cell>
          <cell r="M2104">
            <v>36504</v>
          </cell>
          <cell r="N2104">
            <v>40988</v>
          </cell>
        </row>
        <row r="2105">
          <cell r="A2105" t="str">
            <v>2268009000</v>
          </cell>
          <cell r="B2105" t="str">
            <v>Nonroad</v>
          </cell>
          <cell r="C2105" t="str">
            <v>Off-highway CNG /Underground Mining Equipt /All</v>
          </cell>
          <cell r="D2105" t="str">
            <v>Mobile - Non-Road Equipment - Other</v>
          </cell>
          <cell r="G2105" t="str">
            <v>Mobile Sources</v>
          </cell>
          <cell r="H2105" t="str">
            <v>CNG</v>
          </cell>
          <cell r="I2105" t="str">
            <v>Underground Mining Equipment</v>
          </cell>
          <cell r="J2105" t="str">
            <v>All</v>
          </cell>
          <cell r="L2105" t="str">
            <v>2005</v>
          </cell>
          <cell r="M2105">
            <v>36504</v>
          </cell>
          <cell r="N2105">
            <v>40982</v>
          </cell>
        </row>
        <row r="2106">
          <cell r="A2106" t="str">
            <v>2268009010</v>
          </cell>
          <cell r="B2106" t="str">
            <v>Nonroad</v>
          </cell>
          <cell r="C2106" t="str">
            <v>Off-highway CNG /Underground Mining Equipt /Other Underground Mining Equipt</v>
          </cell>
          <cell r="D2106" t="str">
            <v>Mobile - Non-Road Equipment - Other</v>
          </cell>
          <cell r="G2106" t="str">
            <v>Mobile Sources</v>
          </cell>
          <cell r="H2106" t="str">
            <v>CNG</v>
          </cell>
          <cell r="I2106" t="str">
            <v>Underground Mining Equipment</v>
          </cell>
          <cell r="J2106" t="str">
            <v>Other Underground Mining Equipment</v>
          </cell>
          <cell r="L2106" t="str">
            <v>2005</v>
          </cell>
          <cell r="M2106">
            <v>36504</v>
          </cell>
          <cell r="N2106">
            <v>40982</v>
          </cell>
        </row>
        <row r="2107">
          <cell r="A2107" t="str">
            <v>2268010000</v>
          </cell>
          <cell r="B2107" t="str">
            <v>Nonroad</v>
          </cell>
          <cell r="C2107" t="str">
            <v>Off-highway CNG /Industrial Equipt /All</v>
          </cell>
          <cell r="D2107" t="str">
            <v>Mobile - Non-Road Equipment - Other</v>
          </cell>
          <cell r="G2107" t="str">
            <v>Mobile Sources</v>
          </cell>
          <cell r="H2107" t="str">
            <v>CNG</v>
          </cell>
          <cell r="I2107" t="str">
            <v>Industrial Equipment</v>
          </cell>
          <cell r="J2107" t="str">
            <v>All</v>
          </cell>
          <cell r="L2107" t="str">
            <v>2005</v>
          </cell>
          <cell r="M2107">
            <v>36504</v>
          </cell>
          <cell r="N2107">
            <v>40982</v>
          </cell>
        </row>
        <row r="2108">
          <cell r="A2108" t="str">
            <v>2268010010</v>
          </cell>
          <cell r="B2108" t="str">
            <v>Nonroad</v>
          </cell>
          <cell r="C2108" t="str">
            <v>Off-highway CNG /Industrial Equipt /Other Oil Field Equipt</v>
          </cell>
          <cell r="D2108" t="str">
            <v>Mobile - Non-Road Equipment - Other</v>
          </cell>
          <cell r="G2108" t="str">
            <v>Mobile Sources</v>
          </cell>
          <cell r="H2108" t="str">
            <v>CNG</v>
          </cell>
          <cell r="I2108" t="str">
            <v>Industrial Equipment</v>
          </cell>
          <cell r="J2108" t="str">
            <v>Other Oil Field Equipment</v>
          </cell>
          <cell r="M2108">
            <v>36504</v>
          </cell>
          <cell r="N2108">
            <v>40982</v>
          </cell>
        </row>
        <row r="2109">
          <cell r="A2109" t="str">
            <v>2270000000</v>
          </cell>
          <cell r="B2109" t="str">
            <v>Nonroad</v>
          </cell>
          <cell r="C2109" t="str">
            <v>Off-highway Diesel /All Equipt except Rail &amp; Marine /Total</v>
          </cell>
          <cell r="D2109" t="str">
            <v>Mobile - Non-Road Equipment - Diesel</v>
          </cell>
          <cell r="G2109" t="str">
            <v>Mobile Sources</v>
          </cell>
          <cell r="H2109" t="str">
            <v>Off-highway Vehicle Diesel</v>
          </cell>
          <cell r="I2109" t="str">
            <v>Compression Ignition Equipment except Rail and Marine</v>
          </cell>
          <cell r="J2109" t="str">
            <v>Total</v>
          </cell>
          <cell r="L2109" t="str">
            <v>2005</v>
          </cell>
          <cell r="N2109">
            <v>40982</v>
          </cell>
        </row>
        <row r="2110">
          <cell r="A2110" t="str">
            <v>2270001000</v>
          </cell>
          <cell r="B2110" t="str">
            <v>Nonroad</v>
          </cell>
          <cell r="C2110" t="str">
            <v>Off-highway Diesel /Recreational Equipt /Total</v>
          </cell>
          <cell r="D2110" t="str">
            <v>Mobile - Non-Road Equipment - Diesel</v>
          </cell>
          <cell r="G2110" t="str">
            <v>Mobile Sources</v>
          </cell>
          <cell r="H2110" t="str">
            <v>Off-highway Vehicle Diesel</v>
          </cell>
          <cell r="I2110" t="str">
            <v>Recreational Equipment</v>
          </cell>
          <cell r="J2110" t="str">
            <v>Total</v>
          </cell>
          <cell r="L2110" t="str">
            <v>2005</v>
          </cell>
          <cell r="N2110">
            <v>40982</v>
          </cell>
        </row>
        <row r="2111">
          <cell r="A2111" t="str">
            <v>2270001010</v>
          </cell>
          <cell r="B2111" t="str">
            <v>Nonroad</v>
          </cell>
          <cell r="C2111" t="str">
            <v>Off-highway Diesel /Recreational Equipt /Motorcycles: Off-road</v>
          </cell>
          <cell r="D2111" t="str">
            <v>Mobile - Non-Road Equipment - Diesel</v>
          </cell>
          <cell r="G2111" t="str">
            <v>Mobile Sources</v>
          </cell>
          <cell r="H2111" t="str">
            <v>Off-highway Vehicle Diesel</v>
          </cell>
          <cell r="I2111" t="str">
            <v>Recreational Equipment</v>
          </cell>
          <cell r="J2111" t="str">
            <v>Motorcycles: Off-road</v>
          </cell>
          <cell r="L2111" t="str">
            <v>2005</v>
          </cell>
          <cell r="N2111">
            <v>40982</v>
          </cell>
        </row>
        <row r="2112">
          <cell r="A2112" t="str">
            <v>2270001020</v>
          </cell>
          <cell r="B2112" t="str">
            <v>Nonroad</v>
          </cell>
          <cell r="C2112" t="str">
            <v>Off-highway Diesel /Recreational Equipt /Snowmobiles</v>
          </cell>
          <cell r="D2112" t="str">
            <v>Mobile - Non-Road Equipment - Diesel</v>
          </cell>
          <cell r="G2112" t="str">
            <v>Mobile Sources</v>
          </cell>
          <cell r="H2112" t="str">
            <v>Off-highway Vehicle Diesel</v>
          </cell>
          <cell r="I2112" t="str">
            <v>Recreational Equipment</v>
          </cell>
          <cell r="J2112" t="str">
            <v>Snowmobiles</v>
          </cell>
          <cell r="L2112" t="str">
            <v>2005</v>
          </cell>
          <cell r="N2112">
            <v>40982</v>
          </cell>
        </row>
        <row r="2113">
          <cell r="A2113" t="str">
            <v>2270001030</v>
          </cell>
          <cell r="B2113" t="str">
            <v>Nonroad</v>
          </cell>
          <cell r="C2113" t="str">
            <v>Off-highway Diesel /Recreational Equipt /All Terrain Vehicles</v>
          </cell>
          <cell r="D2113" t="str">
            <v>Mobile - Non-Road Equipment - Diesel</v>
          </cell>
          <cell r="G2113" t="str">
            <v>Mobile Sources</v>
          </cell>
          <cell r="H2113" t="str">
            <v>Off-highway Vehicle Diesel</v>
          </cell>
          <cell r="I2113" t="str">
            <v>Recreational Equipment</v>
          </cell>
          <cell r="J2113" t="str">
            <v>All Terrain Vehicles</v>
          </cell>
          <cell r="L2113" t="str">
            <v>2005</v>
          </cell>
          <cell r="N2113">
            <v>40982</v>
          </cell>
        </row>
        <row r="2114">
          <cell r="A2114" t="str">
            <v>2270001040</v>
          </cell>
          <cell r="B2114" t="str">
            <v>Nonroad</v>
          </cell>
          <cell r="C2114" t="str">
            <v>Off-highway Diesel /Recreational Equipt /Minibikes</v>
          </cell>
          <cell r="D2114" t="str">
            <v>Mobile - Non-Road Equipment - Diesel</v>
          </cell>
          <cell r="G2114" t="str">
            <v>Mobile Sources</v>
          </cell>
          <cell r="H2114" t="str">
            <v>Off-highway Vehicle Diesel</v>
          </cell>
          <cell r="I2114" t="str">
            <v>Recreational Equipment</v>
          </cell>
          <cell r="J2114" t="str">
            <v>Minibikes</v>
          </cell>
          <cell r="L2114" t="str">
            <v>2005</v>
          </cell>
          <cell r="N2114">
            <v>40982</v>
          </cell>
        </row>
        <row r="2115">
          <cell r="A2115" t="str">
            <v>2270001050</v>
          </cell>
          <cell r="B2115" t="str">
            <v>Nonroad</v>
          </cell>
          <cell r="C2115" t="str">
            <v>Off-highway Diesel /Recreational Equipt /Golf Carts</v>
          </cell>
          <cell r="D2115" t="str">
            <v>Mobile - Non-Road Equipment - Diesel</v>
          </cell>
          <cell r="G2115" t="str">
            <v>Mobile Sources</v>
          </cell>
          <cell r="H2115" t="str">
            <v>Off-highway Vehicle Diesel</v>
          </cell>
          <cell r="I2115" t="str">
            <v>Recreational Equipment</v>
          </cell>
          <cell r="J2115" t="str">
            <v>Golf Carts</v>
          </cell>
          <cell r="L2115" t="str">
            <v>2005</v>
          </cell>
          <cell r="N2115">
            <v>40982</v>
          </cell>
        </row>
        <row r="2116">
          <cell r="A2116" t="str">
            <v>2270001060</v>
          </cell>
          <cell r="B2116" t="str">
            <v>Nonroad</v>
          </cell>
          <cell r="C2116" t="str">
            <v>Off-highway Diesel /Recreational Equipt /Specialty Vehicles/Carts</v>
          </cell>
          <cell r="D2116" t="str">
            <v>Mobile - Non-Road Equipment - Diesel</v>
          </cell>
          <cell r="G2116" t="str">
            <v>Mobile Sources</v>
          </cell>
          <cell r="H2116" t="str">
            <v>Off-highway Vehicle Diesel</v>
          </cell>
          <cell r="I2116" t="str">
            <v>Recreational Equipment</v>
          </cell>
          <cell r="J2116" t="str">
            <v>Specialty Vehicles/Carts</v>
          </cell>
          <cell r="N2116">
            <v>40982</v>
          </cell>
        </row>
        <row r="2117">
          <cell r="A2117" t="str">
            <v>2270002000</v>
          </cell>
          <cell r="B2117" t="str">
            <v>Nonroad</v>
          </cell>
          <cell r="C2117" t="str">
            <v>Off-highway Diesel /Construction &amp; Mining Equipt /Total</v>
          </cell>
          <cell r="D2117" t="str">
            <v>Mobile - Non-Road Equipment - Diesel</v>
          </cell>
          <cell r="G2117" t="str">
            <v>Mobile Sources</v>
          </cell>
          <cell r="H2117" t="str">
            <v>Off-highway Vehicle Diesel</v>
          </cell>
          <cell r="I2117" t="str">
            <v>Construction and Mining Equipment</v>
          </cell>
          <cell r="J2117" t="str">
            <v>Total</v>
          </cell>
          <cell r="L2117" t="str">
            <v>2005</v>
          </cell>
          <cell r="N2117">
            <v>40982</v>
          </cell>
        </row>
        <row r="2118">
          <cell r="A2118" t="str">
            <v>2270002003</v>
          </cell>
          <cell r="B2118" t="str">
            <v>Nonroad</v>
          </cell>
          <cell r="C2118" t="str">
            <v>Off-highway Diesel /Construction &amp; Mining Equipt /Pavers</v>
          </cell>
          <cell r="D2118" t="str">
            <v>Mobile - Non-Road Equipment - Diesel</v>
          </cell>
          <cell r="G2118" t="str">
            <v>Mobile Sources</v>
          </cell>
          <cell r="H2118" t="str">
            <v>Off-highway Vehicle Diesel</v>
          </cell>
          <cell r="I2118" t="str">
            <v>Construction and Mining Equipment</v>
          </cell>
          <cell r="J2118" t="str">
            <v>Pavers</v>
          </cell>
          <cell r="N2118">
            <v>40982</v>
          </cell>
        </row>
        <row r="2119">
          <cell r="A2119" t="str">
            <v>2270002006</v>
          </cell>
          <cell r="B2119" t="str">
            <v>Nonroad</v>
          </cell>
          <cell r="C2119" t="str">
            <v>Off-highway Diesel /Construction &amp; Mining Equipt /Tampers/Rammers</v>
          </cell>
          <cell r="D2119" t="str">
            <v>Mobile - Non-Road Equipment - Diesel</v>
          </cell>
          <cell r="G2119" t="str">
            <v>Mobile Sources</v>
          </cell>
          <cell r="H2119" t="str">
            <v>Off-highway Vehicle Diesel</v>
          </cell>
          <cell r="I2119" t="str">
            <v>Construction and Mining Equipment</v>
          </cell>
          <cell r="J2119" t="str">
            <v>Tampers/Rammers</v>
          </cell>
          <cell r="N2119">
            <v>40982</v>
          </cell>
        </row>
        <row r="2120">
          <cell r="A2120" t="str">
            <v>2270002009</v>
          </cell>
          <cell r="B2120" t="str">
            <v>Nonroad</v>
          </cell>
          <cell r="C2120" t="str">
            <v>Off-highway Diesel /Construction &amp; Mining Equipt /Plate Compactors</v>
          </cell>
          <cell r="D2120" t="str">
            <v>Mobile - Non-Road Equipment - Diesel</v>
          </cell>
          <cell r="G2120" t="str">
            <v>Mobile Sources</v>
          </cell>
          <cell r="H2120" t="str">
            <v>Off-highway Vehicle Diesel</v>
          </cell>
          <cell r="I2120" t="str">
            <v>Construction and Mining Equipment</v>
          </cell>
          <cell r="J2120" t="str">
            <v>Plate Compactors</v>
          </cell>
          <cell r="N2120">
            <v>40982</v>
          </cell>
        </row>
        <row r="2121">
          <cell r="A2121" t="str">
            <v>2270002012</v>
          </cell>
          <cell r="B2121" t="str">
            <v>Nonroad</v>
          </cell>
          <cell r="C2121" t="str">
            <v>Off-highway Diesel /Construction &amp; Mining Equipt /Concrete Pavers</v>
          </cell>
          <cell r="D2121" t="str">
            <v>Mobile - Non-Road Equipment - Diesel</v>
          </cell>
          <cell r="G2121" t="str">
            <v>Mobile Sources</v>
          </cell>
          <cell r="H2121" t="str">
            <v>Off-highway Vehicle Diesel</v>
          </cell>
          <cell r="I2121" t="str">
            <v>Construction and Mining Equipment</v>
          </cell>
          <cell r="J2121" t="str">
            <v>Concrete Pavers</v>
          </cell>
          <cell r="L2121" t="str">
            <v>2005</v>
          </cell>
          <cell r="N2121">
            <v>40982</v>
          </cell>
        </row>
        <row r="2122">
          <cell r="A2122" t="str">
            <v>2270002015</v>
          </cell>
          <cell r="B2122" t="str">
            <v>Nonroad</v>
          </cell>
          <cell r="C2122" t="str">
            <v>Off-highway Diesel /Construction &amp; Mining Equipt /Rollers</v>
          </cell>
          <cell r="D2122" t="str">
            <v>Mobile - Non-Road Equipment - Diesel</v>
          </cell>
          <cell r="G2122" t="str">
            <v>Mobile Sources</v>
          </cell>
          <cell r="H2122" t="str">
            <v>Off-highway Vehicle Diesel</v>
          </cell>
          <cell r="I2122" t="str">
            <v>Construction and Mining Equipment</v>
          </cell>
          <cell r="J2122" t="str">
            <v>Rollers</v>
          </cell>
          <cell r="N2122">
            <v>40982</v>
          </cell>
        </row>
        <row r="2123">
          <cell r="A2123" t="str">
            <v>2270002018</v>
          </cell>
          <cell r="B2123" t="str">
            <v>Nonroad</v>
          </cell>
          <cell r="C2123" t="str">
            <v>Off-highway Diesel /Construction &amp; Mining Equipt /Scrapers</v>
          </cell>
          <cell r="D2123" t="str">
            <v>Mobile - Non-Road Equipment - Diesel</v>
          </cell>
          <cell r="G2123" t="str">
            <v>Mobile Sources</v>
          </cell>
          <cell r="H2123" t="str">
            <v>Off-highway Vehicle Diesel</v>
          </cell>
          <cell r="I2123" t="str">
            <v>Construction and Mining Equipment</v>
          </cell>
          <cell r="J2123" t="str">
            <v>Scrapers</v>
          </cell>
          <cell r="N2123">
            <v>40982</v>
          </cell>
        </row>
        <row r="2124">
          <cell r="A2124" t="str">
            <v>2270002021</v>
          </cell>
          <cell r="B2124" t="str">
            <v>Nonroad</v>
          </cell>
          <cell r="C2124" t="str">
            <v>Off-highway Diesel /Construction &amp; Mining Equipt /Paving Equipt</v>
          </cell>
          <cell r="D2124" t="str">
            <v>Mobile - Non-Road Equipment - Diesel</v>
          </cell>
          <cell r="G2124" t="str">
            <v>Mobile Sources</v>
          </cell>
          <cell r="H2124" t="str">
            <v>Off-highway Vehicle Diesel</v>
          </cell>
          <cell r="I2124" t="str">
            <v>Construction and Mining Equipment</v>
          </cell>
          <cell r="J2124" t="str">
            <v>Paving Equipment</v>
          </cell>
          <cell r="N2124">
            <v>40982</v>
          </cell>
        </row>
        <row r="2125">
          <cell r="A2125" t="str">
            <v>2270002024</v>
          </cell>
          <cell r="B2125" t="str">
            <v>Nonroad</v>
          </cell>
          <cell r="C2125" t="str">
            <v>Off-highway Diesel /Construction &amp; Mining Equipt /Surfacing Equipt</v>
          </cell>
          <cell r="D2125" t="str">
            <v>Mobile - Non-Road Equipment - Diesel</v>
          </cell>
          <cell r="G2125" t="str">
            <v>Mobile Sources</v>
          </cell>
          <cell r="H2125" t="str">
            <v>Off-highway Vehicle Diesel</v>
          </cell>
          <cell r="I2125" t="str">
            <v>Construction and Mining Equipment</v>
          </cell>
          <cell r="J2125" t="str">
            <v>Surfacing Equipment</v>
          </cell>
          <cell r="N2125">
            <v>40982</v>
          </cell>
        </row>
        <row r="2126">
          <cell r="A2126" t="str">
            <v>2270002027</v>
          </cell>
          <cell r="B2126" t="str">
            <v>Nonroad</v>
          </cell>
          <cell r="C2126" t="str">
            <v>Off-highway Diesel /Construction &amp; Mining Equipt /Signal Boards/Light Plants</v>
          </cell>
          <cell r="D2126" t="str">
            <v>Mobile - Non-Road Equipment - Diesel</v>
          </cell>
          <cell r="G2126" t="str">
            <v>Mobile Sources</v>
          </cell>
          <cell r="H2126" t="str">
            <v>Off-highway Vehicle Diesel</v>
          </cell>
          <cell r="I2126" t="str">
            <v>Construction and Mining Equipment</v>
          </cell>
          <cell r="J2126" t="str">
            <v>Signal Boards/Light Plants</v>
          </cell>
          <cell r="N2126">
            <v>40982</v>
          </cell>
        </row>
        <row r="2127">
          <cell r="A2127" t="str">
            <v>2270002030</v>
          </cell>
          <cell r="B2127" t="str">
            <v>Nonroad</v>
          </cell>
          <cell r="C2127" t="str">
            <v>Off-highway Diesel /Construction &amp; Mining Equipt /Trenchers</v>
          </cell>
          <cell r="D2127" t="str">
            <v>Mobile - Non-Road Equipment - Diesel</v>
          </cell>
          <cell r="G2127" t="str">
            <v>Mobile Sources</v>
          </cell>
          <cell r="H2127" t="str">
            <v>Off-highway Vehicle Diesel</v>
          </cell>
          <cell r="I2127" t="str">
            <v>Construction and Mining Equipment</v>
          </cell>
          <cell r="J2127" t="str">
            <v>Trenchers</v>
          </cell>
          <cell r="N2127">
            <v>40982</v>
          </cell>
        </row>
        <row r="2128">
          <cell r="A2128" t="str">
            <v>2270002033</v>
          </cell>
          <cell r="B2128" t="str">
            <v>Nonroad</v>
          </cell>
          <cell r="C2128" t="str">
            <v>Off-highway Diesel /Construction &amp; Mining Equipt /Bore/Drill Rigs</v>
          </cell>
          <cell r="D2128" t="str">
            <v>Mobile - Non-Road Equipment - Diesel</v>
          </cell>
          <cell r="G2128" t="str">
            <v>Mobile Sources</v>
          </cell>
          <cell r="H2128" t="str">
            <v>Off-highway Vehicle Diesel</v>
          </cell>
          <cell r="I2128" t="str">
            <v>Construction and Mining Equipment</v>
          </cell>
          <cell r="J2128" t="str">
            <v>Bore/Drill Rigs</v>
          </cell>
          <cell r="N2128">
            <v>40982</v>
          </cell>
        </row>
        <row r="2129">
          <cell r="A2129" t="str">
            <v>2270002036</v>
          </cell>
          <cell r="B2129" t="str">
            <v>Nonroad</v>
          </cell>
          <cell r="C2129" t="str">
            <v>Off-highway Diesel /Construction &amp; Mining Equipt /Excavators</v>
          </cell>
          <cell r="D2129" t="str">
            <v>Mobile - Non-Road Equipment - Diesel</v>
          </cell>
          <cell r="G2129" t="str">
            <v>Mobile Sources</v>
          </cell>
          <cell r="H2129" t="str">
            <v>Off-highway Vehicle Diesel</v>
          </cell>
          <cell r="I2129" t="str">
            <v>Construction and Mining Equipment</v>
          </cell>
          <cell r="J2129" t="str">
            <v>Excavators</v>
          </cell>
          <cell r="N2129">
            <v>40982</v>
          </cell>
        </row>
        <row r="2130">
          <cell r="A2130" t="str">
            <v>2270002039</v>
          </cell>
          <cell r="B2130" t="str">
            <v>Nonroad</v>
          </cell>
          <cell r="C2130" t="str">
            <v>Off-highway Diesel /Construction &amp; Mining Equipt /Concrete/Industrial Saws</v>
          </cell>
          <cell r="D2130" t="str">
            <v>Mobile - Non-Road Equipment - Diesel</v>
          </cell>
          <cell r="G2130" t="str">
            <v>Mobile Sources</v>
          </cell>
          <cell r="H2130" t="str">
            <v>Off-highway Vehicle Diesel</v>
          </cell>
          <cell r="I2130" t="str">
            <v>Construction and Mining Equipment</v>
          </cell>
          <cell r="J2130" t="str">
            <v>Concrete/Industrial Saws</v>
          </cell>
          <cell r="N2130">
            <v>40982</v>
          </cell>
        </row>
        <row r="2131">
          <cell r="A2131" t="str">
            <v>2270002042</v>
          </cell>
          <cell r="B2131" t="str">
            <v>Nonroad</v>
          </cell>
          <cell r="C2131" t="str">
            <v>Off-highway Diesel /Construction &amp; Mining Equipt /Cement &amp; Mortar Mixers</v>
          </cell>
          <cell r="D2131" t="str">
            <v>Mobile - Non-Road Equipment - Diesel</v>
          </cell>
          <cell r="G2131" t="str">
            <v>Mobile Sources</v>
          </cell>
          <cell r="H2131" t="str">
            <v>Off-highway Vehicle Diesel</v>
          </cell>
          <cell r="I2131" t="str">
            <v>Construction and Mining Equipment</v>
          </cell>
          <cell r="J2131" t="str">
            <v>Cement and Mortar Mixers</v>
          </cell>
          <cell r="N2131">
            <v>40982</v>
          </cell>
        </row>
        <row r="2132">
          <cell r="A2132" t="str">
            <v>2270002045</v>
          </cell>
          <cell r="B2132" t="str">
            <v>Nonroad</v>
          </cell>
          <cell r="C2132" t="str">
            <v>Off-highway Diesel /Construction &amp; Mining Equipt /Cranes</v>
          </cell>
          <cell r="D2132" t="str">
            <v>Mobile - Non-Road Equipment - Diesel</v>
          </cell>
          <cell r="G2132" t="str">
            <v>Mobile Sources</v>
          </cell>
          <cell r="H2132" t="str">
            <v>Off-highway Vehicle Diesel</v>
          </cell>
          <cell r="I2132" t="str">
            <v>Construction and Mining Equipment</v>
          </cell>
          <cell r="J2132" t="str">
            <v>Cranes</v>
          </cell>
          <cell r="N2132">
            <v>40982</v>
          </cell>
        </row>
        <row r="2133">
          <cell r="A2133" t="str">
            <v>2270002048</v>
          </cell>
          <cell r="B2133" t="str">
            <v>Nonroad</v>
          </cell>
          <cell r="C2133" t="str">
            <v>Off-highway Diesel /Construction &amp; Mining Equipt /Graders</v>
          </cell>
          <cell r="D2133" t="str">
            <v>Mobile - Non-Road Equipment - Diesel</v>
          </cell>
          <cell r="G2133" t="str">
            <v>Mobile Sources</v>
          </cell>
          <cell r="H2133" t="str">
            <v>Off-highway Vehicle Diesel</v>
          </cell>
          <cell r="I2133" t="str">
            <v>Construction and Mining Equipment</v>
          </cell>
          <cell r="J2133" t="str">
            <v>Graders</v>
          </cell>
          <cell r="N2133">
            <v>40982</v>
          </cell>
        </row>
        <row r="2134">
          <cell r="A2134" t="str">
            <v>2270002051</v>
          </cell>
          <cell r="B2134" t="str">
            <v>Nonroad</v>
          </cell>
          <cell r="C2134" t="str">
            <v>Off-highway Diesel /Construction &amp; Mining Equipt /Off-highway Trucks</v>
          </cell>
          <cell r="D2134" t="str">
            <v>Mobile - Non-Road Equipment - Diesel</v>
          </cell>
          <cell r="G2134" t="str">
            <v>Mobile Sources</v>
          </cell>
          <cell r="H2134" t="str">
            <v>Off-highway Vehicle Diesel</v>
          </cell>
          <cell r="I2134" t="str">
            <v>Construction and Mining Equipment</v>
          </cell>
          <cell r="J2134" t="str">
            <v>Off-highway Trucks</v>
          </cell>
          <cell r="N2134">
            <v>40982</v>
          </cell>
        </row>
        <row r="2135">
          <cell r="A2135" t="str">
            <v>2270002054</v>
          </cell>
          <cell r="B2135" t="str">
            <v>Nonroad</v>
          </cell>
          <cell r="C2135" t="str">
            <v>Off-highway Diesel /Construction &amp; Mining Equipt /Crushing/Processing Equipt</v>
          </cell>
          <cell r="D2135" t="str">
            <v>Mobile - Non-Road Equipment - Diesel</v>
          </cell>
          <cell r="G2135" t="str">
            <v>Mobile Sources</v>
          </cell>
          <cell r="H2135" t="str">
            <v>Off-highway Vehicle Diesel</v>
          </cell>
          <cell r="I2135" t="str">
            <v>Construction and Mining Equipment</v>
          </cell>
          <cell r="J2135" t="str">
            <v>Crushing/Processing Equipment</v>
          </cell>
          <cell r="N2135">
            <v>40982</v>
          </cell>
        </row>
        <row r="2136">
          <cell r="A2136" t="str">
            <v>2270002057</v>
          </cell>
          <cell r="B2136" t="str">
            <v>Nonroad</v>
          </cell>
          <cell r="C2136" t="str">
            <v>Off-highway Diesel /Construction &amp; Mining Equipt /Rough Terrain Forklifts</v>
          </cell>
          <cell r="D2136" t="str">
            <v>Mobile - Non-Road Equipment - Diesel</v>
          </cell>
          <cell r="G2136" t="str">
            <v>Mobile Sources</v>
          </cell>
          <cell r="H2136" t="str">
            <v>Off-highway Vehicle Diesel</v>
          </cell>
          <cell r="I2136" t="str">
            <v>Construction and Mining Equipment</v>
          </cell>
          <cell r="J2136" t="str">
            <v>Rough Terrain Forklifts</v>
          </cell>
          <cell r="N2136">
            <v>40982</v>
          </cell>
        </row>
        <row r="2137">
          <cell r="A2137" t="str">
            <v>2270002060</v>
          </cell>
          <cell r="B2137" t="str">
            <v>Nonroad</v>
          </cell>
          <cell r="C2137" t="str">
            <v>Off-highway Diesel /Construction &amp; Mining Equipt /Rubber Tire Loaders</v>
          </cell>
          <cell r="D2137" t="str">
            <v>Mobile - Non-Road Equipment - Diesel</v>
          </cell>
          <cell r="G2137" t="str">
            <v>Mobile Sources</v>
          </cell>
          <cell r="H2137" t="str">
            <v>Off-highway Vehicle Diesel</v>
          </cell>
          <cell r="I2137" t="str">
            <v>Construction and Mining Equipment</v>
          </cell>
          <cell r="J2137" t="str">
            <v>Rubber Tire Loaders</v>
          </cell>
          <cell r="N2137">
            <v>40982</v>
          </cell>
        </row>
        <row r="2138">
          <cell r="A2138" t="str">
            <v>2270002063</v>
          </cell>
          <cell r="B2138" t="str">
            <v>Nonroad</v>
          </cell>
          <cell r="C2138" t="str">
            <v>Off-highway Diesel /Construction &amp; Mining Equipt /Rubber Tire Tractor/Dozers</v>
          </cell>
          <cell r="D2138" t="str">
            <v>Mobile - Non-Road Equipment - Diesel</v>
          </cell>
          <cell r="G2138" t="str">
            <v>Mobile Sources</v>
          </cell>
          <cell r="H2138" t="str">
            <v>Off-highway Vehicle Diesel</v>
          </cell>
          <cell r="I2138" t="str">
            <v>Construction and Mining Equipment</v>
          </cell>
          <cell r="J2138" t="str">
            <v>Rubber Tire Tractor/Dozers</v>
          </cell>
          <cell r="L2138" t="str">
            <v>2005</v>
          </cell>
          <cell r="N2138">
            <v>40982</v>
          </cell>
        </row>
        <row r="2139">
          <cell r="A2139" t="str">
            <v>2270002066</v>
          </cell>
          <cell r="B2139" t="str">
            <v>Nonroad</v>
          </cell>
          <cell r="C2139" t="str">
            <v>Off-highway Diesel /Construction &amp; Mining Equipt /Tractors/Loaders/Backhoes</v>
          </cell>
          <cell r="D2139" t="str">
            <v>Mobile - Non-Road Equipment - Diesel</v>
          </cell>
          <cell r="G2139" t="str">
            <v>Mobile Sources</v>
          </cell>
          <cell r="H2139" t="str">
            <v>Off-highway Vehicle Diesel</v>
          </cell>
          <cell r="I2139" t="str">
            <v>Construction and Mining Equipment</v>
          </cell>
          <cell r="J2139" t="str">
            <v>Tractors/Loaders/Backhoes</v>
          </cell>
          <cell r="N2139">
            <v>40982</v>
          </cell>
        </row>
        <row r="2140">
          <cell r="A2140" t="str">
            <v>2270002069</v>
          </cell>
          <cell r="B2140" t="str">
            <v>Nonroad</v>
          </cell>
          <cell r="C2140" t="str">
            <v>Off-highway Diesel /Construction &amp; Mining Equipt /Crawler Tractor/Dozers</v>
          </cell>
          <cell r="D2140" t="str">
            <v>Mobile - Non-Road Equipment - Diesel</v>
          </cell>
          <cell r="G2140" t="str">
            <v>Mobile Sources</v>
          </cell>
          <cell r="H2140" t="str">
            <v>Off-highway Vehicle Diesel</v>
          </cell>
          <cell r="I2140" t="str">
            <v>Construction and Mining Equipment</v>
          </cell>
          <cell r="J2140" t="str">
            <v>Crawler Tractor/Dozers</v>
          </cell>
          <cell r="N2140">
            <v>40982</v>
          </cell>
        </row>
        <row r="2141">
          <cell r="A2141" t="str">
            <v>2270002072</v>
          </cell>
          <cell r="B2141" t="str">
            <v>Nonroad</v>
          </cell>
          <cell r="C2141" t="str">
            <v>Off-highway Diesel /Construction &amp; Mining Equipt /Skid Steer Loaders</v>
          </cell>
          <cell r="D2141" t="str">
            <v>Mobile - Non-Road Equipment - Diesel</v>
          </cell>
          <cell r="G2141" t="str">
            <v>Mobile Sources</v>
          </cell>
          <cell r="H2141" t="str">
            <v>Off-highway Vehicle Diesel</v>
          </cell>
          <cell r="I2141" t="str">
            <v>Construction and Mining Equipment</v>
          </cell>
          <cell r="J2141" t="str">
            <v>Skid Steer Loaders</v>
          </cell>
          <cell r="N2141">
            <v>40982</v>
          </cell>
        </row>
        <row r="2142">
          <cell r="A2142" t="str">
            <v>2270002075</v>
          </cell>
          <cell r="B2142" t="str">
            <v>Nonroad</v>
          </cell>
          <cell r="C2142" t="str">
            <v>Off-highway Diesel /Construction &amp; Mining Equipt /Off-highway Tractors</v>
          </cell>
          <cell r="D2142" t="str">
            <v>Mobile - Non-Road Equipment - Diesel</v>
          </cell>
          <cell r="G2142" t="str">
            <v>Mobile Sources</v>
          </cell>
          <cell r="H2142" t="str">
            <v>Off-highway Vehicle Diesel</v>
          </cell>
          <cell r="I2142" t="str">
            <v>Construction and Mining Equipment</v>
          </cell>
          <cell r="J2142" t="str">
            <v>Off-highway Tractors</v>
          </cell>
          <cell r="N2142">
            <v>40982</v>
          </cell>
        </row>
        <row r="2143">
          <cell r="A2143" t="str">
            <v>2270002078</v>
          </cell>
          <cell r="B2143" t="str">
            <v>Nonroad</v>
          </cell>
          <cell r="C2143" t="str">
            <v>Off-highway Diesel /Construction &amp; Mining Equipt /Dumpers/Tenders</v>
          </cell>
          <cell r="D2143" t="str">
            <v>Mobile - Non-Road Equipment - Diesel</v>
          </cell>
          <cell r="G2143" t="str">
            <v>Mobile Sources</v>
          </cell>
          <cell r="H2143" t="str">
            <v>Off-highway Vehicle Diesel</v>
          </cell>
          <cell r="I2143" t="str">
            <v>Construction and Mining Equipment</v>
          </cell>
          <cell r="J2143" t="str">
            <v>Dumpers/Tenders</v>
          </cell>
          <cell r="N2143">
            <v>40982</v>
          </cell>
        </row>
        <row r="2144">
          <cell r="A2144" t="str">
            <v>2270002081</v>
          </cell>
          <cell r="B2144" t="str">
            <v>Nonroad</v>
          </cell>
          <cell r="C2144" t="str">
            <v>Off-highway Diesel /Construction &amp; Mining Equipt /Other Construction Equipt</v>
          </cell>
          <cell r="D2144" t="str">
            <v>Mobile - Non-Road Equipment - Diesel</v>
          </cell>
          <cell r="G2144" t="str">
            <v>Mobile Sources</v>
          </cell>
          <cell r="H2144" t="str">
            <v>Off-highway Vehicle Diesel</v>
          </cell>
          <cell r="I2144" t="str">
            <v>Construction and Mining Equipment</v>
          </cell>
          <cell r="J2144" t="str">
            <v>Other Construction Equipment</v>
          </cell>
          <cell r="N2144">
            <v>40982</v>
          </cell>
        </row>
        <row r="2145">
          <cell r="A2145" t="str">
            <v>2270003000</v>
          </cell>
          <cell r="B2145" t="str">
            <v>Nonroad</v>
          </cell>
          <cell r="C2145" t="str">
            <v>Off-highway Diesel /Industrial Equipt /Total</v>
          </cell>
          <cell r="D2145" t="str">
            <v>Mobile - Non-Road Equipment - Diesel</v>
          </cell>
          <cell r="G2145" t="str">
            <v>Mobile Sources</v>
          </cell>
          <cell r="H2145" t="str">
            <v>Off-highway Vehicle Diesel</v>
          </cell>
          <cell r="I2145" t="str">
            <v>Industrial Equipment</v>
          </cell>
          <cell r="J2145" t="str">
            <v>Total</v>
          </cell>
          <cell r="L2145" t="str">
            <v>2005</v>
          </cell>
          <cell r="N2145">
            <v>40982</v>
          </cell>
        </row>
        <row r="2146">
          <cell r="A2146" t="str">
            <v>2270003010</v>
          </cell>
          <cell r="B2146" t="str">
            <v>Nonroad</v>
          </cell>
          <cell r="C2146" t="str">
            <v>Off-highway Diesel /Industrial Equipt /Aerial Lifts</v>
          </cell>
          <cell r="D2146" t="str">
            <v>Mobile - Non-Road Equipment - Diesel</v>
          </cell>
          <cell r="G2146" t="str">
            <v>Mobile Sources</v>
          </cell>
          <cell r="H2146" t="str">
            <v>Off-highway Vehicle Diesel</v>
          </cell>
          <cell r="I2146" t="str">
            <v>Industrial Equipment</v>
          </cell>
          <cell r="J2146" t="str">
            <v>Aerial Lifts</v>
          </cell>
          <cell r="N2146">
            <v>40982</v>
          </cell>
        </row>
        <row r="2147">
          <cell r="A2147" t="str">
            <v>2270003020</v>
          </cell>
          <cell r="B2147" t="str">
            <v>Nonroad</v>
          </cell>
          <cell r="C2147" t="str">
            <v>Off-highway Diesel /Industrial Equipt /Forklifts</v>
          </cell>
          <cell r="D2147" t="str">
            <v>Mobile - Non-Road Equipment - Diesel</v>
          </cell>
          <cell r="G2147" t="str">
            <v>Mobile Sources</v>
          </cell>
          <cell r="H2147" t="str">
            <v>Off-highway Vehicle Diesel</v>
          </cell>
          <cell r="I2147" t="str">
            <v>Industrial Equipment</v>
          </cell>
          <cell r="J2147" t="str">
            <v>Forklifts</v>
          </cell>
          <cell r="N2147">
            <v>40982</v>
          </cell>
        </row>
        <row r="2148">
          <cell r="A2148" t="str">
            <v>2270003030</v>
          </cell>
          <cell r="B2148" t="str">
            <v>Nonroad</v>
          </cell>
          <cell r="C2148" t="str">
            <v>Off-highway Diesel /Industrial Equipt /Sweepers/Scrubbers</v>
          </cell>
          <cell r="D2148" t="str">
            <v>Mobile - Non-Road Equipment - Diesel</v>
          </cell>
          <cell r="G2148" t="str">
            <v>Mobile Sources</v>
          </cell>
          <cell r="H2148" t="str">
            <v>Off-highway Vehicle Diesel</v>
          </cell>
          <cell r="I2148" t="str">
            <v>Industrial Equipment</v>
          </cell>
          <cell r="J2148" t="str">
            <v>Sweepers/Scrubbers</v>
          </cell>
          <cell r="N2148">
            <v>40982</v>
          </cell>
        </row>
        <row r="2149">
          <cell r="A2149" t="str">
            <v>2270003040</v>
          </cell>
          <cell r="B2149" t="str">
            <v>Nonroad</v>
          </cell>
          <cell r="C2149" t="str">
            <v>Off-highway Diesel /Industrial Equipt /Other General Industrial Equipt</v>
          </cell>
          <cell r="D2149" t="str">
            <v>Mobile - Non-Road Equipment - Diesel</v>
          </cell>
          <cell r="G2149" t="str">
            <v>Mobile Sources</v>
          </cell>
          <cell r="H2149" t="str">
            <v>Off-highway Vehicle Diesel</v>
          </cell>
          <cell r="I2149" t="str">
            <v>Industrial Equipment</v>
          </cell>
          <cell r="J2149" t="str">
            <v>Other General Industrial Equipment</v>
          </cell>
          <cell r="N2149">
            <v>40982</v>
          </cell>
        </row>
        <row r="2150">
          <cell r="A2150" t="str">
            <v>2270003050</v>
          </cell>
          <cell r="B2150" t="str">
            <v>Nonroad</v>
          </cell>
          <cell r="C2150" t="str">
            <v>Off-highway Diesel /Industrial Equipt /Other Material H&amp;ling Equipt</v>
          </cell>
          <cell r="D2150" t="str">
            <v>Mobile - Non-Road Equipment - Diesel</v>
          </cell>
          <cell r="G2150" t="str">
            <v>Mobile Sources</v>
          </cell>
          <cell r="H2150" t="str">
            <v>Off-highway Vehicle Diesel</v>
          </cell>
          <cell r="I2150" t="str">
            <v>Industrial Equipment</v>
          </cell>
          <cell r="J2150" t="str">
            <v>Other Material Handling Equipment</v>
          </cell>
          <cell r="N2150">
            <v>40982</v>
          </cell>
        </row>
        <row r="2151">
          <cell r="A2151" t="str">
            <v>2270003060</v>
          </cell>
          <cell r="B2151" t="str">
            <v>Nonroad</v>
          </cell>
          <cell r="C2151" t="str">
            <v>Off-highway Diesel /Industrial Equipt /AC\Refrigeration</v>
          </cell>
          <cell r="D2151" t="str">
            <v>Mobile - Non-Road Equipment - Diesel</v>
          </cell>
          <cell r="G2151" t="str">
            <v>Mobile Sources</v>
          </cell>
          <cell r="H2151" t="str">
            <v>Off-highway Vehicle Diesel</v>
          </cell>
          <cell r="I2151" t="str">
            <v>Industrial Equipment</v>
          </cell>
          <cell r="J2151" t="str">
            <v>AC\Refrigeration</v>
          </cell>
          <cell r="M2151">
            <v>36504</v>
          </cell>
          <cell r="N2151">
            <v>40982</v>
          </cell>
        </row>
        <row r="2152">
          <cell r="A2152" t="str">
            <v>2270003070</v>
          </cell>
          <cell r="B2152" t="str">
            <v>Nonroad</v>
          </cell>
          <cell r="C2152" t="str">
            <v>Off-highway Diesel /Industrial Equipt /Terminal Tractors</v>
          </cell>
          <cell r="D2152" t="str">
            <v>Mobile - Non-Road Equipment - Diesel</v>
          </cell>
          <cell r="G2152" t="str">
            <v>Mobile Sources</v>
          </cell>
          <cell r="H2152" t="str">
            <v>Off-highway Vehicle Diesel</v>
          </cell>
          <cell r="I2152" t="str">
            <v>Industrial Equipment</v>
          </cell>
          <cell r="J2152" t="str">
            <v>Terminal Tractors</v>
          </cell>
          <cell r="M2152">
            <v>36504</v>
          </cell>
          <cell r="N2152">
            <v>40982</v>
          </cell>
        </row>
        <row r="2153">
          <cell r="A2153" t="str">
            <v>2270004000</v>
          </cell>
          <cell r="B2153" t="str">
            <v>Nonroad</v>
          </cell>
          <cell r="C2153" t="str">
            <v>Off-highway Diesel /Lawn &amp; Garden Equipt /All</v>
          </cell>
          <cell r="D2153" t="str">
            <v>Mobile - Non-Road Equipment - Diesel</v>
          </cell>
          <cell r="G2153" t="str">
            <v>Mobile Sources</v>
          </cell>
          <cell r="H2153" t="str">
            <v>Off-highway Vehicle Diesel</v>
          </cell>
          <cell r="I2153" t="str">
            <v>Lawn and Garden Equipment</v>
          </cell>
          <cell r="J2153" t="str">
            <v>All</v>
          </cell>
          <cell r="L2153" t="str">
            <v>2005</v>
          </cell>
          <cell r="N2153">
            <v>40982</v>
          </cell>
        </row>
        <row r="2154">
          <cell r="A2154" t="str">
            <v>2270004010</v>
          </cell>
          <cell r="B2154" t="str">
            <v>Nonroad</v>
          </cell>
          <cell r="C2154" t="str">
            <v>Off-highway Diesel /Lawn &amp; Garden Equipt /Lawn Mowers (Residential)</v>
          </cell>
          <cell r="D2154" t="str">
            <v>Mobile - Non-Road Equipment - Diesel</v>
          </cell>
          <cell r="G2154" t="str">
            <v>Mobile Sources</v>
          </cell>
          <cell r="H2154" t="str">
            <v>Off-highway Vehicle Diesel</v>
          </cell>
          <cell r="I2154" t="str">
            <v>Lawn and Garden Equipment</v>
          </cell>
          <cell r="J2154" t="str">
            <v>Lawn Mowers (Residential)</v>
          </cell>
          <cell r="L2154" t="str">
            <v>2005</v>
          </cell>
          <cell r="N2154">
            <v>40982</v>
          </cell>
        </row>
        <row r="2155">
          <cell r="A2155" t="str">
            <v>2270004011</v>
          </cell>
          <cell r="B2155" t="str">
            <v>Nonroad</v>
          </cell>
          <cell r="C2155" t="str">
            <v>Off-highway Diesel /Lawn &amp; Garden Equipt /Lawn Mowers (Commercial)</v>
          </cell>
          <cell r="D2155" t="str">
            <v>Mobile - Non-Road Equipment - Diesel</v>
          </cell>
          <cell r="G2155" t="str">
            <v>Mobile Sources</v>
          </cell>
          <cell r="H2155" t="str">
            <v>Off-highway Vehicle Diesel</v>
          </cell>
          <cell r="I2155" t="str">
            <v>Lawn and Garden Equipment</v>
          </cell>
          <cell r="J2155" t="str">
            <v>Lawn Mowers (Commercial)</v>
          </cell>
          <cell r="L2155" t="str">
            <v>2005</v>
          </cell>
          <cell r="M2155">
            <v>36504</v>
          </cell>
          <cell r="N2155">
            <v>40982</v>
          </cell>
        </row>
        <row r="2156">
          <cell r="A2156" t="str">
            <v>2270004015</v>
          </cell>
          <cell r="B2156" t="str">
            <v>Nonroad</v>
          </cell>
          <cell r="C2156" t="str">
            <v>Off-highway Diesel /Lawn &amp; Garden Equipt /Rotary Tillers &lt; 6 HP (Residential)</v>
          </cell>
          <cell r="D2156" t="str">
            <v>Mobile - Non-Road Equipment - Diesel</v>
          </cell>
          <cell r="G2156" t="str">
            <v>Mobile Sources</v>
          </cell>
          <cell r="H2156" t="str">
            <v>Off-highway Vehicle Diesel</v>
          </cell>
          <cell r="I2156" t="str">
            <v>Lawn and Garden Equipment</v>
          </cell>
          <cell r="J2156" t="str">
            <v>Rotary Tillers &lt; 6 HP (Residential)</v>
          </cell>
          <cell r="L2156" t="str">
            <v>2005</v>
          </cell>
          <cell r="N2156">
            <v>40982</v>
          </cell>
        </row>
        <row r="2157">
          <cell r="A2157" t="str">
            <v>2270004016</v>
          </cell>
          <cell r="B2157" t="str">
            <v>Nonroad</v>
          </cell>
          <cell r="C2157" t="str">
            <v>Off-highway Diesel /Lawn &amp; Garden Equipt /Rotary Tillers &lt; 6 HP (Commercial)</v>
          </cell>
          <cell r="D2157" t="str">
            <v>Mobile - Non-Road Equipment - Diesel</v>
          </cell>
          <cell r="G2157" t="str">
            <v>Mobile Sources</v>
          </cell>
          <cell r="H2157" t="str">
            <v>Off-highway Vehicle Diesel</v>
          </cell>
          <cell r="I2157" t="str">
            <v>Lawn and Garden Equipment</v>
          </cell>
          <cell r="J2157" t="str">
            <v>Rotary Tillers &lt; 6 HP (Commercial)</v>
          </cell>
          <cell r="L2157" t="str">
            <v>2005</v>
          </cell>
          <cell r="M2157">
            <v>36504</v>
          </cell>
          <cell r="N2157">
            <v>40982</v>
          </cell>
        </row>
        <row r="2158">
          <cell r="A2158" t="str">
            <v>2270004020</v>
          </cell>
          <cell r="B2158" t="str">
            <v>Nonroad</v>
          </cell>
          <cell r="C2158" t="str">
            <v>Off-highway Diesel /Lawn &amp; Garden Equipt /Chain Saws &lt; 6 HP (Residential)</v>
          </cell>
          <cell r="D2158" t="str">
            <v>Mobile - Non-Road Equipment - Diesel</v>
          </cell>
          <cell r="G2158" t="str">
            <v>Mobile Sources</v>
          </cell>
          <cell r="H2158" t="str">
            <v>Off-highway Vehicle Diesel</v>
          </cell>
          <cell r="I2158" t="str">
            <v>Lawn and Garden Equipment</v>
          </cell>
          <cell r="J2158" t="str">
            <v>Chain Saws &lt; 6 HP (Residential)</v>
          </cell>
          <cell r="L2158" t="str">
            <v>2005</v>
          </cell>
          <cell r="N2158">
            <v>40982</v>
          </cell>
        </row>
        <row r="2159">
          <cell r="A2159" t="str">
            <v>2270004021</v>
          </cell>
          <cell r="B2159" t="str">
            <v>Nonroad</v>
          </cell>
          <cell r="C2159" t="str">
            <v>Off-highway Diesel /Lawn &amp; Garden Equipt /Chain Saws &lt; 6 HP (Commercial)</v>
          </cell>
          <cell r="D2159" t="str">
            <v>Mobile - Non-Road Equipment - Diesel</v>
          </cell>
          <cell r="G2159" t="str">
            <v>Mobile Sources</v>
          </cell>
          <cell r="H2159" t="str">
            <v>Off-highway Vehicle Diesel</v>
          </cell>
          <cell r="I2159" t="str">
            <v>Lawn and Garden Equipment</v>
          </cell>
          <cell r="J2159" t="str">
            <v>Chain Saws &lt; 6 HP (Commercial)</v>
          </cell>
          <cell r="L2159" t="str">
            <v>2005</v>
          </cell>
          <cell r="M2159">
            <v>36504</v>
          </cell>
          <cell r="N2159">
            <v>40982</v>
          </cell>
        </row>
        <row r="2160">
          <cell r="A2160" t="str">
            <v>2270004025</v>
          </cell>
          <cell r="B2160" t="str">
            <v>Nonroad</v>
          </cell>
          <cell r="C2160" t="str">
            <v>Off-highway Diesel /Lawn &amp; Garden Equipt /Trimmers/Edgers/Brush Cutters (Residential)</v>
          </cell>
          <cell r="D2160" t="str">
            <v>Mobile - Non-Road Equipment - Diesel</v>
          </cell>
          <cell r="G2160" t="str">
            <v>Mobile Sources</v>
          </cell>
          <cell r="H2160" t="str">
            <v>Off-highway Vehicle Diesel</v>
          </cell>
          <cell r="I2160" t="str">
            <v>Lawn and Garden Equipment</v>
          </cell>
          <cell r="J2160" t="str">
            <v>Trimmers/Edgers/Brush Cutters (Residential)</v>
          </cell>
          <cell r="L2160" t="str">
            <v>2005</v>
          </cell>
          <cell r="N2160">
            <v>40982</v>
          </cell>
        </row>
        <row r="2161">
          <cell r="A2161" t="str">
            <v>2270004026</v>
          </cell>
          <cell r="B2161" t="str">
            <v>Nonroad</v>
          </cell>
          <cell r="C2161" t="str">
            <v>Off-highway Diesel /Lawn &amp; Garden Equipt /Trimmers/Edgers/Brush Cutters (Commercial)</v>
          </cell>
          <cell r="D2161" t="str">
            <v>Mobile - Non-Road Equipment - Diesel</v>
          </cell>
          <cell r="G2161" t="str">
            <v>Mobile Sources</v>
          </cell>
          <cell r="H2161" t="str">
            <v>Off-highway Vehicle Diesel</v>
          </cell>
          <cell r="I2161" t="str">
            <v>Lawn and Garden Equipment</v>
          </cell>
          <cell r="J2161" t="str">
            <v>Trimmers/Edgers/Brush Cutters (Commercial)</v>
          </cell>
          <cell r="L2161" t="str">
            <v>2005</v>
          </cell>
          <cell r="M2161">
            <v>36504</v>
          </cell>
          <cell r="N2161">
            <v>40982</v>
          </cell>
        </row>
        <row r="2162">
          <cell r="A2162" t="str">
            <v>2270004030</v>
          </cell>
          <cell r="B2162" t="str">
            <v>Nonroad</v>
          </cell>
          <cell r="C2162" t="str">
            <v>Off-highway Diesel /Lawn &amp; Garden Equipt /Leafblowers/Vacuums (Residential)</v>
          </cell>
          <cell r="D2162" t="str">
            <v>Mobile - Non-Road Equipment - Diesel</v>
          </cell>
          <cell r="G2162" t="str">
            <v>Mobile Sources</v>
          </cell>
          <cell r="H2162" t="str">
            <v>Off-highway Vehicle Diesel</v>
          </cell>
          <cell r="I2162" t="str">
            <v>Lawn and Garden Equipment</v>
          </cell>
          <cell r="J2162" t="str">
            <v>Leafblowers/Vacuums (Residential)</v>
          </cell>
          <cell r="L2162" t="str">
            <v>2005</v>
          </cell>
          <cell r="N2162">
            <v>40982</v>
          </cell>
        </row>
        <row r="2163">
          <cell r="A2163" t="str">
            <v>2270004031</v>
          </cell>
          <cell r="B2163" t="str">
            <v>Nonroad</v>
          </cell>
          <cell r="C2163" t="str">
            <v>Off-highway Diesel /Lawn &amp; Garden Equipt /Leafblowers/Vacuums (Commercial)</v>
          </cell>
          <cell r="D2163" t="str">
            <v>Mobile - Non-Road Equipment - Diesel</v>
          </cell>
          <cell r="G2163" t="str">
            <v>Mobile Sources</v>
          </cell>
          <cell r="H2163" t="str">
            <v>Off-highway Vehicle Diesel</v>
          </cell>
          <cell r="I2163" t="str">
            <v>Lawn and Garden Equipment</v>
          </cell>
          <cell r="J2163" t="str">
            <v>Leafblowers/Vacuums (Commercial)</v>
          </cell>
          <cell r="M2163">
            <v>36504</v>
          </cell>
          <cell r="N2163">
            <v>40982</v>
          </cell>
        </row>
        <row r="2164">
          <cell r="A2164" t="str">
            <v>2270004035</v>
          </cell>
          <cell r="B2164" t="str">
            <v>Nonroad</v>
          </cell>
          <cell r="C2164" t="str">
            <v>Off-highway Diesel /Lawn &amp; Garden Equipt /Snowblowers (Residential)</v>
          </cell>
          <cell r="D2164" t="str">
            <v>Mobile - Non-Road Equipment - Diesel</v>
          </cell>
          <cell r="G2164" t="str">
            <v>Mobile Sources</v>
          </cell>
          <cell r="H2164" t="str">
            <v>Off-highway Vehicle Diesel</v>
          </cell>
          <cell r="I2164" t="str">
            <v>Lawn and Garden Equipment</v>
          </cell>
          <cell r="J2164" t="str">
            <v>Snowblowers (Residential)</v>
          </cell>
          <cell r="L2164" t="str">
            <v>2005</v>
          </cell>
          <cell r="N2164">
            <v>40982</v>
          </cell>
        </row>
        <row r="2165">
          <cell r="A2165" t="str">
            <v>2270004036</v>
          </cell>
          <cell r="B2165" t="str">
            <v>Nonroad</v>
          </cell>
          <cell r="C2165" t="str">
            <v>Off-highway Diesel /Lawn &amp; Garden Equipt /Snowblowers (Commercial)</v>
          </cell>
          <cell r="D2165" t="str">
            <v>Mobile - Non-Road Equipment - Diesel</v>
          </cell>
          <cell r="G2165" t="str">
            <v>Mobile Sources</v>
          </cell>
          <cell r="H2165" t="str">
            <v>Off-highway Vehicle Diesel</v>
          </cell>
          <cell r="I2165" t="str">
            <v>Lawn and Garden Equipment</v>
          </cell>
          <cell r="J2165" t="str">
            <v>Snowblowers (Commercial)</v>
          </cell>
          <cell r="M2165">
            <v>36504</v>
          </cell>
          <cell r="N2165">
            <v>40982</v>
          </cell>
        </row>
        <row r="2166">
          <cell r="A2166" t="str">
            <v>2270004040</v>
          </cell>
          <cell r="B2166" t="str">
            <v>Nonroad</v>
          </cell>
          <cell r="C2166" t="str">
            <v>Off-highway Diesel /Lawn &amp; Garden Equipt /Rear Engine Riding Mowers (Residential)</v>
          </cell>
          <cell r="D2166" t="str">
            <v>Mobile - Non-Road Equipment - Diesel</v>
          </cell>
          <cell r="G2166" t="str">
            <v>Mobile Sources</v>
          </cell>
          <cell r="H2166" t="str">
            <v>Off-highway Vehicle Diesel</v>
          </cell>
          <cell r="I2166" t="str">
            <v>Lawn and Garden Equipment</v>
          </cell>
          <cell r="J2166" t="str">
            <v>Rear Engine Riding Mowers (Residential)</v>
          </cell>
          <cell r="L2166" t="str">
            <v>2005</v>
          </cell>
          <cell r="N2166">
            <v>40982</v>
          </cell>
        </row>
        <row r="2167">
          <cell r="A2167" t="str">
            <v>2270004041</v>
          </cell>
          <cell r="B2167" t="str">
            <v>Nonroad</v>
          </cell>
          <cell r="C2167" t="str">
            <v>Off-highway Diesel /Lawn &amp; Garden Equipt /Rear Engine Riding Mowers (Commercial)</v>
          </cell>
          <cell r="D2167" t="str">
            <v>Mobile - Non-Road Equipment - Diesel</v>
          </cell>
          <cell r="G2167" t="str">
            <v>Mobile Sources</v>
          </cell>
          <cell r="H2167" t="str">
            <v>Off-highway Vehicle Diesel</v>
          </cell>
          <cell r="I2167" t="str">
            <v>Lawn and Garden Equipment</v>
          </cell>
          <cell r="J2167" t="str">
            <v>Rear Engine Riding Mowers (Commercial)</v>
          </cell>
          <cell r="L2167" t="str">
            <v>2005</v>
          </cell>
          <cell r="M2167">
            <v>36504</v>
          </cell>
          <cell r="N2167">
            <v>40982</v>
          </cell>
        </row>
        <row r="2168">
          <cell r="A2168" t="str">
            <v>2270004045</v>
          </cell>
          <cell r="B2168" t="str">
            <v>Nonroad</v>
          </cell>
          <cell r="C2168" t="str">
            <v>Off-highway Diesel /Lawn &amp; Garden Equipt /Front Mowers (Residential)</v>
          </cell>
          <cell r="D2168" t="str">
            <v>Mobile - Non-Road Equipment - Diesel</v>
          </cell>
          <cell r="G2168" t="str">
            <v>Mobile Sources</v>
          </cell>
          <cell r="H2168" t="str">
            <v>Off-highway Vehicle Diesel</v>
          </cell>
          <cell r="I2168" t="str">
            <v>Lawn and Garden Equipment</v>
          </cell>
          <cell r="J2168" t="str">
            <v>Front Mowers (Residential)</v>
          </cell>
          <cell r="L2168" t="str">
            <v>2005</v>
          </cell>
          <cell r="N2168">
            <v>40982</v>
          </cell>
        </row>
        <row r="2169">
          <cell r="A2169" t="str">
            <v>2270004046</v>
          </cell>
          <cell r="B2169" t="str">
            <v>Nonroad</v>
          </cell>
          <cell r="C2169" t="str">
            <v>Off-highway Diesel /Lawn &amp; Garden Equipt /Front Mowers (Commercial)</v>
          </cell>
          <cell r="D2169" t="str">
            <v>Mobile - Non-Road Equipment - Diesel</v>
          </cell>
          <cell r="G2169" t="str">
            <v>Mobile Sources</v>
          </cell>
          <cell r="H2169" t="str">
            <v>Off-highway Vehicle Diesel</v>
          </cell>
          <cell r="I2169" t="str">
            <v>Lawn and Garden Equipment</v>
          </cell>
          <cell r="J2169" t="str">
            <v>Front Mowers (Commercial)</v>
          </cell>
          <cell r="M2169">
            <v>36504</v>
          </cell>
          <cell r="N2169">
            <v>40982</v>
          </cell>
        </row>
        <row r="2170">
          <cell r="A2170" t="str">
            <v>2270004050</v>
          </cell>
          <cell r="B2170" t="str">
            <v>Nonroad</v>
          </cell>
          <cell r="C2170" t="str">
            <v>Off-highway Diesel /Lawn &amp; Garden Equipt /Shredders &lt; 6 HP (Residential)</v>
          </cell>
          <cell r="D2170" t="str">
            <v>Mobile - Non-Road Equipment - Diesel</v>
          </cell>
          <cell r="G2170" t="str">
            <v>Mobile Sources</v>
          </cell>
          <cell r="H2170" t="str">
            <v>Off-highway Vehicle Diesel</v>
          </cell>
          <cell r="I2170" t="str">
            <v>Lawn and Garden Equipment</v>
          </cell>
          <cell r="J2170" t="str">
            <v>Shredders &lt; 6 HP (Residential)</v>
          </cell>
          <cell r="L2170" t="str">
            <v>2005</v>
          </cell>
          <cell r="N2170">
            <v>40982</v>
          </cell>
        </row>
        <row r="2171">
          <cell r="A2171" t="str">
            <v>2270004051</v>
          </cell>
          <cell r="B2171" t="str">
            <v>Nonroad</v>
          </cell>
          <cell r="C2171" t="str">
            <v>Off-highway Diesel /Lawn &amp; Garden Equipt /Shredders &lt; 6 HP (Commercial)</v>
          </cell>
          <cell r="D2171" t="str">
            <v>Mobile - Non-Road Equipment - Diesel</v>
          </cell>
          <cell r="G2171" t="str">
            <v>Mobile Sources</v>
          </cell>
          <cell r="H2171" t="str">
            <v>Off-highway Vehicle Diesel</v>
          </cell>
          <cell r="I2171" t="str">
            <v>Lawn and Garden Equipment</v>
          </cell>
          <cell r="J2171" t="str">
            <v>Shredders &lt; 6 HP (Commercial)</v>
          </cell>
          <cell r="L2171" t="str">
            <v>2005</v>
          </cell>
          <cell r="M2171">
            <v>36504</v>
          </cell>
          <cell r="N2171">
            <v>40982</v>
          </cell>
        </row>
        <row r="2172">
          <cell r="A2172" t="str">
            <v>2270004055</v>
          </cell>
          <cell r="B2172" t="str">
            <v>Nonroad</v>
          </cell>
          <cell r="C2172" t="str">
            <v>Off-highway Diesel /Lawn &amp; Garden Equipt /Lawn &amp; Garden Tractors (Residential)</v>
          </cell>
          <cell r="D2172" t="str">
            <v>Mobile - Non-Road Equipment - Diesel</v>
          </cell>
          <cell r="G2172" t="str">
            <v>Mobile Sources</v>
          </cell>
          <cell r="H2172" t="str">
            <v>Off-highway Vehicle Diesel</v>
          </cell>
          <cell r="I2172" t="str">
            <v>Lawn and Garden Equipment</v>
          </cell>
          <cell r="J2172" t="str">
            <v>Lawn and Garden Tractors (Residential)</v>
          </cell>
          <cell r="L2172" t="str">
            <v>2005</v>
          </cell>
          <cell r="N2172">
            <v>40982</v>
          </cell>
        </row>
        <row r="2173">
          <cell r="A2173" t="str">
            <v>2270004056</v>
          </cell>
          <cell r="B2173" t="str">
            <v>Nonroad</v>
          </cell>
          <cell r="C2173" t="str">
            <v>Off-highway Diesel /Lawn &amp; Garden Equipt /Lawn &amp; Garden Tractors (Commercial)</v>
          </cell>
          <cell r="D2173" t="str">
            <v>Mobile - Non-Road Equipment - Diesel</v>
          </cell>
          <cell r="G2173" t="str">
            <v>Mobile Sources</v>
          </cell>
          <cell r="H2173" t="str">
            <v>Off-highway Vehicle Diesel</v>
          </cell>
          <cell r="I2173" t="str">
            <v>Lawn and Garden Equipment</v>
          </cell>
          <cell r="J2173" t="str">
            <v>Lawn and Garden Tractors (Commercial)</v>
          </cell>
          <cell r="M2173">
            <v>36504</v>
          </cell>
          <cell r="N2173">
            <v>40982</v>
          </cell>
        </row>
        <row r="2174">
          <cell r="A2174" t="str">
            <v>2270004060</v>
          </cell>
          <cell r="B2174" t="str">
            <v>Nonroad</v>
          </cell>
          <cell r="C2174" t="str">
            <v>Off-highway Diesel /Lawn &amp; Garden Equipt /Wood Splitters (Residential)</v>
          </cell>
          <cell r="D2174" t="str">
            <v>Mobile - Non-Road Equipment - Diesel</v>
          </cell>
          <cell r="G2174" t="str">
            <v>Mobile Sources</v>
          </cell>
          <cell r="H2174" t="str">
            <v>Off-highway Vehicle Diesel</v>
          </cell>
          <cell r="I2174" t="str">
            <v>Lawn and Garden Equipment</v>
          </cell>
          <cell r="J2174" t="str">
            <v>Wood Splitters (Residential)</v>
          </cell>
          <cell r="L2174" t="str">
            <v>2005</v>
          </cell>
          <cell r="N2174">
            <v>40982</v>
          </cell>
        </row>
        <row r="2175">
          <cell r="A2175" t="str">
            <v>2270004061</v>
          </cell>
          <cell r="B2175" t="str">
            <v>Nonroad</v>
          </cell>
          <cell r="C2175" t="str">
            <v>Off-highway Diesel /Lawn &amp; Garden Equipt /Wood Splitters (Commercial)</v>
          </cell>
          <cell r="D2175" t="str">
            <v>Mobile - Non-Road Equipment - Diesel</v>
          </cell>
          <cell r="G2175" t="str">
            <v>Mobile Sources</v>
          </cell>
          <cell r="H2175" t="str">
            <v>Off-highway Vehicle Diesel</v>
          </cell>
          <cell r="I2175" t="str">
            <v>Lawn and Garden Equipment</v>
          </cell>
          <cell r="J2175" t="str">
            <v>Wood Splitters (Commercial)</v>
          </cell>
          <cell r="L2175" t="str">
            <v>2005</v>
          </cell>
          <cell r="M2175">
            <v>36504</v>
          </cell>
          <cell r="N2175">
            <v>40982</v>
          </cell>
        </row>
        <row r="2176">
          <cell r="A2176" t="str">
            <v>2270004065</v>
          </cell>
          <cell r="B2176" t="str">
            <v>Nonroad</v>
          </cell>
          <cell r="C2176" t="str">
            <v>Off-highway Diesel /Lawn &amp; Garden Equipt /Chippers/Stump Grinders (Residential)</v>
          </cell>
          <cell r="D2176" t="str">
            <v>Mobile - Non-Road Equipment - Diesel</v>
          </cell>
          <cell r="G2176" t="str">
            <v>Mobile Sources</v>
          </cell>
          <cell r="H2176" t="str">
            <v>Off-highway Vehicle Diesel</v>
          </cell>
          <cell r="I2176" t="str">
            <v>Lawn and Garden Equipment</v>
          </cell>
          <cell r="J2176" t="str">
            <v>Chippers/Stump Grinders (Residential)</v>
          </cell>
          <cell r="L2176" t="str">
            <v>2005</v>
          </cell>
          <cell r="N2176">
            <v>40982</v>
          </cell>
        </row>
        <row r="2177">
          <cell r="A2177" t="str">
            <v>2270004066</v>
          </cell>
          <cell r="B2177" t="str">
            <v>Nonroad</v>
          </cell>
          <cell r="C2177" t="str">
            <v>Off-highway Diesel /Lawn &amp; Garden Equipt /Chippers/Stump Grinders (Commercial)</v>
          </cell>
          <cell r="D2177" t="str">
            <v>Mobile - Non-Road Equipment - Diesel</v>
          </cell>
          <cell r="G2177" t="str">
            <v>Mobile Sources</v>
          </cell>
          <cell r="H2177" t="str">
            <v>Off-highway Vehicle Diesel</v>
          </cell>
          <cell r="I2177" t="str">
            <v>Lawn and Garden Equipment</v>
          </cell>
          <cell r="J2177" t="str">
            <v>Chippers/Stump Grinders (Commercial)</v>
          </cell>
          <cell r="M2177">
            <v>36504</v>
          </cell>
          <cell r="N2177">
            <v>40982</v>
          </cell>
        </row>
        <row r="2178">
          <cell r="A2178" t="str">
            <v>2270004070</v>
          </cell>
          <cell r="B2178" t="str">
            <v>Nonroad</v>
          </cell>
          <cell r="C2178" t="str">
            <v>Off-highway Diesel /Lawn &amp; Garden Equipt /Commercial Turf Equipt</v>
          </cell>
          <cell r="D2178" t="str">
            <v>Mobile - Non-Road Equipment - Diesel</v>
          </cell>
          <cell r="G2178" t="str">
            <v>Mobile Sources</v>
          </cell>
          <cell r="H2178" t="str">
            <v>Off-highway Vehicle Diesel</v>
          </cell>
          <cell r="I2178" t="str">
            <v>Lawn and Garden Equipment</v>
          </cell>
          <cell r="J2178" t="str">
            <v>Commercial Turf Equipment</v>
          </cell>
          <cell r="K2178" t="str">
            <v>2270004071</v>
          </cell>
          <cell r="L2178" t="str">
            <v>2005</v>
          </cell>
          <cell r="N2178">
            <v>40982</v>
          </cell>
        </row>
        <row r="2179">
          <cell r="A2179" t="str">
            <v>2270004071</v>
          </cell>
          <cell r="B2179" t="str">
            <v>Nonroad</v>
          </cell>
          <cell r="C2179" t="str">
            <v>Off-highway Diesel /Lawn &amp; Garden Equipt /Turf Equipt (Commercial)</v>
          </cell>
          <cell r="D2179" t="str">
            <v>Mobile - Non-Road Equipment - Diesel</v>
          </cell>
          <cell r="G2179" t="str">
            <v>Mobile Sources</v>
          </cell>
          <cell r="H2179" t="str">
            <v>Off-highway Vehicle Diesel</v>
          </cell>
          <cell r="I2179" t="str">
            <v>Lawn and Garden Equipment</v>
          </cell>
          <cell r="J2179" t="str">
            <v>Turf Equipment (Commercial)</v>
          </cell>
          <cell r="M2179">
            <v>36504</v>
          </cell>
          <cell r="N2179">
            <v>40982</v>
          </cell>
        </row>
        <row r="2180">
          <cell r="A2180" t="str">
            <v>2270004075</v>
          </cell>
          <cell r="B2180" t="str">
            <v>Nonroad</v>
          </cell>
          <cell r="C2180" t="str">
            <v>Off-highway Diesel /Lawn &amp; Garden Equipt /Other Lawn &amp; Garden Equipt (Residential)</v>
          </cell>
          <cell r="D2180" t="str">
            <v>Mobile - Non-Road Equipment - Diesel</v>
          </cell>
          <cell r="G2180" t="str">
            <v>Mobile Sources</v>
          </cell>
          <cell r="H2180" t="str">
            <v>Off-highway Vehicle Diesel</v>
          </cell>
          <cell r="I2180" t="str">
            <v>Lawn and Garden Equipment</v>
          </cell>
          <cell r="J2180" t="str">
            <v>Other Lawn and Garden Equipment (Residential)</v>
          </cell>
          <cell r="L2180" t="str">
            <v>2005</v>
          </cell>
          <cell r="N2180">
            <v>40982</v>
          </cell>
        </row>
        <row r="2181">
          <cell r="A2181" t="str">
            <v>2270004076</v>
          </cell>
          <cell r="B2181" t="str">
            <v>Nonroad</v>
          </cell>
          <cell r="C2181" t="str">
            <v>Off-highway Diesel /Lawn &amp; Garden Equipt /Other Lawn &amp; Garden Equipt (Commercial)</v>
          </cell>
          <cell r="D2181" t="str">
            <v>Mobile - Non-Road Equipment - Diesel</v>
          </cell>
          <cell r="G2181" t="str">
            <v>Mobile Sources</v>
          </cell>
          <cell r="H2181" t="str">
            <v>Off-highway Vehicle Diesel</v>
          </cell>
          <cell r="I2181" t="str">
            <v>Lawn and Garden Equipment</v>
          </cell>
          <cell r="J2181" t="str">
            <v>Other Lawn and Garden Equipment (Commercial)</v>
          </cell>
          <cell r="M2181">
            <v>36504</v>
          </cell>
          <cell r="N2181">
            <v>40982</v>
          </cell>
        </row>
        <row r="2182">
          <cell r="A2182" t="str">
            <v>2270005000</v>
          </cell>
          <cell r="B2182" t="str">
            <v>Nonroad</v>
          </cell>
          <cell r="C2182" t="str">
            <v>Off-highway Diesel /Agricultural Equipt /Total</v>
          </cell>
          <cell r="D2182" t="str">
            <v>Mobile - Non-Road Equipment - Diesel</v>
          </cell>
          <cell r="G2182" t="str">
            <v>Mobile Sources</v>
          </cell>
          <cell r="H2182" t="str">
            <v>Off-highway Vehicle Diesel</v>
          </cell>
          <cell r="I2182" t="str">
            <v>Agricultural Equipment</v>
          </cell>
          <cell r="J2182" t="str">
            <v>Total</v>
          </cell>
          <cell r="L2182" t="str">
            <v>2005</v>
          </cell>
          <cell r="N2182">
            <v>40982</v>
          </cell>
        </row>
        <row r="2183">
          <cell r="A2183" t="str">
            <v>2270005010</v>
          </cell>
          <cell r="B2183" t="str">
            <v>Nonroad</v>
          </cell>
          <cell r="C2183" t="str">
            <v>Off-highway Diesel /Agricultural Equipt /2-Wheel Tractors</v>
          </cell>
          <cell r="D2183" t="str">
            <v>Mobile - Non-Road Equipment - Diesel</v>
          </cell>
          <cell r="G2183" t="str">
            <v>Mobile Sources</v>
          </cell>
          <cell r="H2183" t="str">
            <v>Off-highway Vehicle Diesel</v>
          </cell>
          <cell r="I2183" t="str">
            <v>Agricultural Equipment</v>
          </cell>
          <cell r="J2183" t="str">
            <v>2-Wheel Tractors</v>
          </cell>
          <cell r="N2183">
            <v>40982</v>
          </cell>
        </row>
        <row r="2184">
          <cell r="A2184" t="str">
            <v>2270005015</v>
          </cell>
          <cell r="B2184" t="str">
            <v>Nonroad</v>
          </cell>
          <cell r="C2184" t="str">
            <v>Off-highway Diesel /Agricultural Equipt /Agricultural Tractors</v>
          </cell>
          <cell r="D2184" t="str">
            <v>Mobile - Non-Road Equipment - Diesel</v>
          </cell>
          <cell r="G2184" t="str">
            <v>Mobile Sources</v>
          </cell>
          <cell r="H2184" t="str">
            <v>Off-highway Vehicle Diesel</v>
          </cell>
          <cell r="I2184" t="str">
            <v>Agricultural Equipment</v>
          </cell>
          <cell r="J2184" t="str">
            <v>Agricultural Tractors</v>
          </cell>
          <cell r="N2184">
            <v>40982</v>
          </cell>
        </row>
        <row r="2185">
          <cell r="A2185" t="str">
            <v>2270005020</v>
          </cell>
          <cell r="B2185" t="str">
            <v>Nonroad</v>
          </cell>
          <cell r="C2185" t="str">
            <v>Off-highway Diesel /Agricultural Equipt /Combines</v>
          </cell>
          <cell r="D2185" t="str">
            <v>Mobile - Non-Road Equipment - Diesel</v>
          </cell>
          <cell r="G2185" t="str">
            <v>Mobile Sources</v>
          </cell>
          <cell r="H2185" t="str">
            <v>Off-highway Vehicle Diesel</v>
          </cell>
          <cell r="I2185" t="str">
            <v>Agricultural Equipment</v>
          </cell>
          <cell r="J2185" t="str">
            <v>Combines</v>
          </cell>
          <cell r="N2185">
            <v>40982</v>
          </cell>
        </row>
        <row r="2186">
          <cell r="A2186" t="str">
            <v>2270005025</v>
          </cell>
          <cell r="B2186" t="str">
            <v>Nonroad</v>
          </cell>
          <cell r="C2186" t="str">
            <v>Off-highway Diesel /Agricultural Equipt /Balers</v>
          </cell>
          <cell r="D2186" t="str">
            <v>Mobile - Non-Road Equipment - Diesel</v>
          </cell>
          <cell r="G2186" t="str">
            <v>Mobile Sources</v>
          </cell>
          <cell r="H2186" t="str">
            <v>Off-highway Vehicle Diesel</v>
          </cell>
          <cell r="I2186" t="str">
            <v>Agricultural Equipment</v>
          </cell>
          <cell r="J2186" t="str">
            <v>Balers</v>
          </cell>
          <cell r="N2186">
            <v>40982</v>
          </cell>
        </row>
        <row r="2187">
          <cell r="A2187" t="str">
            <v>2270005030</v>
          </cell>
          <cell r="B2187" t="str">
            <v>Nonroad</v>
          </cell>
          <cell r="C2187" t="str">
            <v>Off-highway Diesel /Agricultural Equipt /Agricultural Mowers</v>
          </cell>
          <cell r="D2187" t="str">
            <v>Mobile - Non-Road Equipment - Diesel</v>
          </cell>
          <cell r="G2187" t="str">
            <v>Mobile Sources</v>
          </cell>
          <cell r="H2187" t="str">
            <v>Off-highway Vehicle Diesel</v>
          </cell>
          <cell r="I2187" t="str">
            <v>Agricultural Equipment</v>
          </cell>
          <cell r="J2187" t="str">
            <v>Agricultural Mowers</v>
          </cell>
          <cell r="N2187">
            <v>40982</v>
          </cell>
        </row>
        <row r="2188">
          <cell r="A2188" t="str">
            <v>2270005035</v>
          </cell>
          <cell r="B2188" t="str">
            <v>Nonroad</v>
          </cell>
          <cell r="C2188" t="str">
            <v>Off-highway Diesel /Agricultural Equipt /Sprayers</v>
          </cell>
          <cell r="D2188" t="str">
            <v>Mobile - Non-Road Equipment - Diesel</v>
          </cell>
          <cell r="G2188" t="str">
            <v>Mobile Sources</v>
          </cell>
          <cell r="H2188" t="str">
            <v>Off-highway Vehicle Diesel</v>
          </cell>
          <cell r="I2188" t="str">
            <v>Agricultural Equipment</v>
          </cell>
          <cell r="J2188" t="str">
            <v>Sprayers</v>
          </cell>
          <cell r="N2188">
            <v>40982</v>
          </cell>
        </row>
        <row r="2189">
          <cell r="A2189" t="str">
            <v>2270005040</v>
          </cell>
          <cell r="B2189" t="str">
            <v>Nonroad</v>
          </cell>
          <cell r="C2189" t="str">
            <v>Off-highway Diesel /Agricultural Equipt /Tillers : 6 HP</v>
          </cell>
          <cell r="D2189" t="str">
            <v>Mobile - Non-Road Equipment - Diesel</v>
          </cell>
          <cell r="G2189" t="str">
            <v>Mobile Sources</v>
          </cell>
          <cell r="H2189" t="str">
            <v>Off-highway Vehicle Diesel</v>
          </cell>
          <cell r="I2189" t="str">
            <v>Agricultural Equipment</v>
          </cell>
          <cell r="J2189" t="str">
            <v>Tillers : 6 HP</v>
          </cell>
          <cell r="N2189">
            <v>40982</v>
          </cell>
        </row>
        <row r="2190">
          <cell r="A2190" t="str">
            <v>2270005045</v>
          </cell>
          <cell r="B2190" t="str">
            <v>Nonroad</v>
          </cell>
          <cell r="C2190" t="str">
            <v>Off-highway Diesel /Agricultural Equipt /Swathers</v>
          </cell>
          <cell r="D2190" t="str">
            <v>Mobile - Non-Road Equipment - Diesel</v>
          </cell>
          <cell r="G2190" t="str">
            <v>Mobile Sources</v>
          </cell>
          <cell r="H2190" t="str">
            <v>Off-highway Vehicle Diesel</v>
          </cell>
          <cell r="I2190" t="str">
            <v>Agricultural Equipment</v>
          </cell>
          <cell r="J2190" t="str">
            <v>Swathers</v>
          </cell>
          <cell r="N2190">
            <v>40982</v>
          </cell>
        </row>
        <row r="2191">
          <cell r="A2191" t="str">
            <v>2270005050</v>
          </cell>
          <cell r="B2191" t="str">
            <v>Nonroad</v>
          </cell>
          <cell r="C2191" t="str">
            <v>Off-highway Diesel /Agricultural Equipt /Hydro-power Units</v>
          </cell>
          <cell r="D2191" t="str">
            <v>Mobile - Non-Road Equipment - Diesel</v>
          </cell>
          <cell r="G2191" t="str">
            <v>Mobile Sources</v>
          </cell>
          <cell r="H2191" t="str">
            <v>Off-highway Vehicle Diesel</v>
          </cell>
          <cell r="I2191" t="str">
            <v>Agricultural Equipment</v>
          </cell>
          <cell r="J2191" t="str">
            <v>Hydro-power Units</v>
          </cell>
          <cell r="K2191" t="str">
            <v>2270006035</v>
          </cell>
          <cell r="L2191" t="str">
            <v>2002</v>
          </cell>
          <cell r="N2191">
            <v>40982</v>
          </cell>
        </row>
        <row r="2192">
          <cell r="A2192" t="str">
            <v>2270005055</v>
          </cell>
          <cell r="B2192" t="str">
            <v>Nonroad</v>
          </cell>
          <cell r="C2192" t="str">
            <v>Off-highway Diesel /Agricultural Equipt /Other Agricultural Equipt</v>
          </cell>
          <cell r="D2192" t="str">
            <v>Mobile - Non-Road Equipment - Diesel</v>
          </cell>
          <cell r="G2192" t="str">
            <v>Mobile Sources</v>
          </cell>
          <cell r="H2192" t="str">
            <v>Off-highway Vehicle Diesel</v>
          </cell>
          <cell r="I2192" t="str">
            <v>Agricultural Equipment</v>
          </cell>
          <cell r="J2192" t="str">
            <v>Other Agricultural Equipment</v>
          </cell>
          <cell r="N2192">
            <v>40982</v>
          </cell>
        </row>
        <row r="2193">
          <cell r="A2193" t="str">
            <v>2270005060</v>
          </cell>
          <cell r="B2193" t="str">
            <v>Nonroad</v>
          </cell>
          <cell r="C2193" t="str">
            <v>Off-highway Diesel /Agricultural Equipt /Irrigation Sets</v>
          </cell>
          <cell r="D2193" t="str">
            <v>Mobile - Non-Road Equipment - Diesel</v>
          </cell>
          <cell r="G2193" t="str">
            <v>Mobile Sources</v>
          </cell>
          <cell r="H2193" t="str">
            <v>Off-highway Vehicle Diesel</v>
          </cell>
          <cell r="I2193" t="str">
            <v>Agricultural Equipment</v>
          </cell>
          <cell r="J2193" t="str">
            <v>Irrigation Sets</v>
          </cell>
          <cell r="M2193">
            <v>36504</v>
          </cell>
          <cell r="N2193">
            <v>40982</v>
          </cell>
        </row>
        <row r="2194">
          <cell r="A2194" t="str">
            <v>2270006000</v>
          </cell>
          <cell r="B2194" t="str">
            <v>Nonroad</v>
          </cell>
          <cell r="C2194" t="str">
            <v>Off-highway Diesel /Commercial Equipt /Total</v>
          </cell>
          <cell r="D2194" t="str">
            <v>Mobile - Non-Road Equipment - Diesel</v>
          </cell>
          <cell r="G2194" t="str">
            <v>Mobile Sources</v>
          </cell>
          <cell r="H2194" t="str">
            <v>Off-highway Vehicle Diesel</v>
          </cell>
          <cell r="I2194" t="str">
            <v>Commercial Equipment</v>
          </cell>
          <cell r="J2194" t="str">
            <v>Total</v>
          </cell>
          <cell r="L2194" t="str">
            <v>2005</v>
          </cell>
          <cell r="N2194">
            <v>40982</v>
          </cell>
        </row>
        <row r="2195">
          <cell r="A2195" t="str">
            <v>2270006005</v>
          </cell>
          <cell r="B2195" t="str">
            <v>Nonroad</v>
          </cell>
          <cell r="C2195" t="str">
            <v>Off-highway Diesel /Commercial Equipt /Generator Sets</v>
          </cell>
          <cell r="D2195" t="str">
            <v>Mobile - Non-Road Equipment - Diesel</v>
          </cell>
          <cell r="G2195" t="str">
            <v>Mobile Sources</v>
          </cell>
          <cell r="H2195" t="str">
            <v>Off-highway Vehicle Diesel</v>
          </cell>
          <cell r="I2195" t="str">
            <v>Commercial Equipment</v>
          </cell>
          <cell r="J2195" t="str">
            <v>Generator Sets</v>
          </cell>
          <cell r="N2195">
            <v>40982</v>
          </cell>
        </row>
        <row r="2196">
          <cell r="A2196" t="str">
            <v>2270006010</v>
          </cell>
          <cell r="B2196" t="str">
            <v>Nonroad</v>
          </cell>
          <cell r="C2196" t="str">
            <v>Off-highway Diesel /Commercial Equipt /Pumps</v>
          </cell>
          <cell r="D2196" t="str">
            <v>Mobile - Non-Road Equipment - Diesel</v>
          </cell>
          <cell r="G2196" t="str">
            <v>Mobile Sources</v>
          </cell>
          <cell r="H2196" t="str">
            <v>Off-highway Vehicle Diesel</v>
          </cell>
          <cell r="I2196" t="str">
            <v>Commercial Equipment</v>
          </cell>
          <cell r="J2196" t="str">
            <v>Pumps</v>
          </cell>
          <cell r="N2196">
            <v>40982</v>
          </cell>
        </row>
        <row r="2197">
          <cell r="A2197" t="str">
            <v>2270006015</v>
          </cell>
          <cell r="B2197" t="str">
            <v>Nonroad</v>
          </cell>
          <cell r="C2197" t="str">
            <v>Off-highway Diesel /Commercial Equipt /Air Compressors</v>
          </cell>
          <cell r="D2197" t="str">
            <v>Mobile - Non-Road Equipment - Diesel</v>
          </cell>
          <cell r="G2197" t="str">
            <v>Mobile Sources</v>
          </cell>
          <cell r="H2197" t="str">
            <v>Off-highway Vehicle Diesel</v>
          </cell>
          <cell r="I2197" t="str">
            <v>Commercial Equipment</v>
          </cell>
          <cell r="J2197" t="str">
            <v>Air Compressors</v>
          </cell>
          <cell r="N2197">
            <v>40982</v>
          </cell>
        </row>
        <row r="2198">
          <cell r="A2198" t="str">
            <v>2270006020</v>
          </cell>
          <cell r="B2198" t="str">
            <v>Nonroad</v>
          </cell>
          <cell r="C2198" t="str">
            <v>Off-highway Diesel /Commercial Equipt /Gas Compressors</v>
          </cell>
          <cell r="D2198" t="str">
            <v>Mobile - Non-Road Equipment - Diesel</v>
          </cell>
          <cell r="G2198" t="str">
            <v>Mobile Sources</v>
          </cell>
          <cell r="H2198" t="str">
            <v>Off-highway Vehicle Diesel</v>
          </cell>
          <cell r="I2198" t="str">
            <v>Commercial Equipment</v>
          </cell>
          <cell r="J2198" t="str">
            <v>Gas Compressors</v>
          </cell>
          <cell r="N2198">
            <v>40982</v>
          </cell>
        </row>
        <row r="2199">
          <cell r="A2199" t="str">
            <v>2270006025</v>
          </cell>
          <cell r="B2199" t="str">
            <v>Nonroad</v>
          </cell>
          <cell r="C2199" t="str">
            <v>Off-highway Diesel /Commercial Equipt /Welders</v>
          </cell>
          <cell r="D2199" t="str">
            <v>Mobile - Non-Road Equipment - Diesel</v>
          </cell>
          <cell r="G2199" t="str">
            <v>Mobile Sources</v>
          </cell>
          <cell r="H2199" t="str">
            <v>Off-highway Vehicle Diesel</v>
          </cell>
          <cell r="I2199" t="str">
            <v>Commercial Equipment</v>
          </cell>
          <cell r="J2199" t="str">
            <v>Welders</v>
          </cell>
          <cell r="N2199">
            <v>40982</v>
          </cell>
        </row>
        <row r="2200">
          <cell r="A2200" t="str">
            <v>2270006030</v>
          </cell>
          <cell r="B2200" t="str">
            <v>Nonroad</v>
          </cell>
          <cell r="C2200" t="str">
            <v>Off-highway Diesel /Commercial Equipt /Pressure Washers</v>
          </cell>
          <cell r="D2200" t="str">
            <v>Mobile - Non-Road Equipment - Diesel</v>
          </cell>
          <cell r="G2200" t="str">
            <v>Mobile Sources</v>
          </cell>
          <cell r="H2200" t="str">
            <v>Off-highway Vehicle Diesel</v>
          </cell>
          <cell r="I2200" t="str">
            <v>Commercial Equipment</v>
          </cell>
          <cell r="J2200" t="str">
            <v>Pressure Washers</v>
          </cell>
          <cell r="N2200">
            <v>40982</v>
          </cell>
        </row>
        <row r="2201">
          <cell r="A2201" t="str">
            <v>2270006035</v>
          </cell>
          <cell r="B2201" t="str">
            <v>Nonroad</v>
          </cell>
          <cell r="C2201" t="str">
            <v>Off-highway Diesel /Commercial Equipt /Hydro-power Units</v>
          </cell>
          <cell r="D2201" t="str">
            <v>Mobile - Non-Road Equipment - Diesel</v>
          </cell>
          <cell r="G2201" t="str">
            <v>Mobile Sources</v>
          </cell>
          <cell r="H2201" t="str">
            <v>Off-highway Vehicle Diesel</v>
          </cell>
          <cell r="I2201" t="str">
            <v>Commercial Equipment</v>
          </cell>
          <cell r="J2201" t="str">
            <v>Hydro-power Units</v>
          </cell>
          <cell r="M2201">
            <v>38726</v>
          </cell>
          <cell r="N2201">
            <v>40982</v>
          </cell>
        </row>
        <row r="2202">
          <cell r="A2202" t="str">
            <v>2270007000</v>
          </cell>
          <cell r="B2202" t="str">
            <v>Nonroad</v>
          </cell>
          <cell r="C2202" t="str">
            <v>Off-highway Diesel /Logging Equipt /Total</v>
          </cell>
          <cell r="D2202" t="str">
            <v>Mobile - Non-Road Equipment - Diesel</v>
          </cell>
          <cell r="G2202" t="str">
            <v>Mobile Sources</v>
          </cell>
          <cell r="H2202" t="str">
            <v>Off-highway Vehicle Diesel</v>
          </cell>
          <cell r="I2202" t="str">
            <v>Logging Equipment</v>
          </cell>
          <cell r="J2202" t="str">
            <v>Total</v>
          </cell>
          <cell r="L2202" t="str">
            <v>2005</v>
          </cell>
          <cell r="N2202">
            <v>40982</v>
          </cell>
        </row>
        <row r="2203">
          <cell r="A2203" t="str">
            <v>2270007005</v>
          </cell>
          <cell r="B2203" t="str">
            <v>Nonroad</v>
          </cell>
          <cell r="C2203" t="str">
            <v>Off-highway Diesel /Logging Equipt /Chain Saws : 6 HP</v>
          </cell>
          <cell r="D2203" t="str">
            <v>Mobile - Non-Road Equipment - Diesel</v>
          </cell>
          <cell r="G2203" t="str">
            <v>Mobile Sources</v>
          </cell>
          <cell r="H2203" t="str">
            <v>Off-highway Vehicle Diesel</v>
          </cell>
          <cell r="I2203" t="str">
            <v>Logging Equipment</v>
          </cell>
          <cell r="J2203" t="str">
            <v>Chain Saws : 6 HP</v>
          </cell>
          <cell r="L2203" t="str">
            <v>2005</v>
          </cell>
          <cell r="N2203">
            <v>40982</v>
          </cell>
        </row>
        <row r="2204">
          <cell r="A2204" t="str">
            <v>2270007010</v>
          </cell>
          <cell r="B2204" t="str">
            <v>Nonroad</v>
          </cell>
          <cell r="C2204" t="str">
            <v>Off-highway Diesel /Logging Equipt /Shredders : 6 HP</v>
          </cell>
          <cell r="D2204" t="str">
            <v>Mobile - Non-Road Equipment - Diesel</v>
          </cell>
          <cell r="G2204" t="str">
            <v>Mobile Sources</v>
          </cell>
          <cell r="H2204" t="str">
            <v>Off-highway Vehicle Diesel</v>
          </cell>
          <cell r="I2204" t="str">
            <v>Logging Equipment</v>
          </cell>
          <cell r="J2204" t="str">
            <v>Shredders : 6 HP</v>
          </cell>
          <cell r="N2204">
            <v>40982</v>
          </cell>
        </row>
        <row r="2205">
          <cell r="A2205" t="str">
            <v>2270007015</v>
          </cell>
          <cell r="B2205" t="str">
            <v>Nonroad</v>
          </cell>
          <cell r="C2205" t="str">
            <v>Off-highway Diesel /Logging Equipt /Forest Equipt - Feller/Bunch/Skidder</v>
          </cell>
          <cell r="D2205" t="str">
            <v>Mobile - Non-Road Equipment - Diesel</v>
          </cell>
          <cell r="G2205" t="str">
            <v>Mobile Sources</v>
          </cell>
          <cell r="H2205" t="str">
            <v>Off-highway Vehicle Diesel</v>
          </cell>
          <cell r="I2205" t="str">
            <v>Logging Equipment</v>
          </cell>
          <cell r="J2205" t="str">
            <v>Forest Eqp - Feller/Bunch/Skidder</v>
          </cell>
          <cell r="N2205">
            <v>40982</v>
          </cell>
        </row>
        <row r="2206">
          <cell r="A2206" t="str">
            <v>2270007020</v>
          </cell>
          <cell r="B2206" t="str">
            <v>Nonroad</v>
          </cell>
          <cell r="C2206" t="str">
            <v>Off-highway Diesel /Logging Equipt /Fellers/Bunchers</v>
          </cell>
          <cell r="D2206" t="str">
            <v>Mobile - Non-Road Equipment - Diesel</v>
          </cell>
          <cell r="G2206" t="str">
            <v>Mobile Sources</v>
          </cell>
          <cell r="H2206" t="str">
            <v>Off-highway Vehicle Diesel</v>
          </cell>
          <cell r="I2206" t="str">
            <v>Logging Equipment</v>
          </cell>
          <cell r="J2206" t="str">
            <v>Fellers/Bunchers</v>
          </cell>
          <cell r="K2206" t="str">
            <v>2270007015</v>
          </cell>
          <cell r="L2206" t="str">
            <v>2005</v>
          </cell>
          <cell r="N2206">
            <v>40982</v>
          </cell>
        </row>
        <row r="2207">
          <cell r="A2207" t="str">
            <v>2270008000</v>
          </cell>
          <cell r="B2207" t="str">
            <v>Point</v>
          </cell>
          <cell r="C2207" t="str">
            <v>Airport Ground Support Equipment, Diesel</v>
          </cell>
          <cell r="D2207" t="str">
            <v>Mobile - Non-Road Equipment - Diesel</v>
          </cell>
          <cell r="G2207" t="str">
            <v>Mobile Sources</v>
          </cell>
          <cell r="H2207" t="str">
            <v>Off-highway Vehicle Diesel</v>
          </cell>
          <cell r="I2207" t="str">
            <v>Airport Ground Support Equipment</v>
          </cell>
          <cell r="J2207" t="str">
            <v>All</v>
          </cell>
          <cell r="K2207" t="str">
            <v>2270008005</v>
          </cell>
          <cell r="L2207" t="str">
            <v>2005</v>
          </cell>
          <cell r="N2207">
            <v>40988</v>
          </cell>
        </row>
        <row r="2208">
          <cell r="A2208" t="str">
            <v>2270008005</v>
          </cell>
          <cell r="B2208" t="str">
            <v>Point</v>
          </cell>
          <cell r="C2208" t="str">
            <v>Airport Ground Support Equipment, Diesel</v>
          </cell>
          <cell r="D2208" t="str">
            <v>Mobile - Non-Road Equipment - Diesel</v>
          </cell>
          <cell r="G2208" t="str">
            <v>Mobile Sources</v>
          </cell>
          <cell r="H2208" t="str">
            <v>Off-highway Vehicle Diesel</v>
          </cell>
          <cell r="I2208" t="str">
            <v>Airport Ground Support Equipment</v>
          </cell>
          <cell r="J2208" t="str">
            <v>Airport Ground Support Equipment</v>
          </cell>
          <cell r="N2208">
            <v>40988</v>
          </cell>
        </row>
        <row r="2209">
          <cell r="A2209" t="str">
            <v>2270008010</v>
          </cell>
          <cell r="B2209" t="str">
            <v>Nonroad</v>
          </cell>
          <cell r="C2209" t="str">
            <v>Off-highway Diesel /Airport Ground Support Equipt /Terminal Tractors</v>
          </cell>
          <cell r="D2209" t="str">
            <v>Mobile - Non-Road Equipment - Diesel</v>
          </cell>
          <cell r="G2209" t="str">
            <v>Mobile Sources</v>
          </cell>
          <cell r="H2209" t="str">
            <v>Off-highway Vehicle Diesel</v>
          </cell>
          <cell r="I2209" t="str">
            <v>Airport Ground Support Equipment</v>
          </cell>
          <cell r="J2209" t="str">
            <v>Terminal Tractors</v>
          </cell>
          <cell r="L2209" t="str">
            <v>1999</v>
          </cell>
          <cell r="N2209">
            <v>40982</v>
          </cell>
        </row>
        <row r="2210">
          <cell r="A2210" t="str">
            <v>2270009000</v>
          </cell>
          <cell r="B2210" t="str">
            <v>Nonroad</v>
          </cell>
          <cell r="C2210" t="str">
            <v>Off-highway Diesel /Underground Mining Equipt /All</v>
          </cell>
          <cell r="D2210" t="str">
            <v>Mobile - Non-Road Equipment - Diesel</v>
          </cell>
          <cell r="G2210" t="str">
            <v>Mobile Sources</v>
          </cell>
          <cell r="H2210" t="str">
            <v>Off-highway Vehicle Diesel</v>
          </cell>
          <cell r="I2210" t="str">
            <v>Underground Mining Equipment</v>
          </cell>
          <cell r="J2210" t="str">
            <v>All</v>
          </cell>
          <cell r="L2210" t="str">
            <v>2005</v>
          </cell>
          <cell r="M2210">
            <v>36504</v>
          </cell>
          <cell r="N2210">
            <v>40982</v>
          </cell>
        </row>
        <row r="2211">
          <cell r="A2211" t="str">
            <v>2270009010</v>
          </cell>
          <cell r="B2211" t="str">
            <v>Nonroad</v>
          </cell>
          <cell r="C2211" t="str">
            <v>Off-highway Diesel /Underground Mining Equipt /Other Underground Mining Equipt</v>
          </cell>
          <cell r="D2211" t="str">
            <v>Mobile - Non-Road Equipment - Diesel</v>
          </cell>
          <cell r="G2211" t="str">
            <v>Mobile Sources</v>
          </cell>
          <cell r="H2211" t="str">
            <v>Off-highway Vehicle Diesel</v>
          </cell>
          <cell r="I2211" t="str">
            <v>Underground Mining Equipment</v>
          </cell>
          <cell r="J2211" t="str">
            <v>Other Underground Mining Equipment</v>
          </cell>
          <cell r="M2211">
            <v>36504</v>
          </cell>
          <cell r="N2211">
            <v>40982</v>
          </cell>
        </row>
        <row r="2212">
          <cell r="A2212" t="str">
            <v>2270010000</v>
          </cell>
          <cell r="B2212" t="str">
            <v>Nonroad</v>
          </cell>
          <cell r="C2212" t="str">
            <v>Off-highway Diesel /Industrial Equipt /All</v>
          </cell>
          <cell r="D2212" t="str">
            <v>Mobile - Non-Road Equipment - Diesel</v>
          </cell>
          <cell r="G2212" t="str">
            <v>Mobile Sources</v>
          </cell>
          <cell r="H2212" t="str">
            <v>Off-highway Vehicle Diesel</v>
          </cell>
          <cell r="I2212" t="str">
            <v>Industrial Equipment</v>
          </cell>
          <cell r="J2212" t="str">
            <v>All</v>
          </cell>
          <cell r="L2212" t="str">
            <v>2005</v>
          </cell>
          <cell r="M2212">
            <v>36504</v>
          </cell>
          <cell r="N2212">
            <v>40982</v>
          </cell>
        </row>
        <row r="2213">
          <cell r="A2213" t="str">
            <v>2270010010</v>
          </cell>
          <cell r="B2213" t="str">
            <v>Nonroad</v>
          </cell>
          <cell r="C2213" t="str">
            <v>Off-highway Diesel /Industrial Equipt /Other Oil Field Equipt</v>
          </cell>
          <cell r="D2213" t="str">
            <v>Mobile - Non-Road Equipment - Diesel</v>
          </cell>
          <cell r="G2213" t="str">
            <v>Mobile Sources</v>
          </cell>
          <cell r="H2213" t="str">
            <v>Off-highway Vehicle Diesel</v>
          </cell>
          <cell r="I2213" t="str">
            <v>Industrial Equipment</v>
          </cell>
          <cell r="J2213" t="str">
            <v>Other Oil Field Equipment</v>
          </cell>
          <cell r="M2213">
            <v>36504</v>
          </cell>
          <cell r="N2213">
            <v>40982</v>
          </cell>
        </row>
        <row r="2214">
          <cell r="A2214" t="str">
            <v>2275000000</v>
          </cell>
          <cell r="B2214" t="str">
            <v>Point</v>
          </cell>
          <cell r="C2214" t="str">
            <v>Aircraft /All Aircraft Types /Total</v>
          </cell>
          <cell r="D2214" t="str">
            <v>Mobile - Aircraft</v>
          </cell>
          <cell r="G2214" t="str">
            <v>Mobile Sources</v>
          </cell>
          <cell r="H2214" t="str">
            <v>Aircraft</v>
          </cell>
          <cell r="I2214" t="str">
            <v>All Aircraft Types and Operations</v>
          </cell>
          <cell r="J2214" t="str">
            <v>Total</v>
          </cell>
          <cell r="L2214" t="str">
            <v>2005</v>
          </cell>
          <cell r="N2214">
            <v>40988</v>
          </cell>
        </row>
        <row r="2215">
          <cell r="A2215" t="str">
            <v>2275001000</v>
          </cell>
          <cell r="B2215" t="str">
            <v>Point</v>
          </cell>
          <cell r="C2215" t="str">
            <v>Aircraft /Military Aircraft /Total</v>
          </cell>
          <cell r="D2215" t="str">
            <v>Mobile - Aircraft</v>
          </cell>
          <cell r="G2215" t="str">
            <v>Mobile Sources</v>
          </cell>
          <cell r="H2215" t="str">
            <v>Aircraft</v>
          </cell>
          <cell r="I2215" t="str">
            <v>Military Aircraft</v>
          </cell>
          <cell r="J2215" t="str">
            <v>Total</v>
          </cell>
          <cell r="N2215">
            <v>40988</v>
          </cell>
        </row>
        <row r="2216">
          <cell r="A2216" t="str">
            <v>2275001001</v>
          </cell>
          <cell r="B2216" t="str">
            <v>Nonroad</v>
          </cell>
          <cell r="C2216" t="str">
            <v>Aircraft /Military Aircraft /unknown</v>
          </cell>
          <cell r="D2216" t="str">
            <v>Mobile - Aircraft</v>
          </cell>
          <cell r="G2216" t="str">
            <v>Mobile Sources</v>
          </cell>
          <cell r="H2216" t="str">
            <v>Aircraft</v>
          </cell>
          <cell r="I2216" t="str">
            <v>Military Aircraft</v>
          </cell>
          <cell r="J2216" t="str">
            <v>unknown</v>
          </cell>
          <cell r="L2216" t="str">
            <v>2002</v>
          </cell>
          <cell r="N2216">
            <v>40982</v>
          </cell>
        </row>
        <row r="2217">
          <cell r="A2217" t="str">
            <v>2275020000</v>
          </cell>
          <cell r="B2217" t="str">
            <v>Point</v>
          </cell>
          <cell r="C2217" t="str">
            <v>Aircraft /Commercial Aircraft /Total: All Types</v>
          </cell>
          <cell r="D2217" t="str">
            <v>Mobile - Aircraft</v>
          </cell>
          <cell r="G2217" t="str">
            <v>Mobile Sources</v>
          </cell>
          <cell r="H2217" t="str">
            <v>Aircraft</v>
          </cell>
          <cell r="I2217" t="str">
            <v>Commercial Aircraft</v>
          </cell>
          <cell r="J2217" t="str">
            <v>Total: All Types</v>
          </cell>
          <cell r="N2217">
            <v>40988</v>
          </cell>
        </row>
        <row r="2218">
          <cell r="A2218" t="str">
            <v>2275020001</v>
          </cell>
          <cell r="B2218" t="str">
            <v>Nonroad</v>
          </cell>
          <cell r="C2218" t="str">
            <v>Aircraft /Commercial Aircraft /unknown</v>
          </cell>
          <cell r="D2218" t="str">
            <v>Mobile - Aircraft</v>
          </cell>
          <cell r="G2218" t="str">
            <v>Mobile Sources</v>
          </cell>
          <cell r="H2218" t="str">
            <v>Aircraft</v>
          </cell>
          <cell r="I2218" t="str">
            <v>Commercial Aircraft</v>
          </cell>
          <cell r="J2218" t="str">
            <v>unknown</v>
          </cell>
          <cell r="L2218" t="str">
            <v>2002</v>
          </cell>
          <cell r="N2218">
            <v>40982</v>
          </cell>
        </row>
        <row r="2219">
          <cell r="A2219" t="str">
            <v>2275020021</v>
          </cell>
          <cell r="B2219" t="str">
            <v>Nonroad</v>
          </cell>
          <cell r="C2219" t="str">
            <v>Aircraft /Commercial Aircraft /unknown</v>
          </cell>
          <cell r="D2219" t="str">
            <v>Mobile - Aircraft</v>
          </cell>
          <cell r="G2219" t="str">
            <v>Mobile Sources</v>
          </cell>
          <cell r="H2219" t="str">
            <v>Aircraft</v>
          </cell>
          <cell r="I2219" t="str">
            <v>Commercial Aircraft</v>
          </cell>
          <cell r="J2219" t="str">
            <v>unknown</v>
          </cell>
          <cell r="L2219" t="str">
            <v>2002</v>
          </cell>
          <cell r="N2219">
            <v>40982</v>
          </cell>
        </row>
        <row r="2220">
          <cell r="A2220" t="str">
            <v>2275050000</v>
          </cell>
          <cell r="B2220" t="str">
            <v>Point</v>
          </cell>
          <cell r="C2220" t="str">
            <v>Aircraft /General Aviation /Total</v>
          </cell>
          <cell r="D2220" t="str">
            <v>Mobile - Aircraft</v>
          </cell>
          <cell r="G2220" t="str">
            <v>Mobile Sources</v>
          </cell>
          <cell r="H2220" t="str">
            <v>Aircraft</v>
          </cell>
          <cell r="I2220" t="str">
            <v>General Aviation</v>
          </cell>
          <cell r="J2220" t="str">
            <v>Total</v>
          </cell>
          <cell r="L2220" t="str">
            <v>2005</v>
          </cell>
          <cell r="N2220">
            <v>41212</v>
          </cell>
        </row>
        <row r="2221">
          <cell r="A2221" t="str">
            <v>2275050001</v>
          </cell>
          <cell r="B2221" t="str">
            <v>Nonroad</v>
          </cell>
          <cell r="C2221" t="str">
            <v>Aircraft /General Aviation /unknown</v>
          </cell>
          <cell r="D2221" t="str">
            <v>Mobile - Aircraft</v>
          </cell>
          <cell r="G2221" t="str">
            <v>Mobile Sources</v>
          </cell>
          <cell r="H2221" t="str">
            <v>Aircraft</v>
          </cell>
          <cell r="I2221" t="str">
            <v>General Aviation</v>
          </cell>
          <cell r="J2221" t="str">
            <v>unknown</v>
          </cell>
          <cell r="L2221" t="str">
            <v>2002</v>
          </cell>
          <cell r="N2221">
            <v>40982</v>
          </cell>
        </row>
        <row r="2222">
          <cell r="A2222" t="str">
            <v>2275050011</v>
          </cell>
          <cell r="B2222" t="str">
            <v>Point</v>
          </cell>
          <cell r="C2222" t="str">
            <v>Aircraft /General Aviation /Piston</v>
          </cell>
          <cell r="D2222" t="str">
            <v>Mobile - Aircraft</v>
          </cell>
          <cell r="G2222" t="str">
            <v>Mobile Sources</v>
          </cell>
          <cell r="H2222" t="str">
            <v>Aircraft</v>
          </cell>
          <cell r="I2222" t="str">
            <v>General Aviation</v>
          </cell>
          <cell r="J2222" t="str">
            <v>Piston</v>
          </cell>
          <cell r="M2222">
            <v>39654</v>
          </cell>
          <cell r="N2222">
            <v>40988</v>
          </cell>
        </row>
        <row r="2223">
          <cell r="A2223" t="str">
            <v>2275050012</v>
          </cell>
          <cell r="B2223" t="str">
            <v>Point</v>
          </cell>
          <cell r="C2223" t="str">
            <v>Aircraft /General Aviation /Turbine</v>
          </cell>
          <cell r="D2223" t="str">
            <v>Mobile - Aircraft</v>
          </cell>
          <cell r="G2223" t="str">
            <v>Mobile Sources</v>
          </cell>
          <cell r="H2223" t="str">
            <v>Aircraft</v>
          </cell>
          <cell r="I2223" t="str">
            <v>General Aviation</v>
          </cell>
          <cell r="J2223" t="str">
            <v>Turbine</v>
          </cell>
          <cell r="M2223">
            <v>39654</v>
          </cell>
          <cell r="N2223">
            <v>40988</v>
          </cell>
        </row>
        <row r="2224">
          <cell r="A2224" t="str">
            <v>2275060000</v>
          </cell>
          <cell r="B2224" t="str">
            <v>Point</v>
          </cell>
          <cell r="C2224" t="str">
            <v>Aircraft /Air Taxi /Total</v>
          </cell>
          <cell r="D2224" t="str">
            <v>Mobile - Aircraft</v>
          </cell>
          <cell r="G2224" t="str">
            <v>Mobile Sources</v>
          </cell>
          <cell r="H2224" t="str">
            <v>Aircraft</v>
          </cell>
          <cell r="I2224" t="str">
            <v>Air Taxi</v>
          </cell>
          <cell r="J2224" t="str">
            <v>Total</v>
          </cell>
          <cell r="L2224" t="str">
            <v>2005</v>
          </cell>
          <cell r="N2224">
            <v>40988</v>
          </cell>
        </row>
        <row r="2225">
          <cell r="A2225" t="str">
            <v>2275060011</v>
          </cell>
          <cell r="B2225" t="str">
            <v>Point</v>
          </cell>
          <cell r="C2225" t="str">
            <v>Aircraft /Air Taxi /Piston</v>
          </cell>
          <cell r="D2225" t="str">
            <v>Mobile - Aircraft</v>
          </cell>
          <cell r="G2225" t="str">
            <v>Mobile Sources</v>
          </cell>
          <cell r="H2225" t="str">
            <v>Aircraft</v>
          </cell>
          <cell r="I2225" t="str">
            <v>Air Taxi</v>
          </cell>
          <cell r="J2225" t="str">
            <v>Piston</v>
          </cell>
          <cell r="M2225">
            <v>39917</v>
          </cell>
          <cell r="N2225">
            <v>40988</v>
          </cell>
        </row>
        <row r="2226">
          <cell r="A2226" t="str">
            <v>2275060012</v>
          </cell>
          <cell r="B2226" t="str">
            <v>Point</v>
          </cell>
          <cell r="C2226" t="str">
            <v>Aircraft /Air Taxi /Turbine</v>
          </cell>
          <cell r="D2226" t="str">
            <v>Mobile - Aircraft</v>
          </cell>
          <cell r="G2226" t="str">
            <v>Mobile Sources</v>
          </cell>
          <cell r="H2226" t="str">
            <v>Aircraft</v>
          </cell>
          <cell r="I2226" t="str">
            <v>Air Taxi</v>
          </cell>
          <cell r="J2226" t="str">
            <v>Turbine</v>
          </cell>
          <cell r="M2226">
            <v>39917</v>
          </cell>
          <cell r="N2226">
            <v>40988</v>
          </cell>
        </row>
        <row r="2227">
          <cell r="A2227" t="str">
            <v>2275070000</v>
          </cell>
          <cell r="B2227" t="str">
            <v>Point</v>
          </cell>
          <cell r="C2227" t="str">
            <v>Aircraft /Aircraft Auxiliary Power Units /Total</v>
          </cell>
          <cell r="D2227" t="str">
            <v>Mobile - Non-Road Equipment - Other</v>
          </cell>
          <cell r="G2227" t="str">
            <v>Mobile Sources</v>
          </cell>
          <cell r="H2227" t="str">
            <v>Aircraft</v>
          </cell>
          <cell r="I2227" t="str">
            <v>Aircraft Auxiliary Power Units</v>
          </cell>
          <cell r="J2227" t="str">
            <v>Total</v>
          </cell>
          <cell r="N2227">
            <v>40988</v>
          </cell>
        </row>
        <row r="2228">
          <cell r="A2228" t="str">
            <v>2275085000</v>
          </cell>
          <cell r="B2228" t="str">
            <v>Nonpoint</v>
          </cell>
          <cell r="C2228" t="str">
            <v>Aircraft /Unpaved Airstrips /Total</v>
          </cell>
          <cell r="D2228" t="str">
            <v>Mobile - Aircraft</v>
          </cell>
          <cell r="G2228" t="str">
            <v>Mobile Sources</v>
          </cell>
          <cell r="H2228" t="str">
            <v>Aircraft</v>
          </cell>
          <cell r="I2228" t="str">
            <v>Unpaved Airstrips</v>
          </cell>
          <cell r="J2228" t="str">
            <v>Total</v>
          </cell>
          <cell r="N2228">
            <v>40982</v>
          </cell>
        </row>
        <row r="2229">
          <cell r="A2229" t="str">
            <v>2275087000</v>
          </cell>
          <cell r="B2229" t="str">
            <v>Nonpoint</v>
          </cell>
          <cell r="C2229" t="str">
            <v>Aircraft /In-flight</v>
          </cell>
          <cell r="D2229" t="str">
            <v>Mobile - Aircraft</v>
          </cell>
          <cell r="G2229" t="str">
            <v>Mobile Sources</v>
          </cell>
          <cell r="H2229" t="str">
            <v>Aircraft</v>
          </cell>
          <cell r="I2229" t="str">
            <v>In-flight (non-Landing-Takeoff cycle)</v>
          </cell>
          <cell r="J2229" t="str">
            <v>Total</v>
          </cell>
          <cell r="M2229">
            <v>40101</v>
          </cell>
          <cell r="N2229">
            <v>40982</v>
          </cell>
        </row>
        <row r="2230">
          <cell r="A2230" t="str">
            <v>2275900000</v>
          </cell>
          <cell r="B2230" t="str">
            <v>Nonpoint</v>
          </cell>
          <cell r="C2230" t="str">
            <v>Aircraft /Refueling: All Fuels /All Processes  ** (Use 25-01-080-xxx)</v>
          </cell>
          <cell r="D2230" t="str">
            <v>Mobile - Aircraft</v>
          </cell>
          <cell r="G2230" t="str">
            <v>Mobile Sources</v>
          </cell>
          <cell r="H2230" t="str">
            <v>Aircraft</v>
          </cell>
          <cell r="I2230" t="str">
            <v>Refueling: All Fuels</v>
          </cell>
          <cell r="J2230" t="str">
            <v>All Processes  ** (Use 25-01-080-xxx)</v>
          </cell>
          <cell r="L2230" t="str">
            <v>2005</v>
          </cell>
          <cell r="N2230">
            <v>40982</v>
          </cell>
        </row>
        <row r="2231">
          <cell r="A2231" t="str">
            <v>2275900101</v>
          </cell>
          <cell r="B2231" t="str">
            <v>Nonpoint</v>
          </cell>
          <cell r="C2231" t="str">
            <v>Aircraft /Refueling: All Fuels /Displacement Loss/Uncontrolled</v>
          </cell>
          <cell r="D2231" t="str">
            <v>Mobile - Aircraft</v>
          </cell>
          <cell r="G2231" t="str">
            <v>Mobile Sources</v>
          </cell>
          <cell r="H2231" t="str">
            <v>Aircraft</v>
          </cell>
          <cell r="I2231" t="str">
            <v>Refueling: All Fuels</v>
          </cell>
          <cell r="J2231" t="str">
            <v>Displacement Loss/Uncontrolled</v>
          </cell>
          <cell r="L2231" t="str">
            <v>2002</v>
          </cell>
          <cell r="N2231">
            <v>40982</v>
          </cell>
        </row>
        <row r="2232">
          <cell r="A2232" t="str">
            <v>2275900102</v>
          </cell>
          <cell r="B2232" t="str">
            <v>Nonpoint</v>
          </cell>
          <cell r="C2232" t="str">
            <v>Aircraft /Refueling: All Fuels /Displacement Loss/Controlled</v>
          </cell>
          <cell r="D2232" t="str">
            <v>Mobile - Aircraft</v>
          </cell>
          <cell r="G2232" t="str">
            <v>Mobile Sources</v>
          </cell>
          <cell r="H2232" t="str">
            <v>Aircraft</v>
          </cell>
          <cell r="I2232" t="str">
            <v>Refueling: All Fuels</v>
          </cell>
          <cell r="J2232" t="str">
            <v>Displacement Loss/Controlled</v>
          </cell>
          <cell r="L2232" t="str">
            <v>2002</v>
          </cell>
          <cell r="N2232">
            <v>40982</v>
          </cell>
        </row>
        <row r="2233">
          <cell r="A2233" t="str">
            <v>2275900103</v>
          </cell>
          <cell r="B2233" t="str">
            <v>Nonpoint</v>
          </cell>
          <cell r="C2233" t="str">
            <v>Aircraft /Refueling: All Fuels /Spillage</v>
          </cell>
          <cell r="D2233" t="str">
            <v>Mobile - Aircraft</v>
          </cell>
          <cell r="G2233" t="str">
            <v>Mobile Sources</v>
          </cell>
          <cell r="H2233" t="str">
            <v>Aircraft</v>
          </cell>
          <cell r="I2233" t="str">
            <v>Refueling: All Fuels</v>
          </cell>
          <cell r="J2233" t="str">
            <v>Spillage</v>
          </cell>
          <cell r="L2233" t="str">
            <v>2002</v>
          </cell>
          <cell r="N2233">
            <v>40982</v>
          </cell>
        </row>
        <row r="2234">
          <cell r="A2234" t="str">
            <v>2275900201</v>
          </cell>
          <cell r="B2234" t="str">
            <v>Nonpoint</v>
          </cell>
          <cell r="C2234" t="str">
            <v>Aircraft /Refueling: All Fuels /Underground Tank: Total</v>
          </cell>
          <cell r="D2234" t="str">
            <v>Mobile - Aircraft</v>
          </cell>
          <cell r="G2234" t="str">
            <v>Mobile Sources</v>
          </cell>
          <cell r="H2234" t="str">
            <v>Aircraft</v>
          </cell>
          <cell r="I2234" t="str">
            <v>Refueling: All Fuels</v>
          </cell>
          <cell r="J2234" t="str">
            <v>Underground Tank: Total</v>
          </cell>
          <cell r="L2234" t="str">
            <v>2002</v>
          </cell>
          <cell r="N2234">
            <v>40982</v>
          </cell>
        </row>
        <row r="2235">
          <cell r="A2235" t="str">
            <v>2275900202</v>
          </cell>
          <cell r="B2235" t="str">
            <v>Nonpoint</v>
          </cell>
          <cell r="C2235" t="str">
            <v>Aircraft /Refueling: All Fuels /Underground Tank: Breathing and Emptying</v>
          </cell>
          <cell r="D2235" t="str">
            <v>Mobile - Aircraft</v>
          </cell>
          <cell r="G2235" t="str">
            <v>Mobile Sources</v>
          </cell>
          <cell r="H2235" t="str">
            <v>Aircraft</v>
          </cell>
          <cell r="I2235" t="str">
            <v>Refueling: All Fuels</v>
          </cell>
          <cell r="J2235" t="str">
            <v>Underground Tank: Breathing and Emptying</v>
          </cell>
          <cell r="L2235" t="str">
            <v>2002</v>
          </cell>
          <cell r="N2235">
            <v>40982</v>
          </cell>
        </row>
        <row r="2236">
          <cell r="A2236" t="str">
            <v>2280000000</v>
          </cell>
          <cell r="B2236" t="str">
            <v>Nonroad</v>
          </cell>
          <cell r="C2236" t="str">
            <v>Marine Vessels, Commercial /All Fuels /Total, All Vessel Types</v>
          </cell>
          <cell r="D2236" t="str">
            <v>Mobile - Commercial Marine Vessels</v>
          </cell>
          <cell r="G2236" t="str">
            <v>Mobile Sources</v>
          </cell>
          <cell r="H2236" t="str">
            <v>Marine Vessels, Commercial</v>
          </cell>
          <cell r="I2236" t="str">
            <v>All Fuels</v>
          </cell>
          <cell r="J2236" t="str">
            <v>Total, All Vessel Types</v>
          </cell>
          <cell r="L2236" t="str">
            <v>1999</v>
          </cell>
          <cell r="M2236">
            <v>36504</v>
          </cell>
          <cell r="N2236">
            <v>40982</v>
          </cell>
        </row>
        <row r="2237">
          <cell r="A2237" t="str">
            <v>2280001000</v>
          </cell>
          <cell r="B2237" t="str">
            <v>Nonroad</v>
          </cell>
          <cell r="C2237" t="str">
            <v>Marine Vessels, Commercial /Coal /Total, All Vessel Types</v>
          </cell>
          <cell r="D2237" t="str">
            <v>Mobile - Commercial Marine Vessels</v>
          </cell>
          <cell r="G2237" t="str">
            <v>Mobile Sources</v>
          </cell>
          <cell r="H2237" t="str">
            <v>Marine Vessels, Commercial</v>
          </cell>
          <cell r="I2237" t="str">
            <v>Coal</v>
          </cell>
          <cell r="J2237" t="str">
            <v>Total, All Vessel Types</v>
          </cell>
          <cell r="L2237" t="str">
            <v>2005</v>
          </cell>
          <cell r="N2237">
            <v>40982</v>
          </cell>
        </row>
        <row r="2238">
          <cell r="A2238" t="str">
            <v>2280001010</v>
          </cell>
          <cell r="B2238" t="str">
            <v>Nonroad</v>
          </cell>
          <cell r="C2238" t="str">
            <v>Marine Vessels, Commercial /Coal /Ocean-going Vessels</v>
          </cell>
          <cell r="D2238" t="str">
            <v>Mobile - Commercial Marine Vessels</v>
          </cell>
          <cell r="G2238" t="str">
            <v>Mobile Sources</v>
          </cell>
          <cell r="H2238" t="str">
            <v>Marine Vessels, Commercial</v>
          </cell>
          <cell r="I2238" t="str">
            <v>Coal</v>
          </cell>
          <cell r="J2238" t="str">
            <v>Ocean-going Vessels</v>
          </cell>
          <cell r="L2238" t="str">
            <v>1999</v>
          </cell>
          <cell r="N2238">
            <v>40982</v>
          </cell>
        </row>
        <row r="2239">
          <cell r="A2239" t="str">
            <v>2280001020</v>
          </cell>
          <cell r="B2239" t="str">
            <v>Nonroad</v>
          </cell>
          <cell r="C2239" t="str">
            <v>Marine Vessels, Commercial /Coal /Harbor Vessels</v>
          </cell>
          <cell r="D2239" t="str">
            <v>Mobile - Commercial Marine Vessels</v>
          </cell>
          <cell r="G2239" t="str">
            <v>Mobile Sources</v>
          </cell>
          <cell r="H2239" t="str">
            <v>Marine Vessels, Commercial</v>
          </cell>
          <cell r="I2239" t="str">
            <v>Coal</v>
          </cell>
          <cell r="J2239" t="str">
            <v>Harbor Vessels</v>
          </cell>
          <cell r="L2239" t="str">
            <v>1999</v>
          </cell>
          <cell r="N2239">
            <v>40982</v>
          </cell>
        </row>
        <row r="2240">
          <cell r="A2240" t="str">
            <v>2280001030</v>
          </cell>
          <cell r="B2240" t="str">
            <v>Nonroad</v>
          </cell>
          <cell r="C2240" t="str">
            <v>Marine Vessels, Commercial /Coal /Fishing Vessels</v>
          </cell>
          <cell r="D2240" t="str">
            <v>Mobile - Commercial Marine Vessels</v>
          </cell>
          <cell r="G2240" t="str">
            <v>Mobile Sources</v>
          </cell>
          <cell r="H2240" t="str">
            <v>Marine Vessels, Commercial</v>
          </cell>
          <cell r="I2240" t="str">
            <v>Coal</v>
          </cell>
          <cell r="J2240" t="str">
            <v>Fishing Vessels</v>
          </cell>
          <cell r="L2240" t="str">
            <v>1999</v>
          </cell>
          <cell r="N2240">
            <v>40982</v>
          </cell>
        </row>
        <row r="2241">
          <cell r="A2241" t="str">
            <v>2280001040</v>
          </cell>
          <cell r="B2241" t="str">
            <v>Nonroad</v>
          </cell>
          <cell r="C2241" t="str">
            <v>Marine Vessels, Commercial /Coal /Military Vessels</v>
          </cell>
          <cell r="D2241" t="str">
            <v>Mobile - Commercial Marine Vessels</v>
          </cell>
          <cell r="G2241" t="str">
            <v>Mobile Sources</v>
          </cell>
          <cell r="H2241" t="str">
            <v>Marine Vessels, Commercial</v>
          </cell>
          <cell r="I2241" t="str">
            <v>Coal</v>
          </cell>
          <cell r="J2241" t="str">
            <v>Military Vessels</v>
          </cell>
          <cell r="L2241" t="str">
            <v>1999</v>
          </cell>
          <cell r="N2241">
            <v>40982</v>
          </cell>
        </row>
        <row r="2242">
          <cell r="A2242" t="str">
            <v>2280002000</v>
          </cell>
          <cell r="B2242" t="str">
            <v>Nonroad</v>
          </cell>
          <cell r="C2242" t="str">
            <v>Marine Vessels, Commercial /Diesel /Total, All Vessel Types</v>
          </cell>
          <cell r="D2242" t="str">
            <v>Mobile - Commercial Marine Vessels</v>
          </cell>
          <cell r="G2242" t="str">
            <v>Mobile Sources</v>
          </cell>
          <cell r="H2242" t="str">
            <v>Marine Vessels, Commercial</v>
          </cell>
          <cell r="I2242" t="str">
            <v>Diesel</v>
          </cell>
          <cell r="J2242" t="str">
            <v>Total, All Vessel Types</v>
          </cell>
          <cell r="L2242" t="str">
            <v>1999</v>
          </cell>
          <cell r="N2242">
            <v>40982</v>
          </cell>
        </row>
        <row r="2243">
          <cell r="A2243" t="str">
            <v>2280002010</v>
          </cell>
          <cell r="B2243" t="str">
            <v>Nonroad</v>
          </cell>
          <cell r="C2243" t="str">
            <v>Marine Vessels, Commercial /Diesel /Ocean-going Vessels</v>
          </cell>
          <cell r="D2243" t="str">
            <v>Mobile - Commercial Marine Vessels</v>
          </cell>
          <cell r="G2243" t="str">
            <v>Mobile Sources</v>
          </cell>
          <cell r="H2243" t="str">
            <v>Marine Vessels, Commercial</v>
          </cell>
          <cell r="I2243" t="str">
            <v>Diesel</v>
          </cell>
          <cell r="J2243" t="str">
            <v>Ocean-going Vessels</v>
          </cell>
          <cell r="L2243" t="str">
            <v>1999</v>
          </cell>
          <cell r="N2243">
            <v>40982</v>
          </cell>
        </row>
        <row r="2244">
          <cell r="A2244" t="str">
            <v>2280002020</v>
          </cell>
          <cell r="B2244" t="str">
            <v>Nonroad</v>
          </cell>
          <cell r="C2244" t="str">
            <v>Marine Vessels, Commercial /Diesel /Harbor Vessels</v>
          </cell>
          <cell r="D2244" t="str">
            <v>Mobile - Commercial Marine Vessels</v>
          </cell>
          <cell r="G2244" t="str">
            <v>Mobile Sources</v>
          </cell>
          <cell r="H2244" t="str">
            <v>Marine Vessels, Commercial</v>
          </cell>
          <cell r="I2244" t="str">
            <v>Diesel</v>
          </cell>
          <cell r="J2244" t="str">
            <v>Harbor Vessels</v>
          </cell>
          <cell r="L2244" t="str">
            <v>1999</v>
          </cell>
          <cell r="N2244">
            <v>40982</v>
          </cell>
        </row>
        <row r="2245">
          <cell r="A2245" t="str">
            <v>2280002030</v>
          </cell>
          <cell r="B2245" t="str">
            <v>Nonroad</v>
          </cell>
          <cell r="C2245" t="str">
            <v>Marine Vessels, Commercial /Diesel /Fishing Vessels</v>
          </cell>
          <cell r="D2245" t="str">
            <v>Mobile - Commercial Marine Vessels</v>
          </cell>
          <cell r="G2245" t="str">
            <v>Mobile Sources</v>
          </cell>
          <cell r="H2245" t="str">
            <v>Marine Vessels, Commercial</v>
          </cell>
          <cell r="I2245" t="str">
            <v>Diesel</v>
          </cell>
          <cell r="J2245" t="str">
            <v>Fishing Vessels</v>
          </cell>
          <cell r="L2245" t="str">
            <v>1999</v>
          </cell>
          <cell r="N2245">
            <v>40982</v>
          </cell>
        </row>
        <row r="2246">
          <cell r="A2246" t="str">
            <v>2280002040</v>
          </cell>
          <cell r="B2246" t="str">
            <v>Nonroad</v>
          </cell>
          <cell r="C2246" t="str">
            <v>Marine Vessels, Commercial /Diesel /Military Vessels</v>
          </cell>
          <cell r="D2246" t="str">
            <v>Mobile - Commercial Marine Vessels</v>
          </cell>
          <cell r="G2246" t="str">
            <v>Mobile Sources</v>
          </cell>
          <cell r="H2246" t="str">
            <v>Marine Vessels, Commercial</v>
          </cell>
          <cell r="I2246" t="str">
            <v>Diesel</v>
          </cell>
          <cell r="J2246" t="str">
            <v>Military Vessels</v>
          </cell>
          <cell r="L2246" t="str">
            <v>1999</v>
          </cell>
          <cell r="N2246">
            <v>40982</v>
          </cell>
        </row>
        <row r="2247">
          <cell r="A2247" t="str">
            <v>2280002100</v>
          </cell>
          <cell r="B2247" t="str">
            <v>Nonpoint</v>
          </cell>
          <cell r="C2247" t="str">
            <v>Marine Vessels, Commercial /Diesel /Port emissions</v>
          </cell>
          <cell r="D2247" t="str">
            <v>Mobile - Commercial Marine Vessels</v>
          </cell>
          <cell r="G2247" t="str">
            <v>Mobile Sources</v>
          </cell>
          <cell r="H2247" t="str">
            <v>Marine Vessels, Commercial</v>
          </cell>
          <cell r="I2247" t="str">
            <v>Diesel</v>
          </cell>
          <cell r="J2247" t="str">
            <v>Port emissions</v>
          </cell>
          <cell r="M2247">
            <v>37418</v>
          </cell>
          <cell r="N2247">
            <v>40982</v>
          </cell>
        </row>
        <row r="2248">
          <cell r="A2248" t="str">
            <v>2280002200</v>
          </cell>
          <cell r="B2248" t="str">
            <v>Nonpoint</v>
          </cell>
          <cell r="C2248" t="str">
            <v>Marine Vessels, Commercial /Diesel /Underway emissions</v>
          </cell>
          <cell r="D2248" t="str">
            <v>Mobile - Commercial Marine Vessels</v>
          </cell>
          <cell r="G2248" t="str">
            <v>Mobile Sources</v>
          </cell>
          <cell r="H2248" t="str">
            <v>Marine Vessels, Commercial</v>
          </cell>
          <cell r="I2248" t="str">
            <v>Diesel</v>
          </cell>
          <cell r="J2248" t="str">
            <v>Underway emissions</v>
          </cell>
          <cell r="M2248">
            <v>37418</v>
          </cell>
          <cell r="N2248">
            <v>40982</v>
          </cell>
        </row>
        <row r="2249">
          <cell r="A2249" t="str">
            <v>2280003000</v>
          </cell>
          <cell r="B2249" t="str">
            <v>Nonroad</v>
          </cell>
          <cell r="C2249" t="str">
            <v>Marine Vessels, Commercial /Residual /Total, All Vessel Types</v>
          </cell>
          <cell r="D2249" t="str">
            <v>Mobile - Commercial Marine Vessels</v>
          </cell>
          <cell r="G2249" t="str">
            <v>Mobile Sources</v>
          </cell>
          <cell r="H2249" t="str">
            <v>Marine Vessels, Commercial</v>
          </cell>
          <cell r="I2249" t="str">
            <v>Residual</v>
          </cell>
          <cell r="J2249" t="str">
            <v>Total, All Vessel Types</v>
          </cell>
          <cell r="L2249" t="str">
            <v>2005</v>
          </cell>
          <cell r="N2249">
            <v>40982</v>
          </cell>
        </row>
        <row r="2250">
          <cell r="A2250" t="str">
            <v>2280003010</v>
          </cell>
          <cell r="B2250" t="str">
            <v>Nonroad</v>
          </cell>
          <cell r="C2250" t="str">
            <v>Marine Vessels, Commercial /Residual /Ocean-going Vessels</v>
          </cell>
          <cell r="D2250" t="str">
            <v>Mobile - Commercial Marine Vessels</v>
          </cell>
          <cell r="G2250" t="str">
            <v>Mobile Sources</v>
          </cell>
          <cell r="H2250" t="str">
            <v>Marine Vessels, Commercial</v>
          </cell>
          <cell r="I2250" t="str">
            <v>Residual</v>
          </cell>
          <cell r="J2250" t="str">
            <v>Ocean-going Vessels</v>
          </cell>
          <cell r="L2250" t="str">
            <v>1999</v>
          </cell>
          <cell r="N2250">
            <v>40982</v>
          </cell>
        </row>
        <row r="2251">
          <cell r="A2251" t="str">
            <v>2280003020</v>
          </cell>
          <cell r="B2251" t="str">
            <v>Nonroad</v>
          </cell>
          <cell r="C2251" t="str">
            <v>Marine Vessels, Commercial /Residual /Harbor Vessels</v>
          </cell>
          <cell r="D2251" t="str">
            <v>Mobile - Commercial Marine Vessels</v>
          </cell>
          <cell r="G2251" t="str">
            <v>Mobile Sources</v>
          </cell>
          <cell r="H2251" t="str">
            <v>Marine Vessels, Commercial</v>
          </cell>
          <cell r="I2251" t="str">
            <v>Residual</v>
          </cell>
          <cell r="J2251" t="str">
            <v>Harbor Vessels</v>
          </cell>
          <cell r="L2251" t="str">
            <v>1999</v>
          </cell>
          <cell r="N2251">
            <v>40982</v>
          </cell>
        </row>
        <row r="2252">
          <cell r="A2252" t="str">
            <v>2280003030</v>
          </cell>
          <cell r="B2252" t="str">
            <v>Nonroad</v>
          </cell>
          <cell r="C2252" t="str">
            <v>Marine Vessels, Commercial /Residual /Fishing Vessels</v>
          </cell>
          <cell r="D2252" t="str">
            <v>Mobile - Commercial Marine Vessels</v>
          </cell>
          <cell r="G2252" t="str">
            <v>Mobile Sources</v>
          </cell>
          <cell r="H2252" t="str">
            <v>Marine Vessels, Commercial</v>
          </cell>
          <cell r="I2252" t="str">
            <v>Residual</v>
          </cell>
          <cell r="J2252" t="str">
            <v>Fishing Vessels</v>
          </cell>
          <cell r="L2252" t="str">
            <v>1999</v>
          </cell>
          <cell r="N2252">
            <v>40982</v>
          </cell>
        </row>
        <row r="2253">
          <cell r="A2253" t="str">
            <v>2280003040</v>
          </cell>
          <cell r="B2253" t="str">
            <v>Nonroad</v>
          </cell>
          <cell r="C2253" t="str">
            <v>Marine Vessels, Commercial /Residual /Military Vessels</v>
          </cell>
          <cell r="D2253" t="str">
            <v>Mobile - Commercial Marine Vessels</v>
          </cell>
          <cell r="G2253" t="str">
            <v>Mobile Sources</v>
          </cell>
          <cell r="H2253" t="str">
            <v>Marine Vessels, Commercial</v>
          </cell>
          <cell r="I2253" t="str">
            <v>Residual</v>
          </cell>
          <cell r="J2253" t="str">
            <v>Military Vessels</v>
          </cell>
          <cell r="L2253" t="str">
            <v>1999</v>
          </cell>
          <cell r="N2253">
            <v>40982</v>
          </cell>
        </row>
        <row r="2254">
          <cell r="A2254" t="str">
            <v>2280003100</v>
          </cell>
          <cell r="B2254" t="str">
            <v>Nonpoint</v>
          </cell>
          <cell r="C2254" t="str">
            <v>Marine Vessels, Commercial /Residual /Port emissions</v>
          </cell>
          <cell r="D2254" t="str">
            <v>Mobile - Commercial Marine Vessels</v>
          </cell>
          <cell r="G2254" t="str">
            <v>Mobile Sources</v>
          </cell>
          <cell r="H2254" t="str">
            <v>Marine Vessels, Commercial</v>
          </cell>
          <cell r="I2254" t="str">
            <v>Residual</v>
          </cell>
          <cell r="J2254" t="str">
            <v>Port emissions</v>
          </cell>
          <cell r="M2254">
            <v>37418</v>
          </cell>
          <cell r="N2254">
            <v>40982</v>
          </cell>
        </row>
        <row r="2255">
          <cell r="A2255" t="str">
            <v>2280003200</v>
          </cell>
          <cell r="B2255" t="str">
            <v>Nonpoint</v>
          </cell>
          <cell r="C2255" t="str">
            <v>Marine Vessels, Commercial /Residual /Underway emissions</v>
          </cell>
          <cell r="D2255" t="str">
            <v>Mobile - Commercial Marine Vessels</v>
          </cell>
          <cell r="G2255" t="str">
            <v>Mobile Sources</v>
          </cell>
          <cell r="H2255" t="str">
            <v>Marine Vessels, Commercial</v>
          </cell>
          <cell r="I2255" t="str">
            <v>Residual</v>
          </cell>
          <cell r="J2255" t="str">
            <v>Underway emissions</v>
          </cell>
          <cell r="M2255">
            <v>37418</v>
          </cell>
          <cell r="N2255">
            <v>40982</v>
          </cell>
        </row>
        <row r="2256">
          <cell r="A2256" t="str">
            <v>2280004000</v>
          </cell>
          <cell r="B2256" t="str">
            <v>Nonpoint</v>
          </cell>
          <cell r="C2256" t="str">
            <v>Marine Vessels, Commercial /Gasoline /Total, All Vessel Types</v>
          </cell>
          <cell r="D2256" t="str">
            <v>Mobile - Commercial Marine Vessels</v>
          </cell>
          <cell r="G2256" t="str">
            <v>Mobile Sources</v>
          </cell>
          <cell r="H2256" t="str">
            <v>Marine Vessels, Commercial</v>
          </cell>
          <cell r="I2256" t="str">
            <v>Gasoline</v>
          </cell>
          <cell r="J2256" t="str">
            <v>Total, All Vessel Types</v>
          </cell>
          <cell r="N2256">
            <v>40982</v>
          </cell>
        </row>
        <row r="2257">
          <cell r="A2257" t="str">
            <v>2280004010</v>
          </cell>
          <cell r="B2257" t="str">
            <v>Nonroad</v>
          </cell>
          <cell r="C2257" t="str">
            <v>Marine Vessels, Commercial /Gasoline /Ocean-going Vessels</v>
          </cell>
          <cell r="D2257" t="str">
            <v>Mobile - Commercial Marine Vessels</v>
          </cell>
          <cell r="G2257" t="str">
            <v>Mobile Sources</v>
          </cell>
          <cell r="H2257" t="str">
            <v>Marine Vessels, Commercial</v>
          </cell>
          <cell r="I2257" t="str">
            <v>Gasoline</v>
          </cell>
          <cell r="J2257" t="str">
            <v>Ocean-going Vessels</v>
          </cell>
          <cell r="L2257" t="str">
            <v>1999</v>
          </cell>
          <cell r="N2257">
            <v>40982</v>
          </cell>
        </row>
        <row r="2258">
          <cell r="A2258" t="str">
            <v>2280004020</v>
          </cell>
          <cell r="B2258" t="str">
            <v>Nonroad</v>
          </cell>
          <cell r="C2258" t="str">
            <v>Marine Vessels, Commercial /Gasoline /Harbor Vessels</v>
          </cell>
          <cell r="D2258" t="str">
            <v>Mobile - Commercial Marine Vessels</v>
          </cell>
          <cell r="G2258" t="str">
            <v>Mobile Sources</v>
          </cell>
          <cell r="H2258" t="str">
            <v>Marine Vessels, Commercial</v>
          </cell>
          <cell r="I2258" t="str">
            <v>Gasoline</v>
          </cell>
          <cell r="J2258" t="str">
            <v>Harbor Vessels</v>
          </cell>
          <cell r="L2258" t="str">
            <v>1999</v>
          </cell>
          <cell r="N2258">
            <v>40982</v>
          </cell>
        </row>
        <row r="2259">
          <cell r="A2259" t="str">
            <v>2280004030</v>
          </cell>
          <cell r="B2259" t="str">
            <v>Nonroad</v>
          </cell>
          <cell r="C2259" t="str">
            <v>Marine Vessels, Commercial /Gasoline /Fishing Vessels</v>
          </cell>
          <cell r="D2259" t="str">
            <v>Mobile - Commercial Marine Vessels</v>
          </cell>
          <cell r="G2259" t="str">
            <v>Mobile Sources</v>
          </cell>
          <cell r="H2259" t="str">
            <v>Marine Vessels, Commercial</v>
          </cell>
          <cell r="I2259" t="str">
            <v>Gasoline</v>
          </cell>
          <cell r="J2259" t="str">
            <v>Fishing Vessels</v>
          </cell>
          <cell r="L2259" t="str">
            <v>1999</v>
          </cell>
          <cell r="N2259">
            <v>40982</v>
          </cell>
        </row>
        <row r="2260">
          <cell r="A2260" t="str">
            <v>2280004040</v>
          </cell>
          <cell r="B2260" t="str">
            <v>Nonroad</v>
          </cell>
          <cell r="C2260" t="str">
            <v>Marine Vessels, Commercial /Gasoline /Military Vessels</v>
          </cell>
          <cell r="D2260" t="str">
            <v>Mobile - Commercial Marine Vessels</v>
          </cell>
          <cell r="G2260" t="str">
            <v>Mobile Sources</v>
          </cell>
          <cell r="H2260" t="str">
            <v>Marine Vessels, Commercial</v>
          </cell>
          <cell r="I2260" t="str">
            <v>Gasoline</v>
          </cell>
          <cell r="J2260" t="str">
            <v>Military Vessels</v>
          </cell>
          <cell r="L2260" t="str">
            <v>1999</v>
          </cell>
          <cell r="N2260">
            <v>40982</v>
          </cell>
        </row>
        <row r="2261">
          <cell r="A2261" t="str">
            <v>2282000000</v>
          </cell>
          <cell r="B2261" t="str">
            <v>Nonroad</v>
          </cell>
          <cell r="C2261" t="str">
            <v>Pleasure Craft /All Fuels /Total, All Vessel Types</v>
          </cell>
          <cell r="D2261" t="str">
            <v>Mobile - Non-Road Equipment - Other</v>
          </cell>
          <cell r="G2261" t="str">
            <v>Mobile Sources</v>
          </cell>
          <cell r="H2261" t="str">
            <v>Pleasure Craft</v>
          </cell>
          <cell r="I2261" t="str">
            <v>All Fuels</v>
          </cell>
          <cell r="J2261" t="str">
            <v>Total, All Vessel Types</v>
          </cell>
          <cell r="L2261" t="str">
            <v>2005</v>
          </cell>
          <cell r="M2261">
            <v>36504</v>
          </cell>
          <cell r="N2261">
            <v>40982</v>
          </cell>
        </row>
        <row r="2262">
          <cell r="A2262" t="str">
            <v>2282005000</v>
          </cell>
          <cell r="B2262" t="str">
            <v>Nonroad</v>
          </cell>
          <cell r="C2262" t="str">
            <v>Pleasure Craft /Gasoline 2-Stroke /Total</v>
          </cell>
          <cell r="D2262" t="str">
            <v>Mobile - Non-Road Equipment - Gasoline</v>
          </cell>
          <cell r="G2262" t="str">
            <v>Mobile Sources</v>
          </cell>
          <cell r="H2262" t="str">
            <v>Pleasure Craft</v>
          </cell>
          <cell r="I2262" t="str">
            <v>Gasoline 2-Stroke</v>
          </cell>
          <cell r="J2262" t="str">
            <v>Total</v>
          </cell>
          <cell r="L2262" t="str">
            <v>2005</v>
          </cell>
          <cell r="N2262">
            <v>40982</v>
          </cell>
        </row>
        <row r="2263">
          <cell r="A2263" t="str">
            <v>2282005005</v>
          </cell>
          <cell r="B2263" t="str">
            <v>Nonroad</v>
          </cell>
          <cell r="C2263" t="str">
            <v>Pleasure Craft /Gasoline 2-Stroke /Inboard</v>
          </cell>
          <cell r="D2263" t="str">
            <v>Mobile - Non-Road Equipment - Gasoline</v>
          </cell>
          <cell r="G2263" t="str">
            <v>Mobile Sources</v>
          </cell>
          <cell r="H2263" t="str">
            <v>Pleasure Craft</v>
          </cell>
          <cell r="I2263" t="str">
            <v>Gasoline 2-Stroke</v>
          </cell>
          <cell r="J2263" t="str">
            <v>Inboard</v>
          </cell>
          <cell r="K2263" t="str">
            <v>2282005015</v>
          </cell>
          <cell r="L2263" t="str">
            <v>2005</v>
          </cell>
          <cell r="N2263">
            <v>40982</v>
          </cell>
        </row>
        <row r="2264">
          <cell r="A2264" t="str">
            <v>2282005010</v>
          </cell>
          <cell r="B2264" t="str">
            <v>Nonroad</v>
          </cell>
          <cell r="C2264" t="str">
            <v>Pleasure Craft /Gasoline 2-Stroke /Outboard</v>
          </cell>
          <cell r="D2264" t="str">
            <v>Mobile - Non-Road Equipment - Gasoline</v>
          </cell>
          <cell r="G2264" t="str">
            <v>Mobile Sources</v>
          </cell>
          <cell r="H2264" t="str">
            <v>Pleasure Craft</v>
          </cell>
          <cell r="I2264" t="str">
            <v>Gasoline 2-Stroke</v>
          </cell>
          <cell r="J2264" t="str">
            <v>Outboard</v>
          </cell>
          <cell r="N2264">
            <v>40982</v>
          </cell>
        </row>
        <row r="2265">
          <cell r="A2265" t="str">
            <v>2282005015</v>
          </cell>
          <cell r="B2265" t="str">
            <v>Nonroad</v>
          </cell>
          <cell r="C2265" t="str">
            <v>Pleasure Craft /Gasoline 2-Stroke /Personal Water Craft</v>
          </cell>
          <cell r="D2265" t="str">
            <v>Mobile - Non-Road Equipment - Gasoline</v>
          </cell>
          <cell r="G2265" t="str">
            <v>Mobile Sources</v>
          </cell>
          <cell r="H2265" t="str">
            <v>Pleasure Craft</v>
          </cell>
          <cell r="I2265" t="str">
            <v>Gasoline 2-Stroke</v>
          </cell>
          <cell r="J2265" t="str">
            <v>Personal Water Craft</v>
          </cell>
          <cell r="N2265">
            <v>40982</v>
          </cell>
        </row>
        <row r="2266">
          <cell r="A2266" t="str">
            <v>2282005020</v>
          </cell>
          <cell r="B2266" t="str">
            <v>Nonroad</v>
          </cell>
          <cell r="C2266" t="str">
            <v>Pleasure Craft /Gasoline 2-Stroke /Sailboat Auxiliary Inboard</v>
          </cell>
          <cell r="D2266" t="str">
            <v>Mobile - Non-Road Equipment - Gasoline</v>
          </cell>
          <cell r="G2266" t="str">
            <v>Mobile Sources</v>
          </cell>
          <cell r="H2266" t="str">
            <v>Pleasure Craft</v>
          </cell>
          <cell r="I2266" t="str">
            <v>Gasoline 2-Stroke</v>
          </cell>
          <cell r="J2266" t="str">
            <v>Sailboat Auxiliary Inboard</v>
          </cell>
          <cell r="L2266" t="str">
            <v>2005</v>
          </cell>
          <cell r="N2266">
            <v>40982</v>
          </cell>
        </row>
        <row r="2267">
          <cell r="A2267" t="str">
            <v>2282005025</v>
          </cell>
          <cell r="B2267" t="str">
            <v>Nonroad</v>
          </cell>
          <cell r="C2267" t="str">
            <v>Pleasure Craft /Gasoline 2-Stroke /Sailboat Auxiliary Outboard</v>
          </cell>
          <cell r="D2267" t="str">
            <v>Mobile - Non-Road Equipment - Gasoline</v>
          </cell>
          <cell r="G2267" t="str">
            <v>Mobile Sources</v>
          </cell>
          <cell r="H2267" t="str">
            <v>Pleasure Craft</v>
          </cell>
          <cell r="I2267" t="str">
            <v>Gasoline 2-Stroke</v>
          </cell>
          <cell r="J2267" t="str">
            <v>Sailboat Auxiliary Outboard</v>
          </cell>
          <cell r="L2267" t="str">
            <v>2005</v>
          </cell>
          <cell r="N2267">
            <v>40982</v>
          </cell>
        </row>
        <row r="2268">
          <cell r="A2268" t="str">
            <v>2282010000</v>
          </cell>
          <cell r="B2268" t="str">
            <v>Nonroad</v>
          </cell>
          <cell r="C2268" t="str">
            <v>Pleasure Craft /Gasoline 4-Stroke /Total</v>
          </cell>
          <cell r="D2268" t="str">
            <v>Mobile - Non-Road Equipment - Gasoline</v>
          </cell>
          <cell r="G2268" t="str">
            <v>Mobile Sources</v>
          </cell>
          <cell r="H2268" t="str">
            <v>Pleasure Craft</v>
          </cell>
          <cell r="I2268" t="str">
            <v>Gasoline 4-Stroke</v>
          </cell>
          <cell r="J2268" t="str">
            <v>Total</v>
          </cell>
          <cell r="L2268" t="str">
            <v>2005</v>
          </cell>
          <cell r="N2268">
            <v>40982</v>
          </cell>
        </row>
        <row r="2269">
          <cell r="A2269" t="str">
            <v>2282010005</v>
          </cell>
          <cell r="B2269" t="str">
            <v>Nonroad</v>
          </cell>
          <cell r="C2269" t="str">
            <v>Pleasure Craft /Gasoline 4-Stroke /Inboard/Sterndrive</v>
          </cell>
          <cell r="D2269" t="str">
            <v>Mobile - Non-Road Equipment - Gasoline</v>
          </cell>
          <cell r="G2269" t="str">
            <v>Mobile Sources</v>
          </cell>
          <cell r="H2269" t="str">
            <v>Pleasure Craft</v>
          </cell>
          <cell r="I2269" t="str">
            <v>Gasoline 4-Stroke</v>
          </cell>
          <cell r="J2269" t="str">
            <v>Inboard/Sterndrive</v>
          </cell>
          <cell r="N2269">
            <v>40982</v>
          </cell>
        </row>
        <row r="2270">
          <cell r="A2270" t="str">
            <v>2282010010</v>
          </cell>
          <cell r="B2270" t="str">
            <v>Nonroad</v>
          </cell>
          <cell r="C2270" t="str">
            <v>Pleasure Craft /Gasoline 4-Stroke /Outboard</v>
          </cell>
          <cell r="D2270" t="str">
            <v>Mobile - Non-Road Equipment - Gasoline</v>
          </cell>
          <cell r="G2270" t="str">
            <v>Mobile Sources</v>
          </cell>
          <cell r="H2270" t="str">
            <v>Pleasure Craft</v>
          </cell>
          <cell r="I2270" t="str">
            <v>Gasoline 4-Stroke</v>
          </cell>
          <cell r="J2270" t="str">
            <v>Outboard</v>
          </cell>
          <cell r="L2270" t="str">
            <v>2005</v>
          </cell>
          <cell r="N2270">
            <v>40982</v>
          </cell>
        </row>
        <row r="2271">
          <cell r="A2271" t="str">
            <v>2282010015</v>
          </cell>
          <cell r="B2271" t="str">
            <v>Nonroad</v>
          </cell>
          <cell r="C2271" t="str">
            <v>Pleasure Craft /Gasoline 4-Stroke /Sterndrive</v>
          </cell>
          <cell r="D2271" t="str">
            <v>Mobile - Non-Road Equipment - Gasoline</v>
          </cell>
          <cell r="G2271" t="str">
            <v>Mobile Sources</v>
          </cell>
          <cell r="H2271" t="str">
            <v>Pleasure Craft</v>
          </cell>
          <cell r="I2271" t="str">
            <v>Gasoline 4-Stroke</v>
          </cell>
          <cell r="J2271" t="str">
            <v>Sterndrive</v>
          </cell>
          <cell r="K2271" t="str">
            <v>2282010005</v>
          </cell>
          <cell r="L2271" t="str">
            <v>2005</v>
          </cell>
          <cell r="N2271">
            <v>40982</v>
          </cell>
        </row>
        <row r="2272">
          <cell r="A2272" t="str">
            <v>2282010020</v>
          </cell>
          <cell r="B2272" t="str">
            <v>Nonroad</v>
          </cell>
          <cell r="C2272" t="str">
            <v>Pleasure Craft /Gasoline 4-Stroke /Sailboat Auxiliary Inboard</v>
          </cell>
          <cell r="D2272" t="str">
            <v>Mobile - Non-Road Equipment - Gasoline</v>
          </cell>
          <cell r="G2272" t="str">
            <v>Mobile Sources</v>
          </cell>
          <cell r="H2272" t="str">
            <v>Pleasure Craft</v>
          </cell>
          <cell r="I2272" t="str">
            <v>Gasoline 4-Stroke</v>
          </cell>
          <cell r="J2272" t="str">
            <v>Sailboat Auxiliary Inboard</v>
          </cell>
          <cell r="L2272" t="str">
            <v>2005</v>
          </cell>
          <cell r="N2272">
            <v>40982</v>
          </cell>
        </row>
        <row r="2273">
          <cell r="A2273" t="str">
            <v>2282010025</v>
          </cell>
          <cell r="B2273" t="str">
            <v>Nonroad</v>
          </cell>
          <cell r="C2273" t="str">
            <v>Pleasure Craft /Gasoline 4-Stroke /Sailboat Auxiliary Outboard</v>
          </cell>
          <cell r="D2273" t="str">
            <v>Mobile - Non-Road Equipment - Gasoline</v>
          </cell>
          <cell r="G2273" t="str">
            <v>Mobile Sources</v>
          </cell>
          <cell r="H2273" t="str">
            <v>Pleasure Craft</v>
          </cell>
          <cell r="I2273" t="str">
            <v>Gasoline 4-Stroke</v>
          </cell>
          <cell r="J2273" t="str">
            <v>Sailboat Auxiliary Outboard</v>
          </cell>
          <cell r="L2273" t="str">
            <v>2005</v>
          </cell>
          <cell r="N2273">
            <v>40982</v>
          </cell>
        </row>
        <row r="2274">
          <cell r="A2274" t="str">
            <v>2282020000</v>
          </cell>
          <cell r="B2274" t="str">
            <v>Nonroad</v>
          </cell>
          <cell r="C2274" t="str">
            <v>Pleasure Craft /Diesel /Total</v>
          </cell>
          <cell r="D2274" t="str">
            <v>Mobile - Non-Road Equipment - Diesel</v>
          </cell>
          <cell r="G2274" t="str">
            <v>Mobile Sources</v>
          </cell>
          <cell r="H2274" t="str">
            <v>Pleasure Craft</v>
          </cell>
          <cell r="I2274" t="str">
            <v>Diesel</v>
          </cell>
          <cell r="J2274" t="str">
            <v>Total</v>
          </cell>
          <cell r="L2274" t="str">
            <v>2005</v>
          </cell>
          <cell r="N2274">
            <v>40982</v>
          </cell>
        </row>
        <row r="2275">
          <cell r="A2275" t="str">
            <v>2282020005</v>
          </cell>
          <cell r="B2275" t="str">
            <v>Nonroad</v>
          </cell>
          <cell r="C2275" t="str">
            <v>Pleasure Craft /Diesel /Inboard/Sterndrive</v>
          </cell>
          <cell r="D2275" t="str">
            <v>Mobile - Non-Road Equipment - Diesel</v>
          </cell>
          <cell r="G2275" t="str">
            <v>Mobile Sources</v>
          </cell>
          <cell r="H2275" t="str">
            <v>Pleasure Craft</v>
          </cell>
          <cell r="I2275" t="str">
            <v>Diesel</v>
          </cell>
          <cell r="J2275" t="str">
            <v>Inboard/Sterndrive</v>
          </cell>
          <cell r="N2275">
            <v>40982</v>
          </cell>
        </row>
        <row r="2276">
          <cell r="A2276" t="str">
            <v>2282020010</v>
          </cell>
          <cell r="B2276" t="str">
            <v>Nonroad</v>
          </cell>
          <cell r="C2276" t="str">
            <v>Pleasure Craft /Diesel /Outboard</v>
          </cell>
          <cell r="D2276" t="str">
            <v>Mobile - Non-Road Equipment - Diesel</v>
          </cell>
          <cell r="G2276" t="str">
            <v>Mobile Sources</v>
          </cell>
          <cell r="H2276" t="str">
            <v>Pleasure Craft</v>
          </cell>
          <cell r="I2276" t="str">
            <v>Diesel</v>
          </cell>
          <cell r="J2276" t="str">
            <v>Outboard</v>
          </cell>
          <cell r="N2276">
            <v>40982</v>
          </cell>
        </row>
        <row r="2277">
          <cell r="A2277" t="str">
            <v>2282020015</v>
          </cell>
          <cell r="B2277" t="str">
            <v>Nonroad</v>
          </cell>
          <cell r="C2277" t="str">
            <v>Pleasure Craft /Diesel /Sterndrive</v>
          </cell>
          <cell r="D2277" t="str">
            <v>Mobile - Non-Road Equipment - Diesel</v>
          </cell>
          <cell r="G2277" t="str">
            <v>Mobile Sources</v>
          </cell>
          <cell r="H2277" t="str">
            <v>Pleasure Craft</v>
          </cell>
          <cell r="I2277" t="str">
            <v>Diesel</v>
          </cell>
          <cell r="J2277" t="str">
            <v>Sterndrive</v>
          </cell>
          <cell r="K2277" t="str">
            <v>2282020005</v>
          </cell>
          <cell r="L2277" t="str">
            <v>2005</v>
          </cell>
          <cell r="N2277">
            <v>40982</v>
          </cell>
        </row>
        <row r="2278">
          <cell r="A2278" t="str">
            <v>2282020020</v>
          </cell>
          <cell r="B2278" t="str">
            <v>Nonroad</v>
          </cell>
          <cell r="C2278" t="str">
            <v>Pleasure Craft /Diesel /Sailboat Auxiliary Inboard</v>
          </cell>
          <cell r="D2278" t="str">
            <v>Mobile - Non-Road Equipment - Diesel</v>
          </cell>
          <cell r="G2278" t="str">
            <v>Mobile Sources</v>
          </cell>
          <cell r="H2278" t="str">
            <v>Pleasure Craft</v>
          </cell>
          <cell r="I2278" t="str">
            <v>Diesel</v>
          </cell>
          <cell r="J2278" t="str">
            <v>Sailboat Auxiliary Inboard</v>
          </cell>
          <cell r="L2278" t="str">
            <v>2005</v>
          </cell>
          <cell r="N2278">
            <v>40982</v>
          </cell>
        </row>
        <row r="2279">
          <cell r="A2279" t="str">
            <v>2282020025</v>
          </cell>
          <cell r="B2279" t="str">
            <v>Nonroad</v>
          </cell>
          <cell r="C2279" t="str">
            <v>Pleasure Craft /Diesel /Sailboat Auxiliary Outboard</v>
          </cell>
          <cell r="D2279" t="str">
            <v>Mobile - Non-Road Equipment - Diesel</v>
          </cell>
          <cell r="G2279" t="str">
            <v>Mobile Sources</v>
          </cell>
          <cell r="H2279" t="str">
            <v>Pleasure Craft</v>
          </cell>
          <cell r="I2279" t="str">
            <v>Diesel</v>
          </cell>
          <cell r="J2279" t="str">
            <v>Sailboat Auxiliary Outboard</v>
          </cell>
          <cell r="L2279" t="str">
            <v>2005</v>
          </cell>
          <cell r="N2279">
            <v>40982</v>
          </cell>
        </row>
        <row r="2280">
          <cell r="A2280" t="str">
            <v>2283000000</v>
          </cell>
          <cell r="B2280" t="str">
            <v>Nonroad</v>
          </cell>
          <cell r="C2280" t="str">
            <v>Marine Vessels, Military /unknown /unknown</v>
          </cell>
          <cell r="D2280" t="str">
            <v>Mobile - Commercial Marine Vessels</v>
          </cell>
          <cell r="G2280" t="str">
            <v>Mobile Sources</v>
          </cell>
          <cell r="H2280" t="str">
            <v>Marine Vessels, Military</v>
          </cell>
          <cell r="I2280" t="str">
            <v>unknown</v>
          </cell>
          <cell r="J2280" t="str">
            <v>unknown</v>
          </cell>
          <cell r="L2280" t="str">
            <v>2002</v>
          </cell>
          <cell r="N2280">
            <v>40982</v>
          </cell>
        </row>
        <row r="2281">
          <cell r="A2281" t="str">
            <v>2283001000</v>
          </cell>
          <cell r="B2281" t="str">
            <v>Nonroad</v>
          </cell>
          <cell r="C2281" t="str">
            <v>Marine Vessels, Military /unknown /unknown</v>
          </cell>
          <cell r="D2281" t="str">
            <v>Mobile - Commercial Marine Vessels</v>
          </cell>
          <cell r="G2281" t="str">
            <v>Mobile Sources</v>
          </cell>
          <cell r="H2281" t="str">
            <v>Marine Vessels, Military</v>
          </cell>
          <cell r="I2281" t="str">
            <v>unknown</v>
          </cell>
          <cell r="J2281" t="str">
            <v>unknown</v>
          </cell>
          <cell r="L2281" t="str">
            <v>2002</v>
          </cell>
          <cell r="N2281">
            <v>40982</v>
          </cell>
        </row>
        <row r="2282">
          <cell r="A2282" t="str">
            <v>2283001010</v>
          </cell>
          <cell r="B2282" t="str">
            <v>Nonroad</v>
          </cell>
          <cell r="C2282" t="str">
            <v>Marine Vessels, Military /unknown /unknown</v>
          </cell>
          <cell r="D2282" t="str">
            <v>Mobile - Commercial Marine Vessels</v>
          </cell>
          <cell r="G2282" t="str">
            <v>Mobile Sources</v>
          </cell>
          <cell r="H2282" t="str">
            <v>Marine Vessels, Military</v>
          </cell>
          <cell r="I2282" t="str">
            <v>unknown</v>
          </cell>
          <cell r="J2282" t="str">
            <v>unknown</v>
          </cell>
          <cell r="L2282" t="str">
            <v>2002</v>
          </cell>
          <cell r="N2282">
            <v>40982</v>
          </cell>
        </row>
        <row r="2283">
          <cell r="A2283" t="str">
            <v>2283001020</v>
          </cell>
          <cell r="B2283" t="str">
            <v>Nonroad</v>
          </cell>
          <cell r="C2283" t="str">
            <v>Marine Vessels, Military /unknown /unknown</v>
          </cell>
          <cell r="D2283" t="str">
            <v>Mobile - Commercial Marine Vessels</v>
          </cell>
          <cell r="G2283" t="str">
            <v>Mobile Sources</v>
          </cell>
          <cell r="H2283" t="str">
            <v>Marine Vessels, Military</v>
          </cell>
          <cell r="I2283" t="str">
            <v>unknown</v>
          </cell>
          <cell r="J2283" t="str">
            <v>unknown</v>
          </cell>
          <cell r="L2283" t="str">
            <v>2002</v>
          </cell>
          <cell r="N2283">
            <v>40982</v>
          </cell>
        </row>
        <row r="2284">
          <cell r="A2284" t="str">
            <v>2283002000</v>
          </cell>
          <cell r="B2284" t="str">
            <v>Nonroad</v>
          </cell>
          <cell r="C2284" t="str">
            <v>Marine Vessels, Military /Diesel /Total, All Vessel Types (incl in 22-80-002-X00)</v>
          </cell>
          <cell r="D2284" t="str">
            <v>Mobile - Commercial Marine Vessels</v>
          </cell>
          <cell r="G2284" t="str">
            <v>Mobile Sources</v>
          </cell>
          <cell r="H2284" t="str">
            <v>Marine Vessels, Military</v>
          </cell>
          <cell r="I2284" t="str">
            <v>Diesel</v>
          </cell>
          <cell r="J2284" t="str">
            <v>Total, All Vessel Types (incl in 22-80-002-X00)</v>
          </cell>
          <cell r="L2284" t="str">
            <v>1999</v>
          </cell>
          <cell r="M2284">
            <v>36504</v>
          </cell>
          <cell r="N2284">
            <v>40982</v>
          </cell>
        </row>
        <row r="2285">
          <cell r="A2285" t="str">
            <v>2283002010</v>
          </cell>
          <cell r="B2285" t="str">
            <v>Nonroad</v>
          </cell>
          <cell r="C2285" t="str">
            <v>Marine Vessels, Military /unknown</v>
          </cell>
          <cell r="D2285" t="str">
            <v>Mobile - Commercial Marine Vessels</v>
          </cell>
          <cell r="G2285" t="str">
            <v>Mobile Sources</v>
          </cell>
          <cell r="H2285" t="str">
            <v>Marine Vessels, Military</v>
          </cell>
          <cell r="I2285" t="str">
            <v>unknown</v>
          </cell>
          <cell r="J2285" t="str">
            <v>unknown</v>
          </cell>
          <cell r="L2285" t="str">
            <v>2002</v>
          </cell>
          <cell r="N2285">
            <v>40982</v>
          </cell>
        </row>
        <row r="2286">
          <cell r="A2286" t="str">
            <v>2283002020</v>
          </cell>
          <cell r="B2286" t="str">
            <v>Nonroad</v>
          </cell>
          <cell r="C2286" t="str">
            <v>Marine Vessels, Military /unknown</v>
          </cell>
          <cell r="D2286" t="str">
            <v>Mobile - Commercial Marine Vessels</v>
          </cell>
          <cell r="G2286" t="str">
            <v>Mobile Sources</v>
          </cell>
          <cell r="H2286" t="str">
            <v>Marine Vessels, Military</v>
          </cell>
          <cell r="I2286" t="str">
            <v>unknown</v>
          </cell>
          <cell r="J2286" t="str">
            <v>unknown</v>
          </cell>
          <cell r="L2286" t="str">
            <v>2002</v>
          </cell>
          <cell r="N2286">
            <v>40982</v>
          </cell>
        </row>
        <row r="2287">
          <cell r="A2287" t="str">
            <v>2283003000</v>
          </cell>
          <cell r="B2287" t="str">
            <v>Nonroad</v>
          </cell>
          <cell r="C2287" t="str">
            <v>Marine Vessels, Military /unknown</v>
          </cell>
          <cell r="D2287" t="str">
            <v>Mobile - Commercial Marine Vessels</v>
          </cell>
          <cell r="G2287" t="str">
            <v>Mobile Sources</v>
          </cell>
          <cell r="H2287" t="str">
            <v>Marine Vessels, Military</v>
          </cell>
          <cell r="I2287" t="str">
            <v>unknown</v>
          </cell>
          <cell r="J2287" t="str">
            <v>unknown</v>
          </cell>
          <cell r="L2287" t="str">
            <v>2002</v>
          </cell>
          <cell r="N2287">
            <v>40982</v>
          </cell>
        </row>
        <row r="2288">
          <cell r="A2288" t="str">
            <v>2283003010</v>
          </cell>
          <cell r="B2288" t="str">
            <v>Nonroad</v>
          </cell>
          <cell r="C2288" t="str">
            <v>Marine Vessels, Military /unknown</v>
          </cell>
          <cell r="D2288" t="str">
            <v>Mobile - Commercial Marine Vessels</v>
          </cell>
          <cell r="G2288" t="str">
            <v>Mobile Sources</v>
          </cell>
          <cell r="H2288" t="str">
            <v>Marine Vessels, Military</v>
          </cell>
          <cell r="I2288" t="str">
            <v>unknown</v>
          </cell>
          <cell r="J2288" t="str">
            <v>unknown</v>
          </cell>
          <cell r="L2288" t="str">
            <v>2002</v>
          </cell>
          <cell r="N2288">
            <v>40982</v>
          </cell>
        </row>
        <row r="2289">
          <cell r="A2289" t="str">
            <v>2283003020</v>
          </cell>
          <cell r="B2289" t="str">
            <v>Nonroad</v>
          </cell>
          <cell r="C2289" t="str">
            <v>Marine Vessels, Military /unknown</v>
          </cell>
          <cell r="D2289" t="str">
            <v>Mobile - Commercial Marine Vessels</v>
          </cell>
          <cell r="G2289" t="str">
            <v>Mobile Sources</v>
          </cell>
          <cell r="H2289" t="str">
            <v>Marine Vessels, Military</v>
          </cell>
          <cell r="I2289" t="str">
            <v>unknown</v>
          </cell>
          <cell r="J2289" t="str">
            <v>unknown</v>
          </cell>
          <cell r="L2289" t="str">
            <v>2002</v>
          </cell>
          <cell r="N2289">
            <v>40982</v>
          </cell>
        </row>
        <row r="2290">
          <cell r="A2290" t="str">
            <v>2283004000</v>
          </cell>
          <cell r="B2290" t="str">
            <v>Nonroad</v>
          </cell>
          <cell r="C2290" t="str">
            <v>Marine Vessels, Military /unknown</v>
          </cell>
          <cell r="D2290" t="str">
            <v>Mobile - Commercial Marine Vessels</v>
          </cell>
          <cell r="G2290" t="str">
            <v>Mobile Sources</v>
          </cell>
          <cell r="H2290" t="str">
            <v>Marine Vessels, Military</v>
          </cell>
          <cell r="I2290" t="str">
            <v>unknown</v>
          </cell>
          <cell r="J2290" t="str">
            <v>unknown</v>
          </cell>
          <cell r="L2290" t="str">
            <v>2002</v>
          </cell>
          <cell r="N2290">
            <v>40982</v>
          </cell>
        </row>
        <row r="2291">
          <cell r="A2291" t="str">
            <v>2283004010</v>
          </cell>
          <cell r="B2291" t="str">
            <v>Nonroad</v>
          </cell>
          <cell r="C2291" t="str">
            <v>Marine Vessels, Military /unknown</v>
          </cell>
          <cell r="D2291" t="str">
            <v>Mobile - Commercial Marine Vessels</v>
          </cell>
          <cell r="G2291" t="str">
            <v>Mobile Sources</v>
          </cell>
          <cell r="H2291" t="str">
            <v>Marine Vessels, Military</v>
          </cell>
          <cell r="I2291" t="str">
            <v>unknown</v>
          </cell>
          <cell r="J2291" t="str">
            <v>unknown</v>
          </cell>
          <cell r="L2291" t="str">
            <v>2002</v>
          </cell>
          <cell r="N2291">
            <v>40982</v>
          </cell>
        </row>
        <row r="2292">
          <cell r="A2292" t="str">
            <v>2283004020</v>
          </cell>
          <cell r="B2292" t="str">
            <v>Nonroad</v>
          </cell>
          <cell r="C2292" t="str">
            <v>Marine Vessels, Military /unknown</v>
          </cell>
          <cell r="D2292" t="str">
            <v>Mobile - Commercial Marine Vessels</v>
          </cell>
          <cell r="G2292" t="str">
            <v>Mobile Sources</v>
          </cell>
          <cell r="H2292" t="str">
            <v>Marine Vessels, Military</v>
          </cell>
          <cell r="I2292" t="str">
            <v>unknown</v>
          </cell>
          <cell r="J2292" t="str">
            <v>unknown</v>
          </cell>
          <cell r="L2292" t="str">
            <v>2002</v>
          </cell>
          <cell r="N2292">
            <v>40982</v>
          </cell>
        </row>
        <row r="2293">
          <cell r="A2293" t="str">
            <v>2285000000</v>
          </cell>
          <cell r="B2293" t="str">
            <v>Nonroad</v>
          </cell>
          <cell r="C2293" t="str">
            <v>Railroad Equipt /All Fuels /Total</v>
          </cell>
          <cell r="D2293" t="str">
            <v>Mobile - Locomotives</v>
          </cell>
          <cell r="G2293" t="str">
            <v>Mobile Sources</v>
          </cell>
          <cell r="H2293" t="str">
            <v>Railroad Equipment</v>
          </cell>
          <cell r="I2293" t="str">
            <v>All Fuels</v>
          </cell>
          <cell r="J2293" t="str">
            <v>Total</v>
          </cell>
          <cell r="L2293" t="str">
            <v>1999</v>
          </cell>
          <cell r="M2293">
            <v>36504</v>
          </cell>
          <cell r="N2293">
            <v>40982</v>
          </cell>
        </row>
        <row r="2294">
          <cell r="A2294" t="str">
            <v>2285002000</v>
          </cell>
          <cell r="B2294" t="str">
            <v>Nonroad</v>
          </cell>
          <cell r="C2294" t="str">
            <v>Railroad Equipt /Diesel /Total</v>
          </cell>
          <cell r="D2294" t="str">
            <v>Mobile - Locomotives</v>
          </cell>
          <cell r="G2294" t="str">
            <v>Mobile Sources</v>
          </cell>
          <cell r="H2294" t="str">
            <v>Railroad Equipment</v>
          </cell>
          <cell r="I2294" t="str">
            <v>Diesel</v>
          </cell>
          <cell r="J2294" t="str">
            <v>Total</v>
          </cell>
          <cell r="L2294" t="str">
            <v>1999</v>
          </cell>
          <cell r="N2294">
            <v>40982</v>
          </cell>
        </row>
        <row r="2295">
          <cell r="A2295" t="str">
            <v>2285002005</v>
          </cell>
          <cell r="B2295" t="str">
            <v>Nonroad</v>
          </cell>
          <cell r="C2295" t="str">
            <v>Railroad Equipt /Diesel /Line Haul Locomotives (use subdivisions by class/operation)</v>
          </cell>
          <cell r="D2295" t="str">
            <v>Mobile - Locomotives</v>
          </cell>
          <cell r="G2295" t="str">
            <v>Mobile Sources</v>
          </cell>
          <cell r="H2295" t="str">
            <v>Railroad Equipment</v>
          </cell>
          <cell r="I2295" t="str">
            <v>Diesel</v>
          </cell>
          <cell r="J2295" t="str">
            <v>Line Haul Locomotives (use subdivisions by class/operation)</v>
          </cell>
          <cell r="L2295" t="str">
            <v>1999</v>
          </cell>
          <cell r="N2295">
            <v>40982</v>
          </cell>
        </row>
        <row r="2296">
          <cell r="A2296" t="str">
            <v>2285002006</v>
          </cell>
          <cell r="B2296" t="str">
            <v>Nonpoint</v>
          </cell>
          <cell r="C2296" t="str">
            <v>Railroad Equipment /Diesel /Line Haul Locomotives: Class I Operations</v>
          </cell>
          <cell r="D2296" t="str">
            <v>Mobile - Locomotives</v>
          </cell>
          <cell r="G2296" t="str">
            <v>Mobile Sources</v>
          </cell>
          <cell r="H2296" t="str">
            <v>Railroad Equipment</v>
          </cell>
          <cell r="I2296" t="str">
            <v>Diesel</v>
          </cell>
          <cell r="J2296" t="str">
            <v>Line Haul Locomotives: Class I Operations</v>
          </cell>
          <cell r="M2296">
            <v>37418</v>
          </cell>
          <cell r="N2296">
            <v>40982</v>
          </cell>
        </row>
        <row r="2297">
          <cell r="A2297" t="str">
            <v>2285002007</v>
          </cell>
          <cell r="B2297" t="str">
            <v>Nonpoint</v>
          </cell>
          <cell r="C2297" t="str">
            <v>Railroad Equipment /Diesel /Line Haul Locomotives: Class II / III Operations</v>
          </cell>
          <cell r="D2297" t="str">
            <v>Mobile - Locomotives</v>
          </cell>
          <cell r="G2297" t="str">
            <v>Mobile Sources</v>
          </cell>
          <cell r="H2297" t="str">
            <v>Railroad Equipment</v>
          </cell>
          <cell r="I2297" t="str">
            <v>Diesel</v>
          </cell>
          <cell r="J2297" t="str">
            <v>Line Haul Locomotives: Class II / III Operations</v>
          </cell>
          <cell r="M2297">
            <v>37418</v>
          </cell>
          <cell r="N2297">
            <v>40982</v>
          </cell>
        </row>
        <row r="2298">
          <cell r="A2298" t="str">
            <v>2285002008</v>
          </cell>
          <cell r="B2298" t="str">
            <v>Nonpoint</v>
          </cell>
          <cell r="C2298" t="str">
            <v>Railroad Equipment /Diesel /Line Haul Locomotives: Passenger Trains (Amtrak)</v>
          </cell>
          <cell r="D2298" t="str">
            <v>Mobile - Locomotives</v>
          </cell>
          <cell r="G2298" t="str">
            <v>Mobile Sources</v>
          </cell>
          <cell r="H2298" t="str">
            <v>Railroad Equipment</v>
          </cell>
          <cell r="I2298" t="str">
            <v>Diesel</v>
          </cell>
          <cell r="J2298" t="str">
            <v>Line Haul Locomotives: Passenger Trains (Amtrak)</v>
          </cell>
          <cell r="M2298">
            <v>37418</v>
          </cell>
          <cell r="N2298">
            <v>40982</v>
          </cell>
        </row>
        <row r="2299">
          <cell r="A2299" t="str">
            <v>2285002009</v>
          </cell>
          <cell r="B2299" t="str">
            <v>Nonpoint</v>
          </cell>
          <cell r="C2299" t="str">
            <v>Railroad Equipment /Diesel /Line Haul Locomotives: Commuter Lines</v>
          </cell>
          <cell r="D2299" t="str">
            <v>Mobile - Locomotives</v>
          </cell>
          <cell r="G2299" t="str">
            <v>Mobile Sources</v>
          </cell>
          <cell r="H2299" t="str">
            <v>Railroad Equipment</v>
          </cell>
          <cell r="I2299" t="str">
            <v>Diesel</v>
          </cell>
          <cell r="J2299" t="str">
            <v>Line Haul Locomotives: Commuter Lines</v>
          </cell>
          <cell r="M2299">
            <v>37418</v>
          </cell>
          <cell r="N2299">
            <v>40982</v>
          </cell>
        </row>
        <row r="2300">
          <cell r="A2300" t="str">
            <v>2285002010</v>
          </cell>
          <cell r="B2300" t="str">
            <v>Nonpoint</v>
          </cell>
          <cell r="C2300" t="str">
            <v>Railroad Equipment /Diesel /Yard Locomotives</v>
          </cell>
          <cell r="D2300" t="str">
            <v>Mobile - Locomotives</v>
          </cell>
          <cell r="G2300" t="str">
            <v>Mobile Sources</v>
          </cell>
          <cell r="H2300" t="str">
            <v>Railroad Equipment</v>
          </cell>
          <cell r="I2300" t="str">
            <v>Diesel</v>
          </cell>
          <cell r="J2300" t="str">
            <v>Yard Locomotives</v>
          </cell>
          <cell r="N2300">
            <v>40982</v>
          </cell>
        </row>
        <row r="2301">
          <cell r="A2301" t="str">
            <v>2285002015</v>
          </cell>
          <cell r="B2301" t="str">
            <v>Nonroad</v>
          </cell>
          <cell r="C2301" t="str">
            <v>Railroad Equipt /Diesel /Railway Maintenance</v>
          </cell>
          <cell r="D2301" t="str">
            <v>Mobile - Non-Road Equipment - Diesel</v>
          </cell>
          <cell r="G2301" t="str">
            <v>Mobile Sources</v>
          </cell>
          <cell r="H2301" t="str">
            <v>Railroad Equipment</v>
          </cell>
          <cell r="I2301" t="str">
            <v>Diesel</v>
          </cell>
          <cell r="J2301" t="str">
            <v>Railway Maintenance</v>
          </cell>
          <cell r="M2301">
            <v>36504</v>
          </cell>
          <cell r="N2301">
            <v>40982</v>
          </cell>
        </row>
        <row r="2302">
          <cell r="A2302" t="str">
            <v>2285003015</v>
          </cell>
          <cell r="B2302" t="str">
            <v>Nonroad</v>
          </cell>
          <cell r="C2302" t="str">
            <v>Railroad Equipt /Gasoline, 2-Stroke /Railway Maintenance</v>
          </cell>
          <cell r="D2302" t="str">
            <v>Mobile - Non-Road Equipment - Gasoline</v>
          </cell>
          <cell r="G2302" t="str">
            <v>Mobile Sources</v>
          </cell>
          <cell r="H2302" t="str">
            <v>Railroad Equipment</v>
          </cell>
          <cell r="I2302" t="str">
            <v>Gasoline, 2-Stroke</v>
          </cell>
          <cell r="J2302" t="str">
            <v>Railway Maintenance</v>
          </cell>
          <cell r="L2302" t="str">
            <v>2005</v>
          </cell>
          <cell r="M2302">
            <v>36504</v>
          </cell>
          <cell r="N2302">
            <v>40982</v>
          </cell>
        </row>
        <row r="2303">
          <cell r="A2303" t="str">
            <v>2285004015</v>
          </cell>
          <cell r="B2303" t="str">
            <v>Nonroad</v>
          </cell>
          <cell r="C2303" t="str">
            <v>Railroad Equipt /Gasoline, 4-Stroke /Railway Maintenance</v>
          </cell>
          <cell r="D2303" t="str">
            <v>Mobile - Non-Road Equipment - Gasoline</v>
          </cell>
          <cell r="G2303" t="str">
            <v>Mobile Sources</v>
          </cell>
          <cell r="H2303" t="str">
            <v>Railroad Equipment</v>
          </cell>
          <cell r="I2303" t="str">
            <v>Gasoline, 4-Stroke</v>
          </cell>
          <cell r="J2303" t="str">
            <v>Railway Maintenance</v>
          </cell>
          <cell r="M2303">
            <v>36504</v>
          </cell>
          <cell r="N2303">
            <v>40982</v>
          </cell>
        </row>
        <row r="2304">
          <cell r="A2304" t="str">
            <v>2285006015</v>
          </cell>
          <cell r="B2304" t="str">
            <v>Nonroad</v>
          </cell>
          <cell r="C2304" t="str">
            <v>Railroad Equipt /LPG /Railway Maintenance</v>
          </cell>
          <cell r="D2304" t="str">
            <v>Mobile - Non-Road Equipment - Other</v>
          </cell>
          <cell r="G2304" t="str">
            <v>Mobile Sources</v>
          </cell>
          <cell r="H2304" t="str">
            <v>Railroad Equipment</v>
          </cell>
          <cell r="I2304" t="str">
            <v>LPG</v>
          </cell>
          <cell r="J2304" t="str">
            <v>Railway Maintenance</v>
          </cell>
          <cell r="M2304">
            <v>36504</v>
          </cell>
          <cell r="N2304">
            <v>40982</v>
          </cell>
        </row>
        <row r="2305">
          <cell r="A2305" t="str">
            <v>2285008015</v>
          </cell>
          <cell r="B2305" t="str">
            <v>Nonroad</v>
          </cell>
          <cell r="C2305" t="str">
            <v>Railroad Equipt /CNG /Railway Maintenance</v>
          </cell>
          <cell r="D2305" t="str">
            <v>Mobile - Non-Road Equipment - Other</v>
          </cell>
          <cell r="G2305" t="str">
            <v>Mobile Sources</v>
          </cell>
          <cell r="H2305" t="str">
            <v>Railroad Equipment</v>
          </cell>
          <cell r="I2305" t="str">
            <v>CNG</v>
          </cell>
          <cell r="J2305" t="str">
            <v>Railway Maintenance</v>
          </cell>
          <cell r="L2305" t="str">
            <v>2005</v>
          </cell>
          <cell r="M2305">
            <v>36504</v>
          </cell>
          <cell r="N2305">
            <v>40982</v>
          </cell>
        </row>
        <row r="2306">
          <cell r="A2306" t="str">
            <v>2294000000</v>
          </cell>
          <cell r="B2306" t="str">
            <v>Nonpoint</v>
          </cell>
          <cell r="C2306" t="str">
            <v>Paved Roads /All Paved Roads /Total: Fugitives</v>
          </cell>
          <cell r="D2306" t="str">
            <v>Dust - Paved Road Dust</v>
          </cell>
          <cell r="E2306" t="str">
            <v>Paved Roads</v>
          </cell>
          <cell r="F2306" t="str">
            <v>A</v>
          </cell>
          <cell r="G2306" t="str">
            <v>Mobile Sources</v>
          </cell>
          <cell r="H2306" t="str">
            <v>Paved Roads</v>
          </cell>
          <cell r="I2306" t="str">
            <v>All Paved Roads</v>
          </cell>
          <cell r="J2306" t="str">
            <v>Total: Fugitives</v>
          </cell>
          <cell r="N2306">
            <v>40982</v>
          </cell>
        </row>
        <row r="2307">
          <cell r="A2307" t="str">
            <v>2294000001</v>
          </cell>
          <cell r="B2307" t="str">
            <v>Nonpoint</v>
          </cell>
          <cell r="C2307" t="str">
            <v>Paved Roads /All Paved Roads /Total: Average Conditions - Fugitives</v>
          </cell>
          <cell r="D2307" t="str">
            <v>Dust - Paved Road Dust</v>
          </cell>
          <cell r="E2307" t="str">
            <v>Paved Roads</v>
          </cell>
          <cell r="F2307" t="str">
            <v>B</v>
          </cell>
          <cell r="G2307" t="str">
            <v>Mobile Sources</v>
          </cell>
          <cell r="H2307" t="str">
            <v>Paved Roads</v>
          </cell>
          <cell r="I2307" t="str">
            <v>All Paved Roads</v>
          </cell>
          <cell r="J2307" t="str">
            <v>Total: Average Conditions - Fugitives</v>
          </cell>
          <cell r="N2307">
            <v>40982</v>
          </cell>
        </row>
        <row r="2308">
          <cell r="A2308" t="str">
            <v>2294000002</v>
          </cell>
          <cell r="B2308" t="str">
            <v>Nonpoint</v>
          </cell>
          <cell r="C2308" t="str">
            <v>Paved Roads /All Paved Roads /Total: Sanding/Salting - Fugitives</v>
          </cell>
          <cell r="D2308" t="str">
            <v>Dust - Paved Road Dust</v>
          </cell>
          <cell r="E2308" t="str">
            <v>Paved Roads</v>
          </cell>
          <cell r="F2308" t="str">
            <v>B</v>
          </cell>
          <cell r="G2308" t="str">
            <v>Mobile Sources</v>
          </cell>
          <cell r="H2308" t="str">
            <v>Paved Roads</v>
          </cell>
          <cell r="I2308" t="str">
            <v>All Paved Roads</v>
          </cell>
          <cell r="J2308" t="str">
            <v>Total: Sanding/Salting - Fugitives</v>
          </cell>
          <cell r="N2308">
            <v>40982</v>
          </cell>
        </row>
        <row r="2309">
          <cell r="A2309" t="str">
            <v>2294000110</v>
          </cell>
          <cell r="B2309" t="str">
            <v>Nonpoint</v>
          </cell>
          <cell r="C2309" t="str">
            <v>Paved Roads /unknown /unknown</v>
          </cell>
          <cell r="D2309" t="str">
            <v>Dust - Paved Road Dust</v>
          </cell>
          <cell r="G2309" t="str">
            <v>Mobile Sources</v>
          </cell>
          <cell r="H2309" t="str">
            <v>Paved Roads</v>
          </cell>
          <cell r="I2309" t="str">
            <v>unknown</v>
          </cell>
          <cell r="J2309" t="str">
            <v>unknown</v>
          </cell>
          <cell r="L2309" t="str">
            <v>2002</v>
          </cell>
          <cell r="N2309">
            <v>40982</v>
          </cell>
        </row>
        <row r="2310">
          <cell r="A2310" t="str">
            <v>2294000130</v>
          </cell>
          <cell r="B2310" t="str">
            <v>Nonpoint</v>
          </cell>
          <cell r="C2310" t="str">
            <v>Paved Roads /unknown /unknown</v>
          </cell>
          <cell r="D2310" t="str">
            <v>Dust - Paved Road Dust</v>
          </cell>
          <cell r="G2310" t="str">
            <v>Mobile Sources</v>
          </cell>
          <cell r="H2310" t="str">
            <v>Paved Roads</v>
          </cell>
          <cell r="I2310" t="str">
            <v>unknown</v>
          </cell>
          <cell r="J2310" t="str">
            <v>unknown</v>
          </cell>
          <cell r="L2310" t="str">
            <v>2002</v>
          </cell>
          <cell r="N2310">
            <v>40982</v>
          </cell>
        </row>
        <row r="2311">
          <cell r="A2311" t="str">
            <v>2294000150</v>
          </cell>
          <cell r="B2311" t="str">
            <v>Nonpoint</v>
          </cell>
          <cell r="C2311" t="str">
            <v>Paved Roads /unknown /unknown</v>
          </cell>
          <cell r="D2311" t="str">
            <v>Dust - Paved Road Dust</v>
          </cell>
          <cell r="G2311" t="str">
            <v>Mobile Sources</v>
          </cell>
          <cell r="H2311" t="str">
            <v>Paved Roads</v>
          </cell>
          <cell r="I2311" t="str">
            <v>unknown</v>
          </cell>
          <cell r="J2311" t="str">
            <v>unknown</v>
          </cell>
          <cell r="L2311" t="str">
            <v>2002</v>
          </cell>
          <cell r="N2311">
            <v>40982</v>
          </cell>
        </row>
        <row r="2312">
          <cell r="A2312" t="str">
            <v>2294000170</v>
          </cell>
          <cell r="B2312" t="str">
            <v>Nonpoint</v>
          </cell>
          <cell r="C2312" t="str">
            <v>Paved Roads /unknown /unknown</v>
          </cell>
          <cell r="D2312" t="str">
            <v>Dust - Paved Road Dust</v>
          </cell>
          <cell r="G2312" t="str">
            <v>Mobile Sources</v>
          </cell>
          <cell r="H2312" t="str">
            <v>Paved Roads</v>
          </cell>
          <cell r="I2312" t="str">
            <v>unknown</v>
          </cell>
          <cell r="J2312" t="str">
            <v>unknown</v>
          </cell>
          <cell r="L2312" t="str">
            <v>2002</v>
          </cell>
          <cell r="N2312">
            <v>40982</v>
          </cell>
        </row>
        <row r="2313">
          <cell r="A2313" t="str">
            <v>2294000190</v>
          </cell>
          <cell r="B2313" t="str">
            <v>Nonpoint</v>
          </cell>
          <cell r="C2313" t="str">
            <v>Paved Roads /unknown /unknown</v>
          </cell>
          <cell r="D2313" t="str">
            <v>Dust - Paved Road Dust</v>
          </cell>
          <cell r="G2313" t="str">
            <v>Mobile Sources</v>
          </cell>
          <cell r="H2313" t="str">
            <v>Paved Roads</v>
          </cell>
          <cell r="I2313" t="str">
            <v>unknown</v>
          </cell>
          <cell r="J2313" t="str">
            <v>unknown</v>
          </cell>
          <cell r="L2313" t="str">
            <v>2002</v>
          </cell>
          <cell r="N2313">
            <v>40982</v>
          </cell>
        </row>
        <row r="2314">
          <cell r="A2314" t="str">
            <v>2294000210</v>
          </cell>
          <cell r="B2314" t="str">
            <v>Nonpoint</v>
          </cell>
          <cell r="C2314" t="str">
            <v>Paved Roads /unknown /unknown</v>
          </cell>
          <cell r="D2314" t="str">
            <v>Dust - Paved Road Dust</v>
          </cell>
          <cell r="G2314" t="str">
            <v>Mobile Sources</v>
          </cell>
          <cell r="H2314" t="str">
            <v>Paved Roads</v>
          </cell>
          <cell r="I2314" t="str">
            <v>unknown</v>
          </cell>
          <cell r="J2314" t="str">
            <v>unknown</v>
          </cell>
          <cell r="L2314" t="str">
            <v>2002</v>
          </cell>
          <cell r="N2314">
            <v>40982</v>
          </cell>
        </row>
        <row r="2315">
          <cell r="A2315" t="str">
            <v>2294000230</v>
          </cell>
          <cell r="B2315" t="str">
            <v>Nonpoint</v>
          </cell>
          <cell r="C2315" t="str">
            <v>Paved Roads /unknown /unknown</v>
          </cell>
          <cell r="D2315" t="str">
            <v>Dust - Paved Road Dust</v>
          </cell>
          <cell r="G2315" t="str">
            <v>Mobile Sources</v>
          </cell>
          <cell r="H2315" t="str">
            <v>Paved Roads</v>
          </cell>
          <cell r="I2315" t="str">
            <v>unknown</v>
          </cell>
          <cell r="J2315" t="str">
            <v>unknown</v>
          </cell>
          <cell r="L2315" t="str">
            <v>2002</v>
          </cell>
          <cell r="N2315">
            <v>40982</v>
          </cell>
        </row>
        <row r="2316">
          <cell r="A2316" t="str">
            <v>2294000250</v>
          </cell>
          <cell r="B2316" t="str">
            <v>Nonpoint</v>
          </cell>
          <cell r="C2316" t="str">
            <v>Paved Roads /unknown /unknown</v>
          </cell>
          <cell r="D2316" t="str">
            <v>Dust - Paved Road Dust</v>
          </cell>
          <cell r="G2316" t="str">
            <v>Mobile Sources</v>
          </cell>
          <cell r="H2316" t="str">
            <v>Paved Roads</v>
          </cell>
          <cell r="I2316" t="str">
            <v>unknown</v>
          </cell>
          <cell r="J2316" t="str">
            <v>unknown</v>
          </cell>
          <cell r="L2316" t="str">
            <v>2002</v>
          </cell>
          <cell r="N2316">
            <v>40982</v>
          </cell>
        </row>
        <row r="2317">
          <cell r="A2317" t="str">
            <v>2294000270</v>
          </cell>
          <cell r="B2317" t="str">
            <v>Nonpoint</v>
          </cell>
          <cell r="C2317" t="str">
            <v>Paved Roads /unknown /unknown</v>
          </cell>
          <cell r="D2317" t="str">
            <v>Dust - Paved Road Dust</v>
          </cell>
          <cell r="G2317" t="str">
            <v>Mobile Sources</v>
          </cell>
          <cell r="H2317" t="str">
            <v>Paved Roads</v>
          </cell>
          <cell r="I2317" t="str">
            <v>unknown</v>
          </cell>
          <cell r="J2317" t="str">
            <v>unknown</v>
          </cell>
          <cell r="L2317" t="str">
            <v>2002</v>
          </cell>
          <cell r="N2317">
            <v>40982</v>
          </cell>
        </row>
        <row r="2318">
          <cell r="A2318" t="str">
            <v>2294000290</v>
          </cell>
          <cell r="B2318" t="str">
            <v>Nonpoint</v>
          </cell>
          <cell r="C2318" t="str">
            <v>Paved Roads /unknown /unknown</v>
          </cell>
          <cell r="D2318" t="str">
            <v>Dust - Paved Road Dust</v>
          </cell>
          <cell r="G2318" t="str">
            <v>Mobile Sources</v>
          </cell>
          <cell r="H2318" t="str">
            <v>Paved Roads</v>
          </cell>
          <cell r="I2318" t="str">
            <v>unknown</v>
          </cell>
          <cell r="J2318" t="str">
            <v>unknown</v>
          </cell>
          <cell r="L2318" t="str">
            <v>2002</v>
          </cell>
          <cell r="N2318">
            <v>40982</v>
          </cell>
        </row>
        <row r="2319">
          <cell r="A2319" t="str">
            <v>2294000310</v>
          </cell>
          <cell r="B2319" t="str">
            <v>Nonpoint</v>
          </cell>
          <cell r="C2319" t="str">
            <v>Paved Roads /unknown /unknown</v>
          </cell>
          <cell r="D2319" t="str">
            <v>Dust - Paved Road Dust</v>
          </cell>
          <cell r="G2319" t="str">
            <v>Mobile Sources</v>
          </cell>
          <cell r="H2319" t="str">
            <v>Paved Roads</v>
          </cell>
          <cell r="I2319" t="str">
            <v>unknown</v>
          </cell>
          <cell r="J2319" t="str">
            <v>unknown</v>
          </cell>
          <cell r="L2319" t="str">
            <v>2002</v>
          </cell>
          <cell r="N2319">
            <v>40982</v>
          </cell>
        </row>
        <row r="2320">
          <cell r="A2320" t="str">
            <v>2294000330</v>
          </cell>
          <cell r="B2320" t="str">
            <v>Nonpoint</v>
          </cell>
          <cell r="C2320" t="str">
            <v>Paved Roads /unknown /unknown</v>
          </cell>
          <cell r="D2320" t="str">
            <v>Dust - Paved Road Dust</v>
          </cell>
          <cell r="G2320" t="str">
            <v>Mobile Sources</v>
          </cell>
          <cell r="H2320" t="str">
            <v>Paved Roads</v>
          </cell>
          <cell r="I2320" t="str">
            <v>unknown</v>
          </cell>
          <cell r="J2320" t="str">
            <v>unknown</v>
          </cell>
          <cell r="L2320" t="str">
            <v>2002</v>
          </cell>
          <cell r="N2320">
            <v>40982</v>
          </cell>
        </row>
        <row r="2321">
          <cell r="A2321" t="str">
            <v>2294005000</v>
          </cell>
          <cell r="B2321" t="str">
            <v>Nonpoint</v>
          </cell>
          <cell r="C2321" t="str">
            <v>Paved Roads /Interstate/Arterial /Total: Fugitives</v>
          </cell>
          <cell r="D2321" t="str">
            <v>Dust - Paved Road Dust</v>
          </cell>
          <cell r="E2321" t="str">
            <v>Paved Roads</v>
          </cell>
          <cell r="F2321" t="str">
            <v>B1A</v>
          </cell>
          <cell r="G2321" t="str">
            <v>Mobile Sources</v>
          </cell>
          <cell r="H2321" t="str">
            <v>Paved Roads</v>
          </cell>
          <cell r="I2321" t="str">
            <v>Interstate/Arterial</v>
          </cell>
          <cell r="J2321" t="str">
            <v>Total: Fugitives</v>
          </cell>
          <cell r="N2321">
            <v>40982</v>
          </cell>
        </row>
        <row r="2322">
          <cell r="A2322" t="str">
            <v>2294005001</v>
          </cell>
          <cell r="B2322" t="str">
            <v>Nonpoint</v>
          </cell>
          <cell r="C2322" t="str">
            <v>Paved Roads /Interstate/Arterial /Total: Average Conditions - Fugitives</v>
          </cell>
          <cell r="D2322" t="str">
            <v>Dust - Paved Road Dust</v>
          </cell>
          <cell r="E2322" t="str">
            <v>Paved Roads</v>
          </cell>
          <cell r="F2322" t="str">
            <v>B1B</v>
          </cell>
          <cell r="G2322" t="str">
            <v>Mobile Sources</v>
          </cell>
          <cell r="H2322" t="str">
            <v>Paved Roads</v>
          </cell>
          <cell r="I2322" t="str">
            <v>Interstate/Arterial</v>
          </cell>
          <cell r="J2322" t="str">
            <v>Total: Average Conditions - Fugitives</v>
          </cell>
          <cell r="N2322">
            <v>40982</v>
          </cell>
        </row>
        <row r="2323">
          <cell r="A2323" t="str">
            <v>2294005002</v>
          </cell>
          <cell r="B2323" t="str">
            <v>Nonpoint</v>
          </cell>
          <cell r="C2323" t="str">
            <v>Paved Roads /Interstate/Arterial /Total: Sanding/Salting - Fugitives</v>
          </cell>
          <cell r="D2323" t="str">
            <v>Dust - Paved Road Dust</v>
          </cell>
          <cell r="E2323" t="str">
            <v>Paved Roads</v>
          </cell>
          <cell r="F2323" t="str">
            <v>B1B</v>
          </cell>
          <cell r="G2323" t="str">
            <v>Mobile Sources</v>
          </cell>
          <cell r="H2323" t="str">
            <v>Paved Roads</v>
          </cell>
          <cell r="I2323" t="str">
            <v>Interstate/Arterial</v>
          </cell>
          <cell r="J2323" t="str">
            <v>Total: Sanding/Salting - Fugitives</v>
          </cell>
          <cell r="N2323">
            <v>40982</v>
          </cell>
        </row>
        <row r="2324">
          <cell r="A2324" t="str">
            <v>2294010000</v>
          </cell>
          <cell r="B2324" t="str">
            <v>Nonpoint</v>
          </cell>
          <cell r="C2324" t="str">
            <v>Paved Roads /All Other Public Paved Roads /Total: Fugitives</v>
          </cell>
          <cell r="D2324" t="str">
            <v>Dust - Paved Road Dust</v>
          </cell>
          <cell r="E2324" t="str">
            <v>Paved Roads</v>
          </cell>
          <cell r="F2324" t="str">
            <v>B2A</v>
          </cell>
          <cell r="G2324" t="str">
            <v>Mobile Sources</v>
          </cell>
          <cell r="H2324" t="str">
            <v>Paved Roads</v>
          </cell>
          <cell r="I2324" t="str">
            <v>All Other Public Paved Roads</v>
          </cell>
          <cell r="J2324" t="str">
            <v>Total: Fugitives</v>
          </cell>
          <cell r="N2324">
            <v>40982</v>
          </cell>
        </row>
        <row r="2325">
          <cell r="A2325" t="str">
            <v>2294010001</v>
          </cell>
          <cell r="B2325" t="str">
            <v>Nonpoint</v>
          </cell>
          <cell r="C2325" t="str">
            <v>Paved Roads /All Other Public Paved Roads /Total: Average Conditions - Fugitives</v>
          </cell>
          <cell r="D2325" t="str">
            <v>Dust - Paved Road Dust</v>
          </cell>
          <cell r="E2325" t="str">
            <v>Paved Roads</v>
          </cell>
          <cell r="F2325" t="str">
            <v>B2B</v>
          </cell>
          <cell r="G2325" t="str">
            <v>Mobile Sources</v>
          </cell>
          <cell r="H2325" t="str">
            <v>Paved Roads</v>
          </cell>
          <cell r="I2325" t="str">
            <v>All Other Public Paved Roads</v>
          </cell>
          <cell r="J2325" t="str">
            <v>Total: Average Conditions - Fugitives</v>
          </cell>
          <cell r="N2325">
            <v>40982</v>
          </cell>
        </row>
        <row r="2326">
          <cell r="A2326" t="str">
            <v>2294010002</v>
          </cell>
          <cell r="B2326" t="str">
            <v>Nonpoint</v>
          </cell>
          <cell r="C2326" t="str">
            <v>Paved Roads /All Other Public Paved Roads /Total: Sanding/Salting - Fugitives</v>
          </cell>
          <cell r="D2326" t="str">
            <v>Dust - Paved Road Dust</v>
          </cell>
          <cell r="E2326" t="str">
            <v>Paved Roads</v>
          </cell>
          <cell r="F2326" t="str">
            <v>B2B</v>
          </cell>
          <cell r="G2326" t="str">
            <v>Mobile Sources</v>
          </cell>
          <cell r="H2326" t="str">
            <v>Paved Roads</v>
          </cell>
          <cell r="I2326" t="str">
            <v>All Other Public Paved Roads</v>
          </cell>
          <cell r="J2326" t="str">
            <v>Total: Sanding/Salting - Fugitives</v>
          </cell>
          <cell r="N2326">
            <v>40982</v>
          </cell>
        </row>
        <row r="2327">
          <cell r="A2327" t="str">
            <v>2294015000</v>
          </cell>
          <cell r="B2327" t="str">
            <v>Nonpoint</v>
          </cell>
          <cell r="C2327" t="str">
            <v>Paved Roads /Industrial Roads /Total: Fugitives</v>
          </cell>
          <cell r="D2327" t="str">
            <v>Dust - Paved Road Dust</v>
          </cell>
          <cell r="E2327" t="str">
            <v>Paved Roads</v>
          </cell>
          <cell r="F2327" t="str">
            <v>B3A</v>
          </cell>
          <cell r="G2327" t="str">
            <v>Mobile Sources</v>
          </cell>
          <cell r="H2327" t="str">
            <v>Paved Roads</v>
          </cell>
          <cell r="I2327" t="str">
            <v>Industrial Roads</v>
          </cell>
          <cell r="J2327" t="str">
            <v>Total: Fugitives</v>
          </cell>
          <cell r="N2327">
            <v>40982</v>
          </cell>
        </row>
        <row r="2328">
          <cell r="A2328" t="str">
            <v>2294015001</v>
          </cell>
          <cell r="B2328" t="str">
            <v>Nonpoint</v>
          </cell>
          <cell r="C2328" t="str">
            <v>Paved Roads /Industrial Roads /Total: Average Conditions - Fugitives</v>
          </cell>
          <cell r="D2328" t="str">
            <v>Dust - Paved Road Dust</v>
          </cell>
          <cell r="E2328" t="str">
            <v>Paved Roads</v>
          </cell>
          <cell r="F2328" t="str">
            <v>B3B</v>
          </cell>
          <cell r="G2328" t="str">
            <v>Mobile Sources</v>
          </cell>
          <cell r="H2328" t="str">
            <v>Paved Roads</v>
          </cell>
          <cell r="I2328" t="str">
            <v>Industrial Roads</v>
          </cell>
          <cell r="J2328" t="str">
            <v>Total: Average Conditions - Fugitives</v>
          </cell>
          <cell r="N2328">
            <v>40982</v>
          </cell>
        </row>
        <row r="2329">
          <cell r="A2329" t="str">
            <v>2294015002</v>
          </cell>
          <cell r="B2329" t="str">
            <v>Nonpoint</v>
          </cell>
          <cell r="C2329" t="str">
            <v>Paved Roads /Industrial Roads /Total: Sanding/Salting - Fugitives</v>
          </cell>
          <cell r="D2329" t="str">
            <v>Dust - Paved Road Dust</v>
          </cell>
          <cell r="E2329" t="str">
            <v>Paved Roads</v>
          </cell>
          <cell r="F2329" t="str">
            <v>B3B</v>
          </cell>
          <cell r="G2329" t="str">
            <v>Mobile Sources</v>
          </cell>
          <cell r="H2329" t="str">
            <v>Paved Roads</v>
          </cell>
          <cell r="I2329" t="str">
            <v>Industrial Roads</v>
          </cell>
          <cell r="J2329" t="str">
            <v>Total: Sanding/Salting - Fugitives</v>
          </cell>
          <cell r="N2329">
            <v>40982</v>
          </cell>
        </row>
        <row r="2330">
          <cell r="A2330" t="str">
            <v>2296000000</v>
          </cell>
          <cell r="B2330" t="str">
            <v>Nonpoint</v>
          </cell>
          <cell r="C2330" t="str">
            <v>Unpaved Roads /All Unpaved Roads /Total: Fugitives</v>
          </cell>
          <cell r="D2330" t="str">
            <v>Dust - Unpaved Road Dust</v>
          </cell>
          <cell r="E2330" t="str">
            <v>Unpaved Roads</v>
          </cell>
          <cell r="F2330" t="str">
            <v>A</v>
          </cell>
          <cell r="G2330" t="str">
            <v>Mobile Sources</v>
          </cell>
          <cell r="H2330" t="str">
            <v>Unpaved Roads</v>
          </cell>
          <cell r="I2330" t="str">
            <v>All Unpaved Roads</v>
          </cell>
          <cell r="J2330" t="str">
            <v>Total: Fugitives</v>
          </cell>
          <cell r="N2330">
            <v>40982</v>
          </cell>
        </row>
        <row r="2331">
          <cell r="A2331" t="str">
            <v>2296000110</v>
          </cell>
          <cell r="B2331" t="str">
            <v>Nonpoint</v>
          </cell>
          <cell r="C2331" t="str">
            <v>Unpaved Roads /unknown /unknown</v>
          </cell>
          <cell r="D2331" t="str">
            <v>Dust - Unpaved Road Dust</v>
          </cell>
          <cell r="G2331" t="str">
            <v>Mobile Sources</v>
          </cell>
          <cell r="H2331" t="str">
            <v>Unpaved Roads</v>
          </cell>
          <cell r="I2331" t="str">
            <v>unknown</v>
          </cell>
          <cell r="J2331" t="str">
            <v>unknown</v>
          </cell>
          <cell r="L2331" t="str">
            <v>2002</v>
          </cell>
          <cell r="N2331">
            <v>40982</v>
          </cell>
        </row>
        <row r="2332">
          <cell r="A2332" t="str">
            <v>2296000130</v>
          </cell>
          <cell r="B2332" t="str">
            <v>Nonpoint</v>
          </cell>
          <cell r="C2332" t="str">
            <v>Unpaved Roads /unknown /unknown</v>
          </cell>
          <cell r="D2332" t="str">
            <v>Dust - Unpaved Road Dust</v>
          </cell>
          <cell r="G2332" t="str">
            <v>Mobile Sources</v>
          </cell>
          <cell r="H2332" t="str">
            <v>Unpaved Roads</v>
          </cell>
          <cell r="I2332" t="str">
            <v>unknown</v>
          </cell>
          <cell r="J2332" t="str">
            <v>unknown</v>
          </cell>
          <cell r="L2332" t="str">
            <v>2002</v>
          </cell>
          <cell r="N2332">
            <v>40982</v>
          </cell>
        </row>
        <row r="2333">
          <cell r="A2333" t="str">
            <v>2296000150</v>
          </cell>
          <cell r="B2333" t="str">
            <v>Nonpoint</v>
          </cell>
          <cell r="C2333" t="str">
            <v>Unpaved Roads /unknown /unknown</v>
          </cell>
          <cell r="D2333" t="str">
            <v>Dust - Unpaved Road Dust</v>
          </cell>
          <cell r="G2333" t="str">
            <v>Mobile Sources</v>
          </cell>
          <cell r="H2333" t="str">
            <v>Unpaved Roads</v>
          </cell>
          <cell r="I2333" t="str">
            <v>unknown</v>
          </cell>
          <cell r="J2333" t="str">
            <v>unknown</v>
          </cell>
          <cell r="L2333" t="str">
            <v>2002</v>
          </cell>
          <cell r="N2333">
            <v>40982</v>
          </cell>
        </row>
        <row r="2334">
          <cell r="A2334" t="str">
            <v>2296000170</v>
          </cell>
          <cell r="B2334" t="str">
            <v>Nonpoint</v>
          </cell>
          <cell r="C2334" t="str">
            <v>Unpaved Roads /unknown /unknown</v>
          </cell>
          <cell r="D2334" t="str">
            <v>Dust - Unpaved Road Dust</v>
          </cell>
          <cell r="G2334" t="str">
            <v>Mobile Sources</v>
          </cell>
          <cell r="H2334" t="str">
            <v>Unpaved Roads</v>
          </cell>
          <cell r="I2334" t="str">
            <v>unknown</v>
          </cell>
          <cell r="J2334" t="str">
            <v>unknown</v>
          </cell>
          <cell r="L2334" t="str">
            <v>2002</v>
          </cell>
          <cell r="N2334">
            <v>40982</v>
          </cell>
        </row>
        <row r="2335">
          <cell r="A2335" t="str">
            <v>2296000190</v>
          </cell>
          <cell r="B2335" t="str">
            <v>Nonpoint</v>
          </cell>
          <cell r="C2335" t="str">
            <v>Unpaved Roads /unknown /unknown</v>
          </cell>
          <cell r="D2335" t="str">
            <v>Dust - Unpaved Road Dust</v>
          </cell>
          <cell r="G2335" t="str">
            <v>Mobile Sources</v>
          </cell>
          <cell r="H2335" t="str">
            <v>Unpaved Roads</v>
          </cell>
          <cell r="I2335" t="str">
            <v>unknown</v>
          </cell>
          <cell r="J2335" t="str">
            <v>unknown</v>
          </cell>
          <cell r="L2335" t="str">
            <v>2002</v>
          </cell>
          <cell r="N2335">
            <v>40982</v>
          </cell>
        </row>
        <row r="2336">
          <cell r="A2336" t="str">
            <v>2296000210</v>
          </cell>
          <cell r="B2336" t="str">
            <v>Nonpoint</v>
          </cell>
          <cell r="C2336" t="str">
            <v>Unpaved Roads /unknown /unknown</v>
          </cell>
          <cell r="D2336" t="str">
            <v>Dust - Unpaved Road Dust</v>
          </cell>
          <cell r="G2336" t="str">
            <v>Mobile Sources</v>
          </cell>
          <cell r="H2336" t="str">
            <v>Unpaved Roads</v>
          </cell>
          <cell r="I2336" t="str">
            <v>unknown</v>
          </cell>
          <cell r="J2336" t="str">
            <v>unknown</v>
          </cell>
          <cell r="L2336" t="str">
            <v>2002</v>
          </cell>
          <cell r="N2336">
            <v>40982</v>
          </cell>
        </row>
        <row r="2337">
          <cell r="A2337" t="str">
            <v>2296000230</v>
          </cell>
          <cell r="B2337" t="str">
            <v>Nonpoint</v>
          </cell>
          <cell r="C2337" t="str">
            <v>Unpaved Roads /unknown /unknown</v>
          </cell>
          <cell r="D2337" t="str">
            <v>Dust - Unpaved Road Dust</v>
          </cell>
          <cell r="G2337" t="str">
            <v>Mobile Sources</v>
          </cell>
          <cell r="H2337" t="str">
            <v>Unpaved Roads</v>
          </cell>
          <cell r="I2337" t="str">
            <v>unknown</v>
          </cell>
          <cell r="J2337" t="str">
            <v>unknown</v>
          </cell>
          <cell r="L2337" t="str">
            <v>2002</v>
          </cell>
          <cell r="N2337">
            <v>40982</v>
          </cell>
        </row>
        <row r="2338">
          <cell r="A2338" t="str">
            <v>2296000250</v>
          </cell>
          <cell r="B2338" t="str">
            <v>Nonpoint</v>
          </cell>
          <cell r="C2338" t="str">
            <v>Unpaved Roads /unknown /unknown</v>
          </cell>
          <cell r="D2338" t="str">
            <v>Dust - Unpaved Road Dust</v>
          </cell>
          <cell r="G2338" t="str">
            <v>Mobile Sources</v>
          </cell>
          <cell r="H2338" t="str">
            <v>Unpaved Roads</v>
          </cell>
          <cell r="I2338" t="str">
            <v>unknown</v>
          </cell>
          <cell r="J2338" t="str">
            <v>unknown</v>
          </cell>
          <cell r="L2338" t="str">
            <v>2002</v>
          </cell>
          <cell r="N2338">
            <v>40982</v>
          </cell>
        </row>
        <row r="2339">
          <cell r="A2339" t="str">
            <v>2296000270</v>
          </cell>
          <cell r="B2339" t="str">
            <v>Nonpoint</v>
          </cell>
          <cell r="C2339" t="str">
            <v>Unpaved Roads /unknown /unknown</v>
          </cell>
          <cell r="D2339" t="str">
            <v>Dust - Unpaved Road Dust</v>
          </cell>
          <cell r="G2339" t="str">
            <v>Mobile Sources</v>
          </cell>
          <cell r="H2339" t="str">
            <v>Unpaved Roads</v>
          </cell>
          <cell r="I2339" t="str">
            <v>unknown</v>
          </cell>
          <cell r="J2339" t="str">
            <v>unknown</v>
          </cell>
          <cell r="L2339" t="str">
            <v>2002</v>
          </cell>
          <cell r="N2339">
            <v>40982</v>
          </cell>
        </row>
        <row r="2340">
          <cell r="A2340" t="str">
            <v>2296000290</v>
          </cell>
          <cell r="B2340" t="str">
            <v>Nonpoint</v>
          </cell>
          <cell r="C2340" t="str">
            <v>Unpaved Roads /unknown /unknown</v>
          </cell>
          <cell r="D2340" t="str">
            <v>Dust - Unpaved Road Dust</v>
          </cell>
          <cell r="G2340" t="str">
            <v>Mobile Sources</v>
          </cell>
          <cell r="H2340" t="str">
            <v>Unpaved Roads</v>
          </cell>
          <cell r="I2340" t="str">
            <v>unknown</v>
          </cell>
          <cell r="J2340" t="str">
            <v>unknown</v>
          </cell>
          <cell r="L2340" t="str">
            <v>2002</v>
          </cell>
          <cell r="N2340">
            <v>40982</v>
          </cell>
        </row>
        <row r="2341">
          <cell r="A2341" t="str">
            <v>2296000310</v>
          </cell>
          <cell r="B2341" t="str">
            <v>Nonpoint</v>
          </cell>
          <cell r="C2341" t="str">
            <v>Unpaved Roads /unknown /unknown</v>
          </cell>
          <cell r="D2341" t="str">
            <v>Dust - Unpaved Road Dust</v>
          </cell>
          <cell r="G2341" t="str">
            <v>Mobile Sources</v>
          </cell>
          <cell r="H2341" t="str">
            <v>Unpaved Roads</v>
          </cell>
          <cell r="I2341" t="str">
            <v>unknown</v>
          </cell>
          <cell r="J2341" t="str">
            <v>unknown</v>
          </cell>
          <cell r="L2341" t="str">
            <v>2002</v>
          </cell>
          <cell r="N2341">
            <v>40982</v>
          </cell>
        </row>
        <row r="2342">
          <cell r="A2342" t="str">
            <v>2296000330</v>
          </cell>
          <cell r="B2342" t="str">
            <v>Nonpoint</v>
          </cell>
          <cell r="C2342" t="str">
            <v>Unpaved Roads /unknown /unknown</v>
          </cell>
          <cell r="D2342" t="str">
            <v>Dust - Unpaved Road Dust</v>
          </cell>
          <cell r="G2342" t="str">
            <v>Mobile Sources</v>
          </cell>
          <cell r="H2342" t="str">
            <v>Unpaved Roads</v>
          </cell>
          <cell r="I2342" t="str">
            <v>unknown</v>
          </cell>
          <cell r="J2342" t="str">
            <v>unknown</v>
          </cell>
          <cell r="L2342" t="str">
            <v>2002</v>
          </cell>
          <cell r="N2342">
            <v>40982</v>
          </cell>
        </row>
        <row r="2343">
          <cell r="A2343" t="str">
            <v>2296005000</v>
          </cell>
          <cell r="B2343" t="str">
            <v>Nonpoint</v>
          </cell>
          <cell r="C2343" t="str">
            <v>Unpaved Roads /Public Unpaved Roads /Total: Fugitives</v>
          </cell>
          <cell r="D2343" t="str">
            <v>Dust - Unpaved Road Dust</v>
          </cell>
          <cell r="E2343" t="str">
            <v>Unpaved Roads</v>
          </cell>
          <cell r="F2343" t="str">
            <v>B</v>
          </cell>
          <cell r="G2343" t="str">
            <v>Mobile Sources</v>
          </cell>
          <cell r="H2343" t="str">
            <v>Unpaved Roads</v>
          </cell>
          <cell r="I2343" t="str">
            <v>Public Unpaved Roads</v>
          </cell>
          <cell r="J2343" t="str">
            <v>Total: Fugitives</v>
          </cell>
          <cell r="N2343">
            <v>40982</v>
          </cell>
        </row>
        <row r="2344">
          <cell r="A2344" t="str">
            <v>2296010000</v>
          </cell>
          <cell r="B2344" t="str">
            <v>Nonpoint</v>
          </cell>
          <cell r="C2344" t="str">
            <v>Unpaved Roads /Industrial Unpaved Roads /Total: Fugitives</v>
          </cell>
          <cell r="D2344" t="str">
            <v>Dust - Unpaved Road Dust</v>
          </cell>
          <cell r="E2344" t="str">
            <v>Unpaved Roads</v>
          </cell>
          <cell r="F2344" t="str">
            <v>B</v>
          </cell>
          <cell r="G2344" t="str">
            <v>Mobile Sources</v>
          </cell>
          <cell r="H2344" t="str">
            <v>Unpaved Roads</v>
          </cell>
          <cell r="I2344" t="str">
            <v>Industrial Unpaved Roads</v>
          </cell>
          <cell r="J2344" t="str">
            <v>Total: Fugitives</v>
          </cell>
          <cell r="N2344">
            <v>40982</v>
          </cell>
        </row>
        <row r="2345">
          <cell r="A2345" t="str">
            <v>2297000000</v>
          </cell>
          <cell r="B2345" t="str">
            <v>Nonpoint</v>
          </cell>
          <cell r="C2345" t="str">
            <v>Mobile /unknown non-US source</v>
          </cell>
          <cell r="D2345" t="str">
            <v>Mobile - Non-Road Equipment - Other</v>
          </cell>
          <cell r="G2345" t="str">
            <v>Mobile Sources</v>
          </cell>
          <cell r="H2345" t="str">
            <v>unknown non-US source</v>
          </cell>
          <cell r="L2345" t="str">
            <v>2002</v>
          </cell>
          <cell r="M2345">
            <v>39087</v>
          </cell>
          <cell r="N2345">
            <v>40982</v>
          </cell>
        </row>
        <row r="2346">
          <cell r="A2346" t="str">
            <v>2301000000</v>
          </cell>
          <cell r="B2346" t="str">
            <v>Nonpoint</v>
          </cell>
          <cell r="C2346" t="str">
            <v>Chemical Manufacturing /All Processes /Total</v>
          </cell>
          <cell r="D2346" t="str">
            <v>Industrial Processes - Chemical Manuf</v>
          </cell>
          <cell r="G2346" t="str">
            <v>Industrial Processes</v>
          </cell>
          <cell r="H2346" t="str">
            <v>Chemical Manufacturing: SIC 28</v>
          </cell>
          <cell r="I2346" t="str">
            <v>All Processes</v>
          </cell>
          <cell r="J2346" t="str">
            <v>Total</v>
          </cell>
          <cell r="N2346">
            <v>40982</v>
          </cell>
        </row>
        <row r="2347">
          <cell r="A2347" t="str">
            <v>2301010000</v>
          </cell>
          <cell r="B2347" t="str">
            <v>Nonpoint</v>
          </cell>
          <cell r="C2347" t="str">
            <v>Chemical Manufacturing /Industrial Inorganic Chemical Manuf /Total</v>
          </cell>
          <cell r="D2347" t="str">
            <v>Industrial Processes - Chemical Manuf</v>
          </cell>
          <cell r="G2347" t="str">
            <v>Industrial Processes</v>
          </cell>
          <cell r="H2347" t="str">
            <v>Chemical Manufacturing: SIC 28</v>
          </cell>
          <cell r="I2347" t="str">
            <v>Industrial Inorganic Chemical Manufacturing</v>
          </cell>
          <cell r="J2347" t="str">
            <v>Total</v>
          </cell>
          <cell r="N2347">
            <v>40982</v>
          </cell>
        </row>
        <row r="2348">
          <cell r="A2348" t="str">
            <v>2301010010</v>
          </cell>
          <cell r="B2348" t="str">
            <v>Nonpoint</v>
          </cell>
          <cell r="C2348" t="str">
            <v>Chemical Manufacturing /Industrial Inorganic Chemical Manuf /Sulfur Recovery: Sour Gas</v>
          </cell>
          <cell r="D2348" t="str">
            <v>Industrial Processes - Chemical Manuf</v>
          </cell>
          <cell r="G2348" t="str">
            <v>Industrial Processes</v>
          </cell>
          <cell r="H2348" t="str">
            <v>Chemical Manufacturing: SIC 28</v>
          </cell>
          <cell r="I2348" t="str">
            <v>Industrial Inorganic Chemical Manufacturing</v>
          </cell>
          <cell r="J2348" t="str">
            <v>Sulfur Recovery: Sour Gas</v>
          </cell>
          <cell r="N2348">
            <v>40982</v>
          </cell>
        </row>
        <row r="2349">
          <cell r="A2349" t="str">
            <v>2301020000</v>
          </cell>
          <cell r="B2349" t="str">
            <v>Nonpoint</v>
          </cell>
          <cell r="C2349" t="str">
            <v>Chemical Manufacturing /Process Emissions from Synthetic Fibers Manuf /Total</v>
          </cell>
          <cell r="D2349" t="str">
            <v>Industrial Processes - Chemical Manuf</v>
          </cell>
          <cell r="G2349" t="str">
            <v>Industrial Processes</v>
          </cell>
          <cell r="H2349" t="str">
            <v>Chemical Manufacturing: SIC 28</v>
          </cell>
          <cell r="I2349" t="str">
            <v>Process Emissions from Synthetic Fibers Manuf (NAPAP cat. 107)</v>
          </cell>
          <cell r="J2349" t="str">
            <v>Total</v>
          </cell>
          <cell r="M2349">
            <v>36552</v>
          </cell>
          <cell r="N2349">
            <v>40982</v>
          </cell>
        </row>
        <row r="2350">
          <cell r="A2350" t="str">
            <v>2301030000</v>
          </cell>
          <cell r="B2350" t="str">
            <v>Nonpoint</v>
          </cell>
          <cell r="C2350" t="str">
            <v>Chemical Manufacturing /Process Emissions from Pharmaceutical Manuf /Total</v>
          </cell>
          <cell r="D2350" t="str">
            <v>Industrial Processes - Chemical Manuf</v>
          </cell>
          <cell r="G2350" t="str">
            <v>Industrial Processes</v>
          </cell>
          <cell r="H2350" t="str">
            <v>Chemical Manufacturing: SIC 28</v>
          </cell>
          <cell r="I2350" t="str">
            <v>Process Emissions from Pharmaceutical Manuf (NAPAP cat. 106)</v>
          </cell>
          <cell r="J2350" t="str">
            <v>Total</v>
          </cell>
          <cell r="M2350">
            <v>36552</v>
          </cell>
          <cell r="N2350">
            <v>40982</v>
          </cell>
        </row>
        <row r="2351">
          <cell r="A2351" t="str">
            <v>2301040000</v>
          </cell>
          <cell r="B2351" t="str">
            <v>Nonpoint</v>
          </cell>
          <cell r="C2351" t="str">
            <v>Chemical Manufacturing /Fugitive Emissions from Synthetic Organic Chem Manuf /Total</v>
          </cell>
          <cell r="D2351" t="str">
            <v>Industrial Processes - Chemical Manuf</v>
          </cell>
          <cell r="G2351" t="str">
            <v>Industrial Processes</v>
          </cell>
          <cell r="H2351" t="str">
            <v>Chemical Manufacturing: SIC 28</v>
          </cell>
          <cell r="I2351" t="str">
            <v>Fugitive Emissions from Synthetic Organic Chem Manuf (NAPAP cat. 102)</v>
          </cell>
          <cell r="J2351" t="str">
            <v>Total</v>
          </cell>
          <cell r="M2351">
            <v>36552</v>
          </cell>
          <cell r="N2351">
            <v>40982</v>
          </cell>
        </row>
        <row r="2352">
          <cell r="A2352" t="str">
            <v>2301050001</v>
          </cell>
          <cell r="B2352" t="str">
            <v>Nonpoint</v>
          </cell>
          <cell r="C2352" t="str">
            <v>Chemical Manufacturing /Plastics Production /Reactor (Polyurethane)</v>
          </cell>
          <cell r="D2352" t="str">
            <v>Industrial Processes - NEC</v>
          </cell>
          <cell r="G2352" t="str">
            <v>Industrial Processes</v>
          </cell>
          <cell r="H2352" t="str">
            <v>Chemical Manufacturing: SIC 28</v>
          </cell>
          <cell r="I2352" t="str">
            <v>Plastics Production</v>
          </cell>
          <cell r="J2352" t="str">
            <v>Reactor (Polyurethane)</v>
          </cell>
          <cell r="N2352">
            <v>40982</v>
          </cell>
        </row>
        <row r="2353">
          <cell r="A2353" t="str">
            <v>2301050002</v>
          </cell>
          <cell r="B2353" t="str">
            <v>Nonpoint</v>
          </cell>
          <cell r="C2353" t="str">
            <v>Chemical Manufacturing /Plastics Production /Foam Production - General Process</v>
          </cell>
          <cell r="D2353" t="str">
            <v>Industrial Processes - NEC</v>
          </cell>
          <cell r="G2353" t="str">
            <v>Industrial Processes</v>
          </cell>
          <cell r="H2353" t="str">
            <v>Chemical Manufacturing: SIC 28</v>
          </cell>
          <cell r="I2353" t="str">
            <v>Plastics Production</v>
          </cell>
          <cell r="J2353" t="str">
            <v>Foam Production - General Process</v>
          </cell>
          <cell r="N2353">
            <v>40982</v>
          </cell>
        </row>
        <row r="2354">
          <cell r="A2354" t="str">
            <v>2302000000</v>
          </cell>
          <cell r="B2354" t="str">
            <v>Nonpoint</v>
          </cell>
          <cell r="C2354" t="str">
            <v>Food &amp; Kindred Products /All Processes /Total</v>
          </cell>
          <cell r="D2354" t="str">
            <v>Industrial Processes - NEC</v>
          </cell>
          <cell r="G2354" t="str">
            <v>Industrial Processes</v>
          </cell>
          <cell r="H2354" t="str">
            <v>Food and Kindred Products: SIC 20</v>
          </cell>
          <cell r="I2354" t="str">
            <v>All Processes</v>
          </cell>
          <cell r="J2354" t="str">
            <v>Total</v>
          </cell>
          <cell r="N2354">
            <v>40982</v>
          </cell>
        </row>
        <row r="2355">
          <cell r="A2355" t="str">
            <v>2302002000</v>
          </cell>
          <cell r="B2355" t="str">
            <v>Nonpoint</v>
          </cell>
          <cell r="C2355" t="str">
            <v>Food &amp; Kindred Products /Commercial Cooking - Charbroiling /Charbroiling Total</v>
          </cell>
          <cell r="D2355" t="str">
            <v>Commercial Cooking</v>
          </cell>
          <cell r="G2355" t="str">
            <v>Industrial Processes</v>
          </cell>
          <cell r="H2355" t="str">
            <v>Food and Kindred Products: SIC 20</v>
          </cell>
          <cell r="I2355" t="str">
            <v>Commercial Cooking - Charbroiling</v>
          </cell>
          <cell r="J2355" t="str">
            <v>Charbroiling Total</v>
          </cell>
          <cell r="N2355">
            <v>40982</v>
          </cell>
        </row>
        <row r="2356">
          <cell r="A2356" t="str">
            <v>2302002100</v>
          </cell>
          <cell r="B2356" t="str">
            <v>Nonpoint</v>
          </cell>
          <cell r="C2356" t="str">
            <v>Food &amp; Kindred Products /Commercial Cooking - Charbroiling /Conveyorized Charbroiling</v>
          </cell>
          <cell r="D2356" t="str">
            <v>Commercial Cooking</v>
          </cell>
          <cell r="G2356" t="str">
            <v>Industrial Processes</v>
          </cell>
          <cell r="H2356" t="str">
            <v>Food and Kindred Products: SIC 20</v>
          </cell>
          <cell r="I2356" t="str">
            <v>Commercial Cooking - Charbroiling</v>
          </cell>
          <cell r="J2356" t="str">
            <v>Conveyorized Charbroiling</v>
          </cell>
          <cell r="M2356">
            <v>37778</v>
          </cell>
          <cell r="N2356">
            <v>40982</v>
          </cell>
        </row>
        <row r="2357">
          <cell r="A2357" t="str">
            <v>2302002200</v>
          </cell>
          <cell r="B2357" t="str">
            <v>Nonpoint</v>
          </cell>
          <cell r="C2357" t="str">
            <v>Food &amp; Kindred Products /Commercial Cooking - Charbroiling /Under-fired Charbroiling</v>
          </cell>
          <cell r="D2357" t="str">
            <v>Commercial Cooking</v>
          </cell>
          <cell r="G2357" t="str">
            <v>Industrial Processes</v>
          </cell>
          <cell r="H2357" t="str">
            <v>Food and Kindred Products: SIC 20</v>
          </cell>
          <cell r="I2357" t="str">
            <v>Commercial Cooking - Charbroiling</v>
          </cell>
          <cell r="J2357" t="str">
            <v>Under-fired Charbroiling</v>
          </cell>
          <cell r="M2357">
            <v>37778</v>
          </cell>
          <cell r="N2357">
            <v>40982</v>
          </cell>
        </row>
        <row r="2358">
          <cell r="A2358" t="str">
            <v>2302003000</v>
          </cell>
          <cell r="B2358" t="str">
            <v>Nonpoint</v>
          </cell>
          <cell r="C2358" t="str">
            <v>Food &amp; Kindred Products /Commercial Cooking - Frying /Deep Fat Fying</v>
          </cell>
          <cell r="D2358" t="str">
            <v>Commercial Cooking</v>
          </cell>
          <cell r="G2358" t="str">
            <v>Industrial Processes</v>
          </cell>
          <cell r="H2358" t="str">
            <v>Food and Kindred Products: SIC 20</v>
          </cell>
          <cell r="I2358" t="str">
            <v>Commercial Cooking - Frying</v>
          </cell>
          <cell r="J2358" t="str">
            <v>Deep Fat Fying</v>
          </cell>
          <cell r="M2358">
            <v>37484</v>
          </cell>
          <cell r="N2358">
            <v>40982</v>
          </cell>
        </row>
        <row r="2359">
          <cell r="A2359" t="str">
            <v>2302003100</v>
          </cell>
          <cell r="B2359" t="str">
            <v>Nonpoint</v>
          </cell>
          <cell r="C2359" t="str">
            <v>Food &amp; Kindred Products /Commercial Cooking - Frying /Flat Griddle Frying</v>
          </cell>
          <cell r="D2359" t="str">
            <v>Commercial Cooking</v>
          </cell>
          <cell r="G2359" t="str">
            <v>Industrial Processes</v>
          </cell>
          <cell r="H2359" t="str">
            <v>Food and Kindred Products: SIC 20</v>
          </cell>
          <cell r="I2359" t="str">
            <v>Commercial Cooking - Frying</v>
          </cell>
          <cell r="J2359" t="str">
            <v>Flat Griddle Frying</v>
          </cell>
          <cell r="M2359">
            <v>37778</v>
          </cell>
          <cell r="N2359">
            <v>40982</v>
          </cell>
        </row>
        <row r="2360">
          <cell r="A2360" t="str">
            <v>2302003200</v>
          </cell>
          <cell r="B2360" t="str">
            <v>Nonpoint</v>
          </cell>
          <cell r="C2360" t="str">
            <v>Food &amp; Kindred Products /Commercial Cooking - Frying /Clamshell Griddle Frying</v>
          </cell>
          <cell r="D2360" t="str">
            <v>Commercial Cooking</v>
          </cell>
          <cell r="G2360" t="str">
            <v>Industrial Processes</v>
          </cell>
          <cell r="H2360" t="str">
            <v>Food and Kindred Products: SIC 20</v>
          </cell>
          <cell r="I2360" t="str">
            <v>Commercial Cooking - Frying</v>
          </cell>
          <cell r="J2360" t="str">
            <v>Clamshell Griddle Frying</v>
          </cell>
          <cell r="M2360">
            <v>37778</v>
          </cell>
          <cell r="N2360">
            <v>40982</v>
          </cell>
        </row>
        <row r="2361">
          <cell r="A2361" t="str">
            <v>2302010000</v>
          </cell>
          <cell r="B2361" t="str">
            <v>Nonpoint</v>
          </cell>
          <cell r="C2361" t="str">
            <v>Food &amp; Kindred Products /Meat Products /Total</v>
          </cell>
          <cell r="D2361" t="str">
            <v>Industrial Processes - NEC</v>
          </cell>
          <cell r="G2361" t="str">
            <v>Industrial Processes</v>
          </cell>
          <cell r="H2361" t="str">
            <v>Food and Kindred Products: SIC 20</v>
          </cell>
          <cell r="I2361" t="str">
            <v>Meat Products</v>
          </cell>
          <cell r="J2361" t="str">
            <v>Total</v>
          </cell>
          <cell r="N2361">
            <v>40982</v>
          </cell>
        </row>
        <row r="2362">
          <cell r="A2362" t="str">
            <v>2302040000</v>
          </cell>
          <cell r="B2362" t="str">
            <v>Nonpoint</v>
          </cell>
          <cell r="C2362" t="str">
            <v>Food &amp; Kindred Products /Grain Mill Products /Total</v>
          </cell>
          <cell r="D2362" t="str">
            <v>Industrial Processes - NEC</v>
          </cell>
          <cell r="G2362" t="str">
            <v>Industrial Processes</v>
          </cell>
          <cell r="H2362" t="str">
            <v>Food and Kindred Products: SIC 20</v>
          </cell>
          <cell r="I2362" t="str">
            <v>Grain Mill Products</v>
          </cell>
          <cell r="J2362" t="str">
            <v>Total</v>
          </cell>
          <cell r="N2362">
            <v>40982</v>
          </cell>
        </row>
        <row r="2363">
          <cell r="A2363" t="str">
            <v>2302050000</v>
          </cell>
          <cell r="B2363" t="str">
            <v>Nonpoint</v>
          </cell>
          <cell r="C2363" t="str">
            <v>Food &amp; Kindred Products /Bakery Products /Total</v>
          </cell>
          <cell r="D2363" t="str">
            <v>Industrial Processes - NEC</v>
          </cell>
          <cell r="G2363" t="str">
            <v>Industrial Processes</v>
          </cell>
          <cell r="H2363" t="str">
            <v>Food and Kindred Products: SIC 20</v>
          </cell>
          <cell r="I2363" t="str">
            <v>Bakery Products</v>
          </cell>
          <cell r="J2363" t="str">
            <v>Total</v>
          </cell>
          <cell r="N2363">
            <v>40982</v>
          </cell>
        </row>
        <row r="2364">
          <cell r="A2364" t="str">
            <v>2302070000</v>
          </cell>
          <cell r="B2364" t="str">
            <v>Nonpoint</v>
          </cell>
          <cell r="C2364" t="str">
            <v>Food &amp; Kindred Products /Fermentation/Beverages /Total</v>
          </cell>
          <cell r="D2364" t="str">
            <v>Industrial Processes - NEC</v>
          </cell>
          <cell r="G2364" t="str">
            <v>Industrial Processes</v>
          </cell>
          <cell r="H2364" t="str">
            <v>Food and Kindred Products: SIC 20</v>
          </cell>
          <cell r="I2364" t="str">
            <v>Fermentation/Beverages</v>
          </cell>
          <cell r="J2364" t="str">
            <v>Total</v>
          </cell>
          <cell r="N2364">
            <v>40982</v>
          </cell>
        </row>
        <row r="2365">
          <cell r="A2365" t="str">
            <v>2302070001</v>
          </cell>
          <cell r="B2365" t="str">
            <v>Nonpoint</v>
          </cell>
          <cell r="C2365" t="str">
            <v>Food &amp; Kindred Products /Fermentation/Beverages /Breweries</v>
          </cell>
          <cell r="D2365" t="str">
            <v>Industrial Processes - NEC</v>
          </cell>
          <cell r="G2365" t="str">
            <v>Industrial Processes</v>
          </cell>
          <cell r="H2365" t="str">
            <v>Food and Kindred Products: SIC 20</v>
          </cell>
          <cell r="I2365" t="str">
            <v>Fermentation/Beverages</v>
          </cell>
          <cell r="J2365" t="str">
            <v>Breweries</v>
          </cell>
          <cell r="N2365">
            <v>40982</v>
          </cell>
        </row>
        <row r="2366">
          <cell r="A2366" t="str">
            <v>2302070005</v>
          </cell>
          <cell r="B2366" t="str">
            <v>Nonpoint</v>
          </cell>
          <cell r="C2366" t="str">
            <v>Food &amp; Kindred Products /Fermentation/Beverages /Wineries</v>
          </cell>
          <cell r="D2366" t="str">
            <v>Industrial Processes - NEC</v>
          </cell>
          <cell r="G2366" t="str">
            <v>Industrial Processes</v>
          </cell>
          <cell r="H2366" t="str">
            <v>Food and Kindred Products: SIC 20</v>
          </cell>
          <cell r="I2366" t="str">
            <v>Fermentation/Beverages</v>
          </cell>
          <cell r="J2366" t="str">
            <v>Wineries</v>
          </cell>
          <cell r="N2366">
            <v>40982</v>
          </cell>
        </row>
        <row r="2367">
          <cell r="A2367" t="str">
            <v>2302070010</v>
          </cell>
          <cell r="B2367" t="str">
            <v>Nonpoint</v>
          </cell>
          <cell r="C2367" t="str">
            <v>Food &amp; Kindred Products /Fermentation/Beverages /Distilleries</v>
          </cell>
          <cell r="D2367" t="str">
            <v>Industrial Processes - NEC</v>
          </cell>
          <cell r="G2367" t="str">
            <v>Industrial Processes</v>
          </cell>
          <cell r="H2367" t="str">
            <v>Food and Kindred Products: SIC 20</v>
          </cell>
          <cell r="I2367" t="str">
            <v>Fermentation/Beverages</v>
          </cell>
          <cell r="J2367" t="str">
            <v>Distilleries</v>
          </cell>
          <cell r="N2367">
            <v>40982</v>
          </cell>
        </row>
        <row r="2368">
          <cell r="A2368" t="str">
            <v>2302080000</v>
          </cell>
          <cell r="B2368" t="str">
            <v>Nonpoint</v>
          </cell>
          <cell r="C2368" t="str">
            <v>Food &amp; Kindred Products /Misc Food &amp; Kindred Products /Total</v>
          </cell>
          <cell r="D2368" t="str">
            <v>Industrial Processes - NEC</v>
          </cell>
          <cell r="G2368" t="str">
            <v>Industrial Processes</v>
          </cell>
          <cell r="H2368" t="str">
            <v>Food and Kindred Products: SIC 20</v>
          </cell>
          <cell r="I2368" t="str">
            <v>Miscellaneous Food and Kindred Products</v>
          </cell>
          <cell r="J2368" t="str">
            <v>Total</v>
          </cell>
          <cell r="N2368">
            <v>40982</v>
          </cell>
        </row>
        <row r="2369">
          <cell r="A2369" t="str">
            <v>2302080002</v>
          </cell>
          <cell r="B2369" t="str">
            <v>Nonpoint</v>
          </cell>
          <cell r="C2369" t="str">
            <v>Food &amp; Kindred Products /Misc Food &amp; Kindred Products /Refrigeration</v>
          </cell>
          <cell r="D2369" t="str">
            <v>Industrial Processes - NEC</v>
          </cell>
          <cell r="G2369" t="str">
            <v>Industrial Processes</v>
          </cell>
          <cell r="H2369" t="str">
            <v>Food and Kindred Products: SIC 20</v>
          </cell>
          <cell r="I2369" t="str">
            <v>Miscellaneous Food and Kindred Products</v>
          </cell>
          <cell r="J2369" t="str">
            <v>Refrigeration</v>
          </cell>
          <cell r="M2369">
            <v>36797</v>
          </cell>
          <cell r="N2369">
            <v>40982</v>
          </cell>
        </row>
        <row r="2370">
          <cell r="A2370" t="str">
            <v>2303000000</v>
          </cell>
          <cell r="B2370" t="str">
            <v>Nonpoint</v>
          </cell>
          <cell r="C2370" t="str">
            <v>Primary Metal Production /All Processes /Total</v>
          </cell>
          <cell r="D2370" t="str">
            <v>Industrial Processes - Non-ferrous Metals</v>
          </cell>
          <cell r="G2370" t="str">
            <v>Industrial Processes</v>
          </cell>
          <cell r="H2370" t="str">
            <v>Primary Metal Production: SIC 33</v>
          </cell>
          <cell r="I2370" t="str">
            <v>All Processes</v>
          </cell>
          <cell r="J2370" t="str">
            <v>Total</v>
          </cell>
          <cell r="N2370">
            <v>40982</v>
          </cell>
        </row>
        <row r="2371">
          <cell r="A2371" t="str">
            <v>2303020000</v>
          </cell>
          <cell r="B2371" t="str">
            <v>Nonpoint</v>
          </cell>
          <cell r="C2371" t="str">
            <v>Primary Metal Production /Iron &amp; Steel Foundries /Total</v>
          </cell>
          <cell r="D2371" t="str">
            <v>Industrial Processes - Ferrous Metals</v>
          </cell>
          <cell r="G2371" t="str">
            <v>Industrial Processes</v>
          </cell>
          <cell r="H2371" t="str">
            <v>Primary Metal Production: SIC 33</v>
          </cell>
          <cell r="I2371" t="str">
            <v>Iron and Steel Foundries</v>
          </cell>
          <cell r="J2371" t="str">
            <v>Total</v>
          </cell>
          <cell r="N2371">
            <v>40982</v>
          </cell>
        </row>
        <row r="2372">
          <cell r="A2372" t="str">
            <v>2304000000</v>
          </cell>
          <cell r="B2372" t="str">
            <v>Nonpoint</v>
          </cell>
          <cell r="C2372" t="str">
            <v>Secondary Metal Production /All Processes /Total</v>
          </cell>
          <cell r="D2372" t="str">
            <v>Industrial Processes - Non-ferrous Metals</v>
          </cell>
          <cell r="G2372" t="str">
            <v>Industrial Processes</v>
          </cell>
          <cell r="H2372" t="str">
            <v>Secondary Metal Production: SIC 33</v>
          </cell>
          <cell r="I2372" t="str">
            <v>All Processes</v>
          </cell>
          <cell r="J2372" t="str">
            <v>Total</v>
          </cell>
          <cell r="N2372">
            <v>40982</v>
          </cell>
        </row>
        <row r="2373">
          <cell r="A2373" t="str">
            <v>2304050000</v>
          </cell>
          <cell r="B2373" t="str">
            <v>Nonpoint</v>
          </cell>
          <cell r="C2373" t="str">
            <v>Secondary Metal Production /Nonferrous Foundries (Castings) /Total</v>
          </cell>
          <cell r="D2373" t="str">
            <v>Industrial Processes - Non-ferrous Metals</v>
          </cell>
          <cell r="G2373" t="str">
            <v>Industrial Processes</v>
          </cell>
          <cell r="H2373" t="str">
            <v>Secondary Metal Production: SIC 33</v>
          </cell>
          <cell r="I2373" t="str">
            <v>Nonferrous Foundries (Castings)</v>
          </cell>
          <cell r="J2373" t="str">
            <v>Total</v>
          </cell>
          <cell r="N2373">
            <v>40982</v>
          </cell>
        </row>
        <row r="2374">
          <cell r="A2374" t="str">
            <v>2305000000</v>
          </cell>
          <cell r="B2374" t="str">
            <v>Nonpoint</v>
          </cell>
          <cell r="C2374" t="str">
            <v>Mineral Processes /All Processes /Total</v>
          </cell>
          <cell r="D2374" t="str">
            <v>Industrial Processes - NEC</v>
          </cell>
          <cell r="G2374" t="str">
            <v>Industrial Processes</v>
          </cell>
          <cell r="H2374" t="str">
            <v>Mineral Processes: SIC 32</v>
          </cell>
          <cell r="I2374" t="str">
            <v>All Processes</v>
          </cell>
          <cell r="J2374" t="str">
            <v>Total</v>
          </cell>
          <cell r="N2374">
            <v>40982</v>
          </cell>
        </row>
        <row r="2375">
          <cell r="A2375" t="str">
            <v>2305070000</v>
          </cell>
          <cell r="B2375" t="str">
            <v>Nonpoint</v>
          </cell>
          <cell r="C2375" t="str">
            <v>Mineral Processes /Concrete, Gypsum, Plaster Products /Total</v>
          </cell>
          <cell r="D2375" t="str">
            <v>Industrial Processes - NEC</v>
          </cell>
          <cell r="G2375" t="str">
            <v>Industrial Processes</v>
          </cell>
          <cell r="H2375" t="str">
            <v>Mineral Processes: SIC 32</v>
          </cell>
          <cell r="I2375" t="str">
            <v>Concrete, Gypsum, Plaster Products</v>
          </cell>
          <cell r="J2375" t="str">
            <v>Total</v>
          </cell>
          <cell r="N2375">
            <v>40982</v>
          </cell>
        </row>
        <row r="2376">
          <cell r="A2376" t="str">
            <v>2305080000</v>
          </cell>
          <cell r="B2376" t="str">
            <v>Nonpoint</v>
          </cell>
          <cell r="C2376" t="str">
            <v>Mineral Processes /Cut Stone &amp; Stone Products /Total</v>
          </cell>
          <cell r="D2376" t="str">
            <v>Industrial Processes - NEC</v>
          </cell>
          <cell r="G2376" t="str">
            <v>Industrial Processes</v>
          </cell>
          <cell r="H2376" t="str">
            <v>Mineral Processes: SIC 32</v>
          </cell>
          <cell r="I2376" t="str">
            <v>Cut Stone and Stone Products</v>
          </cell>
          <cell r="J2376" t="str">
            <v>Total</v>
          </cell>
          <cell r="N2376">
            <v>40982</v>
          </cell>
        </row>
        <row r="2377">
          <cell r="A2377" t="str">
            <v>2306000000</v>
          </cell>
          <cell r="B2377" t="str">
            <v>Nonpoint</v>
          </cell>
          <cell r="C2377" t="str">
            <v>Petroleum Refining /All Processes /Total</v>
          </cell>
          <cell r="D2377" t="str">
            <v>Industrial Processes - Petroleum Refineries</v>
          </cell>
          <cell r="G2377" t="str">
            <v>Industrial Processes</v>
          </cell>
          <cell r="H2377" t="str">
            <v>Petroleum Refining: SIC 29</v>
          </cell>
          <cell r="I2377" t="str">
            <v>All Processes</v>
          </cell>
          <cell r="J2377" t="str">
            <v>Total</v>
          </cell>
          <cell r="N2377">
            <v>40982</v>
          </cell>
        </row>
        <row r="2378">
          <cell r="A2378" t="str">
            <v>2306010000</v>
          </cell>
          <cell r="B2378" t="str">
            <v>Nonpoint</v>
          </cell>
          <cell r="C2378" t="str">
            <v>Petroleum Refining /Asphalt Paving/Roofing Materials /Total</v>
          </cell>
          <cell r="D2378" t="str">
            <v>Industrial Processes - Petroleum Refineries</v>
          </cell>
          <cell r="G2378" t="str">
            <v>Industrial Processes</v>
          </cell>
          <cell r="H2378" t="str">
            <v>Petroleum Refining: SIC 29</v>
          </cell>
          <cell r="I2378" t="str">
            <v>Asphalt Paving/Roofing Materials</v>
          </cell>
          <cell r="J2378" t="str">
            <v>Total</v>
          </cell>
          <cell r="N2378">
            <v>40982</v>
          </cell>
        </row>
        <row r="2379">
          <cell r="A2379" t="str">
            <v>2307000000</v>
          </cell>
          <cell r="B2379" t="str">
            <v>Nonpoint</v>
          </cell>
          <cell r="C2379" t="str">
            <v>Wood Products /All Processes /Total</v>
          </cell>
          <cell r="D2379" t="str">
            <v>Industrial Processes - NEC</v>
          </cell>
          <cell r="G2379" t="str">
            <v>Industrial Processes</v>
          </cell>
          <cell r="H2379" t="str">
            <v>Wood Products: SIC 24</v>
          </cell>
          <cell r="I2379" t="str">
            <v>All Processes</v>
          </cell>
          <cell r="J2379" t="str">
            <v>Total</v>
          </cell>
          <cell r="N2379">
            <v>40982</v>
          </cell>
        </row>
        <row r="2380">
          <cell r="A2380" t="str">
            <v>2307010000</v>
          </cell>
          <cell r="B2380" t="str">
            <v>Nonpoint</v>
          </cell>
          <cell r="C2380" t="str">
            <v>Wood Products /Logging Operations /Total</v>
          </cell>
          <cell r="D2380" t="str">
            <v>Industrial Processes - NEC</v>
          </cell>
          <cell r="G2380" t="str">
            <v>Industrial Processes</v>
          </cell>
          <cell r="H2380" t="str">
            <v>Wood Products: SIC 24</v>
          </cell>
          <cell r="I2380" t="str">
            <v>Logging Operations</v>
          </cell>
          <cell r="J2380" t="str">
            <v>Total</v>
          </cell>
          <cell r="N2380">
            <v>40982</v>
          </cell>
        </row>
        <row r="2381">
          <cell r="A2381" t="str">
            <v>2307020000</v>
          </cell>
          <cell r="B2381" t="str">
            <v>Nonpoint</v>
          </cell>
          <cell r="C2381" t="str">
            <v>Wood Products /Sawmills/Planing Mills /Total</v>
          </cell>
          <cell r="D2381" t="str">
            <v>Industrial Processes - NEC</v>
          </cell>
          <cell r="G2381" t="str">
            <v>Industrial Processes</v>
          </cell>
          <cell r="H2381" t="str">
            <v>Wood Products: SIC 24</v>
          </cell>
          <cell r="I2381" t="str">
            <v>Sawmills/Planing Mills</v>
          </cell>
          <cell r="J2381" t="str">
            <v>Total</v>
          </cell>
          <cell r="N2381">
            <v>40982</v>
          </cell>
        </row>
        <row r="2382">
          <cell r="A2382" t="str">
            <v>2307030000</v>
          </cell>
          <cell r="B2382" t="str">
            <v>Nonpoint</v>
          </cell>
          <cell r="C2382" t="str">
            <v>Wood Products /Millwork, Plywood, &amp; Structural Members /Total</v>
          </cell>
          <cell r="D2382" t="str">
            <v>Industrial Processes - NEC</v>
          </cell>
          <cell r="G2382" t="str">
            <v>Industrial Processes</v>
          </cell>
          <cell r="H2382" t="str">
            <v>Wood Products: SIC 24</v>
          </cell>
          <cell r="I2382" t="str">
            <v>Millwork, Plywood, and Structural Members</v>
          </cell>
          <cell r="J2382" t="str">
            <v>Total</v>
          </cell>
          <cell r="N2382">
            <v>40982</v>
          </cell>
        </row>
        <row r="2383">
          <cell r="A2383" t="str">
            <v>2307060000</v>
          </cell>
          <cell r="B2383" t="str">
            <v>Nonpoint</v>
          </cell>
          <cell r="C2383" t="str">
            <v>Wood Products /Misc Wood Products /Total</v>
          </cell>
          <cell r="D2383" t="str">
            <v>Industrial Processes - NEC</v>
          </cell>
          <cell r="G2383" t="str">
            <v>Industrial Processes</v>
          </cell>
          <cell r="H2383" t="str">
            <v>Wood Products: SIC 24</v>
          </cell>
          <cell r="I2383" t="str">
            <v>Miscellaneous Wood Products</v>
          </cell>
          <cell r="J2383" t="str">
            <v>Total</v>
          </cell>
          <cell r="N2383">
            <v>40982</v>
          </cell>
        </row>
        <row r="2384">
          <cell r="A2384" t="str">
            <v>2308000000</v>
          </cell>
          <cell r="B2384" t="str">
            <v>Nonpoint</v>
          </cell>
          <cell r="C2384" t="str">
            <v>Rubber/Plastics /All Processes /Total</v>
          </cell>
          <cell r="D2384" t="str">
            <v>Industrial Processes - NEC</v>
          </cell>
          <cell r="G2384" t="str">
            <v>Industrial Processes</v>
          </cell>
          <cell r="H2384" t="str">
            <v>Rubber/Plastics: SIC 30</v>
          </cell>
          <cell r="I2384" t="str">
            <v>All Processes</v>
          </cell>
          <cell r="J2384" t="str">
            <v>Total</v>
          </cell>
          <cell r="N2384">
            <v>40982</v>
          </cell>
        </row>
        <row r="2385">
          <cell r="A2385" t="str">
            <v>2309000000</v>
          </cell>
          <cell r="B2385" t="str">
            <v>Nonpoint</v>
          </cell>
          <cell r="C2385" t="str">
            <v>Fabricated Metals /All Processes /Total</v>
          </cell>
          <cell r="D2385" t="str">
            <v>Industrial Processes - NEC</v>
          </cell>
          <cell r="G2385" t="str">
            <v>Industrial Processes</v>
          </cell>
          <cell r="H2385" t="str">
            <v>Fabricated Metals: SIC 34</v>
          </cell>
          <cell r="I2385" t="str">
            <v>All Processes</v>
          </cell>
          <cell r="J2385" t="str">
            <v>Total</v>
          </cell>
          <cell r="N2385">
            <v>40982</v>
          </cell>
        </row>
        <row r="2386">
          <cell r="A2386" t="str">
            <v>2309010000</v>
          </cell>
          <cell r="B2386" t="str">
            <v>Nonpoint</v>
          </cell>
          <cell r="C2386" t="str">
            <v>Fabricated Metals /Precious Metals Recovery /Reclamation Furnace</v>
          </cell>
          <cell r="D2386" t="str">
            <v>Industrial Processes - NEC</v>
          </cell>
          <cell r="G2386" t="str">
            <v>Industrial Processes</v>
          </cell>
          <cell r="H2386" t="str">
            <v>Fabricated Metals: SIC 34</v>
          </cell>
          <cell r="I2386" t="str">
            <v>Precious Metals Recovery</v>
          </cell>
          <cell r="J2386" t="str">
            <v>Reclamation Furnace</v>
          </cell>
          <cell r="N2386">
            <v>40982</v>
          </cell>
        </row>
        <row r="2387">
          <cell r="A2387" t="str">
            <v>2309100000</v>
          </cell>
          <cell r="B2387" t="str">
            <v>Nonpoint</v>
          </cell>
          <cell r="C2387" t="str">
            <v>Fabricated Metals /Coating, Engraving, and Allied Services /Total: All Processes</v>
          </cell>
          <cell r="D2387" t="str">
            <v>Industrial Processes - NEC</v>
          </cell>
          <cell r="G2387" t="str">
            <v>Industrial Processes</v>
          </cell>
          <cell r="H2387" t="str">
            <v>Fabricated Metals: SIC 34</v>
          </cell>
          <cell r="I2387" t="str">
            <v>Coating, Engraving, and Allied Services</v>
          </cell>
          <cell r="J2387" t="str">
            <v>Total: All Processes</v>
          </cell>
          <cell r="N2387">
            <v>40982</v>
          </cell>
        </row>
        <row r="2388">
          <cell r="A2388" t="str">
            <v>2309100010</v>
          </cell>
          <cell r="B2388" t="str">
            <v>Nonpoint</v>
          </cell>
          <cell r="C2388" t="str">
            <v>Fabricated Metals /Coating, Engraving, and Allied Services /Electroplating</v>
          </cell>
          <cell r="D2388" t="str">
            <v>Industrial Processes - NEC</v>
          </cell>
          <cell r="G2388" t="str">
            <v>Industrial Processes</v>
          </cell>
          <cell r="H2388" t="str">
            <v>Fabricated Metals: SIC 34</v>
          </cell>
          <cell r="I2388" t="str">
            <v>Coating, Engraving, and Allied Services</v>
          </cell>
          <cell r="J2388" t="str">
            <v>Electroplating</v>
          </cell>
          <cell r="N2388">
            <v>40982</v>
          </cell>
        </row>
        <row r="2389">
          <cell r="A2389" t="str">
            <v>2309100030</v>
          </cell>
          <cell r="B2389" t="str">
            <v>Nonpoint</v>
          </cell>
          <cell r="C2389" t="str">
            <v>Fabricated Metals /Coating, Engraving, and Allied Services /Plating: Metal Deposition</v>
          </cell>
          <cell r="D2389" t="str">
            <v>Industrial Processes - NEC</v>
          </cell>
          <cell r="G2389" t="str">
            <v>Industrial Processes</v>
          </cell>
          <cell r="H2389" t="str">
            <v>Fabricated Metals: SIC 34</v>
          </cell>
          <cell r="I2389" t="str">
            <v>Coating, Engraving, and Allied Services</v>
          </cell>
          <cell r="J2389" t="str">
            <v>Plating: Metal Deposition</v>
          </cell>
          <cell r="N2389">
            <v>40982</v>
          </cell>
        </row>
        <row r="2390">
          <cell r="A2390" t="str">
            <v>2309100050</v>
          </cell>
          <cell r="B2390" t="str">
            <v>Nonpoint</v>
          </cell>
          <cell r="C2390" t="str">
            <v>Fabricated Metals /Coating, Engraving, and Allied Services /Anodizing</v>
          </cell>
          <cell r="D2390" t="str">
            <v>Industrial Processes - NEC</v>
          </cell>
          <cell r="G2390" t="str">
            <v>Industrial Processes</v>
          </cell>
          <cell r="H2390" t="str">
            <v>Fabricated Metals: SIC 34</v>
          </cell>
          <cell r="I2390" t="str">
            <v>Coating, Engraving, and Allied Services</v>
          </cell>
          <cell r="J2390" t="str">
            <v>Anodizing</v>
          </cell>
          <cell r="N2390">
            <v>40982</v>
          </cell>
        </row>
        <row r="2391">
          <cell r="A2391" t="str">
            <v>2309100080</v>
          </cell>
          <cell r="B2391" t="str">
            <v>Nonpoint</v>
          </cell>
          <cell r="C2391" t="str">
            <v>Fabricated Metals /Coating, Engraving, and Allied Services /Hot Dip Galvanizing (Zinc)</v>
          </cell>
          <cell r="D2391" t="str">
            <v>Industrial Processes - NEC</v>
          </cell>
          <cell r="G2391" t="str">
            <v>Industrial Processes</v>
          </cell>
          <cell r="H2391" t="str">
            <v>Fabricated Metals: SIC 34</v>
          </cell>
          <cell r="I2391" t="str">
            <v>Coating, Engraving, and Allied Services</v>
          </cell>
          <cell r="J2391" t="str">
            <v>Hot Dip Galvanizing (Zinc)</v>
          </cell>
          <cell r="N2391">
            <v>40982</v>
          </cell>
        </row>
        <row r="2392">
          <cell r="A2392" t="str">
            <v>2309100110</v>
          </cell>
          <cell r="B2392" t="str">
            <v>Nonpoint</v>
          </cell>
          <cell r="C2392" t="str">
            <v>Fabricated Metals /Coating, Engraving, and Allied Services /Engraving</v>
          </cell>
          <cell r="D2392" t="str">
            <v>Industrial Processes - NEC</v>
          </cell>
          <cell r="G2392" t="str">
            <v>Industrial Processes</v>
          </cell>
          <cell r="H2392" t="str">
            <v>Fabricated Metals: SIC 34</v>
          </cell>
          <cell r="I2392" t="str">
            <v>Coating, Engraving, and Allied Services</v>
          </cell>
          <cell r="J2392" t="str">
            <v>Engraving</v>
          </cell>
          <cell r="N2392">
            <v>40982</v>
          </cell>
        </row>
        <row r="2393">
          <cell r="A2393" t="str">
            <v>2309100140</v>
          </cell>
          <cell r="B2393" t="str">
            <v>Nonpoint</v>
          </cell>
          <cell r="C2393" t="str">
            <v>Fabricated Metals /Coating, Engraving, and Allied Services /Hot Dip Metal Coating</v>
          </cell>
          <cell r="D2393" t="str">
            <v>Industrial Processes - NEC</v>
          </cell>
          <cell r="G2393" t="str">
            <v>Industrial Processes</v>
          </cell>
          <cell r="H2393" t="str">
            <v>Fabricated Metals: SIC 34</v>
          </cell>
          <cell r="I2393" t="str">
            <v>Coating, Engraving, and Allied Services</v>
          </cell>
          <cell r="J2393" t="str">
            <v>Hot Dip Metal Coating</v>
          </cell>
          <cell r="N2393">
            <v>40982</v>
          </cell>
        </row>
        <row r="2394">
          <cell r="A2394" t="str">
            <v>2309100170</v>
          </cell>
          <cell r="B2394" t="str">
            <v>Nonpoint</v>
          </cell>
          <cell r="C2394" t="str">
            <v>Fabricated Metals /Coating, Engraving, and Allied Services /Abrasive Cleaning</v>
          </cell>
          <cell r="D2394" t="str">
            <v>Industrial Processes - NEC</v>
          </cell>
          <cell r="G2394" t="str">
            <v>Industrial Processes</v>
          </cell>
          <cell r="H2394" t="str">
            <v>Fabricated Metals: SIC 34</v>
          </cell>
          <cell r="I2394" t="str">
            <v>Coating, Engraving, and Allied Services</v>
          </cell>
          <cell r="J2394" t="str">
            <v>Abrasive Cleaning</v>
          </cell>
          <cell r="N2394">
            <v>40982</v>
          </cell>
        </row>
        <row r="2395">
          <cell r="A2395" t="str">
            <v>2309100200</v>
          </cell>
          <cell r="B2395" t="str">
            <v>Nonpoint</v>
          </cell>
          <cell r="C2395" t="str">
            <v>Fabricated Metals /Coating, Engraving, and Allied Services /Abrasive Blasting</v>
          </cell>
          <cell r="D2395" t="str">
            <v>Industrial Processes - NEC</v>
          </cell>
          <cell r="G2395" t="str">
            <v>Industrial Processes</v>
          </cell>
          <cell r="H2395" t="str">
            <v>Fabricated Metals: SIC 34</v>
          </cell>
          <cell r="I2395" t="str">
            <v>Coating, Engraving, and Allied Services</v>
          </cell>
          <cell r="J2395" t="str">
            <v>Abrasive Blasting</v>
          </cell>
          <cell r="N2395">
            <v>40982</v>
          </cell>
        </row>
        <row r="2396">
          <cell r="A2396" t="str">
            <v>2309100230</v>
          </cell>
          <cell r="B2396" t="str">
            <v>Nonpoint</v>
          </cell>
          <cell r="C2396" t="str">
            <v>Fabricated Metals /Coating, Engraving, and Allied Services /Alkaline Cleaning</v>
          </cell>
          <cell r="D2396" t="str">
            <v>Industrial Processes - NEC</v>
          </cell>
          <cell r="G2396" t="str">
            <v>Industrial Processes</v>
          </cell>
          <cell r="H2396" t="str">
            <v>Fabricated Metals: SIC 34</v>
          </cell>
          <cell r="I2396" t="str">
            <v>Coating, Engraving, and Allied Services</v>
          </cell>
          <cell r="J2396" t="str">
            <v>Alkaline Cleaning</v>
          </cell>
          <cell r="N2396">
            <v>40982</v>
          </cell>
        </row>
        <row r="2397">
          <cell r="A2397" t="str">
            <v>2309100260</v>
          </cell>
          <cell r="B2397" t="str">
            <v>Nonpoint</v>
          </cell>
          <cell r="C2397" t="str">
            <v>Fabricated Metals /Coating, Engraving, and Allied Services /Acid Cleaning</v>
          </cell>
          <cell r="D2397" t="str">
            <v>Industrial Processes - NEC</v>
          </cell>
          <cell r="G2397" t="str">
            <v>Industrial Processes</v>
          </cell>
          <cell r="H2397" t="str">
            <v>Fabricated Metals: SIC 34</v>
          </cell>
          <cell r="I2397" t="str">
            <v>Coating, Engraving, and Allied Services</v>
          </cell>
          <cell r="J2397" t="str">
            <v>Acid Cleaning</v>
          </cell>
          <cell r="N2397">
            <v>40982</v>
          </cell>
        </row>
        <row r="2398">
          <cell r="A2398" t="str">
            <v>2310000000</v>
          </cell>
          <cell r="B2398" t="str">
            <v>Nonpoint</v>
          </cell>
          <cell r="C2398" t="str">
            <v>Oil &amp; Gas Expl &amp; Prod /All Processes /Total: All Processes</v>
          </cell>
          <cell r="D2398" t="str">
            <v>Industrial Processes - Oil &amp; Gas Production</v>
          </cell>
          <cell r="G2398" t="str">
            <v>Industrial Processes</v>
          </cell>
          <cell r="H2398" t="str">
            <v>Oil and Gas Exploration and Production</v>
          </cell>
          <cell r="I2398" t="str">
            <v>All Processes</v>
          </cell>
          <cell r="J2398" t="str">
            <v>Total: All Processes</v>
          </cell>
          <cell r="N2398">
            <v>40982</v>
          </cell>
        </row>
        <row r="2399">
          <cell r="A2399" t="str">
            <v>2310000220</v>
          </cell>
          <cell r="B2399" t="str">
            <v>Nonpoint</v>
          </cell>
          <cell r="C2399" t="str">
            <v>Oil &amp; Gas Expl &amp; Prod /All Processes /Drill Rigs</v>
          </cell>
          <cell r="D2399" t="str">
            <v>Industrial Processes - Oil &amp; Gas Production</v>
          </cell>
          <cell r="G2399" t="str">
            <v>Industrial Processes</v>
          </cell>
          <cell r="H2399" t="str">
            <v>Oil and Gas Exploration and Production</v>
          </cell>
          <cell r="I2399" t="str">
            <v>All Processes</v>
          </cell>
          <cell r="J2399" t="str">
            <v>Drill Rigs</v>
          </cell>
          <cell r="M2399">
            <v>39917</v>
          </cell>
          <cell r="N2399">
            <v>40982</v>
          </cell>
        </row>
        <row r="2400">
          <cell r="A2400" t="str">
            <v>2310000230</v>
          </cell>
          <cell r="B2400" t="str">
            <v>Nonpoint</v>
          </cell>
          <cell r="C2400" t="str">
            <v>Oil &amp; Gas Expl &amp; Prod /All Processes /Workover Rigs</v>
          </cell>
          <cell r="D2400" t="str">
            <v>Industrial Processes - Oil &amp; Gas Production</v>
          </cell>
          <cell r="G2400" t="str">
            <v>Industrial Processes</v>
          </cell>
          <cell r="H2400" t="str">
            <v>Oil and Gas Exploration and Production</v>
          </cell>
          <cell r="I2400" t="str">
            <v>All Processes</v>
          </cell>
          <cell r="J2400" t="str">
            <v>Workover Rigs</v>
          </cell>
          <cell r="M2400">
            <v>40835</v>
          </cell>
          <cell r="N2400">
            <v>40982</v>
          </cell>
        </row>
        <row r="2401">
          <cell r="A2401" t="str">
            <v>2310000330</v>
          </cell>
          <cell r="B2401" t="str">
            <v>Nonpoint</v>
          </cell>
          <cell r="C2401" t="str">
            <v>Oil &amp; Gas Expl &amp; Prod /All Processes /Artificial Lift</v>
          </cell>
          <cell r="D2401" t="str">
            <v>Industrial Processes - Oil &amp; Gas Production</v>
          </cell>
          <cell r="G2401" t="str">
            <v>Industrial Processes</v>
          </cell>
          <cell r="H2401" t="str">
            <v>Oil and Gas Exploration and Production</v>
          </cell>
          <cell r="I2401" t="str">
            <v>All Processes</v>
          </cell>
          <cell r="J2401" t="str">
            <v>Artificial Lift</v>
          </cell>
          <cell r="M2401">
            <v>39917</v>
          </cell>
          <cell r="N2401">
            <v>40982</v>
          </cell>
        </row>
        <row r="2402">
          <cell r="A2402" t="str">
            <v>2310000440</v>
          </cell>
          <cell r="B2402" t="str">
            <v>Nonpoint</v>
          </cell>
          <cell r="C2402" t="str">
            <v>Oil &amp; Gas Expl &amp; Prod /All Processes /Saltwater Disposal Engines</v>
          </cell>
          <cell r="D2402" t="str">
            <v>Industrial Processes - Oil &amp; Gas Production</v>
          </cell>
          <cell r="G2402" t="str">
            <v>Industrial Processes</v>
          </cell>
          <cell r="H2402" t="str">
            <v>Oil and Gas Exploration and Production</v>
          </cell>
          <cell r="I2402" t="str">
            <v>All Processes</v>
          </cell>
          <cell r="J2402" t="str">
            <v>Saltwater Disposal Engines</v>
          </cell>
          <cell r="M2402">
            <v>39917</v>
          </cell>
          <cell r="N2402">
            <v>40982</v>
          </cell>
        </row>
        <row r="2403">
          <cell r="A2403" t="str">
            <v>2310000550</v>
          </cell>
          <cell r="B2403" t="str">
            <v>Nonpoint</v>
          </cell>
          <cell r="C2403" t="str">
            <v>Oil &amp; Gas Expl &amp; Prod /All Processes /Produced Water</v>
          </cell>
          <cell r="D2403" t="str">
            <v>Industrial Processes - Oil &amp; Gas Production</v>
          </cell>
          <cell r="G2403" t="str">
            <v>Industrial Processes</v>
          </cell>
          <cell r="H2403" t="str">
            <v>Oil and Gas Exploration and Production</v>
          </cell>
          <cell r="I2403" t="str">
            <v>All Processes</v>
          </cell>
          <cell r="J2403" t="str">
            <v>Produced Water</v>
          </cell>
          <cell r="M2403">
            <v>40835</v>
          </cell>
          <cell r="N2403">
            <v>40982</v>
          </cell>
        </row>
        <row r="2404">
          <cell r="A2404" t="str">
            <v>2310000660</v>
          </cell>
          <cell r="B2404" t="str">
            <v>Nonpoint</v>
          </cell>
          <cell r="D2404" t="str">
            <v>Industrial Processes - Oil &amp; Gas Production</v>
          </cell>
          <cell r="G2404" t="str">
            <v>Industrial Processes</v>
          </cell>
          <cell r="H2404" t="str">
            <v>Oil and Gas Exploration and Production</v>
          </cell>
          <cell r="I2404" t="str">
            <v>All Processes</v>
          </cell>
          <cell r="J2404" t="str">
            <v>Hydraulic Fracturing Engines</v>
          </cell>
          <cell r="N2404">
            <v>41261</v>
          </cell>
        </row>
        <row r="2405">
          <cell r="A2405" t="str">
            <v>2310001000</v>
          </cell>
          <cell r="B2405" t="str">
            <v>Nonpoint</v>
          </cell>
          <cell r="C2405" t="str">
            <v>Oil &amp; Gas Expl &amp; Prod /All Processes : On-shore /Total: All Processes</v>
          </cell>
          <cell r="D2405" t="str">
            <v>Industrial Processes - Oil &amp; Gas Production</v>
          </cell>
          <cell r="G2405" t="str">
            <v>Industrial Processes</v>
          </cell>
          <cell r="H2405" t="str">
            <v>Oil and Gas Exploration and Production</v>
          </cell>
          <cell r="I2405" t="str">
            <v>All Processes : On-shore</v>
          </cell>
          <cell r="J2405" t="str">
            <v>Total: All Processes</v>
          </cell>
          <cell r="M2405">
            <v>37302</v>
          </cell>
          <cell r="N2405">
            <v>40982</v>
          </cell>
        </row>
        <row r="2406">
          <cell r="A2406" t="str">
            <v>2310002000</v>
          </cell>
          <cell r="B2406" t="str">
            <v>Nonpoint</v>
          </cell>
          <cell r="C2406" t="str">
            <v>Off-Shore Oil And Gas Production /Total: All Processes</v>
          </cell>
          <cell r="D2406" t="str">
            <v>Industrial Processes - Oil &amp; Gas Production</v>
          </cell>
          <cell r="G2406" t="str">
            <v>Industrial Processes</v>
          </cell>
          <cell r="H2406" t="str">
            <v>Oil and Gas Exploration and Production</v>
          </cell>
          <cell r="I2406" t="str">
            <v>Off-Shore Oil And Gas Production</v>
          </cell>
          <cell r="J2406" t="str">
            <v>Total: All Processes</v>
          </cell>
          <cell r="M2406">
            <v>37302</v>
          </cell>
          <cell r="N2406">
            <v>40982</v>
          </cell>
        </row>
        <row r="2407">
          <cell r="A2407" t="str">
            <v>2310002301</v>
          </cell>
          <cell r="B2407" t="str">
            <v>Nonpoint</v>
          </cell>
          <cell r="C2407" t="str">
            <v>Off-Shore Oil And Gas Production /Flares: Continuous Pilot Light</v>
          </cell>
          <cell r="D2407" t="str">
            <v>Industrial Processes - Oil &amp; Gas Production</v>
          </cell>
          <cell r="G2407" t="str">
            <v>Industrial Processes</v>
          </cell>
          <cell r="H2407" t="str">
            <v>Oil and Gas Exploration and Production</v>
          </cell>
          <cell r="I2407" t="str">
            <v>Off-Shore Oil And Gas Production</v>
          </cell>
          <cell r="J2407" t="str">
            <v>Flares: Continuous Pilot Light</v>
          </cell>
          <cell r="M2407">
            <v>39917</v>
          </cell>
          <cell r="N2407">
            <v>40982</v>
          </cell>
        </row>
        <row r="2408">
          <cell r="A2408" t="str">
            <v>2310002305</v>
          </cell>
          <cell r="B2408" t="str">
            <v>Nonpoint</v>
          </cell>
          <cell r="C2408" t="str">
            <v>Off-Shore Oil And Gas Production /Flares: Flaring Operations</v>
          </cell>
          <cell r="D2408" t="str">
            <v>Industrial Processes - Oil &amp; Gas Production</v>
          </cell>
          <cell r="G2408" t="str">
            <v>Industrial Processes</v>
          </cell>
          <cell r="H2408" t="str">
            <v>Oil and Gas Exploration and Production</v>
          </cell>
          <cell r="I2408" t="str">
            <v>Off-Shore Oil And Gas Production</v>
          </cell>
          <cell r="J2408" t="str">
            <v>Flares: Flaring Operations</v>
          </cell>
          <cell r="M2408">
            <v>39917</v>
          </cell>
          <cell r="N2408">
            <v>40982</v>
          </cell>
        </row>
        <row r="2409">
          <cell r="A2409" t="str">
            <v>2310002401</v>
          </cell>
          <cell r="B2409" t="str">
            <v>Nonpoint</v>
          </cell>
          <cell r="C2409" t="str">
            <v>Off-Shore Oil And Gas Production /Pneumatic Pumps: Gas And Oil Wells</v>
          </cell>
          <cell r="D2409" t="str">
            <v>Industrial Processes - Oil &amp; Gas Production</v>
          </cell>
          <cell r="G2409" t="str">
            <v>Industrial Processes</v>
          </cell>
          <cell r="H2409" t="str">
            <v>Oil and Gas Exploration and Production</v>
          </cell>
          <cell r="I2409" t="str">
            <v>Off-Shore Oil And Gas Production</v>
          </cell>
          <cell r="J2409" t="str">
            <v>Pneumatic Pumps: Gas And Oil Wells</v>
          </cell>
          <cell r="M2409">
            <v>39917</v>
          </cell>
          <cell r="N2409">
            <v>40982</v>
          </cell>
        </row>
        <row r="2410">
          <cell r="A2410" t="str">
            <v>2310002411</v>
          </cell>
          <cell r="B2410" t="str">
            <v>Nonpoint</v>
          </cell>
          <cell r="C2410" t="str">
            <v>Off-Shore Oil And Gas Production /Pressure/Level Controllers</v>
          </cell>
          <cell r="D2410" t="str">
            <v>Industrial Processes - Oil &amp; Gas Production</v>
          </cell>
          <cell r="G2410" t="str">
            <v>Industrial Processes</v>
          </cell>
          <cell r="H2410" t="str">
            <v>Oil and Gas Exploration and Production</v>
          </cell>
          <cell r="I2410" t="str">
            <v>Off-Shore Oil And Gas Production</v>
          </cell>
          <cell r="J2410" t="str">
            <v>Pressure/Level Controllers</v>
          </cell>
          <cell r="M2410">
            <v>39917</v>
          </cell>
          <cell r="N2410">
            <v>40982</v>
          </cell>
        </row>
        <row r="2411">
          <cell r="A2411" t="str">
            <v>2310002421</v>
          </cell>
          <cell r="B2411" t="str">
            <v>Nonpoint</v>
          </cell>
          <cell r="C2411" t="str">
            <v>Off-Shore Oil And Gas Production /Cold Vents</v>
          </cell>
          <cell r="D2411" t="str">
            <v>Industrial Processes - Oil &amp; Gas Production</v>
          </cell>
          <cell r="G2411" t="str">
            <v>Industrial Processes</v>
          </cell>
          <cell r="H2411" t="str">
            <v>Oil and Gas Exploration and Production</v>
          </cell>
          <cell r="I2411" t="str">
            <v>Off-Shore Oil And Gas Production</v>
          </cell>
          <cell r="J2411" t="str">
            <v>Cold Vents</v>
          </cell>
          <cell r="M2411">
            <v>39917</v>
          </cell>
          <cell r="N2411">
            <v>40982</v>
          </cell>
        </row>
        <row r="2412">
          <cell r="A2412" t="str">
            <v>2310010000</v>
          </cell>
          <cell r="B2412" t="str">
            <v>Nonpoint</v>
          </cell>
          <cell r="C2412" t="str">
            <v>Oil &amp; Gas Expl &amp; Prod /Crude Petroleum /Total: All Processes</v>
          </cell>
          <cell r="D2412" t="str">
            <v>Industrial Processes - Oil &amp; Gas Production</v>
          </cell>
          <cell r="G2412" t="str">
            <v>Industrial Processes</v>
          </cell>
          <cell r="H2412" t="str">
            <v>Oil and Gas Exploration and Production</v>
          </cell>
          <cell r="I2412" t="str">
            <v>Crude Petroleum</v>
          </cell>
          <cell r="J2412" t="str">
            <v>Total: All Processes</v>
          </cell>
          <cell r="N2412">
            <v>40982</v>
          </cell>
        </row>
        <row r="2413">
          <cell r="A2413" t="str">
            <v>2310010100</v>
          </cell>
          <cell r="B2413" t="str">
            <v>Nonpoint</v>
          </cell>
          <cell r="C2413" t="str">
            <v>Oil &amp; Gas Expl &amp; Prod /Crude Petroleum /Oil Well Heaters</v>
          </cell>
          <cell r="D2413" t="str">
            <v>Industrial Processes - Oil &amp; Gas Production</v>
          </cell>
          <cell r="G2413" t="str">
            <v>Industrial Processes</v>
          </cell>
          <cell r="H2413" t="str">
            <v>Oil and Gas Exploration and Production</v>
          </cell>
          <cell r="I2413" t="str">
            <v>Crude Petroleum</v>
          </cell>
          <cell r="J2413" t="str">
            <v>Oil Well Heaters</v>
          </cell>
          <cell r="M2413">
            <v>39917</v>
          </cell>
          <cell r="N2413">
            <v>40982</v>
          </cell>
        </row>
        <row r="2414">
          <cell r="A2414" t="str">
            <v>2310010200</v>
          </cell>
          <cell r="B2414" t="str">
            <v>Nonpoint</v>
          </cell>
          <cell r="C2414" t="str">
            <v>Oil &amp; Gas Expl &amp; Prod /Crude Petroleum /Oil Well Tanks - Flashing &amp; Standing/Working/Breathing</v>
          </cell>
          <cell r="D2414" t="str">
            <v>Industrial Processes - Oil &amp; Gas Production</v>
          </cell>
          <cell r="G2414" t="str">
            <v>Industrial Processes</v>
          </cell>
          <cell r="H2414" t="str">
            <v>Oil and Gas Exploration and Production</v>
          </cell>
          <cell r="I2414" t="str">
            <v>Crude Petroleum</v>
          </cell>
          <cell r="J2414" t="str">
            <v>Oil Well Tanks - Flashing &amp; Standing/Working/Breathing</v>
          </cell>
          <cell r="M2414">
            <v>39917</v>
          </cell>
          <cell r="N2414">
            <v>40982</v>
          </cell>
        </row>
        <row r="2415">
          <cell r="A2415" t="str">
            <v>2310010300</v>
          </cell>
          <cell r="B2415" t="str">
            <v>Nonpoint</v>
          </cell>
          <cell r="C2415" t="str">
            <v>Oil &amp; Gas Expl &amp; Prod /Crude Petroleum /Oil Well Pneumatic Devices</v>
          </cell>
          <cell r="D2415" t="str">
            <v>Industrial Processes - Oil &amp; Gas Production</v>
          </cell>
          <cell r="G2415" t="str">
            <v>Industrial Processes</v>
          </cell>
          <cell r="H2415" t="str">
            <v>Oil and Gas Exploration and Production</v>
          </cell>
          <cell r="I2415" t="str">
            <v>Crude Petroleum</v>
          </cell>
          <cell r="J2415" t="str">
            <v>Oil Well Pneumatic Devices</v>
          </cell>
          <cell r="M2415">
            <v>39917</v>
          </cell>
          <cell r="N2415">
            <v>40982</v>
          </cell>
        </row>
        <row r="2416">
          <cell r="A2416" t="str">
            <v>2310010700</v>
          </cell>
          <cell r="B2416" t="str">
            <v>Nonpoint</v>
          </cell>
          <cell r="C2416" t="str">
            <v>Oil &amp; Gas Expl &amp; Prod /Crude Petroleum /Oil Well Fugitives</v>
          </cell>
          <cell r="D2416" t="str">
            <v>Industrial Processes - Oil &amp; Gas Production</v>
          </cell>
          <cell r="G2416" t="str">
            <v>Industrial Processes</v>
          </cell>
          <cell r="H2416" t="str">
            <v>Oil and Gas Exploration and Production</v>
          </cell>
          <cell r="I2416" t="str">
            <v>Crude Petroleum</v>
          </cell>
          <cell r="J2416" t="str">
            <v>Oil Well Fugitives</v>
          </cell>
          <cell r="M2416">
            <v>39917</v>
          </cell>
          <cell r="N2416">
            <v>40982</v>
          </cell>
        </row>
        <row r="2417">
          <cell r="A2417" t="str">
            <v>2310010800</v>
          </cell>
          <cell r="B2417" t="str">
            <v>Nonpoint</v>
          </cell>
          <cell r="C2417" t="str">
            <v>Oil &amp; Gas Expl &amp; Prod /Crude Petroleum /Oil Well Truck Loading</v>
          </cell>
          <cell r="D2417" t="str">
            <v>Industrial Processes - Oil &amp; Gas Production</v>
          </cell>
          <cell r="G2417" t="str">
            <v>Industrial Processes</v>
          </cell>
          <cell r="H2417" t="str">
            <v>Oil and Gas Exploration and Production</v>
          </cell>
          <cell r="I2417" t="str">
            <v>Crude Petroleum</v>
          </cell>
          <cell r="J2417" t="str">
            <v>Oil Well Truck Loading</v>
          </cell>
          <cell r="M2417">
            <v>39917</v>
          </cell>
          <cell r="N2417">
            <v>40982</v>
          </cell>
        </row>
        <row r="2418">
          <cell r="A2418" t="str">
            <v>2310011000</v>
          </cell>
          <cell r="B2418" t="str">
            <v>Nonpoint</v>
          </cell>
          <cell r="C2418" t="str">
            <v>On-Shore Oil Production /Total: All Processes</v>
          </cell>
          <cell r="D2418" t="str">
            <v>Industrial Processes - Oil &amp; Gas Production</v>
          </cell>
          <cell r="G2418" t="str">
            <v>Industrial Processes</v>
          </cell>
          <cell r="H2418" t="str">
            <v>Oil and Gas Exploration and Production</v>
          </cell>
          <cell r="I2418" t="str">
            <v>On-Shore Oil Production</v>
          </cell>
          <cell r="J2418" t="str">
            <v>Total: All Processes</v>
          </cell>
          <cell r="M2418">
            <v>37302</v>
          </cell>
          <cell r="N2418">
            <v>40982</v>
          </cell>
        </row>
        <row r="2419">
          <cell r="A2419" t="str">
            <v>2310011020</v>
          </cell>
          <cell r="B2419" t="str">
            <v>Nonpoint</v>
          </cell>
          <cell r="C2419" t="str">
            <v>On-Shore Oil Production /Storage Tanks: Crude Oil</v>
          </cell>
          <cell r="D2419" t="str">
            <v>Industrial Processes - Oil &amp; Gas Production</v>
          </cell>
          <cell r="G2419" t="str">
            <v>Industrial Processes</v>
          </cell>
          <cell r="H2419" t="str">
            <v>Oil and Gas Exploration and Production</v>
          </cell>
          <cell r="I2419" t="str">
            <v>On-Shore Oil Production</v>
          </cell>
          <cell r="J2419" t="str">
            <v>Storage Tanks: Crude Oil</v>
          </cell>
          <cell r="M2419">
            <v>39917</v>
          </cell>
          <cell r="N2419">
            <v>40982</v>
          </cell>
        </row>
        <row r="2420">
          <cell r="A2420" t="str">
            <v>2310011100</v>
          </cell>
          <cell r="B2420" t="str">
            <v>Nonpoint</v>
          </cell>
          <cell r="C2420" t="str">
            <v>On-Shore Oil Production /Heater Treater</v>
          </cell>
          <cell r="D2420" t="str">
            <v>Industrial Processes - Oil &amp; Gas Production</v>
          </cell>
          <cell r="G2420" t="str">
            <v>Industrial Processes</v>
          </cell>
          <cell r="H2420" t="str">
            <v>Oil and Gas Exploration and Production</v>
          </cell>
          <cell r="I2420" t="str">
            <v>On-Shore Oil Production</v>
          </cell>
          <cell r="J2420" t="str">
            <v>Heater Treater</v>
          </cell>
          <cell r="M2420">
            <v>39917</v>
          </cell>
          <cell r="N2420">
            <v>40982</v>
          </cell>
        </row>
        <row r="2421">
          <cell r="A2421" t="str">
            <v>2310011201</v>
          </cell>
          <cell r="B2421" t="str">
            <v>Nonpoint</v>
          </cell>
          <cell r="C2421" t="str">
            <v>On-Shore Oil Production /Tank Truck/Railcar Loading: Crude Oil</v>
          </cell>
          <cell r="D2421" t="str">
            <v>Industrial Processes - Oil &amp; Gas Production</v>
          </cell>
          <cell r="G2421" t="str">
            <v>Industrial Processes</v>
          </cell>
          <cell r="H2421" t="str">
            <v>Oil and Gas Exploration and Production</v>
          </cell>
          <cell r="I2421" t="str">
            <v>On-Shore Oil Production</v>
          </cell>
          <cell r="J2421" t="str">
            <v>Tank Truck/Railcar Loading: Crude Oil</v>
          </cell>
          <cell r="M2421">
            <v>39917</v>
          </cell>
          <cell r="N2421">
            <v>40982</v>
          </cell>
        </row>
        <row r="2422">
          <cell r="A2422" t="str">
            <v>2310011450</v>
          </cell>
          <cell r="B2422" t="str">
            <v>Nonpoint</v>
          </cell>
          <cell r="C2422" t="str">
            <v>On-Shore Oil Production /Wellhead</v>
          </cell>
          <cell r="D2422" t="str">
            <v>Industrial Processes - Oil &amp; Gas Production</v>
          </cell>
          <cell r="G2422" t="str">
            <v>Industrial Processes</v>
          </cell>
          <cell r="H2422" t="str">
            <v>Oil and Gas Exploration and Production</v>
          </cell>
          <cell r="I2422" t="str">
            <v>On-Shore Oil Production</v>
          </cell>
          <cell r="J2422" t="str">
            <v>Wellhead</v>
          </cell>
          <cell r="M2422">
            <v>39917</v>
          </cell>
          <cell r="N2422">
            <v>40982</v>
          </cell>
        </row>
        <row r="2423">
          <cell r="A2423" t="str">
            <v>2310011500</v>
          </cell>
          <cell r="B2423" t="str">
            <v>Nonpoint</v>
          </cell>
          <cell r="C2423" t="str">
            <v>On-Shore Oil Production /Fugitives: All Processes</v>
          </cell>
          <cell r="D2423" t="str">
            <v>Industrial Processes - Oil &amp; Gas Production</v>
          </cell>
          <cell r="G2423" t="str">
            <v>Industrial Processes</v>
          </cell>
          <cell r="H2423" t="str">
            <v>Oil and Gas Exploration and Production</v>
          </cell>
          <cell r="I2423" t="str">
            <v>On-Shore Oil Production</v>
          </cell>
          <cell r="J2423" t="str">
            <v>Fugitives: All Processes</v>
          </cell>
          <cell r="M2423">
            <v>39917</v>
          </cell>
          <cell r="N2423">
            <v>40982</v>
          </cell>
        </row>
        <row r="2424">
          <cell r="A2424" t="str">
            <v>2310011501</v>
          </cell>
          <cell r="B2424" t="str">
            <v>Nonpoint</v>
          </cell>
          <cell r="C2424" t="str">
            <v>On-Shore Oil Production /Fugitives: Connectors</v>
          </cell>
          <cell r="D2424" t="str">
            <v>Industrial Processes - Oil &amp; Gas Production</v>
          </cell>
          <cell r="G2424" t="str">
            <v>Industrial Processes</v>
          </cell>
          <cell r="H2424" t="str">
            <v>Oil and Gas Exploration and Production</v>
          </cell>
          <cell r="I2424" t="str">
            <v>On-Shore Oil Production</v>
          </cell>
          <cell r="J2424" t="str">
            <v>Fugitives: Connectors</v>
          </cell>
          <cell r="M2424">
            <v>39917</v>
          </cell>
          <cell r="N2424">
            <v>40982</v>
          </cell>
        </row>
        <row r="2425">
          <cell r="A2425" t="str">
            <v>2310011502</v>
          </cell>
          <cell r="B2425" t="str">
            <v>Nonpoint</v>
          </cell>
          <cell r="C2425" t="str">
            <v>On-Shore Oil Production /Fugitives: Flanges</v>
          </cell>
          <cell r="D2425" t="str">
            <v>Industrial Processes - Oil &amp; Gas Production</v>
          </cell>
          <cell r="G2425" t="str">
            <v>Industrial Processes</v>
          </cell>
          <cell r="H2425" t="str">
            <v>Oil and Gas Exploration and Production</v>
          </cell>
          <cell r="I2425" t="str">
            <v>On-Shore Oil Production</v>
          </cell>
          <cell r="J2425" t="str">
            <v>Fugitives: Flanges</v>
          </cell>
          <cell r="M2425">
            <v>39917</v>
          </cell>
          <cell r="N2425">
            <v>40982</v>
          </cell>
        </row>
        <row r="2426">
          <cell r="A2426" t="str">
            <v>2310011503</v>
          </cell>
          <cell r="B2426" t="str">
            <v>Nonpoint</v>
          </cell>
          <cell r="C2426" t="str">
            <v>On-Shore Oil Production /Fugitives: Open Ended Lines</v>
          </cell>
          <cell r="D2426" t="str">
            <v>Industrial Processes - Oil &amp; Gas Production</v>
          </cell>
          <cell r="G2426" t="str">
            <v>Industrial Processes</v>
          </cell>
          <cell r="H2426" t="str">
            <v>Oil and Gas Exploration and Production</v>
          </cell>
          <cell r="I2426" t="str">
            <v>On-Shore Oil Production</v>
          </cell>
          <cell r="J2426" t="str">
            <v>Fugitives: Open Ended Lines</v>
          </cell>
          <cell r="M2426">
            <v>39917</v>
          </cell>
          <cell r="N2426">
            <v>40982</v>
          </cell>
        </row>
        <row r="2427">
          <cell r="A2427" t="str">
            <v>2310011504</v>
          </cell>
          <cell r="B2427" t="str">
            <v>Nonpoint</v>
          </cell>
          <cell r="C2427" t="str">
            <v>On-Shore Oil Production /Fugitives:  Pumps</v>
          </cell>
          <cell r="D2427" t="str">
            <v>Industrial Processes - Oil &amp; Gas Production</v>
          </cell>
          <cell r="G2427" t="str">
            <v>Industrial Processes</v>
          </cell>
          <cell r="H2427" t="str">
            <v>Oil and Gas Exploration and Production</v>
          </cell>
          <cell r="I2427" t="str">
            <v>On-Shore Oil Production</v>
          </cell>
          <cell r="J2427" t="str">
            <v>Fugitives:  Pumps</v>
          </cell>
          <cell r="M2427">
            <v>39917</v>
          </cell>
          <cell r="N2427">
            <v>40982</v>
          </cell>
        </row>
        <row r="2428">
          <cell r="A2428" t="str">
            <v>2310011505</v>
          </cell>
          <cell r="B2428" t="str">
            <v>Nonpoint</v>
          </cell>
          <cell r="C2428" t="str">
            <v>On-Shore Oil Production /Fugitives:  Valves</v>
          </cell>
          <cell r="D2428" t="str">
            <v>Industrial Processes - Oil &amp; Gas Production</v>
          </cell>
          <cell r="G2428" t="str">
            <v>Industrial Processes</v>
          </cell>
          <cell r="H2428" t="str">
            <v>Oil and Gas Exploration and Production</v>
          </cell>
          <cell r="I2428" t="str">
            <v>On-Shore Oil Production</v>
          </cell>
          <cell r="J2428" t="str">
            <v>Fugitives:  Valves</v>
          </cell>
          <cell r="M2428">
            <v>39917</v>
          </cell>
          <cell r="N2428">
            <v>40982</v>
          </cell>
        </row>
        <row r="2429">
          <cell r="A2429" t="str">
            <v>2310011506</v>
          </cell>
          <cell r="B2429" t="str">
            <v>Nonpoint</v>
          </cell>
          <cell r="C2429" t="str">
            <v>On-Shore Oil Production /Fugitives:  Other</v>
          </cell>
          <cell r="D2429" t="str">
            <v>Industrial Processes - Oil &amp; Gas Production</v>
          </cell>
          <cell r="G2429" t="str">
            <v>Industrial Processes</v>
          </cell>
          <cell r="H2429" t="str">
            <v>Oil and Gas Exploration and Production</v>
          </cell>
          <cell r="I2429" t="str">
            <v>On-Shore Oil Production</v>
          </cell>
          <cell r="J2429" t="str">
            <v>Fugitives:  Other</v>
          </cell>
          <cell r="M2429">
            <v>39917</v>
          </cell>
          <cell r="N2429">
            <v>40982</v>
          </cell>
        </row>
        <row r="2430">
          <cell r="A2430" t="str">
            <v>2310011600</v>
          </cell>
          <cell r="B2430" t="str">
            <v>Nonpoint</v>
          </cell>
          <cell r="C2430" t="str">
            <v>On-Shore Oil Production /Artificial Lift Engines</v>
          </cell>
          <cell r="D2430" t="str">
            <v>Industrial Processes - Oil &amp; Gas Production</v>
          </cell>
          <cell r="G2430" t="str">
            <v>Industrial Processes</v>
          </cell>
          <cell r="H2430" t="str">
            <v>Oil and Gas Exploration and Production</v>
          </cell>
          <cell r="I2430" t="str">
            <v>On-Shore Oil Production</v>
          </cell>
          <cell r="J2430" t="str">
            <v>Artificial Lift Engines</v>
          </cell>
          <cell r="M2430">
            <v>40835</v>
          </cell>
          <cell r="N2430">
            <v>40982</v>
          </cell>
        </row>
        <row r="2431">
          <cell r="A2431" t="str">
            <v>2310012000</v>
          </cell>
          <cell r="B2431" t="str">
            <v>Nonpoint</v>
          </cell>
          <cell r="C2431" t="str">
            <v>Off-Shore Oil Production /Total: All Processes</v>
          </cell>
          <cell r="D2431" t="str">
            <v>Industrial Processes - Oil &amp; Gas Production</v>
          </cell>
          <cell r="G2431" t="str">
            <v>Industrial Processes</v>
          </cell>
          <cell r="H2431" t="str">
            <v>Oil and Gas Exploration and Production</v>
          </cell>
          <cell r="I2431" t="str">
            <v>Off-Shore Oil Production</v>
          </cell>
          <cell r="J2431" t="str">
            <v>Total: All Processes</v>
          </cell>
          <cell r="M2431">
            <v>37302</v>
          </cell>
          <cell r="N2431">
            <v>40982</v>
          </cell>
        </row>
        <row r="2432">
          <cell r="A2432" t="str">
            <v>2310012020</v>
          </cell>
          <cell r="B2432" t="str">
            <v>Nonpoint</v>
          </cell>
          <cell r="C2432" t="str">
            <v>Off-Shore Oil Production /Storage Tanks: Crude Oil</v>
          </cell>
          <cell r="D2432" t="str">
            <v>Industrial Processes - Oil &amp; Gas Production</v>
          </cell>
          <cell r="G2432" t="str">
            <v>Industrial Processes</v>
          </cell>
          <cell r="H2432" t="str">
            <v>Oil and Gas Exploration and Production</v>
          </cell>
          <cell r="I2432" t="str">
            <v>Off-Shore Oil Production</v>
          </cell>
          <cell r="J2432" t="str">
            <v>Storage Tanks: Crude Oil</v>
          </cell>
          <cell r="M2432">
            <v>39917</v>
          </cell>
          <cell r="N2432">
            <v>40982</v>
          </cell>
        </row>
        <row r="2433">
          <cell r="A2433" t="str">
            <v>2310012201</v>
          </cell>
          <cell r="B2433" t="str">
            <v>Nonpoint</v>
          </cell>
          <cell r="C2433" t="str">
            <v>Off-Shore Oil Production /Barge Loading: Crude Oil</v>
          </cell>
          <cell r="D2433" t="str">
            <v>Industrial Processes - Oil &amp; Gas Production</v>
          </cell>
          <cell r="G2433" t="str">
            <v>Industrial Processes</v>
          </cell>
          <cell r="H2433" t="str">
            <v>Oil and Gas Exploration and Production</v>
          </cell>
          <cell r="I2433" t="str">
            <v>Off-Shore Oil Production</v>
          </cell>
          <cell r="J2433" t="str">
            <v>Barge Loading: Crude Oil</v>
          </cell>
          <cell r="M2433">
            <v>39917</v>
          </cell>
          <cell r="N2433">
            <v>40982</v>
          </cell>
        </row>
        <row r="2434">
          <cell r="A2434" t="str">
            <v>2310012511</v>
          </cell>
          <cell r="B2434" t="str">
            <v>Nonpoint</v>
          </cell>
          <cell r="C2434" t="str">
            <v>Off-Shore Oil Production /Fugitives, Connectors: Oil Streams</v>
          </cell>
          <cell r="D2434" t="str">
            <v>Industrial Processes - Oil &amp; Gas Production</v>
          </cell>
          <cell r="G2434" t="str">
            <v>Industrial Processes</v>
          </cell>
          <cell r="H2434" t="str">
            <v>Oil and Gas Exploration and Production</v>
          </cell>
          <cell r="I2434" t="str">
            <v>Off-Shore Oil Production</v>
          </cell>
          <cell r="J2434" t="str">
            <v>Fugitives, Connectors: Oil Streams</v>
          </cell>
          <cell r="M2434">
            <v>39917</v>
          </cell>
          <cell r="N2434">
            <v>40982</v>
          </cell>
        </row>
        <row r="2435">
          <cell r="A2435" t="str">
            <v>2310012512</v>
          </cell>
          <cell r="B2435" t="str">
            <v>Nonpoint</v>
          </cell>
          <cell r="C2435" t="str">
            <v>Off-Shore Oil Production /Fugitives, Flanges: Oil</v>
          </cell>
          <cell r="D2435" t="str">
            <v>Industrial Processes - Oil &amp; Gas Production</v>
          </cell>
          <cell r="G2435" t="str">
            <v>Industrial Processes</v>
          </cell>
          <cell r="H2435" t="str">
            <v>Oil and Gas Exploration and Production</v>
          </cell>
          <cell r="I2435" t="str">
            <v>Off-Shore Oil Production</v>
          </cell>
          <cell r="J2435" t="str">
            <v>Fugitives, Flanges: Oil</v>
          </cell>
          <cell r="M2435">
            <v>39917</v>
          </cell>
          <cell r="N2435">
            <v>40982</v>
          </cell>
        </row>
        <row r="2436">
          <cell r="A2436" t="str">
            <v>2310012515</v>
          </cell>
          <cell r="B2436" t="str">
            <v>Nonpoint</v>
          </cell>
          <cell r="C2436" t="str">
            <v>Off-Shore Oil Production /Fugitives, Valves: Oil</v>
          </cell>
          <cell r="D2436" t="str">
            <v>Industrial Processes - Oil &amp; Gas Production</v>
          </cell>
          <cell r="G2436" t="str">
            <v>Industrial Processes</v>
          </cell>
          <cell r="H2436" t="str">
            <v>Oil and Gas Exploration and Production</v>
          </cell>
          <cell r="I2436" t="str">
            <v>Off-Shore Oil Production</v>
          </cell>
          <cell r="J2436" t="str">
            <v>Fugitives, Valves: Oil</v>
          </cell>
          <cell r="M2436">
            <v>39917</v>
          </cell>
          <cell r="N2436">
            <v>40982</v>
          </cell>
        </row>
        <row r="2437">
          <cell r="A2437" t="str">
            <v>2310012516</v>
          </cell>
          <cell r="B2437" t="str">
            <v>Nonpoint</v>
          </cell>
          <cell r="C2437" t="str">
            <v>Off-Shore Oil Production /Fugitives, Other: Oil</v>
          </cell>
          <cell r="D2437" t="str">
            <v>Industrial Processes - Oil &amp; Gas Production</v>
          </cell>
          <cell r="G2437" t="str">
            <v>Industrial Processes</v>
          </cell>
          <cell r="H2437" t="str">
            <v>Oil and Gas Exploration and Production</v>
          </cell>
          <cell r="I2437" t="str">
            <v>Off-Shore Oil Production</v>
          </cell>
          <cell r="J2437" t="str">
            <v>Fugitives, Other: Oil</v>
          </cell>
          <cell r="M2437">
            <v>39917</v>
          </cell>
          <cell r="N2437">
            <v>40982</v>
          </cell>
        </row>
        <row r="2438">
          <cell r="A2438" t="str">
            <v>2310012521</v>
          </cell>
          <cell r="B2438" t="str">
            <v>Nonpoint</v>
          </cell>
          <cell r="C2438" t="str">
            <v>Off-Shore Oil Production /Fugitives, Connectors: Oil/Water Streams</v>
          </cell>
          <cell r="D2438" t="str">
            <v>Industrial Processes - Oil &amp; Gas Production</v>
          </cell>
          <cell r="G2438" t="str">
            <v>Industrial Processes</v>
          </cell>
          <cell r="H2438" t="str">
            <v>Oil and Gas Exploration and Production</v>
          </cell>
          <cell r="I2438" t="str">
            <v>Off-Shore Oil Production</v>
          </cell>
          <cell r="J2438" t="str">
            <v>Fugitives, Connectors: Oil/Water Streams</v>
          </cell>
          <cell r="M2438">
            <v>39917</v>
          </cell>
          <cell r="N2438">
            <v>40982</v>
          </cell>
        </row>
        <row r="2439">
          <cell r="A2439" t="str">
            <v>2310012522</v>
          </cell>
          <cell r="B2439" t="str">
            <v>Nonpoint</v>
          </cell>
          <cell r="C2439" t="str">
            <v>Off-Shore Oil Production /Fugitives, Flanges: Oil/Water</v>
          </cell>
          <cell r="D2439" t="str">
            <v>Industrial Processes - Oil &amp; Gas Production</v>
          </cell>
          <cell r="G2439" t="str">
            <v>Industrial Processes</v>
          </cell>
          <cell r="H2439" t="str">
            <v>Oil and Gas Exploration and Production</v>
          </cell>
          <cell r="I2439" t="str">
            <v>Off-Shore Oil Production</v>
          </cell>
          <cell r="J2439" t="str">
            <v>Fugitives, Flanges: Oil/Water</v>
          </cell>
          <cell r="M2439">
            <v>39917</v>
          </cell>
          <cell r="N2439">
            <v>40982</v>
          </cell>
        </row>
        <row r="2440">
          <cell r="A2440" t="str">
            <v>2310012525</v>
          </cell>
          <cell r="B2440" t="str">
            <v>Nonpoint</v>
          </cell>
          <cell r="C2440" t="str">
            <v>Off-Shore Oil Production /Fugitives, Valves: Oil/Water</v>
          </cell>
          <cell r="D2440" t="str">
            <v>Industrial Processes - Oil &amp; Gas Production</v>
          </cell>
          <cell r="G2440" t="str">
            <v>Industrial Processes</v>
          </cell>
          <cell r="H2440" t="str">
            <v>Oil and Gas Exploration and Production</v>
          </cell>
          <cell r="I2440" t="str">
            <v>Off-Shore Oil Production</v>
          </cell>
          <cell r="J2440" t="str">
            <v>Fugitives, Valves: Oil/Water</v>
          </cell>
          <cell r="M2440">
            <v>39917</v>
          </cell>
          <cell r="N2440">
            <v>40982</v>
          </cell>
        </row>
        <row r="2441">
          <cell r="A2441" t="str">
            <v>2310012526</v>
          </cell>
          <cell r="B2441" t="str">
            <v>Nonpoint</v>
          </cell>
          <cell r="C2441" t="str">
            <v>Off-Shore Oil Production /Fugitives, Other: Oil/Water</v>
          </cell>
          <cell r="D2441" t="str">
            <v>Industrial Processes - Oil &amp; Gas Production</v>
          </cell>
          <cell r="G2441" t="str">
            <v>Industrial Processes</v>
          </cell>
          <cell r="H2441" t="str">
            <v>Oil and Gas Exploration and Production</v>
          </cell>
          <cell r="I2441" t="str">
            <v>Off-Shore Oil Production</v>
          </cell>
          <cell r="J2441" t="str">
            <v>Fugitives, Other: Oil/Water</v>
          </cell>
          <cell r="M2441">
            <v>39917</v>
          </cell>
          <cell r="N2441">
            <v>40982</v>
          </cell>
        </row>
        <row r="2442">
          <cell r="A2442" t="str">
            <v>2310020000</v>
          </cell>
          <cell r="B2442" t="str">
            <v>Nonpoint</v>
          </cell>
          <cell r="C2442" t="str">
            <v>Oil &amp; Gas Expl &amp; Prod /Natural Gas /Total: All Processes</v>
          </cell>
          <cell r="D2442" t="str">
            <v>Industrial Processes - Oil &amp; Gas Production</v>
          </cell>
          <cell r="G2442" t="str">
            <v>Industrial Processes</v>
          </cell>
          <cell r="H2442" t="str">
            <v>Oil and Gas Exploration and Production</v>
          </cell>
          <cell r="I2442" t="str">
            <v>Natural Gas</v>
          </cell>
          <cell r="J2442" t="str">
            <v>Total: All Processes</v>
          </cell>
          <cell r="N2442">
            <v>40982</v>
          </cell>
        </row>
        <row r="2443">
          <cell r="A2443" t="str">
            <v>2310020600</v>
          </cell>
          <cell r="B2443" t="str">
            <v>Nonpoint</v>
          </cell>
          <cell r="C2443" t="str">
            <v>Oil &amp; Gas Expl &amp; Prod /Natural Gas /Compressor Engines</v>
          </cell>
          <cell r="D2443" t="str">
            <v>Industrial Processes - Oil &amp; Gas Production</v>
          </cell>
          <cell r="G2443" t="str">
            <v>Industrial Processes</v>
          </cell>
          <cell r="H2443" t="str">
            <v>Oil and Gas Exploration and Production</v>
          </cell>
          <cell r="I2443" t="str">
            <v>Natural Gas</v>
          </cell>
          <cell r="J2443" t="str">
            <v>Compressor Engines</v>
          </cell>
          <cell r="M2443">
            <v>39917</v>
          </cell>
          <cell r="N2443">
            <v>40982</v>
          </cell>
        </row>
        <row r="2444">
          <cell r="A2444" t="str">
            <v>2310020700</v>
          </cell>
          <cell r="B2444" t="str">
            <v>Nonpoint</v>
          </cell>
          <cell r="C2444" t="str">
            <v>Oil &amp; Gas Expl &amp; Prod /Natural Gas /Gas Well Fugitives</v>
          </cell>
          <cell r="D2444" t="str">
            <v>Industrial Processes - Oil &amp; Gas Production</v>
          </cell>
          <cell r="G2444" t="str">
            <v>Industrial Processes</v>
          </cell>
          <cell r="H2444" t="str">
            <v>Oil and Gas Exploration and Production</v>
          </cell>
          <cell r="I2444" t="str">
            <v>Natural Gas</v>
          </cell>
          <cell r="J2444" t="str">
            <v>Gas Well Fugitives</v>
          </cell>
          <cell r="M2444">
            <v>39917</v>
          </cell>
          <cell r="N2444">
            <v>40982</v>
          </cell>
        </row>
        <row r="2445">
          <cell r="A2445" t="str">
            <v>2310020800</v>
          </cell>
          <cell r="B2445" t="str">
            <v>Nonpoint</v>
          </cell>
          <cell r="C2445" t="str">
            <v>Oil &amp; Gas Expl &amp; Prod /Natural Gas /Gas Well Truck Loading</v>
          </cell>
          <cell r="D2445" t="str">
            <v>Industrial Processes - Oil &amp; Gas Production</v>
          </cell>
          <cell r="G2445" t="str">
            <v>Industrial Processes</v>
          </cell>
          <cell r="H2445" t="str">
            <v>Oil and Gas Exploration and Production</v>
          </cell>
          <cell r="I2445" t="str">
            <v>Natural Gas</v>
          </cell>
          <cell r="J2445" t="str">
            <v>Gas Well Truck Loading</v>
          </cell>
          <cell r="M2445">
            <v>39917</v>
          </cell>
          <cell r="N2445">
            <v>40982</v>
          </cell>
        </row>
        <row r="2446">
          <cell r="A2446" t="str">
            <v>2310021000</v>
          </cell>
          <cell r="B2446" t="str">
            <v>Nonpoint</v>
          </cell>
          <cell r="C2446" t="str">
            <v>On-Shore Gas Production /Total: All Processes</v>
          </cell>
          <cell r="D2446" t="str">
            <v>Industrial Processes - Oil &amp; Gas Production</v>
          </cell>
          <cell r="G2446" t="str">
            <v>Industrial Processes</v>
          </cell>
          <cell r="H2446" t="str">
            <v>Oil and Gas Exploration and Production</v>
          </cell>
          <cell r="I2446" t="str">
            <v>On-Shore Gas Production</v>
          </cell>
          <cell r="J2446" t="str">
            <v>Total: All Processes</v>
          </cell>
          <cell r="M2446">
            <v>37302</v>
          </cell>
          <cell r="N2446">
            <v>40982</v>
          </cell>
        </row>
        <row r="2447">
          <cell r="A2447" t="str">
            <v>2310021010</v>
          </cell>
          <cell r="B2447" t="str">
            <v>Nonpoint</v>
          </cell>
          <cell r="C2447" t="str">
            <v>On-Shore Gas Production /Storage Tanks: Condensate</v>
          </cell>
          <cell r="D2447" t="str">
            <v>Industrial Processes - Oil &amp; Gas Production</v>
          </cell>
          <cell r="G2447" t="str">
            <v>Industrial Processes</v>
          </cell>
          <cell r="H2447" t="str">
            <v>Oil and Gas Exploration and Production</v>
          </cell>
          <cell r="I2447" t="str">
            <v>On-Shore Gas Production</v>
          </cell>
          <cell r="J2447" t="str">
            <v>Storage Tanks: Condensate</v>
          </cell>
          <cell r="M2447">
            <v>39917</v>
          </cell>
          <cell r="N2447">
            <v>40982</v>
          </cell>
        </row>
        <row r="2448">
          <cell r="A2448" t="str">
            <v>2310021011</v>
          </cell>
          <cell r="B2448" t="str">
            <v>Nonpoint</v>
          </cell>
          <cell r="C2448" t="str">
            <v>On-Shore Gas Production / Condensate Tank Flaring</v>
          </cell>
          <cell r="D2448" t="str">
            <v>Industrial Processes - Oil &amp; Gas Production</v>
          </cell>
          <cell r="G2448" t="str">
            <v>Industrial Processes</v>
          </cell>
          <cell r="H2448" t="str">
            <v>Oil and Gas Exploration and Production</v>
          </cell>
          <cell r="I2448" t="str">
            <v>On-Shore Gas Production</v>
          </cell>
          <cell r="J2448" t="str">
            <v>Condensate Tank Flaring</v>
          </cell>
          <cell r="M2448">
            <v>40835</v>
          </cell>
          <cell r="N2448">
            <v>40982</v>
          </cell>
        </row>
        <row r="2449">
          <cell r="A2449" t="str">
            <v>2310021030</v>
          </cell>
          <cell r="B2449" t="str">
            <v>Nonpoint</v>
          </cell>
          <cell r="C2449" t="str">
            <v>On-Shore Gas Production /Tank Truck/Railcar Loading: Condensate</v>
          </cell>
          <cell r="D2449" t="str">
            <v>Industrial Processes - Oil &amp; Gas Production</v>
          </cell>
          <cell r="G2449" t="str">
            <v>Industrial Processes</v>
          </cell>
          <cell r="H2449" t="str">
            <v>Oil and Gas Exploration and Production</v>
          </cell>
          <cell r="I2449" t="str">
            <v>On-Shore Gas Production</v>
          </cell>
          <cell r="J2449" t="str">
            <v>Tank Truck/Railcar Loading: Condensate</v>
          </cell>
          <cell r="M2449">
            <v>39917</v>
          </cell>
          <cell r="N2449">
            <v>40982</v>
          </cell>
        </row>
        <row r="2450">
          <cell r="A2450" t="str">
            <v>2310021100</v>
          </cell>
          <cell r="B2450" t="str">
            <v>Nonpoint</v>
          </cell>
          <cell r="C2450" t="str">
            <v>On-Shore Gas Production /Gas Well Heaters</v>
          </cell>
          <cell r="D2450" t="str">
            <v>Industrial Processes - Oil &amp; Gas Production</v>
          </cell>
          <cell r="G2450" t="str">
            <v>Industrial Processes</v>
          </cell>
          <cell r="H2450" t="str">
            <v>Oil and Gas Exploration and Production</v>
          </cell>
          <cell r="I2450" t="str">
            <v>On-Shore Gas Production</v>
          </cell>
          <cell r="J2450" t="str">
            <v>Gas Well Heaters</v>
          </cell>
          <cell r="M2450">
            <v>39917</v>
          </cell>
          <cell r="N2450">
            <v>40982</v>
          </cell>
        </row>
        <row r="2451">
          <cell r="A2451" t="str">
            <v>2310021101</v>
          </cell>
          <cell r="B2451" t="str">
            <v>Nonpoint</v>
          </cell>
          <cell r="C2451" t="str">
            <v>On-Shore Gas Production /Natural Gas Fired 2Cycle Lean Burn Compressor Engines &lt; 50 HP</v>
          </cell>
          <cell r="D2451" t="str">
            <v>Industrial Processes - Oil &amp; Gas Production</v>
          </cell>
          <cell r="G2451" t="str">
            <v>Industrial Processes</v>
          </cell>
          <cell r="H2451" t="str">
            <v>Oil and Gas Exploration and Production</v>
          </cell>
          <cell r="I2451" t="str">
            <v>On-Shore Gas Production</v>
          </cell>
          <cell r="J2451" t="str">
            <v>Natural Gas Fired 2Cycle Lean Burn Compressor Engines &lt; 50 HP</v>
          </cell>
          <cell r="M2451">
            <v>39917</v>
          </cell>
          <cell r="N2451">
            <v>40982</v>
          </cell>
        </row>
        <row r="2452">
          <cell r="A2452" t="str">
            <v>2310021102</v>
          </cell>
          <cell r="B2452" t="str">
            <v>Nonpoint</v>
          </cell>
          <cell r="C2452" t="str">
            <v>On-Shore Gas Production /Natural Gas Fired 2Cycle Lean Burn Compressor Engines 50 To 499 HP</v>
          </cell>
          <cell r="D2452" t="str">
            <v>Industrial Processes - Oil &amp; Gas Production</v>
          </cell>
          <cell r="G2452" t="str">
            <v>Industrial Processes</v>
          </cell>
          <cell r="H2452" t="str">
            <v>Oil and Gas Exploration and Production</v>
          </cell>
          <cell r="I2452" t="str">
            <v>On-Shore Gas Production</v>
          </cell>
          <cell r="J2452" t="str">
            <v>Natural Gas Fired 2Cycle Lean Burn Compressor Engines 50 To 499 HP</v>
          </cell>
          <cell r="M2452">
            <v>39917</v>
          </cell>
          <cell r="N2452">
            <v>40982</v>
          </cell>
        </row>
        <row r="2453">
          <cell r="A2453" t="str">
            <v>2310021103</v>
          </cell>
          <cell r="B2453" t="str">
            <v>Nonpoint</v>
          </cell>
          <cell r="C2453" t="str">
            <v>On-Shore Gas Production /Natural Gas Fired 2Cycle Lean Burn Compressor Engines 500+ HP</v>
          </cell>
          <cell r="D2453" t="str">
            <v>Industrial Processes - Oil &amp; Gas Production</v>
          </cell>
          <cell r="G2453" t="str">
            <v>Industrial Processes</v>
          </cell>
          <cell r="H2453" t="str">
            <v>Oil and Gas Exploration and Production</v>
          </cell>
          <cell r="I2453" t="str">
            <v>On-Shore Gas Production</v>
          </cell>
          <cell r="J2453" t="str">
            <v>Natural Gas Fired 2Cycle Lean Burn Compressor Engines 500+ HP</v>
          </cell>
          <cell r="M2453">
            <v>39917</v>
          </cell>
          <cell r="N2453">
            <v>40982</v>
          </cell>
        </row>
        <row r="2454">
          <cell r="A2454" t="str">
            <v>2310021109</v>
          </cell>
          <cell r="B2454" t="str">
            <v>Nonpoint</v>
          </cell>
          <cell r="C2454" t="str">
            <v>On-Shore Gas Production /Total: All Natural Gas Fired 2Cycle Lean Burn Compressor Engines</v>
          </cell>
          <cell r="D2454" t="str">
            <v>Industrial Processes - Oil &amp; Gas Production</v>
          </cell>
          <cell r="G2454" t="str">
            <v>Industrial Processes</v>
          </cell>
          <cell r="H2454" t="str">
            <v>Oil and Gas Exploration and Production</v>
          </cell>
          <cell r="I2454" t="str">
            <v>On-Shore Gas Production</v>
          </cell>
          <cell r="J2454" t="str">
            <v>Total: All Natural Gas Fired 2Cycle Lean Burn Compressor Engines</v>
          </cell>
          <cell r="M2454">
            <v>39917</v>
          </cell>
          <cell r="N2454">
            <v>40982</v>
          </cell>
        </row>
        <row r="2455">
          <cell r="A2455" t="str">
            <v>2310021201</v>
          </cell>
          <cell r="B2455" t="str">
            <v>Nonpoint</v>
          </cell>
          <cell r="C2455" t="str">
            <v>On-Shore Gas Production /Natural Gas Fired 4Cycle Lean Burn Compressor Engines &lt;50 HP</v>
          </cell>
          <cell r="D2455" t="str">
            <v>Industrial Processes - Oil &amp; Gas Production</v>
          </cell>
          <cell r="G2455" t="str">
            <v>Industrial Processes</v>
          </cell>
          <cell r="H2455" t="str">
            <v>Oil and Gas Exploration and Production</v>
          </cell>
          <cell r="I2455" t="str">
            <v>On-Shore Gas Production</v>
          </cell>
          <cell r="J2455" t="str">
            <v>Natural Gas Fired 4Cycle Lean Burn Compressor Engines &lt;50 HP</v>
          </cell>
          <cell r="M2455">
            <v>39917</v>
          </cell>
          <cell r="N2455">
            <v>40982</v>
          </cell>
        </row>
        <row r="2456">
          <cell r="A2456" t="str">
            <v>2310021202</v>
          </cell>
          <cell r="B2456" t="str">
            <v>Nonpoint</v>
          </cell>
          <cell r="C2456" t="str">
            <v>On-Shore Gas Production /Natural Gas Fired 4Cycle Lean Burn Compressor Engines 50 To 499 HP</v>
          </cell>
          <cell r="D2456" t="str">
            <v>Industrial Processes - Oil &amp; Gas Production</v>
          </cell>
          <cell r="G2456" t="str">
            <v>Industrial Processes</v>
          </cell>
          <cell r="H2456" t="str">
            <v>Oil and Gas Exploration and Production</v>
          </cell>
          <cell r="I2456" t="str">
            <v>On-Shore Gas Production</v>
          </cell>
          <cell r="J2456" t="str">
            <v>Natural Gas Fired 4Cycle Lean Burn Compressor Engines 50 To 499 HP</v>
          </cell>
          <cell r="M2456">
            <v>39917</v>
          </cell>
          <cell r="N2456">
            <v>40982</v>
          </cell>
        </row>
        <row r="2457">
          <cell r="A2457" t="str">
            <v>2310021203</v>
          </cell>
          <cell r="B2457" t="str">
            <v>Nonpoint</v>
          </cell>
          <cell r="C2457" t="str">
            <v>On-Shore Gas Production /Natural Gas Fired 4Cycle Lean Burn Compressor Engines 500+ HP</v>
          </cell>
          <cell r="D2457" t="str">
            <v>Industrial Processes - Oil &amp; Gas Production</v>
          </cell>
          <cell r="G2457" t="str">
            <v>Industrial Processes</v>
          </cell>
          <cell r="H2457" t="str">
            <v>Oil and Gas Exploration and Production</v>
          </cell>
          <cell r="I2457" t="str">
            <v>On-Shore Gas Production</v>
          </cell>
          <cell r="J2457" t="str">
            <v>Natural Gas Fired 4Cycle Lean Burn Compressor Engines 500+ HP</v>
          </cell>
          <cell r="M2457">
            <v>39917</v>
          </cell>
          <cell r="N2457">
            <v>40982</v>
          </cell>
        </row>
        <row r="2458">
          <cell r="A2458" t="str">
            <v>2310021209</v>
          </cell>
          <cell r="B2458" t="str">
            <v>Nonpoint</v>
          </cell>
          <cell r="C2458" t="str">
            <v>On-Shore Gas Production /Total: All Natural Gas Fired 4Cycle Lean Burn Compressor Engines</v>
          </cell>
          <cell r="D2458" t="str">
            <v>Industrial Processes - Oil &amp; Gas Production</v>
          </cell>
          <cell r="G2458" t="str">
            <v>Industrial Processes</v>
          </cell>
          <cell r="H2458" t="str">
            <v>Oil and Gas Exploration and Production</v>
          </cell>
          <cell r="I2458" t="str">
            <v>On-Shore Gas Production</v>
          </cell>
          <cell r="J2458" t="str">
            <v>Total: All Natural Gas Fired 4Cycle Lean Burn Compressor Engines</v>
          </cell>
          <cell r="M2458">
            <v>39917</v>
          </cell>
          <cell r="N2458">
            <v>40982</v>
          </cell>
        </row>
        <row r="2459">
          <cell r="A2459" t="str">
            <v>2310021251</v>
          </cell>
          <cell r="B2459" t="str">
            <v>Nonpoint</v>
          </cell>
          <cell r="D2459" t="str">
            <v>Industrial Processes - Oil &amp; Gas Production</v>
          </cell>
          <cell r="G2459" t="str">
            <v>Industrial Processes</v>
          </cell>
          <cell r="H2459" t="str">
            <v>Oil and Gas Exploration and Production</v>
          </cell>
          <cell r="I2459" t="str">
            <v>On-Shore Gas Production</v>
          </cell>
          <cell r="J2459" t="str">
            <v>Lateral Compressors 4 Cycle Lean Burn</v>
          </cell>
          <cell r="N2459">
            <v>41260</v>
          </cell>
        </row>
        <row r="2460">
          <cell r="A2460" t="str">
            <v>2310021300</v>
          </cell>
          <cell r="B2460" t="str">
            <v>Nonpoint</v>
          </cell>
          <cell r="C2460" t="str">
            <v>On-Shore Gas Production /Gas Well Pneumatic Devices</v>
          </cell>
          <cell r="D2460" t="str">
            <v>Industrial Processes - Oil &amp; Gas Production</v>
          </cell>
          <cell r="G2460" t="str">
            <v>Industrial Processes</v>
          </cell>
          <cell r="H2460" t="str">
            <v>Oil and Gas Exploration and Production</v>
          </cell>
          <cell r="I2460" t="str">
            <v>On-Shore Gas Production</v>
          </cell>
          <cell r="J2460" t="str">
            <v>Gas Well Pneumatic Devices</v>
          </cell>
          <cell r="M2460">
            <v>39917</v>
          </cell>
          <cell r="N2460">
            <v>40982</v>
          </cell>
        </row>
        <row r="2461">
          <cell r="A2461" t="str">
            <v>2310021301</v>
          </cell>
          <cell r="B2461" t="str">
            <v>Nonpoint</v>
          </cell>
          <cell r="C2461" t="str">
            <v>On-Shore Gas Production /Natural Gas Fired 4Cycle Rich Burn Compressor Engines &lt;50 HP</v>
          </cell>
          <cell r="D2461" t="str">
            <v>Industrial Processes - Oil &amp; Gas Production</v>
          </cell>
          <cell r="G2461" t="str">
            <v>Industrial Processes</v>
          </cell>
          <cell r="H2461" t="str">
            <v>Oil and Gas Exploration and Production</v>
          </cell>
          <cell r="I2461" t="str">
            <v>On-Shore Gas Production</v>
          </cell>
          <cell r="J2461" t="str">
            <v>Natural Gas Fired 4Cycle Rich Burn Compressor Engines &lt;50 HP</v>
          </cell>
          <cell r="M2461">
            <v>39917</v>
          </cell>
          <cell r="N2461">
            <v>40982</v>
          </cell>
        </row>
        <row r="2462">
          <cell r="A2462" t="str">
            <v>2310021302</v>
          </cell>
          <cell r="B2462" t="str">
            <v>Nonpoint</v>
          </cell>
          <cell r="C2462" t="str">
            <v>On-Shore Gas Production /Natural Gas Fired 4Cycle Rich Burn Compressor Engines 50 To 499 HP</v>
          </cell>
          <cell r="D2462" t="str">
            <v>Industrial Processes - Oil &amp; Gas Production</v>
          </cell>
          <cell r="G2462" t="str">
            <v>Industrial Processes</v>
          </cell>
          <cell r="H2462" t="str">
            <v>Oil and Gas Exploration and Production</v>
          </cell>
          <cell r="I2462" t="str">
            <v>On-Shore Gas Production</v>
          </cell>
          <cell r="J2462" t="str">
            <v>Natural Gas Fired 4Cycle Rich Burn Compressor Engines 50 To 499 HP</v>
          </cell>
          <cell r="M2462">
            <v>39917</v>
          </cell>
          <cell r="N2462">
            <v>40982</v>
          </cell>
        </row>
        <row r="2463">
          <cell r="A2463" t="str">
            <v>2310021303</v>
          </cell>
          <cell r="B2463" t="str">
            <v>Nonpoint</v>
          </cell>
          <cell r="C2463" t="str">
            <v>On-Shore Gas Production /Natural Gas Fired 4Cycle Rich Burn Compressor Engines 500+ HP</v>
          </cell>
          <cell r="D2463" t="str">
            <v>Industrial Processes - Oil &amp; Gas Production</v>
          </cell>
          <cell r="G2463" t="str">
            <v>Industrial Processes</v>
          </cell>
          <cell r="H2463" t="str">
            <v>Oil and Gas Exploration and Production</v>
          </cell>
          <cell r="I2463" t="str">
            <v>On-Shore Gas Production</v>
          </cell>
          <cell r="J2463" t="str">
            <v>Natural Gas Fired 4Cycle Rich Burn Compressor Engines 500+ HP</v>
          </cell>
          <cell r="M2463">
            <v>39917</v>
          </cell>
          <cell r="N2463">
            <v>40982</v>
          </cell>
        </row>
        <row r="2464">
          <cell r="A2464" t="str">
            <v>2310021309</v>
          </cell>
          <cell r="B2464" t="str">
            <v>Nonpoint</v>
          </cell>
          <cell r="C2464" t="str">
            <v>On-Shore Gas Production /Total: All Natural Gas Fired 4Cycle Rich Burn Compressor Engines</v>
          </cell>
          <cell r="D2464" t="str">
            <v>Industrial Processes - Oil &amp; Gas Production</v>
          </cell>
          <cell r="G2464" t="str">
            <v>Industrial Processes</v>
          </cell>
          <cell r="H2464" t="str">
            <v>Oil and Gas Exploration and Production</v>
          </cell>
          <cell r="I2464" t="str">
            <v>On-Shore Gas Production</v>
          </cell>
          <cell r="J2464" t="str">
            <v>Total: All Natural Gas Fired 4Cycle Rich Burn Compressor Engines</v>
          </cell>
          <cell r="M2464">
            <v>39917</v>
          </cell>
          <cell r="N2464">
            <v>40982</v>
          </cell>
        </row>
        <row r="2465">
          <cell r="A2465" t="str">
            <v>2310021310</v>
          </cell>
          <cell r="B2465" t="str">
            <v>Nonpoint</v>
          </cell>
          <cell r="C2465" t="str">
            <v>On-Shore Gas Production / Gas Well Pneumatic Pumps</v>
          </cell>
          <cell r="D2465" t="str">
            <v>Industrial Processes - Oil &amp; Gas Production</v>
          </cell>
          <cell r="G2465" t="str">
            <v>Industrial Processes</v>
          </cell>
          <cell r="H2465" t="str">
            <v>Oil and Gas Exploration and Production</v>
          </cell>
          <cell r="I2465" t="str">
            <v>On-Shore Gas Production</v>
          </cell>
          <cell r="J2465" t="str">
            <v>Gas Well Pneumatic Pumps</v>
          </cell>
          <cell r="M2465">
            <v>40835</v>
          </cell>
          <cell r="N2465">
            <v>40982</v>
          </cell>
        </row>
        <row r="2466">
          <cell r="A2466" t="str">
            <v>2310021351</v>
          </cell>
          <cell r="B2466" t="str">
            <v>Nonpoint</v>
          </cell>
          <cell r="D2466" t="str">
            <v>Industrial Processes - Oil &amp; Gas Production</v>
          </cell>
          <cell r="G2466" t="str">
            <v>Industrial Processes</v>
          </cell>
          <cell r="H2466" t="str">
            <v>Oil and Gas Exploration and Production</v>
          </cell>
          <cell r="I2466" t="str">
            <v>On-Shore Gas Production</v>
          </cell>
          <cell r="J2466" t="str">
            <v>Lateral Compressors 4 Cycle Rich Burn</v>
          </cell>
          <cell r="N2466">
            <v>41260</v>
          </cell>
        </row>
        <row r="2467">
          <cell r="A2467" t="str">
            <v>2310021400</v>
          </cell>
          <cell r="B2467" t="str">
            <v>Nonpoint</v>
          </cell>
          <cell r="C2467" t="str">
            <v>On-Shore Gas Production /Gas Well Dehydrators</v>
          </cell>
          <cell r="D2467" t="str">
            <v>Industrial Processes - Oil &amp; Gas Production</v>
          </cell>
          <cell r="G2467" t="str">
            <v>Industrial Processes</v>
          </cell>
          <cell r="H2467" t="str">
            <v>Oil and Gas Exploration and Production</v>
          </cell>
          <cell r="I2467" t="str">
            <v>On-Shore Gas Production</v>
          </cell>
          <cell r="J2467" t="str">
            <v>Gas Well Dehydrators</v>
          </cell>
          <cell r="M2467">
            <v>39917</v>
          </cell>
          <cell r="N2467">
            <v>40982</v>
          </cell>
        </row>
        <row r="2468">
          <cell r="A2468" t="str">
            <v>2310021401</v>
          </cell>
          <cell r="B2468" t="str">
            <v>Nonpoint</v>
          </cell>
          <cell r="C2468" t="str">
            <v>On-Shore Gas Production /Nat Gas Fired 4Cycle Rich Burn Compressor Engines &lt;50 HP w/NSCR</v>
          </cell>
          <cell r="D2468" t="str">
            <v>Industrial Processes - Oil &amp; Gas Production</v>
          </cell>
          <cell r="G2468" t="str">
            <v>Industrial Processes</v>
          </cell>
          <cell r="H2468" t="str">
            <v>Oil and Gas Exploration and Production</v>
          </cell>
          <cell r="I2468" t="str">
            <v>On-Shore Gas Production</v>
          </cell>
          <cell r="J2468" t="str">
            <v>Nat Gas Fired 4Cycle Rich Burn Compressor Engines &lt;50 HP w/NSCR</v>
          </cell>
          <cell r="M2468">
            <v>39917</v>
          </cell>
          <cell r="N2468">
            <v>40982</v>
          </cell>
        </row>
        <row r="2469">
          <cell r="A2469" t="str">
            <v>2310021402</v>
          </cell>
          <cell r="B2469" t="str">
            <v>Nonpoint</v>
          </cell>
          <cell r="C2469" t="str">
            <v>On-Shore Gas Production /Nat Gas Fired 4Cycle Rich Burn Compressor Engines 50 To 499 HP w/NSCR</v>
          </cell>
          <cell r="D2469" t="str">
            <v>Industrial Processes - Oil &amp; Gas Production</v>
          </cell>
          <cell r="G2469" t="str">
            <v>Industrial Processes</v>
          </cell>
          <cell r="H2469" t="str">
            <v>Oil and Gas Exploration and Production</v>
          </cell>
          <cell r="I2469" t="str">
            <v>On-Shore Gas Production</v>
          </cell>
          <cell r="J2469" t="str">
            <v>Nat Gas Fired 4Cycle Rich Burn Compressor Engines 50 To 499 HP w/NSCR</v>
          </cell>
          <cell r="M2469">
            <v>39917</v>
          </cell>
          <cell r="N2469">
            <v>40982</v>
          </cell>
        </row>
        <row r="2470">
          <cell r="A2470" t="str">
            <v>2310021403</v>
          </cell>
          <cell r="B2470" t="str">
            <v>Nonpoint</v>
          </cell>
          <cell r="C2470" t="str">
            <v>On-Shore Gas Production /Nat Gas Fired 4Cycle Rich Burn Compressor Engines 500+ HP w/NSCR</v>
          </cell>
          <cell r="D2470" t="str">
            <v>Industrial Processes - Oil &amp; Gas Production</v>
          </cell>
          <cell r="G2470" t="str">
            <v>Industrial Processes</v>
          </cell>
          <cell r="H2470" t="str">
            <v>Oil and Gas Exploration and Production</v>
          </cell>
          <cell r="I2470" t="str">
            <v>On-Shore Gas Production</v>
          </cell>
          <cell r="J2470" t="str">
            <v>Nat Gas Fired 4Cycle Rich Burn Compressor Engines 500+ HP w/NSCR</v>
          </cell>
          <cell r="M2470">
            <v>39917</v>
          </cell>
          <cell r="N2470">
            <v>40982</v>
          </cell>
        </row>
        <row r="2471">
          <cell r="A2471" t="str">
            <v>2310021409</v>
          </cell>
          <cell r="B2471" t="str">
            <v>Nonpoint</v>
          </cell>
          <cell r="C2471" t="str">
            <v>On-Shore Gas Production /Total: All Nat Gas Fired 4Cycle Rich Burn Compressor Engines w/NSCR</v>
          </cell>
          <cell r="D2471" t="str">
            <v>Industrial Processes - Oil &amp; Gas Production</v>
          </cell>
          <cell r="G2471" t="str">
            <v>Industrial Processes</v>
          </cell>
          <cell r="H2471" t="str">
            <v>Oil and Gas Exploration and Production</v>
          </cell>
          <cell r="I2471" t="str">
            <v>On-Shore Gas Production</v>
          </cell>
          <cell r="J2471" t="str">
            <v>Total: All Nat Gas Fired 4Cycle Rich Burn Compressor Engines w/NSCR</v>
          </cell>
          <cell r="M2471">
            <v>39917</v>
          </cell>
          <cell r="N2471">
            <v>40982</v>
          </cell>
        </row>
        <row r="2472">
          <cell r="A2472" t="str">
            <v>2310021410</v>
          </cell>
          <cell r="B2472" t="str">
            <v>Nonpoint</v>
          </cell>
          <cell r="C2472" t="str">
            <v>On-Shore Gas Production /Amine Unit</v>
          </cell>
          <cell r="D2472" t="str">
            <v>Industrial Processes - Oil &amp; Gas Production</v>
          </cell>
          <cell r="G2472" t="str">
            <v>Industrial Processes</v>
          </cell>
          <cell r="H2472" t="str">
            <v>Oil and Gas Exploration and Production</v>
          </cell>
          <cell r="I2472" t="str">
            <v>On-Shore Gas Production</v>
          </cell>
          <cell r="J2472" t="str">
            <v>Amine Unit</v>
          </cell>
          <cell r="M2472">
            <v>40420</v>
          </cell>
          <cell r="N2472">
            <v>40982</v>
          </cell>
        </row>
        <row r="2473">
          <cell r="A2473" t="str">
            <v>2310021411</v>
          </cell>
          <cell r="B2473" t="str">
            <v>Nonpoint</v>
          </cell>
          <cell r="C2473" t="str">
            <v>On-Shore Gas Production / Gas Well Dehydrators - Flaring</v>
          </cell>
          <cell r="D2473" t="str">
            <v>Industrial Processes - Oil &amp; Gas Production</v>
          </cell>
          <cell r="G2473" t="str">
            <v>Industrial Processes</v>
          </cell>
          <cell r="H2473" t="str">
            <v>Oil and Gas Exploration and Production</v>
          </cell>
          <cell r="I2473" t="str">
            <v>On-Shore Gas Production</v>
          </cell>
          <cell r="J2473" t="str">
            <v>Gas Well Dehydrators - Flaring</v>
          </cell>
          <cell r="M2473">
            <v>40835</v>
          </cell>
          <cell r="N2473">
            <v>40982</v>
          </cell>
        </row>
        <row r="2474">
          <cell r="A2474" t="str">
            <v>2310021450</v>
          </cell>
          <cell r="B2474" t="str">
            <v>Nonpoint</v>
          </cell>
          <cell r="C2474" t="str">
            <v>On-Shore Gas Production /Wellhead</v>
          </cell>
          <cell r="D2474" t="str">
            <v>Industrial Processes - Oil &amp; Gas Production</v>
          </cell>
          <cell r="G2474" t="str">
            <v>Industrial Processes</v>
          </cell>
          <cell r="H2474" t="str">
            <v>Oil and Gas Exploration and Production</v>
          </cell>
          <cell r="I2474" t="str">
            <v>On-Shore Gas Production</v>
          </cell>
          <cell r="J2474" t="str">
            <v>Wellhead</v>
          </cell>
          <cell r="M2474">
            <v>39917</v>
          </cell>
          <cell r="N2474">
            <v>40982</v>
          </cell>
        </row>
        <row r="2475">
          <cell r="A2475" t="str">
            <v>2310021500</v>
          </cell>
          <cell r="B2475" t="str">
            <v>Nonpoint</v>
          </cell>
          <cell r="C2475" t="str">
            <v>On-Shore Gas Production /Gas Well Completion - Flaring</v>
          </cell>
          <cell r="D2475" t="str">
            <v>Industrial Processes - Oil &amp; Gas Production</v>
          </cell>
          <cell r="G2475" t="str">
            <v>Industrial Processes</v>
          </cell>
          <cell r="H2475" t="str">
            <v>Oil and Gas Exploration and Production</v>
          </cell>
          <cell r="I2475" t="str">
            <v>On-Shore Gas Production</v>
          </cell>
          <cell r="J2475" t="str">
            <v>Gas Well Completion - Flaring</v>
          </cell>
          <cell r="M2475">
            <v>39917</v>
          </cell>
          <cell r="N2475">
            <v>40982</v>
          </cell>
        </row>
        <row r="2476">
          <cell r="A2476" t="str">
            <v>2310021501</v>
          </cell>
          <cell r="B2476" t="str">
            <v>Nonpoint</v>
          </cell>
          <cell r="C2476" t="str">
            <v>On-Shore Gas Production /Fugitives: Connectors</v>
          </cell>
          <cell r="D2476" t="str">
            <v>Industrial Processes - Oil &amp; Gas Production</v>
          </cell>
          <cell r="G2476" t="str">
            <v>Industrial Processes</v>
          </cell>
          <cell r="H2476" t="str">
            <v>Oil and Gas Exploration and Production</v>
          </cell>
          <cell r="I2476" t="str">
            <v>On-Shore Gas Production</v>
          </cell>
          <cell r="J2476" t="str">
            <v>Fugitives: Connectors</v>
          </cell>
          <cell r="M2476">
            <v>39917</v>
          </cell>
          <cell r="N2476">
            <v>40982</v>
          </cell>
        </row>
        <row r="2477">
          <cell r="A2477" t="str">
            <v>2310021502</v>
          </cell>
          <cell r="B2477" t="str">
            <v>Nonpoint</v>
          </cell>
          <cell r="C2477" t="str">
            <v>On-Shore Gas Production /Fugitives: Flanges</v>
          </cell>
          <cell r="D2477" t="str">
            <v>Industrial Processes - Oil &amp; Gas Production</v>
          </cell>
          <cell r="G2477" t="str">
            <v>Industrial Processes</v>
          </cell>
          <cell r="H2477" t="str">
            <v>Oil and Gas Exploration and Production</v>
          </cell>
          <cell r="I2477" t="str">
            <v>On-Shore Gas Production</v>
          </cell>
          <cell r="J2477" t="str">
            <v>Fugitives: Flanges</v>
          </cell>
          <cell r="M2477">
            <v>39917</v>
          </cell>
          <cell r="N2477">
            <v>40982</v>
          </cell>
        </row>
        <row r="2478">
          <cell r="A2478" t="str">
            <v>2310021503</v>
          </cell>
          <cell r="B2478" t="str">
            <v>Nonpoint</v>
          </cell>
          <cell r="C2478" t="str">
            <v>On-Shore Gas Production /Fugitives: Open Ended Lines</v>
          </cell>
          <cell r="D2478" t="str">
            <v>Industrial Processes - Oil &amp; Gas Production</v>
          </cell>
          <cell r="G2478" t="str">
            <v>Industrial Processes</v>
          </cell>
          <cell r="H2478" t="str">
            <v>Oil and Gas Exploration and Production</v>
          </cell>
          <cell r="I2478" t="str">
            <v>On-Shore Gas Production</v>
          </cell>
          <cell r="J2478" t="str">
            <v>Fugitives: Open Ended Lines</v>
          </cell>
          <cell r="M2478">
            <v>39917</v>
          </cell>
          <cell r="N2478">
            <v>40982</v>
          </cell>
        </row>
        <row r="2479">
          <cell r="A2479" t="str">
            <v>2310021504</v>
          </cell>
          <cell r="B2479" t="str">
            <v>Nonpoint</v>
          </cell>
          <cell r="C2479" t="str">
            <v>On-Shore Gas Production /Fugitives:  Pumps</v>
          </cell>
          <cell r="D2479" t="str">
            <v>Industrial Processes - Oil &amp; Gas Production</v>
          </cell>
          <cell r="G2479" t="str">
            <v>Industrial Processes</v>
          </cell>
          <cell r="H2479" t="str">
            <v>Oil and Gas Exploration and Production</v>
          </cell>
          <cell r="I2479" t="str">
            <v>On-Shore Gas Production</v>
          </cell>
          <cell r="J2479" t="str">
            <v>Fugitives:  Pumps</v>
          </cell>
          <cell r="M2479">
            <v>39917</v>
          </cell>
          <cell r="N2479">
            <v>40982</v>
          </cell>
        </row>
        <row r="2480">
          <cell r="A2480" t="str">
            <v>2310021505</v>
          </cell>
          <cell r="B2480" t="str">
            <v>Nonpoint</v>
          </cell>
          <cell r="C2480" t="str">
            <v>On-Shore Gas Production /Fugitives:  Valves</v>
          </cell>
          <cell r="D2480" t="str">
            <v>Industrial Processes - Oil &amp; Gas Production</v>
          </cell>
          <cell r="G2480" t="str">
            <v>Industrial Processes</v>
          </cell>
          <cell r="H2480" t="str">
            <v>Oil and Gas Exploration and Production</v>
          </cell>
          <cell r="I2480" t="str">
            <v>On-Shore Gas Production</v>
          </cell>
          <cell r="J2480" t="str">
            <v>Fugitives:  Valves</v>
          </cell>
          <cell r="M2480">
            <v>39917</v>
          </cell>
          <cell r="N2480">
            <v>40982</v>
          </cell>
        </row>
        <row r="2481">
          <cell r="A2481" t="str">
            <v>2310021506</v>
          </cell>
          <cell r="B2481" t="str">
            <v>Nonpoint</v>
          </cell>
          <cell r="C2481" t="str">
            <v>On-Shore Gas Production /Fugitives:  Other</v>
          </cell>
          <cell r="D2481" t="str">
            <v>Industrial Processes - Oil &amp; Gas Production</v>
          </cell>
          <cell r="G2481" t="str">
            <v>Industrial Processes</v>
          </cell>
          <cell r="H2481" t="str">
            <v>Oil and Gas Exploration and Production</v>
          </cell>
          <cell r="I2481" t="str">
            <v>On-Shore Gas Production</v>
          </cell>
          <cell r="J2481" t="str">
            <v>Fugitives:  Other</v>
          </cell>
          <cell r="M2481">
            <v>39917</v>
          </cell>
          <cell r="N2481">
            <v>40982</v>
          </cell>
        </row>
        <row r="2482">
          <cell r="A2482" t="str">
            <v>2310021509</v>
          </cell>
          <cell r="B2482" t="str">
            <v>Nonpoint</v>
          </cell>
          <cell r="C2482" t="str">
            <v>On-Shore Gas Production /Fugitives: All Processes</v>
          </cell>
          <cell r="D2482" t="str">
            <v>Industrial Processes - Oil &amp; Gas Production</v>
          </cell>
          <cell r="G2482" t="str">
            <v>Industrial Processes</v>
          </cell>
          <cell r="H2482" t="str">
            <v>Oil and Gas Exploration and Production</v>
          </cell>
          <cell r="I2482" t="str">
            <v>On-Shore Gas Production</v>
          </cell>
          <cell r="J2482" t="str">
            <v>Fugitives: All Processes</v>
          </cell>
          <cell r="M2482">
            <v>39917</v>
          </cell>
          <cell r="N2482">
            <v>40982</v>
          </cell>
        </row>
        <row r="2483">
          <cell r="A2483" t="str">
            <v>2310021600</v>
          </cell>
          <cell r="B2483" t="str">
            <v>Nonpoint</v>
          </cell>
          <cell r="C2483" t="str">
            <v>On-Shore Gas Production /Gas Well Venting</v>
          </cell>
          <cell r="D2483" t="str">
            <v>Industrial Processes - Oil &amp; Gas Production</v>
          </cell>
          <cell r="G2483" t="str">
            <v>Industrial Processes</v>
          </cell>
          <cell r="H2483" t="str">
            <v>Oil and Gas Exploration and Production</v>
          </cell>
          <cell r="I2483" t="str">
            <v>On-Shore Gas Production</v>
          </cell>
          <cell r="J2483" t="str">
            <v>Gas Well Venting</v>
          </cell>
          <cell r="M2483">
            <v>39917</v>
          </cell>
          <cell r="N2483">
            <v>40982</v>
          </cell>
        </row>
        <row r="2484">
          <cell r="A2484" t="str">
            <v>2310021601</v>
          </cell>
          <cell r="B2484" t="str">
            <v>Nonpoint</v>
          </cell>
          <cell r="C2484" t="str">
            <v>On-Shore Gas Production / Gas Well Venting - Initial Completions</v>
          </cell>
          <cell r="D2484" t="str">
            <v>Industrial Processes - Oil &amp; Gas Production</v>
          </cell>
          <cell r="G2484" t="str">
            <v>Industrial Processes</v>
          </cell>
          <cell r="H2484" t="str">
            <v>Oil and Gas Exploration and Production</v>
          </cell>
          <cell r="I2484" t="str">
            <v>On-Shore Gas Production</v>
          </cell>
          <cell r="J2484" t="str">
            <v>Gas Well Venting - Initial Completions</v>
          </cell>
          <cell r="M2484">
            <v>40835</v>
          </cell>
          <cell r="N2484">
            <v>40982</v>
          </cell>
        </row>
        <row r="2485">
          <cell r="A2485" t="str">
            <v>2310021602</v>
          </cell>
          <cell r="B2485" t="str">
            <v>Nonpoint</v>
          </cell>
          <cell r="C2485" t="str">
            <v>On-Shore Gas Production / Gas Well Venting - Recompletions</v>
          </cell>
          <cell r="D2485" t="str">
            <v>Industrial Processes - Oil &amp; Gas Production</v>
          </cell>
          <cell r="G2485" t="str">
            <v>Industrial Processes</v>
          </cell>
          <cell r="H2485" t="str">
            <v>Oil and Gas Exploration and Production</v>
          </cell>
          <cell r="I2485" t="str">
            <v>On-Shore Gas Production</v>
          </cell>
          <cell r="J2485" t="str">
            <v>Gas Well Venting - Recompletions</v>
          </cell>
          <cell r="M2485">
            <v>40835</v>
          </cell>
          <cell r="N2485">
            <v>40982</v>
          </cell>
        </row>
        <row r="2486">
          <cell r="A2486" t="str">
            <v>2310021603</v>
          </cell>
          <cell r="B2486" t="str">
            <v>Nonpoint</v>
          </cell>
          <cell r="C2486" t="str">
            <v>On-Shore Gas Production / Gas Well Venting - Blowdowns</v>
          </cell>
          <cell r="D2486" t="str">
            <v>Industrial Processes - Oil &amp; Gas Production</v>
          </cell>
          <cell r="G2486" t="str">
            <v>Industrial Processes</v>
          </cell>
          <cell r="H2486" t="str">
            <v>Oil and Gas Exploration and Production</v>
          </cell>
          <cell r="I2486" t="str">
            <v>On-Shore Gas Production</v>
          </cell>
          <cell r="J2486" t="str">
            <v>Gas Well Venting - Blowdowns</v>
          </cell>
          <cell r="M2486">
            <v>40835</v>
          </cell>
          <cell r="N2486">
            <v>40982</v>
          </cell>
        </row>
        <row r="2487">
          <cell r="A2487" t="str">
            <v>2310021604</v>
          </cell>
          <cell r="B2487" t="str">
            <v>Nonpoint</v>
          </cell>
          <cell r="C2487" t="str">
            <v>On-Shore Gas Production / Gas Well Venting - Compressor Startups</v>
          </cell>
          <cell r="D2487" t="str">
            <v>Industrial Processes - Oil &amp; Gas Production</v>
          </cell>
          <cell r="G2487" t="str">
            <v>Industrial Processes</v>
          </cell>
          <cell r="H2487" t="str">
            <v>Oil and Gas Exploration and Production</v>
          </cell>
          <cell r="I2487" t="str">
            <v>On-Shore Gas Production</v>
          </cell>
          <cell r="J2487" t="str">
            <v>Gas Well Venting - Compressor Startups</v>
          </cell>
          <cell r="M2487">
            <v>40835</v>
          </cell>
          <cell r="N2487">
            <v>40982</v>
          </cell>
        </row>
        <row r="2488">
          <cell r="A2488" t="str">
            <v>2310021605</v>
          </cell>
          <cell r="B2488" t="str">
            <v>Nonpoint</v>
          </cell>
          <cell r="C2488" t="str">
            <v>On-Shore Gas Production / Gas Well Venting - Compressor Shutdowns</v>
          </cell>
          <cell r="D2488" t="str">
            <v>Industrial Processes - Oil &amp; Gas Production</v>
          </cell>
          <cell r="G2488" t="str">
            <v>Industrial Processes</v>
          </cell>
          <cell r="H2488" t="str">
            <v>Oil and Gas Exploration and Production</v>
          </cell>
          <cell r="I2488" t="str">
            <v>On-Shore Gas Production</v>
          </cell>
          <cell r="J2488" t="str">
            <v>Gas Well Venting - Compressor Shutdowns</v>
          </cell>
          <cell r="M2488">
            <v>40835</v>
          </cell>
          <cell r="N2488">
            <v>40982</v>
          </cell>
        </row>
        <row r="2489">
          <cell r="A2489" t="str">
            <v>2310021700</v>
          </cell>
          <cell r="B2489" t="str">
            <v>Nonpoint</v>
          </cell>
          <cell r="C2489" t="str">
            <v>On-Shore Gas Production / Miscellaneous Engines</v>
          </cell>
          <cell r="D2489" t="str">
            <v>Industrial Processes - Oil &amp; Gas Production</v>
          </cell>
          <cell r="G2489" t="str">
            <v>Industrial Processes</v>
          </cell>
          <cell r="H2489" t="str">
            <v>Oil and Gas Exploration and Production</v>
          </cell>
          <cell r="I2489" t="str">
            <v>On-Shore Gas Production</v>
          </cell>
          <cell r="J2489" t="str">
            <v>Miscellaneous Engines</v>
          </cell>
          <cell r="M2489">
            <v>40835</v>
          </cell>
          <cell r="N2489">
            <v>40982</v>
          </cell>
        </row>
        <row r="2490">
          <cell r="A2490" t="str">
            <v>2310022000</v>
          </cell>
          <cell r="B2490" t="str">
            <v>Nonpoint</v>
          </cell>
          <cell r="C2490" t="str">
            <v>Off-Shore Gas Production /Total: All Processes</v>
          </cell>
          <cell r="D2490" t="str">
            <v>Industrial Processes - Oil &amp; Gas Production</v>
          </cell>
          <cell r="G2490" t="str">
            <v>Industrial Processes</v>
          </cell>
          <cell r="H2490" t="str">
            <v>Oil and Gas Exploration and Production</v>
          </cell>
          <cell r="I2490" t="str">
            <v>Off-Shore Gas Production</v>
          </cell>
          <cell r="J2490" t="str">
            <v>Total: All Processes</v>
          </cell>
          <cell r="M2490">
            <v>37302</v>
          </cell>
          <cell r="N2490">
            <v>40982</v>
          </cell>
        </row>
        <row r="2491">
          <cell r="A2491" t="str">
            <v>2310022010</v>
          </cell>
          <cell r="B2491" t="str">
            <v>Nonpoint</v>
          </cell>
          <cell r="C2491" t="str">
            <v>Off-Shore Gas Production /Storage Tanks: Condensate</v>
          </cell>
          <cell r="D2491" t="str">
            <v>Industrial Processes - Oil &amp; Gas Production</v>
          </cell>
          <cell r="G2491" t="str">
            <v>Industrial Processes</v>
          </cell>
          <cell r="H2491" t="str">
            <v>Oil and Gas Exploration and Production</v>
          </cell>
          <cell r="I2491" t="str">
            <v>Off-Shore Gas Production</v>
          </cell>
          <cell r="J2491" t="str">
            <v>Storage Tanks: Condensate</v>
          </cell>
          <cell r="M2491">
            <v>39917</v>
          </cell>
          <cell r="N2491">
            <v>40982</v>
          </cell>
        </row>
        <row r="2492">
          <cell r="A2492" t="str">
            <v>2310022051</v>
          </cell>
          <cell r="B2492" t="str">
            <v>Nonpoint</v>
          </cell>
          <cell r="C2492" t="str">
            <v>Off-Shore Gas Production /Turbines: Natural Gas</v>
          </cell>
          <cell r="D2492" t="str">
            <v>Industrial Processes - Oil &amp; Gas Production</v>
          </cell>
          <cell r="G2492" t="str">
            <v>Industrial Processes</v>
          </cell>
          <cell r="H2492" t="str">
            <v>Oil and Gas Exploration and Production</v>
          </cell>
          <cell r="I2492" t="str">
            <v>Off-Shore Gas Production</v>
          </cell>
          <cell r="J2492" t="str">
            <v>Turbines: Natural Gas</v>
          </cell>
          <cell r="M2492">
            <v>39917</v>
          </cell>
          <cell r="N2492">
            <v>40982</v>
          </cell>
        </row>
        <row r="2493">
          <cell r="A2493" t="str">
            <v>2310022090</v>
          </cell>
          <cell r="B2493" t="str">
            <v>Nonpoint</v>
          </cell>
          <cell r="C2493" t="str">
            <v>Off-Shore Gas Production /Boilers/Heaters: Natural Gas</v>
          </cell>
          <cell r="D2493" t="str">
            <v>Industrial Processes - Oil &amp; Gas Production</v>
          </cell>
          <cell r="G2493" t="str">
            <v>Industrial Processes</v>
          </cell>
          <cell r="H2493" t="str">
            <v>Oil and Gas Exploration and Production</v>
          </cell>
          <cell r="I2493" t="str">
            <v>Off-Shore Gas Production</v>
          </cell>
          <cell r="J2493" t="str">
            <v>Boilers/Heaters: Natural Gas</v>
          </cell>
          <cell r="M2493">
            <v>39917</v>
          </cell>
          <cell r="N2493">
            <v>40982</v>
          </cell>
        </row>
        <row r="2494">
          <cell r="A2494" t="str">
            <v>2310022101</v>
          </cell>
          <cell r="B2494" t="str">
            <v>Nonpoint</v>
          </cell>
          <cell r="C2494" t="str">
            <v>Off-Shore Gas Production /Natural Gas Fired 2Cycle Lean Burn Compressor Engines &lt; 50 HP</v>
          </cell>
          <cell r="D2494" t="str">
            <v>Industrial Processes - Oil &amp; Gas Production</v>
          </cell>
          <cell r="G2494" t="str">
            <v>Industrial Processes</v>
          </cell>
          <cell r="H2494" t="str">
            <v>Oil and Gas Exploration and Production</v>
          </cell>
          <cell r="I2494" t="str">
            <v>Off-Shore Gas Production</v>
          </cell>
          <cell r="J2494" t="str">
            <v>Natural Gas Fired 2Cycle Lean Burn Compressor Engines &lt; 50 HP</v>
          </cell>
          <cell r="M2494">
            <v>40420</v>
          </cell>
          <cell r="N2494">
            <v>40982</v>
          </cell>
        </row>
        <row r="2495">
          <cell r="A2495" t="str">
            <v>2310022102</v>
          </cell>
          <cell r="B2495" t="str">
            <v>Nonpoint</v>
          </cell>
          <cell r="C2495" t="str">
            <v>Off-Shore Gas Production /Natural Gas Fired 2Cycle Lean Burn Compressor Engines 50 To 499 HP</v>
          </cell>
          <cell r="D2495" t="str">
            <v>Industrial Processes - Oil &amp; Gas Production</v>
          </cell>
          <cell r="G2495" t="str">
            <v>Industrial Processes</v>
          </cell>
          <cell r="H2495" t="str">
            <v>Oil and Gas Exploration and Production</v>
          </cell>
          <cell r="I2495" t="str">
            <v>Off-Shore Gas Production</v>
          </cell>
          <cell r="J2495" t="str">
            <v>Natural Gas Fired 2Cycle Lean Burn Compressor Engines 50 To 499 HP</v>
          </cell>
          <cell r="M2495">
            <v>40420</v>
          </cell>
          <cell r="N2495">
            <v>40982</v>
          </cell>
        </row>
        <row r="2496">
          <cell r="A2496" t="str">
            <v>2310022103</v>
          </cell>
          <cell r="B2496" t="str">
            <v>Nonpoint</v>
          </cell>
          <cell r="C2496" t="str">
            <v>Off-Shore Gas Production /Natural Gas Fired 2Cycle Lean Burn Compressor Engines 500+ HP</v>
          </cell>
          <cell r="D2496" t="str">
            <v>Industrial Processes - Oil &amp; Gas Production</v>
          </cell>
          <cell r="G2496" t="str">
            <v>Industrial Processes</v>
          </cell>
          <cell r="H2496" t="str">
            <v>Oil and Gas Exploration and Production</v>
          </cell>
          <cell r="I2496" t="str">
            <v>Off-Shore Gas Production</v>
          </cell>
          <cell r="J2496" t="str">
            <v>Natural Gas Fired 2Cycle Lean Burn Compressor Engines 500+ HP</v>
          </cell>
          <cell r="M2496">
            <v>40420</v>
          </cell>
          <cell r="N2496">
            <v>40982</v>
          </cell>
        </row>
        <row r="2497">
          <cell r="A2497" t="str">
            <v>2310022105</v>
          </cell>
          <cell r="B2497" t="str">
            <v>Nonpoint</v>
          </cell>
          <cell r="C2497" t="str">
            <v>Off-Shore Gas Production /Diesel Engines</v>
          </cell>
          <cell r="D2497" t="str">
            <v>Industrial Processes - Oil &amp; Gas Production</v>
          </cell>
          <cell r="G2497" t="str">
            <v>Industrial Processes</v>
          </cell>
          <cell r="H2497" t="str">
            <v>Oil and Gas Exploration and Production</v>
          </cell>
          <cell r="I2497" t="str">
            <v>Off-Shore Gas Production</v>
          </cell>
          <cell r="J2497" t="str">
            <v>Diesel Engines</v>
          </cell>
          <cell r="M2497">
            <v>39917</v>
          </cell>
          <cell r="N2497">
            <v>40982</v>
          </cell>
        </row>
        <row r="2498">
          <cell r="A2498" t="str">
            <v>2310022109</v>
          </cell>
          <cell r="B2498" t="str">
            <v>Nonpoint</v>
          </cell>
          <cell r="C2498" t="str">
            <v>Off-Shore Gas Production /Total: All Natural Gas Fired 2Cycle Lean Burn Compressor Engines</v>
          </cell>
          <cell r="D2498" t="str">
            <v>Industrial Processes - Oil &amp; Gas Production</v>
          </cell>
          <cell r="G2498" t="str">
            <v>Industrial Processes</v>
          </cell>
          <cell r="H2498" t="str">
            <v>Oil and Gas Exploration and Production</v>
          </cell>
          <cell r="I2498" t="str">
            <v>Off-Shore Gas Production</v>
          </cell>
          <cell r="J2498" t="str">
            <v>Total: All Natural Gas Fired 2Cycle Lean Burn Compressor Engines</v>
          </cell>
          <cell r="M2498">
            <v>40420</v>
          </cell>
          <cell r="N2498">
            <v>40982</v>
          </cell>
        </row>
        <row r="2499">
          <cell r="A2499" t="str">
            <v>2310022201</v>
          </cell>
          <cell r="B2499" t="str">
            <v>Nonpoint</v>
          </cell>
          <cell r="C2499" t="str">
            <v>Off-Shore Gas Production /Natural Gas Fired 4Cycle Lean Burn Compressor Engines &lt;50 HP</v>
          </cell>
          <cell r="D2499" t="str">
            <v>Industrial Processes - Oil &amp; Gas Production</v>
          </cell>
          <cell r="G2499" t="str">
            <v>Industrial Processes</v>
          </cell>
          <cell r="H2499" t="str">
            <v>Oil and Gas Exploration and Production</v>
          </cell>
          <cell r="I2499" t="str">
            <v>Off-Shore Gas Production</v>
          </cell>
          <cell r="J2499" t="str">
            <v>Natural Gas Fired 4Cycle Lean Burn Compressor Engines &lt;50 HP</v>
          </cell>
          <cell r="M2499">
            <v>40420</v>
          </cell>
          <cell r="N2499">
            <v>40982</v>
          </cell>
        </row>
        <row r="2500">
          <cell r="A2500" t="str">
            <v>2310022202</v>
          </cell>
          <cell r="B2500" t="str">
            <v>Nonpoint</v>
          </cell>
          <cell r="C2500" t="str">
            <v>Off-Shore Gas Production /Natural Gas Fired 4Cycle Lean Burn Compressor Engines 50 To 499 HP</v>
          </cell>
          <cell r="D2500" t="str">
            <v>Industrial Processes - Oil &amp; Gas Production</v>
          </cell>
          <cell r="G2500" t="str">
            <v>Industrial Processes</v>
          </cell>
          <cell r="H2500" t="str">
            <v>Oil and Gas Exploration and Production</v>
          </cell>
          <cell r="I2500" t="str">
            <v>Off-Shore Gas Production</v>
          </cell>
          <cell r="J2500" t="str">
            <v>Natural Gas Fired 4Cycle Lean Burn Compressor Engines 50 To 499 HP</v>
          </cell>
          <cell r="M2500">
            <v>40420</v>
          </cell>
          <cell r="N2500">
            <v>40982</v>
          </cell>
        </row>
        <row r="2501">
          <cell r="A2501" t="str">
            <v>2310022203</v>
          </cell>
          <cell r="B2501" t="str">
            <v>Nonpoint</v>
          </cell>
          <cell r="C2501" t="str">
            <v>Off-Shore Gas Production /Natural Gas Fired 4Cycle Lean Burn Compressor Engines 500+ HP</v>
          </cell>
          <cell r="D2501" t="str">
            <v>Industrial Processes - Oil &amp; Gas Production</v>
          </cell>
          <cell r="G2501" t="str">
            <v>Industrial Processes</v>
          </cell>
          <cell r="H2501" t="str">
            <v>Oil and Gas Exploration and Production</v>
          </cell>
          <cell r="I2501" t="str">
            <v>Off-Shore Gas Production</v>
          </cell>
          <cell r="J2501" t="str">
            <v>Natural Gas Fired 4Cycle Lean Burn Compressor Engines 500+ HP</v>
          </cell>
          <cell r="M2501">
            <v>40420</v>
          </cell>
          <cell r="N2501">
            <v>40982</v>
          </cell>
        </row>
        <row r="2502">
          <cell r="A2502" t="str">
            <v>2310022300</v>
          </cell>
          <cell r="B2502" t="str">
            <v>Nonpoint</v>
          </cell>
          <cell r="C2502" t="str">
            <v>Off-Shore Gas Production /Compressor Engines: 4Cycle Rich</v>
          </cell>
          <cell r="D2502" t="str">
            <v>Industrial Processes - Oil &amp; Gas Production</v>
          </cell>
          <cell r="G2502" t="str">
            <v>Industrial Processes</v>
          </cell>
          <cell r="H2502" t="str">
            <v>Oil and Gas Exploration and Production</v>
          </cell>
          <cell r="I2502" t="str">
            <v>Off-Shore Gas Production</v>
          </cell>
          <cell r="J2502" t="str">
            <v>Compressor Engines: 4Cycle Rich</v>
          </cell>
          <cell r="M2502">
            <v>39917</v>
          </cell>
          <cell r="N2502">
            <v>40982</v>
          </cell>
        </row>
        <row r="2503">
          <cell r="A2503" t="str">
            <v>2310022301</v>
          </cell>
          <cell r="B2503" t="str">
            <v>Nonpoint</v>
          </cell>
          <cell r="C2503" t="str">
            <v>Off-Shore Gas Production /Natural Gas Fired 4Cycle Rich Burn Compressor Engines &lt;50 HP</v>
          </cell>
          <cell r="D2503" t="str">
            <v>Industrial Processes - Oil &amp; Gas Production</v>
          </cell>
          <cell r="G2503" t="str">
            <v>Industrial Processes</v>
          </cell>
          <cell r="H2503" t="str">
            <v>Oil and Gas Exploration and Production</v>
          </cell>
          <cell r="I2503" t="str">
            <v>Off-Shore Gas Production</v>
          </cell>
          <cell r="J2503" t="str">
            <v>Natural Gas Fired 4Cycle Rich Burn Compressor Engines &lt;50 HP</v>
          </cell>
          <cell r="M2503">
            <v>40420</v>
          </cell>
          <cell r="N2503">
            <v>40982</v>
          </cell>
        </row>
        <row r="2504">
          <cell r="A2504" t="str">
            <v>2310022302</v>
          </cell>
          <cell r="B2504" t="str">
            <v>Nonpoint</v>
          </cell>
          <cell r="C2504" t="str">
            <v>Off-Shore Gas Production /Natural Gas Fired 4Cycle Rich Burn Compressor Engines 50 To 499 HP</v>
          </cell>
          <cell r="D2504" t="str">
            <v>Industrial Processes - Oil &amp; Gas Production</v>
          </cell>
          <cell r="G2504" t="str">
            <v>Industrial Processes</v>
          </cell>
          <cell r="H2504" t="str">
            <v>Oil and Gas Exploration and Production</v>
          </cell>
          <cell r="I2504" t="str">
            <v>Off-Shore Gas Production</v>
          </cell>
          <cell r="J2504" t="str">
            <v>Natural Gas Fired 4Cycle Rich Burn Compressor Engines 50 To 499 HP</v>
          </cell>
          <cell r="M2504">
            <v>40420</v>
          </cell>
          <cell r="N2504">
            <v>40982</v>
          </cell>
        </row>
        <row r="2505">
          <cell r="A2505" t="str">
            <v>2310022303</v>
          </cell>
          <cell r="B2505" t="str">
            <v>Nonpoint</v>
          </cell>
          <cell r="C2505" t="str">
            <v>Off-Shore Gas Production /Natural Gas Fired 4Cycle Rich Burn Compressor Engines 500+ HP</v>
          </cell>
          <cell r="D2505" t="str">
            <v>Industrial Processes - Oil &amp; Gas Production</v>
          </cell>
          <cell r="G2505" t="str">
            <v>Industrial Processes</v>
          </cell>
          <cell r="H2505" t="str">
            <v>Oil and Gas Exploration and Production</v>
          </cell>
          <cell r="I2505" t="str">
            <v>Off-Shore Gas Production</v>
          </cell>
          <cell r="J2505" t="str">
            <v>Natural Gas Fired 4Cycle Rich Burn Compressor Engines 500+ HP</v>
          </cell>
          <cell r="M2505">
            <v>40420</v>
          </cell>
          <cell r="N2505">
            <v>40982</v>
          </cell>
        </row>
        <row r="2506">
          <cell r="A2506" t="str">
            <v>2310022401</v>
          </cell>
          <cell r="B2506" t="str">
            <v>Nonpoint</v>
          </cell>
          <cell r="C2506" t="str">
            <v>Off-Shore Gas Production /Nat Gas Fired 4Cycle Rich Burn Compressor Engines &lt;50 HP w/NSCR</v>
          </cell>
          <cell r="D2506" t="str">
            <v>Industrial Processes - Oil &amp; Gas Production</v>
          </cell>
          <cell r="G2506" t="str">
            <v>Industrial Processes</v>
          </cell>
          <cell r="H2506" t="str">
            <v>Oil and Gas Exploration and Production</v>
          </cell>
          <cell r="I2506" t="str">
            <v>Off-Shore Gas Production</v>
          </cell>
          <cell r="J2506" t="str">
            <v>Nat Gas Fired 4Cycle Rich Burn Compressor Engines &lt;50 HP w/NSCR</v>
          </cell>
          <cell r="M2506">
            <v>40420</v>
          </cell>
          <cell r="N2506">
            <v>40982</v>
          </cell>
        </row>
        <row r="2507">
          <cell r="A2507" t="str">
            <v>2310022402</v>
          </cell>
          <cell r="B2507" t="str">
            <v>Nonpoint</v>
          </cell>
          <cell r="C2507" t="str">
            <v>Off-Shore Gas Production /Nat Gas Fired 4Cycle Rich Burn Compressor Engines 50 To 499 HP w/NSCR</v>
          </cell>
          <cell r="D2507" t="str">
            <v>Industrial Processes - Oil &amp; Gas Production</v>
          </cell>
          <cell r="G2507" t="str">
            <v>Industrial Processes</v>
          </cell>
          <cell r="H2507" t="str">
            <v>Oil and Gas Exploration and Production</v>
          </cell>
          <cell r="I2507" t="str">
            <v>Off-Shore Gas Production</v>
          </cell>
          <cell r="J2507" t="str">
            <v>Nat Gas Fired 4Cycle Rich Burn Compressor Engines 50 To 499 HP w/NSCR</v>
          </cell>
          <cell r="M2507">
            <v>40420</v>
          </cell>
          <cell r="N2507">
            <v>40982</v>
          </cell>
        </row>
        <row r="2508">
          <cell r="A2508" t="str">
            <v>2310022403</v>
          </cell>
          <cell r="B2508" t="str">
            <v>Nonpoint</v>
          </cell>
          <cell r="C2508" t="str">
            <v>Off-Shore Gas Production /Nat Gas Fired 4Cycle Rich Burn Compressor Engines 500+ HP w/NSCR</v>
          </cell>
          <cell r="D2508" t="str">
            <v>Industrial Processes - Oil &amp; Gas Production</v>
          </cell>
          <cell r="G2508" t="str">
            <v>Industrial Processes</v>
          </cell>
          <cell r="H2508" t="str">
            <v>Oil and Gas Exploration and Production</v>
          </cell>
          <cell r="I2508" t="str">
            <v>Off-Shore Gas Production</v>
          </cell>
          <cell r="J2508" t="str">
            <v>Nat Gas Fired 4Cycle Rich Burn Compressor Engines 500+ HP w/NSCR</v>
          </cell>
          <cell r="M2508">
            <v>40420</v>
          </cell>
          <cell r="N2508">
            <v>40982</v>
          </cell>
        </row>
        <row r="2509">
          <cell r="A2509" t="str">
            <v>2310022409</v>
          </cell>
          <cell r="B2509" t="str">
            <v>Nonpoint</v>
          </cell>
          <cell r="C2509" t="str">
            <v>Off-Shore Gas Production /Total: All Nat Gas Fired 4Cycle Rich Burn Compressor Engines w/NSCR</v>
          </cell>
          <cell r="D2509" t="str">
            <v>Industrial Processes - Oil &amp; Gas Production</v>
          </cell>
          <cell r="G2509" t="str">
            <v>Industrial Processes</v>
          </cell>
          <cell r="H2509" t="str">
            <v>Oil and Gas Exploration and Production</v>
          </cell>
          <cell r="I2509" t="str">
            <v>Off-Shore Gas Production</v>
          </cell>
          <cell r="J2509" t="str">
            <v>Total: All Nat Gas Fired 4Cycle Rich Burn Compressor Engines w/NSCR</v>
          </cell>
          <cell r="M2509">
            <v>40420</v>
          </cell>
          <cell r="N2509">
            <v>40982</v>
          </cell>
        </row>
        <row r="2510">
          <cell r="A2510" t="str">
            <v>2310022410</v>
          </cell>
          <cell r="B2510" t="str">
            <v>Nonpoint</v>
          </cell>
          <cell r="C2510" t="str">
            <v>Off-Shore Gas Production /Amine Unit</v>
          </cell>
          <cell r="D2510" t="str">
            <v>Industrial Processes - Oil &amp; Gas Production</v>
          </cell>
          <cell r="G2510" t="str">
            <v>Industrial Processes</v>
          </cell>
          <cell r="H2510" t="str">
            <v>Oil and Gas Exploration and Production</v>
          </cell>
          <cell r="I2510" t="str">
            <v>Off-Shore Gas Production</v>
          </cell>
          <cell r="J2510" t="str">
            <v>Amine Unit</v>
          </cell>
          <cell r="M2510">
            <v>40420</v>
          </cell>
          <cell r="N2510">
            <v>40982</v>
          </cell>
        </row>
        <row r="2511">
          <cell r="A2511" t="str">
            <v>2310022420</v>
          </cell>
          <cell r="B2511" t="str">
            <v>Nonpoint</v>
          </cell>
          <cell r="C2511" t="str">
            <v>Off-Shore Gas Production /Dehydrator</v>
          </cell>
          <cell r="D2511" t="str">
            <v>Industrial Processes - Oil &amp; Gas Production</v>
          </cell>
          <cell r="G2511" t="str">
            <v>Industrial Processes</v>
          </cell>
          <cell r="H2511" t="str">
            <v>Oil and Gas Exploration and Production</v>
          </cell>
          <cell r="I2511" t="str">
            <v>Off-Shore Gas Production</v>
          </cell>
          <cell r="J2511" t="str">
            <v>Dehydrator</v>
          </cell>
          <cell r="M2511">
            <v>39917</v>
          </cell>
          <cell r="N2511">
            <v>40982</v>
          </cell>
        </row>
        <row r="2512">
          <cell r="A2512" t="str">
            <v>2310022501</v>
          </cell>
          <cell r="B2512" t="str">
            <v>Nonpoint</v>
          </cell>
          <cell r="C2512" t="str">
            <v>Off-Shore Gas Production /Fugitives, Connectors: Gas Streams</v>
          </cell>
          <cell r="D2512" t="str">
            <v>Industrial Processes - Oil &amp; Gas Production</v>
          </cell>
          <cell r="G2512" t="str">
            <v>Industrial Processes</v>
          </cell>
          <cell r="H2512" t="str">
            <v>Oil and Gas Exploration and Production</v>
          </cell>
          <cell r="I2512" t="str">
            <v>Off-Shore Gas Production</v>
          </cell>
          <cell r="J2512" t="str">
            <v>Fugitives, Connectors: Gas Streams</v>
          </cell>
          <cell r="M2512">
            <v>39917</v>
          </cell>
          <cell r="N2512">
            <v>40982</v>
          </cell>
        </row>
        <row r="2513">
          <cell r="A2513" t="str">
            <v>2310022502</v>
          </cell>
          <cell r="B2513" t="str">
            <v>Nonpoint</v>
          </cell>
          <cell r="C2513" t="str">
            <v>Off-Shore Gas Production /Fugitives, Flanges: Gas Streams</v>
          </cell>
          <cell r="D2513" t="str">
            <v>Industrial Processes - Oil &amp; Gas Production</v>
          </cell>
          <cell r="G2513" t="str">
            <v>Industrial Processes</v>
          </cell>
          <cell r="H2513" t="str">
            <v>Oil and Gas Exploration and Production</v>
          </cell>
          <cell r="I2513" t="str">
            <v>Off-Shore Gas Production</v>
          </cell>
          <cell r="J2513" t="str">
            <v>Fugitives, Flanges: Gas Streams</v>
          </cell>
          <cell r="M2513">
            <v>39917</v>
          </cell>
          <cell r="N2513">
            <v>40982</v>
          </cell>
        </row>
        <row r="2514">
          <cell r="A2514" t="str">
            <v>2310022505</v>
          </cell>
          <cell r="B2514" t="str">
            <v>Nonpoint</v>
          </cell>
          <cell r="C2514" t="str">
            <v>Off-Shore Gas Production /Fugitives, Valves: Gas</v>
          </cell>
          <cell r="D2514" t="str">
            <v>Industrial Processes - Oil &amp; Gas Production</v>
          </cell>
          <cell r="G2514" t="str">
            <v>Industrial Processes</v>
          </cell>
          <cell r="H2514" t="str">
            <v>Oil and Gas Exploration and Production</v>
          </cell>
          <cell r="I2514" t="str">
            <v>Off-Shore Gas Production</v>
          </cell>
          <cell r="J2514" t="str">
            <v>Fugitives, Valves: Gas</v>
          </cell>
          <cell r="M2514">
            <v>39917</v>
          </cell>
          <cell r="N2514">
            <v>40982</v>
          </cell>
        </row>
        <row r="2515">
          <cell r="A2515" t="str">
            <v>2310022506</v>
          </cell>
          <cell r="B2515" t="str">
            <v>Nonpoint</v>
          </cell>
          <cell r="C2515" t="str">
            <v>Off-Shore Gas Production /Fugitives, Other: Gas</v>
          </cell>
          <cell r="D2515" t="str">
            <v>Industrial Processes - Oil &amp; Gas Production</v>
          </cell>
          <cell r="G2515" t="str">
            <v>Industrial Processes</v>
          </cell>
          <cell r="H2515" t="str">
            <v>Oil and Gas Exploration and Production</v>
          </cell>
          <cell r="I2515" t="str">
            <v>Off-Shore Gas Production</v>
          </cell>
          <cell r="J2515" t="str">
            <v>Fugitives, Other: Gas</v>
          </cell>
          <cell r="M2515">
            <v>39917</v>
          </cell>
          <cell r="N2515">
            <v>40982</v>
          </cell>
        </row>
        <row r="2516">
          <cell r="A2516" t="str">
            <v>2310023000</v>
          </cell>
          <cell r="B2516" t="str">
            <v>Nonpoint</v>
          </cell>
          <cell r="C2516" t="str">
            <v>Coal Bed Methane NG / Dewatering Pump Engines</v>
          </cell>
          <cell r="D2516" t="str">
            <v>Industrial Processes - Oil &amp; Gas Production</v>
          </cell>
          <cell r="G2516" t="str">
            <v>Industrial Processes</v>
          </cell>
          <cell r="H2516" t="str">
            <v>Oil and Gas Exploration and Production</v>
          </cell>
          <cell r="I2516" t="str">
            <v>Coal Bed Methane Natural Gas</v>
          </cell>
          <cell r="J2516" t="str">
            <v>Dewatering Pump Engines</v>
          </cell>
          <cell r="M2516">
            <v>39917</v>
          </cell>
          <cell r="N2516">
            <v>40982</v>
          </cell>
        </row>
        <row r="2517">
          <cell r="A2517" t="str">
            <v>2310023300</v>
          </cell>
          <cell r="B2517" t="str">
            <v>Nonpoint</v>
          </cell>
          <cell r="C2517" t="str">
            <v>Coal Bed Methane NG / Pneumatic Devices</v>
          </cell>
          <cell r="D2517" t="str">
            <v>Industrial Processes - Oil &amp; Gas Production</v>
          </cell>
          <cell r="G2517" t="str">
            <v>Industrial Processes</v>
          </cell>
          <cell r="H2517" t="str">
            <v>Oil and Gas Exploration and Production</v>
          </cell>
          <cell r="I2517" t="str">
            <v>Coal Bed Methane Natural Gas</v>
          </cell>
          <cell r="J2517" t="str">
            <v>Pneumatic Devices</v>
          </cell>
          <cell r="M2517">
            <v>40835</v>
          </cell>
          <cell r="N2517">
            <v>40982</v>
          </cell>
        </row>
        <row r="2518">
          <cell r="A2518" t="str">
            <v>2310023310</v>
          </cell>
          <cell r="B2518" t="str">
            <v>Nonpoint</v>
          </cell>
          <cell r="C2518" t="str">
            <v>Coal Bed Methane NG / Pneumatic Pumps</v>
          </cell>
          <cell r="D2518" t="str">
            <v>Industrial Processes - Oil &amp; Gas Production</v>
          </cell>
          <cell r="G2518" t="str">
            <v>Industrial Processes</v>
          </cell>
          <cell r="H2518" t="str">
            <v>Oil and Gas Exploration and Production</v>
          </cell>
          <cell r="I2518" t="str">
            <v>Coal Bed Methane Natural Gas</v>
          </cell>
          <cell r="J2518" t="str">
            <v>Pneumatic Pumps</v>
          </cell>
          <cell r="M2518">
            <v>40835</v>
          </cell>
          <cell r="N2518">
            <v>40982</v>
          </cell>
        </row>
        <row r="2519">
          <cell r="A2519" t="str">
            <v>2310023400</v>
          </cell>
          <cell r="B2519" t="str">
            <v>Nonpoint</v>
          </cell>
          <cell r="C2519" t="str">
            <v>Coal Bed Methane NG / Dehydrators</v>
          </cell>
          <cell r="D2519" t="str">
            <v>Industrial Processes - Oil &amp; Gas Production</v>
          </cell>
          <cell r="G2519" t="str">
            <v>Industrial Processes</v>
          </cell>
          <cell r="H2519" t="str">
            <v>Oil and Gas Exploration and Production</v>
          </cell>
          <cell r="I2519" t="str">
            <v>Coal Bed Methane Natural Gas</v>
          </cell>
          <cell r="J2519" t="str">
            <v>Dehydrators</v>
          </cell>
          <cell r="M2519">
            <v>40835</v>
          </cell>
          <cell r="N2519">
            <v>40982</v>
          </cell>
        </row>
        <row r="2520">
          <cell r="A2520" t="str">
            <v>2310023410</v>
          </cell>
          <cell r="B2520" t="str">
            <v>Nonpoint</v>
          </cell>
          <cell r="C2520" t="str">
            <v>Coal Bed Methane NG / Amine Units</v>
          </cell>
          <cell r="D2520" t="str">
            <v>Industrial Processes - Oil &amp; Gas Production</v>
          </cell>
          <cell r="G2520" t="str">
            <v>Industrial Processes</v>
          </cell>
          <cell r="H2520" t="str">
            <v>Oil and Gas Exploration and Production</v>
          </cell>
          <cell r="I2520" t="str">
            <v>Coal Bed Methane Natural Gas</v>
          </cell>
          <cell r="J2520" t="str">
            <v>Amine Units</v>
          </cell>
          <cell r="M2520">
            <v>40835</v>
          </cell>
          <cell r="N2520">
            <v>40982</v>
          </cell>
        </row>
        <row r="2521">
          <cell r="A2521" t="str">
            <v>2310023509</v>
          </cell>
          <cell r="B2521" t="str">
            <v>Nonpoint</v>
          </cell>
          <cell r="C2521" t="str">
            <v>Coal Bed Methane NG / Fugitives</v>
          </cell>
          <cell r="D2521" t="str">
            <v>Industrial Processes - Oil &amp; Gas Production</v>
          </cell>
          <cell r="G2521" t="str">
            <v>Industrial Processes</v>
          </cell>
          <cell r="H2521" t="str">
            <v>Oil and Gas Exploration and Production</v>
          </cell>
          <cell r="I2521" t="str">
            <v>Coal Bed Methane Natural Gas</v>
          </cell>
          <cell r="J2521" t="str">
            <v>Fugitives</v>
          </cell>
          <cell r="M2521">
            <v>40835</v>
          </cell>
          <cell r="N2521">
            <v>40982</v>
          </cell>
        </row>
        <row r="2522">
          <cell r="A2522" t="str">
            <v>2310023601</v>
          </cell>
          <cell r="B2522" t="str">
            <v>Nonpoint</v>
          </cell>
          <cell r="C2522" t="str">
            <v>Coal Bed Methane NG / Venting - Initial Completions</v>
          </cell>
          <cell r="D2522" t="str">
            <v>Industrial Processes - Oil &amp; Gas Production</v>
          </cell>
          <cell r="G2522" t="str">
            <v>Industrial Processes</v>
          </cell>
          <cell r="H2522" t="str">
            <v>Oil and Gas Exploration and Production</v>
          </cell>
          <cell r="I2522" t="str">
            <v>Coal Bed Methane Natural Gas</v>
          </cell>
          <cell r="J2522" t="str">
            <v>Venting - Initial Completions</v>
          </cell>
          <cell r="M2522">
            <v>40835</v>
          </cell>
          <cell r="N2522">
            <v>40982</v>
          </cell>
        </row>
        <row r="2523">
          <cell r="A2523" t="str">
            <v>2310023602</v>
          </cell>
          <cell r="B2523" t="str">
            <v>Nonpoint</v>
          </cell>
          <cell r="C2523" t="str">
            <v>Coal Bed Methane NG / Venting - Recompletions</v>
          </cell>
          <cell r="D2523" t="str">
            <v>Industrial Processes - Oil &amp; Gas Production</v>
          </cell>
          <cell r="G2523" t="str">
            <v>Industrial Processes</v>
          </cell>
          <cell r="H2523" t="str">
            <v>Oil and Gas Exploration and Production</v>
          </cell>
          <cell r="I2523" t="str">
            <v>Coal Bed Methane Natural Gas</v>
          </cell>
          <cell r="J2523" t="str">
            <v>Venting - Recompletions</v>
          </cell>
          <cell r="M2523">
            <v>40835</v>
          </cell>
          <cell r="N2523">
            <v>40982</v>
          </cell>
        </row>
        <row r="2524">
          <cell r="A2524" t="str">
            <v>2310023603</v>
          </cell>
          <cell r="B2524" t="str">
            <v>Nonpoint</v>
          </cell>
          <cell r="C2524" t="str">
            <v>Coal Bed Methane NG / Venting - Blowdowns</v>
          </cell>
          <cell r="D2524" t="str">
            <v>Industrial Processes - Oil &amp; Gas Production</v>
          </cell>
          <cell r="G2524" t="str">
            <v>Industrial Processes</v>
          </cell>
          <cell r="H2524" t="str">
            <v>Oil and Gas Exploration and Production</v>
          </cell>
          <cell r="I2524" t="str">
            <v>Coal Bed Methane Natural Gas</v>
          </cell>
          <cell r="J2524" t="str">
            <v>Venting - Blowdowns</v>
          </cell>
          <cell r="M2524">
            <v>40835</v>
          </cell>
          <cell r="N2524">
            <v>40982</v>
          </cell>
        </row>
        <row r="2525">
          <cell r="A2525" t="str">
            <v>2310023604</v>
          </cell>
          <cell r="B2525" t="str">
            <v>Nonpoint</v>
          </cell>
          <cell r="C2525" t="str">
            <v>Coal Bed Methane NG / Venting - Compressor Startup</v>
          </cell>
          <cell r="D2525" t="str">
            <v>Industrial Processes - Oil &amp; Gas Production</v>
          </cell>
          <cell r="G2525" t="str">
            <v>Industrial Processes</v>
          </cell>
          <cell r="H2525" t="str">
            <v>Oil and Gas Exploration and Production</v>
          </cell>
          <cell r="I2525" t="str">
            <v>Coal Bed Methane Natural Gas</v>
          </cell>
          <cell r="J2525" t="str">
            <v>Venting - Compressor Startup</v>
          </cell>
          <cell r="M2525">
            <v>40835</v>
          </cell>
          <cell r="N2525">
            <v>40982</v>
          </cell>
        </row>
        <row r="2526">
          <cell r="A2526" t="str">
            <v>2310023605</v>
          </cell>
          <cell r="B2526" t="str">
            <v>Nonpoint</v>
          </cell>
          <cell r="C2526" t="str">
            <v>Coal Bed Methane NG / Venting - Compressor Shutdown</v>
          </cell>
          <cell r="D2526" t="str">
            <v>Industrial Processes - Oil &amp; Gas Production</v>
          </cell>
          <cell r="G2526" t="str">
            <v>Industrial Processes</v>
          </cell>
          <cell r="H2526" t="str">
            <v>Oil and Gas Exploration and Production</v>
          </cell>
          <cell r="I2526" t="str">
            <v>Coal Bed Methane Natural Gas</v>
          </cell>
          <cell r="J2526" t="str">
            <v>Venting - Compressor Shutdown</v>
          </cell>
          <cell r="M2526">
            <v>40835</v>
          </cell>
          <cell r="N2526">
            <v>40982</v>
          </cell>
        </row>
        <row r="2527">
          <cell r="A2527" t="str">
            <v>2310030000</v>
          </cell>
          <cell r="B2527" t="str">
            <v>Nonpoint</v>
          </cell>
          <cell r="C2527" t="str">
            <v>Oil &amp; Gas Expl &amp; Prod /Natural Gas Liquids /Total: All Processes</v>
          </cell>
          <cell r="D2527" t="str">
            <v>Industrial Processes - Oil &amp; Gas Production</v>
          </cell>
          <cell r="G2527" t="str">
            <v>Industrial Processes</v>
          </cell>
          <cell r="H2527" t="str">
            <v>Oil and Gas Exploration and Production</v>
          </cell>
          <cell r="I2527" t="str">
            <v>Natural Gas Liquids</v>
          </cell>
          <cell r="J2527" t="str">
            <v>Total: All Processes</v>
          </cell>
          <cell r="N2527">
            <v>40982</v>
          </cell>
        </row>
        <row r="2528">
          <cell r="A2528" t="str">
            <v>2310030210</v>
          </cell>
          <cell r="B2528" t="str">
            <v>Nonpoint</v>
          </cell>
          <cell r="C2528" t="str">
            <v>Oil &amp; Gas Expl &amp; Prod /Natural Gas Liquids /Gas Well Tanks - Flashing &amp; Standing/Working/Breathing, Uncontrolled</v>
          </cell>
          <cell r="D2528" t="str">
            <v>Industrial Processes - Oil &amp; Gas Production</v>
          </cell>
          <cell r="G2528" t="str">
            <v>Industrial Processes</v>
          </cell>
          <cell r="H2528" t="str">
            <v>Oil and Gas Exploration and Production</v>
          </cell>
          <cell r="I2528" t="str">
            <v>Natural Gas Liquids</v>
          </cell>
          <cell r="J2528" t="str">
            <v>Gas Well Tanks - Flashing &amp; Standing/Working/Breathing, Uncontrolled</v>
          </cell>
          <cell r="M2528">
            <v>39917</v>
          </cell>
          <cell r="N2528">
            <v>40982</v>
          </cell>
        </row>
        <row r="2529">
          <cell r="A2529" t="str">
            <v>2310030220</v>
          </cell>
          <cell r="B2529" t="str">
            <v>Nonpoint</v>
          </cell>
          <cell r="C2529" t="str">
            <v>Oil &amp; Gas Expl &amp; Prod /Natural Gas Liquids /Gas Well Tanks - Flashing &amp; Standing/Working/Breathing, Controlled</v>
          </cell>
          <cell r="D2529" t="str">
            <v>Industrial Processes - Oil &amp; Gas Production</v>
          </cell>
          <cell r="G2529" t="str">
            <v>Industrial Processes</v>
          </cell>
          <cell r="H2529" t="str">
            <v>Oil and Gas Exploration and Production</v>
          </cell>
          <cell r="I2529" t="str">
            <v>Natural Gas Liquids</v>
          </cell>
          <cell r="J2529" t="str">
            <v>Gas Well Tanks - Flashing &amp; Standing/Working/Breathing, Controlled</v>
          </cell>
          <cell r="M2529">
            <v>39917</v>
          </cell>
          <cell r="N2529">
            <v>40982</v>
          </cell>
        </row>
        <row r="2530">
          <cell r="A2530" t="str">
            <v>2310030230</v>
          </cell>
          <cell r="B2530" t="str">
            <v>Nonpoint</v>
          </cell>
          <cell r="C2530" t="str">
            <v>Natural Gas Liquids / Gas Well Tanks - Flaring</v>
          </cell>
          <cell r="D2530" t="str">
            <v>Industrial Processes - Oil &amp; Gas Production</v>
          </cell>
          <cell r="G2530" t="str">
            <v>Industrial Processes</v>
          </cell>
          <cell r="H2530" t="str">
            <v>Oil and Gas Exploration and Production</v>
          </cell>
          <cell r="I2530" t="str">
            <v>Natural Gas Liquids</v>
          </cell>
          <cell r="J2530" t="str">
            <v>Gas Well Tanks - Flaring</v>
          </cell>
          <cell r="M2530">
            <v>40835</v>
          </cell>
          <cell r="N2530">
            <v>40982</v>
          </cell>
        </row>
        <row r="2531">
          <cell r="A2531" t="str">
            <v>2310030300</v>
          </cell>
          <cell r="B2531" t="str">
            <v>Nonpoint</v>
          </cell>
          <cell r="C2531" t="str">
            <v>Natural Gas Liquids / Gas Well Water Tank Losses</v>
          </cell>
          <cell r="D2531" t="str">
            <v>Industrial Processes - Oil &amp; Gas Production</v>
          </cell>
          <cell r="G2531" t="str">
            <v>Industrial Processes</v>
          </cell>
          <cell r="H2531" t="str">
            <v>Oil and Gas Exploration and Production</v>
          </cell>
          <cell r="I2531" t="str">
            <v>Natural Gas Liquids</v>
          </cell>
          <cell r="J2531" t="str">
            <v>Gas Well Water Tank Losses</v>
          </cell>
          <cell r="M2531">
            <v>40835</v>
          </cell>
          <cell r="N2531">
            <v>40982</v>
          </cell>
        </row>
        <row r="2532">
          <cell r="A2532" t="str">
            <v>2310030400</v>
          </cell>
          <cell r="B2532" t="str">
            <v>Nonpoint</v>
          </cell>
          <cell r="C2532" t="str">
            <v>Natural Gas Liquids / Truck Loading</v>
          </cell>
          <cell r="D2532" t="str">
            <v>Industrial Processes - Oil &amp; Gas Production</v>
          </cell>
          <cell r="G2532" t="str">
            <v>Industrial Processes</v>
          </cell>
          <cell r="H2532" t="str">
            <v>Oil and Gas Exploration and Production</v>
          </cell>
          <cell r="I2532" t="str">
            <v>Natural Gas Liquids</v>
          </cell>
          <cell r="J2532" t="str">
            <v>Truck Loading</v>
          </cell>
          <cell r="M2532">
            <v>40835</v>
          </cell>
          <cell r="N2532">
            <v>40982</v>
          </cell>
        </row>
        <row r="2533">
          <cell r="A2533" t="str">
            <v>2310030401</v>
          </cell>
          <cell r="B2533" t="str">
            <v>Nonpoint</v>
          </cell>
          <cell r="C2533" t="str">
            <v>Natural Gas Liquids / Gas Plant Truck Loading</v>
          </cell>
          <cell r="D2533" t="str">
            <v>Industrial Processes - Oil &amp; Gas Production</v>
          </cell>
          <cell r="G2533" t="str">
            <v>Industrial Processes</v>
          </cell>
          <cell r="H2533" t="str">
            <v>Oil and Gas Exploration and Production</v>
          </cell>
          <cell r="I2533" t="str">
            <v>Natural Gas Liquids</v>
          </cell>
          <cell r="J2533" t="str">
            <v>Gas Plant Truck Loading</v>
          </cell>
          <cell r="M2533">
            <v>40835</v>
          </cell>
          <cell r="N2533">
            <v>40982</v>
          </cell>
        </row>
        <row r="2534">
          <cell r="A2534" t="str">
            <v>2310031000</v>
          </cell>
          <cell r="B2534" t="str">
            <v>Nonpoint</v>
          </cell>
          <cell r="C2534" t="str">
            <v>Oil &amp; Gas Expl &amp; Prod /Natural Gas Liquids : On-shore /Total: All Processes</v>
          </cell>
          <cell r="D2534" t="str">
            <v>Industrial Processes - Oil &amp; Gas Production</v>
          </cell>
          <cell r="G2534" t="str">
            <v>Industrial Processes</v>
          </cell>
          <cell r="H2534" t="str">
            <v>Oil and Gas Exploration and Production</v>
          </cell>
          <cell r="I2534" t="str">
            <v>Natural Gas Liquids : On-shore</v>
          </cell>
          <cell r="J2534" t="str">
            <v>Total: All Processes</v>
          </cell>
          <cell r="M2534">
            <v>37302</v>
          </cell>
          <cell r="N2534">
            <v>40982</v>
          </cell>
        </row>
        <row r="2535">
          <cell r="A2535" t="str">
            <v>2310032000</v>
          </cell>
          <cell r="B2535" t="str">
            <v>Nonpoint</v>
          </cell>
          <cell r="C2535" t="str">
            <v>Oil &amp; Gas Expl &amp; Prod /Natural Gas Liquids : Off-shore /Total: All Processes</v>
          </cell>
          <cell r="D2535" t="str">
            <v>Industrial Processes - Oil &amp; Gas Production</v>
          </cell>
          <cell r="G2535" t="str">
            <v>Industrial Processes</v>
          </cell>
          <cell r="H2535" t="str">
            <v>Oil and Gas Exploration and Production</v>
          </cell>
          <cell r="I2535" t="str">
            <v>Natural Gas Liquids : Off-shore</v>
          </cell>
          <cell r="J2535" t="str">
            <v>Total: All Processes</v>
          </cell>
          <cell r="M2535">
            <v>37302</v>
          </cell>
          <cell r="N2535">
            <v>40982</v>
          </cell>
        </row>
        <row r="2536">
          <cell r="A2536" t="str">
            <v>2310111000</v>
          </cell>
          <cell r="B2536" t="str">
            <v>Nonpoint</v>
          </cell>
          <cell r="C2536" t="str">
            <v>On-Shore Oil Exploration /All Processes</v>
          </cell>
          <cell r="D2536" t="str">
            <v>Industrial Processes - Oil &amp; Gas Production</v>
          </cell>
          <cell r="G2536" t="str">
            <v>Industrial Processes</v>
          </cell>
          <cell r="H2536" t="str">
            <v>Oil and Gas Exploration and Production</v>
          </cell>
          <cell r="I2536" t="str">
            <v>On-Shore Oil Exploration</v>
          </cell>
          <cell r="J2536" t="str">
            <v>All Processes</v>
          </cell>
          <cell r="M2536">
            <v>39917</v>
          </cell>
          <cell r="N2536">
            <v>40982</v>
          </cell>
        </row>
        <row r="2537">
          <cell r="A2537" t="str">
            <v>2310111100</v>
          </cell>
          <cell r="B2537" t="str">
            <v>Nonpoint</v>
          </cell>
          <cell r="C2537" t="str">
            <v>On-Shore Oil Exploration /Mud Degassing</v>
          </cell>
          <cell r="D2537" t="str">
            <v>Industrial Processes - Oil &amp; Gas Production</v>
          </cell>
          <cell r="G2537" t="str">
            <v>Industrial Processes</v>
          </cell>
          <cell r="H2537" t="str">
            <v>Oil and Gas Exploration and Production</v>
          </cell>
          <cell r="I2537" t="str">
            <v>On-Shore Oil Exploration</v>
          </cell>
          <cell r="J2537" t="str">
            <v>Mud Degassing</v>
          </cell>
          <cell r="M2537">
            <v>39917</v>
          </cell>
          <cell r="N2537">
            <v>40982</v>
          </cell>
        </row>
        <row r="2538">
          <cell r="A2538" t="str">
            <v>2310111401</v>
          </cell>
          <cell r="B2538" t="str">
            <v>Nonpoint</v>
          </cell>
          <cell r="C2538" t="str">
            <v>On-Shore Oil Exploration /Oil Well Pneumatic Pumps</v>
          </cell>
          <cell r="D2538" t="str">
            <v>Industrial Processes - Oil &amp; Gas Production</v>
          </cell>
          <cell r="G2538" t="str">
            <v>Industrial Processes</v>
          </cell>
          <cell r="H2538" t="str">
            <v>Oil and Gas Exploration and Production</v>
          </cell>
          <cell r="I2538" t="str">
            <v>On-Shore Oil Exploration</v>
          </cell>
          <cell r="J2538" t="str">
            <v>Oil Well Pneumatic Pumps</v>
          </cell>
          <cell r="M2538">
            <v>39917</v>
          </cell>
          <cell r="N2538">
            <v>40982</v>
          </cell>
        </row>
        <row r="2539">
          <cell r="A2539" t="str">
            <v>2310111700</v>
          </cell>
          <cell r="B2539" t="str">
            <v>Nonpoint</v>
          </cell>
          <cell r="C2539" t="str">
            <v>On-Shore Oil Exploration /Oil Well Completion: All Processes</v>
          </cell>
          <cell r="D2539" t="str">
            <v>Industrial Processes - Oil &amp; Gas Production</v>
          </cell>
          <cell r="G2539" t="str">
            <v>Industrial Processes</v>
          </cell>
          <cell r="H2539" t="str">
            <v>Oil and Gas Exploration and Production</v>
          </cell>
          <cell r="I2539" t="str">
            <v>On-Shore Oil Exploration</v>
          </cell>
          <cell r="J2539" t="str">
            <v>Oil Well Completion: All Processes</v>
          </cell>
          <cell r="M2539">
            <v>39917</v>
          </cell>
          <cell r="N2539">
            <v>40982</v>
          </cell>
        </row>
        <row r="2540">
          <cell r="A2540" t="str">
            <v>2310111701</v>
          </cell>
          <cell r="B2540" t="str">
            <v>Nonpoint</v>
          </cell>
          <cell r="C2540" t="str">
            <v>On-Shore Oil Exploration /Oil Well Completion: Flaring</v>
          </cell>
          <cell r="D2540" t="str">
            <v>Industrial Processes - Oil &amp; Gas Production</v>
          </cell>
          <cell r="G2540" t="str">
            <v>Industrial Processes</v>
          </cell>
          <cell r="H2540" t="str">
            <v>Oil and Gas Exploration and Production</v>
          </cell>
          <cell r="I2540" t="str">
            <v>On-Shore Oil Exploration</v>
          </cell>
          <cell r="J2540" t="str">
            <v>Oil Well Completion: Flaring</v>
          </cell>
          <cell r="M2540">
            <v>39917</v>
          </cell>
          <cell r="N2540">
            <v>40982</v>
          </cell>
        </row>
        <row r="2541">
          <cell r="A2541" t="str">
            <v>2310111702</v>
          </cell>
          <cell r="B2541" t="str">
            <v>Nonpoint</v>
          </cell>
          <cell r="C2541" t="str">
            <v>On-Shore Oil Exploration /Oil Well Completion: Venting</v>
          </cell>
          <cell r="D2541" t="str">
            <v>Industrial Processes - Oil &amp; Gas Production</v>
          </cell>
          <cell r="G2541" t="str">
            <v>Industrial Processes</v>
          </cell>
          <cell r="H2541" t="str">
            <v>Oil and Gas Exploration and Production</v>
          </cell>
          <cell r="I2541" t="str">
            <v>On-Shore Oil Exploration</v>
          </cell>
          <cell r="J2541" t="str">
            <v>Oil Well Completion: Venting</v>
          </cell>
          <cell r="M2541">
            <v>39917</v>
          </cell>
          <cell r="N2541">
            <v>40982</v>
          </cell>
        </row>
        <row r="2542">
          <cell r="A2542" t="str">
            <v>2310112000</v>
          </cell>
          <cell r="B2542" t="str">
            <v>Nonpoint</v>
          </cell>
          <cell r="C2542" t="str">
            <v>Off-Shore Oil Exploration /All Processes</v>
          </cell>
          <cell r="D2542" t="str">
            <v>Industrial Processes - Oil &amp; Gas Production</v>
          </cell>
          <cell r="G2542" t="str">
            <v>Industrial Processes</v>
          </cell>
          <cell r="H2542" t="str">
            <v>Oil and Gas Exploration and Production</v>
          </cell>
          <cell r="I2542" t="str">
            <v>Off-Shore Oil Exploration</v>
          </cell>
          <cell r="J2542" t="str">
            <v>All Processes</v>
          </cell>
          <cell r="M2542">
            <v>39917</v>
          </cell>
          <cell r="N2542">
            <v>40982</v>
          </cell>
        </row>
        <row r="2543">
          <cell r="A2543" t="str">
            <v>2310112100</v>
          </cell>
          <cell r="B2543" t="str">
            <v>Nonpoint</v>
          </cell>
          <cell r="C2543" t="str">
            <v>Off-Shore Oil Exploration /Mud Degassing Activities</v>
          </cell>
          <cell r="D2543" t="str">
            <v>Industrial Processes - Oil &amp; Gas Production</v>
          </cell>
          <cell r="G2543" t="str">
            <v>Industrial Processes</v>
          </cell>
          <cell r="H2543" t="str">
            <v>Oil and Gas Exploration and Production</v>
          </cell>
          <cell r="I2543" t="str">
            <v>Off-Shore Oil Exploration</v>
          </cell>
          <cell r="J2543" t="str">
            <v>Mud Degassing Activities</v>
          </cell>
          <cell r="M2543">
            <v>39917</v>
          </cell>
          <cell r="N2543">
            <v>40982</v>
          </cell>
        </row>
        <row r="2544">
          <cell r="A2544" t="str">
            <v>2310112401</v>
          </cell>
          <cell r="B2544" t="str">
            <v>Nonpoint</v>
          </cell>
          <cell r="C2544" t="str">
            <v>Off-Shore Oil Exploration /Oil Well Pneumatic Pumps</v>
          </cell>
          <cell r="D2544" t="str">
            <v>Industrial Processes - Oil &amp; Gas Production</v>
          </cell>
          <cell r="G2544" t="str">
            <v>Industrial Processes</v>
          </cell>
          <cell r="H2544" t="str">
            <v>Oil and Gas Exploration and Production</v>
          </cell>
          <cell r="I2544" t="str">
            <v>Off-Shore Oil Exploration</v>
          </cell>
          <cell r="J2544" t="str">
            <v>Oil Well Pneumatic Pumps</v>
          </cell>
          <cell r="M2544">
            <v>39917</v>
          </cell>
          <cell r="N2544">
            <v>40982</v>
          </cell>
        </row>
        <row r="2545">
          <cell r="A2545" t="str">
            <v>2310112700</v>
          </cell>
          <cell r="B2545" t="str">
            <v>Nonpoint</v>
          </cell>
          <cell r="C2545" t="str">
            <v>Off-Shore Oil Exploration /Oil Well Completion: All Processes</v>
          </cell>
          <cell r="D2545" t="str">
            <v>Industrial Processes - Oil &amp; Gas Production</v>
          </cell>
          <cell r="G2545" t="str">
            <v>Industrial Processes</v>
          </cell>
          <cell r="H2545" t="str">
            <v>Oil and Gas Exploration and Production</v>
          </cell>
          <cell r="I2545" t="str">
            <v>Off-Shore Oil Exploration</v>
          </cell>
          <cell r="J2545" t="str">
            <v>Oil Well Completion: All Processes</v>
          </cell>
          <cell r="M2545">
            <v>39917</v>
          </cell>
          <cell r="N2545">
            <v>40982</v>
          </cell>
        </row>
        <row r="2546">
          <cell r="A2546" t="str">
            <v>2310112701</v>
          </cell>
          <cell r="B2546" t="str">
            <v>Nonpoint</v>
          </cell>
          <cell r="C2546" t="str">
            <v>Off-Shore Oil Exploration /Oil Well Completion: Flaring</v>
          </cell>
          <cell r="D2546" t="str">
            <v>Industrial Processes - Oil &amp; Gas Production</v>
          </cell>
          <cell r="G2546" t="str">
            <v>Industrial Processes</v>
          </cell>
          <cell r="H2546" t="str">
            <v>Oil and Gas Exploration and Production</v>
          </cell>
          <cell r="I2546" t="str">
            <v>Off-Shore Oil Exploration</v>
          </cell>
          <cell r="J2546" t="str">
            <v>Oil Well Completion: Flaring</v>
          </cell>
          <cell r="M2546">
            <v>39917</v>
          </cell>
          <cell r="N2546">
            <v>40982</v>
          </cell>
        </row>
        <row r="2547">
          <cell r="A2547" t="str">
            <v>2310112702</v>
          </cell>
          <cell r="B2547" t="str">
            <v>Nonpoint</v>
          </cell>
          <cell r="C2547" t="str">
            <v>Off-Shore Oil Exploration /Oil Well Completion: Venting</v>
          </cell>
          <cell r="D2547" t="str">
            <v>Industrial Processes - Oil &amp; Gas Production</v>
          </cell>
          <cell r="G2547" t="str">
            <v>Industrial Processes</v>
          </cell>
          <cell r="H2547" t="str">
            <v>Oil and Gas Exploration and Production</v>
          </cell>
          <cell r="I2547" t="str">
            <v>Off-Shore Oil Exploration</v>
          </cell>
          <cell r="J2547" t="str">
            <v>Oil Well Completion: Venting</v>
          </cell>
          <cell r="M2547">
            <v>39917</v>
          </cell>
          <cell r="N2547">
            <v>40982</v>
          </cell>
        </row>
        <row r="2548">
          <cell r="A2548" t="str">
            <v>2310121000</v>
          </cell>
          <cell r="B2548" t="str">
            <v>Nonpoint</v>
          </cell>
          <cell r="C2548" t="str">
            <v>On-Shore Gas Exploration /All Processes</v>
          </cell>
          <cell r="D2548" t="str">
            <v>Industrial Processes - Oil &amp; Gas Production</v>
          </cell>
          <cell r="G2548" t="str">
            <v>Industrial Processes</v>
          </cell>
          <cell r="H2548" t="str">
            <v>Oil and Gas Exploration and Production</v>
          </cell>
          <cell r="I2548" t="str">
            <v>On-Shore Gas Exploration</v>
          </cell>
          <cell r="J2548" t="str">
            <v>All Processes</v>
          </cell>
          <cell r="M2548">
            <v>39917</v>
          </cell>
          <cell r="N2548">
            <v>40982</v>
          </cell>
        </row>
        <row r="2549">
          <cell r="A2549" t="str">
            <v>2310121100</v>
          </cell>
          <cell r="B2549" t="str">
            <v>Nonpoint</v>
          </cell>
          <cell r="C2549" t="str">
            <v>On-Shore Gas Exploration /Mud Degassing</v>
          </cell>
          <cell r="D2549" t="str">
            <v>Industrial Processes - Oil &amp; Gas Production</v>
          </cell>
          <cell r="G2549" t="str">
            <v>Industrial Processes</v>
          </cell>
          <cell r="H2549" t="str">
            <v>Oil and Gas Exploration and Production</v>
          </cell>
          <cell r="I2549" t="str">
            <v>On-Shore Gas Exploration</v>
          </cell>
          <cell r="J2549" t="str">
            <v>Mud Degassing</v>
          </cell>
          <cell r="M2549">
            <v>39917</v>
          </cell>
          <cell r="N2549">
            <v>40982</v>
          </cell>
        </row>
        <row r="2550">
          <cell r="A2550" t="str">
            <v>2310121401</v>
          </cell>
          <cell r="B2550" t="str">
            <v>Nonpoint</v>
          </cell>
          <cell r="C2550" t="str">
            <v>On-Shore Gas Exploration /Gas Well Pneumatic Pumps</v>
          </cell>
          <cell r="D2550" t="str">
            <v>Industrial Processes - Oil &amp; Gas Production</v>
          </cell>
          <cell r="G2550" t="str">
            <v>Industrial Processes</v>
          </cell>
          <cell r="H2550" t="str">
            <v>Oil and Gas Exploration and Production</v>
          </cell>
          <cell r="I2550" t="str">
            <v>On-Shore Gas Exploration</v>
          </cell>
          <cell r="J2550" t="str">
            <v>Gas Well Pneumatic Pumps</v>
          </cell>
          <cell r="M2550">
            <v>39917</v>
          </cell>
          <cell r="N2550">
            <v>40982</v>
          </cell>
        </row>
        <row r="2551">
          <cell r="A2551" t="str">
            <v>2310121700</v>
          </cell>
          <cell r="B2551" t="str">
            <v>Nonpoint</v>
          </cell>
          <cell r="C2551" t="str">
            <v>On-Shore Gas Exploration /Gas Well Completion: All Processes</v>
          </cell>
          <cell r="D2551" t="str">
            <v>Industrial Processes - Oil &amp; Gas Production</v>
          </cell>
          <cell r="G2551" t="str">
            <v>Industrial Processes</v>
          </cell>
          <cell r="H2551" t="str">
            <v>Oil and Gas Exploration and Production</v>
          </cell>
          <cell r="I2551" t="str">
            <v>On-Shore Gas Exploration</v>
          </cell>
          <cell r="J2551" t="str">
            <v>Gas Well Completion: All Processes</v>
          </cell>
          <cell r="M2551">
            <v>39917</v>
          </cell>
          <cell r="N2551">
            <v>40982</v>
          </cell>
        </row>
        <row r="2552">
          <cell r="A2552" t="str">
            <v>2310121701</v>
          </cell>
          <cell r="B2552" t="str">
            <v>Nonpoint</v>
          </cell>
          <cell r="C2552" t="str">
            <v>On-Shore Gas Exploration /Gas Well Completion: Flaring</v>
          </cell>
          <cell r="D2552" t="str">
            <v>Industrial Processes - Oil &amp; Gas Production</v>
          </cell>
          <cell r="G2552" t="str">
            <v>Industrial Processes</v>
          </cell>
          <cell r="H2552" t="str">
            <v>Oil and Gas Exploration and Production</v>
          </cell>
          <cell r="I2552" t="str">
            <v>On-Shore Gas Exploration</v>
          </cell>
          <cell r="J2552" t="str">
            <v>Gas Well Completion: Flaring</v>
          </cell>
          <cell r="M2552">
            <v>39917</v>
          </cell>
          <cell r="N2552">
            <v>40982</v>
          </cell>
        </row>
        <row r="2553">
          <cell r="A2553" t="str">
            <v>2310121702</v>
          </cell>
          <cell r="B2553" t="str">
            <v>Nonpoint</v>
          </cell>
          <cell r="C2553" t="str">
            <v>On-Shore Gas Exploration /Gas Well Completion: Venting</v>
          </cell>
          <cell r="D2553" t="str">
            <v>Industrial Processes - Oil &amp; Gas Production</v>
          </cell>
          <cell r="G2553" t="str">
            <v>Industrial Processes</v>
          </cell>
          <cell r="H2553" t="str">
            <v>Oil and Gas Exploration and Production</v>
          </cell>
          <cell r="I2553" t="str">
            <v>On-Shore Gas Exploration</v>
          </cell>
          <cell r="J2553" t="str">
            <v>Gas Well Completion: Venting</v>
          </cell>
          <cell r="M2553">
            <v>39917</v>
          </cell>
          <cell r="N2553">
            <v>40982</v>
          </cell>
        </row>
        <row r="2554">
          <cell r="A2554" t="str">
            <v>2310122000</v>
          </cell>
          <cell r="B2554" t="str">
            <v>Nonpoint</v>
          </cell>
          <cell r="C2554" t="str">
            <v>Off-Shore Gas Exploration /All Processes</v>
          </cell>
          <cell r="D2554" t="str">
            <v>Industrial Processes - Oil &amp; Gas Production</v>
          </cell>
          <cell r="G2554" t="str">
            <v>Industrial Processes</v>
          </cell>
          <cell r="H2554" t="str">
            <v>Oil and Gas Exploration and Production</v>
          </cell>
          <cell r="I2554" t="str">
            <v>Off-Shore Gas Exploration</v>
          </cell>
          <cell r="J2554" t="str">
            <v>All Processes</v>
          </cell>
          <cell r="M2554">
            <v>39917</v>
          </cell>
          <cell r="N2554">
            <v>40982</v>
          </cell>
        </row>
        <row r="2555">
          <cell r="A2555" t="str">
            <v>2310122100</v>
          </cell>
          <cell r="B2555" t="str">
            <v>Nonpoint</v>
          </cell>
          <cell r="C2555" t="str">
            <v>Off-Shore Gas Exploration /Mud Degassing</v>
          </cell>
          <cell r="D2555" t="str">
            <v>Industrial Processes - Oil &amp; Gas Production</v>
          </cell>
          <cell r="G2555" t="str">
            <v>Industrial Processes</v>
          </cell>
          <cell r="H2555" t="str">
            <v>Oil and Gas Exploration and Production</v>
          </cell>
          <cell r="I2555" t="str">
            <v>Off-Shore Gas Exploration</v>
          </cell>
          <cell r="J2555" t="str">
            <v>Mud Degassing</v>
          </cell>
          <cell r="M2555">
            <v>39917</v>
          </cell>
          <cell r="N2555">
            <v>40982</v>
          </cell>
        </row>
        <row r="2556">
          <cell r="A2556" t="str">
            <v>2310122401</v>
          </cell>
          <cell r="B2556" t="str">
            <v>Nonpoint</v>
          </cell>
          <cell r="C2556" t="str">
            <v>Off-Shore Gas Exploration /Gas Well Pneumatic Pumps</v>
          </cell>
          <cell r="D2556" t="str">
            <v>Industrial Processes - Oil &amp; Gas Production</v>
          </cell>
          <cell r="G2556" t="str">
            <v>Industrial Processes</v>
          </cell>
          <cell r="H2556" t="str">
            <v>Oil and Gas Exploration and Production</v>
          </cell>
          <cell r="I2556" t="str">
            <v>Off-Shore Gas Exploration</v>
          </cell>
          <cell r="J2556" t="str">
            <v>Gas Well Pneumatic Pumps</v>
          </cell>
          <cell r="M2556">
            <v>39917</v>
          </cell>
          <cell r="N2556">
            <v>40982</v>
          </cell>
        </row>
        <row r="2557">
          <cell r="A2557" t="str">
            <v>2310122700</v>
          </cell>
          <cell r="B2557" t="str">
            <v>Nonpoint</v>
          </cell>
          <cell r="C2557" t="str">
            <v>Off-Shore Gas Exploration /Gas Well Completion: All Processes</v>
          </cell>
          <cell r="D2557" t="str">
            <v>Industrial Processes - Oil &amp; Gas Production</v>
          </cell>
          <cell r="G2557" t="str">
            <v>Industrial Processes</v>
          </cell>
          <cell r="H2557" t="str">
            <v>Oil and Gas Exploration and Production</v>
          </cell>
          <cell r="I2557" t="str">
            <v>Off-Shore Gas Exploration</v>
          </cell>
          <cell r="J2557" t="str">
            <v>Gas Well Completion: All Processes</v>
          </cell>
          <cell r="M2557">
            <v>39917</v>
          </cell>
          <cell r="N2557">
            <v>40982</v>
          </cell>
        </row>
        <row r="2558">
          <cell r="A2558" t="str">
            <v>2310122701</v>
          </cell>
          <cell r="B2558" t="str">
            <v>Nonpoint</v>
          </cell>
          <cell r="C2558" t="str">
            <v>Off-Shore Gas Exploration /Gas Well Completion: Flaring</v>
          </cell>
          <cell r="D2558" t="str">
            <v>Industrial Processes - Oil &amp; Gas Production</v>
          </cell>
          <cell r="G2558" t="str">
            <v>Industrial Processes</v>
          </cell>
          <cell r="H2558" t="str">
            <v>Oil and Gas Exploration and Production</v>
          </cell>
          <cell r="I2558" t="str">
            <v>Off-Shore Gas Exploration</v>
          </cell>
          <cell r="J2558" t="str">
            <v>Gas Well Completion: Flaring</v>
          </cell>
          <cell r="M2558">
            <v>39917</v>
          </cell>
          <cell r="N2558">
            <v>40982</v>
          </cell>
        </row>
        <row r="2559">
          <cell r="A2559" t="str">
            <v>2310122702</v>
          </cell>
          <cell r="B2559" t="str">
            <v>Nonpoint</v>
          </cell>
          <cell r="C2559" t="str">
            <v>Off-Shore Gas Exploration /Gas Well Completion: Venting</v>
          </cell>
          <cell r="D2559" t="str">
            <v>Industrial Processes - Oil &amp; Gas Production</v>
          </cell>
          <cell r="G2559" t="str">
            <v>Industrial Processes</v>
          </cell>
          <cell r="H2559" t="str">
            <v>Oil and Gas Exploration and Production</v>
          </cell>
          <cell r="I2559" t="str">
            <v>Off-Shore Gas Exploration</v>
          </cell>
          <cell r="J2559" t="str">
            <v>Gas Well Completion: Venting</v>
          </cell>
          <cell r="M2559">
            <v>39917</v>
          </cell>
          <cell r="N2559">
            <v>40982</v>
          </cell>
        </row>
        <row r="2560">
          <cell r="A2560" t="str">
            <v>2311000000</v>
          </cell>
          <cell r="B2560" t="str">
            <v>Nonpoint</v>
          </cell>
          <cell r="C2560" t="str">
            <v>Construction: SIC 15 - 17 /All Processes /Total</v>
          </cell>
          <cell r="D2560" t="str">
            <v>Dust - Construction Dust</v>
          </cell>
          <cell r="E2560" t="str">
            <v>Construction</v>
          </cell>
          <cell r="F2560" t="str">
            <v>A</v>
          </cell>
          <cell r="G2560" t="str">
            <v>Industrial Processes</v>
          </cell>
          <cell r="H2560" t="str">
            <v>Construction: SIC 15 - 17</v>
          </cell>
          <cell r="I2560" t="str">
            <v>All Processes</v>
          </cell>
          <cell r="J2560" t="str">
            <v>Total</v>
          </cell>
          <cell r="N2560">
            <v>40982</v>
          </cell>
        </row>
        <row r="2561">
          <cell r="A2561" t="str">
            <v>2311000010</v>
          </cell>
          <cell r="B2561" t="str">
            <v>Nonpoint</v>
          </cell>
          <cell r="C2561" t="str">
            <v>Construction: SIC 15 - 17 /All Processes /Land Clearing</v>
          </cell>
          <cell r="D2561" t="str">
            <v>Dust - Construction Dust</v>
          </cell>
          <cell r="E2561" t="str">
            <v>Construction</v>
          </cell>
          <cell r="F2561" t="str">
            <v>B</v>
          </cell>
          <cell r="G2561" t="str">
            <v>Industrial Processes</v>
          </cell>
          <cell r="H2561" t="str">
            <v>Construction: SIC 15 - 17</v>
          </cell>
          <cell r="I2561" t="str">
            <v>All Processes</v>
          </cell>
          <cell r="J2561" t="str">
            <v>Land Clearing</v>
          </cell>
          <cell r="N2561">
            <v>40982</v>
          </cell>
        </row>
        <row r="2562">
          <cell r="A2562" t="str">
            <v>2311000020</v>
          </cell>
          <cell r="B2562" t="str">
            <v>Nonpoint</v>
          </cell>
          <cell r="C2562" t="str">
            <v>Construction: SIC 15 - 17 /All Processes /Demolition</v>
          </cell>
          <cell r="D2562" t="str">
            <v>Dust - Construction Dust</v>
          </cell>
          <cell r="E2562" t="str">
            <v>Construction</v>
          </cell>
          <cell r="F2562" t="str">
            <v>B</v>
          </cell>
          <cell r="G2562" t="str">
            <v>Industrial Processes</v>
          </cell>
          <cell r="H2562" t="str">
            <v>Construction: SIC 15 - 17</v>
          </cell>
          <cell r="I2562" t="str">
            <v>All Processes</v>
          </cell>
          <cell r="J2562" t="str">
            <v>Demolition</v>
          </cell>
          <cell r="N2562">
            <v>40982</v>
          </cell>
        </row>
        <row r="2563">
          <cell r="A2563" t="str">
            <v>2311000030</v>
          </cell>
          <cell r="B2563" t="str">
            <v>Nonpoint</v>
          </cell>
          <cell r="C2563" t="str">
            <v>Construction: SIC 15 - 17 /All Processes /Blasting</v>
          </cell>
          <cell r="D2563" t="str">
            <v>Dust - Construction Dust</v>
          </cell>
          <cell r="E2563" t="str">
            <v>Construction</v>
          </cell>
          <cell r="F2563" t="str">
            <v>B</v>
          </cell>
          <cell r="G2563" t="str">
            <v>Industrial Processes</v>
          </cell>
          <cell r="H2563" t="str">
            <v>Construction: SIC 15 - 17</v>
          </cell>
          <cell r="I2563" t="str">
            <v>All Processes</v>
          </cell>
          <cell r="J2563" t="str">
            <v>Blasting</v>
          </cell>
          <cell r="N2563">
            <v>40982</v>
          </cell>
        </row>
        <row r="2564">
          <cell r="A2564" t="str">
            <v>2311000040</v>
          </cell>
          <cell r="B2564" t="str">
            <v>Nonpoint</v>
          </cell>
          <cell r="C2564" t="str">
            <v>Construction: SIC 15 - 17 /All Processes /Ground Excavations</v>
          </cell>
          <cell r="D2564" t="str">
            <v>Dust - Construction Dust</v>
          </cell>
          <cell r="E2564" t="str">
            <v>Construction</v>
          </cell>
          <cell r="F2564" t="str">
            <v>B</v>
          </cell>
          <cell r="G2564" t="str">
            <v>Industrial Processes</v>
          </cell>
          <cell r="H2564" t="str">
            <v>Construction: SIC 15 - 17</v>
          </cell>
          <cell r="I2564" t="str">
            <v>All Processes</v>
          </cell>
          <cell r="J2564" t="str">
            <v>Ground Excavations</v>
          </cell>
          <cell r="N2564">
            <v>40982</v>
          </cell>
        </row>
        <row r="2565">
          <cell r="A2565" t="str">
            <v>2311000050</v>
          </cell>
          <cell r="B2565" t="str">
            <v>Nonpoint</v>
          </cell>
          <cell r="C2565" t="str">
            <v>Construction: SIC 15 - 17 /All Processes /Cut and Fill Operations</v>
          </cell>
          <cell r="D2565" t="str">
            <v>Dust - Construction Dust</v>
          </cell>
          <cell r="E2565" t="str">
            <v>Construction</v>
          </cell>
          <cell r="F2565" t="str">
            <v>B</v>
          </cell>
          <cell r="G2565" t="str">
            <v>Industrial Processes</v>
          </cell>
          <cell r="H2565" t="str">
            <v>Construction: SIC 15 - 17</v>
          </cell>
          <cell r="I2565" t="str">
            <v>All Processes</v>
          </cell>
          <cell r="J2565" t="str">
            <v>Cut and Fill Operations</v>
          </cell>
          <cell r="N2565">
            <v>40982</v>
          </cell>
        </row>
        <row r="2566">
          <cell r="A2566" t="str">
            <v>2311000060</v>
          </cell>
          <cell r="B2566" t="str">
            <v>Nonpoint</v>
          </cell>
          <cell r="C2566" t="str">
            <v>Construction: SIC 15 - 17 /All Processes /Construction</v>
          </cell>
          <cell r="D2566" t="str">
            <v>Dust - Construction Dust</v>
          </cell>
          <cell r="E2566" t="str">
            <v>Construction</v>
          </cell>
          <cell r="F2566" t="str">
            <v>B</v>
          </cell>
          <cell r="G2566" t="str">
            <v>Industrial Processes</v>
          </cell>
          <cell r="H2566" t="str">
            <v>Construction: SIC 15 - 17</v>
          </cell>
          <cell r="I2566" t="str">
            <v>All Processes</v>
          </cell>
          <cell r="J2566" t="str">
            <v>Construction</v>
          </cell>
          <cell r="N2566">
            <v>40982</v>
          </cell>
        </row>
        <row r="2567">
          <cell r="A2567" t="str">
            <v>2311000070</v>
          </cell>
          <cell r="B2567" t="str">
            <v>Nonpoint</v>
          </cell>
          <cell r="C2567" t="str">
            <v>Construction: SIC 15 - 17 /All Processes /Vehicle Traffic</v>
          </cell>
          <cell r="D2567" t="str">
            <v>Dust - Construction Dust</v>
          </cell>
          <cell r="E2567" t="str">
            <v>Construction</v>
          </cell>
          <cell r="F2567" t="str">
            <v>B</v>
          </cell>
          <cell r="G2567" t="str">
            <v>Industrial Processes</v>
          </cell>
          <cell r="H2567" t="str">
            <v>Construction: SIC 15 - 17</v>
          </cell>
          <cell r="I2567" t="str">
            <v>All Processes</v>
          </cell>
          <cell r="J2567" t="str">
            <v>Vehicle Traffic</v>
          </cell>
          <cell r="N2567">
            <v>40982</v>
          </cell>
        </row>
        <row r="2568">
          <cell r="A2568" t="str">
            <v>2311000080</v>
          </cell>
          <cell r="B2568" t="str">
            <v>Nonpoint</v>
          </cell>
          <cell r="C2568" t="str">
            <v>Construction: SIC 15 - 17 /All Processes /Welding Operations</v>
          </cell>
          <cell r="D2568" t="str">
            <v>Dust - Construction Dust</v>
          </cell>
          <cell r="E2568" t="str">
            <v>Construction</v>
          </cell>
          <cell r="F2568" t="str">
            <v>B</v>
          </cell>
          <cell r="G2568" t="str">
            <v>Industrial Processes</v>
          </cell>
          <cell r="H2568" t="str">
            <v>Construction: SIC 15 - 17</v>
          </cell>
          <cell r="I2568" t="str">
            <v>All Processes</v>
          </cell>
          <cell r="J2568" t="str">
            <v>Welding Operations</v>
          </cell>
          <cell r="N2568">
            <v>40982</v>
          </cell>
        </row>
        <row r="2569">
          <cell r="A2569" t="str">
            <v>2311000100</v>
          </cell>
          <cell r="B2569" t="str">
            <v>Nonpoint</v>
          </cell>
          <cell r="C2569" t="str">
            <v>Construction: SIC 15 - 17 /All Processes /Wind Erosion</v>
          </cell>
          <cell r="D2569" t="str">
            <v>Dust - Construction Dust</v>
          </cell>
          <cell r="E2569" t="str">
            <v>Construction</v>
          </cell>
          <cell r="F2569" t="str">
            <v>B</v>
          </cell>
          <cell r="G2569" t="str">
            <v>Industrial Processes</v>
          </cell>
          <cell r="H2569" t="str">
            <v>Construction: SIC 15 - 17</v>
          </cell>
          <cell r="I2569" t="str">
            <v>All Processes</v>
          </cell>
          <cell r="J2569" t="str">
            <v>Wind Erosion</v>
          </cell>
          <cell r="N2569">
            <v>40982</v>
          </cell>
        </row>
        <row r="2570">
          <cell r="A2570" t="str">
            <v>2311010000</v>
          </cell>
          <cell r="B2570" t="str">
            <v>Nonpoint</v>
          </cell>
          <cell r="C2570" t="str">
            <v>Construction: SIC 15 - 17 /Residential /Total</v>
          </cell>
          <cell r="D2570" t="str">
            <v>Dust - Construction Dust</v>
          </cell>
          <cell r="E2570" t="str">
            <v>Construction</v>
          </cell>
          <cell r="F2570" t="str">
            <v>B1A</v>
          </cell>
          <cell r="G2570" t="str">
            <v>Industrial Processes</v>
          </cell>
          <cell r="H2570" t="str">
            <v>Construction: SIC 15 - 17</v>
          </cell>
          <cell r="I2570" t="str">
            <v>Residential</v>
          </cell>
          <cell r="J2570" t="str">
            <v>Total</v>
          </cell>
          <cell r="N2570">
            <v>40982</v>
          </cell>
        </row>
        <row r="2571">
          <cell r="A2571" t="str">
            <v>2311010010</v>
          </cell>
          <cell r="B2571" t="str">
            <v>Nonpoint</v>
          </cell>
          <cell r="C2571" t="str">
            <v>Construction: SIC 15 - 17 /Residential /Land Clearing</v>
          </cell>
          <cell r="D2571" t="str">
            <v>Dust - Construction Dust</v>
          </cell>
          <cell r="G2571" t="str">
            <v>Industrial Processes</v>
          </cell>
          <cell r="H2571" t="str">
            <v>Construction: SIC 15 - 17</v>
          </cell>
          <cell r="I2571" t="str">
            <v>Residential</v>
          </cell>
          <cell r="J2571" t="str">
            <v>Land Clearing</v>
          </cell>
          <cell r="L2571" t="str">
            <v>2002</v>
          </cell>
          <cell r="N2571">
            <v>40982</v>
          </cell>
        </row>
        <row r="2572">
          <cell r="A2572" t="str">
            <v>2311010020</v>
          </cell>
          <cell r="B2572" t="str">
            <v>Nonpoint</v>
          </cell>
          <cell r="C2572" t="str">
            <v>Construction: SIC 15 - 17 /Residential /Demolition</v>
          </cell>
          <cell r="D2572" t="str">
            <v>Dust - Construction Dust</v>
          </cell>
          <cell r="G2572" t="str">
            <v>Industrial Processes</v>
          </cell>
          <cell r="H2572" t="str">
            <v>Construction: SIC 15 - 17</v>
          </cell>
          <cell r="I2572" t="str">
            <v>Residential</v>
          </cell>
          <cell r="J2572" t="str">
            <v>Demolition</v>
          </cell>
          <cell r="L2572" t="str">
            <v>2002</v>
          </cell>
          <cell r="N2572">
            <v>40982</v>
          </cell>
        </row>
        <row r="2573">
          <cell r="A2573" t="str">
            <v>2311010030</v>
          </cell>
          <cell r="B2573" t="str">
            <v>Nonpoint</v>
          </cell>
          <cell r="C2573" t="str">
            <v>Construction: SIC 15 - 17 /Residential /Blasting</v>
          </cell>
          <cell r="D2573" t="str">
            <v>Dust - Construction Dust</v>
          </cell>
          <cell r="G2573" t="str">
            <v>Industrial Processes</v>
          </cell>
          <cell r="H2573" t="str">
            <v>Construction: SIC 15 - 17</v>
          </cell>
          <cell r="I2573" t="str">
            <v>Residential</v>
          </cell>
          <cell r="J2573" t="str">
            <v>Blasting</v>
          </cell>
          <cell r="L2573" t="str">
            <v>2002</v>
          </cell>
          <cell r="N2573">
            <v>40982</v>
          </cell>
        </row>
        <row r="2574">
          <cell r="A2574" t="str">
            <v>2311010040</v>
          </cell>
          <cell r="B2574" t="str">
            <v>Nonpoint</v>
          </cell>
          <cell r="C2574" t="str">
            <v>Construction: SIC 15 - 17 /Residential /Ground Excavations</v>
          </cell>
          <cell r="D2574" t="str">
            <v>Dust - Construction Dust</v>
          </cell>
          <cell r="G2574" t="str">
            <v>Industrial Processes</v>
          </cell>
          <cell r="H2574" t="str">
            <v>Construction: SIC 15 - 17</v>
          </cell>
          <cell r="I2574" t="str">
            <v>Residential</v>
          </cell>
          <cell r="J2574" t="str">
            <v>Ground Excavations</v>
          </cell>
          <cell r="L2574" t="str">
            <v>2002</v>
          </cell>
          <cell r="N2574">
            <v>40982</v>
          </cell>
        </row>
        <row r="2575">
          <cell r="A2575" t="str">
            <v>2311010050</v>
          </cell>
          <cell r="B2575" t="str">
            <v>Nonpoint</v>
          </cell>
          <cell r="C2575" t="str">
            <v>Construction: SIC 15 - 17 /Residential /Cut and Fill Operations</v>
          </cell>
          <cell r="D2575" t="str">
            <v>Dust - Construction Dust</v>
          </cell>
          <cell r="G2575" t="str">
            <v>Industrial Processes</v>
          </cell>
          <cell r="H2575" t="str">
            <v>Construction: SIC 15 - 17</v>
          </cell>
          <cell r="I2575" t="str">
            <v>Residential</v>
          </cell>
          <cell r="J2575" t="str">
            <v>Cut and Fill Operations</v>
          </cell>
          <cell r="L2575" t="str">
            <v>2002</v>
          </cell>
          <cell r="N2575">
            <v>40982</v>
          </cell>
        </row>
        <row r="2576">
          <cell r="A2576" t="str">
            <v>2311010060</v>
          </cell>
          <cell r="B2576" t="str">
            <v>Nonpoint</v>
          </cell>
          <cell r="C2576" t="str">
            <v>Construction: SIC 15 - 17 /Residential /Construction</v>
          </cell>
          <cell r="D2576" t="str">
            <v>Dust - Construction Dust</v>
          </cell>
          <cell r="G2576" t="str">
            <v>Industrial Processes</v>
          </cell>
          <cell r="H2576" t="str">
            <v>Construction: SIC 15 - 17</v>
          </cell>
          <cell r="I2576" t="str">
            <v>Residential</v>
          </cell>
          <cell r="J2576" t="str">
            <v>Construction</v>
          </cell>
          <cell r="L2576" t="str">
            <v>2002</v>
          </cell>
          <cell r="N2576">
            <v>40982</v>
          </cell>
        </row>
        <row r="2577">
          <cell r="A2577" t="str">
            <v>2311010070</v>
          </cell>
          <cell r="B2577" t="str">
            <v>Nonpoint</v>
          </cell>
          <cell r="C2577" t="str">
            <v>Construction: SIC 15 - 17 /Residential /Vehicle Traffic</v>
          </cell>
          <cell r="D2577" t="str">
            <v>Dust - Construction Dust</v>
          </cell>
          <cell r="E2577" t="str">
            <v>Construction</v>
          </cell>
          <cell r="F2577" t="str">
            <v>B1B</v>
          </cell>
          <cell r="G2577" t="str">
            <v>Industrial Processes</v>
          </cell>
          <cell r="H2577" t="str">
            <v>Construction: SIC 15 - 17</v>
          </cell>
          <cell r="I2577" t="str">
            <v>Residential</v>
          </cell>
          <cell r="J2577" t="str">
            <v>Vehicle Traffic</v>
          </cell>
          <cell r="N2577">
            <v>40982</v>
          </cell>
        </row>
        <row r="2578">
          <cell r="A2578" t="str">
            <v>2311010080</v>
          </cell>
          <cell r="B2578" t="str">
            <v>Nonpoint</v>
          </cell>
          <cell r="C2578" t="str">
            <v>Construction: SIC 15 - 17 /Residential /Welding Operations</v>
          </cell>
          <cell r="D2578" t="str">
            <v>Dust - Construction Dust</v>
          </cell>
          <cell r="G2578" t="str">
            <v>Industrial Processes</v>
          </cell>
          <cell r="H2578" t="str">
            <v>Construction: SIC 15 - 17</v>
          </cell>
          <cell r="I2578" t="str">
            <v>Residential</v>
          </cell>
          <cell r="J2578" t="str">
            <v>Welding Operations</v>
          </cell>
          <cell r="L2578" t="str">
            <v>2002</v>
          </cell>
          <cell r="N2578">
            <v>40982</v>
          </cell>
        </row>
        <row r="2579">
          <cell r="A2579" t="str">
            <v>2311010100</v>
          </cell>
          <cell r="B2579" t="str">
            <v>Nonpoint</v>
          </cell>
          <cell r="C2579" t="str">
            <v>Construction: SIC 15 - 17 /Residential /Wind Erosion</v>
          </cell>
          <cell r="D2579" t="str">
            <v>Dust - Construction Dust</v>
          </cell>
          <cell r="G2579" t="str">
            <v>Industrial Processes</v>
          </cell>
          <cell r="H2579" t="str">
            <v>Construction: SIC 15 - 17</v>
          </cell>
          <cell r="I2579" t="str">
            <v>Residential</v>
          </cell>
          <cell r="J2579" t="str">
            <v>Wind Erosion</v>
          </cell>
          <cell r="L2579" t="str">
            <v>2002</v>
          </cell>
          <cell r="N2579">
            <v>40982</v>
          </cell>
        </row>
        <row r="2580">
          <cell r="A2580" t="str">
            <v>2311020000</v>
          </cell>
          <cell r="B2580" t="str">
            <v>Nonpoint</v>
          </cell>
          <cell r="C2580" t="str">
            <v>Construction: SIC 15 - 17 /Industrial/Commercial/Institutional /Total</v>
          </cell>
          <cell r="D2580" t="str">
            <v>Dust - Construction Dust</v>
          </cell>
          <cell r="E2580" t="str">
            <v>Construction</v>
          </cell>
          <cell r="F2580" t="str">
            <v>B2A</v>
          </cell>
          <cell r="G2580" t="str">
            <v>Industrial Processes</v>
          </cell>
          <cell r="H2580" t="str">
            <v>Construction: SIC 15 - 17</v>
          </cell>
          <cell r="I2580" t="str">
            <v>Industrial/Commercial/Institutional</v>
          </cell>
          <cell r="J2580" t="str">
            <v>Total</v>
          </cell>
          <cell r="N2580">
            <v>40982</v>
          </cell>
        </row>
        <row r="2581">
          <cell r="A2581" t="str">
            <v>2311020010</v>
          </cell>
          <cell r="B2581" t="str">
            <v>Nonpoint</v>
          </cell>
          <cell r="C2581" t="str">
            <v>Construction: SIC 15 - 17 /Industrial/Commercial/Institutional /Land Clearing</v>
          </cell>
          <cell r="D2581" t="str">
            <v>Dust - Construction Dust</v>
          </cell>
          <cell r="G2581" t="str">
            <v>Industrial Processes</v>
          </cell>
          <cell r="H2581" t="str">
            <v>Construction: SIC 15 - 17</v>
          </cell>
          <cell r="I2581" t="str">
            <v>Industrial/Commercial/Institutional</v>
          </cell>
          <cell r="J2581" t="str">
            <v>Land Clearing</v>
          </cell>
          <cell r="L2581" t="str">
            <v>2002</v>
          </cell>
          <cell r="N2581">
            <v>40982</v>
          </cell>
        </row>
        <row r="2582">
          <cell r="A2582" t="str">
            <v>2311020020</v>
          </cell>
          <cell r="B2582" t="str">
            <v>Nonpoint</v>
          </cell>
          <cell r="C2582" t="str">
            <v>Construction: SIC 15 - 17 /Industrial/Commercial/Institutional /Demolition</v>
          </cell>
          <cell r="D2582" t="str">
            <v>Dust - Construction Dust</v>
          </cell>
          <cell r="G2582" t="str">
            <v>Industrial Processes</v>
          </cell>
          <cell r="H2582" t="str">
            <v>Construction: SIC 15 - 17</v>
          </cell>
          <cell r="I2582" t="str">
            <v>Industrial/Commercial/Institutional</v>
          </cell>
          <cell r="J2582" t="str">
            <v>Demolition</v>
          </cell>
          <cell r="L2582" t="str">
            <v>2002</v>
          </cell>
          <cell r="N2582">
            <v>40982</v>
          </cell>
        </row>
        <row r="2583">
          <cell r="A2583" t="str">
            <v>2311020030</v>
          </cell>
          <cell r="B2583" t="str">
            <v>Nonpoint</v>
          </cell>
          <cell r="C2583" t="str">
            <v>Construction: SIC 15 - 17 /Industrial/Commercial/Institutional /Blasting</v>
          </cell>
          <cell r="D2583" t="str">
            <v>Dust - Construction Dust</v>
          </cell>
          <cell r="G2583" t="str">
            <v>Industrial Processes</v>
          </cell>
          <cell r="H2583" t="str">
            <v>Construction: SIC 15 - 17</v>
          </cell>
          <cell r="I2583" t="str">
            <v>Industrial/Commercial/Institutional</v>
          </cell>
          <cell r="J2583" t="str">
            <v>Blasting</v>
          </cell>
          <cell r="L2583" t="str">
            <v>2002</v>
          </cell>
          <cell r="N2583">
            <v>40982</v>
          </cell>
        </row>
        <row r="2584">
          <cell r="A2584" t="str">
            <v>2311020040</v>
          </cell>
          <cell r="B2584" t="str">
            <v>Nonpoint</v>
          </cell>
          <cell r="C2584" t="str">
            <v>Construction: SIC 15 - 17 /Industrial/Commercial/Institutional /Ground Excavations</v>
          </cell>
          <cell r="D2584" t="str">
            <v>Dust - Construction Dust</v>
          </cell>
          <cell r="G2584" t="str">
            <v>Industrial Processes</v>
          </cell>
          <cell r="H2584" t="str">
            <v>Construction: SIC 15 - 17</v>
          </cell>
          <cell r="I2584" t="str">
            <v>Industrial/Commercial/Institutional</v>
          </cell>
          <cell r="J2584" t="str">
            <v>Ground Excavations</v>
          </cell>
          <cell r="L2584" t="str">
            <v>2002</v>
          </cell>
          <cell r="N2584">
            <v>40982</v>
          </cell>
        </row>
        <row r="2585">
          <cell r="A2585" t="str">
            <v>2311020050</v>
          </cell>
          <cell r="B2585" t="str">
            <v>Nonpoint</v>
          </cell>
          <cell r="C2585" t="str">
            <v>Construction: SIC 15 - 17 /Industrial/Commercial/Institutional /Cut and Fill Operations</v>
          </cell>
          <cell r="D2585" t="str">
            <v>Dust - Construction Dust</v>
          </cell>
          <cell r="G2585" t="str">
            <v>Industrial Processes</v>
          </cell>
          <cell r="H2585" t="str">
            <v>Construction: SIC 15 - 17</v>
          </cell>
          <cell r="I2585" t="str">
            <v>Industrial/Commercial/Institutional</v>
          </cell>
          <cell r="J2585" t="str">
            <v>Cut and Fill Operations</v>
          </cell>
          <cell r="L2585" t="str">
            <v>2002</v>
          </cell>
          <cell r="N2585">
            <v>40982</v>
          </cell>
        </row>
        <row r="2586">
          <cell r="A2586" t="str">
            <v>2311020060</v>
          </cell>
          <cell r="B2586" t="str">
            <v>Nonpoint</v>
          </cell>
          <cell r="C2586" t="str">
            <v>Construction: SIC 15 - 17 /Industrial/Commercial/Institutional /Construction</v>
          </cell>
          <cell r="D2586" t="str">
            <v>Dust - Construction Dust</v>
          </cell>
          <cell r="G2586" t="str">
            <v>Industrial Processes</v>
          </cell>
          <cell r="H2586" t="str">
            <v>Construction: SIC 15 - 17</v>
          </cell>
          <cell r="I2586" t="str">
            <v>Industrial/Commercial/Institutional</v>
          </cell>
          <cell r="J2586" t="str">
            <v>Construction</v>
          </cell>
          <cell r="L2586" t="str">
            <v>2002</v>
          </cell>
          <cell r="N2586">
            <v>40982</v>
          </cell>
        </row>
        <row r="2587">
          <cell r="A2587" t="str">
            <v>2311020070</v>
          </cell>
          <cell r="B2587" t="str">
            <v>Nonpoint</v>
          </cell>
          <cell r="C2587" t="str">
            <v>Construction: SIC 15 - 17 /Industrial/Commercial/Institutional /Vehicle Traffic</v>
          </cell>
          <cell r="D2587" t="str">
            <v>Dust - Construction Dust</v>
          </cell>
          <cell r="G2587" t="str">
            <v>Industrial Processes</v>
          </cell>
          <cell r="H2587" t="str">
            <v>Construction: SIC 15 - 17</v>
          </cell>
          <cell r="I2587" t="str">
            <v>Industrial/Commercial/Institutional</v>
          </cell>
          <cell r="J2587" t="str">
            <v>Vehicle Traffic</v>
          </cell>
          <cell r="L2587" t="str">
            <v>2002</v>
          </cell>
          <cell r="N2587">
            <v>40982</v>
          </cell>
        </row>
        <row r="2588">
          <cell r="A2588" t="str">
            <v>2311020080</v>
          </cell>
          <cell r="B2588" t="str">
            <v>Nonpoint</v>
          </cell>
          <cell r="C2588" t="str">
            <v>Construction: SIC 15 - 17 /Industrial/Commercial/Institutional /Welding Operations</v>
          </cell>
          <cell r="D2588" t="str">
            <v>Dust - Construction Dust</v>
          </cell>
          <cell r="G2588" t="str">
            <v>Industrial Processes</v>
          </cell>
          <cell r="H2588" t="str">
            <v>Construction: SIC 15 - 17</v>
          </cell>
          <cell r="I2588" t="str">
            <v>Industrial/Commercial/Institutional</v>
          </cell>
          <cell r="J2588" t="str">
            <v>Welding Operations</v>
          </cell>
          <cell r="L2588" t="str">
            <v>2002</v>
          </cell>
          <cell r="N2588">
            <v>40982</v>
          </cell>
        </row>
        <row r="2589">
          <cell r="A2589" t="str">
            <v>2311020100</v>
          </cell>
          <cell r="B2589" t="str">
            <v>Nonpoint</v>
          </cell>
          <cell r="C2589" t="str">
            <v>Construction: SIC 15 - 17 /Industrial/Commercial/Institutional /Wind Erosion</v>
          </cell>
          <cell r="D2589" t="str">
            <v>Dust - Construction Dust</v>
          </cell>
          <cell r="G2589" t="str">
            <v>Industrial Processes</v>
          </cell>
          <cell r="H2589" t="str">
            <v>Construction: SIC 15 - 17</v>
          </cell>
          <cell r="I2589" t="str">
            <v>Industrial/Commercial/Institutional</v>
          </cell>
          <cell r="J2589" t="str">
            <v>Wind Erosion</v>
          </cell>
          <cell r="L2589" t="str">
            <v>2002</v>
          </cell>
          <cell r="N2589">
            <v>40982</v>
          </cell>
        </row>
        <row r="2590">
          <cell r="A2590" t="str">
            <v>2311030000</v>
          </cell>
          <cell r="B2590" t="str">
            <v>Nonpoint</v>
          </cell>
          <cell r="C2590" t="str">
            <v>Construction: SIC 15 - 17 /Road Construction /Total</v>
          </cell>
          <cell r="D2590" t="str">
            <v>Dust - Construction Dust</v>
          </cell>
          <cell r="E2590" t="str">
            <v>Construction</v>
          </cell>
          <cell r="F2590" t="str">
            <v>B3A</v>
          </cell>
          <cell r="G2590" t="str">
            <v>Industrial Processes</v>
          </cell>
          <cell r="H2590" t="str">
            <v>Construction: SIC 15 - 17</v>
          </cell>
          <cell r="I2590" t="str">
            <v>Road Construction</v>
          </cell>
          <cell r="J2590" t="str">
            <v>Total</v>
          </cell>
          <cell r="N2590">
            <v>40982</v>
          </cell>
        </row>
        <row r="2591">
          <cell r="A2591" t="str">
            <v>2311030010</v>
          </cell>
          <cell r="B2591" t="str">
            <v>Nonpoint</v>
          </cell>
          <cell r="C2591" t="str">
            <v>Construction: SIC 15 - 17 /Road Construction /Land Clearing</v>
          </cell>
          <cell r="D2591" t="str">
            <v>Dust - Construction Dust</v>
          </cell>
          <cell r="G2591" t="str">
            <v>Industrial Processes</v>
          </cell>
          <cell r="H2591" t="str">
            <v>Construction: SIC 15 - 17</v>
          </cell>
          <cell r="I2591" t="str">
            <v>Road Construction</v>
          </cell>
          <cell r="J2591" t="str">
            <v>Land Clearing</v>
          </cell>
          <cell r="L2591" t="str">
            <v>2002</v>
          </cell>
          <cell r="N2591">
            <v>40982</v>
          </cell>
        </row>
        <row r="2592">
          <cell r="A2592" t="str">
            <v>2311030020</v>
          </cell>
          <cell r="B2592" t="str">
            <v>Nonpoint</v>
          </cell>
          <cell r="C2592" t="str">
            <v>Construction: SIC 15 - 17 /Road Construction /Demolition</v>
          </cell>
          <cell r="D2592" t="str">
            <v>Dust - Construction Dust</v>
          </cell>
          <cell r="G2592" t="str">
            <v>Industrial Processes</v>
          </cell>
          <cell r="H2592" t="str">
            <v>Construction: SIC 15 - 17</v>
          </cell>
          <cell r="I2592" t="str">
            <v>Road Construction</v>
          </cell>
          <cell r="J2592" t="str">
            <v>Demolition</v>
          </cell>
          <cell r="L2592" t="str">
            <v>2002</v>
          </cell>
          <cell r="N2592">
            <v>40982</v>
          </cell>
        </row>
        <row r="2593">
          <cell r="A2593" t="str">
            <v>2311030030</v>
          </cell>
          <cell r="B2593" t="str">
            <v>Nonpoint</v>
          </cell>
          <cell r="C2593" t="str">
            <v>Construction: SIC 15 - 17 /Road Construction /Blasting</v>
          </cell>
          <cell r="D2593" t="str">
            <v>Dust - Construction Dust</v>
          </cell>
          <cell r="G2593" t="str">
            <v>Industrial Processes</v>
          </cell>
          <cell r="H2593" t="str">
            <v>Construction: SIC 15 - 17</v>
          </cell>
          <cell r="I2593" t="str">
            <v>Road Construction</v>
          </cell>
          <cell r="J2593" t="str">
            <v>Blasting</v>
          </cell>
          <cell r="L2593" t="str">
            <v>2002</v>
          </cell>
          <cell r="N2593">
            <v>40982</v>
          </cell>
        </row>
        <row r="2594">
          <cell r="A2594" t="str">
            <v>2311030040</v>
          </cell>
          <cell r="B2594" t="str">
            <v>Nonpoint</v>
          </cell>
          <cell r="C2594" t="str">
            <v>Construction: SIC 15 - 17 /Road Construction /Ground Excavations</v>
          </cell>
          <cell r="D2594" t="str">
            <v>Dust - Construction Dust</v>
          </cell>
          <cell r="G2594" t="str">
            <v>Industrial Processes</v>
          </cell>
          <cell r="H2594" t="str">
            <v>Construction: SIC 15 - 17</v>
          </cell>
          <cell r="I2594" t="str">
            <v>Road Construction</v>
          </cell>
          <cell r="J2594" t="str">
            <v>Ground Excavations</v>
          </cell>
          <cell r="L2594" t="str">
            <v>2002</v>
          </cell>
          <cell r="N2594">
            <v>40982</v>
          </cell>
        </row>
        <row r="2595">
          <cell r="A2595" t="str">
            <v>2311030050</v>
          </cell>
          <cell r="B2595" t="str">
            <v>Nonpoint</v>
          </cell>
          <cell r="C2595" t="str">
            <v>Construction: SIC 15 - 17 /Road Construction /Cut and Fill Operations</v>
          </cell>
          <cell r="D2595" t="str">
            <v>Dust - Construction Dust</v>
          </cell>
          <cell r="G2595" t="str">
            <v>Industrial Processes</v>
          </cell>
          <cell r="H2595" t="str">
            <v>Construction: SIC 15 - 17</v>
          </cell>
          <cell r="I2595" t="str">
            <v>Road Construction</v>
          </cell>
          <cell r="J2595" t="str">
            <v>Cut and Fill Operations</v>
          </cell>
          <cell r="L2595" t="str">
            <v>2002</v>
          </cell>
          <cell r="N2595">
            <v>40982</v>
          </cell>
        </row>
        <row r="2596">
          <cell r="A2596" t="str">
            <v>2311030060</v>
          </cell>
          <cell r="B2596" t="str">
            <v>Nonpoint</v>
          </cell>
          <cell r="C2596" t="str">
            <v>Construction: SIC 15 - 17 /Road Construction /Construction</v>
          </cell>
          <cell r="D2596" t="str">
            <v>Dust - Construction Dust</v>
          </cell>
          <cell r="G2596" t="str">
            <v>Industrial Processes</v>
          </cell>
          <cell r="H2596" t="str">
            <v>Construction: SIC 15 - 17</v>
          </cell>
          <cell r="I2596" t="str">
            <v>Road Construction</v>
          </cell>
          <cell r="J2596" t="str">
            <v>Construction</v>
          </cell>
          <cell r="L2596" t="str">
            <v>2002</v>
          </cell>
          <cell r="N2596">
            <v>40982</v>
          </cell>
        </row>
        <row r="2597">
          <cell r="A2597" t="str">
            <v>2311030070</v>
          </cell>
          <cell r="B2597" t="str">
            <v>Nonpoint</v>
          </cell>
          <cell r="C2597" t="str">
            <v>Construction: SIC 15 - 17 /Road Construction /Vehicle Traffic</v>
          </cell>
          <cell r="D2597" t="str">
            <v>Dust - Construction Dust</v>
          </cell>
          <cell r="G2597" t="str">
            <v>Industrial Processes</v>
          </cell>
          <cell r="H2597" t="str">
            <v>Construction: SIC 15 - 17</v>
          </cell>
          <cell r="I2597" t="str">
            <v>Road Construction</v>
          </cell>
          <cell r="J2597" t="str">
            <v>Vehicle Traffic</v>
          </cell>
          <cell r="L2597" t="str">
            <v>2002</v>
          </cell>
          <cell r="N2597">
            <v>40982</v>
          </cell>
        </row>
        <row r="2598">
          <cell r="A2598" t="str">
            <v>2311030080</v>
          </cell>
          <cell r="B2598" t="str">
            <v>Nonpoint</v>
          </cell>
          <cell r="C2598" t="str">
            <v>Construction: SIC 15 - 17 /Road Construction /Welding Operations</v>
          </cell>
          <cell r="D2598" t="str">
            <v>Dust - Construction Dust</v>
          </cell>
          <cell r="G2598" t="str">
            <v>Industrial Processes</v>
          </cell>
          <cell r="H2598" t="str">
            <v>Construction: SIC 15 - 17</v>
          </cell>
          <cell r="I2598" t="str">
            <v>Road Construction</v>
          </cell>
          <cell r="J2598" t="str">
            <v>Welding Operations</v>
          </cell>
          <cell r="L2598" t="str">
            <v>2002</v>
          </cell>
          <cell r="N2598">
            <v>40982</v>
          </cell>
        </row>
        <row r="2599">
          <cell r="A2599" t="str">
            <v>2311030100</v>
          </cell>
          <cell r="B2599" t="str">
            <v>Nonpoint</v>
          </cell>
          <cell r="C2599" t="str">
            <v>Construction: SIC 15 - 17 /Road Construction /Wind Erosion</v>
          </cell>
          <cell r="D2599" t="str">
            <v>Dust - Construction Dust</v>
          </cell>
          <cell r="G2599" t="str">
            <v>Industrial Processes</v>
          </cell>
          <cell r="H2599" t="str">
            <v>Construction: SIC 15 - 17</v>
          </cell>
          <cell r="I2599" t="str">
            <v>Road Construction</v>
          </cell>
          <cell r="J2599" t="str">
            <v>Wind Erosion</v>
          </cell>
          <cell r="L2599" t="str">
            <v>2002</v>
          </cell>
          <cell r="N2599">
            <v>40982</v>
          </cell>
        </row>
        <row r="2600">
          <cell r="A2600" t="str">
            <v>2311040000</v>
          </cell>
          <cell r="B2600" t="str">
            <v>Nonpoint</v>
          </cell>
          <cell r="C2600" t="str">
            <v>Construction: SIC 15 - 17 /Special Trade Construction /Total</v>
          </cell>
          <cell r="D2600" t="str">
            <v>Dust - Construction Dust</v>
          </cell>
          <cell r="E2600" t="str">
            <v>Construction</v>
          </cell>
          <cell r="F2600" t="str">
            <v>B4A</v>
          </cell>
          <cell r="G2600" t="str">
            <v>Industrial Processes</v>
          </cell>
          <cell r="H2600" t="str">
            <v>Construction: SIC 15 - 17</v>
          </cell>
          <cell r="I2600" t="str">
            <v>Special Trade Construction</v>
          </cell>
          <cell r="J2600" t="str">
            <v>Total</v>
          </cell>
          <cell r="N2600">
            <v>40982</v>
          </cell>
        </row>
        <row r="2601">
          <cell r="A2601" t="str">
            <v>2311040080</v>
          </cell>
          <cell r="B2601" t="str">
            <v>Nonpoint</v>
          </cell>
          <cell r="C2601" t="str">
            <v>Construction: SIC 15 - 17 /Special Trade Construction /Welding Operations</v>
          </cell>
          <cell r="D2601" t="str">
            <v>Dust - Construction Dust</v>
          </cell>
          <cell r="G2601" t="str">
            <v>Industrial Processes</v>
          </cell>
          <cell r="H2601" t="str">
            <v>Construction: SIC 15 - 17</v>
          </cell>
          <cell r="I2601" t="str">
            <v>Special Trade Construction</v>
          </cell>
          <cell r="J2601" t="str">
            <v>Welding Operations</v>
          </cell>
          <cell r="L2601" t="str">
            <v>2002</v>
          </cell>
          <cell r="N2601">
            <v>40982</v>
          </cell>
        </row>
        <row r="2602">
          <cell r="A2602" t="str">
            <v>2311040100</v>
          </cell>
          <cell r="B2602" t="str">
            <v>Nonpoint</v>
          </cell>
          <cell r="C2602" t="str">
            <v>Construction: SIC 15 - 17 /Special Trade Construction /Wind Erosion</v>
          </cell>
          <cell r="D2602" t="str">
            <v>Dust - Construction Dust</v>
          </cell>
          <cell r="G2602" t="str">
            <v>Industrial Processes</v>
          </cell>
          <cell r="H2602" t="str">
            <v>Construction: SIC 15 - 17</v>
          </cell>
          <cell r="I2602" t="str">
            <v>Special Trade Construction</v>
          </cell>
          <cell r="J2602" t="str">
            <v>Wind Erosion</v>
          </cell>
          <cell r="L2602" t="str">
            <v>2002</v>
          </cell>
          <cell r="N2602">
            <v>40982</v>
          </cell>
        </row>
        <row r="2603">
          <cell r="A2603" t="str">
            <v>2312000000</v>
          </cell>
          <cell r="B2603" t="str">
            <v>Nonpoint</v>
          </cell>
          <cell r="C2603" t="str">
            <v>Machinery /All Processes /Total</v>
          </cell>
          <cell r="D2603" t="str">
            <v>Industrial Processes - NEC</v>
          </cell>
          <cell r="E2603" t="str">
            <v>Machinery</v>
          </cell>
          <cell r="F2603" t="str">
            <v>A</v>
          </cell>
          <cell r="G2603" t="str">
            <v>Industrial Processes</v>
          </cell>
          <cell r="H2603" t="str">
            <v>Machinery: SIC 35</v>
          </cell>
          <cell r="I2603" t="str">
            <v>All Processes</v>
          </cell>
          <cell r="J2603" t="str">
            <v>Total</v>
          </cell>
          <cell r="N2603">
            <v>40982</v>
          </cell>
        </row>
        <row r="2604">
          <cell r="A2604" t="str">
            <v>2312050000</v>
          </cell>
          <cell r="B2604" t="str">
            <v>Nonpoint</v>
          </cell>
          <cell r="C2604" t="str">
            <v>Machinery /Metalworking Machinery: Tool &amp; Die Maker /Total</v>
          </cell>
          <cell r="D2604" t="str">
            <v>Industrial Processes - NEC</v>
          </cell>
          <cell r="E2604" t="str">
            <v>Machinery</v>
          </cell>
          <cell r="F2604" t="str">
            <v>B</v>
          </cell>
          <cell r="G2604" t="str">
            <v>Industrial Processes</v>
          </cell>
          <cell r="H2604" t="str">
            <v>Machinery: SIC 35</v>
          </cell>
          <cell r="I2604" t="str">
            <v>Metalworking Machinery: Tool and Die Maker</v>
          </cell>
          <cell r="J2604" t="str">
            <v>Total</v>
          </cell>
          <cell r="N2604">
            <v>40982</v>
          </cell>
        </row>
        <row r="2605">
          <cell r="A2605" t="str">
            <v>2325000000</v>
          </cell>
          <cell r="B2605" t="str">
            <v>Nonpoint</v>
          </cell>
          <cell r="C2605" t="str">
            <v>Mining &amp;Quarrying /All Processes /Total</v>
          </cell>
          <cell r="D2605" t="str">
            <v>Industrial Processes - Mining</v>
          </cell>
          <cell r="G2605" t="str">
            <v>Industrial Processes</v>
          </cell>
          <cell r="H2605" t="str">
            <v>Mining and Quarrying: SIC 14</v>
          </cell>
          <cell r="I2605" t="str">
            <v>All Processes</v>
          </cell>
          <cell r="J2605" t="str">
            <v>Total</v>
          </cell>
          <cell r="N2605">
            <v>40982</v>
          </cell>
        </row>
        <row r="2606">
          <cell r="A2606" t="str">
            <v>2325010000</v>
          </cell>
          <cell r="B2606" t="str">
            <v>Nonpoint</v>
          </cell>
          <cell r="C2606" t="str">
            <v>Mining &amp;Quarrying /Dimension Stone /Total</v>
          </cell>
          <cell r="D2606" t="str">
            <v>Industrial Processes - Mining</v>
          </cell>
          <cell r="G2606" t="str">
            <v>Industrial Processes</v>
          </cell>
          <cell r="H2606" t="str">
            <v>Mining and Quarrying: SIC 14</v>
          </cell>
          <cell r="I2606" t="str">
            <v>Dimension Stone</v>
          </cell>
          <cell r="J2606" t="str">
            <v>Total</v>
          </cell>
          <cell r="N2606">
            <v>40982</v>
          </cell>
        </row>
        <row r="2607">
          <cell r="A2607" t="str">
            <v>2325020000</v>
          </cell>
          <cell r="B2607" t="str">
            <v>Nonpoint</v>
          </cell>
          <cell r="C2607" t="str">
            <v>Mining &amp;Quarrying /Crushed &amp; Broken Stone /Total</v>
          </cell>
          <cell r="D2607" t="str">
            <v>Industrial Processes - Mining</v>
          </cell>
          <cell r="G2607" t="str">
            <v>Industrial Processes</v>
          </cell>
          <cell r="H2607" t="str">
            <v>Mining and Quarrying: SIC 14</v>
          </cell>
          <cell r="I2607" t="str">
            <v>Crushed and Broken Stone</v>
          </cell>
          <cell r="J2607" t="str">
            <v>Total</v>
          </cell>
          <cell r="N2607">
            <v>40982</v>
          </cell>
        </row>
        <row r="2608">
          <cell r="A2608" t="str">
            <v>2325030000</v>
          </cell>
          <cell r="B2608" t="str">
            <v>Nonpoint</v>
          </cell>
          <cell r="C2608" t="str">
            <v>Mining &amp;Quarrying /Sand &amp; Gravel /Total</v>
          </cell>
          <cell r="D2608" t="str">
            <v>Industrial Processes - Mining</v>
          </cell>
          <cell r="G2608" t="str">
            <v>Industrial Processes</v>
          </cell>
          <cell r="H2608" t="str">
            <v>Mining and Quarrying: SIC 14</v>
          </cell>
          <cell r="I2608" t="str">
            <v>Sand and Gravel</v>
          </cell>
          <cell r="J2608" t="str">
            <v>Total</v>
          </cell>
          <cell r="N2608">
            <v>40982</v>
          </cell>
        </row>
        <row r="2609">
          <cell r="A2609" t="str">
            <v>2325040000</v>
          </cell>
          <cell r="B2609" t="str">
            <v>Nonpoint</v>
          </cell>
          <cell r="C2609" t="str">
            <v>Mining &amp;Quarrying /Clay, Ceramic, &amp; Refractory /Total</v>
          </cell>
          <cell r="D2609" t="str">
            <v>Industrial Processes - Mining</v>
          </cell>
          <cell r="G2609" t="str">
            <v>Industrial Processes</v>
          </cell>
          <cell r="H2609" t="str">
            <v>Mining and Quarrying: SIC 14</v>
          </cell>
          <cell r="I2609" t="str">
            <v>Clay, Ceramic, and Refractory</v>
          </cell>
          <cell r="J2609" t="str">
            <v>Total</v>
          </cell>
          <cell r="N2609">
            <v>40982</v>
          </cell>
        </row>
        <row r="2610">
          <cell r="A2610" t="str">
            <v>2325050000</v>
          </cell>
          <cell r="B2610" t="str">
            <v>Nonpoint</v>
          </cell>
          <cell r="C2610" t="str">
            <v>Mining &amp;Quarrying /Chemical &amp; Fertilizer Materials /Total</v>
          </cell>
          <cell r="D2610" t="str">
            <v>Industrial Processes - Mining</v>
          </cell>
          <cell r="G2610" t="str">
            <v>Industrial Processes</v>
          </cell>
          <cell r="H2610" t="str">
            <v>Mining and Quarrying: SIC 14</v>
          </cell>
          <cell r="I2610" t="str">
            <v>Chemical and Fertilizer Materials</v>
          </cell>
          <cell r="J2610" t="str">
            <v>Total</v>
          </cell>
          <cell r="N2610">
            <v>40982</v>
          </cell>
        </row>
        <row r="2611">
          <cell r="A2611" t="str">
            <v>2325060000</v>
          </cell>
          <cell r="B2611" t="str">
            <v>Nonpoint</v>
          </cell>
          <cell r="C2611" t="str">
            <v>Mining &amp;Quarrying /Lead Ore Mining &amp; Milling/Total</v>
          </cell>
          <cell r="D2611" t="str">
            <v>Industrial Processes - Mining</v>
          </cell>
          <cell r="G2611" t="str">
            <v>Industrial Processes</v>
          </cell>
          <cell r="H2611" t="str">
            <v>Mining and Quarrying: SIC 10</v>
          </cell>
          <cell r="I2611" t="str">
            <v>Lead Ore Mining and Milling</v>
          </cell>
          <cell r="J2611" t="str">
            <v>Total</v>
          </cell>
          <cell r="N2611">
            <v>41113</v>
          </cell>
          <cell r="O2611" t="str">
            <v>lead quarry operations. Excludes lead ore handling (not milling) that occurs at the smelters is reported under the point source SCC 30301011 and 30301013. requested by Missouri May 2012.</v>
          </cell>
        </row>
        <row r="2612">
          <cell r="A2612" t="str">
            <v>2390001000</v>
          </cell>
          <cell r="B2612" t="str">
            <v>Nonpoint</v>
          </cell>
          <cell r="C2612" t="str">
            <v>In-process Fuel Use /Anthracite Coal /Total</v>
          </cell>
          <cell r="D2612" t="str">
            <v>Industrial Processes - NEC</v>
          </cell>
          <cell r="G2612" t="str">
            <v>Industrial Processes</v>
          </cell>
          <cell r="H2612" t="str">
            <v>In-process Fuel Use</v>
          </cell>
          <cell r="I2612" t="str">
            <v>Anthracite Coal</v>
          </cell>
          <cell r="J2612" t="str">
            <v>Total</v>
          </cell>
          <cell r="N2612">
            <v>40982</v>
          </cell>
        </row>
        <row r="2613">
          <cell r="A2613" t="str">
            <v>2390002000</v>
          </cell>
          <cell r="B2613" t="str">
            <v>Nonpoint</v>
          </cell>
          <cell r="C2613" t="str">
            <v>In-process Fuel Use /Bituminous/Subbituminous Coal /Total</v>
          </cell>
          <cell r="D2613" t="str">
            <v>Industrial Processes - NEC</v>
          </cell>
          <cell r="G2613" t="str">
            <v>Industrial Processes</v>
          </cell>
          <cell r="H2613" t="str">
            <v>In-process Fuel Use</v>
          </cell>
          <cell r="I2613" t="str">
            <v>Bituminous/Subbituminous Coal</v>
          </cell>
          <cell r="J2613" t="str">
            <v>Total</v>
          </cell>
          <cell r="N2613">
            <v>40982</v>
          </cell>
        </row>
        <row r="2614">
          <cell r="A2614" t="str">
            <v>2390004000</v>
          </cell>
          <cell r="B2614" t="str">
            <v>Nonpoint</v>
          </cell>
          <cell r="C2614" t="str">
            <v>In-process Fuel Use /Distillate Oil /Total</v>
          </cell>
          <cell r="D2614" t="str">
            <v>Industrial Processes - NEC</v>
          </cell>
          <cell r="G2614" t="str">
            <v>Industrial Processes</v>
          </cell>
          <cell r="H2614" t="str">
            <v>In-process Fuel Use</v>
          </cell>
          <cell r="I2614" t="str">
            <v>Distillate Oil</v>
          </cell>
          <cell r="J2614" t="str">
            <v>Total</v>
          </cell>
          <cell r="N2614">
            <v>40982</v>
          </cell>
        </row>
        <row r="2615">
          <cell r="A2615" t="str">
            <v>2390005000</v>
          </cell>
          <cell r="B2615" t="str">
            <v>Nonpoint</v>
          </cell>
          <cell r="C2615" t="str">
            <v>In-process Fuel Use /Residual Oil /Total</v>
          </cell>
          <cell r="D2615" t="str">
            <v>Industrial Processes - NEC</v>
          </cell>
          <cell r="G2615" t="str">
            <v>Industrial Processes</v>
          </cell>
          <cell r="H2615" t="str">
            <v>In-process Fuel Use</v>
          </cell>
          <cell r="I2615" t="str">
            <v>Residual Oil</v>
          </cell>
          <cell r="J2615" t="str">
            <v>Total</v>
          </cell>
          <cell r="N2615">
            <v>40982</v>
          </cell>
        </row>
        <row r="2616">
          <cell r="A2616" t="str">
            <v>2390006000</v>
          </cell>
          <cell r="B2616" t="str">
            <v>Nonpoint</v>
          </cell>
          <cell r="C2616" t="str">
            <v>In-process Fuel Use /Natural Gas /Total</v>
          </cell>
          <cell r="D2616" t="str">
            <v>Industrial Processes - NEC</v>
          </cell>
          <cell r="G2616" t="str">
            <v>Industrial Processes</v>
          </cell>
          <cell r="H2616" t="str">
            <v>In-process Fuel Use</v>
          </cell>
          <cell r="I2616" t="str">
            <v>Natural Gas</v>
          </cell>
          <cell r="J2616" t="str">
            <v>Total</v>
          </cell>
          <cell r="N2616">
            <v>40982</v>
          </cell>
        </row>
        <row r="2617">
          <cell r="A2617" t="str">
            <v>2390007000</v>
          </cell>
          <cell r="B2617" t="str">
            <v>Nonpoint</v>
          </cell>
          <cell r="C2617" t="str">
            <v>In-process Fuel Use /Liquified Petroleum Gas /Total</v>
          </cell>
          <cell r="D2617" t="str">
            <v>Industrial Processes - NEC</v>
          </cell>
          <cell r="G2617" t="str">
            <v>Industrial Processes</v>
          </cell>
          <cell r="H2617" t="str">
            <v>In-process Fuel Use</v>
          </cell>
          <cell r="I2617" t="str">
            <v>Liquified Petroleum Gas (LPG)</v>
          </cell>
          <cell r="J2617" t="str">
            <v>Total</v>
          </cell>
          <cell r="N2617">
            <v>40982</v>
          </cell>
        </row>
        <row r="2618">
          <cell r="A2618" t="str">
            <v>2390008000</v>
          </cell>
          <cell r="B2618" t="str">
            <v>Nonpoint</v>
          </cell>
          <cell r="C2618" t="str">
            <v>In-process Fuel Use /Wood /Total</v>
          </cell>
          <cell r="D2618" t="str">
            <v>Industrial Processes - NEC</v>
          </cell>
          <cell r="G2618" t="str">
            <v>Industrial Processes</v>
          </cell>
          <cell r="H2618" t="str">
            <v>In-process Fuel Use</v>
          </cell>
          <cell r="I2618" t="str">
            <v>Wood</v>
          </cell>
          <cell r="J2618" t="str">
            <v>Total</v>
          </cell>
          <cell r="N2618">
            <v>40982</v>
          </cell>
        </row>
        <row r="2619">
          <cell r="A2619" t="str">
            <v>2390009000</v>
          </cell>
          <cell r="B2619" t="str">
            <v>Nonpoint</v>
          </cell>
          <cell r="C2619" t="str">
            <v>In-process Fuel Use /Coke /Total</v>
          </cell>
          <cell r="D2619" t="str">
            <v>Industrial Processes - NEC</v>
          </cell>
          <cell r="G2619" t="str">
            <v>Industrial Processes</v>
          </cell>
          <cell r="H2619" t="str">
            <v>In-process Fuel Use</v>
          </cell>
          <cell r="I2619" t="str">
            <v>Coke</v>
          </cell>
          <cell r="J2619" t="str">
            <v>Total</v>
          </cell>
          <cell r="N2619">
            <v>40982</v>
          </cell>
        </row>
        <row r="2620">
          <cell r="A2620" t="str">
            <v>2390010000</v>
          </cell>
          <cell r="B2620" t="str">
            <v>Nonpoint</v>
          </cell>
          <cell r="C2620" t="str">
            <v>In-process Fuel Use /Process Gas /Total</v>
          </cell>
          <cell r="D2620" t="str">
            <v>Industrial Processes - NEC</v>
          </cell>
          <cell r="G2620" t="str">
            <v>Industrial Processes</v>
          </cell>
          <cell r="H2620" t="str">
            <v>In-process Fuel Use</v>
          </cell>
          <cell r="I2620" t="str">
            <v>Process Gas</v>
          </cell>
          <cell r="J2620" t="str">
            <v>Total</v>
          </cell>
          <cell r="N2620">
            <v>40982</v>
          </cell>
        </row>
        <row r="2621">
          <cell r="A2621" t="str">
            <v>2399000000</v>
          </cell>
          <cell r="B2621" t="str">
            <v>Nonpoint</v>
          </cell>
          <cell r="C2621" t="str">
            <v>Industrial Processes: NEC /Industrial Processes: NEC /Total</v>
          </cell>
          <cell r="D2621" t="str">
            <v>Industrial Processes - NEC</v>
          </cell>
          <cell r="G2621" t="str">
            <v>Industrial Processes</v>
          </cell>
          <cell r="H2621" t="str">
            <v>Industrial Processes: NEC</v>
          </cell>
          <cell r="I2621" t="str">
            <v>Industrial Processes: NEC</v>
          </cell>
          <cell r="J2621" t="str">
            <v>Total</v>
          </cell>
          <cell r="N2621">
            <v>40982</v>
          </cell>
        </row>
        <row r="2622">
          <cell r="A2622" t="str">
            <v>2399010000</v>
          </cell>
          <cell r="B2622" t="str">
            <v>Nonpoint</v>
          </cell>
          <cell r="C2622" t="str">
            <v>Industrial Refrigeration /Refrigerant Losses /All Processes</v>
          </cell>
          <cell r="D2622" t="str">
            <v>Industrial Processes - NEC</v>
          </cell>
          <cell r="G2622" t="str">
            <v>Industrial Processes</v>
          </cell>
          <cell r="H2622" t="str">
            <v>Industrial Refrigeration</v>
          </cell>
          <cell r="I2622" t="str">
            <v>Refrigerant Losses</v>
          </cell>
          <cell r="J2622" t="str">
            <v>All Processes</v>
          </cell>
          <cell r="N2622">
            <v>40982</v>
          </cell>
        </row>
        <row r="2623">
          <cell r="A2623" t="str">
            <v>2401001000</v>
          </cell>
          <cell r="B2623" t="str">
            <v>Nonpoint</v>
          </cell>
          <cell r="C2623" t="str">
            <v>Surface Coating /Architectural Coatings /Total: All Solvent Types</v>
          </cell>
          <cell r="D2623" t="str">
            <v>Solvent - Non-Industrial Surface Coating</v>
          </cell>
          <cell r="G2623" t="str">
            <v>Solvent Utilization</v>
          </cell>
          <cell r="H2623" t="str">
            <v>Surface Coating</v>
          </cell>
          <cell r="I2623" t="str">
            <v>Architectural Coatings</v>
          </cell>
          <cell r="J2623" t="str">
            <v>Total: All Solvent Types</v>
          </cell>
          <cell r="N2623">
            <v>40982</v>
          </cell>
        </row>
        <row r="2624">
          <cell r="A2624" t="str">
            <v>2401001001</v>
          </cell>
          <cell r="B2624" t="str">
            <v>Nonpoint</v>
          </cell>
          <cell r="C2624" t="str">
            <v>Surface Coating /Architectural Coatings /Flat Paints</v>
          </cell>
          <cell r="D2624" t="str">
            <v>Solvent - Non-Industrial Surface Coating</v>
          </cell>
          <cell r="G2624" t="str">
            <v>Solvent Utilization</v>
          </cell>
          <cell r="H2624" t="str">
            <v>Surface Coating</v>
          </cell>
          <cell r="I2624" t="str">
            <v>Architectural Coatings</v>
          </cell>
          <cell r="J2624" t="str">
            <v>Flat Paints</v>
          </cell>
          <cell r="M2624">
            <v>37307</v>
          </cell>
          <cell r="N2624">
            <v>40982</v>
          </cell>
        </row>
        <row r="2625">
          <cell r="A2625" t="str">
            <v>2401001005</v>
          </cell>
          <cell r="B2625" t="str">
            <v>Nonpoint</v>
          </cell>
          <cell r="C2625" t="str">
            <v>Surface Coating /Architectural Coatings /Nonflat Paints - Low and Medium Gloss</v>
          </cell>
          <cell r="D2625" t="str">
            <v>Solvent - Non-Industrial Surface Coating</v>
          </cell>
          <cell r="G2625" t="str">
            <v>Solvent Utilization</v>
          </cell>
          <cell r="H2625" t="str">
            <v>Surface Coating</v>
          </cell>
          <cell r="I2625" t="str">
            <v>Architectural Coatings</v>
          </cell>
          <cell r="J2625" t="str">
            <v>Nonflat Paints - Low and Medium Gloss</v>
          </cell>
          <cell r="M2625">
            <v>37307</v>
          </cell>
          <cell r="N2625">
            <v>40982</v>
          </cell>
        </row>
        <row r="2626">
          <cell r="A2626" t="str">
            <v>2401001006</v>
          </cell>
          <cell r="B2626" t="str">
            <v>Nonpoint</v>
          </cell>
          <cell r="C2626" t="str">
            <v>Surface Coating /Architectural Coatings /Nonflat Paints - High Gloss</v>
          </cell>
          <cell r="D2626" t="str">
            <v>Solvent - Non-Industrial Surface Coating</v>
          </cell>
          <cell r="G2626" t="str">
            <v>Solvent Utilization</v>
          </cell>
          <cell r="H2626" t="str">
            <v>Surface Coating</v>
          </cell>
          <cell r="I2626" t="str">
            <v>Architectural Coatings</v>
          </cell>
          <cell r="J2626" t="str">
            <v>Nonflat Paints - High Gloss</v>
          </cell>
          <cell r="M2626">
            <v>37307</v>
          </cell>
          <cell r="N2626">
            <v>40982</v>
          </cell>
        </row>
        <row r="2627">
          <cell r="A2627" t="str">
            <v>2401001010</v>
          </cell>
          <cell r="B2627" t="str">
            <v>Nonpoint</v>
          </cell>
          <cell r="C2627" t="str">
            <v>Surface Coating /Architectural Coatings /Primers, Sealers, and Undercoaters</v>
          </cell>
          <cell r="D2627" t="str">
            <v>Solvent - Non-Industrial Surface Coating</v>
          </cell>
          <cell r="G2627" t="str">
            <v>Solvent Utilization</v>
          </cell>
          <cell r="H2627" t="str">
            <v>Surface Coating</v>
          </cell>
          <cell r="I2627" t="str">
            <v>Architectural Coatings</v>
          </cell>
          <cell r="J2627" t="str">
            <v>Primers, Sealers, and Undercoaters</v>
          </cell>
          <cell r="M2627">
            <v>37307</v>
          </cell>
          <cell r="N2627">
            <v>40982</v>
          </cell>
        </row>
        <row r="2628">
          <cell r="A2628" t="str">
            <v>2401001011</v>
          </cell>
          <cell r="B2628" t="str">
            <v>Nonpoint</v>
          </cell>
          <cell r="C2628" t="str">
            <v>Surface Coating /Architectural Coatings /Quick Dry - Primers, Sealers, and Undercoaters</v>
          </cell>
          <cell r="D2628" t="str">
            <v>Solvent - Non-Industrial Surface Coating</v>
          </cell>
          <cell r="G2628" t="str">
            <v>Solvent Utilization</v>
          </cell>
          <cell r="H2628" t="str">
            <v>Surface Coating</v>
          </cell>
          <cell r="I2628" t="str">
            <v>Architectural Coatings</v>
          </cell>
          <cell r="J2628" t="str">
            <v>Quick Dry - Primers, Sealers, and Undercoaters</v>
          </cell>
          <cell r="M2628">
            <v>37307</v>
          </cell>
          <cell r="N2628">
            <v>40982</v>
          </cell>
        </row>
        <row r="2629">
          <cell r="A2629" t="str">
            <v>2401001015</v>
          </cell>
          <cell r="B2629" t="str">
            <v>Nonpoint</v>
          </cell>
          <cell r="C2629" t="str">
            <v>Surface Coating /Architectural Coatings /Stains - Semi-transparent</v>
          </cell>
          <cell r="D2629" t="str">
            <v>Solvent - Non-Industrial Surface Coating</v>
          </cell>
          <cell r="G2629" t="str">
            <v>Solvent Utilization</v>
          </cell>
          <cell r="H2629" t="str">
            <v>Surface Coating</v>
          </cell>
          <cell r="I2629" t="str">
            <v>Architectural Coatings</v>
          </cell>
          <cell r="J2629" t="str">
            <v>Stains - Semi-transparent</v>
          </cell>
          <cell r="M2629">
            <v>37307</v>
          </cell>
          <cell r="N2629">
            <v>40982</v>
          </cell>
        </row>
        <row r="2630">
          <cell r="A2630" t="str">
            <v>2401001020</v>
          </cell>
          <cell r="B2630" t="str">
            <v>Nonpoint</v>
          </cell>
          <cell r="C2630" t="str">
            <v>Surface Coating /Architectural Coatings /Quick Dry - Enamels</v>
          </cell>
          <cell r="D2630" t="str">
            <v>Solvent - Non-Industrial Surface Coating</v>
          </cell>
          <cell r="G2630" t="str">
            <v>Solvent Utilization</v>
          </cell>
          <cell r="H2630" t="str">
            <v>Surface Coating</v>
          </cell>
          <cell r="I2630" t="str">
            <v>Architectural Coatings</v>
          </cell>
          <cell r="J2630" t="str">
            <v>Quick Dry - Enamels</v>
          </cell>
          <cell r="M2630">
            <v>37307</v>
          </cell>
          <cell r="N2630">
            <v>40982</v>
          </cell>
        </row>
        <row r="2631">
          <cell r="A2631" t="str">
            <v>2401001025</v>
          </cell>
          <cell r="B2631" t="str">
            <v>Nonpoint</v>
          </cell>
          <cell r="C2631" t="str">
            <v>Surface Coating /Architectural Coatings /Lacquers - Clear</v>
          </cell>
          <cell r="D2631" t="str">
            <v>Solvent - Non-Industrial Surface Coating</v>
          </cell>
          <cell r="G2631" t="str">
            <v>Solvent Utilization</v>
          </cell>
          <cell r="H2631" t="str">
            <v>Surface Coating</v>
          </cell>
          <cell r="I2631" t="str">
            <v>Architectural Coatings</v>
          </cell>
          <cell r="J2631" t="str">
            <v>Lacquers - Clear</v>
          </cell>
          <cell r="M2631">
            <v>37307</v>
          </cell>
          <cell r="N2631">
            <v>40982</v>
          </cell>
        </row>
        <row r="2632">
          <cell r="A2632" t="str">
            <v>2401001030</v>
          </cell>
          <cell r="B2632" t="str">
            <v>Nonpoint</v>
          </cell>
          <cell r="C2632" t="str">
            <v>Surface Coating /Architectural Coatings /Acetone</v>
          </cell>
          <cell r="D2632" t="str">
            <v>Solvent - Non-Industrial Surface Coating</v>
          </cell>
          <cell r="G2632" t="str">
            <v>Solvent Utilization</v>
          </cell>
          <cell r="H2632" t="str">
            <v>Surface Coating</v>
          </cell>
          <cell r="I2632" t="str">
            <v>Architectural Coatings</v>
          </cell>
          <cell r="J2632" t="str">
            <v>Acetone</v>
          </cell>
          <cell r="L2632" t="str">
            <v>1999</v>
          </cell>
          <cell r="N2632">
            <v>40982</v>
          </cell>
        </row>
        <row r="2633">
          <cell r="A2633" t="str">
            <v>2401001050</v>
          </cell>
          <cell r="B2633" t="str">
            <v>Nonpoint</v>
          </cell>
          <cell r="C2633" t="str">
            <v>Surface Coating /Architectural Coatings /All Other Architectural Categories</v>
          </cell>
          <cell r="D2633" t="str">
            <v>Solvent - Non-Industrial Surface Coating</v>
          </cell>
          <cell r="G2633" t="str">
            <v>Solvent Utilization</v>
          </cell>
          <cell r="H2633" t="str">
            <v>Surface Coating</v>
          </cell>
          <cell r="I2633" t="str">
            <v>Architectural Coatings</v>
          </cell>
          <cell r="J2633" t="str">
            <v>All Other Architectural Categories</v>
          </cell>
          <cell r="M2633">
            <v>37307</v>
          </cell>
          <cell r="N2633">
            <v>40982</v>
          </cell>
        </row>
        <row r="2634">
          <cell r="A2634" t="str">
            <v>2401001055</v>
          </cell>
          <cell r="B2634" t="str">
            <v>Nonpoint</v>
          </cell>
          <cell r="C2634" t="str">
            <v>Surface Coating /Architectural Coatings /Butyl Acetate</v>
          </cell>
          <cell r="D2634" t="str">
            <v>Solvent - Non-Industrial Surface Coating</v>
          </cell>
          <cell r="G2634" t="str">
            <v>Solvent Utilization</v>
          </cell>
          <cell r="H2634" t="str">
            <v>Surface Coating</v>
          </cell>
          <cell r="I2634" t="str">
            <v>Architectural Coatings</v>
          </cell>
          <cell r="J2634" t="str">
            <v>Butyl Acetate</v>
          </cell>
          <cell r="L2634" t="str">
            <v>1999</v>
          </cell>
          <cell r="N2634">
            <v>40982</v>
          </cell>
        </row>
        <row r="2635">
          <cell r="A2635" t="str">
            <v>2401001060</v>
          </cell>
          <cell r="B2635" t="str">
            <v>Nonpoint</v>
          </cell>
          <cell r="C2635" t="str">
            <v>Surface Coating /Architectural Coatings /Butyl Alcohols: All Types</v>
          </cell>
          <cell r="D2635" t="str">
            <v>Solvent - Non-Industrial Surface Coating</v>
          </cell>
          <cell r="G2635" t="str">
            <v>Solvent Utilization</v>
          </cell>
          <cell r="H2635" t="str">
            <v>Surface Coating</v>
          </cell>
          <cell r="I2635" t="str">
            <v>Architectural Coatings</v>
          </cell>
          <cell r="J2635" t="str">
            <v>Butyl Alcohols: All Types</v>
          </cell>
          <cell r="L2635" t="str">
            <v>1999</v>
          </cell>
          <cell r="N2635">
            <v>40982</v>
          </cell>
        </row>
        <row r="2636">
          <cell r="A2636" t="str">
            <v>2401001065</v>
          </cell>
          <cell r="B2636" t="str">
            <v>Nonpoint</v>
          </cell>
          <cell r="C2636" t="str">
            <v>Surface Coating /Architectural Coatings /n-Butyl Alcohol</v>
          </cell>
          <cell r="D2636" t="str">
            <v>Solvent - Non-Industrial Surface Coating</v>
          </cell>
          <cell r="G2636" t="str">
            <v>Solvent Utilization</v>
          </cell>
          <cell r="H2636" t="str">
            <v>Surface Coating</v>
          </cell>
          <cell r="I2636" t="str">
            <v>Architectural Coatings</v>
          </cell>
          <cell r="J2636" t="str">
            <v>n-Butyl Alcohol</v>
          </cell>
          <cell r="L2636" t="str">
            <v>1999</v>
          </cell>
          <cell r="N2636">
            <v>40982</v>
          </cell>
        </row>
        <row r="2637">
          <cell r="A2637" t="str">
            <v>2401001070</v>
          </cell>
          <cell r="B2637" t="str">
            <v>Nonpoint</v>
          </cell>
          <cell r="C2637" t="str">
            <v>Surface Coating /Architectural Coatings /Isobutyl Alcohol</v>
          </cell>
          <cell r="D2637" t="str">
            <v>Solvent - Non-Industrial Surface Coating</v>
          </cell>
          <cell r="G2637" t="str">
            <v>Solvent Utilization</v>
          </cell>
          <cell r="H2637" t="str">
            <v>Surface Coating</v>
          </cell>
          <cell r="I2637" t="str">
            <v>Architectural Coatings</v>
          </cell>
          <cell r="J2637" t="str">
            <v>Isobutyl Alcohol</v>
          </cell>
          <cell r="L2637" t="str">
            <v>1999</v>
          </cell>
          <cell r="N2637">
            <v>40982</v>
          </cell>
        </row>
        <row r="2638">
          <cell r="A2638" t="str">
            <v>2401001125</v>
          </cell>
          <cell r="B2638" t="str">
            <v>Nonpoint</v>
          </cell>
          <cell r="C2638" t="str">
            <v>Surface Coating /Architectural Coatings /Diethylene Glycol Monobutyl Ether</v>
          </cell>
          <cell r="D2638" t="str">
            <v>Solvent - Non-Industrial Surface Coating</v>
          </cell>
          <cell r="G2638" t="str">
            <v>Solvent Utilization</v>
          </cell>
          <cell r="H2638" t="str">
            <v>Surface Coating</v>
          </cell>
          <cell r="I2638" t="str">
            <v>Architectural Coatings</v>
          </cell>
          <cell r="J2638" t="str">
            <v>Diethylene Glycol Monobutyl Ether</v>
          </cell>
          <cell r="L2638" t="str">
            <v>1999</v>
          </cell>
          <cell r="N2638">
            <v>40982</v>
          </cell>
        </row>
        <row r="2639">
          <cell r="A2639" t="str">
            <v>2401001130</v>
          </cell>
          <cell r="B2639" t="str">
            <v>Nonpoint</v>
          </cell>
          <cell r="C2639" t="str">
            <v>Surface Coating /Architectural Coatings /Diethylene Glycol Monoethyl Ether</v>
          </cell>
          <cell r="D2639" t="str">
            <v>Solvent - Non-Industrial Surface Coating</v>
          </cell>
          <cell r="G2639" t="str">
            <v>Solvent Utilization</v>
          </cell>
          <cell r="H2639" t="str">
            <v>Surface Coating</v>
          </cell>
          <cell r="I2639" t="str">
            <v>Architectural Coatings</v>
          </cell>
          <cell r="J2639" t="str">
            <v>Diethylene Glycol Monoethyl Ether</v>
          </cell>
          <cell r="L2639" t="str">
            <v>1999</v>
          </cell>
          <cell r="N2639">
            <v>40982</v>
          </cell>
        </row>
        <row r="2640">
          <cell r="A2640" t="str">
            <v>2401001135</v>
          </cell>
          <cell r="B2640" t="str">
            <v>Nonpoint</v>
          </cell>
          <cell r="C2640" t="str">
            <v>Surface Coating /Architectural Coatings /Diethylene Glycol Monomethyl Ether</v>
          </cell>
          <cell r="D2640" t="str">
            <v>Solvent - Non-Industrial Surface Coating</v>
          </cell>
          <cell r="G2640" t="str">
            <v>Solvent Utilization</v>
          </cell>
          <cell r="H2640" t="str">
            <v>Surface Coating</v>
          </cell>
          <cell r="I2640" t="str">
            <v>Architectural Coatings</v>
          </cell>
          <cell r="J2640" t="str">
            <v>Diethylene Glycol Monomethyl Ether</v>
          </cell>
          <cell r="L2640" t="str">
            <v>1999</v>
          </cell>
          <cell r="N2640">
            <v>40982</v>
          </cell>
        </row>
        <row r="2641">
          <cell r="A2641" t="str">
            <v>2401001170</v>
          </cell>
          <cell r="B2641" t="str">
            <v>Nonpoint</v>
          </cell>
          <cell r="C2641" t="str">
            <v>Surface Coating /Architectural Coatings /Ethyl Acetate</v>
          </cell>
          <cell r="D2641" t="str">
            <v>Solvent - Non-Industrial Surface Coating</v>
          </cell>
          <cell r="G2641" t="str">
            <v>Solvent Utilization</v>
          </cell>
          <cell r="H2641" t="str">
            <v>Surface Coating</v>
          </cell>
          <cell r="I2641" t="str">
            <v>Architectural Coatings</v>
          </cell>
          <cell r="J2641" t="str">
            <v>Ethyl Acetate</v>
          </cell>
          <cell r="L2641" t="str">
            <v>1999</v>
          </cell>
          <cell r="N2641">
            <v>40982</v>
          </cell>
        </row>
        <row r="2642">
          <cell r="A2642" t="str">
            <v>2401001200</v>
          </cell>
          <cell r="B2642" t="str">
            <v>Nonpoint</v>
          </cell>
          <cell r="C2642" t="str">
            <v>Surface Coating /Architectural Coatings /Ethylene Glycol Monoethyl Ether (2-Ethoxyethanol)</v>
          </cell>
          <cell r="D2642" t="str">
            <v>Solvent - Non-Industrial Surface Coating</v>
          </cell>
          <cell r="G2642" t="str">
            <v>Solvent Utilization</v>
          </cell>
          <cell r="H2642" t="str">
            <v>Surface Coating</v>
          </cell>
          <cell r="I2642" t="str">
            <v>Architectural Coatings</v>
          </cell>
          <cell r="J2642" t="str">
            <v>Ethylene Glycol Monoethyl Ether (2-Ethoxyethanol)</v>
          </cell>
          <cell r="L2642" t="str">
            <v>1999</v>
          </cell>
          <cell r="N2642">
            <v>40982</v>
          </cell>
        </row>
        <row r="2643">
          <cell r="A2643" t="str">
            <v>2401001210</v>
          </cell>
          <cell r="B2643" t="str">
            <v>Nonpoint</v>
          </cell>
          <cell r="C2643" t="str">
            <v>Surface Coating /Architectural Coatings /Ethylene Glycol Monomethyl Ether (2-Methoxyethanol)</v>
          </cell>
          <cell r="D2643" t="str">
            <v>Solvent - Non-Industrial Surface Coating</v>
          </cell>
          <cell r="G2643" t="str">
            <v>Solvent Utilization</v>
          </cell>
          <cell r="H2643" t="str">
            <v>Surface Coating</v>
          </cell>
          <cell r="I2643" t="str">
            <v>Architectural Coatings</v>
          </cell>
          <cell r="J2643" t="str">
            <v>Ethylene Glycol Monomethyl Ether (2-Methoxyethanol)</v>
          </cell>
          <cell r="L2643" t="str">
            <v>1999</v>
          </cell>
          <cell r="N2643">
            <v>40982</v>
          </cell>
        </row>
        <row r="2644">
          <cell r="A2644" t="str">
            <v>2401001215</v>
          </cell>
          <cell r="B2644" t="str">
            <v>Nonpoint</v>
          </cell>
          <cell r="C2644" t="str">
            <v>Surface Coating /Architectural Coatings /Ethylene Glycol Monobutyl Ether (2-Butoxyethanol)</v>
          </cell>
          <cell r="D2644" t="str">
            <v>Solvent - Non-Industrial Surface Coating</v>
          </cell>
          <cell r="G2644" t="str">
            <v>Solvent Utilization</v>
          </cell>
          <cell r="H2644" t="str">
            <v>Surface Coating</v>
          </cell>
          <cell r="I2644" t="str">
            <v>Architectural Coatings</v>
          </cell>
          <cell r="J2644" t="str">
            <v>Ethylene Glycol Monobutyl Ether (2-Butoxyethanol)</v>
          </cell>
          <cell r="L2644" t="str">
            <v>1999</v>
          </cell>
          <cell r="N2644">
            <v>40982</v>
          </cell>
        </row>
        <row r="2645">
          <cell r="A2645" t="str">
            <v>2401001235</v>
          </cell>
          <cell r="B2645" t="str">
            <v>Nonpoint</v>
          </cell>
          <cell r="C2645" t="str">
            <v>Surface Coating /Architectural Coatings /Glycol Ethers: All Types</v>
          </cell>
          <cell r="D2645" t="str">
            <v>Solvent - Non-Industrial Surface Coating</v>
          </cell>
          <cell r="G2645" t="str">
            <v>Solvent Utilization</v>
          </cell>
          <cell r="H2645" t="str">
            <v>Surface Coating</v>
          </cell>
          <cell r="I2645" t="str">
            <v>Architectural Coatings</v>
          </cell>
          <cell r="J2645" t="str">
            <v>Glycol Ethers: All Types</v>
          </cell>
          <cell r="L2645" t="str">
            <v>1999</v>
          </cell>
          <cell r="N2645">
            <v>40982</v>
          </cell>
        </row>
        <row r="2646">
          <cell r="A2646" t="str">
            <v>2401001250</v>
          </cell>
          <cell r="B2646" t="str">
            <v>Nonpoint</v>
          </cell>
          <cell r="C2646" t="str">
            <v>Surface Coating /Architectural Coatings /Isopropanol</v>
          </cell>
          <cell r="D2646" t="str">
            <v>Solvent - Non-Industrial Surface Coating</v>
          </cell>
          <cell r="G2646" t="str">
            <v>Solvent Utilization</v>
          </cell>
          <cell r="H2646" t="str">
            <v>Surface Coating</v>
          </cell>
          <cell r="I2646" t="str">
            <v>Architectural Coatings</v>
          </cell>
          <cell r="J2646" t="str">
            <v>Isopropanol</v>
          </cell>
          <cell r="L2646" t="str">
            <v>1999</v>
          </cell>
          <cell r="N2646">
            <v>40982</v>
          </cell>
        </row>
        <row r="2647">
          <cell r="A2647" t="str">
            <v>2401001275</v>
          </cell>
          <cell r="B2647" t="str">
            <v>Nonpoint</v>
          </cell>
          <cell r="C2647" t="str">
            <v>Surface Coating /Architectural Coatings /Methyl Ethyl Ketone</v>
          </cell>
          <cell r="D2647" t="str">
            <v>Solvent - Non-Industrial Surface Coating</v>
          </cell>
          <cell r="G2647" t="str">
            <v>Solvent Utilization</v>
          </cell>
          <cell r="H2647" t="str">
            <v>Surface Coating</v>
          </cell>
          <cell r="I2647" t="str">
            <v>Architectural Coatings</v>
          </cell>
          <cell r="J2647" t="str">
            <v>Methyl Ethyl Ketone</v>
          </cell>
          <cell r="L2647" t="str">
            <v>1999</v>
          </cell>
          <cell r="N2647">
            <v>40982</v>
          </cell>
        </row>
        <row r="2648">
          <cell r="A2648" t="str">
            <v>2401001285</v>
          </cell>
          <cell r="B2648" t="str">
            <v>Nonpoint</v>
          </cell>
          <cell r="C2648" t="str">
            <v>Surface Coating /Architectural Coatings /Methyl Isobutyl Ketone</v>
          </cell>
          <cell r="D2648" t="str">
            <v>Solvent - Non-Industrial Surface Coating</v>
          </cell>
          <cell r="G2648" t="str">
            <v>Solvent Utilization</v>
          </cell>
          <cell r="H2648" t="str">
            <v>Surface Coating</v>
          </cell>
          <cell r="I2648" t="str">
            <v>Architectural Coatings</v>
          </cell>
          <cell r="J2648" t="str">
            <v>Methyl Isobutyl Ketone</v>
          </cell>
          <cell r="L2648" t="str">
            <v>1999</v>
          </cell>
          <cell r="N2648">
            <v>40982</v>
          </cell>
        </row>
        <row r="2649">
          <cell r="A2649" t="str">
            <v>2401001370</v>
          </cell>
          <cell r="B2649" t="str">
            <v>Nonpoint</v>
          </cell>
          <cell r="C2649" t="str">
            <v>Surface Coating /Architectural Coatings /Special Naphthas</v>
          </cell>
          <cell r="D2649" t="str">
            <v>Solvent - Non-Industrial Surface Coating</v>
          </cell>
          <cell r="G2649" t="str">
            <v>Solvent Utilization</v>
          </cell>
          <cell r="H2649" t="str">
            <v>Surface Coating</v>
          </cell>
          <cell r="I2649" t="str">
            <v>Architectural Coatings</v>
          </cell>
          <cell r="J2649" t="str">
            <v>Special Naphthas</v>
          </cell>
          <cell r="L2649" t="str">
            <v>1999</v>
          </cell>
          <cell r="N2649">
            <v>40982</v>
          </cell>
        </row>
        <row r="2650">
          <cell r="A2650" t="str">
            <v>2401001999</v>
          </cell>
          <cell r="B2650" t="str">
            <v>Nonpoint</v>
          </cell>
          <cell r="C2650" t="str">
            <v>Surface Coating /Architectural Coatings /Solvents: NEC</v>
          </cell>
          <cell r="D2650" t="str">
            <v>Solvent - Non-Industrial Surface Coating</v>
          </cell>
          <cell r="G2650" t="str">
            <v>Solvent Utilization</v>
          </cell>
          <cell r="H2650" t="str">
            <v>Surface Coating</v>
          </cell>
          <cell r="I2650" t="str">
            <v>Architectural Coatings</v>
          </cell>
          <cell r="J2650" t="str">
            <v>Solvents: NEC</v>
          </cell>
          <cell r="K2650" t="str">
            <v>2401001000</v>
          </cell>
          <cell r="L2650" t="str">
            <v>1999</v>
          </cell>
          <cell r="N2650">
            <v>40982</v>
          </cell>
        </row>
        <row r="2651">
          <cell r="A2651" t="str">
            <v>2401002000</v>
          </cell>
          <cell r="B2651" t="str">
            <v>Nonpoint</v>
          </cell>
          <cell r="C2651" t="str">
            <v>Surface Coating /Architectural Coatings - Solvent-based /Total: All Solvent Types</v>
          </cell>
          <cell r="D2651" t="str">
            <v>Solvent - Non-Industrial Surface Coating</v>
          </cell>
          <cell r="G2651" t="str">
            <v>Solvent Utilization</v>
          </cell>
          <cell r="H2651" t="str">
            <v>Surface Coating</v>
          </cell>
          <cell r="I2651" t="str">
            <v>Architectural Coatings - Solvent-based</v>
          </cell>
          <cell r="J2651" t="str">
            <v>Total: All Solvent Types</v>
          </cell>
          <cell r="M2651">
            <v>36788</v>
          </cell>
          <cell r="N2651">
            <v>40982</v>
          </cell>
        </row>
        <row r="2652">
          <cell r="A2652" t="str">
            <v>2401003000</v>
          </cell>
          <cell r="B2652" t="str">
            <v>Nonpoint</v>
          </cell>
          <cell r="C2652" t="str">
            <v>Surface Coating /Architectural Coatings - Water-based /Total: All Solvent Types</v>
          </cell>
          <cell r="D2652" t="str">
            <v>Solvent - Non-Industrial Surface Coating</v>
          </cell>
          <cell r="G2652" t="str">
            <v>Solvent Utilization</v>
          </cell>
          <cell r="H2652" t="str">
            <v>Surface Coating</v>
          </cell>
          <cell r="I2652" t="str">
            <v>Architectural Coatings - Water-based</v>
          </cell>
          <cell r="J2652" t="str">
            <v>Total: All Solvent Types</v>
          </cell>
          <cell r="M2652">
            <v>36788</v>
          </cell>
          <cell r="N2652">
            <v>40982</v>
          </cell>
        </row>
        <row r="2653">
          <cell r="A2653" t="str">
            <v>2401005000</v>
          </cell>
          <cell r="B2653" t="str">
            <v>Nonpoint</v>
          </cell>
          <cell r="C2653" t="str">
            <v>Surface Coating /Auto Refinishing /Total: All Solvent Types</v>
          </cell>
          <cell r="D2653" t="str">
            <v>Solvent - Industrial Surface Coating &amp; Solvent Use</v>
          </cell>
          <cell r="G2653" t="str">
            <v>Solvent Utilization</v>
          </cell>
          <cell r="H2653" t="str">
            <v>Surface Coating</v>
          </cell>
          <cell r="I2653" t="str">
            <v>Auto Refinishing: SIC 7532</v>
          </cell>
          <cell r="J2653" t="str">
            <v>Total: All Solvent Types</v>
          </cell>
          <cell r="N2653">
            <v>40982</v>
          </cell>
        </row>
        <row r="2654">
          <cell r="A2654" t="str">
            <v>2401005030</v>
          </cell>
          <cell r="B2654" t="str">
            <v>Nonpoint</v>
          </cell>
          <cell r="C2654" t="str">
            <v>Surface Coating /Auto Refinishing /Acetone</v>
          </cell>
          <cell r="D2654" t="str">
            <v>Solvent - Industrial Surface Coating &amp; Solvent Use</v>
          </cell>
          <cell r="G2654" t="str">
            <v>Solvent Utilization</v>
          </cell>
          <cell r="H2654" t="str">
            <v>Surface Coating</v>
          </cell>
          <cell r="I2654" t="str">
            <v>Auto Refinishing: SIC 7532</v>
          </cell>
          <cell r="J2654" t="str">
            <v>Acetone</v>
          </cell>
          <cell r="L2654" t="str">
            <v>1999</v>
          </cell>
          <cell r="N2654">
            <v>40982</v>
          </cell>
        </row>
        <row r="2655">
          <cell r="A2655" t="str">
            <v>2401005055</v>
          </cell>
          <cell r="B2655" t="str">
            <v>Nonpoint</v>
          </cell>
          <cell r="C2655" t="str">
            <v>Surface Coating /Auto Refinishing /Butyl Acetate</v>
          </cell>
          <cell r="D2655" t="str">
            <v>Solvent - Industrial Surface Coating &amp; Solvent Use</v>
          </cell>
          <cell r="G2655" t="str">
            <v>Solvent Utilization</v>
          </cell>
          <cell r="H2655" t="str">
            <v>Surface Coating</v>
          </cell>
          <cell r="I2655" t="str">
            <v>Auto Refinishing: SIC 7532</v>
          </cell>
          <cell r="J2655" t="str">
            <v>Butyl Acetate</v>
          </cell>
          <cell r="L2655" t="str">
            <v>1999</v>
          </cell>
          <cell r="N2655">
            <v>40982</v>
          </cell>
        </row>
        <row r="2656">
          <cell r="A2656" t="str">
            <v>2401005060</v>
          </cell>
          <cell r="B2656" t="str">
            <v>Nonpoint</v>
          </cell>
          <cell r="C2656" t="str">
            <v>Surface Coating /Auto Refinishing /Butyl Alcohols: All Types</v>
          </cell>
          <cell r="D2656" t="str">
            <v>Solvent - Industrial Surface Coating &amp; Solvent Use</v>
          </cell>
          <cell r="G2656" t="str">
            <v>Solvent Utilization</v>
          </cell>
          <cell r="H2656" t="str">
            <v>Surface Coating</v>
          </cell>
          <cell r="I2656" t="str">
            <v>Auto Refinishing: SIC 7532</v>
          </cell>
          <cell r="J2656" t="str">
            <v>Butyl Alcohols: All Types</v>
          </cell>
          <cell r="L2656" t="str">
            <v>1999</v>
          </cell>
          <cell r="N2656">
            <v>40982</v>
          </cell>
        </row>
        <row r="2657">
          <cell r="A2657" t="str">
            <v>2401005065</v>
          </cell>
          <cell r="B2657" t="str">
            <v>Nonpoint</v>
          </cell>
          <cell r="C2657" t="str">
            <v>Surface Coating /Auto Refinishing /n-Butyl Alcohol</v>
          </cell>
          <cell r="D2657" t="str">
            <v>Solvent - Industrial Surface Coating &amp; Solvent Use</v>
          </cell>
          <cell r="G2657" t="str">
            <v>Solvent Utilization</v>
          </cell>
          <cell r="H2657" t="str">
            <v>Surface Coating</v>
          </cell>
          <cell r="I2657" t="str">
            <v>Auto Refinishing: SIC 7532</v>
          </cell>
          <cell r="J2657" t="str">
            <v>n-Butyl Alcohol</v>
          </cell>
          <cell r="L2657" t="str">
            <v>1999</v>
          </cell>
          <cell r="N2657">
            <v>40982</v>
          </cell>
        </row>
        <row r="2658">
          <cell r="A2658" t="str">
            <v>2401005070</v>
          </cell>
          <cell r="B2658" t="str">
            <v>Nonpoint</v>
          </cell>
          <cell r="C2658" t="str">
            <v>Surface Coating /Auto Refinishing /Isobutyl Alcohol</v>
          </cell>
          <cell r="D2658" t="str">
            <v>Solvent - Industrial Surface Coating &amp; Solvent Use</v>
          </cell>
          <cell r="G2658" t="str">
            <v>Solvent Utilization</v>
          </cell>
          <cell r="H2658" t="str">
            <v>Surface Coating</v>
          </cell>
          <cell r="I2658" t="str">
            <v>Auto Refinishing: SIC 7532</v>
          </cell>
          <cell r="J2658" t="str">
            <v>Isobutyl Alcohol</v>
          </cell>
          <cell r="L2658" t="str">
            <v>1999</v>
          </cell>
          <cell r="N2658">
            <v>40982</v>
          </cell>
        </row>
        <row r="2659">
          <cell r="A2659" t="str">
            <v>2401005125</v>
          </cell>
          <cell r="B2659" t="str">
            <v>Nonpoint</v>
          </cell>
          <cell r="C2659" t="str">
            <v>Surface Coating /Auto Refinishing /Diethylene Glycol Monobutyl Ether</v>
          </cell>
          <cell r="D2659" t="str">
            <v>Solvent - Industrial Surface Coating &amp; Solvent Use</v>
          </cell>
          <cell r="G2659" t="str">
            <v>Solvent Utilization</v>
          </cell>
          <cell r="H2659" t="str">
            <v>Surface Coating</v>
          </cell>
          <cell r="I2659" t="str">
            <v>Auto Refinishing: SIC 7532</v>
          </cell>
          <cell r="J2659" t="str">
            <v>Diethylene Glycol Monobutyl Ether</v>
          </cell>
          <cell r="L2659" t="str">
            <v>1999</v>
          </cell>
          <cell r="N2659">
            <v>40982</v>
          </cell>
        </row>
        <row r="2660">
          <cell r="A2660" t="str">
            <v>2401005130</v>
          </cell>
          <cell r="B2660" t="str">
            <v>Nonpoint</v>
          </cell>
          <cell r="C2660" t="str">
            <v>Surface Coating /Auto Refinishing /Diethylene Glycol Monoethyl Ether</v>
          </cell>
          <cell r="D2660" t="str">
            <v>Solvent - Industrial Surface Coating &amp; Solvent Use</v>
          </cell>
          <cell r="G2660" t="str">
            <v>Solvent Utilization</v>
          </cell>
          <cell r="H2660" t="str">
            <v>Surface Coating</v>
          </cell>
          <cell r="I2660" t="str">
            <v>Auto Refinishing: SIC 7532</v>
          </cell>
          <cell r="J2660" t="str">
            <v>Diethylene Glycol Monoethyl Ether</v>
          </cell>
          <cell r="L2660" t="str">
            <v>1999</v>
          </cell>
          <cell r="N2660">
            <v>40982</v>
          </cell>
        </row>
        <row r="2661">
          <cell r="A2661" t="str">
            <v>2401005135</v>
          </cell>
          <cell r="B2661" t="str">
            <v>Nonpoint</v>
          </cell>
          <cell r="C2661" t="str">
            <v>Surface Coating /Auto Refinishing /Diethylene Glycol Monomethyl Ether</v>
          </cell>
          <cell r="D2661" t="str">
            <v>Solvent - Industrial Surface Coating &amp; Solvent Use</v>
          </cell>
          <cell r="G2661" t="str">
            <v>Solvent Utilization</v>
          </cell>
          <cell r="H2661" t="str">
            <v>Surface Coating</v>
          </cell>
          <cell r="I2661" t="str">
            <v>Auto Refinishing: SIC 7532</v>
          </cell>
          <cell r="J2661" t="str">
            <v>Diethylene Glycol Monomethyl Ether</v>
          </cell>
          <cell r="L2661" t="str">
            <v>1999</v>
          </cell>
          <cell r="N2661">
            <v>40982</v>
          </cell>
        </row>
        <row r="2662">
          <cell r="A2662" t="str">
            <v>2401005170</v>
          </cell>
          <cell r="B2662" t="str">
            <v>Nonpoint</v>
          </cell>
          <cell r="C2662" t="str">
            <v>Surface Coating /Auto Refinishing /Ethyl Acetate</v>
          </cell>
          <cell r="D2662" t="str">
            <v>Solvent - Industrial Surface Coating &amp; Solvent Use</v>
          </cell>
          <cell r="G2662" t="str">
            <v>Solvent Utilization</v>
          </cell>
          <cell r="H2662" t="str">
            <v>Surface Coating</v>
          </cell>
          <cell r="I2662" t="str">
            <v>Auto Refinishing: SIC 7532</v>
          </cell>
          <cell r="J2662" t="str">
            <v>Ethyl Acetate</v>
          </cell>
          <cell r="L2662" t="str">
            <v>1999</v>
          </cell>
          <cell r="N2662">
            <v>40982</v>
          </cell>
        </row>
        <row r="2663">
          <cell r="A2663" t="str">
            <v>2401005200</v>
          </cell>
          <cell r="B2663" t="str">
            <v>Nonpoint</v>
          </cell>
          <cell r="C2663" t="str">
            <v>Surface Coating /Auto Refinishing /Ethylene Glycol Monoethyl Ether (2-Ethoxyethanol)</v>
          </cell>
          <cell r="D2663" t="str">
            <v>Solvent - Industrial Surface Coating &amp; Solvent Use</v>
          </cell>
          <cell r="G2663" t="str">
            <v>Solvent Utilization</v>
          </cell>
          <cell r="H2663" t="str">
            <v>Surface Coating</v>
          </cell>
          <cell r="I2663" t="str">
            <v>Auto Refinishing: SIC 7532</v>
          </cell>
          <cell r="J2663" t="str">
            <v>Ethylene Glycol Monoethyl Ether (2-Ethoxyethanol)</v>
          </cell>
          <cell r="L2663" t="str">
            <v>1999</v>
          </cell>
          <cell r="N2663">
            <v>40982</v>
          </cell>
        </row>
        <row r="2664">
          <cell r="A2664" t="str">
            <v>2401005210</v>
          </cell>
          <cell r="B2664" t="str">
            <v>Nonpoint</v>
          </cell>
          <cell r="C2664" t="str">
            <v>Surface Coating /Auto Refinishing /Ethylene Glycol Monomethyl Ether (2-Methoxyethanol)</v>
          </cell>
          <cell r="D2664" t="str">
            <v>Solvent - Industrial Surface Coating &amp; Solvent Use</v>
          </cell>
          <cell r="G2664" t="str">
            <v>Solvent Utilization</v>
          </cell>
          <cell r="H2664" t="str">
            <v>Surface Coating</v>
          </cell>
          <cell r="I2664" t="str">
            <v>Auto Refinishing: SIC 7532</v>
          </cell>
          <cell r="J2664" t="str">
            <v>Ethylene Glycol Monomethyl Ether (2-Methoxyethanol)</v>
          </cell>
          <cell r="L2664" t="str">
            <v>1999</v>
          </cell>
          <cell r="N2664">
            <v>40982</v>
          </cell>
        </row>
        <row r="2665">
          <cell r="A2665" t="str">
            <v>2401005215</v>
          </cell>
          <cell r="B2665" t="str">
            <v>Nonpoint</v>
          </cell>
          <cell r="C2665" t="str">
            <v>Surface Coating /Auto Refinishing /Ethylene Glycol Monobutyl Ether (2-Butoxyethanol)</v>
          </cell>
          <cell r="D2665" t="str">
            <v>Solvent - Industrial Surface Coating &amp; Solvent Use</v>
          </cell>
          <cell r="G2665" t="str">
            <v>Solvent Utilization</v>
          </cell>
          <cell r="H2665" t="str">
            <v>Surface Coating</v>
          </cell>
          <cell r="I2665" t="str">
            <v>Auto Refinishing: SIC 7532</v>
          </cell>
          <cell r="J2665" t="str">
            <v>Ethylene Glycol Monobutyl Ether (2-Butoxyethanol)</v>
          </cell>
          <cell r="L2665" t="str">
            <v>1999</v>
          </cell>
          <cell r="N2665">
            <v>40982</v>
          </cell>
        </row>
        <row r="2666">
          <cell r="A2666" t="str">
            <v>2401005235</v>
          </cell>
          <cell r="B2666" t="str">
            <v>Nonpoint</v>
          </cell>
          <cell r="C2666" t="str">
            <v>Surface Coating /Auto Refinishing /Glycol Ethers: All Types</v>
          </cell>
          <cell r="D2666" t="str">
            <v>Solvent - Industrial Surface Coating &amp; Solvent Use</v>
          </cell>
          <cell r="G2666" t="str">
            <v>Solvent Utilization</v>
          </cell>
          <cell r="H2666" t="str">
            <v>Surface Coating</v>
          </cell>
          <cell r="I2666" t="str">
            <v>Auto Refinishing: SIC 7532</v>
          </cell>
          <cell r="J2666" t="str">
            <v>Glycol Ethers: All Types</v>
          </cell>
          <cell r="L2666" t="str">
            <v>1999</v>
          </cell>
          <cell r="N2666">
            <v>40982</v>
          </cell>
        </row>
        <row r="2667">
          <cell r="A2667" t="str">
            <v>2401005250</v>
          </cell>
          <cell r="B2667" t="str">
            <v>Nonpoint</v>
          </cell>
          <cell r="C2667" t="str">
            <v>Surface Coating /Auto Refinishing /Isopropanol</v>
          </cell>
          <cell r="D2667" t="str">
            <v>Solvent - Industrial Surface Coating &amp; Solvent Use</v>
          </cell>
          <cell r="G2667" t="str">
            <v>Solvent Utilization</v>
          </cell>
          <cell r="H2667" t="str">
            <v>Surface Coating</v>
          </cell>
          <cell r="I2667" t="str">
            <v>Auto Refinishing: SIC 7532</v>
          </cell>
          <cell r="J2667" t="str">
            <v>Isopropanol</v>
          </cell>
          <cell r="L2667" t="str">
            <v>1999</v>
          </cell>
          <cell r="N2667">
            <v>40982</v>
          </cell>
        </row>
        <row r="2668">
          <cell r="A2668" t="str">
            <v>2401005275</v>
          </cell>
          <cell r="B2668" t="str">
            <v>Nonpoint</v>
          </cell>
          <cell r="C2668" t="str">
            <v>Surface Coating /Auto Refinishing /Methyl Ethyl Ketone</v>
          </cell>
          <cell r="D2668" t="str">
            <v>Solvent - Industrial Surface Coating &amp; Solvent Use</v>
          </cell>
          <cell r="G2668" t="str">
            <v>Solvent Utilization</v>
          </cell>
          <cell r="H2668" t="str">
            <v>Surface Coating</v>
          </cell>
          <cell r="I2668" t="str">
            <v>Auto Refinishing: SIC 7532</v>
          </cell>
          <cell r="J2668" t="str">
            <v>Methyl Ethyl Ketone</v>
          </cell>
          <cell r="L2668" t="str">
            <v>1999</v>
          </cell>
          <cell r="N2668">
            <v>40982</v>
          </cell>
        </row>
        <row r="2669">
          <cell r="A2669" t="str">
            <v>2401005285</v>
          </cell>
          <cell r="B2669" t="str">
            <v>Nonpoint</v>
          </cell>
          <cell r="C2669" t="str">
            <v>Surface Coating /Auto Refinishing /Methyl Isobutyl Ketone</v>
          </cell>
          <cell r="D2669" t="str">
            <v>Solvent - Industrial Surface Coating &amp; Solvent Use</v>
          </cell>
          <cell r="G2669" t="str">
            <v>Solvent Utilization</v>
          </cell>
          <cell r="H2669" t="str">
            <v>Surface Coating</v>
          </cell>
          <cell r="I2669" t="str">
            <v>Auto Refinishing: SIC 7532</v>
          </cell>
          <cell r="J2669" t="str">
            <v>Methyl Isobutyl Ketone</v>
          </cell>
          <cell r="L2669" t="str">
            <v>1999</v>
          </cell>
          <cell r="N2669">
            <v>40982</v>
          </cell>
        </row>
        <row r="2670">
          <cell r="A2670" t="str">
            <v>2401005370</v>
          </cell>
          <cell r="B2670" t="str">
            <v>Nonpoint</v>
          </cell>
          <cell r="C2670" t="str">
            <v>Surface Coating /Auto Refinishing /Special Naphthas</v>
          </cell>
          <cell r="D2670" t="str">
            <v>Solvent - Industrial Surface Coating &amp; Solvent Use</v>
          </cell>
          <cell r="G2670" t="str">
            <v>Solvent Utilization</v>
          </cell>
          <cell r="H2670" t="str">
            <v>Surface Coating</v>
          </cell>
          <cell r="I2670" t="str">
            <v>Auto Refinishing: SIC 7532</v>
          </cell>
          <cell r="J2670" t="str">
            <v>Special Naphthas</v>
          </cell>
          <cell r="L2670" t="str">
            <v>1999</v>
          </cell>
          <cell r="N2670">
            <v>40982</v>
          </cell>
        </row>
        <row r="2671">
          <cell r="A2671" t="str">
            <v>2401005500</v>
          </cell>
          <cell r="B2671" t="str">
            <v>Nonpoint</v>
          </cell>
          <cell r="C2671" t="str">
            <v>Surface Coating /Auto Refinishing /Surface Preparation Solvents</v>
          </cell>
          <cell r="D2671" t="str">
            <v>Solvent - Industrial Surface Coating &amp; Solvent Use</v>
          </cell>
          <cell r="G2671" t="str">
            <v>Solvent Utilization</v>
          </cell>
          <cell r="H2671" t="str">
            <v>Surface Coating</v>
          </cell>
          <cell r="I2671" t="str">
            <v>Auto Refinishing: SIC 7532</v>
          </cell>
          <cell r="J2671" t="str">
            <v>Surface Preparation Solvents</v>
          </cell>
          <cell r="M2671">
            <v>37307</v>
          </cell>
          <cell r="N2671">
            <v>40982</v>
          </cell>
        </row>
        <row r="2672">
          <cell r="A2672" t="str">
            <v>2401005600</v>
          </cell>
          <cell r="B2672" t="str">
            <v>Nonpoint</v>
          </cell>
          <cell r="C2672" t="str">
            <v>Surface Coating /Auto Refinishing /Primers</v>
          </cell>
          <cell r="D2672" t="str">
            <v>Solvent - Industrial Surface Coating &amp; Solvent Use</v>
          </cell>
          <cell r="G2672" t="str">
            <v>Solvent Utilization</v>
          </cell>
          <cell r="H2672" t="str">
            <v>Surface Coating</v>
          </cell>
          <cell r="I2672" t="str">
            <v>Auto Refinishing: SIC 7532</v>
          </cell>
          <cell r="J2672" t="str">
            <v>Primers</v>
          </cell>
          <cell r="M2672">
            <v>37307</v>
          </cell>
          <cell r="N2672">
            <v>40982</v>
          </cell>
        </row>
        <row r="2673">
          <cell r="A2673" t="str">
            <v>2401005700</v>
          </cell>
          <cell r="B2673" t="str">
            <v>Nonpoint</v>
          </cell>
          <cell r="C2673" t="str">
            <v>Surface Coating /Auto Refinishing /Top Coats</v>
          </cell>
          <cell r="D2673" t="str">
            <v>Solvent - Industrial Surface Coating &amp; Solvent Use</v>
          </cell>
          <cell r="G2673" t="str">
            <v>Solvent Utilization</v>
          </cell>
          <cell r="H2673" t="str">
            <v>Surface Coating</v>
          </cell>
          <cell r="I2673" t="str">
            <v>Auto Refinishing: SIC 7532</v>
          </cell>
          <cell r="J2673" t="str">
            <v>Top Coats</v>
          </cell>
          <cell r="M2673">
            <v>37307</v>
          </cell>
          <cell r="N2673">
            <v>40982</v>
          </cell>
        </row>
        <row r="2674">
          <cell r="A2674" t="str">
            <v>2401005800</v>
          </cell>
          <cell r="B2674" t="str">
            <v>Nonpoint</v>
          </cell>
          <cell r="C2674" t="str">
            <v>Surface Coating /Auto Refinishing /Clean-up Solvents</v>
          </cell>
          <cell r="D2674" t="str">
            <v>Solvent - Industrial Surface Coating &amp; Solvent Use</v>
          </cell>
          <cell r="G2674" t="str">
            <v>Solvent Utilization</v>
          </cell>
          <cell r="H2674" t="str">
            <v>Surface Coating</v>
          </cell>
          <cell r="I2674" t="str">
            <v>Auto Refinishing: SIC 7532</v>
          </cell>
          <cell r="J2674" t="str">
            <v>Clean-up Solvents</v>
          </cell>
          <cell r="M2674">
            <v>37307</v>
          </cell>
          <cell r="N2674">
            <v>40982</v>
          </cell>
        </row>
        <row r="2675">
          <cell r="A2675" t="str">
            <v>2401005999</v>
          </cell>
          <cell r="B2675" t="str">
            <v>Nonpoint</v>
          </cell>
          <cell r="C2675" t="str">
            <v>Surface Coating /Auto Refinishing /Solvents: NEC</v>
          </cell>
          <cell r="D2675" t="str">
            <v>Solvent - Industrial Surface Coating &amp; Solvent Use</v>
          </cell>
          <cell r="G2675" t="str">
            <v>Solvent Utilization</v>
          </cell>
          <cell r="H2675" t="str">
            <v>Surface Coating</v>
          </cell>
          <cell r="I2675" t="str">
            <v>Auto Refinishing: SIC 7532</v>
          </cell>
          <cell r="J2675" t="str">
            <v>Solvents: NEC</v>
          </cell>
          <cell r="L2675" t="str">
            <v>1999</v>
          </cell>
          <cell r="N2675">
            <v>40982</v>
          </cell>
        </row>
        <row r="2676">
          <cell r="A2676" t="str">
            <v>2401008000</v>
          </cell>
          <cell r="B2676" t="str">
            <v>Nonpoint</v>
          </cell>
          <cell r="C2676" t="str">
            <v>Surface Coating /Traffic Markings /Total: All Solvent Types</v>
          </cell>
          <cell r="D2676" t="str">
            <v>Solvent - Industrial Surface Coating &amp; Solvent Use</v>
          </cell>
          <cell r="G2676" t="str">
            <v>Solvent Utilization</v>
          </cell>
          <cell r="H2676" t="str">
            <v>Surface Coating</v>
          </cell>
          <cell r="I2676" t="str">
            <v>Traffic Markings</v>
          </cell>
          <cell r="J2676" t="str">
            <v>Total: All Solvent Types</v>
          </cell>
          <cell r="N2676">
            <v>40982</v>
          </cell>
        </row>
        <row r="2677">
          <cell r="A2677" t="str">
            <v>2401008030</v>
          </cell>
          <cell r="B2677" t="str">
            <v>Nonpoint</v>
          </cell>
          <cell r="C2677" t="str">
            <v>Surface Coating /Traffic Markings /Acetone</v>
          </cell>
          <cell r="D2677" t="str">
            <v>Solvent - Industrial Surface Coating &amp; Solvent Use</v>
          </cell>
          <cell r="G2677" t="str">
            <v>Solvent Utilization</v>
          </cell>
          <cell r="H2677" t="str">
            <v>Surface Coating</v>
          </cell>
          <cell r="I2677" t="str">
            <v>Traffic Markings</v>
          </cell>
          <cell r="J2677" t="str">
            <v>Acetone</v>
          </cell>
          <cell r="L2677" t="str">
            <v>1999</v>
          </cell>
          <cell r="N2677">
            <v>40982</v>
          </cell>
        </row>
        <row r="2678">
          <cell r="A2678" t="str">
            <v>2401008055</v>
          </cell>
          <cell r="B2678" t="str">
            <v>Nonpoint</v>
          </cell>
          <cell r="C2678" t="str">
            <v>Surface Coating /Traffic Markings /Butyl Acetate</v>
          </cell>
          <cell r="D2678" t="str">
            <v>Solvent - Industrial Surface Coating &amp; Solvent Use</v>
          </cell>
          <cell r="G2678" t="str">
            <v>Solvent Utilization</v>
          </cell>
          <cell r="H2678" t="str">
            <v>Surface Coating</v>
          </cell>
          <cell r="I2678" t="str">
            <v>Traffic Markings</v>
          </cell>
          <cell r="J2678" t="str">
            <v>Butyl Acetate</v>
          </cell>
          <cell r="L2678" t="str">
            <v>1999</v>
          </cell>
          <cell r="N2678">
            <v>40982</v>
          </cell>
        </row>
        <row r="2679">
          <cell r="A2679" t="str">
            <v>2401008060</v>
          </cell>
          <cell r="B2679" t="str">
            <v>Nonpoint</v>
          </cell>
          <cell r="C2679" t="str">
            <v>Surface Coating /Traffic Markings /Butyl Alcohols: All Types</v>
          </cell>
          <cell r="D2679" t="str">
            <v>Solvent - Industrial Surface Coating &amp; Solvent Use</v>
          </cell>
          <cell r="G2679" t="str">
            <v>Solvent Utilization</v>
          </cell>
          <cell r="H2679" t="str">
            <v>Surface Coating</v>
          </cell>
          <cell r="I2679" t="str">
            <v>Traffic Markings</v>
          </cell>
          <cell r="J2679" t="str">
            <v>Butyl Alcohols: All Types</v>
          </cell>
          <cell r="L2679" t="str">
            <v>1999</v>
          </cell>
          <cell r="N2679">
            <v>40982</v>
          </cell>
        </row>
        <row r="2680">
          <cell r="A2680" t="str">
            <v>2401008065</v>
          </cell>
          <cell r="B2680" t="str">
            <v>Nonpoint</v>
          </cell>
          <cell r="C2680" t="str">
            <v>Surface Coating /Traffic Markings /n-Butyl Alcohol</v>
          </cell>
          <cell r="D2680" t="str">
            <v>Solvent - Industrial Surface Coating &amp; Solvent Use</v>
          </cell>
          <cell r="G2680" t="str">
            <v>Solvent Utilization</v>
          </cell>
          <cell r="H2680" t="str">
            <v>Surface Coating</v>
          </cell>
          <cell r="I2680" t="str">
            <v>Traffic Markings</v>
          </cell>
          <cell r="J2680" t="str">
            <v>n-Butyl Alcohol</v>
          </cell>
          <cell r="L2680" t="str">
            <v>1999</v>
          </cell>
          <cell r="N2680">
            <v>40982</v>
          </cell>
        </row>
        <row r="2681">
          <cell r="A2681" t="str">
            <v>2401008070</v>
          </cell>
          <cell r="B2681" t="str">
            <v>Nonpoint</v>
          </cell>
          <cell r="C2681" t="str">
            <v>Surface Coating /Traffic Markings /Isobutyl Alcohol</v>
          </cell>
          <cell r="D2681" t="str">
            <v>Solvent - Industrial Surface Coating &amp; Solvent Use</v>
          </cell>
          <cell r="G2681" t="str">
            <v>Solvent Utilization</v>
          </cell>
          <cell r="H2681" t="str">
            <v>Surface Coating</v>
          </cell>
          <cell r="I2681" t="str">
            <v>Traffic Markings</v>
          </cell>
          <cell r="J2681" t="str">
            <v>Isobutyl Alcohol</v>
          </cell>
          <cell r="L2681" t="str">
            <v>1999</v>
          </cell>
          <cell r="N2681">
            <v>40982</v>
          </cell>
        </row>
        <row r="2682">
          <cell r="A2682" t="str">
            <v>2401008125</v>
          </cell>
          <cell r="B2682" t="str">
            <v>Nonpoint</v>
          </cell>
          <cell r="C2682" t="str">
            <v>Surface Coating /Traffic Markings /Diethylene Glycol Monobutyl Ether</v>
          </cell>
          <cell r="D2682" t="str">
            <v>Solvent - Industrial Surface Coating &amp; Solvent Use</v>
          </cell>
          <cell r="G2682" t="str">
            <v>Solvent Utilization</v>
          </cell>
          <cell r="H2682" t="str">
            <v>Surface Coating</v>
          </cell>
          <cell r="I2682" t="str">
            <v>Traffic Markings</v>
          </cell>
          <cell r="J2682" t="str">
            <v>Diethylene Glycol Monobutyl Ether</v>
          </cell>
          <cell r="L2682" t="str">
            <v>1999</v>
          </cell>
          <cell r="N2682">
            <v>40982</v>
          </cell>
        </row>
        <row r="2683">
          <cell r="A2683" t="str">
            <v>2401008130</v>
          </cell>
          <cell r="B2683" t="str">
            <v>Nonpoint</v>
          </cell>
          <cell r="C2683" t="str">
            <v>Surface Coating /Traffic Markings /Diethylene Glycol Monoethyl Ether</v>
          </cell>
          <cell r="D2683" t="str">
            <v>Solvent - Industrial Surface Coating &amp; Solvent Use</v>
          </cell>
          <cell r="G2683" t="str">
            <v>Solvent Utilization</v>
          </cell>
          <cell r="H2683" t="str">
            <v>Surface Coating</v>
          </cell>
          <cell r="I2683" t="str">
            <v>Traffic Markings</v>
          </cell>
          <cell r="J2683" t="str">
            <v>Diethylene Glycol Monoethyl Ether</v>
          </cell>
          <cell r="L2683" t="str">
            <v>1999</v>
          </cell>
          <cell r="N2683">
            <v>40982</v>
          </cell>
        </row>
        <row r="2684">
          <cell r="A2684" t="str">
            <v>2401008135</v>
          </cell>
          <cell r="B2684" t="str">
            <v>Nonpoint</v>
          </cell>
          <cell r="C2684" t="str">
            <v>Surface Coating /Traffic Markings /Diethylene Glycol Monomethyl Ether</v>
          </cell>
          <cell r="D2684" t="str">
            <v>Solvent - Industrial Surface Coating &amp; Solvent Use</v>
          </cell>
          <cell r="G2684" t="str">
            <v>Solvent Utilization</v>
          </cell>
          <cell r="H2684" t="str">
            <v>Surface Coating</v>
          </cell>
          <cell r="I2684" t="str">
            <v>Traffic Markings</v>
          </cell>
          <cell r="J2684" t="str">
            <v>Diethylene Glycol Monomethyl Ether</v>
          </cell>
          <cell r="L2684" t="str">
            <v>1999</v>
          </cell>
          <cell r="N2684">
            <v>40982</v>
          </cell>
        </row>
        <row r="2685">
          <cell r="A2685" t="str">
            <v>2401008170</v>
          </cell>
          <cell r="B2685" t="str">
            <v>Nonpoint</v>
          </cell>
          <cell r="C2685" t="str">
            <v>Surface Coating /Traffic Markings /Ethyl Acetate</v>
          </cell>
          <cell r="D2685" t="str">
            <v>Solvent - Industrial Surface Coating &amp; Solvent Use</v>
          </cell>
          <cell r="G2685" t="str">
            <v>Solvent Utilization</v>
          </cell>
          <cell r="H2685" t="str">
            <v>Surface Coating</v>
          </cell>
          <cell r="I2685" t="str">
            <v>Traffic Markings</v>
          </cell>
          <cell r="J2685" t="str">
            <v>Ethyl Acetate</v>
          </cell>
          <cell r="L2685" t="str">
            <v>1999</v>
          </cell>
          <cell r="N2685">
            <v>40982</v>
          </cell>
        </row>
        <row r="2686">
          <cell r="A2686" t="str">
            <v>2401008200</v>
          </cell>
          <cell r="B2686" t="str">
            <v>Nonpoint</v>
          </cell>
          <cell r="C2686" t="str">
            <v>Surface Coating /Traffic Markings /Ethylene Glycol Monoethyl Ether (2-Ethoxyethanol)</v>
          </cell>
          <cell r="D2686" t="str">
            <v>Solvent - Industrial Surface Coating &amp; Solvent Use</v>
          </cell>
          <cell r="G2686" t="str">
            <v>Solvent Utilization</v>
          </cell>
          <cell r="H2686" t="str">
            <v>Surface Coating</v>
          </cell>
          <cell r="I2686" t="str">
            <v>Traffic Markings</v>
          </cell>
          <cell r="J2686" t="str">
            <v>Ethylene Glycol Monoethyl Ether (2-Ethoxyethanol)</v>
          </cell>
          <cell r="L2686" t="str">
            <v>1999</v>
          </cell>
          <cell r="N2686">
            <v>40982</v>
          </cell>
        </row>
        <row r="2687">
          <cell r="A2687" t="str">
            <v>2401008210</v>
          </cell>
          <cell r="B2687" t="str">
            <v>Nonpoint</v>
          </cell>
          <cell r="C2687" t="str">
            <v>Surface Coating /Traffic Markings /Ethylene Glycol Monomethyl Ether (2-Methoxyethanol)</v>
          </cell>
          <cell r="D2687" t="str">
            <v>Solvent - Industrial Surface Coating &amp; Solvent Use</v>
          </cell>
          <cell r="G2687" t="str">
            <v>Solvent Utilization</v>
          </cell>
          <cell r="H2687" t="str">
            <v>Surface Coating</v>
          </cell>
          <cell r="I2687" t="str">
            <v>Traffic Markings</v>
          </cell>
          <cell r="J2687" t="str">
            <v>Ethylene Glycol Monomethyl Ether (2-Methoxyethanol)</v>
          </cell>
          <cell r="L2687" t="str">
            <v>1999</v>
          </cell>
          <cell r="N2687">
            <v>40982</v>
          </cell>
        </row>
        <row r="2688">
          <cell r="A2688" t="str">
            <v>2401008215</v>
          </cell>
          <cell r="B2688" t="str">
            <v>Nonpoint</v>
          </cell>
          <cell r="C2688" t="str">
            <v>Surface Coating /Traffic Markings /Ethylene Glycol Monobutyl Ether (2-Butoxyethanol)</v>
          </cell>
          <cell r="D2688" t="str">
            <v>Solvent - Industrial Surface Coating &amp; Solvent Use</v>
          </cell>
          <cell r="G2688" t="str">
            <v>Solvent Utilization</v>
          </cell>
          <cell r="H2688" t="str">
            <v>Surface Coating</v>
          </cell>
          <cell r="I2688" t="str">
            <v>Traffic Markings</v>
          </cell>
          <cell r="J2688" t="str">
            <v>Ethylene Glycol Monobutyl Ether (2-Butoxyethanol)</v>
          </cell>
          <cell r="L2688" t="str">
            <v>1999</v>
          </cell>
          <cell r="N2688">
            <v>40982</v>
          </cell>
        </row>
        <row r="2689">
          <cell r="A2689" t="str">
            <v>2401008235</v>
          </cell>
          <cell r="B2689" t="str">
            <v>Nonpoint</v>
          </cell>
          <cell r="C2689" t="str">
            <v>Surface Coating /Traffic Markings /Glycol Ethers: All Types</v>
          </cell>
          <cell r="D2689" t="str">
            <v>Solvent - Industrial Surface Coating &amp; Solvent Use</v>
          </cell>
          <cell r="G2689" t="str">
            <v>Solvent Utilization</v>
          </cell>
          <cell r="H2689" t="str">
            <v>Surface Coating</v>
          </cell>
          <cell r="I2689" t="str">
            <v>Traffic Markings</v>
          </cell>
          <cell r="J2689" t="str">
            <v>Glycol Ethers: All Types</v>
          </cell>
          <cell r="L2689" t="str">
            <v>1999</v>
          </cell>
          <cell r="N2689">
            <v>40982</v>
          </cell>
        </row>
        <row r="2690">
          <cell r="A2690" t="str">
            <v>2401008250</v>
          </cell>
          <cell r="B2690" t="str">
            <v>Nonpoint</v>
          </cell>
          <cell r="C2690" t="str">
            <v>Surface Coating /Traffic Markings /Isopropanol</v>
          </cell>
          <cell r="D2690" t="str">
            <v>Solvent - Industrial Surface Coating &amp; Solvent Use</v>
          </cell>
          <cell r="G2690" t="str">
            <v>Solvent Utilization</v>
          </cell>
          <cell r="H2690" t="str">
            <v>Surface Coating</v>
          </cell>
          <cell r="I2690" t="str">
            <v>Traffic Markings</v>
          </cell>
          <cell r="J2690" t="str">
            <v>Isopropanol</v>
          </cell>
          <cell r="L2690" t="str">
            <v>1999</v>
          </cell>
          <cell r="N2690">
            <v>40982</v>
          </cell>
        </row>
        <row r="2691">
          <cell r="A2691" t="str">
            <v>2401008275</v>
          </cell>
          <cell r="B2691" t="str">
            <v>Nonpoint</v>
          </cell>
          <cell r="C2691" t="str">
            <v>Surface Coating /Traffic Markings /Methyl Ethyl Ketone</v>
          </cell>
          <cell r="D2691" t="str">
            <v>Solvent - Industrial Surface Coating &amp; Solvent Use</v>
          </cell>
          <cell r="G2691" t="str">
            <v>Solvent Utilization</v>
          </cell>
          <cell r="H2691" t="str">
            <v>Surface Coating</v>
          </cell>
          <cell r="I2691" t="str">
            <v>Traffic Markings</v>
          </cell>
          <cell r="J2691" t="str">
            <v>Methyl Ethyl Ketone</v>
          </cell>
          <cell r="L2691" t="str">
            <v>1999</v>
          </cell>
          <cell r="N2691">
            <v>40982</v>
          </cell>
        </row>
        <row r="2692">
          <cell r="A2692" t="str">
            <v>2401008285</v>
          </cell>
          <cell r="B2692" t="str">
            <v>Nonpoint</v>
          </cell>
          <cell r="C2692" t="str">
            <v>Surface Coating /Traffic Markings /Methyl Isobutyl Ketone</v>
          </cell>
          <cell r="D2692" t="str">
            <v>Solvent - Industrial Surface Coating &amp; Solvent Use</v>
          </cell>
          <cell r="G2692" t="str">
            <v>Solvent Utilization</v>
          </cell>
          <cell r="H2692" t="str">
            <v>Surface Coating</v>
          </cell>
          <cell r="I2692" t="str">
            <v>Traffic Markings</v>
          </cell>
          <cell r="J2692" t="str">
            <v>Methyl Isobutyl Ketone</v>
          </cell>
          <cell r="L2692" t="str">
            <v>1999</v>
          </cell>
          <cell r="N2692">
            <v>40982</v>
          </cell>
        </row>
        <row r="2693">
          <cell r="A2693" t="str">
            <v>2401008370</v>
          </cell>
          <cell r="B2693" t="str">
            <v>Nonpoint</v>
          </cell>
          <cell r="C2693" t="str">
            <v>Surface Coating /Traffic Markings /Special Naphthas</v>
          </cell>
          <cell r="D2693" t="str">
            <v>Solvent - Industrial Surface Coating &amp; Solvent Use</v>
          </cell>
          <cell r="G2693" t="str">
            <v>Solvent Utilization</v>
          </cell>
          <cell r="H2693" t="str">
            <v>Surface Coating</v>
          </cell>
          <cell r="I2693" t="str">
            <v>Traffic Markings</v>
          </cell>
          <cell r="J2693" t="str">
            <v>Special Naphthas</v>
          </cell>
          <cell r="L2693" t="str">
            <v>1999</v>
          </cell>
          <cell r="N2693">
            <v>40982</v>
          </cell>
        </row>
        <row r="2694">
          <cell r="A2694" t="str">
            <v>2401008999</v>
          </cell>
          <cell r="B2694" t="str">
            <v>Nonpoint</v>
          </cell>
          <cell r="C2694" t="str">
            <v>Surface Coating /Traffic Markings /Solvents: NEC</v>
          </cell>
          <cell r="D2694" t="str">
            <v>Solvent - Industrial Surface Coating &amp; Solvent Use</v>
          </cell>
          <cell r="G2694" t="str">
            <v>Solvent Utilization</v>
          </cell>
          <cell r="H2694" t="str">
            <v>Surface Coating</v>
          </cell>
          <cell r="I2694" t="str">
            <v>Traffic Markings</v>
          </cell>
          <cell r="J2694" t="str">
            <v>Solvents: NEC</v>
          </cell>
          <cell r="K2694" t="str">
            <v>2401008000</v>
          </cell>
          <cell r="L2694" t="str">
            <v>1999</v>
          </cell>
          <cell r="N2694">
            <v>40982</v>
          </cell>
        </row>
        <row r="2695">
          <cell r="A2695" t="str">
            <v>2401010000</v>
          </cell>
          <cell r="B2695" t="str">
            <v>Nonpoint</v>
          </cell>
          <cell r="C2695" t="str">
            <v>Surface Coating /Textile Products /Total: All Solvent Types</v>
          </cell>
          <cell r="D2695" t="str">
            <v>Solvent - Industrial Surface Coating &amp; Solvent Use</v>
          </cell>
          <cell r="G2695" t="str">
            <v>Solvent Utilization</v>
          </cell>
          <cell r="H2695" t="str">
            <v>Surface Coating</v>
          </cell>
          <cell r="I2695" t="str">
            <v>Textile Products: SIC 22</v>
          </cell>
          <cell r="J2695" t="str">
            <v>Total: All Solvent Types</v>
          </cell>
          <cell r="N2695">
            <v>40982</v>
          </cell>
        </row>
        <row r="2696">
          <cell r="A2696" t="str">
            <v>2401010030</v>
          </cell>
          <cell r="B2696" t="str">
            <v>Nonpoint</v>
          </cell>
          <cell r="C2696" t="str">
            <v>Surface Coating /Textile Products /Acetone</v>
          </cell>
          <cell r="D2696" t="str">
            <v>Solvent - Industrial Surface Coating &amp; Solvent Use</v>
          </cell>
          <cell r="G2696" t="str">
            <v>Solvent Utilization</v>
          </cell>
          <cell r="H2696" t="str">
            <v>Surface Coating</v>
          </cell>
          <cell r="I2696" t="str">
            <v>Textile Products: SIC 22</v>
          </cell>
          <cell r="J2696" t="str">
            <v>Acetone</v>
          </cell>
          <cell r="L2696" t="str">
            <v>1999</v>
          </cell>
          <cell r="N2696">
            <v>40982</v>
          </cell>
        </row>
        <row r="2697">
          <cell r="A2697" t="str">
            <v>2401010055</v>
          </cell>
          <cell r="B2697" t="str">
            <v>Nonpoint</v>
          </cell>
          <cell r="C2697" t="str">
            <v>Surface Coating /Textile Products /Butyl Acetate</v>
          </cell>
          <cell r="D2697" t="str">
            <v>Solvent - Industrial Surface Coating &amp; Solvent Use</v>
          </cell>
          <cell r="G2697" t="str">
            <v>Solvent Utilization</v>
          </cell>
          <cell r="H2697" t="str">
            <v>Surface Coating</v>
          </cell>
          <cell r="I2697" t="str">
            <v>Textile Products: SIC 22</v>
          </cell>
          <cell r="J2697" t="str">
            <v>Butyl Acetate</v>
          </cell>
          <cell r="L2697" t="str">
            <v>1999</v>
          </cell>
          <cell r="N2697">
            <v>40982</v>
          </cell>
        </row>
        <row r="2698">
          <cell r="A2698" t="str">
            <v>2401010060</v>
          </cell>
          <cell r="B2698" t="str">
            <v>Nonpoint</v>
          </cell>
          <cell r="C2698" t="str">
            <v>Surface Coating /Textile Products /Butyl Alcohols: All Types</v>
          </cell>
          <cell r="D2698" t="str">
            <v>Solvent - Industrial Surface Coating &amp; Solvent Use</v>
          </cell>
          <cell r="G2698" t="str">
            <v>Solvent Utilization</v>
          </cell>
          <cell r="H2698" t="str">
            <v>Surface Coating</v>
          </cell>
          <cell r="I2698" t="str">
            <v>Textile Products: SIC 22</v>
          </cell>
          <cell r="J2698" t="str">
            <v>Butyl Alcohols: All Types</v>
          </cell>
          <cell r="L2698" t="str">
            <v>1999</v>
          </cell>
          <cell r="N2698">
            <v>40982</v>
          </cell>
        </row>
        <row r="2699">
          <cell r="A2699" t="str">
            <v>2401010065</v>
          </cell>
          <cell r="B2699" t="str">
            <v>Nonpoint</v>
          </cell>
          <cell r="C2699" t="str">
            <v>Surface Coating /Textile Products /n-Butyl Alcohol</v>
          </cell>
          <cell r="D2699" t="str">
            <v>Solvent - Industrial Surface Coating &amp; Solvent Use</v>
          </cell>
          <cell r="G2699" t="str">
            <v>Solvent Utilization</v>
          </cell>
          <cell r="H2699" t="str">
            <v>Surface Coating</v>
          </cell>
          <cell r="I2699" t="str">
            <v>Textile Products: SIC 22</v>
          </cell>
          <cell r="J2699" t="str">
            <v>n-Butyl Alcohol</v>
          </cell>
          <cell r="L2699" t="str">
            <v>1999</v>
          </cell>
          <cell r="N2699">
            <v>40982</v>
          </cell>
        </row>
        <row r="2700">
          <cell r="A2700" t="str">
            <v>2401010070</v>
          </cell>
          <cell r="B2700" t="str">
            <v>Nonpoint</v>
          </cell>
          <cell r="C2700" t="str">
            <v>Surface Coating /Textile Products /Isobutyl Alcohol</v>
          </cell>
          <cell r="D2700" t="str">
            <v>Solvent - Industrial Surface Coating &amp; Solvent Use</v>
          </cell>
          <cell r="G2700" t="str">
            <v>Solvent Utilization</v>
          </cell>
          <cell r="H2700" t="str">
            <v>Surface Coating</v>
          </cell>
          <cell r="I2700" t="str">
            <v>Textile Products: SIC 22</v>
          </cell>
          <cell r="J2700" t="str">
            <v>Isobutyl Alcohol</v>
          </cell>
          <cell r="L2700" t="str">
            <v>1999</v>
          </cell>
          <cell r="N2700">
            <v>40982</v>
          </cell>
        </row>
        <row r="2701">
          <cell r="A2701" t="str">
            <v>2401010125</v>
          </cell>
          <cell r="B2701" t="str">
            <v>Nonpoint</v>
          </cell>
          <cell r="C2701" t="str">
            <v>Surface Coating /Textile Products /Diethylene Glycol Monobutyl Ether</v>
          </cell>
          <cell r="D2701" t="str">
            <v>Solvent - Industrial Surface Coating &amp; Solvent Use</v>
          </cell>
          <cell r="G2701" t="str">
            <v>Solvent Utilization</v>
          </cell>
          <cell r="H2701" t="str">
            <v>Surface Coating</v>
          </cell>
          <cell r="I2701" t="str">
            <v>Textile Products: SIC 22</v>
          </cell>
          <cell r="J2701" t="str">
            <v>Diethylene Glycol Monobutyl Ether</v>
          </cell>
          <cell r="L2701" t="str">
            <v>1999</v>
          </cell>
          <cell r="N2701">
            <v>40982</v>
          </cell>
        </row>
        <row r="2702">
          <cell r="A2702" t="str">
            <v>2401010130</v>
          </cell>
          <cell r="B2702" t="str">
            <v>Nonpoint</v>
          </cell>
          <cell r="C2702" t="str">
            <v>Surface Coating /Textile Products /Diethylene Glycol Monoethyl Ether</v>
          </cell>
          <cell r="D2702" t="str">
            <v>Solvent - Industrial Surface Coating &amp; Solvent Use</v>
          </cell>
          <cell r="G2702" t="str">
            <v>Solvent Utilization</v>
          </cell>
          <cell r="H2702" t="str">
            <v>Surface Coating</v>
          </cell>
          <cell r="I2702" t="str">
            <v>Textile Products: SIC 22</v>
          </cell>
          <cell r="J2702" t="str">
            <v>Diethylene Glycol Monoethyl Ether</v>
          </cell>
          <cell r="L2702" t="str">
            <v>1999</v>
          </cell>
          <cell r="N2702">
            <v>40982</v>
          </cell>
        </row>
        <row r="2703">
          <cell r="A2703" t="str">
            <v>2401010135</v>
          </cell>
          <cell r="B2703" t="str">
            <v>Nonpoint</v>
          </cell>
          <cell r="C2703" t="str">
            <v>Surface Coating /Textile Products /Diethylene Glycol Monomethyl Ether</v>
          </cell>
          <cell r="D2703" t="str">
            <v>Solvent - Industrial Surface Coating &amp; Solvent Use</v>
          </cell>
          <cell r="G2703" t="str">
            <v>Solvent Utilization</v>
          </cell>
          <cell r="H2703" t="str">
            <v>Surface Coating</v>
          </cell>
          <cell r="I2703" t="str">
            <v>Textile Products: SIC 22</v>
          </cell>
          <cell r="J2703" t="str">
            <v>Diethylene Glycol Monomethyl Ether</v>
          </cell>
          <cell r="L2703" t="str">
            <v>1999</v>
          </cell>
          <cell r="N2703">
            <v>40982</v>
          </cell>
        </row>
        <row r="2704">
          <cell r="A2704" t="str">
            <v>2401010170</v>
          </cell>
          <cell r="B2704" t="str">
            <v>Nonpoint</v>
          </cell>
          <cell r="C2704" t="str">
            <v>Surface Coating /Textile Products /Ethyl Acetate</v>
          </cell>
          <cell r="D2704" t="str">
            <v>Solvent - Industrial Surface Coating &amp; Solvent Use</v>
          </cell>
          <cell r="G2704" t="str">
            <v>Solvent Utilization</v>
          </cell>
          <cell r="H2704" t="str">
            <v>Surface Coating</v>
          </cell>
          <cell r="I2704" t="str">
            <v>Textile Products: SIC 22</v>
          </cell>
          <cell r="J2704" t="str">
            <v>Ethyl Acetate</v>
          </cell>
          <cell r="L2704" t="str">
            <v>1999</v>
          </cell>
          <cell r="N2704">
            <v>40982</v>
          </cell>
        </row>
        <row r="2705">
          <cell r="A2705" t="str">
            <v>2401010200</v>
          </cell>
          <cell r="B2705" t="str">
            <v>Nonpoint</v>
          </cell>
          <cell r="C2705" t="str">
            <v>Surface Coating /Textile Products /Ethylene Glycol Monoethyl Ether (2-Ethoxyethanol)</v>
          </cell>
          <cell r="D2705" t="str">
            <v>Solvent - Industrial Surface Coating &amp; Solvent Use</v>
          </cell>
          <cell r="G2705" t="str">
            <v>Solvent Utilization</v>
          </cell>
          <cell r="H2705" t="str">
            <v>Surface Coating</v>
          </cell>
          <cell r="I2705" t="str">
            <v>Textile Products: SIC 22</v>
          </cell>
          <cell r="J2705" t="str">
            <v>Ethylene Glycol Monoethyl Ether (2-Ethoxyethanol)</v>
          </cell>
          <cell r="L2705" t="str">
            <v>1999</v>
          </cell>
          <cell r="N2705">
            <v>40982</v>
          </cell>
        </row>
        <row r="2706">
          <cell r="A2706" t="str">
            <v>2401010210</v>
          </cell>
          <cell r="B2706" t="str">
            <v>Nonpoint</v>
          </cell>
          <cell r="C2706" t="str">
            <v>Surface Coating /Textile Products /Ethylene Glycol Monomethyl Ether (2-Methoxyethanol)</v>
          </cell>
          <cell r="D2706" t="str">
            <v>Solvent - Industrial Surface Coating &amp; Solvent Use</v>
          </cell>
          <cell r="G2706" t="str">
            <v>Solvent Utilization</v>
          </cell>
          <cell r="H2706" t="str">
            <v>Surface Coating</v>
          </cell>
          <cell r="I2706" t="str">
            <v>Textile Products: SIC 22</v>
          </cell>
          <cell r="J2706" t="str">
            <v>Ethylene Glycol Monomethyl Ether (2-Methoxyethanol)</v>
          </cell>
          <cell r="L2706" t="str">
            <v>1999</v>
          </cell>
          <cell r="N2706">
            <v>40982</v>
          </cell>
        </row>
        <row r="2707">
          <cell r="A2707" t="str">
            <v>2401010215</v>
          </cell>
          <cell r="B2707" t="str">
            <v>Nonpoint</v>
          </cell>
          <cell r="C2707" t="str">
            <v>Surface Coating /Textile Products /Ethylene Glycol Monobutyl Ether (2-Butoxyethanol)</v>
          </cell>
          <cell r="D2707" t="str">
            <v>Solvent - Industrial Surface Coating &amp; Solvent Use</v>
          </cell>
          <cell r="G2707" t="str">
            <v>Solvent Utilization</v>
          </cell>
          <cell r="H2707" t="str">
            <v>Surface Coating</v>
          </cell>
          <cell r="I2707" t="str">
            <v>Textile Products: SIC 22</v>
          </cell>
          <cell r="J2707" t="str">
            <v>Ethylene Glycol Monobutyl Ether (2-Butoxyethanol)</v>
          </cell>
          <cell r="L2707" t="str">
            <v>1999</v>
          </cell>
          <cell r="N2707">
            <v>40982</v>
          </cell>
        </row>
        <row r="2708">
          <cell r="A2708" t="str">
            <v>2401010235</v>
          </cell>
          <cell r="B2708" t="str">
            <v>Nonpoint</v>
          </cell>
          <cell r="C2708" t="str">
            <v>Surface Coating /Textile Products /Glycol Ethers: All Types</v>
          </cell>
          <cell r="D2708" t="str">
            <v>Solvent - Industrial Surface Coating &amp; Solvent Use</v>
          </cell>
          <cell r="G2708" t="str">
            <v>Solvent Utilization</v>
          </cell>
          <cell r="H2708" t="str">
            <v>Surface Coating</v>
          </cell>
          <cell r="I2708" t="str">
            <v>Textile Products: SIC 22</v>
          </cell>
          <cell r="J2708" t="str">
            <v>Glycol Ethers: All Types</v>
          </cell>
          <cell r="L2708" t="str">
            <v>1999</v>
          </cell>
          <cell r="N2708">
            <v>40982</v>
          </cell>
        </row>
        <row r="2709">
          <cell r="A2709" t="str">
            <v>2401010250</v>
          </cell>
          <cell r="B2709" t="str">
            <v>Nonpoint</v>
          </cell>
          <cell r="C2709" t="str">
            <v>Surface Coating /Textile Products /Isopropanol</v>
          </cell>
          <cell r="D2709" t="str">
            <v>Solvent - Industrial Surface Coating &amp; Solvent Use</v>
          </cell>
          <cell r="G2709" t="str">
            <v>Solvent Utilization</v>
          </cell>
          <cell r="H2709" t="str">
            <v>Surface Coating</v>
          </cell>
          <cell r="I2709" t="str">
            <v>Textile Products: SIC 22</v>
          </cell>
          <cell r="J2709" t="str">
            <v>Isopropanol</v>
          </cell>
          <cell r="L2709" t="str">
            <v>1999</v>
          </cell>
          <cell r="N2709">
            <v>40982</v>
          </cell>
        </row>
        <row r="2710">
          <cell r="A2710" t="str">
            <v>2401010275</v>
          </cell>
          <cell r="B2710" t="str">
            <v>Nonpoint</v>
          </cell>
          <cell r="C2710" t="str">
            <v>Surface Coating /Textile Products /Methyl Ethyl Ketone</v>
          </cell>
          <cell r="D2710" t="str">
            <v>Solvent - Industrial Surface Coating &amp; Solvent Use</v>
          </cell>
          <cell r="G2710" t="str">
            <v>Solvent Utilization</v>
          </cell>
          <cell r="H2710" t="str">
            <v>Surface Coating</v>
          </cell>
          <cell r="I2710" t="str">
            <v>Textile Products: SIC 22</v>
          </cell>
          <cell r="J2710" t="str">
            <v>Methyl Ethyl Ketone</v>
          </cell>
          <cell r="L2710" t="str">
            <v>1999</v>
          </cell>
          <cell r="N2710">
            <v>40982</v>
          </cell>
        </row>
        <row r="2711">
          <cell r="A2711" t="str">
            <v>2401010285</v>
          </cell>
          <cell r="B2711" t="str">
            <v>Nonpoint</v>
          </cell>
          <cell r="C2711" t="str">
            <v>Surface Coating /Textile Products /Methyl Isobutyl Ketone</v>
          </cell>
          <cell r="D2711" t="str">
            <v>Solvent - Industrial Surface Coating &amp; Solvent Use</v>
          </cell>
          <cell r="G2711" t="str">
            <v>Solvent Utilization</v>
          </cell>
          <cell r="H2711" t="str">
            <v>Surface Coating</v>
          </cell>
          <cell r="I2711" t="str">
            <v>Textile Products: SIC 22</v>
          </cell>
          <cell r="J2711" t="str">
            <v>Methyl Isobutyl Ketone</v>
          </cell>
          <cell r="L2711" t="str">
            <v>1999</v>
          </cell>
          <cell r="N2711">
            <v>40982</v>
          </cell>
        </row>
        <row r="2712">
          <cell r="A2712" t="str">
            <v>2401010370</v>
          </cell>
          <cell r="B2712" t="str">
            <v>Nonpoint</v>
          </cell>
          <cell r="C2712" t="str">
            <v>Surface Coating /Textile Products /Special Naphthas</v>
          </cell>
          <cell r="D2712" t="str">
            <v>Solvent - Industrial Surface Coating &amp; Solvent Use</v>
          </cell>
          <cell r="G2712" t="str">
            <v>Solvent Utilization</v>
          </cell>
          <cell r="H2712" t="str">
            <v>Surface Coating</v>
          </cell>
          <cell r="I2712" t="str">
            <v>Textile Products: SIC 22</v>
          </cell>
          <cell r="J2712" t="str">
            <v>Special Naphthas</v>
          </cell>
          <cell r="L2712" t="str">
            <v>1999</v>
          </cell>
          <cell r="N2712">
            <v>40982</v>
          </cell>
        </row>
        <row r="2713">
          <cell r="A2713" t="str">
            <v>2401010999</v>
          </cell>
          <cell r="B2713" t="str">
            <v>Nonpoint</v>
          </cell>
          <cell r="C2713" t="str">
            <v>Surface Coating /Textile Products /Solvents: NEC</v>
          </cell>
          <cell r="D2713" t="str">
            <v>Solvent - Industrial Surface Coating &amp; Solvent Use</v>
          </cell>
          <cell r="G2713" t="str">
            <v>Solvent Utilization</v>
          </cell>
          <cell r="H2713" t="str">
            <v>Surface Coating</v>
          </cell>
          <cell r="I2713" t="str">
            <v>Textile Products: SIC 22</v>
          </cell>
          <cell r="J2713" t="str">
            <v>Solvents: NEC</v>
          </cell>
          <cell r="L2713" t="str">
            <v>1999</v>
          </cell>
          <cell r="N2713">
            <v>40982</v>
          </cell>
        </row>
        <row r="2714">
          <cell r="A2714" t="str">
            <v>2401015000</v>
          </cell>
          <cell r="B2714" t="str">
            <v>Nonpoint</v>
          </cell>
          <cell r="C2714" t="str">
            <v>Surface Coating /Factory Finished Wood /Total: All Solvent Types</v>
          </cell>
          <cell r="D2714" t="str">
            <v>Solvent - Industrial Surface Coating &amp; Solvent Use</v>
          </cell>
          <cell r="G2714" t="str">
            <v>Solvent Utilization</v>
          </cell>
          <cell r="H2714" t="str">
            <v>Surface Coating</v>
          </cell>
          <cell r="I2714" t="str">
            <v>Factory Finished Wood: SIC 2426 thru 242</v>
          </cell>
          <cell r="J2714" t="str">
            <v>Total: All Solvent Types</v>
          </cell>
          <cell r="N2714">
            <v>40982</v>
          </cell>
        </row>
        <row r="2715">
          <cell r="A2715" t="str">
            <v>2401015030</v>
          </cell>
          <cell r="B2715" t="str">
            <v>Nonpoint</v>
          </cell>
          <cell r="C2715" t="str">
            <v>Surface Coating /Factory Finished Wood /Acetone</v>
          </cell>
          <cell r="D2715" t="str">
            <v>Solvent - Industrial Surface Coating &amp; Solvent Use</v>
          </cell>
          <cell r="G2715" t="str">
            <v>Solvent Utilization</v>
          </cell>
          <cell r="H2715" t="str">
            <v>Surface Coating</v>
          </cell>
          <cell r="I2715" t="str">
            <v>Factory Finished Wood: SIC 2426 thru 242</v>
          </cell>
          <cell r="J2715" t="str">
            <v>Acetone</v>
          </cell>
          <cell r="L2715" t="str">
            <v>1999</v>
          </cell>
          <cell r="N2715">
            <v>40982</v>
          </cell>
        </row>
        <row r="2716">
          <cell r="A2716" t="str">
            <v>2401015055</v>
          </cell>
          <cell r="B2716" t="str">
            <v>Nonpoint</v>
          </cell>
          <cell r="C2716" t="str">
            <v>Surface Coating /Factory Finished Wood /Butyl Acetate</v>
          </cell>
          <cell r="D2716" t="str">
            <v>Solvent - Industrial Surface Coating &amp; Solvent Use</v>
          </cell>
          <cell r="G2716" t="str">
            <v>Solvent Utilization</v>
          </cell>
          <cell r="H2716" t="str">
            <v>Surface Coating</v>
          </cell>
          <cell r="I2716" t="str">
            <v>Factory Finished Wood: SIC 2426 thru 242</v>
          </cell>
          <cell r="J2716" t="str">
            <v>Butyl Acetate</v>
          </cell>
          <cell r="L2716" t="str">
            <v>1999</v>
          </cell>
          <cell r="N2716">
            <v>40982</v>
          </cell>
        </row>
        <row r="2717">
          <cell r="A2717" t="str">
            <v>2401015060</v>
          </cell>
          <cell r="B2717" t="str">
            <v>Nonpoint</v>
          </cell>
          <cell r="C2717" t="str">
            <v>Surface Coating /Factory Finished Wood /Butyl Alcohols: All Types</v>
          </cell>
          <cell r="D2717" t="str">
            <v>Solvent - Industrial Surface Coating &amp; Solvent Use</v>
          </cell>
          <cell r="G2717" t="str">
            <v>Solvent Utilization</v>
          </cell>
          <cell r="H2717" t="str">
            <v>Surface Coating</v>
          </cell>
          <cell r="I2717" t="str">
            <v>Factory Finished Wood: SIC 2426 thru 242</v>
          </cell>
          <cell r="J2717" t="str">
            <v>Butyl Alcohols: All Types</v>
          </cell>
          <cell r="L2717" t="str">
            <v>1999</v>
          </cell>
          <cell r="N2717">
            <v>40982</v>
          </cell>
        </row>
        <row r="2718">
          <cell r="A2718" t="str">
            <v>2401015065</v>
          </cell>
          <cell r="B2718" t="str">
            <v>Nonpoint</v>
          </cell>
          <cell r="C2718" t="str">
            <v>Surface Coating /Factory Finished Wood /n-Butyl Alcohol</v>
          </cell>
          <cell r="D2718" t="str">
            <v>Solvent - Industrial Surface Coating &amp; Solvent Use</v>
          </cell>
          <cell r="G2718" t="str">
            <v>Solvent Utilization</v>
          </cell>
          <cell r="H2718" t="str">
            <v>Surface Coating</v>
          </cell>
          <cell r="I2718" t="str">
            <v>Factory Finished Wood: SIC 2426 thru 242</v>
          </cell>
          <cell r="J2718" t="str">
            <v>n-Butyl Alcohol</v>
          </cell>
          <cell r="L2718" t="str">
            <v>1999</v>
          </cell>
          <cell r="N2718">
            <v>40982</v>
          </cell>
        </row>
        <row r="2719">
          <cell r="A2719" t="str">
            <v>2401015070</v>
          </cell>
          <cell r="B2719" t="str">
            <v>Nonpoint</v>
          </cell>
          <cell r="C2719" t="str">
            <v>Surface Coating /Factory Finished Wood /Isobutyl Alcohol</v>
          </cell>
          <cell r="D2719" t="str">
            <v>Solvent - Industrial Surface Coating &amp; Solvent Use</v>
          </cell>
          <cell r="G2719" t="str">
            <v>Solvent Utilization</v>
          </cell>
          <cell r="H2719" t="str">
            <v>Surface Coating</v>
          </cell>
          <cell r="I2719" t="str">
            <v>Factory Finished Wood: SIC 2426 thru 242</v>
          </cell>
          <cell r="J2719" t="str">
            <v>Isobutyl Alcohol</v>
          </cell>
          <cell r="L2719" t="str">
            <v>1999</v>
          </cell>
          <cell r="N2719">
            <v>40982</v>
          </cell>
        </row>
        <row r="2720">
          <cell r="A2720" t="str">
            <v>2401015125</v>
          </cell>
          <cell r="B2720" t="str">
            <v>Nonpoint</v>
          </cell>
          <cell r="C2720" t="str">
            <v>Surface Coating /Factory Finished Wood /Diethylene Glycol Monobutyl Ether</v>
          </cell>
          <cell r="D2720" t="str">
            <v>Solvent - Industrial Surface Coating &amp; Solvent Use</v>
          </cell>
          <cell r="G2720" t="str">
            <v>Solvent Utilization</v>
          </cell>
          <cell r="H2720" t="str">
            <v>Surface Coating</v>
          </cell>
          <cell r="I2720" t="str">
            <v>Factory Finished Wood: SIC 2426 thru 242</v>
          </cell>
          <cell r="J2720" t="str">
            <v>Diethylene Glycol Monobutyl Ether</v>
          </cell>
          <cell r="L2720" t="str">
            <v>1999</v>
          </cell>
          <cell r="N2720">
            <v>40982</v>
          </cell>
        </row>
        <row r="2721">
          <cell r="A2721" t="str">
            <v>2401015130</v>
          </cell>
          <cell r="B2721" t="str">
            <v>Nonpoint</v>
          </cell>
          <cell r="C2721" t="str">
            <v>Surface Coating /Factory Finished Wood /Diethylene Glycol Monoethyl Ether</v>
          </cell>
          <cell r="D2721" t="str">
            <v>Solvent - Industrial Surface Coating &amp; Solvent Use</v>
          </cell>
          <cell r="G2721" t="str">
            <v>Solvent Utilization</v>
          </cell>
          <cell r="H2721" t="str">
            <v>Surface Coating</v>
          </cell>
          <cell r="I2721" t="str">
            <v>Factory Finished Wood: SIC 2426 thru 242</v>
          </cell>
          <cell r="J2721" t="str">
            <v>Diethylene Glycol Monoethyl Ether</v>
          </cell>
          <cell r="L2721" t="str">
            <v>1999</v>
          </cell>
          <cell r="N2721">
            <v>40982</v>
          </cell>
        </row>
        <row r="2722">
          <cell r="A2722" t="str">
            <v>2401015135</v>
          </cell>
          <cell r="B2722" t="str">
            <v>Nonpoint</v>
          </cell>
          <cell r="C2722" t="str">
            <v>Surface Coating /Factory Finished Wood /Diethylene Glycol Monomethyl Ether</v>
          </cell>
          <cell r="D2722" t="str">
            <v>Solvent - Industrial Surface Coating &amp; Solvent Use</v>
          </cell>
          <cell r="G2722" t="str">
            <v>Solvent Utilization</v>
          </cell>
          <cell r="H2722" t="str">
            <v>Surface Coating</v>
          </cell>
          <cell r="I2722" t="str">
            <v>Factory Finished Wood: SIC 2426 thru 242</v>
          </cell>
          <cell r="J2722" t="str">
            <v>Diethylene Glycol Monomethyl Ether</v>
          </cell>
          <cell r="L2722" t="str">
            <v>1999</v>
          </cell>
          <cell r="N2722">
            <v>40982</v>
          </cell>
        </row>
        <row r="2723">
          <cell r="A2723" t="str">
            <v>2401015170</v>
          </cell>
          <cell r="B2723" t="str">
            <v>Nonpoint</v>
          </cell>
          <cell r="C2723" t="str">
            <v>Surface Coating /Factory Finished Wood /Ethyl Acetate</v>
          </cell>
          <cell r="D2723" t="str">
            <v>Solvent - Industrial Surface Coating &amp; Solvent Use</v>
          </cell>
          <cell r="G2723" t="str">
            <v>Solvent Utilization</v>
          </cell>
          <cell r="H2723" t="str">
            <v>Surface Coating</v>
          </cell>
          <cell r="I2723" t="str">
            <v>Factory Finished Wood: SIC 2426 thru 242</v>
          </cell>
          <cell r="J2723" t="str">
            <v>Ethyl Acetate</v>
          </cell>
          <cell r="L2723" t="str">
            <v>1999</v>
          </cell>
          <cell r="N2723">
            <v>40982</v>
          </cell>
        </row>
        <row r="2724">
          <cell r="A2724" t="str">
            <v>2401015200</v>
          </cell>
          <cell r="B2724" t="str">
            <v>Nonpoint</v>
          </cell>
          <cell r="C2724" t="str">
            <v>Surface Coating /Factory Finished Wood /Ethylene Glycol Monoethyl Ether (2-Ethoxyethanol)</v>
          </cell>
          <cell r="D2724" t="str">
            <v>Solvent - Industrial Surface Coating &amp; Solvent Use</v>
          </cell>
          <cell r="G2724" t="str">
            <v>Solvent Utilization</v>
          </cell>
          <cell r="H2724" t="str">
            <v>Surface Coating</v>
          </cell>
          <cell r="I2724" t="str">
            <v>Factory Finished Wood: SIC 2426 thru 242</v>
          </cell>
          <cell r="J2724" t="str">
            <v>Ethylene Glycol Monoethyl Ether (2-Ethoxyethanol)</v>
          </cell>
          <cell r="L2724" t="str">
            <v>1999</v>
          </cell>
          <cell r="N2724">
            <v>40982</v>
          </cell>
        </row>
        <row r="2725">
          <cell r="A2725" t="str">
            <v>2401015210</v>
          </cell>
          <cell r="B2725" t="str">
            <v>Nonpoint</v>
          </cell>
          <cell r="C2725" t="str">
            <v>Surface Coating /Factory Finished Wood /Ethylene Glycol Monomethyl Ether (2-Methoxyethanol)</v>
          </cell>
          <cell r="D2725" t="str">
            <v>Solvent - Industrial Surface Coating &amp; Solvent Use</v>
          </cell>
          <cell r="G2725" t="str">
            <v>Solvent Utilization</v>
          </cell>
          <cell r="H2725" t="str">
            <v>Surface Coating</v>
          </cell>
          <cell r="I2725" t="str">
            <v>Factory Finished Wood: SIC 2426 thru 242</v>
          </cell>
          <cell r="J2725" t="str">
            <v>Ethylene Glycol Monomethyl Ether (2-Methoxyethanol)</v>
          </cell>
          <cell r="L2725" t="str">
            <v>1999</v>
          </cell>
          <cell r="N2725">
            <v>40982</v>
          </cell>
        </row>
        <row r="2726">
          <cell r="A2726" t="str">
            <v>2401015215</v>
          </cell>
          <cell r="B2726" t="str">
            <v>Nonpoint</v>
          </cell>
          <cell r="C2726" t="str">
            <v>Surface Coating /Factory Finished Wood /Ethylene Glycol Monobutyl Ether (2-Butoxyethanol)</v>
          </cell>
          <cell r="D2726" t="str">
            <v>Solvent - Industrial Surface Coating &amp; Solvent Use</v>
          </cell>
          <cell r="G2726" t="str">
            <v>Solvent Utilization</v>
          </cell>
          <cell r="H2726" t="str">
            <v>Surface Coating</v>
          </cell>
          <cell r="I2726" t="str">
            <v>Factory Finished Wood: SIC 2426 thru 242</v>
          </cell>
          <cell r="J2726" t="str">
            <v>Ethylene Glycol Monobutyl Ether (2-Butoxyethanol)</v>
          </cell>
          <cell r="L2726" t="str">
            <v>1999</v>
          </cell>
          <cell r="N2726">
            <v>40982</v>
          </cell>
        </row>
        <row r="2727">
          <cell r="A2727" t="str">
            <v>2401015235</v>
          </cell>
          <cell r="B2727" t="str">
            <v>Nonpoint</v>
          </cell>
          <cell r="C2727" t="str">
            <v>Surface Coating /Factory Finished Wood /Glycol Ethers: All Types</v>
          </cell>
          <cell r="D2727" t="str">
            <v>Solvent - Industrial Surface Coating &amp; Solvent Use</v>
          </cell>
          <cell r="G2727" t="str">
            <v>Solvent Utilization</v>
          </cell>
          <cell r="H2727" t="str">
            <v>Surface Coating</v>
          </cell>
          <cell r="I2727" t="str">
            <v>Factory Finished Wood: SIC 2426 thru 242</v>
          </cell>
          <cell r="J2727" t="str">
            <v>Glycol Ethers: All Types</v>
          </cell>
          <cell r="L2727" t="str">
            <v>1999</v>
          </cell>
          <cell r="N2727">
            <v>40982</v>
          </cell>
        </row>
        <row r="2728">
          <cell r="A2728" t="str">
            <v>2401015250</v>
          </cell>
          <cell r="B2728" t="str">
            <v>Nonpoint</v>
          </cell>
          <cell r="C2728" t="str">
            <v>Surface Coating /Factory Finished Wood /Isopropanol</v>
          </cell>
          <cell r="D2728" t="str">
            <v>Solvent - Industrial Surface Coating &amp; Solvent Use</v>
          </cell>
          <cell r="G2728" t="str">
            <v>Solvent Utilization</v>
          </cell>
          <cell r="H2728" t="str">
            <v>Surface Coating</v>
          </cell>
          <cell r="I2728" t="str">
            <v>Factory Finished Wood: SIC 2426 thru 242</v>
          </cell>
          <cell r="J2728" t="str">
            <v>Isopropanol</v>
          </cell>
          <cell r="L2728" t="str">
            <v>1999</v>
          </cell>
          <cell r="N2728">
            <v>40982</v>
          </cell>
        </row>
        <row r="2729">
          <cell r="A2729" t="str">
            <v>2401015275</v>
          </cell>
          <cell r="B2729" t="str">
            <v>Nonpoint</v>
          </cell>
          <cell r="C2729" t="str">
            <v>Surface Coating /Factory Finished Wood /Methyl Ethyl Ketone</v>
          </cell>
          <cell r="D2729" t="str">
            <v>Solvent - Industrial Surface Coating &amp; Solvent Use</v>
          </cell>
          <cell r="G2729" t="str">
            <v>Solvent Utilization</v>
          </cell>
          <cell r="H2729" t="str">
            <v>Surface Coating</v>
          </cell>
          <cell r="I2729" t="str">
            <v>Factory Finished Wood: SIC 2426 thru 242</v>
          </cell>
          <cell r="J2729" t="str">
            <v>Methyl Ethyl Ketone</v>
          </cell>
          <cell r="L2729" t="str">
            <v>1999</v>
          </cell>
          <cell r="N2729">
            <v>40982</v>
          </cell>
        </row>
        <row r="2730">
          <cell r="A2730" t="str">
            <v>2401015285</v>
          </cell>
          <cell r="B2730" t="str">
            <v>Nonpoint</v>
          </cell>
          <cell r="C2730" t="str">
            <v>Surface Coating /Factory Finished Wood /Methyl Isobutyl Ketone</v>
          </cell>
          <cell r="D2730" t="str">
            <v>Solvent - Industrial Surface Coating &amp; Solvent Use</v>
          </cell>
          <cell r="G2730" t="str">
            <v>Solvent Utilization</v>
          </cell>
          <cell r="H2730" t="str">
            <v>Surface Coating</v>
          </cell>
          <cell r="I2730" t="str">
            <v>Factory Finished Wood: SIC 2426 thru 242</v>
          </cell>
          <cell r="J2730" t="str">
            <v>Methyl Isobutyl Ketone</v>
          </cell>
          <cell r="L2730" t="str">
            <v>1999</v>
          </cell>
          <cell r="N2730">
            <v>40982</v>
          </cell>
        </row>
        <row r="2731">
          <cell r="A2731" t="str">
            <v>2401015370</v>
          </cell>
          <cell r="B2731" t="str">
            <v>Nonpoint</v>
          </cell>
          <cell r="C2731" t="str">
            <v>Surface Coating /Factory Finished Wood /Special Naphthas</v>
          </cell>
          <cell r="D2731" t="str">
            <v>Solvent - Industrial Surface Coating &amp; Solvent Use</v>
          </cell>
          <cell r="G2731" t="str">
            <v>Solvent Utilization</v>
          </cell>
          <cell r="H2731" t="str">
            <v>Surface Coating</v>
          </cell>
          <cell r="I2731" t="str">
            <v>Factory Finished Wood: SIC 2426 thru 242</v>
          </cell>
          <cell r="J2731" t="str">
            <v>Special Naphthas</v>
          </cell>
          <cell r="L2731" t="str">
            <v>1999</v>
          </cell>
          <cell r="N2731">
            <v>40982</v>
          </cell>
        </row>
        <row r="2732">
          <cell r="A2732" t="str">
            <v>2401015999</v>
          </cell>
          <cell r="B2732" t="str">
            <v>Nonpoint</v>
          </cell>
          <cell r="C2732" t="str">
            <v>Surface Coating /Factory Finished Wood /Solvents: NEC</v>
          </cell>
          <cell r="D2732" t="str">
            <v>Solvent - Industrial Surface Coating &amp; Solvent Use</v>
          </cell>
          <cell r="G2732" t="str">
            <v>Solvent Utilization</v>
          </cell>
          <cell r="H2732" t="str">
            <v>Surface Coating</v>
          </cell>
          <cell r="I2732" t="str">
            <v>Factory Finished Wood: SIC 2426 thru 242</v>
          </cell>
          <cell r="J2732" t="str">
            <v>Solvents: NEC</v>
          </cell>
          <cell r="L2732" t="str">
            <v>1999</v>
          </cell>
          <cell r="N2732">
            <v>40982</v>
          </cell>
        </row>
        <row r="2733">
          <cell r="A2733" t="str">
            <v>2401020000</v>
          </cell>
          <cell r="B2733" t="str">
            <v>Nonpoint</v>
          </cell>
          <cell r="C2733" t="str">
            <v>Surface Coating /Wood Furniture /Total: All Solvent Types</v>
          </cell>
          <cell r="D2733" t="str">
            <v>Solvent - Industrial Surface Coating &amp; Solvent Use</v>
          </cell>
          <cell r="G2733" t="str">
            <v>Solvent Utilization</v>
          </cell>
          <cell r="H2733" t="str">
            <v>Surface Coating</v>
          </cell>
          <cell r="I2733" t="str">
            <v>Wood Furniture: SIC 25</v>
          </cell>
          <cell r="J2733" t="str">
            <v>Total: All Solvent Types</v>
          </cell>
          <cell r="N2733">
            <v>40982</v>
          </cell>
        </row>
        <row r="2734">
          <cell r="A2734" t="str">
            <v>2401020030</v>
          </cell>
          <cell r="B2734" t="str">
            <v>Nonpoint</v>
          </cell>
          <cell r="C2734" t="str">
            <v>Surface Coating /Wood Furniture /Acetone</v>
          </cell>
          <cell r="D2734" t="str">
            <v>Solvent - Industrial Surface Coating &amp; Solvent Use</v>
          </cell>
          <cell r="G2734" t="str">
            <v>Solvent Utilization</v>
          </cell>
          <cell r="H2734" t="str">
            <v>Surface Coating</v>
          </cell>
          <cell r="I2734" t="str">
            <v>Wood Furniture: SIC 25</v>
          </cell>
          <cell r="J2734" t="str">
            <v>Acetone</v>
          </cell>
          <cell r="L2734" t="str">
            <v>1999</v>
          </cell>
          <cell r="N2734">
            <v>40982</v>
          </cell>
        </row>
        <row r="2735">
          <cell r="A2735" t="str">
            <v>2401020055</v>
          </cell>
          <cell r="B2735" t="str">
            <v>Nonpoint</v>
          </cell>
          <cell r="C2735" t="str">
            <v>Surface Coating /Wood Furniture /Butyl Acetate</v>
          </cell>
          <cell r="D2735" t="str">
            <v>Solvent - Industrial Surface Coating &amp; Solvent Use</v>
          </cell>
          <cell r="G2735" t="str">
            <v>Solvent Utilization</v>
          </cell>
          <cell r="H2735" t="str">
            <v>Surface Coating</v>
          </cell>
          <cell r="I2735" t="str">
            <v>Wood Furniture: SIC 25</v>
          </cell>
          <cell r="J2735" t="str">
            <v>Butyl Acetate</v>
          </cell>
          <cell r="L2735" t="str">
            <v>1999</v>
          </cell>
          <cell r="N2735">
            <v>40982</v>
          </cell>
        </row>
        <row r="2736">
          <cell r="A2736" t="str">
            <v>2401020060</v>
          </cell>
          <cell r="B2736" t="str">
            <v>Nonpoint</v>
          </cell>
          <cell r="C2736" t="str">
            <v>Surface Coating /Wood Furniture /Butyl Alcohols: All Types</v>
          </cell>
          <cell r="D2736" t="str">
            <v>Solvent - Industrial Surface Coating &amp; Solvent Use</v>
          </cell>
          <cell r="G2736" t="str">
            <v>Solvent Utilization</v>
          </cell>
          <cell r="H2736" t="str">
            <v>Surface Coating</v>
          </cell>
          <cell r="I2736" t="str">
            <v>Wood Furniture: SIC 25</v>
          </cell>
          <cell r="J2736" t="str">
            <v>Butyl Alcohols: All Types</v>
          </cell>
          <cell r="L2736" t="str">
            <v>1999</v>
          </cell>
          <cell r="N2736">
            <v>40982</v>
          </cell>
        </row>
        <row r="2737">
          <cell r="A2737" t="str">
            <v>2401020065</v>
          </cell>
          <cell r="B2737" t="str">
            <v>Nonpoint</v>
          </cell>
          <cell r="C2737" t="str">
            <v>Surface Coating /Wood Furniture /n-Butyl Alcohol</v>
          </cell>
          <cell r="D2737" t="str">
            <v>Solvent - Industrial Surface Coating &amp; Solvent Use</v>
          </cell>
          <cell r="G2737" t="str">
            <v>Solvent Utilization</v>
          </cell>
          <cell r="H2737" t="str">
            <v>Surface Coating</v>
          </cell>
          <cell r="I2737" t="str">
            <v>Wood Furniture: SIC 25</v>
          </cell>
          <cell r="J2737" t="str">
            <v>n-Butyl Alcohol</v>
          </cell>
          <cell r="L2737" t="str">
            <v>1999</v>
          </cell>
          <cell r="N2737">
            <v>40982</v>
          </cell>
        </row>
        <row r="2738">
          <cell r="A2738" t="str">
            <v>2401020070</v>
          </cell>
          <cell r="B2738" t="str">
            <v>Nonpoint</v>
          </cell>
          <cell r="C2738" t="str">
            <v>Surface Coating /Wood Furniture /Isobutyl Alcohol</v>
          </cell>
          <cell r="D2738" t="str">
            <v>Solvent - Industrial Surface Coating &amp; Solvent Use</v>
          </cell>
          <cell r="G2738" t="str">
            <v>Solvent Utilization</v>
          </cell>
          <cell r="H2738" t="str">
            <v>Surface Coating</v>
          </cell>
          <cell r="I2738" t="str">
            <v>Wood Furniture: SIC 25</v>
          </cell>
          <cell r="J2738" t="str">
            <v>Isobutyl Alcohol</v>
          </cell>
          <cell r="L2738" t="str">
            <v>1999</v>
          </cell>
          <cell r="N2738">
            <v>40982</v>
          </cell>
        </row>
        <row r="2739">
          <cell r="A2739" t="str">
            <v>2401020125</v>
          </cell>
          <cell r="B2739" t="str">
            <v>Nonpoint</v>
          </cell>
          <cell r="C2739" t="str">
            <v>Surface Coating /Wood Furniture /Diethylene Glycol Monobutyl Ether</v>
          </cell>
          <cell r="D2739" t="str">
            <v>Solvent - Industrial Surface Coating &amp; Solvent Use</v>
          </cell>
          <cell r="G2739" t="str">
            <v>Solvent Utilization</v>
          </cell>
          <cell r="H2739" t="str">
            <v>Surface Coating</v>
          </cell>
          <cell r="I2739" t="str">
            <v>Wood Furniture: SIC 25</v>
          </cell>
          <cell r="J2739" t="str">
            <v>Diethylene Glycol Monobutyl Ether</v>
          </cell>
          <cell r="L2739" t="str">
            <v>1999</v>
          </cell>
          <cell r="N2739">
            <v>40982</v>
          </cell>
        </row>
        <row r="2740">
          <cell r="A2740" t="str">
            <v>2401020130</v>
          </cell>
          <cell r="B2740" t="str">
            <v>Nonpoint</v>
          </cell>
          <cell r="C2740" t="str">
            <v>Surface Coating /Wood Furniture /Diethylene Glycol Monoethyl Ether</v>
          </cell>
          <cell r="D2740" t="str">
            <v>Solvent - Industrial Surface Coating &amp; Solvent Use</v>
          </cell>
          <cell r="G2740" t="str">
            <v>Solvent Utilization</v>
          </cell>
          <cell r="H2740" t="str">
            <v>Surface Coating</v>
          </cell>
          <cell r="I2740" t="str">
            <v>Wood Furniture: SIC 25</v>
          </cell>
          <cell r="J2740" t="str">
            <v>Diethylene Glycol Monoethyl Ether</v>
          </cell>
          <cell r="L2740" t="str">
            <v>1999</v>
          </cell>
          <cell r="N2740">
            <v>40982</v>
          </cell>
        </row>
        <row r="2741">
          <cell r="A2741" t="str">
            <v>2401020135</v>
          </cell>
          <cell r="B2741" t="str">
            <v>Nonpoint</v>
          </cell>
          <cell r="C2741" t="str">
            <v>Surface Coating /Wood Furniture /Diethylene Glycol Monomethyl Ether</v>
          </cell>
          <cell r="D2741" t="str">
            <v>Solvent - Industrial Surface Coating &amp; Solvent Use</v>
          </cell>
          <cell r="G2741" t="str">
            <v>Solvent Utilization</v>
          </cell>
          <cell r="H2741" t="str">
            <v>Surface Coating</v>
          </cell>
          <cell r="I2741" t="str">
            <v>Wood Furniture: SIC 25</v>
          </cell>
          <cell r="J2741" t="str">
            <v>Diethylene Glycol Monomethyl Ether</v>
          </cell>
          <cell r="L2741" t="str">
            <v>1999</v>
          </cell>
          <cell r="N2741">
            <v>40982</v>
          </cell>
        </row>
        <row r="2742">
          <cell r="A2742" t="str">
            <v>2401020170</v>
          </cell>
          <cell r="B2742" t="str">
            <v>Nonpoint</v>
          </cell>
          <cell r="C2742" t="str">
            <v>Surface Coating /Wood Furniture /Ethyl Acetate</v>
          </cell>
          <cell r="D2742" t="str">
            <v>Solvent - Industrial Surface Coating &amp; Solvent Use</v>
          </cell>
          <cell r="G2742" t="str">
            <v>Solvent Utilization</v>
          </cell>
          <cell r="H2742" t="str">
            <v>Surface Coating</v>
          </cell>
          <cell r="I2742" t="str">
            <v>Wood Furniture: SIC 25</v>
          </cell>
          <cell r="J2742" t="str">
            <v>Ethyl Acetate</v>
          </cell>
          <cell r="L2742" t="str">
            <v>1999</v>
          </cell>
          <cell r="N2742">
            <v>40982</v>
          </cell>
        </row>
        <row r="2743">
          <cell r="A2743" t="str">
            <v>2401020200</v>
          </cell>
          <cell r="B2743" t="str">
            <v>Nonpoint</v>
          </cell>
          <cell r="C2743" t="str">
            <v>Surface Coating /Wood Furniture /Ethylene Glycol Monoethyl Ether (2-Ethoxyethanol)</v>
          </cell>
          <cell r="D2743" t="str">
            <v>Solvent - Industrial Surface Coating &amp; Solvent Use</v>
          </cell>
          <cell r="G2743" t="str">
            <v>Solvent Utilization</v>
          </cell>
          <cell r="H2743" t="str">
            <v>Surface Coating</v>
          </cell>
          <cell r="I2743" t="str">
            <v>Wood Furniture: SIC 25</v>
          </cell>
          <cell r="J2743" t="str">
            <v>Ethylene Glycol Monoethyl Ether (2-Ethoxyethanol)</v>
          </cell>
          <cell r="L2743" t="str">
            <v>1999</v>
          </cell>
          <cell r="N2743">
            <v>40982</v>
          </cell>
        </row>
        <row r="2744">
          <cell r="A2744" t="str">
            <v>2401020210</v>
          </cell>
          <cell r="B2744" t="str">
            <v>Nonpoint</v>
          </cell>
          <cell r="C2744" t="str">
            <v>Surface Coating /Wood Furniture /Ethylene Glycol Monomethyl Ether (2-Methoxyethanol)</v>
          </cell>
          <cell r="D2744" t="str">
            <v>Solvent - Industrial Surface Coating &amp; Solvent Use</v>
          </cell>
          <cell r="G2744" t="str">
            <v>Solvent Utilization</v>
          </cell>
          <cell r="H2744" t="str">
            <v>Surface Coating</v>
          </cell>
          <cell r="I2744" t="str">
            <v>Wood Furniture: SIC 25</v>
          </cell>
          <cell r="J2744" t="str">
            <v>Ethylene Glycol Monomethyl Ether (2-Methoxyethanol)</v>
          </cell>
          <cell r="L2744" t="str">
            <v>1999</v>
          </cell>
          <cell r="N2744">
            <v>40982</v>
          </cell>
        </row>
        <row r="2745">
          <cell r="A2745" t="str">
            <v>2401020215</v>
          </cell>
          <cell r="B2745" t="str">
            <v>Nonpoint</v>
          </cell>
          <cell r="C2745" t="str">
            <v>Surface Coating /Wood Furniture /Ethylene Glycol Monobutyl Ether (2-Butoxyethanol)</v>
          </cell>
          <cell r="D2745" t="str">
            <v>Solvent - Industrial Surface Coating &amp; Solvent Use</v>
          </cell>
          <cell r="G2745" t="str">
            <v>Solvent Utilization</v>
          </cell>
          <cell r="H2745" t="str">
            <v>Surface Coating</v>
          </cell>
          <cell r="I2745" t="str">
            <v>Wood Furniture: SIC 25</v>
          </cell>
          <cell r="J2745" t="str">
            <v>Ethylene Glycol Monobutyl Ether (2-Butoxyethanol)</v>
          </cell>
          <cell r="L2745" t="str">
            <v>1999</v>
          </cell>
          <cell r="N2745">
            <v>40982</v>
          </cell>
        </row>
        <row r="2746">
          <cell r="A2746" t="str">
            <v>2401020235</v>
          </cell>
          <cell r="B2746" t="str">
            <v>Nonpoint</v>
          </cell>
          <cell r="C2746" t="str">
            <v>Surface Coating /Wood Furniture /Glycol Ethers: All Types</v>
          </cell>
          <cell r="D2746" t="str">
            <v>Solvent - Industrial Surface Coating &amp; Solvent Use</v>
          </cell>
          <cell r="G2746" t="str">
            <v>Solvent Utilization</v>
          </cell>
          <cell r="H2746" t="str">
            <v>Surface Coating</v>
          </cell>
          <cell r="I2746" t="str">
            <v>Wood Furniture: SIC 25</v>
          </cell>
          <cell r="J2746" t="str">
            <v>Glycol Ethers: All Types</v>
          </cell>
          <cell r="L2746" t="str">
            <v>1999</v>
          </cell>
          <cell r="N2746">
            <v>40982</v>
          </cell>
        </row>
        <row r="2747">
          <cell r="A2747" t="str">
            <v>2401020250</v>
          </cell>
          <cell r="B2747" t="str">
            <v>Nonpoint</v>
          </cell>
          <cell r="C2747" t="str">
            <v>Surface Coating /Wood Furniture /Isopropanol</v>
          </cell>
          <cell r="D2747" t="str">
            <v>Solvent - Industrial Surface Coating &amp; Solvent Use</v>
          </cell>
          <cell r="G2747" t="str">
            <v>Solvent Utilization</v>
          </cell>
          <cell r="H2747" t="str">
            <v>Surface Coating</v>
          </cell>
          <cell r="I2747" t="str">
            <v>Wood Furniture: SIC 25</v>
          </cell>
          <cell r="J2747" t="str">
            <v>Isopropanol</v>
          </cell>
          <cell r="L2747" t="str">
            <v>1999</v>
          </cell>
          <cell r="N2747">
            <v>40982</v>
          </cell>
        </row>
        <row r="2748">
          <cell r="A2748" t="str">
            <v>2401020275</v>
          </cell>
          <cell r="B2748" t="str">
            <v>Nonpoint</v>
          </cell>
          <cell r="C2748" t="str">
            <v>Surface Coating /Wood Furniture /Methyl Ethyl Ketone</v>
          </cell>
          <cell r="D2748" t="str">
            <v>Solvent - Industrial Surface Coating &amp; Solvent Use</v>
          </cell>
          <cell r="G2748" t="str">
            <v>Solvent Utilization</v>
          </cell>
          <cell r="H2748" t="str">
            <v>Surface Coating</v>
          </cell>
          <cell r="I2748" t="str">
            <v>Wood Furniture: SIC 25</v>
          </cell>
          <cell r="J2748" t="str">
            <v>Methyl Ethyl Ketone</v>
          </cell>
          <cell r="L2748" t="str">
            <v>1999</v>
          </cell>
          <cell r="N2748">
            <v>40982</v>
          </cell>
        </row>
        <row r="2749">
          <cell r="A2749" t="str">
            <v>2401020285</v>
          </cell>
          <cell r="B2749" t="str">
            <v>Nonpoint</v>
          </cell>
          <cell r="C2749" t="str">
            <v>Surface Coating /Wood Furniture /Methyl Isobutyl Ketone</v>
          </cell>
          <cell r="D2749" t="str">
            <v>Solvent - Industrial Surface Coating &amp; Solvent Use</v>
          </cell>
          <cell r="G2749" t="str">
            <v>Solvent Utilization</v>
          </cell>
          <cell r="H2749" t="str">
            <v>Surface Coating</v>
          </cell>
          <cell r="I2749" t="str">
            <v>Wood Furniture: SIC 25</v>
          </cell>
          <cell r="J2749" t="str">
            <v>Methyl Isobutyl Ketone</v>
          </cell>
          <cell r="L2749" t="str">
            <v>1999</v>
          </cell>
          <cell r="N2749">
            <v>40982</v>
          </cell>
        </row>
        <row r="2750">
          <cell r="A2750" t="str">
            <v>2401020370</v>
          </cell>
          <cell r="B2750" t="str">
            <v>Nonpoint</v>
          </cell>
          <cell r="C2750" t="str">
            <v>Surface Coating /Wood Furniture /Special Naphthas</v>
          </cell>
          <cell r="D2750" t="str">
            <v>Solvent - Industrial Surface Coating &amp; Solvent Use</v>
          </cell>
          <cell r="G2750" t="str">
            <v>Solvent Utilization</v>
          </cell>
          <cell r="H2750" t="str">
            <v>Surface Coating</v>
          </cell>
          <cell r="I2750" t="str">
            <v>Wood Furniture: SIC 25</v>
          </cell>
          <cell r="J2750" t="str">
            <v>Special Naphthas</v>
          </cell>
          <cell r="L2750" t="str">
            <v>1999</v>
          </cell>
          <cell r="N2750">
            <v>40982</v>
          </cell>
        </row>
        <row r="2751">
          <cell r="A2751" t="str">
            <v>2401020999</v>
          </cell>
          <cell r="B2751" t="str">
            <v>Nonpoint</v>
          </cell>
          <cell r="C2751" t="str">
            <v>Surface Coating /Wood Furniture /Solvents: NEC</v>
          </cell>
          <cell r="D2751" t="str">
            <v>Solvent - Industrial Surface Coating &amp; Solvent Use</v>
          </cell>
          <cell r="G2751" t="str">
            <v>Solvent Utilization</v>
          </cell>
          <cell r="H2751" t="str">
            <v>Surface Coating</v>
          </cell>
          <cell r="I2751" t="str">
            <v>Wood Furniture: SIC 25</v>
          </cell>
          <cell r="J2751" t="str">
            <v>Solvents: NEC</v>
          </cell>
          <cell r="L2751" t="str">
            <v>1999</v>
          </cell>
          <cell r="N2751">
            <v>40982</v>
          </cell>
        </row>
        <row r="2752">
          <cell r="A2752" t="str">
            <v>2401025000</v>
          </cell>
          <cell r="B2752" t="str">
            <v>Nonpoint</v>
          </cell>
          <cell r="C2752" t="str">
            <v>Surface Coating /Metal Furniture /Total: All Solvent Types</v>
          </cell>
          <cell r="D2752" t="str">
            <v>Solvent - Industrial Surface Coating &amp; Solvent Use</v>
          </cell>
          <cell r="G2752" t="str">
            <v>Solvent Utilization</v>
          </cell>
          <cell r="H2752" t="str">
            <v>Surface Coating</v>
          </cell>
          <cell r="I2752" t="str">
            <v>Metal Furniture: SIC 25</v>
          </cell>
          <cell r="J2752" t="str">
            <v>Total: All Solvent Types</v>
          </cell>
          <cell r="N2752">
            <v>40982</v>
          </cell>
        </row>
        <row r="2753">
          <cell r="A2753" t="str">
            <v>2401025030</v>
          </cell>
          <cell r="B2753" t="str">
            <v>Nonpoint</v>
          </cell>
          <cell r="C2753" t="str">
            <v>Surface Coating /Metal Furniture /Acetone</v>
          </cell>
          <cell r="D2753" t="str">
            <v>Solvent - Industrial Surface Coating &amp; Solvent Use</v>
          </cell>
          <cell r="G2753" t="str">
            <v>Solvent Utilization</v>
          </cell>
          <cell r="H2753" t="str">
            <v>Surface Coating</v>
          </cell>
          <cell r="I2753" t="str">
            <v>Metal Furniture: SIC 25</v>
          </cell>
          <cell r="J2753" t="str">
            <v>Acetone</v>
          </cell>
          <cell r="L2753" t="str">
            <v>1999</v>
          </cell>
          <cell r="N2753">
            <v>40982</v>
          </cell>
        </row>
        <row r="2754">
          <cell r="A2754" t="str">
            <v>2401025055</v>
          </cell>
          <cell r="B2754" t="str">
            <v>Nonpoint</v>
          </cell>
          <cell r="C2754" t="str">
            <v>Surface Coating /Metal Furniture /Butyl Acetate</v>
          </cell>
          <cell r="D2754" t="str">
            <v>Solvent - Industrial Surface Coating &amp; Solvent Use</v>
          </cell>
          <cell r="G2754" t="str">
            <v>Solvent Utilization</v>
          </cell>
          <cell r="H2754" t="str">
            <v>Surface Coating</v>
          </cell>
          <cell r="I2754" t="str">
            <v>Metal Furniture: SIC 25</v>
          </cell>
          <cell r="J2754" t="str">
            <v>Butyl Acetate</v>
          </cell>
          <cell r="L2754" t="str">
            <v>1999</v>
          </cell>
          <cell r="N2754">
            <v>40982</v>
          </cell>
        </row>
        <row r="2755">
          <cell r="A2755" t="str">
            <v>2401025060</v>
          </cell>
          <cell r="B2755" t="str">
            <v>Nonpoint</v>
          </cell>
          <cell r="C2755" t="str">
            <v>Surface Coating /Metal Furniture /Butyl Alcohols: All Types</v>
          </cell>
          <cell r="D2755" t="str">
            <v>Solvent - Industrial Surface Coating &amp; Solvent Use</v>
          </cell>
          <cell r="G2755" t="str">
            <v>Solvent Utilization</v>
          </cell>
          <cell r="H2755" t="str">
            <v>Surface Coating</v>
          </cell>
          <cell r="I2755" t="str">
            <v>Metal Furniture: SIC 25</v>
          </cell>
          <cell r="J2755" t="str">
            <v>Butyl Alcohols: All Types</v>
          </cell>
          <cell r="L2755" t="str">
            <v>1999</v>
          </cell>
          <cell r="N2755">
            <v>40982</v>
          </cell>
        </row>
        <row r="2756">
          <cell r="A2756" t="str">
            <v>2401025065</v>
          </cell>
          <cell r="B2756" t="str">
            <v>Nonpoint</v>
          </cell>
          <cell r="C2756" t="str">
            <v>Surface Coating /Metal Furniture /n-Butyl Alcohol</v>
          </cell>
          <cell r="D2756" t="str">
            <v>Solvent - Industrial Surface Coating &amp; Solvent Use</v>
          </cell>
          <cell r="G2756" t="str">
            <v>Solvent Utilization</v>
          </cell>
          <cell r="H2756" t="str">
            <v>Surface Coating</v>
          </cell>
          <cell r="I2756" t="str">
            <v>Metal Furniture: SIC 25</v>
          </cell>
          <cell r="J2756" t="str">
            <v>n-Butyl Alcohol</v>
          </cell>
          <cell r="L2756" t="str">
            <v>1999</v>
          </cell>
          <cell r="N2756">
            <v>40982</v>
          </cell>
        </row>
        <row r="2757">
          <cell r="A2757" t="str">
            <v>2401025070</v>
          </cell>
          <cell r="B2757" t="str">
            <v>Nonpoint</v>
          </cell>
          <cell r="C2757" t="str">
            <v>Surface Coating /Metal Furniture /Isobutyl Alcohol</v>
          </cell>
          <cell r="D2757" t="str">
            <v>Solvent - Industrial Surface Coating &amp; Solvent Use</v>
          </cell>
          <cell r="G2757" t="str">
            <v>Solvent Utilization</v>
          </cell>
          <cell r="H2757" t="str">
            <v>Surface Coating</v>
          </cell>
          <cell r="I2757" t="str">
            <v>Metal Furniture: SIC 25</v>
          </cell>
          <cell r="J2757" t="str">
            <v>Isobutyl Alcohol</v>
          </cell>
          <cell r="L2757" t="str">
            <v>1999</v>
          </cell>
          <cell r="N2757">
            <v>40982</v>
          </cell>
        </row>
        <row r="2758">
          <cell r="A2758" t="str">
            <v>2401025125</v>
          </cell>
          <cell r="B2758" t="str">
            <v>Nonpoint</v>
          </cell>
          <cell r="C2758" t="str">
            <v>Surface Coating /Metal Furniture /Diethylene Glycol Monobutyl Ether</v>
          </cell>
          <cell r="D2758" t="str">
            <v>Solvent - Industrial Surface Coating &amp; Solvent Use</v>
          </cell>
          <cell r="G2758" t="str">
            <v>Solvent Utilization</v>
          </cell>
          <cell r="H2758" t="str">
            <v>Surface Coating</v>
          </cell>
          <cell r="I2758" t="str">
            <v>Metal Furniture: SIC 25</v>
          </cell>
          <cell r="J2758" t="str">
            <v>Diethylene Glycol Monobutyl Ether</v>
          </cell>
          <cell r="L2758" t="str">
            <v>1999</v>
          </cell>
          <cell r="N2758">
            <v>40982</v>
          </cell>
        </row>
        <row r="2759">
          <cell r="A2759" t="str">
            <v>2401025130</v>
          </cell>
          <cell r="B2759" t="str">
            <v>Nonpoint</v>
          </cell>
          <cell r="C2759" t="str">
            <v>Surface Coating /Metal Furniture /Diethylene Glycol Monoethyl Ether</v>
          </cell>
          <cell r="D2759" t="str">
            <v>Solvent - Industrial Surface Coating &amp; Solvent Use</v>
          </cell>
          <cell r="G2759" t="str">
            <v>Solvent Utilization</v>
          </cell>
          <cell r="H2759" t="str">
            <v>Surface Coating</v>
          </cell>
          <cell r="I2759" t="str">
            <v>Metal Furniture: SIC 25</v>
          </cell>
          <cell r="J2759" t="str">
            <v>Diethylene Glycol Monoethyl Ether</v>
          </cell>
          <cell r="L2759" t="str">
            <v>1999</v>
          </cell>
          <cell r="N2759">
            <v>40982</v>
          </cell>
        </row>
        <row r="2760">
          <cell r="A2760" t="str">
            <v>2401025135</v>
          </cell>
          <cell r="B2760" t="str">
            <v>Nonpoint</v>
          </cell>
          <cell r="C2760" t="str">
            <v>Surface Coating /Metal Furniture /Diethylene Glycol Monomethyl Ether</v>
          </cell>
          <cell r="D2760" t="str">
            <v>Solvent - Industrial Surface Coating &amp; Solvent Use</v>
          </cell>
          <cell r="G2760" t="str">
            <v>Solvent Utilization</v>
          </cell>
          <cell r="H2760" t="str">
            <v>Surface Coating</v>
          </cell>
          <cell r="I2760" t="str">
            <v>Metal Furniture: SIC 25</v>
          </cell>
          <cell r="J2760" t="str">
            <v>Diethylene Glycol Monomethyl Ether</v>
          </cell>
          <cell r="L2760" t="str">
            <v>1999</v>
          </cell>
          <cell r="N2760">
            <v>40982</v>
          </cell>
        </row>
        <row r="2761">
          <cell r="A2761" t="str">
            <v>2401025170</v>
          </cell>
          <cell r="B2761" t="str">
            <v>Nonpoint</v>
          </cell>
          <cell r="C2761" t="str">
            <v>Surface Coating /Metal Furniture /Ethyl Acetate</v>
          </cell>
          <cell r="D2761" t="str">
            <v>Solvent - Industrial Surface Coating &amp; Solvent Use</v>
          </cell>
          <cell r="G2761" t="str">
            <v>Solvent Utilization</v>
          </cell>
          <cell r="H2761" t="str">
            <v>Surface Coating</v>
          </cell>
          <cell r="I2761" t="str">
            <v>Metal Furniture: SIC 25</v>
          </cell>
          <cell r="J2761" t="str">
            <v>Ethyl Acetate</v>
          </cell>
          <cell r="L2761" t="str">
            <v>1999</v>
          </cell>
          <cell r="N2761">
            <v>40982</v>
          </cell>
        </row>
        <row r="2762">
          <cell r="A2762" t="str">
            <v>2401025200</v>
          </cell>
          <cell r="B2762" t="str">
            <v>Nonpoint</v>
          </cell>
          <cell r="C2762" t="str">
            <v>Surface Coating /Metal Furniture /Ethylene Glycol Monoethyl Ether (2-Ethoxyethanol)</v>
          </cell>
          <cell r="D2762" t="str">
            <v>Solvent - Industrial Surface Coating &amp; Solvent Use</v>
          </cell>
          <cell r="G2762" t="str">
            <v>Solvent Utilization</v>
          </cell>
          <cell r="H2762" t="str">
            <v>Surface Coating</v>
          </cell>
          <cell r="I2762" t="str">
            <v>Metal Furniture: SIC 25</v>
          </cell>
          <cell r="J2762" t="str">
            <v>Ethylene Glycol Monoethyl Ether (2-Ethoxyethanol)</v>
          </cell>
          <cell r="L2762" t="str">
            <v>1999</v>
          </cell>
          <cell r="N2762">
            <v>40982</v>
          </cell>
        </row>
        <row r="2763">
          <cell r="A2763" t="str">
            <v>2401025210</v>
          </cell>
          <cell r="B2763" t="str">
            <v>Nonpoint</v>
          </cell>
          <cell r="C2763" t="str">
            <v>Surface Coating /Metal Furniture /Ethylene Glycol Monomethyl Ether (2-Methoxyethanol)</v>
          </cell>
          <cell r="D2763" t="str">
            <v>Solvent - Industrial Surface Coating &amp; Solvent Use</v>
          </cell>
          <cell r="G2763" t="str">
            <v>Solvent Utilization</v>
          </cell>
          <cell r="H2763" t="str">
            <v>Surface Coating</v>
          </cell>
          <cell r="I2763" t="str">
            <v>Metal Furniture: SIC 25</v>
          </cell>
          <cell r="J2763" t="str">
            <v>Ethylene Glycol Monomethyl Ether (2-Methoxyethanol)</v>
          </cell>
          <cell r="L2763" t="str">
            <v>1999</v>
          </cell>
          <cell r="N2763">
            <v>40982</v>
          </cell>
        </row>
        <row r="2764">
          <cell r="A2764" t="str">
            <v>2401025215</v>
          </cell>
          <cell r="B2764" t="str">
            <v>Nonpoint</v>
          </cell>
          <cell r="C2764" t="str">
            <v>Surface Coating /Metal Furniture /Ethylene Glycol Monobutyl Ether (2-Butoxyethanol)</v>
          </cell>
          <cell r="D2764" t="str">
            <v>Solvent - Industrial Surface Coating &amp; Solvent Use</v>
          </cell>
          <cell r="G2764" t="str">
            <v>Solvent Utilization</v>
          </cell>
          <cell r="H2764" t="str">
            <v>Surface Coating</v>
          </cell>
          <cell r="I2764" t="str">
            <v>Metal Furniture: SIC 25</v>
          </cell>
          <cell r="J2764" t="str">
            <v>Ethylene Glycol Monobutyl Ether (2-Butoxyethanol)</v>
          </cell>
          <cell r="L2764" t="str">
            <v>1999</v>
          </cell>
          <cell r="N2764">
            <v>40982</v>
          </cell>
        </row>
        <row r="2765">
          <cell r="A2765" t="str">
            <v>2401025235</v>
          </cell>
          <cell r="B2765" t="str">
            <v>Nonpoint</v>
          </cell>
          <cell r="C2765" t="str">
            <v>Surface Coating /Metal Furniture /Glycol Ethers: All Types</v>
          </cell>
          <cell r="D2765" t="str">
            <v>Solvent - Industrial Surface Coating &amp; Solvent Use</v>
          </cell>
          <cell r="G2765" t="str">
            <v>Solvent Utilization</v>
          </cell>
          <cell r="H2765" t="str">
            <v>Surface Coating</v>
          </cell>
          <cell r="I2765" t="str">
            <v>Metal Furniture: SIC 25</v>
          </cell>
          <cell r="J2765" t="str">
            <v>Glycol Ethers: All Types</v>
          </cell>
          <cell r="L2765" t="str">
            <v>1999</v>
          </cell>
          <cell r="N2765">
            <v>40982</v>
          </cell>
        </row>
        <row r="2766">
          <cell r="A2766" t="str">
            <v>2401025250</v>
          </cell>
          <cell r="B2766" t="str">
            <v>Nonpoint</v>
          </cell>
          <cell r="C2766" t="str">
            <v>Surface Coating /Metal Furniture /Isopropanol</v>
          </cell>
          <cell r="D2766" t="str">
            <v>Solvent - Industrial Surface Coating &amp; Solvent Use</v>
          </cell>
          <cell r="G2766" t="str">
            <v>Solvent Utilization</v>
          </cell>
          <cell r="H2766" t="str">
            <v>Surface Coating</v>
          </cell>
          <cell r="I2766" t="str">
            <v>Metal Furniture: SIC 25</v>
          </cell>
          <cell r="J2766" t="str">
            <v>Isopropanol</v>
          </cell>
          <cell r="L2766" t="str">
            <v>1999</v>
          </cell>
          <cell r="N2766">
            <v>40982</v>
          </cell>
        </row>
        <row r="2767">
          <cell r="A2767" t="str">
            <v>2401025275</v>
          </cell>
          <cell r="B2767" t="str">
            <v>Nonpoint</v>
          </cell>
          <cell r="C2767" t="str">
            <v>Surface Coating /Metal Furniture /Methyl Ethyl Ketone</v>
          </cell>
          <cell r="D2767" t="str">
            <v>Solvent - Industrial Surface Coating &amp; Solvent Use</v>
          </cell>
          <cell r="G2767" t="str">
            <v>Solvent Utilization</v>
          </cell>
          <cell r="H2767" t="str">
            <v>Surface Coating</v>
          </cell>
          <cell r="I2767" t="str">
            <v>Metal Furniture: SIC 25</v>
          </cell>
          <cell r="J2767" t="str">
            <v>Methyl Ethyl Ketone</v>
          </cell>
          <cell r="L2767" t="str">
            <v>1999</v>
          </cell>
          <cell r="N2767">
            <v>40982</v>
          </cell>
        </row>
        <row r="2768">
          <cell r="A2768" t="str">
            <v>2401025285</v>
          </cell>
          <cell r="B2768" t="str">
            <v>Nonpoint</v>
          </cell>
          <cell r="C2768" t="str">
            <v>Surface Coating /Metal Furniture /Methyl Isobutyl Ketone</v>
          </cell>
          <cell r="D2768" t="str">
            <v>Solvent - Industrial Surface Coating &amp; Solvent Use</v>
          </cell>
          <cell r="G2768" t="str">
            <v>Solvent Utilization</v>
          </cell>
          <cell r="H2768" t="str">
            <v>Surface Coating</v>
          </cell>
          <cell r="I2768" t="str">
            <v>Metal Furniture: SIC 25</v>
          </cell>
          <cell r="J2768" t="str">
            <v>Methyl Isobutyl Ketone</v>
          </cell>
          <cell r="L2768" t="str">
            <v>1999</v>
          </cell>
          <cell r="N2768">
            <v>40982</v>
          </cell>
        </row>
        <row r="2769">
          <cell r="A2769" t="str">
            <v>2401025370</v>
          </cell>
          <cell r="B2769" t="str">
            <v>Nonpoint</v>
          </cell>
          <cell r="C2769" t="str">
            <v>Surface Coating /Metal Furniture /Special Naphthas</v>
          </cell>
          <cell r="D2769" t="str">
            <v>Solvent - Industrial Surface Coating &amp; Solvent Use</v>
          </cell>
          <cell r="G2769" t="str">
            <v>Solvent Utilization</v>
          </cell>
          <cell r="H2769" t="str">
            <v>Surface Coating</v>
          </cell>
          <cell r="I2769" t="str">
            <v>Metal Furniture: SIC 25</v>
          </cell>
          <cell r="J2769" t="str">
            <v>Special Naphthas</v>
          </cell>
          <cell r="L2769" t="str">
            <v>1999</v>
          </cell>
          <cell r="N2769">
            <v>40982</v>
          </cell>
        </row>
        <row r="2770">
          <cell r="A2770" t="str">
            <v>2401025999</v>
          </cell>
          <cell r="B2770" t="str">
            <v>Nonpoint</v>
          </cell>
          <cell r="C2770" t="str">
            <v>Surface Coating /Metal Furniture /Solvents: NEC</v>
          </cell>
          <cell r="D2770" t="str">
            <v>Solvent - Industrial Surface Coating &amp; Solvent Use</v>
          </cell>
          <cell r="G2770" t="str">
            <v>Solvent Utilization</v>
          </cell>
          <cell r="H2770" t="str">
            <v>Surface Coating</v>
          </cell>
          <cell r="I2770" t="str">
            <v>Metal Furniture: SIC 25</v>
          </cell>
          <cell r="J2770" t="str">
            <v>Solvents: NEC</v>
          </cell>
          <cell r="L2770" t="str">
            <v>1999</v>
          </cell>
          <cell r="N2770">
            <v>40982</v>
          </cell>
        </row>
        <row r="2771">
          <cell r="A2771" t="str">
            <v>2401030000</v>
          </cell>
          <cell r="B2771" t="str">
            <v>Nonpoint</v>
          </cell>
          <cell r="C2771" t="str">
            <v>Surface Coating /Paper /Total: All Solvent Types</v>
          </cell>
          <cell r="D2771" t="str">
            <v>Solvent - Industrial Surface Coating &amp; Solvent Use</v>
          </cell>
          <cell r="G2771" t="str">
            <v>Solvent Utilization</v>
          </cell>
          <cell r="H2771" t="str">
            <v>Surface Coating</v>
          </cell>
          <cell r="I2771" t="str">
            <v>Paper: SIC 26</v>
          </cell>
          <cell r="J2771" t="str">
            <v>Total: All Solvent Types</v>
          </cell>
          <cell r="N2771">
            <v>40982</v>
          </cell>
        </row>
        <row r="2772">
          <cell r="A2772" t="str">
            <v>2401030030</v>
          </cell>
          <cell r="B2772" t="str">
            <v>Nonpoint</v>
          </cell>
          <cell r="C2772" t="str">
            <v>Surface Coating /Paper /Acetone</v>
          </cell>
          <cell r="D2772" t="str">
            <v>Solvent - Industrial Surface Coating &amp; Solvent Use</v>
          </cell>
          <cell r="G2772" t="str">
            <v>Solvent Utilization</v>
          </cell>
          <cell r="H2772" t="str">
            <v>Surface Coating</v>
          </cell>
          <cell r="I2772" t="str">
            <v>Paper: SIC 26</v>
          </cell>
          <cell r="J2772" t="str">
            <v>Acetone</v>
          </cell>
          <cell r="L2772" t="str">
            <v>1999</v>
          </cell>
          <cell r="N2772">
            <v>40982</v>
          </cell>
        </row>
        <row r="2773">
          <cell r="A2773" t="str">
            <v>2401030055</v>
          </cell>
          <cell r="B2773" t="str">
            <v>Nonpoint</v>
          </cell>
          <cell r="C2773" t="str">
            <v>Surface Coating /Paper /Butyl Acetate</v>
          </cell>
          <cell r="D2773" t="str">
            <v>Solvent - Industrial Surface Coating &amp; Solvent Use</v>
          </cell>
          <cell r="G2773" t="str">
            <v>Solvent Utilization</v>
          </cell>
          <cell r="H2773" t="str">
            <v>Surface Coating</v>
          </cell>
          <cell r="I2773" t="str">
            <v>Paper: SIC 26</v>
          </cell>
          <cell r="J2773" t="str">
            <v>Butyl Acetate</v>
          </cell>
          <cell r="L2773" t="str">
            <v>1999</v>
          </cell>
          <cell r="N2773">
            <v>40982</v>
          </cell>
        </row>
        <row r="2774">
          <cell r="A2774" t="str">
            <v>2401030060</v>
          </cell>
          <cell r="B2774" t="str">
            <v>Nonpoint</v>
          </cell>
          <cell r="C2774" t="str">
            <v>Surface Coating /Paper /Butyl Alcohols: All Types</v>
          </cell>
          <cell r="D2774" t="str">
            <v>Solvent - Industrial Surface Coating &amp; Solvent Use</v>
          </cell>
          <cell r="G2774" t="str">
            <v>Solvent Utilization</v>
          </cell>
          <cell r="H2774" t="str">
            <v>Surface Coating</v>
          </cell>
          <cell r="I2774" t="str">
            <v>Paper: SIC 26</v>
          </cell>
          <cell r="J2774" t="str">
            <v>Butyl Alcohols: All Types</v>
          </cell>
          <cell r="L2774" t="str">
            <v>1999</v>
          </cell>
          <cell r="N2774">
            <v>40982</v>
          </cell>
        </row>
        <row r="2775">
          <cell r="A2775" t="str">
            <v>2401030065</v>
          </cell>
          <cell r="B2775" t="str">
            <v>Nonpoint</v>
          </cell>
          <cell r="C2775" t="str">
            <v>Surface Coating /Paper /n-Butyl Alcohol</v>
          </cell>
          <cell r="D2775" t="str">
            <v>Solvent - Industrial Surface Coating &amp; Solvent Use</v>
          </cell>
          <cell r="G2775" t="str">
            <v>Solvent Utilization</v>
          </cell>
          <cell r="H2775" t="str">
            <v>Surface Coating</v>
          </cell>
          <cell r="I2775" t="str">
            <v>Paper: SIC 26</v>
          </cell>
          <cell r="J2775" t="str">
            <v>n-Butyl Alcohol</v>
          </cell>
          <cell r="L2775" t="str">
            <v>1999</v>
          </cell>
          <cell r="N2775">
            <v>40982</v>
          </cell>
        </row>
        <row r="2776">
          <cell r="A2776" t="str">
            <v>2401030070</v>
          </cell>
          <cell r="B2776" t="str">
            <v>Nonpoint</v>
          </cell>
          <cell r="C2776" t="str">
            <v>Surface Coating /Paper /Isobutyl Alcohol</v>
          </cell>
          <cell r="D2776" t="str">
            <v>Solvent - Industrial Surface Coating &amp; Solvent Use</v>
          </cell>
          <cell r="G2776" t="str">
            <v>Solvent Utilization</v>
          </cell>
          <cell r="H2776" t="str">
            <v>Surface Coating</v>
          </cell>
          <cell r="I2776" t="str">
            <v>Paper: SIC 26</v>
          </cell>
          <cell r="J2776" t="str">
            <v>Isobutyl Alcohol</v>
          </cell>
          <cell r="L2776" t="str">
            <v>1999</v>
          </cell>
          <cell r="N2776">
            <v>40982</v>
          </cell>
        </row>
        <row r="2777">
          <cell r="A2777" t="str">
            <v>2401030125</v>
          </cell>
          <cell r="B2777" t="str">
            <v>Nonpoint</v>
          </cell>
          <cell r="C2777" t="str">
            <v>Surface Coating /Paper /Diethylene Glycol Monobutyl Ether</v>
          </cell>
          <cell r="D2777" t="str">
            <v>Solvent - Industrial Surface Coating &amp; Solvent Use</v>
          </cell>
          <cell r="G2777" t="str">
            <v>Solvent Utilization</v>
          </cell>
          <cell r="H2777" t="str">
            <v>Surface Coating</v>
          </cell>
          <cell r="I2777" t="str">
            <v>Paper: SIC 26</v>
          </cell>
          <cell r="J2777" t="str">
            <v>Diethylene Glycol Monobutyl Ether</v>
          </cell>
          <cell r="L2777" t="str">
            <v>1999</v>
          </cell>
          <cell r="N2777">
            <v>40982</v>
          </cell>
        </row>
        <row r="2778">
          <cell r="A2778" t="str">
            <v>2401030130</v>
          </cell>
          <cell r="B2778" t="str">
            <v>Nonpoint</v>
          </cell>
          <cell r="C2778" t="str">
            <v>Surface Coating /Paper /Diethylene Glycol Monoethyl Ether</v>
          </cell>
          <cell r="D2778" t="str">
            <v>Solvent - Industrial Surface Coating &amp; Solvent Use</v>
          </cell>
          <cell r="G2778" t="str">
            <v>Solvent Utilization</v>
          </cell>
          <cell r="H2778" t="str">
            <v>Surface Coating</v>
          </cell>
          <cell r="I2778" t="str">
            <v>Paper: SIC 26</v>
          </cell>
          <cell r="J2778" t="str">
            <v>Diethylene Glycol Monoethyl Ether</v>
          </cell>
          <cell r="L2778" t="str">
            <v>1999</v>
          </cell>
          <cell r="N2778">
            <v>40982</v>
          </cell>
        </row>
        <row r="2779">
          <cell r="A2779" t="str">
            <v>2401030135</v>
          </cell>
          <cell r="B2779" t="str">
            <v>Nonpoint</v>
          </cell>
          <cell r="C2779" t="str">
            <v>Surface Coating /Paper /Diethylene Glycol Monomethyl Ether</v>
          </cell>
          <cell r="D2779" t="str">
            <v>Solvent - Industrial Surface Coating &amp; Solvent Use</v>
          </cell>
          <cell r="G2779" t="str">
            <v>Solvent Utilization</v>
          </cell>
          <cell r="H2779" t="str">
            <v>Surface Coating</v>
          </cell>
          <cell r="I2779" t="str">
            <v>Paper: SIC 26</v>
          </cell>
          <cell r="J2779" t="str">
            <v>Diethylene Glycol Monomethyl Ether</v>
          </cell>
          <cell r="L2779" t="str">
            <v>1999</v>
          </cell>
          <cell r="N2779">
            <v>40982</v>
          </cell>
        </row>
        <row r="2780">
          <cell r="A2780" t="str">
            <v>2401030170</v>
          </cell>
          <cell r="B2780" t="str">
            <v>Nonpoint</v>
          </cell>
          <cell r="C2780" t="str">
            <v>Surface Coating /Paper /Ethyl Acetate</v>
          </cell>
          <cell r="D2780" t="str">
            <v>Solvent - Industrial Surface Coating &amp; Solvent Use</v>
          </cell>
          <cell r="G2780" t="str">
            <v>Solvent Utilization</v>
          </cell>
          <cell r="H2780" t="str">
            <v>Surface Coating</v>
          </cell>
          <cell r="I2780" t="str">
            <v>Paper: SIC 26</v>
          </cell>
          <cell r="J2780" t="str">
            <v>Ethyl Acetate</v>
          </cell>
          <cell r="L2780" t="str">
            <v>1999</v>
          </cell>
          <cell r="N2780">
            <v>40982</v>
          </cell>
        </row>
        <row r="2781">
          <cell r="A2781" t="str">
            <v>2401030200</v>
          </cell>
          <cell r="B2781" t="str">
            <v>Nonpoint</v>
          </cell>
          <cell r="C2781" t="str">
            <v>Surface Coating /Paper /Ethylene Glycol Monoethyl Ether (2-Ethoxyethanol)</v>
          </cell>
          <cell r="D2781" t="str">
            <v>Solvent - Industrial Surface Coating &amp; Solvent Use</v>
          </cell>
          <cell r="G2781" t="str">
            <v>Solvent Utilization</v>
          </cell>
          <cell r="H2781" t="str">
            <v>Surface Coating</v>
          </cell>
          <cell r="I2781" t="str">
            <v>Paper: SIC 26</v>
          </cell>
          <cell r="J2781" t="str">
            <v>Ethylene Glycol Monoethyl Ether (2-Ethoxyethanol)</v>
          </cell>
          <cell r="L2781" t="str">
            <v>1999</v>
          </cell>
          <cell r="N2781">
            <v>40982</v>
          </cell>
        </row>
        <row r="2782">
          <cell r="A2782" t="str">
            <v>2401030210</v>
          </cell>
          <cell r="B2782" t="str">
            <v>Nonpoint</v>
          </cell>
          <cell r="C2782" t="str">
            <v>Surface Coating /Paper /Ethylene Glycol Monomethyl Ether (2-Methoxyethanol)</v>
          </cell>
          <cell r="D2782" t="str">
            <v>Solvent - Industrial Surface Coating &amp; Solvent Use</v>
          </cell>
          <cell r="G2782" t="str">
            <v>Solvent Utilization</v>
          </cell>
          <cell r="H2782" t="str">
            <v>Surface Coating</v>
          </cell>
          <cell r="I2782" t="str">
            <v>Paper: SIC 26</v>
          </cell>
          <cell r="J2782" t="str">
            <v>Ethylene Glycol Monomethyl Ether (2-Methoxyethanol)</v>
          </cell>
          <cell r="L2782" t="str">
            <v>1999</v>
          </cell>
          <cell r="N2782">
            <v>40982</v>
          </cell>
        </row>
        <row r="2783">
          <cell r="A2783" t="str">
            <v>2401030215</v>
          </cell>
          <cell r="B2783" t="str">
            <v>Nonpoint</v>
          </cell>
          <cell r="C2783" t="str">
            <v>Surface Coating /Paper /Ethylene Glycol Monobutyl Ether (2-Butoxyethanol)</v>
          </cell>
          <cell r="D2783" t="str">
            <v>Solvent - Industrial Surface Coating &amp; Solvent Use</v>
          </cell>
          <cell r="G2783" t="str">
            <v>Solvent Utilization</v>
          </cell>
          <cell r="H2783" t="str">
            <v>Surface Coating</v>
          </cell>
          <cell r="I2783" t="str">
            <v>Paper: SIC 26</v>
          </cell>
          <cell r="J2783" t="str">
            <v>Ethylene Glycol Monobutyl Ether (2-Butoxyethanol)</v>
          </cell>
          <cell r="L2783" t="str">
            <v>1999</v>
          </cell>
          <cell r="N2783">
            <v>40982</v>
          </cell>
        </row>
        <row r="2784">
          <cell r="A2784" t="str">
            <v>2401030235</v>
          </cell>
          <cell r="B2784" t="str">
            <v>Nonpoint</v>
          </cell>
          <cell r="C2784" t="str">
            <v>Surface Coating /Paper /Glycol Ethers: All Types</v>
          </cell>
          <cell r="D2784" t="str">
            <v>Solvent - Industrial Surface Coating &amp; Solvent Use</v>
          </cell>
          <cell r="G2784" t="str">
            <v>Solvent Utilization</v>
          </cell>
          <cell r="H2784" t="str">
            <v>Surface Coating</v>
          </cell>
          <cell r="I2784" t="str">
            <v>Paper: SIC 26</v>
          </cell>
          <cell r="J2784" t="str">
            <v>Glycol Ethers: All Types</v>
          </cell>
          <cell r="L2784" t="str">
            <v>1999</v>
          </cell>
          <cell r="N2784">
            <v>40982</v>
          </cell>
        </row>
        <row r="2785">
          <cell r="A2785" t="str">
            <v>2401030250</v>
          </cell>
          <cell r="B2785" t="str">
            <v>Nonpoint</v>
          </cell>
          <cell r="C2785" t="str">
            <v>Surface Coating /Paper /Isopropanol</v>
          </cell>
          <cell r="D2785" t="str">
            <v>Solvent - Industrial Surface Coating &amp; Solvent Use</v>
          </cell>
          <cell r="G2785" t="str">
            <v>Solvent Utilization</v>
          </cell>
          <cell r="H2785" t="str">
            <v>Surface Coating</v>
          </cell>
          <cell r="I2785" t="str">
            <v>Paper: SIC 26</v>
          </cell>
          <cell r="J2785" t="str">
            <v>Isopropanol</v>
          </cell>
          <cell r="L2785" t="str">
            <v>1999</v>
          </cell>
          <cell r="N2785">
            <v>40982</v>
          </cell>
        </row>
        <row r="2786">
          <cell r="A2786" t="str">
            <v>2401030275</v>
          </cell>
          <cell r="B2786" t="str">
            <v>Nonpoint</v>
          </cell>
          <cell r="C2786" t="str">
            <v>Surface Coating /Paper /Methyl Ethyl Ketone</v>
          </cell>
          <cell r="D2786" t="str">
            <v>Solvent - Industrial Surface Coating &amp; Solvent Use</v>
          </cell>
          <cell r="G2786" t="str">
            <v>Solvent Utilization</v>
          </cell>
          <cell r="H2786" t="str">
            <v>Surface Coating</v>
          </cell>
          <cell r="I2786" t="str">
            <v>Paper: SIC 26</v>
          </cell>
          <cell r="J2786" t="str">
            <v>Methyl Ethyl Ketone</v>
          </cell>
          <cell r="L2786" t="str">
            <v>1999</v>
          </cell>
          <cell r="N2786">
            <v>40982</v>
          </cell>
        </row>
        <row r="2787">
          <cell r="A2787" t="str">
            <v>2401030285</v>
          </cell>
          <cell r="B2787" t="str">
            <v>Nonpoint</v>
          </cell>
          <cell r="C2787" t="str">
            <v>Surface Coating /Paper /Methyl Isobutyl Ketone</v>
          </cell>
          <cell r="D2787" t="str">
            <v>Solvent - Industrial Surface Coating &amp; Solvent Use</v>
          </cell>
          <cell r="G2787" t="str">
            <v>Solvent Utilization</v>
          </cell>
          <cell r="H2787" t="str">
            <v>Surface Coating</v>
          </cell>
          <cell r="I2787" t="str">
            <v>Paper: SIC 26</v>
          </cell>
          <cell r="J2787" t="str">
            <v>Methyl Isobutyl Ketone</v>
          </cell>
          <cell r="L2787" t="str">
            <v>1999</v>
          </cell>
          <cell r="N2787">
            <v>40982</v>
          </cell>
        </row>
        <row r="2788">
          <cell r="A2788" t="str">
            <v>2401030370</v>
          </cell>
          <cell r="B2788" t="str">
            <v>Nonpoint</v>
          </cell>
          <cell r="C2788" t="str">
            <v>Surface Coating /Paper /Special Naphthas</v>
          </cell>
          <cell r="D2788" t="str">
            <v>Solvent - Industrial Surface Coating &amp; Solvent Use</v>
          </cell>
          <cell r="G2788" t="str">
            <v>Solvent Utilization</v>
          </cell>
          <cell r="H2788" t="str">
            <v>Surface Coating</v>
          </cell>
          <cell r="I2788" t="str">
            <v>Paper: SIC 26</v>
          </cell>
          <cell r="J2788" t="str">
            <v>Special Naphthas</v>
          </cell>
          <cell r="L2788" t="str">
            <v>1999</v>
          </cell>
          <cell r="N2788">
            <v>40982</v>
          </cell>
        </row>
        <row r="2789">
          <cell r="A2789" t="str">
            <v>2401030999</v>
          </cell>
          <cell r="B2789" t="str">
            <v>Nonpoint</v>
          </cell>
          <cell r="C2789" t="str">
            <v>Surface Coating /Paper /Solvents: NEC</v>
          </cell>
          <cell r="D2789" t="str">
            <v>Solvent - Industrial Surface Coating &amp; Solvent Use</v>
          </cell>
          <cell r="G2789" t="str">
            <v>Solvent Utilization</v>
          </cell>
          <cell r="H2789" t="str">
            <v>Surface Coating</v>
          </cell>
          <cell r="I2789" t="str">
            <v>Paper: SIC 26</v>
          </cell>
          <cell r="J2789" t="str">
            <v>Solvents: NEC</v>
          </cell>
          <cell r="L2789" t="str">
            <v>1999</v>
          </cell>
          <cell r="N2789">
            <v>40982</v>
          </cell>
        </row>
        <row r="2790">
          <cell r="A2790" t="str">
            <v>2401035000</v>
          </cell>
          <cell r="B2790" t="str">
            <v>Nonpoint</v>
          </cell>
          <cell r="C2790" t="str">
            <v>Surface Coating /Plastic Products /Total: All Solvent Types</v>
          </cell>
          <cell r="D2790" t="str">
            <v>Solvent - Industrial Surface Coating &amp; Solvent Use</v>
          </cell>
          <cell r="G2790" t="str">
            <v>Solvent Utilization</v>
          </cell>
          <cell r="H2790" t="str">
            <v>Surface Coating</v>
          </cell>
          <cell r="I2790" t="str">
            <v>Plastic Products: SIC 308</v>
          </cell>
          <cell r="J2790" t="str">
            <v>Total: All Solvent Types</v>
          </cell>
          <cell r="N2790">
            <v>40982</v>
          </cell>
        </row>
        <row r="2791">
          <cell r="A2791" t="str">
            <v>2401035030</v>
          </cell>
          <cell r="B2791" t="str">
            <v>Nonpoint</v>
          </cell>
          <cell r="C2791" t="str">
            <v>Surface Coating /Plastic Products /Acetone</v>
          </cell>
          <cell r="D2791" t="str">
            <v>Solvent - Industrial Surface Coating &amp; Solvent Use</v>
          </cell>
          <cell r="G2791" t="str">
            <v>Solvent Utilization</v>
          </cell>
          <cell r="H2791" t="str">
            <v>Surface Coating</v>
          </cell>
          <cell r="I2791" t="str">
            <v>Plastic Products: SIC 308</v>
          </cell>
          <cell r="J2791" t="str">
            <v>Acetone</v>
          </cell>
          <cell r="L2791" t="str">
            <v>1999</v>
          </cell>
          <cell r="N2791">
            <v>40982</v>
          </cell>
        </row>
        <row r="2792">
          <cell r="A2792" t="str">
            <v>2401035055</v>
          </cell>
          <cell r="B2792" t="str">
            <v>Nonpoint</v>
          </cell>
          <cell r="C2792" t="str">
            <v>Surface Coating /Plastic Products /Butyl Acetate</v>
          </cell>
          <cell r="D2792" t="str">
            <v>Solvent - Industrial Surface Coating &amp; Solvent Use</v>
          </cell>
          <cell r="G2792" t="str">
            <v>Solvent Utilization</v>
          </cell>
          <cell r="H2792" t="str">
            <v>Surface Coating</v>
          </cell>
          <cell r="I2792" t="str">
            <v>Plastic Products: SIC 308</v>
          </cell>
          <cell r="J2792" t="str">
            <v>Butyl Acetate</v>
          </cell>
          <cell r="L2792" t="str">
            <v>1999</v>
          </cell>
          <cell r="N2792">
            <v>40982</v>
          </cell>
        </row>
        <row r="2793">
          <cell r="A2793" t="str">
            <v>2401035060</v>
          </cell>
          <cell r="B2793" t="str">
            <v>Nonpoint</v>
          </cell>
          <cell r="C2793" t="str">
            <v>Surface Coating /Plastic Products /Butyl Alcohols: All Types</v>
          </cell>
          <cell r="D2793" t="str">
            <v>Solvent - Industrial Surface Coating &amp; Solvent Use</v>
          </cell>
          <cell r="G2793" t="str">
            <v>Solvent Utilization</v>
          </cell>
          <cell r="H2793" t="str">
            <v>Surface Coating</v>
          </cell>
          <cell r="I2793" t="str">
            <v>Plastic Products: SIC 308</v>
          </cell>
          <cell r="J2793" t="str">
            <v>Butyl Alcohols: All Types</v>
          </cell>
          <cell r="L2793" t="str">
            <v>1999</v>
          </cell>
          <cell r="N2793">
            <v>40982</v>
          </cell>
        </row>
        <row r="2794">
          <cell r="A2794" t="str">
            <v>2401035065</v>
          </cell>
          <cell r="B2794" t="str">
            <v>Nonpoint</v>
          </cell>
          <cell r="C2794" t="str">
            <v>Surface Coating /Plastic Products /n-Butyl Alcohol</v>
          </cell>
          <cell r="D2794" t="str">
            <v>Solvent - Industrial Surface Coating &amp; Solvent Use</v>
          </cell>
          <cell r="G2794" t="str">
            <v>Solvent Utilization</v>
          </cell>
          <cell r="H2794" t="str">
            <v>Surface Coating</v>
          </cell>
          <cell r="I2794" t="str">
            <v>Plastic Products: SIC 308</v>
          </cell>
          <cell r="J2794" t="str">
            <v>n-Butyl Alcohol</v>
          </cell>
          <cell r="L2794" t="str">
            <v>1999</v>
          </cell>
          <cell r="N2794">
            <v>40982</v>
          </cell>
        </row>
        <row r="2795">
          <cell r="A2795" t="str">
            <v>2401035070</v>
          </cell>
          <cell r="B2795" t="str">
            <v>Nonpoint</v>
          </cell>
          <cell r="C2795" t="str">
            <v>Surface Coating /Plastic Products /Isobutyl Alcohol</v>
          </cell>
          <cell r="D2795" t="str">
            <v>Solvent - Industrial Surface Coating &amp; Solvent Use</v>
          </cell>
          <cell r="G2795" t="str">
            <v>Solvent Utilization</v>
          </cell>
          <cell r="H2795" t="str">
            <v>Surface Coating</v>
          </cell>
          <cell r="I2795" t="str">
            <v>Plastic Products: SIC 308</v>
          </cell>
          <cell r="J2795" t="str">
            <v>Isobutyl Alcohol</v>
          </cell>
          <cell r="L2795" t="str">
            <v>1999</v>
          </cell>
          <cell r="N2795">
            <v>40982</v>
          </cell>
        </row>
        <row r="2796">
          <cell r="A2796" t="str">
            <v>2401035125</v>
          </cell>
          <cell r="B2796" t="str">
            <v>Nonpoint</v>
          </cell>
          <cell r="C2796" t="str">
            <v>Surface Coating /Plastic Products /Diethylene Glycol Monobutyl Ether</v>
          </cell>
          <cell r="D2796" t="str">
            <v>Solvent - Industrial Surface Coating &amp; Solvent Use</v>
          </cell>
          <cell r="G2796" t="str">
            <v>Solvent Utilization</v>
          </cell>
          <cell r="H2796" t="str">
            <v>Surface Coating</v>
          </cell>
          <cell r="I2796" t="str">
            <v>Plastic Products: SIC 308</v>
          </cell>
          <cell r="J2796" t="str">
            <v>Diethylene Glycol Monobutyl Ether</v>
          </cell>
          <cell r="L2796" t="str">
            <v>1999</v>
          </cell>
          <cell r="N2796">
            <v>40982</v>
          </cell>
        </row>
        <row r="2797">
          <cell r="A2797" t="str">
            <v>2401035130</v>
          </cell>
          <cell r="B2797" t="str">
            <v>Nonpoint</v>
          </cell>
          <cell r="C2797" t="str">
            <v>Surface Coating /Plastic Products /Diethylene Glycol Monoethyl Ether</v>
          </cell>
          <cell r="D2797" t="str">
            <v>Solvent - Industrial Surface Coating &amp; Solvent Use</v>
          </cell>
          <cell r="G2797" t="str">
            <v>Solvent Utilization</v>
          </cell>
          <cell r="H2797" t="str">
            <v>Surface Coating</v>
          </cell>
          <cell r="I2797" t="str">
            <v>Plastic Products: SIC 308</v>
          </cell>
          <cell r="J2797" t="str">
            <v>Diethylene Glycol Monoethyl Ether</v>
          </cell>
          <cell r="L2797" t="str">
            <v>1999</v>
          </cell>
          <cell r="N2797">
            <v>40982</v>
          </cell>
        </row>
        <row r="2798">
          <cell r="A2798" t="str">
            <v>2401035135</v>
          </cell>
          <cell r="B2798" t="str">
            <v>Nonpoint</v>
          </cell>
          <cell r="C2798" t="str">
            <v>Surface Coating /Plastic Products /Diethylene Glycol Monomethyl Ether</v>
          </cell>
          <cell r="D2798" t="str">
            <v>Solvent - Industrial Surface Coating &amp; Solvent Use</v>
          </cell>
          <cell r="G2798" t="str">
            <v>Solvent Utilization</v>
          </cell>
          <cell r="H2798" t="str">
            <v>Surface Coating</v>
          </cell>
          <cell r="I2798" t="str">
            <v>Plastic Products: SIC 308</v>
          </cell>
          <cell r="J2798" t="str">
            <v>Diethylene Glycol Monomethyl Ether</v>
          </cell>
          <cell r="L2798" t="str">
            <v>1999</v>
          </cell>
          <cell r="N2798">
            <v>40982</v>
          </cell>
        </row>
        <row r="2799">
          <cell r="A2799" t="str">
            <v>2401035170</v>
          </cell>
          <cell r="B2799" t="str">
            <v>Nonpoint</v>
          </cell>
          <cell r="C2799" t="str">
            <v>Surface Coating /Plastic Products /Ethyl Acetate</v>
          </cell>
          <cell r="D2799" t="str">
            <v>Solvent - Industrial Surface Coating &amp; Solvent Use</v>
          </cell>
          <cell r="G2799" t="str">
            <v>Solvent Utilization</v>
          </cell>
          <cell r="H2799" t="str">
            <v>Surface Coating</v>
          </cell>
          <cell r="I2799" t="str">
            <v>Plastic Products: SIC 308</v>
          </cell>
          <cell r="J2799" t="str">
            <v>Ethyl Acetate</v>
          </cell>
          <cell r="L2799" t="str">
            <v>1999</v>
          </cell>
          <cell r="N2799">
            <v>40982</v>
          </cell>
        </row>
        <row r="2800">
          <cell r="A2800" t="str">
            <v>2401035200</v>
          </cell>
          <cell r="B2800" t="str">
            <v>Nonpoint</v>
          </cell>
          <cell r="C2800" t="str">
            <v>Surface Coating /Plastic Products /Ethylene Glycol Monoethyl Ether (2-Ethoxyethanol)</v>
          </cell>
          <cell r="D2800" t="str">
            <v>Solvent - Industrial Surface Coating &amp; Solvent Use</v>
          </cell>
          <cell r="G2800" t="str">
            <v>Solvent Utilization</v>
          </cell>
          <cell r="H2800" t="str">
            <v>Surface Coating</v>
          </cell>
          <cell r="I2800" t="str">
            <v>Plastic Products: SIC 308</v>
          </cell>
          <cell r="J2800" t="str">
            <v>Ethylene Glycol Monoethyl Ether (2-Ethoxyethanol)</v>
          </cell>
          <cell r="L2800" t="str">
            <v>1999</v>
          </cell>
          <cell r="N2800">
            <v>40982</v>
          </cell>
        </row>
        <row r="2801">
          <cell r="A2801" t="str">
            <v>2401035210</v>
          </cell>
          <cell r="B2801" t="str">
            <v>Nonpoint</v>
          </cell>
          <cell r="C2801" t="str">
            <v>Surface Coating /Plastic Products /Ethylene Glycol Monomethyl Ether (2-Methoxyethanol)</v>
          </cell>
          <cell r="D2801" t="str">
            <v>Solvent - Industrial Surface Coating &amp; Solvent Use</v>
          </cell>
          <cell r="G2801" t="str">
            <v>Solvent Utilization</v>
          </cell>
          <cell r="H2801" t="str">
            <v>Surface Coating</v>
          </cell>
          <cell r="I2801" t="str">
            <v>Plastic Products: SIC 308</v>
          </cell>
          <cell r="J2801" t="str">
            <v>Ethylene Glycol Monomethyl Ether (2-Methoxyethanol)</v>
          </cell>
          <cell r="L2801" t="str">
            <v>1999</v>
          </cell>
          <cell r="N2801">
            <v>40982</v>
          </cell>
        </row>
        <row r="2802">
          <cell r="A2802" t="str">
            <v>2401035215</v>
          </cell>
          <cell r="B2802" t="str">
            <v>Nonpoint</v>
          </cell>
          <cell r="C2802" t="str">
            <v>Surface Coating /Plastic Products /Ethylene Glycol Monobutyl Ether (2-Butoxyethanol)</v>
          </cell>
          <cell r="D2802" t="str">
            <v>Solvent - Industrial Surface Coating &amp; Solvent Use</v>
          </cell>
          <cell r="G2802" t="str">
            <v>Solvent Utilization</v>
          </cell>
          <cell r="H2802" t="str">
            <v>Surface Coating</v>
          </cell>
          <cell r="I2802" t="str">
            <v>Plastic Products: SIC 308</v>
          </cell>
          <cell r="J2802" t="str">
            <v>Ethylene Glycol Monobutyl Ether (2-Butoxyethanol)</v>
          </cell>
          <cell r="L2802" t="str">
            <v>1999</v>
          </cell>
          <cell r="N2802">
            <v>40982</v>
          </cell>
        </row>
        <row r="2803">
          <cell r="A2803" t="str">
            <v>2401035235</v>
          </cell>
          <cell r="B2803" t="str">
            <v>Nonpoint</v>
          </cell>
          <cell r="C2803" t="str">
            <v>Surface Coating /Plastic Products /Glycol Ethers: All Types</v>
          </cell>
          <cell r="D2803" t="str">
            <v>Solvent - Industrial Surface Coating &amp; Solvent Use</v>
          </cell>
          <cell r="G2803" t="str">
            <v>Solvent Utilization</v>
          </cell>
          <cell r="H2803" t="str">
            <v>Surface Coating</v>
          </cell>
          <cell r="I2803" t="str">
            <v>Plastic Products: SIC 308</v>
          </cell>
          <cell r="J2803" t="str">
            <v>Glycol Ethers: All Types</v>
          </cell>
          <cell r="L2803" t="str">
            <v>1999</v>
          </cell>
          <cell r="N2803">
            <v>40982</v>
          </cell>
        </row>
        <row r="2804">
          <cell r="A2804" t="str">
            <v>2401035250</v>
          </cell>
          <cell r="B2804" t="str">
            <v>Nonpoint</v>
          </cell>
          <cell r="C2804" t="str">
            <v>Surface Coating /Plastic Products /Isopropanol</v>
          </cell>
          <cell r="D2804" t="str">
            <v>Solvent - Industrial Surface Coating &amp; Solvent Use</v>
          </cell>
          <cell r="G2804" t="str">
            <v>Solvent Utilization</v>
          </cell>
          <cell r="H2804" t="str">
            <v>Surface Coating</v>
          </cell>
          <cell r="I2804" t="str">
            <v>Plastic Products: SIC 308</v>
          </cell>
          <cell r="J2804" t="str">
            <v>Isopropanol</v>
          </cell>
          <cell r="L2804" t="str">
            <v>1999</v>
          </cell>
          <cell r="N2804">
            <v>40982</v>
          </cell>
        </row>
        <row r="2805">
          <cell r="A2805" t="str">
            <v>2401035275</v>
          </cell>
          <cell r="B2805" t="str">
            <v>Nonpoint</v>
          </cell>
          <cell r="C2805" t="str">
            <v>Surface Coating /Plastic Products /Methyl Ethyl Ketone</v>
          </cell>
          <cell r="D2805" t="str">
            <v>Solvent - Industrial Surface Coating &amp; Solvent Use</v>
          </cell>
          <cell r="G2805" t="str">
            <v>Solvent Utilization</v>
          </cell>
          <cell r="H2805" t="str">
            <v>Surface Coating</v>
          </cell>
          <cell r="I2805" t="str">
            <v>Plastic Products: SIC 308</v>
          </cell>
          <cell r="J2805" t="str">
            <v>Methyl Ethyl Ketone</v>
          </cell>
          <cell r="L2805" t="str">
            <v>1999</v>
          </cell>
          <cell r="N2805">
            <v>40982</v>
          </cell>
        </row>
        <row r="2806">
          <cell r="A2806" t="str">
            <v>2401035285</v>
          </cell>
          <cell r="B2806" t="str">
            <v>Nonpoint</v>
          </cell>
          <cell r="C2806" t="str">
            <v>Surface Coating /Plastic Products /Methyl Isobutyl Ketone</v>
          </cell>
          <cell r="D2806" t="str">
            <v>Solvent - Industrial Surface Coating &amp; Solvent Use</v>
          </cell>
          <cell r="G2806" t="str">
            <v>Solvent Utilization</v>
          </cell>
          <cell r="H2806" t="str">
            <v>Surface Coating</v>
          </cell>
          <cell r="I2806" t="str">
            <v>Plastic Products: SIC 308</v>
          </cell>
          <cell r="J2806" t="str">
            <v>Methyl Isobutyl Ketone</v>
          </cell>
          <cell r="L2806" t="str">
            <v>1999</v>
          </cell>
          <cell r="N2806">
            <v>40982</v>
          </cell>
        </row>
        <row r="2807">
          <cell r="A2807" t="str">
            <v>2401035370</v>
          </cell>
          <cell r="B2807" t="str">
            <v>Nonpoint</v>
          </cell>
          <cell r="C2807" t="str">
            <v>Surface Coating /Plastic Products /Special Naphthas</v>
          </cell>
          <cell r="D2807" t="str">
            <v>Solvent - Industrial Surface Coating &amp; Solvent Use</v>
          </cell>
          <cell r="G2807" t="str">
            <v>Solvent Utilization</v>
          </cell>
          <cell r="H2807" t="str">
            <v>Surface Coating</v>
          </cell>
          <cell r="I2807" t="str">
            <v>Plastic Products: SIC 308</v>
          </cell>
          <cell r="J2807" t="str">
            <v>Special Naphthas</v>
          </cell>
          <cell r="L2807" t="str">
            <v>1999</v>
          </cell>
          <cell r="N2807">
            <v>40982</v>
          </cell>
        </row>
        <row r="2808">
          <cell r="A2808" t="str">
            <v>2401035999</v>
          </cell>
          <cell r="B2808" t="str">
            <v>Nonpoint</v>
          </cell>
          <cell r="C2808" t="str">
            <v>Surface Coating /Plastic Products /Solvents: NEC</v>
          </cell>
          <cell r="D2808" t="str">
            <v>Solvent - Industrial Surface Coating &amp; Solvent Use</v>
          </cell>
          <cell r="G2808" t="str">
            <v>Solvent Utilization</v>
          </cell>
          <cell r="H2808" t="str">
            <v>Surface Coating</v>
          </cell>
          <cell r="I2808" t="str">
            <v>Plastic Products: SIC 308</v>
          </cell>
          <cell r="J2808" t="str">
            <v>Solvents: NEC</v>
          </cell>
          <cell r="L2808" t="str">
            <v>1999</v>
          </cell>
          <cell r="N2808">
            <v>40982</v>
          </cell>
        </row>
        <row r="2809">
          <cell r="A2809" t="str">
            <v>2401040000</v>
          </cell>
          <cell r="B2809" t="str">
            <v>Nonpoint</v>
          </cell>
          <cell r="C2809" t="str">
            <v>Surface Coating /Metal Cans /Total: All Solvent Types</v>
          </cell>
          <cell r="D2809" t="str">
            <v>Solvent - Industrial Surface Coating &amp; Solvent Use</v>
          </cell>
          <cell r="G2809" t="str">
            <v>Solvent Utilization</v>
          </cell>
          <cell r="H2809" t="str">
            <v>Surface Coating</v>
          </cell>
          <cell r="I2809" t="str">
            <v>Metal Cans: SIC 341</v>
          </cell>
          <cell r="J2809" t="str">
            <v>Total: All Solvent Types</v>
          </cell>
          <cell r="N2809">
            <v>40982</v>
          </cell>
        </row>
        <row r="2810">
          <cell r="A2810" t="str">
            <v>2401040030</v>
          </cell>
          <cell r="B2810" t="str">
            <v>Nonpoint</v>
          </cell>
          <cell r="C2810" t="str">
            <v>Surface Coating /Metal Cans /Acetone</v>
          </cell>
          <cell r="D2810" t="str">
            <v>Solvent - Industrial Surface Coating &amp; Solvent Use</v>
          </cell>
          <cell r="G2810" t="str">
            <v>Solvent Utilization</v>
          </cell>
          <cell r="H2810" t="str">
            <v>Surface Coating</v>
          </cell>
          <cell r="I2810" t="str">
            <v>Metal Cans: SIC 341</v>
          </cell>
          <cell r="J2810" t="str">
            <v>Acetone</v>
          </cell>
          <cell r="L2810" t="str">
            <v>1999</v>
          </cell>
          <cell r="N2810">
            <v>40982</v>
          </cell>
        </row>
        <row r="2811">
          <cell r="A2811" t="str">
            <v>2401040055</v>
          </cell>
          <cell r="B2811" t="str">
            <v>Nonpoint</v>
          </cell>
          <cell r="C2811" t="str">
            <v>Surface Coating /Metal Cans /Butyl Acetate</v>
          </cell>
          <cell r="D2811" t="str">
            <v>Solvent - Industrial Surface Coating &amp; Solvent Use</v>
          </cell>
          <cell r="G2811" t="str">
            <v>Solvent Utilization</v>
          </cell>
          <cell r="H2811" t="str">
            <v>Surface Coating</v>
          </cell>
          <cell r="I2811" t="str">
            <v>Metal Cans: SIC 341</v>
          </cell>
          <cell r="J2811" t="str">
            <v>Butyl Acetate</v>
          </cell>
          <cell r="L2811" t="str">
            <v>1999</v>
          </cell>
          <cell r="N2811">
            <v>40982</v>
          </cell>
        </row>
        <row r="2812">
          <cell r="A2812" t="str">
            <v>2401040060</v>
          </cell>
          <cell r="B2812" t="str">
            <v>Nonpoint</v>
          </cell>
          <cell r="C2812" t="str">
            <v>Surface Coating /Metal Cans /Butyl Alcohols: All Types</v>
          </cell>
          <cell r="D2812" t="str">
            <v>Solvent - Industrial Surface Coating &amp; Solvent Use</v>
          </cell>
          <cell r="G2812" t="str">
            <v>Solvent Utilization</v>
          </cell>
          <cell r="H2812" t="str">
            <v>Surface Coating</v>
          </cell>
          <cell r="I2812" t="str">
            <v>Metal Cans: SIC 341</v>
          </cell>
          <cell r="J2812" t="str">
            <v>Butyl Alcohols: All Types</v>
          </cell>
          <cell r="L2812" t="str">
            <v>1999</v>
          </cell>
          <cell r="N2812">
            <v>40982</v>
          </cell>
        </row>
        <row r="2813">
          <cell r="A2813" t="str">
            <v>2401040065</v>
          </cell>
          <cell r="B2813" t="str">
            <v>Nonpoint</v>
          </cell>
          <cell r="C2813" t="str">
            <v>Surface Coating /Metal Cans /n-Butyl Alcohol</v>
          </cell>
          <cell r="D2813" t="str">
            <v>Solvent - Industrial Surface Coating &amp; Solvent Use</v>
          </cell>
          <cell r="G2813" t="str">
            <v>Solvent Utilization</v>
          </cell>
          <cell r="H2813" t="str">
            <v>Surface Coating</v>
          </cell>
          <cell r="I2813" t="str">
            <v>Metal Cans: SIC 341</v>
          </cell>
          <cell r="J2813" t="str">
            <v>n-Butyl Alcohol</v>
          </cell>
          <cell r="L2813" t="str">
            <v>1999</v>
          </cell>
          <cell r="N2813">
            <v>40982</v>
          </cell>
        </row>
        <row r="2814">
          <cell r="A2814" t="str">
            <v>2401040070</v>
          </cell>
          <cell r="B2814" t="str">
            <v>Nonpoint</v>
          </cell>
          <cell r="C2814" t="str">
            <v>Surface Coating /Metal Cans /Isobutyl Alcohol</v>
          </cell>
          <cell r="D2814" t="str">
            <v>Solvent - Industrial Surface Coating &amp; Solvent Use</v>
          </cell>
          <cell r="G2814" t="str">
            <v>Solvent Utilization</v>
          </cell>
          <cell r="H2814" t="str">
            <v>Surface Coating</v>
          </cell>
          <cell r="I2814" t="str">
            <v>Metal Cans: SIC 341</v>
          </cell>
          <cell r="J2814" t="str">
            <v>Isobutyl Alcohol</v>
          </cell>
          <cell r="L2814" t="str">
            <v>1999</v>
          </cell>
          <cell r="N2814">
            <v>40982</v>
          </cell>
        </row>
        <row r="2815">
          <cell r="A2815" t="str">
            <v>2401040125</v>
          </cell>
          <cell r="B2815" t="str">
            <v>Nonpoint</v>
          </cell>
          <cell r="C2815" t="str">
            <v>Surface Coating /Metal Cans /Diethylene Glycol Monobutyl Ether</v>
          </cell>
          <cell r="D2815" t="str">
            <v>Solvent - Industrial Surface Coating &amp; Solvent Use</v>
          </cell>
          <cell r="G2815" t="str">
            <v>Solvent Utilization</v>
          </cell>
          <cell r="H2815" t="str">
            <v>Surface Coating</v>
          </cell>
          <cell r="I2815" t="str">
            <v>Metal Cans: SIC 341</v>
          </cell>
          <cell r="J2815" t="str">
            <v>Diethylene Glycol Monobutyl Ether</v>
          </cell>
          <cell r="L2815" t="str">
            <v>1999</v>
          </cell>
          <cell r="N2815">
            <v>40982</v>
          </cell>
        </row>
        <row r="2816">
          <cell r="A2816" t="str">
            <v>2401040130</v>
          </cell>
          <cell r="B2816" t="str">
            <v>Nonpoint</v>
          </cell>
          <cell r="C2816" t="str">
            <v>Surface Coating /Metal Cans /Diethylene Glycol Monoethyl Ether</v>
          </cell>
          <cell r="D2816" t="str">
            <v>Solvent - Industrial Surface Coating &amp; Solvent Use</v>
          </cell>
          <cell r="G2816" t="str">
            <v>Solvent Utilization</v>
          </cell>
          <cell r="H2816" t="str">
            <v>Surface Coating</v>
          </cell>
          <cell r="I2816" t="str">
            <v>Metal Cans: SIC 341</v>
          </cell>
          <cell r="J2816" t="str">
            <v>Diethylene Glycol Monoethyl Ether</v>
          </cell>
          <cell r="L2816" t="str">
            <v>1999</v>
          </cell>
          <cell r="N2816">
            <v>40982</v>
          </cell>
        </row>
        <row r="2817">
          <cell r="A2817" t="str">
            <v>2401040135</v>
          </cell>
          <cell r="B2817" t="str">
            <v>Nonpoint</v>
          </cell>
          <cell r="C2817" t="str">
            <v>Surface Coating /Metal Cans /Diethylene Glycol Monomethyl Ether</v>
          </cell>
          <cell r="D2817" t="str">
            <v>Solvent - Industrial Surface Coating &amp; Solvent Use</v>
          </cell>
          <cell r="G2817" t="str">
            <v>Solvent Utilization</v>
          </cell>
          <cell r="H2817" t="str">
            <v>Surface Coating</v>
          </cell>
          <cell r="I2817" t="str">
            <v>Metal Cans: SIC 341</v>
          </cell>
          <cell r="J2817" t="str">
            <v>Diethylene Glycol Monomethyl Ether</v>
          </cell>
          <cell r="L2817" t="str">
            <v>1999</v>
          </cell>
          <cell r="N2817">
            <v>40982</v>
          </cell>
        </row>
        <row r="2818">
          <cell r="A2818" t="str">
            <v>2401040170</v>
          </cell>
          <cell r="B2818" t="str">
            <v>Nonpoint</v>
          </cell>
          <cell r="C2818" t="str">
            <v>Surface Coating /Metal Cans /Ethyl Acetate</v>
          </cell>
          <cell r="D2818" t="str">
            <v>Solvent - Industrial Surface Coating &amp; Solvent Use</v>
          </cell>
          <cell r="G2818" t="str">
            <v>Solvent Utilization</v>
          </cell>
          <cell r="H2818" t="str">
            <v>Surface Coating</v>
          </cell>
          <cell r="I2818" t="str">
            <v>Metal Cans: SIC 341</v>
          </cell>
          <cell r="J2818" t="str">
            <v>Ethyl Acetate</v>
          </cell>
          <cell r="L2818" t="str">
            <v>1999</v>
          </cell>
          <cell r="N2818">
            <v>40982</v>
          </cell>
        </row>
        <row r="2819">
          <cell r="A2819" t="str">
            <v>2401040200</v>
          </cell>
          <cell r="B2819" t="str">
            <v>Nonpoint</v>
          </cell>
          <cell r="C2819" t="str">
            <v>Surface Coating /Metal Cans /Ethylene Glycol Monoethyl Ether (2-Ethoxyethanol)</v>
          </cell>
          <cell r="D2819" t="str">
            <v>Solvent - Industrial Surface Coating &amp; Solvent Use</v>
          </cell>
          <cell r="G2819" t="str">
            <v>Solvent Utilization</v>
          </cell>
          <cell r="H2819" t="str">
            <v>Surface Coating</v>
          </cell>
          <cell r="I2819" t="str">
            <v>Metal Cans: SIC 341</v>
          </cell>
          <cell r="J2819" t="str">
            <v>Ethylene Glycol Monoethyl Ether (2-Ethoxyethanol)</v>
          </cell>
          <cell r="L2819" t="str">
            <v>1999</v>
          </cell>
          <cell r="N2819">
            <v>40982</v>
          </cell>
        </row>
        <row r="2820">
          <cell r="A2820" t="str">
            <v>2401040210</v>
          </cell>
          <cell r="B2820" t="str">
            <v>Nonpoint</v>
          </cell>
          <cell r="C2820" t="str">
            <v>Surface Coating /Metal Cans /Ethylene Glycol Monomethyl Ether (2-Methoxyethanol)</v>
          </cell>
          <cell r="D2820" t="str">
            <v>Solvent - Industrial Surface Coating &amp; Solvent Use</v>
          </cell>
          <cell r="G2820" t="str">
            <v>Solvent Utilization</v>
          </cell>
          <cell r="H2820" t="str">
            <v>Surface Coating</v>
          </cell>
          <cell r="I2820" t="str">
            <v>Metal Cans: SIC 341</v>
          </cell>
          <cell r="J2820" t="str">
            <v>Ethylene Glycol Monomethyl Ether (2-Methoxyethanol)</v>
          </cell>
          <cell r="L2820" t="str">
            <v>1999</v>
          </cell>
          <cell r="N2820">
            <v>40982</v>
          </cell>
        </row>
        <row r="2821">
          <cell r="A2821" t="str">
            <v>2401040215</v>
          </cell>
          <cell r="B2821" t="str">
            <v>Nonpoint</v>
          </cell>
          <cell r="C2821" t="str">
            <v>Surface Coating /Metal Cans /Ethylene Glycol Monobutyl Ether (2-Butoxyethanol)</v>
          </cell>
          <cell r="D2821" t="str">
            <v>Solvent - Industrial Surface Coating &amp; Solvent Use</v>
          </cell>
          <cell r="G2821" t="str">
            <v>Solvent Utilization</v>
          </cell>
          <cell r="H2821" t="str">
            <v>Surface Coating</v>
          </cell>
          <cell r="I2821" t="str">
            <v>Metal Cans: SIC 341</v>
          </cell>
          <cell r="J2821" t="str">
            <v>Ethylene Glycol Monobutyl Ether (2-Butoxyethanol)</v>
          </cell>
          <cell r="L2821" t="str">
            <v>1999</v>
          </cell>
          <cell r="N2821">
            <v>40982</v>
          </cell>
        </row>
        <row r="2822">
          <cell r="A2822" t="str">
            <v>2401040235</v>
          </cell>
          <cell r="B2822" t="str">
            <v>Nonpoint</v>
          </cell>
          <cell r="C2822" t="str">
            <v>Surface Coating /Metal Cans /Glycol Ethers: All Types</v>
          </cell>
          <cell r="D2822" t="str">
            <v>Solvent - Industrial Surface Coating &amp; Solvent Use</v>
          </cell>
          <cell r="G2822" t="str">
            <v>Solvent Utilization</v>
          </cell>
          <cell r="H2822" t="str">
            <v>Surface Coating</v>
          </cell>
          <cell r="I2822" t="str">
            <v>Metal Cans: SIC 341</v>
          </cell>
          <cell r="J2822" t="str">
            <v>Glycol Ethers: All Types</v>
          </cell>
          <cell r="L2822" t="str">
            <v>1999</v>
          </cell>
          <cell r="N2822">
            <v>40982</v>
          </cell>
        </row>
        <row r="2823">
          <cell r="A2823" t="str">
            <v>2401040250</v>
          </cell>
          <cell r="B2823" t="str">
            <v>Nonpoint</v>
          </cell>
          <cell r="C2823" t="str">
            <v>Surface Coating /Metal Cans /Isopropanol</v>
          </cell>
          <cell r="D2823" t="str">
            <v>Solvent - Industrial Surface Coating &amp; Solvent Use</v>
          </cell>
          <cell r="G2823" t="str">
            <v>Solvent Utilization</v>
          </cell>
          <cell r="H2823" t="str">
            <v>Surface Coating</v>
          </cell>
          <cell r="I2823" t="str">
            <v>Metal Cans: SIC 341</v>
          </cell>
          <cell r="J2823" t="str">
            <v>Isopropanol</v>
          </cell>
          <cell r="L2823" t="str">
            <v>1999</v>
          </cell>
          <cell r="N2823">
            <v>40982</v>
          </cell>
        </row>
        <row r="2824">
          <cell r="A2824" t="str">
            <v>2401040275</v>
          </cell>
          <cell r="B2824" t="str">
            <v>Nonpoint</v>
          </cell>
          <cell r="C2824" t="str">
            <v>Surface Coating /Metal Cans /Methyl Ethyl Ketone</v>
          </cell>
          <cell r="D2824" t="str">
            <v>Solvent - Industrial Surface Coating &amp; Solvent Use</v>
          </cell>
          <cell r="G2824" t="str">
            <v>Solvent Utilization</v>
          </cell>
          <cell r="H2824" t="str">
            <v>Surface Coating</v>
          </cell>
          <cell r="I2824" t="str">
            <v>Metal Cans: SIC 341</v>
          </cell>
          <cell r="J2824" t="str">
            <v>Methyl Ethyl Ketone</v>
          </cell>
          <cell r="L2824" t="str">
            <v>1999</v>
          </cell>
          <cell r="N2824">
            <v>40982</v>
          </cell>
        </row>
        <row r="2825">
          <cell r="A2825" t="str">
            <v>2401040285</v>
          </cell>
          <cell r="B2825" t="str">
            <v>Nonpoint</v>
          </cell>
          <cell r="C2825" t="str">
            <v>Surface Coating /Metal Cans /Methyl Isobutyl Ketone</v>
          </cell>
          <cell r="D2825" t="str">
            <v>Solvent - Industrial Surface Coating &amp; Solvent Use</v>
          </cell>
          <cell r="G2825" t="str">
            <v>Solvent Utilization</v>
          </cell>
          <cell r="H2825" t="str">
            <v>Surface Coating</v>
          </cell>
          <cell r="I2825" t="str">
            <v>Metal Cans: SIC 341</v>
          </cell>
          <cell r="J2825" t="str">
            <v>Methyl Isobutyl Ketone</v>
          </cell>
          <cell r="L2825" t="str">
            <v>1999</v>
          </cell>
          <cell r="N2825">
            <v>40982</v>
          </cell>
        </row>
        <row r="2826">
          <cell r="A2826" t="str">
            <v>2401040370</v>
          </cell>
          <cell r="B2826" t="str">
            <v>Nonpoint</v>
          </cell>
          <cell r="C2826" t="str">
            <v>Surface Coating /Metal Cans /Special Naphthas</v>
          </cell>
          <cell r="D2826" t="str">
            <v>Solvent - Industrial Surface Coating &amp; Solvent Use</v>
          </cell>
          <cell r="G2826" t="str">
            <v>Solvent Utilization</v>
          </cell>
          <cell r="H2826" t="str">
            <v>Surface Coating</v>
          </cell>
          <cell r="I2826" t="str">
            <v>Metal Cans: SIC 341</v>
          </cell>
          <cell r="J2826" t="str">
            <v>Special Naphthas</v>
          </cell>
          <cell r="L2826" t="str">
            <v>1999</v>
          </cell>
          <cell r="N2826">
            <v>40982</v>
          </cell>
        </row>
        <row r="2827">
          <cell r="A2827" t="str">
            <v>2401040999</v>
          </cell>
          <cell r="B2827" t="str">
            <v>Nonpoint</v>
          </cell>
          <cell r="C2827" t="str">
            <v>Surface Coating /Metal Cans /Solvents: NEC</v>
          </cell>
          <cell r="D2827" t="str">
            <v>Solvent - Industrial Surface Coating &amp; Solvent Use</v>
          </cell>
          <cell r="G2827" t="str">
            <v>Solvent Utilization</v>
          </cell>
          <cell r="H2827" t="str">
            <v>Surface Coating</v>
          </cell>
          <cell r="I2827" t="str">
            <v>Metal Cans: SIC 341</v>
          </cell>
          <cell r="J2827" t="str">
            <v>Solvents: NEC</v>
          </cell>
          <cell r="L2827" t="str">
            <v>1999</v>
          </cell>
          <cell r="N2827">
            <v>40982</v>
          </cell>
        </row>
        <row r="2828">
          <cell r="A2828" t="str">
            <v>2401045000</v>
          </cell>
          <cell r="B2828" t="str">
            <v>Nonpoint</v>
          </cell>
          <cell r="C2828" t="str">
            <v>Surface Coating /Metal Coils /Total: All Solvent Types</v>
          </cell>
          <cell r="D2828" t="str">
            <v>Solvent - Industrial Surface Coating &amp; Solvent Use</v>
          </cell>
          <cell r="G2828" t="str">
            <v>Solvent Utilization</v>
          </cell>
          <cell r="H2828" t="str">
            <v>Surface Coating</v>
          </cell>
          <cell r="I2828" t="str">
            <v>Metal Coils: SIC 3498</v>
          </cell>
          <cell r="J2828" t="str">
            <v>Total: All Solvent Types</v>
          </cell>
          <cell r="N2828">
            <v>40982</v>
          </cell>
        </row>
        <row r="2829">
          <cell r="A2829" t="str">
            <v>2401045030</v>
          </cell>
          <cell r="B2829" t="str">
            <v>Nonpoint</v>
          </cell>
          <cell r="C2829" t="str">
            <v>Surface Coating /Metal Coils /Acetone</v>
          </cell>
          <cell r="D2829" t="str">
            <v>Solvent - Industrial Surface Coating &amp; Solvent Use</v>
          </cell>
          <cell r="G2829" t="str">
            <v>Solvent Utilization</v>
          </cell>
          <cell r="H2829" t="str">
            <v>Surface Coating</v>
          </cell>
          <cell r="I2829" t="str">
            <v>Metal Coils: SIC 3498</v>
          </cell>
          <cell r="J2829" t="str">
            <v>Acetone</v>
          </cell>
          <cell r="L2829" t="str">
            <v>1999</v>
          </cell>
          <cell r="N2829">
            <v>40982</v>
          </cell>
        </row>
        <row r="2830">
          <cell r="A2830" t="str">
            <v>2401045055</v>
          </cell>
          <cell r="B2830" t="str">
            <v>Nonpoint</v>
          </cell>
          <cell r="C2830" t="str">
            <v>Surface Coating /Metal Coils /Butyl Acetate</v>
          </cell>
          <cell r="D2830" t="str">
            <v>Solvent - Industrial Surface Coating &amp; Solvent Use</v>
          </cell>
          <cell r="G2830" t="str">
            <v>Solvent Utilization</v>
          </cell>
          <cell r="H2830" t="str">
            <v>Surface Coating</v>
          </cell>
          <cell r="I2830" t="str">
            <v>Metal Coils: SIC 3498</v>
          </cell>
          <cell r="J2830" t="str">
            <v>Butyl Acetate</v>
          </cell>
          <cell r="L2830" t="str">
            <v>1999</v>
          </cell>
          <cell r="N2830">
            <v>40982</v>
          </cell>
        </row>
        <row r="2831">
          <cell r="A2831" t="str">
            <v>2401045060</v>
          </cell>
          <cell r="B2831" t="str">
            <v>Nonpoint</v>
          </cell>
          <cell r="C2831" t="str">
            <v>Surface Coating /Metal Coils /Butyl Alcohols: All Types</v>
          </cell>
          <cell r="D2831" t="str">
            <v>Solvent - Industrial Surface Coating &amp; Solvent Use</v>
          </cell>
          <cell r="G2831" t="str">
            <v>Solvent Utilization</v>
          </cell>
          <cell r="H2831" t="str">
            <v>Surface Coating</v>
          </cell>
          <cell r="I2831" t="str">
            <v>Metal Coils: SIC 3498</v>
          </cell>
          <cell r="J2831" t="str">
            <v>Butyl Alcohols: All Types</v>
          </cell>
          <cell r="L2831" t="str">
            <v>1999</v>
          </cell>
          <cell r="N2831">
            <v>40982</v>
          </cell>
        </row>
        <row r="2832">
          <cell r="A2832" t="str">
            <v>2401045065</v>
          </cell>
          <cell r="B2832" t="str">
            <v>Nonpoint</v>
          </cell>
          <cell r="C2832" t="str">
            <v>Surface Coating /Metal Coils /n-Butyl Alcohol</v>
          </cell>
          <cell r="D2832" t="str">
            <v>Solvent - Industrial Surface Coating &amp; Solvent Use</v>
          </cell>
          <cell r="G2832" t="str">
            <v>Solvent Utilization</v>
          </cell>
          <cell r="H2832" t="str">
            <v>Surface Coating</v>
          </cell>
          <cell r="I2832" t="str">
            <v>Metal Coils: SIC 3498</v>
          </cell>
          <cell r="J2832" t="str">
            <v>n-Butyl Alcohol</v>
          </cell>
          <cell r="L2832" t="str">
            <v>1999</v>
          </cell>
          <cell r="N2832">
            <v>40982</v>
          </cell>
        </row>
        <row r="2833">
          <cell r="A2833" t="str">
            <v>2401045070</v>
          </cell>
          <cell r="B2833" t="str">
            <v>Nonpoint</v>
          </cell>
          <cell r="C2833" t="str">
            <v>Surface Coating /Metal Coils /Isobutyl Alcohol</v>
          </cell>
          <cell r="D2833" t="str">
            <v>Solvent - Industrial Surface Coating &amp; Solvent Use</v>
          </cell>
          <cell r="G2833" t="str">
            <v>Solvent Utilization</v>
          </cell>
          <cell r="H2833" t="str">
            <v>Surface Coating</v>
          </cell>
          <cell r="I2833" t="str">
            <v>Metal Coils: SIC 3498</v>
          </cell>
          <cell r="J2833" t="str">
            <v>Isobutyl Alcohol</v>
          </cell>
          <cell r="L2833" t="str">
            <v>1999</v>
          </cell>
          <cell r="N2833">
            <v>40982</v>
          </cell>
        </row>
        <row r="2834">
          <cell r="A2834" t="str">
            <v>2401045125</v>
          </cell>
          <cell r="B2834" t="str">
            <v>Nonpoint</v>
          </cell>
          <cell r="C2834" t="str">
            <v>Surface Coating /Metal Coils /Diethylene Glycol Monobutyl Ether</v>
          </cell>
          <cell r="D2834" t="str">
            <v>Solvent - Industrial Surface Coating &amp; Solvent Use</v>
          </cell>
          <cell r="G2834" t="str">
            <v>Solvent Utilization</v>
          </cell>
          <cell r="H2834" t="str">
            <v>Surface Coating</v>
          </cell>
          <cell r="I2834" t="str">
            <v>Metal Coils: SIC 3498</v>
          </cell>
          <cell r="J2834" t="str">
            <v>Diethylene Glycol Monobutyl Ether</v>
          </cell>
          <cell r="L2834" t="str">
            <v>1999</v>
          </cell>
          <cell r="N2834">
            <v>40982</v>
          </cell>
        </row>
        <row r="2835">
          <cell r="A2835" t="str">
            <v>2401045130</v>
          </cell>
          <cell r="B2835" t="str">
            <v>Nonpoint</v>
          </cell>
          <cell r="C2835" t="str">
            <v>Surface Coating /Metal Coils /Diethylene Glycol Monoethyl Ether</v>
          </cell>
          <cell r="D2835" t="str">
            <v>Solvent - Industrial Surface Coating &amp; Solvent Use</v>
          </cell>
          <cell r="G2835" t="str">
            <v>Solvent Utilization</v>
          </cell>
          <cell r="H2835" t="str">
            <v>Surface Coating</v>
          </cell>
          <cell r="I2835" t="str">
            <v>Metal Coils: SIC 3498</v>
          </cell>
          <cell r="J2835" t="str">
            <v>Diethylene Glycol Monoethyl Ether</v>
          </cell>
          <cell r="L2835" t="str">
            <v>1999</v>
          </cell>
          <cell r="N2835">
            <v>40982</v>
          </cell>
        </row>
        <row r="2836">
          <cell r="A2836" t="str">
            <v>2401045135</v>
          </cell>
          <cell r="B2836" t="str">
            <v>Nonpoint</v>
          </cell>
          <cell r="C2836" t="str">
            <v>Surface Coating /Metal Coils /Diethylene Glycol Monomethyl Ether</v>
          </cell>
          <cell r="D2836" t="str">
            <v>Solvent - Industrial Surface Coating &amp; Solvent Use</v>
          </cell>
          <cell r="G2836" t="str">
            <v>Solvent Utilization</v>
          </cell>
          <cell r="H2836" t="str">
            <v>Surface Coating</v>
          </cell>
          <cell r="I2836" t="str">
            <v>Metal Coils: SIC 3498</v>
          </cell>
          <cell r="J2836" t="str">
            <v>Diethylene Glycol Monomethyl Ether</v>
          </cell>
          <cell r="L2836" t="str">
            <v>1999</v>
          </cell>
          <cell r="N2836">
            <v>40982</v>
          </cell>
        </row>
        <row r="2837">
          <cell r="A2837" t="str">
            <v>2401045170</v>
          </cell>
          <cell r="B2837" t="str">
            <v>Nonpoint</v>
          </cell>
          <cell r="C2837" t="str">
            <v>Surface Coating /Metal Coils /Ethyl Acetate</v>
          </cell>
          <cell r="D2837" t="str">
            <v>Solvent - Industrial Surface Coating &amp; Solvent Use</v>
          </cell>
          <cell r="G2837" t="str">
            <v>Solvent Utilization</v>
          </cell>
          <cell r="H2837" t="str">
            <v>Surface Coating</v>
          </cell>
          <cell r="I2837" t="str">
            <v>Metal Coils: SIC 3498</v>
          </cell>
          <cell r="J2837" t="str">
            <v>Ethyl Acetate</v>
          </cell>
          <cell r="L2837" t="str">
            <v>1999</v>
          </cell>
          <cell r="N2837">
            <v>40982</v>
          </cell>
        </row>
        <row r="2838">
          <cell r="A2838" t="str">
            <v>2401045200</v>
          </cell>
          <cell r="B2838" t="str">
            <v>Nonpoint</v>
          </cell>
          <cell r="C2838" t="str">
            <v>Surface Coating /Metal Coils /Ethylene Glycol Monoethyl Ether (2-Ethoxyethanol)</v>
          </cell>
          <cell r="D2838" t="str">
            <v>Solvent - Industrial Surface Coating &amp; Solvent Use</v>
          </cell>
          <cell r="G2838" t="str">
            <v>Solvent Utilization</v>
          </cell>
          <cell r="H2838" t="str">
            <v>Surface Coating</v>
          </cell>
          <cell r="I2838" t="str">
            <v>Metal Coils: SIC 3498</v>
          </cell>
          <cell r="J2838" t="str">
            <v>Ethylene Glycol Monoethyl Ether (2-Ethoxyethanol)</v>
          </cell>
          <cell r="L2838" t="str">
            <v>1999</v>
          </cell>
          <cell r="N2838">
            <v>40982</v>
          </cell>
        </row>
        <row r="2839">
          <cell r="A2839" t="str">
            <v>2401045210</v>
          </cell>
          <cell r="B2839" t="str">
            <v>Nonpoint</v>
          </cell>
          <cell r="C2839" t="str">
            <v>Surface Coating /Metal Coils /Ethylene Glycol Monomethyl Ether (2-Methoxyethanol)</v>
          </cell>
          <cell r="D2839" t="str">
            <v>Solvent - Industrial Surface Coating &amp; Solvent Use</v>
          </cell>
          <cell r="G2839" t="str">
            <v>Solvent Utilization</v>
          </cell>
          <cell r="H2839" t="str">
            <v>Surface Coating</v>
          </cell>
          <cell r="I2839" t="str">
            <v>Metal Coils: SIC 3498</v>
          </cell>
          <cell r="J2839" t="str">
            <v>Ethylene Glycol Monomethyl Ether (2-Methoxyethanol)</v>
          </cell>
          <cell r="L2839" t="str">
            <v>1999</v>
          </cell>
          <cell r="N2839">
            <v>40982</v>
          </cell>
        </row>
        <row r="2840">
          <cell r="A2840" t="str">
            <v>2401045215</v>
          </cell>
          <cell r="B2840" t="str">
            <v>Nonpoint</v>
          </cell>
          <cell r="C2840" t="str">
            <v>Surface Coating /Metal Coils /Ethylene Glycol Monobutyl Ether (2-Butoxyethanol)</v>
          </cell>
          <cell r="D2840" t="str">
            <v>Solvent - Industrial Surface Coating &amp; Solvent Use</v>
          </cell>
          <cell r="G2840" t="str">
            <v>Solvent Utilization</v>
          </cell>
          <cell r="H2840" t="str">
            <v>Surface Coating</v>
          </cell>
          <cell r="I2840" t="str">
            <v>Metal Coils: SIC 3498</v>
          </cell>
          <cell r="J2840" t="str">
            <v>Ethylene Glycol Monobutyl Ether (2-Butoxyethanol)</v>
          </cell>
          <cell r="L2840" t="str">
            <v>1999</v>
          </cell>
          <cell r="N2840">
            <v>40982</v>
          </cell>
        </row>
        <row r="2841">
          <cell r="A2841" t="str">
            <v>2401045235</v>
          </cell>
          <cell r="B2841" t="str">
            <v>Nonpoint</v>
          </cell>
          <cell r="C2841" t="str">
            <v>Surface Coating /Metal Coils /Glycol Ethers: All Types</v>
          </cell>
          <cell r="D2841" t="str">
            <v>Solvent - Industrial Surface Coating &amp; Solvent Use</v>
          </cell>
          <cell r="G2841" t="str">
            <v>Solvent Utilization</v>
          </cell>
          <cell r="H2841" t="str">
            <v>Surface Coating</v>
          </cell>
          <cell r="I2841" t="str">
            <v>Metal Coils: SIC 3498</v>
          </cell>
          <cell r="J2841" t="str">
            <v>Glycol Ethers: All Types</v>
          </cell>
          <cell r="L2841" t="str">
            <v>1999</v>
          </cell>
          <cell r="N2841">
            <v>40982</v>
          </cell>
        </row>
        <row r="2842">
          <cell r="A2842" t="str">
            <v>2401045250</v>
          </cell>
          <cell r="B2842" t="str">
            <v>Nonpoint</v>
          </cell>
          <cell r="C2842" t="str">
            <v>Surface Coating /Metal Coils /Isopropanol</v>
          </cell>
          <cell r="D2842" t="str">
            <v>Solvent - Industrial Surface Coating &amp; Solvent Use</v>
          </cell>
          <cell r="G2842" t="str">
            <v>Solvent Utilization</v>
          </cell>
          <cell r="H2842" t="str">
            <v>Surface Coating</v>
          </cell>
          <cell r="I2842" t="str">
            <v>Metal Coils: SIC 3498</v>
          </cell>
          <cell r="J2842" t="str">
            <v>Isopropanol</v>
          </cell>
          <cell r="L2842" t="str">
            <v>1999</v>
          </cell>
          <cell r="N2842">
            <v>40982</v>
          </cell>
        </row>
        <row r="2843">
          <cell r="A2843" t="str">
            <v>2401045275</v>
          </cell>
          <cell r="B2843" t="str">
            <v>Nonpoint</v>
          </cell>
          <cell r="C2843" t="str">
            <v>Surface Coating /Metal Coils /Methyl Ethyl Ketone</v>
          </cell>
          <cell r="D2843" t="str">
            <v>Solvent - Industrial Surface Coating &amp; Solvent Use</v>
          </cell>
          <cell r="G2843" t="str">
            <v>Solvent Utilization</v>
          </cell>
          <cell r="H2843" t="str">
            <v>Surface Coating</v>
          </cell>
          <cell r="I2843" t="str">
            <v>Metal Coils: SIC 3498</v>
          </cell>
          <cell r="J2843" t="str">
            <v>Methyl Ethyl Ketone</v>
          </cell>
          <cell r="L2843" t="str">
            <v>1999</v>
          </cell>
          <cell r="N2843">
            <v>40982</v>
          </cell>
        </row>
        <row r="2844">
          <cell r="A2844" t="str">
            <v>2401045285</v>
          </cell>
          <cell r="B2844" t="str">
            <v>Nonpoint</v>
          </cell>
          <cell r="C2844" t="str">
            <v>Surface Coating /Metal Coils /Methyl Isobutyl Ketone</v>
          </cell>
          <cell r="D2844" t="str">
            <v>Solvent - Industrial Surface Coating &amp; Solvent Use</v>
          </cell>
          <cell r="G2844" t="str">
            <v>Solvent Utilization</v>
          </cell>
          <cell r="H2844" t="str">
            <v>Surface Coating</v>
          </cell>
          <cell r="I2844" t="str">
            <v>Metal Coils: SIC 3498</v>
          </cell>
          <cell r="J2844" t="str">
            <v>Methyl Isobutyl Ketone</v>
          </cell>
          <cell r="L2844" t="str">
            <v>1999</v>
          </cell>
          <cell r="N2844">
            <v>40982</v>
          </cell>
        </row>
        <row r="2845">
          <cell r="A2845" t="str">
            <v>2401045370</v>
          </cell>
          <cell r="B2845" t="str">
            <v>Nonpoint</v>
          </cell>
          <cell r="C2845" t="str">
            <v>Surface Coating /Metal Coils /Special Naphthas</v>
          </cell>
          <cell r="D2845" t="str">
            <v>Solvent - Industrial Surface Coating &amp; Solvent Use</v>
          </cell>
          <cell r="G2845" t="str">
            <v>Solvent Utilization</v>
          </cell>
          <cell r="H2845" t="str">
            <v>Surface Coating</v>
          </cell>
          <cell r="I2845" t="str">
            <v>Metal Coils: SIC 3498</v>
          </cell>
          <cell r="J2845" t="str">
            <v>Special Naphthas</v>
          </cell>
          <cell r="L2845" t="str">
            <v>1999</v>
          </cell>
          <cell r="N2845">
            <v>40982</v>
          </cell>
        </row>
        <row r="2846">
          <cell r="A2846" t="str">
            <v>2401045999</v>
          </cell>
          <cell r="B2846" t="str">
            <v>Nonpoint</v>
          </cell>
          <cell r="C2846" t="str">
            <v>Surface Coating /Metal Coils /Solvents: NEC</v>
          </cell>
          <cell r="D2846" t="str">
            <v>Solvent - Industrial Surface Coating &amp; Solvent Use</v>
          </cell>
          <cell r="G2846" t="str">
            <v>Solvent Utilization</v>
          </cell>
          <cell r="H2846" t="str">
            <v>Surface Coating</v>
          </cell>
          <cell r="I2846" t="str">
            <v>Metal Coils: SIC 3498</v>
          </cell>
          <cell r="J2846" t="str">
            <v>Solvents: NEC</v>
          </cell>
          <cell r="L2846" t="str">
            <v>1999</v>
          </cell>
          <cell r="N2846">
            <v>40982</v>
          </cell>
        </row>
        <row r="2847">
          <cell r="A2847" t="str">
            <v>2401050000</v>
          </cell>
          <cell r="B2847" t="str">
            <v>Nonpoint</v>
          </cell>
          <cell r="C2847" t="str">
            <v>Surface Coating /Misc Finished Metals /Total: All Solvent Types</v>
          </cell>
          <cell r="D2847" t="str">
            <v>Solvent - Industrial Surface Coating &amp; Solvent Use</v>
          </cell>
          <cell r="G2847" t="str">
            <v>Solvent Utilization</v>
          </cell>
          <cell r="H2847" t="str">
            <v>Surface Coating</v>
          </cell>
          <cell r="I2847" t="str">
            <v>Miscellaneous Finished Metals: SIC 34 - (341 + 3498)</v>
          </cell>
          <cell r="J2847" t="str">
            <v>Total: All Solvent Types</v>
          </cell>
          <cell r="N2847">
            <v>40982</v>
          </cell>
        </row>
        <row r="2848">
          <cell r="A2848" t="str">
            <v>2401050030</v>
          </cell>
          <cell r="B2848" t="str">
            <v>Nonpoint</v>
          </cell>
          <cell r="C2848" t="str">
            <v>Surface Coating /Misc Finished Metals /Acetone</v>
          </cell>
          <cell r="D2848" t="str">
            <v>Solvent - Industrial Surface Coating &amp; Solvent Use</v>
          </cell>
          <cell r="G2848" t="str">
            <v>Solvent Utilization</v>
          </cell>
          <cell r="H2848" t="str">
            <v>Surface Coating</v>
          </cell>
          <cell r="I2848" t="str">
            <v>Miscellaneous Finished Metals: SIC 34 - (341 + 3498)</v>
          </cell>
          <cell r="J2848" t="str">
            <v>Acetone</v>
          </cell>
          <cell r="L2848" t="str">
            <v>1999</v>
          </cell>
          <cell r="N2848">
            <v>40982</v>
          </cell>
        </row>
        <row r="2849">
          <cell r="A2849" t="str">
            <v>2401050055</v>
          </cell>
          <cell r="B2849" t="str">
            <v>Nonpoint</v>
          </cell>
          <cell r="C2849" t="str">
            <v>Surface Coating /Misc Finished Metals /Butyl Acetate</v>
          </cell>
          <cell r="D2849" t="str">
            <v>Solvent - Industrial Surface Coating &amp; Solvent Use</v>
          </cell>
          <cell r="G2849" t="str">
            <v>Solvent Utilization</v>
          </cell>
          <cell r="H2849" t="str">
            <v>Surface Coating</v>
          </cell>
          <cell r="I2849" t="str">
            <v>Miscellaneous Finished Metals: SIC 34 - (341 + 3498)</v>
          </cell>
          <cell r="J2849" t="str">
            <v>Butyl Acetate</v>
          </cell>
          <cell r="L2849" t="str">
            <v>1999</v>
          </cell>
          <cell r="N2849">
            <v>40982</v>
          </cell>
        </row>
        <row r="2850">
          <cell r="A2850" t="str">
            <v>2401050060</v>
          </cell>
          <cell r="B2850" t="str">
            <v>Nonpoint</v>
          </cell>
          <cell r="C2850" t="str">
            <v>Surface Coating /Misc Finished Metals /Butyl Alcohols: All Types</v>
          </cell>
          <cell r="D2850" t="str">
            <v>Solvent - Industrial Surface Coating &amp; Solvent Use</v>
          </cell>
          <cell r="G2850" t="str">
            <v>Solvent Utilization</v>
          </cell>
          <cell r="H2850" t="str">
            <v>Surface Coating</v>
          </cell>
          <cell r="I2850" t="str">
            <v>Miscellaneous Finished Metals: SIC 34 - (341 + 3498)</v>
          </cell>
          <cell r="J2850" t="str">
            <v>Butyl Alcohols: All Types</v>
          </cell>
          <cell r="L2850" t="str">
            <v>1999</v>
          </cell>
          <cell r="N2850">
            <v>40982</v>
          </cell>
        </row>
        <row r="2851">
          <cell r="A2851" t="str">
            <v>2401050065</v>
          </cell>
          <cell r="B2851" t="str">
            <v>Nonpoint</v>
          </cell>
          <cell r="C2851" t="str">
            <v>Surface Coating /Misc Finished Metals /n-Butyl Alcohol</v>
          </cell>
          <cell r="D2851" t="str">
            <v>Solvent - Industrial Surface Coating &amp; Solvent Use</v>
          </cell>
          <cell r="G2851" t="str">
            <v>Solvent Utilization</v>
          </cell>
          <cell r="H2851" t="str">
            <v>Surface Coating</v>
          </cell>
          <cell r="I2851" t="str">
            <v>Miscellaneous Finished Metals: SIC 34 - (341 + 3498)</v>
          </cell>
          <cell r="J2851" t="str">
            <v>n-Butyl Alcohol</v>
          </cell>
          <cell r="L2851" t="str">
            <v>1999</v>
          </cell>
          <cell r="N2851">
            <v>40982</v>
          </cell>
        </row>
        <row r="2852">
          <cell r="A2852" t="str">
            <v>2401050070</v>
          </cell>
          <cell r="B2852" t="str">
            <v>Nonpoint</v>
          </cell>
          <cell r="C2852" t="str">
            <v>Surface Coating /Misc Finished Metals /Isobutyl Alcohol</v>
          </cell>
          <cell r="D2852" t="str">
            <v>Solvent - Industrial Surface Coating &amp; Solvent Use</v>
          </cell>
          <cell r="G2852" t="str">
            <v>Solvent Utilization</v>
          </cell>
          <cell r="H2852" t="str">
            <v>Surface Coating</v>
          </cell>
          <cell r="I2852" t="str">
            <v>Miscellaneous Finished Metals: SIC 34 - (341 + 3498)</v>
          </cell>
          <cell r="J2852" t="str">
            <v>Isobutyl Alcohol</v>
          </cell>
          <cell r="L2852" t="str">
            <v>1999</v>
          </cell>
          <cell r="N2852">
            <v>40982</v>
          </cell>
        </row>
        <row r="2853">
          <cell r="A2853" t="str">
            <v>2401050125</v>
          </cell>
          <cell r="B2853" t="str">
            <v>Nonpoint</v>
          </cell>
          <cell r="C2853" t="str">
            <v>Surface Coating /Misc Finished Metals /Diethylene Glycol Monobutyl Ether</v>
          </cell>
          <cell r="D2853" t="str">
            <v>Solvent - Industrial Surface Coating &amp; Solvent Use</v>
          </cell>
          <cell r="G2853" t="str">
            <v>Solvent Utilization</v>
          </cell>
          <cell r="H2853" t="str">
            <v>Surface Coating</v>
          </cell>
          <cell r="I2853" t="str">
            <v>Miscellaneous Finished Metals: SIC 34 - (341 + 3498)</v>
          </cell>
          <cell r="J2853" t="str">
            <v>Diethylene Glycol Monobutyl Ether</v>
          </cell>
          <cell r="L2853" t="str">
            <v>1999</v>
          </cell>
          <cell r="N2853">
            <v>40982</v>
          </cell>
        </row>
        <row r="2854">
          <cell r="A2854" t="str">
            <v>2401050130</v>
          </cell>
          <cell r="B2854" t="str">
            <v>Nonpoint</v>
          </cell>
          <cell r="C2854" t="str">
            <v>Surface Coating /Misc Finished Metals /Diethylene Glycol Monoethyl Ether</v>
          </cell>
          <cell r="D2854" t="str">
            <v>Solvent - Industrial Surface Coating &amp; Solvent Use</v>
          </cell>
          <cell r="G2854" t="str">
            <v>Solvent Utilization</v>
          </cell>
          <cell r="H2854" t="str">
            <v>Surface Coating</v>
          </cell>
          <cell r="I2854" t="str">
            <v>Miscellaneous Finished Metals: SIC 34 - (341 + 3498)</v>
          </cell>
          <cell r="J2854" t="str">
            <v>Diethylene Glycol Monoethyl Ether</v>
          </cell>
          <cell r="L2854" t="str">
            <v>1999</v>
          </cell>
          <cell r="N2854">
            <v>40982</v>
          </cell>
        </row>
        <row r="2855">
          <cell r="A2855" t="str">
            <v>2401050135</v>
          </cell>
          <cell r="B2855" t="str">
            <v>Nonpoint</v>
          </cell>
          <cell r="C2855" t="str">
            <v>Surface Coating /Misc Finished Metals /Diethylene Glycol Monomethyl Ether</v>
          </cell>
          <cell r="D2855" t="str">
            <v>Solvent - Industrial Surface Coating &amp; Solvent Use</v>
          </cell>
          <cell r="G2855" t="str">
            <v>Solvent Utilization</v>
          </cell>
          <cell r="H2855" t="str">
            <v>Surface Coating</v>
          </cell>
          <cell r="I2855" t="str">
            <v>Miscellaneous Finished Metals: SIC 34 - (341 + 3498)</v>
          </cell>
          <cell r="J2855" t="str">
            <v>Diethylene Glycol Monomethyl Ether</v>
          </cell>
          <cell r="L2855" t="str">
            <v>1999</v>
          </cell>
          <cell r="N2855">
            <v>40982</v>
          </cell>
        </row>
        <row r="2856">
          <cell r="A2856" t="str">
            <v>2401050170</v>
          </cell>
          <cell r="B2856" t="str">
            <v>Nonpoint</v>
          </cell>
          <cell r="C2856" t="str">
            <v>Surface Coating /Misc Finished Metals /Ethyl Acetate</v>
          </cell>
          <cell r="D2856" t="str">
            <v>Solvent - Industrial Surface Coating &amp; Solvent Use</v>
          </cell>
          <cell r="G2856" t="str">
            <v>Solvent Utilization</v>
          </cell>
          <cell r="H2856" t="str">
            <v>Surface Coating</v>
          </cell>
          <cell r="I2856" t="str">
            <v>Miscellaneous Finished Metals: SIC 34 - (341 + 3498)</v>
          </cell>
          <cell r="J2856" t="str">
            <v>Ethyl Acetate</v>
          </cell>
          <cell r="L2856" t="str">
            <v>1999</v>
          </cell>
          <cell r="N2856">
            <v>40982</v>
          </cell>
        </row>
        <row r="2857">
          <cell r="A2857" t="str">
            <v>2401050200</v>
          </cell>
          <cell r="B2857" t="str">
            <v>Nonpoint</v>
          </cell>
          <cell r="C2857" t="str">
            <v>Surface Coating /Misc Finished Metals /Ethylene Glycol Monoethyl Ether (2-Ethoxyethanol)</v>
          </cell>
          <cell r="D2857" t="str">
            <v>Solvent - Industrial Surface Coating &amp; Solvent Use</v>
          </cell>
          <cell r="G2857" t="str">
            <v>Solvent Utilization</v>
          </cell>
          <cell r="H2857" t="str">
            <v>Surface Coating</v>
          </cell>
          <cell r="I2857" t="str">
            <v>Miscellaneous Finished Metals: SIC 34 - (341 + 3498)</v>
          </cell>
          <cell r="J2857" t="str">
            <v>Ethylene Glycol Monoethyl Ether (2-Ethoxyethanol)</v>
          </cell>
          <cell r="L2857" t="str">
            <v>1999</v>
          </cell>
          <cell r="N2857">
            <v>40982</v>
          </cell>
        </row>
        <row r="2858">
          <cell r="A2858" t="str">
            <v>2401050210</v>
          </cell>
          <cell r="B2858" t="str">
            <v>Nonpoint</v>
          </cell>
          <cell r="C2858" t="str">
            <v>Surface Coating /Misc Finished Metals /Ethylene Glycol Monomethyl Ether (2-Methoxyethanol)</v>
          </cell>
          <cell r="D2858" t="str">
            <v>Solvent - Industrial Surface Coating &amp; Solvent Use</v>
          </cell>
          <cell r="G2858" t="str">
            <v>Solvent Utilization</v>
          </cell>
          <cell r="H2858" t="str">
            <v>Surface Coating</v>
          </cell>
          <cell r="I2858" t="str">
            <v>Miscellaneous Finished Metals: SIC 34 - (341 + 3498)</v>
          </cell>
          <cell r="J2858" t="str">
            <v>Ethylene Glycol Monomethyl Ether (2-Methoxyethanol)</v>
          </cell>
          <cell r="L2858" t="str">
            <v>1999</v>
          </cell>
          <cell r="N2858">
            <v>40982</v>
          </cell>
        </row>
        <row r="2859">
          <cell r="A2859" t="str">
            <v>2401050215</v>
          </cell>
          <cell r="B2859" t="str">
            <v>Nonpoint</v>
          </cell>
          <cell r="C2859" t="str">
            <v>Surface Coating /Misc Finished Metals /Ethylene Glycol Monobutyl Ether (2-Butoxyethanol)</v>
          </cell>
          <cell r="D2859" t="str">
            <v>Solvent - Industrial Surface Coating &amp; Solvent Use</v>
          </cell>
          <cell r="G2859" t="str">
            <v>Solvent Utilization</v>
          </cell>
          <cell r="H2859" t="str">
            <v>Surface Coating</v>
          </cell>
          <cell r="I2859" t="str">
            <v>Miscellaneous Finished Metals: SIC 34 - (341 + 3498)</v>
          </cell>
          <cell r="J2859" t="str">
            <v>Ethylene Glycol Monobutyl Ether (2-Butoxyethanol)</v>
          </cell>
          <cell r="L2859" t="str">
            <v>1999</v>
          </cell>
          <cell r="N2859">
            <v>40982</v>
          </cell>
        </row>
        <row r="2860">
          <cell r="A2860" t="str">
            <v>2401050235</v>
          </cell>
          <cell r="B2860" t="str">
            <v>Nonpoint</v>
          </cell>
          <cell r="C2860" t="str">
            <v>Surface Coating /Misc Finished Metals /Glycol Ethers: All Types</v>
          </cell>
          <cell r="D2860" t="str">
            <v>Solvent - Industrial Surface Coating &amp; Solvent Use</v>
          </cell>
          <cell r="G2860" t="str">
            <v>Solvent Utilization</v>
          </cell>
          <cell r="H2860" t="str">
            <v>Surface Coating</v>
          </cell>
          <cell r="I2860" t="str">
            <v>Miscellaneous Finished Metals: SIC 34 - (341 + 3498)</v>
          </cell>
          <cell r="J2860" t="str">
            <v>Glycol Ethers: All Types</v>
          </cell>
          <cell r="L2860" t="str">
            <v>1999</v>
          </cell>
          <cell r="N2860">
            <v>40982</v>
          </cell>
        </row>
        <row r="2861">
          <cell r="A2861" t="str">
            <v>2401050250</v>
          </cell>
          <cell r="B2861" t="str">
            <v>Nonpoint</v>
          </cell>
          <cell r="C2861" t="str">
            <v>Surface Coating /Misc Finished Metals /Isopropanol</v>
          </cell>
          <cell r="D2861" t="str">
            <v>Solvent - Industrial Surface Coating &amp; Solvent Use</v>
          </cell>
          <cell r="G2861" t="str">
            <v>Solvent Utilization</v>
          </cell>
          <cell r="H2861" t="str">
            <v>Surface Coating</v>
          </cell>
          <cell r="I2861" t="str">
            <v>Miscellaneous Finished Metals: SIC 34 - (341 + 3498)</v>
          </cell>
          <cell r="J2861" t="str">
            <v>Isopropanol</v>
          </cell>
          <cell r="L2861" t="str">
            <v>1999</v>
          </cell>
          <cell r="N2861">
            <v>40982</v>
          </cell>
        </row>
        <row r="2862">
          <cell r="A2862" t="str">
            <v>2401050275</v>
          </cell>
          <cell r="B2862" t="str">
            <v>Nonpoint</v>
          </cell>
          <cell r="C2862" t="str">
            <v>Surface Coating /Misc Finished Metals /Methyl Ethyl Ketone</v>
          </cell>
          <cell r="D2862" t="str">
            <v>Solvent - Industrial Surface Coating &amp; Solvent Use</v>
          </cell>
          <cell r="G2862" t="str">
            <v>Solvent Utilization</v>
          </cell>
          <cell r="H2862" t="str">
            <v>Surface Coating</v>
          </cell>
          <cell r="I2862" t="str">
            <v>Miscellaneous Finished Metals: SIC 34 - (341 + 3498)</v>
          </cell>
          <cell r="J2862" t="str">
            <v>Methyl Ethyl Ketone</v>
          </cell>
          <cell r="L2862" t="str">
            <v>1999</v>
          </cell>
          <cell r="N2862">
            <v>40982</v>
          </cell>
        </row>
        <row r="2863">
          <cell r="A2863" t="str">
            <v>2401050285</v>
          </cell>
          <cell r="B2863" t="str">
            <v>Nonpoint</v>
          </cell>
          <cell r="C2863" t="str">
            <v>Surface Coating /Misc Finished Metals /Methyl Isobutyl Ketone</v>
          </cell>
          <cell r="D2863" t="str">
            <v>Solvent - Industrial Surface Coating &amp; Solvent Use</v>
          </cell>
          <cell r="G2863" t="str">
            <v>Solvent Utilization</v>
          </cell>
          <cell r="H2863" t="str">
            <v>Surface Coating</v>
          </cell>
          <cell r="I2863" t="str">
            <v>Miscellaneous Finished Metals: SIC 34 - (341 + 3498)</v>
          </cell>
          <cell r="J2863" t="str">
            <v>Methyl Isobutyl Ketone</v>
          </cell>
          <cell r="L2863" t="str">
            <v>1999</v>
          </cell>
          <cell r="N2863">
            <v>40982</v>
          </cell>
        </row>
        <row r="2864">
          <cell r="A2864" t="str">
            <v>2401050370</v>
          </cell>
          <cell r="B2864" t="str">
            <v>Nonpoint</v>
          </cell>
          <cell r="C2864" t="str">
            <v>Surface Coating /Misc Finished Metals /Special Naphthas</v>
          </cell>
          <cell r="D2864" t="str">
            <v>Solvent - Industrial Surface Coating &amp; Solvent Use</v>
          </cell>
          <cell r="G2864" t="str">
            <v>Solvent Utilization</v>
          </cell>
          <cell r="H2864" t="str">
            <v>Surface Coating</v>
          </cell>
          <cell r="I2864" t="str">
            <v>Miscellaneous Finished Metals: SIC 34 - (341 + 3498)</v>
          </cell>
          <cell r="J2864" t="str">
            <v>Special Naphthas</v>
          </cell>
          <cell r="L2864" t="str">
            <v>1999</v>
          </cell>
          <cell r="N2864">
            <v>40982</v>
          </cell>
        </row>
        <row r="2865">
          <cell r="A2865" t="str">
            <v>2401050999</v>
          </cell>
          <cell r="B2865" t="str">
            <v>Nonpoint</v>
          </cell>
          <cell r="C2865" t="str">
            <v>Surface Coating /Misc Finished Metals /Solvents: NEC</v>
          </cell>
          <cell r="D2865" t="str">
            <v>Solvent - Industrial Surface Coating &amp; Solvent Use</v>
          </cell>
          <cell r="G2865" t="str">
            <v>Solvent Utilization</v>
          </cell>
          <cell r="H2865" t="str">
            <v>Surface Coating</v>
          </cell>
          <cell r="I2865" t="str">
            <v>Miscellaneous Finished Metals: SIC 34 - (341 + 3498)</v>
          </cell>
          <cell r="J2865" t="str">
            <v>Solvents: NEC</v>
          </cell>
          <cell r="L2865" t="str">
            <v>1999</v>
          </cell>
          <cell r="N2865">
            <v>40982</v>
          </cell>
        </row>
        <row r="2866">
          <cell r="A2866" t="str">
            <v>2401055000</v>
          </cell>
          <cell r="B2866" t="str">
            <v>Nonpoint</v>
          </cell>
          <cell r="C2866" t="str">
            <v>Surface Coating /Machinery &amp; Equipment /Total: All Solvent Types</v>
          </cell>
          <cell r="D2866" t="str">
            <v>Solvent - Industrial Surface Coating &amp; Solvent Use</v>
          </cell>
          <cell r="G2866" t="str">
            <v>Solvent Utilization</v>
          </cell>
          <cell r="H2866" t="str">
            <v>Surface Coating</v>
          </cell>
          <cell r="I2866" t="str">
            <v>Machinery and Equipment: SIC 35</v>
          </cell>
          <cell r="J2866" t="str">
            <v>Total: All Solvent Types</v>
          </cell>
          <cell r="N2866">
            <v>40982</v>
          </cell>
        </row>
        <row r="2867">
          <cell r="A2867" t="str">
            <v>2401055030</v>
          </cell>
          <cell r="B2867" t="str">
            <v>Nonpoint</v>
          </cell>
          <cell r="C2867" t="str">
            <v>Surface Coating /Machinery &amp; Equipment /Acetone</v>
          </cell>
          <cell r="D2867" t="str">
            <v>Solvent - Industrial Surface Coating &amp; Solvent Use</v>
          </cell>
          <cell r="G2867" t="str">
            <v>Solvent Utilization</v>
          </cell>
          <cell r="H2867" t="str">
            <v>Surface Coating</v>
          </cell>
          <cell r="I2867" t="str">
            <v>Machinery and Equipment: SIC 35</v>
          </cell>
          <cell r="J2867" t="str">
            <v>Acetone</v>
          </cell>
          <cell r="L2867" t="str">
            <v>1999</v>
          </cell>
          <cell r="N2867">
            <v>40982</v>
          </cell>
        </row>
        <row r="2868">
          <cell r="A2868" t="str">
            <v>2401055055</v>
          </cell>
          <cell r="B2868" t="str">
            <v>Nonpoint</v>
          </cell>
          <cell r="C2868" t="str">
            <v>Surface Coating /Machinery &amp; Equipment /Butyl Acetate</v>
          </cell>
          <cell r="D2868" t="str">
            <v>Solvent - Industrial Surface Coating &amp; Solvent Use</v>
          </cell>
          <cell r="G2868" t="str">
            <v>Solvent Utilization</v>
          </cell>
          <cell r="H2868" t="str">
            <v>Surface Coating</v>
          </cell>
          <cell r="I2868" t="str">
            <v>Machinery and Equipment: SIC 35</v>
          </cell>
          <cell r="J2868" t="str">
            <v>Butyl Acetate</v>
          </cell>
          <cell r="L2868" t="str">
            <v>1999</v>
          </cell>
          <cell r="N2868">
            <v>40982</v>
          </cell>
        </row>
        <row r="2869">
          <cell r="A2869" t="str">
            <v>2401055060</v>
          </cell>
          <cell r="B2869" t="str">
            <v>Nonpoint</v>
          </cell>
          <cell r="C2869" t="str">
            <v>Surface Coating /Machinery &amp; Equipment /Butyl Alcohols: All Types</v>
          </cell>
          <cell r="D2869" t="str">
            <v>Solvent - Industrial Surface Coating &amp; Solvent Use</v>
          </cell>
          <cell r="G2869" t="str">
            <v>Solvent Utilization</v>
          </cell>
          <cell r="H2869" t="str">
            <v>Surface Coating</v>
          </cell>
          <cell r="I2869" t="str">
            <v>Machinery and Equipment: SIC 35</v>
          </cell>
          <cell r="J2869" t="str">
            <v>Butyl Alcohols: All Types</v>
          </cell>
          <cell r="L2869" t="str">
            <v>1999</v>
          </cell>
          <cell r="N2869">
            <v>40982</v>
          </cell>
        </row>
        <row r="2870">
          <cell r="A2870" t="str">
            <v>2401055065</v>
          </cell>
          <cell r="B2870" t="str">
            <v>Nonpoint</v>
          </cell>
          <cell r="C2870" t="str">
            <v>Surface Coating /Machinery &amp; Equipment /n-Butyl Alcohol</v>
          </cell>
          <cell r="D2870" t="str">
            <v>Solvent - Industrial Surface Coating &amp; Solvent Use</v>
          </cell>
          <cell r="G2870" t="str">
            <v>Solvent Utilization</v>
          </cell>
          <cell r="H2870" t="str">
            <v>Surface Coating</v>
          </cell>
          <cell r="I2870" t="str">
            <v>Machinery and Equipment: SIC 35</v>
          </cell>
          <cell r="J2870" t="str">
            <v>n-Butyl Alcohol</v>
          </cell>
          <cell r="L2870" t="str">
            <v>1999</v>
          </cell>
          <cell r="N2870">
            <v>40982</v>
          </cell>
        </row>
        <row r="2871">
          <cell r="A2871" t="str">
            <v>2401055070</v>
          </cell>
          <cell r="B2871" t="str">
            <v>Nonpoint</v>
          </cell>
          <cell r="C2871" t="str">
            <v>Surface Coating /Machinery &amp; Equipment /Isobutyl Alcohol</v>
          </cell>
          <cell r="D2871" t="str">
            <v>Solvent - Industrial Surface Coating &amp; Solvent Use</v>
          </cell>
          <cell r="G2871" t="str">
            <v>Solvent Utilization</v>
          </cell>
          <cell r="H2871" t="str">
            <v>Surface Coating</v>
          </cell>
          <cell r="I2871" t="str">
            <v>Machinery and Equipment: SIC 35</v>
          </cell>
          <cell r="J2871" t="str">
            <v>Isobutyl Alcohol</v>
          </cell>
          <cell r="L2871" t="str">
            <v>1999</v>
          </cell>
          <cell r="N2871">
            <v>40982</v>
          </cell>
        </row>
        <row r="2872">
          <cell r="A2872" t="str">
            <v>2401055125</v>
          </cell>
          <cell r="B2872" t="str">
            <v>Nonpoint</v>
          </cell>
          <cell r="C2872" t="str">
            <v>Surface Coating /Machinery &amp; Equipment /Diethylene Glycol Monobutyl Ether</v>
          </cell>
          <cell r="D2872" t="str">
            <v>Solvent - Industrial Surface Coating &amp; Solvent Use</v>
          </cell>
          <cell r="G2872" t="str">
            <v>Solvent Utilization</v>
          </cell>
          <cell r="H2872" t="str">
            <v>Surface Coating</v>
          </cell>
          <cell r="I2872" t="str">
            <v>Machinery and Equipment: SIC 35</v>
          </cell>
          <cell r="J2872" t="str">
            <v>Diethylene Glycol Monobutyl Ether</v>
          </cell>
          <cell r="L2872" t="str">
            <v>1999</v>
          </cell>
          <cell r="N2872">
            <v>40982</v>
          </cell>
        </row>
        <row r="2873">
          <cell r="A2873" t="str">
            <v>2401055130</v>
          </cell>
          <cell r="B2873" t="str">
            <v>Nonpoint</v>
          </cell>
          <cell r="C2873" t="str">
            <v>Surface Coating /Machinery &amp; Equipment /Diethylene Glycol Monoethyl Ether</v>
          </cell>
          <cell r="D2873" t="str">
            <v>Solvent - Industrial Surface Coating &amp; Solvent Use</v>
          </cell>
          <cell r="G2873" t="str">
            <v>Solvent Utilization</v>
          </cell>
          <cell r="H2873" t="str">
            <v>Surface Coating</v>
          </cell>
          <cell r="I2873" t="str">
            <v>Machinery and Equipment: SIC 35</v>
          </cell>
          <cell r="J2873" t="str">
            <v>Diethylene Glycol Monoethyl Ether</v>
          </cell>
          <cell r="L2873" t="str">
            <v>1999</v>
          </cell>
          <cell r="N2873">
            <v>40982</v>
          </cell>
        </row>
        <row r="2874">
          <cell r="A2874" t="str">
            <v>2401055135</v>
          </cell>
          <cell r="B2874" t="str">
            <v>Nonpoint</v>
          </cell>
          <cell r="C2874" t="str">
            <v>Surface Coating /Machinery &amp; Equipment /Diethylene Glycol Monomethyl Ether</v>
          </cell>
          <cell r="D2874" t="str">
            <v>Solvent - Industrial Surface Coating &amp; Solvent Use</v>
          </cell>
          <cell r="G2874" t="str">
            <v>Solvent Utilization</v>
          </cell>
          <cell r="H2874" t="str">
            <v>Surface Coating</v>
          </cell>
          <cell r="I2874" t="str">
            <v>Machinery and Equipment: SIC 35</v>
          </cell>
          <cell r="J2874" t="str">
            <v>Diethylene Glycol Monomethyl Ether</v>
          </cell>
          <cell r="L2874" t="str">
            <v>1999</v>
          </cell>
          <cell r="N2874">
            <v>40982</v>
          </cell>
        </row>
        <row r="2875">
          <cell r="A2875" t="str">
            <v>2401055170</v>
          </cell>
          <cell r="B2875" t="str">
            <v>Nonpoint</v>
          </cell>
          <cell r="C2875" t="str">
            <v>Surface Coating /Machinery &amp; Equipment /Ethyl Acetate</v>
          </cell>
          <cell r="D2875" t="str">
            <v>Solvent - Industrial Surface Coating &amp; Solvent Use</v>
          </cell>
          <cell r="G2875" t="str">
            <v>Solvent Utilization</v>
          </cell>
          <cell r="H2875" t="str">
            <v>Surface Coating</v>
          </cell>
          <cell r="I2875" t="str">
            <v>Machinery and Equipment: SIC 35</v>
          </cell>
          <cell r="J2875" t="str">
            <v>Ethyl Acetate</v>
          </cell>
          <cell r="L2875" t="str">
            <v>1999</v>
          </cell>
          <cell r="N2875">
            <v>40982</v>
          </cell>
        </row>
        <row r="2876">
          <cell r="A2876" t="str">
            <v>2401055200</v>
          </cell>
          <cell r="B2876" t="str">
            <v>Nonpoint</v>
          </cell>
          <cell r="C2876" t="str">
            <v>Surface Coating /Machinery &amp; Equipment /Ethylene Glycol Monoethyl Ether (2-Ethoxyethanol)</v>
          </cell>
          <cell r="D2876" t="str">
            <v>Solvent - Industrial Surface Coating &amp; Solvent Use</v>
          </cell>
          <cell r="G2876" t="str">
            <v>Solvent Utilization</v>
          </cell>
          <cell r="H2876" t="str">
            <v>Surface Coating</v>
          </cell>
          <cell r="I2876" t="str">
            <v>Machinery and Equipment: SIC 35</v>
          </cell>
          <cell r="J2876" t="str">
            <v>Ethylene Glycol Monoethyl Ether (2-Ethoxyethanol)</v>
          </cell>
          <cell r="L2876" t="str">
            <v>1999</v>
          </cell>
          <cell r="N2876">
            <v>40982</v>
          </cell>
        </row>
        <row r="2877">
          <cell r="A2877" t="str">
            <v>2401055210</v>
          </cell>
          <cell r="B2877" t="str">
            <v>Nonpoint</v>
          </cell>
          <cell r="C2877" t="str">
            <v>Surface Coating /Machinery &amp; Equipment /Ethylene Glycol Monomethyl Ether (2-Methoxyethanol)</v>
          </cell>
          <cell r="D2877" t="str">
            <v>Solvent - Industrial Surface Coating &amp; Solvent Use</v>
          </cell>
          <cell r="G2877" t="str">
            <v>Solvent Utilization</v>
          </cell>
          <cell r="H2877" t="str">
            <v>Surface Coating</v>
          </cell>
          <cell r="I2877" t="str">
            <v>Machinery and Equipment: SIC 35</v>
          </cell>
          <cell r="J2877" t="str">
            <v>Ethylene Glycol Monomethyl Ether (2-Methoxyethanol)</v>
          </cell>
          <cell r="L2877" t="str">
            <v>1999</v>
          </cell>
          <cell r="N2877">
            <v>40982</v>
          </cell>
        </row>
        <row r="2878">
          <cell r="A2878" t="str">
            <v>2401055215</v>
          </cell>
          <cell r="B2878" t="str">
            <v>Nonpoint</v>
          </cell>
          <cell r="C2878" t="str">
            <v>Surface Coating /Machinery &amp; Equipment /Ethylene Glycol Monobutyl Ether (2-Butoxyethanol)</v>
          </cell>
          <cell r="D2878" t="str">
            <v>Solvent - Industrial Surface Coating &amp; Solvent Use</v>
          </cell>
          <cell r="G2878" t="str">
            <v>Solvent Utilization</v>
          </cell>
          <cell r="H2878" t="str">
            <v>Surface Coating</v>
          </cell>
          <cell r="I2878" t="str">
            <v>Machinery and Equipment: SIC 35</v>
          </cell>
          <cell r="J2878" t="str">
            <v>Ethylene Glycol Monobutyl Ether (2-Butoxyethanol)</v>
          </cell>
          <cell r="L2878" t="str">
            <v>1999</v>
          </cell>
          <cell r="N2878">
            <v>40982</v>
          </cell>
        </row>
        <row r="2879">
          <cell r="A2879" t="str">
            <v>2401055235</v>
          </cell>
          <cell r="B2879" t="str">
            <v>Nonpoint</v>
          </cell>
          <cell r="C2879" t="str">
            <v>Surface Coating /Machinery &amp; Equipment /Glycol Ethers: All Types</v>
          </cell>
          <cell r="D2879" t="str">
            <v>Solvent - Industrial Surface Coating &amp; Solvent Use</v>
          </cell>
          <cell r="G2879" t="str">
            <v>Solvent Utilization</v>
          </cell>
          <cell r="H2879" t="str">
            <v>Surface Coating</v>
          </cell>
          <cell r="I2879" t="str">
            <v>Machinery and Equipment: SIC 35</v>
          </cell>
          <cell r="J2879" t="str">
            <v>Glycol Ethers: All Types</v>
          </cell>
          <cell r="L2879" t="str">
            <v>1999</v>
          </cell>
          <cell r="N2879">
            <v>40982</v>
          </cell>
        </row>
        <row r="2880">
          <cell r="A2880" t="str">
            <v>2401055250</v>
          </cell>
          <cell r="B2880" t="str">
            <v>Nonpoint</v>
          </cell>
          <cell r="C2880" t="str">
            <v>Surface Coating /Machinery &amp; Equipment /Isopropanol</v>
          </cell>
          <cell r="D2880" t="str">
            <v>Solvent - Industrial Surface Coating &amp; Solvent Use</v>
          </cell>
          <cell r="G2880" t="str">
            <v>Solvent Utilization</v>
          </cell>
          <cell r="H2880" t="str">
            <v>Surface Coating</v>
          </cell>
          <cell r="I2880" t="str">
            <v>Machinery and Equipment: SIC 35</v>
          </cell>
          <cell r="J2880" t="str">
            <v>Isopropanol</v>
          </cell>
          <cell r="L2880" t="str">
            <v>1999</v>
          </cell>
          <cell r="N2880">
            <v>40982</v>
          </cell>
        </row>
        <row r="2881">
          <cell r="A2881" t="str">
            <v>2401055275</v>
          </cell>
          <cell r="B2881" t="str">
            <v>Nonpoint</v>
          </cell>
          <cell r="C2881" t="str">
            <v>Surface Coating /Machinery &amp; Equipment /Methyl Ethyl Ketone</v>
          </cell>
          <cell r="D2881" t="str">
            <v>Solvent - Industrial Surface Coating &amp; Solvent Use</v>
          </cell>
          <cell r="G2881" t="str">
            <v>Solvent Utilization</v>
          </cell>
          <cell r="H2881" t="str">
            <v>Surface Coating</v>
          </cell>
          <cell r="I2881" t="str">
            <v>Machinery and Equipment: SIC 35</v>
          </cell>
          <cell r="J2881" t="str">
            <v>Methyl Ethyl Ketone</v>
          </cell>
          <cell r="L2881" t="str">
            <v>1999</v>
          </cell>
          <cell r="N2881">
            <v>40982</v>
          </cell>
        </row>
        <row r="2882">
          <cell r="A2882" t="str">
            <v>2401055285</v>
          </cell>
          <cell r="B2882" t="str">
            <v>Nonpoint</v>
          </cell>
          <cell r="C2882" t="str">
            <v>Surface Coating /Machinery &amp; Equipment /Methyl Isobutyl Ketone</v>
          </cell>
          <cell r="D2882" t="str">
            <v>Solvent - Industrial Surface Coating &amp; Solvent Use</v>
          </cell>
          <cell r="G2882" t="str">
            <v>Solvent Utilization</v>
          </cell>
          <cell r="H2882" t="str">
            <v>Surface Coating</v>
          </cell>
          <cell r="I2882" t="str">
            <v>Machinery and Equipment: SIC 35</v>
          </cell>
          <cell r="J2882" t="str">
            <v>Methyl Isobutyl Ketone</v>
          </cell>
          <cell r="L2882" t="str">
            <v>1999</v>
          </cell>
          <cell r="N2882">
            <v>40982</v>
          </cell>
        </row>
        <row r="2883">
          <cell r="A2883" t="str">
            <v>2401055370</v>
          </cell>
          <cell r="B2883" t="str">
            <v>Nonpoint</v>
          </cell>
          <cell r="C2883" t="str">
            <v>Surface Coating /Machinery &amp; Equipment /Special Naphthas</v>
          </cell>
          <cell r="D2883" t="str">
            <v>Solvent - Industrial Surface Coating &amp; Solvent Use</v>
          </cell>
          <cell r="G2883" t="str">
            <v>Solvent Utilization</v>
          </cell>
          <cell r="H2883" t="str">
            <v>Surface Coating</v>
          </cell>
          <cell r="I2883" t="str">
            <v>Machinery and Equipment: SIC 35</v>
          </cell>
          <cell r="J2883" t="str">
            <v>Special Naphthas</v>
          </cell>
          <cell r="L2883" t="str">
            <v>1999</v>
          </cell>
          <cell r="N2883">
            <v>40982</v>
          </cell>
        </row>
        <row r="2884">
          <cell r="A2884" t="str">
            <v>2401055999</v>
          </cell>
          <cell r="B2884" t="str">
            <v>Nonpoint</v>
          </cell>
          <cell r="C2884" t="str">
            <v>Surface Coating /Machinery &amp; Equipment /Solvents: NEC</v>
          </cell>
          <cell r="D2884" t="str">
            <v>Solvent - Industrial Surface Coating &amp; Solvent Use</v>
          </cell>
          <cell r="G2884" t="str">
            <v>Solvent Utilization</v>
          </cell>
          <cell r="H2884" t="str">
            <v>Surface Coating</v>
          </cell>
          <cell r="I2884" t="str">
            <v>Machinery and Equipment: SIC 35</v>
          </cell>
          <cell r="J2884" t="str">
            <v>Solvents: NEC</v>
          </cell>
          <cell r="L2884" t="str">
            <v>1999</v>
          </cell>
          <cell r="N2884">
            <v>40982</v>
          </cell>
        </row>
        <row r="2885">
          <cell r="A2885" t="str">
            <v>2401060000</v>
          </cell>
          <cell r="B2885" t="str">
            <v>Nonpoint</v>
          </cell>
          <cell r="C2885" t="str">
            <v>Surface Coating /Large Appliances /Total: All Solvent Types</v>
          </cell>
          <cell r="D2885" t="str">
            <v>Solvent - Industrial Surface Coating &amp; Solvent Use</v>
          </cell>
          <cell r="G2885" t="str">
            <v>Solvent Utilization</v>
          </cell>
          <cell r="H2885" t="str">
            <v>Surface Coating</v>
          </cell>
          <cell r="I2885" t="str">
            <v>Large Appliances: SIC 363</v>
          </cell>
          <cell r="J2885" t="str">
            <v>Total: All Solvent Types</v>
          </cell>
          <cell r="N2885">
            <v>40982</v>
          </cell>
        </row>
        <row r="2886">
          <cell r="A2886" t="str">
            <v>2401060030</v>
          </cell>
          <cell r="B2886" t="str">
            <v>Nonpoint</v>
          </cell>
          <cell r="C2886" t="str">
            <v>Surface Coating /Large Appliances /Acetone</v>
          </cell>
          <cell r="D2886" t="str">
            <v>Solvent - Industrial Surface Coating &amp; Solvent Use</v>
          </cell>
          <cell r="G2886" t="str">
            <v>Solvent Utilization</v>
          </cell>
          <cell r="H2886" t="str">
            <v>Surface Coating</v>
          </cell>
          <cell r="I2886" t="str">
            <v>Large Appliances: SIC 363</v>
          </cell>
          <cell r="J2886" t="str">
            <v>Acetone</v>
          </cell>
          <cell r="L2886" t="str">
            <v>1999</v>
          </cell>
          <cell r="N2886">
            <v>40982</v>
          </cell>
        </row>
        <row r="2887">
          <cell r="A2887" t="str">
            <v>2401060055</v>
          </cell>
          <cell r="B2887" t="str">
            <v>Nonpoint</v>
          </cell>
          <cell r="C2887" t="str">
            <v>Surface Coating /Large Appliances /Butyl Acetate</v>
          </cell>
          <cell r="D2887" t="str">
            <v>Solvent - Industrial Surface Coating &amp; Solvent Use</v>
          </cell>
          <cell r="G2887" t="str">
            <v>Solvent Utilization</v>
          </cell>
          <cell r="H2887" t="str">
            <v>Surface Coating</v>
          </cell>
          <cell r="I2887" t="str">
            <v>Large Appliances: SIC 363</v>
          </cell>
          <cell r="J2887" t="str">
            <v>Butyl Acetate</v>
          </cell>
          <cell r="L2887" t="str">
            <v>1999</v>
          </cell>
          <cell r="N2887">
            <v>40982</v>
          </cell>
        </row>
        <row r="2888">
          <cell r="A2888" t="str">
            <v>2401060060</v>
          </cell>
          <cell r="B2888" t="str">
            <v>Nonpoint</v>
          </cell>
          <cell r="C2888" t="str">
            <v>Surface Coating /Large Appliances /Butyl Alcohols: All Types</v>
          </cell>
          <cell r="D2888" t="str">
            <v>Solvent - Industrial Surface Coating &amp; Solvent Use</v>
          </cell>
          <cell r="G2888" t="str">
            <v>Solvent Utilization</v>
          </cell>
          <cell r="H2888" t="str">
            <v>Surface Coating</v>
          </cell>
          <cell r="I2888" t="str">
            <v>Large Appliances: SIC 363</v>
          </cell>
          <cell r="J2888" t="str">
            <v>Butyl Alcohols: All Types</v>
          </cell>
          <cell r="L2888" t="str">
            <v>1999</v>
          </cell>
          <cell r="N2888">
            <v>40982</v>
          </cell>
        </row>
        <row r="2889">
          <cell r="A2889" t="str">
            <v>2401060065</v>
          </cell>
          <cell r="B2889" t="str">
            <v>Nonpoint</v>
          </cell>
          <cell r="C2889" t="str">
            <v>Surface Coating /Large Appliances /n-Butyl Alcohol</v>
          </cell>
          <cell r="D2889" t="str">
            <v>Solvent - Industrial Surface Coating &amp; Solvent Use</v>
          </cell>
          <cell r="G2889" t="str">
            <v>Solvent Utilization</v>
          </cell>
          <cell r="H2889" t="str">
            <v>Surface Coating</v>
          </cell>
          <cell r="I2889" t="str">
            <v>Large Appliances: SIC 363</v>
          </cell>
          <cell r="J2889" t="str">
            <v>n-Butyl Alcohol</v>
          </cell>
          <cell r="L2889" t="str">
            <v>1999</v>
          </cell>
          <cell r="N2889">
            <v>40982</v>
          </cell>
        </row>
        <row r="2890">
          <cell r="A2890" t="str">
            <v>2401060070</v>
          </cell>
          <cell r="B2890" t="str">
            <v>Nonpoint</v>
          </cell>
          <cell r="C2890" t="str">
            <v>Surface Coating /Large Appliances /Isobutyl Alcohol</v>
          </cell>
          <cell r="D2890" t="str">
            <v>Solvent - Industrial Surface Coating &amp; Solvent Use</v>
          </cell>
          <cell r="G2890" t="str">
            <v>Solvent Utilization</v>
          </cell>
          <cell r="H2890" t="str">
            <v>Surface Coating</v>
          </cell>
          <cell r="I2890" t="str">
            <v>Large Appliances: SIC 363</v>
          </cell>
          <cell r="J2890" t="str">
            <v>Isobutyl Alcohol</v>
          </cell>
          <cell r="L2890" t="str">
            <v>1999</v>
          </cell>
          <cell r="N2890">
            <v>40982</v>
          </cell>
        </row>
        <row r="2891">
          <cell r="A2891" t="str">
            <v>2401060125</v>
          </cell>
          <cell r="B2891" t="str">
            <v>Nonpoint</v>
          </cell>
          <cell r="C2891" t="str">
            <v>Surface Coating /Large Appliances /Diethylene Glycol Monobutyl Ether</v>
          </cell>
          <cell r="D2891" t="str">
            <v>Solvent - Industrial Surface Coating &amp; Solvent Use</v>
          </cell>
          <cell r="G2891" t="str">
            <v>Solvent Utilization</v>
          </cell>
          <cell r="H2891" t="str">
            <v>Surface Coating</v>
          </cell>
          <cell r="I2891" t="str">
            <v>Large Appliances: SIC 363</v>
          </cell>
          <cell r="J2891" t="str">
            <v>Diethylene Glycol Monobutyl Ether</v>
          </cell>
          <cell r="L2891" t="str">
            <v>1999</v>
          </cell>
          <cell r="N2891">
            <v>40982</v>
          </cell>
        </row>
        <row r="2892">
          <cell r="A2892" t="str">
            <v>2401060130</v>
          </cell>
          <cell r="B2892" t="str">
            <v>Nonpoint</v>
          </cell>
          <cell r="C2892" t="str">
            <v>Surface Coating /Large Appliances /Diethylene Glycol Monoethyl Ether</v>
          </cell>
          <cell r="D2892" t="str">
            <v>Solvent - Industrial Surface Coating &amp; Solvent Use</v>
          </cell>
          <cell r="G2892" t="str">
            <v>Solvent Utilization</v>
          </cell>
          <cell r="H2892" t="str">
            <v>Surface Coating</v>
          </cell>
          <cell r="I2892" t="str">
            <v>Large Appliances: SIC 363</v>
          </cell>
          <cell r="J2892" t="str">
            <v>Diethylene Glycol Monoethyl Ether</v>
          </cell>
          <cell r="L2892" t="str">
            <v>1999</v>
          </cell>
          <cell r="N2892">
            <v>40982</v>
          </cell>
        </row>
        <row r="2893">
          <cell r="A2893" t="str">
            <v>2401060135</v>
          </cell>
          <cell r="B2893" t="str">
            <v>Nonpoint</v>
          </cell>
          <cell r="C2893" t="str">
            <v>Surface Coating /Large Appliances /Diethylene Glycol Monomethyl Ether</v>
          </cell>
          <cell r="D2893" t="str">
            <v>Solvent - Industrial Surface Coating &amp; Solvent Use</v>
          </cell>
          <cell r="G2893" t="str">
            <v>Solvent Utilization</v>
          </cell>
          <cell r="H2893" t="str">
            <v>Surface Coating</v>
          </cell>
          <cell r="I2893" t="str">
            <v>Large Appliances: SIC 363</v>
          </cell>
          <cell r="J2893" t="str">
            <v>Diethylene Glycol Monomethyl Ether</v>
          </cell>
          <cell r="L2893" t="str">
            <v>1999</v>
          </cell>
          <cell r="N2893">
            <v>40982</v>
          </cell>
        </row>
        <row r="2894">
          <cell r="A2894" t="str">
            <v>2401060170</v>
          </cell>
          <cell r="B2894" t="str">
            <v>Nonpoint</v>
          </cell>
          <cell r="C2894" t="str">
            <v>Surface Coating /Large Appliances /Ethyl Acetate</v>
          </cell>
          <cell r="D2894" t="str">
            <v>Solvent - Industrial Surface Coating &amp; Solvent Use</v>
          </cell>
          <cell r="G2894" t="str">
            <v>Solvent Utilization</v>
          </cell>
          <cell r="H2894" t="str">
            <v>Surface Coating</v>
          </cell>
          <cell r="I2894" t="str">
            <v>Large Appliances: SIC 363</v>
          </cell>
          <cell r="J2894" t="str">
            <v>Ethyl Acetate</v>
          </cell>
          <cell r="L2894" t="str">
            <v>1999</v>
          </cell>
          <cell r="N2894">
            <v>40982</v>
          </cell>
        </row>
        <row r="2895">
          <cell r="A2895" t="str">
            <v>2401060200</v>
          </cell>
          <cell r="B2895" t="str">
            <v>Nonpoint</v>
          </cell>
          <cell r="C2895" t="str">
            <v>Surface Coating /Large Appliances /Ethylene Glycol Monoethyl Ether (2-Ethoxyethanol)</v>
          </cell>
          <cell r="D2895" t="str">
            <v>Solvent - Industrial Surface Coating &amp; Solvent Use</v>
          </cell>
          <cell r="G2895" t="str">
            <v>Solvent Utilization</v>
          </cell>
          <cell r="H2895" t="str">
            <v>Surface Coating</v>
          </cell>
          <cell r="I2895" t="str">
            <v>Large Appliances: SIC 363</v>
          </cell>
          <cell r="J2895" t="str">
            <v>Ethylene Glycol Monoethyl Ether (2-Ethoxyethanol)</v>
          </cell>
          <cell r="L2895" t="str">
            <v>1999</v>
          </cell>
          <cell r="N2895">
            <v>40982</v>
          </cell>
        </row>
        <row r="2896">
          <cell r="A2896" t="str">
            <v>2401060210</v>
          </cell>
          <cell r="B2896" t="str">
            <v>Nonpoint</v>
          </cell>
          <cell r="C2896" t="str">
            <v>Surface Coating /Large Appliances /Ethylene Glycol Monomethyl Ether (2-Methoxyethanol)</v>
          </cell>
          <cell r="D2896" t="str">
            <v>Solvent - Industrial Surface Coating &amp; Solvent Use</v>
          </cell>
          <cell r="G2896" t="str">
            <v>Solvent Utilization</v>
          </cell>
          <cell r="H2896" t="str">
            <v>Surface Coating</v>
          </cell>
          <cell r="I2896" t="str">
            <v>Large Appliances: SIC 363</v>
          </cell>
          <cell r="J2896" t="str">
            <v>Ethylene Glycol Monomethyl Ether (2-Methoxyethanol)</v>
          </cell>
          <cell r="L2896" t="str">
            <v>1999</v>
          </cell>
          <cell r="N2896">
            <v>40982</v>
          </cell>
        </row>
        <row r="2897">
          <cell r="A2897" t="str">
            <v>2401060215</v>
          </cell>
          <cell r="B2897" t="str">
            <v>Nonpoint</v>
          </cell>
          <cell r="C2897" t="str">
            <v>Surface Coating /Large Appliances /Ethylene Glycol Monobutyl Ether (2-Butoxyethanol)</v>
          </cell>
          <cell r="D2897" t="str">
            <v>Solvent - Industrial Surface Coating &amp; Solvent Use</v>
          </cell>
          <cell r="G2897" t="str">
            <v>Solvent Utilization</v>
          </cell>
          <cell r="H2897" t="str">
            <v>Surface Coating</v>
          </cell>
          <cell r="I2897" t="str">
            <v>Large Appliances: SIC 363</v>
          </cell>
          <cell r="J2897" t="str">
            <v>Ethylene Glycol Monobutyl Ether (2-Butoxyethanol)</v>
          </cell>
          <cell r="L2897" t="str">
            <v>1999</v>
          </cell>
          <cell r="N2897">
            <v>40982</v>
          </cell>
        </row>
        <row r="2898">
          <cell r="A2898" t="str">
            <v>2401060235</v>
          </cell>
          <cell r="B2898" t="str">
            <v>Nonpoint</v>
          </cell>
          <cell r="C2898" t="str">
            <v>Surface Coating /Large Appliances /Glycol Ethers: All Types</v>
          </cell>
          <cell r="D2898" t="str">
            <v>Solvent - Industrial Surface Coating &amp; Solvent Use</v>
          </cell>
          <cell r="G2898" t="str">
            <v>Solvent Utilization</v>
          </cell>
          <cell r="H2898" t="str">
            <v>Surface Coating</v>
          </cell>
          <cell r="I2898" t="str">
            <v>Large Appliances: SIC 363</v>
          </cell>
          <cell r="J2898" t="str">
            <v>Glycol Ethers: All Types</v>
          </cell>
          <cell r="L2898" t="str">
            <v>1999</v>
          </cell>
          <cell r="N2898">
            <v>40982</v>
          </cell>
        </row>
        <row r="2899">
          <cell r="A2899" t="str">
            <v>2401060250</v>
          </cell>
          <cell r="B2899" t="str">
            <v>Nonpoint</v>
          </cell>
          <cell r="C2899" t="str">
            <v>Surface Coating /Large Appliances /Isopropanol</v>
          </cell>
          <cell r="D2899" t="str">
            <v>Solvent - Industrial Surface Coating &amp; Solvent Use</v>
          </cell>
          <cell r="G2899" t="str">
            <v>Solvent Utilization</v>
          </cell>
          <cell r="H2899" t="str">
            <v>Surface Coating</v>
          </cell>
          <cell r="I2899" t="str">
            <v>Large Appliances: SIC 363</v>
          </cell>
          <cell r="J2899" t="str">
            <v>Isopropanol</v>
          </cell>
          <cell r="L2899" t="str">
            <v>1999</v>
          </cell>
          <cell r="N2899">
            <v>40982</v>
          </cell>
        </row>
        <row r="2900">
          <cell r="A2900" t="str">
            <v>2401060275</v>
          </cell>
          <cell r="B2900" t="str">
            <v>Nonpoint</v>
          </cell>
          <cell r="C2900" t="str">
            <v>Surface Coating /Large Appliances /Methyl Ethyl Ketone</v>
          </cell>
          <cell r="D2900" t="str">
            <v>Solvent - Industrial Surface Coating &amp; Solvent Use</v>
          </cell>
          <cell r="G2900" t="str">
            <v>Solvent Utilization</v>
          </cell>
          <cell r="H2900" t="str">
            <v>Surface Coating</v>
          </cell>
          <cell r="I2900" t="str">
            <v>Large Appliances: SIC 363</v>
          </cell>
          <cell r="J2900" t="str">
            <v>Methyl Ethyl Ketone</v>
          </cell>
          <cell r="L2900" t="str">
            <v>1999</v>
          </cell>
          <cell r="N2900">
            <v>40982</v>
          </cell>
        </row>
        <row r="2901">
          <cell r="A2901" t="str">
            <v>2401060285</v>
          </cell>
          <cell r="B2901" t="str">
            <v>Nonpoint</v>
          </cell>
          <cell r="C2901" t="str">
            <v>Surface Coating /Large Appliances /Methyl Isobutyl Ketone</v>
          </cell>
          <cell r="D2901" t="str">
            <v>Solvent - Industrial Surface Coating &amp; Solvent Use</v>
          </cell>
          <cell r="G2901" t="str">
            <v>Solvent Utilization</v>
          </cell>
          <cell r="H2901" t="str">
            <v>Surface Coating</v>
          </cell>
          <cell r="I2901" t="str">
            <v>Large Appliances: SIC 363</v>
          </cell>
          <cell r="J2901" t="str">
            <v>Methyl Isobutyl Ketone</v>
          </cell>
          <cell r="L2901" t="str">
            <v>1999</v>
          </cell>
          <cell r="N2901">
            <v>40982</v>
          </cell>
        </row>
        <row r="2902">
          <cell r="A2902" t="str">
            <v>2401060370</v>
          </cell>
          <cell r="B2902" t="str">
            <v>Nonpoint</v>
          </cell>
          <cell r="C2902" t="str">
            <v>Surface Coating /Large Appliances /Special Naphthas</v>
          </cell>
          <cell r="D2902" t="str">
            <v>Solvent - Industrial Surface Coating &amp; Solvent Use</v>
          </cell>
          <cell r="G2902" t="str">
            <v>Solvent Utilization</v>
          </cell>
          <cell r="H2902" t="str">
            <v>Surface Coating</v>
          </cell>
          <cell r="I2902" t="str">
            <v>Large Appliances: SIC 363</v>
          </cell>
          <cell r="J2902" t="str">
            <v>Special Naphthas</v>
          </cell>
          <cell r="L2902" t="str">
            <v>1999</v>
          </cell>
          <cell r="N2902">
            <v>40982</v>
          </cell>
        </row>
        <row r="2903">
          <cell r="A2903" t="str">
            <v>2401060999</v>
          </cell>
          <cell r="B2903" t="str">
            <v>Nonpoint</v>
          </cell>
          <cell r="C2903" t="str">
            <v>Surface Coating /Large Appliances /Solvents: NEC</v>
          </cell>
          <cell r="D2903" t="str">
            <v>Solvent - Industrial Surface Coating &amp; Solvent Use</v>
          </cell>
          <cell r="G2903" t="str">
            <v>Solvent Utilization</v>
          </cell>
          <cell r="H2903" t="str">
            <v>Surface Coating</v>
          </cell>
          <cell r="I2903" t="str">
            <v>Large Appliances: SIC 363</v>
          </cell>
          <cell r="J2903" t="str">
            <v>Solvents: NEC</v>
          </cell>
          <cell r="L2903" t="str">
            <v>1999</v>
          </cell>
          <cell r="N2903">
            <v>40982</v>
          </cell>
        </row>
        <row r="2904">
          <cell r="A2904" t="str">
            <v>2401065000</v>
          </cell>
          <cell r="B2904" t="str">
            <v>Nonpoint</v>
          </cell>
          <cell r="C2904" t="str">
            <v>Surface Coating /Electronic &amp; Other Electrical /Total: All Solvent Types</v>
          </cell>
          <cell r="D2904" t="str">
            <v>Solvent - Industrial Surface Coating &amp; Solvent Use</v>
          </cell>
          <cell r="G2904" t="str">
            <v>Solvent Utilization</v>
          </cell>
          <cell r="H2904" t="str">
            <v>Surface Coating</v>
          </cell>
          <cell r="I2904" t="str">
            <v>Electronic and Other Electrical: SIC 36 - 363</v>
          </cell>
          <cell r="J2904" t="str">
            <v>Total: All Solvent Types</v>
          </cell>
          <cell r="N2904">
            <v>40982</v>
          </cell>
        </row>
        <row r="2905">
          <cell r="A2905" t="str">
            <v>2401065030</v>
          </cell>
          <cell r="B2905" t="str">
            <v>Nonpoint</v>
          </cell>
          <cell r="C2905" t="str">
            <v>Surface Coating /Electronic &amp; Other Electrical /Acetone</v>
          </cell>
          <cell r="D2905" t="str">
            <v>Solvent - Industrial Surface Coating &amp; Solvent Use</v>
          </cell>
          <cell r="G2905" t="str">
            <v>Solvent Utilization</v>
          </cell>
          <cell r="H2905" t="str">
            <v>Surface Coating</v>
          </cell>
          <cell r="I2905" t="str">
            <v>Electronic and Other Electrical: SIC 36 - 363</v>
          </cell>
          <cell r="J2905" t="str">
            <v>Acetone</v>
          </cell>
          <cell r="L2905" t="str">
            <v>1999</v>
          </cell>
          <cell r="N2905">
            <v>40982</v>
          </cell>
        </row>
        <row r="2906">
          <cell r="A2906" t="str">
            <v>2401065055</v>
          </cell>
          <cell r="B2906" t="str">
            <v>Nonpoint</v>
          </cell>
          <cell r="C2906" t="str">
            <v>Surface Coating /Electronic &amp; Other Electrical /Butyl Acetate</v>
          </cell>
          <cell r="D2906" t="str">
            <v>Solvent - Industrial Surface Coating &amp; Solvent Use</v>
          </cell>
          <cell r="G2906" t="str">
            <v>Solvent Utilization</v>
          </cell>
          <cell r="H2906" t="str">
            <v>Surface Coating</v>
          </cell>
          <cell r="I2906" t="str">
            <v>Electronic and Other Electrical: SIC 36 - 363</v>
          </cell>
          <cell r="J2906" t="str">
            <v>Butyl Acetate</v>
          </cell>
          <cell r="L2906" t="str">
            <v>1999</v>
          </cell>
          <cell r="N2906">
            <v>40982</v>
          </cell>
        </row>
        <row r="2907">
          <cell r="A2907" t="str">
            <v>2401065060</v>
          </cell>
          <cell r="B2907" t="str">
            <v>Nonpoint</v>
          </cell>
          <cell r="C2907" t="str">
            <v>Surface Coating /Electronic &amp; Other Electrical /Butyl Alcohols: All Types</v>
          </cell>
          <cell r="D2907" t="str">
            <v>Solvent - Industrial Surface Coating &amp; Solvent Use</v>
          </cell>
          <cell r="G2907" t="str">
            <v>Solvent Utilization</v>
          </cell>
          <cell r="H2907" t="str">
            <v>Surface Coating</v>
          </cell>
          <cell r="I2907" t="str">
            <v>Electronic and Other Electrical: SIC 36 - 363</v>
          </cell>
          <cell r="J2907" t="str">
            <v>Butyl Alcohols: All Types</v>
          </cell>
          <cell r="L2907" t="str">
            <v>1999</v>
          </cell>
          <cell r="N2907">
            <v>40982</v>
          </cell>
        </row>
        <row r="2908">
          <cell r="A2908" t="str">
            <v>2401065065</v>
          </cell>
          <cell r="B2908" t="str">
            <v>Nonpoint</v>
          </cell>
          <cell r="C2908" t="str">
            <v>Surface Coating /Electronic &amp; Other Electrical /n-Butyl Alcohol</v>
          </cell>
          <cell r="D2908" t="str">
            <v>Solvent - Industrial Surface Coating &amp; Solvent Use</v>
          </cell>
          <cell r="G2908" t="str">
            <v>Solvent Utilization</v>
          </cell>
          <cell r="H2908" t="str">
            <v>Surface Coating</v>
          </cell>
          <cell r="I2908" t="str">
            <v>Electronic and Other Electrical: SIC 36 - 363</v>
          </cell>
          <cell r="J2908" t="str">
            <v>n-Butyl Alcohol</v>
          </cell>
          <cell r="L2908" t="str">
            <v>1999</v>
          </cell>
          <cell r="N2908">
            <v>40982</v>
          </cell>
        </row>
        <row r="2909">
          <cell r="A2909" t="str">
            <v>2401065070</v>
          </cell>
          <cell r="B2909" t="str">
            <v>Nonpoint</v>
          </cell>
          <cell r="C2909" t="str">
            <v>Surface Coating /Electronic &amp; Other Electrical /Isobutyl Alcohol</v>
          </cell>
          <cell r="D2909" t="str">
            <v>Solvent - Industrial Surface Coating &amp; Solvent Use</v>
          </cell>
          <cell r="G2909" t="str">
            <v>Solvent Utilization</v>
          </cell>
          <cell r="H2909" t="str">
            <v>Surface Coating</v>
          </cell>
          <cell r="I2909" t="str">
            <v>Electronic and Other Electrical: SIC 36 - 363</v>
          </cell>
          <cell r="J2909" t="str">
            <v>Isobutyl Alcohol</v>
          </cell>
          <cell r="L2909" t="str">
            <v>1999</v>
          </cell>
          <cell r="N2909">
            <v>40982</v>
          </cell>
        </row>
        <row r="2910">
          <cell r="A2910" t="str">
            <v>2401065125</v>
          </cell>
          <cell r="B2910" t="str">
            <v>Nonpoint</v>
          </cell>
          <cell r="C2910" t="str">
            <v>Surface Coating /Electronic &amp; Other Electrical /Diethylene Glycol Monobutyl Ether</v>
          </cell>
          <cell r="D2910" t="str">
            <v>Solvent - Industrial Surface Coating &amp; Solvent Use</v>
          </cell>
          <cell r="G2910" t="str">
            <v>Solvent Utilization</v>
          </cell>
          <cell r="H2910" t="str">
            <v>Surface Coating</v>
          </cell>
          <cell r="I2910" t="str">
            <v>Electronic and Other Electrical: SIC 36 - 363</v>
          </cell>
          <cell r="J2910" t="str">
            <v>Diethylene Glycol Monobutyl Ether</v>
          </cell>
          <cell r="L2910" t="str">
            <v>1999</v>
          </cell>
          <cell r="N2910">
            <v>40982</v>
          </cell>
        </row>
        <row r="2911">
          <cell r="A2911" t="str">
            <v>2401065130</v>
          </cell>
          <cell r="B2911" t="str">
            <v>Nonpoint</v>
          </cell>
          <cell r="C2911" t="str">
            <v>Surface Coating /Electronic &amp; Other Electrical /Diethylene Glycol Monoethyl Ether</v>
          </cell>
          <cell r="D2911" t="str">
            <v>Solvent - Industrial Surface Coating &amp; Solvent Use</v>
          </cell>
          <cell r="G2911" t="str">
            <v>Solvent Utilization</v>
          </cell>
          <cell r="H2911" t="str">
            <v>Surface Coating</v>
          </cell>
          <cell r="I2911" t="str">
            <v>Electronic and Other Electrical: SIC 36 - 363</v>
          </cell>
          <cell r="J2911" t="str">
            <v>Diethylene Glycol Monoethyl Ether</v>
          </cell>
          <cell r="L2911" t="str">
            <v>1999</v>
          </cell>
          <cell r="N2911">
            <v>40982</v>
          </cell>
        </row>
        <row r="2912">
          <cell r="A2912" t="str">
            <v>2401065135</v>
          </cell>
          <cell r="B2912" t="str">
            <v>Nonpoint</v>
          </cell>
          <cell r="C2912" t="str">
            <v>Surface Coating /Electronic &amp; Other Electrical /Diethylene Glycol Monomethyl Ether</v>
          </cell>
          <cell r="D2912" t="str">
            <v>Solvent - Industrial Surface Coating &amp; Solvent Use</v>
          </cell>
          <cell r="G2912" t="str">
            <v>Solvent Utilization</v>
          </cell>
          <cell r="H2912" t="str">
            <v>Surface Coating</v>
          </cell>
          <cell r="I2912" t="str">
            <v>Electronic and Other Electrical: SIC 36 - 363</v>
          </cell>
          <cell r="J2912" t="str">
            <v>Diethylene Glycol Monomethyl Ether</v>
          </cell>
          <cell r="L2912" t="str">
            <v>1999</v>
          </cell>
          <cell r="N2912">
            <v>40982</v>
          </cell>
        </row>
        <row r="2913">
          <cell r="A2913" t="str">
            <v>2401065170</v>
          </cell>
          <cell r="B2913" t="str">
            <v>Nonpoint</v>
          </cell>
          <cell r="C2913" t="str">
            <v>Surface Coating /Electronic &amp; Other Electrical /Ethyl Acetate</v>
          </cell>
          <cell r="D2913" t="str">
            <v>Solvent - Industrial Surface Coating &amp; Solvent Use</v>
          </cell>
          <cell r="G2913" t="str">
            <v>Solvent Utilization</v>
          </cell>
          <cell r="H2913" t="str">
            <v>Surface Coating</v>
          </cell>
          <cell r="I2913" t="str">
            <v>Electronic and Other Electrical: SIC 36 - 363</v>
          </cell>
          <cell r="J2913" t="str">
            <v>Ethyl Acetate</v>
          </cell>
          <cell r="L2913" t="str">
            <v>1999</v>
          </cell>
          <cell r="N2913">
            <v>40982</v>
          </cell>
        </row>
        <row r="2914">
          <cell r="A2914" t="str">
            <v>2401065200</v>
          </cell>
          <cell r="B2914" t="str">
            <v>Nonpoint</v>
          </cell>
          <cell r="C2914" t="str">
            <v>Surface Coating /Electronic &amp; Other Electrical /Ethylene Glycol Monoethyl Ether (2-Ethoxyethanol)</v>
          </cell>
          <cell r="D2914" t="str">
            <v>Solvent - Industrial Surface Coating &amp; Solvent Use</v>
          </cell>
          <cell r="G2914" t="str">
            <v>Solvent Utilization</v>
          </cell>
          <cell r="H2914" t="str">
            <v>Surface Coating</v>
          </cell>
          <cell r="I2914" t="str">
            <v>Electronic and Other Electrical: SIC 36 - 363</v>
          </cell>
          <cell r="J2914" t="str">
            <v>Ethylene Glycol Monoethyl Ether (2-Ethoxyethanol)</v>
          </cell>
          <cell r="L2914" t="str">
            <v>1999</v>
          </cell>
          <cell r="N2914">
            <v>40982</v>
          </cell>
        </row>
        <row r="2915">
          <cell r="A2915" t="str">
            <v>2401065210</v>
          </cell>
          <cell r="B2915" t="str">
            <v>Nonpoint</v>
          </cell>
          <cell r="C2915" t="str">
            <v>Surface Coating /Electronic &amp; Other Electrical /Ethylene Glycol Monomethyl Ether (2-Methoxyethanol)</v>
          </cell>
          <cell r="D2915" t="str">
            <v>Solvent - Industrial Surface Coating &amp; Solvent Use</v>
          </cell>
          <cell r="G2915" t="str">
            <v>Solvent Utilization</v>
          </cell>
          <cell r="H2915" t="str">
            <v>Surface Coating</v>
          </cell>
          <cell r="I2915" t="str">
            <v>Electronic and Other Electrical: SIC 36 - 363</v>
          </cell>
          <cell r="J2915" t="str">
            <v>Ethylene Glycol Monomethyl Ether (2-Methoxyethanol)</v>
          </cell>
          <cell r="L2915" t="str">
            <v>1999</v>
          </cell>
          <cell r="N2915">
            <v>40982</v>
          </cell>
        </row>
        <row r="2916">
          <cell r="A2916" t="str">
            <v>2401065215</v>
          </cell>
          <cell r="B2916" t="str">
            <v>Nonpoint</v>
          </cell>
          <cell r="C2916" t="str">
            <v>Surface Coating /Electronic &amp; Other Electrical /Ethylene Glycol Monobutyl Ether (2-Butoxyethanol)</v>
          </cell>
          <cell r="D2916" t="str">
            <v>Solvent - Industrial Surface Coating &amp; Solvent Use</v>
          </cell>
          <cell r="G2916" t="str">
            <v>Solvent Utilization</v>
          </cell>
          <cell r="H2916" t="str">
            <v>Surface Coating</v>
          </cell>
          <cell r="I2916" t="str">
            <v>Electronic and Other Electrical: SIC 36 - 363</v>
          </cell>
          <cell r="J2916" t="str">
            <v>Ethylene Glycol Monobutyl Ether (2-Butoxyethanol)</v>
          </cell>
          <cell r="L2916" t="str">
            <v>1999</v>
          </cell>
          <cell r="N2916">
            <v>40982</v>
          </cell>
        </row>
        <row r="2917">
          <cell r="A2917" t="str">
            <v>2401065235</v>
          </cell>
          <cell r="B2917" t="str">
            <v>Nonpoint</v>
          </cell>
          <cell r="C2917" t="str">
            <v>Surface Coating /Electronic &amp; Other Electrical /Glycol Ethers: All Types</v>
          </cell>
          <cell r="D2917" t="str">
            <v>Solvent - Industrial Surface Coating &amp; Solvent Use</v>
          </cell>
          <cell r="G2917" t="str">
            <v>Solvent Utilization</v>
          </cell>
          <cell r="H2917" t="str">
            <v>Surface Coating</v>
          </cell>
          <cell r="I2917" t="str">
            <v>Electronic and Other Electrical: SIC 36 - 363</v>
          </cell>
          <cell r="J2917" t="str">
            <v>Glycol Ethers: All Types</v>
          </cell>
          <cell r="L2917" t="str">
            <v>1999</v>
          </cell>
          <cell r="N2917">
            <v>40982</v>
          </cell>
        </row>
        <row r="2918">
          <cell r="A2918" t="str">
            <v>2401065250</v>
          </cell>
          <cell r="B2918" t="str">
            <v>Nonpoint</v>
          </cell>
          <cell r="C2918" t="str">
            <v>Surface Coating /Electronic &amp; Other Electrical /Isopropanol</v>
          </cell>
          <cell r="D2918" t="str">
            <v>Solvent - Industrial Surface Coating &amp; Solvent Use</v>
          </cell>
          <cell r="G2918" t="str">
            <v>Solvent Utilization</v>
          </cell>
          <cell r="H2918" t="str">
            <v>Surface Coating</v>
          </cell>
          <cell r="I2918" t="str">
            <v>Electronic and Other Electrical: SIC 36 - 363</v>
          </cell>
          <cell r="J2918" t="str">
            <v>Isopropanol</v>
          </cell>
          <cell r="L2918" t="str">
            <v>1999</v>
          </cell>
          <cell r="N2918">
            <v>40982</v>
          </cell>
        </row>
        <row r="2919">
          <cell r="A2919" t="str">
            <v>2401065275</v>
          </cell>
          <cell r="B2919" t="str">
            <v>Nonpoint</v>
          </cell>
          <cell r="C2919" t="str">
            <v>Surface Coating /Electronic &amp; Other Electrical /Methyl Ethyl Ketone</v>
          </cell>
          <cell r="D2919" t="str">
            <v>Solvent - Industrial Surface Coating &amp; Solvent Use</v>
          </cell>
          <cell r="G2919" t="str">
            <v>Solvent Utilization</v>
          </cell>
          <cell r="H2919" t="str">
            <v>Surface Coating</v>
          </cell>
          <cell r="I2919" t="str">
            <v>Electronic and Other Electrical: SIC 36 - 363</v>
          </cell>
          <cell r="J2919" t="str">
            <v>Methyl Ethyl Ketone</v>
          </cell>
          <cell r="L2919" t="str">
            <v>1999</v>
          </cell>
          <cell r="N2919">
            <v>40982</v>
          </cell>
        </row>
        <row r="2920">
          <cell r="A2920" t="str">
            <v>2401065285</v>
          </cell>
          <cell r="B2920" t="str">
            <v>Nonpoint</v>
          </cell>
          <cell r="C2920" t="str">
            <v>Surface Coating /Electronic &amp; Other Electrical /Methyl Isobutyl Ketone</v>
          </cell>
          <cell r="D2920" t="str">
            <v>Solvent - Industrial Surface Coating &amp; Solvent Use</v>
          </cell>
          <cell r="G2920" t="str">
            <v>Solvent Utilization</v>
          </cell>
          <cell r="H2920" t="str">
            <v>Surface Coating</v>
          </cell>
          <cell r="I2920" t="str">
            <v>Electronic and Other Electrical: SIC 36 - 363</v>
          </cell>
          <cell r="J2920" t="str">
            <v>Methyl Isobutyl Ketone</v>
          </cell>
          <cell r="L2920" t="str">
            <v>1999</v>
          </cell>
          <cell r="N2920">
            <v>40982</v>
          </cell>
        </row>
        <row r="2921">
          <cell r="A2921" t="str">
            <v>2401065370</v>
          </cell>
          <cell r="B2921" t="str">
            <v>Nonpoint</v>
          </cell>
          <cell r="C2921" t="str">
            <v>Surface Coating /Electronic &amp; Other Electrical /Special Naphthas</v>
          </cell>
          <cell r="D2921" t="str">
            <v>Solvent - Industrial Surface Coating &amp; Solvent Use</v>
          </cell>
          <cell r="G2921" t="str">
            <v>Solvent Utilization</v>
          </cell>
          <cell r="H2921" t="str">
            <v>Surface Coating</v>
          </cell>
          <cell r="I2921" t="str">
            <v>Electronic and Other Electrical: SIC 36 - 363</v>
          </cell>
          <cell r="J2921" t="str">
            <v>Special Naphthas</v>
          </cell>
          <cell r="L2921" t="str">
            <v>1999</v>
          </cell>
          <cell r="N2921">
            <v>40982</v>
          </cell>
        </row>
        <row r="2922">
          <cell r="A2922" t="str">
            <v>2401065999</v>
          </cell>
          <cell r="B2922" t="str">
            <v>Nonpoint</v>
          </cell>
          <cell r="C2922" t="str">
            <v>Surface Coating /Electronic &amp; Other Electrical /Solvents: NEC</v>
          </cell>
          <cell r="D2922" t="str">
            <v>Solvent - Industrial Surface Coating &amp; Solvent Use</v>
          </cell>
          <cell r="G2922" t="str">
            <v>Solvent Utilization</v>
          </cell>
          <cell r="H2922" t="str">
            <v>Surface Coating</v>
          </cell>
          <cell r="I2922" t="str">
            <v>Electronic and Other Electrical: SIC 36 - 363</v>
          </cell>
          <cell r="J2922" t="str">
            <v>Solvents: NEC</v>
          </cell>
          <cell r="L2922" t="str">
            <v>1999</v>
          </cell>
          <cell r="N2922">
            <v>40982</v>
          </cell>
        </row>
        <row r="2923">
          <cell r="A2923" t="str">
            <v>2401070000</v>
          </cell>
          <cell r="B2923" t="str">
            <v>Nonpoint</v>
          </cell>
          <cell r="C2923" t="str">
            <v>Surface Coating /Motor Vehicles /Total: All Solvent Types</v>
          </cell>
          <cell r="D2923" t="str">
            <v>Solvent - Industrial Surface Coating &amp; Solvent Use</v>
          </cell>
          <cell r="G2923" t="str">
            <v>Solvent Utilization</v>
          </cell>
          <cell r="H2923" t="str">
            <v>Surface Coating</v>
          </cell>
          <cell r="I2923" t="str">
            <v>Motor Vehicles: SIC 371</v>
          </cell>
          <cell r="J2923" t="str">
            <v>Total: All Solvent Types</v>
          </cell>
          <cell r="N2923">
            <v>40982</v>
          </cell>
        </row>
        <row r="2924">
          <cell r="A2924" t="str">
            <v>2401070030</v>
          </cell>
          <cell r="B2924" t="str">
            <v>Nonpoint</v>
          </cell>
          <cell r="C2924" t="str">
            <v>Surface Coating /Motor Vehicles /Acetone</v>
          </cell>
          <cell r="D2924" t="str">
            <v>Solvent - Industrial Surface Coating &amp; Solvent Use</v>
          </cell>
          <cell r="G2924" t="str">
            <v>Solvent Utilization</v>
          </cell>
          <cell r="H2924" t="str">
            <v>Surface Coating</v>
          </cell>
          <cell r="I2924" t="str">
            <v>Motor Vehicles: SIC 371</v>
          </cell>
          <cell r="J2924" t="str">
            <v>Acetone</v>
          </cell>
          <cell r="L2924" t="str">
            <v>1999</v>
          </cell>
          <cell r="N2924">
            <v>40982</v>
          </cell>
        </row>
        <row r="2925">
          <cell r="A2925" t="str">
            <v>2401070055</v>
          </cell>
          <cell r="B2925" t="str">
            <v>Nonpoint</v>
          </cell>
          <cell r="C2925" t="str">
            <v>Surface Coating /Motor Vehicles /Butyl Acetate</v>
          </cell>
          <cell r="D2925" t="str">
            <v>Solvent - Industrial Surface Coating &amp; Solvent Use</v>
          </cell>
          <cell r="G2925" t="str">
            <v>Solvent Utilization</v>
          </cell>
          <cell r="H2925" t="str">
            <v>Surface Coating</v>
          </cell>
          <cell r="I2925" t="str">
            <v>Motor Vehicles: SIC 371</v>
          </cell>
          <cell r="J2925" t="str">
            <v>Butyl Acetate</v>
          </cell>
          <cell r="L2925" t="str">
            <v>1999</v>
          </cell>
          <cell r="N2925">
            <v>40982</v>
          </cell>
        </row>
        <row r="2926">
          <cell r="A2926" t="str">
            <v>2401070060</v>
          </cell>
          <cell r="B2926" t="str">
            <v>Nonpoint</v>
          </cell>
          <cell r="C2926" t="str">
            <v>Surface Coating /Motor Vehicles /Butyl Alcohols: All Types</v>
          </cell>
          <cell r="D2926" t="str">
            <v>Solvent - Industrial Surface Coating &amp; Solvent Use</v>
          </cell>
          <cell r="G2926" t="str">
            <v>Solvent Utilization</v>
          </cell>
          <cell r="H2926" t="str">
            <v>Surface Coating</v>
          </cell>
          <cell r="I2926" t="str">
            <v>Motor Vehicles: SIC 371</v>
          </cell>
          <cell r="J2926" t="str">
            <v>Butyl Alcohols: All Types</v>
          </cell>
          <cell r="L2926" t="str">
            <v>1999</v>
          </cell>
          <cell r="N2926">
            <v>40982</v>
          </cell>
        </row>
        <row r="2927">
          <cell r="A2927" t="str">
            <v>2401070065</v>
          </cell>
          <cell r="B2927" t="str">
            <v>Nonpoint</v>
          </cell>
          <cell r="C2927" t="str">
            <v>Surface Coating /Motor Vehicles /n-Butyl Alcohol</v>
          </cell>
          <cell r="D2927" t="str">
            <v>Solvent - Industrial Surface Coating &amp; Solvent Use</v>
          </cell>
          <cell r="G2927" t="str">
            <v>Solvent Utilization</v>
          </cell>
          <cell r="H2927" t="str">
            <v>Surface Coating</v>
          </cell>
          <cell r="I2927" t="str">
            <v>Motor Vehicles: SIC 371</v>
          </cell>
          <cell r="J2927" t="str">
            <v>n-Butyl Alcohol</v>
          </cell>
          <cell r="L2927" t="str">
            <v>1999</v>
          </cell>
          <cell r="N2927">
            <v>40982</v>
          </cell>
        </row>
        <row r="2928">
          <cell r="A2928" t="str">
            <v>2401070070</v>
          </cell>
          <cell r="B2928" t="str">
            <v>Nonpoint</v>
          </cell>
          <cell r="C2928" t="str">
            <v>Surface Coating /Motor Vehicles /Isobutyl Alcohol</v>
          </cell>
          <cell r="D2928" t="str">
            <v>Solvent - Industrial Surface Coating &amp; Solvent Use</v>
          </cell>
          <cell r="G2928" t="str">
            <v>Solvent Utilization</v>
          </cell>
          <cell r="H2928" t="str">
            <v>Surface Coating</v>
          </cell>
          <cell r="I2928" t="str">
            <v>Motor Vehicles: SIC 371</v>
          </cell>
          <cell r="J2928" t="str">
            <v>Isobutyl Alcohol</v>
          </cell>
          <cell r="L2928" t="str">
            <v>1999</v>
          </cell>
          <cell r="N2928">
            <v>40982</v>
          </cell>
        </row>
        <row r="2929">
          <cell r="A2929" t="str">
            <v>2401070125</v>
          </cell>
          <cell r="B2929" t="str">
            <v>Nonpoint</v>
          </cell>
          <cell r="C2929" t="str">
            <v>Surface Coating /Motor Vehicles /Diethylene Glycol Monobutyl Ether</v>
          </cell>
          <cell r="D2929" t="str">
            <v>Solvent - Industrial Surface Coating &amp; Solvent Use</v>
          </cell>
          <cell r="G2929" t="str">
            <v>Solvent Utilization</v>
          </cell>
          <cell r="H2929" t="str">
            <v>Surface Coating</v>
          </cell>
          <cell r="I2929" t="str">
            <v>Motor Vehicles: SIC 371</v>
          </cell>
          <cell r="J2929" t="str">
            <v>Diethylene Glycol Monobutyl Ether</v>
          </cell>
          <cell r="L2929" t="str">
            <v>1999</v>
          </cell>
          <cell r="N2929">
            <v>40982</v>
          </cell>
        </row>
        <row r="2930">
          <cell r="A2930" t="str">
            <v>2401070130</v>
          </cell>
          <cell r="B2930" t="str">
            <v>Nonpoint</v>
          </cell>
          <cell r="C2930" t="str">
            <v>Surface Coating /Motor Vehicles /Diethylene Glycol Monoethyl Ether</v>
          </cell>
          <cell r="D2930" t="str">
            <v>Solvent - Industrial Surface Coating &amp; Solvent Use</v>
          </cell>
          <cell r="G2930" t="str">
            <v>Solvent Utilization</v>
          </cell>
          <cell r="H2930" t="str">
            <v>Surface Coating</v>
          </cell>
          <cell r="I2930" t="str">
            <v>Motor Vehicles: SIC 371</v>
          </cell>
          <cell r="J2930" t="str">
            <v>Diethylene Glycol Monoethyl Ether</v>
          </cell>
          <cell r="L2930" t="str">
            <v>1999</v>
          </cell>
          <cell r="N2930">
            <v>40982</v>
          </cell>
        </row>
        <row r="2931">
          <cell r="A2931" t="str">
            <v>2401070135</v>
          </cell>
          <cell r="B2931" t="str">
            <v>Nonpoint</v>
          </cell>
          <cell r="C2931" t="str">
            <v>Surface Coating /Motor Vehicles /Diethylene Glycol Monomethyl Ether</v>
          </cell>
          <cell r="D2931" t="str">
            <v>Solvent - Industrial Surface Coating &amp; Solvent Use</v>
          </cell>
          <cell r="G2931" t="str">
            <v>Solvent Utilization</v>
          </cell>
          <cell r="H2931" t="str">
            <v>Surface Coating</v>
          </cell>
          <cell r="I2931" t="str">
            <v>Motor Vehicles: SIC 371</v>
          </cell>
          <cell r="J2931" t="str">
            <v>Diethylene Glycol Monomethyl Ether</v>
          </cell>
          <cell r="L2931" t="str">
            <v>1999</v>
          </cell>
          <cell r="N2931">
            <v>40982</v>
          </cell>
        </row>
        <row r="2932">
          <cell r="A2932" t="str">
            <v>2401070170</v>
          </cell>
          <cell r="B2932" t="str">
            <v>Nonpoint</v>
          </cell>
          <cell r="C2932" t="str">
            <v>Surface Coating /Motor Vehicles /Ethyl Acetate</v>
          </cell>
          <cell r="D2932" t="str">
            <v>Solvent - Industrial Surface Coating &amp; Solvent Use</v>
          </cell>
          <cell r="G2932" t="str">
            <v>Solvent Utilization</v>
          </cell>
          <cell r="H2932" t="str">
            <v>Surface Coating</v>
          </cell>
          <cell r="I2932" t="str">
            <v>Motor Vehicles: SIC 371</v>
          </cell>
          <cell r="J2932" t="str">
            <v>Ethyl Acetate</v>
          </cell>
          <cell r="L2932" t="str">
            <v>1999</v>
          </cell>
          <cell r="N2932">
            <v>40982</v>
          </cell>
        </row>
        <row r="2933">
          <cell r="A2933" t="str">
            <v>2401070200</v>
          </cell>
          <cell r="B2933" t="str">
            <v>Nonpoint</v>
          </cell>
          <cell r="C2933" t="str">
            <v>Surface Coating /Motor Vehicles /Ethylene Glycol Monoethyl Ether (2-Ethoxyethanol)</v>
          </cell>
          <cell r="D2933" t="str">
            <v>Solvent - Industrial Surface Coating &amp; Solvent Use</v>
          </cell>
          <cell r="G2933" t="str">
            <v>Solvent Utilization</v>
          </cell>
          <cell r="H2933" t="str">
            <v>Surface Coating</v>
          </cell>
          <cell r="I2933" t="str">
            <v>Motor Vehicles: SIC 371</v>
          </cell>
          <cell r="J2933" t="str">
            <v>Ethylene Glycol Monoethyl Ether (2-Ethoxyethanol)</v>
          </cell>
          <cell r="L2933" t="str">
            <v>1999</v>
          </cell>
          <cell r="N2933">
            <v>40982</v>
          </cell>
        </row>
        <row r="2934">
          <cell r="A2934" t="str">
            <v>2401070210</v>
          </cell>
          <cell r="B2934" t="str">
            <v>Nonpoint</v>
          </cell>
          <cell r="C2934" t="str">
            <v>Surface Coating /Motor Vehicles /Ethylene Glycol Monomethyl Ether (2-Methoxyethanol)</v>
          </cell>
          <cell r="D2934" t="str">
            <v>Solvent - Industrial Surface Coating &amp; Solvent Use</v>
          </cell>
          <cell r="G2934" t="str">
            <v>Solvent Utilization</v>
          </cell>
          <cell r="H2934" t="str">
            <v>Surface Coating</v>
          </cell>
          <cell r="I2934" t="str">
            <v>Motor Vehicles: SIC 371</v>
          </cell>
          <cell r="J2934" t="str">
            <v>Ethylene Glycol Monomethyl Ether (2-Methoxyethanol)</v>
          </cell>
          <cell r="L2934" t="str">
            <v>1999</v>
          </cell>
          <cell r="N2934">
            <v>40982</v>
          </cell>
        </row>
        <row r="2935">
          <cell r="A2935" t="str">
            <v>2401070215</v>
          </cell>
          <cell r="B2935" t="str">
            <v>Nonpoint</v>
          </cell>
          <cell r="C2935" t="str">
            <v>Surface Coating /Motor Vehicles /Ethylene Glycol Monobutyl Ether (2-Butoxyethanol)</v>
          </cell>
          <cell r="D2935" t="str">
            <v>Solvent - Industrial Surface Coating &amp; Solvent Use</v>
          </cell>
          <cell r="G2935" t="str">
            <v>Solvent Utilization</v>
          </cell>
          <cell r="H2935" t="str">
            <v>Surface Coating</v>
          </cell>
          <cell r="I2935" t="str">
            <v>Motor Vehicles: SIC 371</v>
          </cell>
          <cell r="J2935" t="str">
            <v>Ethylene Glycol Monobutyl Ether (2-Butoxyethanol)</v>
          </cell>
          <cell r="L2935" t="str">
            <v>1999</v>
          </cell>
          <cell r="N2935">
            <v>40982</v>
          </cell>
        </row>
        <row r="2936">
          <cell r="A2936" t="str">
            <v>2401070235</v>
          </cell>
          <cell r="B2936" t="str">
            <v>Nonpoint</v>
          </cell>
          <cell r="C2936" t="str">
            <v>Surface Coating /Motor Vehicles /Glycol Ethers: All Types</v>
          </cell>
          <cell r="D2936" t="str">
            <v>Solvent - Industrial Surface Coating &amp; Solvent Use</v>
          </cell>
          <cell r="G2936" t="str">
            <v>Solvent Utilization</v>
          </cell>
          <cell r="H2936" t="str">
            <v>Surface Coating</v>
          </cell>
          <cell r="I2936" t="str">
            <v>Motor Vehicles: SIC 371</v>
          </cell>
          <cell r="J2936" t="str">
            <v>Glycol Ethers: All Types</v>
          </cell>
          <cell r="L2936" t="str">
            <v>1999</v>
          </cell>
          <cell r="N2936">
            <v>40982</v>
          </cell>
        </row>
        <row r="2937">
          <cell r="A2937" t="str">
            <v>2401070250</v>
          </cell>
          <cell r="B2937" t="str">
            <v>Nonpoint</v>
          </cell>
          <cell r="C2937" t="str">
            <v>Surface Coating /Motor Vehicles /Isopropanol</v>
          </cell>
          <cell r="D2937" t="str">
            <v>Solvent - Industrial Surface Coating &amp; Solvent Use</v>
          </cell>
          <cell r="G2937" t="str">
            <v>Solvent Utilization</v>
          </cell>
          <cell r="H2937" t="str">
            <v>Surface Coating</v>
          </cell>
          <cell r="I2937" t="str">
            <v>Motor Vehicles: SIC 371</v>
          </cell>
          <cell r="J2937" t="str">
            <v>Isopropanol</v>
          </cell>
          <cell r="L2937" t="str">
            <v>1999</v>
          </cell>
          <cell r="N2937">
            <v>40982</v>
          </cell>
        </row>
        <row r="2938">
          <cell r="A2938" t="str">
            <v>2401070275</v>
          </cell>
          <cell r="B2938" t="str">
            <v>Nonpoint</v>
          </cell>
          <cell r="C2938" t="str">
            <v>Surface Coating /Motor Vehicles /Methyl Ethyl Ketone</v>
          </cell>
          <cell r="D2938" t="str">
            <v>Solvent - Industrial Surface Coating &amp; Solvent Use</v>
          </cell>
          <cell r="G2938" t="str">
            <v>Solvent Utilization</v>
          </cell>
          <cell r="H2938" t="str">
            <v>Surface Coating</v>
          </cell>
          <cell r="I2938" t="str">
            <v>Motor Vehicles: SIC 371</v>
          </cell>
          <cell r="J2938" t="str">
            <v>Methyl Ethyl Ketone</v>
          </cell>
          <cell r="L2938" t="str">
            <v>1999</v>
          </cell>
          <cell r="N2938">
            <v>40982</v>
          </cell>
        </row>
        <row r="2939">
          <cell r="A2939" t="str">
            <v>2401070285</v>
          </cell>
          <cell r="B2939" t="str">
            <v>Nonpoint</v>
          </cell>
          <cell r="C2939" t="str">
            <v>Surface Coating /Motor Vehicles /Methyl Isobutyl Ketone</v>
          </cell>
          <cell r="D2939" t="str">
            <v>Solvent - Industrial Surface Coating &amp; Solvent Use</v>
          </cell>
          <cell r="G2939" t="str">
            <v>Solvent Utilization</v>
          </cell>
          <cell r="H2939" t="str">
            <v>Surface Coating</v>
          </cell>
          <cell r="I2939" t="str">
            <v>Motor Vehicles: SIC 371</v>
          </cell>
          <cell r="J2939" t="str">
            <v>Methyl Isobutyl Ketone</v>
          </cell>
          <cell r="L2939" t="str">
            <v>1999</v>
          </cell>
          <cell r="N2939">
            <v>40982</v>
          </cell>
        </row>
        <row r="2940">
          <cell r="A2940" t="str">
            <v>2401070370</v>
          </cell>
          <cell r="B2940" t="str">
            <v>Nonpoint</v>
          </cell>
          <cell r="C2940" t="str">
            <v>Surface Coating /Motor Vehicles /Special Naphthas</v>
          </cell>
          <cell r="D2940" t="str">
            <v>Solvent - Industrial Surface Coating &amp; Solvent Use</v>
          </cell>
          <cell r="G2940" t="str">
            <v>Solvent Utilization</v>
          </cell>
          <cell r="H2940" t="str">
            <v>Surface Coating</v>
          </cell>
          <cell r="I2940" t="str">
            <v>Motor Vehicles: SIC 371</v>
          </cell>
          <cell r="J2940" t="str">
            <v>Special Naphthas</v>
          </cell>
          <cell r="L2940" t="str">
            <v>1999</v>
          </cell>
          <cell r="N2940">
            <v>40982</v>
          </cell>
        </row>
        <row r="2941">
          <cell r="A2941" t="str">
            <v>2401070999</v>
          </cell>
          <cell r="B2941" t="str">
            <v>Nonpoint</v>
          </cell>
          <cell r="C2941" t="str">
            <v>Surface Coating /Motor Vehicles /Solvents: NEC</v>
          </cell>
          <cell r="D2941" t="str">
            <v>Solvent - Industrial Surface Coating &amp; Solvent Use</v>
          </cell>
          <cell r="G2941" t="str">
            <v>Solvent Utilization</v>
          </cell>
          <cell r="H2941" t="str">
            <v>Surface Coating</v>
          </cell>
          <cell r="I2941" t="str">
            <v>Motor Vehicles: SIC 371</v>
          </cell>
          <cell r="J2941" t="str">
            <v>Solvents: NEC</v>
          </cell>
          <cell r="L2941" t="str">
            <v>1999</v>
          </cell>
          <cell r="N2941">
            <v>40982</v>
          </cell>
        </row>
        <row r="2942">
          <cell r="A2942" t="str">
            <v>2401075000</v>
          </cell>
          <cell r="B2942" t="str">
            <v>Nonpoint</v>
          </cell>
          <cell r="C2942" t="str">
            <v>Surface Coating /Aircraft /Total: All Solvent Types</v>
          </cell>
          <cell r="D2942" t="str">
            <v>Solvent - Industrial Surface Coating &amp; Solvent Use</v>
          </cell>
          <cell r="G2942" t="str">
            <v>Solvent Utilization</v>
          </cell>
          <cell r="H2942" t="str">
            <v>Surface Coating</v>
          </cell>
          <cell r="I2942" t="str">
            <v>Aircraft: SIC 372</v>
          </cell>
          <cell r="J2942" t="str">
            <v>Total: All Solvent Types</v>
          </cell>
          <cell r="N2942">
            <v>40982</v>
          </cell>
        </row>
        <row r="2943">
          <cell r="A2943" t="str">
            <v>2401075030</v>
          </cell>
          <cell r="B2943" t="str">
            <v>Nonpoint</v>
          </cell>
          <cell r="C2943" t="str">
            <v>Surface Coating /Aircraft /Acetone</v>
          </cell>
          <cell r="D2943" t="str">
            <v>Solvent - Industrial Surface Coating &amp; Solvent Use</v>
          </cell>
          <cell r="G2943" t="str">
            <v>Solvent Utilization</v>
          </cell>
          <cell r="H2943" t="str">
            <v>Surface Coating</v>
          </cell>
          <cell r="I2943" t="str">
            <v>Aircraft: SIC 372</v>
          </cell>
          <cell r="J2943" t="str">
            <v>Acetone</v>
          </cell>
          <cell r="L2943" t="str">
            <v>1999</v>
          </cell>
          <cell r="N2943">
            <v>40982</v>
          </cell>
        </row>
        <row r="2944">
          <cell r="A2944" t="str">
            <v>2401075055</v>
          </cell>
          <cell r="B2944" t="str">
            <v>Nonpoint</v>
          </cell>
          <cell r="C2944" t="str">
            <v>Surface Coating /Aircraft /Butyl Acetate</v>
          </cell>
          <cell r="D2944" t="str">
            <v>Solvent - Industrial Surface Coating &amp; Solvent Use</v>
          </cell>
          <cell r="G2944" t="str">
            <v>Solvent Utilization</v>
          </cell>
          <cell r="H2944" t="str">
            <v>Surface Coating</v>
          </cell>
          <cell r="I2944" t="str">
            <v>Aircraft: SIC 372</v>
          </cell>
          <cell r="J2944" t="str">
            <v>Butyl Acetate</v>
          </cell>
          <cell r="L2944" t="str">
            <v>1999</v>
          </cell>
          <cell r="N2944">
            <v>40982</v>
          </cell>
        </row>
        <row r="2945">
          <cell r="A2945" t="str">
            <v>2401075060</v>
          </cell>
          <cell r="B2945" t="str">
            <v>Nonpoint</v>
          </cell>
          <cell r="C2945" t="str">
            <v>Surface Coating /Aircraft /Butyl Alcohols: All Types</v>
          </cell>
          <cell r="D2945" t="str">
            <v>Solvent - Industrial Surface Coating &amp; Solvent Use</v>
          </cell>
          <cell r="G2945" t="str">
            <v>Solvent Utilization</v>
          </cell>
          <cell r="H2945" t="str">
            <v>Surface Coating</v>
          </cell>
          <cell r="I2945" t="str">
            <v>Aircraft: SIC 372</v>
          </cell>
          <cell r="J2945" t="str">
            <v>Butyl Alcohols: All Types</v>
          </cell>
          <cell r="L2945" t="str">
            <v>1999</v>
          </cell>
          <cell r="N2945">
            <v>40982</v>
          </cell>
        </row>
        <row r="2946">
          <cell r="A2946" t="str">
            <v>2401075065</v>
          </cell>
          <cell r="B2946" t="str">
            <v>Nonpoint</v>
          </cell>
          <cell r="C2946" t="str">
            <v>Surface Coating /Aircraft /n-Butyl Alcohol</v>
          </cell>
          <cell r="D2946" t="str">
            <v>Solvent - Industrial Surface Coating &amp; Solvent Use</v>
          </cell>
          <cell r="G2946" t="str">
            <v>Solvent Utilization</v>
          </cell>
          <cell r="H2946" t="str">
            <v>Surface Coating</v>
          </cell>
          <cell r="I2946" t="str">
            <v>Aircraft: SIC 372</v>
          </cell>
          <cell r="J2946" t="str">
            <v>n-Butyl Alcohol</v>
          </cell>
          <cell r="L2946" t="str">
            <v>1999</v>
          </cell>
          <cell r="N2946">
            <v>40982</v>
          </cell>
        </row>
        <row r="2947">
          <cell r="A2947" t="str">
            <v>2401075070</v>
          </cell>
          <cell r="B2947" t="str">
            <v>Nonpoint</v>
          </cell>
          <cell r="C2947" t="str">
            <v>Surface Coating /Aircraft /Isobutyl Alcohol</v>
          </cell>
          <cell r="D2947" t="str">
            <v>Solvent - Industrial Surface Coating &amp; Solvent Use</v>
          </cell>
          <cell r="G2947" t="str">
            <v>Solvent Utilization</v>
          </cell>
          <cell r="H2947" t="str">
            <v>Surface Coating</v>
          </cell>
          <cell r="I2947" t="str">
            <v>Aircraft: SIC 372</v>
          </cell>
          <cell r="J2947" t="str">
            <v>Isobutyl Alcohol</v>
          </cell>
          <cell r="L2947" t="str">
            <v>1999</v>
          </cell>
          <cell r="N2947">
            <v>40982</v>
          </cell>
        </row>
        <row r="2948">
          <cell r="A2948" t="str">
            <v>2401075125</v>
          </cell>
          <cell r="B2948" t="str">
            <v>Nonpoint</v>
          </cell>
          <cell r="C2948" t="str">
            <v>Surface Coating /Aircraft /Diethylene Glycol Monobutyl Ether</v>
          </cell>
          <cell r="D2948" t="str">
            <v>Solvent - Industrial Surface Coating &amp; Solvent Use</v>
          </cell>
          <cell r="G2948" t="str">
            <v>Solvent Utilization</v>
          </cell>
          <cell r="H2948" t="str">
            <v>Surface Coating</v>
          </cell>
          <cell r="I2948" t="str">
            <v>Aircraft: SIC 372</v>
          </cell>
          <cell r="J2948" t="str">
            <v>Diethylene Glycol Monobutyl Ether</v>
          </cell>
          <cell r="L2948" t="str">
            <v>1999</v>
          </cell>
          <cell r="N2948">
            <v>40982</v>
          </cell>
        </row>
        <row r="2949">
          <cell r="A2949" t="str">
            <v>2401075130</v>
          </cell>
          <cell r="B2949" t="str">
            <v>Nonpoint</v>
          </cell>
          <cell r="C2949" t="str">
            <v>Surface Coating /Aircraft /Diethylene Glycol Monoethyl Ether</v>
          </cell>
          <cell r="D2949" t="str">
            <v>Solvent - Industrial Surface Coating &amp; Solvent Use</v>
          </cell>
          <cell r="G2949" t="str">
            <v>Solvent Utilization</v>
          </cell>
          <cell r="H2949" t="str">
            <v>Surface Coating</v>
          </cell>
          <cell r="I2949" t="str">
            <v>Aircraft: SIC 372</v>
          </cell>
          <cell r="J2949" t="str">
            <v>Diethylene Glycol Monoethyl Ether</v>
          </cell>
          <cell r="L2949" t="str">
            <v>1999</v>
          </cell>
          <cell r="N2949">
            <v>40982</v>
          </cell>
        </row>
        <row r="2950">
          <cell r="A2950" t="str">
            <v>2401075135</v>
          </cell>
          <cell r="B2950" t="str">
            <v>Nonpoint</v>
          </cell>
          <cell r="C2950" t="str">
            <v>Surface Coating /Aircraft /Diethylene Glycol Monomethyl Ether</v>
          </cell>
          <cell r="D2950" t="str">
            <v>Solvent - Industrial Surface Coating &amp; Solvent Use</v>
          </cell>
          <cell r="G2950" t="str">
            <v>Solvent Utilization</v>
          </cell>
          <cell r="H2950" t="str">
            <v>Surface Coating</v>
          </cell>
          <cell r="I2950" t="str">
            <v>Aircraft: SIC 372</v>
          </cell>
          <cell r="J2950" t="str">
            <v>Diethylene Glycol Monomethyl Ether</v>
          </cell>
          <cell r="L2950" t="str">
            <v>1999</v>
          </cell>
          <cell r="N2950">
            <v>40982</v>
          </cell>
        </row>
        <row r="2951">
          <cell r="A2951" t="str">
            <v>2401075170</v>
          </cell>
          <cell r="B2951" t="str">
            <v>Nonpoint</v>
          </cell>
          <cell r="C2951" t="str">
            <v>Surface Coating /Aircraft /Ethyl Acetate</v>
          </cell>
          <cell r="D2951" t="str">
            <v>Solvent - Industrial Surface Coating &amp; Solvent Use</v>
          </cell>
          <cell r="G2951" t="str">
            <v>Solvent Utilization</v>
          </cell>
          <cell r="H2951" t="str">
            <v>Surface Coating</v>
          </cell>
          <cell r="I2951" t="str">
            <v>Aircraft: SIC 372</v>
          </cell>
          <cell r="J2951" t="str">
            <v>Ethyl Acetate</v>
          </cell>
          <cell r="L2951" t="str">
            <v>1999</v>
          </cell>
          <cell r="N2951">
            <v>40982</v>
          </cell>
        </row>
        <row r="2952">
          <cell r="A2952" t="str">
            <v>2401075200</v>
          </cell>
          <cell r="B2952" t="str">
            <v>Nonpoint</v>
          </cell>
          <cell r="C2952" t="str">
            <v>Surface Coating /Aircraft /Ethylene Glycol Monoethyl Ether (2-Ethoxyethanol)</v>
          </cell>
          <cell r="D2952" t="str">
            <v>Solvent - Industrial Surface Coating &amp; Solvent Use</v>
          </cell>
          <cell r="G2952" t="str">
            <v>Solvent Utilization</v>
          </cell>
          <cell r="H2952" t="str">
            <v>Surface Coating</v>
          </cell>
          <cell r="I2952" t="str">
            <v>Aircraft: SIC 372</v>
          </cell>
          <cell r="J2952" t="str">
            <v>Ethylene Glycol Monoethyl Ether (2-Ethoxyethanol)</v>
          </cell>
          <cell r="L2952" t="str">
            <v>1999</v>
          </cell>
          <cell r="N2952">
            <v>40982</v>
          </cell>
        </row>
        <row r="2953">
          <cell r="A2953" t="str">
            <v>2401075210</v>
          </cell>
          <cell r="B2953" t="str">
            <v>Nonpoint</v>
          </cell>
          <cell r="C2953" t="str">
            <v>Surface Coating /Aircraft /Ethylene Glycol Monomethyl Ether (2-Methoxyethanol)</v>
          </cell>
          <cell r="D2953" t="str">
            <v>Solvent - Industrial Surface Coating &amp; Solvent Use</v>
          </cell>
          <cell r="G2953" t="str">
            <v>Solvent Utilization</v>
          </cell>
          <cell r="H2953" t="str">
            <v>Surface Coating</v>
          </cell>
          <cell r="I2953" t="str">
            <v>Aircraft: SIC 372</v>
          </cell>
          <cell r="J2953" t="str">
            <v>Ethylene Glycol Monomethyl Ether (2-Methoxyethanol)</v>
          </cell>
          <cell r="L2953" t="str">
            <v>1999</v>
          </cell>
          <cell r="N2953">
            <v>40982</v>
          </cell>
        </row>
        <row r="2954">
          <cell r="A2954" t="str">
            <v>2401075215</v>
          </cell>
          <cell r="B2954" t="str">
            <v>Nonpoint</v>
          </cell>
          <cell r="C2954" t="str">
            <v>Surface Coating /Aircraft /Ethylene Glycol Monobutyl Ether (2-Butoxyethanol)</v>
          </cell>
          <cell r="D2954" t="str">
            <v>Solvent - Industrial Surface Coating &amp; Solvent Use</v>
          </cell>
          <cell r="G2954" t="str">
            <v>Solvent Utilization</v>
          </cell>
          <cell r="H2954" t="str">
            <v>Surface Coating</v>
          </cell>
          <cell r="I2954" t="str">
            <v>Aircraft: SIC 372</v>
          </cell>
          <cell r="J2954" t="str">
            <v>Ethylene Glycol Monobutyl Ether (2-Butoxyethanol)</v>
          </cell>
          <cell r="L2954" t="str">
            <v>1999</v>
          </cell>
          <cell r="N2954">
            <v>40982</v>
          </cell>
        </row>
        <row r="2955">
          <cell r="A2955" t="str">
            <v>2401075235</v>
          </cell>
          <cell r="B2955" t="str">
            <v>Nonpoint</v>
          </cell>
          <cell r="C2955" t="str">
            <v>Surface Coating /Aircraft /Glycol Ethers: All Types</v>
          </cell>
          <cell r="D2955" t="str">
            <v>Solvent - Industrial Surface Coating &amp; Solvent Use</v>
          </cell>
          <cell r="G2955" t="str">
            <v>Solvent Utilization</v>
          </cell>
          <cell r="H2955" t="str">
            <v>Surface Coating</v>
          </cell>
          <cell r="I2955" t="str">
            <v>Aircraft: SIC 372</v>
          </cell>
          <cell r="J2955" t="str">
            <v>Glycol Ethers: All Types</v>
          </cell>
          <cell r="L2955" t="str">
            <v>1999</v>
          </cell>
          <cell r="N2955">
            <v>40982</v>
          </cell>
        </row>
        <row r="2956">
          <cell r="A2956" t="str">
            <v>2401075250</v>
          </cell>
          <cell r="B2956" t="str">
            <v>Nonpoint</v>
          </cell>
          <cell r="C2956" t="str">
            <v>Surface Coating /Aircraft /Isopropanol</v>
          </cell>
          <cell r="D2956" t="str">
            <v>Solvent - Industrial Surface Coating &amp; Solvent Use</v>
          </cell>
          <cell r="G2956" t="str">
            <v>Solvent Utilization</v>
          </cell>
          <cell r="H2956" t="str">
            <v>Surface Coating</v>
          </cell>
          <cell r="I2956" t="str">
            <v>Aircraft: SIC 372</v>
          </cell>
          <cell r="J2956" t="str">
            <v>Isopropanol</v>
          </cell>
          <cell r="L2956" t="str">
            <v>1999</v>
          </cell>
          <cell r="N2956">
            <v>40982</v>
          </cell>
        </row>
        <row r="2957">
          <cell r="A2957" t="str">
            <v>2401075275</v>
          </cell>
          <cell r="B2957" t="str">
            <v>Nonpoint</v>
          </cell>
          <cell r="C2957" t="str">
            <v>Surface Coating /Aircraft /Methyl Ethyl Ketone</v>
          </cell>
          <cell r="D2957" t="str">
            <v>Solvent - Industrial Surface Coating &amp; Solvent Use</v>
          </cell>
          <cell r="G2957" t="str">
            <v>Solvent Utilization</v>
          </cell>
          <cell r="H2957" t="str">
            <v>Surface Coating</v>
          </cell>
          <cell r="I2957" t="str">
            <v>Aircraft: SIC 372</v>
          </cell>
          <cell r="J2957" t="str">
            <v>Methyl Ethyl Ketone</v>
          </cell>
          <cell r="L2957" t="str">
            <v>1999</v>
          </cell>
          <cell r="N2957">
            <v>40982</v>
          </cell>
        </row>
        <row r="2958">
          <cell r="A2958" t="str">
            <v>2401075285</v>
          </cell>
          <cell r="B2958" t="str">
            <v>Nonpoint</v>
          </cell>
          <cell r="C2958" t="str">
            <v>Surface Coating /Aircraft /Methyl Isobutyl Ketone</v>
          </cell>
          <cell r="D2958" t="str">
            <v>Solvent - Industrial Surface Coating &amp; Solvent Use</v>
          </cell>
          <cell r="G2958" t="str">
            <v>Solvent Utilization</v>
          </cell>
          <cell r="H2958" t="str">
            <v>Surface Coating</v>
          </cell>
          <cell r="I2958" t="str">
            <v>Aircraft: SIC 372</v>
          </cell>
          <cell r="J2958" t="str">
            <v>Methyl Isobutyl Ketone</v>
          </cell>
          <cell r="L2958" t="str">
            <v>1999</v>
          </cell>
          <cell r="N2958">
            <v>40982</v>
          </cell>
        </row>
        <row r="2959">
          <cell r="A2959" t="str">
            <v>2401075370</v>
          </cell>
          <cell r="B2959" t="str">
            <v>Nonpoint</v>
          </cell>
          <cell r="C2959" t="str">
            <v>Surface Coating /Aircraft /Special Naphthas</v>
          </cell>
          <cell r="D2959" t="str">
            <v>Solvent - Industrial Surface Coating &amp; Solvent Use</v>
          </cell>
          <cell r="G2959" t="str">
            <v>Solvent Utilization</v>
          </cell>
          <cell r="H2959" t="str">
            <v>Surface Coating</v>
          </cell>
          <cell r="I2959" t="str">
            <v>Aircraft: SIC 372</v>
          </cell>
          <cell r="J2959" t="str">
            <v>Special Naphthas</v>
          </cell>
          <cell r="L2959" t="str">
            <v>1999</v>
          </cell>
          <cell r="N2959">
            <v>40982</v>
          </cell>
        </row>
        <row r="2960">
          <cell r="A2960" t="str">
            <v>2401075999</v>
          </cell>
          <cell r="B2960" t="str">
            <v>Nonpoint</v>
          </cell>
          <cell r="C2960" t="str">
            <v>Surface Coating /Aircraft /Solvents: NEC</v>
          </cell>
          <cell r="D2960" t="str">
            <v>Solvent - Industrial Surface Coating &amp; Solvent Use</v>
          </cell>
          <cell r="G2960" t="str">
            <v>Solvent Utilization</v>
          </cell>
          <cell r="H2960" t="str">
            <v>Surface Coating</v>
          </cell>
          <cell r="I2960" t="str">
            <v>Aircraft: SIC 372</v>
          </cell>
          <cell r="J2960" t="str">
            <v>Solvents: NEC</v>
          </cell>
          <cell r="L2960" t="str">
            <v>1999</v>
          </cell>
          <cell r="N2960">
            <v>40982</v>
          </cell>
        </row>
        <row r="2961">
          <cell r="A2961" t="str">
            <v>2401080000</v>
          </cell>
          <cell r="B2961" t="str">
            <v>Nonpoint</v>
          </cell>
          <cell r="C2961" t="str">
            <v>Surface Coating /Marine /Total: All Solvent Types</v>
          </cell>
          <cell r="D2961" t="str">
            <v>Solvent - Industrial Surface Coating &amp; Solvent Use</v>
          </cell>
          <cell r="G2961" t="str">
            <v>Solvent Utilization</v>
          </cell>
          <cell r="H2961" t="str">
            <v>Surface Coating</v>
          </cell>
          <cell r="I2961" t="str">
            <v>Marine: SIC 373</v>
          </cell>
          <cell r="J2961" t="str">
            <v>Total: All Solvent Types</v>
          </cell>
          <cell r="N2961">
            <v>40982</v>
          </cell>
        </row>
        <row r="2962">
          <cell r="A2962" t="str">
            <v>2401080030</v>
          </cell>
          <cell r="B2962" t="str">
            <v>Nonpoint</v>
          </cell>
          <cell r="C2962" t="str">
            <v>Surface Coating /Marine /Acetone</v>
          </cell>
          <cell r="D2962" t="str">
            <v>Solvent - Industrial Surface Coating &amp; Solvent Use</v>
          </cell>
          <cell r="G2962" t="str">
            <v>Solvent Utilization</v>
          </cell>
          <cell r="H2962" t="str">
            <v>Surface Coating</v>
          </cell>
          <cell r="I2962" t="str">
            <v>Marine: SIC 373</v>
          </cell>
          <cell r="J2962" t="str">
            <v>Acetone</v>
          </cell>
          <cell r="L2962" t="str">
            <v>1999</v>
          </cell>
          <cell r="N2962">
            <v>40982</v>
          </cell>
        </row>
        <row r="2963">
          <cell r="A2963" t="str">
            <v>2401080055</v>
          </cell>
          <cell r="B2963" t="str">
            <v>Nonpoint</v>
          </cell>
          <cell r="C2963" t="str">
            <v>Surface Coating /Marine /Butyl Acetate</v>
          </cell>
          <cell r="D2963" t="str">
            <v>Solvent - Industrial Surface Coating &amp; Solvent Use</v>
          </cell>
          <cell r="G2963" t="str">
            <v>Solvent Utilization</v>
          </cell>
          <cell r="H2963" t="str">
            <v>Surface Coating</v>
          </cell>
          <cell r="I2963" t="str">
            <v>Marine: SIC 373</v>
          </cell>
          <cell r="J2963" t="str">
            <v>Butyl Acetate</v>
          </cell>
          <cell r="L2963" t="str">
            <v>1999</v>
          </cell>
          <cell r="N2963">
            <v>40982</v>
          </cell>
        </row>
        <row r="2964">
          <cell r="A2964" t="str">
            <v>2401080060</v>
          </cell>
          <cell r="B2964" t="str">
            <v>Nonpoint</v>
          </cell>
          <cell r="C2964" t="str">
            <v>Surface Coating /Marine /Butyl Alcohols: All Types</v>
          </cell>
          <cell r="D2964" t="str">
            <v>Solvent - Industrial Surface Coating &amp; Solvent Use</v>
          </cell>
          <cell r="G2964" t="str">
            <v>Solvent Utilization</v>
          </cell>
          <cell r="H2964" t="str">
            <v>Surface Coating</v>
          </cell>
          <cell r="I2964" t="str">
            <v>Marine: SIC 373</v>
          </cell>
          <cell r="J2964" t="str">
            <v>Butyl Alcohols: All Types</v>
          </cell>
          <cell r="L2964" t="str">
            <v>1999</v>
          </cell>
          <cell r="N2964">
            <v>40982</v>
          </cell>
        </row>
        <row r="2965">
          <cell r="A2965" t="str">
            <v>2401080065</v>
          </cell>
          <cell r="B2965" t="str">
            <v>Nonpoint</v>
          </cell>
          <cell r="C2965" t="str">
            <v>Surface Coating /Marine /n-Butyl Alcohol</v>
          </cell>
          <cell r="D2965" t="str">
            <v>Solvent - Industrial Surface Coating &amp; Solvent Use</v>
          </cell>
          <cell r="G2965" t="str">
            <v>Solvent Utilization</v>
          </cell>
          <cell r="H2965" t="str">
            <v>Surface Coating</v>
          </cell>
          <cell r="I2965" t="str">
            <v>Marine: SIC 373</v>
          </cell>
          <cell r="J2965" t="str">
            <v>n-Butyl Alcohol</v>
          </cell>
          <cell r="L2965" t="str">
            <v>1999</v>
          </cell>
          <cell r="N2965">
            <v>40982</v>
          </cell>
        </row>
        <row r="2966">
          <cell r="A2966" t="str">
            <v>2401080070</v>
          </cell>
          <cell r="B2966" t="str">
            <v>Nonpoint</v>
          </cell>
          <cell r="C2966" t="str">
            <v>Surface Coating /Marine /Isobutyl Alcohol</v>
          </cell>
          <cell r="D2966" t="str">
            <v>Solvent - Industrial Surface Coating &amp; Solvent Use</v>
          </cell>
          <cell r="G2966" t="str">
            <v>Solvent Utilization</v>
          </cell>
          <cell r="H2966" t="str">
            <v>Surface Coating</v>
          </cell>
          <cell r="I2966" t="str">
            <v>Marine: SIC 373</v>
          </cell>
          <cell r="J2966" t="str">
            <v>Isobutyl Alcohol</v>
          </cell>
          <cell r="L2966" t="str">
            <v>1999</v>
          </cell>
          <cell r="N2966">
            <v>40982</v>
          </cell>
        </row>
        <row r="2967">
          <cell r="A2967" t="str">
            <v>2401080125</v>
          </cell>
          <cell r="B2967" t="str">
            <v>Nonpoint</v>
          </cell>
          <cell r="C2967" t="str">
            <v>Surface Coating /Marine /Diethylene Glycol Monobutyl Ether</v>
          </cell>
          <cell r="D2967" t="str">
            <v>Solvent - Industrial Surface Coating &amp; Solvent Use</v>
          </cell>
          <cell r="G2967" t="str">
            <v>Solvent Utilization</v>
          </cell>
          <cell r="H2967" t="str">
            <v>Surface Coating</v>
          </cell>
          <cell r="I2967" t="str">
            <v>Marine: SIC 373</v>
          </cell>
          <cell r="J2967" t="str">
            <v>Diethylene Glycol Monobutyl Ether</v>
          </cell>
          <cell r="L2967" t="str">
            <v>1999</v>
          </cell>
          <cell r="N2967">
            <v>40982</v>
          </cell>
        </row>
        <row r="2968">
          <cell r="A2968" t="str">
            <v>2401080130</v>
          </cell>
          <cell r="B2968" t="str">
            <v>Nonpoint</v>
          </cell>
          <cell r="C2968" t="str">
            <v>Surface Coating /Marine /Diethylene Glycol Monoethyl Ether</v>
          </cell>
          <cell r="D2968" t="str">
            <v>Solvent - Industrial Surface Coating &amp; Solvent Use</v>
          </cell>
          <cell r="G2968" t="str">
            <v>Solvent Utilization</v>
          </cell>
          <cell r="H2968" t="str">
            <v>Surface Coating</v>
          </cell>
          <cell r="I2968" t="str">
            <v>Marine: SIC 373</v>
          </cell>
          <cell r="J2968" t="str">
            <v>Diethylene Glycol Monoethyl Ether</v>
          </cell>
          <cell r="L2968" t="str">
            <v>1999</v>
          </cell>
          <cell r="N2968">
            <v>40982</v>
          </cell>
        </row>
        <row r="2969">
          <cell r="A2969" t="str">
            <v>2401080135</v>
          </cell>
          <cell r="B2969" t="str">
            <v>Nonpoint</v>
          </cell>
          <cell r="C2969" t="str">
            <v>Surface Coating /Marine /Diethylene Glycol Monomethyl Ether</v>
          </cell>
          <cell r="D2969" t="str">
            <v>Solvent - Industrial Surface Coating &amp; Solvent Use</v>
          </cell>
          <cell r="G2969" t="str">
            <v>Solvent Utilization</v>
          </cell>
          <cell r="H2969" t="str">
            <v>Surface Coating</v>
          </cell>
          <cell r="I2969" t="str">
            <v>Marine: SIC 373</v>
          </cell>
          <cell r="J2969" t="str">
            <v>Diethylene Glycol Monomethyl Ether</v>
          </cell>
          <cell r="L2969" t="str">
            <v>1999</v>
          </cell>
          <cell r="N2969">
            <v>40982</v>
          </cell>
        </row>
        <row r="2970">
          <cell r="A2970" t="str">
            <v>2401080170</v>
          </cell>
          <cell r="B2970" t="str">
            <v>Nonpoint</v>
          </cell>
          <cell r="C2970" t="str">
            <v>Surface Coating /Marine /Ethyl Acetate</v>
          </cell>
          <cell r="D2970" t="str">
            <v>Solvent - Industrial Surface Coating &amp; Solvent Use</v>
          </cell>
          <cell r="G2970" t="str">
            <v>Solvent Utilization</v>
          </cell>
          <cell r="H2970" t="str">
            <v>Surface Coating</v>
          </cell>
          <cell r="I2970" t="str">
            <v>Marine: SIC 373</v>
          </cell>
          <cell r="J2970" t="str">
            <v>Ethyl Acetate</v>
          </cell>
          <cell r="L2970" t="str">
            <v>1999</v>
          </cell>
          <cell r="N2970">
            <v>40982</v>
          </cell>
        </row>
        <row r="2971">
          <cell r="A2971" t="str">
            <v>2401080200</v>
          </cell>
          <cell r="B2971" t="str">
            <v>Nonpoint</v>
          </cell>
          <cell r="C2971" t="str">
            <v>Surface Coating /Marine /Ethylene Glycol Monoethyl Ether (2-Ethoxyethanol)</v>
          </cell>
          <cell r="D2971" t="str">
            <v>Solvent - Industrial Surface Coating &amp; Solvent Use</v>
          </cell>
          <cell r="G2971" t="str">
            <v>Solvent Utilization</v>
          </cell>
          <cell r="H2971" t="str">
            <v>Surface Coating</v>
          </cell>
          <cell r="I2971" t="str">
            <v>Marine: SIC 373</v>
          </cell>
          <cell r="J2971" t="str">
            <v>Ethylene Glycol Monoethyl Ether (2-Ethoxyethanol)</v>
          </cell>
          <cell r="L2971" t="str">
            <v>1999</v>
          </cell>
          <cell r="N2971">
            <v>40982</v>
          </cell>
        </row>
        <row r="2972">
          <cell r="A2972" t="str">
            <v>2401080210</v>
          </cell>
          <cell r="B2972" t="str">
            <v>Nonpoint</v>
          </cell>
          <cell r="C2972" t="str">
            <v>Surface Coating /Marine /Ethylene Glycol Monomethyl Ether (2-Methoxyethanol)</v>
          </cell>
          <cell r="D2972" t="str">
            <v>Solvent - Industrial Surface Coating &amp; Solvent Use</v>
          </cell>
          <cell r="G2972" t="str">
            <v>Solvent Utilization</v>
          </cell>
          <cell r="H2972" t="str">
            <v>Surface Coating</v>
          </cell>
          <cell r="I2972" t="str">
            <v>Marine: SIC 373</v>
          </cell>
          <cell r="J2972" t="str">
            <v>Ethylene Glycol Monomethyl Ether (2-Methoxyethanol)</v>
          </cell>
          <cell r="L2972" t="str">
            <v>1999</v>
          </cell>
          <cell r="N2972">
            <v>40982</v>
          </cell>
        </row>
        <row r="2973">
          <cell r="A2973" t="str">
            <v>2401080215</v>
          </cell>
          <cell r="B2973" t="str">
            <v>Nonpoint</v>
          </cell>
          <cell r="C2973" t="str">
            <v>Surface Coating /Marine /Ethylene Glycol Monobutyl Ether (2-Butoxyethanol)</v>
          </cell>
          <cell r="D2973" t="str">
            <v>Solvent - Industrial Surface Coating &amp; Solvent Use</v>
          </cell>
          <cell r="G2973" t="str">
            <v>Solvent Utilization</v>
          </cell>
          <cell r="H2973" t="str">
            <v>Surface Coating</v>
          </cell>
          <cell r="I2973" t="str">
            <v>Marine: SIC 373</v>
          </cell>
          <cell r="J2973" t="str">
            <v>Ethylene Glycol Monobutyl Ether (2-Butoxyethanol)</v>
          </cell>
          <cell r="L2973" t="str">
            <v>1999</v>
          </cell>
          <cell r="N2973">
            <v>40982</v>
          </cell>
        </row>
        <row r="2974">
          <cell r="A2974" t="str">
            <v>2401080235</v>
          </cell>
          <cell r="B2974" t="str">
            <v>Nonpoint</v>
          </cell>
          <cell r="C2974" t="str">
            <v>Surface Coating /Marine /Glycol Ethers: All Types</v>
          </cell>
          <cell r="D2974" t="str">
            <v>Solvent - Industrial Surface Coating &amp; Solvent Use</v>
          </cell>
          <cell r="G2974" t="str">
            <v>Solvent Utilization</v>
          </cell>
          <cell r="H2974" t="str">
            <v>Surface Coating</v>
          </cell>
          <cell r="I2974" t="str">
            <v>Marine: SIC 373</v>
          </cell>
          <cell r="J2974" t="str">
            <v>Glycol Ethers: All Types</v>
          </cell>
          <cell r="L2974" t="str">
            <v>1999</v>
          </cell>
          <cell r="N2974">
            <v>40982</v>
          </cell>
        </row>
        <row r="2975">
          <cell r="A2975" t="str">
            <v>2401080250</v>
          </cell>
          <cell r="B2975" t="str">
            <v>Nonpoint</v>
          </cell>
          <cell r="C2975" t="str">
            <v>Surface Coating /Marine /Isopropanol</v>
          </cell>
          <cell r="D2975" t="str">
            <v>Solvent - Industrial Surface Coating &amp; Solvent Use</v>
          </cell>
          <cell r="G2975" t="str">
            <v>Solvent Utilization</v>
          </cell>
          <cell r="H2975" t="str">
            <v>Surface Coating</v>
          </cell>
          <cell r="I2975" t="str">
            <v>Marine: SIC 373</v>
          </cell>
          <cell r="J2975" t="str">
            <v>Isopropanol</v>
          </cell>
          <cell r="L2975" t="str">
            <v>1999</v>
          </cell>
          <cell r="N2975">
            <v>40982</v>
          </cell>
        </row>
        <row r="2976">
          <cell r="A2976" t="str">
            <v>2401080275</v>
          </cell>
          <cell r="B2976" t="str">
            <v>Nonpoint</v>
          </cell>
          <cell r="C2976" t="str">
            <v>Surface Coating /Marine /Methyl Ethyl Ketone</v>
          </cell>
          <cell r="D2976" t="str">
            <v>Solvent - Industrial Surface Coating &amp; Solvent Use</v>
          </cell>
          <cell r="G2976" t="str">
            <v>Solvent Utilization</v>
          </cell>
          <cell r="H2976" t="str">
            <v>Surface Coating</v>
          </cell>
          <cell r="I2976" t="str">
            <v>Marine: SIC 373</v>
          </cell>
          <cell r="J2976" t="str">
            <v>Methyl Ethyl Ketone</v>
          </cell>
          <cell r="L2976" t="str">
            <v>1999</v>
          </cell>
          <cell r="N2976">
            <v>40982</v>
          </cell>
        </row>
        <row r="2977">
          <cell r="A2977" t="str">
            <v>2401080285</v>
          </cell>
          <cell r="B2977" t="str">
            <v>Nonpoint</v>
          </cell>
          <cell r="C2977" t="str">
            <v>Surface Coating /Marine /Methyl Isobutyl Ketone</v>
          </cell>
          <cell r="D2977" t="str">
            <v>Solvent - Industrial Surface Coating &amp; Solvent Use</v>
          </cell>
          <cell r="G2977" t="str">
            <v>Solvent Utilization</v>
          </cell>
          <cell r="H2977" t="str">
            <v>Surface Coating</v>
          </cell>
          <cell r="I2977" t="str">
            <v>Marine: SIC 373</v>
          </cell>
          <cell r="J2977" t="str">
            <v>Methyl Isobutyl Ketone</v>
          </cell>
          <cell r="L2977" t="str">
            <v>1999</v>
          </cell>
          <cell r="N2977">
            <v>40982</v>
          </cell>
        </row>
        <row r="2978">
          <cell r="A2978" t="str">
            <v>2401080370</v>
          </cell>
          <cell r="B2978" t="str">
            <v>Nonpoint</v>
          </cell>
          <cell r="C2978" t="str">
            <v>Surface Coating /Marine /Special Naphthas</v>
          </cell>
          <cell r="D2978" t="str">
            <v>Solvent - Industrial Surface Coating &amp; Solvent Use</v>
          </cell>
          <cell r="G2978" t="str">
            <v>Solvent Utilization</v>
          </cell>
          <cell r="H2978" t="str">
            <v>Surface Coating</v>
          </cell>
          <cell r="I2978" t="str">
            <v>Marine: SIC 373</v>
          </cell>
          <cell r="J2978" t="str">
            <v>Special Naphthas</v>
          </cell>
          <cell r="L2978" t="str">
            <v>1999</v>
          </cell>
          <cell r="N2978">
            <v>40982</v>
          </cell>
        </row>
        <row r="2979">
          <cell r="A2979" t="str">
            <v>2401080999</v>
          </cell>
          <cell r="B2979" t="str">
            <v>Nonpoint</v>
          </cell>
          <cell r="C2979" t="str">
            <v>Surface Coating /Marine /Solvents: NEC</v>
          </cell>
          <cell r="D2979" t="str">
            <v>Solvent - Industrial Surface Coating &amp; Solvent Use</v>
          </cell>
          <cell r="G2979" t="str">
            <v>Solvent Utilization</v>
          </cell>
          <cell r="H2979" t="str">
            <v>Surface Coating</v>
          </cell>
          <cell r="I2979" t="str">
            <v>Marine: SIC 373</v>
          </cell>
          <cell r="J2979" t="str">
            <v>Solvents: NEC</v>
          </cell>
          <cell r="L2979" t="str">
            <v>1999</v>
          </cell>
          <cell r="N2979">
            <v>40982</v>
          </cell>
        </row>
        <row r="2980">
          <cell r="A2980" t="str">
            <v>2401085000</v>
          </cell>
          <cell r="B2980" t="str">
            <v>Nonpoint</v>
          </cell>
          <cell r="C2980" t="str">
            <v>Surface Coating /Railroad /Total: All Solvent Types</v>
          </cell>
          <cell r="D2980" t="str">
            <v>Solvent - Industrial Surface Coating &amp; Solvent Use</v>
          </cell>
          <cell r="G2980" t="str">
            <v>Solvent Utilization</v>
          </cell>
          <cell r="H2980" t="str">
            <v>Surface Coating</v>
          </cell>
          <cell r="I2980" t="str">
            <v>Railroad: SIC 374</v>
          </cell>
          <cell r="J2980" t="str">
            <v>Total: All Solvent Types</v>
          </cell>
          <cell r="N2980">
            <v>40982</v>
          </cell>
        </row>
        <row r="2981">
          <cell r="A2981" t="str">
            <v>2401085030</v>
          </cell>
          <cell r="B2981" t="str">
            <v>Nonpoint</v>
          </cell>
          <cell r="C2981" t="str">
            <v>Surface Coating /Railroad /Acetone</v>
          </cell>
          <cell r="D2981" t="str">
            <v>Solvent - Industrial Surface Coating &amp; Solvent Use</v>
          </cell>
          <cell r="G2981" t="str">
            <v>Solvent Utilization</v>
          </cell>
          <cell r="H2981" t="str">
            <v>Surface Coating</v>
          </cell>
          <cell r="I2981" t="str">
            <v>Railroad: SIC 374</v>
          </cell>
          <cell r="J2981" t="str">
            <v>Acetone</v>
          </cell>
          <cell r="L2981" t="str">
            <v>1999</v>
          </cell>
          <cell r="N2981">
            <v>40982</v>
          </cell>
        </row>
        <row r="2982">
          <cell r="A2982" t="str">
            <v>2401085055</v>
          </cell>
          <cell r="B2982" t="str">
            <v>Nonpoint</v>
          </cell>
          <cell r="C2982" t="str">
            <v>Surface Coating /Railroad /Butyl Acetate</v>
          </cell>
          <cell r="D2982" t="str">
            <v>Solvent - Industrial Surface Coating &amp; Solvent Use</v>
          </cell>
          <cell r="G2982" t="str">
            <v>Solvent Utilization</v>
          </cell>
          <cell r="H2982" t="str">
            <v>Surface Coating</v>
          </cell>
          <cell r="I2982" t="str">
            <v>Railroad: SIC 374</v>
          </cell>
          <cell r="J2982" t="str">
            <v>Butyl Acetate</v>
          </cell>
          <cell r="L2982" t="str">
            <v>1999</v>
          </cell>
          <cell r="N2982">
            <v>40982</v>
          </cell>
        </row>
        <row r="2983">
          <cell r="A2983" t="str">
            <v>2401085060</v>
          </cell>
          <cell r="B2983" t="str">
            <v>Nonpoint</v>
          </cell>
          <cell r="C2983" t="str">
            <v>Surface Coating /Railroad /Butyl Alcohols: All Types</v>
          </cell>
          <cell r="D2983" t="str">
            <v>Solvent - Industrial Surface Coating &amp; Solvent Use</v>
          </cell>
          <cell r="G2983" t="str">
            <v>Solvent Utilization</v>
          </cell>
          <cell r="H2983" t="str">
            <v>Surface Coating</v>
          </cell>
          <cell r="I2983" t="str">
            <v>Railroad: SIC 374</v>
          </cell>
          <cell r="J2983" t="str">
            <v>Butyl Alcohols: All Types</v>
          </cell>
          <cell r="L2983" t="str">
            <v>1999</v>
          </cell>
          <cell r="N2983">
            <v>40982</v>
          </cell>
        </row>
        <row r="2984">
          <cell r="A2984" t="str">
            <v>2401085065</v>
          </cell>
          <cell r="B2984" t="str">
            <v>Nonpoint</v>
          </cell>
          <cell r="C2984" t="str">
            <v>Surface Coating /Railroad /n-Butyl Alcohol</v>
          </cell>
          <cell r="D2984" t="str">
            <v>Solvent - Industrial Surface Coating &amp; Solvent Use</v>
          </cell>
          <cell r="G2984" t="str">
            <v>Solvent Utilization</v>
          </cell>
          <cell r="H2984" t="str">
            <v>Surface Coating</v>
          </cell>
          <cell r="I2984" t="str">
            <v>Railroad: SIC 374</v>
          </cell>
          <cell r="J2984" t="str">
            <v>n-Butyl Alcohol</v>
          </cell>
          <cell r="L2984" t="str">
            <v>1999</v>
          </cell>
          <cell r="N2984">
            <v>40982</v>
          </cell>
        </row>
        <row r="2985">
          <cell r="A2985" t="str">
            <v>2401085070</v>
          </cell>
          <cell r="B2985" t="str">
            <v>Nonpoint</v>
          </cell>
          <cell r="C2985" t="str">
            <v>Surface Coating /Railroad /Isobutyl Alcohol</v>
          </cell>
          <cell r="D2985" t="str">
            <v>Solvent - Industrial Surface Coating &amp; Solvent Use</v>
          </cell>
          <cell r="G2985" t="str">
            <v>Solvent Utilization</v>
          </cell>
          <cell r="H2985" t="str">
            <v>Surface Coating</v>
          </cell>
          <cell r="I2985" t="str">
            <v>Railroad: SIC 374</v>
          </cell>
          <cell r="J2985" t="str">
            <v>Isobutyl Alcohol</v>
          </cell>
          <cell r="L2985" t="str">
            <v>1999</v>
          </cell>
          <cell r="N2985">
            <v>40982</v>
          </cell>
        </row>
        <row r="2986">
          <cell r="A2986" t="str">
            <v>2401085125</v>
          </cell>
          <cell r="B2986" t="str">
            <v>Nonpoint</v>
          </cell>
          <cell r="C2986" t="str">
            <v>Surface Coating /Railroad /Diethylene Glycol Monobutyl Ether</v>
          </cell>
          <cell r="D2986" t="str">
            <v>Solvent - Industrial Surface Coating &amp; Solvent Use</v>
          </cell>
          <cell r="G2986" t="str">
            <v>Solvent Utilization</v>
          </cell>
          <cell r="H2986" t="str">
            <v>Surface Coating</v>
          </cell>
          <cell r="I2986" t="str">
            <v>Railroad: SIC 374</v>
          </cell>
          <cell r="J2986" t="str">
            <v>Diethylene Glycol Monobutyl Ether</v>
          </cell>
          <cell r="L2986" t="str">
            <v>1999</v>
          </cell>
          <cell r="N2986">
            <v>40982</v>
          </cell>
        </row>
        <row r="2987">
          <cell r="A2987" t="str">
            <v>2401085130</v>
          </cell>
          <cell r="B2987" t="str">
            <v>Nonpoint</v>
          </cell>
          <cell r="C2987" t="str">
            <v>Surface Coating /Railroad /Diethylene Glycol Monoethyl Ether</v>
          </cell>
          <cell r="D2987" t="str">
            <v>Solvent - Industrial Surface Coating &amp; Solvent Use</v>
          </cell>
          <cell r="G2987" t="str">
            <v>Solvent Utilization</v>
          </cell>
          <cell r="H2987" t="str">
            <v>Surface Coating</v>
          </cell>
          <cell r="I2987" t="str">
            <v>Railroad: SIC 374</v>
          </cell>
          <cell r="J2987" t="str">
            <v>Diethylene Glycol Monoethyl Ether</v>
          </cell>
          <cell r="L2987" t="str">
            <v>1999</v>
          </cell>
          <cell r="N2987">
            <v>40982</v>
          </cell>
        </row>
        <row r="2988">
          <cell r="A2988" t="str">
            <v>2401085135</v>
          </cell>
          <cell r="B2988" t="str">
            <v>Nonpoint</v>
          </cell>
          <cell r="C2988" t="str">
            <v>Surface Coating /Railroad /Diethylene Glycol Monomethyl Ether</v>
          </cell>
          <cell r="D2988" t="str">
            <v>Solvent - Industrial Surface Coating &amp; Solvent Use</v>
          </cell>
          <cell r="G2988" t="str">
            <v>Solvent Utilization</v>
          </cell>
          <cell r="H2988" t="str">
            <v>Surface Coating</v>
          </cell>
          <cell r="I2988" t="str">
            <v>Railroad: SIC 374</v>
          </cell>
          <cell r="J2988" t="str">
            <v>Diethylene Glycol Monomethyl Ether</v>
          </cell>
          <cell r="L2988" t="str">
            <v>1999</v>
          </cell>
          <cell r="N2988">
            <v>40982</v>
          </cell>
        </row>
        <row r="2989">
          <cell r="A2989" t="str">
            <v>2401085170</v>
          </cell>
          <cell r="B2989" t="str">
            <v>Nonpoint</v>
          </cell>
          <cell r="C2989" t="str">
            <v>Surface Coating /Railroad /Ethyl Acetate</v>
          </cell>
          <cell r="D2989" t="str">
            <v>Solvent - Industrial Surface Coating &amp; Solvent Use</v>
          </cell>
          <cell r="G2989" t="str">
            <v>Solvent Utilization</v>
          </cell>
          <cell r="H2989" t="str">
            <v>Surface Coating</v>
          </cell>
          <cell r="I2989" t="str">
            <v>Railroad: SIC 374</v>
          </cell>
          <cell r="J2989" t="str">
            <v>Ethyl Acetate</v>
          </cell>
          <cell r="L2989" t="str">
            <v>1999</v>
          </cell>
          <cell r="N2989">
            <v>40982</v>
          </cell>
        </row>
        <row r="2990">
          <cell r="A2990" t="str">
            <v>2401085200</v>
          </cell>
          <cell r="B2990" t="str">
            <v>Nonpoint</v>
          </cell>
          <cell r="C2990" t="str">
            <v>Surface Coating /Railroad /Ethylene Glycol Monoethyl Ether (2-Ethoxyethanol)</v>
          </cell>
          <cell r="D2990" t="str">
            <v>Solvent - Industrial Surface Coating &amp; Solvent Use</v>
          </cell>
          <cell r="G2990" t="str">
            <v>Solvent Utilization</v>
          </cell>
          <cell r="H2990" t="str">
            <v>Surface Coating</v>
          </cell>
          <cell r="I2990" t="str">
            <v>Railroad: SIC 374</v>
          </cell>
          <cell r="J2990" t="str">
            <v>Ethylene Glycol Monoethyl Ether (2-Ethoxyethanol)</v>
          </cell>
          <cell r="L2990" t="str">
            <v>1999</v>
          </cell>
          <cell r="N2990">
            <v>40982</v>
          </cell>
        </row>
        <row r="2991">
          <cell r="A2991" t="str">
            <v>2401085210</v>
          </cell>
          <cell r="B2991" t="str">
            <v>Nonpoint</v>
          </cell>
          <cell r="C2991" t="str">
            <v>Surface Coating /Railroad /Ethylene Glycol Monomethyl Ether (2-Methoxyethanol)</v>
          </cell>
          <cell r="D2991" t="str">
            <v>Solvent - Industrial Surface Coating &amp; Solvent Use</v>
          </cell>
          <cell r="G2991" t="str">
            <v>Solvent Utilization</v>
          </cell>
          <cell r="H2991" t="str">
            <v>Surface Coating</v>
          </cell>
          <cell r="I2991" t="str">
            <v>Railroad: SIC 374</v>
          </cell>
          <cell r="J2991" t="str">
            <v>Ethylene Glycol Monomethyl Ether (2-Methoxyethanol)</v>
          </cell>
          <cell r="L2991" t="str">
            <v>1999</v>
          </cell>
          <cell r="N2991">
            <v>40982</v>
          </cell>
        </row>
        <row r="2992">
          <cell r="A2992" t="str">
            <v>2401085215</v>
          </cell>
          <cell r="B2992" t="str">
            <v>Nonpoint</v>
          </cell>
          <cell r="C2992" t="str">
            <v>Surface Coating /Railroad /Ethylene Glycol Monobutyl Ether (2-Butoxyethanol)</v>
          </cell>
          <cell r="D2992" t="str">
            <v>Solvent - Industrial Surface Coating &amp; Solvent Use</v>
          </cell>
          <cell r="G2992" t="str">
            <v>Solvent Utilization</v>
          </cell>
          <cell r="H2992" t="str">
            <v>Surface Coating</v>
          </cell>
          <cell r="I2992" t="str">
            <v>Railroad: SIC 374</v>
          </cell>
          <cell r="J2992" t="str">
            <v>Ethylene Glycol Monobutyl Ether (2-Butoxyethanol)</v>
          </cell>
          <cell r="L2992" t="str">
            <v>1999</v>
          </cell>
          <cell r="N2992">
            <v>40982</v>
          </cell>
        </row>
        <row r="2993">
          <cell r="A2993" t="str">
            <v>2401085235</v>
          </cell>
          <cell r="B2993" t="str">
            <v>Nonpoint</v>
          </cell>
          <cell r="C2993" t="str">
            <v>Surface Coating /Railroad /Glycol Ethers: All Types</v>
          </cell>
          <cell r="D2993" t="str">
            <v>Solvent - Industrial Surface Coating &amp; Solvent Use</v>
          </cell>
          <cell r="G2993" t="str">
            <v>Solvent Utilization</v>
          </cell>
          <cell r="H2993" t="str">
            <v>Surface Coating</v>
          </cell>
          <cell r="I2993" t="str">
            <v>Railroad: SIC 374</v>
          </cell>
          <cell r="J2993" t="str">
            <v>Glycol Ethers: All Types</v>
          </cell>
          <cell r="L2993" t="str">
            <v>1999</v>
          </cell>
          <cell r="N2993">
            <v>40982</v>
          </cell>
        </row>
        <row r="2994">
          <cell r="A2994" t="str">
            <v>2401085250</v>
          </cell>
          <cell r="B2994" t="str">
            <v>Nonpoint</v>
          </cell>
          <cell r="C2994" t="str">
            <v>Surface Coating /Railroad /Isopropanol</v>
          </cell>
          <cell r="D2994" t="str">
            <v>Solvent - Industrial Surface Coating &amp; Solvent Use</v>
          </cell>
          <cell r="G2994" t="str">
            <v>Solvent Utilization</v>
          </cell>
          <cell r="H2994" t="str">
            <v>Surface Coating</v>
          </cell>
          <cell r="I2994" t="str">
            <v>Railroad: SIC 374</v>
          </cell>
          <cell r="J2994" t="str">
            <v>Isopropanol</v>
          </cell>
          <cell r="L2994" t="str">
            <v>1999</v>
          </cell>
          <cell r="N2994">
            <v>40982</v>
          </cell>
        </row>
        <row r="2995">
          <cell r="A2995" t="str">
            <v>2401085275</v>
          </cell>
          <cell r="B2995" t="str">
            <v>Nonpoint</v>
          </cell>
          <cell r="C2995" t="str">
            <v>Surface Coating /Railroad /Methyl Ethyl Ketone</v>
          </cell>
          <cell r="D2995" t="str">
            <v>Solvent - Industrial Surface Coating &amp; Solvent Use</v>
          </cell>
          <cell r="G2995" t="str">
            <v>Solvent Utilization</v>
          </cell>
          <cell r="H2995" t="str">
            <v>Surface Coating</v>
          </cell>
          <cell r="I2995" t="str">
            <v>Railroad: SIC 374</v>
          </cell>
          <cell r="J2995" t="str">
            <v>Methyl Ethyl Ketone</v>
          </cell>
          <cell r="L2995" t="str">
            <v>1999</v>
          </cell>
          <cell r="N2995">
            <v>40982</v>
          </cell>
        </row>
        <row r="2996">
          <cell r="A2996" t="str">
            <v>2401085285</v>
          </cell>
          <cell r="B2996" t="str">
            <v>Nonpoint</v>
          </cell>
          <cell r="C2996" t="str">
            <v>Surface Coating /Railroad /Methyl Isobutyl Ketone</v>
          </cell>
          <cell r="D2996" t="str">
            <v>Solvent - Industrial Surface Coating &amp; Solvent Use</v>
          </cell>
          <cell r="G2996" t="str">
            <v>Solvent Utilization</v>
          </cell>
          <cell r="H2996" t="str">
            <v>Surface Coating</v>
          </cell>
          <cell r="I2996" t="str">
            <v>Railroad: SIC 374</v>
          </cell>
          <cell r="J2996" t="str">
            <v>Methyl Isobutyl Ketone</v>
          </cell>
          <cell r="L2996" t="str">
            <v>1999</v>
          </cell>
          <cell r="N2996">
            <v>40982</v>
          </cell>
        </row>
        <row r="2997">
          <cell r="A2997" t="str">
            <v>2401085370</v>
          </cell>
          <cell r="B2997" t="str">
            <v>Nonpoint</v>
          </cell>
          <cell r="C2997" t="str">
            <v>Surface Coating /Railroad /Special Naphthas</v>
          </cell>
          <cell r="D2997" t="str">
            <v>Solvent - Industrial Surface Coating &amp; Solvent Use</v>
          </cell>
          <cell r="G2997" t="str">
            <v>Solvent Utilization</v>
          </cell>
          <cell r="H2997" t="str">
            <v>Surface Coating</v>
          </cell>
          <cell r="I2997" t="str">
            <v>Railroad: SIC 374</v>
          </cell>
          <cell r="J2997" t="str">
            <v>Special Naphthas</v>
          </cell>
          <cell r="L2997" t="str">
            <v>1999</v>
          </cell>
          <cell r="N2997">
            <v>40982</v>
          </cell>
        </row>
        <row r="2998">
          <cell r="A2998" t="str">
            <v>2401085999</v>
          </cell>
          <cell r="B2998" t="str">
            <v>Nonpoint</v>
          </cell>
          <cell r="C2998" t="str">
            <v>Surface Coating /Railroad /Solvents: NEC</v>
          </cell>
          <cell r="D2998" t="str">
            <v>Solvent - Industrial Surface Coating &amp; Solvent Use</v>
          </cell>
          <cell r="G2998" t="str">
            <v>Solvent Utilization</v>
          </cell>
          <cell r="H2998" t="str">
            <v>Surface Coating</v>
          </cell>
          <cell r="I2998" t="str">
            <v>Railroad: SIC 374</v>
          </cell>
          <cell r="J2998" t="str">
            <v>Solvents: NEC</v>
          </cell>
          <cell r="L2998" t="str">
            <v>1999</v>
          </cell>
          <cell r="N2998">
            <v>40982</v>
          </cell>
        </row>
        <row r="2999">
          <cell r="A2999" t="str">
            <v>2401090000</v>
          </cell>
          <cell r="B2999" t="str">
            <v>Nonpoint</v>
          </cell>
          <cell r="C2999" t="str">
            <v>Surface Coating /Misc Manufacturing /Total: All Solvent Types</v>
          </cell>
          <cell r="D2999" t="str">
            <v>Solvent - Industrial Surface Coating &amp; Solvent Use</v>
          </cell>
          <cell r="G2999" t="str">
            <v>Solvent Utilization</v>
          </cell>
          <cell r="H2999" t="str">
            <v>Surface Coating</v>
          </cell>
          <cell r="I2999" t="str">
            <v>Miscellaneous Manufacturing</v>
          </cell>
          <cell r="J2999" t="str">
            <v>Total: All Solvent Types</v>
          </cell>
          <cell r="N2999">
            <v>40982</v>
          </cell>
        </row>
        <row r="3000">
          <cell r="A3000" t="str">
            <v>2401090030</v>
          </cell>
          <cell r="B3000" t="str">
            <v>Nonpoint</v>
          </cell>
          <cell r="C3000" t="str">
            <v>Surface Coating /Misc Manufacturing /Acetone</v>
          </cell>
          <cell r="D3000" t="str">
            <v>Solvent - Industrial Surface Coating &amp; Solvent Use</v>
          </cell>
          <cell r="G3000" t="str">
            <v>Solvent Utilization</v>
          </cell>
          <cell r="H3000" t="str">
            <v>Surface Coating</v>
          </cell>
          <cell r="I3000" t="str">
            <v>Miscellaneous Manufacturing</v>
          </cell>
          <cell r="J3000" t="str">
            <v>Acetone</v>
          </cell>
          <cell r="L3000" t="str">
            <v>1999</v>
          </cell>
          <cell r="N3000">
            <v>40982</v>
          </cell>
        </row>
        <row r="3001">
          <cell r="A3001" t="str">
            <v>2401090055</v>
          </cell>
          <cell r="B3001" t="str">
            <v>Nonpoint</v>
          </cell>
          <cell r="C3001" t="str">
            <v>Surface Coating /Misc Manufacturing /Butyl Acetate</v>
          </cell>
          <cell r="D3001" t="str">
            <v>Solvent - Industrial Surface Coating &amp; Solvent Use</v>
          </cell>
          <cell r="G3001" t="str">
            <v>Solvent Utilization</v>
          </cell>
          <cell r="H3001" t="str">
            <v>Surface Coating</v>
          </cell>
          <cell r="I3001" t="str">
            <v>Miscellaneous Manufacturing</v>
          </cell>
          <cell r="J3001" t="str">
            <v>Butyl Acetate</v>
          </cell>
          <cell r="L3001" t="str">
            <v>1999</v>
          </cell>
          <cell r="N3001">
            <v>40982</v>
          </cell>
        </row>
        <row r="3002">
          <cell r="A3002" t="str">
            <v>2401090060</v>
          </cell>
          <cell r="B3002" t="str">
            <v>Nonpoint</v>
          </cell>
          <cell r="C3002" t="str">
            <v>Surface Coating /Misc Manufacturing /Butyl Alcohols: All Types</v>
          </cell>
          <cell r="D3002" t="str">
            <v>Solvent - Industrial Surface Coating &amp; Solvent Use</v>
          </cell>
          <cell r="G3002" t="str">
            <v>Solvent Utilization</v>
          </cell>
          <cell r="H3002" t="str">
            <v>Surface Coating</v>
          </cell>
          <cell r="I3002" t="str">
            <v>Miscellaneous Manufacturing</v>
          </cell>
          <cell r="J3002" t="str">
            <v>Butyl Alcohols: All Types</v>
          </cell>
          <cell r="L3002" t="str">
            <v>1999</v>
          </cell>
          <cell r="N3002">
            <v>40982</v>
          </cell>
        </row>
        <row r="3003">
          <cell r="A3003" t="str">
            <v>2401090065</v>
          </cell>
          <cell r="B3003" t="str">
            <v>Nonpoint</v>
          </cell>
          <cell r="C3003" t="str">
            <v>Surface Coating /Misc Manufacturing /n-Butyl Alcohol</v>
          </cell>
          <cell r="D3003" t="str">
            <v>Solvent - Industrial Surface Coating &amp; Solvent Use</v>
          </cell>
          <cell r="G3003" t="str">
            <v>Solvent Utilization</v>
          </cell>
          <cell r="H3003" t="str">
            <v>Surface Coating</v>
          </cell>
          <cell r="I3003" t="str">
            <v>Miscellaneous Manufacturing</v>
          </cell>
          <cell r="J3003" t="str">
            <v>n-Butyl Alcohol</v>
          </cell>
          <cell r="L3003" t="str">
            <v>1999</v>
          </cell>
          <cell r="N3003">
            <v>40982</v>
          </cell>
        </row>
        <row r="3004">
          <cell r="A3004" t="str">
            <v>2401090070</v>
          </cell>
          <cell r="B3004" t="str">
            <v>Nonpoint</v>
          </cell>
          <cell r="C3004" t="str">
            <v>Surface Coating /Misc Manufacturing /Isobutyl Alcohol</v>
          </cell>
          <cell r="D3004" t="str">
            <v>Solvent - Industrial Surface Coating &amp; Solvent Use</v>
          </cell>
          <cell r="G3004" t="str">
            <v>Solvent Utilization</v>
          </cell>
          <cell r="H3004" t="str">
            <v>Surface Coating</v>
          </cell>
          <cell r="I3004" t="str">
            <v>Miscellaneous Manufacturing</v>
          </cell>
          <cell r="J3004" t="str">
            <v>Isobutyl Alcohol</v>
          </cell>
          <cell r="L3004" t="str">
            <v>1999</v>
          </cell>
          <cell r="N3004">
            <v>40982</v>
          </cell>
        </row>
        <row r="3005">
          <cell r="A3005" t="str">
            <v>2401090125</v>
          </cell>
          <cell r="B3005" t="str">
            <v>Nonpoint</v>
          </cell>
          <cell r="C3005" t="str">
            <v>Surface Coating /Misc Manufacturing /Diethylene Glycol Monobutyl Ether</v>
          </cell>
          <cell r="D3005" t="str">
            <v>Solvent - Industrial Surface Coating &amp; Solvent Use</v>
          </cell>
          <cell r="G3005" t="str">
            <v>Solvent Utilization</v>
          </cell>
          <cell r="H3005" t="str">
            <v>Surface Coating</v>
          </cell>
          <cell r="I3005" t="str">
            <v>Miscellaneous Manufacturing</v>
          </cell>
          <cell r="J3005" t="str">
            <v>Diethylene Glycol Monobutyl Ether</v>
          </cell>
          <cell r="L3005" t="str">
            <v>1999</v>
          </cell>
          <cell r="N3005">
            <v>40982</v>
          </cell>
        </row>
        <row r="3006">
          <cell r="A3006" t="str">
            <v>2401090130</v>
          </cell>
          <cell r="B3006" t="str">
            <v>Nonpoint</v>
          </cell>
          <cell r="C3006" t="str">
            <v>Surface Coating /Misc Manufacturing /Diethylene Glycol Monoethyl Ether</v>
          </cell>
          <cell r="D3006" t="str">
            <v>Solvent - Industrial Surface Coating &amp; Solvent Use</v>
          </cell>
          <cell r="G3006" t="str">
            <v>Solvent Utilization</v>
          </cell>
          <cell r="H3006" t="str">
            <v>Surface Coating</v>
          </cell>
          <cell r="I3006" t="str">
            <v>Miscellaneous Manufacturing</v>
          </cell>
          <cell r="J3006" t="str">
            <v>Diethylene Glycol Monoethyl Ether</v>
          </cell>
          <cell r="L3006" t="str">
            <v>1999</v>
          </cell>
          <cell r="N3006">
            <v>40982</v>
          </cell>
        </row>
        <row r="3007">
          <cell r="A3007" t="str">
            <v>2401090135</v>
          </cell>
          <cell r="B3007" t="str">
            <v>Nonpoint</v>
          </cell>
          <cell r="C3007" t="str">
            <v>Surface Coating /Misc Manufacturing /Diethylene Glycol Monomethyl Ether</v>
          </cell>
          <cell r="D3007" t="str">
            <v>Solvent - Industrial Surface Coating &amp; Solvent Use</v>
          </cell>
          <cell r="G3007" t="str">
            <v>Solvent Utilization</v>
          </cell>
          <cell r="H3007" t="str">
            <v>Surface Coating</v>
          </cell>
          <cell r="I3007" t="str">
            <v>Miscellaneous Manufacturing</v>
          </cell>
          <cell r="J3007" t="str">
            <v>Diethylene Glycol Monomethyl Ether</v>
          </cell>
          <cell r="L3007" t="str">
            <v>1999</v>
          </cell>
          <cell r="N3007">
            <v>40982</v>
          </cell>
        </row>
        <row r="3008">
          <cell r="A3008" t="str">
            <v>2401090170</v>
          </cell>
          <cell r="B3008" t="str">
            <v>Nonpoint</v>
          </cell>
          <cell r="C3008" t="str">
            <v>Surface Coating /Misc Manufacturing /Ethyl Acetate</v>
          </cell>
          <cell r="D3008" t="str">
            <v>Solvent - Industrial Surface Coating &amp; Solvent Use</v>
          </cell>
          <cell r="G3008" t="str">
            <v>Solvent Utilization</v>
          </cell>
          <cell r="H3008" t="str">
            <v>Surface Coating</v>
          </cell>
          <cell r="I3008" t="str">
            <v>Miscellaneous Manufacturing</v>
          </cell>
          <cell r="J3008" t="str">
            <v>Ethyl Acetate</v>
          </cell>
          <cell r="L3008" t="str">
            <v>1999</v>
          </cell>
          <cell r="N3008">
            <v>40982</v>
          </cell>
        </row>
        <row r="3009">
          <cell r="A3009" t="str">
            <v>2401090200</v>
          </cell>
          <cell r="B3009" t="str">
            <v>Nonpoint</v>
          </cell>
          <cell r="C3009" t="str">
            <v>Surface Coating /Misc Manufacturing /Ethylene Glycol Monoethyl Ether (2-Ethoxyethanol)</v>
          </cell>
          <cell r="D3009" t="str">
            <v>Solvent - Industrial Surface Coating &amp; Solvent Use</v>
          </cell>
          <cell r="G3009" t="str">
            <v>Solvent Utilization</v>
          </cell>
          <cell r="H3009" t="str">
            <v>Surface Coating</v>
          </cell>
          <cell r="I3009" t="str">
            <v>Miscellaneous Manufacturing</v>
          </cell>
          <cell r="J3009" t="str">
            <v>Ethylene Glycol Monoethyl Ether (2-Ethoxyethanol)</v>
          </cell>
          <cell r="L3009" t="str">
            <v>1999</v>
          </cell>
          <cell r="N3009">
            <v>40982</v>
          </cell>
        </row>
        <row r="3010">
          <cell r="A3010" t="str">
            <v>2401090210</v>
          </cell>
          <cell r="B3010" t="str">
            <v>Nonpoint</v>
          </cell>
          <cell r="C3010" t="str">
            <v>Surface Coating /Misc Manufacturing /Ethylene Glycol Monomethyl Ether (2-Methoxyethanol)</v>
          </cell>
          <cell r="D3010" t="str">
            <v>Solvent - Industrial Surface Coating &amp; Solvent Use</v>
          </cell>
          <cell r="G3010" t="str">
            <v>Solvent Utilization</v>
          </cell>
          <cell r="H3010" t="str">
            <v>Surface Coating</v>
          </cell>
          <cell r="I3010" t="str">
            <v>Miscellaneous Manufacturing</v>
          </cell>
          <cell r="J3010" t="str">
            <v>Ethylene Glycol Monomethyl Ether (2-Methoxyethanol)</v>
          </cell>
          <cell r="L3010" t="str">
            <v>1999</v>
          </cell>
          <cell r="N3010">
            <v>40982</v>
          </cell>
        </row>
        <row r="3011">
          <cell r="A3011" t="str">
            <v>2401090215</v>
          </cell>
          <cell r="B3011" t="str">
            <v>Nonpoint</v>
          </cell>
          <cell r="C3011" t="str">
            <v>Surface Coating /Misc Manufacturing /Ethylene Glycol Monobutyl Ether (2-Butoxyethanol)</v>
          </cell>
          <cell r="D3011" t="str">
            <v>Solvent - Industrial Surface Coating &amp; Solvent Use</v>
          </cell>
          <cell r="G3011" t="str">
            <v>Solvent Utilization</v>
          </cell>
          <cell r="H3011" t="str">
            <v>Surface Coating</v>
          </cell>
          <cell r="I3011" t="str">
            <v>Miscellaneous Manufacturing</v>
          </cell>
          <cell r="J3011" t="str">
            <v>Ethylene Glycol Monobutyl Ether (2-Butoxyethanol)</v>
          </cell>
          <cell r="L3011" t="str">
            <v>1999</v>
          </cell>
          <cell r="N3011">
            <v>40982</v>
          </cell>
        </row>
        <row r="3012">
          <cell r="A3012" t="str">
            <v>2401090235</v>
          </cell>
          <cell r="B3012" t="str">
            <v>Nonpoint</v>
          </cell>
          <cell r="C3012" t="str">
            <v>Surface Coating /Misc Manufacturing /Glycol Ethers: All Types</v>
          </cell>
          <cell r="D3012" t="str">
            <v>Solvent - Industrial Surface Coating &amp; Solvent Use</v>
          </cell>
          <cell r="G3012" t="str">
            <v>Solvent Utilization</v>
          </cell>
          <cell r="H3012" t="str">
            <v>Surface Coating</v>
          </cell>
          <cell r="I3012" t="str">
            <v>Miscellaneous Manufacturing</v>
          </cell>
          <cell r="J3012" t="str">
            <v>Glycol Ethers: All Types</v>
          </cell>
          <cell r="L3012" t="str">
            <v>1999</v>
          </cell>
          <cell r="N3012">
            <v>40982</v>
          </cell>
        </row>
        <row r="3013">
          <cell r="A3013" t="str">
            <v>2401090250</v>
          </cell>
          <cell r="B3013" t="str">
            <v>Nonpoint</v>
          </cell>
          <cell r="C3013" t="str">
            <v>Surface Coating /Misc Manufacturing /Isopropanol</v>
          </cell>
          <cell r="D3013" t="str">
            <v>Solvent - Industrial Surface Coating &amp; Solvent Use</v>
          </cell>
          <cell r="G3013" t="str">
            <v>Solvent Utilization</v>
          </cell>
          <cell r="H3013" t="str">
            <v>Surface Coating</v>
          </cell>
          <cell r="I3013" t="str">
            <v>Miscellaneous Manufacturing</v>
          </cell>
          <cell r="J3013" t="str">
            <v>Isopropanol</v>
          </cell>
          <cell r="L3013" t="str">
            <v>1999</v>
          </cell>
          <cell r="N3013">
            <v>40982</v>
          </cell>
        </row>
        <row r="3014">
          <cell r="A3014" t="str">
            <v>2401090275</v>
          </cell>
          <cell r="B3014" t="str">
            <v>Nonpoint</v>
          </cell>
          <cell r="C3014" t="str">
            <v>Surface Coating /Misc Manufacturing /Methyl Ethyl Ketone</v>
          </cell>
          <cell r="D3014" t="str">
            <v>Solvent - Industrial Surface Coating &amp; Solvent Use</v>
          </cell>
          <cell r="G3014" t="str">
            <v>Solvent Utilization</v>
          </cell>
          <cell r="H3014" t="str">
            <v>Surface Coating</v>
          </cell>
          <cell r="I3014" t="str">
            <v>Miscellaneous Manufacturing</v>
          </cell>
          <cell r="J3014" t="str">
            <v>Methyl Ethyl Ketone</v>
          </cell>
          <cell r="L3014" t="str">
            <v>1999</v>
          </cell>
          <cell r="N3014">
            <v>40982</v>
          </cell>
        </row>
        <row r="3015">
          <cell r="A3015" t="str">
            <v>2401090285</v>
          </cell>
          <cell r="B3015" t="str">
            <v>Nonpoint</v>
          </cell>
          <cell r="C3015" t="str">
            <v>Surface Coating /Misc Manufacturing /Methyl Isobutyl Ketone</v>
          </cell>
          <cell r="D3015" t="str">
            <v>Solvent - Industrial Surface Coating &amp; Solvent Use</v>
          </cell>
          <cell r="G3015" t="str">
            <v>Solvent Utilization</v>
          </cell>
          <cell r="H3015" t="str">
            <v>Surface Coating</v>
          </cell>
          <cell r="I3015" t="str">
            <v>Miscellaneous Manufacturing</v>
          </cell>
          <cell r="J3015" t="str">
            <v>Methyl Isobutyl Ketone</v>
          </cell>
          <cell r="L3015" t="str">
            <v>1999</v>
          </cell>
          <cell r="N3015">
            <v>40982</v>
          </cell>
        </row>
        <row r="3016">
          <cell r="A3016" t="str">
            <v>2401090370</v>
          </cell>
          <cell r="B3016" t="str">
            <v>Nonpoint</v>
          </cell>
          <cell r="C3016" t="str">
            <v>Surface Coating /Misc Manufacturing /Special Naphthas</v>
          </cell>
          <cell r="D3016" t="str">
            <v>Solvent - Industrial Surface Coating &amp; Solvent Use</v>
          </cell>
          <cell r="G3016" t="str">
            <v>Solvent Utilization</v>
          </cell>
          <cell r="H3016" t="str">
            <v>Surface Coating</v>
          </cell>
          <cell r="I3016" t="str">
            <v>Miscellaneous Manufacturing</v>
          </cell>
          <cell r="J3016" t="str">
            <v>Special Naphthas</v>
          </cell>
          <cell r="L3016" t="str">
            <v>1999</v>
          </cell>
          <cell r="N3016">
            <v>40982</v>
          </cell>
        </row>
        <row r="3017">
          <cell r="A3017" t="str">
            <v>2401090999</v>
          </cell>
          <cell r="B3017" t="str">
            <v>Nonpoint</v>
          </cell>
          <cell r="C3017" t="str">
            <v>Surface Coating /Misc Manufacturing /Solvents: NEC</v>
          </cell>
          <cell r="D3017" t="str">
            <v>Solvent - Industrial Surface Coating &amp; Solvent Use</v>
          </cell>
          <cell r="G3017" t="str">
            <v>Solvent Utilization</v>
          </cell>
          <cell r="H3017" t="str">
            <v>Surface Coating</v>
          </cell>
          <cell r="I3017" t="str">
            <v>Miscellaneous Manufacturing</v>
          </cell>
          <cell r="J3017" t="str">
            <v>Solvents: NEC</v>
          </cell>
          <cell r="L3017" t="str">
            <v>1999</v>
          </cell>
          <cell r="N3017">
            <v>40982</v>
          </cell>
        </row>
        <row r="3018">
          <cell r="A3018" t="str">
            <v>2401100000</v>
          </cell>
          <cell r="B3018" t="str">
            <v>Nonpoint</v>
          </cell>
          <cell r="C3018" t="str">
            <v>Surface Coating /Industrial Maintenance Coatings /Total: All Solvent Types</v>
          </cell>
          <cell r="D3018" t="str">
            <v>Solvent - Industrial Surface Coating &amp; Solvent Use</v>
          </cell>
          <cell r="G3018" t="str">
            <v>Solvent Utilization</v>
          </cell>
          <cell r="H3018" t="str">
            <v>Surface Coating</v>
          </cell>
          <cell r="I3018" t="str">
            <v>Industrial Maintenance Coatings</v>
          </cell>
          <cell r="J3018" t="str">
            <v>Total: All Solvent Types</v>
          </cell>
          <cell r="N3018">
            <v>40982</v>
          </cell>
        </row>
        <row r="3019">
          <cell r="A3019" t="str">
            <v>2401100001</v>
          </cell>
          <cell r="B3019" t="str">
            <v>Nonpoint</v>
          </cell>
          <cell r="C3019" t="str">
            <v>Surface Coating /Industrial Maintenance Coatings /Thinning and Clean-Up of Solvent-Based Coatings</v>
          </cell>
          <cell r="D3019" t="str">
            <v>Solvent - Industrial Surface Coating &amp; Solvent Use</v>
          </cell>
          <cell r="G3019" t="str">
            <v>Solvent Utilization</v>
          </cell>
          <cell r="H3019" t="str">
            <v>Surface Coating</v>
          </cell>
          <cell r="I3019" t="str">
            <v>Industrial Maintenance Coatings</v>
          </cell>
          <cell r="J3019" t="str">
            <v>Thinning and Clean-Up of Solvent-Based Coatings</v>
          </cell>
          <cell r="M3019">
            <v>37307</v>
          </cell>
          <cell r="N3019">
            <v>40982</v>
          </cell>
        </row>
        <row r="3020">
          <cell r="A3020" t="str">
            <v>2401100030</v>
          </cell>
          <cell r="B3020" t="str">
            <v>Nonpoint</v>
          </cell>
          <cell r="C3020" t="str">
            <v>Surface Coating /Industrial Maintenance Coatings /Acetone</v>
          </cell>
          <cell r="D3020" t="str">
            <v>Solvent - Industrial Surface Coating &amp; Solvent Use</v>
          </cell>
          <cell r="G3020" t="str">
            <v>Solvent Utilization</v>
          </cell>
          <cell r="H3020" t="str">
            <v>Surface Coating</v>
          </cell>
          <cell r="I3020" t="str">
            <v>Industrial Maintenance Coatings</v>
          </cell>
          <cell r="J3020" t="str">
            <v>Acetone</v>
          </cell>
          <cell r="L3020" t="str">
            <v>1999</v>
          </cell>
          <cell r="N3020">
            <v>40982</v>
          </cell>
        </row>
        <row r="3021">
          <cell r="A3021" t="str">
            <v>2401100055</v>
          </cell>
          <cell r="B3021" t="str">
            <v>Nonpoint</v>
          </cell>
          <cell r="C3021" t="str">
            <v>Surface Coating /Industrial Maintenance Coatings /Butyl Acetate</v>
          </cell>
          <cell r="D3021" t="str">
            <v>Solvent - Industrial Surface Coating &amp; Solvent Use</v>
          </cell>
          <cell r="G3021" t="str">
            <v>Solvent Utilization</v>
          </cell>
          <cell r="H3021" t="str">
            <v>Surface Coating</v>
          </cell>
          <cell r="I3021" t="str">
            <v>Industrial Maintenance Coatings</v>
          </cell>
          <cell r="J3021" t="str">
            <v>Butyl Acetate</v>
          </cell>
          <cell r="L3021" t="str">
            <v>1999</v>
          </cell>
          <cell r="N3021">
            <v>40982</v>
          </cell>
        </row>
        <row r="3022">
          <cell r="A3022" t="str">
            <v>2401100060</v>
          </cell>
          <cell r="B3022" t="str">
            <v>Nonpoint</v>
          </cell>
          <cell r="C3022" t="str">
            <v>Surface Coating /Industrial Maintenance Coatings /Butyl Alcohols: All Types</v>
          </cell>
          <cell r="D3022" t="str">
            <v>Solvent - Industrial Surface Coating &amp; Solvent Use</v>
          </cell>
          <cell r="G3022" t="str">
            <v>Solvent Utilization</v>
          </cell>
          <cell r="H3022" t="str">
            <v>Surface Coating</v>
          </cell>
          <cell r="I3022" t="str">
            <v>Industrial Maintenance Coatings</v>
          </cell>
          <cell r="J3022" t="str">
            <v>Butyl Alcohols: All Types</v>
          </cell>
          <cell r="L3022" t="str">
            <v>1999</v>
          </cell>
          <cell r="N3022">
            <v>40982</v>
          </cell>
        </row>
        <row r="3023">
          <cell r="A3023" t="str">
            <v>2401100065</v>
          </cell>
          <cell r="B3023" t="str">
            <v>Nonpoint</v>
          </cell>
          <cell r="C3023" t="str">
            <v>Surface Coating /Industrial Maintenance Coatings /n-Butyl Alcohol</v>
          </cell>
          <cell r="D3023" t="str">
            <v>Solvent - Industrial Surface Coating &amp; Solvent Use</v>
          </cell>
          <cell r="G3023" t="str">
            <v>Solvent Utilization</v>
          </cell>
          <cell r="H3023" t="str">
            <v>Surface Coating</v>
          </cell>
          <cell r="I3023" t="str">
            <v>Industrial Maintenance Coatings</v>
          </cell>
          <cell r="J3023" t="str">
            <v>n-Butyl Alcohol</v>
          </cell>
          <cell r="L3023" t="str">
            <v>1999</v>
          </cell>
          <cell r="N3023">
            <v>40982</v>
          </cell>
        </row>
        <row r="3024">
          <cell r="A3024" t="str">
            <v>2401100070</v>
          </cell>
          <cell r="B3024" t="str">
            <v>Nonpoint</v>
          </cell>
          <cell r="C3024" t="str">
            <v>Surface Coating /Industrial Maintenance Coatings /Isobutyl Alcohol</v>
          </cell>
          <cell r="D3024" t="str">
            <v>Solvent - Industrial Surface Coating &amp; Solvent Use</v>
          </cell>
          <cell r="G3024" t="str">
            <v>Solvent Utilization</v>
          </cell>
          <cell r="H3024" t="str">
            <v>Surface Coating</v>
          </cell>
          <cell r="I3024" t="str">
            <v>Industrial Maintenance Coatings</v>
          </cell>
          <cell r="J3024" t="str">
            <v>Isobutyl Alcohol</v>
          </cell>
          <cell r="L3024" t="str">
            <v>1999</v>
          </cell>
          <cell r="N3024">
            <v>40982</v>
          </cell>
        </row>
        <row r="3025">
          <cell r="A3025" t="str">
            <v>2401100125</v>
          </cell>
          <cell r="B3025" t="str">
            <v>Nonpoint</v>
          </cell>
          <cell r="C3025" t="str">
            <v>Surface Coating /Industrial Maintenance Coatings /Diethylene Glycol Monobutyl Ether</v>
          </cell>
          <cell r="D3025" t="str">
            <v>Solvent - Industrial Surface Coating &amp; Solvent Use</v>
          </cell>
          <cell r="G3025" t="str">
            <v>Solvent Utilization</v>
          </cell>
          <cell r="H3025" t="str">
            <v>Surface Coating</v>
          </cell>
          <cell r="I3025" t="str">
            <v>Industrial Maintenance Coatings</v>
          </cell>
          <cell r="J3025" t="str">
            <v>Diethylene Glycol Monobutyl Ether</v>
          </cell>
          <cell r="L3025" t="str">
            <v>1999</v>
          </cell>
          <cell r="N3025">
            <v>40982</v>
          </cell>
        </row>
        <row r="3026">
          <cell r="A3026" t="str">
            <v>2401100130</v>
          </cell>
          <cell r="B3026" t="str">
            <v>Nonpoint</v>
          </cell>
          <cell r="C3026" t="str">
            <v>Surface Coating /Industrial Maintenance Coatings /Diethylene Glycol Monoethyl Ether</v>
          </cell>
          <cell r="D3026" t="str">
            <v>Solvent - Industrial Surface Coating &amp; Solvent Use</v>
          </cell>
          <cell r="G3026" t="str">
            <v>Solvent Utilization</v>
          </cell>
          <cell r="H3026" t="str">
            <v>Surface Coating</v>
          </cell>
          <cell r="I3026" t="str">
            <v>Industrial Maintenance Coatings</v>
          </cell>
          <cell r="J3026" t="str">
            <v>Diethylene Glycol Monoethyl Ether</v>
          </cell>
          <cell r="L3026" t="str">
            <v>1999</v>
          </cell>
          <cell r="N3026">
            <v>40982</v>
          </cell>
        </row>
        <row r="3027">
          <cell r="A3027" t="str">
            <v>2401100135</v>
          </cell>
          <cell r="B3027" t="str">
            <v>Nonpoint</v>
          </cell>
          <cell r="C3027" t="str">
            <v>Surface Coating /Industrial Maintenance Coatings /Diethylene Glycol Monomethyl Ether</v>
          </cell>
          <cell r="D3027" t="str">
            <v>Solvent - Industrial Surface Coating &amp; Solvent Use</v>
          </cell>
          <cell r="G3027" t="str">
            <v>Solvent Utilization</v>
          </cell>
          <cell r="H3027" t="str">
            <v>Surface Coating</v>
          </cell>
          <cell r="I3027" t="str">
            <v>Industrial Maintenance Coatings</v>
          </cell>
          <cell r="J3027" t="str">
            <v>Diethylene Glycol Monomethyl Ether</v>
          </cell>
          <cell r="L3027" t="str">
            <v>1999</v>
          </cell>
          <cell r="N3027">
            <v>40982</v>
          </cell>
        </row>
        <row r="3028">
          <cell r="A3028" t="str">
            <v>2401100170</v>
          </cell>
          <cell r="B3028" t="str">
            <v>Nonpoint</v>
          </cell>
          <cell r="C3028" t="str">
            <v>Surface Coating /Industrial Maintenance Coatings /Ethyl Acetate</v>
          </cell>
          <cell r="D3028" t="str">
            <v>Solvent - Industrial Surface Coating &amp; Solvent Use</v>
          </cell>
          <cell r="G3028" t="str">
            <v>Solvent Utilization</v>
          </cell>
          <cell r="H3028" t="str">
            <v>Surface Coating</v>
          </cell>
          <cell r="I3028" t="str">
            <v>Industrial Maintenance Coatings</v>
          </cell>
          <cell r="J3028" t="str">
            <v>Ethyl Acetate</v>
          </cell>
          <cell r="L3028" t="str">
            <v>1999</v>
          </cell>
          <cell r="N3028">
            <v>40982</v>
          </cell>
        </row>
        <row r="3029">
          <cell r="A3029" t="str">
            <v>2401100200</v>
          </cell>
          <cell r="B3029" t="str">
            <v>Nonpoint</v>
          </cell>
          <cell r="C3029" t="str">
            <v>Surface Coating /Industrial Maintenance Coatings /Ethylene Glycol Monoethyl Ether (2-Ethoxyethanol)</v>
          </cell>
          <cell r="D3029" t="str">
            <v>Solvent - Industrial Surface Coating &amp; Solvent Use</v>
          </cell>
          <cell r="G3029" t="str">
            <v>Solvent Utilization</v>
          </cell>
          <cell r="H3029" t="str">
            <v>Surface Coating</v>
          </cell>
          <cell r="I3029" t="str">
            <v>Industrial Maintenance Coatings</v>
          </cell>
          <cell r="J3029" t="str">
            <v>Ethylene Glycol Monoethyl Ether (2-Ethoxyethanol)</v>
          </cell>
          <cell r="L3029" t="str">
            <v>1999</v>
          </cell>
          <cell r="N3029">
            <v>40982</v>
          </cell>
        </row>
        <row r="3030">
          <cell r="A3030" t="str">
            <v>2401100210</v>
          </cell>
          <cell r="B3030" t="str">
            <v>Nonpoint</v>
          </cell>
          <cell r="C3030" t="str">
            <v>Surface Coating /Industrial Maintenance Coatings /Ethylene Glycol Monomethyl Ether (2-Methoxyethanol)</v>
          </cell>
          <cell r="D3030" t="str">
            <v>Solvent - Industrial Surface Coating &amp; Solvent Use</v>
          </cell>
          <cell r="G3030" t="str">
            <v>Solvent Utilization</v>
          </cell>
          <cell r="H3030" t="str">
            <v>Surface Coating</v>
          </cell>
          <cell r="I3030" t="str">
            <v>Industrial Maintenance Coatings</v>
          </cell>
          <cell r="J3030" t="str">
            <v>Ethylene Glycol Monomethyl Ether (2-Methoxyethanol)</v>
          </cell>
          <cell r="L3030" t="str">
            <v>1999</v>
          </cell>
          <cell r="N3030">
            <v>40982</v>
          </cell>
        </row>
        <row r="3031">
          <cell r="A3031" t="str">
            <v>2401100215</v>
          </cell>
          <cell r="B3031" t="str">
            <v>Nonpoint</v>
          </cell>
          <cell r="C3031" t="str">
            <v>Surface Coating /Industrial Maintenance Coatings /Ethylene Glycol Monobutyl Ether (2-Butoxyethanol)</v>
          </cell>
          <cell r="D3031" t="str">
            <v>Solvent - Industrial Surface Coating &amp; Solvent Use</v>
          </cell>
          <cell r="G3031" t="str">
            <v>Solvent Utilization</v>
          </cell>
          <cell r="H3031" t="str">
            <v>Surface Coating</v>
          </cell>
          <cell r="I3031" t="str">
            <v>Industrial Maintenance Coatings</v>
          </cell>
          <cell r="J3031" t="str">
            <v>Ethylene Glycol Monobutyl Ether (2-Butoxyethanol)</v>
          </cell>
          <cell r="L3031" t="str">
            <v>1999</v>
          </cell>
          <cell r="N3031">
            <v>40982</v>
          </cell>
        </row>
        <row r="3032">
          <cell r="A3032" t="str">
            <v>2401100235</v>
          </cell>
          <cell r="B3032" t="str">
            <v>Nonpoint</v>
          </cell>
          <cell r="C3032" t="str">
            <v>Surface Coating /Industrial Maintenance Coatings /Glycol Ethers: All Types</v>
          </cell>
          <cell r="D3032" t="str">
            <v>Solvent - Industrial Surface Coating &amp; Solvent Use</v>
          </cell>
          <cell r="G3032" t="str">
            <v>Solvent Utilization</v>
          </cell>
          <cell r="H3032" t="str">
            <v>Surface Coating</v>
          </cell>
          <cell r="I3032" t="str">
            <v>Industrial Maintenance Coatings</v>
          </cell>
          <cell r="J3032" t="str">
            <v>Glycol Ethers: All Types</v>
          </cell>
          <cell r="L3032" t="str">
            <v>1999</v>
          </cell>
          <cell r="N3032">
            <v>40982</v>
          </cell>
        </row>
        <row r="3033">
          <cell r="A3033" t="str">
            <v>2401100250</v>
          </cell>
          <cell r="B3033" t="str">
            <v>Nonpoint</v>
          </cell>
          <cell r="C3033" t="str">
            <v>Surface Coating /Industrial Maintenance Coatings /Isopropanol</v>
          </cell>
          <cell r="D3033" t="str">
            <v>Solvent - Industrial Surface Coating &amp; Solvent Use</v>
          </cell>
          <cell r="G3033" t="str">
            <v>Solvent Utilization</v>
          </cell>
          <cell r="H3033" t="str">
            <v>Surface Coating</v>
          </cell>
          <cell r="I3033" t="str">
            <v>Industrial Maintenance Coatings</v>
          </cell>
          <cell r="J3033" t="str">
            <v>Isopropanol</v>
          </cell>
          <cell r="L3033" t="str">
            <v>1999</v>
          </cell>
          <cell r="N3033">
            <v>40982</v>
          </cell>
        </row>
        <row r="3034">
          <cell r="A3034" t="str">
            <v>2401100275</v>
          </cell>
          <cell r="B3034" t="str">
            <v>Nonpoint</v>
          </cell>
          <cell r="C3034" t="str">
            <v>Surface Coating /Industrial Maintenance Coatings /Methyl Ethyl Ketone</v>
          </cell>
          <cell r="D3034" t="str">
            <v>Solvent - Industrial Surface Coating &amp; Solvent Use</v>
          </cell>
          <cell r="G3034" t="str">
            <v>Solvent Utilization</v>
          </cell>
          <cell r="H3034" t="str">
            <v>Surface Coating</v>
          </cell>
          <cell r="I3034" t="str">
            <v>Industrial Maintenance Coatings</v>
          </cell>
          <cell r="J3034" t="str">
            <v>Methyl Ethyl Ketone</v>
          </cell>
          <cell r="L3034" t="str">
            <v>1999</v>
          </cell>
          <cell r="N3034">
            <v>40982</v>
          </cell>
        </row>
        <row r="3035">
          <cell r="A3035" t="str">
            <v>2401100285</v>
          </cell>
          <cell r="B3035" t="str">
            <v>Nonpoint</v>
          </cell>
          <cell r="C3035" t="str">
            <v>Surface Coating /Industrial Maintenance Coatings /Methyl Isobutyl Ketone</v>
          </cell>
          <cell r="D3035" t="str">
            <v>Solvent - Industrial Surface Coating &amp; Solvent Use</v>
          </cell>
          <cell r="G3035" t="str">
            <v>Solvent Utilization</v>
          </cell>
          <cell r="H3035" t="str">
            <v>Surface Coating</v>
          </cell>
          <cell r="I3035" t="str">
            <v>Industrial Maintenance Coatings</v>
          </cell>
          <cell r="J3035" t="str">
            <v>Methyl Isobutyl Ketone</v>
          </cell>
          <cell r="L3035" t="str">
            <v>1999</v>
          </cell>
          <cell r="N3035">
            <v>40982</v>
          </cell>
        </row>
        <row r="3036">
          <cell r="A3036" t="str">
            <v>2401100370</v>
          </cell>
          <cell r="B3036" t="str">
            <v>Nonpoint</v>
          </cell>
          <cell r="C3036" t="str">
            <v>Surface Coating /Industrial Maintenance Coatings /Special Naphthas</v>
          </cell>
          <cell r="D3036" t="str">
            <v>Solvent - Industrial Surface Coating &amp; Solvent Use</v>
          </cell>
          <cell r="G3036" t="str">
            <v>Solvent Utilization</v>
          </cell>
          <cell r="H3036" t="str">
            <v>Surface Coating</v>
          </cell>
          <cell r="I3036" t="str">
            <v>Industrial Maintenance Coatings</v>
          </cell>
          <cell r="J3036" t="str">
            <v>Special Naphthas</v>
          </cell>
          <cell r="L3036" t="str">
            <v>1999</v>
          </cell>
          <cell r="N3036">
            <v>40982</v>
          </cell>
        </row>
        <row r="3037">
          <cell r="A3037" t="str">
            <v>2401100999</v>
          </cell>
          <cell r="B3037" t="str">
            <v>Nonpoint</v>
          </cell>
          <cell r="C3037" t="str">
            <v>Surface Coating /Industrial Maintenance Coatings /Solvents: NEC</v>
          </cell>
          <cell r="D3037" t="str">
            <v>Solvent - Industrial Surface Coating &amp; Solvent Use</v>
          </cell>
          <cell r="G3037" t="str">
            <v>Solvent Utilization</v>
          </cell>
          <cell r="H3037" t="str">
            <v>Surface Coating</v>
          </cell>
          <cell r="I3037" t="str">
            <v>Industrial Maintenance Coatings</v>
          </cell>
          <cell r="J3037" t="str">
            <v>Solvents: NEC</v>
          </cell>
          <cell r="L3037" t="str">
            <v>1999</v>
          </cell>
          <cell r="N3037">
            <v>40982</v>
          </cell>
        </row>
        <row r="3038">
          <cell r="A3038" t="str">
            <v>2401200000</v>
          </cell>
          <cell r="B3038" t="str">
            <v>Nonpoint</v>
          </cell>
          <cell r="C3038" t="str">
            <v>Surface Coating /Other Special Purpose Coatings /Total: All Solvent Types</v>
          </cell>
          <cell r="D3038" t="str">
            <v>Solvent - Industrial Surface Coating &amp; Solvent Use</v>
          </cell>
          <cell r="G3038" t="str">
            <v>Solvent Utilization</v>
          </cell>
          <cell r="H3038" t="str">
            <v>Surface Coating</v>
          </cell>
          <cell r="I3038" t="str">
            <v>Other Special Purpose Coatings</v>
          </cell>
          <cell r="J3038" t="str">
            <v>Total: All Solvent Types</v>
          </cell>
          <cell r="N3038">
            <v>40982</v>
          </cell>
        </row>
        <row r="3039">
          <cell r="A3039" t="str">
            <v>2401200030</v>
          </cell>
          <cell r="B3039" t="str">
            <v>Nonpoint</v>
          </cell>
          <cell r="C3039" t="str">
            <v>Surface Coating /Other Special Purpose Coatings /Acetone</v>
          </cell>
          <cell r="D3039" t="str">
            <v>Solvent - Industrial Surface Coating &amp; Solvent Use</v>
          </cell>
          <cell r="G3039" t="str">
            <v>Solvent Utilization</v>
          </cell>
          <cell r="H3039" t="str">
            <v>Surface Coating</v>
          </cell>
          <cell r="I3039" t="str">
            <v>Other Special Purpose Coatings</v>
          </cell>
          <cell r="J3039" t="str">
            <v>Acetone</v>
          </cell>
          <cell r="L3039" t="str">
            <v>1999</v>
          </cell>
          <cell r="N3039">
            <v>40982</v>
          </cell>
        </row>
        <row r="3040">
          <cell r="A3040" t="str">
            <v>2401200055</v>
          </cell>
          <cell r="B3040" t="str">
            <v>Nonpoint</v>
          </cell>
          <cell r="C3040" t="str">
            <v>Surface Coating /Other Special Purpose Coatings /Butyl Acetate</v>
          </cell>
          <cell r="D3040" t="str">
            <v>Solvent - Industrial Surface Coating &amp; Solvent Use</v>
          </cell>
          <cell r="G3040" t="str">
            <v>Solvent Utilization</v>
          </cell>
          <cell r="H3040" t="str">
            <v>Surface Coating</v>
          </cell>
          <cell r="I3040" t="str">
            <v>Other Special Purpose Coatings</v>
          </cell>
          <cell r="J3040" t="str">
            <v>Butyl Acetate</v>
          </cell>
          <cell r="L3040" t="str">
            <v>1999</v>
          </cell>
          <cell r="N3040">
            <v>40982</v>
          </cell>
        </row>
        <row r="3041">
          <cell r="A3041" t="str">
            <v>2401200060</v>
          </cell>
          <cell r="B3041" t="str">
            <v>Nonpoint</v>
          </cell>
          <cell r="C3041" t="str">
            <v>Surface Coating /Other Special Purpose Coatings /Butyl Alcohols: All Types</v>
          </cell>
          <cell r="D3041" t="str">
            <v>Solvent - Industrial Surface Coating &amp; Solvent Use</v>
          </cell>
          <cell r="G3041" t="str">
            <v>Solvent Utilization</v>
          </cell>
          <cell r="H3041" t="str">
            <v>Surface Coating</v>
          </cell>
          <cell r="I3041" t="str">
            <v>Other Special Purpose Coatings</v>
          </cell>
          <cell r="J3041" t="str">
            <v>Butyl Alcohols: All Types</v>
          </cell>
          <cell r="L3041" t="str">
            <v>1999</v>
          </cell>
          <cell r="N3041">
            <v>40982</v>
          </cell>
        </row>
        <row r="3042">
          <cell r="A3042" t="str">
            <v>2401200065</v>
          </cell>
          <cell r="B3042" t="str">
            <v>Nonpoint</v>
          </cell>
          <cell r="C3042" t="str">
            <v>Surface Coating /Other Special Purpose Coatings /n-Butyl Alcohol</v>
          </cell>
          <cell r="D3042" t="str">
            <v>Solvent - Industrial Surface Coating &amp; Solvent Use</v>
          </cell>
          <cell r="G3042" t="str">
            <v>Solvent Utilization</v>
          </cell>
          <cell r="H3042" t="str">
            <v>Surface Coating</v>
          </cell>
          <cell r="I3042" t="str">
            <v>Other Special Purpose Coatings</v>
          </cell>
          <cell r="J3042" t="str">
            <v>n-Butyl Alcohol</v>
          </cell>
          <cell r="L3042" t="str">
            <v>1999</v>
          </cell>
          <cell r="N3042">
            <v>40982</v>
          </cell>
        </row>
        <row r="3043">
          <cell r="A3043" t="str">
            <v>2401200070</v>
          </cell>
          <cell r="B3043" t="str">
            <v>Nonpoint</v>
          </cell>
          <cell r="C3043" t="str">
            <v>Surface Coating /Other Special Purpose Coatings /Isobutyl Alcohol</v>
          </cell>
          <cell r="D3043" t="str">
            <v>Solvent - Industrial Surface Coating &amp; Solvent Use</v>
          </cell>
          <cell r="G3043" t="str">
            <v>Solvent Utilization</v>
          </cell>
          <cell r="H3043" t="str">
            <v>Surface Coating</v>
          </cell>
          <cell r="I3043" t="str">
            <v>Other Special Purpose Coatings</v>
          </cell>
          <cell r="J3043" t="str">
            <v>Isobutyl Alcohol</v>
          </cell>
          <cell r="L3043" t="str">
            <v>1999</v>
          </cell>
          <cell r="N3043">
            <v>40982</v>
          </cell>
        </row>
        <row r="3044">
          <cell r="A3044" t="str">
            <v>2401200125</v>
          </cell>
          <cell r="B3044" t="str">
            <v>Nonpoint</v>
          </cell>
          <cell r="C3044" t="str">
            <v>Surface Coating /Other Special Purpose Coatings /Diethylene Glycol Monobutyl Ether</v>
          </cell>
          <cell r="D3044" t="str">
            <v>Solvent - Industrial Surface Coating &amp; Solvent Use</v>
          </cell>
          <cell r="G3044" t="str">
            <v>Solvent Utilization</v>
          </cell>
          <cell r="H3044" t="str">
            <v>Surface Coating</v>
          </cell>
          <cell r="I3044" t="str">
            <v>Other Special Purpose Coatings</v>
          </cell>
          <cell r="J3044" t="str">
            <v>Diethylene Glycol Monobutyl Ether</v>
          </cell>
          <cell r="L3044" t="str">
            <v>1999</v>
          </cell>
          <cell r="N3044">
            <v>40982</v>
          </cell>
        </row>
        <row r="3045">
          <cell r="A3045" t="str">
            <v>2401200130</v>
          </cell>
          <cell r="B3045" t="str">
            <v>Nonpoint</v>
          </cell>
          <cell r="C3045" t="str">
            <v>Surface Coating /Other Special Purpose Coatings /Diethylene Glycol Monoethyl Ether</v>
          </cell>
          <cell r="D3045" t="str">
            <v>Solvent - Industrial Surface Coating &amp; Solvent Use</v>
          </cell>
          <cell r="G3045" t="str">
            <v>Solvent Utilization</v>
          </cell>
          <cell r="H3045" t="str">
            <v>Surface Coating</v>
          </cell>
          <cell r="I3045" t="str">
            <v>Other Special Purpose Coatings</v>
          </cell>
          <cell r="J3045" t="str">
            <v>Diethylene Glycol Monoethyl Ether</v>
          </cell>
          <cell r="L3045" t="str">
            <v>1999</v>
          </cell>
          <cell r="N3045">
            <v>40982</v>
          </cell>
        </row>
        <row r="3046">
          <cell r="A3046" t="str">
            <v>2401200135</v>
          </cell>
          <cell r="B3046" t="str">
            <v>Nonpoint</v>
          </cell>
          <cell r="C3046" t="str">
            <v>Surface Coating /Other Special Purpose Coatings /Diethylene Glycol Monomethyl Ether</v>
          </cell>
          <cell r="D3046" t="str">
            <v>Solvent - Industrial Surface Coating &amp; Solvent Use</v>
          </cell>
          <cell r="G3046" t="str">
            <v>Solvent Utilization</v>
          </cell>
          <cell r="H3046" t="str">
            <v>Surface Coating</v>
          </cell>
          <cell r="I3046" t="str">
            <v>Other Special Purpose Coatings</v>
          </cell>
          <cell r="J3046" t="str">
            <v>Diethylene Glycol Monomethyl Ether</v>
          </cell>
          <cell r="L3046" t="str">
            <v>1999</v>
          </cell>
          <cell r="N3046">
            <v>40982</v>
          </cell>
        </row>
        <row r="3047">
          <cell r="A3047" t="str">
            <v>2401200170</v>
          </cell>
          <cell r="B3047" t="str">
            <v>Nonpoint</v>
          </cell>
          <cell r="C3047" t="str">
            <v>Surface Coating /Other Special Purpose Coatings /Ethyl Acetate</v>
          </cell>
          <cell r="D3047" t="str">
            <v>Solvent - Industrial Surface Coating &amp; Solvent Use</v>
          </cell>
          <cell r="G3047" t="str">
            <v>Solvent Utilization</v>
          </cell>
          <cell r="H3047" t="str">
            <v>Surface Coating</v>
          </cell>
          <cell r="I3047" t="str">
            <v>Other Special Purpose Coatings</v>
          </cell>
          <cell r="J3047" t="str">
            <v>Ethyl Acetate</v>
          </cell>
          <cell r="L3047" t="str">
            <v>1999</v>
          </cell>
          <cell r="N3047">
            <v>40982</v>
          </cell>
        </row>
        <row r="3048">
          <cell r="A3048" t="str">
            <v>2401200200</v>
          </cell>
          <cell r="B3048" t="str">
            <v>Nonpoint</v>
          </cell>
          <cell r="C3048" t="str">
            <v>Surface Coating /Other Special Purpose Coatings /Ethylene Glycol Monoethyl Ether (2-Ethoxyethanol)</v>
          </cell>
          <cell r="D3048" t="str">
            <v>Solvent - Industrial Surface Coating &amp; Solvent Use</v>
          </cell>
          <cell r="G3048" t="str">
            <v>Solvent Utilization</v>
          </cell>
          <cell r="H3048" t="str">
            <v>Surface Coating</v>
          </cell>
          <cell r="I3048" t="str">
            <v>Other Special Purpose Coatings</v>
          </cell>
          <cell r="J3048" t="str">
            <v>Ethylene Glycol Monoethyl Ether (2-Ethoxyethanol)</v>
          </cell>
          <cell r="L3048" t="str">
            <v>1999</v>
          </cell>
          <cell r="N3048">
            <v>40982</v>
          </cell>
        </row>
        <row r="3049">
          <cell r="A3049" t="str">
            <v>2401200210</v>
          </cell>
          <cell r="B3049" t="str">
            <v>Nonpoint</v>
          </cell>
          <cell r="C3049" t="str">
            <v>Surface Coating /Other Special Purpose Coatings /Ethylene Glycol Monomethyl Ether (2-Methoxyethanol)</v>
          </cell>
          <cell r="D3049" t="str">
            <v>Solvent - Industrial Surface Coating &amp; Solvent Use</v>
          </cell>
          <cell r="G3049" t="str">
            <v>Solvent Utilization</v>
          </cell>
          <cell r="H3049" t="str">
            <v>Surface Coating</v>
          </cell>
          <cell r="I3049" t="str">
            <v>Other Special Purpose Coatings</v>
          </cell>
          <cell r="J3049" t="str">
            <v>Ethylene Glycol Monomethyl Ether (2-Methoxyethanol)</v>
          </cell>
          <cell r="L3049" t="str">
            <v>1999</v>
          </cell>
          <cell r="N3049">
            <v>40982</v>
          </cell>
        </row>
        <row r="3050">
          <cell r="A3050" t="str">
            <v>2401200215</v>
          </cell>
          <cell r="B3050" t="str">
            <v>Nonpoint</v>
          </cell>
          <cell r="C3050" t="str">
            <v>Surface Coating /Other Special Purpose Coatings /Ethylene Glycol Monobutyl Ether (2-Butoxyethanol)</v>
          </cell>
          <cell r="D3050" t="str">
            <v>Solvent - Industrial Surface Coating &amp; Solvent Use</v>
          </cell>
          <cell r="G3050" t="str">
            <v>Solvent Utilization</v>
          </cell>
          <cell r="H3050" t="str">
            <v>Surface Coating</v>
          </cell>
          <cell r="I3050" t="str">
            <v>Other Special Purpose Coatings</v>
          </cell>
          <cell r="J3050" t="str">
            <v>Ethylene Glycol Monobutyl Ether (2-Butoxyethanol)</v>
          </cell>
          <cell r="L3050" t="str">
            <v>1999</v>
          </cell>
          <cell r="N3050">
            <v>40982</v>
          </cell>
        </row>
        <row r="3051">
          <cell r="A3051" t="str">
            <v>2401200235</v>
          </cell>
          <cell r="B3051" t="str">
            <v>Nonpoint</v>
          </cell>
          <cell r="C3051" t="str">
            <v>Surface Coating /Other Special Purpose Coatings /Glycol Ethers: All Types</v>
          </cell>
          <cell r="D3051" t="str">
            <v>Solvent - Industrial Surface Coating &amp; Solvent Use</v>
          </cell>
          <cell r="G3051" t="str">
            <v>Solvent Utilization</v>
          </cell>
          <cell r="H3051" t="str">
            <v>Surface Coating</v>
          </cell>
          <cell r="I3051" t="str">
            <v>Other Special Purpose Coatings</v>
          </cell>
          <cell r="J3051" t="str">
            <v>Glycol Ethers: All Types</v>
          </cell>
          <cell r="L3051" t="str">
            <v>1999</v>
          </cell>
          <cell r="N3051">
            <v>40982</v>
          </cell>
        </row>
        <row r="3052">
          <cell r="A3052" t="str">
            <v>2401200250</v>
          </cell>
          <cell r="B3052" t="str">
            <v>Nonpoint</v>
          </cell>
          <cell r="C3052" t="str">
            <v>Surface Coating /Other Special Purpose Coatings /Isopropanol</v>
          </cell>
          <cell r="D3052" t="str">
            <v>Solvent - Industrial Surface Coating &amp; Solvent Use</v>
          </cell>
          <cell r="G3052" t="str">
            <v>Solvent Utilization</v>
          </cell>
          <cell r="H3052" t="str">
            <v>Surface Coating</v>
          </cell>
          <cell r="I3052" t="str">
            <v>Other Special Purpose Coatings</v>
          </cell>
          <cell r="J3052" t="str">
            <v>Isopropanol</v>
          </cell>
          <cell r="L3052" t="str">
            <v>1999</v>
          </cell>
          <cell r="N3052">
            <v>40982</v>
          </cell>
        </row>
        <row r="3053">
          <cell r="A3053" t="str">
            <v>2401200275</v>
          </cell>
          <cell r="B3053" t="str">
            <v>Nonpoint</v>
          </cell>
          <cell r="C3053" t="str">
            <v>Surface Coating /Other Special Purpose Coatings /Methyl Ethyl Ketone</v>
          </cell>
          <cell r="D3053" t="str">
            <v>Solvent - Industrial Surface Coating &amp; Solvent Use</v>
          </cell>
          <cell r="G3053" t="str">
            <v>Solvent Utilization</v>
          </cell>
          <cell r="H3053" t="str">
            <v>Surface Coating</v>
          </cell>
          <cell r="I3053" t="str">
            <v>Other Special Purpose Coatings</v>
          </cell>
          <cell r="J3053" t="str">
            <v>Methyl Ethyl Ketone</v>
          </cell>
          <cell r="L3053" t="str">
            <v>1999</v>
          </cell>
          <cell r="N3053">
            <v>40982</v>
          </cell>
        </row>
        <row r="3054">
          <cell r="A3054" t="str">
            <v>2401200285</v>
          </cell>
          <cell r="B3054" t="str">
            <v>Nonpoint</v>
          </cell>
          <cell r="C3054" t="str">
            <v>Surface Coating /Other Special Purpose Coatings /Methyl Isobutyl Ketone</v>
          </cell>
          <cell r="D3054" t="str">
            <v>Solvent - Industrial Surface Coating &amp; Solvent Use</v>
          </cell>
          <cell r="G3054" t="str">
            <v>Solvent Utilization</v>
          </cell>
          <cell r="H3054" t="str">
            <v>Surface Coating</v>
          </cell>
          <cell r="I3054" t="str">
            <v>Other Special Purpose Coatings</v>
          </cell>
          <cell r="J3054" t="str">
            <v>Methyl Isobutyl Ketone</v>
          </cell>
          <cell r="L3054" t="str">
            <v>1999</v>
          </cell>
          <cell r="N3054">
            <v>40982</v>
          </cell>
        </row>
        <row r="3055">
          <cell r="A3055" t="str">
            <v>2401200370</v>
          </cell>
          <cell r="B3055" t="str">
            <v>Nonpoint</v>
          </cell>
          <cell r="C3055" t="str">
            <v>Surface Coating /Other Special Purpose Coatings /Special Naphthas</v>
          </cell>
          <cell r="D3055" t="str">
            <v>Solvent - Industrial Surface Coating &amp; Solvent Use</v>
          </cell>
          <cell r="G3055" t="str">
            <v>Solvent Utilization</v>
          </cell>
          <cell r="H3055" t="str">
            <v>Surface Coating</v>
          </cell>
          <cell r="I3055" t="str">
            <v>Other Special Purpose Coatings</v>
          </cell>
          <cell r="J3055" t="str">
            <v>Special Naphthas</v>
          </cell>
          <cell r="L3055" t="str">
            <v>1999</v>
          </cell>
          <cell r="N3055">
            <v>40982</v>
          </cell>
        </row>
        <row r="3056">
          <cell r="A3056" t="str">
            <v>2401200999</v>
          </cell>
          <cell r="B3056" t="str">
            <v>Nonpoint</v>
          </cell>
          <cell r="C3056" t="str">
            <v>Surface Coating /Other Special Purpose Coatings /Solvents: NEC</v>
          </cell>
          <cell r="D3056" t="str">
            <v>Solvent - Industrial Surface Coating &amp; Solvent Use</v>
          </cell>
          <cell r="G3056" t="str">
            <v>Solvent Utilization</v>
          </cell>
          <cell r="H3056" t="str">
            <v>Surface Coating</v>
          </cell>
          <cell r="I3056" t="str">
            <v>Other Special Purpose Coatings</v>
          </cell>
          <cell r="J3056" t="str">
            <v>Solvents: NEC</v>
          </cell>
          <cell r="L3056" t="str">
            <v>1999</v>
          </cell>
          <cell r="N3056">
            <v>40982</v>
          </cell>
        </row>
        <row r="3057">
          <cell r="A3057" t="str">
            <v>2401990000</v>
          </cell>
          <cell r="B3057" t="str">
            <v>Nonpoint</v>
          </cell>
          <cell r="C3057" t="str">
            <v>Surface Coating /All Surface Coating Categories /Total: All Solvent Types</v>
          </cell>
          <cell r="D3057" t="str">
            <v>Solvent - Industrial Surface Coating &amp; Solvent Use</v>
          </cell>
          <cell r="G3057" t="str">
            <v>Solvent Utilization</v>
          </cell>
          <cell r="H3057" t="str">
            <v>Surface Coating</v>
          </cell>
          <cell r="I3057" t="str">
            <v>All Surface Coating Categories</v>
          </cell>
          <cell r="J3057" t="str">
            <v>Total: All Solvent Types</v>
          </cell>
          <cell r="L3057" t="str">
            <v>2005</v>
          </cell>
          <cell r="N3057">
            <v>40982</v>
          </cell>
        </row>
        <row r="3058">
          <cell r="A3058" t="str">
            <v>2401990030</v>
          </cell>
          <cell r="B3058" t="str">
            <v>Nonpoint</v>
          </cell>
          <cell r="C3058" t="str">
            <v>Surface Coating /All Surface Coating Categories /Acetone</v>
          </cell>
          <cell r="D3058" t="str">
            <v>Solvent - Industrial Surface Coating &amp; Solvent Use</v>
          </cell>
          <cell r="G3058" t="str">
            <v>Solvent Utilization</v>
          </cell>
          <cell r="H3058" t="str">
            <v>Surface Coating</v>
          </cell>
          <cell r="I3058" t="str">
            <v>All Surface Coating Categories</v>
          </cell>
          <cell r="J3058" t="str">
            <v>Acetone</v>
          </cell>
          <cell r="L3058" t="str">
            <v>1999</v>
          </cell>
          <cell r="N3058">
            <v>40982</v>
          </cell>
        </row>
        <row r="3059">
          <cell r="A3059" t="str">
            <v>2401990055</v>
          </cell>
          <cell r="B3059" t="str">
            <v>Nonpoint</v>
          </cell>
          <cell r="C3059" t="str">
            <v>Surface Coating /All Surface Coating Categories /Butyl Acetate</v>
          </cell>
          <cell r="D3059" t="str">
            <v>Solvent - Industrial Surface Coating &amp; Solvent Use</v>
          </cell>
          <cell r="G3059" t="str">
            <v>Solvent Utilization</v>
          </cell>
          <cell r="H3059" t="str">
            <v>Surface Coating</v>
          </cell>
          <cell r="I3059" t="str">
            <v>All Surface Coating Categories</v>
          </cell>
          <cell r="J3059" t="str">
            <v>Butyl Acetate</v>
          </cell>
          <cell r="L3059" t="str">
            <v>1999</v>
          </cell>
          <cell r="N3059">
            <v>40982</v>
          </cell>
        </row>
        <row r="3060">
          <cell r="A3060" t="str">
            <v>2401990060</v>
          </cell>
          <cell r="B3060" t="str">
            <v>Nonpoint</v>
          </cell>
          <cell r="C3060" t="str">
            <v>Surface Coating /All Surface Coating Categories /Butyl Alcohols: All Types</v>
          </cell>
          <cell r="D3060" t="str">
            <v>Solvent - Industrial Surface Coating &amp; Solvent Use</v>
          </cell>
          <cell r="G3060" t="str">
            <v>Solvent Utilization</v>
          </cell>
          <cell r="H3060" t="str">
            <v>Surface Coating</v>
          </cell>
          <cell r="I3060" t="str">
            <v>All Surface Coating Categories</v>
          </cell>
          <cell r="J3060" t="str">
            <v>Butyl Alcohols: All Types</v>
          </cell>
          <cell r="L3060" t="str">
            <v>1999</v>
          </cell>
          <cell r="N3060">
            <v>40982</v>
          </cell>
        </row>
        <row r="3061">
          <cell r="A3061" t="str">
            <v>2401990065</v>
          </cell>
          <cell r="B3061" t="str">
            <v>Nonpoint</v>
          </cell>
          <cell r="C3061" t="str">
            <v>Surface Coating /All Surface Coating Categories /n-Butyl Alcohol</v>
          </cell>
          <cell r="D3061" t="str">
            <v>Solvent - Industrial Surface Coating &amp; Solvent Use</v>
          </cell>
          <cell r="G3061" t="str">
            <v>Solvent Utilization</v>
          </cell>
          <cell r="H3061" t="str">
            <v>Surface Coating</v>
          </cell>
          <cell r="I3061" t="str">
            <v>All Surface Coating Categories</v>
          </cell>
          <cell r="J3061" t="str">
            <v>n-Butyl Alcohol</v>
          </cell>
          <cell r="L3061" t="str">
            <v>1999</v>
          </cell>
          <cell r="N3061">
            <v>40982</v>
          </cell>
        </row>
        <row r="3062">
          <cell r="A3062" t="str">
            <v>2401990070</v>
          </cell>
          <cell r="B3062" t="str">
            <v>Nonpoint</v>
          </cell>
          <cell r="C3062" t="str">
            <v>Surface Coating /All Surface Coating Categories /Isobutyl Alcohol</v>
          </cell>
          <cell r="D3062" t="str">
            <v>Solvent - Industrial Surface Coating &amp; Solvent Use</v>
          </cell>
          <cell r="G3062" t="str">
            <v>Solvent Utilization</v>
          </cell>
          <cell r="H3062" t="str">
            <v>Surface Coating</v>
          </cell>
          <cell r="I3062" t="str">
            <v>All Surface Coating Categories</v>
          </cell>
          <cell r="J3062" t="str">
            <v>Isobutyl Alcohol</v>
          </cell>
          <cell r="L3062" t="str">
            <v>1999</v>
          </cell>
          <cell r="N3062">
            <v>40982</v>
          </cell>
        </row>
        <row r="3063">
          <cell r="A3063" t="str">
            <v>2401990125</v>
          </cell>
          <cell r="B3063" t="str">
            <v>Nonpoint</v>
          </cell>
          <cell r="C3063" t="str">
            <v>Surface Coating /All Surface Coating Categories /Diethylene Glycol Monobutyl Ether</v>
          </cell>
          <cell r="D3063" t="str">
            <v>Solvent - Industrial Surface Coating &amp; Solvent Use</v>
          </cell>
          <cell r="G3063" t="str">
            <v>Solvent Utilization</v>
          </cell>
          <cell r="H3063" t="str">
            <v>Surface Coating</v>
          </cell>
          <cell r="I3063" t="str">
            <v>All Surface Coating Categories</v>
          </cell>
          <cell r="J3063" t="str">
            <v>Diethylene Glycol Monobutyl Ether</v>
          </cell>
          <cell r="L3063" t="str">
            <v>1999</v>
          </cell>
          <cell r="N3063">
            <v>40982</v>
          </cell>
        </row>
        <row r="3064">
          <cell r="A3064" t="str">
            <v>2401990130</v>
          </cell>
          <cell r="B3064" t="str">
            <v>Nonpoint</v>
          </cell>
          <cell r="C3064" t="str">
            <v>Surface Coating /All Surface Coating Categories /Diethylene Glycol Monoethyl Ether</v>
          </cell>
          <cell r="D3064" t="str">
            <v>Solvent - Industrial Surface Coating &amp; Solvent Use</v>
          </cell>
          <cell r="G3064" t="str">
            <v>Solvent Utilization</v>
          </cell>
          <cell r="H3064" t="str">
            <v>Surface Coating</v>
          </cell>
          <cell r="I3064" t="str">
            <v>All Surface Coating Categories</v>
          </cell>
          <cell r="J3064" t="str">
            <v>Diethylene Glycol Monoethyl Ether</v>
          </cell>
          <cell r="L3064" t="str">
            <v>1999</v>
          </cell>
          <cell r="N3064">
            <v>40982</v>
          </cell>
        </row>
        <row r="3065">
          <cell r="A3065" t="str">
            <v>2401990135</v>
          </cell>
          <cell r="B3065" t="str">
            <v>Nonpoint</v>
          </cell>
          <cell r="C3065" t="str">
            <v>Surface Coating /All Surface Coating Categories /Diethylene Glycol Monomethyl Ether</v>
          </cell>
          <cell r="D3065" t="str">
            <v>Solvent - Industrial Surface Coating &amp; Solvent Use</v>
          </cell>
          <cell r="G3065" t="str">
            <v>Solvent Utilization</v>
          </cell>
          <cell r="H3065" t="str">
            <v>Surface Coating</v>
          </cell>
          <cell r="I3065" t="str">
            <v>All Surface Coating Categories</v>
          </cell>
          <cell r="J3065" t="str">
            <v>Diethylene Glycol Monomethyl Ether</v>
          </cell>
          <cell r="L3065" t="str">
            <v>1999</v>
          </cell>
          <cell r="N3065">
            <v>40982</v>
          </cell>
        </row>
        <row r="3066">
          <cell r="A3066" t="str">
            <v>2401990170</v>
          </cell>
          <cell r="B3066" t="str">
            <v>Nonpoint</v>
          </cell>
          <cell r="C3066" t="str">
            <v>Surface Coating /All Surface Coating Categories /Ethyl Acetate</v>
          </cell>
          <cell r="D3066" t="str">
            <v>Solvent - Industrial Surface Coating &amp; Solvent Use</v>
          </cell>
          <cell r="G3066" t="str">
            <v>Solvent Utilization</v>
          </cell>
          <cell r="H3066" t="str">
            <v>Surface Coating</v>
          </cell>
          <cell r="I3066" t="str">
            <v>All Surface Coating Categories</v>
          </cell>
          <cell r="J3066" t="str">
            <v>Ethyl Acetate</v>
          </cell>
          <cell r="L3066" t="str">
            <v>1999</v>
          </cell>
          <cell r="N3066">
            <v>40982</v>
          </cell>
        </row>
        <row r="3067">
          <cell r="A3067" t="str">
            <v>2401990200</v>
          </cell>
          <cell r="B3067" t="str">
            <v>Nonpoint</v>
          </cell>
          <cell r="C3067" t="str">
            <v>Surface Coating /All Surface Coating Categories /Ethylene Glycol Monoethyl Ether (2-Ethoxyethanol)</v>
          </cell>
          <cell r="D3067" t="str">
            <v>Solvent - Industrial Surface Coating &amp; Solvent Use</v>
          </cell>
          <cell r="G3067" t="str">
            <v>Solvent Utilization</v>
          </cell>
          <cell r="H3067" t="str">
            <v>Surface Coating</v>
          </cell>
          <cell r="I3067" t="str">
            <v>All Surface Coating Categories</v>
          </cell>
          <cell r="J3067" t="str">
            <v>Ethylene Glycol Monoethyl Ether (2-Ethoxyethanol)</v>
          </cell>
          <cell r="L3067" t="str">
            <v>1999</v>
          </cell>
          <cell r="N3067">
            <v>40982</v>
          </cell>
        </row>
        <row r="3068">
          <cell r="A3068" t="str">
            <v>2401990210</v>
          </cell>
          <cell r="B3068" t="str">
            <v>Nonpoint</v>
          </cell>
          <cell r="C3068" t="str">
            <v>Surface Coating /All Surface Coating Categories /Ethylene Glycol Monomethyl Ether (2-Methoxyethanol)</v>
          </cell>
          <cell r="D3068" t="str">
            <v>Solvent - Industrial Surface Coating &amp; Solvent Use</v>
          </cell>
          <cell r="G3068" t="str">
            <v>Solvent Utilization</v>
          </cell>
          <cell r="H3068" t="str">
            <v>Surface Coating</v>
          </cell>
          <cell r="I3068" t="str">
            <v>All Surface Coating Categories</v>
          </cell>
          <cell r="J3068" t="str">
            <v>Ethylene Glycol Monomethyl Ether (2-Methoxyethanol)</v>
          </cell>
          <cell r="L3068" t="str">
            <v>1999</v>
          </cell>
          <cell r="N3068">
            <v>40982</v>
          </cell>
        </row>
        <row r="3069">
          <cell r="A3069" t="str">
            <v>2401990215</v>
          </cell>
          <cell r="B3069" t="str">
            <v>Nonpoint</v>
          </cell>
          <cell r="C3069" t="str">
            <v>Surface Coating /All Surface Coating Categories /Ethylene Glycol Monobutyl Ether (2-Butoxyethanol)</v>
          </cell>
          <cell r="D3069" t="str">
            <v>Solvent - Industrial Surface Coating &amp; Solvent Use</v>
          </cell>
          <cell r="G3069" t="str">
            <v>Solvent Utilization</v>
          </cell>
          <cell r="H3069" t="str">
            <v>Surface Coating</v>
          </cell>
          <cell r="I3069" t="str">
            <v>All Surface Coating Categories</v>
          </cell>
          <cell r="J3069" t="str">
            <v>Ethylene Glycol Monobutyl Ether (2-Butoxyethanol)</v>
          </cell>
          <cell r="L3069" t="str">
            <v>1999</v>
          </cell>
          <cell r="N3069">
            <v>40982</v>
          </cell>
        </row>
        <row r="3070">
          <cell r="A3070" t="str">
            <v>2401990235</v>
          </cell>
          <cell r="B3070" t="str">
            <v>Nonpoint</v>
          </cell>
          <cell r="C3070" t="str">
            <v>Surface Coating /All Surface Coating Categories /Glycol Ethers: All Types</v>
          </cell>
          <cell r="D3070" t="str">
            <v>Solvent - Industrial Surface Coating &amp; Solvent Use</v>
          </cell>
          <cell r="G3070" t="str">
            <v>Solvent Utilization</v>
          </cell>
          <cell r="H3070" t="str">
            <v>Surface Coating</v>
          </cell>
          <cell r="I3070" t="str">
            <v>All Surface Coating Categories</v>
          </cell>
          <cell r="J3070" t="str">
            <v>Glycol Ethers: All Types</v>
          </cell>
          <cell r="L3070" t="str">
            <v>1999</v>
          </cell>
          <cell r="N3070">
            <v>40982</v>
          </cell>
        </row>
        <row r="3071">
          <cell r="A3071" t="str">
            <v>2401990250</v>
          </cell>
          <cell r="B3071" t="str">
            <v>Nonpoint</v>
          </cell>
          <cell r="C3071" t="str">
            <v>Surface Coating /All Surface Coating Categories /Isopropanol</v>
          </cell>
          <cell r="D3071" t="str">
            <v>Solvent - Industrial Surface Coating &amp; Solvent Use</v>
          </cell>
          <cell r="G3071" t="str">
            <v>Solvent Utilization</v>
          </cell>
          <cell r="H3071" t="str">
            <v>Surface Coating</v>
          </cell>
          <cell r="I3071" t="str">
            <v>All Surface Coating Categories</v>
          </cell>
          <cell r="J3071" t="str">
            <v>Isopropanol</v>
          </cell>
          <cell r="L3071" t="str">
            <v>1999</v>
          </cell>
          <cell r="N3071">
            <v>40982</v>
          </cell>
        </row>
        <row r="3072">
          <cell r="A3072" t="str">
            <v>2401990275</v>
          </cell>
          <cell r="B3072" t="str">
            <v>Nonpoint</v>
          </cell>
          <cell r="C3072" t="str">
            <v>Surface Coating /All Surface Coating Categories /Methyl Ethyl Ketone</v>
          </cell>
          <cell r="D3072" t="str">
            <v>Solvent - Industrial Surface Coating &amp; Solvent Use</v>
          </cell>
          <cell r="G3072" t="str">
            <v>Solvent Utilization</v>
          </cell>
          <cell r="H3072" t="str">
            <v>Surface Coating</v>
          </cell>
          <cell r="I3072" t="str">
            <v>All Surface Coating Categories</v>
          </cell>
          <cell r="J3072" t="str">
            <v>Methyl Ethyl Ketone</v>
          </cell>
          <cell r="L3072" t="str">
            <v>1999</v>
          </cell>
          <cell r="N3072">
            <v>40982</v>
          </cell>
        </row>
        <row r="3073">
          <cell r="A3073" t="str">
            <v>2401990285</v>
          </cell>
          <cell r="B3073" t="str">
            <v>Nonpoint</v>
          </cell>
          <cell r="C3073" t="str">
            <v>Surface Coating /All Surface Coating Categories /Methyl Isobutyl Ketone</v>
          </cell>
          <cell r="D3073" t="str">
            <v>Solvent - Industrial Surface Coating &amp; Solvent Use</v>
          </cell>
          <cell r="G3073" t="str">
            <v>Solvent Utilization</v>
          </cell>
          <cell r="H3073" t="str">
            <v>Surface Coating</v>
          </cell>
          <cell r="I3073" t="str">
            <v>All Surface Coating Categories</v>
          </cell>
          <cell r="J3073" t="str">
            <v>Methyl Isobutyl Ketone</v>
          </cell>
          <cell r="L3073" t="str">
            <v>1999</v>
          </cell>
          <cell r="N3073">
            <v>40982</v>
          </cell>
        </row>
        <row r="3074">
          <cell r="A3074" t="str">
            <v>2401990370</v>
          </cell>
          <cell r="B3074" t="str">
            <v>Nonpoint</v>
          </cell>
          <cell r="C3074" t="str">
            <v>Surface Coating /All Surface Coating Categories /Special Naphthas</v>
          </cell>
          <cell r="D3074" t="str">
            <v>Solvent - Industrial Surface Coating &amp; Solvent Use</v>
          </cell>
          <cell r="G3074" t="str">
            <v>Solvent Utilization</v>
          </cell>
          <cell r="H3074" t="str">
            <v>Surface Coating</v>
          </cell>
          <cell r="I3074" t="str">
            <v>All Surface Coating Categories</v>
          </cell>
          <cell r="J3074" t="str">
            <v>Special Naphthas</v>
          </cell>
          <cell r="L3074" t="str">
            <v>1999</v>
          </cell>
          <cell r="N3074">
            <v>40982</v>
          </cell>
        </row>
        <row r="3075">
          <cell r="A3075" t="str">
            <v>2401990999</v>
          </cell>
          <cell r="B3075" t="str">
            <v>Nonpoint</v>
          </cell>
          <cell r="C3075" t="str">
            <v>Surface Coating /All Surface Coating Categories /Solvents: NEC</v>
          </cell>
          <cell r="D3075" t="str">
            <v>Solvent - Industrial Surface Coating &amp; Solvent Use</v>
          </cell>
          <cell r="G3075" t="str">
            <v>Solvent Utilization</v>
          </cell>
          <cell r="H3075" t="str">
            <v>Surface Coating</v>
          </cell>
          <cell r="I3075" t="str">
            <v>All Surface Coating Categories</v>
          </cell>
          <cell r="J3075" t="str">
            <v>Solvents: NEC</v>
          </cell>
          <cell r="L3075" t="str">
            <v>1999</v>
          </cell>
          <cell r="N3075">
            <v>40982</v>
          </cell>
        </row>
        <row r="3076">
          <cell r="A3076" t="str">
            <v>2402000000</v>
          </cell>
          <cell r="B3076" t="str">
            <v>Nonpoint</v>
          </cell>
          <cell r="C3076" t="str">
            <v>Paint Strippers /Chemical Strippers /Application, Degradation, and Coating Removal Steps: Other Not Listed</v>
          </cell>
          <cell r="D3076" t="str">
            <v>Solvent - Industrial Surface Coating &amp; Solvent Use</v>
          </cell>
          <cell r="G3076" t="str">
            <v>Solvent Utilization</v>
          </cell>
          <cell r="H3076" t="str">
            <v>Paint Strippers</v>
          </cell>
          <cell r="I3076" t="str">
            <v>Chemical Strippers</v>
          </cell>
          <cell r="J3076" t="str">
            <v>Application, Degradation, and Coating Removal Steps: Other Not Listed</v>
          </cell>
          <cell r="N3076">
            <v>40982</v>
          </cell>
        </row>
        <row r="3077">
          <cell r="A3077" t="str">
            <v>2415000000</v>
          </cell>
          <cell r="B3077" t="str">
            <v>Nonpoint</v>
          </cell>
          <cell r="C3077" t="str">
            <v>Degreasing /All Processes/All Industries /Total: All Solvent Types</v>
          </cell>
          <cell r="D3077" t="str">
            <v>Solvent - Degreasing</v>
          </cell>
          <cell r="G3077" t="str">
            <v>Solvent Utilization</v>
          </cell>
          <cell r="H3077" t="str">
            <v>Degreasing</v>
          </cell>
          <cell r="I3077" t="str">
            <v>All Processes/All Industries</v>
          </cell>
          <cell r="J3077" t="str">
            <v>Total: All Solvent Types</v>
          </cell>
          <cell r="N3077">
            <v>40982</v>
          </cell>
        </row>
        <row r="3078">
          <cell r="A3078" t="str">
            <v>2415000300</v>
          </cell>
          <cell r="B3078" t="str">
            <v>Nonpoint</v>
          </cell>
          <cell r="C3078" t="str">
            <v>Degreasing /All Processes/All Industries /Monochlorobenzene</v>
          </cell>
          <cell r="D3078" t="str">
            <v>Solvent - Degreasing</v>
          </cell>
          <cell r="E3078" t="str">
            <v>Poultry</v>
          </cell>
          <cell r="F3078" t="str">
            <v>A</v>
          </cell>
          <cell r="G3078" t="str">
            <v>Solvent Utilization</v>
          </cell>
          <cell r="H3078" t="str">
            <v>Degreasing</v>
          </cell>
          <cell r="I3078" t="str">
            <v>All Processes/All Industries</v>
          </cell>
          <cell r="J3078" t="str">
            <v>Monochlorobenzene</v>
          </cell>
          <cell r="L3078" t="str">
            <v>1999</v>
          </cell>
          <cell r="N3078">
            <v>40982</v>
          </cell>
        </row>
        <row r="3079">
          <cell r="A3079" t="str">
            <v>2415000350</v>
          </cell>
          <cell r="B3079" t="str">
            <v>Nonpoint</v>
          </cell>
          <cell r="C3079" t="str">
            <v>Degreasing /All Processes/All Industries /Perchloroethylene</v>
          </cell>
          <cell r="D3079" t="str">
            <v>Solvent - Degreasing</v>
          </cell>
          <cell r="G3079" t="str">
            <v>Solvent Utilization</v>
          </cell>
          <cell r="H3079" t="str">
            <v>Degreasing</v>
          </cell>
          <cell r="I3079" t="str">
            <v>All Processes/All Industries</v>
          </cell>
          <cell r="J3079" t="str">
            <v>Perchloroethylene</v>
          </cell>
          <cell r="L3079" t="str">
            <v>1999</v>
          </cell>
          <cell r="N3079">
            <v>40982</v>
          </cell>
        </row>
        <row r="3080">
          <cell r="A3080" t="str">
            <v>2415000370</v>
          </cell>
          <cell r="B3080" t="str">
            <v>Nonpoint</v>
          </cell>
          <cell r="C3080" t="str">
            <v>Degreasing /All Processes/All Industries /Special Naphthas</v>
          </cell>
          <cell r="D3080" t="str">
            <v>Solvent - Degreasing</v>
          </cell>
          <cell r="G3080" t="str">
            <v>Solvent Utilization</v>
          </cell>
          <cell r="H3080" t="str">
            <v>Degreasing</v>
          </cell>
          <cell r="I3080" t="str">
            <v>All Processes/All Industries</v>
          </cell>
          <cell r="J3080" t="str">
            <v>Special Naphthas</v>
          </cell>
          <cell r="L3080" t="str">
            <v>1999</v>
          </cell>
          <cell r="N3080">
            <v>40982</v>
          </cell>
        </row>
        <row r="3081">
          <cell r="A3081" t="str">
            <v>2415000385</v>
          </cell>
          <cell r="B3081" t="str">
            <v>Nonpoint</v>
          </cell>
          <cell r="C3081" t="str">
            <v>Degreasing /All Processes/All Industries /Trichloroethylene</v>
          </cell>
          <cell r="D3081" t="str">
            <v>Solvent - Degreasing</v>
          </cell>
          <cell r="G3081" t="str">
            <v>Solvent Utilization</v>
          </cell>
          <cell r="H3081" t="str">
            <v>Degreasing</v>
          </cell>
          <cell r="I3081" t="str">
            <v>All Processes/All Industries</v>
          </cell>
          <cell r="J3081" t="str">
            <v>Trichloroethylene</v>
          </cell>
          <cell r="L3081" t="str">
            <v>1999</v>
          </cell>
          <cell r="N3081">
            <v>40982</v>
          </cell>
        </row>
        <row r="3082">
          <cell r="A3082" t="str">
            <v>2415000999</v>
          </cell>
          <cell r="B3082" t="str">
            <v>Nonpoint</v>
          </cell>
          <cell r="C3082" t="str">
            <v>Degreasing /All Processes/All Industries /Solvents: NEC</v>
          </cell>
          <cell r="D3082" t="str">
            <v>Solvent - Degreasing</v>
          </cell>
          <cell r="G3082" t="str">
            <v>Solvent Utilization</v>
          </cell>
          <cell r="H3082" t="str">
            <v>Degreasing</v>
          </cell>
          <cell r="I3082" t="str">
            <v>All Processes/All Industries</v>
          </cell>
          <cell r="J3082" t="str">
            <v>Solvents: NEC</v>
          </cell>
          <cell r="K3082" t="str">
            <v>2415000000</v>
          </cell>
          <cell r="L3082" t="str">
            <v>1999</v>
          </cell>
          <cell r="N3082">
            <v>40982</v>
          </cell>
        </row>
        <row r="3083">
          <cell r="A3083" t="str">
            <v>2415005000</v>
          </cell>
          <cell r="B3083" t="str">
            <v>Nonpoint</v>
          </cell>
          <cell r="C3083" t="str">
            <v>Degreasing /Furniture &amp; Fixtures: All Processes /Total: All Solvent Types</v>
          </cell>
          <cell r="D3083" t="str">
            <v>Solvent - Degreasing</v>
          </cell>
          <cell r="G3083" t="str">
            <v>Solvent Utilization</v>
          </cell>
          <cell r="H3083" t="str">
            <v>Degreasing</v>
          </cell>
          <cell r="I3083" t="str">
            <v>Furniture and Fixtures (SIC 25): All Processes</v>
          </cell>
          <cell r="J3083" t="str">
            <v>Total: All Solvent Types</v>
          </cell>
          <cell r="N3083">
            <v>40982</v>
          </cell>
        </row>
        <row r="3084">
          <cell r="A3084" t="str">
            <v>2415005300</v>
          </cell>
          <cell r="B3084" t="str">
            <v>Nonpoint</v>
          </cell>
          <cell r="C3084" t="str">
            <v>Degreasing /Furniture &amp; Fixtures: All Processes /Monochlorobenzene</v>
          </cell>
          <cell r="D3084" t="str">
            <v>Solvent - Degreasing</v>
          </cell>
          <cell r="G3084" t="str">
            <v>Solvent Utilization</v>
          </cell>
          <cell r="H3084" t="str">
            <v>Degreasing</v>
          </cell>
          <cell r="I3084" t="str">
            <v>Furniture and Fixtures (SIC 25): All Processes</v>
          </cell>
          <cell r="J3084" t="str">
            <v>Monochlorobenzene</v>
          </cell>
          <cell r="L3084" t="str">
            <v>1999</v>
          </cell>
          <cell r="N3084">
            <v>40982</v>
          </cell>
        </row>
        <row r="3085">
          <cell r="A3085" t="str">
            <v>2415005350</v>
          </cell>
          <cell r="B3085" t="str">
            <v>Nonpoint</v>
          </cell>
          <cell r="C3085" t="str">
            <v>Degreasing /Furniture &amp; Fixtures: All Processes /Perchloroethylene</v>
          </cell>
          <cell r="D3085" t="str">
            <v>Solvent - Degreasing</v>
          </cell>
          <cell r="G3085" t="str">
            <v>Solvent Utilization</v>
          </cell>
          <cell r="H3085" t="str">
            <v>Degreasing</v>
          </cell>
          <cell r="I3085" t="str">
            <v>Furniture and Fixtures (SIC 25): All Processes</v>
          </cell>
          <cell r="J3085" t="str">
            <v>Perchloroethylene</v>
          </cell>
          <cell r="L3085" t="str">
            <v>1999</v>
          </cell>
          <cell r="N3085">
            <v>40982</v>
          </cell>
        </row>
        <row r="3086">
          <cell r="A3086" t="str">
            <v>2415005370</v>
          </cell>
          <cell r="B3086" t="str">
            <v>Nonpoint</v>
          </cell>
          <cell r="C3086" t="str">
            <v>Degreasing /Furniture &amp; Fixtures: All Processes /Special Naphthas</v>
          </cell>
          <cell r="D3086" t="str">
            <v>Solvent - Degreasing</v>
          </cell>
          <cell r="G3086" t="str">
            <v>Solvent Utilization</v>
          </cell>
          <cell r="H3086" t="str">
            <v>Degreasing</v>
          </cell>
          <cell r="I3086" t="str">
            <v>Furniture and Fixtures (SIC 25): All Processes</v>
          </cell>
          <cell r="J3086" t="str">
            <v>Special Naphthas</v>
          </cell>
          <cell r="L3086" t="str">
            <v>1999</v>
          </cell>
          <cell r="N3086">
            <v>40982</v>
          </cell>
        </row>
        <row r="3087">
          <cell r="A3087" t="str">
            <v>2415005385</v>
          </cell>
          <cell r="B3087" t="str">
            <v>Nonpoint</v>
          </cell>
          <cell r="C3087" t="str">
            <v>Degreasing /Furniture &amp; Fixtures: All Processes /Trichloroethylene</v>
          </cell>
          <cell r="D3087" t="str">
            <v>Solvent - Degreasing</v>
          </cell>
          <cell r="G3087" t="str">
            <v>Solvent Utilization</v>
          </cell>
          <cell r="H3087" t="str">
            <v>Degreasing</v>
          </cell>
          <cell r="I3087" t="str">
            <v>Furniture and Fixtures (SIC 25): All Processes</v>
          </cell>
          <cell r="J3087" t="str">
            <v>Trichloroethylene</v>
          </cell>
          <cell r="L3087" t="str">
            <v>1999</v>
          </cell>
          <cell r="N3087">
            <v>40982</v>
          </cell>
        </row>
        <row r="3088">
          <cell r="A3088" t="str">
            <v>2415005999</v>
          </cell>
          <cell r="B3088" t="str">
            <v>Nonpoint</v>
          </cell>
          <cell r="C3088" t="str">
            <v>Degreasing /Furniture &amp; Fixtures: All Processes /Solvents: NEC</v>
          </cell>
          <cell r="D3088" t="str">
            <v>Solvent - Degreasing</v>
          </cell>
          <cell r="G3088" t="str">
            <v>Solvent Utilization</v>
          </cell>
          <cell r="H3088" t="str">
            <v>Degreasing</v>
          </cell>
          <cell r="I3088" t="str">
            <v>Furniture and Fixtures (SIC 25): All Processes</v>
          </cell>
          <cell r="J3088" t="str">
            <v>Solvents: NEC</v>
          </cell>
          <cell r="L3088" t="str">
            <v>1999</v>
          </cell>
          <cell r="N3088">
            <v>40982</v>
          </cell>
        </row>
        <row r="3089">
          <cell r="A3089" t="str">
            <v>2415010000</v>
          </cell>
          <cell r="B3089" t="str">
            <v>Nonpoint</v>
          </cell>
          <cell r="C3089" t="str">
            <v>Degreasing /Primary Metal Industries: All Processes /Total: All Solvent Types</v>
          </cell>
          <cell r="D3089" t="str">
            <v>Solvent - Degreasing</v>
          </cell>
          <cell r="G3089" t="str">
            <v>Solvent Utilization</v>
          </cell>
          <cell r="H3089" t="str">
            <v>Degreasing</v>
          </cell>
          <cell r="I3089" t="str">
            <v>Primary Metal Industries (SIC 33): All Processes</v>
          </cell>
          <cell r="J3089" t="str">
            <v>Total: All Solvent Types</v>
          </cell>
          <cell r="N3089">
            <v>40982</v>
          </cell>
        </row>
        <row r="3090">
          <cell r="A3090" t="str">
            <v>2415010300</v>
          </cell>
          <cell r="B3090" t="str">
            <v>Nonpoint</v>
          </cell>
          <cell r="C3090" t="str">
            <v>Degreasing /Primary Metal Industries: All Processes /Monochlorobenzene</v>
          </cell>
          <cell r="D3090" t="str">
            <v>Solvent - Degreasing</v>
          </cell>
          <cell r="G3090" t="str">
            <v>Solvent Utilization</v>
          </cell>
          <cell r="H3090" t="str">
            <v>Degreasing</v>
          </cell>
          <cell r="I3090" t="str">
            <v>Primary Metal Industries (SIC 33): All Processes</v>
          </cell>
          <cell r="J3090" t="str">
            <v>Monochlorobenzene</v>
          </cell>
          <cell r="L3090" t="str">
            <v>1999</v>
          </cell>
          <cell r="N3090">
            <v>40982</v>
          </cell>
        </row>
        <row r="3091">
          <cell r="A3091" t="str">
            <v>2415010350</v>
          </cell>
          <cell r="B3091" t="str">
            <v>Nonpoint</v>
          </cell>
          <cell r="C3091" t="str">
            <v>Degreasing /Primary Metal Industries: All Processes /Perchloroethylene</v>
          </cell>
          <cell r="D3091" t="str">
            <v>Solvent - Degreasing</v>
          </cell>
          <cell r="G3091" t="str">
            <v>Solvent Utilization</v>
          </cell>
          <cell r="H3091" t="str">
            <v>Degreasing</v>
          </cell>
          <cell r="I3091" t="str">
            <v>Primary Metal Industries (SIC 33): All Processes</v>
          </cell>
          <cell r="J3091" t="str">
            <v>Perchloroethylene</v>
          </cell>
          <cell r="L3091" t="str">
            <v>1999</v>
          </cell>
          <cell r="N3091">
            <v>40982</v>
          </cell>
        </row>
        <row r="3092">
          <cell r="A3092" t="str">
            <v>2415010370</v>
          </cell>
          <cell r="B3092" t="str">
            <v>Nonpoint</v>
          </cell>
          <cell r="C3092" t="str">
            <v>Degreasing /Primary Metal Industries: All Processes /Special Naphthas</v>
          </cell>
          <cell r="D3092" t="str">
            <v>Solvent - Degreasing</v>
          </cell>
          <cell r="G3092" t="str">
            <v>Solvent Utilization</v>
          </cell>
          <cell r="H3092" t="str">
            <v>Degreasing</v>
          </cell>
          <cell r="I3092" t="str">
            <v>Primary Metal Industries (SIC 33): All Processes</v>
          </cell>
          <cell r="J3092" t="str">
            <v>Special Naphthas</v>
          </cell>
          <cell r="L3092" t="str">
            <v>1999</v>
          </cell>
          <cell r="N3092">
            <v>40982</v>
          </cell>
        </row>
        <row r="3093">
          <cell r="A3093" t="str">
            <v>2415010385</v>
          </cell>
          <cell r="B3093" t="str">
            <v>Nonpoint</v>
          </cell>
          <cell r="C3093" t="str">
            <v>Degreasing /Primary Metal Industries: All Processes /Trichloroethylene</v>
          </cell>
          <cell r="D3093" t="str">
            <v>Solvent - Degreasing</v>
          </cell>
          <cell r="G3093" t="str">
            <v>Solvent Utilization</v>
          </cell>
          <cell r="H3093" t="str">
            <v>Degreasing</v>
          </cell>
          <cell r="I3093" t="str">
            <v>Primary Metal Industries (SIC 33): All Processes</v>
          </cell>
          <cell r="J3093" t="str">
            <v>Trichloroethylene</v>
          </cell>
          <cell r="L3093" t="str">
            <v>1999</v>
          </cell>
          <cell r="N3093">
            <v>40982</v>
          </cell>
        </row>
        <row r="3094">
          <cell r="A3094" t="str">
            <v>2415010999</v>
          </cell>
          <cell r="B3094" t="str">
            <v>Nonpoint</v>
          </cell>
          <cell r="C3094" t="str">
            <v>Degreasing /Primary Metal Industries: All Processes /Solvents: NEC</v>
          </cell>
          <cell r="D3094" t="str">
            <v>Solvent - Degreasing</v>
          </cell>
          <cell r="G3094" t="str">
            <v>Solvent Utilization</v>
          </cell>
          <cell r="H3094" t="str">
            <v>Degreasing</v>
          </cell>
          <cell r="I3094" t="str">
            <v>Primary Metal Industries (SIC 33): All Processes</v>
          </cell>
          <cell r="J3094" t="str">
            <v>Solvents: NEC</v>
          </cell>
          <cell r="L3094" t="str">
            <v>1999</v>
          </cell>
          <cell r="N3094">
            <v>40982</v>
          </cell>
        </row>
        <row r="3095">
          <cell r="A3095" t="str">
            <v>2415015000</v>
          </cell>
          <cell r="B3095" t="str">
            <v>Nonpoint</v>
          </cell>
          <cell r="C3095" t="str">
            <v>Degreasing /Secondary Metal Industries: All Processes /Total: All Solvent Types</v>
          </cell>
          <cell r="D3095" t="str">
            <v>Solvent - Degreasing</v>
          </cell>
          <cell r="G3095" t="str">
            <v>Solvent Utilization</v>
          </cell>
          <cell r="H3095" t="str">
            <v>Degreasing</v>
          </cell>
          <cell r="I3095" t="str">
            <v>Secondary Metal Industries (SIC 33): All Processes</v>
          </cell>
          <cell r="J3095" t="str">
            <v>Total: All Solvent Types</v>
          </cell>
          <cell r="N3095">
            <v>40982</v>
          </cell>
        </row>
        <row r="3096">
          <cell r="A3096" t="str">
            <v>2415015300</v>
          </cell>
          <cell r="B3096" t="str">
            <v>Nonpoint</v>
          </cell>
          <cell r="C3096" t="str">
            <v>Degreasing /Secondary Metal Industries: All Processes /Monochlorobenzene</v>
          </cell>
          <cell r="D3096" t="str">
            <v>Solvent - Degreasing</v>
          </cell>
          <cell r="G3096" t="str">
            <v>Solvent Utilization</v>
          </cell>
          <cell r="H3096" t="str">
            <v>Degreasing</v>
          </cell>
          <cell r="I3096" t="str">
            <v>Secondary Metal Industries (SIC 33): All Processes</v>
          </cell>
          <cell r="J3096" t="str">
            <v>Monochlorobenzene</v>
          </cell>
          <cell r="L3096" t="str">
            <v>1999</v>
          </cell>
          <cell r="N3096">
            <v>40982</v>
          </cell>
        </row>
        <row r="3097">
          <cell r="A3097" t="str">
            <v>2415015350</v>
          </cell>
          <cell r="B3097" t="str">
            <v>Nonpoint</v>
          </cell>
          <cell r="C3097" t="str">
            <v>Degreasing /Secondary Metal Industries: All Processes /Perchloroethylene</v>
          </cell>
          <cell r="D3097" t="str">
            <v>Solvent - Degreasing</v>
          </cell>
          <cell r="G3097" t="str">
            <v>Solvent Utilization</v>
          </cell>
          <cell r="H3097" t="str">
            <v>Degreasing</v>
          </cell>
          <cell r="I3097" t="str">
            <v>Secondary Metal Industries (SIC 33): All Processes</v>
          </cell>
          <cell r="J3097" t="str">
            <v>Perchloroethylene</v>
          </cell>
          <cell r="L3097" t="str">
            <v>1999</v>
          </cell>
          <cell r="N3097">
            <v>40982</v>
          </cell>
        </row>
        <row r="3098">
          <cell r="A3098" t="str">
            <v>2415015370</v>
          </cell>
          <cell r="B3098" t="str">
            <v>Nonpoint</v>
          </cell>
          <cell r="C3098" t="str">
            <v>Degreasing /Secondary Metal Industries: All Processes /Special Naphthas</v>
          </cell>
          <cell r="D3098" t="str">
            <v>Solvent - Degreasing</v>
          </cell>
          <cell r="G3098" t="str">
            <v>Solvent Utilization</v>
          </cell>
          <cell r="H3098" t="str">
            <v>Degreasing</v>
          </cell>
          <cell r="I3098" t="str">
            <v>Secondary Metal Industries (SIC 33): All Processes</v>
          </cell>
          <cell r="J3098" t="str">
            <v>Special Naphthas</v>
          </cell>
          <cell r="L3098" t="str">
            <v>1999</v>
          </cell>
          <cell r="N3098">
            <v>40982</v>
          </cell>
        </row>
        <row r="3099">
          <cell r="A3099" t="str">
            <v>2415015385</v>
          </cell>
          <cell r="B3099" t="str">
            <v>Nonpoint</v>
          </cell>
          <cell r="C3099" t="str">
            <v>Degreasing /Secondary Metal Industries: All Processes /Trichloroethylene</v>
          </cell>
          <cell r="D3099" t="str">
            <v>Solvent - Degreasing</v>
          </cell>
          <cell r="G3099" t="str">
            <v>Solvent Utilization</v>
          </cell>
          <cell r="H3099" t="str">
            <v>Degreasing</v>
          </cell>
          <cell r="I3099" t="str">
            <v>Secondary Metal Industries (SIC 33): All Processes</v>
          </cell>
          <cell r="J3099" t="str">
            <v>Trichloroethylene</v>
          </cell>
          <cell r="L3099" t="str">
            <v>1999</v>
          </cell>
          <cell r="N3099">
            <v>40982</v>
          </cell>
        </row>
        <row r="3100">
          <cell r="A3100" t="str">
            <v>2415015999</v>
          </cell>
          <cell r="B3100" t="str">
            <v>Nonpoint</v>
          </cell>
          <cell r="C3100" t="str">
            <v>Degreasing /Secondary Metal Industries: All Processes /Solvents: NEC</v>
          </cell>
          <cell r="D3100" t="str">
            <v>Solvent - Degreasing</v>
          </cell>
          <cell r="G3100" t="str">
            <v>Solvent Utilization</v>
          </cell>
          <cell r="H3100" t="str">
            <v>Degreasing</v>
          </cell>
          <cell r="I3100" t="str">
            <v>Secondary Metal Industries (SIC 33): All Processes</v>
          </cell>
          <cell r="J3100" t="str">
            <v>Solvents: NEC</v>
          </cell>
          <cell r="L3100" t="str">
            <v>1999</v>
          </cell>
          <cell r="N3100">
            <v>40982</v>
          </cell>
        </row>
        <row r="3101">
          <cell r="A3101" t="str">
            <v>2415020000</v>
          </cell>
          <cell r="B3101" t="str">
            <v>Nonpoint</v>
          </cell>
          <cell r="C3101" t="str">
            <v>Degreasing /Fabricated Metal Products: All Processes /Total: All Solvent Types</v>
          </cell>
          <cell r="D3101" t="str">
            <v>Solvent - Degreasing</v>
          </cell>
          <cell r="G3101" t="str">
            <v>Solvent Utilization</v>
          </cell>
          <cell r="H3101" t="str">
            <v>Degreasing</v>
          </cell>
          <cell r="I3101" t="str">
            <v>Fabricated Metal Products (SIC 34): All Processes</v>
          </cell>
          <cell r="J3101" t="str">
            <v>Total: All Solvent Types</v>
          </cell>
          <cell r="N3101">
            <v>40982</v>
          </cell>
        </row>
        <row r="3102">
          <cell r="A3102" t="str">
            <v>2415020300</v>
          </cell>
          <cell r="B3102" t="str">
            <v>Nonpoint</v>
          </cell>
          <cell r="C3102" t="str">
            <v>Degreasing /Fabricated Metal Products: All Processes /Monochlorobenzene</v>
          </cell>
          <cell r="D3102" t="str">
            <v>Solvent - Degreasing</v>
          </cell>
          <cell r="G3102" t="str">
            <v>Solvent Utilization</v>
          </cell>
          <cell r="H3102" t="str">
            <v>Degreasing</v>
          </cell>
          <cell r="I3102" t="str">
            <v>Fabricated Metal Products (SIC 34): All Processes</v>
          </cell>
          <cell r="J3102" t="str">
            <v>Monochlorobenzene</v>
          </cell>
          <cell r="L3102" t="str">
            <v>1999</v>
          </cell>
          <cell r="N3102">
            <v>40982</v>
          </cell>
        </row>
        <row r="3103">
          <cell r="A3103" t="str">
            <v>2415020350</v>
          </cell>
          <cell r="B3103" t="str">
            <v>Nonpoint</v>
          </cell>
          <cell r="C3103" t="str">
            <v>Degreasing /Fabricated Metal Products: All Processes /Perchloroethylene</v>
          </cell>
          <cell r="D3103" t="str">
            <v>Solvent - Degreasing</v>
          </cell>
          <cell r="G3103" t="str">
            <v>Solvent Utilization</v>
          </cell>
          <cell r="H3103" t="str">
            <v>Degreasing</v>
          </cell>
          <cell r="I3103" t="str">
            <v>Fabricated Metal Products (SIC 34): All Processes</v>
          </cell>
          <cell r="J3103" t="str">
            <v>Perchloroethylene</v>
          </cell>
          <cell r="L3103" t="str">
            <v>1999</v>
          </cell>
          <cell r="N3103">
            <v>40982</v>
          </cell>
        </row>
        <row r="3104">
          <cell r="A3104" t="str">
            <v>2415020370</v>
          </cell>
          <cell r="B3104" t="str">
            <v>Nonpoint</v>
          </cell>
          <cell r="C3104" t="str">
            <v>Degreasing /Fabricated Metal Products: All Processes /Special Naphthas</v>
          </cell>
          <cell r="D3104" t="str">
            <v>Solvent - Degreasing</v>
          </cell>
          <cell r="G3104" t="str">
            <v>Solvent Utilization</v>
          </cell>
          <cell r="H3104" t="str">
            <v>Degreasing</v>
          </cell>
          <cell r="I3104" t="str">
            <v>Fabricated Metal Products (SIC 34): All Processes</v>
          </cell>
          <cell r="J3104" t="str">
            <v>Special Naphthas</v>
          </cell>
          <cell r="L3104" t="str">
            <v>1999</v>
          </cell>
          <cell r="N3104">
            <v>40982</v>
          </cell>
        </row>
        <row r="3105">
          <cell r="A3105" t="str">
            <v>2415020385</v>
          </cell>
          <cell r="B3105" t="str">
            <v>Nonpoint</v>
          </cell>
          <cell r="C3105" t="str">
            <v>Degreasing /Fabricated Metal Products: All Processes /Trichloroethylene</v>
          </cell>
          <cell r="D3105" t="str">
            <v>Solvent - Degreasing</v>
          </cell>
          <cell r="G3105" t="str">
            <v>Solvent Utilization</v>
          </cell>
          <cell r="H3105" t="str">
            <v>Degreasing</v>
          </cell>
          <cell r="I3105" t="str">
            <v>Fabricated Metal Products (SIC 34): All Processes</v>
          </cell>
          <cell r="J3105" t="str">
            <v>Trichloroethylene</v>
          </cell>
          <cell r="L3105" t="str">
            <v>1999</v>
          </cell>
          <cell r="N3105">
            <v>40982</v>
          </cell>
        </row>
        <row r="3106">
          <cell r="A3106" t="str">
            <v>2415020999</v>
          </cell>
          <cell r="B3106" t="str">
            <v>Nonpoint</v>
          </cell>
          <cell r="C3106" t="str">
            <v>Degreasing /Fabricated Metal Products: All Processes /Solvents: NEC</v>
          </cell>
          <cell r="D3106" t="str">
            <v>Solvent - Degreasing</v>
          </cell>
          <cell r="G3106" t="str">
            <v>Solvent Utilization</v>
          </cell>
          <cell r="H3106" t="str">
            <v>Degreasing</v>
          </cell>
          <cell r="I3106" t="str">
            <v>Fabricated Metal Products (SIC 34): All Processes</v>
          </cell>
          <cell r="J3106" t="str">
            <v>Solvents: NEC</v>
          </cell>
          <cell r="L3106" t="str">
            <v>1999</v>
          </cell>
          <cell r="N3106">
            <v>40982</v>
          </cell>
        </row>
        <row r="3107">
          <cell r="A3107" t="str">
            <v>2415025000</v>
          </cell>
          <cell r="B3107" t="str">
            <v>Nonpoint</v>
          </cell>
          <cell r="C3107" t="str">
            <v>Degreasing /Industrial Machinery &amp; Equipment: All Processes /Total: All Solvent Types</v>
          </cell>
          <cell r="D3107" t="str">
            <v>Solvent - Degreasing</v>
          </cell>
          <cell r="G3107" t="str">
            <v>Solvent Utilization</v>
          </cell>
          <cell r="H3107" t="str">
            <v>Degreasing</v>
          </cell>
          <cell r="I3107" t="str">
            <v>Industrial Machinery and Equipment (SIC 35): All Processes</v>
          </cell>
          <cell r="J3107" t="str">
            <v>Total: All Solvent Types</v>
          </cell>
          <cell r="N3107">
            <v>40982</v>
          </cell>
        </row>
        <row r="3108">
          <cell r="A3108" t="str">
            <v>2415025300</v>
          </cell>
          <cell r="B3108" t="str">
            <v>Nonpoint</v>
          </cell>
          <cell r="C3108" t="str">
            <v>Degreasing /Industrial Machinery &amp; Equipment: All Processes /Monochlorobenzene</v>
          </cell>
          <cell r="D3108" t="str">
            <v>Solvent - Degreasing</v>
          </cell>
          <cell r="G3108" t="str">
            <v>Solvent Utilization</v>
          </cell>
          <cell r="H3108" t="str">
            <v>Degreasing</v>
          </cell>
          <cell r="I3108" t="str">
            <v>Industrial Machinery and Equipment (SIC 35): All Processes</v>
          </cell>
          <cell r="J3108" t="str">
            <v>Monochlorobenzene</v>
          </cell>
          <cell r="L3108" t="str">
            <v>1999</v>
          </cell>
          <cell r="N3108">
            <v>40982</v>
          </cell>
        </row>
        <row r="3109">
          <cell r="A3109" t="str">
            <v>2415025350</v>
          </cell>
          <cell r="B3109" t="str">
            <v>Nonpoint</v>
          </cell>
          <cell r="C3109" t="str">
            <v>Degreasing /Industrial Machinery &amp; Equipment: All Processes /Perchloroethylene</v>
          </cell>
          <cell r="D3109" t="str">
            <v>Solvent - Degreasing</v>
          </cell>
          <cell r="G3109" t="str">
            <v>Solvent Utilization</v>
          </cell>
          <cell r="H3109" t="str">
            <v>Degreasing</v>
          </cell>
          <cell r="I3109" t="str">
            <v>Industrial Machinery and Equipment (SIC 35): All Processes</v>
          </cell>
          <cell r="J3109" t="str">
            <v>Perchloroethylene</v>
          </cell>
          <cell r="L3109" t="str">
            <v>1999</v>
          </cell>
          <cell r="N3109">
            <v>40982</v>
          </cell>
        </row>
        <row r="3110">
          <cell r="A3110" t="str">
            <v>2415025370</v>
          </cell>
          <cell r="B3110" t="str">
            <v>Nonpoint</v>
          </cell>
          <cell r="C3110" t="str">
            <v>Degreasing /Industrial Machinery &amp; Equipment: All Processes /Special Naphthas</v>
          </cell>
          <cell r="D3110" t="str">
            <v>Solvent - Degreasing</v>
          </cell>
          <cell r="G3110" t="str">
            <v>Solvent Utilization</v>
          </cell>
          <cell r="H3110" t="str">
            <v>Degreasing</v>
          </cell>
          <cell r="I3110" t="str">
            <v>Industrial Machinery and Equipment (SIC 35): All Processes</v>
          </cell>
          <cell r="J3110" t="str">
            <v>Special Naphthas</v>
          </cell>
          <cell r="L3110" t="str">
            <v>1999</v>
          </cell>
          <cell r="N3110">
            <v>40982</v>
          </cell>
        </row>
        <row r="3111">
          <cell r="A3111" t="str">
            <v>2415025385</v>
          </cell>
          <cell r="B3111" t="str">
            <v>Nonpoint</v>
          </cell>
          <cell r="C3111" t="str">
            <v>Degreasing /Industrial Machinery &amp; Equipment: All Processes /Trichloroethylene</v>
          </cell>
          <cell r="D3111" t="str">
            <v>Solvent - Degreasing</v>
          </cell>
          <cell r="G3111" t="str">
            <v>Solvent Utilization</v>
          </cell>
          <cell r="H3111" t="str">
            <v>Degreasing</v>
          </cell>
          <cell r="I3111" t="str">
            <v>Industrial Machinery and Equipment (SIC 35): All Processes</v>
          </cell>
          <cell r="J3111" t="str">
            <v>Trichloroethylene</v>
          </cell>
          <cell r="L3111" t="str">
            <v>1999</v>
          </cell>
          <cell r="N3111">
            <v>40982</v>
          </cell>
        </row>
        <row r="3112">
          <cell r="A3112" t="str">
            <v>2415025999</v>
          </cell>
          <cell r="B3112" t="str">
            <v>Nonpoint</v>
          </cell>
          <cell r="C3112" t="str">
            <v>Degreasing /Industrial Machinery &amp; Equipment: All Processes /Solvents: NEC</v>
          </cell>
          <cell r="D3112" t="str">
            <v>Solvent - Degreasing</v>
          </cell>
          <cell r="G3112" t="str">
            <v>Solvent Utilization</v>
          </cell>
          <cell r="H3112" t="str">
            <v>Degreasing</v>
          </cell>
          <cell r="I3112" t="str">
            <v>Industrial Machinery and Equipment (SIC 35): All Processes</v>
          </cell>
          <cell r="J3112" t="str">
            <v>Solvents: NEC</v>
          </cell>
          <cell r="L3112" t="str">
            <v>1999</v>
          </cell>
          <cell r="N3112">
            <v>40982</v>
          </cell>
        </row>
        <row r="3113">
          <cell r="A3113" t="str">
            <v>2415030000</v>
          </cell>
          <cell r="B3113" t="str">
            <v>Nonpoint</v>
          </cell>
          <cell r="C3113" t="str">
            <v>Degreasing /Electronic &amp; Other Elec: All Processes /Total: All Solvent Types</v>
          </cell>
          <cell r="D3113" t="str">
            <v>Solvent - Degreasing</v>
          </cell>
          <cell r="G3113" t="str">
            <v>Solvent Utilization</v>
          </cell>
          <cell r="H3113" t="str">
            <v>Degreasing</v>
          </cell>
          <cell r="I3113" t="str">
            <v>Electronic and Other Elec. (SIC 36): All Processes</v>
          </cell>
          <cell r="J3113" t="str">
            <v>Total: All Solvent Types</v>
          </cell>
          <cell r="N3113">
            <v>40982</v>
          </cell>
        </row>
        <row r="3114">
          <cell r="A3114" t="str">
            <v>2415030300</v>
          </cell>
          <cell r="B3114" t="str">
            <v>Nonpoint</v>
          </cell>
          <cell r="C3114" t="str">
            <v>Degreasing /Electronic &amp; Other Elec: All Processes /Monochlorobenzene</v>
          </cell>
          <cell r="D3114" t="str">
            <v>Solvent - Degreasing</v>
          </cell>
          <cell r="G3114" t="str">
            <v>Solvent Utilization</v>
          </cell>
          <cell r="H3114" t="str">
            <v>Degreasing</v>
          </cell>
          <cell r="I3114" t="str">
            <v>Electronic and Other Elec. (SIC 36): All Processes</v>
          </cell>
          <cell r="J3114" t="str">
            <v>Monochlorobenzene</v>
          </cell>
          <cell r="L3114" t="str">
            <v>1999</v>
          </cell>
          <cell r="N3114">
            <v>40982</v>
          </cell>
        </row>
        <row r="3115">
          <cell r="A3115" t="str">
            <v>2415030350</v>
          </cell>
          <cell r="B3115" t="str">
            <v>Nonpoint</v>
          </cell>
          <cell r="C3115" t="str">
            <v>Degreasing /Electronic &amp; Other Elec: All Processes /Perchloroethylene</v>
          </cell>
          <cell r="D3115" t="str">
            <v>Solvent - Degreasing</v>
          </cell>
          <cell r="G3115" t="str">
            <v>Solvent Utilization</v>
          </cell>
          <cell r="H3115" t="str">
            <v>Degreasing</v>
          </cell>
          <cell r="I3115" t="str">
            <v>Electronic and Other Elec. (SIC 36): All Processes</v>
          </cell>
          <cell r="J3115" t="str">
            <v>Perchloroethylene</v>
          </cell>
          <cell r="L3115" t="str">
            <v>1999</v>
          </cell>
          <cell r="N3115">
            <v>40982</v>
          </cell>
        </row>
        <row r="3116">
          <cell r="A3116" t="str">
            <v>2415030370</v>
          </cell>
          <cell r="B3116" t="str">
            <v>Nonpoint</v>
          </cell>
          <cell r="C3116" t="str">
            <v>Degreasing /Electronic &amp; Other Elec: All Processes /Special Naphthas</v>
          </cell>
          <cell r="D3116" t="str">
            <v>Solvent - Degreasing</v>
          </cell>
          <cell r="G3116" t="str">
            <v>Solvent Utilization</v>
          </cell>
          <cell r="H3116" t="str">
            <v>Degreasing</v>
          </cell>
          <cell r="I3116" t="str">
            <v>Electronic and Other Elec. (SIC 36): All Processes</v>
          </cell>
          <cell r="J3116" t="str">
            <v>Special Naphthas</v>
          </cell>
          <cell r="L3116" t="str">
            <v>1999</v>
          </cell>
          <cell r="N3116">
            <v>40982</v>
          </cell>
        </row>
        <row r="3117">
          <cell r="A3117" t="str">
            <v>2415030385</v>
          </cell>
          <cell r="B3117" t="str">
            <v>Nonpoint</v>
          </cell>
          <cell r="C3117" t="str">
            <v>Degreasing /Electronic &amp; Other Elec: All Processes /Trichloroethylene</v>
          </cell>
          <cell r="D3117" t="str">
            <v>Solvent - Degreasing</v>
          </cell>
          <cell r="G3117" t="str">
            <v>Solvent Utilization</v>
          </cell>
          <cell r="H3117" t="str">
            <v>Degreasing</v>
          </cell>
          <cell r="I3117" t="str">
            <v>Electronic and Other Elec. (SIC 36): All Processes</v>
          </cell>
          <cell r="J3117" t="str">
            <v>Trichloroethylene</v>
          </cell>
          <cell r="L3117" t="str">
            <v>1999</v>
          </cell>
          <cell r="N3117">
            <v>40982</v>
          </cell>
        </row>
        <row r="3118">
          <cell r="A3118" t="str">
            <v>2415030999</v>
          </cell>
          <cell r="B3118" t="str">
            <v>Nonpoint</v>
          </cell>
          <cell r="C3118" t="str">
            <v>Degreasing /Electronic &amp; Other Elec: All Processes /Solvents: NEC</v>
          </cell>
          <cell r="D3118" t="str">
            <v>Solvent - Degreasing</v>
          </cell>
          <cell r="G3118" t="str">
            <v>Solvent Utilization</v>
          </cell>
          <cell r="H3118" t="str">
            <v>Degreasing</v>
          </cell>
          <cell r="I3118" t="str">
            <v>Electronic and Other Elec. (SIC 36): All Processes</v>
          </cell>
          <cell r="J3118" t="str">
            <v>Solvents: NEC</v>
          </cell>
          <cell r="L3118" t="str">
            <v>1999</v>
          </cell>
          <cell r="N3118">
            <v>40982</v>
          </cell>
        </row>
        <row r="3119">
          <cell r="A3119" t="str">
            <v>2415035000</v>
          </cell>
          <cell r="B3119" t="str">
            <v>Nonpoint</v>
          </cell>
          <cell r="C3119" t="str">
            <v>Degreasing /Transportation Equipt: All Processes /Total: All Solvent Types</v>
          </cell>
          <cell r="D3119" t="str">
            <v>Solvent - Degreasing</v>
          </cell>
          <cell r="G3119" t="str">
            <v>Solvent Utilization</v>
          </cell>
          <cell r="H3119" t="str">
            <v>Degreasing</v>
          </cell>
          <cell r="I3119" t="str">
            <v>Transportation Equipment (SIC 37): All Processes</v>
          </cell>
          <cell r="J3119" t="str">
            <v>Total: All Solvent Types</v>
          </cell>
          <cell r="N3119">
            <v>40982</v>
          </cell>
        </row>
        <row r="3120">
          <cell r="A3120" t="str">
            <v>2415035300</v>
          </cell>
          <cell r="B3120" t="str">
            <v>Nonpoint</v>
          </cell>
          <cell r="C3120" t="str">
            <v>Degreasing /Transportation Equipt: All Processes /Monochlorobenzene</v>
          </cell>
          <cell r="D3120" t="str">
            <v>Solvent - Degreasing</v>
          </cell>
          <cell r="G3120" t="str">
            <v>Solvent Utilization</v>
          </cell>
          <cell r="H3120" t="str">
            <v>Degreasing</v>
          </cell>
          <cell r="I3120" t="str">
            <v>Transportation Equipment (SIC 37): All Processes</v>
          </cell>
          <cell r="J3120" t="str">
            <v>Monochlorobenzene</v>
          </cell>
          <cell r="L3120" t="str">
            <v>1999</v>
          </cell>
          <cell r="N3120">
            <v>40982</v>
          </cell>
        </row>
        <row r="3121">
          <cell r="A3121" t="str">
            <v>2415035350</v>
          </cell>
          <cell r="B3121" t="str">
            <v>Nonpoint</v>
          </cell>
          <cell r="C3121" t="str">
            <v>Degreasing /Transportation Equipt: All Processes /Perchloroethylene</v>
          </cell>
          <cell r="D3121" t="str">
            <v>Solvent - Degreasing</v>
          </cell>
          <cell r="G3121" t="str">
            <v>Solvent Utilization</v>
          </cell>
          <cell r="H3121" t="str">
            <v>Degreasing</v>
          </cell>
          <cell r="I3121" t="str">
            <v>Transportation Equipment (SIC 37): All Processes</v>
          </cell>
          <cell r="J3121" t="str">
            <v>Perchloroethylene</v>
          </cell>
          <cell r="L3121" t="str">
            <v>1999</v>
          </cell>
          <cell r="N3121">
            <v>40982</v>
          </cell>
        </row>
        <row r="3122">
          <cell r="A3122" t="str">
            <v>2415035370</v>
          </cell>
          <cell r="B3122" t="str">
            <v>Nonpoint</v>
          </cell>
          <cell r="C3122" t="str">
            <v>Degreasing /Transportation Equipt: All Processes /Special Naphthas</v>
          </cell>
          <cell r="D3122" t="str">
            <v>Solvent - Degreasing</v>
          </cell>
          <cell r="G3122" t="str">
            <v>Solvent Utilization</v>
          </cell>
          <cell r="H3122" t="str">
            <v>Degreasing</v>
          </cell>
          <cell r="I3122" t="str">
            <v>Transportation Equipment (SIC 37): All Processes</v>
          </cell>
          <cell r="J3122" t="str">
            <v>Special Naphthas</v>
          </cell>
          <cell r="L3122" t="str">
            <v>1999</v>
          </cell>
          <cell r="N3122">
            <v>40982</v>
          </cell>
        </row>
        <row r="3123">
          <cell r="A3123" t="str">
            <v>2415035385</v>
          </cell>
          <cell r="B3123" t="str">
            <v>Nonpoint</v>
          </cell>
          <cell r="C3123" t="str">
            <v>Degreasing /Transportation Equipt: All Processes /Trichloroethylene</v>
          </cell>
          <cell r="D3123" t="str">
            <v>Solvent - Degreasing</v>
          </cell>
          <cell r="G3123" t="str">
            <v>Solvent Utilization</v>
          </cell>
          <cell r="H3123" t="str">
            <v>Degreasing</v>
          </cell>
          <cell r="I3123" t="str">
            <v>Transportation Equipment (SIC 37): All Processes</v>
          </cell>
          <cell r="J3123" t="str">
            <v>Trichloroethylene</v>
          </cell>
          <cell r="L3123" t="str">
            <v>1999</v>
          </cell>
          <cell r="N3123">
            <v>40982</v>
          </cell>
        </row>
        <row r="3124">
          <cell r="A3124" t="str">
            <v>2415035999</v>
          </cell>
          <cell r="B3124" t="str">
            <v>Nonpoint</v>
          </cell>
          <cell r="C3124" t="str">
            <v>Degreasing /Transportation Equipt: All Processes /Solvents: NEC</v>
          </cell>
          <cell r="D3124" t="str">
            <v>Solvent - Degreasing</v>
          </cell>
          <cell r="G3124" t="str">
            <v>Solvent Utilization</v>
          </cell>
          <cell r="H3124" t="str">
            <v>Degreasing</v>
          </cell>
          <cell r="I3124" t="str">
            <v>Transportation Equipment (SIC 37): All Processes</v>
          </cell>
          <cell r="J3124" t="str">
            <v>Solvents: NEC</v>
          </cell>
          <cell r="L3124" t="str">
            <v>1999</v>
          </cell>
          <cell r="N3124">
            <v>40982</v>
          </cell>
        </row>
        <row r="3125">
          <cell r="A3125" t="str">
            <v>2415040000</v>
          </cell>
          <cell r="B3125" t="str">
            <v>Nonpoint</v>
          </cell>
          <cell r="C3125" t="str">
            <v>Degreasing /Instruments &amp; Related Products: All Processes /Total: All Solvent Types</v>
          </cell>
          <cell r="D3125" t="str">
            <v>Solvent - Degreasing</v>
          </cell>
          <cell r="G3125" t="str">
            <v>Solvent Utilization</v>
          </cell>
          <cell r="H3125" t="str">
            <v>Degreasing</v>
          </cell>
          <cell r="I3125" t="str">
            <v>Instruments and Related Products (SIC 38): All Processes</v>
          </cell>
          <cell r="J3125" t="str">
            <v>Total: All Solvent Types</v>
          </cell>
          <cell r="N3125">
            <v>40982</v>
          </cell>
        </row>
        <row r="3126">
          <cell r="A3126" t="str">
            <v>2415040300</v>
          </cell>
          <cell r="B3126" t="str">
            <v>Nonpoint</v>
          </cell>
          <cell r="C3126" t="str">
            <v>Degreasing /Instruments &amp; Related Products: All Processes /Monochlorobenzene</v>
          </cell>
          <cell r="D3126" t="str">
            <v>Solvent - Degreasing</v>
          </cell>
          <cell r="G3126" t="str">
            <v>Solvent Utilization</v>
          </cell>
          <cell r="H3126" t="str">
            <v>Degreasing</v>
          </cell>
          <cell r="I3126" t="str">
            <v>Instruments and Related Products (SIC 38): All Processes</v>
          </cell>
          <cell r="J3126" t="str">
            <v>Monochlorobenzene</v>
          </cell>
          <cell r="L3126" t="str">
            <v>1999</v>
          </cell>
          <cell r="N3126">
            <v>40982</v>
          </cell>
        </row>
        <row r="3127">
          <cell r="A3127" t="str">
            <v>2415040350</v>
          </cell>
          <cell r="B3127" t="str">
            <v>Nonpoint</v>
          </cell>
          <cell r="C3127" t="str">
            <v>Degreasing /Instruments &amp; Related Products: All Processes /Perchloroethylene</v>
          </cell>
          <cell r="D3127" t="str">
            <v>Solvent - Degreasing</v>
          </cell>
          <cell r="G3127" t="str">
            <v>Solvent Utilization</v>
          </cell>
          <cell r="H3127" t="str">
            <v>Degreasing</v>
          </cell>
          <cell r="I3127" t="str">
            <v>Instruments and Related Products (SIC 38): All Processes</v>
          </cell>
          <cell r="J3127" t="str">
            <v>Perchloroethylene</v>
          </cell>
          <cell r="L3127" t="str">
            <v>1999</v>
          </cell>
          <cell r="N3127">
            <v>40982</v>
          </cell>
        </row>
        <row r="3128">
          <cell r="A3128" t="str">
            <v>2415040370</v>
          </cell>
          <cell r="B3128" t="str">
            <v>Nonpoint</v>
          </cell>
          <cell r="C3128" t="str">
            <v>Degreasing /Instruments &amp; Related Products: All Processes /Special Naphthas</v>
          </cell>
          <cell r="D3128" t="str">
            <v>Solvent - Degreasing</v>
          </cell>
          <cell r="G3128" t="str">
            <v>Solvent Utilization</v>
          </cell>
          <cell r="H3128" t="str">
            <v>Degreasing</v>
          </cell>
          <cell r="I3128" t="str">
            <v>Instruments and Related Products (SIC 38): All Processes</v>
          </cell>
          <cell r="J3128" t="str">
            <v>Special Naphthas</v>
          </cell>
          <cell r="L3128" t="str">
            <v>1999</v>
          </cell>
          <cell r="N3128">
            <v>40982</v>
          </cell>
        </row>
        <row r="3129">
          <cell r="A3129" t="str">
            <v>2415040385</v>
          </cell>
          <cell r="B3129" t="str">
            <v>Nonpoint</v>
          </cell>
          <cell r="C3129" t="str">
            <v>Degreasing /Instruments &amp; Related Products: All Processes /Trichloroethylene</v>
          </cell>
          <cell r="D3129" t="str">
            <v>Solvent - Degreasing</v>
          </cell>
          <cell r="G3129" t="str">
            <v>Solvent Utilization</v>
          </cell>
          <cell r="H3129" t="str">
            <v>Degreasing</v>
          </cell>
          <cell r="I3129" t="str">
            <v>Instruments and Related Products (SIC 38): All Processes</v>
          </cell>
          <cell r="J3129" t="str">
            <v>Trichloroethylene</v>
          </cell>
          <cell r="L3129" t="str">
            <v>1999</v>
          </cell>
          <cell r="N3129">
            <v>40982</v>
          </cell>
        </row>
        <row r="3130">
          <cell r="A3130" t="str">
            <v>2415040999</v>
          </cell>
          <cell r="B3130" t="str">
            <v>Nonpoint</v>
          </cell>
          <cell r="C3130" t="str">
            <v>Degreasing /Instruments &amp; Related Products: All Processes /Solvents: NEC</v>
          </cell>
          <cell r="D3130" t="str">
            <v>Solvent - Degreasing</v>
          </cell>
          <cell r="G3130" t="str">
            <v>Solvent Utilization</v>
          </cell>
          <cell r="H3130" t="str">
            <v>Degreasing</v>
          </cell>
          <cell r="I3130" t="str">
            <v>Instruments and Related Products (SIC 38): All Processes</v>
          </cell>
          <cell r="J3130" t="str">
            <v>Solvents: NEC</v>
          </cell>
          <cell r="L3130" t="str">
            <v>1999</v>
          </cell>
          <cell r="N3130">
            <v>40982</v>
          </cell>
        </row>
        <row r="3131">
          <cell r="A3131" t="str">
            <v>2415045000</v>
          </cell>
          <cell r="B3131" t="str">
            <v>Nonpoint</v>
          </cell>
          <cell r="C3131" t="str">
            <v>Degreasing /Misc Manufacturing: All Processes /Total: All Solvent Types</v>
          </cell>
          <cell r="D3131" t="str">
            <v>Solvent - Degreasing</v>
          </cell>
          <cell r="G3131" t="str">
            <v>Solvent Utilization</v>
          </cell>
          <cell r="H3131" t="str">
            <v>Degreasing</v>
          </cell>
          <cell r="I3131" t="str">
            <v>Miscellaneous Manufacturing (SIC 39): All Processes</v>
          </cell>
          <cell r="J3131" t="str">
            <v>Total: All Solvent Types</v>
          </cell>
          <cell r="N3131">
            <v>40982</v>
          </cell>
        </row>
        <row r="3132">
          <cell r="A3132" t="str">
            <v>2415045300</v>
          </cell>
          <cell r="B3132" t="str">
            <v>Nonpoint</v>
          </cell>
          <cell r="C3132" t="str">
            <v>Degreasing /Misc Manufacturing: All Processes /Monochlorobenzene</v>
          </cell>
          <cell r="D3132" t="str">
            <v>Solvent - Degreasing</v>
          </cell>
          <cell r="G3132" t="str">
            <v>Solvent Utilization</v>
          </cell>
          <cell r="H3132" t="str">
            <v>Degreasing</v>
          </cell>
          <cell r="I3132" t="str">
            <v>Miscellaneous Manufacturing (SIC 39): All Processes</v>
          </cell>
          <cell r="J3132" t="str">
            <v>Monochlorobenzene</v>
          </cell>
          <cell r="L3132" t="str">
            <v>1999</v>
          </cell>
          <cell r="N3132">
            <v>40982</v>
          </cell>
        </row>
        <row r="3133">
          <cell r="A3133" t="str">
            <v>2415045350</v>
          </cell>
          <cell r="B3133" t="str">
            <v>Nonpoint</v>
          </cell>
          <cell r="C3133" t="str">
            <v>Degreasing /Misc Manufacturing: All Processes /Perchloroethylene</v>
          </cell>
          <cell r="D3133" t="str">
            <v>Solvent - Degreasing</v>
          </cell>
          <cell r="G3133" t="str">
            <v>Solvent Utilization</v>
          </cell>
          <cell r="H3133" t="str">
            <v>Degreasing</v>
          </cell>
          <cell r="I3133" t="str">
            <v>Miscellaneous Manufacturing (SIC 39): All Processes</v>
          </cell>
          <cell r="J3133" t="str">
            <v>Perchloroethylene</v>
          </cell>
          <cell r="L3133" t="str">
            <v>1999</v>
          </cell>
          <cell r="N3133">
            <v>40982</v>
          </cell>
        </row>
        <row r="3134">
          <cell r="A3134" t="str">
            <v>2415045370</v>
          </cell>
          <cell r="B3134" t="str">
            <v>Nonpoint</v>
          </cell>
          <cell r="C3134" t="str">
            <v>Degreasing /Misc Manufacturing: All Processes /Special Naphthas</v>
          </cell>
          <cell r="D3134" t="str">
            <v>Solvent - Degreasing</v>
          </cell>
          <cell r="G3134" t="str">
            <v>Solvent Utilization</v>
          </cell>
          <cell r="H3134" t="str">
            <v>Degreasing</v>
          </cell>
          <cell r="I3134" t="str">
            <v>Miscellaneous Manufacturing (SIC 39): All Processes</v>
          </cell>
          <cell r="J3134" t="str">
            <v>Special Naphthas</v>
          </cell>
          <cell r="L3134" t="str">
            <v>1999</v>
          </cell>
          <cell r="N3134">
            <v>40982</v>
          </cell>
        </row>
        <row r="3135">
          <cell r="A3135" t="str">
            <v>2415045385</v>
          </cell>
          <cell r="B3135" t="str">
            <v>Nonpoint</v>
          </cell>
          <cell r="C3135" t="str">
            <v>Degreasing /Misc Manufacturing: All Processes /Trichloroethylene</v>
          </cell>
          <cell r="D3135" t="str">
            <v>Solvent - Degreasing</v>
          </cell>
          <cell r="G3135" t="str">
            <v>Solvent Utilization</v>
          </cell>
          <cell r="H3135" t="str">
            <v>Degreasing</v>
          </cell>
          <cell r="I3135" t="str">
            <v>Miscellaneous Manufacturing (SIC 39): All Processes</v>
          </cell>
          <cell r="J3135" t="str">
            <v>Trichloroethylene</v>
          </cell>
          <cell r="L3135" t="str">
            <v>1999</v>
          </cell>
          <cell r="N3135">
            <v>40982</v>
          </cell>
        </row>
        <row r="3136">
          <cell r="A3136" t="str">
            <v>2415045999</v>
          </cell>
          <cell r="B3136" t="str">
            <v>Nonpoint</v>
          </cell>
          <cell r="C3136" t="str">
            <v>Degreasing /Misc Manufacturing: All Processes /Solvents: NEC</v>
          </cell>
          <cell r="D3136" t="str">
            <v>Solvent - Degreasing</v>
          </cell>
          <cell r="G3136" t="str">
            <v>Solvent Utilization</v>
          </cell>
          <cell r="H3136" t="str">
            <v>Degreasing</v>
          </cell>
          <cell r="I3136" t="str">
            <v>Miscellaneous Manufacturing (SIC 39): All Processes</v>
          </cell>
          <cell r="J3136" t="str">
            <v>Solvents: NEC</v>
          </cell>
          <cell r="K3136" t="str">
            <v>2415045000</v>
          </cell>
          <cell r="L3136" t="str">
            <v>1999</v>
          </cell>
          <cell r="N3136">
            <v>40982</v>
          </cell>
        </row>
        <row r="3137">
          <cell r="A3137" t="str">
            <v>2415050000</v>
          </cell>
          <cell r="B3137" t="str">
            <v>Nonpoint</v>
          </cell>
          <cell r="C3137" t="str">
            <v>Degreasing /Transportation Maint Facilities: All Processes /Total: All Solvent Types</v>
          </cell>
          <cell r="D3137" t="str">
            <v>Solvent - Degreasing</v>
          </cell>
          <cell r="G3137" t="str">
            <v>Solvent Utilization</v>
          </cell>
          <cell r="H3137" t="str">
            <v>Degreasing</v>
          </cell>
          <cell r="I3137" t="str">
            <v>Transportation Maintenance Facilities (SIC 40-45): All Processes</v>
          </cell>
          <cell r="J3137" t="str">
            <v>Total: All Solvent Types</v>
          </cell>
          <cell r="N3137">
            <v>40982</v>
          </cell>
        </row>
        <row r="3138">
          <cell r="A3138" t="str">
            <v>2415050300</v>
          </cell>
          <cell r="B3138" t="str">
            <v>Nonpoint</v>
          </cell>
          <cell r="C3138" t="str">
            <v>Degreasing /Transportation Maint Facilities: All Processes /Monochlorobenzene</v>
          </cell>
          <cell r="D3138" t="str">
            <v>Solvent - Degreasing</v>
          </cell>
          <cell r="G3138" t="str">
            <v>Solvent Utilization</v>
          </cell>
          <cell r="H3138" t="str">
            <v>Degreasing</v>
          </cell>
          <cell r="I3138" t="str">
            <v>Transportation Maintenance Facilities (SIC 40-45): All Processes</v>
          </cell>
          <cell r="J3138" t="str">
            <v>Monochlorobenzene</v>
          </cell>
          <cell r="L3138" t="str">
            <v>1999</v>
          </cell>
          <cell r="N3138">
            <v>40982</v>
          </cell>
        </row>
        <row r="3139">
          <cell r="A3139" t="str">
            <v>2415050350</v>
          </cell>
          <cell r="B3139" t="str">
            <v>Nonpoint</v>
          </cell>
          <cell r="C3139" t="str">
            <v>Degreasing /Transportation Maint Facilities: All Processes /Perchloroethylene</v>
          </cell>
          <cell r="D3139" t="str">
            <v>Solvent - Degreasing</v>
          </cell>
          <cell r="G3139" t="str">
            <v>Solvent Utilization</v>
          </cell>
          <cell r="H3139" t="str">
            <v>Degreasing</v>
          </cell>
          <cell r="I3139" t="str">
            <v>Transportation Maintenance Facilities (SIC 40-45): All Processes</v>
          </cell>
          <cell r="J3139" t="str">
            <v>Perchloroethylene</v>
          </cell>
          <cell r="L3139" t="str">
            <v>1999</v>
          </cell>
          <cell r="N3139">
            <v>40982</v>
          </cell>
        </row>
        <row r="3140">
          <cell r="A3140" t="str">
            <v>2415050370</v>
          </cell>
          <cell r="B3140" t="str">
            <v>Nonpoint</v>
          </cell>
          <cell r="C3140" t="str">
            <v>Degreasing /Transportation Maint Facilities: All Processes /Special Naphthas</v>
          </cell>
          <cell r="D3140" t="str">
            <v>Solvent - Degreasing</v>
          </cell>
          <cell r="G3140" t="str">
            <v>Solvent Utilization</v>
          </cell>
          <cell r="H3140" t="str">
            <v>Degreasing</v>
          </cell>
          <cell r="I3140" t="str">
            <v>Transportation Maintenance Facilities (SIC 40-45): All Processes</v>
          </cell>
          <cell r="J3140" t="str">
            <v>Special Naphthas</v>
          </cell>
          <cell r="L3140" t="str">
            <v>1999</v>
          </cell>
          <cell r="N3140">
            <v>40982</v>
          </cell>
        </row>
        <row r="3141">
          <cell r="A3141" t="str">
            <v>2415050385</v>
          </cell>
          <cell r="B3141" t="str">
            <v>Nonpoint</v>
          </cell>
          <cell r="C3141" t="str">
            <v>Degreasing /Transportation Maint Facilities: All Processes /Trichloroethylene</v>
          </cell>
          <cell r="D3141" t="str">
            <v>Solvent - Degreasing</v>
          </cell>
          <cell r="G3141" t="str">
            <v>Solvent Utilization</v>
          </cell>
          <cell r="H3141" t="str">
            <v>Degreasing</v>
          </cell>
          <cell r="I3141" t="str">
            <v>Transportation Maintenance Facilities (SIC 40-45): All Processes</v>
          </cell>
          <cell r="J3141" t="str">
            <v>Trichloroethylene</v>
          </cell>
          <cell r="L3141" t="str">
            <v>1999</v>
          </cell>
          <cell r="N3141">
            <v>40982</v>
          </cell>
        </row>
        <row r="3142">
          <cell r="A3142" t="str">
            <v>2415050999</v>
          </cell>
          <cell r="B3142" t="str">
            <v>Nonpoint</v>
          </cell>
          <cell r="C3142" t="str">
            <v>Degreasing /Transportation Maint Facilities: All Processes /Solvents: NEC</v>
          </cell>
          <cell r="D3142" t="str">
            <v>Solvent - Degreasing</v>
          </cell>
          <cell r="G3142" t="str">
            <v>Solvent Utilization</v>
          </cell>
          <cell r="H3142" t="str">
            <v>Degreasing</v>
          </cell>
          <cell r="I3142" t="str">
            <v>Transportation Maintenance Facilities (SIC 40-45): All Processes</v>
          </cell>
          <cell r="J3142" t="str">
            <v>Solvents: NEC</v>
          </cell>
          <cell r="L3142" t="str">
            <v>1999</v>
          </cell>
          <cell r="N3142">
            <v>40982</v>
          </cell>
        </row>
        <row r="3143">
          <cell r="A3143" t="str">
            <v>2415055000</v>
          </cell>
          <cell r="B3143" t="str">
            <v>Nonpoint</v>
          </cell>
          <cell r="C3143" t="str">
            <v>Degreasing /Auto Dealers: All Processes /Total: All Solvent Types</v>
          </cell>
          <cell r="D3143" t="str">
            <v>Solvent - Degreasing</v>
          </cell>
          <cell r="G3143" t="str">
            <v>Solvent Utilization</v>
          </cell>
          <cell r="H3143" t="str">
            <v>Degreasing</v>
          </cell>
          <cell r="I3143" t="str">
            <v>Automotive Dealers (SIC 55): All Processes</v>
          </cell>
          <cell r="J3143" t="str">
            <v>Total: All Solvent Types</v>
          </cell>
          <cell r="N3143">
            <v>40982</v>
          </cell>
        </row>
        <row r="3144">
          <cell r="A3144" t="str">
            <v>2415055300</v>
          </cell>
          <cell r="B3144" t="str">
            <v>Nonpoint</v>
          </cell>
          <cell r="C3144" t="str">
            <v>Degreasing /Auto Dealers: All Processes /Monochlorobenzene</v>
          </cell>
          <cell r="D3144" t="str">
            <v>Solvent - Degreasing</v>
          </cell>
          <cell r="G3144" t="str">
            <v>Solvent Utilization</v>
          </cell>
          <cell r="H3144" t="str">
            <v>Degreasing</v>
          </cell>
          <cell r="I3144" t="str">
            <v>Automotive Dealers (SIC 55): All Processes</v>
          </cell>
          <cell r="J3144" t="str">
            <v>Monochlorobenzene</v>
          </cell>
          <cell r="L3144" t="str">
            <v>1999</v>
          </cell>
          <cell r="N3144">
            <v>40982</v>
          </cell>
        </row>
        <row r="3145">
          <cell r="A3145" t="str">
            <v>2415055350</v>
          </cell>
          <cell r="B3145" t="str">
            <v>Nonpoint</v>
          </cell>
          <cell r="C3145" t="str">
            <v>Degreasing /Auto Dealers: All Processes /Perchloroethylene</v>
          </cell>
          <cell r="D3145" t="str">
            <v>Solvent - Degreasing</v>
          </cell>
          <cell r="G3145" t="str">
            <v>Solvent Utilization</v>
          </cell>
          <cell r="H3145" t="str">
            <v>Degreasing</v>
          </cell>
          <cell r="I3145" t="str">
            <v>Automotive Dealers (SIC 55): All Processes</v>
          </cell>
          <cell r="J3145" t="str">
            <v>Perchloroethylene</v>
          </cell>
          <cell r="L3145" t="str">
            <v>1999</v>
          </cell>
          <cell r="N3145">
            <v>40982</v>
          </cell>
        </row>
        <row r="3146">
          <cell r="A3146" t="str">
            <v>2415055370</v>
          </cell>
          <cell r="B3146" t="str">
            <v>Nonpoint</v>
          </cell>
          <cell r="C3146" t="str">
            <v>Degreasing /Auto Dealers: All Processes /Special Naphthas</v>
          </cell>
          <cell r="D3146" t="str">
            <v>Solvent - Degreasing</v>
          </cell>
          <cell r="G3146" t="str">
            <v>Solvent Utilization</v>
          </cell>
          <cell r="H3146" t="str">
            <v>Degreasing</v>
          </cell>
          <cell r="I3146" t="str">
            <v>Automotive Dealers (SIC 55): All Processes</v>
          </cell>
          <cell r="J3146" t="str">
            <v>Special Naphthas</v>
          </cell>
          <cell r="L3146" t="str">
            <v>1999</v>
          </cell>
          <cell r="N3146">
            <v>40982</v>
          </cell>
        </row>
        <row r="3147">
          <cell r="A3147" t="str">
            <v>2415055385</v>
          </cell>
          <cell r="B3147" t="str">
            <v>Nonpoint</v>
          </cell>
          <cell r="C3147" t="str">
            <v>Degreasing /Auto Dealers: All Processes /Trichloroethylene</v>
          </cell>
          <cell r="D3147" t="str">
            <v>Solvent - Degreasing</v>
          </cell>
          <cell r="G3147" t="str">
            <v>Solvent Utilization</v>
          </cell>
          <cell r="H3147" t="str">
            <v>Degreasing</v>
          </cell>
          <cell r="I3147" t="str">
            <v>Automotive Dealers (SIC 55): All Processes</v>
          </cell>
          <cell r="J3147" t="str">
            <v>Trichloroethylene</v>
          </cell>
          <cell r="L3147" t="str">
            <v>1999</v>
          </cell>
          <cell r="N3147">
            <v>40982</v>
          </cell>
        </row>
        <row r="3148">
          <cell r="A3148" t="str">
            <v>2415055999</v>
          </cell>
          <cell r="B3148" t="str">
            <v>Nonpoint</v>
          </cell>
          <cell r="C3148" t="str">
            <v>Degreasing /Auto Dealers: All Processes /Solvents: NEC</v>
          </cell>
          <cell r="D3148" t="str">
            <v>Solvent - Degreasing</v>
          </cell>
          <cell r="G3148" t="str">
            <v>Solvent Utilization</v>
          </cell>
          <cell r="H3148" t="str">
            <v>Degreasing</v>
          </cell>
          <cell r="I3148" t="str">
            <v>Automotive Dealers (SIC 55): All Processes</v>
          </cell>
          <cell r="J3148" t="str">
            <v>Solvents: NEC</v>
          </cell>
          <cell r="L3148" t="str">
            <v>1999</v>
          </cell>
          <cell r="N3148">
            <v>40982</v>
          </cell>
        </row>
        <row r="3149">
          <cell r="A3149" t="str">
            <v>2415060000</v>
          </cell>
          <cell r="B3149" t="str">
            <v>Nonpoint</v>
          </cell>
          <cell r="C3149" t="str">
            <v>Degreasing /Misc Repair Services: All Processes /Total: All Solvent Types</v>
          </cell>
          <cell r="D3149" t="str">
            <v>Solvent - Degreasing</v>
          </cell>
          <cell r="G3149" t="str">
            <v>Solvent Utilization</v>
          </cell>
          <cell r="H3149" t="str">
            <v>Degreasing</v>
          </cell>
          <cell r="I3149" t="str">
            <v>Miscellaneous Repair Services (SIC 76): All Processes</v>
          </cell>
          <cell r="J3149" t="str">
            <v>Total: All Solvent Types</v>
          </cell>
          <cell r="N3149">
            <v>40982</v>
          </cell>
        </row>
        <row r="3150">
          <cell r="A3150" t="str">
            <v>2415060300</v>
          </cell>
          <cell r="B3150" t="str">
            <v>Nonpoint</v>
          </cell>
          <cell r="C3150" t="str">
            <v>Degreasing /Misc Repair Services: All Processes /Monochlorobenzene</v>
          </cell>
          <cell r="D3150" t="str">
            <v>Solvent - Degreasing</v>
          </cell>
          <cell r="G3150" t="str">
            <v>Solvent Utilization</v>
          </cell>
          <cell r="H3150" t="str">
            <v>Degreasing</v>
          </cell>
          <cell r="I3150" t="str">
            <v>Miscellaneous Repair Services (SIC 76): All Processes</v>
          </cell>
          <cell r="J3150" t="str">
            <v>Monochlorobenzene</v>
          </cell>
          <cell r="L3150" t="str">
            <v>1999</v>
          </cell>
          <cell r="N3150">
            <v>40982</v>
          </cell>
        </row>
        <row r="3151">
          <cell r="A3151" t="str">
            <v>2415060350</v>
          </cell>
          <cell r="B3151" t="str">
            <v>Nonpoint</v>
          </cell>
          <cell r="C3151" t="str">
            <v>Degreasing /Misc Repair Services: All Processes /Perchloroethylene</v>
          </cell>
          <cell r="D3151" t="str">
            <v>Solvent - Degreasing</v>
          </cell>
          <cell r="G3151" t="str">
            <v>Solvent Utilization</v>
          </cell>
          <cell r="H3151" t="str">
            <v>Degreasing</v>
          </cell>
          <cell r="I3151" t="str">
            <v>Miscellaneous Repair Services (SIC 76): All Processes</v>
          </cell>
          <cell r="J3151" t="str">
            <v>Perchloroethylene</v>
          </cell>
          <cell r="L3151" t="str">
            <v>1999</v>
          </cell>
          <cell r="N3151">
            <v>40982</v>
          </cell>
        </row>
        <row r="3152">
          <cell r="A3152" t="str">
            <v>2415060370</v>
          </cell>
          <cell r="B3152" t="str">
            <v>Nonpoint</v>
          </cell>
          <cell r="C3152" t="str">
            <v>Degreasing /Misc Repair Services: All Processes /Special Naphthas</v>
          </cell>
          <cell r="D3152" t="str">
            <v>Solvent - Degreasing</v>
          </cell>
          <cell r="G3152" t="str">
            <v>Solvent Utilization</v>
          </cell>
          <cell r="H3152" t="str">
            <v>Degreasing</v>
          </cell>
          <cell r="I3152" t="str">
            <v>Miscellaneous Repair Services (SIC 76): All Processes</v>
          </cell>
          <cell r="J3152" t="str">
            <v>Special Naphthas</v>
          </cell>
          <cell r="L3152" t="str">
            <v>1999</v>
          </cell>
          <cell r="N3152">
            <v>40982</v>
          </cell>
        </row>
        <row r="3153">
          <cell r="A3153" t="str">
            <v>2415060385</v>
          </cell>
          <cell r="B3153" t="str">
            <v>Nonpoint</v>
          </cell>
          <cell r="C3153" t="str">
            <v>Degreasing /Misc Repair Services: All Processes /Trichloroethylene</v>
          </cell>
          <cell r="D3153" t="str">
            <v>Solvent - Degreasing</v>
          </cell>
          <cell r="G3153" t="str">
            <v>Solvent Utilization</v>
          </cell>
          <cell r="H3153" t="str">
            <v>Degreasing</v>
          </cell>
          <cell r="I3153" t="str">
            <v>Miscellaneous Repair Services (SIC 76): All Processes</v>
          </cell>
          <cell r="J3153" t="str">
            <v>Trichloroethylene</v>
          </cell>
          <cell r="L3153" t="str">
            <v>1999</v>
          </cell>
          <cell r="N3153">
            <v>40982</v>
          </cell>
        </row>
        <row r="3154">
          <cell r="A3154" t="str">
            <v>2415060999</v>
          </cell>
          <cell r="B3154" t="str">
            <v>Nonpoint</v>
          </cell>
          <cell r="C3154" t="str">
            <v>Degreasing /Misc Repair Services: All Processes /Solvents: NEC</v>
          </cell>
          <cell r="D3154" t="str">
            <v>Solvent - Degreasing</v>
          </cell>
          <cell r="G3154" t="str">
            <v>Solvent Utilization</v>
          </cell>
          <cell r="H3154" t="str">
            <v>Degreasing</v>
          </cell>
          <cell r="I3154" t="str">
            <v>Miscellaneous Repair Services (SIC 76): All Processes</v>
          </cell>
          <cell r="J3154" t="str">
            <v>Solvents: NEC</v>
          </cell>
          <cell r="L3154" t="str">
            <v>1999</v>
          </cell>
          <cell r="N3154">
            <v>40982</v>
          </cell>
        </row>
        <row r="3155">
          <cell r="A3155" t="str">
            <v>2415065000</v>
          </cell>
          <cell r="B3155" t="str">
            <v>Nonpoint</v>
          </cell>
          <cell r="C3155" t="str">
            <v>Degreasing /Auto Repair Services: All Processes /Total: All Solvent Types</v>
          </cell>
          <cell r="D3155" t="str">
            <v>Solvent - Degreasing</v>
          </cell>
          <cell r="G3155" t="str">
            <v>Solvent Utilization</v>
          </cell>
          <cell r="H3155" t="str">
            <v>Degreasing</v>
          </cell>
          <cell r="I3155" t="str">
            <v>Auto Repair Services (SIC 75): All Processes</v>
          </cell>
          <cell r="J3155" t="str">
            <v>Total: All Solvent Types</v>
          </cell>
          <cell r="N3155">
            <v>40982</v>
          </cell>
        </row>
        <row r="3156">
          <cell r="A3156" t="str">
            <v>2415065300</v>
          </cell>
          <cell r="B3156" t="str">
            <v>Nonpoint</v>
          </cell>
          <cell r="C3156" t="str">
            <v>Degreasing /Auto Repair Services: All Processes /Monochlorobenzene</v>
          </cell>
          <cell r="D3156" t="str">
            <v>Solvent - Degreasing</v>
          </cell>
          <cell r="G3156" t="str">
            <v>Solvent Utilization</v>
          </cell>
          <cell r="H3156" t="str">
            <v>Degreasing</v>
          </cell>
          <cell r="I3156" t="str">
            <v>Auto Repair Services (SIC 75): All Processes</v>
          </cell>
          <cell r="J3156" t="str">
            <v>Monochlorobenzene</v>
          </cell>
          <cell r="L3156" t="str">
            <v>1999</v>
          </cell>
          <cell r="N3156">
            <v>40982</v>
          </cell>
        </row>
        <row r="3157">
          <cell r="A3157" t="str">
            <v>2415065350</v>
          </cell>
          <cell r="B3157" t="str">
            <v>Nonpoint</v>
          </cell>
          <cell r="C3157" t="str">
            <v>Degreasing /Auto Repair Services: All Processes /Perchloroethylene</v>
          </cell>
          <cell r="D3157" t="str">
            <v>Solvent - Degreasing</v>
          </cell>
          <cell r="G3157" t="str">
            <v>Solvent Utilization</v>
          </cell>
          <cell r="H3157" t="str">
            <v>Degreasing</v>
          </cell>
          <cell r="I3157" t="str">
            <v>Auto Repair Services (SIC 75): All Processes</v>
          </cell>
          <cell r="J3157" t="str">
            <v>Perchloroethylene</v>
          </cell>
          <cell r="L3157" t="str">
            <v>1999</v>
          </cell>
          <cell r="N3157">
            <v>40982</v>
          </cell>
        </row>
        <row r="3158">
          <cell r="A3158" t="str">
            <v>2415065370</v>
          </cell>
          <cell r="B3158" t="str">
            <v>Nonpoint</v>
          </cell>
          <cell r="C3158" t="str">
            <v>Degreasing /Auto Repair Services: All Processes /Special Naphthas</v>
          </cell>
          <cell r="D3158" t="str">
            <v>Solvent - Degreasing</v>
          </cell>
          <cell r="G3158" t="str">
            <v>Solvent Utilization</v>
          </cell>
          <cell r="H3158" t="str">
            <v>Degreasing</v>
          </cell>
          <cell r="I3158" t="str">
            <v>Auto Repair Services (SIC 75): All Processes</v>
          </cell>
          <cell r="J3158" t="str">
            <v>Special Naphthas</v>
          </cell>
          <cell r="L3158" t="str">
            <v>1999</v>
          </cell>
          <cell r="N3158">
            <v>40982</v>
          </cell>
        </row>
        <row r="3159">
          <cell r="A3159" t="str">
            <v>2415065385</v>
          </cell>
          <cell r="B3159" t="str">
            <v>Nonpoint</v>
          </cell>
          <cell r="C3159" t="str">
            <v>Degreasing /Auto Repair Services: All Processes /Trichloroethylene</v>
          </cell>
          <cell r="D3159" t="str">
            <v>Solvent - Degreasing</v>
          </cell>
          <cell r="G3159" t="str">
            <v>Solvent Utilization</v>
          </cell>
          <cell r="H3159" t="str">
            <v>Degreasing</v>
          </cell>
          <cell r="I3159" t="str">
            <v>Auto Repair Services (SIC 75): All Processes</v>
          </cell>
          <cell r="J3159" t="str">
            <v>Trichloroethylene</v>
          </cell>
          <cell r="L3159" t="str">
            <v>1999</v>
          </cell>
          <cell r="N3159">
            <v>40982</v>
          </cell>
        </row>
        <row r="3160">
          <cell r="A3160" t="str">
            <v>2415065999</v>
          </cell>
          <cell r="B3160" t="str">
            <v>Nonpoint</v>
          </cell>
          <cell r="C3160" t="str">
            <v>Degreasing /Auto Repair Services: All Processes /Solvents: NEC</v>
          </cell>
          <cell r="D3160" t="str">
            <v>Solvent - Degreasing</v>
          </cell>
          <cell r="G3160" t="str">
            <v>Solvent Utilization</v>
          </cell>
          <cell r="H3160" t="str">
            <v>Degreasing</v>
          </cell>
          <cell r="I3160" t="str">
            <v>Auto Repair Services (SIC 75): All Processes</v>
          </cell>
          <cell r="J3160" t="str">
            <v>Solvents: NEC</v>
          </cell>
          <cell r="L3160" t="str">
            <v>1999</v>
          </cell>
          <cell r="N3160">
            <v>40982</v>
          </cell>
        </row>
        <row r="3161">
          <cell r="A3161" t="str">
            <v>2415100000</v>
          </cell>
          <cell r="B3161" t="str">
            <v>Nonpoint</v>
          </cell>
          <cell r="C3161" t="str">
            <v>Degreasing /All Industries: Open Top Degreasing /Total: All Solvent Types</v>
          </cell>
          <cell r="D3161" t="str">
            <v>Solvent - Degreasing</v>
          </cell>
          <cell r="G3161" t="str">
            <v>Solvent Utilization</v>
          </cell>
          <cell r="H3161" t="str">
            <v>Degreasing</v>
          </cell>
          <cell r="I3161" t="str">
            <v>All Industries: Open Top Degreasing</v>
          </cell>
          <cell r="J3161" t="str">
            <v>Total: All Solvent Types</v>
          </cell>
          <cell r="N3161">
            <v>40982</v>
          </cell>
        </row>
        <row r="3162">
          <cell r="A3162" t="str">
            <v>2415100300</v>
          </cell>
          <cell r="B3162" t="str">
            <v>Nonpoint</v>
          </cell>
          <cell r="C3162" t="str">
            <v>Degreasing /All Industries: Open Top Degreasing /Monochlorobenzene</v>
          </cell>
          <cell r="D3162" t="str">
            <v>Solvent - Degreasing</v>
          </cell>
          <cell r="G3162" t="str">
            <v>Solvent Utilization</v>
          </cell>
          <cell r="H3162" t="str">
            <v>Degreasing</v>
          </cell>
          <cell r="I3162" t="str">
            <v>All Industries: Open Top Degreasing</v>
          </cell>
          <cell r="J3162" t="str">
            <v>Monochlorobenzene</v>
          </cell>
          <cell r="L3162" t="str">
            <v>1999</v>
          </cell>
          <cell r="N3162">
            <v>40982</v>
          </cell>
        </row>
        <row r="3163">
          <cell r="A3163" t="str">
            <v>2415100350</v>
          </cell>
          <cell r="B3163" t="str">
            <v>Nonpoint</v>
          </cell>
          <cell r="C3163" t="str">
            <v>Degreasing /All Industries: Open Top Degreasing /Perchloroethylene</v>
          </cell>
          <cell r="D3163" t="str">
            <v>Solvent - Degreasing</v>
          </cell>
          <cell r="G3163" t="str">
            <v>Solvent Utilization</v>
          </cell>
          <cell r="H3163" t="str">
            <v>Degreasing</v>
          </cell>
          <cell r="I3163" t="str">
            <v>All Industries: Open Top Degreasing</v>
          </cell>
          <cell r="J3163" t="str">
            <v>Perchloroethylene</v>
          </cell>
          <cell r="L3163" t="str">
            <v>1999</v>
          </cell>
          <cell r="N3163">
            <v>40982</v>
          </cell>
        </row>
        <row r="3164">
          <cell r="A3164" t="str">
            <v>2415100370</v>
          </cell>
          <cell r="B3164" t="str">
            <v>Nonpoint</v>
          </cell>
          <cell r="C3164" t="str">
            <v>Degreasing /All Industries: Open Top Degreasing /Special Naphthas</v>
          </cell>
          <cell r="D3164" t="str">
            <v>Solvent - Degreasing</v>
          </cell>
          <cell r="G3164" t="str">
            <v>Solvent Utilization</v>
          </cell>
          <cell r="H3164" t="str">
            <v>Degreasing</v>
          </cell>
          <cell r="I3164" t="str">
            <v>All Industries: Open Top Degreasing</v>
          </cell>
          <cell r="J3164" t="str">
            <v>Special Naphthas</v>
          </cell>
          <cell r="L3164" t="str">
            <v>1999</v>
          </cell>
          <cell r="N3164">
            <v>40982</v>
          </cell>
        </row>
        <row r="3165">
          <cell r="A3165" t="str">
            <v>2415100385</v>
          </cell>
          <cell r="B3165" t="str">
            <v>Nonpoint</v>
          </cell>
          <cell r="C3165" t="str">
            <v>Degreasing /All Industries: Open Top Degreasing /Trichloroethylene</v>
          </cell>
          <cell r="D3165" t="str">
            <v>Solvent - Degreasing</v>
          </cell>
          <cell r="G3165" t="str">
            <v>Solvent Utilization</v>
          </cell>
          <cell r="H3165" t="str">
            <v>Degreasing</v>
          </cell>
          <cell r="I3165" t="str">
            <v>All Industries: Open Top Degreasing</v>
          </cell>
          <cell r="J3165" t="str">
            <v>Trichloroethylene</v>
          </cell>
          <cell r="L3165" t="str">
            <v>1999</v>
          </cell>
          <cell r="N3165">
            <v>40982</v>
          </cell>
        </row>
        <row r="3166">
          <cell r="A3166" t="str">
            <v>2415100999</v>
          </cell>
          <cell r="B3166" t="str">
            <v>Nonpoint</v>
          </cell>
          <cell r="C3166" t="str">
            <v>Degreasing /All Industries: Open Top Degreasing /Solvents: NEC</v>
          </cell>
          <cell r="D3166" t="str">
            <v>Solvent - Degreasing</v>
          </cell>
          <cell r="G3166" t="str">
            <v>Solvent Utilization</v>
          </cell>
          <cell r="H3166" t="str">
            <v>Degreasing</v>
          </cell>
          <cell r="I3166" t="str">
            <v>All Industries: Open Top Degreasing</v>
          </cell>
          <cell r="J3166" t="str">
            <v>Solvents: NEC</v>
          </cell>
          <cell r="L3166" t="str">
            <v>1999</v>
          </cell>
          <cell r="N3166">
            <v>40982</v>
          </cell>
        </row>
        <row r="3167">
          <cell r="A3167" t="str">
            <v>2415105000</v>
          </cell>
          <cell r="B3167" t="str">
            <v>Nonpoint</v>
          </cell>
          <cell r="C3167" t="str">
            <v>Degreasing /Furniture &amp; Fixtures: Open Top Degreasing /Total: All Solvent Types</v>
          </cell>
          <cell r="D3167" t="str">
            <v>Solvent - Degreasing</v>
          </cell>
          <cell r="G3167" t="str">
            <v>Solvent Utilization</v>
          </cell>
          <cell r="H3167" t="str">
            <v>Degreasing</v>
          </cell>
          <cell r="I3167" t="str">
            <v>Furniture and Fixtures (SIC 25): Open Top Degreasing</v>
          </cell>
          <cell r="J3167" t="str">
            <v>Total: All Solvent Types</v>
          </cell>
          <cell r="N3167">
            <v>40982</v>
          </cell>
        </row>
        <row r="3168">
          <cell r="A3168" t="str">
            <v>2415105300</v>
          </cell>
          <cell r="B3168" t="str">
            <v>Nonpoint</v>
          </cell>
          <cell r="C3168" t="str">
            <v>Degreasing /Furniture &amp; Fixtures: Open Top Degreasing /Monochlorobenzene</v>
          </cell>
          <cell r="D3168" t="str">
            <v>Solvent - Degreasing</v>
          </cell>
          <cell r="G3168" t="str">
            <v>Solvent Utilization</v>
          </cell>
          <cell r="H3168" t="str">
            <v>Degreasing</v>
          </cell>
          <cell r="I3168" t="str">
            <v>Furniture and Fixtures (SIC 25): Open Top Degreasing</v>
          </cell>
          <cell r="J3168" t="str">
            <v>Monochlorobenzene</v>
          </cell>
          <cell r="L3168" t="str">
            <v>1999</v>
          </cell>
          <cell r="N3168">
            <v>40982</v>
          </cell>
        </row>
        <row r="3169">
          <cell r="A3169" t="str">
            <v>2415105350</v>
          </cell>
          <cell r="B3169" t="str">
            <v>Nonpoint</v>
          </cell>
          <cell r="C3169" t="str">
            <v>Degreasing /Furniture &amp; Fixtures: Open Top Degreasing /Perchloroethylene</v>
          </cell>
          <cell r="D3169" t="str">
            <v>Solvent - Degreasing</v>
          </cell>
          <cell r="G3169" t="str">
            <v>Solvent Utilization</v>
          </cell>
          <cell r="H3169" t="str">
            <v>Degreasing</v>
          </cell>
          <cell r="I3169" t="str">
            <v>Furniture and Fixtures (SIC 25): Open Top Degreasing</v>
          </cell>
          <cell r="J3169" t="str">
            <v>Perchloroethylene</v>
          </cell>
          <cell r="L3169" t="str">
            <v>1999</v>
          </cell>
          <cell r="N3169">
            <v>40982</v>
          </cell>
        </row>
        <row r="3170">
          <cell r="A3170" t="str">
            <v>2415105370</v>
          </cell>
          <cell r="B3170" t="str">
            <v>Nonpoint</v>
          </cell>
          <cell r="C3170" t="str">
            <v>Degreasing /Furniture &amp; Fixtures: Open Top Degreasing /Special Naphthas</v>
          </cell>
          <cell r="D3170" t="str">
            <v>Solvent - Degreasing</v>
          </cell>
          <cell r="G3170" t="str">
            <v>Solvent Utilization</v>
          </cell>
          <cell r="H3170" t="str">
            <v>Degreasing</v>
          </cell>
          <cell r="I3170" t="str">
            <v>Furniture and Fixtures (SIC 25): Open Top Degreasing</v>
          </cell>
          <cell r="J3170" t="str">
            <v>Special Naphthas</v>
          </cell>
          <cell r="L3170" t="str">
            <v>1999</v>
          </cell>
          <cell r="N3170">
            <v>40982</v>
          </cell>
        </row>
        <row r="3171">
          <cell r="A3171" t="str">
            <v>2415105385</v>
          </cell>
          <cell r="B3171" t="str">
            <v>Nonpoint</v>
          </cell>
          <cell r="C3171" t="str">
            <v>Degreasing /Furniture &amp; Fixtures: Open Top Degreasing /Trichloroethylene</v>
          </cell>
          <cell r="D3171" t="str">
            <v>Solvent - Degreasing</v>
          </cell>
          <cell r="G3171" t="str">
            <v>Solvent Utilization</v>
          </cell>
          <cell r="H3171" t="str">
            <v>Degreasing</v>
          </cell>
          <cell r="I3171" t="str">
            <v>Furniture and Fixtures (SIC 25): Open Top Degreasing</v>
          </cell>
          <cell r="J3171" t="str">
            <v>Trichloroethylene</v>
          </cell>
          <cell r="L3171" t="str">
            <v>1999</v>
          </cell>
          <cell r="N3171">
            <v>40982</v>
          </cell>
        </row>
        <row r="3172">
          <cell r="A3172" t="str">
            <v>2415105999</v>
          </cell>
          <cell r="B3172" t="str">
            <v>Nonpoint</v>
          </cell>
          <cell r="C3172" t="str">
            <v>Degreasing /Furniture &amp; Fixtures: Open Top Degreasing /Solvents: NEC</v>
          </cell>
          <cell r="D3172" t="str">
            <v>Solvent - Degreasing</v>
          </cell>
          <cell r="G3172" t="str">
            <v>Solvent Utilization</v>
          </cell>
          <cell r="H3172" t="str">
            <v>Degreasing</v>
          </cell>
          <cell r="I3172" t="str">
            <v>Furniture and Fixtures (SIC 25): Open Top Degreasing</v>
          </cell>
          <cell r="J3172" t="str">
            <v>Solvents: NEC</v>
          </cell>
          <cell r="L3172" t="str">
            <v>1999</v>
          </cell>
          <cell r="N3172">
            <v>40982</v>
          </cell>
        </row>
        <row r="3173">
          <cell r="A3173" t="str">
            <v>2415110000</v>
          </cell>
          <cell r="B3173" t="str">
            <v>Nonpoint</v>
          </cell>
          <cell r="C3173" t="str">
            <v>Degreasing /Primary Metal Industries: Open Top Degreasing /Total: All Solvent Types</v>
          </cell>
          <cell r="D3173" t="str">
            <v>Solvent - Degreasing</v>
          </cell>
          <cell r="G3173" t="str">
            <v>Solvent Utilization</v>
          </cell>
          <cell r="H3173" t="str">
            <v>Degreasing</v>
          </cell>
          <cell r="I3173" t="str">
            <v>Primary Metal Industries (SIC 33): Open Top Degreasing</v>
          </cell>
          <cell r="J3173" t="str">
            <v>Total: All Solvent Types</v>
          </cell>
          <cell r="N3173">
            <v>40982</v>
          </cell>
        </row>
        <row r="3174">
          <cell r="A3174" t="str">
            <v>2415110300</v>
          </cell>
          <cell r="B3174" t="str">
            <v>Nonpoint</v>
          </cell>
          <cell r="C3174" t="str">
            <v>Degreasing /Primary Metal Industries: Open Top Degreasing /Monochlorobenzene</v>
          </cell>
          <cell r="D3174" t="str">
            <v>Solvent - Degreasing</v>
          </cell>
          <cell r="G3174" t="str">
            <v>Solvent Utilization</v>
          </cell>
          <cell r="H3174" t="str">
            <v>Degreasing</v>
          </cell>
          <cell r="I3174" t="str">
            <v>Primary Metal Industries (SIC 33): Open Top Degreasing</v>
          </cell>
          <cell r="J3174" t="str">
            <v>Monochlorobenzene</v>
          </cell>
          <cell r="L3174" t="str">
            <v>1999</v>
          </cell>
          <cell r="N3174">
            <v>40982</v>
          </cell>
        </row>
        <row r="3175">
          <cell r="A3175" t="str">
            <v>2415110350</v>
          </cell>
          <cell r="B3175" t="str">
            <v>Nonpoint</v>
          </cell>
          <cell r="C3175" t="str">
            <v>Degreasing /Primary Metal Industries: Open Top Degreasing /Perchloroethylene</v>
          </cell>
          <cell r="D3175" t="str">
            <v>Solvent - Degreasing</v>
          </cell>
          <cell r="G3175" t="str">
            <v>Solvent Utilization</v>
          </cell>
          <cell r="H3175" t="str">
            <v>Degreasing</v>
          </cell>
          <cell r="I3175" t="str">
            <v>Primary Metal Industries (SIC 33): Open Top Degreasing</v>
          </cell>
          <cell r="J3175" t="str">
            <v>Perchloroethylene</v>
          </cell>
          <cell r="L3175" t="str">
            <v>1999</v>
          </cell>
          <cell r="N3175">
            <v>40982</v>
          </cell>
        </row>
        <row r="3176">
          <cell r="A3176" t="str">
            <v>2415110370</v>
          </cell>
          <cell r="B3176" t="str">
            <v>Nonpoint</v>
          </cell>
          <cell r="C3176" t="str">
            <v>Degreasing /Primary Metal Industries: Open Top Degreasing /Special Naphthas</v>
          </cell>
          <cell r="D3176" t="str">
            <v>Solvent - Degreasing</v>
          </cell>
          <cell r="G3176" t="str">
            <v>Solvent Utilization</v>
          </cell>
          <cell r="H3176" t="str">
            <v>Degreasing</v>
          </cell>
          <cell r="I3176" t="str">
            <v>Primary Metal Industries (SIC 33): Open Top Degreasing</v>
          </cell>
          <cell r="J3176" t="str">
            <v>Special Naphthas</v>
          </cell>
          <cell r="L3176" t="str">
            <v>1999</v>
          </cell>
          <cell r="N3176">
            <v>40982</v>
          </cell>
        </row>
        <row r="3177">
          <cell r="A3177" t="str">
            <v>2415110385</v>
          </cell>
          <cell r="B3177" t="str">
            <v>Nonpoint</v>
          </cell>
          <cell r="C3177" t="str">
            <v>Degreasing /Primary Metal Industries: Open Top Degreasing /Trichloroethylene</v>
          </cell>
          <cell r="D3177" t="str">
            <v>Solvent - Degreasing</v>
          </cell>
          <cell r="G3177" t="str">
            <v>Solvent Utilization</v>
          </cell>
          <cell r="H3177" t="str">
            <v>Degreasing</v>
          </cell>
          <cell r="I3177" t="str">
            <v>Primary Metal Industries (SIC 33): Open Top Degreasing</v>
          </cell>
          <cell r="J3177" t="str">
            <v>Trichloroethylene</v>
          </cell>
          <cell r="L3177" t="str">
            <v>1999</v>
          </cell>
          <cell r="N3177">
            <v>40982</v>
          </cell>
        </row>
        <row r="3178">
          <cell r="A3178" t="str">
            <v>2415110999</v>
          </cell>
          <cell r="B3178" t="str">
            <v>Nonpoint</v>
          </cell>
          <cell r="C3178" t="str">
            <v>Degreasing /Primary Metal Industries: Open Top Degreasing /Solvents: NEC</v>
          </cell>
          <cell r="D3178" t="str">
            <v>Solvent - Degreasing</v>
          </cell>
          <cell r="G3178" t="str">
            <v>Solvent Utilization</v>
          </cell>
          <cell r="H3178" t="str">
            <v>Degreasing</v>
          </cell>
          <cell r="I3178" t="str">
            <v>Primary Metal Industries (SIC 33): Open Top Degreasing</v>
          </cell>
          <cell r="J3178" t="str">
            <v>Solvents: NEC</v>
          </cell>
          <cell r="L3178" t="str">
            <v>1999</v>
          </cell>
          <cell r="N3178">
            <v>40982</v>
          </cell>
        </row>
        <row r="3179">
          <cell r="A3179" t="str">
            <v>2415115000</v>
          </cell>
          <cell r="B3179" t="str">
            <v>Nonpoint</v>
          </cell>
          <cell r="C3179" t="str">
            <v>Degreasing /Secondary Metal Industries: Open Top Degreasing /Total: All Solvent Types</v>
          </cell>
          <cell r="D3179" t="str">
            <v>Solvent - Degreasing</v>
          </cell>
          <cell r="G3179" t="str">
            <v>Solvent Utilization</v>
          </cell>
          <cell r="H3179" t="str">
            <v>Degreasing</v>
          </cell>
          <cell r="I3179" t="str">
            <v>Secondary Metal Industries (SIC 33): Open Top Degreasing</v>
          </cell>
          <cell r="J3179" t="str">
            <v>Total: All Solvent Types</v>
          </cell>
          <cell r="N3179">
            <v>40982</v>
          </cell>
        </row>
        <row r="3180">
          <cell r="A3180" t="str">
            <v>2415115300</v>
          </cell>
          <cell r="B3180" t="str">
            <v>Nonpoint</v>
          </cell>
          <cell r="C3180" t="str">
            <v>Degreasing /Secondary Metal Industries: Open Top Degreasing /Monochlorobenzene</v>
          </cell>
          <cell r="D3180" t="str">
            <v>Solvent - Degreasing</v>
          </cell>
          <cell r="G3180" t="str">
            <v>Solvent Utilization</v>
          </cell>
          <cell r="H3180" t="str">
            <v>Degreasing</v>
          </cell>
          <cell r="I3180" t="str">
            <v>Secondary Metal Industries (SIC 33): Open Top Degreasing</v>
          </cell>
          <cell r="J3180" t="str">
            <v>Monochlorobenzene</v>
          </cell>
          <cell r="L3180" t="str">
            <v>1999</v>
          </cell>
          <cell r="N3180">
            <v>40982</v>
          </cell>
        </row>
        <row r="3181">
          <cell r="A3181" t="str">
            <v>2415115350</v>
          </cell>
          <cell r="B3181" t="str">
            <v>Nonpoint</v>
          </cell>
          <cell r="C3181" t="str">
            <v>Degreasing /Secondary Metal Industries: Open Top Degreasing /Perchloroethylene</v>
          </cell>
          <cell r="D3181" t="str">
            <v>Solvent - Degreasing</v>
          </cell>
          <cell r="G3181" t="str">
            <v>Solvent Utilization</v>
          </cell>
          <cell r="H3181" t="str">
            <v>Degreasing</v>
          </cell>
          <cell r="I3181" t="str">
            <v>Secondary Metal Industries (SIC 33): Open Top Degreasing</v>
          </cell>
          <cell r="J3181" t="str">
            <v>Perchloroethylene</v>
          </cell>
          <cell r="L3181" t="str">
            <v>1999</v>
          </cell>
          <cell r="N3181">
            <v>40982</v>
          </cell>
        </row>
        <row r="3182">
          <cell r="A3182" t="str">
            <v>2415115370</v>
          </cell>
          <cell r="B3182" t="str">
            <v>Nonpoint</v>
          </cell>
          <cell r="C3182" t="str">
            <v>Degreasing /Secondary Metal Industries: Open Top Degreasing /Special Naphthas</v>
          </cell>
          <cell r="D3182" t="str">
            <v>Solvent - Degreasing</v>
          </cell>
          <cell r="G3182" t="str">
            <v>Solvent Utilization</v>
          </cell>
          <cell r="H3182" t="str">
            <v>Degreasing</v>
          </cell>
          <cell r="I3182" t="str">
            <v>Secondary Metal Industries (SIC 33): Open Top Degreasing</v>
          </cell>
          <cell r="J3182" t="str">
            <v>Special Naphthas</v>
          </cell>
          <cell r="L3182" t="str">
            <v>1999</v>
          </cell>
          <cell r="N3182">
            <v>40982</v>
          </cell>
        </row>
        <row r="3183">
          <cell r="A3183" t="str">
            <v>2415115385</v>
          </cell>
          <cell r="B3183" t="str">
            <v>Nonpoint</v>
          </cell>
          <cell r="C3183" t="str">
            <v>Degreasing /Secondary Metal Industries: Open Top Degreasing /Trichloroethylene</v>
          </cell>
          <cell r="D3183" t="str">
            <v>Solvent - Degreasing</v>
          </cell>
          <cell r="G3183" t="str">
            <v>Solvent Utilization</v>
          </cell>
          <cell r="H3183" t="str">
            <v>Degreasing</v>
          </cell>
          <cell r="I3183" t="str">
            <v>Secondary Metal Industries (SIC 33): Open Top Degreasing</v>
          </cell>
          <cell r="J3183" t="str">
            <v>Trichloroethylene</v>
          </cell>
          <cell r="L3183" t="str">
            <v>1999</v>
          </cell>
          <cell r="N3183">
            <v>40982</v>
          </cell>
        </row>
        <row r="3184">
          <cell r="A3184" t="str">
            <v>2415115999</v>
          </cell>
          <cell r="B3184" t="str">
            <v>Nonpoint</v>
          </cell>
          <cell r="C3184" t="str">
            <v>Degreasing /Secondary Metal Industries: Open Top Degreasing /Solvents: NEC</v>
          </cell>
          <cell r="D3184" t="str">
            <v>Solvent - Degreasing</v>
          </cell>
          <cell r="G3184" t="str">
            <v>Solvent Utilization</v>
          </cell>
          <cell r="H3184" t="str">
            <v>Degreasing</v>
          </cell>
          <cell r="I3184" t="str">
            <v>Secondary Metal Industries (SIC 33): Open Top Degreasing</v>
          </cell>
          <cell r="J3184" t="str">
            <v>Solvents: NEC</v>
          </cell>
          <cell r="L3184" t="str">
            <v>1999</v>
          </cell>
          <cell r="N3184">
            <v>40982</v>
          </cell>
        </row>
        <row r="3185">
          <cell r="A3185" t="str">
            <v>2415120000</v>
          </cell>
          <cell r="B3185" t="str">
            <v>Nonpoint</v>
          </cell>
          <cell r="C3185" t="str">
            <v>Degreasing /Fabricated Metal Products: Open Top Degreasing /Total: All Solvent Types</v>
          </cell>
          <cell r="D3185" t="str">
            <v>Solvent - Degreasing</v>
          </cell>
          <cell r="G3185" t="str">
            <v>Solvent Utilization</v>
          </cell>
          <cell r="H3185" t="str">
            <v>Degreasing</v>
          </cell>
          <cell r="I3185" t="str">
            <v>Fabricated Metal Products (SIC 34): Open Top Degreasing</v>
          </cell>
          <cell r="J3185" t="str">
            <v>Total: All Solvent Types</v>
          </cell>
          <cell r="N3185">
            <v>40982</v>
          </cell>
        </row>
        <row r="3186">
          <cell r="A3186" t="str">
            <v>2415120300</v>
          </cell>
          <cell r="B3186" t="str">
            <v>Nonpoint</v>
          </cell>
          <cell r="C3186" t="str">
            <v>Degreasing /Fabricated Metal Products: Open Top Degreasing /Monochlorobenzene</v>
          </cell>
          <cell r="D3186" t="str">
            <v>Solvent - Degreasing</v>
          </cell>
          <cell r="G3186" t="str">
            <v>Solvent Utilization</v>
          </cell>
          <cell r="H3186" t="str">
            <v>Degreasing</v>
          </cell>
          <cell r="I3186" t="str">
            <v>Fabricated Metal Products (SIC 34): Open Top Degreasing</v>
          </cell>
          <cell r="J3186" t="str">
            <v>Monochlorobenzene</v>
          </cell>
          <cell r="L3186" t="str">
            <v>1999</v>
          </cell>
          <cell r="N3186">
            <v>40982</v>
          </cell>
        </row>
        <row r="3187">
          <cell r="A3187" t="str">
            <v>2415120350</v>
          </cell>
          <cell r="B3187" t="str">
            <v>Nonpoint</v>
          </cell>
          <cell r="C3187" t="str">
            <v>Degreasing /Fabricated Metal Products: Open Top Degreasing /Perchloroethylene</v>
          </cell>
          <cell r="D3187" t="str">
            <v>Solvent - Degreasing</v>
          </cell>
          <cell r="G3187" t="str">
            <v>Solvent Utilization</v>
          </cell>
          <cell r="H3187" t="str">
            <v>Degreasing</v>
          </cell>
          <cell r="I3187" t="str">
            <v>Fabricated Metal Products (SIC 34): Open Top Degreasing</v>
          </cell>
          <cell r="J3187" t="str">
            <v>Perchloroethylene</v>
          </cell>
          <cell r="L3187" t="str">
            <v>1999</v>
          </cell>
          <cell r="N3187">
            <v>40982</v>
          </cell>
        </row>
        <row r="3188">
          <cell r="A3188" t="str">
            <v>2415120370</v>
          </cell>
          <cell r="B3188" t="str">
            <v>Nonpoint</v>
          </cell>
          <cell r="C3188" t="str">
            <v>Degreasing /Fabricated Metal Products: Open Top Degreasing /Special Naphthas</v>
          </cell>
          <cell r="D3188" t="str">
            <v>Solvent - Degreasing</v>
          </cell>
          <cell r="G3188" t="str">
            <v>Solvent Utilization</v>
          </cell>
          <cell r="H3188" t="str">
            <v>Degreasing</v>
          </cell>
          <cell r="I3188" t="str">
            <v>Fabricated Metal Products (SIC 34): Open Top Degreasing</v>
          </cell>
          <cell r="J3188" t="str">
            <v>Special Naphthas</v>
          </cell>
          <cell r="L3188" t="str">
            <v>1999</v>
          </cell>
          <cell r="N3188">
            <v>40982</v>
          </cell>
        </row>
        <row r="3189">
          <cell r="A3189" t="str">
            <v>2415120385</v>
          </cell>
          <cell r="B3189" t="str">
            <v>Nonpoint</v>
          </cell>
          <cell r="C3189" t="str">
            <v>Degreasing /Fabricated Metal Products: Open Top Degreasing /Trichloroethylene</v>
          </cell>
          <cell r="D3189" t="str">
            <v>Solvent - Degreasing</v>
          </cell>
          <cell r="G3189" t="str">
            <v>Solvent Utilization</v>
          </cell>
          <cell r="H3189" t="str">
            <v>Degreasing</v>
          </cell>
          <cell r="I3189" t="str">
            <v>Fabricated Metal Products (SIC 34): Open Top Degreasing</v>
          </cell>
          <cell r="J3189" t="str">
            <v>Trichloroethylene</v>
          </cell>
          <cell r="L3189" t="str">
            <v>1999</v>
          </cell>
          <cell r="N3189">
            <v>40982</v>
          </cell>
        </row>
        <row r="3190">
          <cell r="A3190" t="str">
            <v>2415120999</v>
          </cell>
          <cell r="B3190" t="str">
            <v>Nonpoint</v>
          </cell>
          <cell r="C3190" t="str">
            <v>Degreasing /Fabricated Metal Products: Open Top Degreasing /Solvents: NEC</v>
          </cell>
          <cell r="D3190" t="str">
            <v>Solvent - Degreasing</v>
          </cell>
          <cell r="G3190" t="str">
            <v>Solvent Utilization</v>
          </cell>
          <cell r="H3190" t="str">
            <v>Degreasing</v>
          </cell>
          <cell r="I3190" t="str">
            <v>Fabricated Metal Products (SIC 34): Open Top Degreasing</v>
          </cell>
          <cell r="J3190" t="str">
            <v>Solvents: NEC</v>
          </cell>
          <cell r="L3190" t="str">
            <v>1999</v>
          </cell>
          <cell r="N3190">
            <v>40982</v>
          </cell>
        </row>
        <row r="3191">
          <cell r="A3191" t="str">
            <v>2415125000</v>
          </cell>
          <cell r="B3191" t="str">
            <v>Nonpoint</v>
          </cell>
          <cell r="C3191" t="str">
            <v>Degreasing /Industrial Machinery &amp; Equipment: Open Top Degreasing /Total: All Solvent Types</v>
          </cell>
          <cell r="D3191" t="str">
            <v>Solvent - Degreasing</v>
          </cell>
          <cell r="G3191" t="str">
            <v>Solvent Utilization</v>
          </cell>
          <cell r="H3191" t="str">
            <v>Degreasing</v>
          </cell>
          <cell r="I3191" t="str">
            <v>Industrial Machinery and Equipment (SIC 35): Open Top Degreasing</v>
          </cell>
          <cell r="J3191" t="str">
            <v>Total: All Solvent Types</v>
          </cell>
          <cell r="N3191">
            <v>40982</v>
          </cell>
        </row>
        <row r="3192">
          <cell r="A3192" t="str">
            <v>2415125300</v>
          </cell>
          <cell r="B3192" t="str">
            <v>Nonpoint</v>
          </cell>
          <cell r="C3192" t="str">
            <v>Degreasing /Industrial Machinery &amp; Equipment: Open Top Degreasing /Monochlorobenzene</v>
          </cell>
          <cell r="D3192" t="str">
            <v>Solvent - Degreasing</v>
          </cell>
          <cell r="G3192" t="str">
            <v>Solvent Utilization</v>
          </cell>
          <cell r="H3192" t="str">
            <v>Degreasing</v>
          </cell>
          <cell r="I3192" t="str">
            <v>Industrial Machinery and Equipment (SIC 35): Open Top Degreasing</v>
          </cell>
          <cell r="J3192" t="str">
            <v>Monochlorobenzene</v>
          </cell>
          <cell r="L3192" t="str">
            <v>1999</v>
          </cell>
          <cell r="N3192">
            <v>40982</v>
          </cell>
        </row>
        <row r="3193">
          <cell r="A3193" t="str">
            <v>2415125350</v>
          </cell>
          <cell r="B3193" t="str">
            <v>Nonpoint</v>
          </cell>
          <cell r="C3193" t="str">
            <v>Degreasing /Industrial Machinery &amp; Equipment: Open Top Degreasing /Perchloroethylene</v>
          </cell>
          <cell r="D3193" t="str">
            <v>Solvent - Degreasing</v>
          </cell>
          <cell r="G3193" t="str">
            <v>Solvent Utilization</v>
          </cell>
          <cell r="H3193" t="str">
            <v>Degreasing</v>
          </cell>
          <cell r="I3193" t="str">
            <v>Industrial Machinery and Equipment (SIC 35): Open Top Degreasing</v>
          </cell>
          <cell r="J3193" t="str">
            <v>Perchloroethylene</v>
          </cell>
          <cell r="L3193" t="str">
            <v>1999</v>
          </cell>
          <cell r="N3193">
            <v>40982</v>
          </cell>
        </row>
        <row r="3194">
          <cell r="A3194" t="str">
            <v>2415125370</v>
          </cell>
          <cell r="B3194" t="str">
            <v>Nonpoint</v>
          </cell>
          <cell r="C3194" t="str">
            <v>Degreasing /Industrial Machinery &amp; Equipment: Open Top Degreasing /Special Naphthas</v>
          </cell>
          <cell r="D3194" t="str">
            <v>Solvent - Degreasing</v>
          </cell>
          <cell r="G3194" t="str">
            <v>Solvent Utilization</v>
          </cell>
          <cell r="H3194" t="str">
            <v>Degreasing</v>
          </cell>
          <cell r="I3194" t="str">
            <v>Industrial Machinery and Equipment (SIC 35): Open Top Degreasing</v>
          </cell>
          <cell r="J3194" t="str">
            <v>Special Naphthas</v>
          </cell>
          <cell r="L3194" t="str">
            <v>1999</v>
          </cell>
          <cell r="N3194">
            <v>40982</v>
          </cell>
        </row>
        <row r="3195">
          <cell r="A3195" t="str">
            <v>2415125385</v>
          </cell>
          <cell r="B3195" t="str">
            <v>Nonpoint</v>
          </cell>
          <cell r="C3195" t="str">
            <v>Degreasing /Industrial Machinery &amp; Equipment: Open Top Degreasing /Trichloroethylene</v>
          </cell>
          <cell r="D3195" t="str">
            <v>Solvent - Degreasing</v>
          </cell>
          <cell r="G3195" t="str">
            <v>Solvent Utilization</v>
          </cell>
          <cell r="H3195" t="str">
            <v>Degreasing</v>
          </cell>
          <cell r="I3195" t="str">
            <v>Industrial Machinery and Equipment (SIC 35): Open Top Degreasing</v>
          </cell>
          <cell r="J3195" t="str">
            <v>Trichloroethylene</v>
          </cell>
          <cell r="L3195" t="str">
            <v>1999</v>
          </cell>
          <cell r="N3195">
            <v>40982</v>
          </cell>
        </row>
        <row r="3196">
          <cell r="A3196" t="str">
            <v>2415125999</v>
          </cell>
          <cell r="B3196" t="str">
            <v>Nonpoint</v>
          </cell>
          <cell r="C3196" t="str">
            <v>Degreasing /Industrial Machinery &amp; Equipment: Open Top Degreasing /Solvents: NEC</v>
          </cell>
          <cell r="D3196" t="str">
            <v>Solvent - Degreasing</v>
          </cell>
          <cell r="G3196" t="str">
            <v>Solvent Utilization</v>
          </cell>
          <cell r="H3196" t="str">
            <v>Degreasing</v>
          </cell>
          <cell r="I3196" t="str">
            <v>Industrial Machinery and Equipment (SIC 35): Open Top Degreasing</v>
          </cell>
          <cell r="J3196" t="str">
            <v>Solvents: NEC</v>
          </cell>
          <cell r="L3196" t="str">
            <v>1999</v>
          </cell>
          <cell r="N3196">
            <v>40982</v>
          </cell>
        </row>
        <row r="3197">
          <cell r="A3197" t="str">
            <v>2415130000</v>
          </cell>
          <cell r="B3197" t="str">
            <v>Nonpoint</v>
          </cell>
          <cell r="C3197" t="str">
            <v>Degreasing /Electronic &amp; Other Elec: Open Top Degreasing /Total: All Solvent Types</v>
          </cell>
          <cell r="D3197" t="str">
            <v>Solvent - Degreasing</v>
          </cell>
          <cell r="G3197" t="str">
            <v>Solvent Utilization</v>
          </cell>
          <cell r="H3197" t="str">
            <v>Degreasing</v>
          </cell>
          <cell r="I3197" t="str">
            <v>Electronic and Other Elec. (SIC 36): Open Top Degreasing</v>
          </cell>
          <cell r="J3197" t="str">
            <v>Total: All Solvent Types</v>
          </cell>
          <cell r="N3197">
            <v>40982</v>
          </cell>
        </row>
        <row r="3198">
          <cell r="A3198" t="str">
            <v>2415130300</v>
          </cell>
          <cell r="B3198" t="str">
            <v>Nonpoint</v>
          </cell>
          <cell r="C3198" t="str">
            <v>Degreasing /Electronic &amp; Other Elec: Open Top Degreasing /Monochlorobenzene</v>
          </cell>
          <cell r="D3198" t="str">
            <v>Solvent - Degreasing</v>
          </cell>
          <cell r="G3198" t="str">
            <v>Solvent Utilization</v>
          </cell>
          <cell r="H3198" t="str">
            <v>Degreasing</v>
          </cell>
          <cell r="I3198" t="str">
            <v>Electronic and Other Elec. (SIC 36): Open Top Degreasing</v>
          </cell>
          <cell r="J3198" t="str">
            <v>Monochlorobenzene</v>
          </cell>
          <cell r="L3198" t="str">
            <v>1999</v>
          </cell>
          <cell r="N3198">
            <v>40982</v>
          </cell>
        </row>
        <row r="3199">
          <cell r="A3199" t="str">
            <v>2415130350</v>
          </cell>
          <cell r="B3199" t="str">
            <v>Nonpoint</v>
          </cell>
          <cell r="C3199" t="str">
            <v>Degreasing /Electronic &amp; Other Elec: Open Top Degreasing /Perchloroethylene</v>
          </cell>
          <cell r="D3199" t="str">
            <v>Solvent - Degreasing</v>
          </cell>
          <cell r="G3199" t="str">
            <v>Solvent Utilization</v>
          </cell>
          <cell r="H3199" t="str">
            <v>Degreasing</v>
          </cell>
          <cell r="I3199" t="str">
            <v>Electronic and Other Elec. (SIC 36): Open Top Degreasing</v>
          </cell>
          <cell r="J3199" t="str">
            <v>Perchloroethylene</v>
          </cell>
          <cell r="L3199" t="str">
            <v>1999</v>
          </cell>
          <cell r="N3199">
            <v>40982</v>
          </cell>
        </row>
        <row r="3200">
          <cell r="A3200" t="str">
            <v>2415130370</v>
          </cell>
          <cell r="B3200" t="str">
            <v>Nonpoint</v>
          </cell>
          <cell r="C3200" t="str">
            <v>Degreasing /Electronic &amp; Other Elec: Open Top Degreasing /Special Naphthas</v>
          </cell>
          <cell r="D3200" t="str">
            <v>Solvent - Degreasing</v>
          </cell>
          <cell r="G3200" t="str">
            <v>Solvent Utilization</v>
          </cell>
          <cell r="H3200" t="str">
            <v>Degreasing</v>
          </cell>
          <cell r="I3200" t="str">
            <v>Electronic and Other Elec. (SIC 36): Open Top Degreasing</v>
          </cell>
          <cell r="J3200" t="str">
            <v>Special Naphthas</v>
          </cell>
          <cell r="L3200" t="str">
            <v>1999</v>
          </cell>
          <cell r="N3200">
            <v>40982</v>
          </cell>
        </row>
        <row r="3201">
          <cell r="A3201" t="str">
            <v>2415130385</v>
          </cell>
          <cell r="B3201" t="str">
            <v>Nonpoint</v>
          </cell>
          <cell r="C3201" t="str">
            <v>Degreasing /Electronic &amp; Other Elec: Open Top Degreasing /Trichloroethylene</v>
          </cell>
          <cell r="D3201" t="str">
            <v>Solvent - Degreasing</v>
          </cell>
          <cell r="G3201" t="str">
            <v>Solvent Utilization</v>
          </cell>
          <cell r="H3201" t="str">
            <v>Degreasing</v>
          </cell>
          <cell r="I3201" t="str">
            <v>Electronic and Other Elec. (SIC 36): Open Top Degreasing</v>
          </cell>
          <cell r="J3201" t="str">
            <v>Trichloroethylene</v>
          </cell>
          <cell r="L3201" t="str">
            <v>1999</v>
          </cell>
          <cell r="N3201">
            <v>40982</v>
          </cell>
        </row>
        <row r="3202">
          <cell r="A3202" t="str">
            <v>2415130999</v>
          </cell>
          <cell r="B3202" t="str">
            <v>Nonpoint</v>
          </cell>
          <cell r="C3202" t="str">
            <v>Degreasing /Electronic &amp; Other Elec: Open Top Degreasing /Solvents: NEC</v>
          </cell>
          <cell r="D3202" t="str">
            <v>Solvent - Degreasing</v>
          </cell>
          <cell r="G3202" t="str">
            <v>Solvent Utilization</v>
          </cell>
          <cell r="H3202" t="str">
            <v>Degreasing</v>
          </cell>
          <cell r="I3202" t="str">
            <v>Electronic and Other Elec. (SIC 36): Open Top Degreasing</v>
          </cell>
          <cell r="J3202" t="str">
            <v>Solvents: NEC</v>
          </cell>
          <cell r="L3202" t="str">
            <v>1999</v>
          </cell>
          <cell r="N3202">
            <v>40982</v>
          </cell>
        </row>
        <row r="3203">
          <cell r="A3203" t="str">
            <v>2415135000</v>
          </cell>
          <cell r="B3203" t="str">
            <v>Nonpoint</v>
          </cell>
          <cell r="C3203" t="str">
            <v>Degreasing /Transportation Equipt: Open Top Degreasing /Total: All Solvent Types</v>
          </cell>
          <cell r="D3203" t="str">
            <v>Solvent - Degreasing</v>
          </cell>
          <cell r="G3203" t="str">
            <v>Solvent Utilization</v>
          </cell>
          <cell r="H3203" t="str">
            <v>Degreasing</v>
          </cell>
          <cell r="I3203" t="str">
            <v>Transportation Equipment (SIC 37): Open Top Degreasing</v>
          </cell>
          <cell r="J3203" t="str">
            <v>Total: All Solvent Types</v>
          </cell>
          <cell r="N3203">
            <v>40982</v>
          </cell>
        </row>
        <row r="3204">
          <cell r="A3204" t="str">
            <v>2415135300</v>
          </cell>
          <cell r="B3204" t="str">
            <v>Nonpoint</v>
          </cell>
          <cell r="C3204" t="str">
            <v>Degreasing /Transportation Equipt: Open Top Degreasing /Monochlorobenzene</v>
          </cell>
          <cell r="D3204" t="str">
            <v>Solvent - Degreasing</v>
          </cell>
          <cell r="G3204" t="str">
            <v>Solvent Utilization</v>
          </cell>
          <cell r="H3204" t="str">
            <v>Degreasing</v>
          </cell>
          <cell r="I3204" t="str">
            <v>Transportation Equipment (SIC 37): Open Top Degreasing</v>
          </cell>
          <cell r="J3204" t="str">
            <v>Monochlorobenzene</v>
          </cell>
          <cell r="L3204" t="str">
            <v>1999</v>
          </cell>
          <cell r="N3204">
            <v>40982</v>
          </cell>
        </row>
        <row r="3205">
          <cell r="A3205" t="str">
            <v>2415135350</v>
          </cell>
          <cell r="B3205" t="str">
            <v>Nonpoint</v>
          </cell>
          <cell r="C3205" t="str">
            <v>Degreasing /Transportation Equipt: Open Top Degreasing /Perchloroethylene</v>
          </cell>
          <cell r="D3205" t="str">
            <v>Solvent - Degreasing</v>
          </cell>
          <cell r="G3205" t="str">
            <v>Solvent Utilization</v>
          </cell>
          <cell r="H3205" t="str">
            <v>Degreasing</v>
          </cell>
          <cell r="I3205" t="str">
            <v>Transportation Equipment (SIC 37): Open Top Degreasing</v>
          </cell>
          <cell r="J3205" t="str">
            <v>Perchloroethylene</v>
          </cell>
          <cell r="L3205" t="str">
            <v>1999</v>
          </cell>
          <cell r="N3205">
            <v>40982</v>
          </cell>
        </row>
        <row r="3206">
          <cell r="A3206" t="str">
            <v>2415135370</v>
          </cell>
          <cell r="B3206" t="str">
            <v>Nonpoint</v>
          </cell>
          <cell r="C3206" t="str">
            <v>Degreasing /Transportation Equipt: Open Top Degreasing /Special Naphthas</v>
          </cell>
          <cell r="D3206" t="str">
            <v>Solvent - Degreasing</v>
          </cell>
          <cell r="G3206" t="str">
            <v>Solvent Utilization</v>
          </cell>
          <cell r="H3206" t="str">
            <v>Degreasing</v>
          </cell>
          <cell r="I3206" t="str">
            <v>Transportation Equipment (SIC 37): Open Top Degreasing</v>
          </cell>
          <cell r="J3206" t="str">
            <v>Special Naphthas</v>
          </cell>
          <cell r="L3206" t="str">
            <v>1999</v>
          </cell>
          <cell r="N3206">
            <v>40982</v>
          </cell>
        </row>
        <row r="3207">
          <cell r="A3207" t="str">
            <v>2415135385</v>
          </cell>
          <cell r="B3207" t="str">
            <v>Nonpoint</v>
          </cell>
          <cell r="C3207" t="str">
            <v>Degreasing /Transportation Equipt: Open Top Degreasing /Trichloroethylene</v>
          </cell>
          <cell r="D3207" t="str">
            <v>Solvent - Degreasing</v>
          </cell>
          <cell r="G3207" t="str">
            <v>Solvent Utilization</v>
          </cell>
          <cell r="H3207" t="str">
            <v>Degreasing</v>
          </cell>
          <cell r="I3207" t="str">
            <v>Transportation Equipment (SIC 37): Open Top Degreasing</v>
          </cell>
          <cell r="J3207" t="str">
            <v>Trichloroethylene</v>
          </cell>
          <cell r="L3207" t="str">
            <v>1999</v>
          </cell>
          <cell r="N3207">
            <v>40982</v>
          </cell>
        </row>
        <row r="3208">
          <cell r="A3208" t="str">
            <v>2415135999</v>
          </cell>
          <cell r="B3208" t="str">
            <v>Nonpoint</v>
          </cell>
          <cell r="C3208" t="str">
            <v>Degreasing /Transportation Equipt: Open Top Degreasing /Solvents: NEC</v>
          </cell>
          <cell r="D3208" t="str">
            <v>Solvent - Degreasing</v>
          </cell>
          <cell r="G3208" t="str">
            <v>Solvent Utilization</v>
          </cell>
          <cell r="H3208" t="str">
            <v>Degreasing</v>
          </cell>
          <cell r="I3208" t="str">
            <v>Transportation Equipment (SIC 37): Open Top Degreasing</v>
          </cell>
          <cell r="J3208" t="str">
            <v>Solvents: NEC</v>
          </cell>
          <cell r="L3208" t="str">
            <v>1999</v>
          </cell>
          <cell r="N3208">
            <v>40982</v>
          </cell>
        </row>
        <row r="3209">
          <cell r="A3209" t="str">
            <v>2415140000</v>
          </cell>
          <cell r="B3209" t="str">
            <v>Nonpoint</v>
          </cell>
          <cell r="C3209" t="str">
            <v>Degreasing /Instruments &amp; Related Products: Open Top Degreasing /Total: All Solvent Types</v>
          </cell>
          <cell r="D3209" t="str">
            <v>Solvent - Degreasing</v>
          </cell>
          <cell r="G3209" t="str">
            <v>Solvent Utilization</v>
          </cell>
          <cell r="H3209" t="str">
            <v>Degreasing</v>
          </cell>
          <cell r="I3209" t="str">
            <v>Instruments and Related Products (SIC 38): Open Top Degreasing</v>
          </cell>
          <cell r="J3209" t="str">
            <v>Total: All Solvent Types</v>
          </cell>
          <cell r="N3209">
            <v>40982</v>
          </cell>
        </row>
        <row r="3210">
          <cell r="A3210" t="str">
            <v>2415140300</v>
          </cell>
          <cell r="B3210" t="str">
            <v>Nonpoint</v>
          </cell>
          <cell r="C3210" t="str">
            <v>Degreasing /Instruments &amp; Related Products: Open Top Degreasing /Monochlorobenzene</v>
          </cell>
          <cell r="D3210" t="str">
            <v>Solvent - Degreasing</v>
          </cell>
          <cell r="G3210" t="str">
            <v>Solvent Utilization</v>
          </cell>
          <cell r="H3210" t="str">
            <v>Degreasing</v>
          </cell>
          <cell r="I3210" t="str">
            <v>Instruments and Related Products (SIC 38): Open Top Degreasing</v>
          </cell>
          <cell r="J3210" t="str">
            <v>Monochlorobenzene</v>
          </cell>
          <cell r="L3210" t="str">
            <v>1999</v>
          </cell>
          <cell r="N3210">
            <v>40982</v>
          </cell>
        </row>
        <row r="3211">
          <cell r="A3211" t="str">
            <v>2415140350</v>
          </cell>
          <cell r="B3211" t="str">
            <v>Nonpoint</v>
          </cell>
          <cell r="C3211" t="str">
            <v>Degreasing /Instruments &amp; Related Products: Open Top Degreasing /Perchloroethylene</v>
          </cell>
          <cell r="D3211" t="str">
            <v>Solvent - Degreasing</v>
          </cell>
          <cell r="G3211" t="str">
            <v>Solvent Utilization</v>
          </cell>
          <cell r="H3211" t="str">
            <v>Degreasing</v>
          </cell>
          <cell r="I3211" t="str">
            <v>Instruments and Related Products (SIC 38): Open Top Degreasing</v>
          </cell>
          <cell r="J3211" t="str">
            <v>Perchloroethylene</v>
          </cell>
          <cell r="L3211" t="str">
            <v>1999</v>
          </cell>
          <cell r="N3211">
            <v>40982</v>
          </cell>
        </row>
        <row r="3212">
          <cell r="A3212" t="str">
            <v>2415140370</v>
          </cell>
          <cell r="B3212" t="str">
            <v>Nonpoint</v>
          </cell>
          <cell r="C3212" t="str">
            <v>Degreasing /Instruments &amp; Related Products: Open Top Degreasing /Special Naphthas</v>
          </cell>
          <cell r="D3212" t="str">
            <v>Solvent - Degreasing</v>
          </cell>
          <cell r="G3212" t="str">
            <v>Solvent Utilization</v>
          </cell>
          <cell r="H3212" t="str">
            <v>Degreasing</v>
          </cell>
          <cell r="I3212" t="str">
            <v>Instruments and Related Products (SIC 38): Open Top Degreasing</v>
          </cell>
          <cell r="J3212" t="str">
            <v>Special Naphthas</v>
          </cell>
          <cell r="L3212" t="str">
            <v>1999</v>
          </cell>
          <cell r="N3212">
            <v>40982</v>
          </cell>
        </row>
        <row r="3213">
          <cell r="A3213" t="str">
            <v>2415140385</v>
          </cell>
          <cell r="B3213" t="str">
            <v>Nonpoint</v>
          </cell>
          <cell r="C3213" t="str">
            <v>Degreasing /Instruments &amp; Related Products: Open Top Degreasing /Trichloroethylene</v>
          </cell>
          <cell r="D3213" t="str">
            <v>Solvent - Degreasing</v>
          </cell>
          <cell r="G3213" t="str">
            <v>Solvent Utilization</v>
          </cell>
          <cell r="H3213" t="str">
            <v>Degreasing</v>
          </cell>
          <cell r="I3213" t="str">
            <v>Instruments and Related Products (SIC 38): Open Top Degreasing</v>
          </cell>
          <cell r="J3213" t="str">
            <v>Trichloroethylene</v>
          </cell>
          <cell r="L3213" t="str">
            <v>1999</v>
          </cell>
          <cell r="N3213">
            <v>40982</v>
          </cell>
        </row>
        <row r="3214">
          <cell r="A3214" t="str">
            <v>2415140999</v>
          </cell>
          <cell r="B3214" t="str">
            <v>Nonpoint</v>
          </cell>
          <cell r="C3214" t="str">
            <v>Degreasing /Instruments &amp; Related Products: Open Top Degreasing /Solvents: NEC</v>
          </cell>
          <cell r="D3214" t="str">
            <v>Solvent - Degreasing</v>
          </cell>
          <cell r="G3214" t="str">
            <v>Solvent Utilization</v>
          </cell>
          <cell r="H3214" t="str">
            <v>Degreasing</v>
          </cell>
          <cell r="I3214" t="str">
            <v>Instruments and Related Products (SIC 38): Open Top Degreasing</v>
          </cell>
          <cell r="J3214" t="str">
            <v>Solvents: NEC</v>
          </cell>
          <cell r="L3214" t="str">
            <v>1999</v>
          </cell>
          <cell r="N3214">
            <v>40982</v>
          </cell>
        </row>
        <row r="3215">
          <cell r="A3215" t="str">
            <v>2415145000</v>
          </cell>
          <cell r="B3215" t="str">
            <v>Nonpoint</v>
          </cell>
          <cell r="C3215" t="str">
            <v>Degreasing /Misc Manufacturing: Open Top Degreasing /Total: All Solvent Types</v>
          </cell>
          <cell r="D3215" t="str">
            <v>Solvent - Degreasing</v>
          </cell>
          <cell r="G3215" t="str">
            <v>Solvent Utilization</v>
          </cell>
          <cell r="H3215" t="str">
            <v>Degreasing</v>
          </cell>
          <cell r="I3215" t="str">
            <v>Miscellaneous Manufacturing (SIC 39): Open Top Degreasing</v>
          </cell>
          <cell r="J3215" t="str">
            <v>Total: All Solvent Types</v>
          </cell>
          <cell r="N3215">
            <v>40982</v>
          </cell>
        </row>
        <row r="3216">
          <cell r="A3216" t="str">
            <v>2415145300</v>
          </cell>
          <cell r="B3216" t="str">
            <v>Nonpoint</v>
          </cell>
          <cell r="C3216" t="str">
            <v>Degreasing /Misc Manufacturing: Open Top Degreasing /Monochlorobenzene</v>
          </cell>
          <cell r="D3216" t="str">
            <v>Solvent - Degreasing</v>
          </cell>
          <cell r="G3216" t="str">
            <v>Solvent Utilization</v>
          </cell>
          <cell r="H3216" t="str">
            <v>Degreasing</v>
          </cell>
          <cell r="I3216" t="str">
            <v>Miscellaneous Manufacturing (SIC 39): Open Top Degreasing</v>
          </cell>
          <cell r="J3216" t="str">
            <v>Monochlorobenzene</v>
          </cell>
          <cell r="L3216" t="str">
            <v>1999</v>
          </cell>
          <cell r="N3216">
            <v>40982</v>
          </cell>
        </row>
        <row r="3217">
          <cell r="A3217" t="str">
            <v>2415145350</v>
          </cell>
          <cell r="B3217" t="str">
            <v>Nonpoint</v>
          </cell>
          <cell r="C3217" t="str">
            <v>Degreasing /Misc Manufacturing: Open Top Degreasing /Perchloroethylene</v>
          </cell>
          <cell r="D3217" t="str">
            <v>Solvent - Degreasing</v>
          </cell>
          <cell r="G3217" t="str">
            <v>Solvent Utilization</v>
          </cell>
          <cell r="H3217" t="str">
            <v>Degreasing</v>
          </cell>
          <cell r="I3217" t="str">
            <v>Miscellaneous Manufacturing (SIC 39): Open Top Degreasing</v>
          </cell>
          <cell r="J3217" t="str">
            <v>Perchloroethylene</v>
          </cell>
          <cell r="L3217" t="str">
            <v>1999</v>
          </cell>
          <cell r="N3217">
            <v>40982</v>
          </cell>
        </row>
        <row r="3218">
          <cell r="A3218" t="str">
            <v>2415145370</v>
          </cell>
          <cell r="B3218" t="str">
            <v>Nonpoint</v>
          </cell>
          <cell r="C3218" t="str">
            <v>Degreasing /Misc Manufacturing: Open Top Degreasing /Special Naphthas</v>
          </cell>
          <cell r="D3218" t="str">
            <v>Solvent - Degreasing</v>
          </cell>
          <cell r="G3218" t="str">
            <v>Solvent Utilization</v>
          </cell>
          <cell r="H3218" t="str">
            <v>Degreasing</v>
          </cell>
          <cell r="I3218" t="str">
            <v>Miscellaneous Manufacturing (SIC 39): Open Top Degreasing</v>
          </cell>
          <cell r="J3218" t="str">
            <v>Special Naphthas</v>
          </cell>
          <cell r="L3218" t="str">
            <v>1999</v>
          </cell>
          <cell r="N3218">
            <v>40982</v>
          </cell>
        </row>
        <row r="3219">
          <cell r="A3219" t="str">
            <v>2415145385</v>
          </cell>
          <cell r="B3219" t="str">
            <v>Nonpoint</v>
          </cell>
          <cell r="C3219" t="str">
            <v>Degreasing /Misc Manufacturing: Open Top Degreasing /Trichloroethylene</v>
          </cell>
          <cell r="D3219" t="str">
            <v>Solvent - Degreasing</v>
          </cell>
          <cell r="G3219" t="str">
            <v>Solvent Utilization</v>
          </cell>
          <cell r="H3219" t="str">
            <v>Degreasing</v>
          </cell>
          <cell r="I3219" t="str">
            <v>Miscellaneous Manufacturing (SIC 39): Open Top Degreasing</v>
          </cell>
          <cell r="J3219" t="str">
            <v>Trichloroethylene</v>
          </cell>
          <cell r="L3219" t="str">
            <v>1999</v>
          </cell>
          <cell r="N3219">
            <v>40982</v>
          </cell>
        </row>
        <row r="3220">
          <cell r="A3220" t="str">
            <v>2415145999</v>
          </cell>
          <cell r="B3220" t="str">
            <v>Nonpoint</v>
          </cell>
          <cell r="C3220" t="str">
            <v>Degreasing /Misc Manufacturing: Open Top Degreasing /Solvents: NEC</v>
          </cell>
          <cell r="D3220" t="str">
            <v>Solvent - Degreasing</v>
          </cell>
          <cell r="G3220" t="str">
            <v>Solvent Utilization</v>
          </cell>
          <cell r="H3220" t="str">
            <v>Degreasing</v>
          </cell>
          <cell r="I3220" t="str">
            <v>Miscellaneous Manufacturing (SIC 39): Open Top Degreasing</v>
          </cell>
          <cell r="J3220" t="str">
            <v>Solvents: NEC</v>
          </cell>
          <cell r="L3220" t="str">
            <v>1999</v>
          </cell>
          <cell r="N3220">
            <v>40982</v>
          </cell>
        </row>
        <row r="3221">
          <cell r="A3221" t="str">
            <v>2415150000</v>
          </cell>
          <cell r="B3221" t="str">
            <v>Nonpoint</v>
          </cell>
          <cell r="C3221" t="str">
            <v>Degreasing /Transportation Maint Facilities: Open Top Degreasing /Total: All Solvent Types</v>
          </cell>
          <cell r="D3221" t="str">
            <v>Solvent - Degreasing</v>
          </cell>
          <cell r="G3221" t="str">
            <v>Solvent Utilization</v>
          </cell>
          <cell r="H3221" t="str">
            <v>Degreasing</v>
          </cell>
          <cell r="I3221" t="str">
            <v>Transportation Maintenance Facilities (SIC 40-45): Open Top Degreasing</v>
          </cell>
          <cell r="J3221" t="str">
            <v>Total: All Solvent Types</v>
          </cell>
          <cell r="N3221">
            <v>40982</v>
          </cell>
        </row>
        <row r="3222">
          <cell r="A3222" t="str">
            <v>2415150300</v>
          </cell>
          <cell r="B3222" t="str">
            <v>Nonpoint</v>
          </cell>
          <cell r="C3222" t="str">
            <v>Degreasing /Transportation Maint Facilities: Open Top Degreasing /Monochlorobenzene</v>
          </cell>
          <cell r="D3222" t="str">
            <v>Solvent - Degreasing</v>
          </cell>
          <cell r="G3222" t="str">
            <v>Solvent Utilization</v>
          </cell>
          <cell r="H3222" t="str">
            <v>Degreasing</v>
          </cell>
          <cell r="I3222" t="str">
            <v>Transportation Maintenance Facilities (SIC 40-45): Open Top Degreasing</v>
          </cell>
          <cell r="J3222" t="str">
            <v>Monochlorobenzene</v>
          </cell>
          <cell r="L3222" t="str">
            <v>1999</v>
          </cell>
          <cell r="N3222">
            <v>40982</v>
          </cell>
        </row>
        <row r="3223">
          <cell r="A3223" t="str">
            <v>2415150350</v>
          </cell>
          <cell r="B3223" t="str">
            <v>Nonpoint</v>
          </cell>
          <cell r="C3223" t="str">
            <v>Degreasing /Transportation Maint Facilities: Open Top Degreasing /Perchloroethylene</v>
          </cell>
          <cell r="D3223" t="str">
            <v>Solvent - Degreasing</v>
          </cell>
          <cell r="G3223" t="str">
            <v>Solvent Utilization</v>
          </cell>
          <cell r="H3223" t="str">
            <v>Degreasing</v>
          </cell>
          <cell r="I3223" t="str">
            <v>Transportation Maintenance Facilities (SIC 40-45): Open Top Degreasing</v>
          </cell>
          <cell r="J3223" t="str">
            <v>Perchloroethylene</v>
          </cell>
          <cell r="L3223" t="str">
            <v>1999</v>
          </cell>
          <cell r="N3223">
            <v>40982</v>
          </cell>
        </row>
        <row r="3224">
          <cell r="A3224" t="str">
            <v>2415150370</v>
          </cell>
          <cell r="B3224" t="str">
            <v>Nonpoint</v>
          </cell>
          <cell r="C3224" t="str">
            <v>Degreasing /Transportation Maint Facilities: Open Top Degreasing /Special Naphthas</v>
          </cell>
          <cell r="D3224" t="str">
            <v>Solvent - Degreasing</v>
          </cell>
          <cell r="G3224" t="str">
            <v>Solvent Utilization</v>
          </cell>
          <cell r="H3224" t="str">
            <v>Degreasing</v>
          </cell>
          <cell r="I3224" t="str">
            <v>Transportation Maintenance Facilities (SIC 40-45): Open Top Degreasing</v>
          </cell>
          <cell r="J3224" t="str">
            <v>Special Naphthas</v>
          </cell>
          <cell r="L3224" t="str">
            <v>1999</v>
          </cell>
          <cell r="N3224">
            <v>40982</v>
          </cell>
        </row>
        <row r="3225">
          <cell r="A3225" t="str">
            <v>2415150385</v>
          </cell>
          <cell r="B3225" t="str">
            <v>Nonpoint</v>
          </cell>
          <cell r="C3225" t="str">
            <v>Degreasing /Transportation Maint Facilities: Open Top Degreasing /Trichloroethylene</v>
          </cell>
          <cell r="D3225" t="str">
            <v>Solvent - Degreasing</v>
          </cell>
          <cell r="G3225" t="str">
            <v>Solvent Utilization</v>
          </cell>
          <cell r="H3225" t="str">
            <v>Degreasing</v>
          </cell>
          <cell r="I3225" t="str">
            <v>Transportation Maintenance Facilities (SIC 40-45): Open Top Degreasing</v>
          </cell>
          <cell r="J3225" t="str">
            <v>Trichloroethylene</v>
          </cell>
          <cell r="L3225" t="str">
            <v>1999</v>
          </cell>
          <cell r="N3225">
            <v>40982</v>
          </cell>
        </row>
        <row r="3226">
          <cell r="A3226" t="str">
            <v>2415150999</v>
          </cell>
          <cell r="B3226" t="str">
            <v>Nonpoint</v>
          </cell>
          <cell r="C3226" t="str">
            <v>Degreasing /Transportation Maint Facilities: Open Top Degreasing /Solvents: NEC</v>
          </cell>
          <cell r="D3226" t="str">
            <v>Solvent - Degreasing</v>
          </cell>
          <cell r="G3226" t="str">
            <v>Solvent Utilization</v>
          </cell>
          <cell r="H3226" t="str">
            <v>Degreasing</v>
          </cell>
          <cell r="I3226" t="str">
            <v>Transportation Maintenance Facilities (SIC 40-45): Open Top Degreasing</v>
          </cell>
          <cell r="J3226" t="str">
            <v>Solvents: NEC</v>
          </cell>
          <cell r="L3226" t="str">
            <v>1999</v>
          </cell>
          <cell r="N3226">
            <v>40982</v>
          </cell>
        </row>
        <row r="3227">
          <cell r="A3227" t="str">
            <v>2415155000</v>
          </cell>
          <cell r="B3227" t="str">
            <v>Nonpoint</v>
          </cell>
          <cell r="C3227" t="str">
            <v>Degreasing /Auto Dealers: Open Top Degreasing /Total: All Solvent Types</v>
          </cell>
          <cell r="D3227" t="str">
            <v>Solvent - Degreasing</v>
          </cell>
          <cell r="G3227" t="str">
            <v>Solvent Utilization</v>
          </cell>
          <cell r="H3227" t="str">
            <v>Degreasing</v>
          </cell>
          <cell r="I3227" t="str">
            <v>Automotive Dealers (SIC 55): Open Top Degreasing</v>
          </cell>
          <cell r="J3227" t="str">
            <v>Total: All Solvent Types</v>
          </cell>
          <cell r="N3227">
            <v>40982</v>
          </cell>
        </row>
        <row r="3228">
          <cell r="A3228" t="str">
            <v>2415155300</v>
          </cell>
          <cell r="B3228" t="str">
            <v>Nonpoint</v>
          </cell>
          <cell r="C3228" t="str">
            <v>Degreasing /Auto Dealers: Open Top Degreasing /Monochlorobenzene</v>
          </cell>
          <cell r="D3228" t="str">
            <v>Solvent - Degreasing</v>
          </cell>
          <cell r="G3228" t="str">
            <v>Solvent Utilization</v>
          </cell>
          <cell r="H3228" t="str">
            <v>Degreasing</v>
          </cell>
          <cell r="I3228" t="str">
            <v>Automotive Dealers (SIC 55): Open Top Degreasing</v>
          </cell>
          <cell r="J3228" t="str">
            <v>Monochlorobenzene</v>
          </cell>
          <cell r="L3228" t="str">
            <v>1999</v>
          </cell>
          <cell r="N3228">
            <v>40982</v>
          </cell>
        </row>
        <row r="3229">
          <cell r="A3229" t="str">
            <v>2415155350</v>
          </cell>
          <cell r="B3229" t="str">
            <v>Nonpoint</v>
          </cell>
          <cell r="C3229" t="str">
            <v>Degreasing /Auto Dealers: Open Top Degreasing /Perchloroethylene</v>
          </cell>
          <cell r="D3229" t="str">
            <v>Solvent - Degreasing</v>
          </cell>
          <cell r="G3229" t="str">
            <v>Solvent Utilization</v>
          </cell>
          <cell r="H3229" t="str">
            <v>Degreasing</v>
          </cell>
          <cell r="I3229" t="str">
            <v>Automotive Dealers (SIC 55): Open Top Degreasing</v>
          </cell>
          <cell r="J3229" t="str">
            <v>Perchloroethylene</v>
          </cell>
          <cell r="L3229" t="str">
            <v>1999</v>
          </cell>
          <cell r="N3229">
            <v>40982</v>
          </cell>
        </row>
        <row r="3230">
          <cell r="A3230" t="str">
            <v>2415155370</v>
          </cell>
          <cell r="B3230" t="str">
            <v>Nonpoint</v>
          </cell>
          <cell r="C3230" t="str">
            <v>Degreasing /Auto Dealers: Open Top Degreasing /Special Naphthas</v>
          </cell>
          <cell r="D3230" t="str">
            <v>Solvent - Degreasing</v>
          </cell>
          <cell r="G3230" t="str">
            <v>Solvent Utilization</v>
          </cell>
          <cell r="H3230" t="str">
            <v>Degreasing</v>
          </cell>
          <cell r="I3230" t="str">
            <v>Automotive Dealers (SIC 55): Open Top Degreasing</v>
          </cell>
          <cell r="J3230" t="str">
            <v>Special Naphthas</v>
          </cell>
          <cell r="L3230" t="str">
            <v>1999</v>
          </cell>
          <cell r="N3230">
            <v>40982</v>
          </cell>
        </row>
        <row r="3231">
          <cell r="A3231" t="str">
            <v>2415155385</v>
          </cell>
          <cell r="B3231" t="str">
            <v>Nonpoint</v>
          </cell>
          <cell r="C3231" t="str">
            <v>Degreasing /Auto Dealers: Open Top Degreasing /Trichloroethylene</v>
          </cell>
          <cell r="D3231" t="str">
            <v>Solvent - Degreasing</v>
          </cell>
          <cell r="G3231" t="str">
            <v>Solvent Utilization</v>
          </cell>
          <cell r="H3231" t="str">
            <v>Degreasing</v>
          </cell>
          <cell r="I3231" t="str">
            <v>Automotive Dealers (SIC 55): Open Top Degreasing</v>
          </cell>
          <cell r="J3231" t="str">
            <v>Trichloroethylene</v>
          </cell>
          <cell r="L3231" t="str">
            <v>1999</v>
          </cell>
          <cell r="N3231">
            <v>40982</v>
          </cell>
        </row>
        <row r="3232">
          <cell r="A3232" t="str">
            <v>2415155999</v>
          </cell>
          <cell r="B3232" t="str">
            <v>Nonpoint</v>
          </cell>
          <cell r="C3232" t="str">
            <v>Degreasing /Auto Dealers: Open Top Degreasing /Solvents: NEC</v>
          </cell>
          <cell r="D3232" t="str">
            <v>Solvent - Degreasing</v>
          </cell>
          <cell r="G3232" t="str">
            <v>Solvent Utilization</v>
          </cell>
          <cell r="H3232" t="str">
            <v>Degreasing</v>
          </cell>
          <cell r="I3232" t="str">
            <v>Automotive Dealers (SIC 55): Open Top Degreasing</v>
          </cell>
          <cell r="J3232" t="str">
            <v>Solvents: NEC</v>
          </cell>
          <cell r="L3232" t="str">
            <v>1999</v>
          </cell>
          <cell r="N3232">
            <v>40982</v>
          </cell>
        </row>
        <row r="3233">
          <cell r="A3233" t="str">
            <v>2415160000</v>
          </cell>
          <cell r="B3233" t="str">
            <v>Nonpoint</v>
          </cell>
          <cell r="C3233" t="str">
            <v>Degreasing /Auto Repair Services: Open Top Degreasing /Total: All Solvent Types</v>
          </cell>
          <cell r="D3233" t="str">
            <v>Solvent - Degreasing</v>
          </cell>
          <cell r="G3233" t="str">
            <v>Solvent Utilization</v>
          </cell>
          <cell r="H3233" t="str">
            <v>Degreasing</v>
          </cell>
          <cell r="I3233" t="str">
            <v>Auto Repair Services (SIC 75): Open Top Degreasing</v>
          </cell>
          <cell r="J3233" t="str">
            <v>Total: All Solvent Types</v>
          </cell>
          <cell r="N3233">
            <v>40982</v>
          </cell>
        </row>
        <row r="3234">
          <cell r="A3234" t="str">
            <v>2415160300</v>
          </cell>
          <cell r="B3234" t="str">
            <v>Nonpoint</v>
          </cell>
          <cell r="C3234" t="str">
            <v>Degreasing /Auto Repair Services: Open Top Degreasing /Monochlorobenzene</v>
          </cell>
          <cell r="D3234" t="str">
            <v>Solvent - Degreasing</v>
          </cell>
          <cell r="G3234" t="str">
            <v>Solvent Utilization</v>
          </cell>
          <cell r="H3234" t="str">
            <v>Degreasing</v>
          </cell>
          <cell r="I3234" t="str">
            <v>Auto Repair Services (SIC 75): Open Top Degreasing</v>
          </cell>
          <cell r="J3234" t="str">
            <v>Monochlorobenzene</v>
          </cell>
          <cell r="L3234" t="str">
            <v>1999</v>
          </cell>
          <cell r="N3234">
            <v>40982</v>
          </cell>
        </row>
        <row r="3235">
          <cell r="A3235" t="str">
            <v>2415160350</v>
          </cell>
          <cell r="B3235" t="str">
            <v>Nonpoint</v>
          </cell>
          <cell r="C3235" t="str">
            <v>Degreasing /Auto Repair Services: Open Top Degreasing /Perchloroethylene</v>
          </cell>
          <cell r="D3235" t="str">
            <v>Solvent - Degreasing</v>
          </cell>
          <cell r="G3235" t="str">
            <v>Solvent Utilization</v>
          </cell>
          <cell r="H3235" t="str">
            <v>Degreasing</v>
          </cell>
          <cell r="I3235" t="str">
            <v>Auto Repair Services (SIC 75): Open Top Degreasing</v>
          </cell>
          <cell r="J3235" t="str">
            <v>Perchloroethylene</v>
          </cell>
          <cell r="L3235" t="str">
            <v>1999</v>
          </cell>
          <cell r="N3235">
            <v>40982</v>
          </cell>
        </row>
        <row r="3236">
          <cell r="A3236" t="str">
            <v>2415160370</v>
          </cell>
          <cell r="B3236" t="str">
            <v>Nonpoint</v>
          </cell>
          <cell r="C3236" t="str">
            <v>Degreasing /Auto Repair Services: Open Top Degreasing /Special Naphthas</v>
          </cell>
          <cell r="D3236" t="str">
            <v>Solvent - Degreasing</v>
          </cell>
          <cell r="G3236" t="str">
            <v>Solvent Utilization</v>
          </cell>
          <cell r="H3236" t="str">
            <v>Degreasing</v>
          </cell>
          <cell r="I3236" t="str">
            <v>Auto Repair Services (SIC 75): Open Top Degreasing</v>
          </cell>
          <cell r="J3236" t="str">
            <v>Special Naphthas</v>
          </cell>
          <cell r="L3236" t="str">
            <v>1999</v>
          </cell>
          <cell r="N3236">
            <v>40982</v>
          </cell>
        </row>
        <row r="3237">
          <cell r="A3237" t="str">
            <v>2415160385</v>
          </cell>
          <cell r="B3237" t="str">
            <v>Nonpoint</v>
          </cell>
          <cell r="C3237" t="str">
            <v>Degreasing /Auto Repair Services: Open Top Degreasing /Trichloroethylene</v>
          </cell>
          <cell r="D3237" t="str">
            <v>Solvent - Degreasing</v>
          </cell>
          <cell r="G3237" t="str">
            <v>Solvent Utilization</v>
          </cell>
          <cell r="H3237" t="str">
            <v>Degreasing</v>
          </cell>
          <cell r="I3237" t="str">
            <v>Auto Repair Services (SIC 75): Open Top Degreasing</v>
          </cell>
          <cell r="J3237" t="str">
            <v>Trichloroethylene</v>
          </cell>
          <cell r="L3237" t="str">
            <v>1999</v>
          </cell>
          <cell r="N3237">
            <v>40982</v>
          </cell>
        </row>
        <row r="3238">
          <cell r="A3238" t="str">
            <v>2415160999</v>
          </cell>
          <cell r="B3238" t="str">
            <v>Nonpoint</v>
          </cell>
          <cell r="C3238" t="str">
            <v>Degreasing /Auto Repair Services: Open Top Degreasing /Solvents: NEC</v>
          </cell>
          <cell r="D3238" t="str">
            <v>Solvent - Degreasing</v>
          </cell>
          <cell r="G3238" t="str">
            <v>Solvent Utilization</v>
          </cell>
          <cell r="H3238" t="str">
            <v>Degreasing</v>
          </cell>
          <cell r="I3238" t="str">
            <v>Auto Repair Services (SIC 75): Open Top Degreasing</v>
          </cell>
          <cell r="J3238" t="str">
            <v>Solvents: NEC</v>
          </cell>
          <cell r="L3238" t="str">
            <v>1999</v>
          </cell>
          <cell r="N3238">
            <v>40982</v>
          </cell>
        </row>
        <row r="3239">
          <cell r="A3239" t="str">
            <v>2415165000</v>
          </cell>
          <cell r="B3239" t="str">
            <v>Nonpoint</v>
          </cell>
          <cell r="C3239" t="str">
            <v>Degreasing /Misc Repair Services: Open Top Degreasing /Total: All Solvent Types</v>
          </cell>
          <cell r="D3239" t="str">
            <v>Solvent - Degreasing</v>
          </cell>
          <cell r="G3239" t="str">
            <v>Solvent Utilization</v>
          </cell>
          <cell r="H3239" t="str">
            <v>Degreasing</v>
          </cell>
          <cell r="I3239" t="str">
            <v>Miscellaneous Repair Services (SIC 76): Open Top Degreasing</v>
          </cell>
          <cell r="J3239" t="str">
            <v>Total: All Solvent Types</v>
          </cell>
          <cell r="N3239">
            <v>40982</v>
          </cell>
        </row>
        <row r="3240">
          <cell r="A3240" t="str">
            <v>2415165300</v>
          </cell>
          <cell r="B3240" t="str">
            <v>Nonpoint</v>
          </cell>
          <cell r="C3240" t="str">
            <v>Degreasing /Misc Repair Services: Open Top Degreasing /Monochlorobenzene</v>
          </cell>
          <cell r="D3240" t="str">
            <v>Solvent - Degreasing</v>
          </cell>
          <cell r="G3240" t="str">
            <v>Solvent Utilization</v>
          </cell>
          <cell r="H3240" t="str">
            <v>Degreasing</v>
          </cell>
          <cell r="I3240" t="str">
            <v>Miscellaneous Repair Services (SIC 76): Open Top Degreasing</v>
          </cell>
          <cell r="J3240" t="str">
            <v>Monochlorobenzene</v>
          </cell>
          <cell r="L3240" t="str">
            <v>1999</v>
          </cell>
          <cell r="N3240">
            <v>40982</v>
          </cell>
        </row>
        <row r="3241">
          <cell r="A3241" t="str">
            <v>2415165350</v>
          </cell>
          <cell r="B3241" t="str">
            <v>Nonpoint</v>
          </cell>
          <cell r="C3241" t="str">
            <v>Degreasing /Misc Repair Services: Open Top Degreasing /Perchloroethylene</v>
          </cell>
          <cell r="D3241" t="str">
            <v>Solvent - Degreasing</v>
          </cell>
          <cell r="G3241" t="str">
            <v>Solvent Utilization</v>
          </cell>
          <cell r="H3241" t="str">
            <v>Degreasing</v>
          </cell>
          <cell r="I3241" t="str">
            <v>Miscellaneous Repair Services (SIC 76): Open Top Degreasing</v>
          </cell>
          <cell r="J3241" t="str">
            <v>Perchloroethylene</v>
          </cell>
          <cell r="L3241" t="str">
            <v>1999</v>
          </cell>
          <cell r="N3241">
            <v>40982</v>
          </cell>
        </row>
        <row r="3242">
          <cell r="A3242" t="str">
            <v>2415165370</v>
          </cell>
          <cell r="B3242" t="str">
            <v>Nonpoint</v>
          </cell>
          <cell r="C3242" t="str">
            <v>Degreasing /Misc Repair Services: Open Top Degreasing /Special Naphthas</v>
          </cell>
          <cell r="D3242" t="str">
            <v>Solvent - Degreasing</v>
          </cell>
          <cell r="G3242" t="str">
            <v>Solvent Utilization</v>
          </cell>
          <cell r="H3242" t="str">
            <v>Degreasing</v>
          </cell>
          <cell r="I3242" t="str">
            <v>Miscellaneous Repair Services (SIC 76): Open Top Degreasing</v>
          </cell>
          <cell r="J3242" t="str">
            <v>Special Naphthas</v>
          </cell>
          <cell r="L3242" t="str">
            <v>1999</v>
          </cell>
          <cell r="N3242">
            <v>40982</v>
          </cell>
        </row>
        <row r="3243">
          <cell r="A3243" t="str">
            <v>2415165385</v>
          </cell>
          <cell r="B3243" t="str">
            <v>Nonpoint</v>
          </cell>
          <cell r="C3243" t="str">
            <v>Degreasing /Misc Repair Services: Open Top Degreasing /Trichloroethylene</v>
          </cell>
          <cell r="D3243" t="str">
            <v>Solvent - Degreasing</v>
          </cell>
          <cell r="G3243" t="str">
            <v>Solvent Utilization</v>
          </cell>
          <cell r="H3243" t="str">
            <v>Degreasing</v>
          </cell>
          <cell r="I3243" t="str">
            <v>Miscellaneous Repair Services (SIC 76): Open Top Degreasing</v>
          </cell>
          <cell r="J3243" t="str">
            <v>Trichloroethylene</v>
          </cell>
          <cell r="L3243" t="str">
            <v>1999</v>
          </cell>
          <cell r="N3243">
            <v>40982</v>
          </cell>
        </row>
        <row r="3244">
          <cell r="A3244" t="str">
            <v>2415165999</v>
          </cell>
          <cell r="B3244" t="str">
            <v>Nonpoint</v>
          </cell>
          <cell r="C3244" t="str">
            <v>Degreasing /Misc Repair Services: Open Top Degreasing /Solvents: NEC</v>
          </cell>
          <cell r="D3244" t="str">
            <v>Solvent - Degreasing</v>
          </cell>
          <cell r="G3244" t="str">
            <v>Solvent Utilization</v>
          </cell>
          <cell r="H3244" t="str">
            <v>Degreasing</v>
          </cell>
          <cell r="I3244" t="str">
            <v>Miscellaneous Repair Services (SIC 76): Open Top Degreasing</v>
          </cell>
          <cell r="J3244" t="str">
            <v>Solvents: NEC</v>
          </cell>
          <cell r="L3244" t="str">
            <v>1999</v>
          </cell>
          <cell r="N3244">
            <v>40982</v>
          </cell>
        </row>
        <row r="3245">
          <cell r="A3245" t="str">
            <v>2415200000</v>
          </cell>
          <cell r="B3245" t="str">
            <v>Nonpoint</v>
          </cell>
          <cell r="C3245" t="str">
            <v>Degreasing /All Industries: Conveyerized Degreasing /Total: All Solvent Types</v>
          </cell>
          <cell r="D3245" t="str">
            <v>Solvent - Degreasing</v>
          </cell>
          <cell r="G3245" t="str">
            <v>Solvent Utilization</v>
          </cell>
          <cell r="H3245" t="str">
            <v>Degreasing</v>
          </cell>
          <cell r="I3245" t="str">
            <v>All Industries: Conveyerized Degreasing</v>
          </cell>
          <cell r="J3245" t="str">
            <v>Total: All Solvent Types</v>
          </cell>
          <cell r="N3245">
            <v>40982</v>
          </cell>
        </row>
        <row r="3246">
          <cell r="A3246" t="str">
            <v>2415200300</v>
          </cell>
          <cell r="B3246" t="str">
            <v>Nonpoint</v>
          </cell>
          <cell r="C3246" t="str">
            <v>Degreasing /All Industries: Conveyerized Degreasing /Monochlorobenzene</v>
          </cell>
          <cell r="D3246" t="str">
            <v>Solvent - Degreasing</v>
          </cell>
          <cell r="G3246" t="str">
            <v>Solvent Utilization</v>
          </cell>
          <cell r="H3246" t="str">
            <v>Degreasing</v>
          </cell>
          <cell r="I3246" t="str">
            <v>All Industries: Conveyerized Degreasing</v>
          </cell>
          <cell r="J3246" t="str">
            <v>Monochlorobenzene</v>
          </cell>
          <cell r="L3246" t="str">
            <v>1999</v>
          </cell>
          <cell r="N3246">
            <v>40982</v>
          </cell>
        </row>
        <row r="3247">
          <cell r="A3247" t="str">
            <v>2415200350</v>
          </cell>
          <cell r="B3247" t="str">
            <v>Nonpoint</v>
          </cell>
          <cell r="C3247" t="str">
            <v>Degreasing /All Industries: Conveyerized Degreasing /Perchloroethylene</v>
          </cell>
          <cell r="D3247" t="str">
            <v>Solvent - Degreasing</v>
          </cell>
          <cell r="G3247" t="str">
            <v>Solvent Utilization</v>
          </cell>
          <cell r="H3247" t="str">
            <v>Degreasing</v>
          </cell>
          <cell r="I3247" t="str">
            <v>All Industries: Conveyerized Degreasing</v>
          </cell>
          <cell r="J3247" t="str">
            <v>Perchloroethylene</v>
          </cell>
          <cell r="L3247" t="str">
            <v>1999</v>
          </cell>
          <cell r="N3247">
            <v>40982</v>
          </cell>
        </row>
        <row r="3248">
          <cell r="A3248" t="str">
            <v>2415200370</v>
          </cell>
          <cell r="B3248" t="str">
            <v>Nonpoint</v>
          </cell>
          <cell r="C3248" t="str">
            <v>Degreasing /All Industries: Conveyerized Degreasing /Special Naphthas</v>
          </cell>
          <cell r="D3248" t="str">
            <v>Solvent - Degreasing</v>
          </cell>
          <cell r="G3248" t="str">
            <v>Solvent Utilization</v>
          </cell>
          <cell r="H3248" t="str">
            <v>Degreasing</v>
          </cell>
          <cell r="I3248" t="str">
            <v>All Industries: Conveyerized Degreasing</v>
          </cell>
          <cell r="J3248" t="str">
            <v>Special Naphthas</v>
          </cell>
          <cell r="L3248" t="str">
            <v>1999</v>
          </cell>
          <cell r="N3248">
            <v>40982</v>
          </cell>
        </row>
        <row r="3249">
          <cell r="A3249" t="str">
            <v>2415200385</v>
          </cell>
          <cell r="B3249" t="str">
            <v>Nonpoint</v>
          </cell>
          <cell r="C3249" t="str">
            <v>Degreasing /All Industries: Conveyerized Degreasing /Trichloroethylene</v>
          </cell>
          <cell r="D3249" t="str">
            <v>Solvent - Degreasing</v>
          </cell>
          <cell r="G3249" t="str">
            <v>Solvent Utilization</v>
          </cell>
          <cell r="H3249" t="str">
            <v>Degreasing</v>
          </cell>
          <cell r="I3249" t="str">
            <v>All Industries: Conveyerized Degreasing</v>
          </cell>
          <cell r="J3249" t="str">
            <v>Trichloroethylene</v>
          </cell>
          <cell r="L3249" t="str">
            <v>1999</v>
          </cell>
          <cell r="N3249">
            <v>40982</v>
          </cell>
        </row>
        <row r="3250">
          <cell r="A3250" t="str">
            <v>2415200999</v>
          </cell>
          <cell r="B3250" t="str">
            <v>Nonpoint</v>
          </cell>
          <cell r="C3250" t="str">
            <v>Degreasing /All Industries: Conveyerized Degreasing /Solvents: NEC</v>
          </cell>
          <cell r="D3250" t="str">
            <v>Solvent - Degreasing</v>
          </cell>
          <cell r="G3250" t="str">
            <v>Solvent Utilization</v>
          </cell>
          <cell r="H3250" t="str">
            <v>Degreasing</v>
          </cell>
          <cell r="I3250" t="str">
            <v>All Industries: Conveyerized Degreasing</v>
          </cell>
          <cell r="J3250" t="str">
            <v>Solvents: NEC</v>
          </cell>
          <cell r="L3250" t="str">
            <v>1999</v>
          </cell>
          <cell r="N3250">
            <v>40982</v>
          </cell>
        </row>
        <row r="3251">
          <cell r="A3251" t="str">
            <v>2415205000</v>
          </cell>
          <cell r="B3251" t="str">
            <v>Nonpoint</v>
          </cell>
          <cell r="C3251" t="str">
            <v>Degreasing /Furniture &amp; Fixtures: Conveyerized Degreasing /Total: All Solvent Types</v>
          </cell>
          <cell r="D3251" t="str">
            <v>Solvent - Degreasing</v>
          </cell>
          <cell r="G3251" t="str">
            <v>Solvent Utilization</v>
          </cell>
          <cell r="H3251" t="str">
            <v>Degreasing</v>
          </cell>
          <cell r="I3251" t="str">
            <v>Furniture and Fixtures (SIC 25): Conveyerized Degreasing</v>
          </cell>
          <cell r="J3251" t="str">
            <v>Total: All Solvent Types</v>
          </cell>
          <cell r="N3251">
            <v>40982</v>
          </cell>
        </row>
        <row r="3252">
          <cell r="A3252" t="str">
            <v>2415205300</v>
          </cell>
          <cell r="B3252" t="str">
            <v>Nonpoint</v>
          </cell>
          <cell r="C3252" t="str">
            <v>Degreasing /Furniture &amp; Fixtures: Conveyerized Degreasing /Monochlorobenzene</v>
          </cell>
          <cell r="D3252" t="str">
            <v>Solvent - Degreasing</v>
          </cell>
          <cell r="G3252" t="str">
            <v>Solvent Utilization</v>
          </cell>
          <cell r="H3252" t="str">
            <v>Degreasing</v>
          </cell>
          <cell r="I3252" t="str">
            <v>Furniture and Fixtures (SIC 25): Conveyerized Degreasing</v>
          </cell>
          <cell r="J3252" t="str">
            <v>Monochlorobenzene</v>
          </cell>
          <cell r="L3252" t="str">
            <v>1999</v>
          </cell>
          <cell r="N3252">
            <v>40982</v>
          </cell>
        </row>
        <row r="3253">
          <cell r="A3253" t="str">
            <v>2415205350</v>
          </cell>
          <cell r="B3253" t="str">
            <v>Nonpoint</v>
          </cell>
          <cell r="C3253" t="str">
            <v>Degreasing /Furniture &amp; Fixtures: Conveyerized Degreasing /Perchloroethylene</v>
          </cell>
          <cell r="D3253" t="str">
            <v>Solvent - Degreasing</v>
          </cell>
          <cell r="G3253" t="str">
            <v>Solvent Utilization</v>
          </cell>
          <cell r="H3253" t="str">
            <v>Degreasing</v>
          </cell>
          <cell r="I3253" t="str">
            <v>Furniture and Fixtures (SIC 25): Conveyerized Degreasing</v>
          </cell>
          <cell r="J3253" t="str">
            <v>Perchloroethylene</v>
          </cell>
          <cell r="L3253" t="str">
            <v>1999</v>
          </cell>
          <cell r="N3253">
            <v>40982</v>
          </cell>
        </row>
        <row r="3254">
          <cell r="A3254" t="str">
            <v>2415205370</v>
          </cell>
          <cell r="B3254" t="str">
            <v>Nonpoint</v>
          </cell>
          <cell r="C3254" t="str">
            <v>Degreasing /Furniture &amp; Fixtures: Conveyerized Degreasing /Special Naphthas</v>
          </cell>
          <cell r="D3254" t="str">
            <v>Solvent - Degreasing</v>
          </cell>
          <cell r="G3254" t="str">
            <v>Solvent Utilization</v>
          </cell>
          <cell r="H3254" t="str">
            <v>Degreasing</v>
          </cell>
          <cell r="I3254" t="str">
            <v>Furniture and Fixtures (SIC 25): Conveyerized Degreasing</v>
          </cell>
          <cell r="J3254" t="str">
            <v>Special Naphthas</v>
          </cell>
          <cell r="L3254" t="str">
            <v>1999</v>
          </cell>
          <cell r="N3254">
            <v>40982</v>
          </cell>
        </row>
        <row r="3255">
          <cell r="A3255" t="str">
            <v>2415205385</v>
          </cell>
          <cell r="B3255" t="str">
            <v>Nonpoint</v>
          </cell>
          <cell r="C3255" t="str">
            <v>Degreasing /Furniture &amp; Fixtures: Conveyerized Degreasing /Trichloroethylene</v>
          </cell>
          <cell r="D3255" t="str">
            <v>Solvent - Degreasing</v>
          </cell>
          <cell r="G3255" t="str">
            <v>Solvent Utilization</v>
          </cell>
          <cell r="H3255" t="str">
            <v>Degreasing</v>
          </cell>
          <cell r="I3255" t="str">
            <v>Furniture and Fixtures (SIC 25): Conveyerized Degreasing</v>
          </cell>
          <cell r="J3255" t="str">
            <v>Trichloroethylene</v>
          </cell>
          <cell r="L3255" t="str">
            <v>1999</v>
          </cell>
          <cell r="N3255">
            <v>40982</v>
          </cell>
        </row>
        <row r="3256">
          <cell r="A3256" t="str">
            <v>2415205999</v>
          </cell>
          <cell r="B3256" t="str">
            <v>Nonpoint</v>
          </cell>
          <cell r="C3256" t="str">
            <v>Degreasing /Furniture &amp; Fixtures: Conveyerized Degreasing /Solvents: NEC</v>
          </cell>
          <cell r="D3256" t="str">
            <v>Solvent - Degreasing</v>
          </cell>
          <cell r="G3256" t="str">
            <v>Solvent Utilization</v>
          </cell>
          <cell r="H3256" t="str">
            <v>Degreasing</v>
          </cell>
          <cell r="I3256" t="str">
            <v>Furniture and Fixtures (SIC 25): Conveyerized Degreasing</v>
          </cell>
          <cell r="J3256" t="str">
            <v>Solvents: NEC</v>
          </cell>
          <cell r="L3256" t="str">
            <v>1999</v>
          </cell>
          <cell r="N3256">
            <v>40982</v>
          </cell>
        </row>
        <row r="3257">
          <cell r="A3257" t="str">
            <v>2415210000</v>
          </cell>
          <cell r="B3257" t="str">
            <v>Nonpoint</v>
          </cell>
          <cell r="C3257" t="str">
            <v>Degreasing /Primary Metal Industries: Conveyerized Degreasing /Total: All Solvent Types</v>
          </cell>
          <cell r="D3257" t="str">
            <v>Solvent - Degreasing</v>
          </cell>
          <cell r="G3257" t="str">
            <v>Solvent Utilization</v>
          </cell>
          <cell r="H3257" t="str">
            <v>Degreasing</v>
          </cell>
          <cell r="I3257" t="str">
            <v>Primary Metal Industries (SIC 33): Conveyerized Degreasing</v>
          </cell>
          <cell r="J3257" t="str">
            <v>Total: All Solvent Types</v>
          </cell>
          <cell r="N3257">
            <v>40982</v>
          </cell>
        </row>
        <row r="3258">
          <cell r="A3258" t="str">
            <v>2415210300</v>
          </cell>
          <cell r="B3258" t="str">
            <v>Nonpoint</v>
          </cell>
          <cell r="C3258" t="str">
            <v>Degreasing /Primary Metal Industries: Conveyerized Degreasing /Monochlorobenzene</v>
          </cell>
          <cell r="D3258" t="str">
            <v>Solvent - Degreasing</v>
          </cell>
          <cell r="G3258" t="str">
            <v>Solvent Utilization</v>
          </cell>
          <cell r="H3258" t="str">
            <v>Degreasing</v>
          </cell>
          <cell r="I3258" t="str">
            <v>Primary Metal Industries (SIC 33): Conveyerized Degreasing</v>
          </cell>
          <cell r="J3258" t="str">
            <v>Monochlorobenzene</v>
          </cell>
          <cell r="L3258" t="str">
            <v>1999</v>
          </cell>
          <cell r="N3258">
            <v>40982</v>
          </cell>
        </row>
        <row r="3259">
          <cell r="A3259" t="str">
            <v>2415210350</v>
          </cell>
          <cell r="B3259" t="str">
            <v>Nonpoint</v>
          </cell>
          <cell r="C3259" t="str">
            <v>Degreasing /Primary Metal Industries: Conveyerized Degreasing /Perchloroethylene</v>
          </cell>
          <cell r="D3259" t="str">
            <v>Solvent - Degreasing</v>
          </cell>
          <cell r="G3259" t="str">
            <v>Solvent Utilization</v>
          </cell>
          <cell r="H3259" t="str">
            <v>Degreasing</v>
          </cell>
          <cell r="I3259" t="str">
            <v>Primary Metal Industries (SIC 33): Conveyerized Degreasing</v>
          </cell>
          <cell r="J3259" t="str">
            <v>Perchloroethylene</v>
          </cell>
          <cell r="L3259" t="str">
            <v>1999</v>
          </cell>
          <cell r="N3259">
            <v>40982</v>
          </cell>
        </row>
        <row r="3260">
          <cell r="A3260" t="str">
            <v>2415210370</v>
          </cell>
          <cell r="B3260" t="str">
            <v>Nonpoint</v>
          </cell>
          <cell r="C3260" t="str">
            <v>Degreasing /Primary Metal Industries: Conveyerized Degreasing /Special Naphthas</v>
          </cell>
          <cell r="D3260" t="str">
            <v>Solvent - Degreasing</v>
          </cell>
          <cell r="G3260" t="str">
            <v>Solvent Utilization</v>
          </cell>
          <cell r="H3260" t="str">
            <v>Degreasing</v>
          </cell>
          <cell r="I3260" t="str">
            <v>Primary Metal Industries (SIC 33): Conveyerized Degreasing</v>
          </cell>
          <cell r="J3260" t="str">
            <v>Special Naphthas</v>
          </cell>
          <cell r="L3260" t="str">
            <v>1999</v>
          </cell>
          <cell r="N3260">
            <v>40982</v>
          </cell>
        </row>
        <row r="3261">
          <cell r="A3261" t="str">
            <v>2415210385</v>
          </cell>
          <cell r="B3261" t="str">
            <v>Nonpoint</v>
          </cell>
          <cell r="C3261" t="str">
            <v>Degreasing /Primary Metal Industries: Conveyerized Degreasing /Trichloroethylene</v>
          </cell>
          <cell r="D3261" t="str">
            <v>Solvent - Degreasing</v>
          </cell>
          <cell r="G3261" t="str">
            <v>Solvent Utilization</v>
          </cell>
          <cell r="H3261" t="str">
            <v>Degreasing</v>
          </cell>
          <cell r="I3261" t="str">
            <v>Primary Metal Industries (SIC 33): Conveyerized Degreasing</v>
          </cell>
          <cell r="J3261" t="str">
            <v>Trichloroethylene</v>
          </cell>
          <cell r="L3261" t="str">
            <v>1999</v>
          </cell>
          <cell r="N3261">
            <v>40982</v>
          </cell>
        </row>
        <row r="3262">
          <cell r="A3262" t="str">
            <v>2415210999</v>
          </cell>
          <cell r="B3262" t="str">
            <v>Nonpoint</v>
          </cell>
          <cell r="C3262" t="str">
            <v>Degreasing /Primary Metal Industries: Conveyerized Degreasing /Solvents: NEC</v>
          </cell>
          <cell r="D3262" t="str">
            <v>Solvent - Degreasing</v>
          </cell>
          <cell r="G3262" t="str">
            <v>Solvent Utilization</v>
          </cell>
          <cell r="H3262" t="str">
            <v>Degreasing</v>
          </cell>
          <cell r="I3262" t="str">
            <v>Primary Metal Industries (SIC 33): Conveyerized Degreasing</v>
          </cell>
          <cell r="J3262" t="str">
            <v>Solvents: NEC</v>
          </cell>
          <cell r="L3262" t="str">
            <v>1999</v>
          </cell>
          <cell r="N3262">
            <v>40982</v>
          </cell>
        </row>
        <row r="3263">
          <cell r="A3263" t="str">
            <v>2415215000</v>
          </cell>
          <cell r="B3263" t="str">
            <v>Nonpoint</v>
          </cell>
          <cell r="C3263" t="str">
            <v>Degreasing /Secondary Metal Industries: Conveyerized Degreasing /Total: All Solvent Types</v>
          </cell>
          <cell r="D3263" t="str">
            <v>Solvent - Degreasing</v>
          </cell>
          <cell r="G3263" t="str">
            <v>Solvent Utilization</v>
          </cell>
          <cell r="H3263" t="str">
            <v>Degreasing</v>
          </cell>
          <cell r="I3263" t="str">
            <v>Secondary Metal Industries (SIC 33): Conveyerized Degreasing</v>
          </cell>
          <cell r="J3263" t="str">
            <v>Total: All Solvent Types</v>
          </cell>
          <cell r="N3263">
            <v>40982</v>
          </cell>
        </row>
        <row r="3264">
          <cell r="A3264" t="str">
            <v>2415215300</v>
          </cell>
          <cell r="B3264" t="str">
            <v>Nonpoint</v>
          </cell>
          <cell r="C3264" t="str">
            <v>Degreasing /Secondary Metal Industries: Conveyerized Degreasing /Monochlorobenzene</v>
          </cell>
          <cell r="D3264" t="str">
            <v>Solvent - Degreasing</v>
          </cell>
          <cell r="G3264" t="str">
            <v>Solvent Utilization</v>
          </cell>
          <cell r="H3264" t="str">
            <v>Degreasing</v>
          </cell>
          <cell r="I3264" t="str">
            <v>Secondary Metal Industries (SIC 33): Conveyerized Degreasing</v>
          </cell>
          <cell r="J3264" t="str">
            <v>Monochlorobenzene</v>
          </cell>
          <cell r="L3264" t="str">
            <v>1999</v>
          </cell>
          <cell r="N3264">
            <v>40982</v>
          </cell>
        </row>
        <row r="3265">
          <cell r="A3265" t="str">
            <v>2415215350</v>
          </cell>
          <cell r="B3265" t="str">
            <v>Nonpoint</v>
          </cell>
          <cell r="C3265" t="str">
            <v>Degreasing /Secondary Metal Industries: Conveyerized Degreasing /Perchloroethylene</v>
          </cell>
          <cell r="D3265" t="str">
            <v>Solvent - Degreasing</v>
          </cell>
          <cell r="G3265" t="str">
            <v>Solvent Utilization</v>
          </cell>
          <cell r="H3265" t="str">
            <v>Degreasing</v>
          </cell>
          <cell r="I3265" t="str">
            <v>Secondary Metal Industries (SIC 33): Conveyerized Degreasing</v>
          </cell>
          <cell r="J3265" t="str">
            <v>Perchloroethylene</v>
          </cell>
          <cell r="L3265" t="str">
            <v>1999</v>
          </cell>
          <cell r="N3265">
            <v>40982</v>
          </cell>
        </row>
        <row r="3266">
          <cell r="A3266" t="str">
            <v>2415215370</v>
          </cell>
          <cell r="B3266" t="str">
            <v>Nonpoint</v>
          </cell>
          <cell r="C3266" t="str">
            <v>Degreasing /Secondary Metal Industries: Conveyerized Degreasing /Special Naphthas</v>
          </cell>
          <cell r="D3266" t="str">
            <v>Solvent - Degreasing</v>
          </cell>
          <cell r="G3266" t="str">
            <v>Solvent Utilization</v>
          </cell>
          <cell r="H3266" t="str">
            <v>Degreasing</v>
          </cell>
          <cell r="I3266" t="str">
            <v>Secondary Metal Industries (SIC 33): Conveyerized Degreasing</v>
          </cell>
          <cell r="J3266" t="str">
            <v>Special Naphthas</v>
          </cell>
          <cell r="L3266" t="str">
            <v>1999</v>
          </cell>
          <cell r="N3266">
            <v>40982</v>
          </cell>
        </row>
        <row r="3267">
          <cell r="A3267" t="str">
            <v>2415215385</v>
          </cell>
          <cell r="B3267" t="str">
            <v>Nonpoint</v>
          </cell>
          <cell r="C3267" t="str">
            <v>Degreasing /Secondary Metal Industries: Conveyerized Degreasing /Trichloroethylene</v>
          </cell>
          <cell r="D3267" t="str">
            <v>Solvent - Degreasing</v>
          </cell>
          <cell r="G3267" t="str">
            <v>Solvent Utilization</v>
          </cell>
          <cell r="H3267" t="str">
            <v>Degreasing</v>
          </cell>
          <cell r="I3267" t="str">
            <v>Secondary Metal Industries (SIC 33): Conveyerized Degreasing</v>
          </cell>
          <cell r="J3267" t="str">
            <v>Trichloroethylene</v>
          </cell>
          <cell r="L3267" t="str">
            <v>1999</v>
          </cell>
          <cell r="N3267">
            <v>40982</v>
          </cell>
        </row>
        <row r="3268">
          <cell r="A3268" t="str">
            <v>2415215999</v>
          </cell>
          <cell r="B3268" t="str">
            <v>Nonpoint</v>
          </cell>
          <cell r="C3268" t="str">
            <v>Degreasing /Secondary Metal Industries: Conveyerized Degreasing /Solvents: NEC</v>
          </cell>
          <cell r="D3268" t="str">
            <v>Solvent - Degreasing</v>
          </cell>
          <cell r="G3268" t="str">
            <v>Solvent Utilization</v>
          </cell>
          <cell r="H3268" t="str">
            <v>Degreasing</v>
          </cell>
          <cell r="I3268" t="str">
            <v>Secondary Metal Industries (SIC 33): Conveyerized Degreasing</v>
          </cell>
          <cell r="J3268" t="str">
            <v>Solvents: NEC</v>
          </cell>
          <cell r="L3268" t="str">
            <v>1999</v>
          </cell>
          <cell r="N3268">
            <v>40982</v>
          </cell>
        </row>
        <row r="3269">
          <cell r="A3269" t="str">
            <v>2415220000</v>
          </cell>
          <cell r="B3269" t="str">
            <v>Nonpoint</v>
          </cell>
          <cell r="C3269" t="str">
            <v>Degreasing /Fabricated Metal Products: Conveyerized Degreasing /Total: All Solvent Types</v>
          </cell>
          <cell r="D3269" t="str">
            <v>Solvent - Degreasing</v>
          </cell>
          <cell r="G3269" t="str">
            <v>Solvent Utilization</v>
          </cell>
          <cell r="H3269" t="str">
            <v>Degreasing</v>
          </cell>
          <cell r="I3269" t="str">
            <v>Fabricated Metal Products (SIC 34): Conveyerized Degreasing</v>
          </cell>
          <cell r="J3269" t="str">
            <v>Total: All Solvent Types</v>
          </cell>
          <cell r="N3269">
            <v>40982</v>
          </cell>
        </row>
        <row r="3270">
          <cell r="A3270" t="str">
            <v>2415220300</v>
          </cell>
          <cell r="B3270" t="str">
            <v>Nonpoint</v>
          </cell>
          <cell r="C3270" t="str">
            <v>Degreasing /Fabricated Metal Products: Conveyerized Degreasing /Monochlorobenzene</v>
          </cell>
          <cell r="D3270" t="str">
            <v>Solvent - Degreasing</v>
          </cell>
          <cell r="G3270" t="str">
            <v>Solvent Utilization</v>
          </cell>
          <cell r="H3270" t="str">
            <v>Degreasing</v>
          </cell>
          <cell r="I3270" t="str">
            <v>Fabricated Metal Products (SIC 34): Conveyerized Degreasing</v>
          </cell>
          <cell r="J3270" t="str">
            <v>Monochlorobenzene</v>
          </cell>
          <cell r="L3270" t="str">
            <v>1999</v>
          </cell>
          <cell r="N3270">
            <v>40982</v>
          </cell>
        </row>
        <row r="3271">
          <cell r="A3271" t="str">
            <v>2415220350</v>
          </cell>
          <cell r="B3271" t="str">
            <v>Nonpoint</v>
          </cell>
          <cell r="C3271" t="str">
            <v>Degreasing /Fabricated Metal Products: Conveyerized Degreasing /Perchloroethylene</v>
          </cell>
          <cell r="D3271" t="str">
            <v>Solvent - Degreasing</v>
          </cell>
          <cell r="G3271" t="str">
            <v>Solvent Utilization</v>
          </cell>
          <cell r="H3271" t="str">
            <v>Degreasing</v>
          </cell>
          <cell r="I3271" t="str">
            <v>Fabricated Metal Products (SIC 34): Conveyerized Degreasing</v>
          </cell>
          <cell r="J3271" t="str">
            <v>Perchloroethylene</v>
          </cell>
          <cell r="L3271" t="str">
            <v>1999</v>
          </cell>
          <cell r="N3271">
            <v>40982</v>
          </cell>
        </row>
        <row r="3272">
          <cell r="A3272" t="str">
            <v>2415220370</v>
          </cell>
          <cell r="B3272" t="str">
            <v>Nonpoint</v>
          </cell>
          <cell r="C3272" t="str">
            <v>Degreasing /Fabricated Metal Products: Conveyerized Degreasing /Special Naphthas</v>
          </cell>
          <cell r="D3272" t="str">
            <v>Solvent - Degreasing</v>
          </cell>
          <cell r="G3272" t="str">
            <v>Solvent Utilization</v>
          </cell>
          <cell r="H3272" t="str">
            <v>Degreasing</v>
          </cell>
          <cell r="I3272" t="str">
            <v>Fabricated Metal Products (SIC 34): Conveyerized Degreasing</v>
          </cell>
          <cell r="J3272" t="str">
            <v>Special Naphthas</v>
          </cell>
          <cell r="L3272" t="str">
            <v>1999</v>
          </cell>
          <cell r="N3272">
            <v>40982</v>
          </cell>
        </row>
        <row r="3273">
          <cell r="A3273" t="str">
            <v>2415220385</v>
          </cell>
          <cell r="B3273" t="str">
            <v>Nonpoint</v>
          </cell>
          <cell r="C3273" t="str">
            <v>Degreasing /Fabricated Metal Products: Conveyerized Degreasing /Trichloroethylene</v>
          </cell>
          <cell r="D3273" t="str">
            <v>Solvent - Degreasing</v>
          </cell>
          <cell r="G3273" t="str">
            <v>Solvent Utilization</v>
          </cell>
          <cell r="H3273" t="str">
            <v>Degreasing</v>
          </cell>
          <cell r="I3273" t="str">
            <v>Fabricated Metal Products (SIC 34): Conveyerized Degreasing</v>
          </cell>
          <cell r="J3273" t="str">
            <v>Trichloroethylene</v>
          </cell>
          <cell r="L3273" t="str">
            <v>1999</v>
          </cell>
          <cell r="N3273">
            <v>40982</v>
          </cell>
        </row>
        <row r="3274">
          <cell r="A3274" t="str">
            <v>2415220999</v>
          </cell>
          <cell r="B3274" t="str">
            <v>Nonpoint</v>
          </cell>
          <cell r="C3274" t="str">
            <v>Degreasing /Fabricated Metal Products: Conveyerized Degreasing /Solvents: NEC</v>
          </cell>
          <cell r="D3274" t="str">
            <v>Solvent - Degreasing</v>
          </cell>
          <cell r="G3274" t="str">
            <v>Solvent Utilization</v>
          </cell>
          <cell r="H3274" t="str">
            <v>Degreasing</v>
          </cell>
          <cell r="I3274" t="str">
            <v>Fabricated Metal Products (SIC 34): Conveyerized Degreasing</v>
          </cell>
          <cell r="J3274" t="str">
            <v>Solvents: NEC</v>
          </cell>
          <cell r="L3274" t="str">
            <v>1999</v>
          </cell>
          <cell r="N3274">
            <v>40982</v>
          </cell>
        </row>
        <row r="3275">
          <cell r="A3275" t="str">
            <v>2415225000</v>
          </cell>
          <cell r="B3275" t="str">
            <v>Nonpoint</v>
          </cell>
          <cell r="C3275" t="str">
            <v>Degreasing /Industrial Machinery &amp; Equipment: Conveyerized Degreasing /Total: All Solvent Types</v>
          </cell>
          <cell r="D3275" t="str">
            <v>Solvent - Degreasing</v>
          </cell>
          <cell r="G3275" t="str">
            <v>Solvent Utilization</v>
          </cell>
          <cell r="H3275" t="str">
            <v>Degreasing</v>
          </cell>
          <cell r="I3275" t="str">
            <v>Industrial Machinery and Equipment (SIC 35): Conveyerized Degreasing</v>
          </cell>
          <cell r="J3275" t="str">
            <v>Total: All Solvent Types</v>
          </cell>
          <cell r="N3275">
            <v>40982</v>
          </cell>
        </row>
        <row r="3276">
          <cell r="A3276" t="str">
            <v>2415225300</v>
          </cell>
          <cell r="B3276" t="str">
            <v>Nonpoint</v>
          </cell>
          <cell r="C3276" t="str">
            <v>Degreasing /Industrial Machinery &amp; Equipment: Conveyerized Degreasing /Monochlorobenzene</v>
          </cell>
          <cell r="D3276" t="str">
            <v>Solvent - Degreasing</v>
          </cell>
          <cell r="G3276" t="str">
            <v>Solvent Utilization</v>
          </cell>
          <cell r="H3276" t="str">
            <v>Degreasing</v>
          </cell>
          <cell r="I3276" t="str">
            <v>Industrial Machinery and Equipment (SIC 35): Conveyerized Degreasing</v>
          </cell>
          <cell r="J3276" t="str">
            <v>Monochlorobenzene</v>
          </cell>
          <cell r="L3276" t="str">
            <v>1999</v>
          </cell>
          <cell r="N3276">
            <v>40982</v>
          </cell>
        </row>
        <row r="3277">
          <cell r="A3277" t="str">
            <v>2415225350</v>
          </cell>
          <cell r="B3277" t="str">
            <v>Nonpoint</v>
          </cell>
          <cell r="C3277" t="str">
            <v>Degreasing /Industrial Machinery &amp; Equipment: Conveyerized Degreasing /Perchloroethylene</v>
          </cell>
          <cell r="D3277" t="str">
            <v>Solvent - Degreasing</v>
          </cell>
          <cell r="G3277" t="str">
            <v>Solvent Utilization</v>
          </cell>
          <cell r="H3277" t="str">
            <v>Degreasing</v>
          </cell>
          <cell r="I3277" t="str">
            <v>Industrial Machinery and Equipment (SIC 35): Conveyerized Degreasing</v>
          </cell>
          <cell r="J3277" t="str">
            <v>Perchloroethylene</v>
          </cell>
          <cell r="L3277" t="str">
            <v>1999</v>
          </cell>
          <cell r="N3277">
            <v>40982</v>
          </cell>
        </row>
        <row r="3278">
          <cell r="A3278" t="str">
            <v>2415225370</v>
          </cell>
          <cell r="B3278" t="str">
            <v>Nonpoint</v>
          </cell>
          <cell r="C3278" t="str">
            <v>Degreasing /Industrial Machinery &amp; Equipment: Conveyerized Degreasing /Special Naphthas</v>
          </cell>
          <cell r="D3278" t="str">
            <v>Solvent - Degreasing</v>
          </cell>
          <cell r="G3278" t="str">
            <v>Solvent Utilization</v>
          </cell>
          <cell r="H3278" t="str">
            <v>Degreasing</v>
          </cell>
          <cell r="I3278" t="str">
            <v>Industrial Machinery and Equipment (SIC 35): Conveyerized Degreasing</v>
          </cell>
          <cell r="J3278" t="str">
            <v>Special Naphthas</v>
          </cell>
          <cell r="L3278" t="str">
            <v>1999</v>
          </cell>
          <cell r="N3278">
            <v>40982</v>
          </cell>
        </row>
        <row r="3279">
          <cell r="A3279" t="str">
            <v>2415225385</v>
          </cell>
          <cell r="B3279" t="str">
            <v>Nonpoint</v>
          </cell>
          <cell r="C3279" t="str">
            <v>Degreasing /Industrial Machinery &amp; Equipment: Conveyerized Degreasing /Trichloroethylene</v>
          </cell>
          <cell r="D3279" t="str">
            <v>Solvent - Degreasing</v>
          </cell>
          <cell r="G3279" t="str">
            <v>Solvent Utilization</v>
          </cell>
          <cell r="H3279" t="str">
            <v>Degreasing</v>
          </cell>
          <cell r="I3279" t="str">
            <v>Industrial Machinery and Equipment (SIC 35): Conveyerized Degreasing</v>
          </cell>
          <cell r="J3279" t="str">
            <v>Trichloroethylene</v>
          </cell>
          <cell r="L3279" t="str">
            <v>1999</v>
          </cell>
          <cell r="N3279">
            <v>40982</v>
          </cell>
        </row>
        <row r="3280">
          <cell r="A3280" t="str">
            <v>2415225999</v>
          </cell>
          <cell r="B3280" t="str">
            <v>Nonpoint</v>
          </cell>
          <cell r="C3280" t="str">
            <v>Degreasing /Industrial Machinery &amp; Equipment: Conveyerized Degreasing /Solvents: NEC</v>
          </cell>
          <cell r="D3280" t="str">
            <v>Solvent - Degreasing</v>
          </cell>
          <cell r="G3280" t="str">
            <v>Solvent Utilization</v>
          </cell>
          <cell r="H3280" t="str">
            <v>Degreasing</v>
          </cell>
          <cell r="I3280" t="str">
            <v>Industrial Machinery and Equipment (SIC 35): Conveyerized Degreasing</v>
          </cell>
          <cell r="J3280" t="str">
            <v>Solvents: NEC</v>
          </cell>
          <cell r="L3280" t="str">
            <v>1999</v>
          </cell>
          <cell r="N3280">
            <v>40982</v>
          </cell>
        </row>
        <row r="3281">
          <cell r="A3281" t="str">
            <v>2415230000</v>
          </cell>
          <cell r="B3281" t="str">
            <v>Nonpoint</v>
          </cell>
          <cell r="C3281" t="str">
            <v>Degreasing /Electronic &amp; Other Elec: Conveyerized Degreasing /Total: All Solvent Types</v>
          </cell>
          <cell r="D3281" t="str">
            <v>Solvent - Degreasing</v>
          </cell>
          <cell r="G3281" t="str">
            <v>Solvent Utilization</v>
          </cell>
          <cell r="H3281" t="str">
            <v>Degreasing</v>
          </cell>
          <cell r="I3281" t="str">
            <v>Electronic and Other Elec. (SIC 36): Conveyerized Degreasing</v>
          </cell>
          <cell r="J3281" t="str">
            <v>Total: All Solvent Types</v>
          </cell>
          <cell r="N3281">
            <v>40982</v>
          </cell>
        </row>
        <row r="3282">
          <cell r="A3282" t="str">
            <v>2415230300</v>
          </cell>
          <cell r="B3282" t="str">
            <v>Nonpoint</v>
          </cell>
          <cell r="C3282" t="str">
            <v>Degreasing /Electronic &amp; Other Elec: Conveyerized Degreasing /Monochlorobenzene</v>
          </cell>
          <cell r="D3282" t="str">
            <v>Solvent - Degreasing</v>
          </cell>
          <cell r="G3282" t="str">
            <v>Solvent Utilization</v>
          </cell>
          <cell r="H3282" t="str">
            <v>Degreasing</v>
          </cell>
          <cell r="I3282" t="str">
            <v>Electronic and Other Elec. (SIC 36): Conveyerized Degreasing</v>
          </cell>
          <cell r="J3282" t="str">
            <v>Monochlorobenzene</v>
          </cell>
          <cell r="L3282" t="str">
            <v>1999</v>
          </cell>
          <cell r="N3282">
            <v>40982</v>
          </cell>
        </row>
        <row r="3283">
          <cell r="A3283" t="str">
            <v>2415230350</v>
          </cell>
          <cell r="B3283" t="str">
            <v>Nonpoint</v>
          </cell>
          <cell r="C3283" t="str">
            <v>Degreasing /Electronic &amp; Other Elec: Conveyerized Degreasing /Perchloroethylene</v>
          </cell>
          <cell r="D3283" t="str">
            <v>Solvent - Degreasing</v>
          </cell>
          <cell r="G3283" t="str">
            <v>Solvent Utilization</v>
          </cell>
          <cell r="H3283" t="str">
            <v>Degreasing</v>
          </cell>
          <cell r="I3283" t="str">
            <v>Electronic and Other Elec. (SIC 36): Conveyerized Degreasing</v>
          </cell>
          <cell r="J3283" t="str">
            <v>Perchloroethylene</v>
          </cell>
          <cell r="L3283" t="str">
            <v>1999</v>
          </cell>
          <cell r="N3283">
            <v>40982</v>
          </cell>
        </row>
        <row r="3284">
          <cell r="A3284" t="str">
            <v>2415230370</v>
          </cell>
          <cell r="B3284" t="str">
            <v>Nonpoint</v>
          </cell>
          <cell r="C3284" t="str">
            <v>Degreasing /Electronic &amp; Other Elec: Conveyerized Degreasing /Special Naphthas</v>
          </cell>
          <cell r="D3284" t="str">
            <v>Solvent - Degreasing</v>
          </cell>
          <cell r="G3284" t="str">
            <v>Solvent Utilization</v>
          </cell>
          <cell r="H3284" t="str">
            <v>Degreasing</v>
          </cell>
          <cell r="I3284" t="str">
            <v>Electronic and Other Elec. (SIC 36): Conveyerized Degreasing</v>
          </cell>
          <cell r="J3284" t="str">
            <v>Special Naphthas</v>
          </cell>
          <cell r="L3284" t="str">
            <v>1999</v>
          </cell>
          <cell r="N3284">
            <v>40982</v>
          </cell>
        </row>
        <row r="3285">
          <cell r="A3285" t="str">
            <v>2415230385</v>
          </cell>
          <cell r="B3285" t="str">
            <v>Nonpoint</v>
          </cell>
          <cell r="C3285" t="str">
            <v>Degreasing /Electronic &amp; Other Elec: Conveyerized Degreasing /Trichloroethylene</v>
          </cell>
          <cell r="D3285" t="str">
            <v>Solvent - Degreasing</v>
          </cell>
          <cell r="G3285" t="str">
            <v>Solvent Utilization</v>
          </cell>
          <cell r="H3285" t="str">
            <v>Degreasing</v>
          </cell>
          <cell r="I3285" t="str">
            <v>Electronic and Other Elec. (SIC 36): Conveyerized Degreasing</v>
          </cell>
          <cell r="J3285" t="str">
            <v>Trichloroethylene</v>
          </cell>
          <cell r="L3285" t="str">
            <v>1999</v>
          </cell>
          <cell r="N3285">
            <v>40982</v>
          </cell>
        </row>
        <row r="3286">
          <cell r="A3286" t="str">
            <v>2415230999</v>
          </cell>
          <cell r="B3286" t="str">
            <v>Nonpoint</v>
          </cell>
          <cell r="C3286" t="str">
            <v>Degreasing /Electronic &amp; Other Elec: Conveyerized Degreasing /Solvents: NEC</v>
          </cell>
          <cell r="D3286" t="str">
            <v>Solvent - Degreasing</v>
          </cell>
          <cell r="G3286" t="str">
            <v>Solvent Utilization</v>
          </cell>
          <cell r="H3286" t="str">
            <v>Degreasing</v>
          </cell>
          <cell r="I3286" t="str">
            <v>Electronic and Other Elec. (SIC 36): Conveyerized Degreasing</v>
          </cell>
          <cell r="J3286" t="str">
            <v>Solvents: NEC</v>
          </cell>
          <cell r="L3286" t="str">
            <v>1999</v>
          </cell>
          <cell r="N3286">
            <v>40982</v>
          </cell>
        </row>
        <row r="3287">
          <cell r="A3287" t="str">
            <v>2415235000</v>
          </cell>
          <cell r="B3287" t="str">
            <v>Nonpoint</v>
          </cell>
          <cell r="C3287" t="str">
            <v>Degreasing /Transportation Equipt: Conveyerized Degreasing /Total: All Solvent Types</v>
          </cell>
          <cell r="D3287" t="str">
            <v>Solvent - Degreasing</v>
          </cell>
          <cell r="G3287" t="str">
            <v>Solvent Utilization</v>
          </cell>
          <cell r="H3287" t="str">
            <v>Degreasing</v>
          </cell>
          <cell r="I3287" t="str">
            <v>Transportation Equipment (SIC 37): Conveyerized Degreasing</v>
          </cell>
          <cell r="J3287" t="str">
            <v>Total: All Solvent Types</v>
          </cell>
          <cell r="N3287">
            <v>40982</v>
          </cell>
        </row>
        <row r="3288">
          <cell r="A3288" t="str">
            <v>2415235300</v>
          </cell>
          <cell r="B3288" t="str">
            <v>Nonpoint</v>
          </cell>
          <cell r="C3288" t="str">
            <v>Degreasing /Transportation Equipt: Conveyerized Degreasing /Monochlorobenzene</v>
          </cell>
          <cell r="D3288" t="str">
            <v>Solvent - Degreasing</v>
          </cell>
          <cell r="G3288" t="str">
            <v>Solvent Utilization</v>
          </cell>
          <cell r="H3288" t="str">
            <v>Degreasing</v>
          </cell>
          <cell r="I3288" t="str">
            <v>Transportation Equipment (SIC 37): Conveyerized Degreasing</v>
          </cell>
          <cell r="J3288" t="str">
            <v>Monochlorobenzene</v>
          </cell>
          <cell r="L3288" t="str">
            <v>1999</v>
          </cell>
          <cell r="N3288">
            <v>40982</v>
          </cell>
        </row>
        <row r="3289">
          <cell r="A3289" t="str">
            <v>2415235350</v>
          </cell>
          <cell r="B3289" t="str">
            <v>Nonpoint</v>
          </cell>
          <cell r="C3289" t="str">
            <v>Degreasing /Transportation Equipt: Conveyerized Degreasing /Perchloroethylene</v>
          </cell>
          <cell r="D3289" t="str">
            <v>Solvent - Degreasing</v>
          </cell>
          <cell r="G3289" t="str">
            <v>Solvent Utilization</v>
          </cell>
          <cell r="H3289" t="str">
            <v>Degreasing</v>
          </cell>
          <cell r="I3289" t="str">
            <v>Transportation Equipment (SIC 37): Conveyerized Degreasing</v>
          </cell>
          <cell r="J3289" t="str">
            <v>Perchloroethylene</v>
          </cell>
          <cell r="L3289" t="str">
            <v>1999</v>
          </cell>
          <cell r="N3289">
            <v>40982</v>
          </cell>
        </row>
        <row r="3290">
          <cell r="A3290" t="str">
            <v>2415235370</v>
          </cell>
          <cell r="B3290" t="str">
            <v>Nonpoint</v>
          </cell>
          <cell r="C3290" t="str">
            <v>Degreasing /Transportation Equipt: Conveyerized Degreasing /Special Naphthas</v>
          </cell>
          <cell r="D3290" t="str">
            <v>Solvent - Degreasing</v>
          </cell>
          <cell r="G3290" t="str">
            <v>Solvent Utilization</v>
          </cell>
          <cell r="H3290" t="str">
            <v>Degreasing</v>
          </cell>
          <cell r="I3290" t="str">
            <v>Transportation Equipment (SIC 37): Conveyerized Degreasing</v>
          </cell>
          <cell r="J3290" t="str">
            <v>Special Naphthas</v>
          </cell>
          <cell r="L3290" t="str">
            <v>1999</v>
          </cell>
          <cell r="N3290">
            <v>40982</v>
          </cell>
        </row>
        <row r="3291">
          <cell r="A3291" t="str">
            <v>2415235385</v>
          </cell>
          <cell r="B3291" t="str">
            <v>Nonpoint</v>
          </cell>
          <cell r="C3291" t="str">
            <v>Degreasing /Transportation Equipt: Conveyerized Degreasing /Trichloroethylene</v>
          </cell>
          <cell r="D3291" t="str">
            <v>Solvent - Degreasing</v>
          </cell>
          <cell r="G3291" t="str">
            <v>Solvent Utilization</v>
          </cell>
          <cell r="H3291" t="str">
            <v>Degreasing</v>
          </cell>
          <cell r="I3291" t="str">
            <v>Transportation Equipment (SIC 37): Conveyerized Degreasing</v>
          </cell>
          <cell r="J3291" t="str">
            <v>Trichloroethylene</v>
          </cell>
          <cell r="L3291" t="str">
            <v>1999</v>
          </cell>
          <cell r="N3291">
            <v>40982</v>
          </cell>
        </row>
        <row r="3292">
          <cell r="A3292" t="str">
            <v>2415235999</v>
          </cell>
          <cell r="B3292" t="str">
            <v>Nonpoint</v>
          </cell>
          <cell r="C3292" t="str">
            <v>Degreasing /Transportation Equipt: Conveyerized Degreasing /Solvents: NEC</v>
          </cell>
          <cell r="D3292" t="str">
            <v>Solvent - Degreasing</v>
          </cell>
          <cell r="G3292" t="str">
            <v>Solvent Utilization</v>
          </cell>
          <cell r="H3292" t="str">
            <v>Degreasing</v>
          </cell>
          <cell r="I3292" t="str">
            <v>Transportation Equipment (SIC 37): Conveyerized Degreasing</v>
          </cell>
          <cell r="J3292" t="str">
            <v>Solvents: NEC</v>
          </cell>
          <cell r="L3292" t="str">
            <v>1999</v>
          </cell>
          <cell r="N3292">
            <v>40982</v>
          </cell>
        </row>
        <row r="3293">
          <cell r="A3293" t="str">
            <v>2415240000</v>
          </cell>
          <cell r="B3293" t="str">
            <v>Nonpoint</v>
          </cell>
          <cell r="C3293" t="str">
            <v>Degreasing /Instruments &amp; Related Products: Conveyerized Degreasing /Total: All Solvent Types</v>
          </cell>
          <cell r="D3293" t="str">
            <v>Solvent - Degreasing</v>
          </cell>
          <cell r="G3293" t="str">
            <v>Solvent Utilization</v>
          </cell>
          <cell r="H3293" t="str">
            <v>Degreasing</v>
          </cell>
          <cell r="I3293" t="str">
            <v>Instruments and Related Products (SIC 38): Conveyerized Degreasing</v>
          </cell>
          <cell r="J3293" t="str">
            <v>Total: All Solvent Types</v>
          </cell>
          <cell r="N3293">
            <v>40982</v>
          </cell>
        </row>
        <row r="3294">
          <cell r="A3294" t="str">
            <v>2415240300</v>
          </cell>
          <cell r="B3294" t="str">
            <v>Nonpoint</v>
          </cell>
          <cell r="C3294" t="str">
            <v>Degreasing /Instruments &amp; Related Products: Conveyerized Degreasing /Monochlorobenzene</v>
          </cell>
          <cell r="D3294" t="str">
            <v>Solvent - Degreasing</v>
          </cell>
          <cell r="G3294" t="str">
            <v>Solvent Utilization</v>
          </cell>
          <cell r="H3294" t="str">
            <v>Degreasing</v>
          </cell>
          <cell r="I3294" t="str">
            <v>Instruments and Related Products (SIC 38): Conveyerized Degreasing</v>
          </cell>
          <cell r="J3294" t="str">
            <v>Monochlorobenzene</v>
          </cell>
          <cell r="L3294" t="str">
            <v>1999</v>
          </cell>
          <cell r="N3294">
            <v>40982</v>
          </cell>
        </row>
        <row r="3295">
          <cell r="A3295" t="str">
            <v>2415240350</v>
          </cell>
          <cell r="B3295" t="str">
            <v>Nonpoint</v>
          </cell>
          <cell r="C3295" t="str">
            <v>Degreasing /Instruments &amp; Related Products: Conveyerized Degreasing /Perchloroethylene</v>
          </cell>
          <cell r="D3295" t="str">
            <v>Solvent - Degreasing</v>
          </cell>
          <cell r="G3295" t="str">
            <v>Solvent Utilization</v>
          </cell>
          <cell r="H3295" t="str">
            <v>Degreasing</v>
          </cell>
          <cell r="I3295" t="str">
            <v>Instruments and Related Products (SIC 38): Conveyerized Degreasing</v>
          </cell>
          <cell r="J3295" t="str">
            <v>Perchloroethylene</v>
          </cell>
          <cell r="L3295" t="str">
            <v>1999</v>
          </cell>
          <cell r="N3295">
            <v>40982</v>
          </cell>
        </row>
        <row r="3296">
          <cell r="A3296" t="str">
            <v>2415240370</v>
          </cell>
          <cell r="B3296" t="str">
            <v>Nonpoint</v>
          </cell>
          <cell r="C3296" t="str">
            <v>Degreasing /Instruments &amp; Related Products: Conveyerized Degreasing /Special Naphthas</v>
          </cell>
          <cell r="D3296" t="str">
            <v>Solvent - Degreasing</v>
          </cell>
          <cell r="G3296" t="str">
            <v>Solvent Utilization</v>
          </cell>
          <cell r="H3296" t="str">
            <v>Degreasing</v>
          </cell>
          <cell r="I3296" t="str">
            <v>Instruments and Related Products (SIC 38): Conveyerized Degreasing</v>
          </cell>
          <cell r="J3296" t="str">
            <v>Special Naphthas</v>
          </cell>
          <cell r="L3296" t="str">
            <v>1999</v>
          </cell>
          <cell r="N3296">
            <v>40982</v>
          </cell>
        </row>
        <row r="3297">
          <cell r="A3297" t="str">
            <v>2415240385</v>
          </cell>
          <cell r="B3297" t="str">
            <v>Nonpoint</v>
          </cell>
          <cell r="C3297" t="str">
            <v>Degreasing /Instruments &amp; Related Products: Conveyerized Degreasing /Trichloroethylene</v>
          </cell>
          <cell r="D3297" t="str">
            <v>Solvent - Degreasing</v>
          </cell>
          <cell r="G3297" t="str">
            <v>Solvent Utilization</v>
          </cell>
          <cell r="H3297" t="str">
            <v>Degreasing</v>
          </cell>
          <cell r="I3297" t="str">
            <v>Instruments and Related Products (SIC 38): Conveyerized Degreasing</v>
          </cell>
          <cell r="J3297" t="str">
            <v>Trichloroethylene</v>
          </cell>
          <cell r="L3297" t="str">
            <v>1999</v>
          </cell>
          <cell r="N3297">
            <v>40982</v>
          </cell>
        </row>
        <row r="3298">
          <cell r="A3298" t="str">
            <v>2415240999</v>
          </cell>
          <cell r="B3298" t="str">
            <v>Nonpoint</v>
          </cell>
          <cell r="C3298" t="str">
            <v>Degreasing /Instruments &amp; Related Products: Conveyerized Degreasing /Solvents: NEC</v>
          </cell>
          <cell r="D3298" t="str">
            <v>Solvent - Degreasing</v>
          </cell>
          <cell r="G3298" t="str">
            <v>Solvent Utilization</v>
          </cell>
          <cell r="H3298" t="str">
            <v>Degreasing</v>
          </cell>
          <cell r="I3298" t="str">
            <v>Instruments and Related Products (SIC 38): Conveyerized Degreasing</v>
          </cell>
          <cell r="J3298" t="str">
            <v>Solvents: NEC</v>
          </cell>
          <cell r="L3298" t="str">
            <v>1999</v>
          </cell>
          <cell r="N3298">
            <v>40982</v>
          </cell>
        </row>
        <row r="3299">
          <cell r="A3299" t="str">
            <v>2415245000</v>
          </cell>
          <cell r="B3299" t="str">
            <v>Nonpoint</v>
          </cell>
          <cell r="C3299" t="str">
            <v>Degreasing /Misc Manufacturing: Conveyerized Degreasing /Total: All Solvent Types</v>
          </cell>
          <cell r="D3299" t="str">
            <v>Solvent - Degreasing</v>
          </cell>
          <cell r="G3299" t="str">
            <v>Solvent Utilization</v>
          </cell>
          <cell r="H3299" t="str">
            <v>Degreasing</v>
          </cell>
          <cell r="I3299" t="str">
            <v>Miscellaneous Manufacturing (SIC 39): Conveyerized Degreasing</v>
          </cell>
          <cell r="J3299" t="str">
            <v>Total: All Solvent Types</v>
          </cell>
          <cell r="N3299">
            <v>40982</v>
          </cell>
        </row>
        <row r="3300">
          <cell r="A3300" t="str">
            <v>2415245300</v>
          </cell>
          <cell r="B3300" t="str">
            <v>Nonpoint</v>
          </cell>
          <cell r="C3300" t="str">
            <v>Degreasing /Misc Manufacturing: Conveyerized Degreasing /Monochlorobenzene</v>
          </cell>
          <cell r="D3300" t="str">
            <v>Solvent - Degreasing</v>
          </cell>
          <cell r="G3300" t="str">
            <v>Solvent Utilization</v>
          </cell>
          <cell r="H3300" t="str">
            <v>Degreasing</v>
          </cell>
          <cell r="I3300" t="str">
            <v>Miscellaneous Manufacturing (SIC 39): Conveyerized Degreasing</v>
          </cell>
          <cell r="J3300" t="str">
            <v>Monochlorobenzene</v>
          </cell>
          <cell r="L3300" t="str">
            <v>1999</v>
          </cell>
          <cell r="N3300">
            <v>40982</v>
          </cell>
        </row>
        <row r="3301">
          <cell r="A3301" t="str">
            <v>2415245350</v>
          </cell>
          <cell r="B3301" t="str">
            <v>Nonpoint</v>
          </cell>
          <cell r="C3301" t="str">
            <v>Degreasing /Misc Manufacturing: Conveyerized Degreasing /Perchloroethylene</v>
          </cell>
          <cell r="D3301" t="str">
            <v>Solvent - Degreasing</v>
          </cell>
          <cell r="G3301" t="str">
            <v>Solvent Utilization</v>
          </cell>
          <cell r="H3301" t="str">
            <v>Degreasing</v>
          </cell>
          <cell r="I3301" t="str">
            <v>Miscellaneous Manufacturing (SIC 39): Conveyerized Degreasing</v>
          </cell>
          <cell r="J3301" t="str">
            <v>Perchloroethylene</v>
          </cell>
          <cell r="L3301" t="str">
            <v>1999</v>
          </cell>
          <cell r="N3301">
            <v>40982</v>
          </cell>
        </row>
        <row r="3302">
          <cell r="A3302" t="str">
            <v>2415245370</v>
          </cell>
          <cell r="B3302" t="str">
            <v>Nonpoint</v>
          </cell>
          <cell r="C3302" t="str">
            <v>Degreasing /Misc Manufacturing: Conveyerized Degreasing /Special Naphthas</v>
          </cell>
          <cell r="D3302" t="str">
            <v>Solvent - Degreasing</v>
          </cell>
          <cell r="G3302" t="str">
            <v>Solvent Utilization</v>
          </cell>
          <cell r="H3302" t="str">
            <v>Degreasing</v>
          </cell>
          <cell r="I3302" t="str">
            <v>Miscellaneous Manufacturing (SIC 39): Conveyerized Degreasing</v>
          </cell>
          <cell r="J3302" t="str">
            <v>Special Naphthas</v>
          </cell>
          <cell r="L3302" t="str">
            <v>1999</v>
          </cell>
          <cell r="N3302">
            <v>40982</v>
          </cell>
        </row>
        <row r="3303">
          <cell r="A3303" t="str">
            <v>2415245385</v>
          </cell>
          <cell r="B3303" t="str">
            <v>Nonpoint</v>
          </cell>
          <cell r="C3303" t="str">
            <v>Degreasing /Misc Manufacturing: Conveyerized Degreasing /Trichloroethylene</v>
          </cell>
          <cell r="D3303" t="str">
            <v>Solvent - Degreasing</v>
          </cell>
          <cell r="G3303" t="str">
            <v>Solvent Utilization</v>
          </cell>
          <cell r="H3303" t="str">
            <v>Degreasing</v>
          </cell>
          <cell r="I3303" t="str">
            <v>Miscellaneous Manufacturing (SIC 39): Conveyerized Degreasing</v>
          </cell>
          <cell r="J3303" t="str">
            <v>Trichloroethylene</v>
          </cell>
          <cell r="L3303" t="str">
            <v>1999</v>
          </cell>
          <cell r="N3303">
            <v>40982</v>
          </cell>
        </row>
        <row r="3304">
          <cell r="A3304" t="str">
            <v>2415245999</v>
          </cell>
          <cell r="B3304" t="str">
            <v>Nonpoint</v>
          </cell>
          <cell r="C3304" t="str">
            <v>Degreasing /Misc Manufacturing: Conveyerized Degreasing /Solvents: NEC</v>
          </cell>
          <cell r="D3304" t="str">
            <v>Solvent - Degreasing</v>
          </cell>
          <cell r="G3304" t="str">
            <v>Solvent Utilization</v>
          </cell>
          <cell r="H3304" t="str">
            <v>Degreasing</v>
          </cell>
          <cell r="I3304" t="str">
            <v>Miscellaneous Manufacturing (SIC 39): Conveyerized Degreasing</v>
          </cell>
          <cell r="J3304" t="str">
            <v>Solvents: NEC</v>
          </cell>
          <cell r="L3304" t="str">
            <v>1999</v>
          </cell>
          <cell r="N3304">
            <v>40982</v>
          </cell>
        </row>
        <row r="3305">
          <cell r="A3305" t="str">
            <v>2415250000</v>
          </cell>
          <cell r="B3305" t="str">
            <v>Nonpoint</v>
          </cell>
          <cell r="C3305" t="str">
            <v>Degreasing /Transportation Maint Facilities: Conveyerized Degreasing /Total: All Solvent Types</v>
          </cell>
          <cell r="D3305" t="str">
            <v>Solvent - Degreasing</v>
          </cell>
          <cell r="G3305" t="str">
            <v>Solvent Utilization</v>
          </cell>
          <cell r="H3305" t="str">
            <v>Degreasing</v>
          </cell>
          <cell r="I3305" t="str">
            <v>Trans. Maintenance Facilities (SIC 40-45): Conveyerized Degreasing</v>
          </cell>
          <cell r="J3305" t="str">
            <v>Total: All Solvent Types</v>
          </cell>
          <cell r="N3305">
            <v>40982</v>
          </cell>
        </row>
        <row r="3306">
          <cell r="A3306" t="str">
            <v>2415250300</v>
          </cell>
          <cell r="B3306" t="str">
            <v>Nonpoint</v>
          </cell>
          <cell r="C3306" t="str">
            <v>Degreasing /Transportation Maint Facilities: Conveyerized Degreasing /Monochlorobenzene</v>
          </cell>
          <cell r="D3306" t="str">
            <v>Solvent - Degreasing</v>
          </cell>
          <cell r="G3306" t="str">
            <v>Solvent Utilization</v>
          </cell>
          <cell r="H3306" t="str">
            <v>Degreasing</v>
          </cell>
          <cell r="I3306" t="str">
            <v>Trans. Maintenance Facilities (SIC 40-45): Conveyerized Degreasing</v>
          </cell>
          <cell r="J3306" t="str">
            <v>Monochlorobenzene</v>
          </cell>
          <cell r="L3306" t="str">
            <v>1999</v>
          </cell>
          <cell r="N3306">
            <v>40982</v>
          </cell>
        </row>
        <row r="3307">
          <cell r="A3307" t="str">
            <v>2415250350</v>
          </cell>
          <cell r="B3307" t="str">
            <v>Nonpoint</v>
          </cell>
          <cell r="C3307" t="str">
            <v>Degreasing /Transportation Maint Facilities: Conveyerized Degreasing /Perchloroethylene</v>
          </cell>
          <cell r="D3307" t="str">
            <v>Solvent - Degreasing</v>
          </cell>
          <cell r="G3307" t="str">
            <v>Solvent Utilization</v>
          </cell>
          <cell r="H3307" t="str">
            <v>Degreasing</v>
          </cell>
          <cell r="I3307" t="str">
            <v>Trans. Maintenance Facilities (SIC 40-45): Conveyerized Degreasing</v>
          </cell>
          <cell r="J3307" t="str">
            <v>Perchloroethylene</v>
          </cell>
          <cell r="L3307" t="str">
            <v>1999</v>
          </cell>
          <cell r="N3307">
            <v>40982</v>
          </cell>
        </row>
        <row r="3308">
          <cell r="A3308" t="str">
            <v>2415250370</v>
          </cell>
          <cell r="B3308" t="str">
            <v>Nonpoint</v>
          </cell>
          <cell r="C3308" t="str">
            <v>Degreasing /Transportation Maint Facilities: Conveyerized Degreasing /Special Naphthas</v>
          </cell>
          <cell r="D3308" t="str">
            <v>Solvent - Degreasing</v>
          </cell>
          <cell r="G3308" t="str">
            <v>Solvent Utilization</v>
          </cell>
          <cell r="H3308" t="str">
            <v>Degreasing</v>
          </cell>
          <cell r="I3308" t="str">
            <v>Trans. Maintenance Facilities (SIC 40-45): Conveyerized Degreasing</v>
          </cell>
          <cell r="J3308" t="str">
            <v>Special Naphthas</v>
          </cell>
          <cell r="L3308" t="str">
            <v>1999</v>
          </cell>
          <cell r="N3308">
            <v>40982</v>
          </cell>
        </row>
        <row r="3309">
          <cell r="A3309" t="str">
            <v>2415250385</v>
          </cell>
          <cell r="B3309" t="str">
            <v>Nonpoint</v>
          </cell>
          <cell r="C3309" t="str">
            <v>Degreasing /Transportation Maint Facilities: Conveyerized Degreasing /Trichloroethylene</v>
          </cell>
          <cell r="D3309" t="str">
            <v>Solvent - Degreasing</v>
          </cell>
          <cell r="G3309" t="str">
            <v>Solvent Utilization</v>
          </cell>
          <cell r="H3309" t="str">
            <v>Degreasing</v>
          </cell>
          <cell r="I3309" t="str">
            <v>Trans. Maintenance Facilities (SIC 40-45): Conveyerized Degreasing</v>
          </cell>
          <cell r="J3309" t="str">
            <v>Trichloroethylene</v>
          </cell>
          <cell r="L3309" t="str">
            <v>1999</v>
          </cell>
          <cell r="N3309">
            <v>40982</v>
          </cell>
        </row>
        <row r="3310">
          <cell r="A3310" t="str">
            <v>2415250999</v>
          </cell>
          <cell r="B3310" t="str">
            <v>Nonpoint</v>
          </cell>
          <cell r="C3310" t="str">
            <v>Degreasing /Transportation Maint Facilities: Conveyerized Degreasing /Solvents: NEC</v>
          </cell>
          <cell r="D3310" t="str">
            <v>Solvent - Degreasing</v>
          </cell>
          <cell r="G3310" t="str">
            <v>Solvent Utilization</v>
          </cell>
          <cell r="H3310" t="str">
            <v>Degreasing</v>
          </cell>
          <cell r="I3310" t="str">
            <v>Trans. Maintenance Facilities (SIC 40-45): Conveyerized Degreasing</v>
          </cell>
          <cell r="J3310" t="str">
            <v>Solvents: NEC</v>
          </cell>
          <cell r="L3310" t="str">
            <v>1999</v>
          </cell>
          <cell r="N3310">
            <v>40982</v>
          </cell>
        </row>
        <row r="3311">
          <cell r="A3311" t="str">
            <v>2415255000</v>
          </cell>
          <cell r="B3311" t="str">
            <v>Nonpoint</v>
          </cell>
          <cell r="C3311" t="str">
            <v>Degreasing /Auto Dealers: Conveyerized Degreasing /Total: All Solvent Types</v>
          </cell>
          <cell r="D3311" t="str">
            <v>Solvent - Degreasing</v>
          </cell>
          <cell r="G3311" t="str">
            <v>Solvent Utilization</v>
          </cell>
          <cell r="H3311" t="str">
            <v>Degreasing</v>
          </cell>
          <cell r="I3311" t="str">
            <v>Automotive Dealers (SIC 55): Conveyerized Degreasing</v>
          </cell>
          <cell r="J3311" t="str">
            <v>Total: All Solvent Types</v>
          </cell>
          <cell r="N3311">
            <v>40982</v>
          </cell>
        </row>
        <row r="3312">
          <cell r="A3312" t="str">
            <v>2415255300</v>
          </cell>
          <cell r="B3312" t="str">
            <v>Nonpoint</v>
          </cell>
          <cell r="C3312" t="str">
            <v>Degreasing /Auto Dealers: Conveyerized Degreasing /Monochlorobenzene</v>
          </cell>
          <cell r="D3312" t="str">
            <v>Solvent - Degreasing</v>
          </cell>
          <cell r="G3312" t="str">
            <v>Solvent Utilization</v>
          </cell>
          <cell r="H3312" t="str">
            <v>Degreasing</v>
          </cell>
          <cell r="I3312" t="str">
            <v>Automotive Dealers (SIC 55): Conveyerized Degreasing</v>
          </cell>
          <cell r="J3312" t="str">
            <v>Monochlorobenzene</v>
          </cell>
          <cell r="L3312" t="str">
            <v>1999</v>
          </cell>
          <cell r="N3312">
            <v>40982</v>
          </cell>
        </row>
        <row r="3313">
          <cell r="A3313" t="str">
            <v>2415255350</v>
          </cell>
          <cell r="B3313" t="str">
            <v>Nonpoint</v>
          </cell>
          <cell r="C3313" t="str">
            <v>Degreasing /Auto Dealers: Conveyerized Degreasing /Perchloroethylene</v>
          </cell>
          <cell r="D3313" t="str">
            <v>Solvent - Degreasing</v>
          </cell>
          <cell r="G3313" t="str">
            <v>Solvent Utilization</v>
          </cell>
          <cell r="H3313" t="str">
            <v>Degreasing</v>
          </cell>
          <cell r="I3313" t="str">
            <v>Automotive Dealers (SIC 55): Conveyerized Degreasing</v>
          </cell>
          <cell r="J3313" t="str">
            <v>Perchloroethylene</v>
          </cell>
          <cell r="L3313" t="str">
            <v>1999</v>
          </cell>
          <cell r="N3313">
            <v>40982</v>
          </cell>
        </row>
        <row r="3314">
          <cell r="A3314" t="str">
            <v>2415255370</v>
          </cell>
          <cell r="B3314" t="str">
            <v>Nonpoint</v>
          </cell>
          <cell r="C3314" t="str">
            <v>Degreasing /Auto Dealers: Conveyerized Degreasing /Special Naphthas</v>
          </cell>
          <cell r="D3314" t="str">
            <v>Solvent - Degreasing</v>
          </cell>
          <cell r="G3314" t="str">
            <v>Solvent Utilization</v>
          </cell>
          <cell r="H3314" t="str">
            <v>Degreasing</v>
          </cell>
          <cell r="I3314" t="str">
            <v>Automotive Dealers (SIC 55): Conveyerized Degreasing</v>
          </cell>
          <cell r="J3314" t="str">
            <v>Special Naphthas</v>
          </cell>
          <cell r="L3314" t="str">
            <v>1999</v>
          </cell>
          <cell r="N3314">
            <v>40982</v>
          </cell>
        </row>
        <row r="3315">
          <cell r="A3315" t="str">
            <v>2415255385</v>
          </cell>
          <cell r="B3315" t="str">
            <v>Nonpoint</v>
          </cell>
          <cell r="C3315" t="str">
            <v>Degreasing /Auto Dealers: Conveyerized Degreasing /Trichloroethylene</v>
          </cell>
          <cell r="D3315" t="str">
            <v>Solvent - Degreasing</v>
          </cell>
          <cell r="G3315" t="str">
            <v>Solvent Utilization</v>
          </cell>
          <cell r="H3315" t="str">
            <v>Degreasing</v>
          </cell>
          <cell r="I3315" t="str">
            <v>Automotive Dealers (SIC 55): Conveyerized Degreasing</v>
          </cell>
          <cell r="J3315" t="str">
            <v>Trichloroethylene</v>
          </cell>
          <cell r="L3315" t="str">
            <v>1999</v>
          </cell>
          <cell r="N3315">
            <v>40982</v>
          </cell>
        </row>
        <row r="3316">
          <cell r="A3316" t="str">
            <v>2415255999</v>
          </cell>
          <cell r="B3316" t="str">
            <v>Nonpoint</v>
          </cell>
          <cell r="C3316" t="str">
            <v>Degreasing /Auto Dealers: Conveyerized Degreasing /Solvents: NEC</v>
          </cell>
          <cell r="D3316" t="str">
            <v>Solvent - Degreasing</v>
          </cell>
          <cell r="G3316" t="str">
            <v>Solvent Utilization</v>
          </cell>
          <cell r="H3316" t="str">
            <v>Degreasing</v>
          </cell>
          <cell r="I3316" t="str">
            <v>Automotive Dealers (SIC 55): Conveyerized Degreasing</v>
          </cell>
          <cell r="J3316" t="str">
            <v>Solvents: NEC</v>
          </cell>
          <cell r="L3316" t="str">
            <v>1999</v>
          </cell>
          <cell r="N3316">
            <v>40982</v>
          </cell>
        </row>
        <row r="3317">
          <cell r="A3317" t="str">
            <v>2415260000</v>
          </cell>
          <cell r="B3317" t="str">
            <v>Nonpoint</v>
          </cell>
          <cell r="C3317" t="str">
            <v>Degreasing /Auto Repair Services: Conveyerized Degreasing /Total: All Solvent Types</v>
          </cell>
          <cell r="D3317" t="str">
            <v>Solvent - Degreasing</v>
          </cell>
          <cell r="G3317" t="str">
            <v>Solvent Utilization</v>
          </cell>
          <cell r="H3317" t="str">
            <v>Degreasing</v>
          </cell>
          <cell r="I3317" t="str">
            <v>Auto Repair Services (SIC 75): Conveyerized Degreasing</v>
          </cell>
          <cell r="J3317" t="str">
            <v>Total: All Solvent Types</v>
          </cell>
          <cell r="N3317">
            <v>40982</v>
          </cell>
        </row>
        <row r="3318">
          <cell r="A3318" t="str">
            <v>2415260300</v>
          </cell>
          <cell r="B3318" t="str">
            <v>Nonpoint</v>
          </cell>
          <cell r="C3318" t="str">
            <v>Degreasing /Auto Repair Services: Conveyerized Degreasing /Monochlorobenzene</v>
          </cell>
          <cell r="D3318" t="str">
            <v>Solvent - Degreasing</v>
          </cell>
          <cell r="G3318" t="str">
            <v>Solvent Utilization</v>
          </cell>
          <cell r="H3318" t="str">
            <v>Degreasing</v>
          </cell>
          <cell r="I3318" t="str">
            <v>Auto Repair Services (SIC 75): Conveyerized Degreasing</v>
          </cell>
          <cell r="J3318" t="str">
            <v>Monochlorobenzene</v>
          </cell>
          <cell r="L3318" t="str">
            <v>1999</v>
          </cell>
          <cell r="N3318">
            <v>40982</v>
          </cell>
        </row>
        <row r="3319">
          <cell r="A3319" t="str">
            <v>2415260350</v>
          </cell>
          <cell r="B3319" t="str">
            <v>Nonpoint</v>
          </cell>
          <cell r="C3319" t="str">
            <v>Degreasing /Auto Repair Services: Conveyerized Degreasing /Perchloroethylene</v>
          </cell>
          <cell r="D3319" t="str">
            <v>Solvent - Degreasing</v>
          </cell>
          <cell r="G3319" t="str">
            <v>Solvent Utilization</v>
          </cell>
          <cell r="H3319" t="str">
            <v>Degreasing</v>
          </cell>
          <cell r="I3319" t="str">
            <v>Auto Repair Services (SIC 75): Conveyerized Degreasing</v>
          </cell>
          <cell r="J3319" t="str">
            <v>Perchloroethylene</v>
          </cell>
          <cell r="L3319" t="str">
            <v>1999</v>
          </cell>
          <cell r="N3319">
            <v>40982</v>
          </cell>
        </row>
        <row r="3320">
          <cell r="A3320" t="str">
            <v>2415260370</v>
          </cell>
          <cell r="B3320" t="str">
            <v>Nonpoint</v>
          </cell>
          <cell r="C3320" t="str">
            <v>Degreasing /Auto Repair Services: Conveyerized Degreasing /Special Naphthas</v>
          </cell>
          <cell r="D3320" t="str">
            <v>Solvent - Degreasing</v>
          </cell>
          <cell r="G3320" t="str">
            <v>Solvent Utilization</v>
          </cell>
          <cell r="H3320" t="str">
            <v>Degreasing</v>
          </cell>
          <cell r="I3320" t="str">
            <v>Auto Repair Services (SIC 75): Conveyerized Degreasing</v>
          </cell>
          <cell r="J3320" t="str">
            <v>Special Naphthas</v>
          </cell>
          <cell r="L3320" t="str">
            <v>1999</v>
          </cell>
          <cell r="N3320">
            <v>40982</v>
          </cell>
        </row>
        <row r="3321">
          <cell r="A3321" t="str">
            <v>2415260385</v>
          </cell>
          <cell r="B3321" t="str">
            <v>Nonpoint</v>
          </cell>
          <cell r="C3321" t="str">
            <v>Degreasing /Auto Repair Services: Conveyerized Degreasing /Trichloroethylene</v>
          </cell>
          <cell r="D3321" t="str">
            <v>Solvent - Degreasing</v>
          </cell>
          <cell r="G3321" t="str">
            <v>Solvent Utilization</v>
          </cell>
          <cell r="H3321" t="str">
            <v>Degreasing</v>
          </cell>
          <cell r="I3321" t="str">
            <v>Auto Repair Services (SIC 75): Conveyerized Degreasing</v>
          </cell>
          <cell r="J3321" t="str">
            <v>Trichloroethylene</v>
          </cell>
          <cell r="L3321" t="str">
            <v>1999</v>
          </cell>
          <cell r="N3321">
            <v>40982</v>
          </cell>
        </row>
        <row r="3322">
          <cell r="A3322" t="str">
            <v>2415260999</v>
          </cell>
          <cell r="B3322" t="str">
            <v>Nonpoint</v>
          </cell>
          <cell r="C3322" t="str">
            <v>Degreasing /Auto Repair Services: Conveyerized Degreasing /Solvents: NEC</v>
          </cell>
          <cell r="D3322" t="str">
            <v>Solvent - Degreasing</v>
          </cell>
          <cell r="G3322" t="str">
            <v>Solvent Utilization</v>
          </cell>
          <cell r="H3322" t="str">
            <v>Degreasing</v>
          </cell>
          <cell r="I3322" t="str">
            <v>Auto Repair Services (SIC 75): Conveyerized Degreasing</v>
          </cell>
          <cell r="J3322" t="str">
            <v>Solvents: NEC</v>
          </cell>
          <cell r="L3322" t="str">
            <v>1999</v>
          </cell>
          <cell r="N3322">
            <v>40982</v>
          </cell>
        </row>
        <row r="3323">
          <cell r="A3323" t="str">
            <v>2415265000</v>
          </cell>
          <cell r="B3323" t="str">
            <v>Nonpoint</v>
          </cell>
          <cell r="C3323" t="str">
            <v>Degreasing /Misc Repair Services: Conveyerized Degreasing /Total: All Solvent Types</v>
          </cell>
          <cell r="D3323" t="str">
            <v>Solvent - Degreasing</v>
          </cell>
          <cell r="G3323" t="str">
            <v>Solvent Utilization</v>
          </cell>
          <cell r="H3323" t="str">
            <v>Degreasing</v>
          </cell>
          <cell r="I3323" t="str">
            <v>Miscellaneous Repair Services (SIC 76): Conveyerized Degreasing</v>
          </cell>
          <cell r="J3323" t="str">
            <v>Total: All Solvent Types</v>
          </cell>
          <cell r="N3323">
            <v>40982</v>
          </cell>
        </row>
        <row r="3324">
          <cell r="A3324" t="str">
            <v>2415265300</v>
          </cell>
          <cell r="B3324" t="str">
            <v>Nonpoint</v>
          </cell>
          <cell r="C3324" t="str">
            <v>Degreasing /Misc Repair Services: Conveyerized Degreasing /Monochlorobenzene</v>
          </cell>
          <cell r="D3324" t="str">
            <v>Solvent - Degreasing</v>
          </cell>
          <cell r="G3324" t="str">
            <v>Solvent Utilization</v>
          </cell>
          <cell r="H3324" t="str">
            <v>Degreasing</v>
          </cell>
          <cell r="I3324" t="str">
            <v>Miscellaneous Repair Services (SIC 76): Conveyerized Degreasing</v>
          </cell>
          <cell r="J3324" t="str">
            <v>Monochlorobenzene</v>
          </cell>
          <cell r="L3324" t="str">
            <v>1999</v>
          </cell>
          <cell r="N3324">
            <v>40982</v>
          </cell>
        </row>
        <row r="3325">
          <cell r="A3325" t="str">
            <v>2415265350</v>
          </cell>
          <cell r="B3325" t="str">
            <v>Nonpoint</v>
          </cell>
          <cell r="C3325" t="str">
            <v>Degreasing /Misc Repair Services: Conveyerized Degreasing /Perchloroethylene</v>
          </cell>
          <cell r="D3325" t="str">
            <v>Solvent - Degreasing</v>
          </cell>
          <cell r="G3325" t="str">
            <v>Solvent Utilization</v>
          </cell>
          <cell r="H3325" t="str">
            <v>Degreasing</v>
          </cell>
          <cell r="I3325" t="str">
            <v>Miscellaneous Repair Services (SIC 76): Conveyerized Degreasing</v>
          </cell>
          <cell r="J3325" t="str">
            <v>Perchloroethylene</v>
          </cell>
          <cell r="L3325" t="str">
            <v>1999</v>
          </cell>
          <cell r="N3325">
            <v>40982</v>
          </cell>
        </row>
        <row r="3326">
          <cell r="A3326" t="str">
            <v>2415265370</v>
          </cell>
          <cell r="B3326" t="str">
            <v>Nonpoint</v>
          </cell>
          <cell r="C3326" t="str">
            <v>Degreasing /Misc Repair Services: Conveyerized Degreasing /Special Naphthas</v>
          </cell>
          <cell r="D3326" t="str">
            <v>Solvent - Degreasing</v>
          </cell>
          <cell r="G3326" t="str">
            <v>Solvent Utilization</v>
          </cell>
          <cell r="H3326" t="str">
            <v>Degreasing</v>
          </cell>
          <cell r="I3326" t="str">
            <v>Miscellaneous Repair Services (SIC 76): Conveyerized Degreasing</v>
          </cell>
          <cell r="J3326" t="str">
            <v>Special Naphthas</v>
          </cell>
          <cell r="L3326" t="str">
            <v>1999</v>
          </cell>
          <cell r="N3326">
            <v>40982</v>
          </cell>
        </row>
        <row r="3327">
          <cell r="A3327" t="str">
            <v>2415265385</v>
          </cell>
          <cell r="B3327" t="str">
            <v>Nonpoint</v>
          </cell>
          <cell r="C3327" t="str">
            <v>Degreasing /Misc Repair Services: Conveyerized Degreasing /Trichloroethylene</v>
          </cell>
          <cell r="D3327" t="str">
            <v>Solvent - Degreasing</v>
          </cell>
          <cell r="G3327" t="str">
            <v>Solvent Utilization</v>
          </cell>
          <cell r="H3327" t="str">
            <v>Degreasing</v>
          </cell>
          <cell r="I3327" t="str">
            <v>Miscellaneous Repair Services (SIC 76): Conveyerized Degreasing</v>
          </cell>
          <cell r="J3327" t="str">
            <v>Trichloroethylene</v>
          </cell>
          <cell r="L3327" t="str">
            <v>1999</v>
          </cell>
          <cell r="N3327">
            <v>40982</v>
          </cell>
        </row>
        <row r="3328">
          <cell r="A3328" t="str">
            <v>2415265999</v>
          </cell>
          <cell r="B3328" t="str">
            <v>Nonpoint</v>
          </cell>
          <cell r="C3328" t="str">
            <v>Degreasing /Misc Repair Services: Conveyerized Degreasing /Solvents: NEC</v>
          </cell>
          <cell r="D3328" t="str">
            <v>Solvent - Degreasing</v>
          </cell>
          <cell r="G3328" t="str">
            <v>Solvent Utilization</v>
          </cell>
          <cell r="H3328" t="str">
            <v>Degreasing</v>
          </cell>
          <cell r="I3328" t="str">
            <v>Miscellaneous Repair Services (SIC 76): Conveyerized Degreasing</v>
          </cell>
          <cell r="J3328" t="str">
            <v>Solvents: NEC</v>
          </cell>
          <cell r="L3328" t="str">
            <v>1999</v>
          </cell>
          <cell r="N3328">
            <v>40982</v>
          </cell>
        </row>
        <row r="3329">
          <cell r="A3329" t="str">
            <v>2415300000</v>
          </cell>
          <cell r="B3329" t="str">
            <v>Nonpoint</v>
          </cell>
          <cell r="C3329" t="str">
            <v>Degreasing /All Industries: Cold Cleaning /Total: All Solvent Types</v>
          </cell>
          <cell r="D3329" t="str">
            <v>Solvent - Degreasing</v>
          </cell>
          <cell r="G3329" t="str">
            <v>Solvent Utilization</v>
          </cell>
          <cell r="H3329" t="str">
            <v>Degreasing</v>
          </cell>
          <cell r="I3329" t="str">
            <v>All Industries: Cold Cleaning</v>
          </cell>
          <cell r="J3329" t="str">
            <v>Total: All Solvent Types</v>
          </cell>
          <cell r="N3329">
            <v>40982</v>
          </cell>
        </row>
        <row r="3330">
          <cell r="A3330" t="str">
            <v>2415300300</v>
          </cell>
          <cell r="B3330" t="str">
            <v>Nonpoint</v>
          </cell>
          <cell r="C3330" t="str">
            <v>Degreasing /All Industries: Cold Cleaning /Monochlorobenzene</v>
          </cell>
          <cell r="D3330" t="str">
            <v>Solvent - Degreasing</v>
          </cell>
          <cell r="G3330" t="str">
            <v>Solvent Utilization</v>
          </cell>
          <cell r="H3330" t="str">
            <v>Degreasing</v>
          </cell>
          <cell r="I3330" t="str">
            <v>All Industries: Cold Cleaning</v>
          </cell>
          <cell r="J3330" t="str">
            <v>Monochlorobenzene</v>
          </cell>
          <cell r="L3330" t="str">
            <v>1999</v>
          </cell>
          <cell r="N3330">
            <v>40982</v>
          </cell>
        </row>
        <row r="3331">
          <cell r="A3331" t="str">
            <v>2415300350</v>
          </cell>
          <cell r="B3331" t="str">
            <v>Nonpoint</v>
          </cell>
          <cell r="C3331" t="str">
            <v>Degreasing /All Industries: Cold Cleaning /Perchloroethylene</v>
          </cell>
          <cell r="D3331" t="str">
            <v>Solvent - Degreasing</v>
          </cell>
          <cell r="G3331" t="str">
            <v>Solvent Utilization</v>
          </cell>
          <cell r="H3331" t="str">
            <v>Degreasing</v>
          </cell>
          <cell r="I3331" t="str">
            <v>All Industries: Cold Cleaning</v>
          </cell>
          <cell r="J3331" t="str">
            <v>Perchloroethylene</v>
          </cell>
          <cell r="L3331" t="str">
            <v>1999</v>
          </cell>
          <cell r="N3331">
            <v>40982</v>
          </cell>
        </row>
        <row r="3332">
          <cell r="A3332" t="str">
            <v>2415300370</v>
          </cell>
          <cell r="B3332" t="str">
            <v>Nonpoint</v>
          </cell>
          <cell r="C3332" t="str">
            <v>Degreasing /All Industries: Cold Cleaning /Special Naphthas</v>
          </cell>
          <cell r="D3332" t="str">
            <v>Solvent - Degreasing</v>
          </cell>
          <cell r="G3332" t="str">
            <v>Solvent Utilization</v>
          </cell>
          <cell r="H3332" t="str">
            <v>Degreasing</v>
          </cell>
          <cell r="I3332" t="str">
            <v>All Industries: Cold Cleaning</v>
          </cell>
          <cell r="J3332" t="str">
            <v>Special Naphthas</v>
          </cell>
          <cell r="L3332" t="str">
            <v>1999</v>
          </cell>
          <cell r="N3332">
            <v>40982</v>
          </cell>
        </row>
        <row r="3333">
          <cell r="A3333" t="str">
            <v>2415300385</v>
          </cell>
          <cell r="B3333" t="str">
            <v>Nonpoint</v>
          </cell>
          <cell r="C3333" t="str">
            <v>Degreasing /All Industries: Cold Cleaning /Trichloroethylene</v>
          </cell>
          <cell r="D3333" t="str">
            <v>Solvent - Degreasing</v>
          </cell>
          <cell r="G3333" t="str">
            <v>Solvent Utilization</v>
          </cell>
          <cell r="H3333" t="str">
            <v>Degreasing</v>
          </cell>
          <cell r="I3333" t="str">
            <v>All Industries: Cold Cleaning</v>
          </cell>
          <cell r="J3333" t="str">
            <v>Trichloroethylene</v>
          </cell>
          <cell r="L3333" t="str">
            <v>1999</v>
          </cell>
          <cell r="N3333">
            <v>40982</v>
          </cell>
        </row>
        <row r="3334">
          <cell r="A3334" t="str">
            <v>2415300999</v>
          </cell>
          <cell r="B3334" t="str">
            <v>Nonpoint</v>
          </cell>
          <cell r="C3334" t="str">
            <v>Degreasing /All Industries: Cold Cleaning /Solvents: NEC</v>
          </cell>
          <cell r="D3334" t="str">
            <v>Solvent - Degreasing</v>
          </cell>
          <cell r="G3334" t="str">
            <v>Solvent Utilization</v>
          </cell>
          <cell r="H3334" t="str">
            <v>Degreasing</v>
          </cell>
          <cell r="I3334" t="str">
            <v>All Industries: Cold Cleaning</v>
          </cell>
          <cell r="J3334" t="str">
            <v>Solvents: NEC</v>
          </cell>
          <cell r="L3334" t="str">
            <v>1999</v>
          </cell>
          <cell r="N3334">
            <v>40982</v>
          </cell>
        </row>
        <row r="3335">
          <cell r="A3335" t="str">
            <v>2415305000</v>
          </cell>
          <cell r="B3335" t="str">
            <v>Nonpoint</v>
          </cell>
          <cell r="C3335" t="str">
            <v>Degreasing /Furniture &amp; Fixtures: Cold Cleaning /Total: All Solvent Types</v>
          </cell>
          <cell r="D3335" t="str">
            <v>Solvent - Degreasing</v>
          </cell>
          <cell r="G3335" t="str">
            <v>Solvent Utilization</v>
          </cell>
          <cell r="H3335" t="str">
            <v>Degreasing</v>
          </cell>
          <cell r="I3335" t="str">
            <v>Furniture and Fixtures (SIC 25): Cold Cleaning</v>
          </cell>
          <cell r="J3335" t="str">
            <v>Total: All Solvent Types</v>
          </cell>
          <cell r="N3335">
            <v>40982</v>
          </cell>
        </row>
        <row r="3336">
          <cell r="A3336" t="str">
            <v>2415305300</v>
          </cell>
          <cell r="B3336" t="str">
            <v>Nonpoint</v>
          </cell>
          <cell r="C3336" t="str">
            <v>Degreasing /Furniture &amp; Fixtures: Cold Cleaning /Monochlorobenzene</v>
          </cell>
          <cell r="D3336" t="str">
            <v>Solvent - Degreasing</v>
          </cell>
          <cell r="G3336" t="str">
            <v>Solvent Utilization</v>
          </cell>
          <cell r="H3336" t="str">
            <v>Degreasing</v>
          </cell>
          <cell r="I3336" t="str">
            <v>Furniture and Fixtures (SIC 25): Cold Cleaning</v>
          </cell>
          <cell r="J3336" t="str">
            <v>Monochlorobenzene</v>
          </cell>
          <cell r="L3336" t="str">
            <v>1999</v>
          </cell>
          <cell r="N3336">
            <v>40982</v>
          </cell>
        </row>
        <row r="3337">
          <cell r="A3337" t="str">
            <v>2415305350</v>
          </cell>
          <cell r="B3337" t="str">
            <v>Nonpoint</v>
          </cell>
          <cell r="C3337" t="str">
            <v>Degreasing /Furniture &amp; Fixtures: Cold Cleaning /Perchloroethylene</v>
          </cell>
          <cell r="D3337" t="str">
            <v>Solvent - Degreasing</v>
          </cell>
          <cell r="G3337" t="str">
            <v>Solvent Utilization</v>
          </cell>
          <cell r="H3337" t="str">
            <v>Degreasing</v>
          </cell>
          <cell r="I3337" t="str">
            <v>Furniture and Fixtures (SIC 25): Cold Cleaning</v>
          </cell>
          <cell r="J3337" t="str">
            <v>Perchloroethylene</v>
          </cell>
          <cell r="L3337" t="str">
            <v>1999</v>
          </cell>
          <cell r="N3337">
            <v>40982</v>
          </cell>
        </row>
        <row r="3338">
          <cell r="A3338" t="str">
            <v>2415305370</v>
          </cell>
          <cell r="B3338" t="str">
            <v>Nonpoint</v>
          </cell>
          <cell r="C3338" t="str">
            <v>Degreasing /Furniture &amp; Fixtures: Cold Cleaning /Special Naphthas</v>
          </cell>
          <cell r="D3338" t="str">
            <v>Solvent - Degreasing</v>
          </cell>
          <cell r="G3338" t="str">
            <v>Solvent Utilization</v>
          </cell>
          <cell r="H3338" t="str">
            <v>Degreasing</v>
          </cell>
          <cell r="I3338" t="str">
            <v>Furniture and Fixtures (SIC 25): Cold Cleaning</v>
          </cell>
          <cell r="J3338" t="str">
            <v>Special Naphthas</v>
          </cell>
          <cell r="L3338" t="str">
            <v>1999</v>
          </cell>
          <cell r="N3338">
            <v>40982</v>
          </cell>
        </row>
        <row r="3339">
          <cell r="A3339" t="str">
            <v>2415305385</v>
          </cell>
          <cell r="B3339" t="str">
            <v>Nonpoint</v>
          </cell>
          <cell r="C3339" t="str">
            <v>Degreasing /Furniture &amp; Fixtures: Cold Cleaning /Trichloroethylene</v>
          </cell>
          <cell r="D3339" t="str">
            <v>Solvent - Degreasing</v>
          </cell>
          <cell r="G3339" t="str">
            <v>Solvent Utilization</v>
          </cell>
          <cell r="H3339" t="str">
            <v>Degreasing</v>
          </cell>
          <cell r="I3339" t="str">
            <v>Furniture and Fixtures (SIC 25): Cold Cleaning</v>
          </cell>
          <cell r="J3339" t="str">
            <v>Trichloroethylene</v>
          </cell>
          <cell r="L3339" t="str">
            <v>1999</v>
          </cell>
          <cell r="N3339">
            <v>40982</v>
          </cell>
        </row>
        <row r="3340">
          <cell r="A3340" t="str">
            <v>2415305999</v>
          </cell>
          <cell r="B3340" t="str">
            <v>Nonpoint</v>
          </cell>
          <cell r="C3340" t="str">
            <v>Degreasing /Furniture &amp; Fixtures: Cold Cleaning /Solvents: NEC</v>
          </cell>
          <cell r="D3340" t="str">
            <v>Solvent - Degreasing</v>
          </cell>
          <cell r="G3340" t="str">
            <v>Solvent Utilization</v>
          </cell>
          <cell r="H3340" t="str">
            <v>Degreasing</v>
          </cell>
          <cell r="I3340" t="str">
            <v>Furniture and Fixtures (SIC 25): Cold Cleaning</v>
          </cell>
          <cell r="J3340" t="str">
            <v>Solvents: NEC</v>
          </cell>
          <cell r="L3340" t="str">
            <v>1999</v>
          </cell>
          <cell r="N3340">
            <v>40982</v>
          </cell>
        </row>
        <row r="3341">
          <cell r="A3341" t="str">
            <v>2415310000</v>
          </cell>
          <cell r="B3341" t="str">
            <v>Nonpoint</v>
          </cell>
          <cell r="C3341" t="str">
            <v>Degreasing /Primary Metal Industries: Cold Cleaning /Total: All Solvent Types</v>
          </cell>
          <cell r="D3341" t="str">
            <v>Solvent - Degreasing</v>
          </cell>
          <cell r="G3341" t="str">
            <v>Solvent Utilization</v>
          </cell>
          <cell r="H3341" t="str">
            <v>Degreasing</v>
          </cell>
          <cell r="I3341" t="str">
            <v>Primary Metal Industries (SIC 33): Cold Cleaning</v>
          </cell>
          <cell r="J3341" t="str">
            <v>Total: All Solvent Types</v>
          </cell>
          <cell r="N3341">
            <v>40982</v>
          </cell>
        </row>
        <row r="3342">
          <cell r="A3342" t="str">
            <v>2415310300</v>
          </cell>
          <cell r="B3342" t="str">
            <v>Nonpoint</v>
          </cell>
          <cell r="C3342" t="str">
            <v>Degreasing /Primary Metal Industries: Cold Cleaning /Monochlorobenzene</v>
          </cell>
          <cell r="D3342" t="str">
            <v>Solvent - Degreasing</v>
          </cell>
          <cell r="G3342" t="str">
            <v>Solvent Utilization</v>
          </cell>
          <cell r="H3342" t="str">
            <v>Degreasing</v>
          </cell>
          <cell r="I3342" t="str">
            <v>Primary Metal Industries (SIC 33): Cold Cleaning</v>
          </cell>
          <cell r="J3342" t="str">
            <v>Monochlorobenzene</v>
          </cell>
          <cell r="L3342" t="str">
            <v>1999</v>
          </cell>
          <cell r="N3342">
            <v>40982</v>
          </cell>
        </row>
        <row r="3343">
          <cell r="A3343" t="str">
            <v>2415310350</v>
          </cell>
          <cell r="B3343" t="str">
            <v>Nonpoint</v>
          </cell>
          <cell r="C3343" t="str">
            <v>Degreasing /Primary Metal Industries: Cold Cleaning /Perchloroethylene</v>
          </cell>
          <cell r="D3343" t="str">
            <v>Solvent - Degreasing</v>
          </cell>
          <cell r="G3343" t="str">
            <v>Solvent Utilization</v>
          </cell>
          <cell r="H3343" t="str">
            <v>Degreasing</v>
          </cell>
          <cell r="I3343" t="str">
            <v>Primary Metal Industries (SIC 33): Cold Cleaning</v>
          </cell>
          <cell r="J3343" t="str">
            <v>Perchloroethylene</v>
          </cell>
          <cell r="L3343" t="str">
            <v>1999</v>
          </cell>
          <cell r="N3343">
            <v>40982</v>
          </cell>
        </row>
        <row r="3344">
          <cell r="A3344" t="str">
            <v>2415310370</v>
          </cell>
          <cell r="B3344" t="str">
            <v>Nonpoint</v>
          </cell>
          <cell r="C3344" t="str">
            <v>Degreasing /Primary Metal Industries: Cold Cleaning /Special Naphthas</v>
          </cell>
          <cell r="D3344" t="str">
            <v>Solvent - Degreasing</v>
          </cell>
          <cell r="G3344" t="str">
            <v>Solvent Utilization</v>
          </cell>
          <cell r="H3344" t="str">
            <v>Degreasing</v>
          </cell>
          <cell r="I3344" t="str">
            <v>Primary Metal Industries (SIC 33): Cold Cleaning</v>
          </cell>
          <cell r="J3344" t="str">
            <v>Special Naphthas</v>
          </cell>
          <cell r="L3344" t="str">
            <v>1999</v>
          </cell>
          <cell r="N3344">
            <v>40982</v>
          </cell>
        </row>
        <row r="3345">
          <cell r="A3345" t="str">
            <v>2415310385</v>
          </cell>
          <cell r="B3345" t="str">
            <v>Nonpoint</v>
          </cell>
          <cell r="C3345" t="str">
            <v>Degreasing /Primary Metal Industries: Cold Cleaning /Trichloroethylene</v>
          </cell>
          <cell r="D3345" t="str">
            <v>Solvent - Degreasing</v>
          </cell>
          <cell r="G3345" t="str">
            <v>Solvent Utilization</v>
          </cell>
          <cell r="H3345" t="str">
            <v>Degreasing</v>
          </cell>
          <cell r="I3345" t="str">
            <v>Primary Metal Industries (SIC 33): Cold Cleaning</v>
          </cell>
          <cell r="J3345" t="str">
            <v>Trichloroethylene</v>
          </cell>
          <cell r="L3345" t="str">
            <v>1999</v>
          </cell>
          <cell r="N3345">
            <v>40982</v>
          </cell>
        </row>
        <row r="3346">
          <cell r="A3346" t="str">
            <v>2415310999</v>
          </cell>
          <cell r="B3346" t="str">
            <v>Nonpoint</v>
          </cell>
          <cell r="C3346" t="str">
            <v>Degreasing /Primary Metal Industries: Cold Cleaning /Solvents: NEC</v>
          </cell>
          <cell r="D3346" t="str">
            <v>Solvent - Degreasing</v>
          </cell>
          <cell r="G3346" t="str">
            <v>Solvent Utilization</v>
          </cell>
          <cell r="H3346" t="str">
            <v>Degreasing</v>
          </cell>
          <cell r="I3346" t="str">
            <v>Primary Metal Industries (SIC 33): Cold Cleaning</v>
          </cell>
          <cell r="J3346" t="str">
            <v>Solvents: NEC</v>
          </cell>
          <cell r="L3346" t="str">
            <v>1999</v>
          </cell>
          <cell r="N3346">
            <v>40982</v>
          </cell>
        </row>
        <row r="3347">
          <cell r="A3347" t="str">
            <v>2415315000</v>
          </cell>
          <cell r="B3347" t="str">
            <v>Nonpoint</v>
          </cell>
          <cell r="C3347" t="str">
            <v>Degreasing /Secondary Metal Industries: Cold Cleaning /Total: All Solvent Types</v>
          </cell>
          <cell r="D3347" t="str">
            <v>Solvent - Degreasing</v>
          </cell>
          <cell r="G3347" t="str">
            <v>Solvent Utilization</v>
          </cell>
          <cell r="H3347" t="str">
            <v>Degreasing</v>
          </cell>
          <cell r="I3347" t="str">
            <v>Secondary Metal Industries (SIC 33): Cold Cleaning</v>
          </cell>
          <cell r="J3347" t="str">
            <v>Total: All Solvent Types</v>
          </cell>
          <cell r="N3347">
            <v>40982</v>
          </cell>
        </row>
        <row r="3348">
          <cell r="A3348" t="str">
            <v>2415315300</v>
          </cell>
          <cell r="B3348" t="str">
            <v>Nonpoint</v>
          </cell>
          <cell r="C3348" t="str">
            <v>Degreasing /Secondary Metal Industries: Cold Cleaning /Monochlorobenzene</v>
          </cell>
          <cell r="D3348" t="str">
            <v>Solvent - Degreasing</v>
          </cell>
          <cell r="G3348" t="str">
            <v>Solvent Utilization</v>
          </cell>
          <cell r="H3348" t="str">
            <v>Degreasing</v>
          </cell>
          <cell r="I3348" t="str">
            <v>Secondary Metal Industries (SIC 33): Cold Cleaning</v>
          </cell>
          <cell r="J3348" t="str">
            <v>Monochlorobenzene</v>
          </cell>
          <cell r="L3348" t="str">
            <v>1999</v>
          </cell>
          <cell r="N3348">
            <v>40982</v>
          </cell>
        </row>
        <row r="3349">
          <cell r="A3349" t="str">
            <v>2415315350</v>
          </cell>
          <cell r="B3349" t="str">
            <v>Nonpoint</v>
          </cell>
          <cell r="C3349" t="str">
            <v>Degreasing /Secondary Metal Industries: Cold Cleaning /Perchloroethylene</v>
          </cell>
          <cell r="D3349" t="str">
            <v>Solvent - Degreasing</v>
          </cell>
          <cell r="G3349" t="str">
            <v>Solvent Utilization</v>
          </cell>
          <cell r="H3349" t="str">
            <v>Degreasing</v>
          </cell>
          <cell r="I3349" t="str">
            <v>Secondary Metal Industries (SIC 33): Cold Cleaning</v>
          </cell>
          <cell r="J3349" t="str">
            <v>Perchloroethylene</v>
          </cell>
          <cell r="L3349" t="str">
            <v>1999</v>
          </cell>
          <cell r="N3349">
            <v>40982</v>
          </cell>
        </row>
        <row r="3350">
          <cell r="A3350" t="str">
            <v>2415315370</v>
          </cell>
          <cell r="B3350" t="str">
            <v>Nonpoint</v>
          </cell>
          <cell r="C3350" t="str">
            <v>Degreasing /Secondary Metal Industries: Cold Cleaning /Special Naphthas</v>
          </cell>
          <cell r="D3350" t="str">
            <v>Solvent - Degreasing</v>
          </cell>
          <cell r="G3350" t="str">
            <v>Solvent Utilization</v>
          </cell>
          <cell r="H3350" t="str">
            <v>Degreasing</v>
          </cell>
          <cell r="I3350" t="str">
            <v>Secondary Metal Industries (SIC 33): Cold Cleaning</v>
          </cell>
          <cell r="J3350" t="str">
            <v>Special Naphthas</v>
          </cell>
          <cell r="L3350" t="str">
            <v>1999</v>
          </cell>
          <cell r="N3350">
            <v>40982</v>
          </cell>
        </row>
        <row r="3351">
          <cell r="A3351" t="str">
            <v>2415315385</v>
          </cell>
          <cell r="B3351" t="str">
            <v>Nonpoint</v>
          </cell>
          <cell r="C3351" t="str">
            <v>Degreasing /Secondary Metal Industries: Cold Cleaning /Trichloroethylene</v>
          </cell>
          <cell r="D3351" t="str">
            <v>Solvent - Degreasing</v>
          </cell>
          <cell r="G3351" t="str">
            <v>Solvent Utilization</v>
          </cell>
          <cell r="H3351" t="str">
            <v>Degreasing</v>
          </cell>
          <cell r="I3351" t="str">
            <v>Secondary Metal Industries (SIC 33): Cold Cleaning</v>
          </cell>
          <cell r="J3351" t="str">
            <v>Trichloroethylene</v>
          </cell>
          <cell r="L3351" t="str">
            <v>1999</v>
          </cell>
          <cell r="N3351">
            <v>40982</v>
          </cell>
        </row>
        <row r="3352">
          <cell r="A3352" t="str">
            <v>2415315999</v>
          </cell>
          <cell r="B3352" t="str">
            <v>Nonpoint</v>
          </cell>
          <cell r="C3352" t="str">
            <v>Degreasing /Secondary Metal Industries: Cold Cleaning /Solvents: NEC</v>
          </cell>
          <cell r="D3352" t="str">
            <v>Solvent - Degreasing</v>
          </cell>
          <cell r="G3352" t="str">
            <v>Solvent Utilization</v>
          </cell>
          <cell r="H3352" t="str">
            <v>Degreasing</v>
          </cell>
          <cell r="I3352" t="str">
            <v>Secondary Metal Industries (SIC 33): Cold Cleaning</v>
          </cell>
          <cell r="J3352" t="str">
            <v>Solvents: NEC</v>
          </cell>
          <cell r="L3352" t="str">
            <v>1999</v>
          </cell>
          <cell r="N3352">
            <v>40982</v>
          </cell>
        </row>
        <row r="3353">
          <cell r="A3353" t="str">
            <v>2415320000</v>
          </cell>
          <cell r="B3353" t="str">
            <v>Nonpoint</v>
          </cell>
          <cell r="C3353" t="str">
            <v>Degreasing /Fabricated Metal Products: Cold Cleaning /Total: All Solvent Types</v>
          </cell>
          <cell r="D3353" t="str">
            <v>Solvent - Degreasing</v>
          </cell>
          <cell r="G3353" t="str">
            <v>Solvent Utilization</v>
          </cell>
          <cell r="H3353" t="str">
            <v>Degreasing</v>
          </cell>
          <cell r="I3353" t="str">
            <v>Fabricated Metal Products (SIC 34): Cold Cleaning</v>
          </cell>
          <cell r="J3353" t="str">
            <v>Total: All Solvent Types</v>
          </cell>
          <cell r="N3353">
            <v>40982</v>
          </cell>
        </row>
        <row r="3354">
          <cell r="A3354" t="str">
            <v>2415320300</v>
          </cell>
          <cell r="B3354" t="str">
            <v>Nonpoint</v>
          </cell>
          <cell r="C3354" t="str">
            <v>Degreasing /Fabricated Metal Products: Cold Cleaning /Monochlorobenzene</v>
          </cell>
          <cell r="D3354" t="str">
            <v>Solvent - Degreasing</v>
          </cell>
          <cell r="G3354" t="str">
            <v>Solvent Utilization</v>
          </cell>
          <cell r="H3354" t="str">
            <v>Degreasing</v>
          </cell>
          <cell r="I3354" t="str">
            <v>Fabricated Metal Products (SIC 34): Cold Cleaning</v>
          </cell>
          <cell r="J3354" t="str">
            <v>Monochlorobenzene</v>
          </cell>
          <cell r="L3354" t="str">
            <v>1999</v>
          </cell>
          <cell r="N3354">
            <v>40982</v>
          </cell>
        </row>
        <row r="3355">
          <cell r="A3355" t="str">
            <v>2415320350</v>
          </cell>
          <cell r="B3355" t="str">
            <v>Nonpoint</v>
          </cell>
          <cell r="C3355" t="str">
            <v>Degreasing /Fabricated Metal Products: Cold Cleaning /Perchloroethylene</v>
          </cell>
          <cell r="D3355" t="str">
            <v>Solvent - Degreasing</v>
          </cell>
          <cell r="G3355" t="str">
            <v>Solvent Utilization</v>
          </cell>
          <cell r="H3355" t="str">
            <v>Degreasing</v>
          </cell>
          <cell r="I3355" t="str">
            <v>Fabricated Metal Products (SIC 34): Cold Cleaning</v>
          </cell>
          <cell r="J3355" t="str">
            <v>Perchloroethylene</v>
          </cell>
          <cell r="L3355" t="str">
            <v>1999</v>
          </cell>
          <cell r="N3355">
            <v>40982</v>
          </cell>
        </row>
        <row r="3356">
          <cell r="A3356" t="str">
            <v>2415320370</v>
          </cell>
          <cell r="B3356" t="str">
            <v>Nonpoint</v>
          </cell>
          <cell r="C3356" t="str">
            <v>Degreasing /Fabricated Metal Products: Cold Cleaning /Special Naphthas</v>
          </cell>
          <cell r="D3356" t="str">
            <v>Solvent - Degreasing</v>
          </cell>
          <cell r="G3356" t="str">
            <v>Solvent Utilization</v>
          </cell>
          <cell r="H3356" t="str">
            <v>Degreasing</v>
          </cell>
          <cell r="I3356" t="str">
            <v>Fabricated Metal Products (SIC 34): Cold Cleaning</v>
          </cell>
          <cell r="J3356" t="str">
            <v>Special Naphthas</v>
          </cell>
          <cell r="L3356" t="str">
            <v>1999</v>
          </cell>
          <cell r="N3356">
            <v>40982</v>
          </cell>
        </row>
        <row r="3357">
          <cell r="A3357" t="str">
            <v>2415320385</v>
          </cell>
          <cell r="B3357" t="str">
            <v>Nonpoint</v>
          </cell>
          <cell r="C3357" t="str">
            <v>Degreasing /Fabricated Metal Products: Cold Cleaning /Trichloroethylene</v>
          </cell>
          <cell r="D3357" t="str">
            <v>Solvent - Degreasing</v>
          </cell>
          <cell r="G3357" t="str">
            <v>Solvent Utilization</v>
          </cell>
          <cell r="H3357" t="str">
            <v>Degreasing</v>
          </cell>
          <cell r="I3357" t="str">
            <v>Fabricated Metal Products (SIC 34): Cold Cleaning</v>
          </cell>
          <cell r="J3357" t="str">
            <v>Trichloroethylene</v>
          </cell>
          <cell r="L3357" t="str">
            <v>1999</v>
          </cell>
          <cell r="N3357">
            <v>40982</v>
          </cell>
        </row>
        <row r="3358">
          <cell r="A3358" t="str">
            <v>2415320999</v>
          </cell>
          <cell r="B3358" t="str">
            <v>Nonpoint</v>
          </cell>
          <cell r="C3358" t="str">
            <v>Degreasing /Fabricated Metal Products: Cold Cleaning /Solvents: NEC</v>
          </cell>
          <cell r="D3358" t="str">
            <v>Solvent - Degreasing</v>
          </cell>
          <cell r="G3358" t="str">
            <v>Solvent Utilization</v>
          </cell>
          <cell r="H3358" t="str">
            <v>Degreasing</v>
          </cell>
          <cell r="I3358" t="str">
            <v>Fabricated Metal Products (SIC 34): Cold Cleaning</v>
          </cell>
          <cell r="J3358" t="str">
            <v>Solvents: NEC</v>
          </cell>
          <cell r="L3358" t="str">
            <v>1999</v>
          </cell>
          <cell r="N3358">
            <v>40982</v>
          </cell>
        </row>
        <row r="3359">
          <cell r="A3359" t="str">
            <v>2415325000</v>
          </cell>
          <cell r="B3359" t="str">
            <v>Nonpoint</v>
          </cell>
          <cell r="C3359" t="str">
            <v>Degreasing /Industrial Machinery &amp; Equipment: Cold Cleaning /Total: All Solvent Types</v>
          </cell>
          <cell r="D3359" t="str">
            <v>Solvent - Degreasing</v>
          </cell>
          <cell r="G3359" t="str">
            <v>Solvent Utilization</v>
          </cell>
          <cell r="H3359" t="str">
            <v>Degreasing</v>
          </cell>
          <cell r="I3359" t="str">
            <v>Industrial Machinery and Equipment (SIC 35): Cold Cleaning</v>
          </cell>
          <cell r="J3359" t="str">
            <v>Total: All Solvent Types</v>
          </cell>
          <cell r="N3359">
            <v>40982</v>
          </cell>
        </row>
        <row r="3360">
          <cell r="A3360" t="str">
            <v>2415325300</v>
          </cell>
          <cell r="B3360" t="str">
            <v>Nonpoint</v>
          </cell>
          <cell r="C3360" t="str">
            <v>Degreasing /Industrial Machinery &amp; Equipment: Cold Cleaning /Monochlorobenzene</v>
          </cell>
          <cell r="D3360" t="str">
            <v>Solvent - Degreasing</v>
          </cell>
          <cell r="G3360" t="str">
            <v>Solvent Utilization</v>
          </cell>
          <cell r="H3360" t="str">
            <v>Degreasing</v>
          </cell>
          <cell r="I3360" t="str">
            <v>Industrial Machinery and Equipment (SIC 35): Cold Cleaning</v>
          </cell>
          <cell r="J3360" t="str">
            <v>Monochlorobenzene</v>
          </cell>
          <cell r="L3360" t="str">
            <v>1999</v>
          </cell>
          <cell r="N3360">
            <v>40982</v>
          </cell>
        </row>
        <row r="3361">
          <cell r="A3361" t="str">
            <v>2415325350</v>
          </cell>
          <cell r="B3361" t="str">
            <v>Nonpoint</v>
          </cell>
          <cell r="C3361" t="str">
            <v>Degreasing /Industrial Machinery &amp; Equipment: Cold Cleaning /Perchloroethylene</v>
          </cell>
          <cell r="D3361" t="str">
            <v>Solvent - Degreasing</v>
          </cell>
          <cell r="G3361" t="str">
            <v>Solvent Utilization</v>
          </cell>
          <cell r="H3361" t="str">
            <v>Degreasing</v>
          </cell>
          <cell r="I3361" t="str">
            <v>Industrial Machinery and Equipment (SIC 35): Cold Cleaning</v>
          </cell>
          <cell r="J3361" t="str">
            <v>Perchloroethylene</v>
          </cell>
          <cell r="L3361" t="str">
            <v>1999</v>
          </cell>
          <cell r="N3361">
            <v>40982</v>
          </cell>
        </row>
        <row r="3362">
          <cell r="A3362" t="str">
            <v>2415325370</v>
          </cell>
          <cell r="B3362" t="str">
            <v>Nonpoint</v>
          </cell>
          <cell r="C3362" t="str">
            <v>Degreasing /Industrial Machinery &amp; Equipment: Cold Cleaning /Special Naphthas</v>
          </cell>
          <cell r="D3362" t="str">
            <v>Solvent - Degreasing</v>
          </cell>
          <cell r="G3362" t="str">
            <v>Solvent Utilization</v>
          </cell>
          <cell r="H3362" t="str">
            <v>Degreasing</v>
          </cell>
          <cell r="I3362" t="str">
            <v>Industrial Machinery and Equipment (SIC 35): Cold Cleaning</v>
          </cell>
          <cell r="J3362" t="str">
            <v>Special Naphthas</v>
          </cell>
          <cell r="L3362" t="str">
            <v>1999</v>
          </cell>
          <cell r="N3362">
            <v>40982</v>
          </cell>
        </row>
        <row r="3363">
          <cell r="A3363" t="str">
            <v>2415325385</v>
          </cell>
          <cell r="B3363" t="str">
            <v>Nonpoint</v>
          </cell>
          <cell r="C3363" t="str">
            <v>Degreasing /Industrial Machinery &amp; Equipment: Cold Cleaning /Trichloroethylene</v>
          </cell>
          <cell r="D3363" t="str">
            <v>Solvent - Degreasing</v>
          </cell>
          <cell r="G3363" t="str">
            <v>Solvent Utilization</v>
          </cell>
          <cell r="H3363" t="str">
            <v>Degreasing</v>
          </cell>
          <cell r="I3363" t="str">
            <v>Industrial Machinery and Equipment (SIC 35): Cold Cleaning</v>
          </cell>
          <cell r="J3363" t="str">
            <v>Trichloroethylene</v>
          </cell>
          <cell r="L3363" t="str">
            <v>1999</v>
          </cell>
          <cell r="N3363">
            <v>40982</v>
          </cell>
        </row>
        <row r="3364">
          <cell r="A3364" t="str">
            <v>2415325999</v>
          </cell>
          <cell r="B3364" t="str">
            <v>Nonpoint</v>
          </cell>
          <cell r="C3364" t="str">
            <v>Degreasing /Industrial Machinery &amp; Equipment: Cold Cleaning /Solvents: NEC</v>
          </cell>
          <cell r="D3364" t="str">
            <v>Solvent - Degreasing</v>
          </cell>
          <cell r="G3364" t="str">
            <v>Solvent Utilization</v>
          </cell>
          <cell r="H3364" t="str">
            <v>Degreasing</v>
          </cell>
          <cell r="I3364" t="str">
            <v>Industrial Machinery and Equipment (SIC 35): Cold Cleaning</v>
          </cell>
          <cell r="J3364" t="str">
            <v>Solvents: NEC</v>
          </cell>
          <cell r="L3364" t="str">
            <v>1999</v>
          </cell>
          <cell r="N3364">
            <v>40982</v>
          </cell>
        </row>
        <row r="3365">
          <cell r="A3365" t="str">
            <v>2415330000</v>
          </cell>
          <cell r="B3365" t="str">
            <v>Nonpoint</v>
          </cell>
          <cell r="C3365" t="str">
            <v>Degreasing /Electronic &amp; Other Elec: Cold Cleaning /Total: All Solvent Types</v>
          </cell>
          <cell r="D3365" t="str">
            <v>Solvent - Degreasing</v>
          </cell>
          <cell r="G3365" t="str">
            <v>Solvent Utilization</v>
          </cell>
          <cell r="H3365" t="str">
            <v>Degreasing</v>
          </cell>
          <cell r="I3365" t="str">
            <v>Electronic and Other Elec. (SIC 36): Cold Cleaning</v>
          </cell>
          <cell r="J3365" t="str">
            <v>Total: All Solvent Types</v>
          </cell>
          <cell r="N3365">
            <v>40982</v>
          </cell>
        </row>
        <row r="3366">
          <cell r="A3366" t="str">
            <v>2415330300</v>
          </cell>
          <cell r="B3366" t="str">
            <v>Nonpoint</v>
          </cell>
          <cell r="C3366" t="str">
            <v>Degreasing /Electronic &amp; Other Elec: Cold Cleaning /Monochlorobenzene</v>
          </cell>
          <cell r="D3366" t="str">
            <v>Solvent - Degreasing</v>
          </cell>
          <cell r="G3366" t="str">
            <v>Solvent Utilization</v>
          </cell>
          <cell r="H3366" t="str">
            <v>Degreasing</v>
          </cell>
          <cell r="I3366" t="str">
            <v>Electronic and Other Elec. (SIC 36): Cold Cleaning</v>
          </cell>
          <cell r="J3366" t="str">
            <v>Monochlorobenzene</v>
          </cell>
          <cell r="L3366" t="str">
            <v>1999</v>
          </cell>
          <cell r="N3366">
            <v>40982</v>
          </cell>
        </row>
        <row r="3367">
          <cell r="A3367" t="str">
            <v>2415330350</v>
          </cell>
          <cell r="B3367" t="str">
            <v>Nonpoint</v>
          </cell>
          <cell r="C3367" t="str">
            <v>Degreasing /Electronic &amp; Other Elec: Cold Cleaning /Perchloroethylene</v>
          </cell>
          <cell r="D3367" t="str">
            <v>Solvent - Degreasing</v>
          </cell>
          <cell r="G3367" t="str">
            <v>Solvent Utilization</v>
          </cell>
          <cell r="H3367" t="str">
            <v>Degreasing</v>
          </cell>
          <cell r="I3367" t="str">
            <v>Electronic and Other Elec. (SIC 36): Cold Cleaning</v>
          </cell>
          <cell r="J3367" t="str">
            <v>Perchloroethylene</v>
          </cell>
          <cell r="L3367" t="str">
            <v>1999</v>
          </cell>
          <cell r="N3367">
            <v>40982</v>
          </cell>
        </row>
        <row r="3368">
          <cell r="A3368" t="str">
            <v>2415330370</v>
          </cell>
          <cell r="B3368" t="str">
            <v>Nonpoint</v>
          </cell>
          <cell r="C3368" t="str">
            <v>Degreasing /Electronic &amp; Other Elec: Cold Cleaning /Special Naphthas</v>
          </cell>
          <cell r="D3368" t="str">
            <v>Solvent - Degreasing</v>
          </cell>
          <cell r="G3368" t="str">
            <v>Solvent Utilization</v>
          </cell>
          <cell r="H3368" t="str">
            <v>Degreasing</v>
          </cell>
          <cell r="I3368" t="str">
            <v>Electronic and Other Elec. (SIC 36): Cold Cleaning</v>
          </cell>
          <cell r="J3368" t="str">
            <v>Special Naphthas</v>
          </cell>
          <cell r="L3368" t="str">
            <v>1999</v>
          </cell>
          <cell r="N3368">
            <v>40982</v>
          </cell>
        </row>
        <row r="3369">
          <cell r="A3369" t="str">
            <v>2415330385</v>
          </cell>
          <cell r="B3369" t="str">
            <v>Nonpoint</v>
          </cell>
          <cell r="C3369" t="str">
            <v>Degreasing /Electronic &amp; Other Elec: Cold Cleaning /Trichloroethylene</v>
          </cell>
          <cell r="D3369" t="str">
            <v>Solvent - Degreasing</v>
          </cell>
          <cell r="G3369" t="str">
            <v>Solvent Utilization</v>
          </cell>
          <cell r="H3369" t="str">
            <v>Degreasing</v>
          </cell>
          <cell r="I3369" t="str">
            <v>Electronic and Other Elec. (SIC 36): Cold Cleaning</v>
          </cell>
          <cell r="J3369" t="str">
            <v>Trichloroethylene</v>
          </cell>
          <cell r="L3369" t="str">
            <v>1999</v>
          </cell>
          <cell r="N3369">
            <v>40982</v>
          </cell>
        </row>
        <row r="3370">
          <cell r="A3370" t="str">
            <v>2415330999</v>
          </cell>
          <cell r="B3370" t="str">
            <v>Nonpoint</v>
          </cell>
          <cell r="C3370" t="str">
            <v>Degreasing /Electronic &amp; Other Elec: Cold Cleaning /Solvents: NEC</v>
          </cell>
          <cell r="D3370" t="str">
            <v>Solvent - Degreasing</v>
          </cell>
          <cell r="G3370" t="str">
            <v>Solvent Utilization</v>
          </cell>
          <cell r="H3370" t="str">
            <v>Degreasing</v>
          </cell>
          <cell r="I3370" t="str">
            <v>Electronic and Other Elec. (SIC 36): Cold Cleaning</v>
          </cell>
          <cell r="J3370" t="str">
            <v>Solvents: NEC</v>
          </cell>
          <cell r="L3370" t="str">
            <v>1999</v>
          </cell>
          <cell r="N3370">
            <v>40982</v>
          </cell>
        </row>
        <row r="3371">
          <cell r="A3371" t="str">
            <v>2415335000</v>
          </cell>
          <cell r="B3371" t="str">
            <v>Nonpoint</v>
          </cell>
          <cell r="C3371" t="str">
            <v>Degreasing /Transportation Equipt: Cold Cleaning /Total: All Solvent Types</v>
          </cell>
          <cell r="D3371" t="str">
            <v>Solvent - Degreasing</v>
          </cell>
          <cell r="G3371" t="str">
            <v>Solvent Utilization</v>
          </cell>
          <cell r="H3371" t="str">
            <v>Degreasing</v>
          </cell>
          <cell r="I3371" t="str">
            <v>Transportation Equipment (SIC 37): Cold Cleaning</v>
          </cell>
          <cell r="J3371" t="str">
            <v>Total: All Solvent Types</v>
          </cell>
          <cell r="N3371">
            <v>40982</v>
          </cell>
        </row>
        <row r="3372">
          <cell r="A3372" t="str">
            <v>2415335300</v>
          </cell>
          <cell r="B3372" t="str">
            <v>Nonpoint</v>
          </cell>
          <cell r="C3372" t="str">
            <v>Degreasing /Transportation Equipt: Cold Cleaning /Monochlorobenzene</v>
          </cell>
          <cell r="D3372" t="str">
            <v>Solvent - Degreasing</v>
          </cell>
          <cell r="G3372" t="str">
            <v>Solvent Utilization</v>
          </cell>
          <cell r="H3372" t="str">
            <v>Degreasing</v>
          </cell>
          <cell r="I3372" t="str">
            <v>Transportation Equipment (SIC 37): Cold Cleaning</v>
          </cell>
          <cell r="J3372" t="str">
            <v>Monochlorobenzene</v>
          </cell>
          <cell r="L3372" t="str">
            <v>1999</v>
          </cell>
          <cell r="N3372">
            <v>40982</v>
          </cell>
        </row>
        <row r="3373">
          <cell r="A3373" t="str">
            <v>2415335350</v>
          </cell>
          <cell r="B3373" t="str">
            <v>Nonpoint</v>
          </cell>
          <cell r="C3373" t="str">
            <v>Degreasing /Transportation Equipt: Cold Cleaning /Perchloroethylene</v>
          </cell>
          <cell r="D3373" t="str">
            <v>Solvent - Degreasing</v>
          </cell>
          <cell r="G3373" t="str">
            <v>Solvent Utilization</v>
          </cell>
          <cell r="H3373" t="str">
            <v>Degreasing</v>
          </cell>
          <cell r="I3373" t="str">
            <v>Transportation Equipment (SIC 37): Cold Cleaning</v>
          </cell>
          <cell r="J3373" t="str">
            <v>Perchloroethylene</v>
          </cell>
          <cell r="L3373" t="str">
            <v>1999</v>
          </cell>
          <cell r="N3373">
            <v>40982</v>
          </cell>
        </row>
        <row r="3374">
          <cell r="A3374" t="str">
            <v>2415335370</v>
          </cell>
          <cell r="B3374" t="str">
            <v>Nonpoint</v>
          </cell>
          <cell r="C3374" t="str">
            <v>Degreasing /Transportation Equipt: Cold Cleaning /Special Naphthas</v>
          </cell>
          <cell r="D3374" t="str">
            <v>Solvent - Degreasing</v>
          </cell>
          <cell r="G3374" t="str">
            <v>Solvent Utilization</v>
          </cell>
          <cell r="H3374" t="str">
            <v>Degreasing</v>
          </cell>
          <cell r="I3374" t="str">
            <v>Transportation Equipment (SIC 37): Cold Cleaning</v>
          </cell>
          <cell r="J3374" t="str">
            <v>Special Naphthas</v>
          </cell>
          <cell r="L3374" t="str">
            <v>1999</v>
          </cell>
          <cell r="N3374">
            <v>40982</v>
          </cell>
        </row>
        <row r="3375">
          <cell r="A3375" t="str">
            <v>2415335385</v>
          </cell>
          <cell r="B3375" t="str">
            <v>Nonpoint</v>
          </cell>
          <cell r="C3375" t="str">
            <v>Degreasing /Transportation Equipt: Cold Cleaning /Trichloroethylene</v>
          </cell>
          <cell r="D3375" t="str">
            <v>Solvent - Degreasing</v>
          </cell>
          <cell r="G3375" t="str">
            <v>Solvent Utilization</v>
          </cell>
          <cell r="H3375" t="str">
            <v>Degreasing</v>
          </cell>
          <cell r="I3375" t="str">
            <v>Transportation Equipment (SIC 37): Cold Cleaning</v>
          </cell>
          <cell r="J3375" t="str">
            <v>Trichloroethylene</v>
          </cell>
          <cell r="L3375" t="str">
            <v>1999</v>
          </cell>
          <cell r="N3375">
            <v>40982</v>
          </cell>
        </row>
        <row r="3376">
          <cell r="A3376" t="str">
            <v>2415335999</v>
          </cell>
          <cell r="B3376" t="str">
            <v>Nonpoint</v>
          </cell>
          <cell r="C3376" t="str">
            <v>Degreasing /Transportation Equipt: Cold Cleaning /Solvents: NEC</v>
          </cell>
          <cell r="D3376" t="str">
            <v>Solvent - Degreasing</v>
          </cell>
          <cell r="G3376" t="str">
            <v>Solvent Utilization</v>
          </cell>
          <cell r="H3376" t="str">
            <v>Degreasing</v>
          </cell>
          <cell r="I3376" t="str">
            <v>Transportation Equipment (SIC 37): Cold Cleaning</v>
          </cell>
          <cell r="J3376" t="str">
            <v>Solvents: NEC</v>
          </cell>
          <cell r="L3376" t="str">
            <v>1999</v>
          </cell>
          <cell r="N3376">
            <v>40982</v>
          </cell>
        </row>
        <row r="3377">
          <cell r="A3377" t="str">
            <v>2415340000</v>
          </cell>
          <cell r="B3377" t="str">
            <v>Nonpoint</v>
          </cell>
          <cell r="C3377" t="str">
            <v>Degreasing /Instruments &amp; Related Products: Cold Cleaning /Total: All Solvent Types</v>
          </cell>
          <cell r="D3377" t="str">
            <v>Solvent - Degreasing</v>
          </cell>
          <cell r="G3377" t="str">
            <v>Solvent Utilization</v>
          </cell>
          <cell r="H3377" t="str">
            <v>Degreasing</v>
          </cell>
          <cell r="I3377" t="str">
            <v>Instruments and Related Products (SIC 38): Cold Cleaning</v>
          </cell>
          <cell r="J3377" t="str">
            <v>Total: All Solvent Types</v>
          </cell>
          <cell r="N3377">
            <v>40982</v>
          </cell>
        </row>
        <row r="3378">
          <cell r="A3378" t="str">
            <v>2415340300</v>
          </cell>
          <cell r="B3378" t="str">
            <v>Nonpoint</v>
          </cell>
          <cell r="C3378" t="str">
            <v>Degreasing /Instruments &amp; Related Products: Cold Cleaning /Monochlorobenzene</v>
          </cell>
          <cell r="D3378" t="str">
            <v>Solvent - Degreasing</v>
          </cell>
          <cell r="G3378" t="str">
            <v>Solvent Utilization</v>
          </cell>
          <cell r="H3378" t="str">
            <v>Degreasing</v>
          </cell>
          <cell r="I3378" t="str">
            <v>Instruments and Related Products (SIC 38): Cold Cleaning</v>
          </cell>
          <cell r="J3378" t="str">
            <v>Monochlorobenzene</v>
          </cell>
          <cell r="L3378" t="str">
            <v>1999</v>
          </cell>
          <cell r="N3378">
            <v>40982</v>
          </cell>
        </row>
        <row r="3379">
          <cell r="A3379" t="str">
            <v>2415340350</v>
          </cell>
          <cell r="B3379" t="str">
            <v>Nonpoint</v>
          </cell>
          <cell r="C3379" t="str">
            <v>Degreasing /Instruments &amp; Related Products: Cold Cleaning /Perchloroethylene</v>
          </cell>
          <cell r="D3379" t="str">
            <v>Solvent - Degreasing</v>
          </cell>
          <cell r="G3379" t="str">
            <v>Solvent Utilization</v>
          </cell>
          <cell r="H3379" t="str">
            <v>Degreasing</v>
          </cell>
          <cell r="I3379" t="str">
            <v>Instruments and Related Products (SIC 38): Cold Cleaning</v>
          </cell>
          <cell r="J3379" t="str">
            <v>Perchloroethylene</v>
          </cell>
          <cell r="L3379" t="str">
            <v>1999</v>
          </cell>
          <cell r="N3379">
            <v>40982</v>
          </cell>
        </row>
        <row r="3380">
          <cell r="A3380" t="str">
            <v>2415340370</v>
          </cell>
          <cell r="B3380" t="str">
            <v>Nonpoint</v>
          </cell>
          <cell r="C3380" t="str">
            <v>Degreasing /Instruments &amp; Related Products: Cold Cleaning /Special Naphthas</v>
          </cell>
          <cell r="D3380" t="str">
            <v>Solvent - Degreasing</v>
          </cell>
          <cell r="G3380" t="str">
            <v>Solvent Utilization</v>
          </cell>
          <cell r="H3380" t="str">
            <v>Degreasing</v>
          </cell>
          <cell r="I3380" t="str">
            <v>Instruments and Related Products (SIC 38): Cold Cleaning</v>
          </cell>
          <cell r="J3380" t="str">
            <v>Special Naphthas</v>
          </cell>
          <cell r="L3380" t="str">
            <v>1999</v>
          </cell>
          <cell r="N3380">
            <v>40982</v>
          </cell>
        </row>
        <row r="3381">
          <cell r="A3381" t="str">
            <v>2415340385</v>
          </cell>
          <cell r="B3381" t="str">
            <v>Nonpoint</v>
          </cell>
          <cell r="C3381" t="str">
            <v>Degreasing /Instruments &amp; Related Products: Cold Cleaning /Trichloroethylene</v>
          </cell>
          <cell r="D3381" t="str">
            <v>Solvent - Degreasing</v>
          </cell>
          <cell r="G3381" t="str">
            <v>Solvent Utilization</v>
          </cell>
          <cell r="H3381" t="str">
            <v>Degreasing</v>
          </cell>
          <cell r="I3381" t="str">
            <v>Instruments and Related Products (SIC 38): Cold Cleaning</v>
          </cell>
          <cell r="J3381" t="str">
            <v>Trichloroethylene</v>
          </cell>
          <cell r="L3381" t="str">
            <v>1999</v>
          </cell>
          <cell r="N3381">
            <v>40982</v>
          </cell>
        </row>
        <row r="3382">
          <cell r="A3382" t="str">
            <v>2415340999</v>
          </cell>
          <cell r="B3382" t="str">
            <v>Nonpoint</v>
          </cell>
          <cell r="C3382" t="str">
            <v>Degreasing /Instruments &amp; Related Products: Cold Cleaning /Solvents: NEC</v>
          </cell>
          <cell r="D3382" t="str">
            <v>Solvent - Degreasing</v>
          </cell>
          <cell r="G3382" t="str">
            <v>Solvent Utilization</v>
          </cell>
          <cell r="H3382" t="str">
            <v>Degreasing</v>
          </cell>
          <cell r="I3382" t="str">
            <v>Instruments and Related Products (SIC 38): Cold Cleaning</v>
          </cell>
          <cell r="J3382" t="str">
            <v>Solvents: NEC</v>
          </cell>
          <cell r="L3382" t="str">
            <v>1999</v>
          </cell>
          <cell r="N3382">
            <v>40982</v>
          </cell>
        </row>
        <row r="3383">
          <cell r="A3383" t="str">
            <v>2415345000</v>
          </cell>
          <cell r="B3383" t="str">
            <v>Nonpoint</v>
          </cell>
          <cell r="C3383" t="str">
            <v>Degreasing /Misc Manufacturing: Cold Cleaning /Total: All Solvent Types</v>
          </cell>
          <cell r="D3383" t="str">
            <v>Solvent - Degreasing</v>
          </cell>
          <cell r="G3383" t="str">
            <v>Solvent Utilization</v>
          </cell>
          <cell r="H3383" t="str">
            <v>Degreasing</v>
          </cell>
          <cell r="I3383" t="str">
            <v>Miscellaneous Manufacturing (SIC 39): Cold Cleaning</v>
          </cell>
          <cell r="J3383" t="str">
            <v>Total: All Solvent Types</v>
          </cell>
          <cell r="N3383">
            <v>40982</v>
          </cell>
        </row>
        <row r="3384">
          <cell r="A3384" t="str">
            <v>2415345300</v>
          </cell>
          <cell r="B3384" t="str">
            <v>Nonpoint</v>
          </cell>
          <cell r="C3384" t="str">
            <v>Degreasing /Misc Manufacturing: Cold Cleaning /Monochlorobenzene</v>
          </cell>
          <cell r="D3384" t="str">
            <v>Solvent - Degreasing</v>
          </cell>
          <cell r="G3384" t="str">
            <v>Solvent Utilization</v>
          </cell>
          <cell r="H3384" t="str">
            <v>Degreasing</v>
          </cell>
          <cell r="I3384" t="str">
            <v>Miscellaneous Manufacturing (SIC 39): Cold Cleaning</v>
          </cell>
          <cell r="J3384" t="str">
            <v>Monochlorobenzene</v>
          </cell>
          <cell r="L3384" t="str">
            <v>1999</v>
          </cell>
          <cell r="N3384">
            <v>40982</v>
          </cell>
        </row>
        <row r="3385">
          <cell r="A3385" t="str">
            <v>2415345350</v>
          </cell>
          <cell r="B3385" t="str">
            <v>Nonpoint</v>
          </cell>
          <cell r="C3385" t="str">
            <v>Degreasing /Misc Manufacturing: Cold Cleaning /Perchloroethylene</v>
          </cell>
          <cell r="D3385" t="str">
            <v>Solvent - Degreasing</v>
          </cell>
          <cell r="G3385" t="str">
            <v>Solvent Utilization</v>
          </cell>
          <cell r="H3385" t="str">
            <v>Degreasing</v>
          </cell>
          <cell r="I3385" t="str">
            <v>Miscellaneous Manufacturing (SIC 39): Cold Cleaning</v>
          </cell>
          <cell r="J3385" t="str">
            <v>Perchloroethylene</v>
          </cell>
          <cell r="L3385" t="str">
            <v>1999</v>
          </cell>
          <cell r="N3385">
            <v>40982</v>
          </cell>
        </row>
        <row r="3386">
          <cell r="A3386" t="str">
            <v>2415345370</v>
          </cell>
          <cell r="B3386" t="str">
            <v>Nonpoint</v>
          </cell>
          <cell r="C3386" t="str">
            <v>Degreasing /Misc Manufacturing: Cold Cleaning /Special Naphthas</v>
          </cell>
          <cell r="D3386" t="str">
            <v>Solvent - Degreasing</v>
          </cell>
          <cell r="G3386" t="str">
            <v>Solvent Utilization</v>
          </cell>
          <cell r="H3386" t="str">
            <v>Degreasing</v>
          </cell>
          <cell r="I3386" t="str">
            <v>Miscellaneous Manufacturing (SIC 39): Cold Cleaning</v>
          </cell>
          <cell r="J3386" t="str">
            <v>Special Naphthas</v>
          </cell>
          <cell r="L3386" t="str">
            <v>1999</v>
          </cell>
          <cell r="N3386">
            <v>40982</v>
          </cell>
        </row>
        <row r="3387">
          <cell r="A3387" t="str">
            <v>2415345385</v>
          </cell>
          <cell r="B3387" t="str">
            <v>Nonpoint</v>
          </cell>
          <cell r="C3387" t="str">
            <v>Degreasing /Misc Manufacturing: Cold Cleaning /Trichloroethylene</v>
          </cell>
          <cell r="D3387" t="str">
            <v>Solvent - Degreasing</v>
          </cell>
          <cell r="G3387" t="str">
            <v>Solvent Utilization</v>
          </cell>
          <cell r="H3387" t="str">
            <v>Degreasing</v>
          </cell>
          <cell r="I3387" t="str">
            <v>Miscellaneous Manufacturing (SIC 39): Cold Cleaning</v>
          </cell>
          <cell r="J3387" t="str">
            <v>Trichloroethylene</v>
          </cell>
          <cell r="L3387" t="str">
            <v>1999</v>
          </cell>
          <cell r="N3387">
            <v>40982</v>
          </cell>
        </row>
        <row r="3388">
          <cell r="A3388" t="str">
            <v>2415345999</v>
          </cell>
          <cell r="B3388" t="str">
            <v>Nonpoint</v>
          </cell>
          <cell r="C3388" t="str">
            <v>Degreasing /Misc Manufacturing: Cold Cleaning /Solvents: NEC</v>
          </cell>
          <cell r="D3388" t="str">
            <v>Solvent - Degreasing</v>
          </cell>
          <cell r="G3388" t="str">
            <v>Solvent Utilization</v>
          </cell>
          <cell r="H3388" t="str">
            <v>Degreasing</v>
          </cell>
          <cell r="I3388" t="str">
            <v>Miscellaneous Manufacturing (SIC 39): Cold Cleaning</v>
          </cell>
          <cell r="J3388" t="str">
            <v>Solvents: NEC</v>
          </cell>
          <cell r="L3388" t="str">
            <v>1999</v>
          </cell>
          <cell r="N3388">
            <v>40982</v>
          </cell>
        </row>
        <row r="3389">
          <cell r="A3389" t="str">
            <v>2415350000</v>
          </cell>
          <cell r="B3389" t="str">
            <v>Nonpoint</v>
          </cell>
          <cell r="C3389" t="str">
            <v>Degreasing /Transportation Maint Facilities: Cold Cleaning /Total: All Solvent Types</v>
          </cell>
          <cell r="D3389" t="str">
            <v>Solvent - Degreasing</v>
          </cell>
          <cell r="G3389" t="str">
            <v>Solvent Utilization</v>
          </cell>
          <cell r="H3389" t="str">
            <v>Degreasing</v>
          </cell>
          <cell r="I3389" t="str">
            <v>Transportation Maintenance Facilities (SIC 40-45): Cold Cleaning</v>
          </cell>
          <cell r="J3389" t="str">
            <v>Total: All Solvent Types</v>
          </cell>
          <cell r="N3389">
            <v>40982</v>
          </cell>
        </row>
        <row r="3390">
          <cell r="A3390" t="str">
            <v>2415350300</v>
          </cell>
          <cell r="B3390" t="str">
            <v>Nonpoint</v>
          </cell>
          <cell r="C3390" t="str">
            <v>Degreasing /Transportation Maint Facilities: Cold Cleaning /Monochlorobenzene</v>
          </cell>
          <cell r="D3390" t="str">
            <v>Solvent - Degreasing</v>
          </cell>
          <cell r="G3390" t="str">
            <v>Solvent Utilization</v>
          </cell>
          <cell r="H3390" t="str">
            <v>Degreasing</v>
          </cell>
          <cell r="I3390" t="str">
            <v>Transportation Maintenance Facilities (SIC 40-45): Cold Cleaning</v>
          </cell>
          <cell r="J3390" t="str">
            <v>Monochlorobenzene</v>
          </cell>
          <cell r="L3390" t="str">
            <v>1999</v>
          </cell>
          <cell r="N3390">
            <v>40982</v>
          </cell>
        </row>
        <row r="3391">
          <cell r="A3391" t="str">
            <v>2415350350</v>
          </cell>
          <cell r="B3391" t="str">
            <v>Nonpoint</v>
          </cell>
          <cell r="C3391" t="str">
            <v>Degreasing /Transportation Maint Facilities: Cold Cleaning /Perchloroethylene</v>
          </cell>
          <cell r="D3391" t="str">
            <v>Solvent - Degreasing</v>
          </cell>
          <cell r="G3391" t="str">
            <v>Solvent Utilization</v>
          </cell>
          <cell r="H3391" t="str">
            <v>Degreasing</v>
          </cell>
          <cell r="I3391" t="str">
            <v>Transportation Maintenance Facilities (SIC 40-45): Cold Cleaning</v>
          </cell>
          <cell r="J3391" t="str">
            <v>Perchloroethylene</v>
          </cell>
          <cell r="L3391" t="str">
            <v>1999</v>
          </cell>
          <cell r="N3391">
            <v>40982</v>
          </cell>
        </row>
        <row r="3392">
          <cell r="A3392" t="str">
            <v>2415350370</v>
          </cell>
          <cell r="B3392" t="str">
            <v>Nonpoint</v>
          </cell>
          <cell r="C3392" t="str">
            <v>Degreasing /Transportation Maint Facilities: Cold Cleaning /Special Naphthas</v>
          </cell>
          <cell r="D3392" t="str">
            <v>Solvent - Degreasing</v>
          </cell>
          <cell r="G3392" t="str">
            <v>Solvent Utilization</v>
          </cell>
          <cell r="H3392" t="str">
            <v>Degreasing</v>
          </cell>
          <cell r="I3392" t="str">
            <v>Transportation Maintenance Facilities (SIC 40-45): Cold Cleaning</v>
          </cell>
          <cell r="J3392" t="str">
            <v>Special Naphthas</v>
          </cell>
          <cell r="L3392" t="str">
            <v>1999</v>
          </cell>
          <cell r="N3392">
            <v>40982</v>
          </cell>
        </row>
        <row r="3393">
          <cell r="A3393" t="str">
            <v>2415350385</v>
          </cell>
          <cell r="B3393" t="str">
            <v>Nonpoint</v>
          </cell>
          <cell r="C3393" t="str">
            <v>Degreasing /Transportation Maint Facilities: Cold Cleaning /Trichloroethylene</v>
          </cell>
          <cell r="D3393" t="str">
            <v>Solvent - Degreasing</v>
          </cell>
          <cell r="G3393" t="str">
            <v>Solvent Utilization</v>
          </cell>
          <cell r="H3393" t="str">
            <v>Degreasing</v>
          </cell>
          <cell r="I3393" t="str">
            <v>Transportation Maintenance Facilities (SIC 40-45): Cold Cleaning</v>
          </cell>
          <cell r="J3393" t="str">
            <v>Trichloroethylene</v>
          </cell>
          <cell r="L3393" t="str">
            <v>1999</v>
          </cell>
          <cell r="N3393">
            <v>40982</v>
          </cell>
        </row>
        <row r="3394">
          <cell r="A3394" t="str">
            <v>2415350999</v>
          </cell>
          <cell r="B3394" t="str">
            <v>Nonpoint</v>
          </cell>
          <cell r="C3394" t="str">
            <v>Degreasing /Transportation Maint Facilities: Cold Cleaning /Solvents: NEC</v>
          </cell>
          <cell r="D3394" t="str">
            <v>Solvent - Degreasing</v>
          </cell>
          <cell r="G3394" t="str">
            <v>Solvent Utilization</v>
          </cell>
          <cell r="H3394" t="str">
            <v>Degreasing</v>
          </cell>
          <cell r="I3394" t="str">
            <v>Transportation Maintenance Facilities (SIC 40-45): Cold Cleaning</v>
          </cell>
          <cell r="J3394" t="str">
            <v>Solvents: NEC</v>
          </cell>
          <cell r="L3394" t="str">
            <v>1999</v>
          </cell>
          <cell r="N3394">
            <v>40982</v>
          </cell>
        </row>
        <row r="3395">
          <cell r="A3395" t="str">
            <v>2415355000</v>
          </cell>
          <cell r="B3395" t="str">
            <v>Nonpoint</v>
          </cell>
          <cell r="C3395" t="str">
            <v>Degreasing /Auto Dealers: Cold Cleaning /Total: All Solvent Types</v>
          </cell>
          <cell r="D3395" t="str">
            <v>Solvent - Degreasing</v>
          </cell>
          <cell r="G3395" t="str">
            <v>Solvent Utilization</v>
          </cell>
          <cell r="H3395" t="str">
            <v>Degreasing</v>
          </cell>
          <cell r="I3395" t="str">
            <v>Automotive Dealers (SIC 55): Cold Cleaning</v>
          </cell>
          <cell r="J3395" t="str">
            <v>Total: All Solvent Types</v>
          </cell>
          <cell r="N3395">
            <v>40982</v>
          </cell>
        </row>
        <row r="3396">
          <cell r="A3396" t="str">
            <v>2415355300</v>
          </cell>
          <cell r="B3396" t="str">
            <v>Nonpoint</v>
          </cell>
          <cell r="C3396" t="str">
            <v>Degreasing /Auto Dealers: Cold Cleaning /Monochlorobenzene</v>
          </cell>
          <cell r="D3396" t="str">
            <v>Solvent - Degreasing</v>
          </cell>
          <cell r="G3396" t="str">
            <v>Solvent Utilization</v>
          </cell>
          <cell r="H3396" t="str">
            <v>Degreasing</v>
          </cell>
          <cell r="I3396" t="str">
            <v>Automotive Dealers (SIC 55): Cold Cleaning</v>
          </cell>
          <cell r="J3396" t="str">
            <v>Monochlorobenzene</v>
          </cell>
          <cell r="L3396" t="str">
            <v>1999</v>
          </cell>
          <cell r="N3396">
            <v>40982</v>
          </cell>
        </row>
        <row r="3397">
          <cell r="A3397" t="str">
            <v>2415355350</v>
          </cell>
          <cell r="B3397" t="str">
            <v>Nonpoint</v>
          </cell>
          <cell r="C3397" t="str">
            <v>Degreasing /Auto Dealers: Cold Cleaning /Perchloroethylene</v>
          </cell>
          <cell r="D3397" t="str">
            <v>Solvent - Degreasing</v>
          </cell>
          <cell r="G3397" t="str">
            <v>Solvent Utilization</v>
          </cell>
          <cell r="H3397" t="str">
            <v>Degreasing</v>
          </cell>
          <cell r="I3397" t="str">
            <v>Automotive Dealers (SIC 55): Cold Cleaning</v>
          </cell>
          <cell r="J3397" t="str">
            <v>Perchloroethylene</v>
          </cell>
          <cell r="L3397" t="str">
            <v>1999</v>
          </cell>
          <cell r="N3397">
            <v>40982</v>
          </cell>
        </row>
        <row r="3398">
          <cell r="A3398" t="str">
            <v>2415355370</v>
          </cell>
          <cell r="B3398" t="str">
            <v>Nonpoint</v>
          </cell>
          <cell r="C3398" t="str">
            <v>Degreasing /Auto Dealers: Cold Cleaning /Special Naphthas</v>
          </cell>
          <cell r="D3398" t="str">
            <v>Solvent - Degreasing</v>
          </cell>
          <cell r="G3398" t="str">
            <v>Solvent Utilization</v>
          </cell>
          <cell r="H3398" t="str">
            <v>Degreasing</v>
          </cell>
          <cell r="I3398" t="str">
            <v>Automotive Dealers (SIC 55): Cold Cleaning</v>
          </cell>
          <cell r="J3398" t="str">
            <v>Special Naphthas</v>
          </cell>
          <cell r="L3398" t="str">
            <v>1999</v>
          </cell>
          <cell r="N3398">
            <v>40982</v>
          </cell>
        </row>
        <row r="3399">
          <cell r="A3399" t="str">
            <v>2415355385</v>
          </cell>
          <cell r="B3399" t="str">
            <v>Nonpoint</v>
          </cell>
          <cell r="C3399" t="str">
            <v>Degreasing /Auto Dealers: Cold Cleaning /Trichloroethylene</v>
          </cell>
          <cell r="D3399" t="str">
            <v>Solvent - Degreasing</v>
          </cell>
          <cell r="G3399" t="str">
            <v>Solvent Utilization</v>
          </cell>
          <cell r="H3399" t="str">
            <v>Degreasing</v>
          </cell>
          <cell r="I3399" t="str">
            <v>Automotive Dealers (SIC 55): Cold Cleaning</v>
          </cell>
          <cell r="J3399" t="str">
            <v>Trichloroethylene</v>
          </cell>
          <cell r="L3399" t="str">
            <v>1999</v>
          </cell>
          <cell r="N3399">
            <v>40982</v>
          </cell>
        </row>
        <row r="3400">
          <cell r="A3400" t="str">
            <v>2415355999</v>
          </cell>
          <cell r="B3400" t="str">
            <v>Nonpoint</v>
          </cell>
          <cell r="C3400" t="str">
            <v>Degreasing /Auto Dealers: Cold Cleaning /Solvents: NEC</v>
          </cell>
          <cell r="D3400" t="str">
            <v>Solvent - Degreasing</v>
          </cell>
          <cell r="G3400" t="str">
            <v>Solvent Utilization</v>
          </cell>
          <cell r="H3400" t="str">
            <v>Degreasing</v>
          </cell>
          <cell r="I3400" t="str">
            <v>Automotive Dealers (SIC 55): Cold Cleaning</v>
          </cell>
          <cell r="J3400" t="str">
            <v>Solvents: NEC</v>
          </cell>
          <cell r="L3400" t="str">
            <v>1999</v>
          </cell>
          <cell r="N3400">
            <v>40982</v>
          </cell>
        </row>
        <row r="3401">
          <cell r="A3401" t="str">
            <v>2415360000</v>
          </cell>
          <cell r="B3401" t="str">
            <v>Nonpoint</v>
          </cell>
          <cell r="C3401" t="str">
            <v>Degreasing /Auto Repair Services: Cold Cleaning /Total: All Solvent Types</v>
          </cell>
          <cell r="D3401" t="str">
            <v>Solvent - Degreasing</v>
          </cell>
          <cell r="G3401" t="str">
            <v>Solvent Utilization</v>
          </cell>
          <cell r="H3401" t="str">
            <v>Degreasing</v>
          </cell>
          <cell r="I3401" t="str">
            <v>Auto Repair Services (SIC 75): Cold Cleaning</v>
          </cell>
          <cell r="J3401" t="str">
            <v>Total: All Solvent Types</v>
          </cell>
          <cell r="N3401">
            <v>40982</v>
          </cell>
        </row>
        <row r="3402">
          <cell r="A3402" t="str">
            <v>2415360300</v>
          </cell>
          <cell r="B3402" t="str">
            <v>Nonpoint</v>
          </cell>
          <cell r="C3402" t="str">
            <v>Degreasing /Auto Repair Services: Cold Cleaning /Monochlorobenzene</v>
          </cell>
          <cell r="D3402" t="str">
            <v>Solvent - Degreasing</v>
          </cell>
          <cell r="G3402" t="str">
            <v>Solvent Utilization</v>
          </cell>
          <cell r="H3402" t="str">
            <v>Degreasing</v>
          </cell>
          <cell r="I3402" t="str">
            <v>Auto Repair Services (SIC 75): Cold Cleaning</v>
          </cell>
          <cell r="J3402" t="str">
            <v>Monochlorobenzene</v>
          </cell>
          <cell r="L3402" t="str">
            <v>1999</v>
          </cell>
          <cell r="N3402">
            <v>40982</v>
          </cell>
        </row>
        <row r="3403">
          <cell r="A3403" t="str">
            <v>2415360350</v>
          </cell>
          <cell r="B3403" t="str">
            <v>Nonpoint</v>
          </cell>
          <cell r="C3403" t="str">
            <v>Degreasing /Auto Repair Services: Cold Cleaning /Perchloroethylene</v>
          </cell>
          <cell r="D3403" t="str">
            <v>Solvent - Degreasing</v>
          </cell>
          <cell r="G3403" t="str">
            <v>Solvent Utilization</v>
          </cell>
          <cell r="H3403" t="str">
            <v>Degreasing</v>
          </cell>
          <cell r="I3403" t="str">
            <v>Auto Repair Services (SIC 75): Cold Cleaning</v>
          </cell>
          <cell r="J3403" t="str">
            <v>Perchloroethylene</v>
          </cell>
          <cell r="L3403" t="str">
            <v>1999</v>
          </cell>
          <cell r="N3403">
            <v>40982</v>
          </cell>
        </row>
        <row r="3404">
          <cell r="A3404" t="str">
            <v>2415360370</v>
          </cell>
          <cell r="B3404" t="str">
            <v>Nonpoint</v>
          </cell>
          <cell r="C3404" t="str">
            <v>Degreasing /Auto Repair Services: Cold Cleaning /Special Naphthas</v>
          </cell>
          <cell r="D3404" t="str">
            <v>Solvent - Degreasing</v>
          </cell>
          <cell r="G3404" t="str">
            <v>Solvent Utilization</v>
          </cell>
          <cell r="H3404" t="str">
            <v>Degreasing</v>
          </cell>
          <cell r="I3404" t="str">
            <v>Auto Repair Services (SIC 75): Cold Cleaning</v>
          </cell>
          <cell r="J3404" t="str">
            <v>Special Naphthas</v>
          </cell>
          <cell r="L3404" t="str">
            <v>1999</v>
          </cell>
          <cell r="N3404">
            <v>40982</v>
          </cell>
        </row>
        <row r="3405">
          <cell r="A3405" t="str">
            <v>2415360385</v>
          </cell>
          <cell r="B3405" t="str">
            <v>Nonpoint</v>
          </cell>
          <cell r="C3405" t="str">
            <v>Degreasing /Auto Repair Services: Cold Cleaning /Trichloroethylene</v>
          </cell>
          <cell r="D3405" t="str">
            <v>Solvent - Degreasing</v>
          </cell>
          <cell r="G3405" t="str">
            <v>Solvent Utilization</v>
          </cell>
          <cell r="H3405" t="str">
            <v>Degreasing</v>
          </cell>
          <cell r="I3405" t="str">
            <v>Auto Repair Services (SIC 75): Cold Cleaning</v>
          </cell>
          <cell r="J3405" t="str">
            <v>Trichloroethylene</v>
          </cell>
          <cell r="L3405" t="str">
            <v>1999</v>
          </cell>
          <cell r="N3405">
            <v>40982</v>
          </cell>
        </row>
        <row r="3406">
          <cell r="A3406" t="str">
            <v>2415360999</v>
          </cell>
          <cell r="B3406" t="str">
            <v>Nonpoint</v>
          </cell>
          <cell r="C3406" t="str">
            <v>Degreasing /Auto Repair Services: Cold Cleaning /Solvents: NEC</v>
          </cell>
          <cell r="D3406" t="str">
            <v>Solvent - Degreasing</v>
          </cell>
          <cell r="G3406" t="str">
            <v>Solvent Utilization</v>
          </cell>
          <cell r="H3406" t="str">
            <v>Degreasing</v>
          </cell>
          <cell r="I3406" t="str">
            <v>Auto Repair Services (SIC 75): Cold Cleaning</v>
          </cell>
          <cell r="J3406" t="str">
            <v>Solvents: NEC</v>
          </cell>
          <cell r="L3406" t="str">
            <v>1999</v>
          </cell>
          <cell r="N3406">
            <v>40982</v>
          </cell>
        </row>
        <row r="3407">
          <cell r="A3407" t="str">
            <v>2415365000</v>
          </cell>
          <cell r="B3407" t="str">
            <v>Nonpoint</v>
          </cell>
          <cell r="C3407" t="str">
            <v>Degreasing /Misc Repair Services: Cold Cleaning /Total: All Solvent Types</v>
          </cell>
          <cell r="D3407" t="str">
            <v>Solvent - Degreasing</v>
          </cell>
          <cell r="G3407" t="str">
            <v>Solvent Utilization</v>
          </cell>
          <cell r="H3407" t="str">
            <v>Degreasing</v>
          </cell>
          <cell r="I3407" t="str">
            <v>Miscellaneous Repair Services (SIC 76): Cold Cleaning</v>
          </cell>
          <cell r="J3407" t="str">
            <v>Total: All Solvent Types</v>
          </cell>
          <cell r="N3407">
            <v>40982</v>
          </cell>
        </row>
        <row r="3408">
          <cell r="A3408" t="str">
            <v>2415365300</v>
          </cell>
          <cell r="B3408" t="str">
            <v>Nonpoint</v>
          </cell>
          <cell r="C3408" t="str">
            <v>Degreasing /Misc Repair Services: Cold Cleaning /Monochlorobenzene</v>
          </cell>
          <cell r="D3408" t="str">
            <v>Solvent - Degreasing</v>
          </cell>
          <cell r="G3408" t="str">
            <v>Solvent Utilization</v>
          </cell>
          <cell r="H3408" t="str">
            <v>Degreasing</v>
          </cell>
          <cell r="I3408" t="str">
            <v>Miscellaneous Repair Services (SIC 76): Cold Cleaning</v>
          </cell>
          <cell r="J3408" t="str">
            <v>Monochlorobenzene</v>
          </cell>
          <cell r="L3408" t="str">
            <v>1999</v>
          </cell>
          <cell r="N3408">
            <v>40982</v>
          </cell>
        </row>
        <row r="3409">
          <cell r="A3409" t="str">
            <v>2415365350</v>
          </cell>
          <cell r="B3409" t="str">
            <v>Nonpoint</v>
          </cell>
          <cell r="C3409" t="str">
            <v>Degreasing /Misc Repair Services: Cold Cleaning /Perchloroethylene</v>
          </cell>
          <cell r="D3409" t="str">
            <v>Solvent - Degreasing</v>
          </cell>
          <cell r="G3409" t="str">
            <v>Solvent Utilization</v>
          </cell>
          <cell r="H3409" t="str">
            <v>Degreasing</v>
          </cell>
          <cell r="I3409" t="str">
            <v>Miscellaneous Repair Services (SIC 76): Cold Cleaning</v>
          </cell>
          <cell r="J3409" t="str">
            <v>Perchloroethylene</v>
          </cell>
          <cell r="L3409" t="str">
            <v>1999</v>
          </cell>
          <cell r="N3409">
            <v>40982</v>
          </cell>
        </row>
        <row r="3410">
          <cell r="A3410" t="str">
            <v>2415365370</v>
          </cell>
          <cell r="B3410" t="str">
            <v>Nonpoint</v>
          </cell>
          <cell r="C3410" t="str">
            <v>Degreasing /Misc Repair Services: Cold Cleaning /Special Naphthas</v>
          </cell>
          <cell r="D3410" t="str">
            <v>Solvent - Degreasing</v>
          </cell>
          <cell r="G3410" t="str">
            <v>Solvent Utilization</v>
          </cell>
          <cell r="H3410" t="str">
            <v>Degreasing</v>
          </cell>
          <cell r="I3410" t="str">
            <v>Miscellaneous Repair Services (SIC 76): Cold Cleaning</v>
          </cell>
          <cell r="J3410" t="str">
            <v>Special Naphthas</v>
          </cell>
          <cell r="L3410" t="str">
            <v>1999</v>
          </cell>
          <cell r="N3410">
            <v>40982</v>
          </cell>
        </row>
        <row r="3411">
          <cell r="A3411" t="str">
            <v>2415365385</v>
          </cell>
          <cell r="B3411" t="str">
            <v>Nonpoint</v>
          </cell>
          <cell r="C3411" t="str">
            <v>Degreasing /Misc Repair Services: Cold Cleaning /Trichloroethylene</v>
          </cell>
          <cell r="D3411" t="str">
            <v>Solvent - Degreasing</v>
          </cell>
          <cell r="G3411" t="str">
            <v>Solvent Utilization</v>
          </cell>
          <cell r="H3411" t="str">
            <v>Degreasing</v>
          </cell>
          <cell r="I3411" t="str">
            <v>Miscellaneous Repair Services (SIC 76): Cold Cleaning</v>
          </cell>
          <cell r="J3411" t="str">
            <v>Trichloroethylene</v>
          </cell>
          <cell r="L3411" t="str">
            <v>1999</v>
          </cell>
          <cell r="N3411">
            <v>40982</v>
          </cell>
        </row>
        <row r="3412">
          <cell r="A3412" t="str">
            <v>2415365999</v>
          </cell>
          <cell r="B3412" t="str">
            <v>Nonpoint</v>
          </cell>
          <cell r="C3412" t="str">
            <v>Degreasing /Misc Repair Services: Cold Cleaning /Solvents: NEC</v>
          </cell>
          <cell r="D3412" t="str">
            <v>Solvent - Degreasing</v>
          </cell>
          <cell r="G3412" t="str">
            <v>Solvent Utilization</v>
          </cell>
          <cell r="H3412" t="str">
            <v>Degreasing</v>
          </cell>
          <cell r="I3412" t="str">
            <v>Miscellaneous Repair Services (SIC 76): Cold Cleaning</v>
          </cell>
          <cell r="J3412" t="str">
            <v>Solvents: NEC</v>
          </cell>
          <cell r="L3412" t="str">
            <v>1999</v>
          </cell>
          <cell r="N3412">
            <v>40982</v>
          </cell>
        </row>
        <row r="3413">
          <cell r="A3413" t="str">
            <v>2420000000</v>
          </cell>
          <cell r="B3413" t="str">
            <v>Nonpoint</v>
          </cell>
          <cell r="C3413" t="str">
            <v>Dry Cleaning /All Processes /Total: All Solvent Types</v>
          </cell>
          <cell r="D3413" t="str">
            <v>Solvent - Dry Cleaning</v>
          </cell>
          <cell r="E3413" t="str">
            <v>Dry Cleaning</v>
          </cell>
          <cell r="F3413" t="str">
            <v>A</v>
          </cell>
          <cell r="G3413" t="str">
            <v>Solvent Utilization</v>
          </cell>
          <cell r="H3413" t="str">
            <v>Dry Cleaning</v>
          </cell>
          <cell r="I3413" t="str">
            <v>All Processes</v>
          </cell>
          <cell r="J3413" t="str">
            <v>Total: All Solvent Types</v>
          </cell>
          <cell r="N3413">
            <v>40982</v>
          </cell>
        </row>
        <row r="3414">
          <cell r="A3414" t="str">
            <v>2420000055</v>
          </cell>
          <cell r="B3414" t="str">
            <v>Nonpoint</v>
          </cell>
          <cell r="C3414" t="str">
            <v>Dry Cleaning /All Processes /Perchloroethylene</v>
          </cell>
          <cell r="D3414" t="str">
            <v>Solvent - Dry Cleaning</v>
          </cell>
          <cell r="E3414" t="str">
            <v>Dry Cleaning</v>
          </cell>
          <cell r="F3414" t="str">
            <v>B</v>
          </cell>
          <cell r="G3414" t="str">
            <v>Solvent Utilization</v>
          </cell>
          <cell r="H3414" t="str">
            <v>Dry Cleaning</v>
          </cell>
          <cell r="I3414" t="str">
            <v>All Processes</v>
          </cell>
          <cell r="J3414" t="str">
            <v>Perchloroethylene</v>
          </cell>
          <cell r="N3414">
            <v>40982</v>
          </cell>
        </row>
        <row r="3415">
          <cell r="A3415" t="str">
            <v>2420000370</v>
          </cell>
          <cell r="B3415" t="str">
            <v>Nonpoint</v>
          </cell>
          <cell r="C3415" t="str">
            <v>Dry Cleaning /All Processes /Special Naphthas</v>
          </cell>
          <cell r="D3415" t="str">
            <v>Solvent - Dry Cleaning</v>
          </cell>
          <cell r="E3415" t="str">
            <v>Dry Cleaning</v>
          </cell>
          <cell r="F3415" t="str">
            <v>B</v>
          </cell>
          <cell r="G3415" t="str">
            <v>Solvent Utilization</v>
          </cell>
          <cell r="H3415" t="str">
            <v>Dry Cleaning</v>
          </cell>
          <cell r="I3415" t="str">
            <v>All Processes</v>
          </cell>
          <cell r="J3415" t="str">
            <v>Special Naphthas</v>
          </cell>
          <cell r="N3415">
            <v>40982</v>
          </cell>
        </row>
        <row r="3416">
          <cell r="A3416" t="str">
            <v>2420000999</v>
          </cell>
          <cell r="B3416" t="str">
            <v>Nonpoint</v>
          </cell>
          <cell r="C3416" t="str">
            <v>Dry Cleaning /All Processes /Solvents: NEC</v>
          </cell>
          <cell r="D3416" t="str">
            <v>Solvent - Dry Cleaning</v>
          </cell>
          <cell r="G3416" t="str">
            <v>Solvent Utilization</v>
          </cell>
          <cell r="H3416" t="str">
            <v>Dry Cleaning</v>
          </cell>
          <cell r="I3416" t="str">
            <v>All Processes</v>
          </cell>
          <cell r="J3416" t="str">
            <v>Solvents: NEC</v>
          </cell>
          <cell r="K3416" t="str">
            <v>2420000000</v>
          </cell>
          <cell r="L3416" t="str">
            <v>1999</v>
          </cell>
          <cell r="N3416">
            <v>40982</v>
          </cell>
        </row>
        <row r="3417">
          <cell r="A3417" t="str">
            <v>2420010000</v>
          </cell>
          <cell r="B3417" t="str">
            <v>Nonpoint</v>
          </cell>
          <cell r="C3417" t="str">
            <v>Dry Cleaning /Commercial/Industrial Cleaners /Total: All Solvent Types</v>
          </cell>
          <cell r="D3417" t="str">
            <v>Solvent - Dry Cleaning</v>
          </cell>
          <cell r="E3417" t="str">
            <v>Dry Cleaning</v>
          </cell>
          <cell r="F3417" t="str">
            <v>B1A</v>
          </cell>
          <cell r="G3417" t="str">
            <v>Solvent Utilization</v>
          </cell>
          <cell r="H3417" t="str">
            <v>Dry Cleaning</v>
          </cell>
          <cell r="I3417" t="str">
            <v>Commercial/Industrial Cleaners</v>
          </cell>
          <cell r="J3417" t="str">
            <v>Total: All Solvent Types</v>
          </cell>
          <cell r="N3417">
            <v>40982</v>
          </cell>
        </row>
        <row r="3418">
          <cell r="A3418" t="str">
            <v>2420010055</v>
          </cell>
          <cell r="B3418" t="str">
            <v>Nonpoint</v>
          </cell>
          <cell r="C3418" t="str">
            <v>Dry Cleaning /Commercial/Industrial Cleaners /Perchloroethylene</v>
          </cell>
          <cell r="D3418" t="str">
            <v>Solvent - Dry Cleaning</v>
          </cell>
          <cell r="E3418" t="str">
            <v>Dry Cleaning</v>
          </cell>
          <cell r="F3418" t="str">
            <v>B1B</v>
          </cell>
          <cell r="G3418" t="str">
            <v>Solvent Utilization</v>
          </cell>
          <cell r="H3418" t="str">
            <v>Dry Cleaning</v>
          </cell>
          <cell r="I3418" t="str">
            <v>Commercial/Industrial Cleaners</v>
          </cell>
          <cell r="J3418" t="str">
            <v>Perchloroethylene</v>
          </cell>
          <cell r="N3418">
            <v>40982</v>
          </cell>
        </row>
        <row r="3419">
          <cell r="A3419" t="str">
            <v>2420010370</v>
          </cell>
          <cell r="B3419" t="str">
            <v>Nonpoint</v>
          </cell>
          <cell r="C3419" t="str">
            <v>Dry Cleaning /Commercial/Industrial Cleaners /Special Naphthas</v>
          </cell>
          <cell r="D3419" t="str">
            <v>Solvent - Dry Cleaning</v>
          </cell>
          <cell r="E3419" t="str">
            <v>Dry Cleaning</v>
          </cell>
          <cell r="F3419" t="str">
            <v>B1B</v>
          </cell>
          <cell r="G3419" t="str">
            <v>Solvent Utilization</v>
          </cell>
          <cell r="H3419" t="str">
            <v>Dry Cleaning</v>
          </cell>
          <cell r="I3419" t="str">
            <v>Commercial/Industrial Cleaners</v>
          </cell>
          <cell r="J3419" t="str">
            <v>Special Naphthas</v>
          </cell>
          <cell r="N3419">
            <v>40982</v>
          </cell>
        </row>
        <row r="3420">
          <cell r="A3420" t="str">
            <v>2420010999</v>
          </cell>
          <cell r="B3420" t="str">
            <v>Nonpoint</v>
          </cell>
          <cell r="C3420" t="str">
            <v>Dry Cleaning /Commercial/Industrial Cleaners /Solvents: NEC</v>
          </cell>
          <cell r="D3420" t="str">
            <v>Solvent - Dry Cleaning</v>
          </cell>
          <cell r="G3420" t="str">
            <v>Solvent Utilization</v>
          </cell>
          <cell r="H3420" t="str">
            <v>Dry Cleaning</v>
          </cell>
          <cell r="I3420" t="str">
            <v>Commercial/Industrial Cleaners</v>
          </cell>
          <cell r="J3420" t="str">
            <v>Solvents: NEC</v>
          </cell>
          <cell r="K3420" t="str">
            <v>2420010000</v>
          </cell>
          <cell r="L3420" t="str">
            <v>1999</v>
          </cell>
          <cell r="N3420">
            <v>40982</v>
          </cell>
        </row>
        <row r="3421">
          <cell r="A3421" t="str">
            <v>2420020000</v>
          </cell>
          <cell r="B3421" t="str">
            <v>Nonpoint</v>
          </cell>
          <cell r="C3421" t="str">
            <v>Dry Cleaning /Coin-operated Cleaners /Total: All Solvent Types</v>
          </cell>
          <cell r="D3421" t="str">
            <v>Solvent - Dry Cleaning</v>
          </cell>
          <cell r="E3421" t="str">
            <v>Dry Cleaning</v>
          </cell>
          <cell r="F3421" t="str">
            <v>B2A</v>
          </cell>
          <cell r="G3421" t="str">
            <v>Solvent Utilization</v>
          </cell>
          <cell r="H3421" t="str">
            <v>Dry Cleaning</v>
          </cell>
          <cell r="I3421" t="str">
            <v>Coin-operated Cleaners</v>
          </cell>
          <cell r="J3421" t="str">
            <v>Total: All Solvent Types</v>
          </cell>
          <cell r="N3421">
            <v>40982</v>
          </cell>
        </row>
        <row r="3422">
          <cell r="A3422" t="str">
            <v>2420020055</v>
          </cell>
          <cell r="B3422" t="str">
            <v>Nonpoint</v>
          </cell>
          <cell r="C3422" t="str">
            <v>Dry Cleaning /Coin-operated Cleaners /Perchloroethylene</v>
          </cell>
          <cell r="D3422" t="str">
            <v>Solvent - Dry Cleaning</v>
          </cell>
          <cell r="E3422" t="str">
            <v>Dry Cleaning</v>
          </cell>
          <cell r="F3422" t="str">
            <v>B2B</v>
          </cell>
          <cell r="G3422" t="str">
            <v>Solvent Utilization</v>
          </cell>
          <cell r="H3422" t="str">
            <v>Dry Cleaning</v>
          </cell>
          <cell r="I3422" t="str">
            <v>Coin-operated Cleaners</v>
          </cell>
          <cell r="J3422" t="str">
            <v>Perchloroethylene</v>
          </cell>
          <cell r="N3422">
            <v>40982</v>
          </cell>
        </row>
        <row r="3423">
          <cell r="A3423" t="str">
            <v>2420020370</v>
          </cell>
          <cell r="B3423" t="str">
            <v>Nonpoint</v>
          </cell>
          <cell r="C3423" t="str">
            <v>Dry Cleaning /Coin-operated Cleaners /Special Naphthas</v>
          </cell>
          <cell r="D3423" t="str">
            <v>Solvent - Dry Cleaning</v>
          </cell>
          <cell r="G3423" t="str">
            <v>Solvent Utilization</v>
          </cell>
          <cell r="H3423" t="str">
            <v>Dry Cleaning</v>
          </cell>
          <cell r="I3423" t="str">
            <v>Coin-operated Cleaners</v>
          </cell>
          <cell r="J3423" t="str">
            <v>Special Naphthas</v>
          </cell>
          <cell r="L3423" t="str">
            <v>1999</v>
          </cell>
          <cell r="N3423">
            <v>40982</v>
          </cell>
        </row>
        <row r="3424">
          <cell r="A3424" t="str">
            <v>2420020999</v>
          </cell>
          <cell r="B3424" t="str">
            <v>Nonpoint</v>
          </cell>
          <cell r="C3424" t="str">
            <v>Dry Cleaning /Coin-operated Cleaners /Solvents: NEC</v>
          </cell>
          <cell r="D3424" t="str">
            <v>Solvent - Dry Cleaning</v>
          </cell>
          <cell r="G3424" t="str">
            <v>Solvent Utilization</v>
          </cell>
          <cell r="H3424" t="str">
            <v>Dry Cleaning</v>
          </cell>
          <cell r="I3424" t="str">
            <v>Coin-operated Cleaners</v>
          </cell>
          <cell r="J3424" t="str">
            <v>Solvents: NEC</v>
          </cell>
          <cell r="L3424" t="str">
            <v>1999</v>
          </cell>
          <cell r="N3424">
            <v>40982</v>
          </cell>
        </row>
        <row r="3425">
          <cell r="A3425" t="str">
            <v>2425000000</v>
          </cell>
          <cell r="B3425" t="str">
            <v>Nonpoint</v>
          </cell>
          <cell r="C3425" t="str">
            <v>Graphic Arts /All Processes /Total: All Solvent Types</v>
          </cell>
          <cell r="D3425" t="str">
            <v>Solvent - Graphic Arts</v>
          </cell>
          <cell r="G3425" t="str">
            <v>Solvent Utilization</v>
          </cell>
          <cell r="H3425" t="str">
            <v>Graphic Arts</v>
          </cell>
          <cell r="I3425" t="str">
            <v>All Processes</v>
          </cell>
          <cell r="J3425" t="str">
            <v>Total: All Solvent Types</v>
          </cell>
          <cell r="N3425">
            <v>40982</v>
          </cell>
        </row>
        <row r="3426">
          <cell r="A3426" t="str">
            <v>2425000055</v>
          </cell>
          <cell r="B3426" t="str">
            <v>Nonpoint</v>
          </cell>
          <cell r="C3426" t="str">
            <v>Graphic Arts /All Processes /Butyl Acetate</v>
          </cell>
          <cell r="D3426" t="str">
            <v>Solvent - Graphic Arts</v>
          </cell>
          <cell r="G3426" t="str">
            <v>Solvent Utilization</v>
          </cell>
          <cell r="H3426" t="str">
            <v>Graphic Arts</v>
          </cell>
          <cell r="I3426" t="str">
            <v>All Processes</v>
          </cell>
          <cell r="J3426" t="str">
            <v>Butyl Acetate</v>
          </cell>
          <cell r="L3426" t="str">
            <v>1999</v>
          </cell>
          <cell r="N3426">
            <v>40982</v>
          </cell>
        </row>
        <row r="3427">
          <cell r="A3427" t="str">
            <v>2425000370</v>
          </cell>
          <cell r="B3427" t="str">
            <v>Nonpoint</v>
          </cell>
          <cell r="C3427" t="str">
            <v>Graphic Arts /All Processes /Special Naphthas</v>
          </cell>
          <cell r="D3427" t="str">
            <v>Solvent - Graphic Arts</v>
          </cell>
          <cell r="G3427" t="str">
            <v>Solvent Utilization</v>
          </cell>
          <cell r="H3427" t="str">
            <v>Graphic Arts</v>
          </cell>
          <cell r="I3427" t="str">
            <v>All Processes</v>
          </cell>
          <cell r="J3427" t="str">
            <v>Special Naphthas</v>
          </cell>
          <cell r="L3427" t="str">
            <v>1999</v>
          </cell>
          <cell r="N3427">
            <v>40982</v>
          </cell>
        </row>
        <row r="3428">
          <cell r="A3428" t="str">
            <v>2425000999</v>
          </cell>
          <cell r="B3428" t="str">
            <v>Nonpoint</v>
          </cell>
          <cell r="C3428" t="str">
            <v>Graphic Arts /All Processes /Solvents: NEC</v>
          </cell>
          <cell r="D3428" t="str">
            <v>Solvent - Graphic Arts</v>
          </cell>
          <cell r="G3428" t="str">
            <v>Solvent Utilization</v>
          </cell>
          <cell r="H3428" t="str">
            <v>Graphic Arts</v>
          </cell>
          <cell r="I3428" t="str">
            <v>All Processes</v>
          </cell>
          <cell r="J3428" t="str">
            <v>Solvents: NEC</v>
          </cell>
          <cell r="L3428" t="str">
            <v>1999</v>
          </cell>
          <cell r="N3428">
            <v>40982</v>
          </cell>
        </row>
        <row r="3429">
          <cell r="A3429" t="str">
            <v>2425010000</v>
          </cell>
          <cell r="B3429" t="str">
            <v>Nonpoint</v>
          </cell>
          <cell r="C3429" t="str">
            <v>Graphic Arts /Lithography /Total: All Solvent Types</v>
          </cell>
          <cell r="D3429" t="str">
            <v>Solvent - Graphic Arts</v>
          </cell>
          <cell r="G3429" t="str">
            <v>Solvent Utilization</v>
          </cell>
          <cell r="H3429" t="str">
            <v>Graphic Arts</v>
          </cell>
          <cell r="I3429" t="str">
            <v>Lithography</v>
          </cell>
          <cell r="J3429" t="str">
            <v>Total: All Solvent Types</v>
          </cell>
          <cell r="N3429">
            <v>40982</v>
          </cell>
        </row>
        <row r="3430">
          <cell r="A3430" t="str">
            <v>2425010055</v>
          </cell>
          <cell r="B3430" t="str">
            <v>Nonpoint</v>
          </cell>
          <cell r="C3430" t="str">
            <v>Graphic Arts /Lithography /Butyl Acetate</v>
          </cell>
          <cell r="D3430" t="str">
            <v>Solvent - Graphic Arts</v>
          </cell>
          <cell r="G3430" t="str">
            <v>Solvent Utilization</v>
          </cell>
          <cell r="H3430" t="str">
            <v>Graphic Arts</v>
          </cell>
          <cell r="I3430" t="str">
            <v>Lithography</v>
          </cell>
          <cell r="J3430" t="str">
            <v>Butyl Acetate</v>
          </cell>
          <cell r="L3430" t="str">
            <v>1999</v>
          </cell>
          <cell r="N3430">
            <v>40982</v>
          </cell>
        </row>
        <row r="3431">
          <cell r="A3431" t="str">
            <v>2425010370</v>
          </cell>
          <cell r="B3431" t="str">
            <v>Nonpoint</v>
          </cell>
          <cell r="C3431" t="str">
            <v>Graphic Arts /Lithography /Special Naphthas</v>
          </cell>
          <cell r="D3431" t="str">
            <v>Solvent - Graphic Arts</v>
          </cell>
          <cell r="G3431" t="str">
            <v>Solvent Utilization</v>
          </cell>
          <cell r="H3431" t="str">
            <v>Graphic Arts</v>
          </cell>
          <cell r="I3431" t="str">
            <v>Lithography</v>
          </cell>
          <cell r="J3431" t="str">
            <v>Special Naphthas</v>
          </cell>
          <cell r="L3431" t="str">
            <v>1999</v>
          </cell>
          <cell r="N3431">
            <v>40982</v>
          </cell>
        </row>
        <row r="3432">
          <cell r="A3432" t="str">
            <v>2425010999</v>
          </cell>
          <cell r="B3432" t="str">
            <v>Nonpoint</v>
          </cell>
          <cell r="C3432" t="str">
            <v>Graphic Arts /Lithography /Solvents: NEC</v>
          </cell>
          <cell r="D3432" t="str">
            <v>Solvent - Graphic Arts</v>
          </cell>
          <cell r="G3432" t="str">
            <v>Solvent Utilization</v>
          </cell>
          <cell r="H3432" t="str">
            <v>Graphic Arts</v>
          </cell>
          <cell r="I3432" t="str">
            <v>Lithography</v>
          </cell>
          <cell r="J3432" t="str">
            <v>Solvents: NEC</v>
          </cell>
          <cell r="L3432" t="str">
            <v>1999</v>
          </cell>
          <cell r="N3432">
            <v>40982</v>
          </cell>
        </row>
        <row r="3433">
          <cell r="A3433" t="str">
            <v>2425020000</v>
          </cell>
          <cell r="B3433" t="str">
            <v>Nonpoint</v>
          </cell>
          <cell r="C3433" t="str">
            <v>Graphic Arts /Letterpress /Total: All Solvent Types</v>
          </cell>
          <cell r="D3433" t="str">
            <v>Solvent - Graphic Arts</v>
          </cell>
          <cell r="G3433" t="str">
            <v>Solvent Utilization</v>
          </cell>
          <cell r="H3433" t="str">
            <v>Graphic Arts</v>
          </cell>
          <cell r="I3433" t="str">
            <v>Letterpress</v>
          </cell>
          <cell r="J3433" t="str">
            <v>Total: All Solvent Types</v>
          </cell>
          <cell r="N3433">
            <v>40982</v>
          </cell>
        </row>
        <row r="3434">
          <cell r="A3434" t="str">
            <v>2425020055</v>
          </cell>
          <cell r="B3434" t="str">
            <v>Nonpoint</v>
          </cell>
          <cell r="C3434" t="str">
            <v>Graphic Arts /Letterpress /Butyl Acetate</v>
          </cell>
          <cell r="D3434" t="str">
            <v>Solvent - Graphic Arts</v>
          </cell>
          <cell r="G3434" t="str">
            <v>Solvent Utilization</v>
          </cell>
          <cell r="H3434" t="str">
            <v>Graphic Arts</v>
          </cell>
          <cell r="I3434" t="str">
            <v>Letterpress</v>
          </cell>
          <cell r="J3434" t="str">
            <v>Butyl Acetate</v>
          </cell>
          <cell r="L3434" t="str">
            <v>1999</v>
          </cell>
          <cell r="N3434">
            <v>40982</v>
          </cell>
        </row>
        <row r="3435">
          <cell r="A3435" t="str">
            <v>2425020370</v>
          </cell>
          <cell r="B3435" t="str">
            <v>Nonpoint</v>
          </cell>
          <cell r="C3435" t="str">
            <v>Graphic Arts /Letterpress /Special Naphthas</v>
          </cell>
          <cell r="D3435" t="str">
            <v>Solvent - Graphic Arts</v>
          </cell>
          <cell r="G3435" t="str">
            <v>Solvent Utilization</v>
          </cell>
          <cell r="H3435" t="str">
            <v>Graphic Arts</v>
          </cell>
          <cell r="I3435" t="str">
            <v>Letterpress</v>
          </cell>
          <cell r="J3435" t="str">
            <v>Special Naphthas</v>
          </cell>
          <cell r="L3435" t="str">
            <v>1999</v>
          </cell>
          <cell r="N3435">
            <v>40982</v>
          </cell>
        </row>
        <row r="3436">
          <cell r="A3436" t="str">
            <v>2425020999</v>
          </cell>
          <cell r="B3436" t="str">
            <v>Nonpoint</v>
          </cell>
          <cell r="C3436" t="str">
            <v>Graphic Arts /Letterpress /Solvents: NEC</v>
          </cell>
          <cell r="D3436" t="str">
            <v>Solvent - Graphic Arts</v>
          </cell>
          <cell r="G3436" t="str">
            <v>Solvent Utilization</v>
          </cell>
          <cell r="H3436" t="str">
            <v>Graphic Arts</v>
          </cell>
          <cell r="I3436" t="str">
            <v>Letterpress</v>
          </cell>
          <cell r="J3436" t="str">
            <v>Solvents: NEC</v>
          </cell>
          <cell r="L3436" t="str">
            <v>1999</v>
          </cell>
          <cell r="N3436">
            <v>40982</v>
          </cell>
        </row>
        <row r="3437">
          <cell r="A3437" t="str">
            <v>2425030000</v>
          </cell>
          <cell r="B3437" t="str">
            <v>Nonpoint</v>
          </cell>
          <cell r="C3437" t="str">
            <v>Graphic Arts /Rotogravure /Total: All Solvent Types</v>
          </cell>
          <cell r="D3437" t="str">
            <v>Solvent - Graphic Arts</v>
          </cell>
          <cell r="G3437" t="str">
            <v>Solvent Utilization</v>
          </cell>
          <cell r="H3437" t="str">
            <v>Graphic Arts</v>
          </cell>
          <cell r="I3437" t="str">
            <v>Rotogravure</v>
          </cell>
          <cell r="J3437" t="str">
            <v>Total: All Solvent Types</v>
          </cell>
          <cell r="N3437">
            <v>40982</v>
          </cell>
        </row>
        <row r="3438">
          <cell r="A3438" t="str">
            <v>2425030055</v>
          </cell>
          <cell r="B3438" t="str">
            <v>Nonpoint</v>
          </cell>
          <cell r="C3438" t="str">
            <v>Graphic Arts /Rotogravure /Butyl Acetate</v>
          </cell>
          <cell r="D3438" t="str">
            <v>Solvent - Graphic Arts</v>
          </cell>
          <cell r="G3438" t="str">
            <v>Solvent Utilization</v>
          </cell>
          <cell r="H3438" t="str">
            <v>Graphic Arts</v>
          </cell>
          <cell r="I3438" t="str">
            <v>Rotogravure</v>
          </cell>
          <cell r="J3438" t="str">
            <v>Butyl Acetate</v>
          </cell>
          <cell r="L3438" t="str">
            <v>1999</v>
          </cell>
          <cell r="N3438">
            <v>40982</v>
          </cell>
        </row>
        <row r="3439">
          <cell r="A3439" t="str">
            <v>2425030370</v>
          </cell>
          <cell r="B3439" t="str">
            <v>Nonpoint</v>
          </cell>
          <cell r="C3439" t="str">
            <v>Graphic Arts /Rotogravure /Special Naphthas</v>
          </cell>
          <cell r="D3439" t="str">
            <v>Solvent - Graphic Arts</v>
          </cell>
          <cell r="G3439" t="str">
            <v>Solvent Utilization</v>
          </cell>
          <cell r="H3439" t="str">
            <v>Graphic Arts</v>
          </cell>
          <cell r="I3439" t="str">
            <v>Rotogravure</v>
          </cell>
          <cell r="J3439" t="str">
            <v>Special Naphthas</v>
          </cell>
          <cell r="L3439" t="str">
            <v>1999</v>
          </cell>
          <cell r="N3439">
            <v>40982</v>
          </cell>
        </row>
        <row r="3440">
          <cell r="A3440" t="str">
            <v>2425030999</v>
          </cell>
          <cell r="B3440" t="str">
            <v>Nonpoint</v>
          </cell>
          <cell r="C3440" t="str">
            <v>Graphic Arts /Rotogravure /Solvents: NEC</v>
          </cell>
          <cell r="D3440" t="str">
            <v>Solvent - Graphic Arts</v>
          </cell>
          <cell r="G3440" t="str">
            <v>Solvent Utilization</v>
          </cell>
          <cell r="H3440" t="str">
            <v>Graphic Arts</v>
          </cell>
          <cell r="I3440" t="str">
            <v>Rotogravure</v>
          </cell>
          <cell r="J3440" t="str">
            <v>Solvents: NEC</v>
          </cell>
          <cell r="L3440" t="str">
            <v>1999</v>
          </cell>
          <cell r="N3440">
            <v>40982</v>
          </cell>
        </row>
        <row r="3441">
          <cell r="A3441" t="str">
            <v>2425040000</v>
          </cell>
          <cell r="B3441" t="str">
            <v>Nonpoint</v>
          </cell>
          <cell r="C3441" t="str">
            <v>Graphic Arts /Flexography /Total: All Solvent Types</v>
          </cell>
          <cell r="D3441" t="str">
            <v>Solvent - Graphic Arts</v>
          </cell>
          <cell r="G3441" t="str">
            <v>Solvent Utilization</v>
          </cell>
          <cell r="H3441" t="str">
            <v>Graphic Arts</v>
          </cell>
          <cell r="I3441" t="str">
            <v>Flexography</v>
          </cell>
          <cell r="J3441" t="str">
            <v>Total: All Solvent Types</v>
          </cell>
          <cell r="N3441">
            <v>40982</v>
          </cell>
        </row>
        <row r="3442">
          <cell r="A3442" t="str">
            <v>2425040055</v>
          </cell>
          <cell r="B3442" t="str">
            <v>Nonpoint</v>
          </cell>
          <cell r="C3442" t="str">
            <v>Graphic Arts /Flexography /Butyl Acetate</v>
          </cell>
          <cell r="D3442" t="str">
            <v>Solvent - Graphic Arts</v>
          </cell>
          <cell r="G3442" t="str">
            <v>Solvent Utilization</v>
          </cell>
          <cell r="H3442" t="str">
            <v>Graphic Arts</v>
          </cell>
          <cell r="I3442" t="str">
            <v>Flexography</v>
          </cell>
          <cell r="J3442" t="str">
            <v>Butyl Acetate</v>
          </cell>
          <cell r="L3442" t="str">
            <v>1999</v>
          </cell>
          <cell r="N3442">
            <v>40982</v>
          </cell>
        </row>
        <row r="3443">
          <cell r="A3443" t="str">
            <v>2425040370</v>
          </cell>
          <cell r="B3443" t="str">
            <v>Nonpoint</v>
          </cell>
          <cell r="C3443" t="str">
            <v>Graphic Arts /Flexography /Special Naphthas</v>
          </cell>
          <cell r="D3443" t="str">
            <v>Solvent - Graphic Arts</v>
          </cell>
          <cell r="G3443" t="str">
            <v>Solvent Utilization</v>
          </cell>
          <cell r="H3443" t="str">
            <v>Graphic Arts</v>
          </cell>
          <cell r="I3443" t="str">
            <v>Flexography</v>
          </cell>
          <cell r="J3443" t="str">
            <v>Special Naphthas</v>
          </cell>
          <cell r="L3443" t="str">
            <v>1999</v>
          </cell>
          <cell r="N3443">
            <v>40982</v>
          </cell>
        </row>
        <row r="3444">
          <cell r="A3444" t="str">
            <v>2425040999</v>
          </cell>
          <cell r="B3444" t="str">
            <v>Nonpoint</v>
          </cell>
          <cell r="C3444" t="str">
            <v>Graphic Arts /Flexography /Solvents: NEC</v>
          </cell>
          <cell r="D3444" t="str">
            <v>Solvent - Graphic Arts</v>
          </cell>
          <cell r="G3444" t="str">
            <v>Solvent Utilization</v>
          </cell>
          <cell r="H3444" t="str">
            <v>Graphic Arts</v>
          </cell>
          <cell r="I3444" t="str">
            <v>Flexography</v>
          </cell>
          <cell r="J3444" t="str">
            <v>Solvents: NEC</v>
          </cell>
          <cell r="L3444" t="str">
            <v>1999</v>
          </cell>
          <cell r="N3444">
            <v>40982</v>
          </cell>
        </row>
        <row r="3445">
          <cell r="A3445" t="str">
            <v>2430000000</v>
          </cell>
          <cell r="B3445" t="str">
            <v>Nonpoint</v>
          </cell>
          <cell r="C3445" t="str">
            <v>Rubber/Plastics /All Processes /Total: All Solvent Types</v>
          </cell>
          <cell r="D3445" t="str">
            <v>Solvent - Industrial Surface Coating &amp; Solvent Use</v>
          </cell>
          <cell r="G3445" t="str">
            <v>Solvent Utilization</v>
          </cell>
          <cell r="H3445" t="str">
            <v>Rubber/Plastics</v>
          </cell>
          <cell r="I3445" t="str">
            <v>All Processes</v>
          </cell>
          <cell r="J3445" t="str">
            <v>Total: All Solvent Types</v>
          </cell>
          <cell r="N3445">
            <v>40982</v>
          </cell>
        </row>
        <row r="3446">
          <cell r="A3446" t="str">
            <v>2430000170</v>
          </cell>
          <cell r="B3446" t="str">
            <v>Nonpoint</v>
          </cell>
          <cell r="C3446" t="str">
            <v>Rubber/Plastics /All Processes /Ethyl Acetate</v>
          </cell>
          <cell r="D3446" t="str">
            <v>Solvent - Industrial Surface Coating &amp; Solvent Use</v>
          </cell>
          <cell r="G3446" t="str">
            <v>Solvent Utilization</v>
          </cell>
          <cell r="H3446" t="str">
            <v>Rubber/Plastics</v>
          </cell>
          <cell r="I3446" t="str">
            <v>All Processes</v>
          </cell>
          <cell r="J3446" t="str">
            <v>Ethyl Acetate</v>
          </cell>
          <cell r="L3446" t="str">
            <v>1999</v>
          </cell>
          <cell r="N3446">
            <v>40982</v>
          </cell>
        </row>
        <row r="3447">
          <cell r="A3447" t="str">
            <v>2430000340</v>
          </cell>
          <cell r="B3447" t="str">
            <v>Nonpoint</v>
          </cell>
          <cell r="C3447" t="str">
            <v>Rubber/Plastics /All Processes /p-Dichlorobenzene</v>
          </cell>
          <cell r="D3447" t="str">
            <v>Solvent - Industrial Surface Coating &amp; Solvent Use</v>
          </cell>
          <cell r="G3447" t="str">
            <v>Solvent Utilization</v>
          </cell>
          <cell r="H3447" t="str">
            <v>Rubber/Plastics</v>
          </cell>
          <cell r="I3447" t="str">
            <v>All Processes</v>
          </cell>
          <cell r="J3447" t="str">
            <v>p-Dichlorobenzene</v>
          </cell>
          <cell r="L3447" t="str">
            <v>1999</v>
          </cell>
          <cell r="N3447">
            <v>40982</v>
          </cell>
        </row>
        <row r="3448">
          <cell r="A3448" t="str">
            <v>2430000350</v>
          </cell>
          <cell r="B3448" t="str">
            <v>Nonpoint</v>
          </cell>
          <cell r="C3448" t="str">
            <v>Rubber/Plastics /All Processes /Propylene Glycol</v>
          </cell>
          <cell r="D3448" t="str">
            <v>Solvent - Industrial Surface Coating &amp; Solvent Use</v>
          </cell>
          <cell r="G3448" t="str">
            <v>Solvent Utilization</v>
          </cell>
          <cell r="H3448" t="str">
            <v>Rubber/Plastics</v>
          </cell>
          <cell r="I3448" t="str">
            <v>All Processes</v>
          </cell>
          <cell r="J3448" t="str">
            <v>Propylene Glycol</v>
          </cell>
          <cell r="L3448" t="str">
            <v>1999</v>
          </cell>
          <cell r="N3448">
            <v>40982</v>
          </cell>
        </row>
        <row r="3449">
          <cell r="A3449" t="str">
            <v>2430000370</v>
          </cell>
          <cell r="B3449" t="str">
            <v>Nonpoint</v>
          </cell>
          <cell r="C3449" t="str">
            <v>Rubber/Plastics /All Processes /Special Naphthas</v>
          </cell>
          <cell r="D3449" t="str">
            <v>Solvent - Industrial Surface Coating &amp; Solvent Use</v>
          </cell>
          <cell r="G3449" t="str">
            <v>Solvent Utilization</v>
          </cell>
          <cell r="H3449" t="str">
            <v>Rubber/Plastics</v>
          </cell>
          <cell r="I3449" t="str">
            <v>All Processes</v>
          </cell>
          <cell r="J3449" t="str">
            <v>Special Naphthas</v>
          </cell>
          <cell r="L3449" t="str">
            <v>1999</v>
          </cell>
          <cell r="N3449">
            <v>40982</v>
          </cell>
        </row>
        <row r="3450">
          <cell r="A3450" t="str">
            <v>2430000999</v>
          </cell>
          <cell r="B3450" t="str">
            <v>Nonpoint</v>
          </cell>
          <cell r="C3450" t="str">
            <v>Rubber/Plastics /All Processes /Solvents: NEC</v>
          </cell>
          <cell r="D3450" t="str">
            <v>Solvent - Industrial Surface Coating &amp; Solvent Use</v>
          </cell>
          <cell r="G3450" t="str">
            <v>Solvent Utilization</v>
          </cell>
          <cell r="H3450" t="str">
            <v>Rubber/Plastics</v>
          </cell>
          <cell r="I3450" t="str">
            <v>All Processes</v>
          </cell>
          <cell r="J3450" t="str">
            <v>Solvents: NEC</v>
          </cell>
          <cell r="L3450" t="str">
            <v>1999</v>
          </cell>
          <cell r="N3450">
            <v>40982</v>
          </cell>
        </row>
        <row r="3451">
          <cell r="A3451" t="str">
            <v>2440000000</v>
          </cell>
          <cell r="B3451" t="str">
            <v>Nonpoint</v>
          </cell>
          <cell r="C3451" t="str">
            <v>Misc Industrial /All Processes /Total: All Solvent Types</v>
          </cell>
          <cell r="D3451" t="str">
            <v>Solvent - Industrial Surface Coating &amp; Solvent Use</v>
          </cell>
          <cell r="G3451" t="str">
            <v>Solvent Utilization</v>
          </cell>
          <cell r="H3451" t="str">
            <v>Miscellaneous Industrial</v>
          </cell>
          <cell r="I3451" t="str">
            <v>All Processes</v>
          </cell>
          <cell r="J3451" t="str">
            <v>Total: All Solvent Types</v>
          </cell>
          <cell r="N3451">
            <v>40982</v>
          </cell>
        </row>
        <row r="3452">
          <cell r="A3452" t="str">
            <v>2440000060</v>
          </cell>
          <cell r="B3452" t="str">
            <v>Nonpoint</v>
          </cell>
          <cell r="C3452" t="str">
            <v>Misc Industrial /All Processes /Butyl Alcohols: All Types</v>
          </cell>
          <cell r="D3452" t="str">
            <v>Solvent - Industrial Surface Coating &amp; Solvent Use</v>
          </cell>
          <cell r="G3452" t="str">
            <v>Solvent Utilization</v>
          </cell>
          <cell r="H3452" t="str">
            <v>Miscellaneous Industrial</v>
          </cell>
          <cell r="I3452" t="str">
            <v>All Processes</v>
          </cell>
          <cell r="J3452" t="str">
            <v>Butyl Alcohols: All Types</v>
          </cell>
          <cell r="L3452" t="str">
            <v>1999</v>
          </cell>
          <cell r="N3452">
            <v>40982</v>
          </cell>
        </row>
        <row r="3453">
          <cell r="A3453" t="str">
            <v>2440000065</v>
          </cell>
          <cell r="B3453" t="str">
            <v>Nonpoint</v>
          </cell>
          <cell r="C3453" t="str">
            <v>Misc Industrial /All Processes /n-Butyl Alcohol</v>
          </cell>
          <cell r="D3453" t="str">
            <v>Solvent - Industrial Surface Coating &amp; Solvent Use</v>
          </cell>
          <cell r="G3453" t="str">
            <v>Solvent Utilization</v>
          </cell>
          <cell r="H3453" t="str">
            <v>Miscellaneous Industrial</v>
          </cell>
          <cell r="I3453" t="str">
            <v>All Processes</v>
          </cell>
          <cell r="J3453" t="str">
            <v>n-Butyl Alcohol</v>
          </cell>
          <cell r="L3453" t="str">
            <v>1999</v>
          </cell>
          <cell r="N3453">
            <v>40982</v>
          </cell>
        </row>
        <row r="3454">
          <cell r="A3454" t="str">
            <v>2440000070</v>
          </cell>
          <cell r="B3454" t="str">
            <v>Nonpoint</v>
          </cell>
          <cell r="C3454" t="str">
            <v>Misc Industrial /All Processes /Isobutyl Alcohol</v>
          </cell>
          <cell r="D3454" t="str">
            <v>Solvent - Industrial Surface Coating &amp; Solvent Use</v>
          </cell>
          <cell r="G3454" t="str">
            <v>Solvent Utilization</v>
          </cell>
          <cell r="H3454" t="str">
            <v>Miscellaneous Industrial</v>
          </cell>
          <cell r="I3454" t="str">
            <v>All Processes</v>
          </cell>
          <cell r="J3454" t="str">
            <v>Isobutyl Alcohol</v>
          </cell>
          <cell r="L3454" t="str">
            <v>1999</v>
          </cell>
          <cell r="N3454">
            <v>40982</v>
          </cell>
        </row>
        <row r="3455">
          <cell r="A3455" t="str">
            <v>2440000100</v>
          </cell>
          <cell r="B3455" t="str">
            <v>Nonpoint</v>
          </cell>
          <cell r="C3455" t="str">
            <v>Misc Industrial /All Processes /Cyclohexanone</v>
          </cell>
          <cell r="D3455" t="str">
            <v>Solvent - Industrial Surface Coating &amp; Solvent Use</v>
          </cell>
          <cell r="G3455" t="str">
            <v>Solvent Utilization</v>
          </cell>
          <cell r="H3455" t="str">
            <v>Miscellaneous Industrial</v>
          </cell>
          <cell r="I3455" t="str">
            <v>All Processes</v>
          </cell>
          <cell r="J3455" t="str">
            <v>Cyclohexanone</v>
          </cell>
          <cell r="L3455" t="str">
            <v>1999</v>
          </cell>
          <cell r="N3455">
            <v>40982</v>
          </cell>
        </row>
        <row r="3456">
          <cell r="A3456" t="str">
            <v>2440000125</v>
          </cell>
          <cell r="B3456" t="str">
            <v>Nonpoint</v>
          </cell>
          <cell r="C3456" t="str">
            <v>Misc Industrial /All Processes /Diethylene Glycol Monobutyl Ether</v>
          </cell>
          <cell r="D3456" t="str">
            <v>Solvent - Industrial Surface Coating &amp; Solvent Use</v>
          </cell>
          <cell r="G3456" t="str">
            <v>Solvent Utilization</v>
          </cell>
          <cell r="H3456" t="str">
            <v>Miscellaneous Industrial</v>
          </cell>
          <cell r="I3456" t="str">
            <v>All Processes</v>
          </cell>
          <cell r="J3456" t="str">
            <v>Diethylene Glycol Monobutyl Ether</v>
          </cell>
          <cell r="L3456" t="str">
            <v>1999</v>
          </cell>
          <cell r="N3456">
            <v>40982</v>
          </cell>
        </row>
        <row r="3457">
          <cell r="A3457" t="str">
            <v>2440000130</v>
          </cell>
          <cell r="B3457" t="str">
            <v>Nonpoint</v>
          </cell>
          <cell r="C3457" t="str">
            <v>Misc Industrial /All Processes /Diethylene Glycol Monoethyl Ether</v>
          </cell>
          <cell r="D3457" t="str">
            <v>Solvent - Industrial Surface Coating &amp; Solvent Use</v>
          </cell>
          <cell r="G3457" t="str">
            <v>Solvent Utilization</v>
          </cell>
          <cell r="H3457" t="str">
            <v>Miscellaneous Industrial</v>
          </cell>
          <cell r="I3457" t="str">
            <v>All Processes</v>
          </cell>
          <cell r="J3457" t="str">
            <v>Diethylene Glycol Monoethyl Ether</v>
          </cell>
          <cell r="L3457" t="str">
            <v>1999</v>
          </cell>
          <cell r="N3457">
            <v>40982</v>
          </cell>
        </row>
        <row r="3458">
          <cell r="A3458" t="str">
            <v>2440000135</v>
          </cell>
          <cell r="B3458" t="str">
            <v>Nonpoint</v>
          </cell>
          <cell r="C3458" t="str">
            <v>Misc Industrial /All Processes /Diethylene Glycol Monomethyl Ether</v>
          </cell>
          <cell r="D3458" t="str">
            <v>Solvent - Industrial Surface Coating &amp; Solvent Use</v>
          </cell>
          <cell r="G3458" t="str">
            <v>Solvent Utilization</v>
          </cell>
          <cell r="H3458" t="str">
            <v>Miscellaneous Industrial</v>
          </cell>
          <cell r="I3458" t="str">
            <v>All Processes</v>
          </cell>
          <cell r="J3458" t="str">
            <v>Diethylene Glycol Monomethyl Ether</v>
          </cell>
          <cell r="L3458" t="str">
            <v>1999</v>
          </cell>
          <cell r="N3458">
            <v>40982</v>
          </cell>
        </row>
        <row r="3459">
          <cell r="A3459" t="str">
            <v>2440000165</v>
          </cell>
          <cell r="B3459" t="str">
            <v>Nonpoint</v>
          </cell>
          <cell r="C3459" t="str">
            <v>Misc Industrial /All Processes /Ethanol</v>
          </cell>
          <cell r="D3459" t="str">
            <v>Solvent - Industrial Surface Coating &amp; Solvent Use</v>
          </cell>
          <cell r="G3459" t="str">
            <v>Solvent Utilization</v>
          </cell>
          <cell r="H3459" t="str">
            <v>Miscellaneous Industrial</v>
          </cell>
          <cell r="I3459" t="str">
            <v>All Processes</v>
          </cell>
          <cell r="J3459" t="str">
            <v>Ethanol</v>
          </cell>
          <cell r="L3459" t="str">
            <v>1999</v>
          </cell>
          <cell r="N3459">
            <v>40982</v>
          </cell>
        </row>
        <row r="3460">
          <cell r="A3460" t="str">
            <v>2440000200</v>
          </cell>
          <cell r="B3460" t="str">
            <v>Nonpoint</v>
          </cell>
          <cell r="C3460" t="str">
            <v>Misc Industrial /All Processes /Ethylene Glycol Monoethyl Ether (2-Ethoxyethanol)</v>
          </cell>
          <cell r="D3460" t="str">
            <v>Solvent - Industrial Surface Coating &amp; Solvent Use</v>
          </cell>
          <cell r="G3460" t="str">
            <v>Solvent Utilization</v>
          </cell>
          <cell r="H3460" t="str">
            <v>Miscellaneous Industrial</v>
          </cell>
          <cell r="I3460" t="str">
            <v>All Processes</v>
          </cell>
          <cell r="J3460" t="str">
            <v>Ethylene Glycol Monoethyl Ether (2-Ethoxyethanol)</v>
          </cell>
          <cell r="L3460" t="str">
            <v>1999</v>
          </cell>
          <cell r="N3460">
            <v>40982</v>
          </cell>
        </row>
        <row r="3461">
          <cell r="A3461" t="str">
            <v>2440000210</v>
          </cell>
          <cell r="B3461" t="str">
            <v>Nonpoint</v>
          </cell>
          <cell r="C3461" t="str">
            <v>Misc Industrial /All Processes /Ethylene Glycol Monomethyl Ether (2-Methoxyethanol)</v>
          </cell>
          <cell r="D3461" t="str">
            <v>Solvent - Industrial Surface Coating &amp; Solvent Use</v>
          </cell>
          <cell r="G3461" t="str">
            <v>Solvent Utilization</v>
          </cell>
          <cell r="H3461" t="str">
            <v>Miscellaneous Industrial</v>
          </cell>
          <cell r="I3461" t="str">
            <v>All Processes</v>
          </cell>
          <cell r="J3461" t="str">
            <v>Ethylene Glycol Monomethyl Ether (2-Methoxyethanol)</v>
          </cell>
          <cell r="L3461" t="str">
            <v>1999</v>
          </cell>
          <cell r="N3461">
            <v>40982</v>
          </cell>
        </row>
        <row r="3462">
          <cell r="A3462" t="str">
            <v>2440000215</v>
          </cell>
          <cell r="B3462" t="str">
            <v>Nonpoint</v>
          </cell>
          <cell r="C3462" t="str">
            <v>Misc Industrial /All Processes /Ethylene Glycol Monobutyl Ether (2-Butoxyethanol)</v>
          </cell>
          <cell r="D3462" t="str">
            <v>Solvent - Industrial Surface Coating &amp; Solvent Use</v>
          </cell>
          <cell r="G3462" t="str">
            <v>Solvent Utilization</v>
          </cell>
          <cell r="H3462" t="str">
            <v>Miscellaneous Industrial</v>
          </cell>
          <cell r="I3462" t="str">
            <v>All Processes</v>
          </cell>
          <cell r="J3462" t="str">
            <v>Ethylene Glycol Monobutyl Ether (2-Butoxyethanol)</v>
          </cell>
          <cell r="L3462" t="str">
            <v>1999</v>
          </cell>
          <cell r="N3462">
            <v>40982</v>
          </cell>
        </row>
        <row r="3463">
          <cell r="A3463" t="str">
            <v>2440000235</v>
          </cell>
          <cell r="B3463" t="str">
            <v>Nonpoint</v>
          </cell>
          <cell r="C3463" t="str">
            <v>Misc Industrial /All Processes /Glycol Ethers: All Types</v>
          </cell>
          <cell r="D3463" t="str">
            <v>Solvent - Industrial Surface Coating &amp; Solvent Use</v>
          </cell>
          <cell r="G3463" t="str">
            <v>Solvent Utilization</v>
          </cell>
          <cell r="H3463" t="str">
            <v>Miscellaneous Industrial</v>
          </cell>
          <cell r="I3463" t="str">
            <v>All Processes</v>
          </cell>
          <cell r="J3463" t="str">
            <v>Glycol Ethers: All Types</v>
          </cell>
          <cell r="L3463" t="str">
            <v>1999</v>
          </cell>
          <cell r="N3463">
            <v>40982</v>
          </cell>
        </row>
        <row r="3464">
          <cell r="A3464" t="str">
            <v>2440000250</v>
          </cell>
          <cell r="B3464" t="str">
            <v>Nonpoint</v>
          </cell>
          <cell r="C3464" t="str">
            <v>Misc Industrial /All Processes /Isopropanol</v>
          </cell>
          <cell r="D3464" t="str">
            <v>Solvent - Industrial Surface Coating &amp; Solvent Use</v>
          </cell>
          <cell r="G3464" t="str">
            <v>Solvent Utilization</v>
          </cell>
          <cell r="H3464" t="str">
            <v>Miscellaneous Industrial</v>
          </cell>
          <cell r="I3464" t="str">
            <v>All Processes</v>
          </cell>
          <cell r="J3464" t="str">
            <v>Isopropanol</v>
          </cell>
          <cell r="L3464" t="str">
            <v>1999</v>
          </cell>
          <cell r="N3464">
            <v>40982</v>
          </cell>
        </row>
        <row r="3465">
          <cell r="A3465" t="str">
            <v>2440000260</v>
          </cell>
          <cell r="B3465" t="str">
            <v>Nonpoint</v>
          </cell>
          <cell r="C3465" t="str">
            <v>Misc Industrial /All Processes /Methanol</v>
          </cell>
          <cell r="D3465" t="str">
            <v>Solvent - Industrial Surface Coating &amp; Solvent Use</v>
          </cell>
          <cell r="G3465" t="str">
            <v>Solvent Utilization</v>
          </cell>
          <cell r="H3465" t="str">
            <v>Miscellaneous Industrial</v>
          </cell>
          <cell r="I3465" t="str">
            <v>All Processes</v>
          </cell>
          <cell r="J3465" t="str">
            <v>Methanol</v>
          </cell>
          <cell r="L3465" t="str">
            <v>1999</v>
          </cell>
          <cell r="N3465">
            <v>40982</v>
          </cell>
        </row>
        <row r="3466">
          <cell r="A3466" t="str">
            <v>2440000275</v>
          </cell>
          <cell r="B3466" t="str">
            <v>Nonpoint</v>
          </cell>
          <cell r="C3466" t="str">
            <v>Misc Industrial /All Processes /Methyl Ethyl Ketone</v>
          </cell>
          <cell r="D3466" t="str">
            <v>Solvent - Industrial Surface Coating &amp; Solvent Use</v>
          </cell>
          <cell r="G3466" t="str">
            <v>Solvent Utilization</v>
          </cell>
          <cell r="H3466" t="str">
            <v>Miscellaneous Industrial</v>
          </cell>
          <cell r="I3466" t="str">
            <v>All Processes</v>
          </cell>
          <cell r="J3466" t="str">
            <v>Methyl Ethyl Ketone</v>
          </cell>
          <cell r="L3466" t="str">
            <v>1999</v>
          </cell>
          <cell r="N3466">
            <v>40982</v>
          </cell>
        </row>
        <row r="3467">
          <cell r="A3467" t="str">
            <v>2440000285</v>
          </cell>
          <cell r="B3467" t="str">
            <v>Nonpoint</v>
          </cell>
          <cell r="C3467" t="str">
            <v>Misc Industrial /All Processes /Methyl Isobutyl Ketone</v>
          </cell>
          <cell r="D3467" t="str">
            <v>Solvent - Industrial Surface Coating &amp; Solvent Use</v>
          </cell>
          <cell r="G3467" t="str">
            <v>Solvent Utilization</v>
          </cell>
          <cell r="H3467" t="str">
            <v>Miscellaneous Industrial</v>
          </cell>
          <cell r="I3467" t="str">
            <v>All Processes</v>
          </cell>
          <cell r="J3467" t="str">
            <v>Methyl Isobutyl Ketone</v>
          </cell>
          <cell r="L3467" t="str">
            <v>1999</v>
          </cell>
          <cell r="N3467">
            <v>40982</v>
          </cell>
        </row>
        <row r="3468">
          <cell r="A3468" t="str">
            <v>2440000300</v>
          </cell>
          <cell r="B3468" t="str">
            <v>Nonpoint</v>
          </cell>
          <cell r="C3468" t="str">
            <v>Misc Industrial /All Processes /Monochlorobenzene</v>
          </cell>
          <cell r="D3468" t="str">
            <v>Solvent - Industrial Surface Coating &amp; Solvent Use</v>
          </cell>
          <cell r="G3468" t="str">
            <v>Solvent Utilization</v>
          </cell>
          <cell r="H3468" t="str">
            <v>Miscellaneous Industrial</v>
          </cell>
          <cell r="I3468" t="str">
            <v>All Processes</v>
          </cell>
          <cell r="J3468" t="str">
            <v>Monochlorobenzene</v>
          </cell>
          <cell r="L3468" t="str">
            <v>1999</v>
          </cell>
          <cell r="N3468">
            <v>40982</v>
          </cell>
        </row>
        <row r="3469">
          <cell r="A3469" t="str">
            <v>2440000330</v>
          </cell>
          <cell r="B3469" t="str">
            <v>Nonpoint</v>
          </cell>
          <cell r="C3469" t="str">
            <v>Misc Industrial /All Processes /o-Dichlorobenzene</v>
          </cell>
          <cell r="D3469" t="str">
            <v>Solvent - Industrial Surface Coating &amp; Solvent Use</v>
          </cell>
          <cell r="G3469" t="str">
            <v>Solvent Utilization</v>
          </cell>
          <cell r="H3469" t="str">
            <v>Miscellaneous Industrial</v>
          </cell>
          <cell r="I3469" t="str">
            <v>All Processes</v>
          </cell>
          <cell r="J3469" t="str">
            <v>o-Dichlorobenzene</v>
          </cell>
          <cell r="L3469" t="str">
            <v>1999</v>
          </cell>
          <cell r="N3469">
            <v>40982</v>
          </cell>
        </row>
        <row r="3470">
          <cell r="A3470" t="str">
            <v>2440000350</v>
          </cell>
          <cell r="B3470" t="str">
            <v>Nonpoint</v>
          </cell>
          <cell r="C3470" t="str">
            <v>Misc Industrial /All Processes /Propylene Glycol</v>
          </cell>
          <cell r="D3470" t="str">
            <v>Solvent - Industrial Surface Coating &amp; Solvent Use</v>
          </cell>
          <cell r="G3470" t="str">
            <v>Solvent Utilization</v>
          </cell>
          <cell r="H3470" t="str">
            <v>Miscellaneous Industrial</v>
          </cell>
          <cell r="I3470" t="str">
            <v>All Processes</v>
          </cell>
          <cell r="J3470" t="str">
            <v>Propylene Glycol</v>
          </cell>
          <cell r="L3470" t="str">
            <v>1999</v>
          </cell>
          <cell r="N3470">
            <v>40982</v>
          </cell>
        </row>
        <row r="3471">
          <cell r="A3471" t="str">
            <v>2440000370</v>
          </cell>
          <cell r="B3471" t="str">
            <v>Nonpoint</v>
          </cell>
          <cell r="C3471" t="str">
            <v>Misc Industrial /All Processes /Special Naphthas</v>
          </cell>
          <cell r="D3471" t="str">
            <v>Solvent - Industrial Surface Coating &amp; Solvent Use</v>
          </cell>
          <cell r="G3471" t="str">
            <v>Solvent Utilization</v>
          </cell>
          <cell r="H3471" t="str">
            <v>Miscellaneous Industrial</v>
          </cell>
          <cell r="I3471" t="str">
            <v>All Processes</v>
          </cell>
          <cell r="J3471" t="str">
            <v>Special Naphthas</v>
          </cell>
          <cell r="L3471" t="str">
            <v>1999</v>
          </cell>
          <cell r="N3471">
            <v>40982</v>
          </cell>
        </row>
        <row r="3472">
          <cell r="A3472" t="str">
            <v>2440000999</v>
          </cell>
          <cell r="B3472" t="str">
            <v>Nonpoint</v>
          </cell>
          <cell r="C3472" t="str">
            <v>Misc Industrial /All Processes /Solvents: NEC</v>
          </cell>
          <cell r="D3472" t="str">
            <v>Solvent - Industrial Surface Coating &amp; Solvent Use</v>
          </cell>
          <cell r="G3472" t="str">
            <v>Solvent Utilization</v>
          </cell>
          <cell r="H3472" t="str">
            <v>Miscellaneous Industrial</v>
          </cell>
          <cell r="I3472" t="str">
            <v>All Processes</v>
          </cell>
          <cell r="J3472" t="str">
            <v>Solvents: NEC</v>
          </cell>
          <cell r="L3472" t="str">
            <v>1999</v>
          </cell>
          <cell r="N3472">
            <v>40982</v>
          </cell>
        </row>
        <row r="3473">
          <cell r="A3473" t="str">
            <v>2440020000</v>
          </cell>
          <cell r="B3473" t="str">
            <v>Nonpoint</v>
          </cell>
          <cell r="C3473" t="str">
            <v>Misc Industrial /Adhesive (Industrial) Application /Total: All Solvent Types</v>
          </cell>
          <cell r="D3473" t="str">
            <v>Solvent - Industrial Surface Coating &amp; Solvent Use</v>
          </cell>
          <cell r="G3473" t="str">
            <v>Solvent Utilization</v>
          </cell>
          <cell r="H3473" t="str">
            <v>Miscellaneous Industrial</v>
          </cell>
          <cell r="I3473" t="str">
            <v>Adhesive (Industrial) Application</v>
          </cell>
          <cell r="J3473" t="str">
            <v>Total: All Solvent Types</v>
          </cell>
          <cell r="N3473">
            <v>40982</v>
          </cell>
        </row>
        <row r="3474">
          <cell r="A3474" t="str">
            <v>2460000000</v>
          </cell>
          <cell r="B3474" t="str">
            <v>Nonpoint</v>
          </cell>
          <cell r="C3474" t="str">
            <v>Misc Non-indus: Consumer &amp; Comm /All Processes /Total: All Solvent Types</v>
          </cell>
          <cell r="D3474" t="str">
            <v>Solvent - Consumer &amp; Commercial Solvent Use</v>
          </cell>
          <cell r="E3474" t="str">
            <v>Consumer/Commercial</v>
          </cell>
          <cell r="F3474" t="str">
            <v>A</v>
          </cell>
          <cell r="G3474" t="str">
            <v>Solvent Utilization</v>
          </cell>
          <cell r="H3474" t="str">
            <v>Miscellaneous Non-industrial: Consumer and Commercial</v>
          </cell>
          <cell r="I3474" t="str">
            <v>All Processes</v>
          </cell>
          <cell r="J3474" t="str">
            <v>Total: All Solvent Types</v>
          </cell>
          <cell r="N3474">
            <v>40982</v>
          </cell>
        </row>
        <row r="3475">
          <cell r="A3475" t="str">
            <v>2460000030</v>
          </cell>
          <cell r="B3475" t="str">
            <v>Nonpoint</v>
          </cell>
          <cell r="C3475" t="str">
            <v>Misc Non-indus: Consumer &amp; Comm /All Processes /Acetone</v>
          </cell>
          <cell r="D3475" t="str">
            <v>Solvent - Consumer &amp; Commercial Solvent Use</v>
          </cell>
          <cell r="G3475" t="str">
            <v>Solvent Utilization</v>
          </cell>
          <cell r="H3475" t="str">
            <v>Miscellaneous Non-industrial: Consumer and Commercial</v>
          </cell>
          <cell r="I3475" t="str">
            <v>All Processes</v>
          </cell>
          <cell r="J3475" t="str">
            <v>Acetone</v>
          </cell>
          <cell r="L3475" t="str">
            <v>1999</v>
          </cell>
          <cell r="N3475">
            <v>40982</v>
          </cell>
        </row>
        <row r="3476">
          <cell r="A3476" t="str">
            <v>2460000055</v>
          </cell>
          <cell r="B3476" t="str">
            <v>Nonpoint</v>
          </cell>
          <cell r="C3476" t="str">
            <v>Misc Non-indus: Consumer &amp; Comm /All Processes /Butyl Acetate</v>
          </cell>
          <cell r="D3476" t="str">
            <v>Solvent - Consumer &amp; Commercial Solvent Use</v>
          </cell>
          <cell r="G3476" t="str">
            <v>Solvent Utilization</v>
          </cell>
          <cell r="H3476" t="str">
            <v>Miscellaneous Non-industrial: Consumer and Commercial</v>
          </cell>
          <cell r="I3476" t="str">
            <v>All Processes</v>
          </cell>
          <cell r="J3476" t="str">
            <v>Butyl Acetate</v>
          </cell>
          <cell r="L3476" t="str">
            <v>1999</v>
          </cell>
          <cell r="N3476">
            <v>40982</v>
          </cell>
        </row>
        <row r="3477">
          <cell r="A3477" t="str">
            <v>2460000060</v>
          </cell>
          <cell r="B3477" t="str">
            <v>Nonpoint</v>
          </cell>
          <cell r="C3477" t="str">
            <v>Misc Non-indus: Consumer &amp; Comm /All Processes /Butyl Alcohols: All Types</v>
          </cell>
          <cell r="D3477" t="str">
            <v>Solvent - Consumer &amp; Commercial Solvent Use</v>
          </cell>
          <cell r="G3477" t="str">
            <v>Solvent Utilization</v>
          </cell>
          <cell r="H3477" t="str">
            <v>Miscellaneous Non-industrial: Consumer and Commercial</v>
          </cell>
          <cell r="I3477" t="str">
            <v>All Processes</v>
          </cell>
          <cell r="J3477" t="str">
            <v>Butyl Alcohols: All Types</v>
          </cell>
          <cell r="L3477" t="str">
            <v>1999</v>
          </cell>
          <cell r="N3477">
            <v>40982</v>
          </cell>
        </row>
        <row r="3478">
          <cell r="A3478" t="str">
            <v>2460000065</v>
          </cell>
          <cell r="B3478" t="str">
            <v>Nonpoint</v>
          </cell>
          <cell r="C3478" t="str">
            <v>Misc Non-indus: Consumer &amp; Comm /All Processes /n-Butyl Alcohol</v>
          </cell>
          <cell r="D3478" t="str">
            <v>Solvent - Consumer &amp; Commercial Solvent Use</v>
          </cell>
          <cell r="G3478" t="str">
            <v>Solvent Utilization</v>
          </cell>
          <cell r="H3478" t="str">
            <v>Miscellaneous Non-industrial: Consumer and Commercial</v>
          </cell>
          <cell r="I3478" t="str">
            <v>All Processes</v>
          </cell>
          <cell r="J3478" t="str">
            <v>n-Butyl Alcohol</v>
          </cell>
          <cell r="L3478" t="str">
            <v>1999</v>
          </cell>
          <cell r="N3478">
            <v>40982</v>
          </cell>
        </row>
        <row r="3479">
          <cell r="A3479" t="str">
            <v>2460000070</v>
          </cell>
          <cell r="B3479" t="str">
            <v>Nonpoint</v>
          </cell>
          <cell r="C3479" t="str">
            <v>Misc Non-indus: Consumer &amp; Comm /All Processes /Isobutyl Alcohol</v>
          </cell>
          <cell r="D3479" t="str">
            <v>Solvent - Consumer &amp; Commercial Solvent Use</v>
          </cell>
          <cell r="G3479" t="str">
            <v>Solvent Utilization</v>
          </cell>
          <cell r="H3479" t="str">
            <v>Miscellaneous Non-industrial: Consumer and Commercial</v>
          </cell>
          <cell r="I3479" t="str">
            <v>All Processes</v>
          </cell>
          <cell r="J3479" t="str">
            <v>Isobutyl Alcohol</v>
          </cell>
          <cell r="L3479" t="str">
            <v>1999</v>
          </cell>
          <cell r="N3479">
            <v>40982</v>
          </cell>
        </row>
        <row r="3480">
          <cell r="A3480" t="str">
            <v>2460000165</v>
          </cell>
          <cell r="B3480" t="str">
            <v>Nonpoint</v>
          </cell>
          <cell r="C3480" t="str">
            <v>Misc Non-indus: Consumer &amp; Comm /All Processes /Ethanol</v>
          </cell>
          <cell r="D3480" t="str">
            <v>Solvent - Consumer &amp; Commercial Solvent Use</v>
          </cell>
          <cell r="G3480" t="str">
            <v>Solvent Utilization</v>
          </cell>
          <cell r="H3480" t="str">
            <v>Miscellaneous Non-industrial: Consumer and Commercial</v>
          </cell>
          <cell r="I3480" t="str">
            <v>All Processes</v>
          </cell>
          <cell r="J3480" t="str">
            <v>Ethanol</v>
          </cell>
          <cell r="L3480" t="str">
            <v>1999</v>
          </cell>
          <cell r="N3480">
            <v>40982</v>
          </cell>
        </row>
        <row r="3481">
          <cell r="A3481" t="str">
            <v>2460000170</v>
          </cell>
          <cell r="B3481" t="str">
            <v>Nonpoint</v>
          </cell>
          <cell r="C3481" t="str">
            <v>Misc Non-indus: Consumer &amp; Comm /All Processes /Ethyl Acetate</v>
          </cell>
          <cell r="D3481" t="str">
            <v>Solvent - Consumer &amp; Commercial Solvent Use</v>
          </cell>
          <cell r="G3481" t="str">
            <v>Solvent Utilization</v>
          </cell>
          <cell r="H3481" t="str">
            <v>Miscellaneous Non-industrial: Consumer and Commercial</v>
          </cell>
          <cell r="I3481" t="str">
            <v>All Processes</v>
          </cell>
          <cell r="J3481" t="str">
            <v>Ethyl Acetate</v>
          </cell>
          <cell r="L3481" t="str">
            <v>1999</v>
          </cell>
          <cell r="N3481">
            <v>40982</v>
          </cell>
        </row>
        <row r="3482">
          <cell r="A3482" t="str">
            <v>2460000185</v>
          </cell>
          <cell r="B3482" t="str">
            <v>Nonpoint</v>
          </cell>
          <cell r="C3482" t="str">
            <v>Misc Non-indus: Consumer &amp; Comm /All Processes /Ethylbenzene</v>
          </cell>
          <cell r="D3482" t="str">
            <v>Solvent - Consumer &amp; Commercial Solvent Use</v>
          </cell>
          <cell r="G3482" t="str">
            <v>Solvent Utilization</v>
          </cell>
          <cell r="H3482" t="str">
            <v>Miscellaneous Non-industrial: Consumer and Commercial</v>
          </cell>
          <cell r="I3482" t="str">
            <v>All Processes</v>
          </cell>
          <cell r="J3482" t="str">
            <v>Ethylbenzene</v>
          </cell>
          <cell r="L3482" t="str">
            <v>1999</v>
          </cell>
          <cell r="N3482">
            <v>40982</v>
          </cell>
        </row>
        <row r="3483">
          <cell r="A3483" t="str">
            <v>2460000250</v>
          </cell>
          <cell r="B3483" t="str">
            <v>Nonpoint</v>
          </cell>
          <cell r="C3483" t="str">
            <v>Misc Non-indus: Consumer &amp; Comm /All Processes /Isopropanol</v>
          </cell>
          <cell r="D3483" t="str">
            <v>Solvent - Consumer &amp; Commercial Solvent Use</v>
          </cell>
          <cell r="G3483" t="str">
            <v>Solvent Utilization</v>
          </cell>
          <cell r="H3483" t="str">
            <v>Miscellaneous Non-industrial: Consumer and Commercial</v>
          </cell>
          <cell r="I3483" t="str">
            <v>All Processes</v>
          </cell>
          <cell r="J3483" t="str">
            <v>Isopropanol</v>
          </cell>
          <cell r="L3483" t="str">
            <v>1999</v>
          </cell>
          <cell r="N3483">
            <v>40982</v>
          </cell>
        </row>
        <row r="3484">
          <cell r="A3484" t="str">
            <v>2460000260</v>
          </cell>
          <cell r="B3484" t="str">
            <v>Nonpoint</v>
          </cell>
          <cell r="C3484" t="str">
            <v>Misc Non-indus: Consumer &amp; Comm /All Processes /Methanol</v>
          </cell>
          <cell r="D3484" t="str">
            <v>Solvent - Consumer &amp; Commercial Solvent Use</v>
          </cell>
          <cell r="G3484" t="str">
            <v>Solvent Utilization</v>
          </cell>
          <cell r="H3484" t="str">
            <v>Miscellaneous Non-industrial: Consumer and Commercial</v>
          </cell>
          <cell r="I3484" t="str">
            <v>All Processes</v>
          </cell>
          <cell r="J3484" t="str">
            <v>Methanol</v>
          </cell>
          <cell r="L3484" t="str">
            <v>1999</v>
          </cell>
          <cell r="N3484">
            <v>40982</v>
          </cell>
        </row>
        <row r="3485">
          <cell r="A3485" t="str">
            <v>2460000285</v>
          </cell>
          <cell r="B3485" t="str">
            <v>Nonpoint</v>
          </cell>
          <cell r="C3485" t="str">
            <v>Misc Non-indus: Consumer &amp; Comm /All Processes /Methyl Isobutyl Ketone</v>
          </cell>
          <cell r="D3485" t="str">
            <v>Solvent - Consumer &amp; Commercial Solvent Use</v>
          </cell>
          <cell r="G3485" t="str">
            <v>Solvent Utilization</v>
          </cell>
          <cell r="H3485" t="str">
            <v>Miscellaneous Non-industrial: Consumer and Commercial</v>
          </cell>
          <cell r="I3485" t="str">
            <v>All Processes</v>
          </cell>
          <cell r="J3485" t="str">
            <v>Methyl Isobutyl Ketone</v>
          </cell>
          <cell r="L3485" t="str">
            <v>1999</v>
          </cell>
          <cell r="N3485">
            <v>40982</v>
          </cell>
        </row>
        <row r="3486">
          <cell r="A3486" t="str">
            <v>2460000300</v>
          </cell>
          <cell r="B3486" t="str">
            <v>Nonpoint</v>
          </cell>
          <cell r="C3486" t="str">
            <v>Misc Non-indus: Consumer &amp; Comm /All Processes /Monochlorobenzene</v>
          </cell>
          <cell r="D3486" t="str">
            <v>Solvent - Consumer &amp; Commercial Solvent Use</v>
          </cell>
          <cell r="G3486" t="str">
            <v>Solvent Utilization</v>
          </cell>
          <cell r="H3486" t="str">
            <v>Miscellaneous Non-industrial: Consumer and Commercial</v>
          </cell>
          <cell r="I3486" t="str">
            <v>All Processes</v>
          </cell>
          <cell r="J3486" t="str">
            <v>Monochlorobenzene</v>
          </cell>
          <cell r="L3486" t="str">
            <v>1999</v>
          </cell>
          <cell r="N3486">
            <v>40982</v>
          </cell>
        </row>
        <row r="3487">
          <cell r="A3487" t="str">
            <v>2460000330</v>
          </cell>
          <cell r="B3487" t="str">
            <v>Nonpoint</v>
          </cell>
          <cell r="C3487" t="str">
            <v>Misc Non-indus: Consumer &amp; Comm /All Processes /o-Dichlorobenzene</v>
          </cell>
          <cell r="D3487" t="str">
            <v>Solvent - Consumer &amp; Commercial Solvent Use</v>
          </cell>
          <cell r="G3487" t="str">
            <v>Solvent Utilization</v>
          </cell>
          <cell r="H3487" t="str">
            <v>Miscellaneous Non-industrial: Consumer and Commercial</v>
          </cell>
          <cell r="I3487" t="str">
            <v>All Processes</v>
          </cell>
          <cell r="J3487" t="str">
            <v>o-Dichlorobenzene</v>
          </cell>
          <cell r="L3487" t="str">
            <v>1999</v>
          </cell>
          <cell r="N3487">
            <v>40982</v>
          </cell>
        </row>
        <row r="3488">
          <cell r="A3488" t="str">
            <v>2460000340</v>
          </cell>
          <cell r="B3488" t="str">
            <v>Nonpoint</v>
          </cell>
          <cell r="C3488" t="str">
            <v>Misc Non-indus: Consumer &amp; Comm /All Processes /p-Dichlorobenzene</v>
          </cell>
          <cell r="D3488" t="str">
            <v>Solvent - Consumer &amp; Commercial Solvent Use</v>
          </cell>
          <cell r="G3488" t="str">
            <v>Solvent Utilization</v>
          </cell>
          <cell r="H3488" t="str">
            <v>Miscellaneous Non-industrial: Consumer and Commercial</v>
          </cell>
          <cell r="I3488" t="str">
            <v>All Processes</v>
          </cell>
          <cell r="J3488" t="str">
            <v>p-Dichlorobenzene</v>
          </cell>
          <cell r="L3488" t="str">
            <v>1999</v>
          </cell>
          <cell r="N3488">
            <v>40982</v>
          </cell>
        </row>
        <row r="3489">
          <cell r="A3489" t="str">
            <v>2460000345</v>
          </cell>
          <cell r="B3489" t="str">
            <v>Nonpoint</v>
          </cell>
          <cell r="C3489" t="str">
            <v>Misc Non-indus: Consumer &amp; Comm /All Processes /Perchloroethylene</v>
          </cell>
          <cell r="D3489" t="str">
            <v>Solvent - Consumer &amp; Commercial Solvent Use</v>
          </cell>
          <cell r="G3489" t="str">
            <v>Solvent Utilization</v>
          </cell>
          <cell r="H3489" t="str">
            <v>Miscellaneous Non-industrial: Consumer and Commercial</v>
          </cell>
          <cell r="I3489" t="str">
            <v>All Processes</v>
          </cell>
          <cell r="J3489" t="str">
            <v>Perchloroethylene</v>
          </cell>
          <cell r="L3489" t="str">
            <v>1999</v>
          </cell>
          <cell r="N3489">
            <v>40982</v>
          </cell>
        </row>
        <row r="3490">
          <cell r="A3490" t="str">
            <v>2460000350</v>
          </cell>
          <cell r="B3490" t="str">
            <v>Nonpoint</v>
          </cell>
          <cell r="C3490" t="str">
            <v>Misc Non-indus: Consumer &amp; Comm /All Processes /Propylene Glycol</v>
          </cell>
          <cell r="D3490" t="str">
            <v>Solvent - Consumer &amp; Commercial Solvent Use</v>
          </cell>
          <cell r="G3490" t="str">
            <v>Solvent Utilization</v>
          </cell>
          <cell r="H3490" t="str">
            <v>Miscellaneous Non-industrial: Consumer and Commercial</v>
          </cell>
          <cell r="I3490" t="str">
            <v>All Processes</v>
          </cell>
          <cell r="J3490" t="str">
            <v>Propylene Glycol</v>
          </cell>
          <cell r="L3490" t="str">
            <v>1999</v>
          </cell>
          <cell r="N3490">
            <v>40982</v>
          </cell>
        </row>
        <row r="3491">
          <cell r="A3491" t="str">
            <v>2460000370</v>
          </cell>
          <cell r="B3491" t="str">
            <v>Nonpoint</v>
          </cell>
          <cell r="C3491" t="str">
            <v>Misc Non-indus: Consumer &amp; Comm /All Processes /Special Naphthas</v>
          </cell>
          <cell r="D3491" t="str">
            <v>Solvent - Consumer &amp; Commercial Solvent Use</v>
          </cell>
          <cell r="G3491" t="str">
            <v>Solvent Utilization</v>
          </cell>
          <cell r="H3491" t="str">
            <v>Miscellaneous Non-industrial: Consumer and Commercial</v>
          </cell>
          <cell r="I3491" t="str">
            <v>All Processes</v>
          </cell>
          <cell r="J3491" t="str">
            <v>Special Naphthas</v>
          </cell>
          <cell r="L3491" t="str">
            <v>1999</v>
          </cell>
          <cell r="N3491">
            <v>40982</v>
          </cell>
        </row>
        <row r="3492">
          <cell r="A3492" t="str">
            <v>2460000385</v>
          </cell>
          <cell r="B3492" t="str">
            <v>Nonpoint</v>
          </cell>
          <cell r="C3492" t="str">
            <v>Misc Non-indus: Consumer &amp; Comm /All Processes /Trichloroethylene</v>
          </cell>
          <cell r="D3492" t="str">
            <v>Solvent - Consumer &amp; Commercial Solvent Use</v>
          </cell>
          <cell r="G3492" t="str">
            <v>Solvent Utilization</v>
          </cell>
          <cell r="H3492" t="str">
            <v>Miscellaneous Non-industrial: Consumer and Commercial</v>
          </cell>
          <cell r="I3492" t="str">
            <v>All Processes</v>
          </cell>
          <cell r="J3492" t="str">
            <v>Trichloroethylene</v>
          </cell>
          <cell r="L3492" t="str">
            <v>1999</v>
          </cell>
          <cell r="N3492">
            <v>40982</v>
          </cell>
        </row>
        <row r="3493">
          <cell r="A3493" t="str">
            <v>2460000999</v>
          </cell>
          <cell r="B3493" t="str">
            <v>Nonpoint</v>
          </cell>
          <cell r="C3493" t="str">
            <v>Misc Non-indus: Consumer &amp; Comm /All Processes /Solvents: NEC</v>
          </cell>
          <cell r="D3493" t="str">
            <v>Solvent - Consumer &amp; Commercial Solvent Use</v>
          </cell>
          <cell r="G3493" t="str">
            <v>Solvent Utilization</v>
          </cell>
          <cell r="H3493" t="str">
            <v>Miscellaneous Non-industrial: Consumer and Commercial</v>
          </cell>
          <cell r="I3493" t="str">
            <v>All Processes</v>
          </cell>
          <cell r="J3493" t="str">
            <v>Solvents: NEC</v>
          </cell>
          <cell r="L3493" t="str">
            <v>1999</v>
          </cell>
          <cell r="N3493">
            <v>40982</v>
          </cell>
        </row>
        <row r="3494">
          <cell r="A3494" t="str">
            <v>2460100000</v>
          </cell>
          <cell r="B3494" t="str">
            <v>Nonpoint</v>
          </cell>
          <cell r="C3494" t="str">
            <v>Misc Non-indus: Consumer &amp; Comm /All Personal Care Products /Total: All Solvent Types</v>
          </cell>
          <cell r="D3494" t="str">
            <v>Solvent - Consumer &amp; Commercial Solvent Use</v>
          </cell>
          <cell r="E3494" t="str">
            <v>Consumer/Commercial</v>
          </cell>
          <cell r="F3494" t="str">
            <v>B1A</v>
          </cell>
          <cell r="G3494" t="str">
            <v>Solvent Utilization</v>
          </cell>
          <cell r="H3494" t="str">
            <v>Miscellaneous Non-industrial: Consumer and Commercial</v>
          </cell>
          <cell r="I3494" t="str">
            <v>All Personal Care Products</v>
          </cell>
          <cell r="J3494" t="str">
            <v>Total: All Solvent Types</v>
          </cell>
          <cell r="N3494">
            <v>40982</v>
          </cell>
        </row>
        <row r="3495">
          <cell r="A3495" t="str">
            <v>2460110000</v>
          </cell>
          <cell r="B3495" t="str">
            <v>Nonpoint</v>
          </cell>
          <cell r="C3495" t="str">
            <v>Misc Non-indus: Consumer &amp; Comm /Personal Care Products: Hair Care Products /Total: All Solvent Types</v>
          </cell>
          <cell r="D3495" t="str">
            <v>Solvent - Consumer &amp; Commercial Solvent Use</v>
          </cell>
          <cell r="E3495" t="str">
            <v>Consumer/Commercial</v>
          </cell>
          <cell r="F3495" t="str">
            <v>B1B</v>
          </cell>
          <cell r="G3495" t="str">
            <v>Solvent Utilization</v>
          </cell>
          <cell r="H3495" t="str">
            <v>Miscellaneous Non-industrial: Consumer and Commercial</v>
          </cell>
          <cell r="I3495" t="str">
            <v>Personal Care Products: Hair Care Products</v>
          </cell>
          <cell r="J3495" t="str">
            <v>Total: All Solvent Types</v>
          </cell>
          <cell r="N3495">
            <v>40982</v>
          </cell>
        </row>
        <row r="3496">
          <cell r="A3496" t="str">
            <v>2460120000</v>
          </cell>
          <cell r="B3496" t="str">
            <v>Nonpoint</v>
          </cell>
          <cell r="C3496" t="str">
            <v>Misc Non-indus: Consumer &amp; Comm /Personal Care Products: Deodorants and Antiperspirants /Total: All Solvent Types</v>
          </cell>
          <cell r="D3496" t="str">
            <v>Solvent - Consumer &amp; Commercial Solvent Use</v>
          </cell>
          <cell r="E3496" t="str">
            <v>Consumer/Commercial</v>
          </cell>
          <cell r="F3496" t="str">
            <v>B1B</v>
          </cell>
          <cell r="G3496" t="str">
            <v>Solvent Utilization</v>
          </cell>
          <cell r="H3496" t="str">
            <v>Miscellaneous Non-industrial: Consumer and Commercial</v>
          </cell>
          <cell r="I3496" t="str">
            <v>Personal Care Products: Deodorants and Antiperspirants</v>
          </cell>
          <cell r="J3496" t="str">
            <v>Total: All Solvent Types</v>
          </cell>
          <cell r="N3496">
            <v>40982</v>
          </cell>
        </row>
        <row r="3497">
          <cell r="A3497" t="str">
            <v>2460130000</v>
          </cell>
          <cell r="B3497" t="str">
            <v>Nonpoint</v>
          </cell>
          <cell r="C3497" t="str">
            <v>Misc Non-indus: Consumer &amp; Comm /Personal Care Products: Fragrance Products /Total: All Solvent Types</v>
          </cell>
          <cell r="D3497" t="str">
            <v>Solvent - Consumer &amp; Commercial Solvent Use</v>
          </cell>
          <cell r="E3497" t="str">
            <v>Consumer/Commercial</v>
          </cell>
          <cell r="F3497" t="str">
            <v>B1B</v>
          </cell>
          <cell r="G3497" t="str">
            <v>Solvent Utilization</v>
          </cell>
          <cell r="H3497" t="str">
            <v>Miscellaneous Non-industrial: Consumer and Commercial</v>
          </cell>
          <cell r="I3497" t="str">
            <v>Personal Care Products: Fragrance Products</v>
          </cell>
          <cell r="J3497" t="str">
            <v>Total: All Solvent Types</v>
          </cell>
          <cell r="N3497">
            <v>40982</v>
          </cell>
        </row>
        <row r="3498">
          <cell r="A3498" t="str">
            <v>2460140000</v>
          </cell>
          <cell r="B3498" t="str">
            <v>Nonpoint</v>
          </cell>
          <cell r="C3498" t="str">
            <v>Misc Non-indus: Consumer &amp; Comm /Personal Care Products: Powders /Total: All Solvent Types</v>
          </cell>
          <cell r="D3498" t="str">
            <v>Solvent - Consumer &amp; Commercial Solvent Use</v>
          </cell>
          <cell r="E3498" t="str">
            <v>Consumer/Commercial</v>
          </cell>
          <cell r="F3498" t="str">
            <v>B1B</v>
          </cell>
          <cell r="G3498" t="str">
            <v>Solvent Utilization</v>
          </cell>
          <cell r="H3498" t="str">
            <v>Miscellaneous Non-industrial: Consumer and Commercial</v>
          </cell>
          <cell r="I3498" t="str">
            <v>Personal Care Products: Powders</v>
          </cell>
          <cell r="J3498" t="str">
            <v>Total: All Solvent Types</v>
          </cell>
          <cell r="N3498">
            <v>40982</v>
          </cell>
        </row>
        <row r="3499">
          <cell r="A3499" t="str">
            <v>2460150000</v>
          </cell>
          <cell r="B3499" t="str">
            <v>Nonpoint</v>
          </cell>
          <cell r="C3499" t="str">
            <v>Misc Non-indus: Consumer &amp; Comm /Personal Care Products: Nail Care Products /Total: All Solvent Types</v>
          </cell>
          <cell r="D3499" t="str">
            <v>Solvent - Consumer &amp; Commercial Solvent Use</v>
          </cell>
          <cell r="E3499" t="str">
            <v>Consumer/Commercial</v>
          </cell>
          <cell r="F3499" t="str">
            <v>B1B</v>
          </cell>
          <cell r="G3499" t="str">
            <v>Solvent Utilization</v>
          </cell>
          <cell r="H3499" t="str">
            <v>Miscellaneous Non-industrial: Consumer and Commercial</v>
          </cell>
          <cell r="I3499" t="str">
            <v>Personal Care Products: Nail Care Products</v>
          </cell>
          <cell r="J3499" t="str">
            <v>Total: All Solvent Types</v>
          </cell>
          <cell r="N3499">
            <v>40982</v>
          </cell>
        </row>
        <row r="3500">
          <cell r="A3500" t="str">
            <v>2460160000</v>
          </cell>
          <cell r="B3500" t="str">
            <v>Nonpoint</v>
          </cell>
          <cell r="C3500" t="str">
            <v>Misc Non-indus: Consumer &amp; Comm /Personal Care Products: Facial and Body Treatments /Total: All Solvent Types</v>
          </cell>
          <cell r="D3500" t="str">
            <v>Solvent - Consumer &amp; Commercial Solvent Use</v>
          </cell>
          <cell r="E3500" t="str">
            <v>Consumer/Commercial</v>
          </cell>
          <cell r="F3500" t="str">
            <v>B1B</v>
          </cell>
          <cell r="G3500" t="str">
            <v>Solvent Utilization</v>
          </cell>
          <cell r="H3500" t="str">
            <v>Miscellaneous Non-industrial: Consumer and Commercial</v>
          </cell>
          <cell r="I3500" t="str">
            <v>Personal Care Products: Facial and Body Treatments</v>
          </cell>
          <cell r="J3500" t="str">
            <v>Total: All Solvent Types</v>
          </cell>
          <cell r="N3500">
            <v>40982</v>
          </cell>
        </row>
        <row r="3501">
          <cell r="A3501" t="str">
            <v>2460170000</v>
          </cell>
          <cell r="B3501" t="str">
            <v>Nonpoint</v>
          </cell>
          <cell r="C3501" t="str">
            <v>Misc Non-indus: Consumer &amp; Comm /Personal Care Products: Oral Care Products /Total: All Solvent Types</v>
          </cell>
          <cell r="D3501" t="str">
            <v>Solvent - Consumer &amp; Commercial Solvent Use</v>
          </cell>
          <cell r="E3501" t="str">
            <v>Consumer/Commercial</v>
          </cell>
          <cell r="F3501" t="str">
            <v>B1B</v>
          </cell>
          <cell r="G3501" t="str">
            <v>Solvent Utilization</v>
          </cell>
          <cell r="H3501" t="str">
            <v>Miscellaneous Non-industrial: Consumer and Commercial</v>
          </cell>
          <cell r="I3501" t="str">
            <v>Personal Care Products: Oral Care Products</v>
          </cell>
          <cell r="J3501" t="str">
            <v>Total: All Solvent Types</v>
          </cell>
          <cell r="N3501">
            <v>40982</v>
          </cell>
        </row>
        <row r="3502">
          <cell r="A3502" t="str">
            <v>2460180000</v>
          </cell>
          <cell r="B3502" t="str">
            <v>Nonpoint</v>
          </cell>
          <cell r="C3502" t="str">
            <v>Misc Non-indus: Consumer &amp; Comm /Personal Care Products: Health Use Products (External Only) /Total: All Solvent Types</v>
          </cell>
          <cell r="D3502" t="str">
            <v>Solvent - Consumer &amp; Commercial Solvent Use</v>
          </cell>
          <cell r="E3502" t="str">
            <v>Consumer/Commercial</v>
          </cell>
          <cell r="F3502" t="str">
            <v>B1B</v>
          </cell>
          <cell r="G3502" t="str">
            <v>Solvent Utilization</v>
          </cell>
          <cell r="H3502" t="str">
            <v>Miscellaneous Non-industrial: Consumer and Commercial</v>
          </cell>
          <cell r="I3502" t="str">
            <v>Personal Care Products: Health Use Products (External Only)</v>
          </cell>
          <cell r="J3502" t="str">
            <v>Total: All Solvent Types</v>
          </cell>
          <cell r="N3502">
            <v>40982</v>
          </cell>
        </row>
        <row r="3503">
          <cell r="A3503" t="str">
            <v>2460190000</v>
          </cell>
          <cell r="B3503" t="str">
            <v>Nonpoint</v>
          </cell>
          <cell r="C3503" t="str">
            <v>Misc Non-indus: Consumer &amp; Comm /Personal Care Products: Misc Personal Care Products /Total: All Solvent Types</v>
          </cell>
          <cell r="D3503" t="str">
            <v>Solvent - Consumer &amp; Commercial Solvent Use</v>
          </cell>
          <cell r="E3503" t="str">
            <v>Consumer/Commercial</v>
          </cell>
          <cell r="F3503" t="str">
            <v>B1B</v>
          </cell>
          <cell r="G3503" t="str">
            <v>Solvent Utilization</v>
          </cell>
          <cell r="H3503" t="str">
            <v>Miscellaneous Non-industrial: Consumer and Commercial</v>
          </cell>
          <cell r="I3503" t="str">
            <v>Personal Care Products: Miscellaneous Personal Care Products</v>
          </cell>
          <cell r="J3503" t="str">
            <v>Total: All Solvent Types</v>
          </cell>
          <cell r="N3503">
            <v>40982</v>
          </cell>
        </row>
        <row r="3504">
          <cell r="A3504" t="str">
            <v>2460200000</v>
          </cell>
          <cell r="B3504" t="str">
            <v>Nonpoint</v>
          </cell>
          <cell r="C3504" t="str">
            <v>Misc Non-indus: Consumer &amp; Comm /All Household Products /Total: All Solvent Types</v>
          </cell>
          <cell r="D3504" t="str">
            <v>Solvent - Consumer &amp; Commercial Solvent Use</v>
          </cell>
          <cell r="E3504" t="str">
            <v>Consumer/Commercial</v>
          </cell>
          <cell r="F3504" t="str">
            <v>B2A</v>
          </cell>
          <cell r="G3504" t="str">
            <v>Solvent Utilization</v>
          </cell>
          <cell r="H3504" t="str">
            <v>Miscellaneous Non-industrial: Consumer and Commercial</v>
          </cell>
          <cell r="I3504" t="str">
            <v>All Household Products</v>
          </cell>
          <cell r="J3504" t="str">
            <v>Total: All Solvent Types</v>
          </cell>
          <cell r="N3504">
            <v>40982</v>
          </cell>
        </row>
        <row r="3505">
          <cell r="A3505" t="str">
            <v>2460210000</v>
          </cell>
          <cell r="B3505" t="str">
            <v>Nonpoint</v>
          </cell>
          <cell r="C3505" t="str">
            <v>Misc Non-indus: Consumer &amp; Comm /Household Products: Hard Surface Cleaners /Total: All Solvent Types</v>
          </cell>
          <cell r="D3505" t="str">
            <v>Solvent - Consumer &amp; Commercial Solvent Use</v>
          </cell>
          <cell r="E3505" t="str">
            <v>Consumer/Commercial</v>
          </cell>
          <cell r="F3505" t="str">
            <v>B2B</v>
          </cell>
          <cell r="G3505" t="str">
            <v>Solvent Utilization</v>
          </cell>
          <cell r="H3505" t="str">
            <v>Miscellaneous Non-industrial: Consumer and Commercial</v>
          </cell>
          <cell r="I3505" t="str">
            <v>Household Products: Hard Surface Cleaners</v>
          </cell>
          <cell r="J3505" t="str">
            <v>Total: All Solvent Types</v>
          </cell>
          <cell r="N3505">
            <v>40982</v>
          </cell>
        </row>
        <row r="3506">
          <cell r="A3506" t="str">
            <v>2460220000</v>
          </cell>
          <cell r="B3506" t="str">
            <v>Nonpoint</v>
          </cell>
          <cell r="C3506" t="str">
            <v>Misc Non-indus: Consumer &amp; Comm /Household Products: Laundry Products /Total: All Solvent Types</v>
          </cell>
          <cell r="D3506" t="str">
            <v>Solvent - Consumer &amp; Commercial Solvent Use</v>
          </cell>
          <cell r="E3506" t="str">
            <v>Consumer/Commercial</v>
          </cell>
          <cell r="F3506" t="str">
            <v>B2B</v>
          </cell>
          <cell r="G3506" t="str">
            <v>Solvent Utilization</v>
          </cell>
          <cell r="H3506" t="str">
            <v>Miscellaneous Non-industrial: Consumer and Commercial</v>
          </cell>
          <cell r="I3506" t="str">
            <v>Household Products: Laundry Products</v>
          </cell>
          <cell r="J3506" t="str">
            <v>Total: All Solvent Types</v>
          </cell>
          <cell r="N3506">
            <v>40982</v>
          </cell>
        </row>
        <row r="3507">
          <cell r="A3507" t="str">
            <v>2460230000</v>
          </cell>
          <cell r="B3507" t="str">
            <v>Nonpoint</v>
          </cell>
          <cell r="C3507" t="str">
            <v>Misc Non-indus: Consumer &amp; Comm /Household Products: Fabric &amp; Carpet Care Products /Total: All Solvent Types</v>
          </cell>
          <cell r="D3507" t="str">
            <v>Solvent - Consumer &amp; Commercial Solvent Use</v>
          </cell>
          <cell r="E3507" t="str">
            <v>Consumer/Commercial</v>
          </cell>
          <cell r="F3507" t="str">
            <v>B2B</v>
          </cell>
          <cell r="G3507" t="str">
            <v>Solvent Utilization</v>
          </cell>
          <cell r="H3507" t="str">
            <v>Miscellaneous Non-industrial: Consumer and Commercial</v>
          </cell>
          <cell r="I3507" t="str">
            <v>Household Products: Fabric and Carpet Care Products</v>
          </cell>
          <cell r="J3507" t="str">
            <v>Total: All Solvent Types</v>
          </cell>
          <cell r="N3507">
            <v>40982</v>
          </cell>
        </row>
        <row r="3508">
          <cell r="A3508" t="str">
            <v>2460240000</v>
          </cell>
          <cell r="B3508" t="str">
            <v>Nonpoint</v>
          </cell>
          <cell r="C3508" t="str">
            <v>Misc Non-indus: Consumer &amp; Comm /Household Products: Dishwashing Products /Total: All Solvent Types</v>
          </cell>
          <cell r="D3508" t="str">
            <v>Solvent - Consumer &amp; Commercial Solvent Use</v>
          </cell>
          <cell r="E3508" t="str">
            <v>Consumer/Commercial</v>
          </cell>
          <cell r="F3508" t="str">
            <v>B2B</v>
          </cell>
          <cell r="G3508" t="str">
            <v>Solvent Utilization</v>
          </cell>
          <cell r="H3508" t="str">
            <v>Miscellaneous Non-industrial: Consumer and Commercial</v>
          </cell>
          <cell r="I3508" t="str">
            <v>Household Products: Dishwashing Products</v>
          </cell>
          <cell r="J3508" t="str">
            <v>Total: All Solvent Types</v>
          </cell>
          <cell r="N3508">
            <v>40982</v>
          </cell>
        </row>
        <row r="3509">
          <cell r="A3509" t="str">
            <v>2460250000</v>
          </cell>
          <cell r="B3509" t="str">
            <v>Nonpoint</v>
          </cell>
          <cell r="C3509" t="str">
            <v>Misc Non-indus: Consumer &amp; Comm /Household Products: Waxes &amp; Polishes /Total: All Solvent Types</v>
          </cell>
          <cell r="D3509" t="str">
            <v>Solvent - Consumer &amp; Commercial Solvent Use</v>
          </cell>
          <cell r="E3509" t="str">
            <v>Consumer/Commercial</v>
          </cell>
          <cell r="F3509" t="str">
            <v>B2B</v>
          </cell>
          <cell r="G3509" t="str">
            <v>Solvent Utilization</v>
          </cell>
          <cell r="H3509" t="str">
            <v>Miscellaneous Non-industrial: Consumer and Commercial</v>
          </cell>
          <cell r="I3509" t="str">
            <v>Household Products: Waxes and Polishes</v>
          </cell>
          <cell r="J3509" t="str">
            <v>Total: All Solvent Types</v>
          </cell>
          <cell r="N3509">
            <v>40982</v>
          </cell>
        </row>
        <row r="3510">
          <cell r="A3510" t="str">
            <v>2460260000</v>
          </cell>
          <cell r="B3510" t="str">
            <v>Nonpoint</v>
          </cell>
          <cell r="C3510" t="str">
            <v>Misc Non-indus: Consumer &amp; Comm /Household Products: Air Fresheners /Total: All Solvent Types</v>
          </cell>
          <cell r="D3510" t="str">
            <v>Solvent - Consumer &amp; Commercial Solvent Use</v>
          </cell>
          <cell r="E3510" t="str">
            <v>Consumer/Commercial</v>
          </cell>
          <cell r="F3510" t="str">
            <v>B2B</v>
          </cell>
          <cell r="G3510" t="str">
            <v>Solvent Utilization</v>
          </cell>
          <cell r="H3510" t="str">
            <v>Miscellaneous Non-industrial: Consumer and Commercial</v>
          </cell>
          <cell r="I3510" t="str">
            <v>Household Products: Air Fresheners</v>
          </cell>
          <cell r="J3510" t="str">
            <v>Total: All Solvent Types</v>
          </cell>
          <cell r="N3510">
            <v>40982</v>
          </cell>
        </row>
        <row r="3511">
          <cell r="A3511" t="str">
            <v>2460270000</v>
          </cell>
          <cell r="B3511" t="str">
            <v>Nonpoint</v>
          </cell>
          <cell r="C3511" t="str">
            <v>Misc Non-indus: Consumer &amp; Comm /Household Products: Shoe &amp; Leather Care Products /Total: All Solvent Types</v>
          </cell>
          <cell r="D3511" t="str">
            <v>Solvent - Consumer &amp; Commercial Solvent Use</v>
          </cell>
          <cell r="E3511" t="str">
            <v>Consumer/Commercial</v>
          </cell>
          <cell r="F3511" t="str">
            <v>B2B</v>
          </cell>
          <cell r="G3511" t="str">
            <v>Solvent Utilization</v>
          </cell>
          <cell r="H3511" t="str">
            <v>Miscellaneous Non-industrial: Consumer and Commercial</v>
          </cell>
          <cell r="I3511" t="str">
            <v>Household Products: Shoe and Leather Care Products</v>
          </cell>
          <cell r="J3511" t="str">
            <v>Total: All Solvent Types</v>
          </cell>
          <cell r="N3511">
            <v>40982</v>
          </cell>
        </row>
        <row r="3512">
          <cell r="A3512" t="str">
            <v>2460290000</v>
          </cell>
          <cell r="B3512" t="str">
            <v>Nonpoint</v>
          </cell>
          <cell r="C3512" t="str">
            <v>Misc Non-indus: Consumer &amp; Comm /Misc Household Products /Total: All Solvent Types</v>
          </cell>
          <cell r="D3512" t="str">
            <v>Solvent - Consumer &amp; Commercial Solvent Use</v>
          </cell>
          <cell r="E3512" t="str">
            <v>Consumer/Commercial</v>
          </cell>
          <cell r="F3512" t="str">
            <v>B2B</v>
          </cell>
          <cell r="G3512" t="str">
            <v>Solvent Utilization</v>
          </cell>
          <cell r="H3512" t="str">
            <v>Miscellaneous Non-industrial: Consumer and Commercial</v>
          </cell>
          <cell r="I3512" t="str">
            <v>Household Products: Miscellaneous Household Products</v>
          </cell>
          <cell r="J3512" t="str">
            <v>Total: All Solvent Types</v>
          </cell>
          <cell r="N3512">
            <v>40982</v>
          </cell>
        </row>
        <row r="3513">
          <cell r="A3513" t="str">
            <v>2460400000</v>
          </cell>
          <cell r="B3513" t="str">
            <v>Nonpoint</v>
          </cell>
          <cell r="C3513" t="str">
            <v>Misc Non-indus: Consumer &amp; Comm /All Auto Aftermarket Products /Total: All Solvent Types</v>
          </cell>
          <cell r="D3513" t="str">
            <v>Solvent - Consumer &amp; Commercial Solvent Use</v>
          </cell>
          <cell r="E3513" t="str">
            <v>Consumer/Commercial</v>
          </cell>
          <cell r="F3513" t="str">
            <v>B3A</v>
          </cell>
          <cell r="G3513" t="str">
            <v>Solvent Utilization</v>
          </cell>
          <cell r="H3513" t="str">
            <v>Miscellaneous Non-industrial: Consumer and Commercial</v>
          </cell>
          <cell r="I3513" t="str">
            <v>All Automotive Aftermarket Products</v>
          </cell>
          <cell r="J3513" t="str">
            <v>Total: All Solvent Types</v>
          </cell>
          <cell r="N3513">
            <v>40982</v>
          </cell>
        </row>
        <row r="3514">
          <cell r="A3514" t="str">
            <v>2460410000</v>
          </cell>
          <cell r="B3514" t="str">
            <v>Nonpoint</v>
          </cell>
          <cell r="C3514" t="str">
            <v>Misc Non-indus: Consumer &amp; Comm /Auto Aftermarket Products: Detailing Products /Total: All Solvent Types</v>
          </cell>
          <cell r="D3514" t="str">
            <v>Solvent - Consumer &amp; Commercial Solvent Use</v>
          </cell>
          <cell r="E3514" t="str">
            <v>Consumer/Commercial</v>
          </cell>
          <cell r="F3514" t="str">
            <v>B3B</v>
          </cell>
          <cell r="G3514" t="str">
            <v>Solvent Utilization</v>
          </cell>
          <cell r="H3514" t="str">
            <v>Miscellaneous Non-industrial: Consumer and Commercial</v>
          </cell>
          <cell r="I3514" t="str">
            <v>Automotive Aftermarket Products: Detailing Products</v>
          </cell>
          <cell r="J3514" t="str">
            <v>Total: All Solvent Types</v>
          </cell>
          <cell r="N3514">
            <v>40982</v>
          </cell>
        </row>
        <row r="3515">
          <cell r="A3515" t="str">
            <v>2460420000</v>
          </cell>
          <cell r="B3515" t="str">
            <v>Nonpoint</v>
          </cell>
          <cell r="C3515" t="str">
            <v>Misc Non-indus: Consumer &amp; Comm /Auto Aftermarket Products: Maint &amp; Repair Products /Total: All Solvent Types</v>
          </cell>
          <cell r="D3515" t="str">
            <v>Solvent - Consumer &amp; Commercial Solvent Use</v>
          </cell>
          <cell r="E3515" t="str">
            <v>Consumer/Commercial</v>
          </cell>
          <cell r="F3515" t="str">
            <v>B3B</v>
          </cell>
          <cell r="G3515" t="str">
            <v>Solvent Utilization</v>
          </cell>
          <cell r="H3515" t="str">
            <v>Miscellaneous Non-industrial: Consumer and Commercial</v>
          </cell>
          <cell r="I3515" t="str">
            <v>Automotive Aftermarket Products: Maintenance and Repair Products</v>
          </cell>
          <cell r="J3515" t="str">
            <v>Total: All Solvent Types</v>
          </cell>
          <cell r="N3515">
            <v>40982</v>
          </cell>
        </row>
        <row r="3516">
          <cell r="A3516" t="str">
            <v>2460500000</v>
          </cell>
          <cell r="B3516" t="str">
            <v>Nonpoint</v>
          </cell>
          <cell r="C3516" t="str">
            <v>Misc Non-indus: Consumer &amp; Comm /All Coatings &amp; Related Products /Total: All Solvent Types</v>
          </cell>
          <cell r="D3516" t="str">
            <v>Solvent - Consumer &amp; Commercial Solvent Use</v>
          </cell>
          <cell r="E3516" t="str">
            <v>Consumer/Commercial</v>
          </cell>
          <cell r="F3516" t="str">
            <v>B4A</v>
          </cell>
          <cell r="G3516" t="str">
            <v>Solvent Utilization</v>
          </cell>
          <cell r="H3516" t="str">
            <v>Miscellaneous Non-industrial: Consumer and Commercial</v>
          </cell>
          <cell r="I3516" t="str">
            <v>All Coatings and Related Products</v>
          </cell>
          <cell r="J3516" t="str">
            <v>Total: All Solvent Types</v>
          </cell>
          <cell r="N3516">
            <v>40982</v>
          </cell>
        </row>
        <row r="3517">
          <cell r="A3517" t="str">
            <v>2460510000</v>
          </cell>
          <cell r="B3517" t="str">
            <v>Nonpoint</v>
          </cell>
          <cell r="C3517" t="str">
            <v>Misc Non-indus: Consumer &amp; Comm /Coatings &amp; Related Products: Aerosol Spray Paints /Total: All Solvent Types</v>
          </cell>
          <cell r="D3517" t="str">
            <v>Solvent - Consumer &amp; Commercial Solvent Use</v>
          </cell>
          <cell r="E3517" t="str">
            <v>Consumer/Commercial</v>
          </cell>
          <cell r="F3517" t="str">
            <v>B4B</v>
          </cell>
          <cell r="G3517" t="str">
            <v>Solvent Utilization</v>
          </cell>
          <cell r="H3517" t="str">
            <v>Miscellaneous Non-industrial: Consumer and Commercial</v>
          </cell>
          <cell r="I3517" t="str">
            <v>Coatings and Related Products: Aerosol Spray Paints</v>
          </cell>
          <cell r="J3517" t="str">
            <v>Total: All Solvent Types</v>
          </cell>
          <cell r="N3517">
            <v>40982</v>
          </cell>
        </row>
        <row r="3518">
          <cell r="A3518" t="str">
            <v>2460520000</v>
          </cell>
          <cell r="B3518" t="str">
            <v>Nonpoint</v>
          </cell>
          <cell r="C3518" t="str">
            <v>Misc Non-indus: Consumer &amp; Comm /Coatings &amp; Related Products: Coating Related Products /Total: All Solvent Types</v>
          </cell>
          <cell r="D3518" t="str">
            <v>Solvent - Consumer &amp; Commercial Solvent Use</v>
          </cell>
          <cell r="E3518" t="str">
            <v>Consumer/Commercial</v>
          </cell>
          <cell r="F3518" t="str">
            <v>B4B</v>
          </cell>
          <cell r="G3518" t="str">
            <v>Solvent Utilization</v>
          </cell>
          <cell r="H3518" t="str">
            <v>Miscellaneous Non-industrial: Consumer and Commercial</v>
          </cell>
          <cell r="I3518" t="str">
            <v>Coatings and Related Products: Coating Related Products</v>
          </cell>
          <cell r="J3518" t="str">
            <v>Total: All Solvent Types</v>
          </cell>
          <cell r="N3518">
            <v>40982</v>
          </cell>
        </row>
        <row r="3519">
          <cell r="A3519" t="str">
            <v>2460600000</v>
          </cell>
          <cell r="B3519" t="str">
            <v>Nonpoint</v>
          </cell>
          <cell r="C3519" t="str">
            <v>Misc Non-indus: Consumer &amp; Comm /All Adhesives &amp; Sealants /Total: All Solvent Types</v>
          </cell>
          <cell r="D3519" t="str">
            <v>Solvent - Consumer &amp; Commercial Solvent Use</v>
          </cell>
          <cell r="E3519" t="str">
            <v>Consumer/Commercial</v>
          </cell>
          <cell r="F3519" t="str">
            <v>B5A</v>
          </cell>
          <cell r="G3519" t="str">
            <v>Solvent Utilization</v>
          </cell>
          <cell r="H3519" t="str">
            <v>Miscellaneous Non-industrial: Consumer and Commercial</v>
          </cell>
          <cell r="I3519" t="str">
            <v>All Adhesives and Sealants</v>
          </cell>
          <cell r="J3519" t="str">
            <v>Total: All Solvent Types</v>
          </cell>
          <cell r="N3519">
            <v>40982</v>
          </cell>
        </row>
        <row r="3520">
          <cell r="A3520" t="str">
            <v>2460610000</v>
          </cell>
          <cell r="B3520" t="str">
            <v>Nonpoint</v>
          </cell>
          <cell r="C3520" t="str">
            <v>Misc Non-indus: Consumer &amp; Comm /Adhesives &amp; Sealants: Adhesives /Total: All Solvent Types</v>
          </cell>
          <cell r="D3520" t="str">
            <v>Solvent - Consumer &amp; Commercial Solvent Use</v>
          </cell>
          <cell r="E3520" t="str">
            <v>Consumer/Commercial</v>
          </cell>
          <cell r="F3520" t="str">
            <v>B5B</v>
          </cell>
          <cell r="G3520" t="str">
            <v>Solvent Utilization</v>
          </cell>
          <cell r="H3520" t="str">
            <v>Miscellaneous Non-industrial: Consumer and Commercial</v>
          </cell>
          <cell r="I3520" t="str">
            <v>Adhesives and Sealants: Adhesives</v>
          </cell>
          <cell r="J3520" t="str">
            <v>Total: All Solvent Types</v>
          </cell>
          <cell r="N3520">
            <v>40982</v>
          </cell>
        </row>
        <row r="3521">
          <cell r="A3521" t="str">
            <v>2460620000</v>
          </cell>
          <cell r="B3521" t="str">
            <v>Nonpoint</v>
          </cell>
          <cell r="C3521" t="str">
            <v>Misc Non-indus: Consumer &amp; Comm /Adhesives &amp; Sealants: Sealants /Total: All Solvent Types</v>
          </cell>
          <cell r="D3521" t="str">
            <v>Solvent - Consumer &amp; Commercial Solvent Use</v>
          </cell>
          <cell r="E3521" t="str">
            <v>Consumer/Commercial</v>
          </cell>
          <cell r="F3521" t="str">
            <v>B5B</v>
          </cell>
          <cell r="G3521" t="str">
            <v>Solvent Utilization</v>
          </cell>
          <cell r="H3521" t="str">
            <v>Miscellaneous Non-industrial: Consumer and Commercial</v>
          </cell>
          <cell r="I3521" t="str">
            <v>Adhesives and Sealants: Sealants</v>
          </cell>
          <cell r="J3521" t="str">
            <v>Total: All Solvent Types</v>
          </cell>
          <cell r="N3521">
            <v>40982</v>
          </cell>
        </row>
        <row r="3522">
          <cell r="A3522" t="str">
            <v>2460800000</v>
          </cell>
          <cell r="B3522" t="str">
            <v>Nonpoint</v>
          </cell>
          <cell r="C3522" t="str">
            <v>Misc Non-indus: Consumer &amp; Comm /All FIFRA Related Products /Total: All Solvent Types</v>
          </cell>
          <cell r="D3522" t="str">
            <v>Solvent - Consumer &amp; Commercial Solvent Use</v>
          </cell>
          <cell r="E3522" t="str">
            <v>Consumer/Commercial</v>
          </cell>
          <cell r="F3522" t="str">
            <v>B6A</v>
          </cell>
          <cell r="G3522" t="str">
            <v>Solvent Utilization</v>
          </cell>
          <cell r="H3522" t="str">
            <v>Miscellaneous Non-industrial: Consumer and Commercial</v>
          </cell>
          <cell r="I3522" t="str">
            <v>All FIFRA Related Products</v>
          </cell>
          <cell r="J3522" t="str">
            <v>Total: All Solvent Types</v>
          </cell>
          <cell r="N3522">
            <v>40982</v>
          </cell>
        </row>
        <row r="3523">
          <cell r="A3523" t="str">
            <v>2460810000</v>
          </cell>
          <cell r="B3523" t="str">
            <v>Nonpoint</v>
          </cell>
          <cell r="C3523" t="str">
            <v>Misc Non-indus: Consumer &amp; Comm /FIFRA Related Products: Insecticides /Total: All Solvent Types</v>
          </cell>
          <cell r="D3523" t="str">
            <v>Solvent - Consumer &amp; Commercial Solvent Use</v>
          </cell>
          <cell r="E3523" t="str">
            <v>Consumer/Commercial</v>
          </cell>
          <cell r="F3523" t="str">
            <v>B6B</v>
          </cell>
          <cell r="G3523" t="str">
            <v>Solvent Utilization</v>
          </cell>
          <cell r="H3523" t="str">
            <v>Miscellaneous Non-industrial: Consumer and Commercial</v>
          </cell>
          <cell r="I3523" t="str">
            <v>FIFRA Related Products: Insecticides</v>
          </cell>
          <cell r="J3523" t="str">
            <v>Total: All Solvent Types</v>
          </cell>
          <cell r="N3523">
            <v>40982</v>
          </cell>
        </row>
        <row r="3524">
          <cell r="A3524" t="str">
            <v>2460820000</v>
          </cell>
          <cell r="B3524" t="str">
            <v>Nonpoint</v>
          </cell>
          <cell r="C3524" t="str">
            <v>Misc Non-indus: Consumer &amp; Comm /FIFRA Related Products: Fungicides &amp; Nematicides /Total: All Solvent Types</v>
          </cell>
          <cell r="D3524" t="str">
            <v>Solvent - Consumer &amp; Commercial Solvent Use</v>
          </cell>
          <cell r="E3524" t="str">
            <v>Consumer/Commercial</v>
          </cell>
          <cell r="F3524" t="str">
            <v>B6B</v>
          </cell>
          <cell r="G3524" t="str">
            <v>Solvent Utilization</v>
          </cell>
          <cell r="H3524" t="str">
            <v>Miscellaneous Non-industrial: Consumer and Commercial</v>
          </cell>
          <cell r="I3524" t="str">
            <v>FIFRA Related Products: Fungicides and Nematicides</v>
          </cell>
          <cell r="J3524" t="str">
            <v>Total: All Solvent Types</v>
          </cell>
          <cell r="N3524">
            <v>40982</v>
          </cell>
        </row>
        <row r="3525">
          <cell r="A3525" t="str">
            <v>2460830000</v>
          </cell>
          <cell r="B3525" t="str">
            <v>Nonpoint</v>
          </cell>
          <cell r="C3525" t="str">
            <v>Misc Non-indus: Consumer &amp; Comm /FIFRA Related Products: Herbicides /Total: All Solvent Types</v>
          </cell>
          <cell r="D3525" t="str">
            <v>Solvent - Consumer &amp; Commercial Solvent Use</v>
          </cell>
          <cell r="E3525" t="str">
            <v>Consumer/Commercial</v>
          </cell>
          <cell r="F3525" t="str">
            <v>B6B</v>
          </cell>
          <cell r="G3525" t="str">
            <v>Solvent Utilization</v>
          </cell>
          <cell r="H3525" t="str">
            <v>Miscellaneous Non-industrial: Consumer and Commercial</v>
          </cell>
          <cell r="I3525" t="str">
            <v>FIFRA Related Products: Herbicides</v>
          </cell>
          <cell r="J3525" t="str">
            <v>Total: All Solvent Types</v>
          </cell>
          <cell r="N3525">
            <v>40982</v>
          </cell>
        </row>
        <row r="3526">
          <cell r="A3526" t="str">
            <v>2460840000</v>
          </cell>
          <cell r="B3526" t="str">
            <v>Nonpoint</v>
          </cell>
          <cell r="C3526" t="str">
            <v>Misc Non-indus: Consumer &amp; Comm /FIFRA Related Products: Antimicrobial Agents /Total: All Solvent Types</v>
          </cell>
          <cell r="D3526" t="str">
            <v>Solvent - Consumer &amp; Commercial Solvent Use</v>
          </cell>
          <cell r="E3526" t="str">
            <v>Consumer/Commercial</v>
          </cell>
          <cell r="F3526" t="str">
            <v>B6B</v>
          </cell>
          <cell r="G3526" t="str">
            <v>Solvent Utilization</v>
          </cell>
          <cell r="H3526" t="str">
            <v>Miscellaneous Non-industrial: Consumer and Commercial</v>
          </cell>
          <cell r="I3526" t="str">
            <v>FIFRA Related Products: Antimicrobial Agents</v>
          </cell>
          <cell r="J3526" t="str">
            <v>Total: All Solvent Types</v>
          </cell>
          <cell r="N3526">
            <v>40982</v>
          </cell>
        </row>
        <row r="3527">
          <cell r="A3527" t="str">
            <v>2460890000</v>
          </cell>
          <cell r="B3527" t="str">
            <v>Nonpoint</v>
          </cell>
          <cell r="C3527" t="str">
            <v>Misc Non-indus: Consumer &amp; Comm /FIFRA Related Products: Other FIFRA Related Products /Total: All Solvent Types</v>
          </cell>
          <cell r="D3527" t="str">
            <v>Solvent - Consumer &amp; Commercial Solvent Use</v>
          </cell>
          <cell r="E3527" t="str">
            <v>Consumer/Commercial</v>
          </cell>
          <cell r="F3527" t="str">
            <v>B6B</v>
          </cell>
          <cell r="G3527" t="str">
            <v>Solvent Utilization</v>
          </cell>
          <cell r="H3527" t="str">
            <v>Miscellaneous Non-industrial: Consumer and Commercial</v>
          </cell>
          <cell r="I3527" t="str">
            <v>FIFRA Related Products: Other FIFRA Related Products</v>
          </cell>
          <cell r="J3527" t="str">
            <v>Total: All Solvent Types</v>
          </cell>
          <cell r="N3527">
            <v>40982</v>
          </cell>
        </row>
        <row r="3528">
          <cell r="A3528" t="str">
            <v>2460900000</v>
          </cell>
          <cell r="B3528" t="str">
            <v>Nonpoint</v>
          </cell>
          <cell r="C3528" t="str">
            <v>Misc Non-indus: Consumer &amp; Comm /Misc Products (Not Otherwise Covered) /Total: All Solvent Types</v>
          </cell>
          <cell r="D3528" t="str">
            <v>Solvent - Consumer &amp; Commercial Solvent Use</v>
          </cell>
          <cell r="E3528" t="str">
            <v>Consumer/Commercial</v>
          </cell>
          <cell r="F3528" t="str">
            <v>B7A</v>
          </cell>
          <cell r="G3528" t="str">
            <v>Solvent Utilization</v>
          </cell>
          <cell r="H3528" t="str">
            <v>Miscellaneous Non-industrial: Consumer and Commercial</v>
          </cell>
          <cell r="I3528" t="str">
            <v>Miscellaneous Products (Not Otherwise Covered)</v>
          </cell>
          <cell r="J3528" t="str">
            <v>Total: All Solvent Types</v>
          </cell>
          <cell r="N3528">
            <v>40982</v>
          </cell>
        </row>
        <row r="3529">
          <cell r="A3529" t="str">
            <v>2460910000</v>
          </cell>
          <cell r="B3529" t="str">
            <v>Nonpoint</v>
          </cell>
          <cell r="C3529" t="str">
            <v>Misc Non-indus: Consumer &amp; Comm /Misc Products: Arts &amp; Crafts Supplies /Total: All Solvent Types</v>
          </cell>
          <cell r="D3529" t="str">
            <v>Solvent - Consumer &amp; Commercial Solvent Use</v>
          </cell>
          <cell r="E3529" t="str">
            <v>Consumer/Commercial</v>
          </cell>
          <cell r="F3529" t="str">
            <v>B7B</v>
          </cell>
          <cell r="G3529" t="str">
            <v>Solvent Utilization</v>
          </cell>
          <cell r="H3529" t="str">
            <v>Miscellaneous Non-industrial: Consumer and Commercial</v>
          </cell>
          <cell r="I3529" t="str">
            <v>Miscellaneous Products: Arts and Crafts Supplies</v>
          </cell>
          <cell r="J3529" t="str">
            <v>Total: All Solvent Types</v>
          </cell>
          <cell r="N3529">
            <v>40982</v>
          </cell>
        </row>
        <row r="3530">
          <cell r="A3530" t="str">
            <v>2460920000</v>
          </cell>
          <cell r="B3530" t="str">
            <v>Nonpoint</v>
          </cell>
          <cell r="C3530" t="str">
            <v>Misc Non-indus: Consumer &amp; Comm /Misc Products: Non-Pesticidal Veterinary &amp; Pet Products /Total: All Solvent Types</v>
          </cell>
          <cell r="D3530" t="str">
            <v>Solvent - Consumer &amp; Commercial Solvent Use</v>
          </cell>
          <cell r="E3530" t="str">
            <v>Consumer/Commercial</v>
          </cell>
          <cell r="F3530" t="str">
            <v>B7B</v>
          </cell>
          <cell r="G3530" t="str">
            <v>Solvent Utilization</v>
          </cell>
          <cell r="H3530" t="str">
            <v>Miscellaneous Non-industrial: Consumer and Commercial</v>
          </cell>
          <cell r="I3530" t="str">
            <v>Miscellaneous Products: Non-Pesticidal Veterinary and Pet Products</v>
          </cell>
          <cell r="J3530" t="str">
            <v>Total: All Solvent Types</v>
          </cell>
          <cell r="N3530">
            <v>40982</v>
          </cell>
        </row>
        <row r="3531">
          <cell r="A3531" t="str">
            <v>2460930000</v>
          </cell>
          <cell r="B3531" t="str">
            <v>Nonpoint</v>
          </cell>
          <cell r="C3531" t="str">
            <v>Misc Non-indus: Consumer &amp; Comm /Misc Products: Pressurized Food Products /Total: All Solvent Types</v>
          </cell>
          <cell r="D3531" t="str">
            <v>Solvent - Consumer &amp; Commercial Solvent Use</v>
          </cell>
          <cell r="E3531" t="str">
            <v>Consumer/Commercial</v>
          </cell>
          <cell r="F3531" t="str">
            <v>B7B</v>
          </cell>
          <cell r="G3531" t="str">
            <v>Solvent Utilization</v>
          </cell>
          <cell r="H3531" t="str">
            <v>Miscellaneous Non-industrial: Consumer and Commercial</v>
          </cell>
          <cell r="I3531" t="str">
            <v>Miscellaneous Products: Pressurized Food Products</v>
          </cell>
          <cell r="J3531" t="str">
            <v>Total: All Solvent Types</v>
          </cell>
          <cell r="N3531">
            <v>40982</v>
          </cell>
        </row>
        <row r="3532">
          <cell r="A3532" t="str">
            <v>2460940000</v>
          </cell>
          <cell r="B3532" t="str">
            <v>Nonpoint</v>
          </cell>
          <cell r="C3532" t="str">
            <v>Misc Non-indus: Consumer &amp; Comm /Misc Products: Office Supplies /Total: All Solvent Types</v>
          </cell>
          <cell r="D3532" t="str">
            <v>Solvent - Consumer &amp; Commercial Solvent Use</v>
          </cell>
          <cell r="E3532" t="str">
            <v>Consumer/Commercial</v>
          </cell>
          <cell r="F3532" t="str">
            <v>B7B</v>
          </cell>
          <cell r="G3532" t="str">
            <v>Solvent Utilization</v>
          </cell>
          <cell r="H3532" t="str">
            <v>Miscellaneous Non-industrial: Consumer and Commercial</v>
          </cell>
          <cell r="I3532" t="str">
            <v>Miscellaneous Products: Office Supplies</v>
          </cell>
          <cell r="J3532" t="str">
            <v>Total: All Solvent Types</v>
          </cell>
          <cell r="N3532">
            <v>40982</v>
          </cell>
        </row>
        <row r="3533">
          <cell r="A3533" t="str">
            <v>2461000000</v>
          </cell>
          <cell r="B3533" t="str">
            <v>Nonpoint</v>
          </cell>
          <cell r="C3533" t="str">
            <v>Misc Non-industrial: Commercial /All Processes /Total: All Solvent Types</v>
          </cell>
          <cell r="D3533" t="str">
            <v>Solvent - Consumer &amp; Commercial Solvent Use</v>
          </cell>
          <cell r="E3533" t="str">
            <v>Commercial</v>
          </cell>
          <cell r="F3533" t="str">
            <v>A</v>
          </cell>
          <cell r="G3533" t="str">
            <v>Solvent Utilization</v>
          </cell>
          <cell r="H3533" t="str">
            <v>Miscellaneous Non-industrial: Commercial</v>
          </cell>
          <cell r="I3533" t="str">
            <v>All Processes</v>
          </cell>
          <cell r="J3533" t="str">
            <v>Total: All Solvent Types</v>
          </cell>
          <cell r="N3533">
            <v>40982</v>
          </cell>
        </row>
        <row r="3534">
          <cell r="A3534" t="str">
            <v>2461020000</v>
          </cell>
          <cell r="B3534" t="str">
            <v>Nonpoint</v>
          </cell>
          <cell r="C3534" t="str">
            <v>Misc Non-industrial: Commercial /Asphalt Application: All Processes /Total: All Solvent Types</v>
          </cell>
          <cell r="D3534" t="str">
            <v>Solvent - Consumer &amp; Commercial Solvent Use</v>
          </cell>
          <cell r="E3534" t="str">
            <v>Commercial</v>
          </cell>
          <cell r="F3534" t="str">
            <v>B1A</v>
          </cell>
          <cell r="G3534" t="str">
            <v>Solvent Utilization</v>
          </cell>
          <cell r="H3534" t="str">
            <v>Miscellaneous Non-industrial: Commercial</v>
          </cell>
          <cell r="I3534" t="str">
            <v>Asphalt Application: All Processes</v>
          </cell>
          <cell r="J3534" t="str">
            <v>Total: All Solvent Types</v>
          </cell>
          <cell r="N3534">
            <v>40982</v>
          </cell>
        </row>
        <row r="3535">
          <cell r="A3535" t="str">
            <v>2461020370</v>
          </cell>
          <cell r="B3535" t="str">
            <v>Nonpoint</v>
          </cell>
          <cell r="C3535" t="str">
            <v>Misc Non-industrial: Commercial /Asphalt Application: All Processes /Special Naphthas</v>
          </cell>
          <cell r="D3535" t="str">
            <v>Solvent - Consumer &amp; Commercial Solvent Use</v>
          </cell>
          <cell r="G3535" t="str">
            <v>Solvent Utilization</v>
          </cell>
          <cell r="H3535" t="str">
            <v>Miscellaneous Non-industrial: Commercial</v>
          </cell>
          <cell r="I3535" t="str">
            <v>Asphalt Application: All Processes</v>
          </cell>
          <cell r="J3535" t="str">
            <v>Special Naphthas</v>
          </cell>
          <cell r="L3535" t="str">
            <v>1999</v>
          </cell>
          <cell r="N3535">
            <v>40982</v>
          </cell>
        </row>
        <row r="3536">
          <cell r="A3536" t="str">
            <v>2461020999</v>
          </cell>
          <cell r="B3536" t="str">
            <v>Nonpoint</v>
          </cell>
          <cell r="C3536" t="str">
            <v>Misc Non-industrial: Commercial /Asphalt Application: All Processes /Solvents: NEC</v>
          </cell>
          <cell r="D3536" t="str">
            <v>Solvent - Consumer &amp; Commercial Solvent Use</v>
          </cell>
          <cell r="G3536" t="str">
            <v>Solvent Utilization</v>
          </cell>
          <cell r="H3536" t="str">
            <v>Miscellaneous Non-industrial: Commercial</v>
          </cell>
          <cell r="I3536" t="str">
            <v>Asphalt Application: All Processes</v>
          </cell>
          <cell r="J3536" t="str">
            <v>Solvents: NEC</v>
          </cell>
          <cell r="L3536" t="str">
            <v>1999</v>
          </cell>
          <cell r="N3536">
            <v>40982</v>
          </cell>
        </row>
        <row r="3537">
          <cell r="A3537" t="str">
            <v>2461021000</v>
          </cell>
          <cell r="B3537" t="str">
            <v>Nonpoint</v>
          </cell>
          <cell r="C3537" t="str">
            <v>Misc Non-industrial: Commercial /Cutback Asphalt /Total: All Solvent Types</v>
          </cell>
          <cell r="D3537" t="str">
            <v>Solvent - Consumer &amp; Commercial Solvent Use</v>
          </cell>
          <cell r="E3537" t="str">
            <v>Commercial</v>
          </cell>
          <cell r="F3537" t="str">
            <v>B1B</v>
          </cell>
          <cell r="G3537" t="str">
            <v>Solvent Utilization</v>
          </cell>
          <cell r="H3537" t="str">
            <v>Miscellaneous Non-industrial: Commercial</v>
          </cell>
          <cell r="I3537" t="str">
            <v>Cutback Asphalt</v>
          </cell>
          <cell r="J3537" t="str">
            <v>Total: All Solvent Types</v>
          </cell>
          <cell r="N3537">
            <v>40982</v>
          </cell>
        </row>
        <row r="3538">
          <cell r="A3538" t="str">
            <v>2461021370</v>
          </cell>
          <cell r="B3538" t="str">
            <v>Nonpoint</v>
          </cell>
          <cell r="C3538" t="str">
            <v>Misc Non-industrial: Commercial /Cutback Asphalt /Special Naphthas</v>
          </cell>
          <cell r="D3538" t="str">
            <v>Solvent - Consumer &amp; Commercial Solvent Use</v>
          </cell>
          <cell r="G3538" t="str">
            <v>Solvent Utilization</v>
          </cell>
          <cell r="H3538" t="str">
            <v>Miscellaneous Non-industrial: Commercial</v>
          </cell>
          <cell r="I3538" t="str">
            <v>Cutback Asphalt</v>
          </cell>
          <cell r="J3538" t="str">
            <v>Special Naphthas</v>
          </cell>
          <cell r="L3538" t="str">
            <v>1999</v>
          </cell>
          <cell r="N3538">
            <v>40982</v>
          </cell>
        </row>
        <row r="3539">
          <cell r="A3539" t="str">
            <v>2461021999</v>
          </cell>
          <cell r="B3539" t="str">
            <v>Nonpoint</v>
          </cell>
          <cell r="C3539" t="str">
            <v>Misc Non-industrial: Commercial /Cutback Asphalt /Solvents: NEC</v>
          </cell>
          <cell r="D3539" t="str">
            <v>Solvent - Consumer &amp; Commercial Solvent Use</v>
          </cell>
          <cell r="G3539" t="str">
            <v>Solvent Utilization</v>
          </cell>
          <cell r="H3539" t="str">
            <v>Miscellaneous Non-industrial: Commercial</v>
          </cell>
          <cell r="I3539" t="str">
            <v>Cutback Asphalt</v>
          </cell>
          <cell r="J3539" t="str">
            <v>Solvents: NEC</v>
          </cell>
          <cell r="L3539" t="str">
            <v>1999</v>
          </cell>
          <cell r="N3539">
            <v>40982</v>
          </cell>
        </row>
        <row r="3540">
          <cell r="A3540" t="str">
            <v>2461022000</v>
          </cell>
          <cell r="B3540" t="str">
            <v>Nonpoint</v>
          </cell>
          <cell r="C3540" t="str">
            <v>Misc Non-industrial: Commercial /Emulsified Asphalt /Total: All Solvent Types</v>
          </cell>
          <cell r="D3540" t="str">
            <v>Solvent - Consumer &amp; Commercial Solvent Use</v>
          </cell>
          <cell r="E3540" t="str">
            <v>Commercial</v>
          </cell>
          <cell r="F3540" t="str">
            <v>B1B</v>
          </cell>
          <cell r="G3540" t="str">
            <v>Solvent Utilization</v>
          </cell>
          <cell r="H3540" t="str">
            <v>Miscellaneous Non-industrial: Commercial</v>
          </cell>
          <cell r="I3540" t="str">
            <v>Emulsified Asphalt</v>
          </cell>
          <cell r="J3540" t="str">
            <v>Total: All Solvent Types</v>
          </cell>
          <cell r="N3540">
            <v>40982</v>
          </cell>
        </row>
        <row r="3541">
          <cell r="A3541" t="str">
            <v>2461022370</v>
          </cell>
          <cell r="B3541" t="str">
            <v>Nonpoint</v>
          </cell>
          <cell r="C3541" t="str">
            <v>Misc Non-industrial: Commercial /Emulsified Asphalt /Special Naphthas</v>
          </cell>
          <cell r="D3541" t="str">
            <v>Solvent - Consumer &amp; Commercial Solvent Use</v>
          </cell>
          <cell r="G3541" t="str">
            <v>Solvent Utilization</v>
          </cell>
          <cell r="H3541" t="str">
            <v>Miscellaneous Non-industrial: Commercial</v>
          </cell>
          <cell r="I3541" t="str">
            <v>Emulsified Asphalt</v>
          </cell>
          <cell r="J3541" t="str">
            <v>Special Naphthas</v>
          </cell>
          <cell r="L3541" t="str">
            <v>1999</v>
          </cell>
          <cell r="N3541">
            <v>40982</v>
          </cell>
        </row>
        <row r="3542">
          <cell r="A3542" t="str">
            <v>2461022999</v>
          </cell>
          <cell r="B3542" t="str">
            <v>Nonpoint</v>
          </cell>
          <cell r="C3542" t="str">
            <v>Misc Non-industrial: Commercial /Emulsified Asphalt /Solvents: NEC</v>
          </cell>
          <cell r="D3542" t="str">
            <v>Solvent - Consumer &amp; Commercial Solvent Use</v>
          </cell>
          <cell r="G3542" t="str">
            <v>Solvent Utilization</v>
          </cell>
          <cell r="H3542" t="str">
            <v>Miscellaneous Non-industrial: Commercial</v>
          </cell>
          <cell r="I3542" t="str">
            <v>Emulsified Asphalt</v>
          </cell>
          <cell r="J3542" t="str">
            <v>Solvents: NEC</v>
          </cell>
          <cell r="L3542" t="str">
            <v>1999</v>
          </cell>
          <cell r="N3542">
            <v>40982</v>
          </cell>
        </row>
        <row r="3543">
          <cell r="A3543" t="str">
            <v>2461023000</v>
          </cell>
          <cell r="B3543" t="str">
            <v>Nonpoint</v>
          </cell>
          <cell r="C3543" t="str">
            <v>Misc Non-industrial: Commercial /Asphalt Roofing /Total: All Solvent Types</v>
          </cell>
          <cell r="D3543" t="str">
            <v>Solvent - Consumer &amp; Commercial Solvent Use</v>
          </cell>
          <cell r="E3543" t="str">
            <v>Commercial</v>
          </cell>
          <cell r="F3543" t="str">
            <v>B1B</v>
          </cell>
          <cell r="G3543" t="str">
            <v>Solvent Utilization</v>
          </cell>
          <cell r="H3543" t="str">
            <v>Miscellaneous Non-industrial: Commercial</v>
          </cell>
          <cell r="I3543" t="str">
            <v>Asphalt Roofing</v>
          </cell>
          <cell r="J3543" t="str">
            <v>Total: All Solvent Types</v>
          </cell>
          <cell r="N3543">
            <v>40982</v>
          </cell>
        </row>
        <row r="3544">
          <cell r="A3544" t="str">
            <v>2461023370</v>
          </cell>
          <cell r="B3544" t="str">
            <v>Nonpoint</v>
          </cell>
          <cell r="C3544" t="str">
            <v>Misc Non-industrial: Commercial /Asphalt Roofing /Special Naphthas</v>
          </cell>
          <cell r="D3544" t="str">
            <v>Solvent - Consumer &amp; Commercial Solvent Use</v>
          </cell>
          <cell r="G3544" t="str">
            <v>Solvent Utilization</v>
          </cell>
          <cell r="H3544" t="str">
            <v>Miscellaneous Non-industrial: Commercial</v>
          </cell>
          <cell r="I3544" t="str">
            <v>Asphalt Roofing</v>
          </cell>
          <cell r="J3544" t="str">
            <v>Special Naphthas</v>
          </cell>
          <cell r="L3544" t="str">
            <v>1999</v>
          </cell>
          <cell r="N3544">
            <v>40982</v>
          </cell>
        </row>
        <row r="3545">
          <cell r="A3545" t="str">
            <v>2461023999</v>
          </cell>
          <cell r="B3545" t="str">
            <v>Nonpoint</v>
          </cell>
          <cell r="C3545" t="str">
            <v>Misc Non-industrial: Commercial /Asphalt Roofing /Solvents: NEC</v>
          </cell>
          <cell r="D3545" t="str">
            <v>Solvent - Consumer &amp; Commercial Solvent Use</v>
          </cell>
          <cell r="G3545" t="str">
            <v>Solvent Utilization</v>
          </cell>
          <cell r="H3545" t="str">
            <v>Miscellaneous Non-industrial: Commercial</v>
          </cell>
          <cell r="I3545" t="str">
            <v>Asphalt Roofing</v>
          </cell>
          <cell r="J3545" t="str">
            <v>Solvents: NEC</v>
          </cell>
          <cell r="L3545" t="str">
            <v>1999</v>
          </cell>
          <cell r="N3545">
            <v>40982</v>
          </cell>
        </row>
        <row r="3546">
          <cell r="A3546" t="str">
            <v>2461024000</v>
          </cell>
          <cell r="B3546" t="str">
            <v>Nonpoint</v>
          </cell>
          <cell r="C3546" t="str">
            <v>Misc Non-industrial: Commercial /Asphalt Pipe Coating /Total: All Solvent Types</v>
          </cell>
          <cell r="D3546" t="str">
            <v>Solvent - Consumer &amp; Commercial Solvent Use</v>
          </cell>
          <cell r="E3546" t="str">
            <v>Commercial</v>
          </cell>
          <cell r="F3546" t="str">
            <v>B1B</v>
          </cell>
          <cell r="G3546" t="str">
            <v>Solvent Utilization</v>
          </cell>
          <cell r="H3546" t="str">
            <v>Miscellaneous Non-industrial: Commercial</v>
          </cell>
          <cell r="I3546" t="str">
            <v>Asphalt Pipe Coating</v>
          </cell>
          <cell r="J3546" t="str">
            <v>Total: All Solvent Types</v>
          </cell>
          <cell r="N3546">
            <v>40982</v>
          </cell>
        </row>
        <row r="3547">
          <cell r="A3547" t="str">
            <v>2461024370</v>
          </cell>
          <cell r="B3547" t="str">
            <v>Nonpoint</v>
          </cell>
          <cell r="C3547" t="str">
            <v>Misc Non-industrial: Commercial /Asphalt Pipe Coating /Special Naphthas</v>
          </cell>
          <cell r="D3547" t="str">
            <v>Solvent - Consumer &amp; Commercial Solvent Use</v>
          </cell>
          <cell r="G3547" t="str">
            <v>Solvent Utilization</v>
          </cell>
          <cell r="H3547" t="str">
            <v>Miscellaneous Non-industrial: Commercial</v>
          </cell>
          <cell r="I3547" t="str">
            <v>Asphalt Pipe Coating</v>
          </cell>
          <cell r="J3547" t="str">
            <v>Special Naphthas</v>
          </cell>
          <cell r="L3547" t="str">
            <v>1999</v>
          </cell>
          <cell r="N3547">
            <v>40982</v>
          </cell>
        </row>
        <row r="3548">
          <cell r="A3548" t="str">
            <v>2461024999</v>
          </cell>
          <cell r="B3548" t="str">
            <v>Nonpoint</v>
          </cell>
          <cell r="C3548" t="str">
            <v>Misc Non-industrial: Commercial /Asphalt Pipe Coating /Solvents: NEC</v>
          </cell>
          <cell r="D3548" t="str">
            <v>Solvent - Consumer &amp; Commercial Solvent Use</v>
          </cell>
          <cell r="G3548" t="str">
            <v>Solvent Utilization</v>
          </cell>
          <cell r="H3548" t="str">
            <v>Miscellaneous Non-industrial: Commercial</v>
          </cell>
          <cell r="I3548" t="str">
            <v>Asphalt Pipe Coating</v>
          </cell>
          <cell r="J3548" t="str">
            <v>Solvents: NEC</v>
          </cell>
          <cell r="L3548" t="str">
            <v>1999</v>
          </cell>
          <cell r="N3548">
            <v>40982</v>
          </cell>
        </row>
        <row r="3549">
          <cell r="A3549" t="str">
            <v>2461050000</v>
          </cell>
          <cell r="B3549" t="str">
            <v>Nonpoint</v>
          </cell>
          <cell r="C3549" t="str">
            <v>Misc Non-industrial: Commercial /Film Roofing: All Processes /Total: All Solvent Types</v>
          </cell>
          <cell r="D3549" t="str">
            <v>Solvent - Consumer &amp; Commercial Solvent Use</v>
          </cell>
          <cell r="E3549" t="str">
            <v>Commercial</v>
          </cell>
          <cell r="F3549" t="str">
            <v>B2A</v>
          </cell>
          <cell r="G3549" t="str">
            <v>Solvent Utilization</v>
          </cell>
          <cell r="H3549" t="str">
            <v>Miscellaneous Non-industrial: Commercial</v>
          </cell>
          <cell r="I3549" t="str">
            <v>Film Roofing: All Processes</v>
          </cell>
          <cell r="J3549" t="str">
            <v>Total: All Solvent Types</v>
          </cell>
          <cell r="N3549">
            <v>40982</v>
          </cell>
        </row>
        <row r="3550">
          <cell r="A3550" t="str">
            <v>2461100000</v>
          </cell>
          <cell r="B3550" t="str">
            <v>Nonpoint</v>
          </cell>
          <cell r="C3550" t="str">
            <v>Misc Non-industrial: Commercial /Solvent Reclamation: All Processes /Total: All Solvent Types</v>
          </cell>
          <cell r="D3550" t="str">
            <v>Solvent - Consumer &amp; Commercial Solvent Use</v>
          </cell>
          <cell r="E3550" t="str">
            <v>Commercial</v>
          </cell>
          <cell r="F3550" t="str">
            <v>B3A</v>
          </cell>
          <cell r="G3550" t="str">
            <v>Solvent Utilization</v>
          </cell>
          <cell r="H3550" t="str">
            <v>Miscellaneous Non-industrial: Commercial</v>
          </cell>
          <cell r="I3550" t="str">
            <v>Solvent Reclamation: All Processes</v>
          </cell>
          <cell r="J3550" t="str">
            <v>Total: All Solvent Types</v>
          </cell>
          <cell r="N3550">
            <v>40982</v>
          </cell>
        </row>
        <row r="3551">
          <cell r="A3551" t="str">
            <v>2461160000</v>
          </cell>
          <cell r="B3551" t="str">
            <v>Nonpoint</v>
          </cell>
          <cell r="C3551" t="str">
            <v>Misc Non-industrial: Commercial /Tank/Drum Cleaning: All Processes /Total: All Solvent Types</v>
          </cell>
          <cell r="D3551" t="str">
            <v>Solvent - Consumer &amp; Commercial Solvent Use</v>
          </cell>
          <cell r="E3551" t="str">
            <v>Commercial</v>
          </cell>
          <cell r="F3551" t="str">
            <v>B4A</v>
          </cell>
          <cell r="G3551" t="str">
            <v>Solvent Utilization</v>
          </cell>
          <cell r="H3551" t="str">
            <v>Miscellaneous Non-industrial: Commercial</v>
          </cell>
          <cell r="I3551" t="str">
            <v>Tank/Drum Cleaning: All Processes</v>
          </cell>
          <cell r="J3551" t="str">
            <v>Total: All Solvent Types</v>
          </cell>
          <cell r="N3551">
            <v>40982</v>
          </cell>
        </row>
        <row r="3552">
          <cell r="A3552" t="str">
            <v>2461200000</v>
          </cell>
          <cell r="B3552" t="str">
            <v>Nonpoint</v>
          </cell>
          <cell r="C3552" t="str">
            <v>Misc Non-industrial: Commercial /Adhesives &amp; Sealants /Total: All Solvent Types</v>
          </cell>
          <cell r="D3552" t="str">
            <v>Solvent - Consumer &amp; Commercial Solvent Use</v>
          </cell>
          <cell r="E3552" t="str">
            <v>Commercial</v>
          </cell>
          <cell r="F3552" t="str">
            <v>B5A</v>
          </cell>
          <cell r="G3552" t="str">
            <v>Solvent Utilization</v>
          </cell>
          <cell r="H3552" t="str">
            <v>Miscellaneous Non-industrial: Commercial</v>
          </cell>
          <cell r="I3552" t="str">
            <v>Adhesives and Sealants</v>
          </cell>
          <cell r="J3552" t="str">
            <v>Total: All Solvent Types</v>
          </cell>
          <cell r="N3552">
            <v>40982</v>
          </cell>
        </row>
        <row r="3553">
          <cell r="A3553" t="str">
            <v>2461800000</v>
          </cell>
          <cell r="B3553" t="str">
            <v>Nonpoint</v>
          </cell>
          <cell r="C3553" t="str">
            <v>Misc Non-industrial: Commercial /Pesticide Application: All Processes /Total: All Solvent Types</v>
          </cell>
          <cell r="D3553" t="str">
            <v>Solvent - Consumer &amp; Commercial Solvent Use</v>
          </cell>
          <cell r="E3553" t="str">
            <v>Commercial</v>
          </cell>
          <cell r="F3553" t="str">
            <v>B6A</v>
          </cell>
          <cell r="G3553" t="str">
            <v>Solvent Utilization</v>
          </cell>
          <cell r="H3553" t="str">
            <v>Miscellaneous Non-industrial: Commercial</v>
          </cell>
          <cell r="I3553" t="str">
            <v>Pesticide Application: All Processes</v>
          </cell>
          <cell r="J3553" t="str">
            <v>Total: All Solvent Types</v>
          </cell>
          <cell r="N3553">
            <v>40982</v>
          </cell>
        </row>
        <row r="3554">
          <cell r="A3554" t="str">
            <v>2461800001</v>
          </cell>
          <cell r="B3554" t="str">
            <v>Nonpoint</v>
          </cell>
          <cell r="C3554" t="str">
            <v>Misc Non-industrial: Commercial /Pesticide Application: All Processes /Surface Application</v>
          </cell>
          <cell r="D3554" t="str">
            <v>Solvent - Consumer &amp; Commercial Solvent Use</v>
          </cell>
          <cell r="E3554" t="str">
            <v>Commercial</v>
          </cell>
          <cell r="F3554" t="str">
            <v>B6B</v>
          </cell>
          <cell r="G3554" t="str">
            <v>Solvent Utilization</v>
          </cell>
          <cell r="H3554" t="str">
            <v>Miscellaneous Non-industrial: Commercial</v>
          </cell>
          <cell r="I3554" t="str">
            <v>Pesticide Application: All Processes</v>
          </cell>
          <cell r="J3554" t="str">
            <v>Surface Application</v>
          </cell>
          <cell r="M3554">
            <v>37041</v>
          </cell>
          <cell r="N3554">
            <v>40982</v>
          </cell>
        </row>
        <row r="3555">
          <cell r="A3555" t="str">
            <v>2461800002</v>
          </cell>
          <cell r="B3555" t="str">
            <v>Nonpoint</v>
          </cell>
          <cell r="C3555" t="str">
            <v>Misc Non-industrial: Commercial /Pesticide Application: All Processes /Soil Incorporation</v>
          </cell>
          <cell r="D3555" t="str">
            <v>Solvent - Consumer &amp; Commercial Solvent Use</v>
          </cell>
          <cell r="E3555" t="str">
            <v>Commercial</v>
          </cell>
          <cell r="F3555" t="str">
            <v>B6B</v>
          </cell>
          <cell r="G3555" t="str">
            <v>Solvent Utilization</v>
          </cell>
          <cell r="H3555" t="str">
            <v>Miscellaneous Non-industrial: Commercial</v>
          </cell>
          <cell r="I3555" t="str">
            <v>Pesticide Application: All Processes</v>
          </cell>
          <cell r="J3555" t="str">
            <v>Soil Incorporation</v>
          </cell>
          <cell r="M3555">
            <v>37041</v>
          </cell>
          <cell r="N3555">
            <v>40982</v>
          </cell>
        </row>
        <row r="3556">
          <cell r="A3556" t="str">
            <v>2461800999</v>
          </cell>
          <cell r="B3556" t="str">
            <v>Nonpoint</v>
          </cell>
          <cell r="C3556" t="str">
            <v>Misc Non-industrial: Commercial /Pesticide Application: All Processes /Solvents: NEC</v>
          </cell>
          <cell r="D3556" t="str">
            <v>Solvent - Consumer &amp; Commercial Solvent Use</v>
          </cell>
          <cell r="G3556" t="str">
            <v>Solvent Utilization</v>
          </cell>
          <cell r="H3556" t="str">
            <v>Miscellaneous Non-industrial: Commercial</v>
          </cell>
          <cell r="I3556" t="str">
            <v>Pesticide Application: All Processes</v>
          </cell>
          <cell r="J3556" t="str">
            <v>Solvents: NEC</v>
          </cell>
          <cell r="K3556" t="str">
            <v>2461800000</v>
          </cell>
          <cell r="L3556" t="str">
            <v>1999</v>
          </cell>
          <cell r="N3556">
            <v>40982</v>
          </cell>
        </row>
        <row r="3557">
          <cell r="A3557" t="str">
            <v>2461850000</v>
          </cell>
          <cell r="B3557" t="str">
            <v>Nonpoint</v>
          </cell>
          <cell r="C3557" t="str">
            <v>Misc Non-industrial: Commercial /Pesticide Application: Agricultural /All Processes</v>
          </cell>
          <cell r="D3557" t="str">
            <v>Solvent - Consumer &amp; Commercial Solvent Use</v>
          </cell>
          <cell r="E3557" t="str">
            <v>Commercial</v>
          </cell>
          <cell r="F3557" t="str">
            <v>B7A</v>
          </cell>
          <cell r="G3557" t="str">
            <v>Solvent Utilization</v>
          </cell>
          <cell r="H3557" t="str">
            <v>Miscellaneous Non-industrial: Commercial</v>
          </cell>
          <cell r="I3557" t="str">
            <v>Pesticide Application: Agricultural</v>
          </cell>
          <cell r="J3557" t="str">
            <v>All Processes</v>
          </cell>
          <cell r="M3557">
            <v>36504</v>
          </cell>
          <cell r="N3557">
            <v>40982</v>
          </cell>
        </row>
        <row r="3558">
          <cell r="A3558" t="str">
            <v>2461850001</v>
          </cell>
          <cell r="B3558" t="str">
            <v>Nonpoint</v>
          </cell>
          <cell r="C3558" t="str">
            <v>Misc Non-industrial: Commercial /Pesticide Application: Agricultural /Herbicides, Corn</v>
          </cell>
          <cell r="D3558" t="str">
            <v>Solvent - Consumer &amp; Commercial Solvent Use</v>
          </cell>
          <cell r="E3558" t="str">
            <v>Commercial</v>
          </cell>
          <cell r="F3558" t="str">
            <v>B7B</v>
          </cell>
          <cell r="G3558" t="str">
            <v>Solvent Utilization</v>
          </cell>
          <cell r="H3558" t="str">
            <v>Miscellaneous Non-industrial: Commercial</v>
          </cell>
          <cell r="I3558" t="str">
            <v>Pesticide Application: Agricultural</v>
          </cell>
          <cell r="J3558" t="str">
            <v>Herbicides, Corn</v>
          </cell>
          <cell r="M3558">
            <v>36504</v>
          </cell>
          <cell r="N3558">
            <v>40982</v>
          </cell>
        </row>
        <row r="3559">
          <cell r="A3559" t="str">
            <v>2461850002</v>
          </cell>
          <cell r="B3559" t="str">
            <v>Nonpoint</v>
          </cell>
          <cell r="C3559" t="str">
            <v>Misc Non-industrial: Commercial /Pesticide Application: Agricultural /Herbicides, Apples</v>
          </cell>
          <cell r="D3559" t="str">
            <v>Solvent - Consumer &amp; Commercial Solvent Use</v>
          </cell>
          <cell r="E3559" t="str">
            <v>Commercial</v>
          </cell>
          <cell r="F3559" t="str">
            <v>B7B</v>
          </cell>
          <cell r="G3559" t="str">
            <v>Solvent Utilization</v>
          </cell>
          <cell r="H3559" t="str">
            <v>Miscellaneous Non-industrial: Commercial</v>
          </cell>
          <cell r="I3559" t="str">
            <v>Pesticide Application: Agricultural</v>
          </cell>
          <cell r="J3559" t="str">
            <v>Herbicides, Apples</v>
          </cell>
          <cell r="M3559">
            <v>36504</v>
          </cell>
          <cell r="N3559">
            <v>40982</v>
          </cell>
        </row>
        <row r="3560">
          <cell r="A3560" t="str">
            <v>2461850003</v>
          </cell>
          <cell r="B3560" t="str">
            <v>Nonpoint</v>
          </cell>
          <cell r="C3560" t="str">
            <v>Misc Non-industrial: Commercial /Pesticide Application: Agricultural /Herbicides, Grapes</v>
          </cell>
          <cell r="D3560" t="str">
            <v>Solvent - Consumer &amp; Commercial Solvent Use</v>
          </cell>
          <cell r="E3560" t="str">
            <v>Commercial</v>
          </cell>
          <cell r="F3560" t="str">
            <v>B7B</v>
          </cell>
          <cell r="G3560" t="str">
            <v>Solvent Utilization</v>
          </cell>
          <cell r="H3560" t="str">
            <v>Miscellaneous Non-industrial: Commercial</v>
          </cell>
          <cell r="I3560" t="str">
            <v>Pesticide Application: Agricultural</v>
          </cell>
          <cell r="J3560" t="str">
            <v>Herbicides, Grapes</v>
          </cell>
          <cell r="M3560">
            <v>36504</v>
          </cell>
          <cell r="N3560">
            <v>40982</v>
          </cell>
        </row>
        <row r="3561">
          <cell r="A3561" t="str">
            <v>2461850004</v>
          </cell>
          <cell r="B3561" t="str">
            <v>Nonpoint</v>
          </cell>
          <cell r="C3561" t="str">
            <v>Misc Non-industrial: Commercial /Pesticide Application: Agricultural /Herbicides, Potatoes</v>
          </cell>
          <cell r="D3561" t="str">
            <v>Solvent - Consumer &amp; Commercial Solvent Use</v>
          </cell>
          <cell r="E3561" t="str">
            <v>Commercial</v>
          </cell>
          <cell r="F3561" t="str">
            <v>B7B</v>
          </cell>
          <cell r="G3561" t="str">
            <v>Solvent Utilization</v>
          </cell>
          <cell r="H3561" t="str">
            <v>Miscellaneous Non-industrial: Commercial</v>
          </cell>
          <cell r="I3561" t="str">
            <v>Pesticide Application: Agricultural</v>
          </cell>
          <cell r="J3561" t="str">
            <v>Herbicides, Potatoes</v>
          </cell>
          <cell r="M3561">
            <v>36504</v>
          </cell>
          <cell r="N3561">
            <v>40982</v>
          </cell>
        </row>
        <row r="3562">
          <cell r="A3562" t="str">
            <v>2461850005</v>
          </cell>
          <cell r="B3562" t="str">
            <v>Nonpoint</v>
          </cell>
          <cell r="C3562" t="str">
            <v>Misc Non-industrial: Commercial /Pesticide Application: Agricultural /Herbicides, Soy Beans</v>
          </cell>
          <cell r="D3562" t="str">
            <v>Solvent - Consumer &amp; Commercial Solvent Use</v>
          </cell>
          <cell r="E3562" t="str">
            <v>Commercial</v>
          </cell>
          <cell r="F3562" t="str">
            <v>B7B</v>
          </cell>
          <cell r="G3562" t="str">
            <v>Solvent Utilization</v>
          </cell>
          <cell r="H3562" t="str">
            <v>Miscellaneous Non-industrial: Commercial</v>
          </cell>
          <cell r="I3562" t="str">
            <v>Pesticide Application: Agricultural</v>
          </cell>
          <cell r="J3562" t="str">
            <v>Herbicides, Soy Beans</v>
          </cell>
          <cell r="M3562">
            <v>36504</v>
          </cell>
          <cell r="N3562">
            <v>40982</v>
          </cell>
        </row>
        <row r="3563">
          <cell r="A3563" t="str">
            <v>2461850006</v>
          </cell>
          <cell r="B3563" t="str">
            <v>Nonpoint</v>
          </cell>
          <cell r="C3563" t="str">
            <v>Misc Non-industrial: Commercial /Pesticide Application: Agricultural /Herbicides, Hay &amp; Grains</v>
          </cell>
          <cell r="D3563" t="str">
            <v>Solvent - Consumer &amp; Commercial Solvent Use</v>
          </cell>
          <cell r="E3563" t="str">
            <v>Commercial</v>
          </cell>
          <cell r="F3563" t="str">
            <v>B7B</v>
          </cell>
          <cell r="G3563" t="str">
            <v>Solvent Utilization</v>
          </cell>
          <cell r="H3563" t="str">
            <v>Miscellaneous Non-industrial: Commercial</v>
          </cell>
          <cell r="I3563" t="str">
            <v>Pesticide Application: Agricultural</v>
          </cell>
          <cell r="J3563" t="str">
            <v>Herbicides, Hay &amp; Grains</v>
          </cell>
          <cell r="M3563">
            <v>36504</v>
          </cell>
          <cell r="N3563">
            <v>40982</v>
          </cell>
        </row>
        <row r="3564">
          <cell r="A3564" t="str">
            <v>2461850009</v>
          </cell>
          <cell r="B3564" t="str">
            <v>Nonpoint</v>
          </cell>
          <cell r="C3564" t="str">
            <v>Misc Non-industrial: Commercial /Pesticide Application: Agricultural /Herbicides, Not Elsewhere Classified</v>
          </cell>
          <cell r="D3564" t="str">
            <v>Solvent - Consumer &amp; Commercial Solvent Use</v>
          </cell>
          <cell r="E3564" t="str">
            <v>Commercial</v>
          </cell>
          <cell r="F3564" t="str">
            <v>B7B</v>
          </cell>
          <cell r="G3564" t="str">
            <v>Solvent Utilization</v>
          </cell>
          <cell r="H3564" t="str">
            <v>Miscellaneous Non-industrial: Commercial</v>
          </cell>
          <cell r="I3564" t="str">
            <v>Pesticide Application: Agricultural</v>
          </cell>
          <cell r="J3564" t="str">
            <v>Herbicides, Not Elsewhere Classified</v>
          </cell>
          <cell r="M3564">
            <v>37041</v>
          </cell>
          <cell r="N3564">
            <v>40982</v>
          </cell>
        </row>
        <row r="3565">
          <cell r="A3565" t="str">
            <v>2461850051</v>
          </cell>
          <cell r="B3565" t="str">
            <v>Nonpoint</v>
          </cell>
          <cell r="C3565" t="str">
            <v>Misc Non-industrial: Commercial /Pesticide Application: Agricultural /Other Pesticides, Corn</v>
          </cell>
          <cell r="D3565" t="str">
            <v>Solvent - Consumer &amp; Commercial Solvent Use</v>
          </cell>
          <cell r="E3565" t="str">
            <v>Commercial</v>
          </cell>
          <cell r="F3565" t="str">
            <v>B7B</v>
          </cell>
          <cell r="G3565" t="str">
            <v>Solvent Utilization</v>
          </cell>
          <cell r="H3565" t="str">
            <v>Miscellaneous Non-industrial: Commercial</v>
          </cell>
          <cell r="I3565" t="str">
            <v>Pesticide Application: Agricultural</v>
          </cell>
          <cell r="J3565" t="str">
            <v>Other Pesticides, Corn</v>
          </cell>
          <cell r="M3565">
            <v>36504</v>
          </cell>
          <cell r="N3565">
            <v>40982</v>
          </cell>
        </row>
        <row r="3566">
          <cell r="A3566" t="str">
            <v>2461850052</v>
          </cell>
          <cell r="B3566" t="str">
            <v>Nonpoint</v>
          </cell>
          <cell r="C3566" t="str">
            <v>Misc Non-industrial: Commercial /Pesticide Application: Agricultural /Other Pesticides, Apples</v>
          </cell>
          <cell r="D3566" t="str">
            <v>Solvent - Consumer &amp; Commercial Solvent Use</v>
          </cell>
          <cell r="E3566" t="str">
            <v>Commercial</v>
          </cell>
          <cell r="F3566" t="str">
            <v>B7B</v>
          </cell>
          <cell r="G3566" t="str">
            <v>Solvent Utilization</v>
          </cell>
          <cell r="H3566" t="str">
            <v>Miscellaneous Non-industrial: Commercial</v>
          </cell>
          <cell r="I3566" t="str">
            <v>Pesticide Application: Agricultural</v>
          </cell>
          <cell r="J3566" t="str">
            <v>Other Pesticides, Apples</v>
          </cell>
          <cell r="M3566">
            <v>36504</v>
          </cell>
          <cell r="N3566">
            <v>40982</v>
          </cell>
        </row>
        <row r="3567">
          <cell r="A3567" t="str">
            <v>2461850053</v>
          </cell>
          <cell r="B3567" t="str">
            <v>Nonpoint</v>
          </cell>
          <cell r="C3567" t="str">
            <v>Misc Non-industrial: Commercial /Pesticide Application: Agricultural /Other Pesticides, Grapes</v>
          </cell>
          <cell r="D3567" t="str">
            <v>Solvent - Consumer &amp; Commercial Solvent Use</v>
          </cell>
          <cell r="E3567" t="str">
            <v>Commercial</v>
          </cell>
          <cell r="F3567" t="str">
            <v>B7B</v>
          </cell>
          <cell r="G3567" t="str">
            <v>Solvent Utilization</v>
          </cell>
          <cell r="H3567" t="str">
            <v>Miscellaneous Non-industrial: Commercial</v>
          </cell>
          <cell r="I3567" t="str">
            <v>Pesticide Application: Agricultural</v>
          </cell>
          <cell r="J3567" t="str">
            <v>Other Pesticides, Grapes</v>
          </cell>
          <cell r="M3567">
            <v>36504</v>
          </cell>
          <cell r="N3567">
            <v>40982</v>
          </cell>
        </row>
        <row r="3568">
          <cell r="A3568" t="str">
            <v>2461850054</v>
          </cell>
          <cell r="B3568" t="str">
            <v>Nonpoint</v>
          </cell>
          <cell r="C3568" t="str">
            <v>Misc Non-industrial: Commercial /Pesticide Application: Agricultural /Other Pesticides, Potatoes</v>
          </cell>
          <cell r="D3568" t="str">
            <v>Solvent - Consumer &amp; Commercial Solvent Use</v>
          </cell>
          <cell r="E3568" t="str">
            <v>Commercial</v>
          </cell>
          <cell r="F3568" t="str">
            <v>B7B</v>
          </cell>
          <cell r="G3568" t="str">
            <v>Solvent Utilization</v>
          </cell>
          <cell r="H3568" t="str">
            <v>Miscellaneous Non-industrial: Commercial</v>
          </cell>
          <cell r="I3568" t="str">
            <v>Pesticide Application: Agricultural</v>
          </cell>
          <cell r="J3568" t="str">
            <v>Other Pesticides, Potatoes</v>
          </cell>
          <cell r="M3568">
            <v>36504</v>
          </cell>
          <cell r="N3568">
            <v>40982</v>
          </cell>
        </row>
        <row r="3569">
          <cell r="A3569" t="str">
            <v>2461850055</v>
          </cell>
          <cell r="B3569" t="str">
            <v>Nonpoint</v>
          </cell>
          <cell r="C3569" t="str">
            <v>Misc Non-industrial: Commercial /Pesticide Application: Agricultural /Other Pesticides, Soy Beans</v>
          </cell>
          <cell r="D3569" t="str">
            <v>Solvent - Consumer &amp; Commercial Solvent Use</v>
          </cell>
          <cell r="E3569" t="str">
            <v>Commercial</v>
          </cell>
          <cell r="F3569" t="str">
            <v>B7B</v>
          </cell>
          <cell r="G3569" t="str">
            <v>Solvent Utilization</v>
          </cell>
          <cell r="H3569" t="str">
            <v>Miscellaneous Non-industrial: Commercial</v>
          </cell>
          <cell r="I3569" t="str">
            <v>Pesticide Application: Agricultural</v>
          </cell>
          <cell r="J3569" t="str">
            <v>Other Pesticides, Soy Beans</v>
          </cell>
          <cell r="M3569">
            <v>36504</v>
          </cell>
          <cell r="N3569">
            <v>40982</v>
          </cell>
        </row>
        <row r="3570">
          <cell r="A3570" t="str">
            <v>2461850056</v>
          </cell>
          <cell r="B3570" t="str">
            <v>Nonpoint</v>
          </cell>
          <cell r="C3570" t="str">
            <v>Misc Non-industrial: Commercial /Pesticide Application: Agricultural /Other Pesticides, Hay &amp; Grains</v>
          </cell>
          <cell r="D3570" t="str">
            <v>Solvent - Consumer &amp; Commercial Solvent Use</v>
          </cell>
          <cell r="E3570" t="str">
            <v>Commercial</v>
          </cell>
          <cell r="F3570" t="str">
            <v>B7B</v>
          </cell>
          <cell r="G3570" t="str">
            <v>Solvent Utilization</v>
          </cell>
          <cell r="H3570" t="str">
            <v>Miscellaneous Non-industrial: Commercial</v>
          </cell>
          <cell r="I3570" t="str">
            <v>Pesticide Application: Agricultural</v>
          </cell>
          <cell r="J3570" t="str">
            <v>Other Pesticides, Hay &amp; Grains</v>
          </cell>
          <cell r="M3570">
            <v>36504</v>
          </cell>
          <cell r="N3570">
            <v>40982</v>
          </cell>
        </row>
        <row r="3571">
          <cell r="A3571" t="str">
            <v>2461850099</v>
          </cell>
          <cell r="B3571" t="str">
            <v>Nonpoint</v>
          </cell>
          <cell r="C3571" t="str">
            <v>Misc Non-industrial: Commercial /Pesticide Application: Agricultural /Other Pesticides, Not Elsewhere Classified</v>
          </cell>
          <cell r="D3571" t="str">
            <v>Solvent - Consumer &amp; Commercial Solvent Use</v>
          </cell>
          <cell r="E3571" t="str">
            <v>Commercial</v>
          </cell>
          <cell r="F3571" t="str">
            <v>B7B</v>
          </cell>
          <cell r="G3571" t="str">
            <v>Solvent Utilization</v>
          </cell>
          <cell r="H3571" t="str">
            <v>Miscellaneous Non-industrial: Commercial</v>
          </cell>
          <cell r="I3571" t="str">
            <v>Pesticide Application: Agricultural</v>
          </cell>
          <cell r="J3571" t="str">
            <v>Other Pesticides, Not Elsewhere Classified</v>
          </cell>
          <cell r="M3571">
            <v>37041</v>
          </cell>
          <cell r="N3571">
            <v>40982</v>
          </cell>
        </row>
        <row r="3572">
          <cell r="A3572" t="str">
            <v>2461870999</v>
          </cell>
          <cell r="B3572" t="str">
            <v>Nonpoint</v>
          </cell>
          <cell r="C3572" t="str">
            <v>Misc Non-industrial: Commercial /Pesticide Application: Non-Agricultural /Not Elsewhere Classified</v>
          </cell>
          <cell r="D3572" t="str">
            <v>Solvent - Consumer &amp; Commercial Solvent Use</v>
          </cell>
          <cell r="E3572" t="str">
            <v>Commercial</v>
          </cell>
          <cell r="F3572" t="str">
            <v>B8A</v>
          </cell>
          <cell r="G3572" t="str">
            <v>Solvent Utilization</v>
          </cell>
          <cell r="H3572" t="str">
            <v>Miscellaneous Non-industrial: Commercial</v>
          </cell>
          <cell r="I3572" t="str">
            <v>Pesticide Application: Non-Agricultural</v>
          </cell>
          <cell r="J3572" t="str">
            <v>Not Elsewhere Classified</v>
          </cell>
          <cell r="M3572">
            <v>37041</v>
          </cell>
          <cell r="N3572">
            <v>40982</v>
          </cell>
        </row>
        <row r="3573">
          <cell r="A3573" t="str">
            <v>2461900000</v>
          </cell>
          <cell r="B3573" t="str">
            <v>Nonpoint</v>
          </cell>
          <cell r="C3573" t="str">
            <v>Misc Non-industrial: Commercial /Misc Products: NEC /Total: All Solvent Types</v>
          </cell>
          <cell r="D3573" t="str">
            <v>Solvent - Consumer &amp; Commercial Solvent Use</v>
          </cell>
          <cell r="E3573" t="str">
            <v>Commercial</v>
          </cell>
          <cell r="F3573" t="str">
            <v>B7B</v>
          </cell>
          <cell r="G3573" t="str">
            <v>Solvent Utilization</v>
          </cell>
          <cell r="H3573" t="str">
            <v>Miscellaneous Non-industrial: Commercial</v>
          </cell>
          <cell r="I3573" t="str">
            <v>Miscellaneous Products: NEC</v>
          </cell>
          <cell r="J3573" t="str">
            <v>Total: All Solvent Types</v>
          </cell>
          <cell r="N3573">
            <v>40982</v>
          </cell>
        </row>
        <row r="3574">
          <cell r="A3574" t="str">
            <v>2465000000</v>
          </cell>
          <cell r="B3574" t="str">
            <v>Nonpoint</v>
          </cell>
          <cell r="C3574" t="str">
            <v>Misc Non-indus: Consumer /All Products/Processes /Total: All Solvent Types</v>
          </cell>
          <cell r="D3574" t="str">
            <v>Solvent - Consumer &amp; Commercial Solvent Use</v>
          </cell>
          <cell r="G3574" t="str">
            <v>Solvent Utilization</v>
          </cell>
          <cell r="H3574" t="str">
            <v>Miscellaneous Non-industrial: Consumer</v>
          </cell>
          <cell r="I3574" t="str">
            <v>All Products/Processes</v>
          </cell>
          <cell r="J3574" t="str">
            <v>Total: All Solvent Types</v>
          </cell>
          <cell r="N3574">
            <v>40982</v>
          </cell>
        </row>
        <row r="3575">
          <cell r="A3575" t="str">
            <v>2465000030</v>
          </cell>
          <cell r="B3575" t="str">
            <v>Nonpoint</v>
          </cell>
          <cell r="C3575" t="str">
            <v>Misc Non-indus: Consumer /All Products/Processes /Acetone</v>
          </cell>
          <cell r="D3575" t="str">
            <v>Solvent - Consumer &amp; Commercial Solvent Use</v>
          </cell>
          <cell r="G3575" t="str">
            <v>Solvent Utilization</v>
          </cell>
          <cell r="H3575" t="str">
            <v>Miscellaneous Non-industrial: Consumer</v>
          </cell>
          <cell r="I3575" t="str">
            <v>All Products/Processes</v>
          </cell>
          <cell r="J3575" t="str">
            <v>Acetone</v>
          </cell>
          <cell r="L3575" t="str">
            <v>1999</v>
          </cell>
          <cell r="N3575">
            <v>40982</v>
          </cell>
        </row>
        <row r="3576">
          <cell r="A3576" t="str">
            <v>2465000055</v>
          </cell>
          <cell r="B3576" t="str">
            <v>Nonpoint</v>
          </cell>
          <cell r="C3576" t="str">
            <v>Misc Non-indus: Consumer /All Products/Processes /Butyl Acetate</v>
          </cell>
          <cell r="D3576" t="str">
            <v>Solvent - Consumer &amp; Commercial Solvent Use</v>
          </cell>
          <cell r="G3576" t="str">
            <v>Solvent Utilization</v>
          </cell>
          <cell r="H3576" t="str">
            <v>Miscellaneous Non-industrial: Consumer</v>
          </cell>
          <cell r="I3576" t="str">
            <v>All Products/Processes</v>
          </cell>
          <cell r="J3576" t="str">
            <v>Butyl Acetate</v>
          </cell>
          <cell r="L3576" t="str">
            <v>1999</v>
          </cell>
          <cell r="N3576">
            <v>40982</v>
          </cell>
        </row>
        <row r="3577">
          <cell r="A3577" t="str">
            <v>2465000060</v>
          </cell>
          <cell r="B3577" t="str">
            <v>Nonpoint</v>
          </cell>
          <cell r="C3577" t="str">
            <v>Misc Non-indus: Consumer /All Products/Processes /Butyl Alcohols: All Types</v>
          </cell>
          <cell r="D3577" t="str">
            <v>Solvent - Consumer &amp; Commercial Solvent Use</v>
          </cell>
          <cell r="G3577" t="str">
            <v>Solvent Utilization</v>
          </cell>
          <cell r="H3577" t="str">
            <v>Miscellaneous Non-industrial: Consumer</v>
          </cell>
          <cell r="I3577" t="str">
            <v>All Products/Processes</v>
          </cell>
          <cell r="J3577" t="str">
            <v>Butyl Alcohols: All Types</v>
          </cell>
          <cell r="L3577" t="str">
            <v>1999</v>
          </cell>
          <cell r="N3577">
            <v>40982</v>
          </cell>
        </row>
        <row r="3578">
          <cell r="A3578" t="str">
            <v>2465000065</v>
          </cell>
          <cell r="B3578" t="str">
            <v>Nonpoint</v>
          </cell>
          <cell r="C3578" t="str">
            <v>Misc Non-indus: Consumer /All Products/Processes /n-Butyl Alcohol</v>
          </cell>
          <cell r="D3578" t="str">
            <v>Solvent - Consumer &amp; Commercial Solvent Use</v>
          </cell>
          <cell r="G3578" t="str">
            <v>Solvent Utilization</v>
          </cell>
          <cell r="H3578" t="str">
            <v>Miscellaneous Non-industrial: Consumer</v>
          </cell>
          <cell r="I3578" t="str">
            <v>All Products/Processes</v>
          </cell>
          <cell r="J3578" t="str">
            <v>n-Butyl Alcohol</v>
          </cell>
          <cell r="L3578" t="str">
            <v>1999</v>
          </cell>
          <cell r="N3578">
            <v>40982</v>
          </cell>
        </row>
        <row r="3579">
          <cell r="A3579" t="str">
            <v>2465000070</v>
          </cell>
          <cell r="B3579" t="str">
            <v>Nonpoint</v>
          </cell>
          <cell r="C3579" t="str">
            <v>Misc Non-indus: Consumer /All Products/Processes /Isobutyl Alcohol</v>
          </cell>
          <cell r="D3579" t="str">
            <v>Solvent - Consumer &amp; Commercial Solvent Use</v>
          </cell>
          <cell r="G3579" t="str">
            <v>Solvent Utilization</v>
          </cell>
          <cell r="H3579" t="str">
            <v>Miscellaneous Non-industrial: Consumer</v>
          </cell>
          <cell r="I3579" t="str">
            <v>All Products/Processes</v>
          </cell>
          <cell r="J3579" t="str">
            <v>Isobutyl Alcohol</v>
          </cell>
          <cell r="L3579" t="str">
            <v>1999</v>
          </cell>
          <cell r="N3579">
            <v>40982</v>
          </cell>
        </row>
        <row r="3580">
          <cell r="A3580" t="str">
            <v>2465000165</v>
          </cell>
          <cell r="B3580" t="str">
            <v>Nonpoint</v>
          </cell>
          <cell r="C3580" t="str">
            <v>Misc Non-indus: Consumer /All Products/Processes /Ethanol</v>
          </cell>
          <cell r="D3580" t="str">
            <v>Solvent - Consumer &amp; Commercial Solvent Use</v>
          </cell>
          <cell r="G3580" t="str">
            <v>Solvent Utilization</v>
          </cell>
          <cell r="H3580" t="str">
            <v>Miscellaneous Non-industrial: Consumer</v>
          </cell>
          <cell r="I3580" t="str">
            <v>All Products/Processes</v>
          </cell>
          <cell r="J3580" t="str">
            <v>Ethanol</v>
          </cell>
          <cell r="L3580" t="str">
            <v>1999</v>
          </cell>
          <cell r="N3580">
            <v>40982</v>
          </cell>
        </row>
        <row r="3581">
          <cell r="A3581" t="str">
            <v>2465000170</v>
          </cell>
          <cell r="B3581" t="str">
            <v>Nonpoint</v>
          </cell>
          <cell r="C3581" t="str">
            <v>Misc Non-indus: Consumer /All Products/Processes /Ethyl Acetate</v>
          </cell>
          <cell r="D3581" t="str">
            <v>Solvent - Consumer &amp; Commercial Solvent Use</v>
          </cell>
          <cell r="G3581" t="str">
            <v>Solvent Utilization</v>
          </cell>
          <cell r="H3581" t="str">
            <v>Miscellaneous Non-industrial: Consumer</v>
          </cell>
          <cell r="I3581" t="str">
            <v>All Products/Processes</v>
          </cell>
          <cell r="J3581" t="str">
            <v>Ethyl Acetate</v>
          </cell>
          <cell r="L3581" t="str">
            <v>1999</v>
          </cell>
          <cell r="N3581">
            <v>40982</v>
          </cell>
        </row>
        <row r="3582">
          <cell r="A3582" t="str">
            <v>2465000185</v>
          </cell>
          <cell r="B3582" t="str">
            <v>Nonpoint</v>
          </cell>
          <cell r="C3582" t="str">
            <v>Misc Non-indus: Consumer /All Products/Processes /Ethylbenzene</v>
          </cell>
          <cell r="D3582" t="str">
            <v>Solvent - Consumer &amp; Commercial Solvent Use</v>
          </cell>
          <cell r="G3582" t="str">
            <v>Solvent Utilization</v>
          </cell>
          <cell r="H3582" t="str">
            <v>Miscellaneous Non-industrial: Consumer</v>
          </cell>
          <cell r="I3582" t="str">
            <v>All Products/Processes</v>
          </cell>
          <cell r="J3582" t="str">
            <v>Ethylbenzene</v>
          </cell>
          <cell r="L3582" t="str">
            <v>1999</v>
          </cell>
          <cell r="N3582">
            <v>40982</v>
          </cell>
        </row>
        <row r="3583">
          <cell r="A3583" t="str">
            <v>2465000250</v>
          </cell>
          <cell r="B3583" t="str">
            <v>Nonpoint</v>
          </cell>
          <cell r="C3583" t="str">
            <v>Misc Non-indus: Consumer /All Products/Processes /Isopropanol</v>
          </cell>
          <cell r="D3583" t="str">
            <v>Solvent - Consumer &amp; Commercial Solvent Use</v>
          </cell>
          <cell r="G3583" t="str">
            <v>Solvent Utilization</v>
          </cell>
          <cell r="H3583" t="str">
            <v>Miscellaneous Non-industrial: Consumer</v>
          </cell>
          <cell r="I3583" t="str">
            <v>All Products/Processes</v>
          </cell>
          <cell r="J3583" t="str">
            <v>Isopropanol</v>
          </cell>
          <cell r="L3583" t="str">
            <v>1999</v>
          </cell>
          <cell r="N3583">
            <v>40982</v>
          </cell>
        </row>
        <row r="3584">
          <cell r="A3584" t="str">
            <v>2465000260</v>
          </cell>
          <cell r="B3584" t="str">
            <v>Nonpoint</v>
          </cell>
          <cell r="C3584" t="str">
            <v>Misc Non-indus: Consumer /All Products/Processes /Methanol</v>
          </cell>
          <cell r="D3584" t="str">
            <v>Solvent - Consumer &amp; Commercial Solvent Use</v>
          </cell>
          <cell r="G3584" t="str">
            <v>Solvent Utilization</v>
          </cell>
          <cell r="H3584" t="str">
            <v>Miscellaneous Non-industrial: Consumer</v>
          </cell>
          <cell r="I3584" t="str">
            <v>All Products/Processes</v>
          </cell>
          <cell r="J3584" t="str">
            <v>Methanol</v>
          </cell>
          <cell r="L3584" t="str">
            <v>1999</v>
          </cell>
          <cell r="N3584">
            <v>40982</v>
          </cell>
        </row>
        <row r="3585">
          <cell r="A3585" t="str">
            <v>2465000285</v>
          </cell>
          <cell r="B3585" t="str">
            <v>Nonpoint</v>
          </cell>
          <cell r="C3585" t="str">
            <v>Misc Non-indus: Consumer /All Products/Processes /Methyl Isobutyl Ketone</v>
          </cell>
          <cell r="D3585" t="str">
            <v>Solvent - Consumer &amp; Commercial Solvent Use</v>
          </cell>
          <cell r="G3585" t="str">
            <v>Solvent Utilization</v>
          </cell>
          <cell r="H3585" t="str">
            <v>Miscellaneous Non-industrial: Consumer</v>
          </cell>
          <cell r="I3585" t="str">
            <v>All Products/Processes</v>
          </cell>
          <cell r="J3585" t="str">
            <v>Methyl Isobutyl Ketone</v>
          </cell>
          <cell r="L3585" t="str">
            <v>1999</v>
          </cell>
          <cell r="N3585">
            <v>40982</v>
          </cell>
        </row>
        <row r="3586">
          <cell r="A3586" t="str">
            <v>2465000300</v>
          </cell>
          <cell r="B3586" t="str">
            <v>Nonpoint</v>
          </cell>
          <cell r="C3586" t="str">
            <v>Misc Non-indus: Consumer /All Products/Processes /Monochlorobenzene</v>
          </cell>
          <cell r="D3586" t="str">
            <v>Solvent - Consumer &amp; Commercial Solvent Use</v>
          </cell>
          <cell r="G3586" t="str">
            <v>Solvent Utilization</v>
          </cell>
          <cell r="H3586" t="str">
            <v>Miscellaneous Non-industrial: Consumer</v>
          </cell>
          <cell r="I3586" t="str">
            <v>All Products/Processes</v>
          </cell>
          <cell r="J3586" t="str">
            <v>Monochlorobenzene</v>
          </cell>
          <cell r="L3586" t="str">
            <v>1999</v>
          </cell>
          <cell r="N3586">
            <v>40982</v>
          </cell>
        </row>
        <row r="3587">
          <cell r="A3587" t="str">
            <v>2465000330</v>
          </cell>
          <cell r="B3587" t="str">
            <v>Nonpoint</v>
          </cell>
          <cell r="C3587" t="str">
            <v>Misc Non-indus: Consumer /All Products/Processes /o-Dichlorobenzene</v>
          </cell>
          <cell r="D3587" t="str">
            <v>Solvent - Consumer &amp; Commercial Solvent Use</v>
          </cell>
          <cell r="G3587" t="str">
            <v>Solvent Utilization</v>
          </cell>
          <cell r="H3587" t="str">
            <v>Miscellaneous Non-industrial: Consumer</v>
          </cell>
          <cell r="I3587" t="str">
            <v>All Products/Processes</v>
          </cell>
          <cell r="J3587" t="str">
            <v>o-Dichlorobenzene</v>
          </cell>
          <cell r="L3587" t="str">
            <v>1999</v>
          </cell>
          <cell r="N3587">
            <v>40982</v>
          </cell>
        </row>
        <row r="3588">
          <cell r="A3588" t="str">
            <v>2465000340</v>
          </cell>
          <cell r="B3588" t="str">
            <v>Nonpoint</v>
          </cell>
          <cell r="C3588" t="str">
            <v>Misc Non-indus: Consumer /All Products/Processes /p-Dichlorobenzene</v>
          </cell>
          <cell r="D3588" t="str">
            <v>Solvent - Consumer &amp; Commercial Solvent Use</v>
          </cell>
          <cell r="G3588" t="str">
            <v>Solvent Utilization</v>
          </cell>
          <cell r="H3588" t="str">
            <v>Miscellaneous Non-industrial: Consumer</v>
          </cell>
          <cell r="I3588" t="str">
            <v>All Products/Processes</v>
          </cell>
          <cell r="J3588" t="str">
            <v>p-Dichlorobenzene</v>
          </cell>
          <cell r="L3588" t="str">
            <v>1999</v>
          </cell>
          <cell r="N3588">
            <v>40982</v>
          </cell>
        </row>
        <row r="3589">
          <cell r="A3589" t="str">
            <v>2465000345</v>
          </cell>
          <cell r="B3589" t="str">
            <v>Nonpoint</v>
          </cell>
          <cell r="C3589" t="str">
            <v>Misc Non-indus: Consumer /All Products/Processes /Perchloroethylene</v>
          </cell>
          <cell r="D3589" t="str">
            <v>Solvent - Consumer &amp; Commercial Solvent Use</v>
          </cell>
          <cell r="G3589" t="str">
            <v>Solvent Utilization</v>
          </cell>
          <cell r="H3589" t="str">
            <v>Miscellaneous Non-industrial: Consumer</v>
          </cell>
          <cell r="I3589" t="str">
            <v>All Products/Processes</v>
          </cell>
          <cell r="J3589" t="str">
            <v>Perchloroethylene</v>
          </cell>
          <cell r="L3589" t="str">
            <v>1999</v>
          </cell>
          <cell r="N3589">
            <v>40982</v>
          </cell>
        </row>
        <row r="3590">
          <cell r="A3590" t="str">
            <v>2465000350</v>
          </cell>
          <cell r="B3590" t="str">
            <v>Nonpoint</v>
          </cell>
          <cell r="C3590" t="str">
            <v>Misc Non-indus: Consumer /All Products/Processes /Propylene Glycol</v>
          </cell>
          <cell r="D3590" t="str">
            <v>Solvent - Consumer &amp; Commercial Solvent Use</v>
          </cell>
          <cell r="G3590" t="str">
            <v>Solvent Utilization</v>
          </cell>
          <cell r="H3590" t="str">
            <v>Miscellaneous Non-industrial: Consumer</v>
          </cell>
          <cell r="I3590" t="str">
            <v>All Products/Processes</v>
          </cell>
          <cell r="J3590" t="str">
            <v>Propylene Glycol</v>
          </cell>
          <cell r="L3590" t="str">
            <v>1999</v>
          </cell>
          <cell r="N3590">
            <v>40982</v>
          </cell>
        </row>
        <row r="3591">
          <cell r="A3591" t="str">
            <v>2465000370</v>
          </cell>
          <cell r="B3591" t="str">
            <v>Nonpoint</v>
          </cell>
          <cell r="C3591" t="str">
            <v>Misc Non-indus: Consumer /All Products/Processes /Special Naphthas</v>
          </cell>
          <cell r="D3591" t="str">
            <v>Solvent - Consumer &amp; Commercial Solvent Use</v>
          </cell>
          <cell r="G3591" t="str">
            <v>Solvent Utilization</v>
          </cell>
          <cell r="H3591" t="str">
            <v>Miscellaneous Non-industrial: Consumer</v>
          </cell>
          <cell r="I3591" t="str">
            <v>All Products/Processes</v>
          </cell>
          <cell r="J3591" t="str">
            <v>Special Naphthas</v>
          </cell>
          <cell r="L3591" t="str">
            <v>1999</v>
          </cell>
          <cell r="N3591">
            <v>40982</v>
          </cell>
        </row>
        <row r="3592">
          <cell r="A3592" t="str">
            <v>2465000385</v>
          </cell>
          <cell r="B3592" t="str">
            <v>Nonpoint</v>
          </cell>
          <cell r="C3592" t="str">
            <v>Misc Non-indus: Consumer /All Products/Processes /Trichloroethylene</v>
          </cell>
          <cell r="D3592" t="str">
            <v>Solvent - Consumer &amp; Commercial Solvent Use</v>
          </cell>
          <cell r="G3592" t="str">
            <v>Solvent Utilization</v>
          </cell>
          <cell r="H3592" t="str">
            <v>Miscellaneous Non-industrial: Consumer</v>
          </cell>
          <cell r="I3592" t="str">
            <v>All Products/Processes</v>
          </cell>
          <cell r="J3592" t="str">
            <v>Trichloroethylene</v>
          </cell>
          <cell r="L3592" t="str">
            <v>1999</v>
          </cell>
          <cell r="N3592">
            <v>40982</v>
          </cell>
        </row>
        <row r="3593">
          <cell r="A3593" t="str">
            <v>2465000999</v>
          </cell>
          <cell r="B3593" t="str">
            <v>Nonpoint</v>
          </cell>
          <cell r="C3593" t="str">
            <v>Misc Non-indus: Consumer /All Products/Processes /Solvents: NEC</v>
          </cell>
          <cell r="D3593" t="str">
            <v>Solvent - Consumer &amp; Commercial Solvent Use</v>
          </cell>
          <cell r="G3593" t="str">
            <v>Solvent Utilization</v>
          </cell>
          <cell r="H3593" t="str">
            <v>Miscellaneous Non-industrial: Consumer</v>
          </cell>
          <cell r="I3593" t="str">
            <v>All Products/Processes</v>
          </cell>
          <cell r="J3593" t="str">
            <v>Solvents: NEC</v>
          </cell>
          <cell r="L3593" t="str">
            <v>1999</v>
          </cell>
          <cell r="N3593">
            <v>40982</v>
          </cell>
        </row>
        <row r="3594">
          <cell r="A3594" t="str">
            <v>2465100000</v>
          </cell>
          <cell r="B3594" t="str">
            <v>Nonpoint</v>
          </cell>
          <cell r="C3594" t="str">
            <v>Misc Non-indus: Consumer /Personal Care Products /Total: All Solvent Types</v>
          </cell>
          <cell r="D3594" t="str">
            <v>Solvent - Consumer &amp; Commercial Solvent Use</v>
          </cell>
          <cell r="G3594" t="str">
            <v>Solvent Utilization</v>
          </cell>
          <cell r="H3594" t="str">
            <v>Miscellaneous Non-industrial: Consumer</v>
          </cell>
          <cell r="I3594" t="str">
            <v>Personal Care Products</v>
          </cell>
          <cell r="J3594" t="str">
            <v>Total: All Solvent Types</v>
          </cell>
          <cell r="N3594">
            <v>40982</v>
          </cell>
        </row>
        <row r="3595">
          <cell r="A3595" t="str">
            <v>2465200000</v>
          </cell>
          <cell r="B3595" t="str">
            <v>Nonpoint</v>
          </cell>
          <cell r="C3595" t="str">
            <v>Misc Non-indus: Consumer /Household Products /Total: All Solvent Types</v>
          </cell>
          <cell r="D3595" t="str">
            <v>Solvent - Consumer &amp; Commercial Solvent Use</v>
          </cell>
          <cell r="G3595" t="str">
            <v>Solvent Utilization</v>
          </cell>
          <cell r="H3595" t="str">
            <v>Miscellaneous Non-industrial: Consumer</v>
          </cell>
          <cell r="I3595" t="str">
            <v>Household Products</v>
          </cell>
          <cell r="J3595" t="str">
            <v>Total: All Solvent Types</v>
          </cell>
          <cell r="N3595">
            <v>40982</v>
          </cell>
        </row>
        <row r="3596">
          <cell r="A3596" t="str">
            <v>2465400000</v>
          </cell>
          <cell r="B3596" t="str">
            <v>Nonpoint</v>
          </cell>
          <cell r="C3596" t="str">
            <v>Misc Non-indus: Consumer /Auto Aftermarket Products /Total: All Solvent Types</v>
          </cell>
          <cell r="D3596" t="str">
            <v>Solvent - Consumer &amp; Commercial Solvent Use</v>
          </cell>
          <cell r="G3596" t="str">
            <v>Solvent Utilization</v>
          </cell>
          <cell r="H3596" t="str">
            <v>Miscellaneous Non-industrial: Consumer</v>
          </cell>
          <cell r="I3596" t="str">
            <v>Automotive Aftermarket Products</v>
          </cell>
          <cell r="J3596" t="str">
            <v>Total: All Solvent Types</v>
          </cell>
          <cell r="N3596">
            <v>40982</v>
          </cell>
        </row>
        <row r="3597">
          <cell r="A3597" t="str">
            <v>2465600000</v>
          </cell>
          <cell r="B3597" t="str">
            <v>Nonpoint</v>
          </cell>
          <cell r="C3597" t="str">
            <v>Misc Non-indus: Consumer /Adhesives &amp; Sealants /Total: All Solvent Types</v>
          </cell>
          <cell r="D3597" t="str">
            <v>Solvent - Consumer &amp; Commercial Solvent Use</v>
          </cell>
          <cell r="G3597" t="str">
            <v>Solvent Utilization</v>
          </cell>
          <cell r="H3597" t="str">
            <v>Miscellaneous Non-industrial: Consumer</v>
          </cell>
          <cell r="I3597" t="str">
            <v>Adhesives and Sealants</v>
          </cell>
          <cell r="J3597" t="str">
            <v>Total: All Solvent Types</v>
          </cell>
          <cell r="N3597">
            <v>40982</v>
          </cell>
        </row>
        <row r="3598">
          <cell r="A3598" t="str">
            <v>2465800000</v>
          </cell>
          <cell r="B3598" t="str">
            <v>Nonpoint</v>
          </cell>
          <cell r="C3598" t="str">
            <v>Misc Non-indus: Consumer /Pesticide Application /Total: All Solvent Types</v>
          </cell>
          <cell r="D3598" t="str">
            <v>Solvent - Consumer &amp; Commercial Solvent Use</v>
          </cell>
          <cell r="G3598" t="str">
            <v>Solvent Utilization</v>
          </cell>
          <cell r="H3598" t="str">
            <v>Miscellaneous Non-industrial: Consumer</v>
          </cell>
          <cell r="I3598" t="str">
            <v>Pesticide Application</v>
          </cell>
          <cell r="J3598" t="str">
            <v>Total: All Solvent Types</v>
          </cell>
          <cell r="N3598">
            <v>40982</v>
          </cell>
        </row>
        <row r="3599">
          <cell r="A3599" t="str">
            <v>2465900000</v>
          </cell>
          <cell r="B3599" t="str">
            <v>Nonpoint</v>
          </cell>
          <cell r="C3599" t="str">
            <v>Misc Non-indus: Consumer /Misc Products: NEC /Total: All Solvent Types</v>
          </cell>
          <cell r="D3599" t="str">
            <v>Solvent - Consumer &amp; Commercial Solvent Use</v>
          </cell>
          <cell r="G3599" t="str">
            <v>Solvent Utilization</v>
          </cell>
          <cell r="H3599" t="str">
            <v>Miscellaneous Non-industrial: Consumer</v>
          </cell>
          <cell r="I3599" t="str">
            <v>Miscellaneous Products: NEC</v>
          </cell>
          <cell r="J3599" t="str">
            <v>Total: All Solvent Types</v>
          </cell>
          <cell r="N3599">
            <v>40982</v>
          </cell>
        </row>
        <row r="3600">
          <cell r="A3600" t="str">
            <v>2495000000</v>
          </cell>
          <cell r="B3600" t="str">
            <v>Nonpoint</v>
          </cell>
          <cell r="C3600" t="str">
            <v>All Solvent User Categories /All Processes /Total: All Solvent Types</v>
          </cell>
          <cell r="D3600" t="str">
            <v>Solvent - Industrial Surface Coating &amp; Solvent Use</v>
          </cell>
          <cell r="G3600" t="str">
            <v>Solvent Utilization</v>
          </cell>
          <cell r="H3600" t="str">
            <v>All Solvent User Categories</v>
          </cell>
          <cell r="I3600" t="str">
            <v>All Processes</v>
          </cell>
          <cell r="J3600" t="str">
            <v>Total: All Solvent Types</v>
          </cell>
          <cell r="L3600" t="str">
            <v>2005</v>
          </cell>
          <cell r="N3600">
            <v>40982</v>
          </cell>
        </row>
        <row r="3601">
          <cell r="A3601" t="str">
            <v>2495000001</v>
          </cell>
          <cell r="B3601" t="str">
            <v>Nonpoint</v>
          </cell>
          <cell r="C3601" t="str">
            <v>All Solvent User Categories /All Processes /1,2,4-Trichlorobenzene</v>
          </cell>
          <cell r="D3601" t="str">
            <v>Solvent - Industrial Surface Coating &amp; Solvent Use</v>
          </cell>
          <cell r="G3601" t="str">
            <v>Solvent Utilization</v>
          </cell>
          <cell r="H3601" t="str">
            <v>All Solvent User Categories</v>
          </cell>
          <cell r="I3601" t="str">
            <v>All Processes</v>
          </cell>
          <cell r="J3601" t="str">
            <v>1,2,4-Trichlorobenzene</v>
          </cell>
          <cell r="L3601" t="str">
            <v>1999</v>
          </cell>
          <cell r="N3601">
            <v>40982</v>
          </cell>
        </row>
        <row r="3602">
          <cell r="A3602" t="str">
            <v>2495000005</v>
          </cell>
          <cell r="B3602" t="str">
            <v>Nonpoint</v>
          </cell>
          <cell r="C3602" t="str">
            <v>All Solvent User Categories /All Processes /1,2-Dichloroethane</v>
          </cell>
          <cell r="D3602" t="str">
            <v>Solvent - Industrial Surface Coating &amp; Solvent Use</v>
          </cell>
          <cell r="G3602" t="str">
            <v>Solvent Utilization</v>
          </cell>
          <cell r="H3602" t="str">
            <v>All Solvent User Categories</v>
          </cell>
          <cell r="I3602" t="str">
            <v>All Processes</v>
          </cell>
          <cell r="J3602" t="str">
            <v>1,2-Dichloroethane</v>
          </cell>
          <cell r="L3602" t="str">
            <v>1999</v>
          </cell>
          <cell r="N3602">
            <v>40982</v>
          </cell>
        </row>
        <row r="3603">
          <cell r="A3603" t="str">
            <v>2495000010</v>
          </cell>
          <cell r="B3603" t="str">
            <v>Nonpoint</v>
          </cell>
          <cell r="C3603" t="str">
            <v>All Solvent User Categories /All Processes /1-Hexane</v>
          </cell>
          <cell r="D3603" t="str">
            <v>Solvent - Industrial Surface Coating &amp; Solvent Use</v>
          </cell>
          <cell r="G3603" t="str">
            <v>Solvent Utilization</v>
          </cell>
          <cell r="H3603" t="str">
            <v>All Solvent User Categories</v>
          </cell>
          <cell r="I3603" t="str">
            <v>All Processes</v>
          </cell>
          <cell r="J3603" t="str">
            <v>1-Hexane</v>
          </cell>
          <cell r="L3603" t="str">
            <v>1999</v>
          </cell>
          <cell r="N3603">
            <v>40982</v>
          </cell>
        </row>
        <row r="3604">
          <cell r="A3604" t="str">
            <v>2495000015</v>
          </cell>
          <cell r="B3604" t="str">
            <v>Nonpoint</v>
          </cell>
          <cell r="C3604" t="str">
            <v>All Solvent User Categories /All Processes /2-Butoxyethanol</v>
          </cell>
          <cell r="D3604" t="str">
            <v>Solvent - Industrial Surface Coating &amp; Solvent Use</v>
          </cell>
          <cell r="G3604" t="str">
            <v>Solvent Utilization</v>
          </cell>
          <cell r="H3604" t="str">
            <v>All Solvent User Categories</v>
          </cell>
          <cell r="I3604" t="str">
            <v>All Processes</v>
          </cell>
          <cell r="J3604" t="str">
            <v>2-Butoxyethanol</v>
          </cell>
          <cell r="L3604" t="str">
            <v>1999</v>
          </cell>
          <cell r="N3604">
            <v>40982</v>
          </cell>
        </row>
        <row r="3605">
          <cell r="A3605" t="str">
            <v>2495000020</v>
          </cell>
          <cell r="B3605" t="str">
            <v>Nonpoint</v>
          </cell>
          <cell r="C3605" t="str">
            <v>All Solvent User Categories /All Processes /2-Ethylhexanol</v>
          </cell>
          <cell r="D3605" t="str">
            <v>Solvent - Industrial Surface Coating &amp; Solvent Use</v>
          </cell>
          <cell r="G3605" t="str">
            <v>Solvent Utilization</v>
          </cell>
          <cell r="H3605" t="str">
            <v>All Solvent User Categories</v>
          </cell>
          <cell r="I3605" t="str">
            <v>All Processes</v>
          </cell>
          <cell r="J3605" t="str">
            <v>2-Ethylhexanol</v>
          </cell>
          <cell r="L3605" t="str">
            <v>1999</v>
          </cell>
          <cell r="N3605">
            <v>40982</v>
          </cell>
        </row>
        <row r="3606">
          <cell r="A3606" t="str">
            <v>2495000025</v>
          </cell>
          <cell r="B3606" t="str">
            <v>Nonpoint</v>
          </cell>
          <cell r="C3606" t="str">
            <v>All Solvent User Categories /All Processes /Acetal and Other Aroma Chemicals</v>
          </cell>
          <cell r="D3606" t="str">
            <v>Solvent - Industrial Surface Coating &amp; Solvent Use</v>
          </cell>
          <cell r="G3606" t="str">
            <v>Solvent Utilization</v>
          </cell>
          <cell r="H3606" t="str">
            <v>All Solvent User Categories</v>
          </cell>
          <cell r="I3606" t="str">
            <v>All Processes</v>
          </cell>
          <cell r="J3606" t="str">
            <v>Acetal and Other Aroma Chemicals</v>
          </cell>
          <cell r="L3606" t="str">
            <v>1999</v>
          </cell>
          <cell r="N3606">
            <v>40982</v>
          </cell>
        </row>
        <row r="3607">
          <cell r="A3607" t="str">
            <v>2495000030</v>
          </cell>
          <cell r="B3607" t="str">
            <v>Nonpoint</v>
          </cell>
          <cell r="C3607" t="str">
            <v>All Solvent User Categories /All Processes /Acetone</v>
          </cell>
          <cell r="D3607" t="str">
            <v>Solvent - Industrial Surface Coating &amp; Solvent Use</v>
          </cell>
          <cell r="G3607" t="str">
            <v>Solvent Utilization</v>
          </cell>
          <cell r="H3607" t="str">
            <v>All Solvent User Categories</v>
          </cell>
          <cell r="I3607" t="str">
            <v>All Processes</v>
          </cell>
          <cell r="J3607" t="str">
            <v>Acetone</v>
          </cell>
          <cell r="L3607" t="str">
            <v>1999</v>
          </cell>
          <cell r="N3607">
            <v>40982</v>
          </cell>
        </row>
        <row r="3608">
          <cell r="A3608" t="str">
            <v>2495000035</v>
          </cell>
          <cell r="B3608" t="str">
            <v>Nonpoint</v>
          </cell>
          <cell r="C3608" t="str">
            <v>All Solvent User Categories /All Processes /Acetonitrile</v>
          </cell>
          <cell r="D3608" t="str">
            <v>Solvent - Industrial Surface Coating &amp; Solvent Use</v>
          </cell>
          <cell r="G3608" t="str">
            <v>Solvent Utilization</v>
          </cell>
          <cell r="H3608" t="str">
            <v>All Solvent User Categories</v>
          </cell>
          <cell r="I3608" t="str">
            <v>All Processes</v>
          </cell>
          <cell r="J3608" t="str">
            <v>Acetonitrile</v>
          </cell>
          <cell r="L3608" t="str">
            <v>1999</v>
          </cell>
          <cell r="N3608">
            <v>40982</v>
          </cell>
        </row>
        <row r="3609">
          <cell r="A3609" t="str">
            <v>2495000040</v>
          </cell>
          <cell r="B3609" t="str">
            <v>Nonpoint</v>
          </cell>
          <cell r="C3609" t="str">
            <v>All Solvent User Categories /All Processes /Amyl Alcohols (Mixed)</v>
          </cell>
          <cell r="D3609" t="str">
            <v>Solvent - Industrial Surface Coating &amp; Solvent Use</v>
          </cell>
          <cell r="G3609" t="str">
            <v>Solvent Utilization</v>
          </cell>
          <cell r="H3609" t="str">
            <v>All Solvent User Categories</v>
          </cell>
          <cell r="I3609" t="str">
            <v>All Processes</v>
          </cell>
          <cell r="J3609" t="str">
            <v>Amyl Alcohols (Mixed)</v>
          </cell>
          <cell r="L3609" t="str">
            <v>1999</v>
          </cell>
          <cell r="N3609">
            <v>40982</v>
          </cell>
        </row>
        <row r="3610">
          <cell r="A3610" t="str">
            <v>2495000045</v>
          </cell>
          <cell r="B3610" t="str">
            <v>Nonpoint</v>
          </cell>
          <cell r="C3610" t="str">
            <v>All Solvent User Categories /All Processes /Benzyl Alcohol</v>
          </cell>
          <cell r="D3610" t="str">
            <v>Solvent - Industrial Surface Coating &amp; Solvent Use</v>
          </cell>
          <cell r="G3610" t="str">
            <v>Solvent Utilization</v>
          </cell>
          <cell r="H3610" t="str">
            <v>All Solvent User Categories</v>
          </cell>
          <cell r="I3610" t="str">
            <v>All Processes</v>
          </cell>
          <cell r="J3610" t="str">
            <v>Benzyl Alcohol</v>
          </cell>
          <cell r="L3610" t="str">
            <v>1999</v>
          </cell>
          <cell r="N3610">
            <v>40982</v>
          </cell>
        </row>
        <row r="3611">
          <cell r="A3611" t="str">
            <v>2495000050</v>
          </cell>
          <cell r="B3611" t="str">
            <v>Nonpoint</v>
          </cell>
          <cell r="C3611" t="str">
            <v>All Solvent User Categories /All Processes /Butyl Benzoate</v>
          </cell>
          <cell r="D3611" t="str">
            <v>Solvent - Industrial Surface Coating &amp; Solvent Use</v>
          </cell>
          <cell r="G3611" t="str">
            <v>Solvent Utilization</v>
          </cell>
          <cell r="H3611" t="str">
            <v>All Solvent User Categories</v>
          </cell>
          <cell r="I3611" t="str">
            <v>All Processes</v>
          </cell>
          <cell r="J3611" t="str">
            <v>Butyl Benzoate</v>
          </cell>
          <cell r="L3611" t="str">
            <v>1999</v>
          </cell>
          <cell r="N3611">
            <v>40982</v>
          </cell>
        </row>
        <row r="3612">
          <cell r="A3612" t="str">
            <v>2495000055</v>
          </cell>
          <cell r="B3612" t="str">
            <v>Nonpoint</v>
          </cell>
          <cell r="C3612" t="str">
            <v>All Solvent User Categories /All Processes /Butyl Acetate</v>
          </cell>
          <cell r="D3612" t="str">
            <v>Solvent - Industrial Surface Coating &amp; Solvent Use</v>
          </cell>
          <cell r="G3612" t="str">
            <v>Solvent Utilization</v>
          </cell>
          <cell r="H3612" t="str">
            <v>All Solvent User Categories</v>
          </cell>
          <cell r="I3612" t="str">
            <v>All Processes</v>
          </cell>
          <cell r="J3612" t="str">
            <v>Butyl Acetate</v>
          </cell>
          <cell r="L3612" t="str">
            <v>1999</v>
          </cell>
          <cell r="N3612">
            <v>40982</v>
          </cell>
        </row>
        <row r="3613">
          <cell r="A3613" t="str">
            <v>2495000060</v>
          </cell>
          <cell r="B3613" t="str">
            <v>Nonpoint</v>
          </cell>
          <cell r="C3613" t="str">
            <v>All Solvent User Categories /All Processes /Butyl Alcohols: All Types</v>
          </cell>
          <cell r="D3613" t="str">
            <v>Solvent - Industrial Surface Coating &amp; Solvent Use</v>
          </cell>
          <cell r="G3613" t="str">
            <v>Solvent Utilization</v>
          </cell>
          <cell r="H3613" t="str">
            <v>All Solvent User Categories</v>
          </cell>
          <cell r="I3613" t="str">
            <v>All Processes</v>
          </cell>
          <cell r="J3613" t="str">
            <v>Butyl Alcohols: All Types</v>
          </cell>
          <cell r="L3613" t="str">
            <v>1999</v>
          </cell>
          <cell r="N3613">
            <v>40982</v>
          </cell>
        </row>
        <row r="3614">
          <cell r="A3614" t="str">
            <v>2495000065</v>
          </cell>
          <cell r="B3614" t="str">
            <v>Nonpoint</v>
          </cell>
          <cell r="C3614" t="str">
            <v>All Solvent User Categories /All Processes /n-Butyl Alcohol</v>
          </cell>
          <cell r="D3614" t="str">
            <v>Solvent - Industrial Surface Coating &amp; Solvent Use</v>
          </cell>
          <cell r="G3614" t="str">
            <v>Solvent Utilization</v>
          </cell>
          <cell r="H3614" t="str">
            <v>All Solvent User Categories</v>
          </cell>
          <cell r="I3614" t="str">
            <v>All Processes</v>
          </cell>
          <cell r="J3614" t="str">
            <v>n-Butyl Alcohol</v>
          </cell>
          <cell r="L3614" t="str">
            <v>1999</v>
          </cell>
          <cell r="N3614">
            <v>40982</v>
          </cell>
        </row>
        <row r="3615">
          <cell r="A3615" t="str">
            <v>2495000070</v>
          </cell>
          <cell r="B3615" t="str">
            <v>Nonpoint</v>
          </cell>
          <cell r="C3615" t="str">
            <v>All Solvent User Categories /All Processes /Isobutyl Alcohol</v>
          </cell>
          <cell r="D3615" t="str">
            <v>Solvent - Industrial Surface Coating &amp; Solvent Use</v>
          </cell>
          <cell r="G3615" t="str">
            <v>Solvent Utilization</v>
          </cell>
          <cell r="H3615" t="str">
            <v>All Solvent User Categories</v>
          </cell>
          <cell r="I3615" t="str">
            <v>All Processes</v>
          </cell>
          <cell r="J3615" t="str">
            <v>Isobutyl Alcohol</v>
          </cell>
          <cell r="L3615" t="str">
            <v>1999</v>
          </cell>
          <cell r="N3615">
            <v>40982</v>
          </cell>
        </row>
        <row r="3616">
          <cell r="A3616" t="str">
            <v>2495000075</v>
          </cell>
          <cell r="B3616" t="str">
            <v>Nonpoint</v>
          </cell>
          <cell r="C3616" t="str">
            <v>All Solvent User Categories /All Processes /Carbon Disulfide</v>
          </cell>
          <cell r="D3616" t="str">
            <v>Solvent - Industrial Surface Coating &amp; Solvent Use</v>
          </cell>
          <cell r="G3616" t="str">
            <v>Solvent Utilization</v>
          </cell>
          <cell r="H3616" t="str">
            <v>All Solvent User Categories</v>
          </cell>
          <cell r="I3616" t="str">
            <v>All Processes</v>
          </cell>
          <cell r="J3616" t="str">
            <v>Carbon Disulfide</v>
          </cell>
          <cell r="L3616" t="str">
            <v>1999</v>
          </cell>
          <cell r="N3616">
            <v>40982</v>
          </cell>
        </row>
        <row r="3617">
          <cell r="A3617" t="str">
            <v>2495000080</v>
          </cell>
          <cell r="B3617" t="str">
            <v>Nonpoint</v>
          </cell>
          <cell r="C3617" t="str">
            <v>All Solvent User Categories /All Processes /Chlorobenzene</v>
          </cell>
          <cell r="D3617" t="str">
            <v>Solvent - Industrial Surface Coating &amp; Solvent Use</v>
          </cell>
          <cell r="G3617" t="str">
            <v>Solvent Utilization</v>
          </cell>
          <cell r="H3617" t="str">
            <v>All Solvent User Categories</v>
          </cell>
          <cell r="I3617" t="str">
            <v>All Processes</v>
          </cell>
          <cell r="J3617" t="str">
            <v>Chlorobenzene</v>
          </cell>
          <cell r="L3617" t="str">
            <v>1999</v>
          </cell>
          <cell r="N3617">
            <v>40982</v>
          </cell>
        </row>
        <row r="3618">
          <cell r="A3618" t="str">
            <v>2495000085</v>
          </cell>
          <cell r="B3618" t="str">
            <v>Nonpoint</v>
          </cell>
          <cell r="C3618" t="str">
            <v>All Solvent User Categories /All Processes /Chlorofluorocarbons: General</v>
          </cell>
          <cell r="D3618" t="str">
            <v>Solvent - Industrial Surface Coating &amp; Solvent Use</v>
          </cell>
          <cell r="G3618" t="str">
            <v>Solvent Utilization</v>
          </cell>
          <cell r="H3618" t="str">
            <v>All Solvent User Categories</v>
          </cell>
          <cell r="I3618" t="str">
            <v>All Processes</v>
          </cell>
          <cell r="J3618" t="str">
            <v>Chlorofluorocarbons: General</v>
          </cell>
          <cell r="L3618" t="str">
            <v>1999</v>
          </cell>
          <cell r="N3618">
            <v>40982</v>
          </cell>
        </row>
        <row r="3619">
          <cell r="A3619" t="str">
            <v>2495000090</v>
          </cell>
          <cell r="B3619" t="str">
            <v>Nonpoint</v>
          </cell>
          <cell r="C3619" t="str">
            <v>All Solvent User Categories /All Processes /Chloroform</v>
          </cell>
          <cell r="D3619" t="str">
            <v>Solvent - Industrial Surface Coating &amp; Solvent Use</v>
          </cell>
          <cell r="G3619" t="str">
            <v>Solvent Utilization</v>
          </cell>
          <cell r="H3619" t="str">
            <v>All Solvent User Categories</v>
          </cell>
          <cell r="I3619" t="str">
            <v>All Processes</v>
          </cell>
          <cell r="J3619" t="str">
            <v>Chloroform</v>
          </cell>
          <cell r="L3619" t="str">
            <v>1999</v>
          </cell>
          <cell r="N3619">
            <v>40982</v>
          </cell>
        </row>
        <row r="3620">
          <cell r="A3620" t="str">
            <v>2495000095</v>
          </cell>
          <cell r="B3620" t="str">
            <v>Nonpoint</v>
          </cell>
          <cell r="C3620" t="str">
            <v>All Solvent User Categories /All Processes /Cresylic Acid</v>
          </cell>
          <cell r="D3620" t="str">
            <v>Solvent - Industrial Surface Coating &amp; Solvent Use</v>
          </cell>
          <cell r="G3620" t="str">
            <v>Solvent Utilization</v>
          </cell>
          <cell r="H3620" t="str">
            <v>All Solvent User Categories</v>
          </cell>
          <cell r="I3620" t="str">
            <v>All Processes</v>
          </cell>
          <cell r="J3620" t="str">
            <v>Cresylic Acid</v>
          </cell>
          <cell r="L3620" t="str">
            <v>1999</v>
          </cell>
          <cell r="N3620">
            <v>40982</v>
          </cell>
        </row>
        <row r="3621">
          <cell r="A3621" t="str">
            <v>2495000100</v>
          </cell>
          <cell r="B3621" t="str">
            <v>Nonpoint</v>
          </cell>
          <cell r="C3621" t="str">
            <v>All Solvent User Categories /All Processes /Cyclohexanone</v>
          </cell>
          <cell r="D3621" t="str">
            <v>Solvent - Industrial Surface Coating &amp; Solvent Use</v>
          </cell>
          <cell r="G3621" t="str">
            <v>Solvent Utilization</v>
          </cell>
          <cell r="H3621" t="str">
            <v>All Solvent User Categories</v>
          </cell>
          <cell r="I3621" t="str">
            <v>All Processes</v>
          </cell>
          <cell r="J3621" t="str">
            <v>Cyclohexanone</v>
          </cell>
          <cell r="L3621" t="str">
            <v>1999</v>
          </cell>
          <cell r="N3621">
            <v>40982</v>
          </cell>
        </row>
        <row r="3622">
          <cell r="A3622" t="str">
            <v>2495000105</v>
          </cell>
          <cell r="B3622" t="str">
            <v>Nonpoint</v>
          </cell>
          <cell r="C3622" t="str">
            <v>All Solvent User Categories /All Processes /Decanol</v>
          </cell>
          <cell r="D3622" t="str">
            <v>Solvent - Industrial Surface Coating &amp; Solvent Use</v>
          </cell>
          <cell r="G3622" t="str">
            <v>Solvent Utilization</v>
          </cell>
          <cell r="H3622" t="str">
            <v>All Solvent User Categories</v>
          </cell>
          <cell r="I3622" t="str">
            <v>All Processes</v>
          </cell>
          <cell r="J3622" t="str">
            <v>Decanol</v>
          </cell>
          <cell r="L3622" t="str">
            <v>1999</v>
          </cell>
          <cell r="N3622">
            <v>40982</v>
          </cell>
        </row>
        <row r="3623">
          <cell r="A3623" t="str">
            <v>2495000110</v>
          </cell>
          <cell r="B3623" t="str">
            <v>Nonpoint</v>
          </cell>
          <cell r="C3623" t="str">
            <v>All Solvent User Categories /All Processes /Diacetone Alcohol</v>
          </cell>
          <cell r="D3623" t="str">
            <v>Solvent - Industrial Surface Coating &amp; Solvent Use</v>
          </cell>
          <cell r="G3623" t="str">
            <v>Solvent Utilization</v>
          </cell>
          <cell r="H3623" t="str">
            <v>All Solvent User Categories</v>
          </cell>
          <cell r="I3623" t="str">
            <v>All Processes</v>
          </cell>
          <cell r="J3623" t="str">
            <v>Diacetone Alcohol</v>
          </cell>
          <cell r="L3623" t="str">
            <v>1999</v>
          </cell>
          <cell r="N3623">
            <v>40982</v>
          </cell>
        </row>
        <row r="3624">
          <cell r="A3624" t="str">
            <v>2495000115</v>
          </cell>
          <cell r="B3624" t="str">
            <v>Nonpoint</v>
          </cell>
          <cell r="C3624" t="str">
            <v>All Solvent User Categories /All Processes /Diethylamine</v>
          </cell>
          <cell r="D3624" t="str">
            <v>Solvent - Industrial Surface Coating &amp; Solvent Use</v>
          </cell>
          <cell r="G3624" t="str">
            <v>Solvent Utilization</v>
          </cell>
          <cell r="H3624" t="str">
            <v>All Solvent User Categories</v>
          </cell>
          <cell r="I3624" t="str">
            <v>All Processes</v>
          </cell>
          <cell r="J3624" t="str">
            <v>Diethylamine</v>
          </cell>
          <cell r="L3624" t="str">
            <v>1999</v>
          </cell>
          <cell r="N3624">
            <v>40982</v>
          </cell>
        </row>
        <row r="3625">
          <cell r="A3625" t="str">
            <v>2495000120</v>
          </cell>
          <cell r="B3625" t="str">
            <v>Nonpoint</v>
          </cell>
          <cell r="C3625" t="str">
            <v>All Solvent User Categories /All Processes /Diethylene Glycol</v>
          </cell>
          <cell r="D3625" t="str">
            <v>Solvent - Industrial Surface Coating &amp; Solvent Use</v>
          </cell>
          <cell r="G3625" t="str">
            <v>Solvent Utilization</v>
          </cell>
          <cell r="H3625" t="str">
            <v>All Solvent User Categories</v>
          </cell>
          <cell r="I3625" t="str">
            <v>All Processes</v>
          </cell>
          <cell r="J3625" t="str">
            <v>Diethylene Glycol</v>
          </cell>
          <cell r="L3625" t="str">
            <v>1999</v>
          </cell>
          <cell r="N3625">
            <v>40982</v>
          </cell>
        </row>
        <row r="3626">
          <cell r="A3626" t="str">
            <v>2495000125</v>
          </cell>
          <cell r="B3626" t="str">
            <v>Nonpoint</v>
          </cell>
          <cell r="C3626" t="str">
            <v>All Solvent User Categories /All Processes /Diethylene Glycol Monobutyl Ether</v>
          </cell>
          <cell r="D3626" t="str">
            <v>Solvent - Industrial Surface Coating &amp; Solvent Use</v>
          </cell>
          <cell r="G3626" t="str">
            <v>Solvent Utilization</v>
          </cell>
          <cell r="H3626" t="str">
            <v>All Solvent User Categories</v>
          </cell>
          <cell r="I3626" t="str">
            <v>All Processes</v>
          </cell>
          <cell r="J3626" t="str">
            <v>Diethylene Glycol Monobutyl Ether</v>
          </cell>
          <cell r="L3626" t="str">
            <v>1999</v>
          </cell>
          <cell r="N3626">
            <v>40982</v>
          </cell>
        </row>
        <row r="3627">
          <cell r="A3627" t="str">
            <v>2495000130</v>
          </cell>
          <cell r="B3627" t="str">
            <v>Nonpoint</v>
          </cell>
          <cell r="C3627" t="str">
            <v>All Solvent User Categories /All Processes /Diethylene Glycol Monoethyl Ether</v>
          </cell>
          <cell r="D3627" t="str">
            <v>Solvent - Industrial Surface Coating &amp; Solvent Use</v>
          </cell>
          <cell r="G3627" t="str">
            <v>Solvent Utilization</v>
          </cell>
          <cell r="H3627" t="str">
            <v>All Solvent User Categories</v>
          </cell>
          <cell r="I3627" t="str">
            <v>All Processes</v>
          </cell>
          <cell r="J3627" t="str">
            <v>Diethylene Glycol Monoethyl Ether</v>
          </cell>
          <cell r="L3627" t="str">
            <v>1999</v>
          </cell>
          <cell r="N3627">
            <v>40982</v>
          </cell>
        </row>
        <row r="3628">
          <cell r="A3628" t="str">
            <v>2495000135</v>
          </cell>
          <cell r="B3628" t="str">
            <v>Nonpoint</v>
          </cell>
          <cell r="C3628" t="str">
            <v>All Solvent User Categories /All Processes /Diethylene Glycol Monomethyl Ether</v>
          </cell>
          <cell r="D3628" t="str">
            <v>Solvent - Industrial Surface Coating &amp; Solvent Use</v>
          </cell>
          <cell r="G3628" t="str">
            <v>Solvent Utilization</v>
          </cell>
          <cell r="H3628" t="str">
            <v>All Solvent User Categories</v>
          </cell>
          <cell r="I3628" t="str">
            <v>All Processes</v>
          </cell>
          <cell r="J3628" t="str">
            <v>Diethylene Glycol Monomethyl Ether</v>
          </cell>
          <cell r="L3628" t="str">
            <v>1999</v>
          </cell>
          <cell r="N3628">
            <v>40982</v>
          </cell>
        </row>
        <row r="3629">
          <cell r="A3629" t="str">
            <v>2495000140</v>
          </cell>
          <cell r="B3629" t="str">
            <v>Nonpoint</v>
          </cell>
          <cell r="C3629" t="str">
            <v>All Solvent User Categories /All Processes /Dimethyl Acetamide</v>
          </cell>
          <cell r="D3629" t="str">
            <v>Solvent - Industrial Surface Coating &amp; Solvent Use</v>
          </cell>
          <cell r="G3629" t="str">
            <v>Solvent Utilization</v>
          </cell>
          <cell r="H3629" t="str">
            <v>All Solvent User Categories</v>
          </cell>
          <cell r="I3629" t="str">
            <v>All Processes</v>
          </cell>
          <cell r="J3629" t="str">
            <v>Dimethyl Acetamide</v>
          </cell>
          <cell r="L3629" t="str">
            <v>1999</v>
          </cell>
          <cell r="N3629">
            <v>40982</v>
          </cell>
        </row>
        <row r="3630">
          <cell r="A3630" t="str">
            <v>2495000145</v>
          </cell>
          <cell r="B3630" t="str">
            <v>Nonpoint</v>
          </cell>
          <cell r="C3630" t="str">
            <v>All Solvent User Categories /All Processes /Dimethylamine</v>
          </cell>
          <cell r="D3630" t="str">
            <v>Solvent - Industrial Surface Coating &amp; Solvent Use</v>
          </cell>
          <cell r="G3630" t="str">
            <v>Solvent Utilization</v>
          </cell>
          <cell r="H3630" t="str">
            <v>All Solvent User Categories</v>
          </cell>
          <cell r="I3630" t="str">
            <v>All Processes</v>
          </cell>
          <cell r="J3630" t="str">
            <v>Dimethylamine</v>
          </cell>
          <cell r="L3630" t="str">
            <v>1999</v>
          </cell>
          <cell r="N3630">
            <v>40982</v>
          </cell>
        </row>
        <row r="3631">
          <cell r="A3631" t="str">
            <v>2495000150</v>
          </cell>
          <cell r="B3631" t="str">
            <v>Nonpoint</v>
          </cell>
          <cell r="C3631" t="str">
            <v>All Solvent User Categories /All Processes /Dimethylformanide</v>
          </cell>
          <cell r="D3631" t="str">
            <v>Solvent - Industrial Surface Coating &amp; Solvent Use</v>
          </cell>
          <cell r="G3631" t="str">
            <v>Solvent Utilization</v>
          </cell>
          <cell r="H3631" t="str">
            <v>All Solvent User Categories</v>
          </cell>
          <cell r="I3631" t="str">
            <v>All Processes</v>
          </cell>
          <cell r="J3631" t="str">
            <v>Dimethylformanide</v>
          </cell>
          <cell r="L3631" t="str">
            <v>1999</v>
          </cell>
          <cell r="N3631">
            <v>40982</v>
          </cell>
        </row>
        <row r="3632">
          <cell r="A3632" t="str">
            <v>2495000155</v>
          </cell>
          <cell r="B3632" t="str">
            <v>Nonpoint</v>
          </cell>
          <cell r="C3632" t="str">
            <v>All Solvent User Categories /All Processes /Dipropylene Glycol</v>
          </cell>
          <cell r="D3632" t="str">
            <v>Solvent - Industrial Surface Coating &amp; Solvent Use</v>
          </cell>
          <cell r="G3632" t="str">
            <v>Solvent Utilization</v>
          </cell>
          <cell r="H3632" t="str">
            <v>All Solvent User Categories</v>
          </cell>
          <cell r="I3632" t="str">
            <v>All Processes</v>
          </cell>
          <cell r="J3632" t="str">
            <v>Dipropylene Glycol</v>
          </cell>
          <cell r="L3632" t="str">
            <v>1999</v>
          </cell>
          <cell r="N3632">
            <v>40982</v>
          </cell>
        </row>
        <row r="3633">
          <cell r="A3633" t="str">
            <v>2495000160</v>
          </cell>
          <cell r="B3633" t="str">
            <v>Nonpoint</v>
          </cell>
          <cell r="C3633" t="str">
            <v>All Solvent User Categories /All Processes /Dipropylene Glycol Monomethyl Ether</v>
          </cell>
          <cell r="D3633" t="str">
            <v>Solvent - Industrial Surface Coating &amp; Solvent Use</v>
          </cell>
          <cell r="G3633" t="str">
            <v>Solvent Utilization</v>
          </cell>
          <cell r="H3633" t="str">
            <v>All Solvent User Categories</v>
          </cell>
          <cell r="I3633" t="str">
            <v>All Processes</v>
          </cell>
          <cell r="J3633" t="str">
            <v>Dipropylene Glycol Monomethyl Ether</v>
          </cell>
          <cell r="L3633" t="str">
            <v>1999</v>
          </cell>
          <cell r="N3633">
            <v>40982</v>
          </cell>
        </row>
        <row r="3634">
          <cell r="A3634" t="str">
            <v>2495000165</v>
          </cell>
          <cell r="B3634" t="str">
            <v>Nonpoint</v>
          </cell>
          <cell r="C3634" t="str">
            <v>All Solvent User Categories /All Processes /Ethanol</v>
          </cell>
          <cell r="D3634" t="str">
            <v>Solvent - Industrial Surface Coating &amp; Solvent Use</v>
          </cell>
          <cell r="G3634" t="str">
            <v>Solvent Utilization</v>
          </cell>
          <cell r="H3634" t="str">
            <v>All Solvent User Categories</v>
          </cell>
          <cell r="I3634" t="str">
            <v>All Processes</v>
          </cell>
          <cell r="J3634" t="str">
            <v>Ethanol</v>
          </cell>
          <cell r="L3634" t="str">
            <v>1999</v>
          </cell>
          <cell r="N3634">
            <v>40982</v>
          </cell>
        </row>
        <row r="3635">
          <cell r="A3635" t="str">
            <v>2495000170</v>
          </cell>
          <cell r="B3635" t="str">
            <v>Nonpoint</v>
          </cell>
          <cell r="C3635" t="str">
            <v>All Solvent User Categories /All Processes /Ethyl Acetate</v>
          </cell>
          <cell r="D3635" t="str">
            <v>Solvent - Industrial Surface Coating &amp; Solvent Use</v>
          </cell>
          <cell r="G3635" t="str">
            <v>Solvent Utilization</v>
          </cell>
          <cell r="H3635" t="str">
            <v>All Solvent User Categories</v>
          </cell>
          <cell r="I3635" t="str">
            <v>All Processes</v>
          </cell>
          <cell r="J3635" t="str">
            <v>Ethyl Acetate</v>
          </cell>
          <cell r="L3635" t="str">
            <v>1999</v>
          </cell>
          <cell r="N3635">
            <v>40982</v>
          </cell>
        </row>
        <row r="3636">
          <cell r="A3636" t="str">
            <v>2495000175</v>
          </cell>
          <cell r="B3636" t="str">
            <v>Nonpoint</v>
          </cell>
          <cell r="C3636" t="str">
            <v>All Solvent User Categories /All Processes /Ethyl Chloride (Chloroethane)</v>
          </cell>
          <cell r="D3636" t="str">
            <v>Solvent - Industrial Surface Coating &amp; Solvent Use</v>
          </cell>
          <cell r="G3636" t="str">
            <v>Solvent Utilization</v>
          </cell>
          <cell r="H3636" t="str">
            <v>All Solvent User Categories</v>
          </cell>
          <cell r="I3636" t="str">
            <v>All Processes</v>
          </cell>
          <cell r="J3636" t="str">
            <v>Ethyl Chloride (Chloroethane)</v>
          </cell>
          <cell r="L3636" t="str">
            <v>1999</v>
          </cell>
          <cell r="N3636">
            <v>40982</v>
          </cell>
        </row>
        <row r="3637">
          <cell r="A3637" t="str">
            <v>2495000180</v>
          </cell>
          <cell r="B3637" t="str">
            <v>Nonpoint</v>
          </cell>
          <cell r="C3637" t="str">
            <v>All Solvent User Categories /All Processes /Ethyl Ether</v>
          </cell>
          <cell r="D3637" t="str">
            <v>Solvent - Industrial Surface Coating &amp; Solvent Use</v>
          </cell>
          <cell r="G3637" t="str">
            <v>Solvent Utilization</v>
          </cell>
          <cell r="H3637" t="str">
            <v>All Solvent User Categories</v>
          </cell>
          <cell r="I3637" t="str">
            <v>All Processes</v>
          </cell>
          <cell r="J3637" t="str">
            <v>Ethyl Ether</v>
          </cell>
          <cell r="L3637" t="str">
            <v>1999</v>
          </cell>
          <cell r="N3637">
            <v>40982</v>
          </cell>
        </row>
        <row r="3638">
          <cell r="A3638" t="str">
            <v>2495000185</v>
          </cell>
          <cell r="B3638" t="str">
            <v>Nonpoint</v>
          </cell>
          <cell r="C3638" t="str">
            <v>All Solvent User Categories /All Processes /Ethylbenzene</v>
          </cell>
          <cell r="D3638" t="str">
            <v>Solvent - Industrial Surface Coating &amp; Solvent Use</v>
          </cell>
          <cell r="G3638" t="str">
            <v>Solvent Utilization</v>
          </cell>
          <cell r="H3638" t="str">
            <v>All Solvent User Categories</v>
          </cell>
          <cell r="I3638" t="str">
            <v>All Processes</v>
          </cell>
          <cell r="J3638" t="str">
            <v>Ethylbenzene</v>
          </cell>
          <cell r="L3638" t="str">
            <v>1999</v>
          </cell>
          <cell r="N3638">
            <v>40982</v>
          </cell>
        </row>
        <row r="3639">
          <cell r="A3639" t="str">
            <v>2495000190</v>
          </cell>
          <cell r="B3639" t="str">
            <v>Nonpoint</v>
          </cell>
          <cell r="C3639" t="str">
            <v>All Solvent User Categories /All Processes /Ethylene Dibromide</v>
          </cell>
          <cell r="D3639" t="str">
            <v>Solvent - Industrial Surface Coating &amp; Solvent Use</v>
          </cell>
          <cell r="G3639" t="str">
            <v>Solvent Utilization</v>
          </cell>
          <cell r="H3639" t="str">
            <v>All Solvent User Categories</v>
          </cell>
          <cell r="I3639" t="str">
            <v>All Processes</v>
          </cell>
          <cell r="J3639" t="str">
            <v>Ethylene Dibromide</v>
          </cell>
          <cell r="L3639" t="str">
            <v>1999</v>
          </cell>
          <cell r="N3639">
            <v>40982</v>
          </cell>
        </row>
        <row r="3640">
          <cell r="A3640" t="str">
            <v>2495000195</v>
          </cell>
          <cell r="B3640" t="str">
            <v>Nonpoint</v>
          </cell>
          <cell r="C3640" t="str">
            <v>All Solvent User Categories /All Processes /Ethylene Glycol</v>
          </cell>
          <cell r="D3640" t="str">
            <v>Solvent - Industrial Surface Coating &amp; Solvent Use</v>
          </cell>
          <cell r="G3640" t="str">
            <v>Solvent Utilization</v>
          </cell>
          <cell r="H3640" t="str">
            <v>All Solvent User Categories</v>
          </cell>
          <cell r="I3640" t="str">
            <v>All Processes</v>
          </cell>
          <cell r="J3640" t="str">
            <v>Ethylene Glycol</v>
          </cell>
          <cell r="L3640" t="str">
            <v>1999</v>
          </cell>
          <cell r="N3640">
            <v>40982</v>
          </cell>
        </row>
        <row r="3641">
          <cell r="A3641" t="str">
            <v>2495000200</v>
          </cell>
          <cell r="B3641" t="str">
            <v>Nonpoint</v>
          </cell>
          <cell r="C3641" t="str">
            <v>All Solvent User Categories /All Processes /Ethylene Glycol Monoethyl Ether (2-Ethoxyethanol)</v>
          </cell>
          <cell r="D3641" t="str">
            <v>Solvent - Industrial Surface Coating &amp; Solvent Use</v>
          </cell>
          <cell r="G3641" t="str">
            <v>Solvent Utilization</v>
          </cell>
          <cell r="H3641" t="str">
            <v>All Solvent User Categories</v>
          </cell>
          <cell r="I3641" t="str">
            <v>All Processes</v>
          </cell>
          <cell r="J3641" t="str">
            <v>Ethylene Glycol Monoethyl Ether (2-Ethoxyethanol)</v>
          </cell>
          <cell r="L3641" t="str">
            <v>1999</v>
          </cell>
          <cell r="N3641">
            <v>40982</v>
          </cell>
        </row>
        <row r="3642">
          <cell r="A3642" t="str">
            <v>2495000205</v>
          </cell>
          <cell r="B3642" t="str">
            <v>Nonpoint</v>
          </cell>
          <cell r="C3642" t="str">
            <v>All Solvent User Categories /All Processes /Ethylene Glycol Monoethyl Ether Acetate</v>
          </cell>
          <cell r="D3642" t="str">
            <v>Solvent - Industrial Surface Coating &amp; Solvent Use</v>
          </cell>
          <cell r="G3642" t="str">
            <v>Solvent Utilization</v>
          </cell>
          <cell r="H3642" t="str">
            <v>All Solvent User Categories</v>
          </cell>
          <cell r="I3642" t="str">
            <v>All Processes</v>
          </cell>
          <cell r="J3642" t="str">
            <v>Ethylene Glycol Monoethyl Ether Acetate</v>
          </cell>
          <cell r="L3642" t="str">
            <v>1999</v>
          </cell>
          <cell r="N3642">
            <v>40982</v>
          </cell>
        </row>
        <row r="3643">
          <cell r="A3643" t="str">
            <v>2495000210</v>
          </cell>
          <cell r="B3643" t="str">
            <v>Nonpoint</v>
          </cell>
          <cell r="C3643" t="str">
            <v>All Solvent User Categories /All Processes /Ethylene Glycol Monomethyl Ether (2-Methoxyethanol)</v>
          </cell>
          <cell r="D3643" t="str">
            <v>Solvent - Industrial Surface Coating &amp; Solvent Use</v>
          </cell>
          <cell r="G3643" t="str">
            <v>Solvent Utilization</v>
          </cell>
          <cell r="H3643" t="str">
            <v>All Solvent User Categories</v>
          </cell>
          <cell r="I3643" t="str">
            <v>All Processes</v>
          </cell>
          <cell r="J3643" t="str">
            <v>Ethylene Glycol Monomethyl Ether (2-Methoxyethanol)</v>
          </cell>
          <cell r="L3643" t="str">
            <v>1999</v>
          </cell>
          <cell r="N3643">
            <v>40982</v>
          </cell>
        </row>
        <row r="3644">
          <cell r="A3644" t="str">
            <v>2495000215</v>
          </cell>
          <cell r="B3644" t="str">
            <v>Nonpoint</v>
          </cell>
          <cell r="C3644" t="str">
            <v>All Solvent User Categories /All Processes /Ethylene Glycol Monobutyl Ether (2-Butoxyethanol)</v>
          </cell>
          <cell r="D3644" t="str">
            <v>Solvent - Industrial Surface Coating &amp; Solvent Use</v>
          </cell>
          <cell r="G3644" t="str">
            <v>Solvent Utilization</v>
          </cell>
          <cell r="H3644" t="str">
            <v>All Solvent User Categories</v>
          </cell>
          <cell r="I3644" t="str">
            <v>All Processes</v>
          </cell>
          <cell r="J3644" t="str">
            <v>Ethylene Glycol Monobutyl Ether (2-Butoxyethanol)</v>
          </cell>
          <cell r="L3644" t="str">
            <v>1999</v>
          </cell>
          <cell r="N3644">
            <v>40982</v>
          </cell>
        </row>
        <row r="3645">
          <cell r="A3645" t="str">
            <v>2495000220</v>
          </cell>
          <cell r="B3645" t="str">
            <v>Nonpoint</v>
          </cell>
          <cell r="C3645" t="str">
            <v>All Solvent User Categories /All Processes /Formalin</v>
          </cell>
          <cell r="D3645" t="str">
            <v>Solvent - Industrial Surface Coating &amp; Solvent Use</v>
          </cell>
          <cell r="G3645" t="str">
            <v>Solvent Utilization</v>
          </cell>
          <cell r="H3645" t="str">
            <v>All Solvent User Categories</v>
          </cell>
          <cell r="I3645" t="str">
            <v>All Processes</v>
          </cell>
          <cell r="J3645" t="str">
            <v>Formalin</v>
          </cell>
          <cell r="L3645" t="str">
            <v>1999</v>
          </cell>
          <cell r="N3645">
            <v>40982</v>
          </cell>
        </row>
        <row r="3646">
          <cell r="A3646" t="str">
            <v>2495000225</v>
          </cell>
          <cell r="B3646" t="str">
            <v>Nonpoint</v>
          </cell>
          <cell r="C3646" t="str">
            <v>All Solvent User Categories /All Processes /Formic Acid</v>
          </cell>
          <cell r="D3646" t="str">
            <v>Solvent - Industrial Surface Coating &amp; Solvent Use</v>
          </cell>
          <cell r="G3646" t="str">
            <v>Solvent Utilization</v>
          </cell>
          <cell r="H3646" t="str">
            <v>All Solvent User Categories</v>
          </cell>
          <cell r="I3646" t="str">
            <v>All Processes</v>
          </cell>
          <cell r="J3646" t="str">
            <v>Formic Acid</v>
          </cell>
          <cell r="L3646" t="str">
            <v>1999</v>
          </cell>
          <cell r="N3646">
            <v>40982</v>
          </cell>
        </row>
        <row r="3647">
          <cell r="A3647" t="str">
            <v>2495000230</v>
          </cell>
          <cell r="B3647" t="str">
            <v>Nonpoint</v>
          </cell>
          <cell r="C3647" t="str">
            <v>All Solvent User Categories /All Processes /Furfural</v>
          </cell>
          <cell r="D3647" t="str">
            <v>Solvent - Industrial Surface Coating &amp; Solvent Use</v>
          </cell>
          <cell r="G3647" t="str">
            <v>Solvent Utilization</v>
          </cell>
          <cell r="H3647" t="str">
            <v>All Solvent User Categories</v>
          </cell>
          <cell r="I3647" t="str">
            <v>All Processes</v>
          </cell>
          <cell r="J3647" t="str">
            <v>Furfural</v>
          </cell>
          <cell r="L3647" t="str">
            <v>1999</v>
          </cell>
          <cell r="N3647">
            <v>40982</v>
          </cell>
        </row>
        <row r="3648">
          <cell r="A3648" t="str">
            <v>2495000235</v>
          </cell>
          <cell r="B3648" t="str">
            <v>Nonpoint</v>
          </cell>
          <cell r="C3648" t="str">
            <v>All Solvent User Categories /All Processes /Glycol Ethers: All Types</v>
          </cell>
          <cell r="D3648" t="str">
            <v>Solvent - Industrial Surface Coating &amp; Solvent Use</v>
          </cell>
          <cell r="G3648" t="str">
            <v>Solvent Utilization</v>
          </cell>
          <cell r="H3648" t="str">
            <v>All Solvent User Categories</v>
          </cell>
          <cell r="I3648" t="str">
            <v>All Processes</v>
          </cell>
          <cell r="J3648" t="str">
            <v>Glycol Ethers: All Types</v>
          </cell>
          <cell r="L3648" t="str">
            <v>1999</v>
          </cell>
          <cell r="N3648">
            <v>40982</v>
          </cell>
        </row>
        <row r="3649">
          <cell r="A3649" t="str">
            <v>2495000240</v>
          </cell>
          <cell r="B3649" t="str">
            <v>Nonpoint</v>
          </cell>
          <cell r="C3649" t="str">
            <v>All Solvent User Categories /All Processes /Gum Turpentine</v>
          </cell>
          <cell r="D3649" t="str">
            <v>Solvent - Industrial Surface Coating &amp; Solvent Use</v>
          </cell>
          <cell r="G3649" t="str">
            <v>Solvent Utilization</v>
          </cell>
          <cell r="H3649" t="str">
            <v>All Solvent User Categories</v>
          </cell>
          <cell r="I3649" t="str">
            <v>All Processes</v>
          </cell>
          <cell r="J3649" t="str">
            <v>Gum Turpentine</v>
          </cell>
          <cell r="L3649" t="str">
            <v>1999</v>
          </cell>
          <cell r="N3649">
            <v>40982</v>
          </cell>
        </row>
        <row r="3650">
          <cell r="A3650" t="str">
            <v>2495000245</v>
          </cell>
          <cell r="B3650" t="str">
            <v>Nonpoint</v>
          </cell>
          <cell r="C3650" t="str">
            <v>All Solvent User Categories /All Processes /Isobutyl Acetate</v>
          </cell>
          <cell r="D3650" t="str">
            <v>Solvent - Industrial Surface Coating &amp; Solvent Use</v>
          </cell>
          <cell r="G3650" t="str">
            <v>Solvent Utilization</v>
          </cell>
          <cell r="H3650" t="str">
            <v>All Solvent User Categories</v>
          </cell>
          <cell r="I3650" t="str">
            <v>All Processes</v>
          </cell>
          <cell r="J3650" t="str">
            <v>Isobutyl Acetate</v>
          </cell>
          <cell r="L3650" t="str">
            <v>1999</v>
          </cell>
          <cell r="N3650">
            <v>40982</v>
          </cell>
        </row>
        <row r="3651">
          <cell r="A3651" t="str">
            <v>2495000250</v>
          </cell>
          <cell r="B3651" t="str">
            <v>Nonpoint</v>
          </cell>
          <cell r="C3651" t="str">
            <v>All Solvent User Categories /All Processes /Isopropanol</v>
          </cell>
          <cell r="D3651" t="str">
            <v>Solvent - Industrial Surface Coating &amp; Solvent Use</v>
          </cell>
          <cell r="G3651" t="str">
            <v>Solvent Utilization</v>
          </cell>
          <cell r="H3651" t="str">
            <v>All Solvent User Categories</v>
          </cell>
          <cell r="I3651" t="str">
            <v>All Processes</v>
          </cell>
          <cell r="J3651" t="str">
            <v>Isopropanol</v>
          </cell>
          <cell r="L3651" t="str">
            <v>1999</v>
          </cell>
          <cell r="N3651">
            <v>40982</v>
          </cell>
        </row>
        <row r="3652">
          <cell r="A3652" t="str">
            <v>2495000255</v>
          </cell>
          <cell r="B3652" t="str">
            <v>Nonpoint</v>
          </cell>
          <cell r="C3652" t="str">
            <v>All Solvent User Categories /All Processes /Isopropyl/n-Propyl Acetate</v>
          </cell>
          <cell r="D3652" t="str">
            <v>Solvent - Industrial Surface Coating &amp; Solvent Use</v>
          </cell>
          <cell r="G3652" t="str">
            <v>Solvent Utilization</v>
          </cell>
          <cell r="H3652" t="str">
            <v>All Solvent User Categories</v>
          </cell>
          <cell r="I3652" t="str">
            <v>All Processes</v>
          </cell>
          <cell r="J3652" t="str">
            <v>Isopropyl/n-Propyl Acetate</v>
          </cell>
          <cell r="L3652" t="str">
            <v>1999</v>
          </cell>
          <cell r="N3652">
            <v>40982</v>
          </cell>
        </row>
        <row r="3653">
          <cell r="A3653" t="str">
            <v>2495000260</v>
          </cell>
          <cell r="B3653" t="str">
            <v>Nonpoint</v>
          </cell>
          <cell r="C3653" t="str">
            <v>All Solvent User Categories /All Processes /Methanol</v>
          </cell>
          <cell r="D3653" t="str">
            <v>Solvent - Industrial Surface Coating &amp; Solvent Use</v>
          </cell>
          <cell r="G3653" t="str">
            <v>Solvent Utilization</v>
          </cell>
          <cell r="H3653" t="str">
            <v>All Solvent User Categories</v>
          </cell>
          <cell r="I3653" t="str">
            <v>All Processes</v>
          </cell>
          <cell r="J3653" t="str">
            <v>Methanol</v>
          </cell>
          <cell r="L3653" t="str">
            <v>1999</v>
          </cell>
          <cell r="N3653">
            <v>40982</v>
          </cell>
        </row>
        <row r="3654">
          <cell r="A3654" t="str">
            <v>2495000265</v>
          </cell>
          <cell r="B3654" t="str">
            <v>Nonpoint</v>
          </cell>
          <cell r="C3654" t="str">
            <v>All Solvent User Categories /All Processes /Methyl Chloride</v>
          </cell>
          <cell r="D3654" t="str">
            <v>Solvent - Industrial Surface Coating &amp; Solvent Use</v>
          </cell>
          <cell r="G3654" t="str">
            <v>Solvent Utilization</v>
          </cell>
          <cell r="H3654" t="str">
            <v>All Solvent User Categories</v>
          </cell>
          <cell r="I3654" t="str">
            <v>All Processes</v>
          </cell>
          <cell r="J3654" t="str">
            <v>Methyl Chloride</v>
          </cell>
          <cell r="L3654" t="str">
            <v>1999</v>
          </cell>
          <cell r="N3654">
            <v>40982</v>
          </cell>
        </row>
        <row r="3655">
          <cell r="A3655" t="str">
            <v>2495000270</v>
          </cell>
          <cell r="B3655" t="str">
            <v>Nonpoint</v>
          </cell>
          <cell r="C3655" t="str">
            <v>All Solvent User Categories /All Processes /Methyl Chloroform</v>
          </cell>
          <cell r="D3655" t="str">
            <v>Solvent - Industrial Surface Coating &amp; Solvent Use</v>
          </cell>
          <cell r="G3655" t="str">
            <v>Solvent Utilization</v>
          </cell>
          <cell r="H3655" t="str">
            <v>All Solvent User Categories</v>
          </cell>
          <cell r="I3655" t="str">
            <v>All Processes</v>
          </cell>
          <cell r="J3655" t="str">
            <v>Methyl Chloroform</v>
          </cell>
          <cell r="L3655" t="str">
            <v>1999</v>
          </cell>
          <cell r="N3655">
            <v>40982</v>
          </cell>
        </row>
        <row r="3656">
          <cell r="A3656" t="str">
            <v>2495000275</v>
          </cell>
          <cell r="B3656" t="str">
            <v>Nonpoint</v>
          </cell>
          <cell r="C3656" t="str">
            <v>All Solvent User Categories /All Processes /Methyl Ethyl Ketone</v>
          </cell>
          <cell r="D3656" t="str">
            <v>Solvent - Industrial Surface Coating &amp; Solvent Use</v>
          </cell>
          <cell r="G3656" t="str">
            <v>Solvent Utilization</v>
          </cell>
          <cell r="H3656" t="str">
            <v>All Solvent User Categories</v>
          </cell>
          <cell r="I3656" t="str">
            <v>All Processes</v>
          </cell>
          <cell r="J3656" t="str">
            <v>Methyl Ethyl Ketone</v>
          </cell>
          <cell r="L3656" t="str">
            <v>1999</v>
          </cell>
          <cell r="N3656">
            <v>40982</v>
          </cell>
        </row>
        <row r="3657">
          <cell r="A3657" t="str">
            <v>2495000280</v>
          </cell>
          <cell r="B3657" t="str">
            <v>Nonpoint</v>
          </cell>
          <cell r="C3657" t="str">
            <v>All Solvent User Categories /All Processes /Methyl Isobutyl Carbinol</v>
          </cell>
          <cell r="D3657" t="str">
            <v>Solvent - Industrial Surface Coating &amp; Solvent Use</v>
          </cell>
          <cell r="G3657" t="str">
            <v>Solvent Utilization</v>
          </cell>
          <cell r="H3657" t="str">
            <v>All Solvent User Categories</v>
          </cell>
          <cell r="I3657" t="str">
            <v>All Processes</v>
          </cell>
          <cell r="J3657" t="str">
            <v>Methyl Isobutyl Carbinol</v>
          </cell>
          <cell r="L3657" t="str">
            <v>1999</v>
          </cell>
          <cell r="N3657">
            <v>40982</v>
          </cell>
        </row>
        <row r="3658">
          <cell r="A3658" t="str">
            <v>2495000285</v>
          </cell>
          <cell r="B3658" t="str">
            <v>Nonpoint</v>
          </cell>
          <cell r="C3658" t="str">
            <v>All Solvent User Categories /All Processes /Methyl Isobutyl Ketone</v>
          </cell>
          <cell r="D3658" t="str">
            <v>Solvent - Industrial Surface Coating &amp; Solvent Use</v>
          </cell>
          <cell r="G3658" t="str">
            <v>Solvent Utilization</v>
          </cell>
          <cell r="H3658" t="str">
            <v>All Solvent User Categories</v>
          </cell>
          <cell r="I3658" t="str">
            <v>All Processes</v>
          </cell>
          <cell r="J3658" t="str">
            <v>Methyl Isobutyl Ketone</v>
          </cell>
          <cell r="L3658" t="str">
            <v>1999</v>
          </cell>
          <cell r="N3658">
            <v>40982</v>
          </cell>
        </row>
        <row r="3659">
          <cell r="A3659" t="str">
            <v>2495000290</v>
          </cell>
          <cell r="B3659" t="str">
            <v>Nonpoint</v>
          </cell>
          <cell r="C3659" t="str">
            <v>All Solvent User Categories /All Processes /Methylamine</v>
          </cell>
          <cell r="D3659" t="str">
            <v>Solvent - Industrial Surface Coating &amp; Solvent Use</v>
          </cell>
          <cell r="G3659" t="str">
            <v>Solvent Utilization</v>
          </cell>
          <cell r="H3659" t="str">
            <v>All Solvent User Categories</v>
          </cell>
          <cell r="I3659" t="str">
            <v>All Processes</v>
          </cell>
          <cell r="J3659" t="str">
            <v>Methylamine</v>
          </cell>
          <cell r="L3659" t="str">
            <v>1999</v>
          </cell>
          <cell r="N3659">
            <v>40982</v>
          </cell>
        </row>
        <row r="3660">
          <cell r="A3660" t="str">
            <v>2495000295</v>
          </cell>
          <cell r="B3660" t="str">
            <v>Nonpoint</v>
          </cell>
          <cell r="C3660" t="str">
            <v>All Solvent User Categories /All Processes /Methylene Chloride</v>
          </cell>
          <cell r="D3660" t="str">
            <v>Solvent - Industrial Surface Coating &amp; Solvent Use</v>
          </cell>
          <cell r="G3660" t="str">
            <v>Solvent Utilization</v>
          </cell>
          <cell r="H3660" t="str">
            <v>All Solvent User Categories</v>
          </cell>
          <cell r="I3660" t="str">
            <v>All Processes</v>
          </cell>
          <cell r="J3660" t="str">
            <v>Methylene Chloride</v>
          </cell>
          <cell r="L3660" t="str">
            <v>1999</v>
          </cell>
          <cell r="N3660">
            <v>40982</v>
          </cell>
        </row>
        <row r="3661">
          <cell r="A3661" t="str">
            <v>2495000300</v>
          </cell>
          <cell r="B3661" t="str">
            <v>Nonpoint</v>
          </cell>
          <cell r="C3661" t="str">
            <v>All Solvent User Categories /All Processes /Monochlorobenzene</v>
          </cell>
          <cell r="D3661" t="str">
            <v>Solvent - Industrial Surface Coating &amp; Solvent Use</v>
          </cell>
          <cell r="G3661" t="str">
            <v>Solvent Utilization</v>
          </cell>
          <cell r="H3661" t="str">
            <v>All Solvent User Categories</v>
          </cell>
          <cell r="I3661" t="str">
            <v>All Processes</v>
          </cell>
          <cell r="J3661" t="str">
            <v>Monochlorobenzene</v>
          </cell>
          <cell r="L3661" t="str">
            <v>1999</v>
          </cell>
          <cell r="N3661">
            <v>40982</v>
          </cell>
        </row>
        <row r="3662">
          <cell r="A3662" t="str">
            <v>2495000305</v>
          </cell>
          <cell r="B3662" t="str">
            <v>Nonpoint</v>
          </cell>
          <cell r="C3662" t="str">
            <v>All Solvent User Categories /All Processes /n-Methyl-2-Pyrrolidone</v>
          </cell>
          <cell r="D3662" t="str">
            <v>Solvent - Industrial Surface Coating &amp; Solvent Use</v>
          </cell>
          <cell r="G3662" t="str">
            <v>Solvent Utilization</v>
          </cell>
          <cell r="H3662" t="str">
            <v>All Solvent User Categories</v>
          </cell>
          <cell r="I3662" t="str">
            <v>All Processes</v>
          </cell>
          <cell r="J3662" t="str">
            <v>n-Methyl-2-Pyrrolidone</v>
          </cell>
          <cell r="L3662" t="str">
            <v>1999</v>
          </cell>
          <cell r="N3662">
            <v>40982</v>
          </cell>
        </row>
        <row r="3663">
          <cell r="A3663" t="str">
            <v>2495000310</v>
          </cell>
          <cell r="B3663" t="str">
            <v>Nonpoint</v>
          </cell>
          <cell r="C3663" t="str">
            <v>All Solvent User Categories /All Processes /n-Propanol</v>
          </cell>
          <cell r="D3663" t="str">
            <v>Solvent - Industrial Surface Coating &amp; Solvent Use</v>
          </cell>
          <cell r="G3663" t="str">
            <v>Solvent Utilization</v>
          </cell>
          <cell r="H3663" t="str">
            <v>All Solvent User Categories</v>
          </cell>
          <cell r="I3663" t="str">
            <v>All Processes</v>
          </cell>
          <cell r="J3663" t="str">
            <v>n-Propanol</v>
          </cell>
          <cell r="L3663" t="str">
            <v>1999</v>
          </cell>
          <cell r="N3663">
            <v>40982</v>
          </cell>
        </row>
        <row r="3664">
          <cell r="A3664" t="str">
            <v>2495000315</v>
          </cell>
          <cell r="B3664" t="str">
            <v>Nonpoint</v>
          </cell>
          <cell r="C3664" t="str">
            <v>All Solvent User Categories /All Processes /Naphthenic Acids</v>
          </cell>
          <cell r="D3664" t="str">
            <v>Solvent - Industrial Surface Coating &amp; Solvent Use</v>
          </cell>
          <cell r="G3664" t="str">
            <v>Solvent Utilization</v>
          </cell>
          <cell r="H3664" t="str">
            <v>All Solvent User Categories</v>
          </cell>
          <cell r="I3664" t="str">
            <v>All Processes</v>
          </cell>
          <cell r="J3664" t="str">
            <v>Naphthenic Acids</v>
          </cell>
          <cell r="L3664" t="str">
            <v>1999</v>
          </cell>
          <cell r="N3664">
            <v>40982</v>
          </cell>
        </row>
        <row r="3665">
          <cell r="A3665" t="str">
            <v>2495000320</v>
          </cell>
          <cell r="B3665" t="str">
            <v>Nonpoint</v>
          </cell>
          <cell r="C3665" t="str">
            <v>All Solvent User Categories /All Processes /Nitrobenzene</v>
          </cell>
          <cell r="D3665" t="str">
            <v>Solvent - Industrial Surface Coating &amp; Solvent Use</v>
          </cell>
          <cell r="G3665" t="str">
            <v>Solvent Utilization</v>
          </cell>
          <cell r="H3665" t="str">
            <v>All Solvent User Categories</v>
          </cell>
          <cell r="I3665" t="str">
            <v>All Processes</v>
          </cell>
          <cell r="J3665" t="str">
            <v>Nitrobenzene</v>
          </cell>
          <cell r="L3665" t="str">
            <v>1999</v>
          </cell>
          <cell r="N3665">
            <v>40982</v>
          </cell>
        </row>
        <row r="3666">
          <cell r="A3666" t="str">
            <v>2495000325</v>
          </cell>
          <cell r="B3666" t="str">
            <v>Nonpoint</v>
          </cell>
          <cell r="C3666" t="str">
            <v>All Solvent User Categories /All Processes /o-, m-, and p-Cresol</v>
          </cell>
          <cell r="D3666" t="str">
            <v>Solvent - Industrial Surface Coating &amp; Solvent Use</v>
          </cell>
          <cell r="G3666" t="str">
            <v>Solvent Utilization</v>
          </cell>
          <cell r="H3666" t="str">
            <v>All Solvent User Categories</v>
          </cell>
          <cell r="I3666" t="str">
            <v>All Processes</v>
          </cell>
          <cell r="J3666" t="str">
            <v>o-, m-, and p-Cresol</v>
          </cell>
          <cell r="L3666" t="str">
            <v>1999</v>
          </cell>
          <cell r="N3666">
            <v>40982</v>
          </cell>
        </row>
        <row r="3667">
          <cell r="A3667" t="str">
            <v>2495000330</v>
          </cell>
          <cell r="B3667" t="str">
            <v>Nonpoint</v>
          </cell>
          <cell r="C3667" t="str">
            <v>All Solvent User Categories /All Processes /o-Dichlorobenzene</v>
          </cell>
          <cell r="D3667" t="str">
            <v>Solvent - Industrial Surface Coating &amp; Solvent Use</v>
          </cell>
          <cell r="G3667" t="str">
            <v>Solvent Utilization</v>
          </cell>
          <cell r="H3667" t="str">
            <v>All Solvent User Categories</v>
          </cell>
          <cell r="I3667" t="str">
            <v>All Processes</v>
          </cell>
          <cell r="J3667" t="str">
            <v>o-Dichlorobenzene</v>
          </cell>
          <cell r="L3667" t="str">
            <v>1999</v>
          </cell>
          <cell r="N3667">
            <v>40982</v>
          </cell>
        </row>
        <row r="3668">
          <cell r="A3668" t="str">
            <v>2495000335</v>
          </cell>
          <cell r="B3668" t="str">
            <v>Nonpoint</v>
          </cell>
          <cell r="C3668" t="str">
            <v>All Solvent User Categories /All Processes /Oxalic Acid</v>
          </cell>
          <cell r="D3668" t="str">
            <v>Solvent - Industrial Surface Coating &amp; Solvent Use</v>
          </cell>
          <cell r="G3668" t="str">
            <v>Solvent Utilization</v>
          </cell>
          <cell r="H3668" t="str">
            <v>All Solvent User Categories</v>
          </cell>
          <cell r="I3668" t="str">
            <v>All Processes</v>
          </cell>
          <cell r="J3668" t="str">
            <v>Oxalic Acid</v>
          </cell>
          <cell r="L3668" t="str">
            <v>1999</v>
          </cell>
          <cell r="N3668">
            <v>40982</v>
          </cell>
        </row>
        <row r="3669">
          <cell r="A3669" t="str">
            <v>2495000340</v>
          </cell>
          <cell r="B3669" t="str">
            <v>Nonpoint</v>
          </cell>
          <cell r="C3669" t="str">
            <v>All Solvent User Categories /All Processes /p-Dichlorobenzene</v>
          </cell>
          <cell r="D3669" t="str">
            <v>Solvent - Industrial Surface Coating &amp; Solvent Use</v>
          </cell>
          <cell r="G3669" t="str">
            <v>Solvent Utilization</v>
          </cell>
          <cell r="H3669" t="str">
            <v>All Solvent User Categories</v>
          </cell>
          <cell r="I3669" t="str">
            <v>All Processes</v>
          </cell>
          <cell r="J3669" t="str">
            <v>p-Dichlorobenzene</v>
          </cell>
          <cell r="L3669" t="str">
            <v>1999</v>
          </cell>
          <cell r="N3669">
            <v>40982</v>
          </cell>
        </row>
        <row r="3670">
          <cell r="A3670" t="str">
            <v>2495000345</v>
          </cell>
          <cell r="B3670" t="str">
            <v>Nonpoint</v>
          </cell>
          <cell r="C3670" t="str">
            <v>All Solvent User Categories /All Processes /Perchloroethylene</v>
          </cell>
          <cell r="D3670" t="str">
            <v>Solvent - Industrial Surface Coating &amp; Solvent Use</v>
          </cell>
          <cell r="G3670" t="str">
            <v>Solvent Utilization</v>
          </cell>
          <cell r="H3670" t="str">
            <v>All Solvent User Categories</v>
          </cell>
          <cell r="I3670" t="str">
            <v>All Processes</v>
          </cell>
          <cell r="J3670" t="str">
            <v>Perchloroethylene</v>
          </cell>
          <cell r="L3670" t="str">
            <v>1999</v>
          </cell>
          <cell r="N3670">
            <v>40982</v>
          </cell>
        </row>
        <row r="3671">
          <cell r="A3671" t="str">
            <v>2495000350</v>
          </cell>
          <cell r="B3671" t="str">
            <v>Nonpoint</v>
          </cell>
          <cell r="C3671" t="str">
            <v>All Solvent User Categories /All Processes /Propylene Glycol</v>
          </cell>
          <cell r="D3671" t="str">
            <v>Solvent - Industrial Surface Coating &amp; Solvent Use</v>
          </cell>
          <cell r="G3671" t="str">
            <v>Solvent Utilization</v>
          </cell>
          <cell r="H3671" t="str">
            <v>All Solvent User Categories</v>
          </cell>
          <cell r="I3671" t="str">
            <v>All Processes</v>
          </cell>
          <cell r="J3671" t="str">
            <v>Propylene Glycol</v>
          </cell>
          <cell r="L3671" t="str">
            <v>1999</v>
          </cell>
          <cell r="N3671">
            <v>40982</v>
          </cell>
        </row>
        <row r="3672">
          <cell r="A3672" t="str">
            <v>2495000355</v>
          </cell>
          <cell r="B3672" t="str">
            <v>Nonpoint</v>
          </cell>
          <cell r="C3672" t="str">
            <v>All Solvent User Categories /All Processes /Propylene Glycol Monomethyl Ether</v>
          </cell>
          <cell r="D3672" t="str">
            <v>Solvent - Industrial Surface Coating &amp; Solvent Use</v>
          </cell>
          <cell r="G3672" t="str">
            <v>Solvent Utilization</v>
          </cell>
          <cell r="H3672" t="str">
            <v>All Solvent User Categories</v>
          </cell>
          <cell r="I3672" t="str">
            <v>All Processes</v>
          </cell>
          <cell r="J3672" t="str">
            <v>Propylene Glycol Monomethyl Ether</v>
          </cell>
          <cell r="L3672" t="str">
            <v>1999</v>
          </cell>
          <cell r="N3672">
            <v>40982</v>
          </cell>
        </row>
        <row r="3673">
          <cell r="A3673" t="str">
            <v>2495000360</v>
          </cell>
          <cell r="B3673" t="str">
            <v>Nonpoint</v>
          </cell>
          <cell r="C3673" t="str">
            <v>All Solvent User Categories /All Processes /Propylene Glycol Monomethyl Ether Acetate</v>
          </cell>
          <cell r="D3673" t="str">
            <v>Solvent - Industrial Surface Coating &amp; Solvent Use</v>
          </cell>
          <cell r="G3673" t="str">
            <v>Solvent Utilization</v>
          </cell>
          <cell r="H3673" t="str">
            <v>All Solvent User Categories</v>
          </cell>
          <cell r="I3673" t="str">
            <v>All Processes</v>
          </cell>
          <cell r="J3673" t="str">
            <v>Propylene Glycol Monomethyl Ether Acetate</v>
          </cell>
          <cell r="L3673" t="str">
            <v>1999</v>
          </cell>
          <cell r="N3673">
            <v>40982</v>
          </cell>
        </row>
        <row r="3674">
          <cell r="A3674" t="str">
            <v>2495000365</v>
          </cell>
          <cell r="B3674" t="str">
            <v>Nonpoint</v>
          </cell>
          <cell r="C3674" t="str">
            <v>All Solvent User Categories /All Processes /Pyridine</v>
          </cell>
          <cell r="D3674" t="str">
            <v>Solvent - Industrial Surface Coating &amp; Solvent Use</v>
          </cell>
          <cell r="G3674" t="str">
            <v>Solvent Utilization</v>
          </cell>
          <cell r="H3674" t="str">
            <v>All Solvent User Categories</v>
          </cell>
          <cell r="I3674" t="str">
            <v>All Processes</v>
          </cell>
          <cell r="J3674" t="str">
            <v>Pyridine</v>
          </cell>
          <cell r="L3674" t="str">
            <v>1999</v>
          </cell>
          <cell r="N3674">
            <v>40982</v>
          </cell>
        </row>
        <row r="3675">
          <cell r="A3675" t="str">
            <v>2495000370</v>
          </cell>
          <cell r="B3675" t="str">
            <v>Nonpoint</v>
          </cell>
          <cell r="C3675" t="str">
            <v>All Solvent User Categories /All Processes /Special Naphthas</v>
          </cell>
          <cell r="D3675" t="str">
            <v>Solvent - Industrial Surface Coating &amp; Solvent Use</v>
          </cell>
          <cell r="G3675" t="str">
            <v>Solvent Utilization</v>
          </cell>
          <cell r="H3675" t="str">
            <v>All Solvent User Categories</v>
          </cell>
          <cell r="I3675" t="str">
            <v>All Processes</v>
          </cell>
          <cell r="J3675" t="str">
            <v>Special Naphthas</v>
          </cell>
          <cell r="L3675" t="str">
            <v>1999</v>
          </cell>
          <cell r="N3675">
            <v>40982</v>
          </cell>
        </row>
        <row r="3676">
          <cell r="A3676" t="str">
            <v>2495000375</v>
          </cell>
          <cell r="B3676" t="str">
            <v>Nonpoint</v>
          </cell>
          <cell r="C3676" t="str">
            <v>All Solvent User Categories /All Processes /Tetrahydrofuran</v>
          </cell>
          <cell r="D3676" t="str">
            <v>Solvent - Industrial Surface Coating &amp; Solvent Use</v>
          </cell>
          <cell r="G3676" t="str">
            <v>Solvent Utilization</v>
          </cell>
          <cell r="H3676" t="str">
            <v>All Solvent User Categories</v>
          </cell>
          <cell r="I3676" t="str">
            <v>All Processes</v>
          </cell>
          <cell r="J3676" t="str">
            <v>Tetrahydrofuran</v>
          </cell>
          <cell r="L3676" t="str">
            <v>1999</v>
          </cell>
          <cell r="N3676">
            <v>40982</v>
          </cell>
        </row>
        <row r="3677">
          <cell r="A3677" t="str">
            <v>2495000380</v>
          </cell>
          <cell r="B3677" t="str">
            <v>Nonpoint</v>
          </cell>
          <cell r="C3677" t="str">
            <v>All Solvent User Categories /All Processes /Toluene</v>
          </cell>
          <cell r="D3677" t="str">
            <v>Solvent - Industrial Surface Coating &amp; Solvent Use</v>
          </cell>
          <cell r="G3677" t="str">
            <v>Solvent Utilization</v>
          </cell>
          <cell r="H3677" t="str">
            <v>All Solvent User Categories</v>
          </cell>
          <cell r="I3677" t="str">
            <v>All Processes</v>
          </cell>
          <cell r="J3677" t="str">
            <v>Toluene</v>
          </cell>
          <cell r="L3677" t="str">
            <v>1999</v>
          </cell>
          <cell r="N3677">
            <v>40982</v>
          </cell>
        </row>
        <row r="3678">
          <cell r="A3678" t="str">
            <v>2495000385</v>
          </cell>
          <cell r="B3678" t="str">
            <v>Nonpoint</v>
          </cell>
          <cell r="C3678" t="str">
            <v>All Solvent User Categories /All Processes /Trichloroethylene</v>
          </cell>
          <cell r="D3678" t="str">
            <v>Solvent - Industrial Surface Coating &amp; Solvent Use</v>
          </cell>
          <cell r="G3678" t="str">
            <v>Solvent Utilization</v>
          </cell>
          <cell r="H3678" t="str">
            <v>All Solvent User Categories</v>
          </cell>
          <cell r="I3678" t="str">
            <v>All Processes</v>
          </cell>
          <cell r="J3678" t="str">
            <v>Trichloroethylene</v>
          </cell>
          <cell r="L3678" t="str">
            <v>1999</v>
          </cell>
          <cell r="N3678">
            <v>40982</v>
          </cell>
        </row>
        <row r="3679">
          <cell r="A3679" t="str">
            <v>2495000390</v>
          </cell>
          <cell r="B3679" t="str">
            <v>Nonpoint</v>
          </cell>
          <cell r="C3679" t="str">
            <v>All Solvent User Categories /All Processes /Trichlorotrifluoroethane (Freon 113)</v>
          </cell>
          <cell r="D3679" t="str">
            <v>Solvent - Industrial Surface Coating &amp; Solvent Use</v>
          </cell>
          <cell r="G3679" t="str">
            <v>Solvent Utilization</v>
          </cell>
          <cell r="H3679" t="str">
            <v>All Solvent User Categories</v>
          </cell>
          <cell r="I3679" t="str">
            <v>All Processes</v>
          </cell>
          <cell r="J3679" t="str">
            <v>Trichlorotrifluoroethane (Freon 113)</v>
          </cell>
          <cell r="L3679" t="str">
            <v>1999</v>
          </cell>
          <cell r="N3679">
            <v>40982</v>
          </cell>
        </row>
        <row r="3680">
          <cell r="A3680" t="str">
            <v>2495000395</v>
          </cell>
          <cell r="B3680" t="str">
            <v>Nonpoint</v>
          </cell>
          <cell r="C3680" t="str">
            <v>All Solvent User Categories /All Processes /Triethylamine</v>
          </cell>
          <cell r="D3680" t="str">
            <v>Solvent - Industrial Surface Coating &amp; Solvent Use</v>
          </cell>
          <cell r="G3680" t="str">
            <v>Solvent Utilization</v>
          </cell>
          <cell r="H3680" t="str">
            <v>All Solvent User Categories</v>
          </cell>
          <cell r="I3680" t="str">
            <v>All Processes</v>
          </cell>
          <cell r="J3680" t="str">
            <v>Triethylamine</v>
          </cell>
          <cell r="L3680" t="str">
            <v>1999</v>
          </cell>
          <cell r="N3680">
            <v>40982</v>
          </cell>
        </row>
        <row r="3681">
          <cell r="A3681" t="str">
            <v>2495000400</v>
          </cell>
          <cell r="B3681" t="str">
            <v>Nonpoint</v>
          </cell>
          <cell r="C3681" t="str">
            <v>All Solvent User Categories /All Processes /Triethylene Glycol</v>
          </cell>
          <cell r="D3681" t="str">
            <v>Solvent - Industrial Surface Coating &amp; Solvent Use</v>
          </cell>
          <cell r="G3681" t="str">
            <v>Solvent Utilization</v>
          </cell>
          <cell r="H3681" t="str">
            <v>All Solvent User Categories</v>
          </cell>
          <cell r="I3681" t="str">
            <v>All Processes</v>
          </cell>
          <cell r="J3681" t="str">
            <v>Triethylene Glycol</v>
          </cell>
          <cell r="L3681" t="str">
            <v>1999</v>
          </cell>
          <cell r="N3681">
            <v>40982</v>
          </cell>
        </row>
        <row r="3682">
          <cell r="A3682" t="str">
            <v>2495000405</v>
          </cell>
          <cell r="B3682" t="str">
            <v>Nonpoint</v>
          </cell>
          <cell r="C3682" t="str">
            <v>All Solvent User Categories /All Processes /Xylenes (Mixed)</v>
          </cell>
          <cell r="D3682" t="str">
            <v>Solvent - Industrial Surface Coating &amp; Solvent Use</v>
          </cell>
          <cell r="G3682" t="str">
            <v>Solvent Utilization</v>
          </cell>
          <cell r="H3682" t="str">
            <v>All Solvent User Categories</v>
          </cell>
          <cell r="I3682" t="str">
            <v>All Processes</v>
          </cell>
          <cell r="J3682" t="str">
            <v>Xylenes (Mixed)</v>
          </cell>
          <cell r="L3682" t="str">
            <v>1999</v>
          </cell>
          <cell r="N3682">
            <v>40982</v>
          </cell>
        </row>
        <row r="3683">
          <cell r="A3683" t="str">
            <v>2495000999</v>
          </cell>
          <cell r="B3683" t="str">
            <v>Nonpoint</v>
          </cell>
          <cell r="C3683" t="str">
            <v>All Solvent User Categories /All Processes /Solvents: NEC</v>
          </cell>
          <cell r="D3683" t="str">
            <v>Solvent - Industrial Surface Coating &amp; Solvent Use</v>
          </cell>
          <cell r="G3683" t="str">
            <v>Solvent Utilization</v>
          </cell>
          <cell r="H3683" t="str">
            <v>All Solvent User Categories</v>
          </cell>
          <cell r="I3683" t="str">
            <v>All Processes</v>
          </cell>
          <cell r="J3683" t="str">
            <v>Solvents: NEC</v>
          </cell>
          <cell r="L3683" t="str">
            <v>1999</v>
          </cell>
          <cell r="N3683">
            <v>40982</v>
          </cell>
        </row>
        <row r="3684">
          <cell r="A3684" t="str">
            <v>2501000000</v>
          </cell>
          <cell r="B3684" t="str">
            <v>Nonpoint</v>
          </cell>
          <cell r="C3684" t="str">
            <v>Petrol &amp; Petrol Product Storage /All Storage Types: Breathing Loss /Total: All Products</v>
          </cell>
          <cell r="D3684" t="str">
            <v>Industrial Processes - Storage and Transfer</v>
          </cell>
          <cell r="G3684" t="str">
            <v>Storage and Transport</v>
          </cell>
          <cell r="H3684" t="str">
            <v>Petroleum and Petroleum Product Storage</v>
          </cell>
          <cell r="I3684" t="str">
            <v>All Storage Types: Breathing Loss</v>
          </cell>
          <cell r="J3684" t="str">
            <v>Total: All Products</v>
          </cell>
          <cell r="N3684">
            <v>40982</v>
          </cell>
        </row>
        <row r="3685">
          <cell r="A3685" t="str">
            <v>2501000030</v>
          </cell>
          <cell r="B3685" t="str">
            <v>Nonpoint</v>
          </cell>
          <cell r="C3685" t="str">
            <v>Petrol &amp; Petrol Product Storage /All Storage Types: Breathing Loss /Crude Oil</v>
          </cell>
          <cell r="D3685" t="str">
            <v>Industrial Processes - Storage and Transfer</v>
          </cell>
          <cell r="G3685" t="str">
            <v>Storage and Transport</v>
          </cell>
          <cell r="H3685" t="str">
            <v>Petroleum and Petroleum Product Storage</v>
          </cell>
          <cell r="I3685" t="str">
            <v>All Storage Types: Breathing Loss</v>
          </cell>
          <cell r="J3685" t="str">
            <v>Crude Oil</v>
          </cell>
          <cell r="N3685">
            <v>40982</v>
          </cell>
        </row>
        <row r="3686">
          <cell r="A3686" t="str">
            <v>2501000060</v>
          </cell>
          <cell r="B3686" t="str">
            <v>Nonpoint</v>
          </cell>
          <cell r="C3686" t="str">
            <v>Petrol &amp; Petrol Product Storage /All Storage Types: Breathing Loss /Residual Oil</v>
          </cell>
          <cell r="D3686" t="str">
            <v>Industrial Processes - Storage and Transfer</v>
          </cell>
          <cell r="G3686" t="str">
            <v>Storage and Transport</v>
          </cell>
          <cell r="H3686" t="str">
            <v>Petroleum and Petroleum Product Storage</v>
          </cell>
          <cell r="I3686" t="str">
            <v>All Storage Types: Breathing Loss</v>
          </cell>
          <cell r="J3686" t="str">
            <v>Residual Oil</v>
          </cell>
          <cell r="N3686">
            <v>40982</v>
          </cell>
        </row>
        <row r="3687">
          <cell r="A3687" t="str">
            <v>2501000090</v>
          </cell>
          <cell r="B3687" t="str">
            <v>Nonpoint</v>
          </cell>
          <cell r="C3687" t="str">
            <v>Petrol &amp; Petrol Product Storage /All Storage Types: Breathing Loss /Distillate Oil</v>
          </cell>
          <cell r="D3687" t="str">
            <v>Industrial Processes - Storage and Transfer</v>
          </cell>
          <cell r="G3687" t="str">
            <v>Storage and Transport</v>
          </cell>
          <cell r="H3687" t="str">
            <v>Petroleum and Petroleum Product Storage</v>
          </cell>
          <cell r="I3687" t="str">
            <v>All Storage Types: Breathing Loss</v>
          </cell>
          <cell r="J3687" t="str">
            <v>Distillate Oil</v>
          </cell>
          <cell r="N3687">
            <v>40982</v>
          </cell>
        </row>
        <row r="3688">
          <cell r="A3688" t="str">
            <v>2501000120</v>
          </cell>
          <cell r="B3688" t="str">
            <v>Nonpoint</v>
          </cell>
          <cell r="C3688" t="str">
            <v>Petrol &amp; Petrol Product Storage /All Storage Types: Breathing Loss /Gasoline</v>
          </cell>
          <cell r="D3688" t="str">
            <v>Industrial Processes - Storage and Transfer</v>
          </cell>
          <cell r="G3688" t="str">
            <v>Storage and Transport</v>
          </cell>
          <cell r="H3688" t="str">
            <v>Petroleum and Petroleum Product Storage</v>
          </cell>
          <cell r="I3688" t="str">
            <v>All Storage Types: Breathing Loss</v>
          </cell>
          <cell r="J3688" t="str">
            <v>Gasoline</v>
          </cell>
          <cell r="N3688">
            <v>40982</v>
          </cell>
        </row>
        <row r="3689">
          <cell r="A3689" t="str">
            <v>2501000150</v>
          </cell>
          <cell r="B3689" t="str">
            <v>Nonpoint</v>
          </cell>
          <cell r="C3689" t="str">
            <v>Petrol &amp; Petrol Product Storage /All Storage Types: Breathing Loss /Jet Naphtha</v>
          </cell>
          <cell r="D3689" t="str">
            <v>Industrial Processes - Storage and Transfer</v>
          </cell>
          <cell r="G3689" t="str">
            <v>Storage and Transport</v>
          </cell>
          <cell r="H3689" t="str">
            <v>Petroleum and Petroleum Product Storage</v>
          </cell>
          <cell r="I3689" t="str">
            <v>All Storage Types: Breathing Loss</v>
          </cell>
          <cell r="J3689" t="str">
            <v>Jet Naphtha</v>
          </cell>
          <cell r="N3689">
            <v>40982</v>
          </cell>
        </row>
        <row r="3690">
          <cell r="A3690" t="str">
            <v>2501000180</v>
          </cell>
          <cell r="B3690" t="str">
            <v>Nonpoint</v>
          </cell>
          <cell r="C3690" t="str">
            <v>Petrol &amp; Petrol Product Storage /All Storage Types: Breathing Loss /Kerosene</v>
          </cell>
          <cell r="D3690" t="str">
            <v>Industrial Processes - Storage and Transfer</v>
          </cell>
          <cell r="G3690" t="str">
            <v>Storage and Transport</v>
          </cell>
          <cell r="H3690" t="str">
            <v>Petroleum and Petroleum Product Storage</v>
          </cell>
          <cell r="I3690" t="str">
            <v>All Storage Types: Breathing Loss</v>
          </cell>
          <cell r="J3690" t="str">
            <v>Kerosene</v>
          </cell>
          <cell r="N3690">
            <v>40982</v>
          </cell>
        </row>
        <row r="3691">
          <cell r="A3691" t="str">
            <v>2501000900</v>
          </cell>
          <cell r="B3691" t="str">
            <v>Nonpoint</v>
          </cell>
          <cell r="C3691" t="str">
            <v>Petrol &amp; Petrol Product Storage /All Storage Types: Breathing Loss /Tank Cleaning</v>
          </cell>
          <cell r="D3691" t="str">
            <v>Industrial Processes - Storage and Transfer</v>
          </cell>
          <cell r="G3691" t="str">
            <v>Storage and Transport</v>
          </cell>
          <cell r="H3691" t="str">
            <v>Petroleum and Petroleum Product Storage</v>
          </cell>
          <cell r="I3691" t="str">
            <v>All Storage Types: Breathing Loss</v>
          </cell>
          <cell r="J3691" t="str">
            <v>Tank Cleaning</v>
          </cell>
          <cell r="N3691">
            <v>40982</v>
          </cell>
        </row>
        <row r="3692">
          <cell r="A3692" t="str">
            <v>2501010000</v>
          </cell>
          <cell r="B3692" t="str">
            <v>Nonpoint</v>
          </cell>
          <cell r="C3692" t="str">
            <v>Petrol &amp; Petrol Product Storage /Commercial/Industrial: Breathing Loss /Total: All Products</v>
          </cell>
          <cell r="D3692" t="str">
            <v>Industrial Processes - Storage and Transfer</v>
          </cell>
          <cell r="G3692" t="str">
            <v>Storage and Transport</v>
          </cell>
          <cell r="H3692" t="str">
            <v>Petroleum and Petroleum Product Storage</v>
          </cell>
          <cell r="I3692" t="str">
            <v>Commercial/Industrial: Breathing Loss</v>
          </cell>
          <cell r="J3692" t="str">
            <v>Total: All Products</v>
          </cell>
          <cell r="N3692">
            <v>40982</v>
          </cell>
        </row>
        <row r="3693">
          <cell r="A3693" t="str">
            <v>2501010030</v>
          </cell>
          <cell r="B3693" t="str">
            <v>Nonpoint</v>
          </cell>
          <cell r="C3693" t="str">
            <v>Petrol &amp; Petrol Product Storage /Commercial/Industrial: Breathing Loss /Crude Oil</v>
          </cell>
          <cell r="D3693" t="str">
            <v>Industrial Processes - Storage and Transfer</v>
          </cell>
          <cell r="G3693" t="str">
            <v>Storage and Transport</v>
          </cell>
          <cell r="H3693" t="str">
            <v>Petroleum and Petroleum Product Storage</v>
          </cell>
          <cell r="I3693" t="str">
            <v>Commercial/Industrial: Breathing Loss</v>
          </cell>
          <cell r="J3693" t="str">
            <v>Crude Oil</v>
          </cell>
          <cell r="N3693">
            <v>40982</v>
          </cell>
        </row>
        <row r="3694">
          <cell r="A3694" t="str">
            <v>2501010060</v>
          </cell>
          <cell r="B3694" t="str">
            <v>Nonpoint</v>
          </cell>
          <cell r="C3694" t="str">
            <v>Petrol &amp; Petrol Product Storage /Commercial/Industrial: Breathing Loss /Residual Oil</v>
          </cell>
          <cell r="D3694" t="str">
            <v>Industrial Processes - Storage and Transfer</v>
          </cell>
          <cell r="G3694" t="str">
            <v>Storage and Transport</v>
          </cell>
          <cell r="H3694" t="str">
            <v>Petroleum and Petroleum Product Storage</v>
          </cell>
          <cell r="I3694" t="str">
            <v>Commercial/Industrial: Breathing Loss</v>
          </cell>
          <cell r="J3694" t="str">
            <v>Residual Oil</v>
          </cell>
          <cell r="N3694">
            <v>40982</v>
          </cell>
        </row>
        <row r="3695">
          <cell r="A3695" t="str">
            <v>2501010090</v>
          </cell>
          <cell r="B3695" t="str">
            <v>Nonpoint</v>
          </cell>
          <cell r="C3695" t="str">
            <v>Petrol &amp; Petrol Product Storage /Commercial/Industrial: Breathing Loss /Distillate Oil</v>
          </cell>
          <cell r="D3695" t="str">
            <v>Industrial Processes - Storage and Transfer</v>
          </cell>
          <cell r="G3695" t="str">
            <v>Storage and Transport</v>
          </cell>
          <cell r="H3695" t="str">
            <v>Petroleum and Petroleum Product Storage</v>
          </cell>
          <cell r="I3695" t="str">
            <v>Commercial/Industrial: Breathing Loss</v>
          </cell>
          <cell r="J3695" t="str">
            <v>Distillate Oil</v>
          </cell>
          <cell r="N3695">
            <v>40982</v>
          </cell>
        </row>
        <row r="3696">
          <cell r="A3696" t="str">
            <v>2501010120</v>
          </cell>
          <cell r="B3696" t="str">
            <v>Nonpoint</v>
          </cell>
          <cell r="C3696" t="str">
            <v>Petrol &amp; Petrol Product Storage /Commercial/Industrial: Breathing Loss /Gasoline</v>
          </cell>
          <cell r="D3696" t="str">
            <v>Industrial Processes - Storage and Transfer</v>
          </cell>
          <cell r="G3696" t="str">
            <v>Storage and Transport</v>
          </cell>
          <cell r="H3696" t="str">
            <v>Petroleum and Petroleum Product Storage</v>
          </cell>
          <cell r="I3696" t="str">
            <v>Commercial/Industrial: Breathing Loss</v>
          </cell>
          <cell r="J3696" t="str">
            <v>Gasoline</v>
          </cell>
          <cell r="N3696">
            <v>40982</v>
          </cell>
        </row>
        <row r="3697">
          <cell r="A3697" t="str">
            <v>2501010150</v>
          </cell>
          <cell r="B3697" t="str">
            <v>Nonpoint</v>
          </cell>
          <cell r="C3697" t="str">
            <v>Petrol &amp; Petrol Product Storage /Commercial/Industrial: Breathing Loss /Jet Naphtha</v>
          </cell>
          <cell r="D3697" t="str">
            <v>Industrial Processes - Storage and Transfer</v>
          </cell>
          <cell r="G3697" t="str">
            <v>Storage and Transport</v>
          </cell>
          <cell r="H3697" t="str">
            <v>Petroleum and Petroleum Product Storage</v>
          </cell>
          <cell r="I3697" t="str">
            <v>Commercial/Industrial: Breathing Loss</v>
          </cell>
          <cell r="J3697" t="str">
            <v>Jet Naphtha</v>
          </cell>
          <cell r="N3697">
            <v>40982</v>
          </cell>
        </row>
        <row r="3698">
          <cell r="A3698" t="str">
            <v>2501010180</v>
          </cell>
          <cell r="B3698" t="str">
            <v>Nonpoint</v>
          </cell>
          <cell r="C3698" t="str">
            <v>Petrol &amp; Petrol Product Storage /Commercial/Industrial: Breathing Loss /Kerosene</v>
          </cell>
          <cell r="D3698" t="str">
            <v>Industrial Processes - Storage and Transfer</v>
          </cell>
          <cell r="G3698" t="str">
            <v>Storage and Transport</v>
          </cell>
          <cell r="H3698" t="str">
            <v>Petroleum and Petroleum Product Storage</v>
          </cell>
          <cell r="I3698" t="str">
            <v>Commercial/Industrial: Breathing Loss</v>
          </cell>
          <cell r="J3698" t="str">
            <v>Kerosene</v>
          </cell>
          <cell r="N3698">
            <v>40982</v>
          </cell>
        </row>
        <row r="3699">
          <cell r="A3699" t="str">
            <v>2501010900</v>
          </cell>
          <cell r="B3699" t="str">
            <v>Nonpoint</v>
          </cell>
          <cell r="C3699" t="str">
            <v>Petrol &amp; Petrol Product Storage /Commercial/Industrial: Breathing Loss /Tank Cleaning</v>
          </cell>
          <cell r="D3699" t="str">
            <v>Industrial Processes - Storage and Transfer</v>
          </cell>
          <cell r="G3699" t="str">
            <v>Storage and Transport</v>
          </cell>
          <cell r="H3699" t="str">
            <v>Petroleum and Petroleum Product Storage</v>
          </cell>
          <cell r="I3699" t="str">
            <v>Commercial/Industrial: Breathing Loss</v>
          </cell>
          <cell r="J3699" t="str">
            <v>Tank Cleaning</v>
          </cell>
          <cell r="N3699">
            <v>40982</v>
          </cell>
        </row>
        <row r="3700">
          <cell r="A3700" t="str">
            <v>2501011011</v>
          </cell>
          <cell r="B3700" t="str">
            <v>Nonpoint</v>
          </cell>
          <cell r="C3700" t="str">
            <v>Residential Portable Gas Cans /Permeation</v>
          </cell>
          <cell r="D3700" t="str">
            <v>Miscellaneous Non-Industrial NEC</v>
          </cell>
          <cell r="G3700" t="str">
            <v>Storage and Transport</v>
          </cell>
          <cell r="H3700" t="str">
            <v>Petroleum and Petroleum Product Storage</v>
          </cell>
          <cell r="I3700" t="str">
            <v>Residential Portable Gas Cans</v>
          </cell>
          <cell r="J3700" t="str">
            <v>Permeation</v>
          </cell>
          <cell r="M3700">
            <v>39182</v>
          </cell>
          <cell r="N3700">
            <v>40982</v>
          </cell>
        </row>
        <row r="3701">
          <cell r="A3701" t="str">
            <v>2501011012</v>
          </cell>
          <cell r="B3701" t="str">
            <v>Nonpoint</v>
          </cell>
          <cell r="C3701" t="str">
            <v>Residential Portable Gas Cans /Evaporation (includes Diurnal losses)</v>
          </cell>
          <cell r="D3701" t="str">
            <v>Miscellaneous Non-Industrial NEC</v>
          </cell>
          <cell r="G3701" t="str">
            <v>Storage and Transport</v>
          </cell>
          <cell r="H3701" t="str">
            <v>Petroleum and Petroleum Product Storage</v>
          </cell>
          <cell r="I3701" t="str">
            <v>Residential Portable Gas Cans</v>
          </cell>
          <cell r="J3701" t="str">
            <v>Evaporation (includes Diurnal losses)</v>
          </cell>
          <cell r="M3701">
            <v>39182</v>
          </cell>
          <cell r="N3701">
            <v>40982</v>
          </cell>
        </row>
        <row r="3702">
          <cell r="A3702" t="str">
            <v>2501011013</v>
          </cell>
          <cell r="B3702" t="str">
            <v>Nonpoint</v>
          </cell>
          <cell r="C3702" t="str">
            <v>Residential Portable Gas Cans /Spillage During Transport</v>
          </cell>
          <cell r="D3702" t="str">
            <v>Miscellaneous Non-Industrial NEC</v>
          </cell>
          <cell r="G3702" t="str">
            <v>Storage and Transport</v>
          </cell>
          <cell r="H3702" t="str">
            <v>Petroleum and Petroleum Product Storage</v>
          </cell>
          <cell r="I3702" t="str">
            <v>Residential Portable Gas Cans</v>
          </cell>
          <cell r="J3702" t="str">
            <v>Spillage During Transport</v>
          </cell>
          <cell r="M3702">
            <v>39182</v>
          </cell>
          <cell r="N3702">
            <v>40982</v>
          </cell>
        </row>
        <row r="3703">
          <cell r="A3703" t="str">
            <v>2501011014</v>
          </cell>
          <cell r="B3703" t="str">
            <v>Nonpoint</v>
          </cell>
          <cell r="C3703" t="str">
            <v>Residential Portable Gas Cans /Refilling at the Pump - Vapor Displacement</v>
          </cell>
          <cell r="D3703" t="str">
            <v>Miscellaneous Non-Industrial NEC</v>
          </cell>
          <cell r="G3703" t="str">
            <v>Storage and Transport</v>
          </cell>
          <cell r="H3703" t="str">
            <v>Petroleum and Petroleum Product Storage</v>
          </cell>
          <cell r="I3703" t="str">
            <v>Residential Portable Gas Cans</v>
          </cell>
          <cell r="J3703" t="str">
            <v>Refilling at the Pump - Vapor Displacement</v>
          </cell>
          <cell r="M3703">
            <v>39182</v>
          </cell>
          <cell r="N3703">
            <v>40982</v>
          </cell>
        </row>
        <row r="3704">
          <cell r="A3704" t="str">
            <v>2501011015</v>
          </cell>
          <cell r="B3704" t="str">
            <v>Nonpoint</v>
          </cell>
          <cell r="C3704" t="str">
            <v>Residential Portable Gas Cans /Refilling at the Pump - Spillage</v>
          </cell>
          <cell r="D3704" t="str">
            <v>Miscellaneous Non-Industrial NEC</v>
          </cell>
          <cell r="G3704" t="str">
            <v>Storage and Transport</v>
          </cell>
          <cell r="H3704" t="str">
            <v>Petroleum and Petroleum Product Storage</v>
          </cell>
          <cell r="I3704" t="str">
            <v>Residential Portable Gas Cans</v>
          </cell>
          <cell r="J3704" t="str">
            <v>Refilling at the Pump - Spillage</v>
          </cell>
          <cell r="M3704">
            <v>39182</v>
          </cell>
          <cell r="N3704">
            <v>40982</v>
          </cell>
        </row>
        <row r="3705">
          <cell r="A3705" t="str">
            <v>2501012011</v>
          </cell>
          <cell r="B3705" t="str">
            <v>Nonpoint</v>
          </cell>
          <cell r="C3705" t="str">
            <v>Commercial Portable Gas Cans /Permeation</v>
          </cell>
          <cell r="D3705" t="str">
            <v>Miscellaneous Non-Industrial NEC</v>
          </cell>
          <cell r="G3705" t="str">
            <v>Storage and Transport</v>
          </cell>
          <cell r="H3705" t="str">
            <v>Petroleum and Petroleum Product Storage</v>
          </cell>
          <cell r="I3705" t="str">
            <v>Commercial Portable Gas Cans</v>
          </cell>
          <cell r="J3705" t="str">
            <v>Permeation</v>
          </cell>
          <cell r="M3705">
            <v>39182</v>
          </cell>
          <cell r="N3705">
            <v>40982</v>
          </cell>
        </row>
        <row r="3706">
          <cell r="A3706" t="str">
            <v>2501012012</v>
          </cell>
          <cell r="B3706" t="str">
            <v>Nonpoint</v>
          </cell>
          <cell r="C3706" t="str">
            <v>Commercial Portable Gas Cans /Evaporation (includes Diurnal losses)</v>
          </cell>
          <cell r="D3706" t="str">
            <v>Miscellaneous Non-Industrial NEC</v>
          </cell>
          <cell r="G3706" t="str">
            <v>Storage and Transport</v>
          </cell>
          <cell r="H3706" t="str">
            <v>Petroleum and Petroleum Product Storage</v>
          </cell>
          <cell r="I3706" t="str">
            <v>Commercial Portable Gas Cans</v>
          </cell>
          <cell r="J3706" t="str">
            <v>Evaporation (includes Diurnal losses)</v>
          </cell>
          <cell r="M3706">
            <v>39182</v>
          </cell>
          <cell r="N3706">
            <v>40982</v>
          </cell>
        </row>
        <row r="3707">
          <cell r="A3707" t="str">
            <v>2501012013</v>
          </cell>
          <cell r="B3707" t="str">
            <v>Nonpoint</v>
          </cell>
          <cell r="C3707" t="str">
            <v>Commercial Portable Gas Cans /Spillage During Transport</v>
          </cell>
          <cell r="D3707" t="str">
            <v>Miscellaneous Non-Industrial NEC</v>
          </cell>
          <cell r="G3707" t="str">
            <v>Storage and Transport</v>
          </cell>
          <cell r="H3707" t="str">
            <v>Petroleum and Petroleum Product Storage</v>
          </cell>
          <cell r="I3707" t="str">
            <v>Commercial Portable Gas Cans</v>
          </cell>
          <cell r="J3707" t="str">
            <v>Spillage During Transport</v>
          </cell>
          <cell r="M3707">
            <v>39182</v>
          </cell>
          <cell r="N3707">
            <v>40982</v>
          </cell>
        </row>
        <row r="3708">
          <cell r="A3708" t="str">
            <v>2501012014</v>
          </cell>
          <cell r="B3708" t="str">
            <v>Nonpoint</v>
          </cell>
          <cell r="C3708" t="str">
            <v>Commercial Portable Gas Cans /Refilling at the Pump - Vapor Displacement</v>
          </cell>
          <cell r="D3708" t="str">
            <v>Miscellaneous Non-Industrial NEC</v>
          </cell>
          <cell r="G3708" t="str">
            <v>Storage and Transport</v>
          </cell>
          <cell r="H3708" t="str">
            <v>Petroleum and Petroleum Product Storage</v>
          </cell>
          <cell r="I3708" t="str">
            <v>Commercial Portable Gas Cans</v>
          </cell>
          <cell r="J3708" t="str">
            <v>Refilling at the Pump - Vapor Displacement</v>
          </cell>
          <cell r="M3708">
            <v>39182</v>
          </cell>
          <cell r="N3708">
            <v>40982</v>
          </cell>
        </row>
        <row r="3709">
          <cell r="A3709" t="str">
            <v>2501012015</v>
          </cell>
          <cell r="B3709" t="str">
            <v>Nonpoint</v>
          </cell>
          <cell r="C3709" t="str">
            <v>Commercial Portable Gas Cans /Refilling at the Pump - Spillage</v>
          </cell>
          <cell r="D3709" t="str">
            <v>Miscellaneous Non-Industrial NEC</v>
          </cell>
          <cell r="G3709" t="str">
            <v>Storage and Transport</v>
          </cell>
          <cell r="H3709" t="str">
            <v>Petroleum and Petroleum Product Storage</v>
          </cell>
          <cell r="I3709" t="str">
            <v>Commercial Portable Gas Cans</v>
          </cell>
          <cell r="J3709" t="str">
            <v>Refilling at the Pump - Spillage</v>
          </cell>
          <cell r="M3709">
            <v>39182</v>
          </cell>
          <cell r="N3709">
            <v>40982</v>
          </cell>
        </row>
        <row r="3710">
          <cell r="A3710" t="str">
            <v>2501050000</v>
          </cell>
          <cell r="B3710" t="str">
            <v>Nonpoint</v>
          </cell>
          <cell r="C3710" t="str">
            <v>Petrol &amp; Petrol Product Storage /Bulk Terminals: All Evaporative Losses /Total: All Products</v>
          </cell>
          <cell r="D3710" t="str">
            <v>Bulk Gasoline Terminals</v>
          </cell>
          <cell r="G3710" t="str">
            <v>Storage and Transport</v>
          </cell>
          <cell r="H3710" t="str">
            <v>Petroleum and Petroleum Product Storage</v>
          </cell>
          <cell r="I3710" t="str">
            <v>Bulk Terminals: All Evaporative Losses</v>
          </cell>
          <cell r="J3710" t="str">
            <v>Total: All Products</v>
          </cell>
          <cell r="N3710">
            <v>40982</v>
          </cell>
        </row>
        <row r="3711">
          <cell r="A3711" t="str">
            <v>2501050030</v>
          </cell>
          <cell r="B3711" t="str">
            <v>Nonpoint</v>
          </cell>
          <cell r="C3711" t="str">
            <v>Petrol &amp; Petrol Product Storage /Bulk Terminals: All Evaporative Losses /Crude Oil</v>
          </cell>
          <cell r="D3711" t="str">
            <v>Bulk Gasoline Terminals</v>
          </cell>
          <cell r="G3711" t="str">
            <v>Storage and Transport</v>
          </cell>
          <cell r="H3711" t="str">
            <v>Petroleum and Petroleum Product Storage</v>
          </cell>
          <cell r="I3711" t="str">
            <v>Bulk Terminals: All Evaporative Losses</v>
          </cell>
          <cell r="J3711" t="str">
            <v>Crude Oil</v>
          </cell>
          <cell r="N3711">
            <v>40982</v>
          </cell>
        </row>
        <row r="3712">
          <cell r="A3712" t="str">
            <v>2501050060</v>
          </cell>
          <cell r="B3712" t="str">
            <v>Nonpoint</v>
          </cell>
          <cell r="C3712" t="str">
            <v>Petrol &amp; Petrol Product Storage /Bulk Terminals: All Evaporative Losses /Residual Oil</v>
          </cell>
          <cell r="D3712" t="str">
            <v>Bulk Gasoline Terminals</v>
          </cell>
          <cell r="G3712" t="str">
            <v>Storage and Transport</v>
          </cell>
          <cell r="H3712" t="str">
            <v>Petroleum and Petroleum Product Storage</v>
          </cell>
          <cell r="I3712" t="str">
            <v>Bulk Terminals: All Evaporative Losses</v>
          </cell>
          <cell r="J3712" t="str">
            <v>Residual Oil</v>
          </cell>
          <cell r="N3712">
            <v>40982</v>
          </cell>
        </row>
        <row r="3713">
          <cell r="A3713" t="str">
            <v>2501050090</v>
          </cell>
          <cell r="B3713" t="str">
            <v>Nonpoint</v>
          </cell>
          <cell r="C3713" t="str">
            <v>Petrol &amp; Petrol Product Storage /Bulk Terminals: All Evaporative Losses /Distillate Oil</v>
          </cell>
          <cell r="D3713" t="str">
            <v>Bulk Gasoline Terminals</v>
          </cell>
          <cell r="G3713" t="str">
            <v>Storage and Transport</v>
          </cell>
          <cell r="H3713" t="str">
            <v>Petroleum and Petroleum Product Storage</v>
          </cell>
          <cell r="I3713" t="str">
            <v>Bulk Terminals: All Evaporative Losses</v>
          </cell>
          <cell r="J3713" t="str">
            <v>Distillate Oil</v>
          </cell>
          <cell r="N3713">
            <v>40982</v>
          </cell>
        </row>
        <row r="3714">
          <cell r="A3714" t="str">
            <v>2501050120</v>
          </cell>
          <cell r="B3714" t="str">
            <v>Nonpoint</v>
          </cell>
          <cell r="C3714" t="str">
            <v>Petrol &amp; Petrol Product Storage /Bulk Terminals: All Evaporative Losses /Gasoline</v>
          </cell>
          <cell r="D3714" t="str">
            <v>Bulk Gasoline Terminals</v>
          </cell>
          <cell r="G3714" t="str">
            <v>Storage and Transport</v>
          </cell>
          <cell r="H3714" t="str">
            <v>Petroleum and Petroleum Product Storage</v>
          </cell>
          <cell r="I3714" t="str">
            <v>Bulk Terminals: All Evaporative Losses</v>
          </cell>
          <cell r="J3714" t="str">
            <v>Gasoline</v>
          </cell>
          <cell r="N3714">
            <v>40982</v>
          </cell>
        </row>
        <row r="3715">
          <cell r="A3715" t="str">
            <v>2501050150</v>
          </cell>
          <cell r="B3715" t="str">
            <v>Nonpoint</v>
          </cell>
          <cell r="C3715" t="str">
            <v>Petrol &amp; Petrol Product Storage /Bulk Terminals: All Evaporative Losses /Jet Naphtha</v>
          </cell>
          <cell r="D3715" t="str">
            <v>Bulk Gasoline Terminals</v>
          </cell>
          <cell r="G3715" t="str">
            <v>Storage and Transport</v>
          </cell>
          <cell r="H3715" t="str">
            <v>Petroleum and Petroleum Product Storage</v>
          </cell>
          <cell r="I3715" t="str">
            <v>Bulk Terminals: All Evaporative Losses</v>
          </cell>
          <cell r="J3715" t="str">
            <v>Jet Naphtha</v>
          </cell>
          <cell r="N3715">
            <v>40982</v>
          </cell>
        </row>
        <row r="3716">
          <cell r="A3716" t="str">
            <v>2501050180</v>
          </cell>
          <cell r="B3716" t="str">
            <v>Nonpoint</v>
          </cell>
          <cell r="C3716" t="str">
            <v>Petrol &amp; Petrol Product Storage /Bulk Terminals: All Evaporative Losses /Kerosene</v>
          </cell>
          <cell r="D3716" t="str">
            <v>Bulk Gasoline Terminals</v>
          </cell>
          <cell r="G3716" t="str">
            <v>Storage and Transport</v>
          </cell>
          <cell r="H3716" t="str">
            <v>Petroleum and Petroleum Product Storage</v>
          </cell>
          <cell r="I3716" t="str">
            <v>Bulk Terminals: All Evaporative Losses</v>
          </cell>
          <cell r="J3716" t="str">
            <v>Kerosene</v>
          </cell>
          <cell r="N3716">
            <v>40982</v>
          </cell>
        </row>
        <row r="3717">
          <cell r="A3717" t="str">
            <v>2501050900</v>
          </cell>
          <cell r="B3717" t="str">
            <v>Nonpoint</v>
          </cell>
          <cell r="C3717" t="str">
            <v>Petrol &amp; Petrol Product Storage /Bulk Terminals: All Evaporative Losses /Tank Cleaning</v>
          </cell>
          <cell r="D3717" t="str">
            <v>Bulk Gasoline Terminals</v>
          </cell>
          <cell r="G3717" t="str">
            <v>Storage and Transport</v>
          </cell>
          <cell r="H3717" t="str">
            <v>Petroleum and Petroleum Product Storage</v>
          </cell>
          <cell r="I3717" t="str">
            <v>Bulk Terminals: All Evaporative Losses</v>
          </cell>
          <cell r="J3717" t="str">
            <v>Tank Cleaning</v>
          </cell>
          <cell r="N3717">
            <v>40982</v>
          </cell>
        </row>
        <row r="3718">
          <cell r="A3718" t="str">
            <v>2501055120</v>
          </cell>
          <cell r="B3718" t="str">
            <v>Nonpoint</v>
          </cell>
          <cell r="C3718" t="str">
            <v>Petrol &amp; Petrol Product Storage /Bulk Plants: All Evaporative Losses /Gasoline</v>
          </cell>
          <cell r="D3718" t="str">
            <v>Bulk Gasoline Terminals</v>
          </cell>
          <cell r="G3718" t="str">
            <v>Storage and Transport</v>
          </cell>
          <cell r="H3718" t="str">
            <v>Petroleum and Petroleum Product Storage</v>
          </cell>
          <cell r="I3718" t="str">
            <v>Bulk Plants: All Evaporative Losses</v>
          </cell>
          <cell r="J3718" t="str">
            <v>Gasoline</v>
          </cell>
          <cell r="N3718">
            <v>40982</v>
          </cell>
        </row>
        <row r="3719">
          <cell r="A3719" t="str">
            <v>2501060000</v>
          </cell>
          <cell r="B3719" t="str">
            <v>Nonpoint</v>
          </cell>
          <cell r="C3719" t="str">
            <v>Gasoline Service Stations /Total: All Gasoline/All Processes</v>
          </cell>
          <cell r="D3719" t="str">
            <v>Gas Stations</v>
          </cell>
          <cell r="G3719" t="str">
            <v>Storage and Transport</v>
          </cell>
          <cell r="H3719" t="str">
            <v>Petroleum and Petroleum Product Storage</v>
          </cell>
          <cell r="I3719" t="str">
            <v>Gasoline Service Stations</v>
          </cell>
          <cell r="J3719" t="str">
            <v>Total: All Gasoline/All Processes</v>
          </cell>
          <cell r="L3719" t="str">
            <v>2002</v>
          </cell>
          <cell r="N3719">
            <v>40982</v>
          </cell>
        </row>
        <row r="3720">
          <cell r="A3720" t="str">
            <v>2501060050</v>
          </cell>
          <cell r="B3720" t="str">
            <v>Nonpoint</v>
          </cell>
          <cell r="C3720" t="str">
            <v>Gasoline Service Stations /Stage 1: Total</v>
          </cell>
          <cell r="D3720" t="str">
            <v>Gas Stations</v>
          </cell>
          <cell r="E3720" t="str">
            <v>Stage 1 Gas</v>
          </cell>
          <cell r="F3720" t="str">
            <v>A</v>
          </cell>
          <cell r="G3720" t="str">
            <v>Storage and Transport</v>
          </cell>
          <cell r="H3720" t="str">
            <v>Petroleum and Petroleum Product Storage</v>
          </cell>
          <cell r="I3720" t="str">
            <v>Gasoline Service Stations</v>
          </cell>
          <cell r="J3720" t="str">
            <v>Stage 1: Total</v>
          </cell>
          <cell r="N3720">
            <v>40982</v>
          </cell>
        </row>
        <row r="3721">
          <cell r="A3721" t="str">
            <v>2501060051</v>
          </cell>
          <cell r="B3721" t="str">
            <v>Nonpoint</v>
          </cell>
          <cell r="C3721" t="str">
            <v>Gasoline Service Stations /Stage 1: Submerged Filling</v>
          </cell>
          <cell r="D3721" t="str">
            <v>Gas Stations</v>
          </cell>
          <cell r="E3721" t="str">
            <v>Stage 1 Gas</v>
          </cell>
          <cell r="F3721" t="str">
            <v>B</v>
          </cell>
          <cell r="G3721" t="str">
            <v>Storage and Transport</v>
          </cell>
          <cell r="H3721" t="str">
            <v>Petroleum and Petroleum Product Storage</v>
          </cell>
          <cell r="I3721" t="str">
            <v>Gasoline Service Stations</v>
          </cell>
          <cell r="J3721" t="str">
            <v>Stage 1: Submerged Filling</v>
          </cell>
          <cell r="N3721">
            <v>40982</v>
          </cell>
        </row>
        <row r="3722">
          <cell r="A3722" t="str">
            <v>2501060052</v>
          </cell>
          <cell r="B3722" t="str">
            <v>Nonpoint</v>
          </cell>
          <cell r="C3722" t="str">
            <v>Gasoline Service Stations /Stage 1: Splash Filling</v>
          </cell>
          <cell r="D3722" t="str">
            <v>Gas Stations</v>
          </cell>
          <cell r="E3722" t="str">
            <v>Stage 1 Gas</v>
          </cell>
          <cell r="F3722" t="str">
            <v>B</v>
          </cell>
          <cell r="G3722" t="str">
            <v>Storage and Transport</v>
          </cell>
          <cell r="H3722" t="str">
            <v>Petroleum and Petroleum Product Storage</v>
          </cell>
          <cell r="I3722" t="str">
            <v>Gasoline Service Stations</v>
          </cell>
          <cell r="J3722" t="str">
            <v>Stage 1: Splash Filling</v>
          </cell>
          <cell r="N3722">
            <v>40982</v>
          </cell>
        </row>
        <row r="3723">
          <cell r="A3723" t="str">
            <v>2501060053</v>
          </cell>
          <cell r="B3723" t="str">
            <v>Nonpoint</v>
          </cell>
          <cell r="C3723" t="str">
            <v>Gasoline Service Stations /Stage 1: Balanced Submerged Filling</v>
          </cell>
          <cell r="D3723" t="str">
            <v>Gas Stations</v>
          </cell>
          <cell r="E3723" t="str">
            <v>Stage 1 Gas</v>
          </cell>
          <cell r="F3723" t="str">
            <v>B</v>
          </cell>
          <cell r="G3723" t="str">
            <v>Storage and Transport</v>
          </cell>
          <cell r="H3723" t="str">
            <v>Petroleum and Petroleum Product Storage</v>
          </cell>
          <cell r="I3723" t="str">
            <v>Gasoline Service Stations</v>
          </cell>
          <cell r="J3723" t="str">
            <v>Stage 1: Balanced Submerged Filling</v>
          </cell>
          <cell r="N3723">
            <v>40982</v>
          </cell>
        </row>
        <row r="3724">
          <cell r="A3724" t="str">
            <v>2501060100</v>
          </cell>
          <cell r="B3724" t="str">
            <v>Nonpoint</v>
          </cell>
          <cell r="C3724" t="str">
            <v>Gasoline Service Stations /Stage 2: Total</v>
          </cell>
          <cell r="D3724" t="str">
            <v>Gas Stations</v>
          </cell>
          <cell r="E3724" t="str">
            <v>Stage 2 Gas</v>
          </cell>
          <cell r="F3724" t="str">
            <v>A</v>
          </cell>
          <cell r="G3724" t="str">
            <v>Storage and Transport</v>
          </cell>
          <cell r="H3724" t="str">
            <v>Petroleum and Petroleum Product Storage</v>
          </cell>
          <cell r="I3724" t="str">
            <v>Gasoline Service Stations</v>
          </cell>
          <cell r="J3724" t="str">
            <v>Stage 2: Total</v>
          </cell>
          <cell r="N3724">
            <v>40982</v>
          </cell>
        </row>
        <row r="3725">
          <cell r="A3725" t="str">
            <v>2501060101</v>
          </cell>
          <cell r="B3725" t="str">
            <v>Nonpoint</v>
          </cell>
          <cell r="C3725" t="str">
            <v>Gasoline Service Stations /Stage 2: Displacement Loss/Uncontrolled</v>
          </cell>
          <cell r="D3725" t="str">
            <v>Gas Stations</v>
          </cell>
          <cell r="E3725" t="str">
            <v>Stage 2 Gas</v>
          </cell>
          <cell r="F3725" t="str">
            <v>B</v>
          </cell>
          <cell r="G3725" t="str">
            <v>Storage and Transport</v>
          </cell>
          <cell r="H3725" t="str">
            <v>Petroleum and Petroleum Product Storage</v>
          </cell>
          <cell r="I3725" t="str">
            <v>Gasoline Service Stations</v>
          </cell>
          <cell r="J3725" t="str">
            <v>Stage 2: Displacement Loss/Uncontrolled</v>
          </cell>
          <cell r="N3725">
            <v>40982</v>
          </cell>
        </row>
        <row r="3726">
          <cell r="A3726" t="str">
            <v>2501060102</v>
          </cell>
          <cell r="B3726" t="str">
            <v>Nonpoint</v>
          </cell>
          <cell r="C3726" t="str">
            <v>Gasoline Service Stations /Stage 2: Displacement Loss/Controlled</v>
          </cell>
          <cell r="D3726" t="str">
            <v>Gas Stations</v>
          </cell>
          <cell r="E3726" t="str">
            <v>Stage 2 Gas</v>
          </cell>
          <cell r="F3726" t="str">
            <v>B</v>
          </cell>
          <cell r="G3726" t="str">
            <v>Storage and Transport</v>
          </cell>
          <cell r="H3726" t="str">
            <v>Petroleum and Petroleum Product Storage</v>
          </cell>
          <cell r="I3726" t="str">
            <v>Gasoline Service Stations</v>
          </cell>
          <cell r="J3726" t="str">
            <v>Stage 2: Displacement Loss/Controlled</v>
          </cell>
          <cell r="N3726">
            <v>40982</v>
          </cell>
        </row>
        <row r="3727">
          <cell r="A3727" t="str">
            <v>2501060103</v>
          </cell>
          <cell r="B3727" t="str">
            <v>Nonpoint</v>
          </cell>
          <cell r="C3727" t="str">
            <v>Gasoline Service Stations /Stage 2: Spillage</v>
          </cell>
          <cell r="D3727" t="str">
            <v>Gas Stations</v>
          </cell>
          <cell r="E3727" t="str">
            <v>Stage 2 Gas</v>
          </cell>
          <cell r="F3727" t="str">
            <v>B</v>
          </cell>
          <cell r="G3727" t="str">
            <v>Storage and Transport</v>
          </cell>
          <cell r="H3727" t="str">
            <v>Petroleum and Petroleum Product Storage</v>
          </cell>
          <cell r="I3727" t="str">
            <v>Gasoline Service Stations</v>
          </cell>
          <cell r="J3727" t="str">
            <v>Stage 2: Spillage</v>
          </cell>
          <cell r="N3727">
            <v>40982</v>
          </cell>
        </row>
        <row r="3728">
          <cell r="A3728" t="str">
            <v>2501060200</v>
          </cell>
          <cell r="B3728" t="str">
            <v>Nonpoint</v>
          </cell>
          <cell r="C3728" t="str">
            <v>Gasoline Service Stations /Underground Tank: Total</v>
          </cell>
          <cell r="D3728" t="str">
            <v>Gas Stations</v>
          </cell>
          <cell r="E3728" t="str">
            <v>Underground Tank Gas</v>
          </cell>
          <cell r="F3728" t="str">
            <v>A</v>
          </cell>
          <cell r="G3728" t="str">
            <v>Storage and Transport</v>
          </cell>
          <cell r="H3728" t="str">
            <v>Petroleum and Petroleum Product Storage</v>
          </cell>
          <cell r="I3728" t="str">
            <v>Gasoline Service Stations</v>
          </cell>
          <cell r="J3728" t="str">
            <v>Underground Tank: Total</v>
          </cell>
          <cell r="N3728">
            <v>40982</v>
          </cell>
        </row>
        <row r="3729">
          <cell r="A3729" t="str">
            <v>2501060201</v>
          </cell>
          <cell r="B3729" t="str">
            <v>Nonpoint</v>
          </cell>
          <cell r="C3729" t="str">
            <v>Gasoline Service Stations /Underground Tank: Breathing and Emptying</v>
          </cell>
          <cell r="D3729" t="str">
            <v>Gas Stations</v>
          </cell>
          <cell r="E3729" t="str">
            <v>Underground Tank Gas</v>
          </cell>
          <cell r="F3729" t="str">
            <v>B</v>
          </cell>
          <cell r="G3729" t="str">
            <v>Storage and Transport</v>
          </cell>
          <cell r="H3729" t="str">
            <v>Petroleum and Petroleum Product Storage</v>
          </cell>
          <cell r="I3729" t="str">
            <v>Gasoline Service Stations</v>
          </cell>
          <cell r="J3729" t="str">
            <v>Underground Tank: Breathing and Emptying</v>
          </cell>
          <cell r="N3729">
            <v>40982</v>
          </cell>
        </row>
        <row r="3730">
          <cell r="A3730" t="str">
            <v>2501070000</v>
          </cell>
          <cell r="B3730" t="str">
            <v>Nonpoint</v>
          </cell>
          <cell r="C3730" t="str">
            <v>Diesel Service Stations /Total: All Products/All Processes</v>
          </cell>
          <cell r="D3730" t="str">
            <v>Gas Stations</v>
          </cell>
          <cell r="G3730" t="str">
            <v>Storage and Transport</v>
          </cell>
          <cell r="H3730" t="str">
            <v>Petroleum and Petroleum Product Storage</v>
          </cell>
          <cell r="I3730" t="str">
            <v>Diesel Service Stations</v>
          </cell>
          <cell r="J3730" t="str">
            <v>Total: All Products/All Processes</v>
          </cell>
          <cell r="N3730">
            <v>40982</v>
          </cell>
        </row>
        <row r="3731">
          <cell r="A3731" t="str">
            <v>2501070050</v>
          </cell>
          <cell r="B3731" t="str">
            <v>Nonpoint</v>
          </cell>
          <cell r="C3731" t="str">
            <v>Diesel Service Stations /Stage 1: Total</v>
          </cell>
          <cell r="D3731" t="str">
            <v>Gas Stations</v>
          </cell>
          <cell r="G3731" t="str">
            <v>Storage and Transport</v>
          </cell>
          <cell r="H3731" t="str">
            <v>Petroleum and Petroleum Product Storage</v>
          </cell>
          <cell r="I3731" t="str">
            <v>Diesel Service Stations</v>
          </cell>
          <cell r="J3731" t="str">
            <v>Stage 1: Total</v>
          </cell>
          <cell r="N3731">
            <v>40982</v>
          </cell>
        </row>
        <row r="3732">
          <cell r="A3732" t="str">
            <v>2501070051</v>
          </cell>
          <cell r="B3732" t="str">
            <v>Nonpoint</v>
          </cell>
          <cell r="C3732" t="str">
            <v>Diesel Service Stations /Stage 1: Submerged Filling</v>
          </cell>
          <cell r="D3732" t="str">
            <v>Gas Stations</v>
          </cell>
          <cell r="G3732" t="str">
            <v>Storage and Transport</v>
          </cell>
          <cell r="H3732" t="str">
            <v>Petroleum and Petroleum Product Storage</v>
          </cell>
          <cell r="I3732" t="str">
            <v>Diesel Service Stations</v>
          </cell>
          <cell r="J3732" t="str">
            <v>Stage 1: Submerged Filling</v>
          </cell>
          <cell r="N3732">
            <v>40982</v>
          </cell>
        </row>
        <row r="3733">
          <cell r="A3733" t="str">
            <v>2501070052</v>
          </cell>
          <cell r="B3733" t="str">
            <v>Nonpoint</v>
          </cell>
          <cell r="C3733" t="str">
            <v>Diesel Service Stations /Stage 1: Splash Filling</v>
          </cell>
          <cell r="D3733" t="str">
            <v>Gas Stations</v>
          </cell>
          <cell r="G3733" t="str">
            <v>Storage and Transport</v>
          </cell>
          <cell r="H3733" t="str">
            <v>Petroleum and Petroleum Product Storage</v>
          </cell>
          <cell r="I3733" t="str">
            <v>Diesel Service Stations</v>
          </cell>
          <cell r="J3733" t="str">
            <v>Stage 1: Splash Filling</v>
          </cell>
          <cell r="N3733">
            <v>40982</v>
          </cell>
        </row>
        <row r="3734">
          <cell r="A3734" t="str">
            <v>2501070053</v>
          </cell>
          <cell r="B3734" t="str">
            <v>Nonpoint</v>
          </cell>
          <cell r="C3734" t="str">
            <v>Diesel Service Stations /Stage 1: Balanced Submerged Filling</v>
          </cell>
          <cell r="D3734" t="str">
            <v>Gas Stations</v>
          </cell>
          <cell r="G3734" t="str">
            <v>Storage and Transport</v>
          </cell>
          <cell r="H3734" t="str">
            <v>Petroleum and Petroleum Product Storage</v>
          </cell>
          <cell r="I3734" t="str">
            <v>Diesel Service Stations</v>
          </cell>
          <cell r="J3734" t="str">
            <v>Stage 1: Balanced Submerged Filling</v>
          </cell>
          <cell r="N3734">
            <v>40982</v>
          </cell>
        </row>
        <row r="3735">
          <cell r="A3735" t="str">
            <v>2501070100</v>
          </cell>
          <cell r="B3735" t="str">
            <v>Nonpoint</v>
          </cell>
          <cell r="C3735" t="str">
            <v>Diesel Service Stations /Stage 2: Total</v>
          </cell>
          <cell r="D3735" t="str">
            <v>Gas Stations</v>
          </cell>
          <cell r="G3735" t="str">
            <v>Storage and Transport</v>
          </cell>
          <cell r="H3735" t="str">
            <v>Petroleum and Petroleum Product Storage</v>
          </cell>
          <cell r="I3735" t="str">
            <v>Diesel Service Stations</v>
          </cell>
          <cell r="J3735" t="str">
            <v>Stage 2: Total</v>
          </cell>
          <cell r="N3735">
            <v>40982</v>
          </cell>
        </row>
        <row r="3736">
          <cell r="A3736" t="str">
            <v>2501070101</v>
          </cell>
          <cell r="B3736" t="str">
            <v>Nonpoint</v>
          </cell>
          <cell r="C3736" t="str">
            <v>Diesel Service Stations /Stage 2: Displacement Loss/Uncontrolled</v>
          </cell>
          <cell r="D3736" t="str">
            <v>Gas Stations</v>
          </cell>
          <cell r="G3736" t="str">
            <v>Storage and Transport</v>
          </cell>
          <cell r="H3736" t="str">
            <v>Petroleum and Petroleum Product Storage</v>
          </cell>
          <cell r="I3736" t="str">
            <v>Diesel Service Stations</v>
          </cell>
          <cell r="J3736" t="str">
            <v>Stage 2: Displacement Loss/Uncontrolled</v>
          </cell>
          <cell r="N3736">
            <v>40982</v>
          </cell>
        </row>
        <row r="3737">
          <cell r="A3737" t="str">
            <v>2501070102</v>
          </cell>
          <cell r="B3737" t="str">
            <v>Nonpoint</v>
          </cell>
          <cell r="C3737" t="str">
            <v>Diesel Service Stations /Stage 2: Displacement Loss/Controlled</v>
          </cell>
          <cell r="D3737" t="str">
            <v>Gas Stations</v>
          </cell>
          <cell r="G3737" t="str">
            <v>Storage and Transport</v>
          </cell>
          <cell r="H3737" t="str">
            <v>Petroleum and Petroleum Product Storage</v>
          </cell>
          <cell r="I3737" t="str">
            <v>Diesel Service Stations</v>
          </cell>
          <cell r="J3737" t="str">
            <v>Stage 2: Displacement Loss/Controlled</v>
          </cell>
          <cell r="N3737">
            <v>40982</v>
          </cell>
        </row>
        <row r="3738">
          <cell r="A3738" t="str">
            <v>2501070103</v>
          </cell>
          <cell r="B3738" t="str">
            <v>Nonpoint</v>
          </cell>
          <cell r="C3738" t="str">
            <v>Diesel Service Stations /Stage 2: Spillage</v>
          </cell>
          <cell r="D3738" t="str">
            <v>Gas Stations</v>
          </cell>
          <cell r="G3738" t="str">
            <v>Storage and Transport</v>
          </cell>
          <cell r="H3738" t="str">
            <v>Petroleum and Petroleum Product Storage</v>
          </cell>
          <cell r="I3738" t="str">
            <v>Diesel Service Stations</v>
          </cell>
          <cell r="J3738" t="str">
            <v>Stage 2: Spillage</v>
          </cell>
          <cell r="N3738">
            <v>40982</v>
          </cell>
        </row>
        <row r="3739">
          <cell r="A3739" t="str">
            <v>2501070200</v>
          </cell>
          <cell r="B3739" t="str">
            <v>Nonpoint</v>
          </cell>
          <cell r="C3739" t="str">
            <v>Diesel Service Stations /Underground Tank: Total</v>
          </cell>
          <cell r="D3739" t="str">
            <v>Gas Stations</v>
          </cell>
          <cell r="G3739" t="str">
            <v>Storage and Transport</v>
          </cell>
          <cell r="H3739" t="str">
            <v>Petroleum and Petroleum Product Storage</v>
          </cell>
          <cell r="I3739" t="str">
            <v>Diesel Service Stations</v>
          </cell>
          <cell r="J3739" t="str">
            <v>Underground Tank: Total</v>
          </cell>
          <cell r="K3739" t="str">
            <v>2501070201</v>
          </cell>
          <cell r="L3739" t="str">
            <v>2002</v>
          </cell>
          <cell r="N3739">
            <v>40982</v>
          </cell>
        </row>
        <row r="3740">
          <cell r="A3740" t="str">
            <v>2501070201</v>
          </cell>
          <cell r="B3740" t="str">
            <v>Nonpoint</v>
          </cell>
          <cell r="C3740" t="str">
            <v>Diesel Service Stations /Underground Tank: Breathing and Emptying</v>
          </cell>
          <cell r="D3740" t="str">
            <v>Gas Stations</v>
          </cell>
          <cell r="G3740" t="str">
            <v>Storage and Transport</v>
          </cell>
          <cell r="H3740" t="str">
            <v>Petroleum and Petroleum Product Storage</v>
          </cell>
          <cell r="I3740" t="str">
            <v>Diesel Service Stations</v>
          </cell>
          <cell r="J3740" t="str">
            <v>Underground Tank: Breathing and Emptying</v>
          </cell>
          <cell r="N3740">
            <v>40982</v>
          </cell>
        </row>
        <row r="3741">
          <cell r="A3741" t="str">
            <v>2501080050</v>
          </cell>
          <cell r="B3741" t="str">
            <v>Nonpoint</v>
          </cell>
          <cell r="C3741" t="str">
            <v>Petrol &amp; Petrol Product Storage /Airports : Aviation Gasoline /Stage 1: Total</v>
          </cell>
          <cell r="D3741" t="str">
            <v>Gas Stations</v>
          </cell>
          <cell r="G3741" t="str">
            <v>Storage and Transport</v>
          </cell>
          <cell r="H3741" t="str">
            <v>Petroleum and Petroleum Product Storage</v>
          </cell>
          <cell r="I3741" t="str">
            <v>Airports : Aviation Gasoline</v>
          </cell>
          <cell r="J3741" t="str">
            <v>Stage 1: Total</v>
          </cell>
          <cell r="M3741">
            <v>37469</v>
          </cell>
          <cell r="N3741">
            <v>40982</v>
          </cell>
        </row>
        <row r="3742">
          <cell r="A3742" t="str">
            <v>2501080100</v>
          </cell>
          <cell r="B3742" t="str">
            <v>Nonpoint</v>
          </cell>
          <cell r="C3742" t="str">
            <v>Petrol &amp; Petrol Product Storage /Airports : Aviation Gasoline /Stage 2: Total</v>
          </cell>
          <cell r="D3742" t="str">
            <v>Gas Stations</v>
          </cell>
          <cell r="G3742" t="str">
            <v>Storage and Transport</v>
          </cell>
          <cell r="H3742" t="str">
            <v>Petroleum and Petroleum Product Storage</v>
          </cell>
          <cell r="I3742" t="str">
            <v>Airports : Aviation Gasoline</v>
          </cell>
          <cell r="J3742" t="str">
            <v>Stage 2: Total</v>
          </cell>
          <cell r="M3742">
            <v>37469</v>
          </cell>
          <cell r="N3742">
            <v>40982</v>
          </cell>
        </row>
        <row r="3743">
          <cell r="A3743" t="str">
            <v>2501080201</v>
          </cell>
          <cell r="B3743" t="str">
            <v>Nonpoint</v>
          </cell>
          <cell r="D3743" t="str">
            <v>Gas Stations</v>
          </cell>
          <cell r="G3743" t="str">
            <v>Storage and Transport</v>
          </cell>
          <cell r="H3743" t="str">
            <v>Petroleum and Petroleum Product Storage</v>
          </cell>
          <cell r="I3743" t="str">
            <v>Airports : Aviation Gasoline</v>
          </cell>
          <cell r="J3743" t="str">
            <v>Underground Tank Breathing and Emptying</v>
          </cell>
          <cell r="M3743">
            <v>40283</v>
          </cell>
          <cell r="N3743">
            <v>40982</v>
          </cell>
        </row>
        <row r="3744">
          <cell r="A3744" t="str">
            <v>2501995000</v>
          </cell>
          <cell r="B3744" t="str">
            <v>Nonpoint</v>
          </cell>
          <cell r="C3744" t="str">
            <v>Petrol &amp; Petrol Product Storage /All Storage Types: Working Loss /Total: All Products</v>
          </cell>
          <cell r="D3744" t="str">
            <v>Industrial Processes - Storage and Transfer</v>
          </cell>
          <cell r="G3744" t="str">
            <v>Storage and Transport</v>
          </cell>
          <cell r="H3744" t="str">
            <v>Petroleum and Petroleum Product Storage</v>
          </cell>
          <cell r="I3744" t="str">
            <v>All Storage Types: Working Loss</v>
          </cell>
          <cell r="J3744" t="str">
            <v>Total: All Products</v>
          </cell>
          <cell r="N3744">
            <v>40982</v>
          </cell>
        </row>
        <row r="3745">
          <cell r="A3745" t="str">
            <v>2501995030</v>
          </cell>
          <cell r="B3745" t="str">
            <v>Nonpoint</v>
          </cell>
          <cell r="C3745" t="str">
            <v>Petrol &amp; Petrol Product Storage /All Storage Types: Working Loss /Crude Oil</v>
          </cell>
          <cell r="D3745" t="str">
            <v>Industrial Processes - Storage and Transfer</v>
          </cell>
          <cell r="G3745" t="str">
            <v>Storage and Transport</v>
          </cell>
          <cell r="H3745" t="str">
            <v>Petroleum and Petroleum Product Storage</v>
          </cell>
          <cell r="I3745" t="str">
            <v>All Storage Types: Working Loss</v>
          </cell>
          <cell r="J3745" t="str">
            <v>Crude Oil</v>
          </cell>
          <cell r="N3745">
            <v>40982</v>
          </cell>
        </row>
        <row r="3746">
          <cell r="A3746" t="str">
            <v>2501995060</v>
          </cell>
          <cell r="B3746" t="str">
            <v>Nonpoint</v>
          </cell>
          <cell r="C3746" t="str">
            <v>Petrol &amp; Petrol Product Storage /All Storage Types: Working Loss /Residual Oil</v>
          </cell>
          <cell r="D3746" t="str">
            <v>Industrial Processes - Storage and Transfer</v>
          </cell>
          <cell r="G3746" t="str">
            <v>Storage and Transport</v>
          </cell>
          <cell r="H3746" t="str">
            <v>Petroleum and Petroleum Product Storage</v>
          </cell>
          <cell r="I3746" t="str">
            <v>All Storage Types: Working Loss</v>
          </cell>
          <cell r="J3746" t="str">
            <v>Residual Oil</v>
          </cell>
          <cell r="N3746">
            <v>40982</v>
          </cell>
        </row>
        <row r="3747">
          <cell r="A3747" t="str">
            <v>2501995090</v>
          </cell>
          <cell r="B3747" t="str">
            <v>Nonpoint</v>
          </cell>
          <cell r="C3747" t="str">
            <v>Petrol &amp; Petrol Product Storage /All Storage Types: Working Loss /Distillate Oil</v>
          </cell>
          <cell r="D3747" t="str">
            <v>Industrial Processes - Storage and Transfer</v>
          </cell>
          <cell r="G3747" t="str">
            <v>Storage and Transport</v>
          </cell>
          <cell r="H3747" t="str">
            <v>Petroleum and Petroleum Product Storage</v>
          </cell>
          <cell r="I3747" t="str">
            <v>All Storage Types: Working Loss</v>
          </cell>
          <cell r="J3747" t="str">
            <v>Distillate Oil</v>
          </cell>
          <cell r="N3747">
            <v>40982</v>
          </cell>
        </row>
        <row r="3748">
          <cell r="A3748" t="str">
            <v>2501995120</v>
          </cell>
          <cell r="B3748" t="str">
            <v>Nonpoint</v>
          </cell>
          <cell r="C3748" t="str">
            <v>Petrol &amp; Petrol Product Storage /All Storage Types: Working Loss /Gasoline</v>
          </cell>
          <cell r="D3748" t="str">
            <v>Industrial Processes - Storage and Transfer</v>
          </cell>
          <cell r="G3748" t="str">
            <v>Storage and Transport</v>
          </cell>
          <cell r="H3748" t="str">
            <v>Petroleum and Petroleum Product Storage</v>
          </cell>
          <cell r="I3748" t="str">
            <v>All Storage Types: Working Loss</v>
          </cell>
          <cell r="J3748" t="str">
            <v>Gasoline</v>
          </cell>
          <cell r="N3748">
            <v>40982</v>
          </cell>
        </row>
        <row r="3749">
          <cell r="A3749" t="str">
            <v>2501995150</v>
          </cell>
          <cell r="B3749" t="str">
            <v>Nonpoint</v>
          </cell>
          <cell r="C3749" t="str">
            <v>Petrol &amp; Petrol Product Storage /All Storage Types: Working Loss /Jet Naphtha</v>
          </cell>
          <cell r="D3749" t="str">
            <v>Industrial Processes - Storage and Transfer</v>
          </cell>
          <cell r="G3749" t="str">
            <v>Storage and Transport</v>
          </cell>
          <cell r="H3749" t="str">
            <v>Petroleum and Petroleum Product Storage</v>
          </cell>
          <cell r="I3749" t="str">
            <v>All Storage Types: Working Loss</v>
          </cell>
          <cell r="J3749" t="str">
            <v>Jet Naphtha</v>
          </cell>
          <cell r="N3749">
            <v>40982</v>
          </cell>
        </row>
        <row r="3750">
          <cell r="A3750" t="str">
            <v>2501995180</v>
          </cell>
          <cell r="B3750" t="str">
            <v>Nonpoint</v>
          </cell>
          <cell r="C3750" t="str">
            <v>Petrol &amp; Petrol Product Storage /All Storage Types: Working Loss /Kerosene</v>
          </cell>
          <cell r="D3750" t="str">
            <v>Industrial Processes - Storage and Transfer</v>
          </cell>
          <cell r="G3750" t="str">
            <v>Storage and Transport</v>
          </cell>
          <cell r="H3750" t="str">
            <v>Petroleum and Petroleum Product Storage</v>
          </cell>
          <cell r="I3750" t="str">
            <v>All Storage Types: Working Loss</v>
          </cell>
          <cell r="J3750" t="str">
            <v>Kerosene</v>
          </cell>
          <cell r="N3750">
            <v>40982</v>
          </cell>
        </row>
        <row r="3751">
          <cell r="A3751" t="str">
            <v>2505000000</v>
          </cell>
          <cell r="B3751" t="str">
            <v>Nonpoint</v>
          </cell>
          <cell r="C3751" t="str">
            <v>Petrol &amp; Petrol Product Transport /All Transport Types /Total: All Products</v>
          </cell>
          <cell r="D3751" t="str">
            <v>Industrial Processes - Storage and Transfer</v>
          </cell>
          <cell r="E3751" t="str">
            <v>P and P Product Tran</v>
          </cell>
          <cell r="F3751" t="str">
            <v>A</v>
          </cell>
          <cell r="G3751" t="str">
            <v>Storage and Transport</v>
          </cell>
          <cell r="H3751" t="str">
            <v>Petroleum and Petroleum Product Transport</v>
          </cell>
          <cell r="I3751" t="str">
            <v>All Transport Types</v>
          </cell>
          <cell r="J3751" t="str">
            <v>Total: All Products</v>
          </cell>
          <cell r="N3751">
            <v>40982</v>
          </cell>
        </row>
        <row r="3752">
          <cell r="A3752" t="str">
            <v>2505000030</v>
          </cell>
          <cell r="B3752" t="str">
            <v>Nonpoint</v>
          </cell>
          <cell r="C3752" t="str">
            <v>Petrol &amp; Petrol Product Transport /All Transport Types /Crude Oil</v>
          </cell>
          <cell r="D3752" t="str">
            <v>Industrial Processes - Storage and Transfer</v>
          </cell>
          <cell r="E3752" t="str">
            <v>P and P Product Tran</v>
          </cell>
          <cell r="F3752" t="str">
            <v>B</v>
          </cell>
          <cell r="G3752" t="str">
            <v>Storage and Transport</v>
          </cell>
          <cell r="H3752" t="str">
            <v>Petroleum and Petroleum Product Transport</v>
          </cell>
          <cell r="I3752" t="str">
            <v>All Transport Types</v>
          </cell>
          <cell r="J3752" t="str">
            <v>Crude Oil</v>
          </cell>
          <cell r="N3752">
            <v>40982</v>
          </cell>
        </row>
        <row r="3753">
          <cell r="A3753" t="str">
            <v>2505000060</v>
          </cell>
          <cell r="B3753" t="str">
            <v>Nonpoint</v>
          </cell>
          <cell r="C3753" t="str">
            <v>Petrol &amp; Petrol Product Transport /All Transport Types /Residual Oil</v>
          </cell>
          <cell r="D3753" t="str">
            <v>Industrial Processes - Storage and Transfer</v>
          </cell>
          <cell r="E3753" t="str">
            <v>P and P Product Tran</v>
          </cell>
          <cell r="F3753" t="str">
            <v>B</v>
          </cell>
          <cell r="G3753" t="str">
            <v>Storage and Transport</v>
          </cell>
          <cell r="H3753" t="str">
            <v>Petroleum and Petroleum Product Transport</v>
          </cell>
          <cell r="I3753" t="str">
            <v>All Transport Types</v>
          </cell>
          <cell r="J3753" t="str">
            <v>Residual Oil</v>
          </cell>
          <cell r="N3753">
            <v>40982</v>
          </cell>
        </row>
        <row r="3754">
          <cell r="A3754" t="str">
            <v>2505000090</v>
          </cell>
          <cell r="B3754" t="str">
            <v>Nonpoint</v>
          </cell>
          <cell r="C3754" t="str">
            <v>Petrol &amp; Petrol Product Transport /All Transport Types /Distillate Oil</v>
          </cell>
          <cell r="D3754" t="str">
            <v>Industrial Processes - Storage and Transfer</v>
          </cell>
          <cell r="E3754" t="str">
            <v>P and P Product Tran</v>
          </cell>
          <cell r="F3754" t="str">
            <v>B</v>
          </cell>
          <cell r="G3754" t="str">
            <v>Storage and Transport</v>
          </cell>
          <cell r="H3754" t="str">
            <v>Petroleum and Petroleum Product Transport</v>
          </cell>
          <cell r="I3754" t="str">
            <v>All Transport Types</v>
          </cell>
          <cell r="J3754" t="str">
            <v>Distillate Oil</v>
          </cell>
          <cell r="N3754">
            <v>40982</v>
          </cell>
        </row>
        <row r="3755">
          <cell r="A3755" t="str">
            <v>2505000120</v>
          </cell>
          <cell r="B3755" t="str">
            <v>Nonpoint</v>
          </cell>
          <cell r="C3755" t="str">
            <v>Petrol &amp; Petrol Product Transport /All Transport Types /Gasoline</v>
          </cell>
          <cell r="D3755" t="str">
            <v>Industrial Processes - Storage and Transfer</v>
          </cell>
          <cell r="E3755" t="str">
            <v>P and P Product Tran</v>
          </cell>
          <cell r="F3755" t="str">
            <v>B</v>
          </cell>
          <cell r="G3755" t="str">
            <v>Storage and Transport</v>
          </cell>
          <cell r="H3755" t="str">
            <v>Petroleum and Petroleum Product Transport</v>
          </cell>
          <cell r="I3755" t="str">
            <v>All Transport Types</v>
          </cell>
          <cell r="J3755" t="str">
            <v>Gasoline</v>
          </cell>
          <cell r="N3755">
            <v>40982</v>
          </cell>
        </row>
        <row r="3756">
          <cell r="A3756" t="str">
            <v>2505000150</v>
          </cell>
          <cell r="B3756" t="str">
            <v>Nonpoint</v>
          </cell>
          <cell r="C3756" t="str">
            <v>Petrol &amp; Petrol Product Transport /All Transport Types /Jet Naphtha</v>
          </cell>
          <cell r="D3756" t="str">
            <v>Industrial Processes - Storage and Transfer</v>
          </cell>
          <cell r="E3756" t="str">
            <v>P and P Product Tran</v>
          </cell>
          <cell r="F3756" t="str">
            <v>B</v>
          </cell>
          <cell r="G3756" t="str">
            <v>Storage and Transport</v>
          </cell>
          <cell r="H3756" t="str">
            <v>Petroleum and Petroleum Product Transport</v>
          </cell>
          <cell r="I3756" t="str">
            <v>All Transport Types</v>
          </cell>
          <cell r="J3756" t="str">
            <v>Jet Naphtha</v>
          </cell>
          <cell r="N3756">
            <v>40982</v>
          </cell>
        </row>
        <row r="3757">
          <cell r="A3757" t="str">
            <v>2505000180</v>
          </cell>
          <cell r="B3757" t="str">
            <v>Nonpoint</v>
          </cell>
          <cell r="C3757" t="str">
            <v>Petrol &amp; Petrol Product Transport /All Transport Types /Kerosene</v>
          </cell>
          <cell r="D3757" t="str">
            <v>Industrial Processes - Storage and Transfer</v>
          </cell>
          <cell r="E3757" t="str">
            <v>P and P Product Tran</v>
          </cell>
          <cell r="F3757" t="str">
            <v>B</v>
          </cell>
          <cell r="G3757" t="str">
            <v>Storage and Transport</v>
          </cell>
          <cell r="H3757" t="str">
            <v>Petroleum and Petroleum Product Transport</v>
          </cell>
          <cell r="I3757" t="str">
            <v>All Transport Types</v>
          </cell>
          <cell r="J3757" t="str">
            <v>Kerosene</v>
          </cell>
          <cell r="N3757">
            <v>40982</v>
          </cell>
        </row>
        <row r="3758">
          <cell r="A3758" t="str">
            <v>2505000900</v>
          </cell>
          <cell r="B3758" t="str">
            <v>Nonpoint</v>
          </cell>
          <cell r="C3758" t="str">
            <v>Petrol &amp; Petrol Product Transport /All Transport Types /Tank Cleaning</v>
          </cell>
          <cell r="D3758" t="str">
            <v>Industrial Processes - Storage and Transfer</v>
          </cell>
          <cell r="E3758" t="str">
            <v>P and P Product Tran</v>
          </cell>
          <cell r="F3758" t="str">
            <v>B</v>
          </cell>
          <cell r="G3758" t="str">
            <v>Storage and Transport</v>
          </cell>
          <cell r="H3758" t="str">
            <v>Petroleum and Petroleum Product Transport</v>
          </cell>
          <cell r="I3758" t="str">
            <v>All Transport Types</v>
          </cell>
          <cell r="J3758" t="str">
            <v>Tank Cleaning</v>
          </cell>
          <cell r="N3758">
            <v>40982</v>
          </cell>
        </row>
        <row r="3759">
          <cell r="A3759" t="str">
            <v>2505010000</v>
          </cell>
          <cell r="B3759" t="str">
            <v>Nonpoint</v>
          </cell>
          <cell r="C3759" t="str">
            <v>Petrol &amp; Petrol Product Transport /Rail Tank Car /Total: All Products</v>
          </cell>
          <cell r="D3759" t="str">
            <v>Industrial Processes - Storage and Transfer</v>
          </cell>
          <cell r="E3759" t="str">
            <v>P and P Product Tran</v>
          </cell>
          <cell r="F3759" t="str">
            <v>B1A</v>
          </cell>
          <cell r="G3759" t="str">
            <v>Storage and Transport</v>
          </cell>
          <cell r="H3759" t="str">
            <v>Petroleum and Petroleum Product Transport</v>
          </cell>
          <cell r="I3759" t="str">
            <v>Rail Tank Car</v>
          </cell>
          <cell r="J3759" t="str">
            <v>Total: All Products</v>
          </cell>
          <cell r="N3759">
            <v>40982</v>
          </cell>
        </row>
        <row r="3760">
          <cell r="A3760" t="str">
            <v>2505010030</v>
          </cell>
          <cell r="B3760" t="str">
            <v>Nonpoint</v>
          </cell>
          <cell r="C3760" t="str">
            <v>Petrol &amp; Petrol Product Transport /Rail Tank Car /Crude Oil</v>
          </cell>
          <cell r="D3760" t="str">
            <v>Industrial Processes - Storage and Transfer</v>
          </cell>
          <cell r="E3760" t="str">
            <v>P and P Product Tran</v>
          </cell>
          <cell r="F3760" t="str">
            <v>B1B</v>
          </cell>
          <cell r="G3760" t="str">
            <v>Storage and Transport</v>
          </cell>
          <cell r="H3760" t="str">
            <v>Petroleum and Petroleum Product Transport</v>
          </cell>
          <cell r="I3760" t="str">
            <v>Rail Tank Car</v>
          </cell>
          <cell r="J3760" t="str">
            <v>Crude Oil</v>
          </cell>
          <cell r="N3760">
            <v>40982</v>
          </cell>
        </row>
        <row r="3761">
          <cell r="A3761" t="str">
            <v>2505010060</v>
          </cell>
          <cell r="B3761" t="str">
            <v>Nonpoint</v>
          </cell>
          <cell r="C3761" t="str">
            <v>Petrol &amp; Petrol Product Transport /Rail Tank Car /Residual Oil</v>
          </cell>
          <cell r="D3761" t="str">
            <v>Industrial Processes - Storage and Transfer</v>
          </cell>
          <cell r="E3761" t="str">
            <v>P and P Product Tran</v>
          </cell>
          <cell r="F3761" t="str">
            <v>B1B</v>
          </cell>
          <cell r="G3761" t="str">
            <v>Storage and Transport</v>
          </cell>
          <cell r="H3761" t="str">
            <v>Petroleum and Petroleum Product Transport</v>
          </cell>
          <cell r="I3761" t="str">
            <v>Rail Tank Car</v>
          </cell>
          <cell r="J3761" t="str">
            <v>Residual Oil</v>
          </cell>
          <cell r="N3761">
            <v>40982</v>
          </cell>
        </row>
        <row r="3762">
          <cell r="A3762" t="str">
            <v>2505010090</v>
          </cell>
          <cell r="B3762" t="str">
            <v>Nonpoint</v>
          </cell>
          <cell r="C3762" t="str">
            <v>Petrol &amp; Petrol Product Transport /Rail Tank Car /Distillate Oil</v>
          </cell>
          <cell r="D3762" t="str">
            <v>Industrial Processes - Storage and Transfer</v>
          </cell>
          <cell r="E3762" t="str">
            <v>P and P Product Tran</v>
          </cell>
          <cell r="F3762" t="str">
            <v>B1B</v>
          </cell>
          <cell r="G3762" t="str">
            <v>Storage and Transport</v>
          </cell>
          <cell r="H3762" t="str">
            <v>Petroleum and Petroleum Product Transport</v>
          </cell>
          <cell r="I3762" t="str">
            <v>Rail Tank Car</v>
          </cell>
          <cell r="J3762" t="str">
            <v>Distillate Oil</v>
          </cell>
          <cell r="N3762">
            <v>40982</v>
          </cell>
        </row>
        <row r="3763">
          <cell r="A3763" t="str">
            <v>2505010120</v>
          </cell>
          <cell r="B3763" t="str">
            <v>Nonpoint</v>
          </cell>
          <cell r="C3763" t="str">
            <v>Petrol &amp; Petrol Product Transport /Rail Tank Car /Gasoline</v>
          </cell>
          <cell r="D3763" t="str">
            <v>Industrial Processes - Storage and Transfer</v>
          </cell>
          <cell r="E3763" t="str">
            <v>P and P Product Tran</v>
          </cell>
          <cell r="F3763" t="str">
            <v>B1B</v>
          </cell>
          <cell r="G3763" t="str">
            <v>Storage and Transport</v>
          </cell>
          <cell r="H3763" t="str">
            <v>Petroleum and Petroleum Product Transport</v>
          </cell>
          <cell r="I3763" t="str">
            <v>Rail Tank Car</v>
          </cell>
          <cell r="J3763" t="str">
            <v>Gasoline</v>
          </cell>
          <cell r="N3763">
            <v>40982</v>
          </cell>
        </row>
        <row r="3764">
          <cell r="A3764" t="str">
            <v>2505010150</v>
          </cell>
          <cell r="B3764" t="str">
            <v>Nonpoint</v>
          </cell>
          <cell r="C3764" t="str">
            <v>Petrol &amp; Petrol Product Transport /Rail Tank Car /Jet Naphtha</v>
          </cell>
          <cell r="D3764" t="str">
            <v>Industrial Processes - Storage and Transfer</v>
          </cell>
          <cell r="E3764" t="str">
            <v>P and P Product Tran</v>
          </cell>
          <cell r="F3764" t="str">
            <v>B1B</v>
          </cell>
          <cell r="G3764" t="str">
            <v>Storage and Transport</v>
          </cell>
          <cell r="H3764" t="str">
            <v>Petroleum and Petroleum Product Transport</v>
          </cell>
          <cell r="I3764" t="str">
            <v>Rail Tank Car</v>
          </cell>
          <cell r="J3764" t="str">
            <v>Jet Naphtha</v>
          </cell>
          <cell r="N3764">
            <v>40982</v>
          </cell>
        </row>
        <row r="3765">
          <cell r="A3765" t="str">
            <v>2505010180</v>
          </cell>
          <cell r="B3765" t="str">
            <v>Nonpoint</v>
          </cell>
          <cell r="C3765" t="str">
            <v>Petrol &amp; Petrol Product Transport /Rail Tank Car /Kerosene</v>
          </cell>
          <cell r="D3765" t="str">
            <v>Industrial Processes - Storage and Transfer</v>
          </cell>
          <cell r="E3765" t="str">
            <v>P and P Product Tran</v>
          </cell>
          <cell r="F3765" t="str">
            <v>B1B</v>
          </cell>
          <cell r="G3765" t="str">
            <v>Storage and Transport</v>
          </cell>
          <cell r="H3765" t="str">
            <v>Petroleum and Petroleum Product Transport</v>
          </cell>
          <cell r="I3765" t="str">
            <v>Rail Tank Car</v>
          </cell>
          <cell r="J3765" t="str">
            <v>Kerosene</v>
          </cell>
          <cell r="N3765">
            <v>40982</v>
          </cell>
        </row>
        <row r="3766">
          <cell r="A3766" t="str">
            <v>2505010900</v>
          </cell>
          <cell r="B3766" t="str">
            <v>Nonpoint</v>
          </cell>
          <cell r="C3766" t="str">
            <v>Petrol &amp; Petrol Product Transport /Rail Tank Car /Tank Cleaning</v>
          </cell>
          <cell r="D3766" t="str">
            <v>Industrial Processes - Storage and Transfer</v>
          </cell>
          <cell r="E3766" t="str">
            <v>P and P Product Tran</v>
          </cell>
          <cell r="F3766" t="str">
            <v>B1B</v>
          </cell>
          <cell r="G3766" t="str">
            <v>Storage and Transport</v>
          </cell>
          <cell r="H3766" t="str">
            <v>Petroleum and Petroleum Product Transport</v>
          </cell>
          <cell r="I3766" t="str">
            <v>Rail Tank Car</v>
          </cell>
          <cell r="J3766" t="str">
            <v>Tank Cleaning</v>
          </cell>
          <cell r="N3766">
            <v>40982</v>
          </cell>
        </row>
        <row r="3767">
          <cell r="A3767" t="str">
            <v>2505020000</v>
          </cell>
          <cell r="B3767" t="str">
            <v>Nonpoint</v>
          </cell>
          <cell r="C3767" t="str">
            <v>Petrol &amp; Petrol Product Transport /Marine Vessel /Total: All Products</v>
          </cell>
          <cell r="D3767" t="str">
            <v>Industrial Processes - Storage and Transfer</v>
          </cell>
          <cell r="E3767" t="str">
            <v>P and P Product Tran</v>
          </cell>
          <cell r="F3767" t="str">
            <v>B2A</v>
          </cell>
          <cell r="G3767" t="str">
            <v>Storage and Transport</v>
          </cell>
          <cell r="H3767" t="str">
            <v>Petroleum and Petroleum Product Transport</v>
          </cell>
          <cell r="I3767" t="str">
            <v>Marine Vessel</v>
          </cell>
          <cell r="J3767" t="str">
            <v>Total: All Products</v>
          </cell>
          <cell r="N3767">
            <v>40982</v>
          </cell>
        </row>
        <row r="3768">
          <cell r="A3768" t="str">
            <v>2505020030</v>
          </cell>
          <cell r="B3768" t="str">
            <v>Nonpoint</v>
          </cell>
          <cell r="C3768" t="str">
            <v>Petrol &amp; Petrol Product Transport /Marine Vessel /Crude Oil</v>
          </cell>
          <cell r="D3768" t="str">
            <v>Industrial Processes - Storage and Transfer</v>
          </cell>
          <cell r="E3768" t="str">
            <v>P and P Product Tran</v>
          </cell>
          <cell r="F3768" t="str">
            <v>B2B</v>
          </cell>
          <cell r="G3768" t="str">
            <v>Storage and Transport</v>
          </cell>
          <cell r="H3768" t="str">
            <v>Petroleum and Petroleum Product Transport</v>
          </cell>
          <cell r="I3768" t="str">
            <v>Marine Vessel</v>
          </cell>
          <cell r="J3768" t="str">
            <v>Crude Oil</v>
          </cell>
          <cell r="N3768">
            <v>40982</v>
          </cell>
        </row>
        <row r="3769">
          <cell r="A3769" t="str">
            <v>2505020041</v>
          </cell>
          <cell r="B3769" t="str">
            <v>Nonpoint</v>
          </cell>
          <cell r="C3769" t="str">
            <v>Petrol &amp; Petrol Product Transport /Marine Vessel /Lube Oil-Barge</v>
          </cell>
          <cell r="D3769" t="str">
            <v>Industrial Processes - Storage and Transfer</v>
          </cell>
          <cell r="E3769" t="str">
            <v>P and P Product Tran</v>
          </cell>
          <cell r="F3769" t="str">
            <v>B2B</v>
          </cell>
          <cell r="G3769" t="str">
            <v>Storage and Transport</v>
          </cell>
          <cell r="H3769" t="str">
            <v>Petroleum and Petroleum Product Transport</v>
          </cell>
          <cell r="I3769" t="str">
            <v>Marine Vessel</v>
          </cell>
          <cell r="J3769" t="str">
            <v>Lube Oil-Barge</v>
          </cell>
          <cell r="M3769">
            <v>40835</v>
          </cell>
          <cell r="N3769">
            <v>40982</v>
          </cell>
        </row>
        <row r="3770">
          <cell r="A3770" t="str">
            <v>2505020060</v>
          </cell>
          <cell r="B3770" t="str">
            <v>Nonpoint</v>
          </cell>
          <cell r="C3770" t="str">
            <v>Petrol &amp; Petrol Product Transport /Marine Vessel /Residual Oil</v>
          </cell>
          <cell r="D3770" t="str">
            <v>Industrial Processes - Storage and Transfer</v>
          </cell>
          <cell r="E3770" t="str">
            <v>P and P Product Tran</v>
          </cell>
          <cell r="F3770" t="str">
            <v>B2B</v>
          </cell>
          <cell r="G3770" t="str">
            <v>Storage and Transport</v>
          </cell>
          <cell r="H3770" t="str">
            <v>Petroleum and Petroleum Product Transport</v>
          </cell>
          <cell r="I3770" t="str">
            <v>Marine Vessel</v>
          </cell>
          <cell r="J3770" t="str">
            <v>Residual Oil</v>
          </cell>
          <cell r="N3770">
            <v>40982</v>
          </cell>
        </row>
        <row r="3771">
          <cell r="A3771" t="str">
            <v>2505020090</v>
          </cell>
          <cell r="B3771" t="str">
            <v>Nonpoint</v>
          </cell>
          <cell r="C3771" t="str">
            <v>Petrol &amp; Petrol Product Transport /Marine Vessel /Distillate Oil</v>
          </cell>
          <cell r="D3771" t="str">
            <v>Industrial Processes - Storage and Transfer</v>
          </cell>
          <cell r="E3771" t="str">
            <v>P and P Product Tran</v>
          </cell>
          <cell r="F3771" t="str">
            <v>B2B</v>
          </cell>
          <cell r="G3771" t="str">
            <v>Storage and Transport</v>
          </cell>
          <cell r="H3771" t="str">
            <v>Petroleum and Petroleum Product Transport</v>
          </cell>
          <cell r="I3771" t="str">
            <v>Marine Vessel</v>
          </cell>
          <cell r="J3771" t="str">
            <v>Distillate Oil</v>
          </cell>
          <cell r="N3771">
            <v>40982</v>
          </cell>
        </row>
        <row r="3772">
          <cell r="A3772" t="str">
            <v>2505020091</v>
          </cell>
          <cell r="B3772" t="str">
            <v>Nonpoint</v>
          </cell>
          <cell r="C3772" t="str">
            <v>Petrol &amp; Petrol Product Transport /Marine Vessel /Distillate Oil-#1 Diesel-Barge</v>
          </cell>
          <cell r="D3772" t="str">
            <v>Industrial Processes - Storage and Transfer</v>
          </cell>
          <cell r="E3772" t="str">
            <v>P and P Product Tran</v>
          </cell>
          <cell r="F3772" t="str">
            <v>B2B</v>
          </cell>
          <cell r="G3772" t="str">
            <v>Storage and Transport</v>
          </cell>
          <cell r="H3772" t="str">
            <v>Petroleum and Petroleum Product Transport</v>
          </cell>
          <cell r="I3772" t="str">
            <v>Marine Vessel</v>
          </cell>
          <cell r="J3772" t="str">
            <v>Distillate Oil-#1 Diesel-Barge</v>
          </cell>
          <cell r="M3772">
            <v>40835</v>
          </cell>
          <cell r="N3772">
            <v>40982</v>
          </cell>
        </row>
        <row r="3773">
          <cell r="A3773" t="str">
            <v>2505020092</v>
          </cell>
          <cell r="B3773" t="str">
            <v>Nonpoint</v>
          </cell>
          <cell r="C3773" t="str">
            <v>Petrol &amp; Petrol Product Transport /Marine Vessel /Distillate Oil-#2 Diesel-Barge</v>
          </cell>
          <cell r="D3773" t="str">
            <v>Industrial Processes - Storage and Transfer</v>
          </cell>
          <cell r="E3773" t="str">
            <v>P and P Product Tran</v>
          </cell>
          <cell r="F3773" t="str">
            <v>B2B</v>
          </cell>
          <cell r="G3773" t="str">
            <v>Storage and Transport</v>
          </cell>
          <cell r="H3773" t="str">
            <v>Petroleum and Petroleum Product Transport</v>
          </cell>
          <cell r="I3773" t="str">
            <v>Marine Vessel</v>
          </cell>
          <cell r="J3773" t="str">
            <v>Distillate Oil-#2 Diesel-Barge</v>
          </cell>
          <cell r="M3773">
            <v>40835</v>
          </cell>
          <cell r="N3773">
            <v>40982</v>
          </cell>
        </row>
        <row r="3774">
          <cell r="A3774" t="str">
            <v>2505020093</v>
          </cell>
          <cell r="B3774" t="str">
            <v>Nonpoint</v>
          </cell>
          <cell r="C3774" t="str">
            <v>Petrol &amp; Petrol Product Transport /Marine Vessel /Distillate Oil-Marine Diesel-Barge</v>
          </cell>
          <cell r="D3774" t="str">
            <v>Industrial Processes - Storage and Transfer</v>
          </cell>
          <cell r="E3774" t="str">
            <v>P and P Product Tran</v>
          </cell>
          <cell r="F3774" t="str">
            <v>B2B</v>
          </cell>
          <cell r="G3774" t="str">
            <v>Storage and Transport</v>
          </cell>
          <cell r="H3774" t="str">
            <v>Petroleum and Petroleum Product Transport</v>
          </cell>
          <cell r="I3774" t="str">
            <v>Marine Vessel</v>
          </cell>
          <cell r="J3774" t="str">
            <v>Distillate Oil-Marine Diesel-Barge</v>
          </cell>
          <cell r="M3774">
            <v>40835</v>
          </cell>
          <cell r="N3774">
            <v>40982</v>
          </cell>
        </row>
        <row r="3775">
          <cell r="A3775" t="str">
            <v>2505020120</v>
          </cell>
          <cell r="B3775" t="str">
            <v>Nonpoint</v>
          </cell>
          <cell r="C3775" t="str">
            <v>Petrol &amp; Petrol Product Transport /Marine Vessel /Gasoline</v>
          </cell>
          <cell r="D3775" t="str">
            <v>Industrial Processes - Storage and Transfer</v>
          </cell>
          <cell r="E3775" t="str">
            <v>P and P Product Tran</v>
          </cell>
          <cell r="F3775" t="str">
            <v>B2B</v>
          </cell>
          <cell r="G3775" t="str">
            <v>Storage and Transport</v>
          </cell>
          <cell r="H3775" t="str">
            <v>Petroleum and Petroleum Product Transport</v>
          </cell>
          <cell r="I3775" t="str">
            <v>Marine Vessel</v>
          </cell>
          <cell r="J3775" t="str">
            <v>Gasoline</v>
          </cell>
          <cell r="N3775">
            <v>40982</v>
          </cell>
        </row>
        <row r="3776">
          <cell r="A3776" t="str">
            <v>2505020121</v>
          </cell>
          <cell r="B3776" t="str">
            <v>Nonpoint</v>
          </cell>
          <cell r="C3776" t="str">
            <v>Petrol &amp; Petrol Product Transport /Marine Vessel /Gasoline - Barge</v>
          </cell>
          <cell r="D3776" t="str">
            <v>Industrial Processes - Storage and Transfer</v>
          </cell>
          <cell r="E3776" t="str">
            <v>P and P Product Tran</v>
          </cell>
          <cell r="F3776" t="str">
            <v>B2B</v>
          </cell>
          <cell r="G3776" t="str">
            <v>Storage and Transport</v>
          </cell>
          <cell r="H3776" t="str">
            <v>Petroleum and Petroleum Product Transport</v>
          </cell>
          <cell r="I3776" t="str">
            <v>Marine Vessel</v>
          </cell>
          <cell r="J3776" t="str">
            <v>Gasoline - Barge</v>
          </cell>
          <cell r="M3776">
            <v>37484</v>
          </cell>
          <cell r="N3776">
            <v>40982</v>
          </cell>
        </row>
        <row r="3777">
          <cell r="A3777" t="str">
            <v>2505020150</v>
          </cell>
          <cell r="B3777" t="str">
            <v>Nonpoint</v>
          </cell>
          <cell r="C3777" t="str">
            <v>Petrol &amp; Petrol Product Transport /Marine Vessel /Jet Naphtha</v>
          </cell>
          <cell r="D3777" t="str">
            <v>Industrial Processes - Storage and Transfer</v>
          </cell>
          <cell r="E3777" t="str">
            <v>P and P Product Tran</v>
          </cell>
          <cell r="F3777" t="str">
            <v>B2B</v>
          </cell>
          <cell r="G3777" t="str">
            <v>Storage and Transport</v>
          </cell>
          <cell r="H3777" t="str">
            <v>Petroleum and Petroleum Product Transport</v>
          </cell>
          <cell r="I3777" t="str">
            <v>Marine Vessel</v>
          </cell>
          <cell r="J3777" t="str">
            <v>Jet Naphtha</v>
          </cell>
          <cell r="N3777">
            <v>40982</v>
          </cell>
        </row>
        <row r="3778">
          <cell r="A3778" t="str">
            <v>2505020180</v>
          </cell>
          <cell r="B3778" t="str">
            <v>Nonpoint</v>
          </cell>
          <cell r="C3778" t="str">
            <v>Petrol &amp; Petrol Product Transport /Marine Vessel /Kerosene</v>
          </cell>
          <cell r="D3778" t="str">
            <v>Industrial Processes - Storage and Transfer</v>
          </cell>
          <cell r="E3778" t="str">
            <v>P and P Product Tran</v>
          </cell>
          <cell r="F3778" t="str">
            <v>B2B</v>
          </cell>
          <cell r="G3778" t="str">
            <v>Storage and Transport</v>
          </cell>
          <cell r="H3778" t="str">
            <v>Petroleum and Petroleum Product Transport</v>
          </cell>
          <cell r="I3778" t="str">
            <v>Marine Vessel</v>
          </cell>
          <cell r="J3778" t="str">
            <v>Kerosene</v>
          </cell>
          <cell r="N3778">
            <v>40982</v>
          </cell>
        </row>
        <row r="3779">
          <cell r="A3779" t="str">
            <v>2505020182</v>
          </cell>
          <cell r="B3779" t="str">
            <v>Nonpoint</v>
          </cell>
          <cell r="C3779" t="str">
            <v>Petrol &amp; Petrol Product Transport /Marine Vessel /Jet Kerosene-Barge</v>
          </cell>
          <cell r="D3779" t="str">
            <v>Industrial Processes - Storage and Transfer</v>
          </cell>
          <cell r="G3779" t="str">
            <v>Storage and Transport</v>
          </cell>
          <cell r="H3779" t="str">
            <v>Petroleum and Petroleum Product Transport</v>
          </cell>
          <cell r="I3779" t="str">
            <v>Marine Vessel</v>
          </cell>
          <cell r="J3779" t="str">
            <v>Jet Kerosene-Barge</v>
          </cell>
          <cell r="M3779">
            <v>40835</v>
          </cell>
          <cell r="N3779">
            <v>40982</v>
          </cell>
        </row>
        <row r="3780">
          <cell r="A3780" t="str">
            <v>2505020900</v>
          </cell>
          <cell r="B3780" t="str">
            <v>Nonpoint</v>
          </cell>
          <cell r="C3780" t="str">
            <v>Petrol &amp; Petrol Product Transport /Marine Vessel /Tank Cleaning</v>
          </cell>
          <cell r="D3780" t="str">
            <v>Industrial Processes - Storage and Transfer</v>
          </cell>
          <cell r="E3780" t="str">
            <v>P and P Product Tran</v>
          </cell>
          <cell r="F3780" t="str">
            <v>B2B</v>
          </cell>
          <cell r="G3780" t="str">
            <v>Storage and Transport</v>
          </cell>
          <cell r="H3780" t="str">
            <v>Petroleum and Petroleum Product Transport</v>
          </cell>
          <cell r="I3780" t="str">
            <v>Marine Vessel</v>
          </cell>
          <cell r="J3780" t="str">
            <v>Tank Cleaning</v>
          </cell>
          <cell r="N3780">
            <v>40982</v>
          </cell>
        </row>
        <row r="3781">
          <cell r="A3781" t="str">
            <v>2505030000</v>
          </cell>
          <cell r="B3781" t="str">
            <v>Nonpoint</v>
          </cell>
          <cell r="C3781" t="str">
            <v>Petrol &amp; Petrol Product Transport /Truck /Total: All Products</v>
          </cell>
          <cell r="D3781" t="str">
            <v>Industrial Processes - Storage and Transfer</v>
          </cell>
          <cell r="E3781" t="str">
            <v>P and P Product Tran</v>
          </cell>
          <cell r="F3781" t="str">
            <v>B3A</v>
          </cell>
          <cell r="G3781" t="str">
            <v>Storage and Transport</v>
          </cell>
          <cell r="H3781" t="str">
            <v>Petroleum and Petroleum Product Transport</v>
          </cell>
          <cell r="I3781" t="str">
            <v>Truck</v>
          </cell>
          <cell r="J3781" t="str">
            <v>Total: All Products</v>
          </cell>
          <cell r="N3781">
            <v>40982</v>
          </cell>
        </row>
        <row r="3782">
          <cell r="A3782" t="str">
            <v>2505030030</v>
          </cell>
          <cell r="B3782" t="str">
            <v>Nonpoint</v>
          </cell>
          <cell r="C3782" t="str">
            <v>Petrol &amp; Petrol Product Transport /Truck /Crude Oil</v>
          </cell>
          <cell r="D3782" t="str">
            <v>Industrial Processes - Storage and Transfer</v>
          </cell>
          <cell r="E3782" t="str">
            <v>P and P Product Tran</v>
          </cell>
          <cell r="F3782" t="str">
            <v>B3B</v>
          </cell>
          <cell r="G3782" t="str">
            <v>Storage and Transport</v>
          </cell>
          <cell r="H3782" t="str">
            <v>Petroleum and Petroleum Product Transport</v>
          </cell>
          <cell r="I3782" t="str">
            <v>Truck</v>
          </cell>
          <cell r="J3782" t="str">
            <v>Crude Oil</v>
          </cell>
          <cell r="N3782">
            <v>40982</v>
          </cell>
        </row>
        <row r="3783">
          <cell r="A3783" t="str">
            <v>2505030060</v>
          </cell>
          <cell r="B3783" t="str">
            <v>Nonpoint</v>
          </cell>
          <cell r="C3783" t="str">
            <v>Petrol &amp; Petrol Product Transport /Truck /Residual Oil</v>
          </cell>
          <cell r="D3783" t="str">
            <v>Industrial Processes - Storage and Transfer</v>
          </cell>
          <cell r="E3783" t="str">
            <v>P and P Product Tran</v>
          </cell>
          <cell r="F3783" t="str">
            <v>B3B</v>
          </cell>
          <cell r="G3783" t="str">
            <v>Storage and Transport</v>
          </cell>
          <cell r="H3783" t="str">
            <v>Petroleum and Petroleum Product Transport</v>
          </cell>
          <cell r="I3783" t="str">
            <v>Truck</v>
          </cell>
          <cell r="J3783" t="str">
            <v>Residual Oil</v>
          </cell>
          <cell r="N3783">
            <v>40982</v>
          </cell>
        </row>
        <row r="3784">
          <cell r="A3784" t="str">
            <v>2505030090</v>
          </cell>
          <cell r="B3784" t="str">
            <v>Nonpoint</v>
          </cell>
          <cell r="C3784" t="str">
            <v>Petrol &amp; Petrol Product Transport /Truck /Distillate Oil</v>
          </cell>
          <cell r="D3784" t="str">
            <v>Industrial Processes - Storage and Transfer</v>
          </cell>
          <cell r="E3784" t="str">
            <v>P and P Product Tran</v>
          </cell>
          <cell r="F3784" t="str">
            <v>B3B</v>
          </cell>
          <cell r="G3784" t="str">
            <v>Storage and Transport</v>
          </cell>
          <cell r="H3784" t="str">
            <v>Petroleum and Petroleum Product Transport</v>
          </cell>
          <cell r="I3784" t="str">
            <v>Truck</v>
          </cell>
          <cell r="J3784" t="str">
            <v>Distillate Oil</v>
          </cell>
          <cell r="N3784">
            <v>40982</v>
          </cell>
        </row>
        <row r="3785">
          <cell r="A3785" t="str">
            <v>2505030120</v>
          </cell>
          <cell r="B3785" t="str">
            <v>Nonpoint</v>
          </cell>
          <cell r="C3785" t="str">
            <v>Petrol &amp; Petrol Product Transport /Truck /Gasoline</v>
          </cell>
          <cell r="D3785" t="str">
            <v>Industrial Processes - Storage and Transfer</v>
          </cell>
          <cell r="E3785" t="str">
            <v>P and P Product Tran</v>
          </cell>
          <cell r="F3785" t="str">
            <v>B3B</v>
          </cell>
          <cell r="G3785" t="str">
            <v>Storage and Transport</v>
          </cell>
          <cell r="H3785" t="str">
            <v>Petroleum and Petroleum Product Transport</v>
          </cell>
          <cell r="I3785" t="str">
            <v>Truck</v>
          </cell>
          <cell r="J3785" t="str">
            <v>Gasoline</v>
          </cell>
          <cell r="N3785">
            <v>40982</v>
          </cell>
        </row>
        <row r="3786">
          <cell r="A3786" t="str">
            <v>2505030150</v>
          </cell>
          <cell r="B3786" t="str">
            <v>Nonpoint</v>
          </cell>
          <cell r="C3786" t="str">
            <v>Petrol &amp; Petrol Product Transport /Truck /Jet Naphtha</v>
          </cell>
          <cell r="D3786" t="str">
            <v>Industrial Processes - Storage and Transfer</v>
          </cell>
          <cell r="E3786" t="str">
            <v>P and P Product Tran</v>
          </cell>
          <cell r="F3786" t="str">
            <v>B3B</v>
          </cell>
          <cell r="G3786" t="str">
            <v>Storage and Transport</v>
          </cell>
          <cell r="H3786" t="str">
            <v>Petroleum and Petroleum Product Transport</v>
          </cell>
          <cell r="I3786" t="str">
            <v>Truck</v>
          </cell>
          <cell r="J3786" t="str">
            <v>Jet Naphtha</v>
          </cell>
          <cell r="N3786">
            <v>40982</v>
          </cell>
        </row>
        <row r="3787">
          <cell r="A3787" t="str">
            <v>2505030180</v>
          </cell>
          <cell r="B3787" t="str">
            <v>Nonpoint</v>
          </cell>
          <cell r="C3787" t="str">
            <v>Petrol &amp; Petrol Product Transport /Truck /Kerosene</v>
          </cell>
          <cell r="D3787" t="str">
            <v>Industrial Processes - Storage and Transfer</v>
          </cell>
          <cell r="E3787" t="str">
            <v>P and P Product Tran</v>
          </cell>
          <cell r="F3787" t="str">
            <v>B3B</v>
          </cell>
          <cell r="G3787" t="str">
            <v>Storage and Transport</v>
          </cell>
          <cell r="H3787" t="str">
            <v>Petroleum and Petroleum Product Transport</v>
          </cell>
          <cell r="I3787" t="str">
            <v>Truck</v>
          </cell>
          <cell r="J3787" t="str">
            <v>Kerosene</v>
          </cell>
          <cell r="N3787">
            <v>40982</v>
          </cell>
        </row>
        <row r="3788">
          <cell r="A3788" t="str">
            <v>2505030900</v>
          </cell>
          <cell r="B3788" t="str">
            <v>Nonpoint</v>
          </cell>
          <cell r="C3788" t="str">
            <v>Petrol &amp; Petrol Product Transport /Truck /Tank Cleaning</v>
          </cell>
          <cell r="D3788" t="str">
            <v>Industrial Processes - Storage and Transfer</v>
          </cell>
          <cell r="E3788" t="str">
            <v>P and P Product Tran</v>
          </cell>
          <cell r="F3788" t="str">
            <v>B3B</v>
          </cell>
          <cell r="G3788" t="str">
            <v>Storage and Transport</v>
          </cell>
          <cell r="H3788" t="str">
            <v>Petroleum and Petroleum Product Transport</v>
          </cell>
          <cell r="I3788" t="str">
            <v>Truck</v>
          </cell>
          <cell r="J3788" t="str">
            <v>Tank Cleaning</v>
          </cell>
          <cell r="N3788">
            <v>40982</v>
          </cell>
        </row>
        <row r="3789">
          <cell r="A3789" t="str">
            <v>2505040000</v>
          </cell>
          <cell r="B3789" t="str">
            <v>Nonpoint</v>
          </cell>
          <cell r="C3789" t="str">
            <v>Petrol &amp; Petrol Product Transport /Pipeline /Total: All Products</v>
          </cell>
          <cell r="D3789" t="str">
            <v>Industrial Processes - Storage and Transfer</v>
          </cell>
          <cell r="E3789" t="str">
            <v>P and P Product Tran</v>
          </cell>
          <cell r="F3789" t="str">
            <v>B4A</v>
          </cell>
          <cell r="G3789" t="str">
            <v>Storage and Transport</v>
          </cell>
          <cell r="H3789" t="str">
            <v>Petroleum and Petroleum Product Transport</v>
          </cell>
          <cell r="I3789" t="str">
            <v>Pipeline</v>
          </cell>
          <cell r="J3789" t="str">
            <v>Total: All Products</v>
          </cell>
          <cell r="N3789">
            <v>40982</v>
          </cell>
        </row>
        <row r="3790">
          <cell r="A3790" t="str">
            <v>2505040030</v>
          </cell>
          <cell r="B3790" t="str">
            <v>Nonpoint</v>
          </cell>
          <cell r="C3790" t="str">
            <v>Petrol &amp; Petrol Product Transport /Pipeline /Crude Oil</v>
          </cell>
          <cell r="D3790" t="str">
            <v>Industrial Processes - Storage and Transfer</v>
          </cell>
          <cell r="E3790" t="str">
            <v>P and P Product Tran</v>
          </cell>
          <cell r="F3790" t="str">
            <v>B4B</v>
          </cell>
          <cell r="G3790" t="str">
            <v>Storage and Transport</v>
          </cell>
          <cell r="H3790" t="str">
            <v>Petroleum and Petroleum Product Transport</v>
          </cell>
          <cell r="I3790" t="str">
            <v>Pipeline</v>
          </cell>
          <cell r="J3790" t="str">
            <v>Crude Oil</v>
          </cell>
          <cell r="N3790">
            <v>40982</v>
          </cell>
        </row>
        <row r="3791">
          <cell r="A3791" t="str">
            <v>2505040060</v>
          </cell>
          <cell r="B3791" t="str">
            <v>Nonpoint</v>
          </cell>
          <cell r="C3791" t="str">
            <v>Petrol &amp; Petrol Product Transport /Pipeline /Residual Oil</v>
          </cell>
          <cell r="D3791" t="str">
            <v>Industrial Processes - Storage and Transfer</v>
          </cell>
          <cell r="E3791" t="str">
            <v>P and P Product Tran</v>
          </cell>
          <cell r="F3791" t="str">
            <v>B4B</v>
          </cell>
          <cell r="G3791" t="str">
            <v>Storage and Transport</v>
          </cell>
          <cell r="H3791" t="str">
            <v>Petroleum and Petroleum Product Transport</v>
          </cell>
          <cell r="I3791" t="str">
            <v>Pipeline</v>
          </cell>
          <cell r="J3791" t="str">
            <v>Residual Oil</v>
          </cell>
          <cell r="N3791">
            <v>40982</v>
          </cell>
        </row>
        <row r="3792">
          <cell r="A3792" t="str">
            <v>2505040090</v>
          </cell>
          <cell r="B3792" t="str">
            <v>Nonpoint</v>
          </cell>
          <cell r="C3792" t="str">
            <v>Petrol &amp; Petrol Product Transport /Pipeline /Distillate Oil</v>
          </cell>
          <cell r="D3792" t="str">
            <v>Industrial Processes - Storage and Transfer</v>
          </cell>
          <cell r="E3792" t="str">
            <v>P and P Product Tran</v>
          </cell>
          <cell r="F3792" t="str">
            <v>B4B</v>
          </cell>
          <cell r="G3792" t="str">
            <v>Storage and Transport</v>
          </cell>
          <cell r="H3792" t="str">
            <v>Petroleum and Petroleum Product Transport</v>
          </cell>
          <cell r="I3792" t="str">
            <v>Pipeline</v>
          </cell>
          <cell r="J3792" t="str">
            <v>Distillate Oil</v>
          </cell>
          <cell r="N3792">
            <v>40982</v>
          </cell>
        </row>
        <row r="3793">
          <cell r="A3793" t="str">
            <v>2505040120</v>
          </cell>
          <cell r="B3793" t="str">
            <v>Nonpoint</v>
          </cell>
          <cell r="C3793" t="str">
            <v>Petrol &amp; Petrol Product Transport /Pipeline /Gasoline</v>
          </cell>
          <cell r="D3793" t="str">
            <v>Industrial Processes - Storage and Transfer</v>
          </cell>
          <cell r="E3793" t="str">
            <v>P and P Product Tran</v>
          </cell>
          <cell r="F3793" t="str">
            <v>B4B</v>
          </cell>
          <cell r="G3793" t="str">
            <v>Storage and Transport</v>
          </cell>
          <cell r="H3793" t="str">
            <v>Petroleum and Petroleum Product Transport</v>
          </cell>
          <cell r="I3793" t="str">
            <v>Pipeline</v>
          </cell>
          <cell r="J3793" t="str">
            <v>Gasoline</v>
          </cell>
          <cell r="N3793">
            <v>40982</v>
          </cell>
        </row>
        <row r="3794">
          <cell r="A3794" t="str">
            <v>2505040150</v>
          </cell>
          <cell r="B3794" t="str">
            <v>Nonpoint</v>
          </cell>
          <cell r="C3794" t="str">
            <v>Petrol &amp; Petrol Product Transport /Pipeline /Jet Naphtha</v>
          </cell>
          <cell r="D3794" t="str">
            <v>Industrial Processes - Storage and Transfer</v>
          </cell>
          <cell r="E3794" t="str">
            <v>P and P Product Tran</v>
          </cell>
          <cell r="F3794" t="str">
            <v>B4B</v>
          </cell>
          <cell r="G3794" t="str">
            <v>Storage and Transport</v>
          </cell>
          <cell r="H3794" t="str">
            <v>Petroleum and Petroleum Product Transport</v>
          </cell>
          <cell r="I3794" t="str">
            <v>Pipeline</v>
          </cell>
          <cell r="J3794" t="str">
            <v>Jet Naphtha</v>
          </cell>
          <cell r="N3794">
            <v>40982</v>
          </cell>
        </row>
        <row r="3795">
          <cell r="A3795" t="str">
            <v>2505040180</v>
          </cell>
          <cell r="B3795" t="str">
            <v>Nonpoint</v>
          </cell>
          <cell r="C3795" t="str">
            <v>Petrol &amp; Petrol Product Transport /Pipeline /Kerosene</v>
          </cell>
          <cell r="D3795" t="str">
            <v>Industrial Processes - Storage and Transfer</v>
          </cell>
          <cell r="E3795" t="str">
            <v>P and P Product Tran</v>
          </cell>
          <cell r="F3795" t="str">
            <v>B4B</v>
          </cell>
          <cell r="G3795" t="str">
            <v>Storage and Transport</v>
          </cell>
          <cell r="H3795" t="str">
            <v>Petroleum and Petroleum Product Transport</v>
          </cell>
          <cell r="I3795" t="str">
            <v>Pipeline</v>
          </cell>
          <cell r="J3795" t="str">
            <v>Kerosene</v>
          </cell>
          <cell r="N3795">
            <v>40982</v>
          </cell>
        </row>
        <row r="3796">
          <cell r="A3796" t="str">
            <v>2510000000</v>
          </cell>
          <cell r="B3796" t="str">
            <v>Nonpoint</v>
          </cell>
          <cell r="C3796" t="str">
            <v>Organic Chemical Storage /All Storage Types: Breathing Loss /Total: All Products</v>
          </cell>
          <cell r="D3796" t="str">
            <v>Industrial Processes - Storage and Transfer</v>
          </cell>
          <cell r="G3796" t="str">
            <v>Storage and Transport</v>
          </cell>
          <cell r="H3796" t="str">
            <v>Organic Chemical Storage</v>
          </cell>
          <cell r="I3796" t="str">
            <v>All Storage Types: Breathing Loss</v>
          </cell>
          <cell r="J3796" t="str">
            <v>Total: All Products</v>
          </cell>
          <cell r="N3796">
            <v>40982</v>
          </cell>
        </row>
        <row r="3797">
          <cell r="A3797" t="str">
            <v>2510000030</v>
          </cell>
          <cell r="B3797" t="str">
            <v>Nonpoint</v>
          </cell>
          <cell r="C3797" t="str">
            <v>Organic Chemical Storage /All Storage Types: Breathing Loss /Acetone</v>
          </cell>
          <cell r="D3797" t="str">
            <v>Industrial Processes - Storage and Transfer</v>
          </cell>
          <cell r="G3797" t="str">
            <v>Storage and Transport</v>
          </cell>
          <cell r="H3797" t="str">
            <v>Organic Chemical Storage</v>
          </cell>
          <cell r="I3797" t="str">
            <v>All Storage Types: Breathing Loss</v>
          </cell>
          <cell r="J3797" t="str">
            <v>Acetone</v>
          </cell>
          <cell r="N3797">
            <v>40982</v>
          </cell>
        </row>
        <row r="3798">
          <cell r="A3798" t="str">
            <v>2510000060</v>
          </cell>
          <cell r="B3798" t="str">
            <v>Nonpoint</v>
          </cell>
          <cell r="C3798" t="str">
            <v>Organic Chemical Storage /All Storage Types: Breathing Loss /Butyl Alcohols: All Types</v>
          </cell>
          <cell r="D3798" t="str">
            <v>Industrial Processes - Storage and Transfer</v>
          </cell>
          <cell r="G3798" t="str">
            <v>Storage and Transport</v>
          </cell>
          <cell r="H3798" t="str">
            <v>Organic Chemical Storage</v>
          </cell>
          <cell r="I3798" t="str">
            <v>All Storage Types: Breathing Loss</v>
          </cell>
          <cell r="J3798" t="str">
            <v>Butyl Alcohols: All Types</v>
          </cell>
          <cell r="N3798">
            <v>40982</v>
          </cell>
        </row>
        <row r="3799">
          <cell r="A3799" t="str">
            <v>2510000065</v>
          </cell>
          <cell r="B3799" t="str">
            <v>Nonpoint</v>
          </cell>
          <cell r="C3799" t="str">
            <v>Organic Chemical Storage /All Storage Types: Breathing Loss /n-Butyl Alcohol</v>
          </cell>
          <cell r="D3799" t="str">
            <v>Industrial Processes - Storage and Transfer</v>
          </cell>
          <cell r="G3799" t="str">
            <v>Storage and Transport</v>
          </cell>
          <cell r="H3799" t="str">
            <v>Organic Chemical Storage</v>
          </cell>
          <cell r="I3799" t="str">
            <v>All Storage Types: Breathing Loss</v>
          </cell>
          <cell r="J3799" t="str">
            <v>n-Butyl Alcohol</v>
          </cell>
          <cell r="N3799">
            <v>40982</v>
          </cell>
        </row>
        <row r="3800">
          <cell r="A3800" t="str">
            <v>2510000070</v>
          </cell>
          <cell r="B3800" t="str">
            <v>Nonpoint</v>
          </cell>
          <cell r="C3800" t="str">
            <v>Organic Chemical Storage /All Storage Types: Breathing Loss /Isobutyl Alcohol</v>
          </cell>
          <cell r="D3800" t="str">
            <v>Industrial Processes - Storage and Transfer</v>
          </cell>
          <cell r="G3800" t="str">
            <v>Storage and Transport</v>
          </cell>
          <cell r="H3800" t="str">
            <v>Organic Chemical Storage</v>
          </cell>
          <cell r="I3800" t="str">
            <v>All Storage Types: Breathing Loss</v>
          </cell>
          <cell r="J3800" t="str">
            <v>Isobutyl Alcohol</v>
          </cell>
          <cell r="N3800">
            <v>40982</v>
          </cell>
        </row>
        <row r="3801">
          <cell r="A3801" t="str">
            <v>2510000100</v>
          </cell>
          <cell r="B3801" t="str">
            <v>Nonpoint</v>
          </cell>
          <cell r="C3801" t="str">
            <v>Organic Chemical Storage /All Storage Types: Breathing Loss /Cyclohexanone</v>
          </cell>
          <cell r="D3801" t="str">
            <v>Industrial Processes - Storage and Transfer</v>
          </cell>
          <cell r="G3801" t="str">
            <v>Storage and Transport</v>
          </cell>
          <cell r="H3801" t="str">
            <v>Organic Chemical Storage</v>
          </cell>
          <cell r="I3801" t="str">
            <v>All Storage Types: Breathing Loss</v>
          </cell>
          <cell r="J3801" t="str">
            <v>Cyclohexanone</v>
          </cell>
          <cell r="N3801">
            <v>40982</v>
          </cell>
        </row>
        <row r="3802">
          <cell r="A3802" t="str">
            <v>2510000165</v>
          </cell>
          <cell r="B3802" t="str">
            <v>Nonpoint</v>
          </cell>
          <cell r="C3802" t="str">
            <v>Organic Chemical Storage /All Storage Types: Breathing Loss /Ethanol</v>
          </cell>
          <cell r="D3802" t="str">
            <v>Industrial Processes - Storage and Transfer</v>
          </cell>
          <cell r="G3802" t="str">
            <v>Storage and Transport</v>
          </cell>
          <cell r="H3802" t="str">
            <v>Organic Chemical Storage</v>
          </cell>
          <cell r="I3802" t="str">
            <v>All Storage Types: Breathing Loss</v>
          </cell>
          <cell r="J3802" t="str">
            <v>Ethanol</v>
          </cell>
          <cell r="N3802">
            <v>40982</v>
          </cell>
        </row>
        <row r="3803">
          <cell r="A3803" t="str">
            <v>2510000185</v>
          </cell>
          <cell r="B3803" t="str">
            <v>Nonpoint</v>
          </cell>
          <cell r="C3803" t="str">
            <v>Organic Chemical Storage /All Storage Types: Breathing Loss /Ethylbenzene</v>
          </cell>
          <cell r="D3803" t="str">
            <v>Industrial Processes - Storage and Transfer</v>
          </cell>
          <cell r="G3803" t="str">
            <v>Storage and Transport</v>
          </cell>
          <cell r="H3803" t="str">
            <v>Organic Chemical Storage</v>
          </cell>
          <cell r="I3803" t="str">
            <v>All Storage Types: Breathing Loss</v>
          </cell>
          <cell r="J3803" t="str">
            <v>Ethylbenzene</v>
          </cell>
          <cell r="N3803">
            <v>40982</v>
          </cell>
        </row>
        <row r="3804">
          <cell r="A3804" t="str">
            <v>2510000195</v>
          </cell>
          <cell r="B3804" t="str">
            <v>Nonpoint</v>
          </cell>
          <cell r="C3804" t="str">
            <v>Organic Chemical Storage /All Storage Types: Breathing Loss /Ethylene Glycol</v>
          </cell>
          <cell r="D3804" t="str">
            <v>Industrial Processes - Storage and Transfer</v>
          </cell>
          <cell r="G3804" t="str">
            <v>Storage and Transport</v>
          </cell>
          <cell r="H3804" t="str">
            <v>Organic Chemical Storage</v>
          </cell>
          <cell r="I3804" t="str">
            <v>All Storage Types: Breathing Loss</v>
          </cell>
          <cell r="J3804" t="str">
            <v>Ethylene Glycol</v>
          </cell>
          <cell r="N3804">
            <v>40982</v>
          </cell>
        </row>
        <row r="3805">
          <cell r="A3805" t="str">
            <v>2510000220</v>
          </cell>
          <cell r="B3805" t="str">
            <v>Nonpoint</v>
          </cell>
          <cell r="C3805" t="str">
            <v>Organic Chemical Storage /All Storage Types: Breathing Loss /Formalin</v>
          </cell>
          <cell r="D3805" t="str">
            <v>Industrial Processes - Storage and Transfer</v>
          </cell>
          <cell r="G3805" t="str">
            <v>Storage and Transport</v>
          </cell>
          <cell r="H3805" t="str">
            <v>Organic Chemical Storage</v>
          </cell>
          <cell r="I3805" t="str">
            <v>All Storage Types: Breathing Loss</v>
          </cell>
          <cell r="J3805" t="str">
            <v>Formalin</v>
          </cell>
          <cell r="N3805">
            <v>40982</v>
          </cell>
        </row>
        <row r="3806">
          <cell r="A3806" t="str">
            <v>2510000235</v>
          </cell>
          <cell r="B3806" t="str">
            <v>Nonpoint</v>
          </cell>
          <cell r="C3806" t="str">
            <v>Organic Chemical Storage /All Storage Types: Breathing Loss /Glycol Ethers: All Types</v>
          </cell>
          <cell r="D3806" t="str">
            <v>Industrial Processes - Storage and Transfer</v>
          </cell>
          <cell r="G3806" t="str">
            <v>Storage and Transport</v>
          </cell>
          <cell r="H3806" t="str">
            <v>Organic Chemical Storage</v>
          </cell>
          <cell r="I3806" t="str">
            <v>All Storage Types: Breathing Loss</v>
          </cell>
          <cell r="J3806" t="str">
            <v>Glycol Ethers: All Types</v>
          </cell>
          <cell r="N3806">
            <v>40982</v>
          </cell>
        </row>
        <row r="3807">
          <cell r="A3807" t="str">
            <v>2510000240</v>
          </cell>
          <cell r="B3807" t="str">
            <v>Nonpoint</v>
          </cell>
          <cell r="C3807" t="str">
            <v>Organic Chemical Storage /All Storage Types: Breathing Loss /Gum Turpentine</v>
          </cell>
          <cell r="D3807" t="str">
            <v>Industrial Processes - Storage and Transfer</v>
          </cell>
          <cell r="G3807" t="str">
            <v>Storage and Transport</v>
          </cell>
          <cell r="H3807" t="str">
            <v>Organic Chemical Storage</v>
          </cell>
          <cell r="I3807" t="str">
            <v>All Storage Types: Breathing Loss</v>
          </cell>
          <cell r="J3807" t="str">
            <v>Gum Turpentine</v>
          </cell>
          <cell r="N3807">
            <v>40982</v>
          </cell>
        </row>
        <row r="3808">
          <cell r="A3808" t="str">
            <v>2510000250</v>
          </cell>
          <cell r="B3808" t="str">
            <v>Nonpoint</v>
          </cell>
          <cell r="C3808" t="str">
            <v>Organic Chemical Storage /All Storage Types: Breathing Loss /Isopropanol</v>
          </cell>
          <cell r="D3808" t="str">
            <v>Industrial Processes - Storage and Transfer</v>
          </cell>
          <cell r="G3808" t="str">
            <v>Storage and Transport</v>
          </cell>
          <cell r="H3808" t="str">
            <v>Organic Chemical Storage</v>
          </cell>
          <cell r="I3808" t="str">
            <v>All Storage Types: Breathing Loss</v>
          </cell>
          <cell r="J3808" t="str">
            <v>Isopropanol</v>
          </cell>
          <cell r="N3808">
            <v>40982</v>
          </cell>
        </row>
        <row r="3809">
          <cell r="A3809" t="str">
            <v>2510000260</v>
          </cell>
          <cell r="B3809" t="str">
            <v>Nonpoint</v>
          </cell>
          <cell r="C3809" t="str">
            <v>Organic Chemical Storage /All Storage Types: Breathing Loss /Methanol</v>
          </cell>
          <cell r="D3809" t="str">
            <v>Industrial Processes - Storage and Transfer</v>
          </cell>
          <cell r="G3809" t="str">
            <v>Storage and Transport</v>
          </cell>
          <cell r="H3809" t="str">
            <v>Organic Chemical Storage</v>
          </cell>
          <cell r="I3809" t="str">
            <v>All Storage Types: Breathing Loss</v>
          </cell>
          <cell r="J3809" t="str">
            <v>Methanol</v>
          </cell>
          <cell r="N3809">
            <v>40982</v>
          </cell>
        </row>
        <row r="3810">
          <cell r="A3810" t="str">
            <v>2510000265</v>
          </cell>
          <cell r="B3810" t="str">
            <v>Nonpoint</v>
          </cell>
          <cell r="C3810" t="str">
            <v>Organic Chemical Storage /All Storage Types: Breathing Loss /Methyl Chloride</v>
          </cell>
          <cell r="D3810" t="str">
            <v>Industrial Processes - Storage and Transfer</v>
          </cell>
          <cell r="G3810" t="str">
            <v>Storage and Transport</v>
          </cell>
          <cell r="H3810" t="str">
            <v>Organic Chemical Storage</v>
          </cell>
          <cell r="I3810" t="str">
            <v>All Storage Types: Breathing Loss</v>
          </cell>
          <cell r="J3810" t="str">
            <v>Methyl Chloride</v>
          </cell>
          <cell r="N3810">
            <v>40982</v>
          </cell>
        </row>
        <row r="3811">
          <cell r="A3811" t="str">
            <v>2510000270</v>
          </cell>
          <cell r="B3811" t="str">
            <v>Nonpoint</v>
          </cell>
          <cell r="C3811" t="str">
            <v>Organic Chemical Storage /All Storage Types: Breathing Loss /Methyl Chloroform</v>
          </cell>
          <cell r="D3811" t="str">
            <v>Industrial Processes - Storage and Transfer</v>
          </cell>
          <cell r="G3811" t="str">
            <v>Storage and Transport</v>
          </cell>
          <cell r="H3811" t="str">
            <v>Organic Chemical Storage</v>
          </cell>
          <cell r="I3811" t="str">
            <v>All Storage Types: Breathing Loss</v>
          </cell>
          <cell r="J3811" t="str">
            <v>Methyl Chloroform</v>
          </cell>
          <cell r="N3811">
            <v>40982</v>
          </cell>
        </row>
        <row r="3812">
          <cell r="A3812" t="str">
            <v>2510000275</v>
          </cell>
          <cell r="B3812" t="str">
            <v>Nonpoint</v>
          </cell>
          <cell r="C3812" t="str">
            <v>Organic Chemical Storage /All Storage Types: Breathing Loss /Methyl Ethyl Ketone</v>
          </cell>
          <cell r="D3812" t="str">
            <v>Industrial Processes - Storage and Transfer</v>
          </cell>
          <cell r="G3812" t="str">
            <v>Storage and Transport</v>
          </cell>
          <cell r="H3812" t="str">
            <v>Organic Chemical Storage</v>
          </cell>
          <cell r="I3812" t="str">
            <v>All Storage Types: Breathing Loss</v>
          </cell>
          <cell r="J3812" t="str">
            <v>Methyl Ethyl Ketone</v>
          </cell>
          <cell r="N3812">
            <v>40982</v>
          </cell>
        </row>
        <row r="3813">
          <cell r="A3813" t="str">
            <v>2510000285</v>
          </cell>
          <cell r="B3813" t="str">
            <v>Nonpoint</v>
          </cell>
          <cell r="C3813" t="str">
            <v>Organic Chemical Storage /All Storage Types: Breathing Loss /Methyl Isobutyl Ketone</v>
          </cell>
          <cell r="D3813" t="str">
            <v>Industrial Processes - Storage and Transfer</v>
          </cell>
          <cell r="G3813" t="str">
            <v>Storage and Transport</v>
          </cell>
          <cell r="H3813" t="str">
            <v>Organic Chemical Storage</v>
          </cell>
          <cell r="I3813" t="str">
            <v>All Storage Types: Breathing Loss</v>
          </cell>
          <cell r="J3813" t="str">
            <v>Methyl Isobutyl Ketone</v>
          </cell>
          <cell r="N3813">
            <v>40982</v>
          </cell>
        </row>
        <row r="3814">
          <cell r="A3814" t="str">
            <v>2510000295</v>
          </cell>
          <cell r="B3814" t="str">
            <v>Nonpoint</v>
          </cell>
          <cell r="C3814" t="str">
            <v>Organic Chemical Storage /All Storage Types: Breathing Loss /Methylene Chloride</v>
          </cell>
          <cell r="D3814" t="str">
            <v>Industrial Processes - Storage and Transfer</v>
          </cell>
          <cell r="G3814" t="str">
            <v>Storage and Transport</v>
          </cell>
          <cell r="H3814" t="str">
            <v>Organic Chemical Storage</v>
          </cell>
          <cell r="I3814" t="str">
            <v>All Storage Types: Breathing Loss</v>
          </cell>
          <cell r="J3814" t="str">
            <v>Methylene Chloride</v>
          </cell>
          <cell r="N3814">
            <v>40982</v>
          </cell>
        </row>
        <row r="3815">
          <cell r="A3815" t="str">
            <v>2510000310</v>
          </cell>
          <cell r="B3815" t="str">
            <v>Nonpoint</v>
          </cell>
          <cell r="C3815" t="str">
            <v>Organic Chemical Storage /All Storage Types: Breathing Loss /n-Propanol</v>
          </cell>
          <cell r="D3815" t="str">
            <v>Industrial Processes - Storage and Transfer</v>
          </cell>
          <cell r="G3815" t="str">
            <v>Storage and Transport</v>
          </cell>
          <cell r="H3815" t="str">
            <v>Organic Chemical Storage</v>
          </cell>
          <cell r="I3815" t="str">
            <v>All Storage Types: Breathing Loss</v>
          </cell>
          <cell r="J3815" t="str">
            <v>n-Propanol</v>
          </cell>
          <cell r="N3815">
            <v>40982</v>
          </cell>
        </row>
        <row r="3816">
          <cell r="A3816" t="str">
            <v>2510000320</v>
          </cell>
          <cell r="B3816" t="str">
            <v>Nonpoint</v>
          </cell>
          <cell r="C3816" t="str">
            <v>Organic Chemical Storage /All Storage Types: Breathing Loss /Nitrobenzene</v>
          </cell>
          <cell r="D3816" t="str">
            <v>Industrial Processes - Storage and Transfer</v>
          </cell>
          <cell r="G3816" t="str">
            <v>Storage and Transport</v>
          </cell>
          <cell r="H3816" t="str">
            <v>Organic Chemical Storage</v>
          </cell>
          <cell r="I3816" t="str">
            <v>All Storage Types: Breathing Loss</v>
          </cell>
          <cell r="J3816" t="str">
            <v>Nitrobenzene</v>
          </cell>
          <cell r="N3816">
            <v>40982</v>
          </cell>
        </row>
        <row r="3817">
          <cell r="A3817" t="str">
            <v>2510000345</v>
          </cell>
          <cell r="B3817" t="str">
            <v>Nonpoint</v>
          </cell>
          <cell r="C3817" t="str">
            <v>Organic Chemical Storage /All Storage Types: Breathing Loss /Perchloroethylene</v>
          </cell>
          <cell r="D3817" t="str">
            <v>Industrial Processes - Storage and Transfer</v>
          </cell>
          <cell r="G3817" t="str">
            <v>Storage and Transport</v>
          </cell>
          <cell r="H3817" t="str">
            <v>Organic Chemical Storage</v>
          </cell>
          <cell r="I3817" t="str">
            <v>All Storage Types: Breathing Loss</v>
          </cell>
          <cell r="J3817" t="str">
            <v>Perchloroethylene</v>
          </cell>
          <cell r="N3817">
            <v>40982</v>
          </cell>
        </row>
        <row r="3818">
          <cell r="A3818" t="str">
            <v>2510000350</v>
          </cell>
          <cell r="B3818" t="str">
            <v>Nonpoint</v>
          </cell>
          <cell r="C3818" t="str">
            <v>Organic Chemical Storage /All Storage Types: Breathing Loss /Propylene Glycol</v>
          </cell>
          <cell r="D3818" t="str">
            <v>Industrial Processes - Storage and Transfer</v>
          </cell>
          <cell r="G3818" t="str">
            <v>Storage and Transport</v>
          </cell>
          <cell r="H3818" t="str">
            <v>Organic Chemical Storage</v>
          </cell>
          <cell r="I3818" t="str">
            <v>All Storage Types: Breathing Loss</v>
          </cell>
          <cell r="J3818" t="str">
            <v>Propylene Glycol</v>
          </cell>
          <cell r="N3818">
            <v>40982</v>
          </cell>
        </row>
        <row r="3819">
          <cell r="A3819" t="str">
            <v>2510000370</v>
          </cell>
          <cell r="B3819" t="str">
            <v>Nonpoint</v>
          </cell>
          <cell r="C3819" t="str">
            <v>Organic Chemical Storage /All Storage Types: Breathing Loss /Special Naphthas</v>
          </cell>
          <cell r="D3819" t="str">
            <v>Industrial Processes - Storage and Transfer</v>
          </cell>
          <cell r="G3819" t="str">
            <v>Storage and Transport</v>
          </cell>
          <cell r="H3819" t="str">
            <v>Organic Chemical Storage</v>
          </cell>
          <cell r="I3819" t="str">
            <v>All Storage Types: Breathing Loss</v>
          </cell>
          <cell r="J3819" t="str">
            <v>Special Naphthas</v>
          </cell>
          <cell r="N3819">
            <v>40982</v>
          </cell>
        </row>
        <row r="3820">
          <cell r="A3820" t="str">
            <v>2510000380</v>
          </cell>
          <cell r="B3820" t="str">
            <v>Nonpoint</v>
          </cell>
          <cell r="C3820" t="str">
            <v>Organic Chemical Storage /All Storage Types: Breathing Loss /Toluene</v>
          </cell>
          <cell r="D3820" t="str">
            <v>Industrial Processes - Storage and Transfer</v>
          </cell>
          <cell r="G3820" t="str">
            <v>Storage and Transport</v>
          </cell>
          <cell r="H3820" t="str">
            <v>Organic Chemical Storage</v>
          </cell>
          <cell r="I3820" t="str">
            <v>All Storage Types: Breathing Loss</v>
          </cell>
          <cell r="J3820" t="str">
            <v>Toluene</v>
          </cell>
          <cell r="N3820">
            <v>40982</v>
          </cell>
        </row>
        <row r="3821">
          <cell r="A3821" t="str">
            <v>2510000385</v>
          </cell>
          <cell r="B3821" t="str">
            <v>Nonpoint</v>
          </cell>
          <cell r="C3821" t="str">
            <v>Organic Chemical Storage /All Storage Types: Breathing Loss /Trichloroethylene</v>
          </cell>
          <cell r="D3821" t="str">
            <v>Industrial Processes - Storage and Transfer</v>
          </cell>
          <cell r="G3821" t="str">
            <v>Storage and Transport</v>
          </cell>
          <cell r="H3821" t="str">
            <v>Organic Chemical Storage</v>
          </cell>
          <cell r="I3821" t="str">
            <v>All Storage Types: Breathing Loss</v>
          </cell>
          <cell r="J3821" t="str">
            <v>Trichloroethylene</v>
          </cell>
          <cell r="N3821">
            <v>40982</v>
          </cell>
        </row>
        <row r="3822">
          <cell r="A3822" t="str">
            <v>2510000405</v>
          </cell>
          <cell r="B3822" t="str">
            <v>Nonpoint</v>
          </cell>
          <cell r="C3822" t="str">
            <v>Organic Chemical Storage /All Storage Types: Breathing Loss /Xylenes (Mixed)</v>
          </cell>
          <cell r="D3822" t="str">
            <v>Industrial Processes - Storage and Transfer</v>
          </cell>
          <cell r="G3822" t="str">
            <v>Storage and Transport</v>
          </cell>
          <cell r="H3822" t="str">
            <v>Organic Chemical Storage</v>
          </cell>
          <cell r="I3822" t="str">
            <v>All Storage Types: Breathing Loss</v>
          </cell>
          <cell r="J3822" t="str">
            <v>Xylenes (Mixed)</v>
          </cell>
          <cell r="N3822">
            <v>40982</v>
          </cell>
        </row>
        <row r="3823">
          <cell r="A3823" t="str">
            <v>2510000900</v>
          </cell>
          <cell r="B3823" t="str">
            <v>Nonpoint</v>
          </cell>
          <cell r="C3823" t="str">
            <v>Organic Chemical Storage /All Storage Types: Breathing Loss /Tank Cleaning</v>
          </cell>
          <cell r="D3823" t="str">
            <v>Industrial Processes - Storage and Transfer</v>
          </cell>
          <cell r="G3823" t="str">
            <v>Storage and Transport</v>
          </cell>
          <cell r="H3823" t="str">
            <v>Organic Chemical Storage</v>
          </cell>
          <cell r="I3823" t="str">
            <v>All Storage Types: Breathing Loss</v>
          </cell>
          <cell r="J3823" t="str">
            <v>Tank Cleaning</v>
          </cell>
          <cell r="N3823">
            <v>40982</v>
          </cell>
        </row>
        <row r="3824">
          <cell r="A3824" t="str">
            <v>2510010000</v>
          </cell>
          <cell r="B3824" t="str">
            <v>Nonpoint</v>
          </cell>
          <cell r="C3824" t="str">
            <v>Organic Chemical Storage /Commercial/Industrial: Breathing Loss /Total: All Products</v>
          </cell>
          <cell r="D3824" t="str">
            <v>Industrial Processes - Storage and Transfer</v>
          </cell>
          <cell r="G3824" t="str">
            <v>Storage and Transport</v>
          </cell>
          <cell r="H3824" t="str">
            <v>Organic Chemical Storage</v>
          </cell>
          <cell r="I3824" t="str">
            <v>Commercial/Industrial: Breathing Loss</v>
          </cell>
          <cell r="J3824" t="str">
            <v>Total: All Products</v>
          </cell>
          <cell r="N3824">
            <v>40982</v>
          </cell>
        </row>
        <row r="3825">
          <cell r="A3825" t="str">
            <v>2510010030</v>
          </cell>
          <cell r="B3825" t="str">
            <v>Nonpoint</v>
          </cell>
          <cell r="C3825" t="str">
            <v>Organic Chemical Storage /Commercial/Industrial: Breathing Loss /Acetone</v>
          </cell>
          <cell r="D3825" t="str">
            <v>Industrial Processes - Storage and Transfer</v>
          </cell>
          <cell r="G3825" t="str">
            <v>Storage and Transport</v>
          </cell>
          <cell r="H3825" t="str">
            <v>Organic Chemical Storage</v>
          </cell>
          <cell r="I3825" t="str">
            <v>Commercial/Industrial: Breathing Loss</v>
          </cell>
          <cell r="J3825" t="str">
            <v>Acetone</v>
          </cell>
          <cell r="N3825">
            <v>40982</v>
          </cell>
        </row>
        <row r="3826">
          <cell r="A3826" t="str">
            <v>2510010060</v>
          </cell>
          <cell r="B3826" t="str">
            <v>Nonpoint</v>
          </cell>
          <cell r="C3826" t="str">
            <v>Organic Chemical Storage /Commercial/Industrial: Breathing Loss /Butyl Alcohols: All Types</v>
          </cell>
          <cell r="D3826" t="str">
            <v>Industrial Processes - Storage and Transfer</v>
          </cell>
          <cell r="G3826" t="str">
            <v>Storage and Transport</v>
          </cell>
          <cell r="H3826" t="str">
            <v>Organic Chemical Storage</v>
          </cell>
          <cell r="I3826" t="str">
            <v>Commercial/Industrial: Breathing Loss</v>
          </cell>
          <cell r="J3826" t="str">
            <v>Butyl Alcohols: All Types</v>
          </cell>
          <cell r="N3826">
            <v>40982</v>
          </cell>
        </row>
        <row r="3827">
          <cell r="A3827" t="str">
            <v>2510010065</v>
          </cell>
          <cell r="B3827" t="str">
            <v>Nonpoint</v>
          </cell>
          <cell r="C3827" t="str">
            <v>Organic Chemical Storage /Commercial/Industrial: Breathing Loss /n-Butyl Alcohol</v>
          </cell>
          <cell r="D3827" t="str">
            <v>Industrial Processes - Storage and Transfer</v>
          </cell>
          <cell r="G3827" t="str">
            <v>Storage and Transport</v>
          </cell>
          <cell r="H3827" t="str">
            <v>Organic Chemical Storage</v>
          </cell>
          <cell r="I3827" t="str">
            <v>Commercial/Industrial: Breathing Loss</v>
          </cell>
          <cell r="J3827" t="str">
            <v>n-Butyl Alcohol</v>
          </cell>
          <cell r="N3827">
            <v>40982</v>
          </cell>
        </row>
        <row r="3828">
          <cell r="A3828" t="str">
            <v>2510010070</v>
          </cell>
          <cell r="B3828" t="str">
            <v>Nonpoint</v>
          </cell>
          <cell r="C3828" t="str">
            <v>Organic Chemical Storage /Commercial/Industrial: Breathing Loss /Isobutyl Alcohol</v>
          </cell>
          <cell r="D3828" t="str">
            <v>Industrial Processes - Storage and Transfer</v>
          </cell>
          <cell r="G3828" t="str">
            <v>Storage and Transport</v>
          </cell>
          <cell r="H3828" t="str">
            <v>Organic Chemical Storage</v>
          </cell>
          <cell r="I3828" t="str">
            <v>Commercial/Industrial: Breathing Loss</v>
          </cell>
          <cell r="J3828" t="str">
            <v>Isobutyl Alcohol</v>
          </cell>
          <cell r="N3828">
            <v>40982</v>
          </cell>
        </row>
        <row r="3829">
          <cell r="A3829" t="str">
            <v>2510010100</v>
          </cell>
          <cell r="B3829" t="str">
            <v>Nonpoint</v>
          </cell>
          <cell r="C3829" t="str">
            <v>Organic Chemical Storage /Commercial/Industrial: Breathing Loss /Cyclohexanone</v>
          </cell>
          <cell r="D3829" t="str">
            <v>Industrial Processes - Storage and Transfer</v>
          </cell>
          <cell r="G3829" t="str">
            <v>Storage and Transport</v>
          </cell>
          <cell r="H3829" t="str">
            <v>Organic Chemical Storage</v>
          </cell>
          <cell r="I3829" t="str">
            <v>Commercial/Industrial: Breathing Loss</v>
          </cell>
          <cell r="J3829" t="str">
            <v>Cyclohexanone</v>
          </cell>
          <cell r="N3829">
            <v>40982</v>
          </cell>
        </row>
        <row r="3830">
          <cell r="A3830" t="str">
            <v>2510010165</v>
          </cell>
          <cell r="B3830" t="str">
            <v>Nonpoint</v>
          </cell>
          <cell r="C3830" t="str">
            <v>Organic Chemical Storage /Commercial/Industrial: Breathing Loss /Ethanol</v>
          </cell>
          <cell r="D3830" t="str">
            <v>Industrial Processes - Storage and Transfer</v>
          </cell>
          <cell r="G3830" t="str">
            <v>Storage and Transport</v>
          </cell>
          <cell r="H3830" t="str">
            <v>Organic Chemical Storage</v>
          </cell>
          <cell r="I3830" t="str">
            <v>Commercial/Industrial: Breathing Loss</v>
          </cell>
          <cell r="J3830" t="str">
            <v>Ethanol</v>
          </cell>
          <cell r="N3830">
            <v>40982</v>
          </cell>
        </row>
        <row r="3831">
          <cell r="A3831" t="str">
            <v>2510010185</v>
          </cell>
          <cell r="B3831" t="str">
            <v>Nonpoint</v>
          </cell>
          <cell r="C3831" t="str">
            <v>Organic Chemical Storage /Commercial/Industrial: Breathing Loss /Ethylbenzene</v>
          </cell>
          <cell r="D3831" t="str">
            <v>Industrial Processes - Storage and Transfer</v>
          </cell>
          <cell r="G3831" t="str">
            <v>Storage and Transport</v>
          </cell>
          <cell r="H3831" t="str">
            <v>Organic Chemical Storage</v>
          </cell>
          <cell r="I3831" t="str">
            <v>Commercial/Industrial: Breathing Loss</v>
          </cell>
          <cell r="J3831" t="str">
            <v>Ethylbenzene</v>
          </cell>
          <cell r="N3831">
            <v>40982</v>
          </cell>
        </row>
        <row r="3832">
          <cell r="A3832" t="str">
            <v>2510010195</v>
          </cell>
          <cell r="B3832" t="str">
            <v>Nonpoint</v>
          </cell>
          <cell r="C3832" t="str">
            <v>Organic Chemical Storage /Commercial/Industrial: Breathing Loss /Ethylene Glycol</v>
          </cell>
          <cell r="D3832" t="str">
            <v>Industrial Processes - Storage and Transfer</v>
          </cell>
          <cell r="G3832" t="str">
            <v>Storage and Transport</v>
          </cell>
          <cell r="H3832" t="str">
            <v>Organic Chemical Storage</v>
          </cell>
          <cell r="I3832" t="str">
            <v>Commercial/Industrial: Breathing Loss</v>
          </cell>
          <cell r="J3832" t="str">
            <v>Ethylene Glycol</v>
          </cell>
          <cell r="N3832">
            <v>40982</v>
          </cell>
        </row>
        <row r="3833">
          <cell r="A3833" t="str">
            <v>2510010220</v>
          </cell>
          <cell r="B3833" t="str">
            <v>Nonpoint</v>
          </cell>
          <cell r="C3833" t="str">
            <v>Organic Chemical Storage /Commercial/Industrial: Breathing Loss /Formalin</v>
          </cell>
          <cell r="D3833" t="str">
            <v>Industrial Processes - Storage and Transfer</v>
          </cell>
          <cell r="G3833" t="str">
            <v>Storage and Transport</v>
          </cell>
          <cell r="H3833" t="str">
            <v>Organic Chemical Storage</v>
          </cell>
          <cell r="I3833" t="str">
            <v>Commercial/Industrial: Breathing Loss</v>
          </cell>
          <cell r="J3833" t="str">
            <v>Formalin</v>
          </cell>
          <cell r="N3833">
            <v>40982</v>
          </cell>
        </row>
        <row r="3834">
          <cell r="A3834" t="str">
            <v>2510010235</v>
          </cell>
          <cell r="B3834" t="str">
            <v>Nonpoint</v>
          </cell>
          <cell r="C3834" t="str">
            <v>Organic Chemical Storage /Commercial/Industrial: Breathing Loss /Glycol Ethers: All Types</v>
          </cell>
          <cell r="D3834" t="str">
            <v>Industrial Processes - Storage and Transfer</v>
          </cell>
          <cell r="G3834" t="str">
            <v>Storage and Transport</v>
          </cell>
          <cell r="H3834" t="str">
            <v>Organic Chemical Storage</v>
          </cell>
          <cell r="I3834" t="str">
            <v>Commercial/Industrial: Breathing Loss</v>
          </cell>
          <cell r="J3834" t="str">
            <v>Glycol Ethers: All Types</v>
          </cell>
          <cell r="N3834">
            <v>40982</v>
          </cell>
        </row>
        <row r="3835">
          <cell r="A3835" t="str">
            <v>2510010240</v>
          </cell>
          <cell r="B3835" t="str">
            <v>Nonpoint</v>
          </cell>
          <cell r="C3835" t="str">
            <v>Organic Chemical Storage /Commercial/Industrial: Breathing Loss /Gum Turpentine</v>
          </cell>
          <cell r="D3835" t="str">
            <v>Industrial Processes - Storage and Transfer</v>
          </cell>
          <cell r="G3835" t="str">
            <v>Storage and Transport</v>
          </cell>
          <cell r="H3835" t="str">
            <v>Organic Chemical Storage</v>
          </cell>
          <cell r="I3835" t="str">
            <v>Commercial/Industrial: Breathing Loss</v>
          </cell>
          <cell r="J3835" t="str">
            <v>Gum Turpentine</v>
          </cell>
          <cell r="N3835">
            <v>40982</v>
          </cell>
        </row>
        <row r="3836">
          <cell r="A3836" t="str">
            <v>2510010250</v>
          </cell>
          <cell r="B3836" t="str">
            <v>Nonpoint</v>
          </cell>
          <cell r="C3836" t="str">
            <v>Organic Chemical Storage /Commercial/Industrial: Breathing Loss /Isopropanol</v>
          </cell>
          <cell r="D3836" t="str">
            <v>Industrial Processes - Storage and Transfer</v>
          </cell>
          <cell r="G3836" t="str">
            <v>Storage and Transport</v>
          </cell>
          <cell r="H3836" t="str">
            <v>Organic Chemical Storage</v>
          </cell>
          <cell r="I3836" t="str">
            <v>Commercial/Industrial: Breathing Loss</v>
          </cell>
          <cell r="J3836" t="str">
            <v>Isopropanol</v>
          </cell>
          <cell r="N3836">
            <v>40982</v>
          </cell>
        </row>
        <row r="3837">
          <cell r="A3837" t="str">
            <v>2510010260</v>
          </cell>
          <cell r="B3837" t="str">
            <v>Nonpoint</v>
          </cell>
          <cell r="C3837" t="str">
            <v>Organic Chemical Storage /Commercial/Industrial: Breathing Loss /Methanol</v>
          </cell>
          <cell r="D3837" t="str">
            <v>Industrial Processes - Storage and Transfer</v>
          </cell>
          <cell r="G3837" t="str">
            <v>Storage and Transport</v>
          </cell>
          <cell r="H3837" t="str">
            <v>Organic Chemical Storage</v>
          </cell>
          <cell r="I3837" t="str">
            <v>Commercial/Industrial: Breathing Loss</v>
          </cell>
          <cell r="J3837" t="str">
            <v>Methanol</v>
          </cell>
          <cell r="N3837">
            <v>40982</v>
          </cell>
        </row>
        <row r="3838">
          <cell r="A3838" t="str">
            <v>2510010265</v>
          </cell>
          <cell r="B3838" t="str">
            <v>Nonpoint</v>
          </cell>
          <cell r="C3838" t="str">
            <v>Organic Chemical Storage /Commercial/Industrial: Breathing Loss /Methyl Chloride</v>
          </cell>
          <cell r="D3838" t="str">
            <v>Industrial Processes - Storage and Transfer</v>
          </cell>
          <cell r="G3838" t="str">
            <v>Storage and Transport</v>
          </cell>
          <cell r="H3838" t="str">
            <v>Organic Chemical Storage</v>
          </cell>
          <cell r="I3838" t="str">
            <v>Commercial/Industrial: Breathing Loss</v>
          </cell>
          <cell r="J3838" t="str">
            <v>Methyl Chloride</v>
          </cell>
          <cell r="N3838">
            <v>40982</v>
          </cell>
        </row>
        <row r="3839">
          <cell r="A3839" t="str">
            <v>2510010270</v>
          </cell>
          <cell r="B3839" t="str">
            <v>Nonpoint</v>
          </cell>
          <cell r="C3839" t="str">
            <v>Organic Chemical Storage /Commercial/Industrial: Breathing Loss /Methyl Chloroform</v>
          </cell>
          <cell r="D3839" t="str">
            <v>Industrial Processes - Storage and Transfer</v>
          </cell>
          <cell r="G3839" t="str">
            <v>Storage and Transport</v>
          </cell>
          <cell r="H3839" t="str">
            <v>Organic Chemical Storage</v>
          </cell>
          <cell r="I3839" t="str">
            <v>Commercial/Industrial: Breathing Loss</v>
          </cell>
          <cell r="J3839" t="str">
            <v>Methyl Chloroform</v>
          </cell>
          <cell r="N3839">
            <v>40982</v>
          </cell>
        </row>
        <row r="3840">
          <cell r="A3840" t="str">
            <v>2510010275</v>
          </cell>
          <cell r="B3840" t="str">
            <v>Nonpoint</v>
          </cell>
          <cell r="C3840" t="str">
            <v>Organic Chemical Storage /Commercial/Industrial: Breathing Loss /Methyl Ethyl Ketone</v>
          </cell>
          <cell r="D3840" t="str">
            <v>Industrial Processes - Storage and Transfer</v>
          </cell>
          <cell r="G3840" t="str">
            <v>Storage and Transport</v>
          </cell>
          <cell r="H3840" t="str">
            <v>Organic Chemical Storage</v>
          </cell>
          <cell r="I3840" t="str">
            <v>Commercial/Industrial: Breathing Loss</v>
          </cell>
          <cell r="J3840" t="str">
            <v>Methyl Ethyl Ketone</v>
          </cell>
          <cell r="N3840">
            <v>40982</v>
          </cell>
        </row>
        <row r="3841">
          <cell r="A3841" t="str">
            <v>2510010285</v>
          </cell>
          <cell r="B3841" t="str">
            <v>Nonpoint</v>
          </cell>
          <cell r="C3841" t="str">
            <v>Organic Chemical Storage /Commercial/Industrial: Breathing Loss /Methyl Isobutyl Ketone</v>
          </cell>
          <cell r="D3841" t="str">
            <v>Industrial Processes - Storage and Transfer</v>
          </cell>
          <cell r="G3841" t="str">
            <v>Storage and Transport</v>
          </cell>
          <cell r="H3841" t="str">
            <v>Organic Chemical Storage</v>
          </cell>
          <cell r="I3841" t="str">
            <v>Commercial/Industrial: Breathing Loss</v>
          </cell>
          <cell r="J3841" t="str">
            <v>Methyl Isobutyl Ketone</v>
          </cell>
          <cell r="N3841">
            <v>40982</v>
          </cell>
        </row>
        <row r="3842">
          <cell r="A3842" t="str">
            <v>2510010295</v>
          </cell>
          <cell r="B3842" t="str">
            <v>Nonpoint</v>
          </cell>
          <cell r="C3842" t="str">
            <v>Organic Chemical Storage /Commercial/Industrial: Breathing Loss /Methylene Chloride</v>
          </cell>
          <cell r="D3842" t="str">
            <v>Industrial Processes - Storage and Transfer</v>
          </cell>
          <cell r="G3842" t="str">
            <v>Storage and Transport</v>
          </cell>
          <cell r="H3842" t="str">
            <v>Organic Chemical Storage</v>
          </cell>
          <cell r="I3842" t="str">
            <v>Commercial/Industrial: Breathing Loss</v>
          </cell>
          <cell r="J3842" t="str">
            <v>Methylene Chloride</v>
          </cell>
          <cell r="N3842">
            <v>40982</v>
          </cell>
        </row>
        <row r="3843">
          <cell r="A3843" t="str">
            <v>2510010310</v>
          </cell>
          <cell r="B3843" t="str">
            <v>Nonpoint</v>
          </cell>
          <cell r="C3843" t="str">
            <v>Organic Chemical Storage /Commercial/Industrial: Breathing Loss /n-Propanol</v>
          </cell>
          <cell r="D3843" t="str">
            <v>Industrial Processes - Storage and Transfer</v>
          </cell>
          <cell r="G3843" t="str">
            <v>Storage and Transport</v>
          </cell>
          <cell r="H3843" t="str">
            <v>Organic Chemical Storage</v>
          </cell>
          <cell r="I3843" t="str">
            <v>Commercial/Industrial: Breathing Loss</v>
          </cell>
          <cell r="J3843" t="str">
            <v>n-Propanol</v>
          </cell>
          <cell r="N3843">
            <v>40982</v>
          </cell>
        </row>
        <row r="3844">
          <cell r="A3844" t="str">
            <v>2510010320</v>
          </cell>
          <cell r="B3844" t="str">
            <v>Nonpoint</v>
          </cell>
          <cell r="C3844" t="str">
            <v>Organic Chemical Storage /Commercial/Industrial: Breathing Loss /Nitrobenzene</v>
          </cell>
          <cell r="D3844" t="str">
            <v>Industrial Processes - Storage and Transfer</v>
          </cell>
          <cell r="G3844" t="str">
            <v>Storage and Transport</v>
          </cell>
          <cell r="H3844" t="str">
            <v>Organic Chemical Storage</v>
          </cell>
          <cell r="I3844" t="str">
            <v>Commercial/Industrial: Breathing Loss</v>
          </cell>
          <cell r="J3844" t="str">
            <v>Nitrobenzene</v>
          </cell>
          <cell r="N3844">
            <v>40982</v>
          </cell>
        </row>
        <row r="3845">
          <cell r="A3845" t="str">
            <v>2510010345</v>
          </cell>
          <cell r="B3845" t="str">
            <v>Nonpoint</v>
          </cell>
          <cell r="C3845" t="str">
            <v>Organic Chemical Storage /Commercial/Industrial: Breathing Loss /Perchloroethylene</v>
          </cell>
          <cell r="D3845" t="str">
            <v>Industrial Processes - Storage and Transfer</v>
          </cell>
          <cell r="G3845" t="str">
            <v>Storage and Transport</v>
          </cell>
          <cell r="H3845" t="str">
            <v>Organic Chemical Storage</v>
          </cell>
          <cell r="I3845" t="str">
            <v>Commercial/Industrial: Breathing Loss</v>
          </cell>
          <cell r="J3845" t="str">
            <v>Perchloroethylene</v>
          </cell>
          <cell r="N3845">
            <v>40982</v>
          </cell>
        </row>
        <row r="3846">
          <cell r="A3846" t="str">
            <v>2510010350</v>
          </cell>
          <cell r="B3846" t="str">
            <v>Nonpoint</v>
          </cell>
          <cell r="C3846" t="str">
            <v>Organic Chemical Storage /Commercial/Industrial: Breathing Loss /Propylene Glycol</v>
          </cell>
          <cell r="D3846" t="str">
            <v>Industrial Processes - Storage and Transfer</v>
          </cell>
          <cell r="G3846" t="str">
            <v>Storage and Transport</v>
          </cell>
          <cell r="H3846" t="str">
            <v>Organic Chemical Storage</v>
          </cell>
          <cell r="I3846" t="str">
            <v>Commercial/Industrial: Breathing Loss</v>
          </cell>
          <cell r="J3846" t="str">
            <v>Propylene Glycol</v>
          </cell>
          <cell r="N3846">
            <v>40982</v>
          </cell>
        </row>
        <row r="3847">
          <cell r="A3847" t="str">
            <v>2510010370</v>
          </cell>
          <cell r="B3847" t="str">
            <v>Nonpoint</v>
          </cell>
          <cell r="C3847" t="str">
            <v>Organic Chemical Storage /Commercial/Industrial: Breathing Loss /Special Naphthas</v>
          </cell>
          <cell r="D3847" t="str">
            <v>Industrial Processes - Storage and Transfer</v>
          </cell>
          <cell r="G3847" t="str">
            <v>Storage and Transport</v>
          </cell>
          <cell r="H3847" t="str">
            <v>Organic Chemical Storage</v>
          </cell>
          <cell r="I3847" t="str">
            <v>Commercial/Industrial: Breathing Loss</v>
          </cell>
          <cell r="J3847" t="str">
            <v>Special Naphthas</v>
          </cell>
          <cell r="N3847">
            <v>40982</v>
          </cell>
        </row>
        <row r="3848">
          <cell r="A3848" t="str">
            <v>2510010380</v>
          </cell>
          <cell r="B3848" t="str">
            <v>Nonpoint</v>
          </cell>
          <cell r="C3848" t="str">
            <v>Organic Chemical Storage /Commercial/Industrial: Breathing Loss /Toluene</v>
          </cell>
          <cell r="D3848" t="str">
            <v>Industrial Processes - Storage and Transfer</v>
          </cell>
          <cell r="G3848" t="str">
            <v>Storage and Transport</v>
          </cell>
          <cell r="H3848" t="str">
            <v>Organic Chemical Storage</v>
          </cell>
          <cell r="I3848" t="str">
            <v>Commercial/Industrial: Breathing Loss</v>
          </cell>
          <cell r="J3848" t="str">
            <v>Toluene</v>
          </cell>
          <cell r="N3848">
            <v>40982</v>
          </cell>
        </row>
        <row r="3849">
          <cell r="A3849" t="str">
            <v>2510010385</v>
          </cell>
          <cell r="B3849" t="str">
            <v>Nonpoint</v>
          </cell>
          <cell r="C3849" t="str">
            <v>Organic Chemical Storage /Commercial/Industrial: Breathing Loss /Trichloroethylene</v>
          </cell>
          <cell r="D3849" t="str">
            <v>Industrial Processes - Storage and Transfer</v>
          </cell>
          <cell r="G3849" t="str">
            <v>Storage and Transport</v>
          </cell>
          <cell r="H3849" t="str">
            <v>Organic Chemical Storage</v>
          </cell>
          <cell r="I3849" t="str">
            <v>Commercial/Industrial: Breathing Loss</v>
          </cell>
          <cell r="J3849" t="str">
            <v>Trichloroethylene</v>
          </cell>
          <cell r="N3849">
            <v>40982</v>
          </cell>
        </row>
        <row r="3850">
          <cell r="A3850" t="str">
            <v>2510010405</v>
          </cell>
          <cell r="B3850" t="str">
            <v>Nonpoint</v>
          </cell>
          <cell r="C3850" t="str">
            <v>Organic Chemical Storage /Commercial/Industrial: Breathing Loss /Xylenes (Mixed)</v>
          </cell>
          <cell r="D3850" t="str">
            <v>Industrial Processes - Storage and Transfer</v>
          </cell>
          <cell r="G3850" t="str">
            <v>Storage and Transport</v>
          </cell>
          <cell r="H3850" t="str">
            <v>Organic Chemical Storage</v>
          </cell>
          <cell r="I3850" t="str">
            <v>Commercial/Industrial: Breathing Loss</v>
          </cell>
          <cell r="J3850" t="str">
            <v>Xylenes (Mixed)</v>
          </cell>
          <cell r="N3850">
            <v>40982</v>
          </cell>
        </row>
        <row r="3851">
          <cell r="A3851" t="str">
            <v>2510010900</v>
          </cell>
          <cell r="B3851" t="str">
            <v>Nonpoint</v>
          </cell>
          <cell r="C3851" t="str">
            <v>Organic Chemical Storage /Commercial/Industrial: Breathing Loss /Tank Cleaning</v>
          </cell>
          <cell r="D3851" t="str">
            <v>Industrial Processes - Storage and Transfer</v>
          </cell>
          <cell r="G3851" t="str">
            <v>Storage and Transport</v>
          </cell>
          <cell r="H3851" t="str">
            <v>Organic Chemical Storage</v>
          </cell>
          <cell r="I3851" t="str">
            <v>Commercial/Industrial: Breathing Loss</v>
          </cell>
          <cell r="J3851" t="str">
            <v>Tank Cleaning</v>
          </cell>
          <cell r="N3851">
            <v>40982</v>
          </cell>
        </row>
        <row r="3852">
          <cell r="A3852" t="str">
            <v>2510050000</v>
          </cell>
          <cell r="B3852" t="str">
            <v>Nonpoint</v>
          </cell>
          <cell r="C3852" t="str">
            <v>Organic Chemical Storage /Bulk Stations/Terminals: Breathing Loss /Total: All Products</v>
          </cell>
          <cell r="D3852" t="str">
            <v>Industrial Processes - Storage and Transfer</v>
          </cell>
          <cell r="G3852" t="str">
            <v>Storage and Transport</v>
          </cell>
          <cell r="H3852" t="str">
            <v>Organic Chemical Storage</v>
          </cell>
          <cell r="I3852" t="str">
            <v>Bulk Stations/Terminals: Breathing Loss</v>
          </cell>
          <cell r="J3852" t="str">
            <v>Total: All Products</v>
          </cell>
          <cell r="N3852">
            <v>40982</v>
          </cell>
        </row>
        <row r="3853">
          <cell r="A3853" t="str">
            <v>2510050030</v>
          </cell>
          <cell r="B3853" t="str">
            <v>Nonpoint</v>
          </cell>
          <cell r="C3853" t="str">
            <v>Organic Chemical Storage /Bulk Stations/Terminals: Breathing Loss /Acetone</v>
          </cell>
          <cell r="D3853" t="str">
            <v>Industrial Processes - Storage and Transfer</v>
          </cell>
          <cell r="G3853" t="str">
            <v>Storage and Transport</v>
          </cell>
          <cell r="H3853" t="str">
            <v>Organic Chemical Storage</v>
          </cell>
          <cell r="I3853" t="str">
            <v>Bulk Stations/Terminals: Breathing Loss</v>
          </cell>
          <cell r="J3853" t="str">
            <v>Acetone</v>
          </cell>
          <cell r="N3853">
            <v>40982</v>
          </cell>
        </row>
        <row r="3854">
          <cell r="A3854" t="str">
            <v>2510050060</v>
          </cell>
          <cell r="B3854" t="str">
            <v>Nonpoint</v>
          </cell>
          <cell r="C3854" t="str">
            <v>Organic Chemical Storage /Bulk Stations/Terminals: Breathing Loss /Butyl Alcohols: All Types</v>
          </cell>
          <cell r="D3854" t="str">
            <v>Industrial Processes - Storage and Transfer</v>
          </cell>
          <cell r="G3854" t="str">
            <v>Storage and Transport</v>
          </cell>
          <cell r="H3854" t="str">
            <v>Organic Chemical Storage</v>
          </cell>
          <cell r="I3854" t="str">
            <v>Bulk Stations/Terminals: Breathing Loss</v>
          </cell>
          <cell r="J3854" t="str">
            <v>Butyl Alcohols: All Types</v>
          </cell>
          <cell r="N3854">
            <v>40982</v>
          </cell>
        </row>
        <row r="3855">
          <cell r="A3855" t="str">
            <v>2510050065</v>
          </cell>
          <cell r="B3855" t="str">
            <v>Nonpoint</v>
          </cell>
          <cell r="C3855" t="str">
            <v>Organic Chemical Storage /Bulk Stations/Terminals: Breathing Loss /n-Butyl Alcohol</v>
          </cell>
          <cell r="D3855" t="str">
            <v>Industrial Processes - Storage and Transfer</v>
          </cell>
          <cell r="G3855" t="str">
            <v>Storage and Transport</v>
          </cell>
          <cell r="H3855" t="str">
            <v>Organic Chemical Storage</v>
          </cell>
          <cell r="I3855" t="str">
            <v>Bulk Stations/Terminals: Breathing Loss</v>
          </cell>
          <cell r="J3855" t="str">
            <v>n-Butyl Alcohol</v>
          </cell>
          <cell r="N3855">
            <v>40982</v>
          </cell>
        </row>
        <row r="3856">
          <cell r="A3856" t="str">
            <v>2510050070</v>
          </cell>
          <cell r="B3856" t="str">
            <v>Nonpoint</v>
          </cell>
          <cell r="C3856" t="str">
            <v>Organic Chemical Storage /Bulk Stations/Terminals: Breathing Loss /Isobutyl Alcohol</v>
          </cell>
          <cell r="D3856" t="str">
            <v>Industrial Processes - Storage and Transfer</v>
          </cell>
          <cell r="G3856" t="str">
            <v>Storage and Transport</v>
          </cell>
          <cell r="H3856" t="str">
            <v>Organic Chemical Storage</v>
          </cell>
          <cell r="I3856" t="str">
            <v>Bulk Stations/Terminals: Breathing Loss</v>
          </cell>
          <cell r="J3856" t="str">
            <v>Isobutyl Alcohol</v>
          </cell>
          <cell r="N3856">
            <v>40982</v>
          </cell>
        </row>
        <row r="3857">
          <cell r="A3857" t="str">
            <v>2510050100</v>
          </cell>
          <cell r="B3857" t="str">
            <v>Nonpoint</v>
          </cell>
          <cell r="C3857" t="str">
            <v>Organic Chemical Storage /Bulk Stations/Terminals: Breathing Loss /Cyclohexanone</v>
          </cell>
          <cell r="D3857" t="str">
            <v>Industrial Processes - Storage and Transfer</v>
          </cell>
          <cell r="G3857" t="str">
            <v>Storage and Transport</v>
          </cell>
          <cell r="H3857" t="str">
            <v>Organic Chemical Storage</v>
          </cell>
          <cell r="I3857" t="str">
            <v>Bulk Stations/Terminals: Breathing Loss</v>
          </cell>
          <cell r="J3857" t="str">
            <v>Cyclohexanone</v>
          </cell>
          <cell r="N3857">
            <v>40982</v>
          </cell>
        </row>
        <row r="3858">
          <cell r="A3858" t="str">
            <v>2510050165</v>
          </cell>
          <cell r="B3858" t="str">
            <v>Nonpoint</v>
          </cell>
          <cell r="C3858" t="str">
            <v>Organic Chemical Storage /Bulk Stations/Terminals: Breathing Loss /Ethanol</v>
          </cell>
          <cell r="D3858" t="str">
            <v>Industrial Processes - Storage and Transfer</v>
          </cell>
          <cell r="G3858" t="str">
            <v>Storage and Transport</v>
          </cell>
          <cell r="H3858" t="str">
            <v>Organic Chemical Storage</v>
          </cell>
          <cell r="I3858" t="str">
            <v>Bulk Stations/Terminals: Breathing Loss</v>
          </cell>
          <cell r="J3858" t="str">
            <v>Ethanol</v>
          </cell>
          <cell r="N3858">
            <v>40982</v>
          </cell>
        </row>
        <row r="3859">
          <cell r="A3859" t="str">
            <v>2510050185</v>
          </cell>
          <cell r="B3859" t="str">
            <v>Nonpoint</v>
          </cell>
          <cell r="C3859" t="str">
            <v>Organic Chemical Storage /Bulk Stations/Terminals: Breathing Loss /Ethylbenzene</v>
          </cell>
          <cell r="D3859" t="str">
            <v>Industrial Processes - Storage and Transfer</v>
          </cell>
          <cell r="G3859" t="str">
            <v>Storage and Transport</v>
          </cell>
          <cell r="H3859" t="str">
            <v>Organic Chemical Storage</v>
          </cell>
          <cell r="I3859" t="str">
            <v>Bulk Stations/Terminals: Breathing Loss</v>
          </cell>
          <cell r="J3859" t="str">
            <v>Ethylbenzene</v>
          </cell>
          <cell r="N3859">
            <v>40982</v>
          </cell>
        </row>
        <row r="3860">
          <cell r="A3860" t="str">
            <v>2510050195</v>
          </cell>
          <cell r="B3860" t="str">
            <v>Nonpoint</v>
          </cell>
          <cell r="C3860" t="str">
            <v>Organic Chemical Storage /Bulk Stations/Terminals: Breathing Loss /Ethylene Glycol</v>
          </cell>
          <cell r="D3860" t="str">
            <v>Industrial Processes - Storage and Transfer</v>
          </cell>
          <cell r="G3860" t="str">
            <v>Storage and Transport</v>
          </cell>
          <cell r="H3860" t="str">
            <v>Organic Chemical Storage</v>
          </cell>
          <cell r="I3860" t="str">
            <v>Bulk Stations/Terminals: Breathing Loss</v>
          </cell>
          <cell r="J3860" t="str">
            <v>Ethylene Glycol</v>
          </cell>
          <cell r="N3860">
            <v>40982</v>
          </cell>
        </row>
        <row r="3861">
          <cell r="A3861" t="str">
            <v>2510050220</v>
          </cell>
          <cell r="B3861" t="str">
            <v>Nonpoint</v>
          </cell>
          <cell r="C3861" t="str">
            <v>Organic Chemical Storage /Bulk Stations/Terminals: Breathing Loss /Formalin</v>
          </cell>
          <cell r="D3861" t="str">
            <v>Industrial Processes - Storage and Transfer</v>
          </cell>
          <cell r="G3861" t="str">
            <v>Storage and Transport</v>
          </cell>
          <cell r="H3861" t="str">
            <v>Organic Chemical Storage</v>
          </cell>
          <cell r="I3861" t="str">
            <v>Bulk Stations/Terminals: Breathing Loss</v>
          </cell>
          <cell r="J3861" t="str">
            <v>Formalin</v>
          </cell>
          <cell r="N3861">
            <v>40982</v>
          </cell>
        </row>
        <row r="3862">
          <cell r="A3862" t="str">
            <v>2510050235</v>
          </cell>
          <cell r="B3862" t="str">
            <v>Nonpoint</v>
          </cell>
          <cell r="C3862" t="str">
            <v>Organic Chemical Storage /Bulk Stations/Terminals: Breathing Loss /Glycol Ethers: All Types</v>
          </cell>
          <cell r="D3862" t="str">
            <v>Industrial Processes - Storage and Transfer</v>
          </cell>
          <cell r="G3862" t="str">
            <v>Storage and Transport</v>
          </cell>
          <cell r="H3862" t="str">
            <v>Organic Chemical Storage</v>
          </cell>
          <cell r="I3862" t="str">
            <v>Bulk Stations/Terminals: Breathing Loss</v>
          </cell>
          <cell r="J3862" t="str">
            <v>Glycol Ethers: All Types</v>
          </cell>
          <cell r="N3862">
            <v>40982</v>
          </cell>
        </row>
        <row r="3863">
          <cell r="A3863" t="str">
            <v>2510050240</v>
          </cell>
          <cell r="B3863" t="str">
            <v>Nonpoint</v>
          </cell>
          <cell r="C3863" t="str">
            <v>Organic Chemical Storage /Bulk Stations/Terminals: Breathing Loss /Gum Turpentine</v>
          </cell>
          <cell r="D3863" t="str">
            <v>Industrial Processes - Storage and Transfer</v>
          </cell>
          <cell r="G3863" t="str">
            <v>Storage and Transport</v>
          </cell>
          <cell r="H3863" t="str">
            <v>Organic Chemical Storage</v>
          </cell>
          <cell r="I3863" t="str">
            <v>Bulk Stations/Terminals: Breathing Loss</v>
          </cell>
          <cell r="J3863" t="str">
            <v>Gum Turpentine</v>
          </cell>
          <cell r="N3863">
            <v>40982</v>
          </cell>
        </row>
        <row r="3864">
          <cell r="A3864" t="str">
            <v>2510050250</v>
          </cell>
          <cell r="B3864" t="str">
            <v>Nonpoint</v>
          </cell>
          <cell r="C3864" t="str">
            <v>Organic Chemical Storage /Bulk Stations/Terminals: Breathing Loss /Isopropanol</v>
          </cell>
          <cell r="D3864" t="str">
            <v>Industrial Processes - Storage and Transfer</v>
          </cell>
          <cell r="G3864" t="str">
            <v>Storage and Transport</v>
          </cell>
          <cell r="H3864" t="str">
            <v>Organic Chemical Storage</v>
          </cell>
          <cell r="I3864" t="str">
            <v>Bulk Stations/Terminals: Breathing Loss</v>
          </cell>
          <cell r="J3864" t="str">
            <v>Isopropanol</v>
          </cell>
          <cell r="N3864">
            <v>40982</v>
          </cell>
        </row>
        <row r="3865">
          <cell r="A3865" t="str">
            <v>2510050260</v>
          </cell>
          <cell r="B3865" t="str">
            <v>Nonpoint</v>
          </cell>
          <cell r="C3865" t="str">
            <v>Organic Chemical Storage /Bulk Stations/Terminals: Breathing Loss /Methanol</v>
          </cell>
          <cell r="D3865" t="str">
            <v>Industrial Processes - Storage and Transfer</v>
          </cell>
          <cell r="G3865" t="str">
            <v>Storage and Transport</v>
          </cell>
          <cell r="H3865" t="str">
            <v>Organic Chemical Storage</v>
          </cell>
          <cell r="I3865" t="str">
            <v>Bulk Stations/Terminals: Breathing Loss</v>
          </cell>
          <cell r="J3865" t="str">
            <v>Methanol</v>
          </cell>
          <cell r="N3865">
            <v>40982</v>
          </cell>
        </row>
        <row r="3866">
          <cell r="A3866" t="str">
            <v>2510050265</v>
          </cell>
          <cell r="B3866" t="str">
            <v>Nonpoint</v>
          </cell>
          <cell r="C3866" t="str">
            <v>Organic Chemical Storage /Bulk Stations/Terminals: Breathing Loss /Methyl Chloride</v>
          </cell>
          <cell r="D3866" t="str">
            <v>Industrial Processes - Storage and Transfer</v>
          </cell>
          <cell r="G3866" t="str">
            <v>Storage and Transport</v>
          </cell>
          <cell r="H3866" t="str">
            <v>Organic Chemical Storage</v>
          </cell>
          <cell r="I3866" t="str">
            <v>Bulk Stations/Terminals: Breathing Loss</v>
          </cell>
          <cell r="J3866" t="str">
            <v>Methyl Chloride</v>
          </cell>
          <cell r="N3866">
            <v>40982</v>
          </cell>
        </row>
        <row r="3867">
          <cell r="A3867" t="str">
            <v>2510050270</v>
          </cell>
          <cell r="B3867" t="str">
            <v>Nonpoint</v>
          </cell>
          <cell r="C3867" t="str">
            <v>Organic Chemical Storage /Bulk Stations/Terminals: Breathing Loss /Methyl Chloroform</v>
          </cell>
          <cell r="D3867" t="str">
            <v>Industrial Processes - Storage and Transfer</v>
          </cell>
          <cell r="G3867" t="str">
            <v>Storage and Transport</v>
          </cell>
          <cell r="H3867" t="str">
            <v>Organic Chemical Storage</v>
          </cell>
          <cell r="I3867" t="str">
            <v>Bulk Stations/Terminals: Breathing Loss</v>
          </cell>
          <cell r="J3867" t="str">
            <v>Methyl Chloroform</v>
          </cell>
          <cell r="N3867">
            <v>40982</v>
          </cell>
        </row>
        <row r="3868">
          <cell r="A3868" t="str">
            <v>2510050275</v>
          </cell>
          <cell r="B3868" t="str">
            <v>Nonpoint</v>
          </cell>
          <cell r="C3868" t="str">
            <v>Organic Chemical Storage /Bulk Stations/Terminals: Breathing Loss /Methyl Ethyl Ketone</v>
          </cell>
          <cell r="D3868" t="str">
            <v>Industrial Processes - Storage and Transfer</v>
          </cell>
          <cell r="G3868" t="str">
            <v>Storage and Transport</v>
          </cell>
          <cell r="H3868" t="str">
            <v>Organic Chemical Storage</v>
          </cell>
          <cell r="I3868" t="str">
            <v>Bulk Stations/Terminals: Breathing Loss</v>
          </cell>
          <cell r="J3868" t="str">
            <v>Methyl Ethyl Ketone</v>
          </cell>
          <cell r="N3868">
            <v>40982</v>
          </cell>
        </row>
        <row r="3869">
          <cell r="A3869" t="str">
            <v>2510050285</v>
          </cell>
          <cell r="B3869" t="str">
            <v>Nonpoint</v>
          </cell>
          <cell r="C3869" t="str">
            <v>Organic Chemical Storage /Bulk Stations/Terminals: Breathing Loss /Methyl Isobutyl Ketone</v>
          </cell>
          <cell r="D3869" t="str">
            <v>Industrial Processes - Storage and Transfer</v>
          </cell>
          <cell r="G3869" t="str">
            <v>Storage and Transport</v>
          </cell>
          <cell r="H3869" t="str">
            <v>Organic Chemical Storage</v>
          </cell>
          <cell r="I3869" t="str">
            <v>Bulk Stations/Terminals: Breathing Loss</v>
          </cell>
          <cell r="J3869" t="str">
            <v>Methyl Isobutyl Ketone</v>
          </cell>
          <cell r="N3869">
            <v>40982</v>
          </cell>
        </row>
        <row r="3870">
          <cell r="A3870" t="str">
            <v>2510050295</v>
          </cell>
          <cell r="B3870" t="str">
            <v>Nonpoint</v>
          </cell>
          <cell r="C3870" t="str">
            <v>Organic Chemical Storage /Bulk Stations/Terminals: Breathing Loss /Methylene Chloride</v>
          </cell>
          <cell r="D3870" t="str">
            <v>Industrial Processes - Storage and Transfer</v>
          </cell>
          <cell r="G3870" t="str">
            <v>Storage and Transport</v>
          </cell>
          <cell r="H3870" t="str">
            <v>Organic Chemical Storage</v>
          </cell>
          <cell r="I3870" t="str">
            <v>Bulk Stations/Terminals: Breathing Loss</v>
          </cell>
          <cell r="J3870" t="str">
            <v>Methylene Chloride</v>
          </cell>
          <cell r="N3870">
            <v>40982</v>
          </cell>
        </row>
        <row r="3871">
          <cell r="A3871" t="str">
            <v>2510050310</v>
          </cell>
          <cell r="B3871" t="str">
            <v>Nonpoint</v>
          </cell>
          <cell r="C3871" t="str">
            <v>Organic Chemical Storage /Bulk Stations/Terminals: Breathing Loss /n-Propanol</v>
          </cell>
          <cell r="D3871" t="str">
            <v>Industrial Processes - Storage and Transfer</v>
          </cell>
          <cell r="G3871" t="str">
            <v>Storage and Transport</v>
          </cell>
          <cell r="H3871" t="str">
            <v>Organic Chemical Storage</v>
          </cell>
          <cell r="I3871" t="str">
            <v>Bulk Stations/Terminals: Breathing Loss</v>
          </cell>
          <cell r="J3871" t="str">
            <v>n-Propanol</v>
          </cell>
          <cell r="N3871">
            <v>40982</v>
          </cell>
        </row>
        <row r="3872">
          <cell r="A3872" t="str">
            <v>2510050320</v>
          </cell>
          <cell r="B3872" t="str">
            <v>Nonpoint</v>
          </cell>
          <cell r="C3872" t="str">
            <v>Organic Chemical Storage /Bulk Stations/Terminals: Breathing Loss /Nitrobenzene</v>
          </cell>
          <cell r="D3872" t="str">
            <v>Industrial Processes - Storage and Transfer</v>
          </cell>
          <cell r="G3872" t="str">
            <v>Storage and Transport</v>
          </cell>
          <cell r="H3872" t="str">
            <v>Organic Chemical Storage</v>
          </cell>
          <cell r="I3872" t="str">
            <v>Bulk Stations/Terminals: Breathing Loss</v>
          </cell>
          <cell r="J3872" t="str">
            <v>Nitrobenzene</v>
          </cell>
          <cell r="N3872">
            <v>40982</v>
          </cell>
        </row>
        <row r="3873">
          <cell r="A3873" t="str">
            <v>2510050345</v>
          </cell>
          <cell r="B3873" t="str">
            <v>Nonpoint</v>
          </cell>
          <cell r="C3873" t="str">
            <v>Organic Chemical Storage /Bulk Stations/Terminals: Breathing Loss /Perchloroethylene</v>
          </cell>
          <cell r="D3873" t="str">
            <v>Industrial Processes - Storage and Transfer</v>
          </cell>
          <cell r="G3873" t="str">
            <v>Storage and Transport</v>
          </cell>
          <cell r="H3873" t="str">
            <v>Organic Chemical Storage</v>
          </cell>
          <cell r="I3873" t="str">
            <v>Bulk Stations/Terminals: Breathing Loss</v>
          </cell>
          <cell r="J3873" t="str">
            <v>Perchloroethylene</v>
          </cell>
          <cell r="N3873">
            <v>40982</v>
          </cell>
        </row>
        <row r="3874">
          <cell r="A3874" t="str">
            <v>2510050350</v>
          </cell>
          <cell r="B3874" t="str">
            <v>Nonpoint</v>
          </cell>
          <cell r="C3874" t="str">
            <v>Organic Chemical Storage /Bulk Stations/Terminals: Breathing Loss /Propylene Glycol</v>
          </cell>
          <cell r="D3874" t="str">
            <v>Industrial Processes - Storage and Transfer</v>
          </cell>
          <cell r="G3874" t="str">
            <v>Storage and Transport</v>
          </cell>
          <cell r="H3874" t="str">
            <v>Organic Chemical Storage</v>
          </cell>
          <cell r="I3874" t="str">
            <v>Bulk Stations/Terminals: Breathing Loss</v>
          </cell>
          <cell r="J3874" t="str">
            <v>Propylene Glycol</v>
          </cell>
          <cell r="N3874">
            <v>40982</v>
          </cell>
        </row>
        <row r="3875">
          <cell r="A3875" t="str">
            <v>2510050370</v>
          </cell>
          <cell r="B3875" t="str">
            <v>Nonpoint</v>
          </cell>
          <cell r="C3875" t="str">
            <v>Organic Chemical Storage /Bulk Stations/Terminals: Breathing Loss /Special Naphthas</v>
          </cell>
          <cell r="D3875" t="str">
            <v>Industrial Processes - Storage and Transfer</v>
          </cell>
          <cell r="G3875" t="str">
            <v>Storage and Transport</v>
          </cell>
          <cell r="H3875" t="str">
            <v>Organic Chemical Storage</v>
          </cell>
          <cell r="I3875" t="str">
            <v>Bulk Stations/Terminals: Breathing Loss</v>
          </cell>
          <cell r="J3875" t="str">
            <v>Special Naphthas</v>
          </cell>
          <cell r="N3875">
            <v>40982</v>
          </cell>
        </row>
        <row r="3876">
          <cell r="A3876" t="str">
            <v>2510050380</v>
          </cell>
          <cell r="B3876" t="str">
            <v>Nonpoint</v>
          </cell>
          <cell r="C3876" t="str">
            <v>Organic Chemical Storage /Bulk Stations/Terminals: Breathing Loss /Toluene</v>
          </cell>
          <cell r="D3876" t="str">
            <v>Industrial Processes - Storage and Transfer</v>
          </cell>
          <cell r="G3876" t="str">
            <v>Storage and Transport</v>
          </cell>
          <cell r="H3876" t="str">
            <v>Organic Chemical Storage</v>
          </cell>
          <cell r="I3876" t="str">
            <v>Bulk Stations/Terminals: Breathing Loss</v>
          </cell>
          <cell r="J3876" t="str">
            <v>Toluene</v>
          </cell>
          <cell r="N3876">
            <v>40982</v>
          </cell>
        </row>
        <row r="3877">
          <cell r="A3877" t="str">
            <v>2510050385</v>
          </cell>
          <cell r="B3877" t="str">
            <v>Nonpoint</v>
          </cell>
          <cell r="C3877" t="str">
            <v>Organic Chemical Storage /Bulk Stations/Terminals: Breathing Loss /Trichloroethylene</v>
          </cell>
          <cell r="D3877" t="str">
            <v>Industrial Processes - Storage and Transfer</v>
          </cell>
          <cell r="G3877" t="str">
            <v>Storage and Transport</v>
          </cell>
          <cell r="H3877" t="str">
            <v>Organic Chemical Storage</v>
          </cell>
          <cell r="I3877" t="str">
            <v>Bulk Stations/Terminals: Breathing Loss</v>
          </cell>
          <cell r="J3877" t="str">
            <v>Trichloroethylene</v>
          </cell>
          <cell r="N3877">
            <v>40982</v>
          </cell>
        </row>
        <row r="3878">
          <cell r="A3878" t="str">
            <v>2510050405</v>
          </cell>
          <cell r="B3878" t="str">
            <v>Nonpoint</v>
          </cell>
          <cell r="C3878" t="str">
            <v>Organic Chemical Storage /Bulk Stations/Terminals: Breathing Loss /Xylenes (Mixed)</v>
          </cell>
          <cell r="D3878" t="str">
            <v>Industrial Processes - Storage and Transfer</v>
          </cell>
          <cell r="G3878" t="str">
            <v>Storage and Transport</v>
          </cell>
          <cell r="H3878" t="str">
            <v>Organic Chemical Storage</v>
          </cell>
          <cell r="I3878" t="str">
            <v>Bulk Stations/Terminals: Breathing Loss</v>
          </cell>
          <cell r="J3878" t="str">
            <v>Xylenes (Mixed)</v>
          </cell>
          <cell r="N3878">
            <v>40982</v>
          </cell>
        </row>
        <row r="3879">
          <cell r="A3879" t="str">
            <v>2510050900</v>
          </cell>
          <cell r="B3879" t="str">
            <v>Nonpoint</v>
          </cell>
          <cell r="C3879" t="str">
            <v>Organic Chemical Storage /Bulk Stations/Terminals: Breathing Loss /Tank Cleaning</v>
          </cell>
          <cell r="D3879" t="str">
            <v>Industrial Processes - Storage and Transfer</v>
          </cell>
          <cell r="G3879" t="str">
            <v>Storage and Transport</v>
          </cell>
          <cell r="H3879" t="str">
            <v>Organic Chemical Storage</v>
          </cell>
          <cell r="I3879" t="str">
            <v>Bulk Stations/Terminals: Breathing Loss</v>
          </cell>
          <cell r="J3879" t="str">
            <v>Tank Cleaning</v>
          </cell>
          <cell r="N3879">
            <v>40982</v>
          </cell>
        </row>
        <row r="3880">
          <cell r="A3880" t="str">
            <v>2510995000</v>
          </cell>
          <cell r="B3880" t="str">
            <v>Nonpoint</v>
          </cell>
          <cell r="C3880" t="str">
            <v>Organic Chemical Storage /All Storage Types: Working Loss /Total: All Products</v>
          </cell>
          <cell r="D3880" t="str">
            <v>Industrial Processes - Storage and Transfer</v>
          </cell>
          <cell r="G3880" t="str">
            <v>Storage and Transport</v>
          </cell>
          <cell r="H3880" t="str">
            <v>Organic Chemical Storage</v>
          </cell>
          <cell r="I3880" t="str">
            <v>All Storage Types: Working Loss</v>
          </cell>
          <cell r="J3880" t="str">
            <v>Total: All Products</v>
          </cell>
          <cell r="N3880">
            <v>40982</v>
          </cell>
        </row>
        <row r="3881">
          <cell r="A3881" t="str">
            <v>2510995030</v>
          </cell>
          <cell r="B3881" t="str">
            <v>Nonpoint</v>
          </cell>
          <cell r="C3881" t="str">
            <v>Organic Chemical Storage /All Storage Types: Working Loss /Acetone</v>
          </cell>
          <cell r="D3881" t="str">
            <v>Industrial Processes - Storage and Transfer</v>
          </cell>
          <cell r="G3881" t="str">
            <v>Storage and Transport</v>
          </cell>
          <cell r="H3881" t="str">
            <v>Organic Chemical Storage</v>
          </cell>
          <cell r="I3881" t="str">
            <v>All Storage Types: Working Loss</v>
          </cell>
          <cell r="J3881" t="str">
            <v>Acetone</v>
          </cell>
          <cell r="N3881">
            <v>40982</v>
          </cell>
        </row>
        <row r="3882">
          <cell r="A3882" t="str">
            <v>2510995060</v>
          </cell>
          <cell r="B3882" t="str">
            <v>Nonpoint</v>
          </cell>
          <cell r="C3882" t="str">
            <v>Organic Chemical Storage /All Storage Types: Working Loss /Butyl Alcohols: All Types</v>
          </cell>
          <cell r="D3882" t="str">
            <v>Industrial Processes - Storage and Transfer</v>
          </cell>
          <cell r="G3882" t="str">
            <v>Storage and Transport</v>
          </cell>
          <cell r="H3882" t="str">
            <v>Organic Chemical Storage</v>
          </cell>
          <cell r="I3882" t="str">
            <v>All Storage Types: Working Loss</v>
          </cell>
          <cell r="J3882" t="str">
            <v>Butyl Alcohols: All Types</v>
          </cell>
          <cell r="N3882">
            <v>40982</v>
          </cell>
        </row>
        <row r="3883">
          <cell r="A3883" t="str">
            <v>2510995065</v>
          </cell>
          <cell r="B3883" t="str">
            <v>Nonpoint</v>
          </cell>
          <cell r="C3883" t="str">
            <v>Organic Chemical Storage /All Storage Types: Working Loss /n-Butyl Alcohol</v>
          </cell>
          <cell r="D3883" t="str">
            <v>Industrial Processes - Storage and Transfer</v>
          </cell>
          <cell r="G3883" t="str">
            <v>Storage and Transport</v>
          </cell>
          <cell r="H3883" t="str">
            <v>Organic Chemical Storage</v>
          </cell>
          <cell r="I3883" t="str">
            <v>All Storage Types: Working Loss</v>
          </cell>
          <cell r="J3883" t="str">
            <v>n-Butyl Alcohol</v>
          </cell>
          <cell r="N3883">
            <v>40982</v>
          </cell>
        </row>
        <row r="3884">
          <cell r="A3884" t="str">
            <v>2510995070</v>
          </cell>
          <cell r="B3884" t="str">
            <v>Nonpoint</v>
          </cell>
          <cell r="C3884" t="str">
            <v>Organic Chemical Storage /All Storage Types: Working Loss /Isobutyl Alcohol</v>
          </cell>
          <cell r="D3884" t="str">
            <v>Industrial Processes - Storage and Transfer</v>
          </cell>
          <cell r="G3884" t="str">
            <v>Storage and Transport</v>
          </cell>
          <cell r="H3884" t="str">
            <v>Organic Chemical Storage</v>
          </cell>
          <cell r="I3884" t="str">
            <v>All Storage Types: Working Loss</v>
          </cell>
          <cell r="J3884" t="str">
            <v>Isobutyl Alcohol</v>
          </cell>
          <cell r="N3884">
            <v>40982</v>
          </cell>
        </row>
        <row r="3885">
          <cell r="A3885" t="str">
            <v>2510995100</v>
          </cell>
          <cell r="B3885" t="str">
            <v>Nonpoint</v>
          </cell>
          <cell r="C3885" t="str">
            <v>Organic Chemical Storage /All Storage Types: Working Loss /Cyclohexanone</v>
          </cell>
          <cell r="D3885" t="str">
            <v>Industrial Processes - Storage and Transfer</v>
          </cell>
          <cell r="G3885" t="str">
            <v>Storage and Transport</v>
          </cell>
          <cell r="H3885" t="str">
            <v>Organic Chemical Storage</v>
          </cell>
          <cell r="I3885" t="str">
            <v>All Storage Types: Working Loss</v>
          </cell>
          <cell r="J3885" t="str">
            <v>Cyclohexanone</v>
          </cell>
          <cell r="N3885">
            <v>40982</v>
          </cell>
        </row>
        <row r="3886">
          <cell r="A3886" t="str">
            <v>2510995165</v>
          </cell>
          <cell r="B3886" t="str">
            <v>Nonpoint</v>
          </cell>
          <cell r="C3886" t="str">
            <v>Organic Chemical Storage /All Storage Types: Working Loss /Ethanol</v>
          </cell>
          <cell r="D3886" t="str">
            <v>Industrial Processes - Storage and Transfer</v>
          </cell>
          <cell r="G3886" t="str">
            <v>Storage and Transport</v>
          </cell>
          <cell r="H3886" t="str">
            <v>Organic Chemical Storage</v>
          </cell>
          <cell r="I3886" t="str">
            <v>All Storage Types: Working Loss</v>
          </cell>
          <cell r="J3886" t="str">
            <v>Ethanol</v>
          </cell>
          <cell r="N3886">
            <v>40982</v>
          </cell>
        </row>
        <row r="3887">
          <cell r="A3887" t="str">
            <v>2510995185</v>
          </cell>
          <cell r="B3887" t="str">
            <v>Nonpoint</v>
          </cell>
          <cell r="C3887" t="str">
            <v>Organic Chemical Storage /All Storage Types: Working Loss /Ethylbenzene</v>
          </cell>
          <cell r="D3887" t="str">
            <v>Industrial Processes - Storage and Transfer</v>
          </cell>
          <cell r="G3887" t="str">
            <v>Storage and Transport</v>
          </cell>
          <cell r="H3887" t="str">
            <v>Organic Chemical Storage</v>
          </cell>
          <cell r="I3887" t="str">
            <v>All Storage Types: Working Loss</v>
          </cell>
          <cell r="J3887" t="str">
            <v>Ethylbenzene</v>
          </cell>
          <cell r="N3887">
            <v>40982</v>
          </cell>
        </row>
        <row r="3888">
          <cell r="A3888" t="str">
            <v>2510995195</v>
          </cell>
          <cell r="B3888" t="str">
            <v>Nonpoint</v>
          </cell>
          <cell r="C3888" t="str">
            <v>Organic Chemical Storage /All Storage Types: Working Loss /Ethylene Glycol</v>
          </cell>
          <cell r="D3888" t="str">
            <v>Industrial Processes - Storage and Transfer</v>
          </cell>
          <cell r="G3888" t="str">
            <v>Storage and Transport</v>
          </cell>
          <cell r="H3888" t="str">
            <v>Organic Chemical Storage</v>
          </cell>
          <cell r="I3888" t="str">
            <v>All Storage Types: Working Loss</v>
          </cell>
          <cell r="J3888" t="str">
            <v>Ethylene Glycol</v>
          </cell>
          <cell r="N3888">
            <v>40982</v>
          </cell>
        </row>
        <row r="3889">
          <cell r="A3889" t="str">
            <v>2510995220</v>
          </cell>
          <cell r="B3889" t="str">
            <v>Nonpoint</v>
          </cell>
          <cell r="C3889" t="str">
            <v>Organic Chemical Storage /All Storage Types: Working Loss /Formalin</v>
          </cell>
          <cell r="D3889" t="str">
            <v>Industrial Processes - Storage and Transfer</v>
          </cell>
          <cell r="G3889" t="str">
            <v>Storage and Transport</v>
          </cell>
          <cell r="H3889" t="str">
            <v>Organic Chemical Storage</v>
          </cell>
          <cell r="I3889" t="str">
            <v>All Storage Types: Working Loss</v>
          </cell>
          <cell r="J3889" t="str">
            <v>Formalin</v>
          </cell>
          <cell r="N3889">
            <v>40982</v>
          </cell>
        </row>
        <row r="3890">
          <cell r="A3890" t="str">
            <v>2510995235</v>
          </cell>
          <cell r="B3890" t="str">
            <v>Nonpoint</v>
          </cell>
          <cell r="C3890" t="str">
            <v>Organic Chemical Storage /All Storage Types: Working Loss /Glycol Ethers: All Types</v>
          </cell>
          <cell r="D3890" t="str">
            <v>Industrial Processes - Storage and Transfer</v>
          </cell>
          <cell r="G3890" t="str">
            <v>Storage and Transport</v>
          </cell>
          <cell r="H3890" t="str">
            <v>Organic Chemical Storage</v>
          </cell>
          <cell r="I3890" t="str">
            <v>All Storage Types: Working Loss</v>
          </cell>
          <cell r="J3890" t="str">
            <v>Glycol Ethers: All Types</v>
          </cell>
          <cell r="N3890">
            <v>40982</v>
          </cell>
        </row>
        <row r="3891">
          <cell r="A3891" t="str">
            <v>2510995240</v>
          </cell>
          <cell r="B3891" t="str">
            <v>Nonpoint</v>
          </cell>
          <cell r="C3891" t="str">
            <v>Organic Chemical Storage /All Storage Types: Working Loss /Gum Turpentine</v>
          </cell>
          <cell r="D3891" t="str">
            <v>Industrial Processes - Storage and Transfer</v>
          </cell>
          <cell r="G3891" t="str">
            <v>Storage and Transport</v>
          </cell>
          <cell r="H3891" t="str">
            <v>Organic Chemical Storage</v>
          </cell>
          <cell r="I3891" t="str">
            <v>All Storage Types: Working Loss</v>
          </cell>
          <cell r="J3891" t="str">
            <v>Gum Turpentine</v>
          </cell>
          <cell r="N3891">
            <v>40982</v>
          </cell>
        </row>
        <row r="3892">
          <cell r="A3892" t="str">
            <v>2510995250</v>
          </cell>
          <cell r="B3892" t="str">
            <v>Nonpoint</v>
          </cell>
          <cell r="C3892" t="str">
            <v>Organic Chemical Storage /All Storage Types: Working Loss /Isopropanol</v>
          </cell>
          <cell r="D3892" t="str">
            <v>Industrial Processes - Storage and Transfer</v>
          </cell>
          <cell r="G3892" t="str">
            <v>Storage and Transport</v>
          </cell>
          <cell r="H3892" t="str">
            <v>Organic Chemical Storage</v>
          </cell>
          <cell r="I3892" t="str">
            <v>All Storage Types: Working Loss</v>
          </cell>
          <cell r="J3892" t="str">
            <v>Isopropanol</v>
          </cell>
          <cell r="N3892">
            <v>40982</v>
          </cell>
        </row>
        <row r="3893">
          <cell r="A3893" t="str">
            <v>2510995260</v>
          </cell>
          <cell r="B3893" t="str">
            <v>Nonpoint</v>
          </cell>
          <cell r="C3893" t="str">
            <v>Organic Chemical Storage /All Storage Types: Working Loss /Methanol</v>
          </cell>
          <cell r="D3893" t="str">
            <v>Industrial Processes - Storage and Transfer</v>
          </cell>
          <cell r="G3893" t="str">
            <v>Storage and Transport</v>
          </cell>
          <cell r="H3893" t="str">
            <v>Organic Chemical Storage</v>
          </cell>
          <cell r="I3893" t="str">
            <v>All Storage Types: Working Loss</v>
          </cell>
          <cell r="J3893" t="str">
            <v>Methanol</v>
          </cell>
          <cell r="N3893">
            <v>40982</v>
          </cell>
        </row>
        <row r="3894">
          <cell r="A3894" t="str">
            <v>2510995265</v>
          </cell>
          <cell r="B3894" t="str">
            <v>Nonpoint</v>
          </cell>
          <cell r="C3894" t="str">
            <v>Organic Chemical Storage /All Storage Types: Working Loss /Methyl Chloride</v>
          </cell>
          <cell r="D3894" t="str">
            <v>Industrial Processes - Storage and Transfer</v>
          </cell>
          <cell r="G3894" t="str">
            <v>Storage and Transport</v>
          </cell>
          <cell r="H3894" t="str">
            <v>Organic Chemical Storage</v>
          </cell>
          <cell r="I3894" t="str">
            <v>All Storage Types: Working Loss</v>
          </cell>
          <cell r="J3894" t="str">
            <v>Methyl Chloride</v>
          </cell>
          <cell r="N3894">
            <v>40982</v>
          </cell>
        </row>
        <row r="3895">
          <cell r="A3895" t="str">
            <v>2510995270</v>
          </cell>
          <cell r="B3895" t="str">
            <v>Nonpoint</v>
          </cell>
          <cell r="C3895" t="str">
            <v>Organic Chemical Storage /All Storage Types: Working Loss /Methyl Chloroform</v>
          </cell>
          <cell r="D3895" t="str">
            <v>Industrial Processes - Storage and Transfer</v>
          </cell>
          <cell r="G3895" t="str">
            <v>Storage and Transport</v>
          </cell>
          <cell r="H3895" t="str">
            <v>Organic Chemical Storage</v>
          </cell>
          <cell r="I3895" t="str">
            <v>All Storage Types: Working Loss</v>
          </cell>
          <cell r="J3895" t="str">
            <v>Methyl Chloroform</v>
          </cell>
          <cell r="N3895">
            <v>40982</v>
          </cell>
        </row>
        <row r="3896">
          <cell r="A3896" t="str">
            <v>2510995275</v>
          </cell>
          <cell r="B3896" t="str">
            <v>Nonpoint</v>
          </cell>
          <cell r="C3896" t="str">
            <v>Organic Chemical Storage /All Storage Types: Working Loss /Methyl Ethyl Ketone</v>
          </cell>
          <cell r="D3896" t="str">
            <v>Industrial Processes - Storage and Transfer</v>
          </cell>
          <cell r="G3896" t="str">
            <v>Storage and Transport</v>
          </cell>
          <cell r="H3896" t="str">
            <v>Organic Chemical Storage</v>
          </cell>
          <cell r="I3896" t="str">
            <v>All Storage Types: Working Loss</v>
          </cell>
          <cell r="J3896" t="str">
            <v>Methyl Ethyl Ketone</v>
          </cell>
          <cell r="N3896">
            <v>40982</v>
          </cell>
        </row>
        <row r="3897">
          <cell r="A3897" t="str">
            <v>2510995285</v>
          </cell>
          <cell r="B3897" t="str">
            <v>Nonpoint</v>
          </cell>
          <cell r="C3897" t="str">
            <v>Organic Chemical Storage /All Storage Types: Working Loss /Methyl Isobutyl Ketone</v>
          </cell>
          <cell r="D3897" t="str">
            <v>Industrial Processes - Storage and Transfer</v>
          </cell>
          <cell r="G3897" t="str">
            <v>Storage and Transport</v>
          </cell>
          <cell r="H3897" t="str">
            <v>Organic Chemical Storage</v>
          </cell>
          <cell r="I3897" t="str">
            <v>All Storage Types: Working Loss</v>
          </cell>
          <cell r="J3897" t="str">
            <v>Methyl Isobutyl Ketone</v>
          </cell>
          <cell r="N3897">
            <v>40982</v>
          </cell>
        </row>
        <row r="3898">
          <cell r="A3898" t="str">
            <v>2510995295</v>
          </cell>
          <cell r="B3898" t="str">
            <v>Nonpoint</v>
          </cell>
          <cell r="C3898" t="str">
            <v>Organic Chemical Storage /All Storage Types: Working Loss /Methylene Chloride</v>
          </cell>
          <cell r="D3898" t="str">
            <v>Industrial Processes - Storage and Transfer</v>
          </cell>
          <cell r="G3898" t="str">
            <v>Storage and Transport</v>
          </cell>
          <cell r="H3898" t="str">
            <v>Organic Chemical Storage</v>
          </cell>
          <cell r="I3898" t="str">
            <v>All Storage Types: Working Loss</v>
          </cell>
          <cell r="J3898" t="str">
            <v>Methylene Chloride</v>
          </cell>
          <cell r="N3898">
            <v>40982</v>
          </cell>
        </row>
        <row r="3899">
          <cell r="A3899" t="str">
            <v>2510995310</v>
          </cell>
          <cell r="B3899" t="str">
            <v>Nonpoint</v>
          </cell>
          <cell r="C3899" t="str">
            <v>Organic Chemical Storage /All Storage Types: Working Loss /n-Propanol</v>
          </cell>
          <cell r="D3899" t="str">
            <v>Industrial Processes - Storage and Transfer</v>
          </cell>
          <cell r="G3899" t="str">
            <v>Storage and Transport</v>
          </cell>
          <cell r="H3899" t="str">
            <v>Organic Chemical Storage</v>
          </cell>
          <cell r="I3899" t="str">
            <v>All Storage Types: Working Loss</v>
          </cell>
          <cell r="J3899" t="str">
            <v>n-Propanol</v>
          </cell>
          <cell r="N3899">
            <v>40982</v>
          </cell>
        </row>
        <row r="3900">
          <cell r="A3900" t="str">
            <v>2510995320</v>
          </cell>
          <cell r="B3900" t="str">
            <v>Nonpoint</v>
          </cell>
          <cell r="C3900" t="str">
            <v>Organic Chemical Storage /All Storage Types: Working Loss /Nitrobenzene</v>
          </cell>
          <cell r="D3900" t="str">
            <v>Industrial Processes - Storage and Transfer</v>
          </cell>
          <cell r="G3900" t="str">
            <v>Storage and Transport</v>
          </cell>
          <cell r="H3900" t="str">
            <v>Organic Chemical Storage</v>
          </cell>
          <cell r="I3900" t="str">
            <v>All Storage Types: Working Loss</v>
          </cell>
          <cell r="J3900" t="str">
            <v>Nitrobenzene</v>
          </cell>
          <cell r="N3900">
            <v>40982</v>
          </cell>
        </row>
        <row r="3901">
          <cell r="A3901" t="str">
            <v>2510995345</v>
          </cell>
          <cell r="B3901" t="str">
            <v>Nonpoint</v>
          </cell>
          <cell r="C3901" t="str">
            <v>Organic Chemical Storage /All Storage Types: Working Loss /Perchloroethylene</v>
          </cell>
          <cell r="D3901" t="str">
            <v>Industrial Processes - Storage and Transfer</v>
          </cell>
          <cell r="G3901" t="str">
            <v>Storage and Transport</v>
          </cell>
          <cell r="H3901" t="str">
            <v>Organic Chemical Storage</v>
          </cell>
          <cell r="I3901" t="str">
            <v>All Storage Types: Working Loss</v>
          </cell>
          <cell r="J3901" t="str">
            <v>Perchloroethylene</v>
          </cell>
          <cell r="N3901">
            <v>40982</v>
          </cell>
        </row>
        <row r="3902">
          <cell r="A3902" t="str">
            <v>2510995350</v>
          </cell>
          <cell r="B3902" t="str">
            <v>Nonpoint</v>
          </cell>
          <cell r="C3902" t="str">
            <v>Organic Chemical Storage /All Storage Types: Working Loss /Propylene Glycol</v>
          </cell>
          <cell r="D3902" t="str">
            <v>Industrial Processes - Storage and Transfer</v>
          </cell>
          <cell r="G3902" t="str">
            <v>Storage and Transport</v>
          </cell>
          <cell r="H3902" t="str">
            <v>Organic Chemical Storage</v>
          </cell>
          <cell r="I3902" t="str">
            <v>All Storage Types: Working Loss</v>
          </cell>
          <cell r="J3902" t="str">
            <v>Propylene Glycol</v>
          </cell>
          <cell r="N3902">
            <v>40982</v>
          </cell>
        </row>
        <row r="3903">
          <cell r="A3903" t="str">
            <v>2510995370</v>
          </cell>
          <cell r="B3903" t="str">
            <v>Nonpoint</v>
          </cell>
          <cell r="C3903" t="str">
            <v>Organic Chemical Storage /All Storage Types: Working Loss /Special Naphthas</v>
          </cell>
          <cell r="D3903" t="str">
            <v>Industrial Processes - Storage and Transfer</v>
          </cell>
          <cell r="G3903" t="str">
            <v>Storage and Transport</v>
          </cell>
          <cell r="H3903" t="str">
            <v>Organic Chemical Storage</v>
          </cell>
          <cell r="I3903" t="str">
            <v>All Storage Types: Working Loss</v>
          </cell>
          <cell r="J3903" t="str">
            <v>Special Naphthas</v>
          </cell>
          <cell r="N3903">
            <v>40982</v>
          </cell>
        </row>
        <row r="3904">
          <cell r="A3904" t="str">
            <v>2510995380</v>
          </cell>
          <cell r="B3904" t="str">
            <v>Nonpoint</v>
          </cell>
          <cell r="C3904" t="str">
            <v>Organic Chemical Storage /All Storage Types: Working Loss /Toluene</v>
          </cell>
          <cell r="D3904" t="str">
            <v>Industrial Processes - Storage and Transfer</v>
          </cell>
          <cell r="G3904" t="str">
            <v>Storage and Transport</v>
          </cell>
          <cell r="H3904" t="str">
            <v>Organic Chemical Storage</v>
          </cell>
          <cell r="I3904" t="str">
            <v>All Storage Types: Working Loss</v>
          </cell>
          <cell r="J3904" t="str">
            <v>Toluene</v>
          </cell>
          <cell r="N3904">
            <v>40982</v>
          </cell>
        </row>
        <row r="3905">
          <cell r="A3905" t="str">
            <v>2510995385</v>
          </cell>
          <cell r="B3905" t="str">
            <v>Nonpoint</v>
          </cell>
          <cell r="C3905" t="str">
            <v>Organic Chemical Storage /All Storage Types: Working Loss /Trichloroethylene</v>
          </cell>
          <cell r="D3905" t="str">
            <v>Industrial Processes - Storage and Transfer</v>
          </cell>
          <cell r="G3905" t="str">
            <v>Storage and Transport</v>
          </cell>
          <cell r="H3905" t="str">
            <v>Organic Chemical Storage</v>
          </cell>
          <cell r="I3905" t="str">
            <v>All Storage Types: Working Loss</v>
          </cell>
          <cell r="J3905" t="str">
            <v>Trichloroethylene</v>
          </cell>
          <cell r="N3905">
            <v>40982</v>
          </cell>
        </row>
        <row r="3906">
          <cell r="A3906" t="str">
            <v>2510995405</v>
          </cell>
          <cell r="B3906" t="str">
            <v>Nonpoint</v>
          </cell>
          <cell r="C3906" t="str">
            <v>Organic Chemical Storage /All Storage Types: Working Loss /Xylenes (Mixed)</v>
          </cell>
          <cell r="D3906" t="str">
            <v>Industrial Processes - Storage and Transfer</v>
          </cell>
          <cell r="G3906" t="str">
            <v>Storage and Transport</v>
          </cell>
          <cell r="H3906" t="str">
            <v>Organic Chemical Storage</v>
          </cell>
          <cell r="I3906" t="str">
            <v>All Storage Types: Working Loss</v>
          </cell>
          <cell r="J3906" t="str">
            <v>Xylenes (Mixed)</v>
          </cell>
          <cell r="N3906">
            <v>40982</v>
          </cell>
        </row>
        <row r="3907">
          <cell r="A3907" t="str">
            <v>2515000000</v>
          </cell>
          <cell r="B3907" t="str">
            <v>Nonpoint</v>
          </cell>
          <cell r="C3907" t="str">
            <v>Organic Chemical Transport /All Transport Types /Total: All Products</v>
          </cell>
          <cell r="D3907" t="str">
            <v>Industrial Processes - Storage and Transfer</v>
          </cell>
          <cell r="G3907" t="str">
            <v>Storage and Transport</v>
          </cell>
          <cell r="H3907" t="str">
            <v>Organic Chemical Transport</v>
          </cell>
          <cell r="I3907" t="str">
            <v>All Transport Types</v>
          </cell>
          <cell r="J3907" t="str">
            <v>Total: All Products</v>
          </cell>
          <cell r="N3907">
            <v>40982</v>
          </cell>
        </row>
        <row r="3908">
          <cell r="A3908" t="str">
            <v>2515000030</v>
          </cell>
          <cell r="B3908" t="str">
            <v>Nonpoint</v>
          </cell>
          <cell r="C3908" t="str">
            <v>Organic Chemical Transport /All Transport Types /Acetone</v>
          </cell>
          <cell r="D3908" t="str">
            <v>Industrial Processes - Storage and Transfer</v>
          </cell>
          <cell r="G3908" t="str">
            <v>Storage and Transport</v>
          </cell>
          <cell r="H3908" t="str">
            <v>Organic Chemical Transport</v>
          </cell>
          <cell r="I3908" t="str">
            <v>All Transport Types</v>
          </cell>
          <cell r="J3908" t="str">
            <v>Acetone</v>
          </cell>
          <cell r="N3908">
            <v>40982</v>
          </cell>
        </row>
        <row r="3909">
          <cell r="A3909" t="str">
            <v>2515000060</v>
          </cell>
          <cell r="B3909" t="str">
            <v>Nonpoint</v>
          </cell>
          <cell r="C3909" t="str">
            <v>Organic Chemical Transport /All Transport Types /Butyl Alcohols: All Types</v>
          </cell>
          <cell r="D3909" t="str">
            <v>Industrial Processes - Storage and Transfer</v>
          </cell>
          <cell r="G3909" t="str">
            <v>Storage and Transport</v>
          </cell>
          <cell r="H3909" t="str">
            <v>Organic Chemical Transport</v>
          </cell>
          <cell r="I3909" t="str">
            <v>All Transport Types</v>
          </cell>
          <cell r="J3909" t="str">
            <v>Butyl Alcohols: All Types</v>
          </cell>
          <cell r="N3909">
            <v>40982</v>
          </cell>
        </row>
        <row r="3910">
          <cell r="A3910" t="str">
            <v>2515000065</v>
          </cell>
          <cell r="B3910" t="str">
            <v>Nonpoint</v>
          </cell>
          <cell r="C3910" t="str">
            <v>Organic Chemical Transport /All Transport Types /n-Butyl Alcohol</v>
          </cell>
          <cell r="D3910" t="str">
            <v>Industrial Processes - Storage and Transfer</v>
          </cell>
          <cell r="G3910" t="str">
            <v>Storage and Transport</v>
          </cell>
          <cell r="H3910" t="str">
            <v>Organic Chemical Transport</v>
          </cell>
          <cell r="I3910" t="str">
            <v>All Transport Types</v>
          </cell>
          <cell r="J3910" t="str">
            <v>n-Butyl Alcohol</v>
          </cell>
          <cell r="N3910">
            <v>40982</v>
          </cell>
        </row>
        <row r="3911">
          <cell r="A3911" t="str">
            <v>2515000070</v>
          </cell>
          <cell r="B3911" t="str">
            <v>Nonpoint</v>
          </cell>
          <cell r="C3911" t="str">
            <v>Organic Chemical Transport /All Transport Types /Isobutyl Alcohol</v>
          </cell>
          <cell r="D3911" t="str">
            <v>Industrial Processes - Storage and Transfer</v>
          </cell>
          <cell r="G3911" t="str">
            <v>Storage and Transport</v>
          </cell>
          <cell r="H3911" t="str">
            <v>Organic Chemical Transport</v>
          </cell>
          <cell r="I3911" t="str">
            <v>All Transport Types</v>
          </cell>
          <cell r="J3911" t="str">
            <v>Isobutyl Alcohol</v>
          </cell>
          <cell r="N3911">
            <v>40982</v>
          </cell>
        </row>
        <row r="3912">
          <cell r="A3912" t="str">
            <v>2515000100</v>
          </cell>
          <cell r="B3912" t="str">
            <v>Nonpoint</v>
          </cell>
          <cell r="C3912" t="str">
            <v>Organic Chemical Transport /All Transport Types /Cyclohexanone</v>
          </cell>
          <cell r="D3912" t="str">
            <v>Industrial Processes - Storage and Transfer</v>
          </cell>
          <cell r="G3912" t="str">
            <v>Storage and Transport</v>
          </cell>
          <cell r="H3912" t="str">
            <v>Organic Chemical Transport</v>
          </cell>
          <cell r="I3912" t="str">
            <v>All Transport Types</v>
          </cell>
          <cell r="J3912" t="str">
            <v>Cyclohexanone</v>
          </cell>
          <cell r="N3912">
            <v>40982</v>
          </cell>
        </row>
        <row r="3913">
          <cell r="A3913" t="str">
            <v>2515000165</v>
          </cell>
          <cell r="B3913" t="str">
            <v>Nonpoint</v>
          </cell>
          <cell r="C3913" t="str">
            <v>Organic Chemical Transport /All Transport Types /Ethanol</v>
          </cell>
          <cell r="D3913" t="str">
            <v>Industrial Processes - Storage and Transfer</v>
          </cell>
          <cell r="G3913" t="str">
            <v>Storage and Transport</v>
          </cell>
          <cell r="H3913" t="str">
            <v>Organic Chemical Transport</v>
          </cell>
          <cell r="I3913" t="str">
            <v>All Transport Types</v>
          </cell>
          <cell r="J3913" t="str">
            <v>Ethanol</v>
          </cell>
          <cell r="N3913">
            <v>40982</v>
          </cell>
        </row>
        <row r="3914">
          <cell r="A3914" t="str">
            <v>2515000185</v>
          </cell>
          <cell r="B3914" t="str">
            <v>Nonpoint</v>
          </cell>
          <cell r="C3914" t="str">
            <v>Organic Chemical Transport /All Transport Types /Ethylbenzene</v>
          </cell>
          <cell r="D3914" t="str">
            <v>Industrial Processes - Storage and Transfer</v>
          </cell>
          <cell r="G3914" t="str">
            <v>Storage and Transport</v>
          </cell>
          <cell r="H3914" t="str">
            <v>Organic Chemical Transport</v>
          </cell>
          <cell r="I3914" t="str">
            <v>All Transport Types</v>
          </cell>
          <cell r="J3914" t="str">
            <v>Ethylbenzene</v>
          </cell>
          <cell r="N3914">
            <v>40982</v>
          </cell>
        </row>
        <row r="3915">
          <cell r="A3915" t="str">
            <v>2515000195</v>
          </cell>
          <cell r="B3915" t="str">
            <v>Nonpoint</v>
          </cell>
          <cell r="C3915" t="str">
            <v>Organic Chemical Transport /All Transport Types /Ethylene Glycol</v>
          </cell>
          <cell r="D3915" t="str">
            <v>Industrial Processes - Storage and Transfer</v>
          </cell>
          <cell r="G3915" t="str">
            <v>Storage and Transport</v>
          </cell>
          <cell r="H3915" t="str">
            <v>Organic Chemical Transport</v>
          </cell>
          <cell r="I3915" t="str">
            <v>All Transport Types</v>
          </cell>
          <cell r="J3915" t="str">
            <v>Ethylene Glycol</v>
          </cell>
          <cell r="N3915">
            <v>40982</v>
          </cell>
        </row>
        <row r="3916">
          <cell r="A3916" t="str">
            <v>2515000220</v>
          </cell>
          <cell r="B3916" t="str">
            <v>Nonpoint</v>
          </cell>
          <cell r="C3916" t="str">
            <v>Organic Chemical Transport /All Transport Types /Formalin</v>
          </cell>
          <cell r="D3916" t="str">
            <v>Industrial Processes - Storage and Transfer</v>
          </cell>
          <cell r="G3916" t="str">
            <v>Storage and Transport</v>
          </cell>
          <cell r="H3916" t="str">
            <v>Organic Chemical Transport</v>
          </cell>
          <cell r="I3916" t="str">
            <v>All Transport Types</v>
          </cell>
          <cell r="J3916" t="str">
            <v>Formalin</v>
          </cell>
          <cell r="N3916">
            <v>40982</v>
          </cell>
        </row>
        <row r="3917">
          <cell r="A3917" t="str">
            <v>2515000235</v>
          </cell>
          <cell r="B3917" t="str">
            <v>Nonpoint</v>
          </cell>
          <cell r="C3917" t="str">
            <v>Organic Chemical Transport /All Transport Types /Glycol Ethers: All Types</v>
          </cell>
          <cell r="D3917" t="str">
            <v>Industrial Processes - Storage and Transfer</v>
          </cell>
          <cell r="G3917" t="str">
            <v>Storage and Transport</v>
          </cell>
          <cell r="H3917" t="str">
            <v>Organic Chemical Transport</v>
          </cell>
          <cell r="I3917" t="str">
            <v>All Transport Types</v>
          </cell>
          <cell r="J3917" t="str">
            <v>Glycol Ethers: All Types</v>
          </cell>
          <cell r="N3917">
            <v>40982</v>
          </cell>
        </row>
        <row r="3918">
          <cell r="A3918" t="str">
            <v>2515000240</v>
          </cell>
          <cell r="B3918" t="str">
            <v>Nonpoint</v>
          </cell>
          <cell r="C3918" t="str">
            <v>Organic Chemical Transport /All Transport Types /Gum Turpentine</v>
          </cell>
          <cell r="D3918" t="str">
            <v>Industrial Processes - Storage and Transfer</v>
          </cell>
          <cell r="G3918" t="str">
            <v>Storage and Transport</v>
          </cell>
          <cell r="H3918" t="str">
            <v>Organic Chemical Transport</v>
          </cell>
          <cell r="I3918" t="str">
            <v>All Transport Types</v>
          </cell>
          <cell r="J3918" t="str">
            <v>Gum Turpentine</v>
          </cell>
          <cell r="N3918">
            <v>40982</v>
          </cell>
        </row>
        <row r="3919">
          <cell r="A3919" t="str">
            <v>2515000250</v>
          </cell>
          <cell r="B3919" t="str">
            <v>Nonpoint</v>
          </cell>
          <cell r="C3919" t="str">
            <v>Organic Chemical Transport /All Transport Types /Isopropanol</v>
          </cell>
          <cell r="D3919" t="str">
            <v>Industrial Processes - Storage and Transfer</v>
          </cell>
          <cell r="G3919" t="str">
            <v>Storage and Transport</v>
          </cell>
          <cell r="H3919" t="str">
            <v>Organic Chemical Transport</v>
          </cell>
          <cell r="I3919" t="str">
            <v>All Transport Types</v>
          </cell>
          <cell r="J3919" t="str">
            <v>Isopropanol</v>
          </cell>
          <cell r="N3919">
            <v>40982</v>
          </cell>
        </row>
        <row r="3920">
          <cell r="A3920" t="str">
            <v>2515000260</v>
          </cell>
          <cell r="B3920" t="str">
            <v>Nonpoint</v>
          </cell>
          <cell r="C3920" t="str">
            <v>Organic Chemical Transport /All Transport Types /Methanol</v>
          </cell>
          <cell r="D3920" t="str">
            <v>Industrial Processes - Storage and Transfer</v>
          </cell>
          <cell r="G3920" t="str">
            <v>Storage and Transport</v>
          </cell>
          <cell r="H3920" t="str">
            <v>Organic Chemical Transport</v>
          </cell>
          <cell r="I3920" t="str">
            <v>All Transport Types</v>
          </cell>
          <cell r="J3920" t="str">
            <v>Methanol</v>
          </cell>
          <cell r="N3920">
            <v>40982</v>
          </cell>
        </row>
        <row r="3921">
          <cell r="A3921" t="str">
            <v>2515000265</v>
          </cell>
          <cell r="B3921" t="str">
            <v>Nonpoint</v>
          </cell>
          <cell r="C3921" t="str">
            <v>Organic Chemical Transport /All Transport Types /Methyl Chloride</v>
          </cell>
          <cell r="D3921" t="str">
            <v>Industrial Processes - Storage and Transfer</v>
          </cell>
          <cell r="G3921" t="str">
            <v>Storage and Transport</v>
          </cell>
          <cell r="H3921" t="str">
            <v>Organic Chemical Transport</v>
          </cell>
          <cell r="I3921" t="str">
            <v>All Transport Types</v>
          </cell>
          <cell r="J3921" t="str">
            <v>Methyl Chloride</v>
          </cell>
          <cell r="N3921">
            <v>40982</v>
          </cell>
        </row>
        <row r="3922">
          <cell r="A3922" t="str">
            <v>2515000270</v>
          </cell>
          <cell r="B3922" t="str">
            <v>Nonpoint</v>
          </cell>
          <cell r="C3922" t="str">
            <v>Organic Chemical Transport /All Transport Types /Methyl Chloroform</v>
          </cell>
          <cell r="D3922" t="str">
            <v>Industrial Processes - Storage and Transfer</v>
          </cell>
          <cell r="G3922" t="str">
            <v>Storage and Transport</v>
          </cell>
          <cell r="H3922" t="str">
            <v>Organic Chemical Transport</v>
          </cell>
          <cell r="I3922" t="str">
            <v>All Transport Types</v>
          </cell>
          <cell r="J3922" t="str">
            <v>Methyl Chloroform</v>
          </cell>
          <cell r="N3922">
            <v>40982</v>
          </cell>
        </row>
        <row r="3923">
          <cell r="A3923" t="str">
            <v>2515000275</v>
          </cell>
          <cell r="B3923" t="str">
            <v>Nonpoint</v>
          </cell>
          <cell r="C3923" t="str">
            <v>Organic Chemical Transport /All Transport Types /Methyl Ethyl Ketone</v>
          </cell>
          <cell r="D3923" t="str">
            <v>Industrial Processes - Storage and Transfer</v>
          </cell>
          <cell r="G3923" t="str">
            <v>Storage and Transport</v>
          </cell>
          <cell r="H3923" t="str">
            <v>Organic Chemical Transport</v>
          </cell>
          <cell r="I3923" t="str">
            <v>All Transport Types</v>
          </cell>
          <cell r="J3923" t="str">
            <v>Methyl Ethyl Ketone</v>
          </cell>
          <cell r="N3923">
            <v>40982</v>
          </cell>
        </row>
        <row r="3924">
          <cell r="A3924" t="str">
            <v>2515000285</v>
          </cell>
          <cell r="B3924" t="str">
            <v>Nonpoint</v>
          </cell>
          <cell r="C3924" t="str">
            <v>Organic Chemical Transport /All Transport Types /Methyl Isobutyl Ketone</v>
          </cell>
          <cell r="D3924" t="str">
            <v>Industrial Processes - Storage and Transfer</v>
          </cell>
          <cell r="G3924" t="str">
            <v>Storage and Transport</v>
          </cell>
          <cell r="H3924" t="str">
            <v>Organic Chemical Transport</v>
          </cell>
          <cell r="I3924" t="str">
            <v>All Transport Types</v>
          </cell>
          <cell r="J3924" t="str">
            <v>Methyl Isobutyl Ketone</v>
          </cell>
          <cell r="N3924">
            <v>40982</v>
          </cell>
        </row>
        <row r="3925">
          <cell r="A3925" t="str">
            <v>2515000295</v>
          </cell>
          <cell r="B3925" t="str">
            <v>Nonpoint</v>
          </cell>
          <cell r="C3925" t="str">
            <v>Organic Chemical Transport /All Transport Types /Methylene Chloride</v>
          </cell>
          <cell r="D3925" t="str">
            <v>Industrial Processes - Storage and Transfer</v>
          </cell>
          <cell r="G3925" t="str">
            <v>Storage and Transport</v>
          </cell>
          <cell r="H3925" t="str">
            <v>Organic Chemical Transport</v>
          </cell>
          <cell r="I3925" t="str">
            <v>All Transport Types</v>
          </cell>
          <cell r="J3925" t="str">
            <v>Methylene Chloride</v>
          </cell>
          <cell r="N3925">
            <v>40982</v>
          </cell>
        </row>
        <row r="3926">
          <cell r="A3926" t="str">
            <v>2515000310</v>
          </cell>
          <cell r="B3926" t="str">
            <v>Nonpoint</v>
          </cell>
          <cell r="C3926" t="str">
            <v>Organic Chemical Transport /All Transport Types /n-Propanol</v>
          </cell>
          <cell r="D3926" t="str">
            <v>Industrial Processes - Storage and Transfer</v>
          </cell>
          <cell r="G3926" t="str">
            <v>Storage and Transport</v>
          </cell>
          <cell r="H3926" t="str">
            <v>Organic Chemical Transport</v>
          </cell>
          <cell r="I3926" t="str">
            <v>All Transport Types</v>
          </cell>
          <cell r="J3926" t="str">
            <v>n-Propanol</v>
          </cell>
          <cell r="N3926">
            <v>40982</v>
          </cell>
        </row>
        <row r="3927">
          <cell r="A3927" t="str">
            <v>2515000320</v>
          </cell>
          <cell r="B3927" t="str">
            <v>Nonpoint</v>
          </cell>
          <cell r="C3927" t="str">
            <v>Organic Chemical Transport /All Transport Types /Nitrobenzene</v>
          </cell>
          <cell r="D3927" t="str">
            <v>Industrial Processes - Storage and Transfer</v>
          </cell>
          <cell r="G3927" t="str">
            <v>Storage and Transport</v>
          </cell>
          <cell r="H3927" t="str">
            <v>Organic Chemical Transport</v>
          </cell>
          <cell r="I3927" t="str">
            <v>All Transport Types</v>
          </cell>
          <cell r="J3927" t="str">
            <v>Nitrobenzene</v>
          </cell>
          <cell r="N3927">
            <v>40982</v>
          </cell>
        </row>
        <row r="3928">
          <cell r="A3928" t="str">
            <v>2515000345</v>
          </cell>
          <cell r="B3928" t="str">
            <v>Nonpoint</v>
          </cell>
          <cell r="C3928" t="str">
            <v>Organic Chemical Transport /All Transport Types /Perchloroethylene</v>
          </cell>
          <cell r="D3928" t="str">
            <v>Industrial Processes - Storage and Transfer</v>
          </cell>
          <cell r="G3928" t="str">
            <v>Storage and Transport</v>
          </cell>
          <cell r="H3928" t="str">
            <v>Organic Chemical Transport</v>
          </cell>
          <cell r="I3928" t="str">
            <v>All Transport Types</v>
          </cell>
          <cell r="J3928" t="str">
            <v>Perchloroethylene</v>
          </cell>
          <cell r="N3928">
            <v>40982</v>
          </cell>
        </row>
        <row r="3929">
          <cell r="A3929" t="str">
            <v>2515000350</v>
          </cell>
          <cell r="B3929" t="str">
            <v>Nonpoint</v>
          </cell>
          <cell r="C3929" t="str">
            <v>Organic Chemical Transport /All Transport Types /Propylene Glycol</v>
          </cell>
          <cell r="D3929" t="str">
            <v>Industrial Processes - Storage and Transfer</v>
          </cell>
          <cell r="G3929" t="str">
            <v>Storage and Transport</v>
          </cell>
          <cell r="H3929" t="str">
            <v>Organic Chemical Transport</v>
          </cell>
          <cell r="I3929" t="str">
            <v>All Transport Types</v>
          </cell>
          <cell r="J3929" t="str">
            <v>Propylene Glycol</v>
          </cell>
          <cell r="N3929">
            <v>40982</v>
          </cell>
        </row>
        <row r="3930">
          <cell r="A3930" t="str">
            <v>2515000370</v>
          </cell>
          <cell r="B3930" t="str">
            <v>Nonpoint</v>
          </cell>
          <cell r="C3930" t="str">
            <v>Organic Chemical Transport /All Transport Types /Special Naphthas</v>
          </cell>
          <cell r="D3930" t="str">
            <v>Industrial Processes - Storage and Transfer</v>
          </cell>
          <cell r="G3930" t="str">
            <v>Storage and Transport</v>
          </cell>
          <cell r="H3930" t="str">
            <v>Organic Chemical Transport</v>
          </cell>
          <cell r="I3930" t="str">
            <v>All Transport Types</v>
          </cell>
          <cell r="J3930" t="str">
            <v>Special Naphthas</v>
          </cell>
          <cell r="N3930">
            <v>40982</v>
          </cell>
        </row>
        <row r="3931">
          <cell r="A3931" t="str">
            <v>2515000380</v>
          </cell>
          <cell r="B3931" t="str">
            <v>Nonpoint</v>
          </cell>
          <cell r="C3931" t="str">
            <v>Organic Chemical Transport /All Transport Types /Toluene</v>
          </cell>
          <cell r="D3931" t="str">
            <v>Industrial Processes - Storage and Transfer</v>
          </cell>
          <cell r="G3931" t="str">
            <v>Storage and Transport</v>
          </cell>
          <cell r="H3931" t="str">
            <v>Organic Chemical Transport</v>
          </cell>
          <cell r="I3931" t="str">
            <v>All Transport Types</v>
          </cell>
          <cell r="J3931" t="str">
            <v>Toluene</v>
          </cell>
          <cell r="N3931">
            <v>40982</v>
          </cell>
        </row>
        <row r="3932">
          <cell r="A3932" t="str">
            <v>2515000385</v>
          </cell>
          <cell r="B3932" t="str">
            <v>Nonpoint</v>
          </cell>
          <cell r="C3932" t="str">
            <v>Organic Chemical Transport /All Transport Types /Trichloroethylene</v>
          </cell>
          <cell r="D3932" t="str">
            <v>Industrial Processes - Storage and Transfer</v>
          </cell>
          <cell r="G3932" t="str">
            <v>Storage and Transport</v>
          </cell>
          <cell r="H3932" t="str">
            <v>Organic Chemical Transport</v>
          </cell>
          <cell r="I3932" t="str">
            <v>All Transport Types</v>
          </cell>
          <cell r="J3932" t="str">
            <v>Trichloroethylene</v>
          </cell>
          <cell r="N3932">
            <v>40982</v>
          </cell>
        </row>
        <row r="3933">
          <cell r="A3933" t="str">
            <v>2515000405</v>
          </cell>
          <cell r="B3933" t="str">
            <v>Nonpoint</v>
          </cell>
          <cell r="C3933" t="str">
            <v>Organic Chemical Transport /All Transport Types /Xylenes (Mixed)</v>
          </cell>
          <cell r="D3933" t="str">
            <v>Industrial Processes - Storage and Transfer</v>
          </cell>
          <cell r="G3933" t="str">
            <v>Storage and Transport</v>
          </cell>
          <cell r="H3933" t="str">
            <v>Organic Chemical Transport</v>
          </cell>
          <cell r="I3933" t="str">
            <v>All Transport Types</v>
          </cell>
          <cell r="J3933" t="str">
            <v>Xylenes (Mixed)</v>
          </cell>
          <cell r="N3933">
            <v>40982</v>
          </cell>
        </row>
        <row r="3934">
          <cell r="A3934" t="str">
            <v>2515000900</v>
          </cell>
          <cell r="B3934" t="str">
            <v>Nonpoint</v>
          </cell>
          <cell r="C3934" t="str">
            <v>Organic Chemical Transport /All Transport Types /Tank Cleaning</v>
          </cell>
          <cell r="D3934" t="str">
            <v>Industrial Processes - Storage and Transfer</v>
          </cell>
          <cell r="G3934" t="str">
            <v>Storage and Transport</v>
          </cell>
          <cell r="H3934" t="str">
            <v>Organic Chemical Transport</v>
          </cell>
          <cell r="I3934" t="str">
            <v>All Transport Types</v>
          </cell>
          <cell r="J3934" t="str">
            <v>Tank Cleaning</v>
          </cell>
          <cell r="N3934">
            <v>40982</v>
          </cell>
        </row>
        <row r="3935">
          <cell r="A3935" t="str">
            <v>2515010000</v>
          </cell>
          <cell r="B3935" t="str">
            <v>Nonpoint</v>
          </cell>
          <cell r="C3935" t="str">
            <v>Organic Chemical Transport /Rail Tank Car /Total: All Products</v>
          </cell>
          <cell r="D3935" t="str">
            <v>Industrial Processes - Storage and Transfer</v>
          </cell>
          <cell r="G3935" t="str">
            <v>Storage and Transport</v>
          </cell>
          <cell r="H3935" t="str">
            <v>Organic Chemical Transport</v>
          </cell>
          <cell r="I3935" t="str">
            <v>Rail Tank Car</v>
          </cell>
          <cell r="J3935" t="str">
            <v>Total: All Products</v>
          </cell>
          <cell r="N3935">
            <v>40982</v>
          </cell>
        </row>
        <row r="3936">
          <cell r="A3936" t="str">
            <v>2515010030</v>
          </cell>
          <cell r="B3936" t="str">
            <v>Nonpoint</v>
          </cell>
          <cell r="C3936" t="str">
            <v>Organic Chemical Transport /Rail Tank Car /Acetone</v>
          </cell>
          <cell r="D3936" t="str">
            <v>Industrial Processes - Storage and Transfer</v>
          </cell>
          <cell r="G3936" t="str">
            <v>Storage and Transport</v>
          </cell>
          <cell r="H3936" t="str">
            <v>Organic Chemical Transport</v>
          </cell>
          <cell r="I3936" t="str">
            <v>Rail Tank Car</v>
          </cell>
          <cell r="J3936" t="str">
            <v>Acetone</v>
          </cell>
          <cell r="N3936">
            <v>40982</v>
          </cell>
        </row>
        <row r="3937">
          <cell r="A3937" t="str">
            <v>2515010060</v>
          </cell>
          <cell r="B3937" t="str">
            <v>Nonpoint</v>
          </cell>
          <cell r="C3937" t="str">
            <v>Organic Chemical Transport /Rail Tank Car /Butyl Alcohols: All Types</v>
          </cell>
          <cell r="D3937" t="str">
            <v>Industrial Processes - Storage and Transfer</v>
          </cell>
          <cell r="G3937" t="str">
            <v>Storage and Transport</v>
          </cell>
          <cell r="H3937" t="str">
            <v>Organic Chemical Transport</v>
          </cell>
          <cell r="I3937" t="str">
            <v>Rail Tank Car</v>
          </cell>
          <cell r="J3937" t="str">
            <v>Butyl Alcohols: All Types</v>
          </cell>
          <cell r="N3937">
            <v>40982</v>
          </cell>
        </row>
        <row r="3938">
          <cell r="A3938" t="str">
            <v>2515010065</v>
          </cell>
          <cell r="B3938" t="str">
            <v>Nonpoint</v>
          </cell>
          <cell r="C3938" t="str">
            <v>Organic Chemical Transport /Rail Tank Car /n-Butyl Alcohol</v>
          </cell>
          <cell r="D3938" t="str">
            <v>Industrial Processes - Storage and Transfer</v>
          </cell>
          <cell r="G3938" t="str">
            <v>Storage and Transport</v>
          </cell>
          <cell r="H3938" t="str">
            <v>Organic Chemical Transport</v>
          </cell>
          <cell r="I3938" t="str">
            <v>Rail Tank Car</v>
          </cell>
          <cell r="J3938" t="str">
            <v>n-Butyl Alcohol</v>
          </cell>
          <cell r="N3938">
            <v>40982</v>
          </cell>
        </row>
        <row r="3939">
          <cell r="A3939" t="str">
            <v>2515010070</v>
          </cell>
          <cell r="B3939" t="str">
            <v>Nonpoint</v>
          </cell>
          <cell r="C3939" t="str">
            <v>Organic Chemical Transport /Rail Tank Car /Isobutyl Alcohol</v>
          </cell>
          <cell r="D3939" t="str">
            <v>Industrial Processes - Storage and Transfer</v>
          </cell>
          <cell r="G3939" t="str">
            <v>Storage and Transport</v>
          </cell>
          <cell r="H3939" t="str">
            <v>Organic Chemical Transport</v>
          </cell>
          <cell r="I3939" t="str">
            <v>Rail Tank Car</v>
          </cell>
          <cell r="J3939" t="str">
            <v>Isobutyl Alcohol</v>
          </cell>
          <cell r="N3939">
            <v>40982</v>
          </cell>
        </row>
        <row r="3940">
          <cell r="A3940" t="str">
            <v>2515010100</v>
          </cell>
          <cell r="B3940" t="str">
            <v>Nonpoint</v>
          </cell>
          <cell r="C3940" t="str">
            <v>Organic Chemical Transport /Rail Tank Car /Cyclohexanone</v>
          </cell>
          <cell r="D3940" t="str">
            <v>Industrial Processes - Storage and Transfer</v>
          </cell>
          <cell r="G3940" t="str">
            <v>Storage and Transport</v>
          </cell>
          <cell r="H3940" t="str">
            <v>Organic Chemical Transport</v>
          </cell>
          <cell r="I3940" t="str">
            <v>Rail Tank Car</v>
          </cell>
          <cell r="J3940" t="str">
            <v>Cyclohexanone</v>
          </cell>
          <cell r="N3940">
            <v>40982</v>
          </cell>
        </row>
        <row r="3941">
          <cell r="A3941" t="str">
            <v>2515010165</v>
          </cell>
          <cell r="B3941" t="str">
            <v>Nonpoint</v>
          </cell>
          <cell r="C3941" t="str">
            <v>Organic Chemical Transport /Rail Tank Car /Ethanol</v>
          </cell>
          <cell r="D3941" t="str">
            <v>Industrial Processes - Storage and Transfer</v>
          </cell>
          <cell r="G3941" t="str">
            <v>Storage and Transport</v>
          </cell>
          <cell r="H3941" t="str">
            <v>Organic Chemical Transport</v>
          </cell>
          <cell r="I3941" t="str">
            <v>Rail Tank Car</v>
          </cell>
          <cell r="J3941" t="str">
            <v>Ethanol</v>
          </cell>
          <cell r="N3941">
            <v>40982</v>
          </cell>
        </row>
        <row r="3942">
          <cell r="A3942" t="str">
            <v>2515010185</v>
          </cell>
          <cell r="B3942" t="str">
            <v>Nonpoint</v>
          </cell>
          <cell r="C3942" t="str">
            <v>Organic Chemical Transport /Rail Tank Car /Ethylbenzene</v>
          </cell>
          <cell r="D3942" t="str">
            <v>Industrial Processes - Storage and Transfer</v>
          </cell>
          <cell r="G3942" t="str">
            <v>Storage and Transport</v>
          </cell>
          <cell r="H3942" t="str">
            <v>Organic Chemical Transport</v>
          </cell>
          <cell r="I3942" t="str">
            <v>Rail Tank Car</v>
          </cell>
          <cell r="J3942" t="str">
            <v>Ethylbenzene</v>
          </cell>
          <cell r="N3942">
            <v>40982</v>
          </cell>
        </row>
        <row r="3943">
          <cell r="A3943" t="str">
            <v>2515010195</v>
          </cell>
          <cell r="B3943" t="str">
            <v>Nonpoint</v>
          </cell>
          <cell r="C3943" t="str">
            <v>Organic Chemical Transport /Rail Tank Car /Ethylene Glycol</v>
          </cell>
          <cell r="D3943" t="str">
            <v>Industrial Processes - Storage and Transfer</v>
          </cell>
          <cell r="G3943" t="str">
            <v>Storage and Transport</v>
          </cell>
          <cell r="H3943" t="str">
            <v>Organic Chemical Transport</v>
          </cell>
          <cell r="I3943" t="str">
            <v>Rail Tank Car</v>
          </cell>
          <cell r="J3943" t="str">
            <v>Ethylene Glycol</v>
          </cell>
          <cell r="N3943">
            <v>40982</v>
          </cell>
        </row>
        <row r="3944">
          <cell r="A3944" t="str">
            <v>2515010220</v>
          </cell>
          <cell r="B3944" t="str">
            <v>Nonpoint</v>
          </cell>
          <cell r="C3944" t="str">
            <v>Organic Chemical Transport /Rail Tank Car /Formalin</v>
          </cell>
          <cell r="D3944" t="str">
            <v>Industrial Processes - Storage and Transfer</v>
          </cell>
          <cell r="G3944" t="str">
            <v>Storage and Transport</v>
          </cell>
          <cell r="H3944" t="str">
            <v>Organic Chemical Transport</v>
          </cell>
          <cell r="I3944" t="str">
            <v>Rail Tank Car</v>
          </cell>
          <cell r="J3944" t="str">
            <v>Formalin</v>
          </cell>
          <cell r="N3944">
            <v>40982</v>
          </cell>
        </row>
        <row r="3945">
          <cell r="A3945" t="str">
            <v>2515010235</v>
          </cell>
          <cell r="B3945" t="str">
            <v>Nonpoint</v>
          </cell>
          <cell r="C3945" t="str">
            <v>Organic Chemical Transport /Rail Tank Car /Glycol Ethers: All Types</v>
          </cell>
          <cell r="D3945" t="str">
            <v>Industrial Processes - Storage and Transfer</v>
          </cell>
          <cell r="G3945" t="str">
            <v>Storage and Transport</v>
          </cell>
          <cell r="H3945" t="str">
            <v>Organic Chemical Transport</v>
          </cell>
          <cell r="I3945" t="str">
            <v>Rail Tank Car</v>
          </cell>
          <cell r="J3945" t="str">
            <v>Glycol Ethers: All Types</v>
          </cell>
          <cell r="N3945">
            <v>40982</v>
          </cell>
        </row>
        <row r="3946">
          <cell r="A3946" t="str">
            <v>2515010240</v>
          </cell>
          <cell r="B3946" t="str">
            <v>Nonpoint</v>
          </cell>
          <cell r="C3946" t="str">
            <v>Organic Chemical Transport /Rail Tank Car /Gum Turpentine</v>
          </cell>
          <cell r="D3946" t="str">
            <v>Industrial Processes - Storage and Transfer</v>
          </cell>
          <cell r="G3946" t="str">
            <v>Storage and Transport</v>
          </cell>
          <cell r="H3946" t="str">
            <v>Organic Chemical Transport</v>
          </cell>
          <cell r="I3946" t="str">
            <v>Rail Tank Car</v>
          </cell>
          <cell r="J3946" t="str">
            <v>Gum Turpentine</v>
          </cell>
          <cell r="N3946">
            <v>40982</v>
          </cell>
        </row>
        <row r="3947">
          <cell r="A3947" t="str">
            <v>2515010250</v>
          </cell>
          <cell r="B3947" t="str">
            <v>Nonpoint</v>
          </cell>
          <cell r="C3947" t="str">
            <v>Organic Chemical Transport /Rail Tank Car /Isopropanol</v>
          </cell>
          <cell r="D3947" t="str">
            <v>Industrial Processes - Storage and Transfer</v>
          </cell>
          <cell r="G3947" t="str">
            <v>Storage and Transport</v>
          </cell>
          <cell r="H3947" t="str">
            <v>Organic Chemical Transport</v>
          </cell>
          <cell r="I3947" t="str">
            <v>Rail Tank Car</v>
          </cell>
          <cell r="J3947" t="str">
            <v>Isopropanol</v>
          </cell>
          <cell r="N3947">
            <v>40982</v>
          </cell>
        </row>
        <row r="3948">
          <cell r="A3948" t="str">
            <v>2515010260</v>
          </cell>
          <cell r="B3948" t="str">
            <v>Nonpoint</v>
          </cell>
          <cell r="C3948" t="str">
            <v>Organic Chemical Transport /Rail Tank Car /Methanol</v>
          </cell>
          <cell r="D3948" t="str">
            <v>Industrial Processes - Storage and Transfer</v>
          </cell>
          <cell r="G3948" t="str">
            <v>Storage and Transport</v>
          </cell>
          <cell r="H3948" t="str">
            <v>Organic Chemical Transport</v>
          </cell>
          <cell r="I3948" t="str">
            <v>Rail Tank Car</v>
          </cell>
          <cell r="J3948" t="str">
            <v>Methanol</v>
          </cell>
          <cell r="N3948">
            <v>40982</v>
          </cell>
        </row>
        <row r="3949">
          <cell r="A3949" t="str">
            <v>2515010265</v>
          </cell>
          <cell r="B3949" t="str">
            <v>Nonpoint</v>
          </cell>
          <cell r="C3949" t="str">
            <v>Organic Chemical Transport /Rail Tank Car /Methyl Chloride</v>
          </cell>
          <cell r="D3949" t="str">
            <v>Industrial Processes - Storage and Transfer</v>
          </cell>
          <cell r="G3949" t="str">
            <v>Storage and Transport</v>
          </cell>
          <cell r="H3949" t="str">
            <v>Organic Chemical Transport</v>
          </cell>
          <cell r="I3949" t="str">
            <v>Rail Tank Car</v>
          </cell>
          <cell r="J3949" t="str">
            <v>Methyl Chloride</v>
          </cell>
          <cell r="N3949">
            <v>40982</v>
          </cell>
        </row>
        <row r="3950">
          <cell r="A3950" t="str">
            <v>2515010270</v>
          </cell>
          <cell r="B3950" t="str">
            <v>Nonpoint</v>
          </cell>
          <cell r="C3950" t="str">
            <v>Organic Chemical Transport /Rail Tank Car /Methyl Chloroform</v>
          </cell>
          <cell r="D3950" t="str">
            <v>Industrial Processes - Storage and Transfer</v>
          </cell>
          <cell r="G3950" t="str">
            <v>Storage and Transport</v>
          </cell>
          <cell r="H3950" t="str">
            <v>Organic Chemical Transport</v>
          </cell>
          <cell r="I3950" t="str">
            <v>Rail Tank Car</v>
          </cell>
          <cell r="J3950" t="str">
            <v>Methyl Chloroform</v>
          </cell>
          <cell r="N3950">
            <v>40982</v>
          </cell>
        </row>
        <row r="3951">
          <cell r="A3951" t="str">
            <v>2515010275</v>
          </cell>
          <cell r="B3951" t="str">
            <v>Nonpoint</v>
          </cell>
          <cell r="C3951" t="str">
            <v>Organic Chemical Transport /Rail Tank Car /Methyl Ethyl Ketone</v>
          </cell>
          <cell r="D3951" t="str">
            <v>Industrial Processes - Storage and Transfer</v>
          </cell>
          <cell r="G3951" t="str">
            <v>Storage and Transport</v>
          </cell>
          <cell r="H3951" t="str">
            <v>Organic Chemical Transport</v>
          </cell>
          <cell r="I3951" t="str">
            <v>Rail Tank Car</v>
          </cell>
          <cell r="J3951" t="str">
            <v>Methyl Ethyl Ketone</v>
          </cell>
          <cell r="N3951">
            <v>40982</v>
          </cell>
        </row>
        <row r="3952">
          <cell r="A3952" t="str">
            <v>2515010285</v>
          </cell>
          <cell r="B3952" t="str">
            <v>Nonpoint</v>
          </cell>
          <cell r="C3952" t="str">
            <v>Organic Chemical Transport /Rail Tank Car /Methyl Isobutyl Ketone</v>
          </cell>
          <cell r="D3952" t="str">
            <v>Industrial Processes - Storage and Transfer</v>
          </cell>
          <cell r="G3952" t="str">
            <v>Storage and Transport</v>
          </cell>
          <cell r="H3952" t="str">
            <v>Organic Chemical Transport</v>
          </cell>
          <cell r="I3952" t="str">
            <v>Rail Tank Car</v>
          </cell>
          <cell r="J3952" t="str">
            <v>Methyl Isobutyl Ketone</v>
          </cell>
          <cell r="N3952">
            <v>40982</v>
          </cell>
        </row>
        <row r="3953">
          <cell r="A3953" t="str">
            <v>2515010295</v>
          </cell>
          <cell r="B3953" t="str">
            <v>Nonpoint</v>
          </cell>
          <cell r="C3953" t="str">
            <v>Organic Chemical Transport /Rail Tank Car /Methylene Chloride</v>
          </cell>
          <cell r="D3953" t="str">
            <v>Industrial Processes - Storage and Transfer</v>
          </cell>
          <cell r="G3953" t="str">
            <v>Storage and Transport</v>
          </cell>
          <cell r="H3953" t="str">
            <v>Organic Chemical Transport</v>
          </cell>
          <cell r="I3953" t="str">
            <v>Rail Tank Car</v>
          </cell>
          <cell r="J3953" t="str">
            <v>Methylene Chloride</v>
          </cell>
          <cell r="N3953">
            <v>40982</v>
          </cell>
        </row>
        <row r="3954">
          <cell r="A3954" t="str">
            <v>2515010310</v>
          </cell>
          <cell r="B3954" t="str">
            <v>Nonpoint</v>
          </cell>
          <cell r="C3954" t="str">
            <v>Organic Chemical Transport /Rail Tank Car /n-Propanol</v>
          </cell>
          <cell r="D3954" t="str">
            <v>Industrial Processes - Storage and Transfer</v>
          </cell>
          <cell r="G3954" t="str">
            <v>Storage and Transport</v>
          </cell>
          <cell r="H3954" t="str">
            <v>Organic Chemical Transport</v>
          </cell>
          <cell r="I3954" t="str">
            <v>Rail Tank Car</v>
          </cell>
          <cell r="J3954" t="str">
            <v>n-Propanol</v>
          </cell>
          <cell r="N3954">
            <v>40982</v>
          </cell>
        </row>
        <row r="3955">
          <cell r="A3955" t="str">
            <v>2515010320</v>
          </cell>
          <cell r="B3955" t="str">
            <v>Nonpoint</v>
          </cell>
          <cell r="C3955" t="str">
            <v>Organic Chemical Transport /Rail Tank Car /Nitrobenzene</v>
          </cell>
          <cell r="D3955" t="str">
            <v>Industrial Processes - Storage and Transfer</v>
          </cell>
          <cell r="G3955" t="str">
            <v>Storage and Transport</v>
          </cell>
          <cell r="H3955" t="str">
            <v>Organic Chemical Transport</v>
          </cell>
          <cell r="I3955" t="str">
            <v>Rail Tank Car</v>
          </cell>
          <cell r="J3955" t="str">
            <v>Nitrobenzene</v>
          </cell>
          <cell r="N3955">
            <v>40982</v>
          </cell>
        </row>
        <row r="3956">
          <cell r="A3956" t="str">
            <v>2515010345</v>
          </cell>
          <cell r="B3956" t="str">
            <v>Nonpoint</v>
          </cell>
          <cell r="C3956" t="str">
            <v>Organic Chemical Transport /Rail Tank Car /Perchloroethylene</v>
          </cell>
          <cell r="D3956" t="str">
            <v>Industrial Processes - Storage and Transfer</v>
          </cell>
          <cell r="G3956" t="str">
            <v>Storage and Transport</v>
          </cell>
          <cell r="H3956" t="str">
            <v>Organic Chemical Transport</v>
          </cell>
          <cell r="I3956" t="str">
            <v>Rail Tank Car</v>
          </cell>
          <cell r="J3956" t="str">
            <v>Perchloroethylene</v>
          </cell>
          <cell r="N3956">
            <v>40982</v>
          </cell>
        </row>
        <row r="3957">
          <cell r="A3957" t="str">
            <v>2515010350</v>
          </cell>
          <cell r="B3957" t="str">
            <v>Nonpoint</v>
          </cell>
          <cell r="C3957" t="str">
            <v>Organic Chemical Transport /Rail Tank Car /Propylene Glycol</v>
          </cell>
          <cell r="D3957" t="str">
            <v>Industrial Processes - Storage and Transfer</v>
          </cell>
          <cell r="G3957" t="str">
            <v>Storage and Transport</v>
          </cell>
          <cell r="H3957" t="str">
            <v>Organic Chemical Transport</v>
          </cell>
          <cell r="I3957" t="str">
            <v>Rail Tank Car</v>
          </cell>
          <cell r="J3957" t="str">
            <v>Propylene Glycol</v>
          </cell>
          <cell r="N3957">
            <v>40982</v>
          </cell>
        </row>
        <row r="3958">
          <cell r="A3958" t="str">
            <v>2515010370</v>
          </cell>
          <cell r="B3958" t="str">
            <v>Nonpoint</v>
          </cell>
          <cell r="C3958" t="str">
            <v>Organic Chemical Transport /Rail Tank Car /Special Naphthas</v>
          </cell>
          <cell r="D3958" t="str">
            <v>Industrial Processes - Storage and Transfer</v>
          </cell>
          <cell r="G3958" t="str">
            <v>Storage and Transport</v>
          </cell>
          <cell r="H3958" t="str">
            <v>Organic Chemical Transport</v>
          </cell>
          <cell r="I3958" t="str">
            <v>Rail Tank Car</v>
          </cell>
          <cell r="J3958" t="str">
            <v>Special Naphthas</v>
          </cell>
          <cell r="N3958">
            <v>40982</v>
          </cell>
        </row>
        <row r="3959">
          <cell r="A3959" t="str">
            <v>2515010380</v>
          </cell>
          <cell r="B3959" t="str">
            <v>Nonpoint</v>
          </cell>
          <cell r="C3959" t="str">
            <v>Organic Chemical Transport /Rail Tank Car /Toluene</v>
          </cell>
          <cell r="D3959" t="str">
            <v>Industrial Processes - Storage and Transfer</v>
          </cell>
          <cell r="G3959" t="str">
            <v>Storage and Transport</v>
          </cell>
          <cell r="H3959" t="str">
            <v>Organic Chemical Transport</v>
          </cell>
          <cell r="I3959" t="str">
            <v>Rail Tank Car</v>
          </cell>
          <cell r="J3959" t="str">
            <v>Toluene</v>
          </cell>
          <cell r="N3959">
            <v>40982</v>
          </cell>
        </row>
        <row r="3960">
          <cell r="A3960" t="str">
            <v>2515010385</v>
          </cell>
          <cell r="B3960" t="str">
            <v>Nonpoint</v>
          </cell>
          <cell r="C3960" t="str">
            <v>Organic Chemical Transport /Rail Tank Car /Trichloroethylene</v>
          </cell>
          <cell r="D3960" t="str">
            <v>Industrial Processes - Storage and Transfer</v>
          </cell>
          <cell r="G3960" t="str">
            <v>Storage and Transport</v>
          </cell>
          <cell r="H3960" t="str">
            <v>Organic Chemical Transport</v>
          </cell>
          <cell r="I3960" t="str">
            <v>Rail Tank Car</v>
          </cell>
          <cell r="J3960" t="str">
            <v>Trichloroethylene</v>
          </cell>
          <cell r="N3960">
            <v>40982</v>
          </cell>
        </row>
        <row r="3961">
          <cell r="A3961" t="str">
            <v>2515010405</v>
          </cell>
          <cell r="B3961" t="str">
            <v>Nonpoint</v>
          </cell>
          <cell r="C3961" t="str">
            <v>Organic Chemical Transport /Rail Tank Car /Xylenes (Mixed)</v>
          </cell>
          <cell r="D3961" t="str">
            <v>Industrial Processes - Storage and Transfer</v>
          </cell>
          <cell r="G3961" t="str">
            <v>Storage and Transport</v>
          </cell>
          <cell r="H3961" t="str">
            <v>Organic Chemical Transport</v>
          </cell>
          <cell r="I3961" t="str">
            <v>Rail Tank Car</v>
          </cell>
          <cell r="J3961" t="str">
            <v>Xylenes (Mixed)</v>
          </cell>
          <cell r="N3961">
            <v>40982</v>
          </cell>
        </row>
        <row r="3962">
          <cell r="A3962" t="str">
            <v>2515010900</v>
          </cell>
          <cell r="B3962" t="str">
            <v>Nonpoint</v>
          </cell>
          <cell r="C3962" t="str">
            <v>Organic Chemical Transport /Rail Tank Car /Tank Cleaning</v>
          </cell>
          <cell r="D3962" t="str">
            <v>Industrial Processes - Storage and Transfer</v>
          </cell>
          <cell r="G3962" t="str">
            <v>Storage and Transport</v>
          </cell>
          <cell r="H3962" t="str">
            <v>Organic Chemical Transport</v>
          </cell>
          <cell r="I3962" t="str">
            <v>Rail Tank Car</v>
          </cell>
          <cell r="J3962" t="str">
            <v>Tank Cleaning</v>
          </cell>
          <cell r="N3962">
            <v>40982</v>
          </cell>
        </row>
        <row r="3963">
          <cell r="A3963" t="str">
            <v>2515020000</v>
          </cell>
          <cell r="B3963" t="str">
            <v>Nonpoint</v>
          </cell>
          <cell r="C3963" t="str">
            <v>Organic Chemical Transport /Marine Vessel /Total: All Products</v>
          </cell>
          <cell r="D3963" t="str">
            <v>Industrial Processes - Storage and Transfer</v>
          </cell>
          <cell r="G3963" t="str">
            <v>Storage and Transport</v>
          </cell>
          <cell r="H3963" t="str">
            <v>Organic Chemical Transport</v>
          </cell>
          <cell r="I3963" t="str">
            <v>Marine Vessel</v>
          </cell>
          <cell r="J3963" t="str">
            <v>Total: All Products</v>
          </cell>
          <cell r="N3963">
            <v>40982</v>
          </cell>
        </row>
        <row r="3964">
          <cell r="A3964" t="str">
            <v>2515020001</v>
          </cell>
          <cell r="B3964" t="str">
            <v>Nonpoint</v>
          </cell>
          <cell r="C3964" t="str">
            <v>Organic Chemical Transport /Barge /Heptane</v>
          </cell>
          <cell r="D3964" t="str">
            <v>Industrial Processes - Storage and Transfer</v>
          </cell>
          <cell r="G3964" t="str">
            <v>Storage and Transport</v>
          </cell>
          <cell r="H3964" t="str">
            <v>Organic Chemical Transport</v>
          </cell>
          <cell r="I3964" t="str">
            <v>Marine Vessel</v>
          </cell>
          <cell r="J3964" t="str">
            <v>Heptane -Barge</v>
          </cell>
          <cell r="M3964">
            <v>40835</v>
          </cell>
          <cell r="N3964">
            <v>40982</v>
          </cell>
        </row>
        <row r="3965">
          <cell r="A3965" t="str">
            <v>2515020002</v>
          </cell>
          <cell r="B3965" t="str">
            <v>Nonpoint</v>
          </cell>
          <cell r="C3965" t="str">
            <v>Organic Chemical Transport /Barge /n-Decane</v>
          </cell>
          <cell r="D3965" t="str">
            <v>Industrial Processes - Storage and Transfer</v>
          </cell>
          <cell r="G3965" t="str">
            <v>Storage and Transport</v>
          </cell>
          <cell r="H3965" t="str">
            <v>Organic Chemical Transport</v>
          </cell>
          <cell r="I3965" t="str">
            <v>Marine Vessel</v>
          </cell>
          <cell r="J3965" t="str">
            <v>n-Decane -Barge</v>
          </cell>
          <cell r="M3965">
            <v>40835</v>
          </cell>
          <cell r="N3965">
            <v>40982</v>
          </cell>
        </row>
        <row r="3966">
          <cell r="A3966" t="str">
            <v>2515020003</v>
          </cell>
          <cell r="B3966" t="str">
            <v>Nonpoint</v>
          </cell>
          <cell r="C3966" t="str">
            <v>Organic Chemical Transport /Barge /1-Heptene</v>
          </cell>
          <cell r="D3966" t="str">
            <v>Industrial Processes - Storage and Transfer</v>
          </cell>
          <cell r="G3966" t="str">
            <v>Storage and Transport</v>
          </cell>
          <cell r="H3966" t="str">
            <v>Organic Chemical Transport</v>
          </cell>
          <cell r="I3966" t="str">
            <v>Marine Vessel</v>
          </cell>
          <cell r="J3966" t="str">
            <v>1-Heptene -Barge</v>
          </cell>
          <cell r="M3966">
            <v>40835</v>
          </cell>
          <cell r="N3966">
            <v>40982</v>
          </cell>
        </row>
        <row r="3967">
          <cell r="A3967" t="str">
            <v>2515020004</v>
          </cell>
          <cell r="B3967" t="str">
            <v>Nonpoint</v>
          </cell>
          <cell r="C3967" t="str">
            <v>Organic Chemical Transport /Barge /Hexane</v>
          </cell>
          <cell r="D3967" t="str">
            <v>Industrial Processes - Storage and Transfer</v>
          </cell>
          <cell r="G3967" t="str">
            <v>Storage and Transport</v>
          </cell>
          <cell r="H3967" t="str">
            <v>Organic Chemical Transport</v>
          </cell>
          <cell r="I3967" t="str">
            <v>Marine Vessel</v>
          </cell>
          <cell r="J3967" t="str">
            <v>Hexane -Barge</v>
          </cell>
          <cell r="M3967">
            <v>40835</v>
          </cell>
          <cell r="N3967">
            <v>40982</v>
          </cell>
        </row>
        <row r="3968">
          <cell r="A3968" t="str">
            <v>2515020005</v>
          </cell>
          <cell r="B3968" t="str">
            <v>Nonpoint</v>
          </cell>
          <cell r="C3968" t="str">
            <v>Organic Chemical Transport /Barge /Nonene</v>
          </cell>
          <cell r="D3968" t="str">
            <v>Industrial Processes - Storage and Transfer</v>
          </cell>
          <cell r="G3968" t="str">
            <v>Storage and Transport</v>
          </cell>
          <cell r="H3968" t="str">
            <v>Organic Chemical Transport</v>
          </cell>
          <cell r="I3968" t="str">
            <v>Marine Vessel</v>
          </cell>
          <cell r="J3968" t="str">
            <v>Nonene -Barge</v>
          </cell>
          <cell r="M3968">
            <v>40835</v>
          </cell>
          <cell r="N3968">
            <v>40982</v>
          </cell>
        </row>
        <row r="3969">
          <cell r="A3969" t="str">
            <v>2515020006</v>
          </cell>
          <cell r="B3969" t="str">
            <v>Nonpoint</v>
          </cell>
          <cell r="C3969" t="str">
            <v>Organic Chemical Transport /Barge /Decanol</v>
          </cell>
          <cell r="D3969" t="str">
            <v>Industrial Processes - Storage and Transfer</v>
          </cell>
          <cell r="G3969" t="str">
            <v>Storage and Transport</v>
          </cell>
          <cell r="H3969" t="str">
            <v>Organic Chemical Transport</v>
          </cell>
          <cell r="I3969" t="str">
            <v>Marine Vessel</v>
          </cell>
          <cell r="J3969" t="str">
            <v>Decanol -Barge</v>
          </cell>
          <cell r="M3969">
            <v>40835</v>
          </cell>
          <cell r="N3969">
            <v>40982</v>
          </cell>
        </row>
        <row r="3970">
          <cell r="A3970" t="str">
            <v>2515020007</v>
          </cell>
          <cell r="B3970" t="str">
            <v>Nonpoint</v>
          </cell>
          <cell r="C3970" t="str">
            <v>Organic Chemical Transport /Barge /Hexanol</v>
          </cell>
          <cell r="D3970" t="str">
            <v>Industrial Processes - Storage and Transfer</v>
          </cell>
          <cell r="G3970" t="str">
            <v>Storage and Transport</v>
          </cell>
          <cell r="H3970" t="str">
            <v>Organic Chemical Transport</v>
          </cell>
          <cell r="I3970" t="str">
            <v>Marine Vessel</v>
          </cell>
          <cell r="J3970" t="str">
            <v>Hexanol -Barge</v>
          </cell>
          <cell r="M3970">
            <v>40835</v>
          </cell>
          <cell r="N3970">
            <v>40982</v>
          </cell>
        </row>
        <row r="3971">
          <cell r="A3971" t="str">
            <v>2515020008</v>
          </cell>
          <cell r="B3971" t="str">
            <v>Nonpoint</v>
          </cell>
          <cell r="C3971" t="str">
            <v>Organic Chemical Transport /Barge /2-Ethylhexanol</v>
          </cell>
          <cell r="D3971" t="str">
            <v>Industrial Processes - Storage and Transfer</v>
          </cell>
          <cell r="G3971" t="str">
            <v>Storage and Transport</v>
          </cell>
          <cell r="H3971" t="str">
            <v>Organic Chemical Transport</v>
          </cell>
          <cell r="I3971" t="str">
            <v>Marine Vessel</v>
          </cell>
          <cell r="J3971" t="str">
            <v>2-Ethylhexanol -Barge</v>
          </cell>
          <cell r="M3971">
            <v>40835</v>
          </cell>
          <cell r="N3971">
            <v>40982</v>
          </cell>
        </row>
        <row r="3972">
          <cell r="A3972" t="str">
            <v>2515020011</v>
          </cell>
          <cell r="B3972" t="str">
            <v>Nonpoint</v>
          </cell>
          <cell r="C3972" t="str">
            <v>Organic Chemical Transport /Barge /Acetic Acid</v>
          </cell>
          <cell r="D3972" t="str">
            <v>Industrial Processes - Storage and Transfer</v>
          </cell>
          <cell r="G3972" t="str">
            <v>Storage and Transport</v>
          </cell>
          <cell r="H3972" t="str">
            <v>Organic Chemical Transport</v>
          </cell>
          <cell r="I3972" t="str">
            <v>Marine Vessel</v>
          </cell>
          <cell r="J3972" t="str">
            <v>Acetic Acid-Barge</v>
          </cell>
          <cell r="M3972">
            <v>40835</v>
          </cell>
          <cell r="N3972">
            <v>40982</v>
          </cell>
        </row>
        <row r="3973">
          <cell r="A3973" t="str">
            <v>2515020012</v>
          </cell>
          <cell r="B3973" t="str">
            <v>Nonpoint</v>
          </cell>
          <cell r="C3973" t="str">
            <v>Organic Chemical Transport /Barge /Propionic Acid</v>
          </cell>
          <cell r="D3973" t="str">
            <v>Industrial Processes - Storage and Transfer</v>
          </cell>
          <cell r="G3973" t="str">
            <v>Storage and Transport</v>
          </cell>
          <cell r="H3973" t="str">
            <v>Organic Chemical Transport</v>
          </cell>
          <cell r="I3973" t="str">
            <v>Marine Vessel</v>
          </cell>
          <cell r="J3973" t="str">
            <v>Propionic Acid-Barge</v>
          </cell>
          <cell r="M3973">
            <v>40835</v>
          </cell>
          <cell r="N3973">
            <v>40982</v>
          </cell>
        </row>
        <row r="3974">
          <cell r="A3974" t="str">
            <v>2515020013</v>
          </cell>
          <cell r="B3974" t="str">
            <v>Nonpoint</v>
          </cell>
          <cell r="C3974" t="str">
            <v>Organic Chemical Transport /Barge /Butyric Acid</v>
          </cell>
          <cell r="D3974" t="str">
            <v>Industrial Processes - Storage and Transfer</v>
          </cell>
          <cell r="G3974" t="str">
            <v>Storage and Transport</v>
          </cell>
          <cell r="H3974" t="str">
            <v>Organic Chemical Transport</v>
          </cell>
          <cell r="I3974" t="str">
            <v>Marine Vessel</v>
          </cell>
          <cell r="J3974" t="str">
            <v>Butyric Acid-Barge</v>
          </cell>
          <cell r="M3974">
            <v>40835</v>
          </cell>
          <cell r="N3974">
            <v>40982</v>
          </cell>
        </row>
        <row r="3975">
          <cell r="A3975" t="str">
            <v>2515020014</v>
          </cell>
          <cell r="B3975" t="str">
            <v>Nonpoint</v>
          </cell>
          <cell r="C3975" t="str">
            <v>Organic Chemical Transport /Barge /Styrene</v>
          </cell>
          <cell r="D3975" t="str">
            <v>Industrial Processes - Storage and Transfer</v>
          </cell>
          <cell r="G3975" t="str">
            <v>Storage and Transport</v>
          </cell>
          <cell r="H3975" t="str">
            <v>Organic Chemical Transport</v>
          </cell>
          <cell r="I3975" t="str">
            <v>Marine Vessel</v>
          </cell>
          <cell r="J3975" t="str">
            <v>Styrene-Barge</v>
          </cell>
          <cell r="M3975">
            <v>40835</v>
          </cell>
          <cell r="N3975">
            <v>40982</v>
          </cell>
        </row>
        <row r="3976">
          <cell r="A3976" t="str">
            <v>2515020015</v>
          </cell>
          <cell r="B3976" t="str">
            <v>Nonpoint</v>
          </cell>
          <cell r="C3976" t="str">
            <v>Organic Chemical Transport /Barge /Cumene</v>
          </cell>
          <cell r="D3976" t="str">
            <v>Industrial Processes - Storage and Transfer</v>
          </cell>
          <cell r="G3976" t="str">
            <v>Storage and Transport</v>
          </cell>
          <cell r="H3976" t="str">
            <v>Organic Chemical Transport</v>
          </cell>
          <cell r="I3976" t="str">
            <v>Marine Vessel</v>
          </cell>
          <cell r="J3976" t="str">
            <v>Cumene-Barge</v>
          </cell>
          <cell r="M3976">
            <v>40835</v>
          </cell>
          <cell r="N3976">
            <v>40982</v>
          </cell>
        </row>
        <row r="3977">
          <cell r="A3977" t="str">
            <v>2515020016</v>
          </cell>
          <cell r="B3977" t="str">
            <v>Nonpoint</v>
          </cell>
          <cell r="C3977" t="str">
            <v>Organic Chemical Transport /Barge /MTBE</v>
          </cell>
          <cell r="D3977" t="str">
            <v>Industrial Processes - Storage and Transfer</v>
          </cell>
          <cell r="G3977" t="str">
            <v>Storage and Transport</v>
          </cell>
          <cell r="H3977" t="str">
            <v>Organic Chemical Transport</v>
          </cell>
          <cell r="I3977" t="str">
            <v>Marine Vessel</v>
          </cell>
          <cell r="J3977" t="str">
            <v>MTBE-Barge</v>
          </cell>
          <cell r="M3977">
            <v>40835</v>
          </cell>
          <cell r="N3977">
            <v>40982</v>
          </cell>
        </row>
        <row r="3978">
          <cell r="A3978" t="str">
            <v>2515020017</v>
          </cell>
          <cell r="B3978" t="str">
            <v>Nonpoint</v>
          </cell>
          <cell r="C3978" t="str">
            <v>Organic Chemical Transport /Barge /Butyl Acrylate</v>
          </cell>
          <cell r="D3978" t="str">
            <v>Industrial Processes - Storage and Transfer</v>
          </cell>
          <cell r="G3978" t="str">
            <v>Storage and Transport</v>
          </cell>
          <cell r="H3978" t="str">
            <v>Organic Chemical Transport</v>
          </cell>
          <cell r="I3978" t="str">
            <v>Marine Vessel</v>
          </cell>
          <cell r="J3978" t="str">
            <v>Butyl Acrylate-Barge</v>
          </cell>
          <cell r="M3978">
            <v>40835</v>
          </cell>
          <cell r="N3978">
            <v>40982</v>
          </cell>
        </row>
        <row r="3979">
          <cell r="A3979" t="str">
            <v>2515020018</v>
          </cell>
          <cell r="B3979" t="str">
            <v>Nonpoint</v>
          </cell>
          <cell r="C3979" t="str">
            <v>Organic Chemical Transport /Barge /Vinyl Acetate</v>
          </cell>
          <cell r="D3979" t="str">
            <v>Industrial Processes - Storage and Transfer</v>
          </cell>
          <cell r="G3979" t="str">
            <v>Storage and Transport</v>
          </cell>
          <cell r="H3979" t="str">
            <v>Organic Chemical Transport</v>
          </cell>
          <cell r="I3979" t="str">
            <v>Marine Vessel</v>
          </cell>
          <cell r="J3979" t="str">
            <v>Vinyl Acetate-Barge</v>
          </cell>
          <cell r="M3979">
            <v>40835</v>
          </cell>
          <cell r="N3979">
            <v>40982</v>
          </cell>
        </row>
        <row r="3980">
          <cell r="A3980" t="str">
            <v>2515020019</v>
          </cell>
          <cell r="B3980" t="str">
            <v>Nonpoint</v>
          </cell>
          <cell r="C3980" t="str">
            <v>Organic Chemical Transport /Barge /Propyl Acetate</v>
          </cell>
          <cell r="D3980" t="str">
            <v>Industrial Processes - Storage and Transfer</v>
          </cell>
          <cell r="G3980" t="str">
            <v>Storage and Transport</v>
          </cell>
          <cell r="H3980" t="str">
            <v>Organic Chemical Transport</v>
          </cell>
          <cell r="I3980" t="str">
            <v>Marine Vessel</v>
          </cell>
          <cell r="J3980" t="str">
            <v>Propyl Acetate-Barge</v>
          </cell>
          <cell r="M3980">
            <v>40835</v>
          </cell>
          <cell r="N3980">
            <v>40982</v>
          </cell>
        </row>
        <row r="3981">
          <cell r="A3981" t="str">
            <v>2515020030</v>
          </cell>
          <cell r="B3981" t="str">
            <v>Nonpoint</v>
          </cell>
          <cell r="C3981" t="str">
            <v>Organic Chemical Transport /Marine Vessel /Acetone</v>
          </cell>
          <cell r="D3981" t="str">
            <v>Industrial Processes - Storage and Transfer</v>
          </cell>
          <cell r="G3981" t="str">
            <v>Storage and Transport</v>
          </cell>
          <cell r="H3981" t="str">
            <v>Organic Chemical Transport</v>
          </cell>
          <cell r="I3981" t="str">
            <v>Marine Vessel</v>
          </cell>
          <cell r="J3981" t="str">
            <v>Acetone</v>
          </cell>
          <cell r="N3981">
            <v>40982</v>
          </cell>
        </row>
        <row r="3982">
          <cell r="A3982" t="str">
            <v>2515020060</v>
          </cell>
          <cell r="B3982" t="str">
            <v>Nonpoint</v>
          </cell>
          <cell r="C3982" t="str">
            <v>Organic Chemical Transport /Marine Vessel /Butyl Alcohols: All Types</v>
          </cell>
          <cell r="D3982" t="str">
            <v>Industrial Processes - Storage and Transfer</v>
          </cell>
          <cell r="G3982" t="str">
            <v>Storage and Transport</v>
          </cell>
          <cell r="H3982" t="str">
            <v>Organic Chemical Transport</v>
          </cell>
          <cell r="I3982" t="str">
            <v>Marine Vessel</v>
          </cell>
          <cell r="J3982" t="str">
            <v>Butyl Alcohols: All Types</v>
          </cell>
          <cell r="N3982">
            <v>40982</v>
          </cell>
        </row>
        <row r="3983">
          <cell r="A3983" t="str">
            <v>2515020065</v>
          </cell>
          <cell r="B3983" t="str">
            <v>Nonpoint</v>
          </cell>
          <cell r="C3983" t="str">
            <v>Organic Chemical Transport /Marine Vessel /n-Butyl Alcohol</v>
          </cell>
          <cell r="D3983" t="str">
            <v>Industrial Processes - Storage and Transfer</v>
          </cell>
          <cell r="G3983" t="str">
            <v>Storage and Transport</v>
          </cell>
          <cell r="H3983" t="str">
            <v>Organic Chemical Transport</v>
          </cell>
          <cell r="I3983" t="str">
            <v>Marine Vessel</v>
          </cell>
          <cell r="J3983" t="str">
            <v>n-Butyl Alcohol</v>
          </cell>
          <cell r="N3983">
            <v>40982</v>
          </cell>
        </row>
        <row r="3984">
          <cell r="A3984" t="str">
            <v>2515020070</v>
          </cell>
          <cell r="B3984" t="str">
            <v>Nonpoint</v>
          </cell>
          <cell r="C3984" t="str">
            <v>Organic Chemical Transport /Marine Vessel /Isobutyl Alcohol</v>
          </cell>
          <cell r="D3984" t="str">
            <v>Industrial Processes - Storage and Transfer</v>
          </cell>
          <cell r="G3984" t="str">
            <v>Storage and Transport</v>
          </cell>
          <cell r="H3984" t="str">
            <v>Organic Chemical Transport</v>
          </cell>
          <cell r="I3984" t="str">
            <v>Marine Vessel</v>
          </cell>
          <cell r="J3984" t="str">
            <v>Isobutyl Alcohol</v>
          </cell>
          <cell r="N3984">
            <v>40982</v>
          </cell>
        </row>
        <row r="3985">
          <cell r="A3985" t="str">
            <v>2515020100</v>
          </cell>
          <cell r="B3985" t="str">
            <v>Nonpoint</v>
          </cell>
          <cell r="C3985" t="str">
            <v>Organic Chemical Transport /Marine Vessel /Cyclohexanone</v>
          </cell>
          <cell r="D3985" t="str">
            <v>Industrial Processes - Storage and Transfer</v>
          </cell>
          <cell r="G3985" t="str">
            <v>Storage and Transport</v>
          </cell>
          <cell r="H3985" t="str">
            <v>Organic Chemical Transport</v>
          </cell>
          <cell r="I3985" t="str">
            <v>Marine Vessel</v>
          </cell>
          <cell r="J3985" t="str">
            <v>Cyclohexanone</v>
          </cell>
          <cell r="N3985">
            <v>40982</v>
          </cell>
        </row>
        <row r="3986">
          <cell r="A3986" t="str">
            <v>2515020165</v>
          </cell>
          <cell r="B3986" t="str">
            <v>Nonpoint</v>
          </cell>
          <cell r="C3986" t="str">
            <v>Organic Chemical Transport /Marine Vessel /Ethanol</v>
          </cell>
          <cell r="D3986" t="str">
            <v>Industrial Processes - Storage and Transfer</v>
          </cell>
          <cell r="G3986" t="str">
            <v>Storage and Transport</v>
          </cell>
          <cell r="H3986" t="str">
            <v>Organic Chemical Transport</v>
          </cell>
          <cell r="I3986" t="str">
            <v>Marine Vessel</v>
          </cell>
          <cell r="J3986" t="str">
            <v>Ethanol</v>
          </cell>
          <cell r="N3986">
            <v>40982</v>
          </cell>
        </row>
        <row r="3987">
          <cell r="A3987" t="str">
            <v>2515020185</v>
          </cell>
          <cell r="B3987" t="str">
            <v>Nonpoint</v>
          </cell>
          <cell r="C3987" t="str">
            <v>Organic Chemical Transport /Marine Vessel /Ethylbenzene</v>
          </cell>
          <cell r="D3987" t="str">
            <v>Industrial Processes - Storage and Transfer</v>
          </cell>
          <cell r="G3987" t="str">
            <v>Storage and Transport</v>
          </cell>
          <cell r="H3987" t="str">
            <v>Organic Chemical Transport</v>
          </cell>
          <cell r="I3987" t="str">
            <v>Marine Vessel</v>
          </cell>
          <cell r="J3987" t="str">
            <v>Ethylbenzene</v>
          </cell>
          <cell r="N3987">
            <v>40982</v>
          </cell>
        </row>
        <row r="3988">
          <cell r="A3988" t="str">
            <v>2515020195</v>
          </cell>
          <cell r="B3988" t="str">
            <v>Nonpoint</v>
          </cell>
          <cell r="C3988" t="str">
            <v>Organic Chemical Transport /Marine Vessel /Ethylene Glycol</v>
          </cell>
          <cell r="D3988" t="str">
            <v>Industrial Processes - Storage and Transfer</v>
          </cell>
          <cell r="G3988" t="str">
            <v>Storage and Transport</v>
          </cell>
          <cell r="H3988" t="str">
            <v>Organic Chemical Transport</v>
          </cell>
          <cell r="I3988" t="str">
            <v>Marine Vessel</v>
          </cell>
          <cell r="J3988" t="str">
            <v>Ethylene Glycol</v>
          </cell>
          <cell r="N3988">
            <v>40982</v>
          </cell>
        </row>
        <row r="3989">
          <cell r="A3989" t="str">
            <v>2515020220</v>
          </cell>
          <cell r="B3989" t="str">
            <v>Nonpoint</v>
          </cell>
          <cell r="C3989" t="str">
            <v>Organic Chemical Transport /Marine Vessel /Formalin</v>
          </cell>
          <cell r="D3989" t="str">
            <v>Industrial Processes - Storage and Transfer</v>
          </cell>
          <cell r="G3989" t="str">
            <v>Storage and Transport</v>
          </cell>
          <cell r="H3989" t="str">
            <v>Organic Chemical Transport</v>
          </cell>
          <cell r="I3989" t="str">
            <v>Marine Vessel</v>
          </cell>
          <cell r="J3989" t="str">
            <v>Formalin</v>
          </cell>
          <cell r="N3989">
            <v>40982</v>
          </cell>
        </row>
        <row r="3990">
          <cell r="A3990" t="str">
            <v>2515020235</v>
          </cell>
          <cell r="B3990" t="str">
            <v>Nonpoint</v>
          </cell>
          <cell r="C3990" t="str">
            <v>Organic Chemical Transport /Marine Vessel /Glycol Ethers: All Types</v>
          </cell>
          <cell r="D3990" t="str">
            <v>Industrial Processes - Storage and Transfer</v>
          </cell>
          <cell r="G3990" t="str">
            <v>Storage and Transport</v>
          </cell>
          <cell r="H3990" t="str">
            <v>Organic Chemical Transport</v>
          </cell>
          <cell r="I3990" t="str">
            <v>Marine Vessel</v>
          </cell>
          <cell r="J3990" t="str">
            <v>Glycol Ethers: All Types</v>
          </cell>
          <cell r="N3990">
            <v>40982</v>
          </cell>
        </row>
        <row r="3991">
          <cell r="A3991" t="str">
            <v>2515020240</v>
          </cell>
          <cell r="B3991" t="str">
            <v>Nonpoint</v>
          </cell>
          <cell r="C3991" t="str">
            <v>Organic Chemical Transport /Marine Vessel /Gum Turpentine</v>
          </cell>
          <cell r="D3991" t="str">
            <v>Industrial Processes - Storage and Transfer</v>
          </cell>
          <cell r="G3991" t="str">
            <v>Storage and Transport</v>
          </cell>
          <cell r="H3991" t="str">
            <v>Organic Chemical Transport</v>
          </cell>
          <cell r="I3991" t="str">
            <v>Marine Vessel</v>
          </cell>
          <cell r="J3991" t="str">
            <v>Gum Turpentine</v>
          </cell>
          <cell r="N3991">
            <v>40982</v>
          </cell>
        </row>
        <row r="3992">
          <cell r="A3992" t="str">
            <v>2515020250</v>
          </cell>
          <cell r="B3992" t="str">
            <v>Nonpoint</v>
          </cell>
          <cell r="C3992" t="str">
            <v>Organic Chemical Transport /Marine Vessel /Isopropanol</v>
          </cell>
          <cell r="D3992" t="str">
            <v>Industrial Processes - Storage and Transfer</v>
          </cell>
          <cell r="G3992" t="str">
            <v>Storage and Transport</v>
          </cell>
          <cell r="H3992" t="str">
            <v>Organic Chemical Transport</v>
          </cell>
          <cell r="I3992" t="str">
            <v>Marine Vessel</v>
          </cell>
          <cell r="J3992" t="str">
            <v>Isopropanol</v>
          </cell>
          <cell r="N3992">
            <v>40982</v>
          </cell>
        </row>
        <row r="3993">
          <cell r="A3993" t="str">
            <v>2515020260</v>
          </cell>
          <cell r="B3993" t="str">
            <v>Nonpoint</v>
          </cell>
          <cell r="C3993" t="str">
            <v>Organic Chemical Transport /Marine Vessel /Methanol</v>
          </cell>
          <cell r="D3993" t="str">
            <v>Industrial Processes - Storage and Transfer</v>
          </cell>
          <cell r="G3993" t="str">
            <v>Storage and Transport</v>
          </cell>
          <cell r="H3993" t="str">
            <v>Organic Chemical Transport</v>
          </cell>
          <cell r="I3993" t="str">
            <v>Marine Vessel</v>
          </cell>
          <cell r="J3993" t="str">
            <v>Methanol</v>
          </cell>
          <cell r="N3993">
            <v>40982</v>
          </cell>
        </row>
        <row r="3994">
          <cell r="A3994" t="str">
            <v>2515020265</v>
          </cell>
          <cell r="B3994" t="str">
            <v>Nonpoint</v>
          </cell>
          <cell r="C3994" t="str">
            <v>Organic Chemical Transport /Marine Vessel /Methyl Chloride</v>
          </cell>
          <cell r="D3994" t="str">
            <v>Industrial Processes - Storage and Transfer</v>
          </cell>
          <cell r="G3994" t="str">
            <v>Storage and Transport</v>
          </cell>
          <cell r="H3994" t="str">
            <v>Organic Chemical Transport</v>
          </cell>
          <cell r="I3994" t="str">
            <v>Marine Vessel</v>
          </cell>
          <cell r="J3994" t="str">
            <v>Methyl Chloride</v>
          </cell>
          <cell r="N3994">
            <v>40982</v>
          </cell>
        </row>
        <row r="3995">
          <cell r="A3995" t="str">
            <v>2515020270</v>
          </cell>
          <cell r="B3995" t="str">
            <v>Nonpoint</v>
          </cell>
          <cell r="C3995" t="str">
            <v>Organic Chemical Transport /Marine Vessel /Methyl Chloroform</v>
          </cell>
          <cell r="D3995" t="str">
            <v>Industrial Processes - Storage and Transfer</v>
          </cell>
          <cell r="G3995" t="str">
            <v>Storage and Transport</v>
          </cell>
          <cell r="H3995" t="str">
            <v>Organic Chemical Transport</v>
          </cell>
          <cell r="I3995" t="str">
            <v>Marine Vessel</v>
          </cell>
          <cell r="J3995" t="str">
            <v>Methyl Chloroform</v>
          </cell>
          <cell r="N3995">
            <v>40982</v>
          </cell>
        </row>
        <row r="3996">
          <cell r="A3996" t="str">
            <v>2515020275</v>
          </cell>
          <cell r="B3996" t="str">
            <v>Nonpoint</v>
          </cell>
          <cell r="C3996" t="str">
            <v>Organic Chemical Transport /Marine Vessel /Methyl Ethyl Ketone</v>
          </cell>
          <cell r="D3996" t="str">
            <v>Industrial Processes - Storage and Transfer</v>
          </cell>
          <cell r="G3996" t="str">
            <v>Storage and Transport</v>
          </cell>
          <cell r="H3996" t="str">
            <v>Organic Chemical Transport</v>
          </cell>
          <cell r="I3996" t="str">
            <v>Marine Vessel</v>
          </cell>
          <cell r="J3996" t="str">
            <v>Methyl Ethyl Ketone</v>
          </cell>
          <cell r="N3996">
            <v>40982</v>
          </cell>
        </row>
        <row r="3997">
          <cell r="A3997" t="str">
            <v>2515020285</v>
          </cell>
          <cell r="B3997" t="str">
            <v>Nonpoint</v>
          </cell>
          <cell r="C3997" t="str">
            <v>Organic Chemical Transport /Marine Vessel /Methyl Isobutyl Ketone</v>
          </cell>
          <cell r="D3997" t="str">
            <v>Industrial Processes - Storage and Transfer</v>
          </cell>
          <cell r="G3997" t="str">
            <v>Storage and Transport</v>
          </cell>
          <cell r="H3997" t="str">
            <v>Organic Chemical Transport</v>
          </cell>
          <cell r="I3997" t="str">
            <v>Marine Vessel</v>
          </cell>
          <cell r="J3997" t="str">
            <v>Methyl Isobutyl Ketone</v>
          </cell>
          <cell r="N3997">
            <v>40982</v>
          </cell>
        </row>
        <row r="3998">
          <cell r="A3998" t="str">
            <v>2515020295</v>
          </cell>
          <cell r="B3998" t="str">
            <v>Nonpoint</v>
          </cell>
          <cell r="C3998" t="str">
            <v>Organic Chemical Transport /Marine Vessel /Methylene Chloride</v>
          </cell>
          <cell r="D3998" t="str">
            <v>Industrial Processes - Storage and Transfer</v>
          </cell>
          <cell r="G3998" t="str">
            <v>Storage and Transport</v>
          </cell>
          <cell r="H3998" t="str">
            <v>Organic Chemical Transport</v>
          </cell>
          <cell r="I3998" t="str">
            <v>Marine Vessel</v>
          </cell>
          <cell r="J3998" t="str">
            <v>Methylene Chloride</v>
          </cell>
          <cell r="N3998">
            <v>40982</v>
          </cell>
        </row>
        <row r="3999">
          <cell r="A3999" t="str">
            <v>2515020310</v>
          </cell>
          <cell r="B3999" t="str">
            <v>Nonpoint</v>
          </cell>
          <cell r="C3999" t="str">
            <v>Organic Chemical Transport /Marine Vessel /n-Propanol</v>
          </cell>
          <cell r="D3999" t="str">
            <v>Industrial Processes - Storage and Transfer</v>
          </cell>
          <cell r="G3999" t="str">
            <v>Storage and Transport</v>
          </cell>
          <cell r="H3999" t="str">
            <v>Organic Chemical Transport</v>
          </cell>
          <cell r="I3999" t="str">
            <v>Marine Vessel</v>
          </cell>
          <cell r="J3999" t="str">
            <v>n-Propanol</v>
          </cell>
          <cell r="N3999">
            <v>40982</v>
          </cell>
        </row>
        <row r="4000">
          <cell r="A4000" t="str">
            <v>2515020320</v>
          </cell>
          <cell r="B4000" t="str">
            <v>Nonpoint</v>
          </cell>
          <cell r="C4000" t="str">
            <v>Organic Chemical Transport /Marine Vessel /Nitrobenzene</v>
          </cell>
          <cell r="D4000" t="str">
            <v>Industrial Processes - Storage and Transfer</v>
          </cell>
          <cell r="G4000" t="str">
            <v>Storage and Transport</v>
          </cell>
          <cell r="H4000" t="str">
            <v>Organic Chemical Transport</v>
          </cell>
          <cell r="I4000" t="str">
            <v>Marine Vessel</v>
          </cell>
          <cell r="J4000" t="str">
            <v>Nitrobenzene</v>
          </cell>
          <cell r="N4000">
            <v>40982</v>
          </cell>
        </row>
        <row r="4001">
          <cell r="A4001" t="str">
            <v>2515020345</v>
          </cell>
          <cell r="B4001" t="str">
            <v>Nonpoint</v>
          </cell>
          <cell r="C4001" t="str">
            <v>Organic Chemical Transport /Marine Vessel /Perchloroethylene</v>
          </cell>
          <cell r="D4001" t="str">
            <v>Industrial Processes - Storage and Transfer</v>
          </cell>
          <cell r="G4001" t="str">
            <v>Storage and Transport</v>
          </cell>
          <cell r="H4001" t="str">
            <v>Organic Chemical Transport</v>
          </cell>
          <cell r="I4001" t="str">
            <v>Marine Vessel</v>
          </cell>
          <cell r="J4001" t="str">
            <v>Perchloroethylene</v>
          </cell>
          <cell r="N4001">
            <v>40982</v>
          </cell>
        </row>
        <row r="4002">
          <cell r="A4002" t="str">
            <v>2515020350</v>
          </cell>
          <cell r="B4002" t="str">
            <v>Nonpoint</v>
          </cell>
          <cell r="C4002" t="str">
            <v>Organic Chemical Transport /Marine Vessel /Propylene Glycol</v>
          </cell>
          <cell r="D4002" t="str">
            <v>Industrial Processes - Storage and Transfer</v>
          </cell>
          <cell r="G4002" t="str">
            <v>Storage and Transport</v>
          </cell>
          <cell r="H4002" t="str">
            <v>Organic Chemical Transport</v>
          </cell>
          <cell r="I4002" t="str">
            <v>Marine Vessel</v>
          </cell>
          <cell r="J4002" t="str">
            <v>Propylene Glycol</v>
          </cell>
          <cell r="N4002">
            <v>40982</v>
          </cell>
        </row>
        <row r="4003">
          <cell r="A4003" t="str">
            <v>2515020370</v>
          </cell>
          <cell r="B4003" t="str">
            <v>Nonpoint</v>
          </cell>
          <cell r="C4003" t="str">
            <v>Organic Chemical Transport /Marine Vessel /Special Naphthas</v>
          </cell>
          <cell r="D4003" t="str">
            <v>Industrial Processes - Storage and Transfer</v>
          </cell>
          <cell r="G4003" t="str">
            <v>Storage and Transport</v>
          </cell>
          <cell r="H4003" t="str">
            <v>Organic Chemical Transport</v>
          </cell>
          <cell r="I4003" t="str">
            <v>Marine Vessel</v>
          </cell>
          <cell r="J4003" t="str">
            <v>Special Naphthas</v>
          </cell>
          <cell r="N4003">
            <v>40982</v>
          </cell>
        </row>
        <row r="4004">
          <cell r="A4004" t="str">
            <v>2515020372</v>
          </cell>
          <cell r="B4004" t="str">
            <v>Nonpoint</v>
          </cell>
          <cell r="C4004" t="str">
            <v>Organic Chemical Transport /Barge /Solvents</v>
          </cell>
          <cell r="D4004" t="str">
            <v>Industrial Processes - Storage and Transfer</v>
          </cell>
          <cell r="G4004" t="str">
            <v>Storage and Transport</v>
          </cell>
          <cell r="H4004" t="str">
            <v>Organic Chemical Transport</v>
          </cell>
          <cell r="I4004" t="str">
            <v>Marine Vessel</v>
          </cell>
          <cell r="J4004" t="str">
            <v>Solvents-Barge</v>
          </cell>
          <cell r="M4004">
            <v>40835</v>
          </cell>
          <cell r="N4004">
            <v>40982</v>
          </cell>
        </row>
        <row r="4005">
          <cell r="A4005" t="str">
            <v>2515020380</v>
          </cell>
          <cell r="B4005" t="str">
            <v>Nonpoint</v>
          </cell>
          <cell r="C4005" t="str">
            <v>Organic Chemical Transport /Marine Vessel /Toluene</v>
          </cell>
          <cell r="D4005" t="str">
            <v>Industrial Processes - Storage and Transfer</v>
          </cell>
          <cell r="G4005" t="str">
            <v>Storage and Transport</v>
          </cell>
          <cell r="H4005" t="str">
            <v>Organic Chemical Transport</v>
          </cell>
          <cell r="I4005" t="str">
            <v>Marine Vessel</v>
          </cell>
          <cell r="J4005" t="str">
            <v>Toluene</v>
          </cell>
          <cell r="N4005">
            <v>40982</v>
          </cell>
        </row>
        <row r="4006">
          <cell r="A4006" t="str">
            <v>2515020382</v>
          </cell>
          <cell r="B4006" t="str">
            <v>Nonpoint</v>
          </cell>
          <cell r="C4006" t="str">
            <v>Organic Chemical Transport /Barge /Benzene</v>
          </cell>
          <cell r="D4006" t="str">
            <v>Industrial Processes - Storage and Transfer</v>
          </cell>
          <cell r="G4006" t="str">
            <v>Storage and Transport</v>
          </cell>
          <cell r="H4006" t="str">
            <v>Organic Chemical Transport</v>
          </cell>
          <cell r="I4006" t="str">
            <v>Marine Vessel</v>
          </cell>
          <cell r="J4006" t="str">
            <v>Benzene-Barge</v>
          </cell>
          <cell r="M4006">
            <v>40835</v>
          </cell>
          <cell r="N4006">
            <v>40982</v>
          </cell>
        </row>
        <row r="4007">
          <cell r="A4007" t="str">
            <v>2515020385</v>
          </cell>
          <cell r="B4007" t="str">
            <v>Nonpoint</v>
          </cell>
          <cell r="C4007" t="str">
            <v>Organic Chemical Transport /Marine Vessel /Trichloroethylene</v>
          </cell>
          <cell r="D4007" t="str">
            <v>Industrial Processes - Storage and Transfer</v>
          </cell>
          <cell r="G4007" t="str">
            <v>Storage and Transport</v>
          </cell>
          <cell r="H4007" t="str">
            <v>Organic Chemical Transport</v>
          </cell>
          <cell r="I4007" t="str">
            <v>Marine Vessel</v>
          </cell>
          <cell r="J4007" t="str">
            <v>Trichloroethylene</v>
          </cell>
          <cell r="N4007">
            <v>40982</v>
          </cell>
        </row>
        <row r="4008">
          <cell r="A4008" t="str">
            <v>2515020405</v>
          </cell>
          <cell r="B4008" t="str">
            <v>Nonpoint</v>
          </cell>
          <cell r="C4008" t="str">
            <v>Organic Chemical Transport /Marine Vessel /Xylenes (Mixed)</v>
          </cell>
          <cell r="D4008" t="str">
            <v>Industrial Processes - Storage and Transfer</v>
          </cell>
          <cell r="G4008" t="str">
            <v>Storage and Transport</v>
          </cell>
          <cell r="H4008" t="str">
            <v>Organic Chemical Transport</v>
          </cell>
          <cell r="I4008" t="str">
            <v>Marine Vessel</v>
          </cell>
          <cell r="J4008" t="str">
            <v>Xylenes (Mixed)</v>
          </cell>
          <cell r="N4008">
            <v>40982</v>
          </cell>
        </row>
        <row r="4009">
          <cell r="A4009" t="str">
            <v>2515020900</v>
          </cell>
          <cell r="B4009" t="str">
            <v>Nonpoint</v>
          </cell>
          <cell r="C4009" t="str">
            <v>Organic Chemical Transport /Marine Vessel /Tank Cleaning</v>
          </cell>
          <cell r="D4009" t="str">
            <v>Industrial Processes - Storage and Transfer</v>
          </cell>
          <cell r="G4009" t="str">
            <v>Storage and Transport</v>
          </cell>
          <cell r="H4009" t="str">
            <v>Organic Chemical Transport</v>
          </cell>
          <cell r="I4009" t="str">
            <v>Marine Vessel</v>
          </cell>
          <cell r="J4009" t="str">
            <v>Tank Cleaning</v>
          </cell>
          <cell r="N4009">
            <v>40982</v>
          </cell>
        </row>
        <row r="4010">
          <cell r="A4010" t="str">
            <v>2515030000</v>
          </cell>
          <cell r="B4010" t="str">
            <v>Nonpoint</v>
          </cell>
          <cell r="C4010" t="str">
            <v>Organic Chemical Transport /Truck /Total: All Products</v>
          </cell>
          <cell r="D4010" t="str">
            <v>Industrial Processes - Storage and Transfer</v>
          </cell>
          <cell r="G4010" t="str">
            <v>Storage and Transport</v>
          </cell>
          <cell r="H4010" t="str">
            <v>Organic Chemical Transport</v>
          </cell>
          <cell r="I4010" t="str">
            <v>Truck</v>
          </cell>
          <cell r="J4010" t="str">
            <v>Total: All Products</v>
          </cell>
          <cell r="N4010">
            <v>40982</v>
          </cell>
        </row>
        <row r="4011">
          <cell r="A4011" t="str">
            <v>2515030030</v>
          </cell>
          <cell r="B4011" t="str">
            <v>Nonpoint</v>
          </cell>
          <cell r="C4011" t="str">
            <v>Organic Chemical Transport /Truck /Acetone</v>
          </cell>
          <cell r="D4011" t="str">
            <v>Industrial Processes - Storage and Transfer</v>
          </cell>
          <cell r="G4011" t="str">
            <v>Storage and Transport</v>
          </cell>
          <cell r="H4011" t="str">
            <v>Organic Chemical Transport</v>
          </cell>
          <cell r="I4011" t="str">
            <v>Truck</v>
          </cell>
          <cell r="J4011" t="str">
            <v>Acetone</v>
          </cell>
          <cell r="N4011">
            <v>40982</v>
          </cell>
        </row>
        <row r="4012">
          <cell r="A4012" t="str">
            <v>2515030060</v>
          </cell>
          <cell r="B4012" t="str">
            <v>Nonpoint</v>
          </cell>
          <cell r="C4012" t="str">
            <v>Organic Chemical Transport /Truck /Butyl Alcohols: All Types</v>
          </cell>
          <cell r="D4012" t="str">
            <v>Industrial Processes - Storage and Transfer</v>
          </cell>
          <cell r="G4012" t="str">
            <v>Storage and Transport</v>
          </cell>
          <cell r="H4012" t="str">
            <v>Organic Chemical Transport</v>
          </cell>
          <cell r="I4012" t="str">
            <v>Truck</v>
          </cell>
          <cell r="J4012" t="str">
            <v>Butyl Alcohols: All Types</v>
          </cell>
          <cell r="N4012">
            <v>40982</v>
          </cell>
        </row>
        <row r="4013">
          <cell r="A4013" t="str">
            <v>2515030065</v>
          </cell>
          <cell r="B4013" t="str">
            <v>Nonpoint</v>
          </cell>
          <cell r="C4013" t="str">
            <v>Organic Chemical Transport /Truck /n-Butyl Alcohol</v>
          </cell>
          <cell r="D4013" t="str">
            <v>Industrial Processes - Storage and Transfer</v>
          </cell>
          <cell r="G4013" t="str">
            <v>Storage and Transport</v>
          </cell>
          <cell r="H4013" t="str">
            <v>Organic Chemical Transport</v>
          </cell>
          <cell r="I4013" t="str">
            <v>Truck</v>
          </cell>
          <cell r="J4013" t="str">
            <v>n-Butyl Alcohol</v>
          </cell>
          <cell r="N4013">
            <v>40982</v>
          </cell>
        </row>
        <row r="4014">
          <cell r="A4014" t="str">
            <v>2515030070</v>
          </cell>
          <cell r="B4014" t="str">
            <v>Nonpoint</v>
          </cell>
          <cell r="C4014" t="str">
            <v>Organic Chemical Transport /Truck /Isobutyl Alcohol</v>
          </cell>
          <cell r="D4014" t="str">
            <v>Industrial Processes - Storage and Transfer</v>
          </cell>
          <cell r="G4014" t="str">
            <v>Storage and Transport</v>
          </cell>
          <cell r="H4014" t="str">
            <v>Organic Chemical Transport</v>
          </cell>
          <cell r="I4014" t="str">
            <v>Truck</v>
          </cell>
          <cell r="J4014" t="str">
            <v>Isobutyl Alcohol</v>
          </cell>
          <cell r="N4014">
            <v>40982</v>
          </cell>
        </row>
        <row r="4015">
          <cell r="A4015" t="str">
            <v>2515030100</v>
          </cell>
          <cell r="B4015" t="str">
            <v>Nonpoint</v>
          </cell>
          <cell r="C4015" t="str">
            <v>Organic Chemical Transport /Truck /Cyclohexanone</v>
          </cell>
          <cell r="D4015" t="str">
            <v>Industrial Processes - Storage and Transfer</v>
          </cell>
          <cell r="G4015" t="str">
            <v>Storage and Transport</v>
          </cell>
          <cell r="H4015" t="str">
            <v>Organic Chemical Transport</v>
          </cell>
          <cell r="I4015" t="str">
            <v>Truck</v>
          </cell>
          <cell r="J4015" t="str">
            <v>Cyclohexanone</v>
          </cell>
          <cell r="N4015">
            <v>40982</v>
          </cell>
        </row>
        <row r="4016">
          <cell r="A4016" t="str">
            <v>2515030165</v>
          </cell>
          <cell r="B4016" t="str">
            <v>Nonpoint</v>
          </cell>
          <cell r="C4016" t="str">
            <v>Organic Chemical Transport /Truck /Ethanol</v>
          </cell>
          <cell r="D4016" t="str">
            <v>Industrial Processes - Storage and Transfer</v>
          </cell>
          <cell r="G4016" t="str">
            <v>Storage and Transport</v>
          </cell>
          <cell r="H4016" t="str">
            <v>Organic Chemical Transport</v>
          </cell>
          <cell r="I4016" t="str">
            <v>Truck</v>
          </cell>
          <cell r="J4016" t="str">
            <v>Ethanol</v>
          </cell>
          <cell r="N4016">
            <v>40982</v>
          </cell>
        </row>
        <row r="4017">
          <cell r="A4017" t="str">
            <v>2515030185</v>
          </cell>
          <cell r="B4017" t="str">
            <v>Nonpoint</v>
          </cell>
          <cell r="C4017" t="str">
            <v>Organic Chemical Transport /Truck /Ethylbenzene</v>
          </cell>
          <cell r="D4017" t="str">
            <v>Industrial Processes - Storage and Transfer</v>
          </cell>
          <cell r="G4017" t="str">
            <v>Storage and Transport</v>
          </cell>
          <cell r="H4017" t="str">
            <v>Organic Chemical Transport</v>
          </cell>
          <cell r="I4017" t="str">
            <v>Truck</v>
          </cell>
          <cell r="J4017" t="str">
            <v>Ethylbenzene</v>
          </cell>
          <cell r="N4017">
            <v>40982</v>
          </cell>
        </row>
        <row r="4018">
          <cell r="A4018" t="str">
            <v>2515030195</v>
          </cell>
          <cell r="B4018" t="str">
            <v>Nonpoint</v>
          </cell>
          <cell r="C4018" t="str">
            <v>Organic Chemical Transport /Truck /Ethylene Glycol</v>
          </cell>
          <cell r="D4018" t="str">
            <v>Industrial Processes - Storage and Transfer</v>
          </cell>
          <cell r="G4018" t="str">
            <v>Storage and Transport</v>
          </cell>
          <cell r="H4018" t="str">
            <v>Organic Chemical Transport</v>
          </cell>
          <cell r="I4018" t="str">
            <v>Truck</v>
          </cell>
          <cell r="J4018" t="str">
            <v>Ethylene Glycol</v>
          </cell>
          <cell r="N4018">
            <v>40982</v>
          </cell>
        </row>
        <row r="4019">
          <cell r="A4019" t="str">
            <v>2515030220</v>
          </cell>
          <cell r="B4019" t="str">
            <v>Nonpoint</v>
          </cell>
          <cell r="C4019" t="str">
            <v>Organic Chemical Transport /Truck /Formalin</v>
          </cell>
          <cell r="D4019" t="str">
            <v>Industrial Processes - Storage and Transfer</v>
          </cell>
          <cell r="G4019" t="str">
            <v>Storage and Transport</v>
          </cell>
          <cell r="H4019" t="str">
            <v>Organic Chemical Transport</v>
          </cell>
          <cell r="I4019" t="str">
            <v>Truck</v>
          </cell>
          <cell r="J4019" t="str">
            <v>Formalin</v>
          </cell>
          <cell r="N4019">
            <v>40982</v>
          </cell>
        </row>
        <row r="4020">
          <cell r="A4020" t="str">
            <v>2515030235</v>
          </cell>
          <cell r="B4020" t="str">
            <v>Nonpoint</v>
          </cell>
          <cell r="C4020" t="str">
            <v>Organic Chemical Transport /Truck /Glycol Ethers: All Types</v>
          </cell>
          <cell r="D4020" t="str">
            <v>Industrial Processes - Storage and Transfer</v>
          </cell>
          <cell r="G4020" t="str">
            <v>Storage and Transport</v>
          </cell>
          <cell r="H4020" t="str">
            <v>Organic Chemical Transport</v>
          </cell>
          <cell r="I4020" t="str">
            <v>Truck</v>
          </cell>
          <cell r="J4020" t="str">
            <v>Glycol Ethers: All Types</v>
          </cell>
          <cell r="N4020">
            <v>40982</v>
          </cell>
        </row>
        <row r="4021">
          <cell r="A4021" t="str">
            <v>2515030240</v>
          </cell>
          <cell r="B4021" t="str">
            <v>Nonpoint</v>
          </cell>
          <cell r="C4021" t="str">
            <v>Organic Chemical Transport /Truck /Gum Turpentine</v>
          </cell>
          <cell r="D4021" t="str">
            <v>Industrial Processes - Storage and Transfer</v>
          </cell>
          <cell r="G4021" t="str">
            <v>Storage and Transport</v>
          </cell>
          <cell r="H4021" t="str">
            <v>Organic Chemical Transport</v>
          </cell>
          <cell r="I4021" t="str">
            <v>Truck</v>
          </cell>
          <cell r="J4021" t="str">
            <v>Gum Turpentine</v>
          </cell>
          <cell r="N4021">
            <v>40982</v>
          </cell>
        </row>
        <row r="4022">
          <cell r="A4022" t="str">
            <v>2515030250</v>
          </cell>
          <cell r="B4022" t="str">
            <v>Nonpoint</v>
          </cell>
          <cell r="C4022" t="str">
            <v>Organic Chemical Transport /Truck /Isopropanol</v>
          </cell>
          <cell r="D4022" t="str">
            <v>Industrial Processes - Storage and Transfer</v>
          </cell>
          <cell r="G4022" t="str">
            <v>Storage and Transport</v>
          </cell>
          <cell r="H4022" t="str">
            <v>Organic Chemical Transport</v>
          </cell>
          <cell r="I4022" t="str">
            <v>Truck</v>
          </cell>
          <cell r="J4022" t="str">
            <v>Isopropanol</v>
          </cell>
          <cell r="N4022">
            <v>40982</v>
          </cell>
        </row>
        <row r="4023">
          <cell r="A4023" t="str">
            <v>2515030260</v>
          </cell>
          <cell r="B4023" t="str">
            <v>Nonpoint</v>
          </cell>
          <cell r="C4023" t="str">
            <v>Organic Chemical Transport /Truck /Methanol</v>
          </cell>
          <cell r="D4023" t="str">
            <v>Industrial Processes - Storage and Transfer</v>
          </cell>
          <cell r="G4023" t="str">
            <v>Storage and Transport</v>
          </cell>
          <cell r="H4023" t="str">
            <v>Organic Chemical Transport</v>
          </cell>
          <cell r="I4023" t="str">
            <v>Truck</v>
          </cell>
          <cell r="J4023" t="str">
            <v>Methanol</v>
          </cell>
          <cell r="N4023">
            <v>40982</v>
          </cell>
        </row>
        <row r="4024">
          <cell r="A4024" t="str">
            <v>2515030265</v>
          </cell>
          <cell r="B4024" t="str">
            <v>Nonpoint</v>
          </cell>
          <cell r="C4024" t="str">
            <v>Organic Chemical Transport /Truck /Methyl Chloride</v>
          </cell>
          <cell r="D4024" t="str">
            <v>Industrial Processes - Storage and Transfer</v>
          </cell>
          <cell r="G4024" t="str">
            <v>Storage and Transport</v>
          </cell>
          <cell r="H4024" t="str">
            <v>Organic Chemical Transport</v>
          </cell>
          <cell r="I4024" t="str">
            <v>Truck</v>
          </cell>
          <cell r="J4024" t="str">
            <v>Methyl Chloride</v>
          </cell>
          <cell r="N4024">
            <v>40982</v>
          </cell>
        </row>
        <row r="4025">
          <cell r="A4025" t="str">
            <v>2515030270</v>
          </cell>
          <cell r="B4025" t="str">
            <v>Nonpoint</v>
          </cell>
          <cell r="C4025" t="str">
            <v>Organic Chemical Transport /Truck /Methyl Chloroform</v>
          </cell>
          <cell r="D4025" t="str">
            <v>Industrial Processes - Storage and Transfer</v>
          </cell>
          <cell r="G4025" t="str">
            <v>Storage and Transport</v>
          </cell>
          <cell r="H4025" t="str">
            <v>Organic Chemical Transport</v>
          </cell>
          <cell r="I4025" t="str">
            <v>Truck</v>
          </cell>
          <cell r="J4025" t="str">
            <v>Methyl Chloroform</v>
          </cell>
          <cell r="N4025">
            <v>40982</v>
          </cell>
        </row>
        <row r="4026">
          <cell r="A4026" t="str">
            <v>2515030275</v>
          </cell>
          <cell r="B4026" t="str">
            <v>Nonpoint</v>
          </cell>
          <cell r="C4026" t="str">
            <v>Organic Chemical Transport /Truck /Methyl Ethyl Ketone</v>
          </cell>
          <cell r="D4026" t="str">
            <v>Industrial Processes - Storage and Transfer</v>
          </cell>
          <cell r="G4026" t="str">
            <v>Storage and Transport</v>
          </cell>
          <cell r="H4026" t="str">
            <v>Organic Chemical Transport</v>
          </cell>
          <cell r="I4026" t="str">
            <v>Truck</v>
          </cell>
          <cell r="J4026" t="str">
            <v>Methyl Ethyl Ketone</v>
          </cell>
          <cell r="N4026">
            <v>40982</v>
          </cell>
        </row>
        <row r="4027">
          <cell r="A4027" t="str">
            <v>2515030285</v>
          </cell>
          <cell r="B4027" t="str">
            <v>Nonpoint</v>
          </cell>
          <cell r="C4027" t="str">
            <v>Organic Chemical Transport /Truck /Methyl Isobutyl Ketone</v>
          </cell>
          <cell r="D4027" t="str">
            <v>Industrial Processes - Storage and Transfer</v>
          </cell>
          <cell r="G4027" t="str">
            <v>Storage and Transport</v>
          </cell>
          <cell r="H4027" t="str">
            <v>Organic Chemical Transport</v>
          </cell>
          <cell r="I4027" t="str">
            <v>Truck</v>
          </cell>
          <cell r="J4027" t="str">
            <v>Methyl Isobutyl Ketone</v>
          </cell>
          <cell r="N4027">
            <v>40982</v>
          </cell>
        </row>
        <row r="4028">
          <cell r="A4028" t="str">
            <v>2515030295</v>
          </cell>
          <cell r="B4028" t="str">
            <v>Nonpoint</v>
          </cell>
          <cell r="C4028" t="str">
            <v>Organic Chemical Transport /Truck /Methylene Chloride</v>
          </cell>
          <cell r="D4028" t="str">
            <v>Industrial Processes - Storage and Transfer</v>
          </cell>
          <cell r="G4028" t="str">
            <v>Storage and Transport</v>
          </cell>
          <cell r="H4028" t="str">
            <v>Organic Chemical Transport</v>
          </cell>
          <cell r="I4028" t="str">
            <v>Truck</v>
          </cell>
          <cell r="J4028" t="str">
            <v>Methylene Chloride</v>
          </cell>
          <cell r="N4028">
            <v>40982</v>
          </cell>
        </row>
        <row r="4029">
          <cell r="A4029" t="str">
            <v>2515030310</v>
          </cell>
          <cell r="B4029" t="str">
            <v>Nonpoint</v>
          </cell>
          <cell r="C4029" t="str">
            <v>Organic Chemical Transport /Truck /n-Propanol</v>
          </cell>
          <cell r="D4029" t="str">
            <v>Industrial Processes - Storage and Transfer</v>
          </cell>
          <cell r="G4029" t="str">
            <v>Storage and Transport</v>
          </cell>
          <cell r="H4029" t="str">
            <v>Organic Chemical Transport</v>
          </cell>
          <cell r="I4029" t="str">
            <v>Truck</v>
          </cell>
          <cell r="J4029" t="str">
            <v>n-Propanol</v>
          </cell>
          <cell r="N4029">
            <v>40982</v>
          </cell>
        </row>
        <row r="4030">
          <cell r="A4030" t="str">
            <v>2515030320</v>
          </cell>
          <cell r="B4030" t="str">
            <v>Nonpoint</v>
          </cell>
          <cell r="C4030" t="str">
            <v>Organic Chemical Transport /Truck /Nitrobenzene</v>
          </cell>
          <cell r="D4030" t="str">
            <v>Industrial Processes - Storage and Transfer</v>
          </cell>
          <cell r="G4030" t="str">
            <v>Storage and Transport</v>
          </cell>
          <cell r="H4030" t="str">
            <v>Organic Chemical Transport</v>
          </cell>
          <cell r="I4030" t="str">
            <v>Truck</v>
          </cell>
          <cell r="J4030" t="str">
            <v>Nitrobenzene</v>
          </cell>
          <cell r="N4030">
            <v>40982</v>
          </cell>
        </row>
        <row r="4031">
          <cell r="A4031" t="str">
            <v>2515030345</v>
          </cell>
          <cell r="B4031" t="str">
            <v>Nonpoint</v>
          </cell>
          <cell r="C4031" t="str">
            <v>Organic Chemical Transport /Truck /Perchloroethylene</v>
          </cell>
          <cell r="D4031" t="str">
            <v>Industrial Processes - Storage and Transfer</v>
          </cell>
          <cell r="G4031" t="str">
            <v>Storage and Transport</v>
          </cell>
          <cell r="H4031" t="str">
            <v>Organic Chemical Transport</v>
          </cell>
          <cell r="I4031" t="str">
            <v>Truck</v>
          </cell>
          <cell r="J4031" t="str">
            <v>Perchloroethylene</v>
          </cell>
          <cell r="N4031">
            <v>40982</v>
          </cell>
        </row>
        <row r="4032">
          <cell r="A4032" t="str">
            <v>2515030350</v>
          </cell>
          <cell r="B4032" t="str">
            <v>Nonpoint</v>
          </cell>
          <cell r="C4032" t="str">
            <v>Organic Chemical Transport /Truck /Propylene Glycol</v>
          </cell>
          <cell r="D4032" t="str">
            <v>Industrial Processes - Storage and Transfer</v>
          </cell>
          <cell r="G4032" t="str">
            <v>Storage and Transport</v>
          </cell>
          <cell r="H4032" t="str">
            <v>Organic Chemical Transport</v>
          </cell>
          <cell r="I4032" t="str">
            <v>Truck</v>
          </cell>
          <cell r="J4032" t="str">
            <v>Propylene Glycol</v>
          </cell>
          <cell r="N4032">
            <v>40982</v>
          </cell>
        </row>
        <row r="4033">
          <cell r="A4033" t="str">
            <v>2515030370</v>
          </cell>
          <cell r="B4033" t="str">
            <v>Nonpoint</v>
          </cell>
          <cell r="C4033" t="str">
            <v>Organic Chemical Transport /Truck /Special Naphthas</v>
          </cell>
          <cell r="D4033" t="str">
            <v>Industrial Processes - Storage and Transfer</v>
          </cell>
          <cell r="G4033" t="str">
            <v>Storage and Transport</v>
          </cell>
          <cell r="H4033" t="str">
            <v>Organic Chemical Transport</v>
          </cell>
          <cell r="I4033" t="str">
            <v>Truck</v>
          </cell>
          <cell r="J4033" t="str">
            <v>Special Naphthas</v>
          </cell>
          <cell r="N4033">
            <v>40982</v>
          </cell>
        </row>
        <row r="4034">
          <cell r="A4034" t="str">
            <v>2515030380</v>
          </cell>
          <cell r="B4034" t="str">
            <v>Nonpoint</v>
          </cell>
          <cell r="C4034" t="str">
            <v>Organic Chemical Transport /Truck /Toluene</v>
          </cell>
          <cell r="D4034" t="str">
            <v>Industrial Processes - Storage and Transfer</v>
          </cell>
          <cell r="G4034" t="str">
            <v>Storage and Transport</v>
          </cell>
          <cell r="H4034" t="str">
            <v>Organic Chemical Transport</v>
          </cell>
          <cell r="I4034" t="str">
            <v>Truck</v>
          </cell>
          <cell r="J4034" t="str">
            <v>Toluene</v>
          </cell>
          <cell r="N4034">
            <v>40982</v>
          </cell>
        </row>
        <row r="4035">
          <cell r="A4035" t="str">
            <v>2515030385</v>
          </cell>
          <cell r="B4035" t="str">
            <v>Nonpoint</v>
          </cell>
          <cell r="C4035" t="str">
            <v>Organic Chemical Transport /Truck /Trichloroethylene</v>
          </cell>
          <cell r="D4035" t="str">
            <v>Industrial Processes - Storage and Transfer</v>
          </cell>
          <cell r="G4035" t="str">
            <v>Storage and Transport</v>
          </cell>
          <cell r="H4035" t="str">
            <v>Organic Chemical Transport</v>
          </cell>
          <cell r="I4035" t="str">
            <v>Truck</v>
          </cell>
          <cell r="J4035" t="str">
            <v>Trichloroethylene</v>
          </cell>
          <cell r="N4035">
            <v>40982</v>
          </cell>
        </row>
        <row r="4036">
          <cell r="A4036" t="str">
            <v>2515030405</v>
          </cell>
          <cell r="B4036" t="str">
            <v>Nonpoint</v>
          </cell>
          <cell r="C4036" t="str">
            <v>Organic Chemical Transport /Truck /Xylenes (Mixed)</v>
          </cell>
          <cell r="D4036" t="str">
            <v>Industrial Processes - Storage and Transfer</v>
          </cell>
          <cell r="G4036" t="str">
            <v>Storage and Transport</v>
          </cell>
          <cell r="H4036" t="str">
            <v>Organic Chemical Transport</v>
          </cell>
          <cell r="I4036" t="str">
            <v>Truck</v>
          </cell>
          <cell r="J4036" t="str">
            <v>Xylenes (Mixed)</v>
          </cell>
          <cell r="N4036">
            <v>40982</v>
          </cell>
        </row>
        <row r="4037">
          <cell r="A4037" t="str">
            <v>2515030900</v>
          </cell>
          <cell r="B4037" t="str">
            <v>Nonpoint</v>
          </cell>
          <cell r="C4037" t="str">
            <v>Organic Chemical Transport /Truck /Tank Cleaning</v>
          </cell>
          <cell r="D4037" t="str">
            <v>Industrial Processes - Storage and Transfer</v>
          </cell>
          <cell r="G4037" t="str">
            <v>Storage and Transport</v>
          </cell>
          <cell r="H4037" t="str">
            <v>Organic Chemical Transport</v>
          </cell>
          <cell r="I4037" t="str">
            <v>Truck</v>
          </cell>
          <cell r="J4037" t="str">
            <v>Tank Cleaning</v>
          </cell>
          <cell r="N4037">
            <v>40982</v>
          </cell>
        </row>
        <row r="4038">
          <cell r="A4038" t="str">
            <v>2515040000</v>
          </cell>
          <cell r="B4038" t="str">
            <v>Nonpoint</v>
          </cell>
          <cell r="C4038" t="str">
            <v>Organic Chemical Transport /Pipeline /Total: All Products</v>
          </cell>
          <cell r="D4038" t="str">
            <v>Industrial Processes - Storage and Transfer</v>
          </cell>
          <cell r="G4038" t="str">
            <v>Storage and Transport</v>
          </cell>
          <cell r="H4038" t="str">
            <v>Organic Chemical Transport</v>
          </cell>
          <cell r="I4038" t="str">
            <v>Pipeline</v>
          </cell>
          <cell r="J4038" t="str">
            <v>Total: All Products</v>
          </cell>
          <cell r="N4038">
            <v>40982</v>
          </cell>
        </row>
        <row r="4039">
          <cell r="A4039" t="str">
            <v>2515040030</v>
          </cell>
          <cell r="B4039" t="str">
            <v>Nonpoint</v>
          </cell>
          <cell r="C4039" t="str">
            <v>Organic Chemical Transport /Pipeline /Acetone</v>
          </cell>
          <cell r="D4039" t="str">
            <v>Industrial Processes - Storage and Transfer</v>
          </cell>
          <cell r="G4039" t="str">
            <v>Storage and Transport</v>
          </cell>
          <cell r="H4039" t="str">
            <v>Organic Chemical Transport</v>
          </cell>
          <cell r="I4039" t="str">
            <v>Pipeline</v>
          </cell>
          <cell r="J4039" t="str">
            <v>Acetone</v>
          </cell>
          <cell r="N4039">
            <v>40982</v>
          </cell>
        </row>
        <row r="4040">
          <cell r="A4040" t="str">
            <v>2515040045</v>
          </cell>
          <cell r="B4040" t="str">
            <v>Nonpoint</v>
          </cell>
          <cell r="C4040" t="str">
            <v>Organic Chemical Transport /Pipeline /1,3-Butadiene</v>
          </cell>
          <cell r="D4040" t="str">
            <v>Industrial Processes - Storage and Transfer</v>
          </cell>
          <cell r="G4040" t="str">
            <v>Storage and Transport</v>
          </cell>
          <cell r="H4040" t="str">
            <v>Organic Chemical Transport</v>
          </cell>
          <cell r="I4040" t="str">
            <v>Pipeline</v>
          </cell>
          <cell r="J4040" t="str">
            <v>1,3-Butadiene</v>
          </cell>
          <cell r="M4040">
            <v>40420</v>
          </cell>
          <cell r="N4040">
            <v>40982</v>
          </cell>
        </row>
        <row r="4041">
          <cell r="A4041" t="str">
            <v>2515040060</v>
          </cell>
          <cell r="B4041" t="str">
            <v>Nonpoint</v>
          </cell>
          <cell r="C4041" t="str">
            <v>Organic Chemical Transport /Pipeline /Butyl Alcohols: All Types</v>
          </cell>
          <cell r="D4041" t="str">
            <v>Industrial Processes - Storage and Transfer</v>
          </cell>
          <cell r="G4041" t="str">
            <v>Storage and Transport</v>
          </cell>
          <cell r="H4041" t="str">
            <v>Organic Chemical Transport</v>
          </cell>
          <cell r="I4041" t="str">
            <v>Pipeline</v>
          </cell>
          <cell r="J4041" t="str">
            <v>Butyl Alcohols: All Types</v>
          </cell>
          <cell r="N4041">
            <v>40982</v>
          </cell>
        </row>
        <row r="4042">
          <cell r="A4042" t="str">
            <v>2515040065</v>
          </cell>
          <cell r="B4042" t="str">
            <v>Nonpoint</v>
          </cell>
          <cell r="C4042" t="str">
            <v>Organic Chemical Transport /Pipeline /n-Butyl Alcohol</v>
          </cell>
          <cell r="D4042" t="str">
            <v>Industrial Processes - Storage and Transfer</v>
          </cell>
          <cell r="G4042" t="str">
            <v>Storage and Transport</v>
          </cell>
          <cell r="H4042" t="str">
            <v>Organic Chemical Transport</v>
          </cell>
          <cell r="I4042" t="str">
            <v>Pipeline</v>
          </cell>
          <cell r="J4042" t="str">
            <v>n-Butyl Alcohol</v>
          </cell>
          <cell r="N4042">
            <v>40982</v>
          </cell>
        </row>
        <row r="4043">
          <cell r="A4043" t="str">
            <v>2515040070</v>
          </cell>
          <cell r="B4043" t="str">
            <v>Nonpoint</v>
          </cell>
          <cell r="C4043" t="str">
            <v>Organic Chemical Transport /Pipeline /Isobutyl Alcohol</v>
          </cell>
          <cell r="D4043" t="str">
            <v>Industrial Processes - Storage and Transfer</v>
          </cell>
          <cell r="G4043" t="str">
            <v>Storage and Transport</v>
          </cell>
          <cell r="H4043" t="str">
            <v>Organic Chemical Transport</v>
          </cell>
          <cell r="I4043" t="str">
            <v>Pipeline</v>
          </cell>
          <cell r="J4043" t="str">
            <v>Isobutyl Alcohol</v>
          </cell>
          <cell r="N4043">
            <v>40982</v>
          </cell>
        </row>
        <row r="4044">
          <cell r="A4044" t="str">
            <v>2515040100</v>
          </cell>
          <cell r="B4044" t="str">
            <v>Nonpoint</v>
          </cell>
          <cell r="C4044" t="str">
            <v>Organic Chemical Transport /Pipeline /Cyclohexanone</v>
          </cell>
          <cell r="D4044" t="str">
            <v>Industrial Processes - Storage and Transfer</v>
          </cell>
          <cell r="G4044" t="str">
            <v>Storage and Transport</v>
          </cell>
          <cell r="H4044" t="str">
            <v>Organic Chemical Transport</v>
          </cell>
          <cell r="I4044" t="str">
            <v>Pipeline</v>
          </cell>
          <cell r="J4044" t="str">
            <v>Cyclohexanone</v>
          </cell>
          <cell r="N4044">
            <v>40982</v>
          </cell>
        </row>
        <row r="4045">
          <cell r="A4045" t="str">
            <v>2515040165</v>
          </cell>
          <cell r="B4045" t="str">
            <v>Nonpoint</v>
          </cell>
          <cell r="C4045" t="str">
            <v>Organic Chemical Transport /Pipeline /Ethanol</v>
          </cell>
          <cell r="D4045" t="str">
            <v>Industrial Processes - Storage and Transfer</v>
          </cell>
          <cell r="G4045" t="str">
            <v>Storage and Transport</v>
          </cell>
          <cell r="H4045" t="str">
            <v>Organic Chemical Transport</v>
          </cell>
          <cell r="I4045" t="str">
            <v>Pipeline</v>
          </cell>
          <cell r="J4045" t="str">
            <v>Ethanol</v>
          </cell>
          <cell r="N4045">
            <v>40982</v>
          </cell>
        </row>
        <row r="4046">
          <cell r="A4046" t="str">
            <v>2515040185</v>
          </cell>
          <cell r="B4046" t="str">
            <v>Nonpoint</v>
          </cell>
          <cell r="C4046" t="str">
            <v>Organic Chemical Transport /Pipeline /Ethylbenzene</v>
          </cell>
          <cell r="D4046" t="str">
            <v>Industrial Processes - Storage and Transfer</v>
          </cell>
          <cell r="G4046" t="str">
            <v>Storage and Transport</v>
          </cell>
          <cell r="H4046" t="str">
            <v>Organic Chemical Transport</v>
          </cell>
          <cell r="I4046" t="str">
            <v>Pipeline</v>
          </cell>
          <cell r="J4046" t="str">
            <v>Ethylbenzene</v>
          </cell>
          <cell r="N4046">
            <v>40982</v>
          </cell>
        </row>
        <row r="4047">
          <cell r="A4047" t="str">
            <v>2515040190</v>
          </cell>
          <cell r="B4047" t="str">
            <v>Nonpoint</v>
          </cell>
          <cell r="C4047" t="str">
            <v>Organic Chemical Transport /Pipeline /Ethylene</v>
          </cell>
          <cell r="D4047" t="str">
            <v>Industrial Processes - Storage and Transfer</v>
          </cell>
          <cell r="G4047" t="str">
            <v>Storage and Transport</v>
          </cell>
          <cell r="H4047" t="str">
            <v>Organic Chemical Transport</v>
          </cell>
          <cell r="I4047" t="str">
            <v>Pipeline</v>
          </cell>
          <cell r="J4047" t="str">
            <v>Ethylene</v>
          </cell>
          <cell r="M4047">
            <v>40420</v>
          </cell>
          <cell r="N4047">
            <v>40982</v>
          </cell>
        </row>
        <row r="4048">
          <cell r="A4048" t="str">
            <v>2515040195</v>
          </cell>
          <cell r="B4048" t="str">
            <v>Nonpoint</v>
          </cell>
          <cell r="C4048" t="str">
            <v>Organic Chemical Transport /Pipeline /Ethylene Glycol</v>
          </cell>
          <cell r="D4048" t="str">
            <v>Industrial Processes - Storage and Transfer</v>
          </cell>
          <cell r="G4048" t="str">
            <v>Storage and Transport</v>
          </cell>
          <cell r="H4048" t="str">
            <v>Organic Chemical Transport</v>
          </cell>
          <cell r="I4048" t="str">
            <v>Pipeline</v>
          </cell>
          <cell r="J4048" t="str">
            <v>Ethylene Glycol</v>
          </cell>
          <cell r="N4048">
            <v>40982</v>
          </cell>
        </row>
        <row r="4049">
          <cell r="A4049" t="str">
            <v>2515040220</v>
          </cell>
          <cell r="B4049" t="str">
            <v>Nonpoint</v>
          </cell>
          <cell r="C4049" t="str">
            <v>Organic Chemical Transport /Pipeline /Formalin</v>
          </cell>
          <cell r="D4049" t="str">
            <v>Industrial Processes - Storage and Transfer</v>
          </cell>
          <cell r="G4049" t="str">
            <v>Storage and Transport</v>
          </cell>
          <cell r="H4049" t="str">
            <v>Organic Chemical Transport</v>
          </cell>
          <cell r="I4049" t="str">
            <v>Pipeline</v>
          </cell>
          <cell r="J4049" t="str">
            <v>Formalin</v>
          </cell>
          <cell r="N4049">
            <v>40982</v>
          </cell>
        </row>
        <row r="4050">
          <cell r="A4050" t="str">
            <v>2515040235</v>
          </cell>
          <cell r="B4050" t="str">
            <v>Nonpoint</v>
          </cell>
          <cell r="C4050" t="str">
            <v>Organic Chemical Transport /Pipeline /Glycol Ethers: All Types</v>
          </cell>
          <cell r="D4050" t="str">
            <v>Industrial Processes - Storage and Transfer</v>
          </cell>
          <cell r="G4050" t="str">
            <v>Storage and Transport</v>
          </cell>
          <cell r="H4050" t="str">
            <v>Organic Chemical Transport</v>
          </cell>
          <cell r="I4050" t="str">
            <v>Pipeline</v>
          </cell>
          <cell r="J4050" t="str">
            <v>Glycol Ethers: All Types</v>
          </cell>
          <cell r="N4050">
            <v>40982</v>
          </cell>
        </row>
        <row r="4051">
          <cell r="A4051" t="str">
            <v>2515040240</v>
          </cell>
          <cell r="B4051" t="str">
            <v>Nonpoint</v>
          </cell>
          <cell r="C4051" t="str">
            <v>Organic Chemical Transport /Pipeline /Gum Turpentine</v>
          </cell>
          <cell r="D4051" t="str">
            <v>Industrial Processes - Storage and Transfer</v>
          </cell>
          <cell r="G4051" t="str">
            <v>Storage and Transport</v>
          </cell>
          <cell r="H4051" t="str">
            <v>Organic Chemical Transport</v>
          </cell>
          <cell r="I4051" t="str">
            <v>Pipeline</v>
          </cell>
          <cell r="J4051" t="str">
            <v>Gum Turpentine</v>
          </cell>
          <cell r="N4051">
            <v>40982</v>
          </cell>
        </row>
        <row r="4052">
          <cell r="A4052" t="str">
            <v>2515040250</v>
          </cell>
          <cell r="B4052" t="str">
            <v>Nonpoint</v>
          </cell>
          <cell r="C4052" t="str">
            <v>Organic Chemical Transport /Pipeline /Isopropanol</v>
          </cell>
          <cell r="D4052" t="str">
            <v>Industrial Processes - Storage and Transfer</v>
          </cell>
          <cell r="G4052" t="str">
            <v>Storage and Transport</v>
          </cell>
          <cell r="H4052" t="str">
            <v>Organic Chemical Transport</v>
          </cell>
          <cell r="I4052" t="str">
            <v>Pipeline</v>
          </cell>
          <cell r="J4052" t="str">
            <v>Isopropanol</v>
          </cell>
          <cell r="N4052">
            <v>40982</v>
          </cell>
        </row>
        <row r="4053">
          <cell r="A4053" t="str">
            <v>2515040260</v>
          </cell>
          <cell r="B4053" t="str">
            <v>Nonpoint</v>
          </cell>
          <cell r="C4053" t="str">
            <v>Organic Chemical Transport /Pipeline /Methanol</v>
          </cell>
          <cell r="D4053" t="str">
            <v>Industrial Processes - Storage and Transfer</v>
          </cell>
          <cell r="G4053" t="str">
            <v>Storage and Transport</v>
          </cell>
          <cell r="H4053" t="str">
            <v>Organic Chemical Transport</v>
          </cell>
          <cell r="I4053" t="str">
            <v>Pipeline</v>
          </cell>
          <cell r="J4053" t="str">
            <v>Methanol</v>
          </cell>
          <cell r="N4053">
            <v>40982</v>
          </cell>
        </row>
        <row r="4054">
          <cell r="A4054" t="str">
            <v>2515040265</v>
          </cell>
          <cell r="B4054" t="str">
            <v>Nonpoint</v>
          </cell>
          <cell r="C4054" t="str">
            <v>Organic Chemical Transport /Pipeline /Methyl Chloride</v>
          </cell>
          <cell r="D4054" t="str">
            <v>Industrial Processes - Storage and Transfer</v>
          </cell>
          <cell r="G4054" t="str">
            <v>Storage and Transport</v>
          </cell>
          <cell r="H4054" t="str">
            <v>Organic Chemical Transport</v>
          </cell>
          <cell r="I4054" t="str">
            <v>Pipeline</v>
          </cell>
          <cell r="J4054" t="str">
            <v>Methyl Chloride</v>
          </cell>
          <cell r="N4054">
            <v>40982</v>
          </cell>
        </row>
        <row r="4055">
          <cell r="A4055" t="str">
            <v>2515040270</v>
          </cell>
          <cell r="B4055" t="str">
            <v>Nonpoint</v>
          </cell>
          <cell r="C4055" t="str">
            <v>Organic Chemical Transport /Pipeline /Methyl Chloroform</v>
          </cell>
          <cell r="D4055" t="str">
            <v>Industrial Processes - Storage and Transfer</v>
          </cell>
          <cell r="G4055" t="str">
            <v>Storage and Transport</v>
          </cell>
          <cell r="H4055" t="str">
            <v>Organic Chemical Transport</v>
          </cell>
          <cell r="I4055" t="str">
            <v>Pipeline</v>
          </cell>
          <cell r="J4055" t="str">
            <v>Methyl Chloroform</v>
          </cell>
          <cell r="N4055">
            <v>40982</v>
          </cell>
        </row>
        <row r="4056">
          <cell r="A4056" t="str">
            <v>2515040275</v>
          </cell>
          <cell r="B4056" t="str">
            <v>Nonpoint</v>
          </cell>
          <cell r="C4056" t="str">
            <v>Organic Chemical Transport /Pipeline /Methyl Ethyl Ketone</v>
          </cell>
          <cell r="D4056" t="str">
            <v>Industrial Processes - Storage and Transfer</v>
          </cell>
          <cell r="G4056" t="str">
            <v>Storage and Transport</v>
          </cell>
          <cell r="H4056" t="str">
            <v>Organic Chemical Transport</v>
          </cell>
          <cell r="I4056" t="str">
            <v>Pipeline</v>
          </cell>
          <cell r="J4056" t="str">
            <v>Methyl Ethyl Ketone</v>
          </cell>
          <cell r="N4056">
            <v>40982</v>
          </cell>
        </row>
        <row r="4057">
          <cell r="A4057" t="str">
            <v>2515040285</v>
          </cell>
          <cell r="B4057" t="str">
            <v>Nonpoint</v>
          </cell>
          <cell r="C4057" t="str">
            <v>Organic Chemical Transport /Pipeline /Methyl Isobutyl Ketone</v>
          </cell>
          <cell r="D4057" t="str">
            <v>Industrial Processes - Storage and Transfer</v>
          </cell>
          <cell r="G4057" t="str">
            <v>Storage and Transport</v>
          </cell>
          <cell r="H4057" t="str">
            <v>Organic Chemical Transport</v>
          </cell>
          <cell r="I4057" t="str">
            <v>Pipeline</v>
          </cell>
          <cell r="J4057" t="str">
            <v>Methyl Isobutyl Ketone</v>
          </cell>
          <cell r="N4057">
            <v>40982</v>
          </cell>
        </row>
        <row r="4058">
          <cell r="A4058" t="str">
            <v>2515040295</v>
          </cell>
          <cell r="B4058" t="str">
            <v>Nonpoint</v>
          </cell>
          <cell r="C4058" t="str">
            <v>Organic Chemical Transport /Pipeline /Methylene Chloride</v>
          </cell>
          <cell r="D4058" t="str">
            <v>Industrial Processes - Storage and Transfer</v>
          </cell>
          <cell r="G4058" t="str">
            <v>Storage and Transport</v>
          </cell>
          <cell r="H4058" t="str">
            <v>Organic Chemical Transport</v>
          </cell>
          <cell r="I4058" t="str">
            <v>Pipeline</v>
          </cell>
          <cell r="J4058" t="str">
            <v>Methylene Chloride</v>
          </cell>
          <cell r="N4058">
            <v>40982</v>
          </cell>
        </row>
        <row r="4059">
          <cell r="A4059" t="str">
            <v>2515040310</v>
          </cell>
          <cell r="B4059" t="str">
            <v>Nonpoint</v>
          </cell>
          <cell r="C4059" t="str">
            <v>Organic Chemical Transport /Pipeline /n-Propanol</v>
          </cell>
          <cell r="D4059" t="str">
            <v>Industrial Processes - Storage and Transfer</v>
          </cell>
          <cell r="G4059" t="str">
            <v>Storage and Transport</v>
          </cell>
          <cell r="H4059" t="str">
            <v>Organic Chemical Transport</v>
          </cell>
          <cell r="I4059" t="str">
            <v>Pipeline</v>
          </cell>
          <cell r="J4059" t="str">
            <v>n-Propanol</v>
          </cell>
          <cell r="N4059">
            <v>40982</v>
          </cell>
        </row>
        <row r="4060">
          <cell r="A4060" t="str">
            <v>2515040320</v>
          </cell>
          <cell r="B4060" t="str">
            <v>Nonpoint</v>
          </cell>
          <cell r="C4060" t="str">
            <v>Organic Chemical Transport /Pipeline /Nitrobenzene</v>
          </cell>
          <cell r="D4060" t="str">
            <v>Industrial Processes - Storage and Transfer</v>
          </cell>
          <cell r="G4060" t="str">
            <v>Storage and Transport</v>
          </cell>
          <cell r="H4060" t="str">
            <v>Organic Chemical Transport</v>
          </cell>
          <cell r="I4060" t="str">
            <v>Pipeline</v>
          </cell>
          <cell r="J4060" t="str">
            <v>Nitrobenzene</v>
          </cell>
          <cell r="N4060">
            <v>40982</v>
          </cell>
        </row>
        <row r="4061">
          <cell r="A4061" t="str">
            <v>2515040345</v>
          </cell>
          <cell r="B4061" t="str">
            <v>Nonpoint</v>
          </cell>
          <cell r="C4061" t="str">
            <v>Organic Chemical Transport /Pipeline /Perchloroethylene</v>
          </cell>
          <cell r="D4061" t="str">
            <v>Industrial Processes - Storage and Transfer</v>
          </cell>
          <cell r="G4061" t="str">
            <v>Storage and Transport</v>
          </cell>
          <cell r="H4061" t="str">
            <v>Organic Chemical Transport</v>
          </cell>
          <cell r="I4061" t="str">
            <v>Pipeline</v>
          </cell>
          <cell r="J4061" t="str">
            <v>Perchloroethylene</v>
          </cell>
          <cell r="N4061">
            <v>40982</v>
          </cell>
        </row>
        <row r="4062">
          <cell r="A4062" t="str">
            <v>2515040348</v>
          </cell>
          <cell r="B4062" t="str">
            <v>Nonpoint</v>
          </cell>
          <cell r="C4062" t="str">
            <v>Organic Chemical Transport /Pipeline /Propylene</v>
          </cell>
          <cell r="D4062" t="str">
            <v>Industrial Processes - Storage and Transfer</v>
          </cell>
          <cell r="G4062" t="str">
            <v>Storage and Transport</v>
          </cell>
          <cell r="H4062" t="str">
            <v>Organic Chemical Transport</v>
          </cell>
          <cell r="I4062" t="str">
            <v>Pipeline</v>
          </cell>
          <cell r="J4062" t="str">
            <v>Propylene</v>
          </cell>
          <cell r="M4062">
            <v>40420</v>
          </cell>
          <cell r="N4062">
            <v>40982</v>
          </cell>
        </row>
        <row r="4063">
          <cell r="A4063" t="str">
            <v>2515040350</v>
          </cell>
          <cell r="B4063" t="str">
            <v>Nonpoint</v>
          </cell>
          <cell r="C4063" t="str">
            <v>Organic Chemical Transport /Pipeline /Propylene Glycol</v>
          </cell>
          <cell r="D4063" t="str">
            <v>Industrial Processes - Storage and Transfer</v>
          </cell>
          <cell r="G4063" t="str">
            <v>Storage and Transport</v>
          </cell>
          <cell r="H4063" t="str">
            <v>Organic Chemical Transport</v>
          </cell>
          <cell r="I4063" t="str">
            <v>Pipeline</v>
          </cell>
          <cell r="J4063" t="str">
            <v>Propylene Glycol</v>
          </cell>
          <cell r="N4063">
            <v>40982</v>
          </cell>
        </row>
        <row r="4064">
          <cell r="A4064" t="str">
            <v>2515040370</v>
          </cell>
          <cell r="B4064" t="str">
            <v>Nonpoint</v>
          </cell>
          <cell r="C4064" t="str">
            <v>Organic Chemical Transport /Pipeline /Special Naphthas</v>
          </cell>
          <cell r="D4064" t="str">
            <v>Industrial Processes - Storage and Transfer</v>
          </cell>
          <cell r="G4064" t="str">
            <v>Storage and Transport</v>
          </cell>
          <cell r="H4064" t="str">
            <v>Organic Chemical Transport</v>
          </cell>
          <cell r="I4064" t="str">
            <v>Pipeline</v>
          </cell>
          <cell r="J4064" t="str">
            <v>Special Naphthas</v>
          </cell>
          <cell r="N4064">
            <v>40982</v>
          </cell>
        </row>
        <row r="4065">
          <cell r="A4065" t="str">
            <v>2515040380</v>
          </cell>
          <cell r="B4065" t="str">
            <v>Nonpoint</v>
          </cell>
          <cell r="C4065" t="str">
            <v>Organic Chemical Transport /Pipeline /Toluene</v>
          </cell>
          <cell r="D4065" t="str">
            <v>Industrial Processes - Storage and Transfer</v>
          </cell>
          <cell r="G4065" t="str">
            <v>Storage and Transport</v>
          </cell>
          <cell r="H4065" t="str">
            <v>Organic Chemical Transport</v>
          </cell>
          <cell r="I4065" t="str">
            <v>Pipeline</v>
          </cell>
          <cell r="J4065" t="str">
            <v>Toluene</v>
          </cell>
          <cell r="N4065">
            <v>40982</v>
          </cell>
        </row>
        <row r="4066">
          <cell r="A4066" t="str">
            <v>2515040385</v>
          </cell>
          <cell r="B4066" t="str">
            <v>Nonpoint</v>
          </cell>
          <cell r="C4066" t="str">
            <v>Organic Chemical Transport /Pipeline /Trichloroethylene</v>
          </cell>
          <cell r="D4066" t="str">
            <v>Industrial Processes - Storage and Transfer</v>
          </cell>
          <cell r="G4066" t="str">
            <v>Storage and Transport</v>
          </cell>
          <cell r="H4066" t="str">
            <v>Organic Chemical Transport</v>
          </cell>
          <cell r="I4066" t="str">
            <v>Pipeline</v>
          </cell>
          <cell r="J4066" t="str">
            <v>Trichloroethylene</v>
          </cell>
          <cell r="N4066">
            <v>40982</v>
          </cell>
        </row>
        <row r="4067">
          <cell r="A4067" t="str">
            <v>2515040405</v>
          </cell>
          <cell r="B4067" t="str">
            <v>Nonpoint</v>
          </cell>
          <cell r="C4067" t="str">
            <v>Organic Chemical Transport /Pipeline /Xylenes (Mixed)</v>
          </cell>
          <cell r="D4067" t="str">
            <v>Industrial Processes - Storage and Transfer</v>
          </cell>
          <cell r="G4067" t="str">
            <v>Storage and Transport</v>
          </cell>
          <cell r="H4067" t="str">
            <v>Organic Chemical Transport</v>
          </cell>
          <cell r="I4067" t="str">
            <v>Pipeline</v>
          </cell>
          <cell r="J4067" t="str">
            <v>Xylenes (Mixed)</v>
          </cell>
          <cell r="N4067">
            <v>40982</v>
          </cell>
        </row>
        <row r="4068">
          <cell r="A4068" t="str">
            <v>2520000000</v>
          </cell>
          <cell r="B4068" t="str">
            <v>Nonpoint</v>
          </cell>
          <cell r="C4068" t="str">
            <v>Inorganic Chemical Storage /All Storage Types: Breathing Loss /Total: All Products</v>
          </cell>
          <cell r="D4068" t="str">
            <v>Industrial Processes - Storage and Transfer</v>
          </cell>
          <cell r="G4068" t="str">
            <v>Storage and Transport</v>
          </cell>
          <cell r="H4068" t="str">
            <v>Inorganic Chemical Storage</v>
          </cell>
          <cell r="I4068" t="str">
            <v>All Storage Types: Breathing Loss</v>
          </cell>
          <cell r="J4068" t="str">
            <v>Total: All Products</v>
          </cell>
          <cell r="N4068">
            <v>40982</v>
          </cell>
        </row>
        <row r="4069">
          <cell r="A4069" t="str">
            <v>2520000010</v>
          </cell>
          <cell r="B4069" t="str">
            <v>Nonpoint</v>
          </cell>
          <cell r="C4069" t="str">
            <v>Inorganic Chemical Storage /All Storage Types: Breathing Loss /Ammonia</v>
          </cell>
          <cell r="D4069" t="str">
            <v>Industrial Processes - Storage and Transfer</v>
          </cell>
          <cell r="G4069" t="str">
            <v>Storage and Transport</v>
          </cell>
          <cell r="H4069" t="str">
            <v>Inorganic Chemical Storage</v>
          </cell>
          <cell r="I4069" t="str">
            <v>All Storage Types: Breathing Loss</v>
          </cell>
          <cell r="J4069" t="str">
            <v>Ammonia</v>
          </cell>
          <cell r="N4069">
            <v>40982</v>
          </cell>
        </row>
        <row r="4070">
          <cell r="A4070" t="str">
            <v>2520000020</v>
          </cell>
          <cell r="B4070" t="str">
            <v>Nonpoint</v>
          </cell>
          <cell r="C4070" t="str">
            <v>Inorganic Chemical Storage /All Storage Types: Breathing Loss /Hydrochloric Acid</v>
          </cell>
          <cell r="D4070" t="str">
            <v>Industrial Processes - Storage and Transfer</v>
          </cell>
          <cell r="G4070" t="str">
            <v>Storage and Transport</v>
          </cell>
          <cell r="H4070" t="str">
            <v>Inorganic Chemical Storage</v>
          </cell>
          <cell r="I4070" t="str">
            <v>All Storage Types: Breathing Loss</v>
          </cell>
          <cell r="J4070" t="str">
            <v>Hydrochloric Acid</v>
          </cell>
          <cell r="N4070">
            <v>40982</v>
          </cell>
        </row>
        <row r="4071">
          <cell r="A4071" t="str">
            <v>2520000030</v>
          </cell>
          <cell r="B4071" t="str">
            <v>Nonpoint</v>
          </cell>
          <cell r="C4071" t="str">
            <v>Inorganic Chemical Storage /All Storage Types: Breathing Loss /Nitric Acid</v>
          </cell>
          <cell r="D4071" t="str">
            <v>Industrial Processes - Storage and Transfer</v>
          </cell>
          <cell r="G4071" t="str">
            <v>Storage and Transport</v>
          </cell>
          <cell r="H4071" t="str">
            <v>Inorganic Chemical Storage</v>
          </cell>
          <cell r="I4071" t="str">
            <v>All Storage Types: Breathing Loss</v>
          </cell>
          <cell r="J4071" t="str">
            <v>Nitric Acid</v>
          </cell>
          <cell r="N4071">
            <v>40982</v>
          </cell>
        </row>
        <row r="4072">
          <cell r="A4072" t="str">
            <v>2520000040</v>
          </cell>
          <cell r="B4072" t="str">
            <v>Nonpoint</v>
          </cell>
          <cell r="C4072" t="str">
            <v>Inorganic Chemical Storage /All Storage Types: Breathing Loss /Sulfuric Acid</v>
          </cell>
          <cell r="D4072" t="str">
            <v>Industrial Processes - Storage and Transfer</v>
          </cell>
          <cell r="G4072" t="str">
            <v>Storage and Transport</v>
          </cell>
          <cell r="H4072" t="str">
            <v>Inorganic Chemical Storage</v>
          </cell>
          <cell r="I4072" t="str">
            <v>All Storage Types: Breathing Loss</v>
          </cell>
          <cell r="J4072" t="str">
            <v>Sulfuric Acid</v>
          </cell>
          <cell r="N4072">
            <v>40982</v>
          </cell>
        </row>
        <row r="4073">
          <cell r="A4073" t="str">
            <v>2520000900</v>
          </cell>
          <cell r="B4073" t="str">
            <v>Nonpoint</v>
          </cell>
          <cell r="C4073" t="str">
            <v>Inorganic Chemical Storage /All Storage Types: Breathing Loss /Tank Cleaning</v>
          </cell>
          <cell r="D4073" t="str">
            <v>Industrial Processes - Storage and Transfer</v>
          </cell>
          <cell r="G4073" t="str">
            <v>Storage and Transport</v>
          </cell>
          <cell r="H4073" t="str">
            <v>Inorganic Chemical Storage</v>
          </cell>
          <cell r="I4073" t="str">
            <v>All Storage Types: Breathing Loss</v>
          </cell>
          <cell r="J4073" t="str">
            <v>Tank Cleaning</v>
          </cell>
          <cell r="N4073">
            <v>40982</v>
          </cell>
        </row>
        <row r="4074">
          <cell r="A4074" t="str">
            <v>2520010000</v>
          </cell>
          <cell r="B4074" t="str">
            <v>Nonpoint</v>
          </cell>
          <cell r="C4074" t="str">
            <v>Inorganic Chemical Storage /Commercial/Industrial: Breathing Loss /Total: All Products</v>
          </cell>
          <cell r="D4074" t="str">
            <v>Industrial Processes - Storage and Transfer</v>
          </cell>
          <cell r="G4074" t="str">
            <v>Storage and Transport</v>
          </cell>
          <cell r="H4074" t="str">
            <v>Inorganic Chemical Storage</v>
          </cell>
          <cell r="I4074" t="str">
            <v>Commercial/Industrial: Breathing Loss</v>
          </cell>
          <cell r="J4074" t="str">
            <v>Total: All Products</v>
          </cell>
          <cell r="N4074">
            <v>40982</v>
          </cell>
        </row>
        <row r="4075">
          <cell r="A4075" t="str">
            <v>2520010010</v>
          </cell>
          <cell r="B4075" t="str">
            <v>Nonpoint</v>
          </cell>
          <cell r="C4075" t="str">
            <v>Inorganic Chemical Storage /Commercial/Industrial: Breathing Loss /Ammonia</v>
          </cell>
          <cell r="D4075" t="str">
            <v>Industrial Processes - Storage and Transfer</v>
          </cell>
          <cell r="G4075" t="str">
            <v>Storage and Transport</v>
          </cell>
          <cell r="H4075" t="str">
            <v>Inorganic Chemical Storage</v>
          </cell>
          <cell r="I4075" t="str">
            <v>Commercial/Industrial: Breathing Loss</v>
          </cell>
          <cell r="J4075" t="str">
            <v>Ammonia</v>
          </cell>
          <cell r="N4075">
            <v>40982</v>
          </cell>
        </row>
        <row r="4076">
          <cell r="A4076" t="str">
            <v>2520010020</v>
          </cell>
          <cell r="B4076" t="str">
            <v>Nonpoint</v>
          </cell>
          <cell r="C4076" t="str">
            <v>Inorganic Chemical Storage /Commercial/Industrial: Breathing Loss /Hydrochloric Acid</v>
          </cell>
          <cell r="D4076" t="str">
            <v>Industrial Processes - Storage and Transfer</v>
          </cell>
          <cell r="G4076" t="str">
            <v>Storage and Transport</v>
          </cell>
          <cell r="H4076" t="str">
            <v>Inorganic Chemical Storage</v>
          </cell>
          <cell r="I4076" t="str">
            <v>Commercial/Industrial: Breathing Loss</v>
          </cell>
          <cell r="J4076" t="str">
            <v>Hydrochloric Acid</v>
          </cell>
          <cell r="N4076">
            <v>40982</v>
          </cell>
        </row>
        <row r="4077">
          <cell r="A4077" t="str">
            <v>2520010030</v>
          </cell>
          <cell r="B4077" t="str">
            <v>Nonpoint</v>
          </cell>
          <cell r="C4077" t="str">
            <v>Inorganic Chemical Storage /Commercial/Industrial: Breathing Loss /Nitric Acid</v>
          </cell>
          <cell r="D4077" t="str">
            <v>Industrial Processes - Storage and Transfer</v>
          </cell>
          <cell r="G4077" t="str">
            <v>Storage and Transport</v>
          </cell>
          <cell r="H4077" t="str">
            <v>Inorganic Chemical Storage</v>
          </cell>
          <cell r="I4077" t="str">
            <v>Commercial/Industrial: Breathing Loss</v>
          </cell>
          <cell r="J4077" t="str">
            <v>Nitric Acid</v>
          </cell>
          <cell r="N4077">
            <v>40982</v>
          </cell>
        </row>
        <row r="4078">
          <cell r="A4078" t="str">
            <v>2520010040</v>
          </cell>
          <cell r="B4078" t="str">
            <v>Nonpoint</v>
          </cell>
          <cell r="C4078" t="str">
            <v>Inorganic Chemical Storage /Commercial/Industrial: Breathing Loss /Sulfuric Acid</v>
          </cell>
          <cell r="D4078" t="str">
            <v>Industrial Processes - Storage and Transfer</v>
          </cell>
          <cell r="G4078" t="str">
            <v>Storage and Transport</v>
          </cell>
          <cell r="H4078" t="str">
            <v>Inorganic Chemical Storage</v>
          </cell>
          <cell r="I4078" t="str">
            <v>Commercial/Industrial: Breathing Loss</v>
          </cell>
          <cell r="J4078" t="str">
            <v>Sulfuric Acid</v>
          </cell>
          <cell r="N4078">
            <v>40982</v>
          </cell>
        </row>
        <row r="4079">
          <cell r="A4079" t="str">
            <v>2520010900</v>
          </cell>
          <cell r="B4079" t="str">
            <v>Nonpoint</v>
          </cell>
          <cell r="C4079" t="str">
            <v>Inorganic Chemical Storage /Commercial/Industrial: Breathing Loss /Tank Cleaning</v>
          </cell>
          <cell r="D4079" t="str">
            <v>Industrial Processes - Storage and Transfer</v>
          </cell>
          <cell r="G4079" t="str">
            <v>Storage and Transport</v>
          </cell>
          <cell r="H4079" t="str">
            <v>Inorganic Chemical Storage</v>
          </cell>
          <cell r="I4079" t="str">
            <v>Commercial/Industrial: Breathing Loss</v>
          </cell>
          <cell r="J4079" t="str">
            <v>Tank Cleaning</v>
          </cell>
          <cell r="N4079">
            <v>40982</v>
          </cell>
        </row>
        <row r="4080">
          <cell r="A4080" t="str">
            <v>2520050000</v>
          </cell>
          <cell r="B4080" t="str">
            <v>Nonpoint</v>
          </cell>
          <cell r="C4080" t="str">
            <v>Inorganic Chemical Storage /Bulk Stations/Terminals: Breathing Loss /Total: All Products</v>
          </cell>
          <cell r="D4080" t="str">
            <v>Industrial Processes - Storage and Transfer</v>
          </cell>
          <cell r="G4080" t="str">
            <v>Storage and Transport</v>
          </cell>
          <cell r="H4080" t="str">
            <v>Inorganic Chemical Storage</v>
          </cell>
          <cell r="I4080" t="str">
            <v>Bulk Stations/Terminals: Breathing Loss</v>
          </cell>
          <cell r="J4080" t="str">
            <v>Total: All Products</v>
          </cell>
          <cell r="N4080">
            <v>40982</v>
          </cell>
        </row>
        <row r="4081">
          <cell r="A4081" t="str">
            <v>2520050010</v>
          </cell>
          <cell r="B4081" t="str">
            <v>Nonpoint</v>
          </cell>
          <cell r="C4081" t="str">
            <v>Inorganic Chemical Storage /Bulk Stations/Terminals: Breathing Loss /Ammonia</v>
          </cell>
          <cell r="D4081" t="str">
            <v>Industrial Processes - Storage and Transfer</v>
          </cell>
          <cell r="G4081" t="str">
            <v>Storage and Transport</v>
          </cell>
          <cell r="H4081" t="str">
            <v>Inorganic Chemical Storage</v>
          </cell>
          <cell r="I4081" t="str">
            <v>Bulk Stations/Terminals: Breathing Loss</v>
          </cell>
          <cell r="J4081" t="str">
            <v>Ammonia</v>
          </cell>
          <cell r="N4081">
            <v>40982</v>
          </cell>
        </row>
        <row r="4082">
          <cell r="A4082" t="str">
            <v>2520050020</v>
          </cell>
          <cell r="B4082" t="str">
            <v>Nonpoint</v>
          </cell>
          <cell r="C4082" t="str">
            <v>Inorganic Chemical Storage /Bulk Stations/Terminals: Breathing Loss /Hydrochloric Acid</v>
          </cell>
          <cell r="D4082" t="str">
            <v>Industrial Processes - Storage and Transfer</v>
          </cell>
          <cell r="G4082" t="str">
            <v>Storage and Transport</v>
          </cell>
          <cell r="H4082" t="str">
            <v>Inorganic Chemical Storage</v>
          </cell>
          <cell r="I4082" t="str">
            <v>Bulk Stations/Terminals: Breathing Loss</v>
          </cell>
          <cell r="J4082" t="str">
            <v>Hydrochloric Acid</v>
          </cell>
          <cell r="N4082">
            <v>40982</v>
          </cell>
        </row>
        <row r="4083">
          <cell r="A4083" t="str">
            <v>2520050030</v>
          </cell>
          <cell r="B4083" t="str">
            <v>Nonpoint</v>
          </cell>
          <cell r="C4083" t="str">
            <v>Inorganic Chemical Storage /Bulk Stations/Terminals: Breathing Loss /Nitric Acid</v>
          </cell>
          <cell r="D4083" t="str">
            <v>Industrial Processes - Storage and Transfer</v>
          </cell>
          <cell r="G4083" t="str">
            <v>Storage and Transport</v>
          </cell>
          <cell r="H4083" t="str">
            <v>Inorganic Chemical Storage</v>
          </cell>
          <cell r="I4083" t="str">
            <v>Bulk Stations/Terminals: Breathing Loss</v>
          </cell>
          <cell r="J4083" t="str">
            <v>Nitric Acid</v>
          </cell>
          <cell r="N4083">
            <v>40982</v>
          </cell>
        </row>
        <row r="4084">
          <cell r="A4084" t="str">
            <v>2520050040</v>
          </cell>
          <cell r="B4084" t="str">
            <v>Nonpoint</v>
          </cell>
          <cell r="C4084" t="str">
            <v>Inorganic Chemical Storage /Bulk Stations/Terminals: Breathing Loss /Sulfuric Acid</v>
          </cell>
          <cell r="D4084" t="str">
            <v>Industrial Processes - Storage and Transfer</v>
          </cell>
          <cell r="G4084" t="str">
            <v>Storage and Transport</v>
          </cell>
          <cell r="H4084" t="str">
            <v>Inorganic Chemical Storage</v>
          </cell>
          <cell r="I4084" t="str">
            <v>Bulk Stations/Terminals: Breathing Loss</v>
          </cell>
          <cell r="J4084" t="str">
            <v>Sulfuric Acid</v>
          </cell>
          <cell r="N4084">
            <v>40982</v>
          </cell>
        </row>
        <row r="4085">
          <cell r="A4085" t="str">
            <v>2520050900</v>
          </cell>
          <cell r="B4085" t="str">
            <v>Nonpoint</v>
          </cell>
          <cell r="C4085" t="str">
            <v>Inorganic Chemical Storage /Bulk Stations/Terminals: Breathing Loss /Tank Cleaning</v>
          </cell>
          <cell r="D4085" t="str">
            <v>Industrial Processes - Storage and Transfer</v>
          </cell>
          <cell r="G4085" t="str">
            <v>Storage and Transport</v>
          </cell>
          <cell r="H4085" t="str">
            <v>Inorganic Chemical Storage</v>
          </cell>
          <cell r="I4085" t="str">
            <v>Bulk Stations/Terminals: Breathing Loss</v>
          </cell>
          <cell r="J4085" t="str">
            <v>Tank Cleaning</v>
          </cell>
          <cell r="N4085">
            <v>40982</v>
          </cell>
        </row>
        <row r="4086">
          <cell r="A4086" t="str">
            <v>2520995000</v>
          </cell>
          <cell r="B4086" t="str">
            <v>Nonpoint</v>
          </cell>
          <cell r="C4086" t="str">
            <v>Inorganic Chemical Storage /All Storage Types: Working Loss /Total: All Products</v>
          </cell>
          <cell r="D4086" t="str">
            <v>Industrial Processes - Storage and Transfer</v>
          </cell>
          <cell r="G4086" t="str">
            <v>Storage and Transport</v>
          </cell>
          <cell r="H4086" t="str">
            <v>Inorganic Chemical Storage</v>
          </cell>
          <cell r="I4086" t="str">
            <v>All Storage Types: Working Loss</v>
          </cell>
          <cell r="J4086" t="str">
            <v>Total: All Products</v>
          </cell>
          <cell r="N4086">
            <v>40982</v>
          </cell>
        </row>
        <row r="4087">
          <cell r="A4087" t="str">
            <v>2520995010</v>
          </cell>
          <cell r="B4087" t="str">
            <v>Nonpoint</v>
          </cell>
          <cell r="C4087" t="str">
            <v>Inorganic Chemical Storage /All Storage Types: Working Loss /Ammonia</v>
          </cell>
          <cell r="D4087" t="str">
            <v>Industrial Processes - Storage and Transfer</v>
          </cell>
          <cell r="G4087" t="str">
            <v>Storage and Transport</v>
          </cell>
          <cell r="H4087" t="str">
            <v>Inorganic Chemical Storage</v>
          </cell>
          <cell r="I4087" t="str">
            <v>All Storage Types: Working Loss</v>
          </cell>
          <cell r="J4087" t="str">
            <v>Ammonia</v>
          </cell>
          <cell r="N4087">
            <v>40982</v>
          </cell>
        </row>
        <row r="4088">
          <cell r="A4088" t="str">
            <v>2520995020</v>
          </cell>
          <cell r="B4088" t="str">
            <v>Nonpoint</v>
          </cell>
          <cell r="C4088" t="str">
            <v>Inorganic Chemical Storage /All Storage Types: Working Loss /Hydrochloric Acid</v>
          </cell>
          <cell r="D4088" t="str">
            <v>Industrial Processes - Storage and Transfer</v>
          </cell>
          <cell r="G4088" t="str">
            <v>Storage and Transport</v>
          </cell>
          <cell r="H4088" t="str">
            <v>Inorganic Chemical Storage</v>
          </cell>
          <cell r="I4088" t="str">
            <v>All Storage Types: Working Loss</v>
          </cell>
          <cell r="J4088" t="str">
            <v>Hydrochloric Acid</v>
          </cell>
          <cell r="N4088">
            <v>40982</v>
          </cell>
        </row>
        <row r="4089">
          <cell r="A4089" t="str">
            <v>2520995030</v>
          </cell>
          <cell r="B4089" t="str">
            <v>Nonpoint</v>
          </cell>
          <cell r="C4089" t="str">
            <v>Inorganic Chemical Storage /All Storage Types: Working Loss /Nitric Acid</v>
          </cell>
          <cell r="D4089" t="str">
            <v>Industrial Processes - Storage and Transfer</v>
          </cell>
          <cell r="G4089" t="str">
            <v>Storage and Transport</v>
          </cell>
          <cell r="H4089" t="str">
            <v>Inorganic Chemical Storage</v>
          </cell>
          <cell r="I4089" t="str">
            <v>All Storage Types: Working Loss</v>
          </cell>
          <cell r="J4089" t="str">
            <v>Nitric Acid</v>
          </cell>
          <cell r="N4089">
            <v>40982</v>
          </cell>
        </row>
        <row r="4090">
          <cell r="A4090" t="str">
            <v>2520995040</v>
          </cell>
          <cell r="B4090" t="str">
            <v>Nonpoint</v>
          </cell>
          <cell r="C4090" t="str">
            <v>Inorganic Chemical Storage /All Storage Types: Working Loss /Sulfuric Acid</v>
          </cell>
          <cell r="D4090" t="str">
            <v>Industrial Processes - Storage and Transfer</v>
          </cell>
          <cell r="G4090" t="str">
            <v>Storage and Transport</v>
          </cell>
          <cell r="H4090" t="str">
            <v>Inorganic Chemical Storage</v>
          </cell>
          <cell r="I4090" t="str">
            <v>All Storage Types: Working Loss</v>
          </cell>
          <cell r="J4090" t="str">
            <v>Sulfuric Acid</v>
          </cell>
          <cell r="N4090">
            <v>40982</v>
          </cell>
        </row>
        <row r="4091">
          <cell r="A4091" t="str">
            <v>2525000000</v>
          </cell>
          <cell r="B4091" t="str">
            <v>Nonpoint</v>
          </cell>
          <cell r="C4091" t="str">
            <v>Inorganic Chemical Transport /All Transport Types /Total: All Products</v>
          </cell>
          <cell r="D4091" t="str">
            <v>Industrial Processes - Storage and Transfer</v>
          </cell>
          <cell r="G4091" t="str">
            <v>Storage and Transport</v>
          </cell>
          <cell r="H4091" t="str">
            <v>Inorganic Chemical Transport</v>
          </cell>
          <cell r="I4091" t="str">
            <v>All Transport Types</v>
          </cell>
          <cell r="J4091" t="str">
            <v>Total: All Products</v>
          </cell>
          <cell r="N4091">
            <v>40982</v>
          </cell>
        </row>
        <row r="4092">
          <cell r="A4092" t="str">
            <v>2525000010</v>
          </cell>
          <cell r="B4092" t="str">
            <v>Nonpoint</v>
          </cell>
          <cell r="C4092" t="str">
            <v>Inorganic Chemical Transport /All Transport Types /Ammonia</v>
          </cell>
          <cell r="D4092" t="str">
            <v>Industrial Processes - Storage and Transfer</v>
          </cell>
          <cell r="G4092" t="str">
            <v>Storage and Transport</v>
          </cell>
          <cell r="H4092" t="str">
            <v>Inorganic Chemical Transport</v>
          </cell>
          <cell r="I4092" t="str">
            <v>All Transport Types</v>
          </cell>
          <cell r="J4092" t="str">
            <v>Ammonia</v>
          </cell>
          <cell r="N4092">
            <v>40982</v>
          </cell>
        </row>
        <row r="4093">
          <cell r="A4093" t="str">
            <v>2525000020</v>
          </cell>
          <cell r="B4093" t="str">
            <v>Nonpoint</v>
          </cell>
          <cell r="C4093" t="str">
            <v>Inorganic Chemical Transport /All Transport Types /Hydrochloric Acid</v>
          </cell>
          <cell r="D4093" t="str">
            <v>Industrial Processes - Storage and Transfer</v>
          </cell>
          <cell r="G4093" t="str">
            <v>Storage and Transport</v>
          </cell>
          <cell r="H4093" t="str">
            <v>Inorganic Chemical Transport</v>
          </cell>
          <cell r="I4093" t="str">
            <v>All Transport Types</v>
          </cell>
          <cell r="J4093" t="str">
            <v>Hydrochloric Acid</v>
          </cell>
          <cell r="N4093">
            <v>40982</v>
          </cell>
        </row>
        <row r="4094">
          <cell r="A4094" t="str">
            <v>2525000030</v>
          </cell>
          <cell r="B4094" t="str">
            <v>Nonpoint</v>
          </cell>
          <cell r="C4094" t="str">
            <v>Inorganic Chemical Transport /All Transport Types /Nitric Acid</v>
          </cell>
          <cell r="D4094" t="str">
            <v>Industrial Processes - Storage and Transfer</v>
          </cell>
          <cell r="G4094" t="str">
            <v>Storage and Transport</v>
          </cell>
          <cell r="H4094" t="str">
            <v>Inorganic Chemical Transport</v>
          </cell>
          <cell r="I4094" t="str">
            <v>All Transport Types</v>
          </cell>
          <cell r="J4094" t="str">
            <v>Nitric Acid</v>
          </cell>
          <cell r="N4094">
            <v>40982</v>
          </cell>
        </row>
        <row r="4095">
          <cell r="A4095" t="str">
            <v>2525000040</v>
          </cell>
          <cell r="B4095" t="str">
            <v>Nonpoint</v>
          </cell>
          <cell r="C4095" t="str">
            <v>Inorganic Chemical Transport /All Transport Types /Sulfuric Acid</v>
          </cell>
          <cell r="D4095" t="str">
            <v>Industrial Processes - Storage and Transfer</v>
          </cell>
          <cell r="G4095" t="str">
            <v>Storage and Transport</v>
          </cell>
          <cell r="H4095" t="str">
            <v>Inorganic Chemical Transport</v>
          </cell>
          <cell r="I4095" t="str">
            <v>All Transport Types</v>
          </cell>
          <cell r="J4095" t="str">
            <v>Sulfuric Acid</v>
          </cell>
          <cell r="N4095">
            <v>40982</v>
          </cell>
        </row>
        <row r="4096">
          <cell r="A4096" t="str">
            <v>2525000900</v>
          </cell>
          <cell r="B4096" t="str">
            <v>Nonpoint</v>
          </cell>
          <cell r="C4096" t="str">
            <v>Inorganic Chemical Transport /All Transport Types /Tank Cleaning</v>
          </cell>
          <cell r="D4096" t="str">
            <v>Industrial Processes - Storage and Transfer</v>
          </cell>
          <cell r="G4096" t="str">
            <v>Storage and Transport</v>
          </cell>
          <cell r="H4096" t="str">
            <v>Inorganic Chemical Transport</v>
          </cell>
          <cell r="I4096" t="str">
            <v>All Transport Types</v>
          </cell>
          <cell r="J4096" t="str">
            <v>Tank Cleaning</v>
          </cell>
          <cell r="N4096">
            <v>40982</v>
          </cell>
        </row>
        <row r="4097">
          <cell r="A4097" t="str">
            <v>2525010000</v>
          </cell>
          <cell r="B4097" t="str">
            <v>Nonpoint</v>
          </cell>
          <cell r="C4097" t="str">
            <v>Inorganic Chemical Transport /Rail Tank Car /Total: All Products</v>
          </cell>
          <cell r="D4097" t="str">
            <v>Industrial Processes - Storage and Transfer</v>
          </cell>
          <cell r="G4097" t="str">
            <v>Storage and Transport</v>
          </cell>
          <cell r="H4097" t="str">
            <v>Inorganic Chemical Transport</v>
          </cell>
          <cell r="I4097" t="str">
            <v>Rail Tank Car</v>
          </cell>
          <cell r="J4097" t="str">
            <v>Total: All Products</v>
          </cell>
          <cell r="N4097">
            <v>40982</v>
          </cell>
        </row>
        <row r="4098">
          <cell r="A4098" t="str">
            <v>2525010010</v>
          </cell>
          <cell r="B4098" t="str">
            <v>Nonpoint</v>
          </cell>
          <cell r="C4098" t="str">
            <v>Inorganic Chemical Transport /Rail Tank Car /Ammonia</v>
          </cell>
          <cell r="D4098" t="str">
            <v>Industrial Processes - Storage and Transfer</v>
          </cell>
          <cell r="G4098" t="str">
            <v>Storage and Transport</v>
          </cell>
          <cell r="H4098" t="str">
            <v>Inorganic Chemical Transport</v>
          </cell>
          <cell r="I4098" t="str">
            <v>Rail Tank Car</v>
          </cell>
          <cell r="J4098" t="str">
            <v>Ammonia</v>
          </cell>
          <cell r="N4098">
            <v>40982</v>
          </cell>
        </row>
        <row r="4099">
          <cell r="A4099" t="str">
            <v>2525010020</v>
          </cell>
          <cell r="B4099" t="str">
            <v>Nonpoint</v>
          </cell>
          <cell r="C4099" t="str">
            <v>Inorganic Chemical Transport /Rail Tank Car /Hydrochloric Acid</v>
          </cell>
          <cell r="D4099" t="str">
            <v>Industrial Processes - Storage and Transfer</v>
          </cell>
          <cell r="G4099" t="str">
            <v>Storage and Transport</v>
          </cell>
          <cell r="H4099" t="str">
            <v>Inorganic Chemical Transport</v>
          </cell>
          <cell r="I4099" t="str">
            <v>Rail Tank Car</v>
          </cell>
          <cell r="J4099" t="str">
            <v>Hydrochloric Acid</v>
          </cell>
          <cell r="N4099">
            <v>40982</v>
          </cell>
        </row>
        <row r="4100">
          <cell r="A4100" t="str">
            <v>2525010030</v>
          </cell>
          <cell r="B4100" t="str">
            <v>Nonpoint</v>
          </cell>
          <cell r="C4100" t="str">
            <v>Inorganic Chemical Transport /Rail Tank Car /Nitric Acid</v>
          </cell>
          <cell r="D4100" t="str">
            <v>Industrial Processes - Storage and Transfer</v>
          </cell>
          <cell r="G4100" t="str">
            <v>Storage and Transport</v>
          </cell>
          <cell r="H4100" t="str">
            <v>Inorganic Chemical Transport</v>
          </cell>
          <cell r="I4100" t="str">
            <v>Rail Tank Car</v>
          </cell>
          <cell r="J4100" t="str">
            <v>Nitric Acid</v>
          </cell>
          <cell r="N4100">
            <v>40982</v>
          </cell>
        </row>
        <row r="4101">
          <cell r="A4101" t="str">
            <v>2525010040</v>
          </cell>
          <cell r="B4101" t="str">
            <v>Nonpoint</v>
          </cell>
          <cell r="C4101" t="str">
            <v>Inorganic Chemical Transport /Rail Tank Car /Sulfuric Acid</v>
          </cell>
          <cell r="D4101" t="str">
            <v>Industrial Processes - Storage and Transfer</v>
          </cell>
          <cell r="G4101" t="str">
            <v>Storage and Transport</v>
          </cell>
          <cell r="H4101" t="str">
            <v>Inorganic Chemical Transport</v>
          </cell>
          <cell r="I4101" t="str">
            <v>Rail Tank Car</v>
          </cell>
          <cell r="J4101" t="str">
            <v>Sulfuric Acid</v>
          </cell>
          <cell r="N4101">
            <v>40982</v>
          </cell>
        </row>
        <row r="4102">
          <cell r="A4102" t="str">
            <v>2525010900</v>
          </cell>
          <cell r="B4102" t="str">
            <v>Nonpoint</v>
          </cell>
          <cell r="C4102" t="str">
            <v>Inorganic Chemical Transport /Rail Tank Car /Tank Cleaning</v>
          </cell>
          <cell r="D4102" t="str">
            <v>Industrial Processes - Storage and Transfer</v>
          </cell>
          <cell r="G4102" t="str">
            <v>Storage and Transport</v>
          </cell>
          <cell r="H4102" t="str">
            <v>Inorganic Chemical Transport</v>
          </cell>
          <cell r="I4102" t="str">
            <v>Rail Tank Car</v>
          </cell>
          <cell r="J4102" t="str">
            <v>Tank Cleaning</v>
          </cell>
          <cell r="N4102">
            <v>40982</v>
          </cell>
        </row>
        <row r="4103">
          <cell r="A4103" t="str">
            <v>2525020000</v>
          </cell>
          <cell r="B4103" t="str">
            <v>Nonpoint</v>
          </cell>
          <cell r="C4103" t="str">
            <v>Inorganic Chemical Transport /Marine Vessel /Total: All Products</v>
          </cell>
          <cell r="D4103" t="str">
            <v>Industrial Processes - Storage and Transfer</v>
          </cell>
          <cell r="G4103" t="str">
            <v>Storage and Transport</v>
          </cell>
          <cell r="H4103" t="str">
            <v>Inorganic Chemical Transport</v>
          </cell>
          <cell r="I4103" t="str">
            <v>Marine Vessel</v>
          </cell>
          <cell r="J4103" t="str">
            <v>Total: All Products</v>
          </cell>
          <cell r="N4103">
            <v>40982</v>
          </cell>
        </row>
        <row r="4104">
          <cell r="A4104" t="str">
            <v>2525020010</v>
          </cell>
          <cell r="B4104" t="str">
            <v>Nonpoint</v>
          </cell>
          <cell r="C4104" t="str">
            <v>Inorganic Chemical Transport /Marine Vessel /Ammonia</v>
          </cell>
          <cell r="D4104" t="str">
            <v>Industrial Processes - Storage and Transfer</v>
          </cell>
          <cell r="G4104" t="str">
            <v>Storage and Transport</v>
          </cell>
          <cell r="H4104" t="str">
            <v>Inorganic Chemical Transport</v>
          </cell>
          <cell r="I4104" t="str">
            <v>Marine Vessel</v>
          </cell>
          <cell r="J4104" t="str">
            <v>Ammonia</v>
          </cell>
          <cell r="N4104">
            <v>40982</v>
          </cell>
        </row>
        <row r="4105">
          <cell r="A4105" t="str">
            <v>2525020020</v>
          </cell>
          <cell r="B4105" t="str">
            <v>Nonpoint</v>
          </cell>
          <cell r="C4105" t="str">
            <v>Inorganic Chemical Transport /Marine Vessel /Hydrochloric Acid</v>
          </cell>
          <cell r="D4105" t="str">
            <v>Industrial Processes - Storage and Transfer</v>
          </cell>
          <cell r="G4105" t="str">
            <v>Storage and Transport</v>
          </cell>
          <cell r="H4105" t="str">
            <v>Inorganic Chemical Transport</v>
          </cell>
          <cell r="I4105" t="str">
            <v>Marine Vessel</v>
          </cell>
          <cell r="J4105" t="str">
            <v>Hydrochloric Acid</v>
          </cell>
          <cell r="N4105">
            <v>40982</v>
          </cell>
        </row>
        <row r="4106">
          <cell r="A4106" t="str">
            <v>2525020030</v>
          </cell>
          <cell r="B4106" t="str">
            <v>Nonpoint</v>
          </cell>
          <cell r="C4106" t="str">
            <v>Inorganic Chemical Transport /Marine Vessel /Nitric Acid</v>
          </cell>
          <cell r="D4106" t="str">
            <v>Industrial Processes - Storage and Transfer</v>
          </cell>
          <cell r="G4106" t="str">
            <v>Storage and Transport</v>
          </cell>
          <cell r="H4106" t="str">
            <v>Inorganic Chemical Transport</v>
          </cell>
          <cell r="I4106" t="str">
            <v>Marine Vessel</v>
          </cell>
          <cell r="J4106" t="str">
            <v>Nitric Acid</v>
          </cell>
          <cell r="N4106">
            <v>40982</v>
          </cell>
        </row>
        <row r="4107">
          <cell r="A4107" t="str">
            <v>2525020040</v>
          </cell>
          <cell r="B4107" t="str">
            <v>Nonpoint</v>
          </cell>
          <cell r="C4107" t="str">
            <v>Inorganic Chemical Transport /Marine Vessel /Sulfuric Acid</v>
          </cell>
          <cell r="D4107" t="str">
            <v>Industrial Processes - Storage and Transfer</v>
          </cell>
          <cell r="G4107" t="str">
            <v>Storage and Transport</v>
          </cell>
          <cell r="H4107" t="str">
            <v>Inorganic Chemical Transport</v>
          </cell>
          <cell r="I4107" t="str">
            <v>Marine Vessel</v>
          </cell>
          <cell r="J4107" t="str">
            <v>Sulfuric Acid</v>
          </cell>
          <cell r="N4107">
            <v>40982</v>
          </cell>
        </row>
        <row r="4108">
          <cell r="A4108" t="str">
            <v>2525020900</v>
          </cell>
          <cell r="B4108" t="str">
            <v>Nonpoint</v>
          </cell>
          <cell r="C4108" t="str">
            <v>Inorganic Chemical Transport /Marine Vessel /Tank Cleaning</v>
          </cell>
          <cell r="D4108" t="str">
            <v>Industrial Processes - Storage and Transfer</v>
          </cell>
          <cell r="G4108" t="str">
            <v>Storage and Transport</v>
          </cell>
          <cell r="H4108" t="str">
            <v>Inorganic Chemical Transport</v>
          </cell>
          <cell r="I4108" t="str">
            <v>Marine Vessel</v>
          </cell>
          <cell r="J4108" t="str">
            <v>Tank Cleaning</v>
          </cell>
          <cell r="N4108">
            <v>40982</v>
          </cell>
        </row>
        <row r="4109">
          <cell r="A4109" t="str">
            <v>2525030000</v>
          </cell>
          <cell r="B4109" t="str">
            <v>Nonpoint</v>
          </cell>
          <cell r="C4109" t="str">
            <v>Inorganic Chemical Transport /Truck /Total: All Products</v>
          </cell>
          <cell r="D4109" t="str">
            <v>Industrial Processes - Storage and Transfer</v>
          </cell>
          <cell r="G4109" t="str">
            <v>Storage and Transport</v>
          </cell>
          <cell r="H4109" t="str">
            <v>Inorganic Chemical Transport</v>
          </cell>
          <cell r="I4109" t="str">
            <v>Truck</v>
          </cell>
          <cell r="J4109" t="str">
            <v>Total: All Products</v>
          </cell>
          <cell r="N4109">
            <v>40982</v>
          </cell>
        </row>
        <row r="4110">
          <cell r="A4110" t="str">
            <v>2525030010</v>
          </cell>
          <cell r="B4110" t="str">
            <v>Nonpoint</v>
          </cell>
          <cell r="C4110" t="str">
            <v>Inorganic Chemical Transport /Truck /Ammonia</v>
          </cell>
          <cell r="D4110" t="str">
            <v>Industrial Processes - Storage and Transfer</v>
          </cell>
          <cell r="G4110" t="str">
            <v>Storage and Transport</v>
          </cell>
          <cell r="H4110" t="str">
            <v>Inorganic Chemical Transport</v>
          </cell>
          <cell r="I4110" t="str">
            <v>Truck</v>
          </cell>
          <cell r="J4110" t="str">
            <v>Ammonia</v>
          </cell>
          <cell r="N4110">
            <v>40982</v>
          </cell>
        </row>
        <row r="4111">
          <cell r="A4111" t="str">
            <v>2525030020</v>
          </cell>
          <cell r="B4111" t="str">
            <v>Nonpoint</v>
          </cell>
          <cell r="C4111" t="str">
            <v>Inorganic Chemical Transport /Truck /Hydrochloric Acid</v>
          </cell>
          <cell r="D4111" t="str">
            <v>Industrial Processes - Storage and Transfer</v>
          </cell>
          <cell r="G4111" t="str">
            <v>Storage and Transport</v>
          </cell>
          <cell r="H4111" t="str">
            <v>Inorganic Chemical Transport</v>
          </cell>
          <cell r="I4111" t="str">
            <v>Truck</v>
          </cell>
          <cell r="J4111" t="str">
            <v>Hydrochloric Acid</v>
          </cell>
          <cell r="N4111">
            <v>40982</v>
          </cell>
        </row>
        <row r="4112">
          <cell r="A4112" t="str">
            <v>2525030030</v>
          </cell>
          <cell r="B4112" t="str">
            <v>Nonpoint</v>
          </cell>
          <cell r="C4112" t="str">
            <v>Inorganic Chemical Transport /Truck /Nitric Acid</v>
          </cell>
          <cell r="D4112" t="str">
            <v>Industrial Processes - Storage and Transfer</v>
          </cell>
          <cell r="G4112" t="str">
            <v>Storage and Transport</v>
          </cell>
          <cell r="H4112" t="str">
            <v>Inorganic Chemical Transport</v>
          </cell>
          <cell r="I4112" t="str">
            <v>Truck</v>
          </cell>
          <cell r="J4112" t="str">
            <v>Nitric Acid</v>
          </cell>
          <cell r="N4112">
            <v>40982</v>
          </cell>
        </row>
        <row r="4113">
          <cell r="A4113" t="str">
            <v>2525030040</v>
          </cell>
          <cell r="B4113" t="str">
            <v>Nonpoint</v>
          </cell>
          <cell r="C4113" t="str">
            <v>Inorganic Chemical Transport /Truck /Sulfuric Acid</v>
          </cell>
          <cell r="D4113" t="str">
            <v>Industrial Processes - Storage and Transfer</v>
          </cell>
          <cell r="G4113" t="str">
            <v>Storage and Transport</v>
          </cell>
          <cell r="H4113" t="str">
            <v>Inorganic Chemical Transport</v>
          </cell>
          <cell r="I4113" t="str">
            <v>Truck</v>
          </cell>
          <cell r="J4113" t="str">
            <v>Sulfuric Acid</v>
          </cell>
          <cell r="N4113">
            <v>40982</v>
          </cell>
        </row>
        <row r="4114">
          <cell r="A4114" t="str">
            <v>2525030900</v>
          </cell>
          <cell r="B4114" t="str">
            <v>Nonpoint</v>
          </cell>
          <cell r="C4114" t="str">
            <v>Inorganic Chemical Transport /Truck /Tank Cleaning</v>
          </cell>
          <cell r="D4114" t="str">
            <v>Industrial Processes - Storage and Transfer</v>
          </cell>
          <cell r="G4114" t="str">
            <v>Storage and Transport</v>
          </cell>
          <cell r="H4114" t="str">
            <v>Inorganic Chemical Transport</v>
          </cell>
          <cell r="I4114" t="str">
            <v>Truck</v>
          </cell>
          <cell r="J4114" t="str">
            <v>Tank Cleaning</v>
          </cell>
          <cell r="N4114">
            <v>40982</v>
          </cell>
        </row>
        <row r="4115">
          <cell r="A4115" t="str">
            <v>2525040000</v>
          </cell>
          <cell r="B4115" t="str">
            <v>Nonpoint</v>
          </cell>
          <cell r="C4115" t="str">
            <v>Inorganic Chemical Transport /Pipeline /Total: All Products</v>
          </cell>
          <cell r="D4115" t="str">
            <v>Industrial Processes - Storage and Transfer</v>
          </cell>
          <cell r="G4115" t="str">
            <v>Storage and Transport</v>
          </cell>
          <cell r="H4115" t="str">
            <v>Inorganic Chemical Transport</v>
          </cell>
          <cell r="I4115" t="str">
            <v>Pipeline</v>
          </cell>
          <cell r="J4115" t="str">
            <v>Total: All Products</v>
          </cell>
          <cell r="N4115">
            <v>40982</v>
          </cell>
        </row>
        <row r="4116">
          <cell r="A4116" t="str">
            <v>2525040010</v>
          </cell>
          <cell r="B4116" t="str">
            <v>Nonpoint</v>
          </cell>
          <cell r="C4116" t="str">
            <v>Inorganic Chemical Transport /Pipeline /Ammonia</v>
          </cell>
          <cell r="D4116" t="str">
            <v>Industrial Processes - Storage and Transfer</v>
          </cell>
          <cell r="G4116" t="str">
            <v>Storage and Transport</v>
          </cell>
          <cell r="H4116" t="str">
            <v>Inorganic Chemical Transport</v>
          </cell>
          <cell r="I4116" t="str">
            <v>Pipeline</v>
          </cell>
          <cell r="J4116" t="str">
            <v>Ammonia</v>
          </cell>
          <cell r="N4116">
            <v>40982</v>
          </cell>
        </row>
        <row r="4117">
          <cell r="A4117" t="str">
            <v>2525040020</v>
          </cell>
          <cell r="B4117" t="str">
            <v>Nonpoint</v>
          </cell>
          <cell r="C4117" t="str">
            <v>Inorganic Chemical Transport /Pipeline /Hydrochloric Acid</v>
          </cell>
          <cell r="D4117" t="str">
            <v>Industrial Processes - Storage and Transfer</v>
          </cell>
          <cell r="G4117" t="str">
            <v>Storage and Transport</v>
          </cell>
          <cell r="H4117" t="str">
            <v>Inorganic Chemical Transport</v>
          </cell>
          <cell r="I4117" t="str">
            <v>Pipeline</v>
          </cell>
          <cell r="J4117" t="str">
            <v>Hydrochloric Acid</v>
          </cell>
          <cell r="N4117">
            <v>40982</v>
          </cell>
        </row>
        <row r="4118">
          <cell r="A4118" t="str">
            <v>2525040030</v>
          </cell>
          <cell r="B4118" t="str">
            <v>Nonpoint</v>
          </cell>
          <cell r="C4118" t="str">
            <v>Inorganic Chemical Transport /Pipeline /Nitric Acid</v>
          </cell>
          <cell r="D4118" t="str">
            <v>Industrial Processes - Storage and Transfer</v>
          </cell>
          <cell r="G4118" t="str">
            <v>Storage and Transport</v>
          </cell>
          <cell r="H4118" t="str">
            <v>Inorganic Chemical Transport</v>
          </cell>
          <cell r="I4118" t="str">
            <v>Pipeline</v>
          </cell>
          <cell r="J4118" t="str">
            <v>Nitric Acid</v>
          </cell>
          <cell r="N4118">
            <v>40982</v>
          </cell>
        </row>
        <row r="4119">
          <cell r="A4119" t="str">
            <v>2525040040</v>
          </cell>
          <cell r="B4119" t="str">
            <v>Nonpoint</v>
          </cell>
          <cell r="C4119" t="str">
            <v>Inorganic Chemical Transport /Pipeline /Sulfuric Acid</v>
          </cell>
          <cell r="D4119" t="str">
            <v>Industrial Processes - Storage and Transfer</v>
          </cell>
          <cell r="G4119" t="str">
            <v>Storage and Transport</v>
          </cell>
          <cell r="H4119" t="str">
            <v>Inorganic Chemical Transport</v>
          </cell>
          <cell r="I4119" t="str">
            <v>Pipeline</v>
          </cell>
          <cell r="J4119" t="str">
            <v>Sulfuric Acid</v>
          </cell>
          <cell r="N4119">
            <v>40982</v>
          </cell>
        </row>
        <row r="4120">
          <cell r="A4120" t="str">
            <v>2530000000</v>
          </cell>
          <cell r="B4120" t="str">
            <v>Nonpoint</v>
          </cell>
          <cell r="C4120" t="str">
            <v>Bulk Materials Storage /All Storage Types /Total: All Products</v>
          </cell>
          <cell r="D4120" t="str">
            <v>Industrial Processes - Storage and Transfer</v>
          </cell>
          <cell r="G4120" t="str">
            <v>Storage and Transport</v>
          </cell>
          <cell r="H4120" t="str">
            <v>Bulk Materials Storage</v>
          </cell>
          <cell r="I4120" t="str">
            <v>All Storage Types</v>
          </cell>
          <cell r="J4120" t="str">
            <v>Total: All Products</v>
          </cell>
          <cell r="N4120">
            <v>40982</v>
          </cell>
        </row>
        <row r="4121">
          <cell r="A4121" t="str">
            <v>2530000020</v>
          </cell>
          <cell r="B4121" t="str">
            <v>Nonpoint</v>
          </cell>
          <cell r="C4121" t="str">
            <v>Bulk Materials Storage /All Storage Types /Cement</v>
          </cell>
          <cell r="D4121" t="str">
            <v>Industrial Processes - Storage and Transfer</v>
          </cell>
          <cell r="G4121" t="str">
            <v>Storage and Transport</v>
          </cell>
          <cell r="H4121" t="str">
            <v>Bulk Materials Storage</v>
          </cell>
          <cell r="I4121" t="str">
            <v>All Storage Types</v>
          </cell>
          <cell r="J4121" t="str">
            <v>Cement</v>
          </cell>
          <cell r="N4121">
            <v>40982</v>
          </cell>
        </row>
        <row r="4122">
          <cell r="A4122" t="str">
            <v>2530000040</v>
          </cell>
          <cell r="B4122" t="str">
            <v>Nonpoint</v>
          </cell>
          <cell r="C4122" t="str">
            <v>Bulk Materials Storage /All Storage Types /Coal</v>
          </cell>
          <cell r="D4122" t="str">
            <v>Industrial Processes - Storage and Transfer</v>
          </cell>
          <cell r="G4122" t="str">
            <v>Storage and Transport</v>
          </cell>
          <cell r="H4122" t="str">
            <v>Bulk Materials Storage</v>
          </cell>
          <cell r="I4122" t="str">
            <v>All Storage Types</v>
          </cell>
          <cell r="J4122" t="str">
            <v>Coal</v>
          </cell>
          <cell r="N4122">
            <v>40982</v>
          </cell>
        </row>
        <row r="4123">
          <cell r="A4123" t="str">
            <v>2530000060</v>
          </cell>
          <cell r="B4123" t="str">
            <v>Nonpoint</v>
          </cell>
          <cell r="C4123" t="str">
            <v>Bulk Materials Storage /All Storage Types /Crushed Stone</v>
          </cell>
          <cell r="D4123" t="str">
            <v>Industrial Processes - Storage and Transfer</v>
          </cell>
          <cell r="G4123" t="str">
            <v>Storage and Transport</v>
          </cell>
          <cell r="H4123" t="str">
            <v>Bulk Materials Storage</v>
          </cell>
          <cell r="I4123" t="str">
            <v>All Storage Types</v>
          </cell>
          <cell r="J4123" t="str">
            <v>Crushed Stone</v>
          </cell>
          <cell r="N4123">
            <v>40982</v>
          </cell>
        </row>
        <row r="4124">
          <cell r="A4124" t="str">
            <v>2530000080</v>
          </cell>
          <cell r="B4124" t="str">
            <v>Nonpoint</v>
          </cell>
          <cell r="C4124" t="str">
            <v>Bulk Materials Storage /All Storage Types /Gravel</v>
          </cell>
          <cell r="D4124" t="str">
            <v>Industrial Processes - Storage and Transfer</v>
          </cell>
          <cell r="G4124" t="str">
            <v>Storage and Transport</v>
          </cell>
          <cell r="H4124" t="str">
            <v>Bulk Materials Storage</v>
          </cell>
          <cell r="I4124" t="str">
            <v>All Storage Types</v>
          </cell>
          <cell r="J4124" t="str">
            <v>Gravel</v>
          </cell>
          <cell r="N4124">
            <v>40982</v>
          </cell>
        </row>
        <row r="4125">
          <cell r="A4125" t="str">
            <v>2530000100</v>
          </cell>
          <cell r="B4125" t="str">
            <v>Nonpoint</v>
          </cell>
          <cell r="C4125" t="str">
            <v>Bulk Materials Storage /All Storage Types /Limestone</v>
          </cell>
          <cell r="D4125" t="str">
            <v>Industrial Processes - Storage and Transfer</v>
          </cell>
          <cell r="G4125" t="str">
            <v>Storage and Transport</v>
          </cell>
          <cell r="H4125" t="str">
            <v>Bulk Materials Storage</v>
          </cell>
          <cell r="I4125" t="str">
            <v>All Storage Types</v>
          </cell>
          <cell r="J4125" t="str">
            <v>Limestone</v>
          </cell>
          <cell r="N4125">
            <v>40982</v>
          </cell>
        </row>
        <row r="4126">
          <cell r="A4126" t="str">
            <v>2530000120</v>
          </cell>
          <cell r="B4126" t="str">
            <v>Nonpoint</v>
          </cell>
          <cell r="C4126" t="str">
            <v>Bulk Materials Storage /All Storage Types /Sand</v>
          </cell>
          <cell r="D4126" t="str">
            <v>Industrial Processes - Storage and Transfer</v>
          </cell>
          <cell r="G4126" t="str">
            <v>Storage and Transport</v>
          </cell>
          <cell r="H4126" t="str">
            <v>Bulk Materials Storage</v>
          </cell>
          <cell r="I4126" t="str">
            <v>All Storage Types</v>
          </cell>
          <cell r="J4126" t="str">
            <v>Sand</v>
          </cell>
          <cell r="N4126">
            <v>40982</v>
          </cell>
        </row>
        <row r="4127">
          <cell r="A4127" t="str">
            <v>2530010000</v>
          </cell>
          <cell r="B4127" t="str">
            <v>Nonpoint</v>
          </cell>
          <cell r="C4127" t="str">
            <v>Bulk Materials Storage /Commercial/Industrial /Total: All Products</v>
          </cell>
          <cell r="D4127" t="str">
            <v>Industrial Processes - Storage and Transfer</v>
          </cell>
          <cell r="G4127" t="str">
            <v>Storage and Transport</v>
          </cell>
          <cell r="H4127" t="str">
            <v>Bulk Materials Storage</v>
          </cell>
          <cell r="I4127" t="str">
            <v>Commercial/Industrial</v>
          </cell>
          <cell r="J4127" t="str">
            <v>Total: All Products</v>
          </cell>
          <cell r="N4127">
            <v>40982</v>
          </cell>
        </row>
        <row r="4128">
          <cell r="A4128" t="str">
            <v>2530010020</v>
          </cell>
          <cell r="B4128" t="str">
            <v>Nonpoint</v>
          </cell>
          <cell r="C4128" t="str">
            <v>Bulk Materials Storage /Commercial/Industrial /Cement</v>
          </cell>
          <cell r="D4128" t="str">
            <v>Industrial Processes - Storage and Transfer</v>
          </cell>
          <cell r="G4128" t="str">
            <v>Storage and Transport</v>
          </cell>
          <cell r="H4128" t="str">
            <v>Bulk Materials Storage</v>
          </cell>
          <cell r="I4128" t="str">
            <v>Commercial/Industrial</v>
          </cell>
          <cell r="J4128" t="str">
            <v>Cement</v>
          </cell>
          <cell r="N4128">
            <v>40982</v>
          </cell>
        </row>
        <row r="4129">
          <cell r="A4129" t="str">
            <v>2530010040</v>
          </cell>
          <cell r="B4129" t="str">
            <v>Nonpoint</v>
          </cell>
          <cell r="C4129" t="str">
            <v>Bulk Materials Storage /Commercial/Industrial /Coal</v>
          </cell>
          <cell r="D4129" t="str">
            <v>Industrial Processes - Storage and Transfer</v>
          </cell>
          <cell r="G4129" t="str">
            <v>Storage and Transport</v>
          </cell>
          <cell r="H4129" t="str">
            <v>Bulk Materials Storage</v>
          </cell>
          <cell r="I4129" t="str">
            <v>Commercial/Industrial</v>
          </cell>
          <cell r="J4129" t="str">
            <v>Coal</v>
          </cell>
          <cell r="N4129">
            <v>40982</v>
          </cell>
        </row>
        <row r="4130">
          <cell r="A4130" t="str">
            <v>2530010060</v>
          </cell>
          <cell r="B4130" t="str">
            <v>Nonpoint</v>
          </cell>
          <cell r="C4130" t="str">
            <v>Bulk Materials Storage /Commercial/Industrial /Crushed Stone</v>
          </cell>
          <cell r="D4130" t="str">
            <v>Industrial Processes - Storage and Transfer</v>
          </cell>
          <cell r="G4130" t="str">
            <v>Storage and Transport</v>
          </cell>
          <cell r="H4130" t="str">
            <v>Bulk Materials Storage</v>
          </cell>
          <cell r="I4130" t="str">
            <v>Commercial/Industrial</v>
          </cell>
          <cell r="J4130" t="str">
            <v>Crushed Stone</v>
          </cell>
          <cell r="N4130">
            <v>40982</v>
          </cell>
        </row>
        <row r="4131">
          <cell r="A4131" t="str">
            <v>2530010080</v>
          </cell>
          <cell r="B4131" t="str">
            <v>Nonpoint</v>
          </cell>
          <cell r="C4131" t="str">
            <v>Bulk Materials Storage /Commercial/Industrial /Gravel</v>
          </cell>
          <cell r="D4131" t="str">
            <v>Industrial Processes - Storage and Transfer</v>
          </cell>
          <cell r="G4131" t="str">
            <v>Storage and Transport</v>
          </cell>
          <cell r="H4131" t="str">
            <v>Bulk Materials Storage</v>
          </cell>
          <cell r="I4131" t="str">
            <v>Commercial/Industrial</v>
          </cell>
          <cell r="J4131" t="str">
            <v>Gravel</v>
          </cell>
          <cell r="N4131">
            <v>40982</v>
          </cell>
        </row>
        <row r="4132">
          <cell r="A4132" t="str">
            <v>2530010100</v>
          </cell>
          <cell r="B4132" t="str">
            <v>Nonpoint</v>
          </cell>
          <cell r="C4132" t="str">
            <v>Bulk Materials Storage /Commercial/Industrial /Limestone</v>
          </cell>
          <cell r="D4132" t="str">
            <v>Industrial Processes - Storage and Transfer</v>
          </cell>
          <cell r="G4132" t="str">
            <v>Storage and Transport</v>
          </cell>
          <cell r="H4132" t="str">
            <v>Bulk Materials Storage</v>
          </cell>
          <cell r="I4132" t="str">
            <v>Commercial/Industrial</v>
          </cell>
          <cell r="J4132" t="str">
            <v>Limestone</v>
          </cell>
          <cell r="N4132">
            <v>40982</v>
          </cell>
        </row>
        <row r="4133">
          <cell r="A4133" t="str">
            <v>2530010120</v>
          </cell>
          <cell r="B4133" t="str">
            <v>Nonpoint</v>
          </cell>
          <cell r="C4133" t="str">
            <v>Bulk Materials Storage /Commercial/Industrial /Sand</v>
          </cell>
          <cell r="D4133" t="str">
            <v>Industrial Processes - Storage and Transfer</v>
          </cell>
          <cell r="G4133" t="str">
            <v>Storage and Transport</v>
          </cell>
          <cell r="H4133" t="str">
            <v>Bulk Materials Storage</v>
          </cell>
          <cell r="I4133" t="str">
            <v>Commercial/Industrial</v>
          </cell>
          <cell r="J4133" t="str">
            <v>Sand</v>
          </cell>
          <cell r="N4133">
            <v>40982</v>
          </cell>
        </row>
        <row r="4134">
          <cell r="A4134" t="str">
            <v>2530050000</v>
          </cell>
          <cell r="B4134" t="str">
            <v>Nonpoint</v>
          </cell>
          <cell r="C4134" t="str">
            <v>Bulk Materials Storage /Bulk Stations/Terminals /Total: All Products</v>
          </cell>
          <cell r="D4134" t="str">
            <v>Industrial Processes - Storage and Transfer</v>
          </cell>
          <cell r="G4134" t="str">
            <v>Storage and Transport</v>
          </cell>
          <cell r="H4134" t="str">
            <v>Bulk Materials Storage</v>
          </cell>
          <cell r="I4134" t="str">
            <v>Bulk Stations/Terminals</v>
          </cell>
          <cell r="J4134" t="str">
            <v>Total: All Products</v>
          </cell>
          <cell r="N4134">
            <v>40982</v>
          </cell>
        </row>
        <row r="4135">
          <cell r="A4135" t="str">
            <v>2530050020</v>
          </cell>
          <cell r="B4135" t="str">
            <v>Nonpoint</v>
          </cell>
          <cell r="C4135" t="str">
            <v>Bulk Materials Storage /Bulk Stations/Terminals /Cement</v>
          </cell>
          <cell r="D4135" t="str">
            <v>Industrial Processes - Storage and Transfer</v>
          </cell>
          <cell r="G4135" t="str">
            <v>Storage and Transport</v>
          </cell>
          <cell r="H4135" t="str">
            <v>Bulk Materials Storage</v>
          </cell>
          <cell r="I4135" t="str">
            <v>Bulk Stations/Terminals</v>
          </cell>
          <cell r="J4135" t="str">
            <v>Cement</v>
          </cell>
          <cell r="N4135">
            <v>40982</v>
          </cell>
        </row>
        <row r="4136">
          <cell r="A4136" t="str">
            <v>2530050040</v>
          </cell>
          <cell r="B4136" t="str">
            <v>Nonpoint</v>
          </cell>
          <cell r="C4136" t="str">
            <v>Bulk Materials Storage /Bulk Stations/Terminals /Coal</v>
          </cell>
          <cell r="D4136" t="str">
            <v>Industrial Processes - Storage and Transfer</v>
          </cell>
          <cell r="G4136" t="str">
            <v>Storage and Transport</v>
          </cell>
          <cell r="H4136" t="str">
            <v>Bulk Materials Storage</v>
          </cell>
          <cell r="I4136" t="str">
            <v>Bulk Stations/Terminals</v>
          </cell>
          <cell r="J4136" t="str">
            <v>Coal</v>
          </cell>
          <cell r="N4136">
            <v>40982</v>
          </cell>
        </row>
        <row r="4137">
          <cell r="A4137" t="str">
            <v>2530050060</v>
          </cell>
          <cell r="B4137" t="str">
            <v>Nonpoint</v>
          </cell>
          <cell r="C4137" t="str">
            <v>Bulk Materials Storage /Bulk Stations/Terminals /Crushed Stone</v>
          </cell>
          <cell r="D4137" t="str">
            <v>Industrial Processes - Storage and Transfer</v>
          </cell>
          <cell r="G4137" t="str">
            <v>Storage and Transport</v>
          </cell>
          <cell r="H4137" t="str">
            <v>Bulk Materials Storage</v>
          </cell>
          <cell r="I4137" t="str">
            <v>Bulk Stations/Terminals</v>
          </cell>
          <cell r="J4137" t="str">
            <v>Crushed Stone</v>
          </cell>
          <cell r="N4137">
            <v>40982</v>
          </cell>
        </row>
        <row r="4138">
          <cell r="A4138" t="str">
            <v>2530050080</v>
          </cell>
          <cell r="B4138" t="str">
            <v>Nonpoint</v>
          </cell>
          <cell r="C4138" t="str">
            <v>Bulk Materials Storage /Bulk Stations/Terminals /Gravel</v>
          </cell>
          <cell r="D4138" t="str">
            <v>Industrial Processes - Storage and Transfer</v>
          </cell>
          <cell r="G4138" t="str">
            <v>Storage and Transport</v>
          </cell>
          <cell r="H4138" t="str">
            <v>Bulk Materials Storage</v>
          </cell>
          <cell r="I4138" t="str">
            <v>Bulk Stations/Terminals</v>
          </cell>
          <cell r="J4138" t="str">
            <v>Gravel</v>
          </cell>
          <cell r="N4138">
            <v>40982</v>
          </cell>
        </row>
        <row r="4139">
          <cell r="A4139" t="str">
            <v>2530050100</v>
          </cell>
          <cell r="B4139" t="str">
            <v>Nonpoint</v>
          </cell>
          <cell r="C4139" t="str">
            <v>Bulk Materials Storage /Bulk Stations/Terminals /Limestone</v>
          </cell>
          <cell r="D4139" t="str">
            <v>Industrial Processes - Storage and Transfer</v>
          </cell>
          <cell r="G4139" t="str">
            <v>Storage and Transport</v>
          </cell>
          <cell r="H4139" t="str">
            <v>Bulk Materials Storage</v>
          </cell>
          <cell r="I4139" t="str">
            <v>Bulk Stations/Terminals</v>
          </cell>
          <cell r="J4139" t="str">
            <v>Limestone</v>
          </cell>
          <cell r="N4139">
            <v>40982</v>
          </cell>
        </row>
        <row r="4140">
          <cell r="A4140" t="str">
            <v>2530050120</v>
          </cell>
          <cell r="B4140" t="str">
            <v>Nonpoint</v>
          </cell>
          <cell r="C4140" t="str">
            <v>Bulk Materials Storage /Bulk Stations/Terminals /Sand</v>
          </cell>
          <cell r="D4140" t="str">
            <v>Industrial Processes - Storage and Transfer</v>
          </cell>
          <cell r="G4140" t="str">
            <v>Storage and Transport</v>
          </cell>
          <cell r="H4140" t="str">
            <v>Bulk Materials Storage</v>
          </cell>
          <cell r="I4140" t="str">
            <v>Bulk Stations/Terminals</v>
          </cell>
          <cell r="J4140" t="str">
            <v>Sand</v>
          </cell>
          <cell r="N4140">
            <v>40982</v>
          </cell>
        </row>
        <row r="4141">
          <cell r="A4141" t="str">
            <v>2535000000</v>
          </cell>
          <cell r="B4141" t="str">
            <v>Nonpoint</v>
          </cell>
          <cell r="C4141" t="str">
            <v>Bulk Materials Transport /All Transport Types /Total: All Products</v>
          </cell>
          <cell r="D4141" t="str">
            <v>Industrial Processes - Storage and Transfer</v>
          </cell>
          <cell r="G4141" t="str">
            <v>Storage and Transport</v>
          </cell>
          <cell r="H4141" t="str">
            <v>Bulk Materials Transport</v>
          </cell>
          <cell r="I4141" t="str">
            <v>All Transport Types</v>
          </cell>
          <cell r="J4141" t="str">
            <v>Total: All Products</v>
          </cell>
          <cell r="N4141">
            <v>40982</v>
          </cell>
        </row>
        <row r="4142">
          <cell r="A4142" t="str">
            <v>2535000020</v>
          </cell>
          <cell r="B4142" t="str">
            <v>Nonpoint</v>
          </cell>
          <cell r="C4142" t="str">
            <v>Bulk Materials Transport /All Transport Types /Cement</v>
          </cell>
          <cell r="D4142" t="str">
            <v>Industrial Processes - Storage and Transfer</v>
          </cell>
          <cell r="G4142" t="str">
            <v>Storage and Transport</v>
          </cell>
          <cell r="H4142" t="str">
            <v>Bulk Materials Transport</v>
          </cell>
          <cell r="I4142" t="str">
            <v>All Transport Types</v>
          </cell>
          <cell r="J4142" t="str">
            <v>Cement</v>
          </cell>
          <cell r="N4142">
            <v>40982</v>
          </cell>
        </row>
        <row r="4143">
          <cell r="A4143" t="str">
            <v>2535000040</v>
          </cell>
          <cell r="B4143" t="str">
            <v>Nonpoint</v>
          </cell>
          <cell r="C4143" t="str">
            <v>Bulk Materials Transport /All Transport Types /Coal</v>
          </cell>
          <cell r="D4143" t="str">
            <v>Industrial Processes - Storage and Transfer</v>
          </cell>
          <cell r="G4143" t="str">
            <v>Storage and Transport</v>
          </cell>
          <cell r="H4143" t="str">
            <v>Bulk Materials Transport</v>
          </cell>
          <cell r="I4143" t="str">
            <v>All Transport Types</v>
          </cell>
          <cell r="J4143" t="str">
            <v>Coal</v>
          </cell>
          <cell r="N4143">
            <v>40982</v>
          </cell>
        </row>
        <row r="4144">
          <cell r="A4144" t="str">
            <v>2535000060</v>
          </cell>
          <cell r="B4144" t="str">
            <v>Nonpoint</v>
          </cell>
          <cell r="C4144" t="str">
            <v>Bulk Materials Transport /All Transport Types /Crushed Stone</v>
          </cell>
          <cell r="D4144" t="str">
            <v>Industrial Processes - Storage and Transfer</v>
          </cell>
          <cell r="G4144" t="str">
            <v>Storage and Transport</v>
          </cell>
          <cell r="H4144" t="str">
            <v>Bulk Materials Transport</v>
          </cell>
          <cell r="I4144" t="str">
            <v>All Transport Types</v>
          </cell>
          <cell r="J4144" t="str">
            <v>Crushed Stone</v>
          </cell>
          <cell r="N4144">
            <v>40982</v>
          </cell>
        </row>
        <row r="4145">
          <cell r="A4145" t="str">
            <v>2535000080</v>
          </cell>
          <cell r="B4145" t="str">
            <v>Nonpoint</v>
          </cell>
          <cell r="C4145" t="str">
            <v>Bulk Materials Transport /All Transport Types /Gravel</v>
          </cell>
          <cell r="D4145" t="str">
            <v>Industrial Processes - Storage and Transfer</v>
          </cell>
          <cell r="G4145" t="str">
            <v>Storage and Transport</v>
          </cell>
          <cell r="H4145" t="str">
            <v>Bulk Materials Transport</v>
          </cell>
          <cell r="I4145" t="str">
            <v>All Transport Types</v>
          </cell>
          <cell r="J4145" t="str">
            <v>Gravel</v>
          </cell>
          <cell r="N4145">
            <v>40982</v>
          </cell>
        </row>
        <row r="4146">
          <cell r="A4146" t="str">
            <v>2535000100</v>
          </cell>
          <cell r="B4146" t="str">
            <v>Nonpoint</v>
          </cell>
          <cell r="C4146" t="str">
            <v>Bulk Materials Transport /All Transport Types /Limestone</v>
          </cell>
          <cell r="D4146" t="str">
            <v>Industrial Processes - Storage and Transfer</v>
          </cell>
          <cell r="G4146" t="str">
            <v>Storage and Transport</v>
          </cell>
          <cell r="H4146" t="str">
            <v>Bulk Materials Transport</v>
          </cell>
          <cell r="I4146" t="str">
            <v>All Transport Types</v>
          </cell>
          <cell r="J4146" t="str">
            <v>Limestone</v>
          </cell>
          <cell r="N4146">
            <v>40982</v>
          </cell>
        </row>
        <row r="4147">
          <cell r="A4147" t="str">
            <v>2535000120</v>
          </cell>
          <cell r="B4147" t="str">
            <v>Nonpoint</v>
          </cell>
          <cell r="C4147" t="str">
            <v>Bulk Materials Transport /All Transport Types /Sand</v>
          </cell>
          <cell r="D4147" t="str">
            <v>Industrial Processes - Storage and Transfer</v>
          </cell>
          <cell r="G4147" t="str">
            <v>Storage and Transport</v>
          </cell>
          <cell r="H4147" t="str">
            <v>Bulk Materials Transport</v>
          </cell>
          <cell r="I4147" t="str">
            <v>All Transport Types</v>
          </cell>
          <cell r="J4147" t="str">
            <v>Sand</v>
          </cell>
          <cell r="N4147">
            <v>40982</v>
          </cell>
        </row>
        <row r="4148">
          <cell r="A4148" t="str">
            <v>2535000140</v>
          </cell>
          <cell r="B4148" t="str">
            <v>Nonpoint</v>
          </cell>
          <cell r="C4148" t="str">
            <v>Bulk Materials Transport /All Transport Types /Phosphate Rock</v>
          </cell>
          <cell r="D4148" t="str">
            <v>Industrial Processes - Storage and Transfer</v>
          </cell>
          <cell r="G4148" t="str">
            <v>Storage and Transport</v>
          </cell>
          <cell r="H4148" t="str">
            <v>Bulk Materials Transport</v>
          </cell>
          <cell r="I4148" t="str">
            <v>All Transport Types</v>
          </cell>
          <cell r="J4148" t="str">
            <v>Phosphate Rock</v>
          </cell>
          <cell r="N4148">
            <v>40982</v>
          </cell>
        </row>
        <row r="4149">
          <cell r="A4149" t="str">
            <v>2535010000</v>
          </cell>
          <cell r="B4149" t="str">
            <v>Nonpoint</v>
          </cell>
          <cell r="C4149" t="str">
            <v>Bulk Materials Transport /Rail Car /Total: All Products</v>
          </cell>
          <cell r="D4149" t="str">
            <v>Industrial Processes - Storage and Transfer</v>
          </cell>
          <cell r="G4149" t="str">
            <v>Storage and Transport</v>
          </cell>
          <cell r="H4149" t="str">
            <v>Bulk Materials Transport</v>
          </cell>
          <cell r="I4149" t="str">
            <v>Rail Car</v>
          </cell>
          <cell r="J4149" t="str">
            <v>Total: All Products</v>
          </cell>
          <cell r="N4149">
            <v>40982</v>
          </cell>
        </row>
        <row r="4150">
          <cell r="A4150" t="str">
            <v>2535010020</v>
          </cell>
          <cell r="B4150" t="str">
            <v>Nonpoint</v>
          </cell>
          <cell r="C4150" t="str">
            <v>Bulk Materials Transport /Rail Car /Cement</v>
          </cell>
          <cell r="D4150" t="str">
            <v>Industrial Processes - Storage and Transfer</v>
          </cell>
          <cell r="G4150" t="str">
            <v>Storage and Transport</v>
          </cell>
          <cell r="H4150" t="str">
            <v>Bulk Materials Transport</v>
          </cell>
          <cell r="I4150" t="str">
            <v>Rail Car</v>
          </cell>
          <cell r="J4150" t="str">
            <v>Cement</v>
          </cell>
          <cell r="N4150">
            <v>40982</v>
          </cell>
        </row>
        <row r="4151">
          <cell r="A4151" t="str">
            <v>2535010040</v>
          </cell>
          <cell r="B4151" t="str">
            <v>Nonpoint</v>
          </cell>
          <cell r="C4151" t="str">
            <v>Bulk Materials Transport /Rail Car /Coal</v>
          </cell>
          <cell r="D4151" t="str">
            <v>Industrial Processes - Storage and Transfer</v>
          </cell>
          <cell r="G4151" t="str">
            <v>Storage and Transport</v>
          </cell>
          <cell r="H4151" t="str">
            <v>Bulk Materials Transport</v>
          </cell>
          <cell r="I4151" t="str">
            <v>Rail Car</v>
          </cell>
          <cell r="J4151" t="str">
            <v>Coal</v>
          </cell>
          <cell r="N4151">
            <v>40982</v>
          </cell>
        </row>
        <row r="4152">
          <cell r="A4152" t="str">
            <v>2535010060</v>
          </cell>
          <cell r="B4152" t="str">
            <v>Nonpoint</v>
          </cell>
          <cell r="C4152" t="str">
            <v>Bulk Materials Transport /Rail Car /Crushed Stone</v>
          </cell>
          <cell r="D4152" t="str">
            <v>Industrial Processes - Storage and Transfer</v>
          </cell>
          <cell r="G4152" t="str">
            <v>Storage and Transport</v>
          </cell>
          <cell r="H4152" t="str">
            <v>Bulk Materials Transport</v>
          </cell>
          <cell r="I4152" t="str">
            <v>Rail Car</v>
          </cell>
          <cell r="J4152" t="str">
            <v>Crushed Stone</v>
          </cell>
          <cell r="N4152">
            <v>40982</v>
          </cell>
        </row>
        <row r="4153">
          <cell r="A4153" t="str">
            <v>2535010080</v>
          </cell>
          <cell r="B4153" t="str">
            <v>Nonpoint</v>
          </cell>
          <cell r="C4153" t="str">
            <v>Bulk Materials Transport /Rail Car /Gravel</v>
          </cell>
          <cell r="D4153" t="str">
            <v>Industrial Processes - Storage and Transfer</v>
          </cell>
          <cell r="G4153" t="str">
            <v>Storage and Transport</v>
          </cell>
          <cell r="H4153" t="str">
            <v>Bulk Materials Transport</v>
          </cell>
          <cell r="I4153" t="str">
            <v>Rail Car</v>
          </cell>
          <cell r="J4153" t="str">
            <v>Gravel</v>
          </cell>
          <cell r="N4153">
            <v>40982</v>
          </cell>
        </row>
        <row r="4154">
          <cell r="A4154" t="str">
            <v>2535010100</v>
          </cell>
          <cell r="B4154" t="str">
            <v>Nonpoint</v>
          </cell>
          <cell r="C4154" t="str">
            <v>Bulk Materials Transport /Rail Car /Limestone</v>
          </cell>
          <cell r="D4154" t="str">
            <v>Industrial Processes - Storage and Transfer</v>
          </cell>
          <cell r="G4154" t="str">
            <v>Storage and Transport</v>
          </cell>
          <cell r="H4154" t="str">
            <v>Bulk Materials Transport</v>
          </cell>
          <cell r="I4154" t="str">
            <v>Rail Car</v>
          </cell>
          <cell r="J4154" t="str">
            <v>Limestone</v>
          </cell>
          <cell r="N4154">
            <v>40982</v>
          </cell>
        </row>
        <row r="4155">
          <cell r="A4155" t="str">
            <v>2535010120</v>
          </cell>
          <cell r="B4155" t="str">
            <v>Nonpoint</v>
          </cell>
          <cell r="C4155" t="str">
            <v>Bulk Materials Transport /Rail Car /Sand</v>
          </cell>
          <cell r="D4155" t="str">
            <v>Industrial Processes - Storage and Transfer</v>
          </cell>
          <cell r="G4155" t="str">
            <v>Storage and Transport</v>
          </cell>
          <cell r="H4155" t="str">
            <v>Bulk Materials Transport</v>
          </cell>
          <cell r="I4155" t="str">
            <v>Rail Car</v>
          </cell>
          <cell r="J4155" t="str">
            <v>Sand</v>
          </cell>
          <cell r="N4155">
            <v>40982</v>
          </cell>
        </row>
        <row r="4156">
          <cell r="A4156" t="str">
            <v>2535010140</v>
          </cell>
          <cell r="B4156" t="str">
            <v>Nonpoint</v>
          </cell>
          <cell r="C4156" t="str">
            <v>Bulk Materials Transport /Rail Car /Phosphate Rock</v>
          </cell>
          <cell r="D4156" t="str">
            <v>Industrial Processes - Storage and Transfer</v>
          </cell>
          <cell r="G4156" t="str">
            <v>Storage and Transport</v>
          </cell>
          <cell r="H4156" t="str">
            <v>Bulk Materials Transport</v>
          </cell>
          <cell r="I4156" t="str">
            <v>Rail Car</v>
          </cell>
          <cell r="J4156" t="str">
            <v>Phosphate Rock</v>
          </cell>
          <cell r="N4156">
            <v>40982</v>
          </cell>
        </row>
        <row r="4157">
          <cell r="A4157" t="str">
            <v>2535020000</v>
          </cell>
          <cell r="B4157" t="str">
            <v>Nonpoint</v>
          </cell>
          <cell r="C4157" t="str">
            <v>Bulk Materials Transport /Marine Vessel /Total: All Products</v>
          </cell>
          <cell r="D4157" t="str">
            <v>Industrial Processes - Storage and Transfer</v>
          </cell>
          <cell r="G4157" t="str">
            <v>Storage and Transport</v>
          </cell>
          <cell r="H4157" t="str">
            <v>Bulk Materials Transport</v>
          </cell>
          <cell r="I4157" t="str">
            <v>Marine Vessel</v>
          </cell>
          <cell r="J4157" t="str">
            <v>Total: All Products</v>
          </cell>
          <cell r="N4157">
            <v>40982</v>
          </cell>
        </row>
        <row r="4158">
          <cell r="A4158" t="str">
            <v>2535020020</v>
          </cell>
          <cell r="B4158" t="str">
            <v>Nonpoint</v>
          </cell>
          <cell r="C4158" t="str">
            <v>Bulk Materials Transport /Marine Vessel /Cement</v>
          </cell>
          <cell r="D4158" t="str">
            <v>Industrial Processes - Storage and Transfer</v>
          </cell>
          <cell r="G4158" t="str">
            <v>Storage and Transport</v>
          </cell>
          <cell r="H4158" t="str">
            <v>Bulk Materials Transport</v>
          </cell>
          <cell r="I4158" t="str">
            <v>Marine Vessel</v>
          </cell>
          <cell r="J4158" t="str">
            <v>Cement</v>
          </cell>
          <cell r="N4158">
            <v>40982</v>
          </cell>
        </row>
        <row r="4159">
          <cell r="A4159" t="str">
            <v>2535020040</v>
          </cell>
          <cell r="B4159" t="str">
            <v>Nonpoint</v>
          </cell>
          <cell r="C4159" t="str">
            <v>Bulk Materials Transport /Marine Vessel /Coal</v>
          </cell>
          <cell r="D4159" t="str">
            <v>Industrial Processes - Storage and Transfer</v>
          </cell>
          <cell r="G4159" t="str">
            <v>Storage and Transport</v>
          </cell>
          <cell r="H4159" t="str">
            <v>Bulk Materials Transport</v>
          </cell>
          <cell r="I4159" t="str">
            <v>Marine Vessel</v>
          </cell>
          <cell r="J4159" t="str">
            <v>Coal</v>
          </cell>
          <cell r="N4159">
            <v>40982</v>
          </cell>
        </row>
        <row r="4160">
          <cell r="A4160" t="str">
            <v>2535020060</v>
          </cell>
          <cell r="B4160" t="str">
            <v>Nonpoint</v>
          </cell>
          <cell r="C4160" t="str">
            <v>Bulk Materials Transport /Marine Vessel /Crushed Stone</v>
          </cell>
          <cell r="D4160" t="str">
            <v>Industrial Processes - Storage and Transfer</v>
          </cell>
          <cell r="G4160" t="str">
            <v>Storage and Transport</v>
          </cell>
          <cell r="H4160" t="str">
            <v>Bulk Materials Transport</v>
          </cell>
          <cell r="I4160" t="str">
            <v>Marine Vessel</v>
          </cell>
          <cell r="J4160" t="str">
            <v>Crushed Stone</v>
          </cell>
          <cell r="N4160">
            <v>40982</v>
          </cell>
        </row>
        <row r="4161">
          <cell r="A4161" t="str">
            <v>2535020080</v>
          </cell>
          <cell r="B4161" t="str">
            <v>Nonpoint</v>
          </cell>
          <cell r="C4161" t="str">
            <v>Bulk Materials Transport /Marine Vessel /Gravel</v>
          </cell>
          <cell r="D4161" t="str">
            <v>Industrial Processes - Storage and Transfer</v>
          </cell>
          <cell r="G4161" t="str">
            <v>Storage and Transport</v>
          </cell>
          <cell r="H4161" t="str">
            <v>Bulk Materials Transport</v>
          </cell>
          <cell r="I4161" t="str">
            <v>Marine Vessel</v>
          </cell>
          <cell r="J4161" t="str">
            <v>Gravel</v>
          </cell>
          <cell r="N4161">
            <v>40982</v>
          </cell>
        </row>
        <row r="4162">
          <cell r="A4162" t="str">
            <v>2535020100</v>
          </cell>
          <cell r="B4162" t="str">
            <v>Nonpoint</v>
          </cell>
          <cell r="C4162" t="str">
            <v>Bulk Materials Transport /Marine Vessel /Limestone</v>
          </cell>
          <cell r="D4162" t="str">
            <v>Industrial Processes - Storage and Transfer</v>
          </cell>
          <cell r="G4162" t="str">
            <v>Storage and Transport</v>
          </cell>
          <cell r="H4162" t="str">
            <v>Bulk Materials Transport</v>
          </cell>
          <cell r="I4162" t="str">
            <v>Marine Vessel</v>
          </cell>
          <cell r="J4162" t="str">
            <v>Limestone</v>
          </cell>
          <cell r="N4162">
            <v>40982</v>
          </cell>
        </row>
        <row r="4163">
          <cell r="A4163" t="str">
            <v>2535020120</v>
          </cell>
          <cell r="B4163" t="str">
            <v>Nonpoint</v>
          </cell>
          <cell r="C4163" t="str">
            <v>Bulk Materials Transport /Marine Vessel /Sand</v>
          </cell>
          <cell r="D4163" t="str">
            <v>Industrial Processes - Storage and Transfer</v>
          </cell>
          <cell r="G4163" t="str">
            <v>Storage and Transport</v>
          </cell>
          <cell r="H4163" t="str">
            <v>Bulk Materials Transport</v>
          </cell>
          <cell r="I4163" t="str">
            <v>Marine Vessel</v>
          </cell>
          <cell r="J4163" t="str">
            <v>Sand</v>
          </cell>
          <cell r="N4163">
            <v>40982</v>
          </cell>
        </row>
        <row r="4164">
          <cell r="A4164" t="str">
            <v>2535020140</v>
          </cell>
          <cell r="B4164" t="str">
            <v>Nonpoint</v>
          </cell>
          <cell r="C4164" t="str">
            <v>Bulk Materials Transport /Marine Vessel /Phosphate Rock</v>
          </cell>
          <cell r="D4164" t="str">
            <v>Industrial Processes - Storage and Transfer</v>
          </cell>
          <cell r="G4164" t="str">
            <v>Storage and Transport</v>
          </cell>
          <cell r="H4164" t="str">
            <v>Bulk Materials Transport</v>
          </cell>
          <cell r="I4164" t="str">
            <v>Marine Vessel</v>
          </cell>
          <cell r="J4164" t="str">
            <v>Phosphate Rock</v>
          </cell>
          <cell r="N4164">
            <v>40982</v>
          </cell>
        </row>
        <row r="4165">
          <cell r="A4165" t="str">
            <v>2535030000</v>
          </cell>
          <cell r="B4165" t="str">
            <v>Nonpoint</v>
          </cell>
          <cell r="C4165" t="str">
            <v>Bulk Materials Transport /Truck /Total: All Products</v>
          </cell>
          <cell r="D4165" t="str">
            <v>Industrial Processes - Storage and Transfer</v>
          </cell>
          <cell r="G4165" t="str">
            <v>Storage and Transport</v>
          </cell>
          <cell r="H4165" t="str">
            <v>Bulk Materials Transport</v>
          </cell>
          <cell r="I4165" t="str">
            <v>Truck</v>
          </cell>
          <cell r="J4165" t="str">
            <v>Total: All Products</v>
          </cell>
          <cell r="N4165">
            <v>40982</v>
          </cell>
        </row>
        <row r="4166">
          <cell r="A4166" t="str">
            <v>2535030020</v>
          </cell>
          <cell r="B4166" t="str">
            <v>Nonpoint</v>
          </cell>
          <cell r="C4166" t="str">
            <v>Bulk Materials Transport /Truck /Cement</v>
          </cell>
          <cell r="D4166" t="str">
            <v>Industrial Processes - Storage and Transfer</v>
          </cell>
          <cell r="G4166" t="str">
            <v>Storage and Transport</v>
          </cell>
          <cell r="H4166" t="str">
            <v>Bulk Materials Transport</v>
          </cell>
          <cell r="I4166" t="str">
            <v>Truck</v>
          </cell>
          <cell r="J4166" t="str">
            <v>Cement</v>
          </cell>
          <cell r="N4166">
            <v>40982</v>
          </cell>
        </row>
        <row r="4167">
          <cell r="A4167" t="str">
            <v>2535030040</v>
          </cell>
          <cell r="B4167" t="str">
            <v>Nonpoint</v>
          </cell>
          <cell r="C4167" t="str">
            <v>Bulk Materials Transport /Truck /Coal</v>
          </cell>
          <cell r="D4167" t="str">
            <v>Industrial Processes - Storage and Transfer</v>
          </cell>
          <cell r="G4167" t="str">
            <v>Storage and Transport</v>
          </cell>
          <cell r="H4167" t="str">
            <v>Bulk Materials Transport</v>
          </cell>
          <cell r="I4167" t="str">
            <v>Truck</v>
          </cell>
          <cell r="J4167" t="str">
            <v>Coal</v>
          </cell>
          <cell r="N4167">
            <v>40982</v>
          </cell>
        </row>
        <row r="4168">
          <cell r="A4168" t="str">
            <v>2535030060</v>
          </cell>
          <cell r="B4168" t="str">
            <v>Nonpoint</v>
          </cell>
          <cell r="C4168" t="str">
            <v>Bulk Materials Transport /Truck /Crushed Stone</v>
          </cell>
          <cell r="D4168" t="str">
            <v>Industrial Processes - Storage and Transfer</v>
          </cell>
          <cell r="G4168" t="str">
            <v>Storage and Transport</v>
          </cell>
          <cell r="H4168" t="str">
            <v>Bulk Materials Transport</v>
          </cell>
          <cell r="I4168" t="str">
            <v>Truck</v>
          </cell>
          <cell r="J4168" t="str">
            <v>Crushed Stone</v>
          </cell>
          <cell r="N4168">
            <v>40982</v>
          </cell>
        </row>
        <row r="4169">
          <cell r="A4169" t="str">
            <v>2535030080</v>
          </cell>
          <cell r="B4169" t="str">
            <v>Nonpoint</v>
          </cell>
          <cell r="C4169" t="str">
            <v>Bulk Materials Transport /Truck /Gravel</v>
          </cell>
          <cell r="D4169" t="str">
            <v>Industrial Processes - Storage and Transfer</v>
          </cell>
          <cell r="G4169" t="str">
            <v>Storage and Transport</v>
          </cell>
          <cell r="H4169" t="str">
            <v>Bulk Materials Transport</v>
          </cell>
          <cell r="I4169" t="str">
            <v>Truck</v>
          </cell>
          <cell r="J4169" t="str">
            <v>Gravel</v>
          </cell>
          <cell r="N4169">
            <v>40982</v>
          </cell>
        </row>
        <row r="4170">
          <cell r="A4170" t="str">
            <v>2535030100</v>
          </cell>
          <cell r="B4170" t="str">
            <v>Nonpoint</v>
          </cell>
          <cell r="C4170" t="str">
            <v>Bulk Materials Transport /Truck /Limestone</v>
          </cell>
          <cell r="D4170" t="str">
            <v>Industrial Processes - Storage and Transfer</v>
          </cell>
          <cell r="G4170" t="str">
            <v>Storage and Transport</v>
          </cell>
          <cell r="H4170" t="str">
            <v>Bulk Materials Transport</v>
          </cell>
          <cell r="I4170" t="str">
            <v>Truck</v>
          </cell>
          <cell r="J4170" t="str">
            <v>Limestone</v>
          </cell>
          <cell r="N4170">
            <v>40982</v>
          </cell>
        </row>
        <row r="4171">
          <cell r="A4171" t="str">
            <v>2535030120</v>
          </cell>
          <cell r="B4171" t="str">
            <v>Nonpoint</v>
          </cell>
          <cell r="C4171" t="str">
            <v>Bulk Materials Transport /Truck /Sand</v>
          </cell>
          <cell r="D4171" t="str">
            <v>Industrial Processes - Storage and Transfer</v>
          </cell>
          <cell r="G4171" t="str">
            <v>Storage and Transport</v>
          </cell>
          <cell r="H4171" t="str">
            <v>Bulk Materials Transport</v>
          </cell>
          <cell r="I4171" t="str">
            <v>Truck</v>
          </cell>
          <cell r="J4171" t="str">
            <v>Sand</v>
          </cell>
          <cell r="N4171">
            <v>40982</v>
          </cell>
        </row>
        <row r="4172">
          <cell r="A4172" t="str">
            <v>2535030140</v>
          </cell>
          <cell r="B4172" t="str">
            <v>Nonpoint</v>
          </cell>
          <cell r="C4172" t="str">
            <v>Bulk Materials Transport /Truck /Phosphate Rock</v>
          </cell>
          <cell r="D4172" t="str">
            <v>Industrial Processes - Storage and Transfer</v>
          </cell>
          <cell r="G4172" t="str">
            <v>Storage and Transport</v>
          </cell>
          <cell r="H4172" t="str">
            <v>Bulk Materials Transport</v>
          </cell>
          <cell r="I4172" t="str">
            <v>Truck</v>
          </cell>
          <cell r="J4172" t="str">
            <v>Phosphate Rock</v>
          </cell>
          <cell r="N4172">
            <v>40982</v>
          </cell>
        </row>
        <row r="4173">
          <cell r="A4173" t="str">
            <v>26000320</v>
          </cell>
          <cell r="B4173" t="str">
            <v>Point</v>
          </cell>
          <cell r="C4173" t="str">
            <v>Off-highway 2-stroke Gasoline Engines /Industrial Fork Lift</v>
          </cell>
          <cell r="D4173" t="str">
            <v>Mobile - Non-Road Equipment - Gasoline</v>
          </cell>
          <cell r="G4173" t="str">
            <v>Internal Combustion Engines</v>
          </cell>
          <cell r="H4173" t="str">
            <v>Off-highway 2-stroke Gasoline Engines</v>
          </cell>
          <cell r="I4173" t="str">
            <v>Industrial Equipment</v>
          </cell>
          <cell r="J4173" t="str">
            <v>Industrial Fork Lift: Gasoline Engine (2-stroke)</v>
          </cell>
          <cell r="N4173">
            <v>40988</v>
          </cell>
        </row>
        <row r="4174">
          <cell r="A4174" t="str">
            <v>2601000000</v>
          </cell>
          <cell r="B4174" t="str">
            <v>Nonpoint</v>
          </cell>
          <cell r="C4174" t="str">
            <v>On-site Incineration /All Categories /Total</v>
          </cell>
          <cell r="D4174" t="str">
            <v>Waste Disposal</v>
          </cell>
          <cell r="G4174" t="str">
            <v>Waste Disposal, Treatment, and Recovery</v>
          </cell>
          <cell r="H4174" t="str">
            <v>On-site Incineration</v>
          </cell>
          <cell r="I4174" t="str">
            <v>All Categories</v>
          </cell>
          <cell r="J4174" t="str">
            <v>Total</v>
          </cell>
          <cell r="N4174">
            <v>40982</v>
          </cell>
        </row>
        <row r="4175">
          <cell r="A4175" t="str">
            <v>2601010000</v>
          </cell>
          <cell r="B4175" t="str">
            <v>Nonpoint</v>
          </cell>
          <cell r="C4175" t="str">
            <v>On-site Incineration /Industrial /Total</v>
          </cell>
          <cell r="D4175" t="str">
            <v>Waste Disposal</v>
          </cell>
          <cell r="G4175" t="str">
            <v>Waste Disposal, Treatment, and Recovery</v>
          </cell>
          <cell r="H4175" t="str">
            <v>On-site Incineration</v>
          </cell>
          <cell r="I4175" t="str">
            <v>Industrial</v>
          </cell>
          <cell r="J4175" t="str">
            <v>Total</v>
          </cell>
          <cell r="N4175">
            <v>40982</v>
          </cell>
        </row>
        <row r="4176">
          <cell r="A4176" t="str">
            <v>2601020000</v>
          </cell>
          <cell r="B4176" t="str">
            <v>Nonpoint</v>
          </cell>
          <cell r="C4176" t="str">
            <v>On-site Incineration /Commercial/Institutional /Total</v>
          </cell>
          <cell r="D4176" t="str">
            <v>Waste Disposal</v>
          </cell>
          <cell r="G4176" t="str">
            <v>Waste Disposal, Treatment, and Recovery</v>
          </cell>
          <cell r="H4176" t="str">
            <v>On-site Incineration</v>
          </cell>
          <cell r="I4176" t="str">
            <v>Commercial/Institutional</v>
          </cell>
          <cell r="J4176" t="str">
            <v>Total</v>
          </cell>
          <cell r="N4176">
            <v>40982</v>
          </cell>
        </row>
        <row r="4177">
          <cell r="A4177" t="str">
            <v>2601030000</v>
          </cell>
          <cell r="B4177" t="str">
            <v>Nonpoint</v>
          </cell>
          <cell r="C4177" t="str">
            <v>On-site Incineration /Residential /Total</v>
          </cell>
          <cell r="D4177" t="str">
            <v>Waste Disposal</v>
          </cell>
          <cell r="G4177" t="str">
            <v>Waste Disposal, Treatment, and Recovery</v>
          </cell>
          <cell r="H4177" t="str">
            <v>On-site Incineration</v>
          </cell>
          <cell r="I4177" t="str">
            <v>Residential</v>
          </cell>
          <cell r="J4177" t="str">
            <v>Total</v>
          </cell>
          <cell r="L4177" t="str">
            <v>1999</v>
          </cell>
          <cell r="N4177">
            <v>40982</v>
          </cell>
        </row>
        <row r="4178">
          <cell r="A4178" t="str">
            <v>2610000000</v>
          </cell>
          <cell r="B4178" t="str">
            <v>Nonpoint</v>
          </cell>
          <cell r="C4178" t="str">
            <v>Open Burning /All Categories /Total</v>
          </cell>
          <cell r="D4178" t="str">
            <v>Waste Disposal</v>
          </cell>
          <cell r="G4178" t="str">
            <v>Waste Disposal, Treatment, and Recovery</v>
          </cell>
          <cell r="H4178" t="str">
            <v>Open Burning</v>
          </cell>
          <cell r="I4178" t="str">
            <v>All Categories</v>
          </cell>
          <cell r="J4178" t="str">
            <v>Total</v>
          </cell>
          <cell r="L4178" t="str">
            <v>1999</v>
          </cell>
          <cell r="N4178">
            <v>40982</v>
          </cell>
        </row>
        <row r="4179">
          <cell r="A4179" t="str">
            <v>2610000100</v>
          </cell>
          <cell r="B4179" t="str">
            <v>Nonpoint</v>
          </cell>
          <cell r="C4179" t="str">
            <v>Open Burning /All Categories /Yard Waste - Leaf Species Unspecified</v>
          </cell>
          <cell r="D4179" t="str">
            <v>Waste Disposal</v>
          </cell>
          <cell r="E4179" t="str">
            <v>Open Burning Leaf</v>
          </cell>
          <cell r="F4179" t="str">
            <v>A</v>
          </cell>
          <cell r="G4179" t="str">
            <v>Waste Disposal, Treatment, and Recovery</v>
          </cell>
          <cell r="H4179" t="str">
            <v>Open Burning</v>
          </cell>
          <cell r="I4179" t="str">
            <v>All Categories</v>
          </cell>
          <cell r="J4179" t="str">
            <v>Yard Waste - Leaf Species Unspecified</v>
          </cell>
          <cell r="N4179">
            <v>40982</v>
          </cell>
        </row>
        <row r="4180">
          <cell r="A4180" t="str">
            <v>2610000110</v>
          </cell>
          <cell r="B4180" t="str">
            <v>Nonpoint</v>
          </cell>
          <cell r="C4180" t="str">
            <v>Open Burning /All Categories /Leaf Species is Black Ash</v>
          </cell>
          <cell r="D4180" t="str">
            <v>Waste Disposal</v>
          </cell>
          <cell r="E4180" t="str">
            <v>Open Burning Leaf</v>
          </cell>
          <cell r="F4180" t="str">
            <v>B</v>
          </cell>
          <cell r="G4180" t="str">
            <v>Waste Disposal, Treatment, and Recovery</v>
          </cell>
          <cell r="H4180" t="str">
            <v>Open Burning</v>
          </cell>
          <cell r="I4180" t="str">
            <v>All Categories</v>
          </cell>
          <cell r="J4180" t="str">
            <v>Leaf Species is Black Ash</v>
          </cell>
          <cell r="N4180">
            <v>40982</v>
          </cell>
        </row>
        <row r="4181">
          <cell r="A4181" t="str">
            <v>2610000120</v>
          </cell>
          <cell r="B4181" t="str">
            <v>Nonpoint</v>
          </cell>
          <cell r="C4181" t="str">
            <v>Open Burning /All Categories /Leaf Species is Modesto Ash</v>
          </cell>
          <cell r="D4181" t="str">
            <v>Waste Disposal</v>
          </cell>
          <cell r="E4181" t="str">
            <v>Open Burning Leaf</v>
          </cell>
          <cell r="F4181" t="str">
            <v>B</v>
          </cell>
          <cell r="G4181" t="str">
            <v>Waste Disposal, Treatment, and Recovery</v>
          </cell>
          <cell r="H4181" t="str">
            <v>Open Burning</v>
          </cell>
          <cell r="I4181" t="str">
            <v>All Categories</v>
          </cell>
          <cell r="J4181" t="str">
            <v>Leaf Species is Modesto Ash</v>
          </cell>
          <cell r="N4181">
            <v>40982</v>
          </cell>
        </row>
        <row r="4182">
          <cell r="A4182" t="str">
            <v>2610000130</v>
          </cell>
          <cell r="B4182" t="str">
            <v>Nonpoint</v>
          </cell>
          <cell r="C4182" t="str">
            <v>Open Burning /All Categories /Leaf Species is White Ash</v>
          </cell>
          <cell r="D4182" t="str">
            <v>Waste Disposal</v>
          </cell>
          <cell r="E4182" t="str">
            <v>Open Burning Leaf</v>
          </cell>
          <cell r="F4182" t="str">
            <v>B</v>
          </cell>
          <cell r="G4182" t="str">
            <v>Waste Disposal, Treatment, and Recovery</v>
          </cell>
          <cell r="H4182" t="str">
            <v>Open Burning</v>
          </cell>
          <cell r="I4182" t="str">
            <v>All Categories</v>
          </cell>
          <cell r="J4182" t="str">
            <v>Leaf Species is White Ash</v>
          </cell>
          <cell r="N4182">
            <v>40982</v>
          </cell>
        </row>
        <row r="4183">
          <cell r="A4183" t="str">
            <v>2610000140</v>
          </cell>
          <cell r="B4183" t="str">
            <v>Nonpoint</v>
          </cell>
          <cell r="C4183" t="str">
            <v>Open Burning /All Categories /Leaf Species is Catalpa</v>
          </cell>
          <cell r="D4183" t="str">
            <v>Waste Disposal</v>
          </cell>
          <cell r="E4183" t="str">
            <v>Open Burning Leaf</v>
          </cell>
          <cell r="F4183" t="str">
            <v>B</v>
          </cell>
          <cell r="G4183" t="str">
            <v>Waste Disposal, Treatment, and Recovery</v>
          </cell>
          <cell r="H4183" t="str">
            <v>Open Burning</v>
          </cell>
          <cell r="I4183" t="str">
            <v>All Categories</v>
          </cell>
          <cell r="J4183" t="str">
            <v>Leaf Species is Catalpa</v>
          </cell>
          <cell r="N4183">
            <v>40982</v>
          </cell>
        </row>
        <row r="4184">
          <cell r="A4184" t="str">
            <v>2610000150</v>
          </cell>
          <cell r="B4184" t="str">
            <v>Nonpoint</v>
          </cell>
          <cell r="C4184" t="str">
            <v>Open Burning /All Categories /Leaf Species is Horse Chestnut</v>
          </cell>
          <cell r="D4184" t="str">
            <v>Waste Disposal</v>
          </cell>
          <cell r="E4184" t="str">
            <v>Open Burning Leaf</v>
          </cell>
          <cell r="F4184" t="str">
            <v>B</v>
          </cell>
          <cell r="G4184" t="str">
            <v>Waste Disposal, Treatment, and Recovery</v>
          </cell>
          <cell r="H4184" t="str">
            <v>Open Burning</v>
          </cell>
          <cell r="I4184" t="str">
            <v>All Categories</v>
          </cell>
          <cell r="J4184" t="str">
            <v>Leaf Species is Horse Chestnut</v>
          </cell>
          <cell r="N4184">
            <v>40982</v>
          </cell>
        </row>
        <row r="4185">
          <cell r="A4185" t="str">
            <v>2610000160</v>
          </cell>
          <cell r="B4185" t="str">
            <v>Nonpoint</v>
          </cell>
          <cell r="C4185" t="str">
            <v>Open Burning /All Categories /Leaf Species is Cottonwood</v>
          </cell>
          <cell r="D4185" t="str">
            <v>Waste Disposal</v>
          </cell>
          <cell r="E4185" t="str">
            <v>Open Burning Leaf</v>
          </cell>
          <cell r="F4185" t="str">
            <v>B</v>
          </cell>
          <cell r="G4185" t="str">
            <v>Waste Disposal, Treatment, and Recovery</v>
          </cell>
          <cell r="H4185" t="str">
            <v>Open Burning</v>
          </cell>
          <cell r="I4185" t="str">
            <v>All Categories</v>
          </cell>
          <cell r="J4185" t="str">
            <v>Leaf Species is Cottonwood</v>
          </cell>
          <cell r="N4185">
            <v>40982</v>
          </cell>
        </row>
        <row r="4186">
          <cell r="A4186" t="str">
            <v>2610000170</v>
          </cell>
          <cell r="B4186" t="str">
            <v>Nonpoint</v>
          </cell>
          <cell r="C4186" t="str">
            <v>Open Burning /All Categories /Leaf Species is American Elm</v>
          </cell>
          <cell r="D4186" t="str">
            <v>Waste Disposal</v>
          </cell>
          <cell r="E4186" t="str">
            <v>Open Burning Leaf</v>
          </cell>
          <cell r="F4186" t="str">
            <v>B</v>
          </cell>
          <cell r="G4186" t="str">
            <v>Waste Disposal, Treatment, and Recovery</v>
          </cell>
          <cell r="H4186" t="str">
            <v>Open Burning</v>
          </cell>
          <cell r="I4186" t="str">
            <v>All Categories</v>
          </cell>
          <cell r="J4186" t="str">
            <v>Leaf Species is American Elm</v>
          </cell>
          <cell r="N4186">
            <v>40982</v>
          </cell>
        </row>
        <row r="4187">
          <cell r="A4187" t="str">
            <v>2610000180</v>
          </cell>
          <cell r="B4187" t="str">
            <v>Nonpoint</v>
          </cell>
          <cell r="C4187" t="str">
            <v>Open Burning /All Categories /Leaf Species is Eucalyptus</v>
          </cell>
          <cell r="D4187" t="str">
            <v>Waste Disposal</v>
          </cell>
          <cell r="E4187" t="str">
            <v>Open Burning Leaf</v>
          </cell>
          <cell r="F4187" t="str">
            <v>B</v>
          </cell>
          <cell r="G4187" t="str">
            <v>Waste Disposal, Treatment, and Recovery</v>
          </cell>
          <cell r="H4187" t="str">
            <v>Open Burning</v>
          </cell>
          <cell r="I4187" t="str">
            <v>All Categories</v>
          </cell>
          <cell r="J4187" t="str">
            <v>Leaf Species is Eucalyptus</v>
          </cell>
          <cell r="N4187">
            <v>40982</v>
          </cell>
        </row>
        <row r="4188">
          <cell r="A4188" t="str">
            <v>2610000190</v>
          </cell>
          <cell r="B4188" t="str">
            <v>Nonpoint</v>
          </cell>
          <cell r="C4188" t="str">
            <v>Open Burning /All Categories /Leaf Species is Sweet Gum</v>
          </cell>
          <cell r="D4188" t="str">
            <v>Waste Disposal</v>
          </cell>
          <cell r="E4188" t="str">
            <v>Open Burning Leaf</v>
          </cell>
          <cell r="F4188" t="str">
            <v>B</v>
          </cell>
          <cell r="G4188" t="str">
            <v>Waste Disposal, Treatment, and Recovery</v>
          </cell>
          <cell r="H4188" t="str">
            <v>Open Burning</v>
          </cell>
          <cell r="I4188" t="str">
            <v>All Categories</v>
          </cell>
          <cell r="J4188" t="str">
            <v>Leaf Species is Sweet Gum</v>
          </cell>
          <cell r="N4188">
            <v>40982</v>
          </cell>
        </row>
        <row r="4189">
          <cell r="A4189" t="str">
            <v>2610000200</v>
          </cell>
          <cell r="B4189" t="str">
            <v>Nonpoint</v>
          </cell>
          <cell r="C4189" t="str">
            <v>Open Burning /All Categories /Leaf Species is Black Locust</v>
          </cell>
          <cell r="D4189" t="str">
            <v>Waste Disposal</v>
          </cell>
          <cell r="E4189" t="str">
            <v>Open Burning Leaf</v>
          </cell>
          <cell r="F4189" t="str">
            <v>B</v>
          </cell>
          <cell r="G4189" t="str">
            <v>Waste Disposal, Treatment, and Recovery</v>
          </cell>
          <cell r="H4189" t="str">
            <v>Open Burning</v>
          </cell>
          <cell r="I4189" t="str">
            <v>All Categories</v>
          </cell>
          <cell r="J4189" t="str">
            <v>Leaf Species is Black Locust</v>
          </cell>
          <cell r="N4189">
            <v>40982</v>
          </cell>
        </row>
        <row r="4190">
          <cell r="A4190" t="str">
            <v>2610000210</v>
          </cell>
          <cell r="B4190" t="str">
            <v>Nonpoint</v>
          </cell>
          <cell r="C4190" t="str">
            <v>Open Burning /All Categories /Leaf Species is Magnolia</v>
          </cell>
          <cell r="D4190" t="str">
            <v>Waste Disposal</v>
          </cell>
          <cell r="E4190" t="str">
            <v>Open Burning Leaf</v>
          </cell>
          <cell r="F4190" t="str">
            <v>B</v>
          </cell>
          <cell r="G4190" t="str">
            <v>Waste Disposal, Treatment, and Recovery</v>
          </cell>
          <cell r="H4190" t="str">
            <v>Open Burning</v>
          </cell>
          <cell r="I4190" t="str">
            <v>All Categories</v>
          </cell>
          <cell r="J4190" t="str">
            <v>Leaf Species is Magnolia</v>
          </cell>
          <cell r="N4190">
            <v>40982</v>
          </cell>
        </row>
        <row r="4191">
          <cell r="A4191" t="str">
            <v>2610000220</v>
          </cell>
          <cell r="B4191" t="str">
            <v>Nonpoint</v>
          </cell>
          <cell r="C4191" t="str">
            <v>Open Burning /All Categories /Leaf Species is Silver Maple</v>
          </cell>
          <cell r="D4191" t="str">
            <v>Waste Disposal</v>
          </cell>
          <cell r="E4191" t="str">
            <v>Open Burning Leaf</v>
          </cell>
          <cell r="F4191" t="str">
            <v>B</v>
          </cell>
          <cell r="G4191" t="str">
            <v>Waste Disposal, Treatment, and Recovery</v>
          </cell>
          <cell r="H4191" t="str">
            <v>Open Burning</v>
          </cell>
          <cell r="I4191" t="str">
            <v>All Categories</v>
          </cell>
          <cell r="J4191" t="str">
            <v>Leaf Species is Silver Maple</v>
          </cell>
          <cell r="N4191">
            <v>40982</v>
          </cell>
        </row>
        <row r="4192">
          <cell r="A4192" t="str">
            <v>2610000230</v>
          </cell>
          <cell r="B4192" t="str">
            <v>Nonpoint</v>
          </cell>
          <cell r="C4192" t="str">
            <v>Open Burning /All Categories /Leaf Species is American Sycamore</v>
          </cell>
          <cell r="D4192" t="str">
            <v>Waste Disposal</v>
          </cell>
          <cell r="E4192" t="str">
            <v>Open Burning Leaf</v>
          </cell>
          <cell r="F4192" t="str">
            <v>B</v>
          </cell>
          <cell r="G4192" t="str">
            <v>Waste Disposal, Treatment, and Recovery</v>
          </cell>
          <cell r="H4192" t="str">
            <v>Open Burning</v>
          </cell>
          <cell r="I4192" t="str">
            <v>All Categories</v>
          </cell>
          <cell r="J4192" t="str">
            <v>Leaf Species is American Sycamore</v>
          </cell>
          <cell r="N4192">
            <v>40982</v>
          </cell>
        </row>
        <row r="4193">
          <cell r="A4193" t="str">
            <v>2610000240</v>
          </cell>
          <cell r="B4193" t="str">
            <v>Nonpoint</v>
          </cell>
          <cell r="C4193" t="str">
            <v>Open Burning /All Categories /Leaf Species is California Sycamore</v>
          </cell>
          <cell r="D4193" t="str">
            <v>Waste Disposal</v>
          </cell>
          <cell r="E4193" t="str">
            <v>Open Burning Leaf</v>
          </cell>
          <cell r="F4193" t="str">
            <v>B</v>
          </cell>
          <cell r="G4193" t="str">
            <v>Waste Disposal, Treatment, and Recovery</v>
          </cell>
          <cell r="H4193" t="str">
            <v>Open Burning</v>
          </cell>
          <cell r="I4193" t="str">
            <v>All Categories</v>
          </cell>
          <cell r="J4193" t="str">
            <v>Leaf Species is California Sycamore</v>
          </cell>
          <cell r="N4193">
            <v>40982</v>
          </cell>
        </row>
        <row r="4194">
          <cell r="A4194" t="str">
            <v>2610000250</v>
          </cell>
          <cell r="B4194" t="str">
            <v>Nonpoint</v>
          </cell>
          <cell r="C4194" t="str">
            <v>Open Burning /All Categories /Leaf Species is Tulip</v>
          </cell>
          <cell r="D4194" t="str">
            <v>Waste Disposal</v>
          </cell>
          <cell r="E4194" t="str">
            <v>Open Burning Leaf</v>
          </cell>
          <cell r="F4194" t="str">
            <v>B</v>
          </cell>
          <cell r="G4194" t="str">
            <v>Waste Disposal, Treatment, and Recovery</v>
          </cell>
          <cell r="H4194" t="str">
            <v>Open Burning</v>
          </cell>
          <cell r="I4194" t="str">
            <v>All Categories</v>
          </cell>
          <cell r="J4194" t="str">
            <v>Leaf Species is Tulip</v>
          </cell>
          <cell r="N4194">
            <v>40982</v>
          </cell>
        </row>
        <row r="4195">
          <cell r="A4195" t="str">
            <v>2610000260</v>
          </cell>
          <cell r="B4195" t="str">
            <v>Nonpoint</v>
          </cell>
          <cell r="C4195" t="str">
            <v>Open Burning /All Categories /Leaf Species is Red Oak</v>
          </cell>
          <cell r="D4195" t="str">
            <v>Waste Disposal</v>
          </cell>
          <cell r="E4195" t="str">
            <v>Open Burning Leaf</v>
          </cell>
          <cell r="F4195" t="str">
            <v>B</v>
          </cell>
          <cell r="G4195" t="str">
            <v>Waste Disposal, Treatment, and Recovery</v>
          </cell>
          <cell r="H4195" t="str">
            <v>Open Burning</v>
          </cell>
          <cell r="I4195" t="str">
            <v>All Categories</v>
          </cell>
          <cell r="J4195" t="str">
            <v>Leaf Species is Red Oak</v>
          </cell>
          <cell r="N4195">
            <v>40982</v>
          </cell>
        </row>
        <row r="4196">
          <cell r="A4196" t="str">
            <v>2610000270</v>
          </cell>
          <cell r="B4196" t="str">
            <v>Nonpoint</v>
          </cell>
          <cell r="C4196" t="str">
            <v>Open Burning /All Categories /Leaf Species is Sugar Maple</v>
          </cell>
          <cell r="D4196" t="str">
            <v>Waste Disposal</v>
          </cell>
          <cell r="E4196" t="str">
            <v>Open Burning Leaf</v>
          </cell>
          <cell r="F4196" t="str">
            <v>B</v>
          </cell>
          <cell r="G4196" t="str">
            <v>Waste Disposal, Treatment, and Recovery</v>
          </cell>
          <cell r="H4196" t="str">
            <v>Open Burning</v>
          </cell>
          <cell r="I4196" t="str">
            <v>All Categories</v>
          </cell>
          <cell r="J4196" t="str">
            <v>Leaf Species is Sugar Maple</v>
          </cell>
          <cell r="N4196">
            <v>40982</v>
          </cell>
        </row>
        <row r="4197">
          <cell r="A4197" t="str">
            <v>2610000300</v>
          </cell>
          <cell r="B4197" t="str">
            <v>Nonpoint</v>
          </cell>
          <cell r="C4197" t="str">
            <v>Open Burning /All Categories /Yard Waste - Weed Species Unspecified (incl Grass)</v>
          </cell>
          <cell r="D4197" t="str">
            <v>Waste Disposal</v>
          </cell>
          <cell r="G4197" t="str">
            <v>Waste Disposal, Treatment, and Recovery</v>
          </cell>
          <cell r="H4197" t="str">
            <v>Open Burning</v>
          </cell>
          <cell r="I4197" t="str">
            <v>All Categories</v>
          </cell>
          <cell r="J4197" t="str">
            <v>Yard Waste - Weed Species Unspecified (incl Grass)</v>
          </cell>
          <cell r="N4197">
            <v>40982</v>
          </cell>
        </row>
        <row r="4198">
          <cell r="A4198" t="str">
            <v>2610000310</v>
          </cell>
          <cell r="B4198" t="str">
            <v>Nonpoint</v>
          </cell>
          <cell r="C4198" t="str">
            <v>Open Burning /All Categories /Weed Species is Russian thistle (tumbleweed)</v>
          </cell>
          <cell r="D4198" t="str">
            <v>Waste Disposal</v>
          </cell>
          <cell r="G4198" t="str">
            <v>Waste Disposal, Treatment, and Recovery</v>
          </cell>
          <cell r="H4198" t="str">
            <v>Open Burning</v>
          </cell>
          <cell r="I4198" t="str">
            <v>All Categories</v>
          </cell>
          <cell r="J4198" t="str">
            <v>Weed Species is Russian thistle (tumbleweed)</v>
          </cell>
          <cell r="N4198">
            <v>40982</v>
          </cell>
        </row>
        <row r="4199">
          <cell r="A4199" t="str">
            <v>2610000320</v>
          </cell>
          <cell r="B4199" t="str">
            <v>Nonpoint</v>
          </cell>
          <cell r="C4199" t="str">
            <v>Open Burning /All Categories /Weed Species is Tales (wild reeds)</v>
          </cell>
          <cell r="D4199" t="str">
            <v>Waste Disposal</v>
          </cell>
          <cell r="G4199" t="str">
            <v>Waste Disposal, Treatment, and Recovery</v>
          </cell>
          <cell r="H4199" t="str">
            <v>Open Burning</v>
          </cell>
          <cell r="I4199" t="str">
            <v>All Categories</v>
          </cell>
          <cell r="J4199" t="str">
            <v>Weed Species is Tales (wild reeds)</v>
          </cell>
          <cell r="N4199">
            <v>40982</v>
          </cell>
        </row>
        <row r="4200">
          <cell r="A4200" t="str">
            <v>2610000400</v>
          </cell>
          <cell r="B4200" t="str">
            <v>Nonpoint</v>
          </cell>
          <cell r="C4200" t="str">
            <v>Open Burning /All Categories /Yard Waste - Brush Species Unspecified</v>
          </cell>
          <cell r="D4200" t="str">
            <v>Waste Disposal</v>
          </cell>
          <cell r="G4200" t="str">
            <v>Waste Disposal, Treatment, and Recovery</v>
          </cell>
          <cell r="H4200" t="str">
            <v>Open Burning</v>
          </cell>
          <cell r="I4200" t="str">
            <v>All Categories</v>
          </cell>
          <cell r="J4200" t="str">
            <v>Yard Waste - Brush Species Unspecified</v>
          </cell>
          <cell r="M4200">
            <v>36769</v>
          </cell>
          <cell r="N4200">
            <v>40982</v>
          </cell>
        </row>
        <row r="4201">
          <cell r="A4201" t="str">
            <v>2610000500</v>
          </cell>
          <cell r="B4201" t="str">
            <v>Nonpoint</v>
          </cell>
          <cell r="C4201" t="str">
            <v>Open Burning /All Categories /Land Clearing Debris (use 28-10-005-000 for Logging Debris Burning)</v>
          </cell>
          <cell r="D4201" t="str">
            <v>Waste Disposal</v>
          </cell>
          <cell r="G4201" t="str">
            <v>Waste Disposal, Treatment, and Recovery</v>
          </cell>
          <cell r="H4201" t="str">
            <v>Open Burning</v>
          </cell>
          <cell r="I4201" t="str">
            <v>All Categories</v>
          </cell>
          <cell r="J4201" t="str">
            <v>Land Clearing Debris (use 28-10-005-000 for Logging Debris Burning)</v>
          </cell>
          <cell r="M4201">
            <v>36769</v>
          </cell>
          <cell r="N4201">
            <v>40982</v>
          </cell>
        </row>
        <row r="4202">
          <cell r="A4202" t="str">
            <v>2610010000</v>
          </cell>
          <cell r="B4202" t="str">
            <v>Nonpoint</v>
          </cell>
          <cell r="C4202" t="str">
            <v>Open Burning /Industrial /Total</v>
          </cell>
          <cell r="D4202" t="str">
            <v>Waste Disposal</v>
          </cell>
          <cell r="G4202" t="str">
            <v>Waste Disposal, Treatment, and Recovery</v>
          </cell>
          <cell r="H4202" t="str">
            <v>Open Burning</v>
          </cell>
          <cell r="I4202" t="str">
            <v>Industrial</v>
          </cell>
          <cell r="J4202" t="str">
            <v>Total</v>
          </cell>
          <cell r="L4202" t="str">
            <v>1999</v>
          </cell>
          <cell r="N4202">
            <v>40982</v>
          </cell>
        </row>
        <row r="4203">
          <cell r="A4203" t="str">
            <v>2610020000</v>
          </cell>
          <cell r="B4203" t="str">
            <v>Nonpoint</v>
          </cell>
          <cell r="C4203" t="str">
            <v>Open Burning /Commercial/Institutional /Total</v>
          </cell>
          <cell r="D4203" t="str">
            <v>Waste Disposal</v>
          </cell>
          <cell r="G4203" t="str">
            <v>Waste Disposal, Treatment, and Recovery</v>
          </cell>
          <cell r="H4203" t="str">
            <v>Open Burning</v>
          </cell>
          <cell r="I4203" t="str">
            <v>Commercial/Institutional</v>
          </cell>
          <cell r="J4203" t="str">
            <v>Total</v>
          </cell>
          <cell r="L4203" t="str">
            <v>1999</v>
          </cell>
          <cell r="N4203">
            <v>40982</v>
          </cell>
        </row>
        <row r="4204">
          <cell r="A4204" t="str">
            <v>2610030000</v>
          </cell>
          <cell r="B4204" t="str">
            <v>Nonpoint</v>
          </cell>
          <cell r="C4204" t="str">
            <v>Open Burning /Residential /Household Waste (use 26-10-000-xxx for Yard Wastes)</v>
          </cell>
          <cell r="D4204" t="str">
            <v>Waste Disposal</v>
          </cell>
          <cell r="G4204" t="str">
            <v>Waste Disposal, Treatment, and Recovery</v>
          </cell>
          <cell r="H4204" t="str">
            <v>Open Burning</v>
          </cell>
          <cell r="I4204" t="str">
            <v>Residential</v>
          </cell>
          <cell r="J4204" t="str">
            <v>Household Waste (use 26-10-000-xxx for Yard Wastes)</v>
          </cell>
          <cell r="N4204">
            <v>40982</v>
          </cell>
        </row>
        <row r="4205">
          <cell r="A4205" t="str">
            <v>2610040400</v>
          </cell>
          <cell r="B4205" t="str">
            <v>Nonpoint</v>
          </cell>
          <cell r="C4205" t="str">
            <v>Open Burning /Municipal (from residences, parks,other for central burn) /Yard Waste-Total (incl Leaves,Weeds,Brush)</v>
          </cell>
          <cell r="D4205" t="str">
            <v>Waste Disposal</v>
          </cell>
          <cell r="G4205" t="str">
            <v>Waste Disposal, Treatment, and Recovery</v>
          </cell>
          <cell r="H4205" t="str">
            <v>Open Burning</v>
          </cell>
          <cell r="I4205" t="str">
            <v>Municipal (collected from residences, parks,other for central burn)</v>
          </cell>
          <cell r="J4205" t="str">
            <v>Yard Waste - Total (includes Leaves, Weeds, and Brush)</v>
          </cell>
          <cell r="M4205">
            <v>37804</v>
          </cell>
          <cell r="N4205">
            <v>40982</v>
          </cell>
        </row>
        <row r="4206">
          <cell r="A4206" t="str">
            <v>2620000000</v>
          </cell>
          <cell r="B4206" t="str">
            <v>Nonpoint</v>
          </cell>
          <cell r="C4206" t="str">
            <v>Landfills /All Categories /Total</v>
          </cell>
          <cell r="D4206" t="str">
            <v>Waste Disposal</v>
          </cell>
          <cell r="G4206" t="str">
            <v>Waste Disposal, Treatment, and Recovery</v>
          </cell>
          <cell r="H4206" t="str">
            <v>Landfills</v>
          </cell>
          <cell r="I4206" t="str">
            <v>All Categories</v>
          </cell>
          <cell r="J4206" t="str">
            <v>Total</v>
          </cell>
          <cell r="N4206">
            <v>40982</v>
          </cell>
        </row>
        <row r="4207">
          <cell r="A4207" t="str">
            <v>2620010000</v>
          </cell>
          <cell r="B4207" t="str">
            <v>Nonpoint</v>
          </cell>
          <cell r="C4207" t="str">
            <v>Landfills /Industrial /Total</v>
          </cell>
          <cell r="D4207" t="str">
            <v>Waste Disposal</v>
          </cell>
          <cell r="G4207" t="str">
            <v>Waste Disposal, Treatment, and Recovery</v>
          </cell>
          <cell r="H4207" t="str">
            <v>Landfills</v>
          </cell>
          <cell r="I4207" t="str">
            <v>Industrial</v>
          </cell>
          <cell r="J4207" t="str">
            <v>Total</v>
          </cell>
          <cell r="N4207">
            <v>40982</v>
          </cell>
        </row>
        <row r="4208">
          <cell r="A4208" t="str">
            <v>2620020000</v>
          </cell>
          <cell r="B4208" t="str">
            <v>Nonpoint</v>
          </cell>
          <cell r="C4208" t="str">
            <v>Landfills /Commercial/Institutional /Total</v>
          </cell>
          <cell r="D4208" t="str">
            <v>Waste Disposal</v>
          </cell>
          <cell r="G4208" t="str">
            <v>Waste Disposal, Treatment, and Recovery</v>
          </cell>
          <cell r="H4208" t="str">
            <v>Landfills</v>
          </cell>
          <cell r="I4208" t="str">
            <v>Commercial/Institutional</v>
          </cell>
          <cell r="J4208" t="str">
            <v>Total</v>
          </cell>
          <cell r="N4208">
            <v>40982</v>
          </cell>
        </row>
        <row r="4209">
          <cell r="A4209" t="str">
            <v>2620030000</v>
          </cell>
          <cell r="B4209" t="str">
            <v>Nonpoint</v>
          </cell>
          <cell r="C4209" t="str">
            <v>Landfills /Municipal /Total</v>
          </cell>
          <cell r="D4209" t="str">
            <v>Waste Disposal</v>
          </cell>
          <cell r="G4209" t="str">
            <v>Waste Disposal, Treatment, and Recovery</v>
          </cell>
          <cell r="H4209" t="str">
            <v>Landfills</v>
          </cell>
          <cell r="I4209" t="str">
            <v>Municipal</v>
          </cell>
          <cell r="J4209" t="str">
            <v>Total</v>
          </cell>
          <cell r="N4209">
            <v>40982</v>
          </cell>
        </row>
        <row r="4210">
          <cell r="A4210" t="str">
            <v>2630000000</v>
          </cell>
          <cell r="B4210" t="str">
            <v>Nonpoint</v>
          </cell>
          <cell r="C4210" t="str">
            <v>Wastewater Treatment /All Categories /Total Processed</v>
          </cell>
          <cell r="D4210" t="str">
            <v>Waste Disposal</v>
          </cell>
          <cell r="E4210" t="str">
            <v>WW Treatment</v>
          </cell>
          <cell r="F4210" t="str">
            <v>A</v>
          </cell>
          <cell r="G4210" t="str">
            <v>Waste Disposal, Treatment, and Recovery</v>
          </cell>
          <cell r="H4210" t="str">
            <v>Wastewater Treatment</v>
          </cell>
          <cell r="I4210" t="str">
            <v>All Categories</v>
          </cell>
          <cell r="J4210" t="str">
            <v>Total Processed</v>
          </cell>
          <cell r="N4210">
            <v>40982</v>
          </cell>
        </row>
        <row r="4211">
          <cell r="A4211" t="str">
            <v>2630010000</v>
          </cell>
          <cell r="B4211" t="str">
            <v>Nonpoint</v>
          </cell>
          <cell r="C4211" t="str">
            <v>Wastewater Treatment /Industrial /Total Processed</v>
          </cell>
          <cell r="D4211" t="str">
            <v>Waste Disposal</v>
          </cell>
          <cell r="E4211" t="str">
            <v>WW Treatment</v>
          </cell>
          <cell r="F4211" t="str">
            <v>B1A</v>
          </cell>
          <cell r="G4211" t="str">
            <v>Waste Disposal, Treatment, and Recovery</v>
          </cell>
          <cell r="H4211" t="str">
            <v>Wastewater Treatment</v>
          </cell>
          <cell r="I4211" t="str">
            <v>Industrial</v>
          </cell>
          <cell r="J4211" t="str">
            <v>Total Processed</v>
          </cell>
          <cell r="N4211">
            <v>40982</v>
          </cell>
        </row>
        <row r="4212">
          <cell r="A4212" t="str">
            <v>2630020000</v>
          </cell>
          <cell r="B4212" t="str">
            <v>Nonpoint</v>
          </cell>
          <cell r="C4212" t="str">
            <v>Wastewater Treatment /Public Owned /Total Processed</v>
          </cell>
          <cell r="D4212" t="str">
            <v>Waste Disposal</v>
          </cell>
          <cell r="E4212" t="str">
            <v>WW Treatment</v>
          </cell>
          <cell r="F4212" t="str">
            <v>B2A</v>
          </cell>
          <cell r="G4212" t="str">
            <v>Waste Disposal, Treatment, and Recovery</v>
          </cell>
          <cell r="H4212" t="str">
            <v>Wastewater Treatment</v>
          </cell>
          <cell r="I4212" t="str">
            <v>Public Owned</v>
          </cell>
          <cell r="J4212" t="str">
            <v>Total Processed</v>
          </cell>
          <cell r="N4212">
            <v>40982</v>
          </cell>
        </row>
        <row r="4213">
          <cell r="A4213" t="str">
            <v>2630020001</v>
          </cell>
          <cell r="B4213" t="str">
            <v>Nonpoint</v>
          </cell>
          <cell r="C4213" t="str">
            <v>Wastewater Treatment /Public Owned /Flaring of Gases</v>
          </cell>
          <cell r="D4213" t="str">
            <v>Waste Disposal</v>
          </cell>
          <cell r="E4213" t="str">
            <v>WW Treatment</v>
          </cell>
          <cell r="F4213" t="str">
            <v>B2B</v>
          </cell>
          <cell r="G4213" t="str">
            <v>Waste Disposal, Treatment, and Recovery</v>
          </cell>
          <cell r="H4213" t="str">
            <v>Wastewater Treatment</v>
          </cell>
          <cell r="I4213" t="str">
            <v>Public Owned</v>
          </cell>
          <cell r="J4213" t="str">
            <v>Flaring of Gases</v>
          </cell>
          <cell r="M4213">
            <v>37112</v>
          </cell>
          <cell r="N4213">
            <v>40982</v>
          </cell>
        </row>
        <row r="4214">
          <cell r="A4214" t="str">
            <v>2630020010</v>
          </cell>
          <cell r="B4214" t="str">
            <v>Nonpoint</v>
          </cell>
          <cell r="C4214" t="str">
            <v>Wastewater Treatment /Public Owned /Wastewater Treatment Processes Total</v>
          </cell>
          <cell r="D4214" t="str">
            <v>Waste Disposal</v>
          </cell>
          <cell r="E4214" t="str">
            <v>WW Treatment</v>
          </cell>
          <cell r="F4214" t="str">
            <v>B2B</v>
          </cell>
          <cell r="G4214" t="str">
            <v>Waste Disposal, Treatment, and Recovery</v>
          </cell>
          <cell r="H4214" t="str">
            <v>Wastewater Treatment</v>
          </cell>
          <cell r="I4214" t="str">
            <v>Public Owned</v>
          </cell>
          <cell r="J4214" t="str">
            <v>Wastewater Treatment Processes Total</v>
          </cell>
          <cell r="N4214">
            <v>40982</v>
          </cell>
        </row>
        <row r="4215">
          <cell r="A4215" t="str">
            <v>2630020020</v>
          </cell>
          <cell r="B4215" t="str">
            <v>Nonpoint</v>
          </cell>
          <cell r="C4215" t="str">
            <v>Wastewater Treatment /Public Owned /Biosolids Processes Total</v>
          </cell>
          <cell r="D4215" t="str">
            <v>Waste Disposal</v>
          </cell>
          <cell r="E4215" t="str">
            <v>WW Treatment</v>
          </cell>
          <cell r="F4215" t="str">
            <v>B2B</v>
          </cell>
          <cell r="G4215" t="str">
            <v>Waste Disposal, Treatment, and Recovery</v>
          </cell>
          <cell r="H4215" t="str">
            <v>Wastewater Treatment</v>
          </cell>
          <cell r="I4215" t="str">
            <v>Public Owned</v>
          </cell>
          <cell r="J4215" t="str">
            <v>Biosolids Processes Total</v>
          </cell>
          <cell r="N4215">
            <v>40982</v>
          </cell>
        </row>
        <row r="4216">
          <cell r="A4216" t="str">
            <v>2630030000</v>
          </cell>
          <cell r="B4216" t="str">
            <v>Nonpoint</v>
          </cell>
          <cell r="C4216" t="str">
            <v>Wastewater Treatment /Residential/Subdivision Owned /Total Processed</v>
          </cell>
          <cell r="D4216" t="str">
            <v>Waste Disposal</v>
          </cell>
          <cell r="E4216" t="str">
            <v>WW Treatment</v>
          </cell>
          <cell r="F4216" t="str">
            <v>B3A</v>
          </cell>
          <cell r="G4216" t="str">
            <v>Waste Disposal, Treatment, and Recovery</v>
          </cell>
          <cell r="H4216" t="str">
            <v>Wastewater Treatment</v>
          </cell>
          <cell r="I4216" t="str">
            <v>Residential/Subdivision Owned</v>
          </cell>
          <cell r="J4216" t="str">
            <v>Total Processed</v>
          </cell>
          <cell r="N4216">
            <v>40982</v>
          </cell>
        </row>
        <row r="4217">
          <cell r="A4217" t="str">
            <v>2630040000</v>
          </cell>
          <cell r="B4217" t="str">
            <v>Nonpoint</v>
          </cell>
          <cell r="C4217" t="str">
            <v>Wastewater Treatment /Public Owned /Ammonia pH Control</v>
          </cell>
          <cell r="D4217" t="str">
            <v>Waste Disposal</v>
          </cell>
          <cell r="E4217" t="str">
            <v>WW Treatment</v>
          </cell>
          <cell r="F4217" t="str">
            <v>B2B</v>
          </cell>
          <cell r="G4217" t="str">
            <v>Waste Disposal, Treatment, and Recovery</v>
          </cell>
          <cell r="H4217" t="str">
            <v>Wastewater Treatment</v>
          </cell>
          <cell r="I4217" t="str">
            <v>Public Owned</v>
          </cell>
          <cell r="J4217" t="str">
            <v>Ammonia pH Control</v>
          </cell>
          <cell r="N4217">
            <v>40982</v>
          </cell>
        </row>
        <row r="4218">
          <cell r="A4218" t="str">
            <v>2630050000</v>
          </cell>
          <cell r="B4218" t="str">
            <v>Nonpoint</v>
          </cell>
          <cell r="C4218" t="str">
            <v>Wastewater Treatment /Public Owned /Land Application - Digested Sludge</v>
          </cell>
          <cell r="D4218" t="str">
            <v>Waste Disposal</v>
          </cell>
          <cell r="E4218" t="str">
            <v>WW Treatment</v>
          </cell>
          <cell r="F4218" t="str">
            <v>B2B</v>
          </cell>
          <cell r="G4218" t="str">
            <v>Waste Disposal, Treatment, and Recovery</v>
          </cell>
          <cell r="H4218" t="str">
            <v>Wastewater Treatment</v>
          </cell>
          <cell r="I4218" t="str">
            <v>Public Owned</v>
          </cell>
          <cell r="J4218" t="str">
            <v>Land Application - Digested Sludge</v>
          </cell>
          <cell r="N4218">
            <v>40982</v>
          </cell>
        </row>
        <row r="4219">
          <cell r="A4219" t="str">
            <v>2635000000</v>
          </cell>
          <cell r="B4219" t="str">
            <v>Nonpoint</v>
          </cell>
          <cell r="C4219" t="str">
            <v>Soil &amp; Groundwater Remediation /All Categories /Total</v>
          </cell>
          <cell r="D4219" t="str">
            <v>Waste Disposal</v>
          </cell>
          <cell r="G4219" t="str">
            <v>Waste Disposal, Treatment, and Recovery</v>
          </cell>
          <cell r="H4219" t="str">
            <v>Soil and Groundwater Remediation</v>
          </cell>
          <cell r="I4219" t="str">
            <v>All Categories</v>
          </cell>
          <cell r="J4219" t="str">
            <v>Total</v>
          </cell>
          <cell r="M4219">
            <v>37519</v>
          </cell>
          <cell r="N4219">
            <v>40982</v>
          </cell>
        </row>
        <row r="4220">
          <cell r="A4220" t="str">
            <v>2640000000</v>
          </cell>
          <cell r="B4220" t="str">
            <v>Nonpoint</v>
          </cell>
          <cell r="C4220" t="str">
            <v>TSDFs /All TSDF Types /Total: All Processes</v>
          </cell>
          <cell r="D4220" t="str">
            <v>Waste Disposal</v>
          </cell>
          <cell r="G4220" t="str">
            <v>Waste Disposal, Treatment, and Recovery</v>
          </cell>
          <cell r="H4220" t="str">
            <v>TSDFs</v>
          </cell>
          <cell r="I4220" t="str">
            <v>All TSDF Types</v>
          </cell>
          <cell r="J4220" t="str">
            <v>Total: All Processes</v>
          </cell>
          <cell r="N4220">
            <v>40982</v>
          </cell>
        </row>
        <row r="4221">
          <cell r="A4221" t="str">
            <v>2640000001</v>
          </cell>
          <cell r="B4221" t="str">
            <v>Nonpoint</v>
          </cell>
          <cell r="C4221" t="str">
            <v>TSDFs /All TSDF Types /Surface Impoundments</v>
          </cell>
          <cell r="D4221" t="str">
            <v>Waste Disposal</v>
          </cell>
          <cell r="G4221" t="str">
            <v>Waste Disposal, Treatment, and Recovery</v>
          </cell>
          <cell r="H4221" t="str">
            <v>TSDFs</v>
          </cell>
          <cell r="I4221" t="str">
            <v>All TSDF Types</v>
          </cell>
          <cell r="J4221" t="str">
            <v>Surface Impoundments</v>
          </cell>
          <cell r="N4221">
            <v>40982</v>
          </cell>
        </row>
        <row r="4222">
          <cell r="A4222" t="str">
            <v>2640000002</v>
          </cell>
          <cell r="B4222" t="str">
            <v>Nonpoint</v>
          </cell>
          <cell r="C4222" t="str">
            <v>TSDFs /All TSDF Types /Land Treatment</v>
          </cell>
          <cell r="D4222" t="str">
            <v>Waste Disposal</v>
          </cell>
          <cell r="G4222" t="str">
            <v>Waste Disposal, Treatment, and Recovery</v>
          </cell>
          <cell r="H4222" t="str">
            <v>TSDFs</v>
          </cell>
          <cell r="I4222" t="str">
            <v>All TSDF Types</v>
          </cell>
          <cell r="J4222" t="str">
            <v>Land Treatment</v>
          </cell>
          <cell r="N4222">
            <v>40982</v>
          </cell>
        </row>
        <row r="4223">
          <cell r="A4223" t="str">
            <v>2640000003</v>
          </cell>
          <cell r="B4223" t="str">
            <v>Nonpoint</v>
          </cell>
          <cell r="C4223" t="str">
            <v>TSDFs /All TSDF Types /Landfills</v>
          </cell>
          <cell r="D4223" t="str">
            <v>Waste Disposal</v>
          </cell>
          <cell r="G4223" t="str">
            <v>Waste Disposal, Treatment, and Recovery</v>
          </cell>
          <cell r="H4223" t="str">
            <v>TSDFs</v>
          </cell>
          <cell r="I4223" t="str">
            <v>All TSDF Types</v>
          </cell>
          <cell r="J4223" t="str">
            <v>Landfills</v>
          </cell>
          <cell r="N4223">
            <v>40982</v>
          </cell>
        </row>
        <row r="4224">
          <cell r="A4224" t="str">
            <v>2640000004</v>
          </cell>
          <cell r="B4224" t="str">
            <v>Nonpoint</v>
          </cell>
          <cell r="C4224" t="str">
            <v>TSDFs /All TSDF Types /Transfer, Storage, and Handling</v>
          </cell>
          <cell r="D4224" t="str">
            <v>Waste Disposal</v>
          </cell>
          <cell r="G4224" t="str">
            <v>Waste Disposal, Treatment, and Recovery</v>
          </cell>
          <cell r="H4224" t="str">
            <v>TSDFs</v>
          </cell>
          <cell r="I4224" t="str">
            <v>All TSDF Types</v>
          </cell>
          <cell r="J4224" t="str">
            <v>Transfer, Storage, and Handling</v>
          </cell>
          <cell r="N4224">
            <v>40982</v>
          </cell>
        </row>
        <row r="4225">
          <cell r="A4225" t="str">
            <v>2640010000</v>
          </cell>
          <cell r="B4225" t="str">
            <v>Nonpoint</v>
          </cell>
          <cell r="C4225" t="str">
            <v>TSDFs /Industrial /Total: All Processes</v>
          </cell>
          <cell r="D4225" t="str">
            <v>Waste Disposal</v>
          </cell>
          <cell r="G4225" t="str">
            <v>Waste Disposal, Treatment, and Recovery</v>
          </cell>
          <cell r="H4225" t="str">
            <v>TSDFs</v>
          </cell>
          <cell r="I4225" t="str">
            <v>Industrial</v>
          </cell>
          <cell r="J4225" t="str">
            <v>Total: All Processes</v>
          </cell>
          <cell r="N4225">
            <v>40982</v>
          </cell>
        </row>
        <row r="4226">
          <cell r="A4226" t="str">
            <v>2640010001</v>
          </cell>
          <cell r="B4226" t="str">
            <v>Nonpoint</v>
          </cell>
          <cell r="C4226" t="str">
            <v>TSDFs /Industrial /Surface Impoundments</v>
          </cell>
          <cell r="D4226" t="str">
            <v>Waste Disposal</v>
          </cell>
          <cell r="G4226" t="str">
            <v>Waste Disposal, Treatment, and Recovery</v>
          </cell>
          <cell r="H4226" t="str">
            <v>TSDFs</v>
          </cell>
          <cell r="I4226" t="str">
            <v>Industrial</v>
          </cell>
          <cell r="J4226" t="str">
            <v>Surface Impoundments</v>
          </cell>
          <cell r="N4226">
            <v>40982</v>
          </cell>
        </row>
        <row r="4227">
          <cell r="A4227" t="str">
            <v>2640010002</v>
          </cell>
          <cell r="B4227" t="str">
            <v>Nonpoint</v>
          </cell>
          <cell r="C4227" t="str">
            <v>TSDFs /Industrial /Land Treatment</v>
          </cell>
          <cell r="D4227" t="str">
            <v>Waste Disposal</v>
          </cell>
          <cell r="G4227" t="str">
            <v>Waste Disposal, Treatment, and Recovery</v>
          </cell>
          <cell r="H4227" t="str">
            <v>TSDFs</v>
          </cell>
          <cell r="I4227" t="str">
            <v>Industrial</v>
          </cell>
          <cell r="J4227" t="str">
            <v>Land Treatment</v>
          </cell>
          <cell r="N4227">
            <v>40982</v>
          </cell>
        </row>
        <row r="4228">
          <cell r="A4228" t="str">
            <v>2640010003</v>
          </cell>
          <cell r="B4228" t="str">
            <v>Nonpoint</v>
          </cell>
          <cell r="C4228" t="str">
            <v>TSDFs /Industrial /Landfills</v>
          </cell>
          <cell r="D4228" t="str">
            <v>Waste Disposal</v>
          </cell>
          <cell r="G4228" t="str">
            <v>Waste Disposal, Treatment, and Recovery</v>
          </cell>
          <cell r="H4228" t="str">
            <v>TSDFs</v>
          </cell>
          <cell r="I4228" t="str">
            <v>Industrial</v>
          </cell>
          <cell r="J4228" t="str">
            <v>Landfills</v>
          </cell>
          <cell r="N4228">
            <v>40982</v>
          </cell>
        </row>
        <row r="4229">
          <cell r="A4229" t="str">
            <v>2640010004</v>
          </cell>
          <cell r="B4229" t="str">
            <v>Nonpoint</v>
          </cell>
          <cell r="C4229" t="str">
            <v>TSDFs /Industrial /Transfer, Storage, and Handling</v>
          </cell>
          <cell r="D4229" t="str">
            <v>Waste Disposal</v>
          </cell>
          <cell r="G4229" t="str">
            <v>Waste Disposal, Treatment, and Recovery</v>
          </cell>
          <cell r="H4229" t="str">
            <v>TSDFs</v>
          </cell>
          <cell r="I4229" t="str">
            <v>Industrial</v>
          </cell>
          <cell r="J4229" t="str">
            <v>Transfer, Storage, and Handling</v>
          </cell>
          <cell r="N4229">
            <v>40982</v>
          </cell>
        </row>
        <row r="4230">
          <cell r="A4230" t="str">
            <v>2640020000</v>
          </cell>
          <cell r="B4230" t="str">
            <v>Nonpoint</v>
          </cell>
          <cell r="C4230" t="str">
            <v>TSDFs /Commercial/Institutional /Total: All Processes</v>
          </cell>
          <cell r="D4230" t="str">
            <v>Waste Disposal</v>
          </cell>
          <cell r="G4230" t="str">
            <v>Waste Disposal, Treatment, and Recovery</v>
          </cell>
          <cell r="H4230" t="str">
            <v>TSDFs</v>
          </cell>
          <cell r="I4230" t="str">
            <v>Commercial/Institutional</v>
          </cell>
          <cell r="J4230" t="str">
            <v>Total: All Processes</v>
          </cell>
          <cell r="N4230">
            <v>40982</v>
          </cell>
        </row>
        <row r="4231">
          <cell r="A4231" t="str">
            <v>2640020001</v>
          </cell>
          <cell r="B4231" t="str">
            <v>Nonpoint</v>
          </cell>
          <cell r="C4231" t="str">
            <v>TSDFs /Commercial/Institutional /Surface Impoundments</v>
          </cell>
          <cell r="D4231" t="str">
            <v>Waste Disposal</v>
          </cell>
          <cell r="G4231" t="str">
            <v>Waste Disposal, Treatment, and Recovery</v>
          </cell>
          <cell r="H4231" t="str">
            <v>TSDFs</v>
          </cell>
          <cell r="I4231" t="str">
            <v>Commercial/Institutional</v>
          </cell>
          <cell r="J4231" t="str">
            <v>Surface Impoundments</v>
          </cell>
          <cell r="N4231">
            <v>40982</v>
          </cell>
        </row>
        <row r="4232">
          <cell r="A4232" t="str">
            <v>2640020002</v>
          </cell>
          <cell r="B4232" t="str">
            <v>Nonpoint</v>
          </cell>
          <cell r="C4232" t="str">
            <v>TSDFs /Commercial/Institutional /Land Treatment</v>
          </cell>
          <cell r="D4232" t="str">
            <v>Waste Disposal</v>
          </cell>
          <cell r="G4232" t="str">
            <v>Waste Disposal, Treatment, and Recovery</v>
          </cell>
          <cell r="H4232" t="str">
            <v>TSDFs</v>
          </cell>
          <cell r="I4232" t="str">
            <v>Commercial/Institutional</v>
          </cell>
          <cell r="J4232" t="str">
            <v>Land Treatment</v>
          </cell>
          <cell r="N4232">
            <v>40982</v>
          </cell>
        </row>
        <row r="4233">
          <cell r="A4233" t="str">
            <v>2640020003</v>
          </cell>
          <cell r="B4233" t="str">
            <v>Nonpoint</v>
          </cell>
          <cell r="C4233" t="str">
            <v>TSDFs /Commercial/Institutional /Landfills</v>
          </cell>
          <cell r="D4233" t="str">
            <v>Waste Disposal</v>
          </cell>
          <cell r="G4233" t="str">
            <v>Waste Disposal, Treatment, and Recovery</v>
          </cell>
          <cell r="H4233" t="str">
            <v>TSDFs</v>
          </cell>
          <cell r="I4233" t="str">
            <v>Commercial/Institutional</v>
          </cell>
          <cell r="J4233" t="str">
            <v>Landfills</v>
          </cell>
          <cell r="N4233">
            <v>40982</v>
          </cell>
        </row>
        <row r="4234">
          <cell r="A4234" t="str">
            <v>2640020004</v>
          </cell>
          <cell r="B4234" t="str">
            <v>Nonpoint</v>
          </cell>
          <cell r="C4234" t="str">
            <v>TSDFs /Commercial/Institutional /Transfer, Storage, and Handling</v>
          </cell>
          <cell r="D4234" t="str">
            <v>Waste Disposal</v>
          </cell>
          <cell r="G4234" t="str">
            <v>Waste Disposal, Treatment, and Recovery</v>
          </cell>
          <cell r="H4234" t="str">
            <v>TSDFs</v>
          </cell>
          <cell r="I4234" t="str">
            <v>Commercial/Institutional</v>
          </cell>
          <cell r="J4234" t="str">
            <v>Transfer, Storage, and Handling</v>
          </cell>
          <cell r="N4234">
            <v>40982</v>
          </cell>
        </row>
        <row r="4235">
          <cell r="A4235" t="str">
            <v>2650000000</v>
          </cell>
          <cell r="B4235" t="str">
            <v>Nonpoint</v>
          </cell>
          <cell r="C4235" t="str">
            <v>Scrap &amp; Waste Materials /Scrap &amp; Waste Materials /Total: All Processes</v>
          </cell>
          <cell r="D4235" t="str">
            <v>Waste Disposal</v>
          </cell>
          <cell r="G4235" t="str">
            <v>Waste Disposal, Treatment, and Recovery</v>
          </cell>
          <cell r="H4235" t="str">
            <v>Scrap and Waste Materials</v>
          </cell>
          <cell r="I4235" t="str">
            <v>Scrap and Waste Materials</v>
          </cell>
          <cell r="J4235" t="str">
            <v>Total: All Processes</v>
          </cell>
          <cell r="N4235">
            <v>40982</v>
          </cell>
        </row>
        <row r="4236">
          <cell r="A4236" t="str">
            <v>2650000001</v>
          </cell>
          <cell r="B4236" t="str">
            <v>Nonpoint</v>
          </cell>
          <cell r="C4236" t="str">
            <v>Scrap &amp; Waste Materials /Scrap &amp; Waste Materials /Crushing</v>
          </cell>
          <cell r="D4236" t="str">
            <v>Waste Disposal</v>
          </cell>
          <cell r="G4236" t="str">
            <v>Waste Disposal, Treatment, and Recovery</v>
          </cell>
          <cell r="H4236" t="str">
            <v>Scrap and Waste Materials</v>
          </cell>
          <cell r="I4236" t="str">
            <v>Scrap and Waste Materials</v>
          </cell>
          <cell r="J4236" t="str">
            <v>Crushing</v>
          </cell>
          <cell r="N4236">
            <v>40982</v>
          </cell>
        </row>
        <row r="4237">
          <cell r="A4237" t="str">
            <v>2650000002</v>
          </cell>
          <cell r="B4237" t="str">
            <v>Nonpoint</v>
          </cell>
          <cell r="C4237" t="str">
            <v>Scrap &amp; Waste Materials /Scrap &amp; Waste Materials /Shredding</v>
          </cell>
          <cell r="D4237" t="str">
            <v>Waste Disposal</v>
          </cell>
          <cell r="G4237" t="str">
            <v>Waste Disposal, Treatment, and Recovery</v>
          </cell>
          <cell r="H4237" t="str">
            <v>Scrap and Waste Materials</v>
          </cell>
          <cell r="I4237" t="str">
            <v>Scrap and Waste Materials</v>
          </cell>
          <cell r="J4237" t="str">
            <v>Shredding</v>
          </cell>
          <cell r="N4237">
            <v>40982</v>
          </cell>
        </row>
        <row r="4238">
          <cell r="A4238" t="str">
            <v>2650000003</v>
          </cell>
          <cell r="B4238" t="str">
            <v>Nonpoint</v>
          </cell>
          <cell r="C4238" t="str">
            <v>Scrap &amp; Waste Materials /Scrap &amp; Waste Materials /Sorting</v>
          </cell>
          <cell r="D4238" t="str">
            <v>Waste Disposal</v>
          </cell>
          <cell r="G4238" t="str">
            <v>Waste Disposal, Treatment, and Recovery</v>
          </cell>
          <cell r="H4238" t="str">
            <v>Scrap and Waste Materials</v>
          </cell>
          <cell r="I4238" t="str">
            <v>Scrap and Waste Materials</v>
          </cell>
          <cell r="J4238" t="str">
            <v>Sorting</v>
          </cell>
          <cell r="N4238">
            <v>40982</v>
          </cell>
        </row>
        <row r="4239">
          <cell r="A4239" t="str">
            <v>2650000004</v>
          </cell>
          <cell r="B4239" t="str">
            <v>Nonpoint</v>
          </cell>
          <cell r="C4239" t="str">
            <v>Scrap &amp; Waste Materials /Scrap &amp; Waste Materials /Transferring</v>
          </cell>
          <cell r="D4239" t="str">
            <v>Waste Disposal</v>
          </cell>
          <cell r="G4239" t="str">
            <v>Waste Disposal, Treatment, and Recovery</v>
          </cell>
          <cell r="H4239" t="str">
            <v>Scrap and Waste Materials</v>
          </cell>
          <cell r="I4239" t="str">
            <v>Scrap and Waste Materials</v>
          </cell>
          <cell r="J4239" t="str">
            <v>Transferring</v>
          </cell>
          <cell r="N4239">
            <v>40982</v>
          </cell>
        </row>
        <row r="4240">
          <cell r="A4240" t="str">
            <v>2650000005</v>
          </cell>
          <cell r="B4240" t="str">
            <v>Nonpoint</v>
          </cell>
          <cell r="C4240" t="str">
            <v>Scrap &amp; Waste Materials /Scrap &amp; Waste Materials /Storage Piles</v>
          </cell>
          <cell r="D4240" t="str">
            <v>Waste Disposal</v>
          </cell>
          <cell r="G4240" t="str">
            <v>Waste Disposal, Treatment, and Recovery</v>
          </cell>
          <cell r="H4240" t="str">
            <v>Scrap and Waste Materials</v>
          </cell>
          <cell r="I4240" t="str">
            <v>Scrap and Waste Materials</v>
          </cell>
          <cell r="J4240" t="str">
            <v>Storage Piles</v>
          </cell>
          <cell r="N4240">
            <v>40982</v>
          </cell>
        </row>
        <row r="4241">
          <cell r="A4241" t="str">
            <v>26500320</v>
          </cell>
          <cell r="B4241" t="str">
            <v>Point</v>
          </cell>
          <cell r="C4241" t="str">
            <v>Off-highway 4-stroke Gasoline Engines /Industrial Fork Lift</v>
          </cell>
          <cell r="D4241" t="str">
            <v>Mobile - Non-Road Equipment - Gasoline</v>
          </cell>
          <cell r="G4241" t="str">
            <v>Internal Combustion Engines</v>
          </cell>
          <cell r="H4241" t="str">
            <v>Off-highway 4-stroke Gasoline Engines</v>
          </cell>
          <cell r="I4241" t="str">
            <v>Industrial Equipment</v>
          </cell>
          <cell r="J4241" t="str">
            <v>Industrial Fork Lift: Gasoline Engine (4-stroke)</v>
          </cell>
          <cell r="N4241">
            <v>40988</v>
          </cell>
        </row>
        <row r="4242">
          <cell r="A4242" t="str">
            <v>2660000000</v>
          </cell>
          <cell r="B4242" t="str">
            <v>Nonpoint</v>
          </cell>
          <cell r="C4242" t="str">
            <v>Leaking Underground Storage Tanks /Leaking Underground Storage Tanks /Total: All Storage Types</v>
          </cell>
          <cell r="D4242" t="str">
            <v>Waste Disposal</v>
          </cell>
          <cell r="G4242" t="str">
            <v>Waste Disposal, Treatment, and Recovery</v>
          </cell>
          <cell r="H4242" t="str">
            <v>Leaking Underground Storage Tanks</v>
          </cell>
          <cell r="I4242" t="str">
            <v>Leaking Underground Storage Tanks</v>
          </cell>
          <cell r="J4242" t="str">
            <v>Total: All Storage Types</v>
          </cell>
          <cell r="N4242">
            <v>40982</v>
          </cell>
        </row>
        <row r="4243">
          <cell r="A4243" t="str">
            <v>2670001000</v>
          </cell>
          <cell r="B4243" t="str">
            <v>Nonpoint</v>
          </cell>
          <cell r="C4243" t="str">
            <v>Munitions Detonation /TNT Detonation /General</v>
          </cell>
          <cell r="D4243" t="str">
            <v>Waste Disposal</v>
          </cell>
          <cell r="G4243" t="str">
            <v>Waste Disposal, Treatment, and Recovery</v>
          </cell>
          <cell r="H4243" t="str">
            <v>Munitions Detonation</v>
          </cell>
          <cell r="I4243" t="str">
            <v>TNT Detonation</v>
          </cell>
          <cell r="J4243" t="str">
            <v>General</v>
          </cell>
          <cell r="M4243">
            <v>36797</v>
          </cell>
          <cell r="N4243">
            <v>40982</v>
          </cell>
        </row>
        <row r="4244">
          <cell r="A4244" t="str">
            <v>2670002000</v>
          </cell>
          <cell r="B4244" t="str">
            <v>Nonpoint</v>
          </cell>
          <cell r="C4244" t="str">
            <v>Munitions Detonation /RDX Detonation /General</v>
          </cell>
          <cell r="D4244" t="str">
            <v>Waste Disposal</v>
          </cell>
          <cell r="G4244" t="str">
            <v>Waste Disposal, Treatment, and Recovery</v>
          </cell>
          <cell r="H4244" t="str">
            <v>Munitions Detonation</v>
          </cell>
          <cell r="I4244" t="str">
            <v>RDX Detonation</v>
          </cell>
          <cell r="J4244" t="str">
            <v>General</v>
          </cell>
          <cell r="M4244">
            <v>36797</v>
          </cell>
          <cell r="N4244">
            <v>40982</v>
          </cell>
        </row>
        <row r="4245">
          <cell r="A4245" t="str">
            <v>2670003000</v>
          </cell>
          <cell r="B4245" t="str">
            <v>Nonpoint</v>
          </cell>
          <cell r="C4245" t="str">
            <v>Munitions Detonation /PETN Detonation /General</v>
          </cell>
          <cell r="D4245" t="str">
            <v>Waste Disposal</v>
          </cell>
          <cell r="G4245" t="str">
            <v>Waste Disposal, Treatment, and Recovery</v>
          </cell>
          <cell r="H4245" t="str">
            <v>Munitions Detonation</v>
          </cell>
          <cell r="I4245" t="str">
            <v>PETN Detonation</v>
          </cell>
          <cell r="J4245" t="str">
            <v>General</v>
          </cell>
          <cell r="M4245">
            <v>36797</v>
          </cell>
          <cell r="N4245">
            <v>40982</v>
          </cell>
        </row>
        <row r="4246">
          <cell r="A4246" t="str">
            <v>2680001000</v>
          </cell>
          <cell r="B4246" t="str">
            <v>Nonpoint</v>
          </cell>
          <cell r="C4246" t="str">
            <v>Composting /100% Biosolids (e.g., sewage sludge, manure, mixtures of these matls) /All Processes</v>
          </cell>
          <cell r="D4246" t="str">
            <v>Waste Disposal</v>
          </cell>
          <cell r="G4246" t="str">
            <v>Waste Disposal, Treatment, and Recovery</v>
          </cell>
          <cell r="H4246" t="str">
            <v>Composting</v>
          </cell>
          <cell r="I4246" t="str">
            <v>100% Biosolids (e.g., sewage sludge, manure, mixtures of these matls)</v>
          </cell>
          <cell r="J4246" t="str">
            <v>All Processes</v>
          </cell>
          <cell r="M4246">
            <v>37826</v>
          </cell>
          <cell r="N4246">
            <v>40982</v>
          </cell>
        </row>
        <row r="4247">
          <cell r="A4247" t="str">
            <v>2680002000</v>
          </cell>
          <cell r="B4247" t="str">
            <v>Nonpoint</v>
          </cell>
          <cell r="C4247" t="str">
            <v>Composting /Mixed Waste (e.g., a 50:50 mixture of biosolids and green wastes) /All Processes</v>
          </cell>
          <cell r="D4247" t="str">
            <v>Waste Disposal</v>
          </cell>
          <cell r="G4247" t="str">
            <v>Waste Disposal, Treatment, and Recovery</v>
          </cell>
          <cell r="H4247" t="str">
            <v>Composting</v>
          </cell>
          <cell r="I4247" t="str">
            <v>Mixed Waste (e.g., a 50:50 mixture of biosolids and green wastes)</v>
          </cell>
          <cell r="J4247" t="str">
            <v>All Processes</v>
          </cell>
          <cell r="M4247">
            <v>37826</v>
          </cell>
          <cell r="N4247">
            <v>40982</v>
          </cell>
        </row>
        <row r="4248">
          <cell r="A4248" t="str">
            <v>2680003000</v>
          </cell>
          <cell r="B4248" t="str">
            <v>Nonpoint</v>
          </cell>
          <cell r="C4248" t="str">
            <v>Composting /100% Green Waste (e.g., residential or municipal yard wastes) /All Processes</v>
          </cell>
          <cell r="D4248" t="str">
            <v>Waste Disposal</v>
          </cell>
          <cell r="G4248" t="str">
            <v>Waste Disposal, Treatment, and Recovery</v>
          </cell>
          <cell r="H4248" t="str">
            <v>Composting</v>
          </cell>
          <cell r="I4248" t="str">
            <v>100% Green Waste (e.g., residential or municipal yard wastes)</v>
          </cell>
          <cell r="J4248" t="str">
            <v>All Processes</v>
          </cell>
          <cell r="M4248">
            <v>37826</v>
          </cell>
          <cell r="N4248">
            <v>40982</v>
          </cell>
        </row>
        <row r="4249">
          <cell r="A4249" t="str">
            <v>2680003010</v>
          </cell>
          <cell r="B4249" t="str">
            <v>Nonpoint</v>
          </cell>
          <cell r="C4249" t="str">
            <v>Composting /100% Green Waste (e.g. residential or municipal yard wastes) /Chipping&amp;Shredding Ops(processed matl shipped o</v>
          </cell>
          <cell r="D4249" t="str">
            <v>Waste Disposal</v>
          </cell>
          <cell r="G4249" t="str">
            <v>Waste Disposal, Treatment, and Recovery</v>
          </cell>
          <cell r="H4249" t="str">
            <v>Composting</v>
          </cell>
          <cell r="I4249" t="str">
            <v>100% Green Waste (e.g., residential or municipal yard wastes)</v>
          </cell>
          <cell r="J4249" t="str">
            <v>Chipping&amp;Shredding Ops(where processed matl is shipped out w/in 1 day)</v>
          </cell>
          <cell r="M4249">
            <v>37826</v>
          </cell>
          <cell r="N4249">
            <v>40982</v>
          </cell>
        </row>
        <row r="4250">
          <cell r="A4250" t="str">
            <v>27000320</v>
          </cell>
          <cell r="B4250" t="str">
            <v>Point</v>
          </cell>
          <cell r="C4250" t="str">
            <v>Off-highway Diesel Engines /Industrial Fork Lift</v>
          </cell>
          <cell r="D4250" t="str">
            <v>Mobile - Non-Road Equipment - Diesel</v>
          </cell>
          <cell r="G4250" t="str">
            <v>Internal Combustion Engines</v>
          </cell>
          <cell r="H4250" t="str">
            <v>Off-highway Diesel Engines</v>
          </cell>
          <cell r="I4250" t="str">
            <v>Industrial Equipment</v>
          </cell>
          <cell r="J4250" t="str">
            <v>Industrial Fork Lift: Diesel</v>
          </cell>
          <cell r="N4250">
            <v>40988</v>
          </cell>
        </row>
        <row r="4251">
          <cell r="A4251" t="str">
            <v>2701001000</v>
          </cell>
          <cell r="B4251" t="str">
            <v>Biogenic</v>
          </cell>
          <cell r="C4251" t="str">
            <v>Biogenic - Forests - Total</v>
          </cell>
          <cell r="D4251" t="str">
            <v>Miscellaneous Non-Industrial NEC</v>
          </cell>
          <cell r="G4251" t="str">
            <v>Natural Sources</v>
          </cell>
          <cell r="H4251" t="str">
            <v>Biogenic</v>
          </cell>
          <cell r="I4251" t="str">
            <v>Forests</v>
          </cell>
          <cell r="J4251" t="str">
            <v>Total</v>
          </cell>
          <cell r="N4251">
            <v>40982</v>
          </cell>
        </row>
        <row r="4252">
          <cell r="A4252" t="str">
            <v>2701010000</v>
          </cell>
          <cell r="B4252" t="str">
            <v>Biogenic</v>
          </cell>
          <cell r="C4252" t="str">
            <v>Biogenic - Oak Forests - Total</v>
          </cell>
          <cell r="D4252" t="str">
            <v>Miscellaneous Non-Industrial NEC</v>
          </cell>
          <cell r="G4252" t="str">
            <v>Natural Sources</v>
          </cell>
          <cell r="H4252" t="str">
            <v>Biogenic</v>
          </cell>
          <cell r="I4252" t="str">
            <v>Oak Forests</v>
          </cell>
          <cell r="J4252" t="str">
            <v>Total</v>
          </cell>
          <cell r="N4252">
            <v>40982</v>
          </cell>
        </row>
        <row r="4253">
          <cell r="A4253" t="str">
            <v>2701020000</v>
          </cell>
          <cell r="B4253" t="str">
            <v>Biogenic</v>
          </cell>
          <cell r="C4253" t="str">
            <v>Biogenic - Non-oak Forests - Total</v>
          </cell>
          <cell r="D4253" t="str">
            <v>Miscellaneous Non-Industrial NEC</v>
          </cell>
          <cell r="G4253" t="str">
            <v>Natural Sources</v>
          </cell>
          <cell r="H4253" t="str">
            <v>Biogenic</v>
          </cell>
          <cell r="I4253" t="str">
            <v>Non-oak Forests</v>
          </cell>
          <cell r="J4253" t="str">
            <v>Total</v>
          </cell>
          <cell r="N4253">
            <v>40982</v>
          </cell>
        </row>
        <row r="4254">
          <cell r="A4254" t="str">
            <v>2701030000</v>
          </cell>
          <cell r="B4254" t="str">
            <v>Biogenic</v>
          </cell>
          <cell r="C4254" t="str">
            <v>Biogenic - Coniferous Forests - Total</v>
          </cell>
          <cell r="D4254" t="str">
            <v>Miscellaneous Non-Industrial NEC</v>
          </cell>
          <cell r="G4254" t="str">
            <v>Natural Sources</v>
          </cell>
          <cell r="H4254" t="str">
            <v>Biogenic</v>
          </cell>
          <cell r="I4254" t="str">
            <v>Coniferous Forests</v>
          </cell>
          <cell r="J4254" t="str">
            <v>Total</v>
          </cell>
          <cell r="N4254">
            <v>40982</v>
          </cell>
        </row>
        <row r="4255">
          <cell r="A4255" t="str">
            <v>2701200000</v>
          </cell>
          <cell r="B4255" t="str">
            <v>Nonpoint</v>
          </cell>
          <cell r="C4255" t="str">
            <v>Biogenic - Vegetation - Total</v>
          </cell>
          <cell r="D4255" t="str">
            <v>Biogenics - Vegetation and Soil</v>
          </cell>
          <cell r="G4255" t="str">
            <v>Natural Sources</v>
          </cell>
          <cell r="H4255" t="str">
            <v>Biogenic</v>
          </cell>
          <cell r="I4255" t="str">
            <v>Vegetation</v>
          </cell>
          <cell r="J4255" t="str">
            <v>Total</v>
          </cell>
          <cell r="N4255">
            <v>41206</v>
          </cell>
        </row>
        <row r="4256">
          <cell r="A4256" t="str">
            <v>2701220000</v>
          </cell>
          <cell r="B4256" t="str">
            <v>Nonpoint</v>
          </cell>
          <cell r="C4256" t="str">
            <v>Biogenic - Vegetation/Agriculture - Total</v>
          </cell>
          <cell r="D4256" t="str">
            <v>Biogenics - Vegetation and Soil</v>
          </cell>
          <cell r="G4256" t="str">
            <v>Natural Sources</v>
          </cell>
          <cell r="H4256" t="str">
            <v>Biogenic</v>
          </cell>
          <cell r="I4256" t="str">
            <v>Vegetation/Agriculture</v>
          </cell>
          <cell r="J4256" t="str">
            <v>Total</v>
          </cell>
          <cell r="N4256">
            <v>41206</v>
          </cell>
        </row>
        <row r="4257">
          <cell r="A4257" t="str">
            <v>2701220001</v>
          </cell>
          <cell r="B4257" t="str">
            <v>Biogenic</v>
          </cell>
          <cell r="C4257" t="str">
            <v>Biogenic - Vegetation/Agriculture - Alfalfa</v>
          </cell>
          <cell r="D4257" t="str">
            <v>Miscellaneous Non-Industrial NEC</v>
          </cell>
          <cell r="G4257" t="str">
            <v>Natural Sources</v>
          </cell>
          <cell r="H4257" t="str">
            <v>Biogenic</v>
          </cell>
          <cell r="I4257" t="str">
            <v>Vegetation/Agriculture</v>
          </cell>
          <cell r="J4257" t="str">
            <v>Alfalfa</v>
          </cell>
          <cell r="N4257">
            <v>40982</v>
          </cell>
        </row>
        <row r="4258">
          <cell r="A4258" t="str">
            <v>2701220002</v>
          </cell>
          <cell r="B4258" t="str">
            <v>Biogenic</v>
          </cell>
          <cell r="C4258" t="str">
            <v>Biogenic - Vegetation/Agriculture - Barley/Cotton/Oats/Rye/Misc.</v>
          </cell>
          <cell r="D4258" t="str">
            <v>Miscellaneous Non-Industrial NEC</v>
          </cell>
          <cell r="G4258" t="str">
            <v>Natural Sources</v>
          </cell>
          <cell r="H4258" t="str">
            <v>Biogenic</v>
          </cell>
          <cell r="I4258" t="str">
            <v>Vegetation/Agriculture</v>
          </cell>
          <cell r="J4258" t="str">
            <v>Barley/Cotton/Oats/Rye/Misc.</v>
          </cell>
          <cell r="N4258">
            <v>40982</v>
          </cell>
        </row>
        <row r="4259">
          <cell r="A4259" t="str">
            <v>2701220003</v>
          </cell>
          <cell r="B4259" t="str">
            <v>Biogenic</v>
          </cell>
          <cell r="C4259" t="str">
            <v>Biogenic - Vegetation/Agriculture - Corn</v>
          </cell>
          <cell r="D4259" t="str">
            <v>Miscellaneous Non-Industrial NEC</v>
          </cell>
          <cell r="G4259" t="str">
            <v>Natural Sources</v>
          </cell>
          <cell r="H4259" t="str">
            <v>Biogenic</v>
          </cell>
          <cell r="I4259" t="str">
            <v>Vegetation/Agriculture</v>
          </cell>
          <cell r="J4259" t="str">
            <v>Corn</v>
          </cell>
          <cell r="N4259">
            <v>40982</v>
          </cell>
        </row>
        <row r="4260">
          <cell r="A4260" t="str">
            <v>2701220004</v>
          </cell>
          <cell r="B4260" t="str">
            <v>Biogenic</v>
          </cell>
          <cell r="C4260" t="str">
            <v>Biogenic - Vegetation/Agriculture - Peanuts/Rice</v>
          </cell>
          <cell r="D4260" t="str">
            <v>Miscellaneous Non-Industrial NEC</v>
          </cell>
          <cell r="G4260" t="str">
            <v>Natural Sources</v>
          </cell>
          <cell r="H4260" t="str">
            <v>Biogenic</v>
          </cell>
          <cell r="I4260" t="str">
            <v>Vegetation/Agriculture</v>
          </cell>
          <cell r="J4260" t="str">
            <v>Peanuts/Rice</v>
          </cell>
          <cell r="N4260">
            <v>40982</v>
          </cell>
        </row>
        <row r="4261">
          <cell r="A4261" t="str">
            <v>2701220005</v>
          </cell>
          <cell r="B4261" t="str">
            <v>Biogenic</v>
          </cell>
          <cell r="C4261" t="str">
            <v>Biogenic - Vegetation/Agriculture - Potato</v>
          </cell>
          <cell r="D4261" t="str">
            <v>Miscellaneous Non-Industrial NEC</v>
          </cell>
          <cell r="G4261" t="str">
            <v>Natural Sources</v>
          </cell>
          <cell r="H4261" t="str">
            <v>Biogenic</v>
          </cell>
          <cell r="I4261" t="str">
            <v>Vegetation/Agriculture</v>
          </cell>
          <cell r="J4261" t="str">
            <v>Potato</v>
          </cell>
          <cell r="N4261">
            <v>40982</v>
          </cell>
        </row>
        <row r="4262">
          <cell r="A4262" t="str">
            <v>2701220006</v>
          </cell>
          <cell r="B4262" t="str">
            <v>Biogenic</v>
          </cell>
          <cell r="C4262" t="str">
            <v>Biogenic - Vegetation/Agriculture - Sorghum</v>
          </cell>
          <cell r="D4262" t="str">
            <v>Miscellaneous Non-Industrial NEC</v>
          </cell>
          <cell r="G4262" t="str">
            <v>Natural Sources</v>
          </cell>
          <cell r="H4262" t="str">
            <v>Biogenic</v>
          </cell>
          <cell r="I4262" t="str">
            <v>Vegetation/Agriculture</v>
          </cell>
          <cell r="J4262" t="str">
            <v>Sorghum</v>
          </cell>
          <cell r="N4262">
            <v>40982</v>
          </cell>
        </row>
        <row r="4263">
          <cell r="A4263" t="str">
            <v>2701220007</v>
          </cell>
          <cell r="B4263" t="str">
            <v>Biogenic</v>
          </cell>
          <cell r="C4263" t="str">
            <v>Biogenic - Vegetation/Agriculture - Soybeans</v>
          </cell>
          <cell r="D4263" t="str">
            <v>Miscellaneous Non-Industrial NEC</v>
          </cell>
          <cell r="G4263" t="str">
            <v>Natural Sources</v>
          </cell>
          <cell r="H4263" t="str">
            <v>Biogenic</v>
          </cell>
          <cell r="I4263" t="str">
            <v>Vegetation/Agriculture</v>
          </cell>
          <cell r="J4263" t="str">
            <v>Soybeans</v>
          </cell>
          <cell r="N4263">
            <v>40982</v>
          </cell>
        </row>
        <row r="4264">
          <cell r="A4264" t="str">
            <v>2701220008</v>
          </cell>
          <cell r="B4264" t="str">
            <v>Biogenic</v>
          </cell>
          <cell r="C4264" t="str">
            <v>Biogenic - Vegetation/Agriculture - Tobacco</v>
          </cell>
          <cell r="D4264" t="str">
            <v>Miscellaneous Non-Industrial NEC</v>
          </cell>
          <cell r="G4264" t="str">
            <v>Natural Sources</v>
          </cell>
          <cell r="H4264" t="str">
            <v>Biogenic</v>
          </cell>
          <cell r="I4264" t="str">
            <v>Vegetation/Agriculture</v>
          </cell>
          <cell r="J4264" t="str">
            <v>Tobacco</v>
          </cell>
          <cell r="N4264">
            <v>40982</v>
          </cell>
        </row>
        <row r="4265">
          <cell r="A4265" t="str">
            <v>2701220009</v>
          </cell>
          <cell r="B4265" t="str">
            <v>Biogenic</v>
          </cell>
          <cell r="C4265" t="str">
            <v>Biogenic - Vegetation/Agriculture - Wheat</v>
          </cell>
          <cell r="D4265" t="str">
            <v>Miscellaneous Non-Industrial NEC</v>
          </cell>
          <cell r="G4265" t="str">
            <v>Natural Sources</v>
          </cell>
          <cell r="H4265" t="str">
            <v>Biogenic</v>
          </cell>
          <cell r="I4265" t="str">
            <v>Vegetation/Agriculture</v>
          </cell>
          <cell r="J4265" t="str">
            <v>Wheat</v>
          </cell>
          <cell r="N4265">
            <v>40982</v>
          </cell>
        </row>
        <row r="4266">
          <cell r="A4266" t="str">
            <v>2701220999</v>
          </cell>
          <cell r="B4266" t="str">
            <v>Biogenic</v>
          </cell>
          <cell r="C4266" t="str">
            <v>Biogenic - Vegetation/Agriculture - All Other Crops</v>
          </cell>
          <cell r="D4266" t="str">
            <v>Miscellaneous Non-Industrial NEC</v>
          </cell>
          <cell r="G4266" t="str">
            <v>Natural Sources</v>
          </cell>
          <cell r="H4266" t="str">
            <v>Biogenic</v>
          </cell>
          <cell r="I4266" t="str">
            <v>Vegetation/Agriculture</v>
          </cell>
          <cell r="J4266" t="str">
            <v>All Other Crops</v>
          </cell>
          <cell r="N4266">
            <v>40982</v>
          </cell>
        </row>
        <row r="4267">
          <cell r="A4267" t="str">
            <v>2701240000</v>
          </cell>
          <cell r="B4267" t="str">
            <v>Biogenic</v>
          </cell>
          <cell r="C4267" t="str">
            <v>Biogenic - Vegetation/Grassland - Total</v>
          </cell>
          <cell r="D4267" t="str">
            <v>Miscellaneous Non-Industrial NEC</v>
          </cell>
          <cell r="G4267" t="str">
            <v>Natural Sources</v>
          </cell>
          <cell r="H4267" t="str">
            <v>Biogenic</v>
          </cell>
          <cell r="I4267" t="str">
            <v>Vegetation/Grassland</v>
          </cell>
          <cell r="J4267" t="str">
            <v>Total</v>
          </cell>
          <cell r="N4267">
            <v>40982</v>
          </cell>
        </row>
        <row r="4268">
          <cell r="A4268" t="str">
            <v>2701250000</v>
          </cell>
          <cell r="B4268" t="str">
            <v>Biogenic</v>
          </cell>
          <cell r="C4268" t="str">
            <v>Biogenic - Vegetation/Desert Scrub - Total</v>
          </cell>
          <cell r="D4268" t="str">
            <v>Miscellaneous Non-Industrial NEC</v>
          </cell>
          <cell r="G4268" t="str">
            <v>Natural Sources</v>
          </cell>
          <cell r="H4268" t="str">
            <v>Biogenic</v>
          </cell>
          <cell r="I4268" t="str">
            <v>Vegetation/Desert Scrub</v>
          </cell>
          <cell r="J4268" t="str">
            <v>Total</v>
          </cell>
          <cell r="M4268">
            <v>36797</v>
          </cell>
          <cell r="N4268">
            <v>40982</v>
          </cell>
        </row>
        <row r="4269">
          <cell r="A4269" t="str">
            <v>2701260000</v>
          </cell>
          <cell r="B4269" t="str">
            <v>Biogenic</v>
          </cell>
          <cell r="C4269" t="str">
            <v>Biogenic - Vegetation/Scrubland - Total</v>
          </cell>
          <cell r="D4269" t="str">
            <v>Miscellaneous Non-Industrial NEC</v>
          </cell>
          <cell r="G4269" t="str">
            <v>Natural Sources</v>
          </cell>
          <cell r="H4269" t="str">
            <v>Biogenic</v>
          </cell>
          <cell r="I4269" t="str">
            <v>Vegetation/Scrubland</v>
          </cell>
          <cell r="J4269" t="str">
            <v>Total</v>
          </cell>
          <cell r="N4269">
            <v>40982</v>
          </cell>
        </row>
        <row r="4270">
          <cell r="A4270" t="str">
            <v>2701270000</v>
          </cell>
          <cell r="B4270" t="str">
            <v>Biogenic</v>
          </cell>
          <cell r="C4270" t="str">
            <v>Biogenic - Vegetation/Tropical Savannah - Total</v>
          </cell>
          <cell r="D4270" t="str">
            <v>Miscellaneous Non-Industrial NEC</v>
          </cell>
          <cell r="G4270" t="str">
            <v>Natural Sources</v>
          </cell>
          <cell r="H4270" t="str">
            <v>Biogenic</v>
          </cell>
          <cell r="I4270" t="str">
            <v>Vegetation/Tropical Savannah</v>
          </cell>
          <cell r="J4270" t="str">
            <v>Total</v>
          </cell>
          <cell r="M4270">
            <v>36797</v>
          </cell>
          <cell r="N4270">
            <v>40982</v>
          </cell>
        </row>
        <row r="4271">
          <cell r="A4271" t="str">
            <v>2701280000</v>
          </cell>
          <cell r="B4271" t="str">
            <v>Biogenic</v>
          </cell>
          <cell r="C4271" t="str">
            <v>Biogenic - Vegetation/Urban Vegetation - Total</v>
          </cell>
          <cell r="D4271" t="str">
            <v>Miscellaneous Non-Industrial NEC</v>
          </cell>
          <cell r="G4271" t="str">
            <v>Natural Sources</v>
          </cell>
          <cell r="H4271" t="str">
            <v>Biogenic</v>
          </cell>
          <cell r="I4271" t="str">
            <v>Vegetation/Urban Vegetation</v>
          </cell>
          <cell r="J4271" t="str">
            <v>Total</v>
          </cell>
          <cell r="N4271">
            <v>40982</v>
          </cell>
        </row>
        <row r="4272">
          <cell r="A4272" t="str">
            <v>2701290000</v>
          </cell>
          <cell r="B4272" t="str">
            <v>Biogenic</v>
          </cell>
          <cell r="C4272" t="str">
            <v>Biogenic - Vegetation/Alpine Meadows - Total</v>
          </cell>
          <cell r="D4272" t="str">
            <v>Miscellaneous Non-Industrial NEC</v>
          </cell>
          <cell r="G4272" t="str">
            <v>Natural Sources</v>
          </cell>
          <cell r="H4272" t="str">
            <v>Biogenic</v>
          </cell>
          <cell r="I4272" t="str">
            <v>Vegetation/Alpine Meadows</v>
          </cell>
          <cell r="J4272" t="str">
            <v>Total</v>
          </cell>
          <cell r="N4272">
            <v>40982</v>
          </cell>
        </row>
        <row r="4273">
          <cell r="A4273" t="str">
            <v>2701400000</v>
          </cell>
          <cell r="B4273" t="str">
            <v>Biogenic</v>
          </cell>
          <cell r="C4273" t="str">
            <v>Biogenic - Soil and Water Land Use - Total</v>
          </cell>
          <cell r="D4273" t="str">
            <v>Miscellaneous Non-Industrial NEC</v>
          </cell>
          <cell r="G4273" t="str">
            <v>Natural Sources</v>
          </cell>
          <cell r="H4273" t="str">
            <v>Biogenic</v>
          </cell>
          <cell r="I4273" t="str">
            <v>Soil and Water Land Use</v>
          </cell>
          <cell r="J4273" t="str">
            <v>Total</v>
          </cell>
          <cell r="N4273">
            <v>40982</v>
          </cell>
        </row>
        <row r="4274">
          <cell r="A4274" t="str">
            <v>2701405000</v>
          </cell>
          <cell r="B4274" t="str">
            <v>Biogenic</v>
          </cell>
          <cell r="C4274" t="str">
            <v>Biogenic - Unknown Land Use (Anderson Land Use Code 0) - Total</v>
          </cell>
          <cell r="D4274" t="str">
            <v>Miscellaneous Non-Industrial NEC</v>
          </cell>
          <cell r="G4274" t="str">
            <v>Natural Sources</v>
          </cell>
          <cell r="H4274" t="str">
            <v>Biogenic</v>
          </cell>
          <cell r="I4274" t="str">
            <v>Unknown Land Use (Anderson Land Use Code 0)</v>
          </cell>
          <cell r="J4274" t="str">
            <v>Total</v>
          </cell>
          <cell r="M4274">
            <v>37589</v>
          </cell>
          <cell r="N4274">
            <v>40982</v>
          </cell>
        </row>
        <row r="4275">
          <cell r="A4275" t="str">
            <v>2701410000</v>
          </cell>
          <cell r="B4275" t="str">
            <v>Biogenic</v>
          </cell>
          <cell r="C4275" t="str">
            <v>Biogenic - Urban or Built-Up Land - Total</v>
          </cell>
          <cell r="D4275" t="str">
            <v>Miscellaneous Non-Industrial NEC</v>
          </cell>
          <cell r="G4275" t="str">
            <v>Natural Sources</v>
          </cell>
          <cell r="H4275" t="str">
            <v>Biogenic</v>
          </cell>
          <cell r="I4275" t="str">
            <v>Urban or Built-Up Land</v>
          </cell>
          <cell r="J4275" t="str">
            <v>Total</v>
          </cell>
          <cell r="M4275">
            <v>37589</v>
          </cell>
          <cell r="N4275">
            <v>40982</v>
          </cell>
        </row>
        <row r="4276">
          <cell r="A4276" t="str">
            <v>2701411000</v>
          </cell>
          <cell r="B4276" t="str">
            <v>Biogenic</v>
          </cell>
          <cell r="C4276" t="str">
            <v>Biogenic - Urban or Built-Up Land/Residential (Anderson Land Use Code 11) - Total</v>
          </cell>
          <cell r="D4276" t="str">
            <v>Miscellaneous Non-Industrial NEC</v>
          </cell>
          <cell r="G4276" t="str">
            <v>Natural Sources</v>
          </cell>
          <cell r="H4276" t="str">
            <v>Biogenic</v>
          </cell>
          <cell r="I4276" t="str">
            <v>Urban or Built-Up Land/Residential (Anderson Land Use Code 11)</v>
          </cell>
          <cell r="J4276" t="str">
            <v>Total</v>
          </cell>
          <cell r="M4276">
            <v>37589</v>
          </cell>
          <cell r="N4276">
            <v>40982</v>
          </cell>
        </row>
        <row r="4277">
          <cell r="A4277" t="str">
            <v>2701412000</v>
          </cell>
          <cell r="B4277" t="str">
            <v>Biogenic</v>
          </cell>
          <cell r="C4277" t="str">
            <v>Biogenic - Urban or Built-Up Land/Commercial Services (Anderson Land Use Code 12) - Total</v>
          </cell>
          <cell r="D4277" t="str">
            <v>Miscellaneous Non-Industrial NEC</v>
          </cell>
          <cell r="G4277" t="str">
            <v>Natural Sources</v>
          </cell>
          <cell r="H4277" t="str">
            <v>Biogenic</v>
          </cell>
          <cell r="I4277" t="str">
            <v>Urban or Built-Up Land/Commercial Services (Anderson Land Use Code 12)</v>
          </cell>
          <cell r="J4277" t="str">
            <v>Total</v>
          </cell>
          <cell r="M4277">
            <v>37589</v>
          </cell>
          <cell r="N4277">
            <v>40982</v>
          </cell>
        </row>
        <row r="4278">
          <cell r="A4278" t="str">
            <v>2701413000</v>
          </cell>
          <cell r="B4278" t="str">
            <v>Biogenic</v>
          </cell>
          <cell r="C4278" t="str">
            <v>Biogenic - Urban or Built-Up Land/Industrial (Anderson Land Use Code 13) - Total</v>
          </cell>
          <cell r="D4278" t="str">
            <v>Miscellaneous Non-Industrial NEC</v>
          </cell>
          <cell r="G4278" t="str">
            <v>Natural Sources</v>
          </cell>
          <cell r="H4278" t="str">
            <v>Biogenic</v>
          </cell>
          <cell r="I4278" t="str">
            <v>Urban or Built-Up Land/Industrial (Anderson Land Use Code 13)</v>
          </cell>
          <cell r="J4278" t="str">
            <v>Total</v>
          </cell>
          <cell r="M4278">
            <v>37589</v>
          </cell>
          <cell r="N4278">
            <v>40982</v>
          </cell>
        </row>
        <row r="4279">
          <cell r="A4279" t="str">
            <v>2701414000</v>
          </cell>
          <cell r="B4279" t="str">
            <v>Biogenic</v>
          </cell>
          <cell r="C4279" t="str">
            <v>Biogenic - Urban or Built-Up Land/Transportation, Communications (Anderson LUC14) - Total</v>
          </cell>
          <cell r="D4279" t="str">
            <v>Miscellaneous Non-Industrial NEC</v>
          </cell>
          <cell r="G4279" t="str">
            <v>Natural Sources</v>
          </cell>
          <cell r="H4279" t="str">
            <v>Biogenic</v>
          </cell>
          <cell r="I4279" t="str">
            <v>Urban or Built-Up Land/Transportation, Communications (Anderson LUC14)</v>
          </cell>
          <cell r="J4279" t="str">
            <v>Total</v>
          </cell>
          <cell r="M4279">
            <v>37589</v>
          </cell>
          <cell r="N4279">
            <v>40982</v>
          </cell>
        </row>
        <row r="4280">
          <cell r="A4280" t="str">
            <v>2701415000</v>
          </cell>
          <cell r="B4280" t="str">
            <v>Biogenic</v>
          </cell>
          <cell r="C4280" t="str">
            <v>Biogenic - Urban or Built-Up Land/Industrial and Commercial (Anderson LUC 15) - Total</v>
          </cell>
          <cell r="D4280" t="str">
            <v>Miscellaneous Non-Industrial NEC</v>
          </cell>
          <cell r="G4280" t="str">
            <v>Natural Sources</v>
          </cell>
          <cell r="H4280" t="str">
            <v>Biogenic</v>
          </cell>
          <cell r="I4280" t="str">
            <v>Urban or Built-Up Land/Industrial and Commercial (Anderson LUC 15)</v>
          </cell>
          <cell r="J4280" t="str">
            <v>Total</v>
          </cell>
          <cell r="M4280">
            <v>37589</v>
          </cell>
          <cell r="N4280">
            <v>40982</v>
          </cell>
        </row>
        <row r="4281">
          <cell r="A4281" t="str">
            <v>2701416000</v>
          </cell>
          <cell r="B4281" t="str">
            <v>Biogenic</v>
          </cell>
          <cell r="C4281" t="str">
            <v>Biogenic - Urban or Built-Up Land/Mixed Urban or Build-Up Land (Anderson LUC 16) - Total</v>
          </cell>
          <cell r="D4281" t="str">
            <v>Miscellaneous Non-Industrial NEC</v>
          </cell>
          <cell r="G4281" t="str">
            <v>Natural Sources</v>
          </cell>
          <cell r="H4281" t="str">
            <v>Biogenic</v>
          </cell>
          <cell r="I4281" t="str">
            <v>Urban or Built-Up Land/Mixed Urban or Build-Up Land (Anderson LUC 16)</v>
          </cell>
          <cell r="J4281" t="str">
            <v>Total</v>
          </cell>
          <cell r="M4281">
            <v>37589</v>
          </cell>
          <cell r="N4281">
            <v>40982</v>
          </cell>
        </row>
        <row r="4282">
          <cell r="A4282" t="str">
            <v>2701417000</v>
          </cell>
          <cell r="B4282" t="str">
            <v>Biogenic</v>
          </cell>
          <cell r="C4282" t="str">
            <v>Biogenic - Urban or Built-Up Land/Other Urban or Built-Up Land (Anderson LUC 17) - Total</v>
          </cell>
          <cell r="D4282" t="str">
            <v>Miscellaneous Non-Industrial NEC</v>
          </cell>
          <cell r="G4282" t="str">
            <v>Natural Sources</v>
          </cell>
          <cell r="H4282" t="str">
            <v>Biogenic</v>
          </cell>
          <cell r="I4282" t="str">
            <v>Urban or Built-Up Land/Other Urban or Built-Up Land (Anderson LUC 17)</v>
          </cell>
          <cell r="J4282" t="str">
            <v>Total</v>
          </cell>
          <cell r="M4282">
            <v>37589</v>
          </cell>
          <cell r="N4282">
            <v>40982</v>
          </cell>
        </row>
        <row r="4283">
          <cell r="A4283" t="str">
            <v>2701420000</v>
          </cell>
          <cell r="B4283" t="str">
            <v>Biogenic</v>
          </cell>
          <cell r="C4283" t="str">
            <v>Biogenic - Agricultural Land - Total</v>
          </cell>
          <cell r="D4283" t="str">
            <v>Miscellaneous Non-Industrial NEC</v>
          </cell>
          <cell r="G4283" t="str">
            <v>Natural Sources</v>
          </cell>
          <cell r="H4283" t="str">
            <v>Biogenic</v>
          </cell>
          <cell r="I4283" t="str">
            <v>Agricultural Land</v>
          </cell>
          <cell r="J4283" t="str">
            <v>Total</v>
          </cell>
          <cell r="N4283">
            <v>40982</v>
          </cell>
        </row>
        <row r="4284">
          <cell r="A4284" t="str">
            <v>2701421000</v>
          </cell>
          <cell r="B4284" t="str">
            <v>Biogenic</v>
          </cell>
          <cell r="C4284" t="str">
            <v>Biogenic - Agricultural Land/Cropland and Pasture (Anderson Land Use Code 21) - Total</v>
          </cell>
          <cell r="D4284" t="str">
            <v>Miscellaneous Non-Industrial NEC</v>
          </cell>
          <cell r="G4284" t="str">
            <v>Natural Sources</v>
          </cell>
          <cell r="H4284" t="str">
            <v>Biogenic</v>
          </cell>
          <cell r="I4284" t="str">
            <v>Agricultural Land/Cropland and Pasture (Anderson Land Use Code 21)</v>
          </cell>
          <cell r="J4284" t="str">
            <v>Total</v>
          </cell>
          <cell r="M4284">
            <v>37589</v>
          </cell>
          <cell r="N4284">
            <v>40982</v>
          </cell>
        </row>
        <row r="4285">
          <cell r="A4285" t="str">
            <v>2701422000</v>
          </cell>
          <cell r="B4285" t="str">
            <v>Biogenic</v>
          </cell>
          <cell r="C4285" t="str">
            <v>Biogenic - Agricultural Land/Orchards, Groves, Vineyards, Nurseries (AndrsnLUC22) - Total</v>
          </cell>
          <cell r="D4285" t="str">
            <v>Miscellaneous Non-Industrial NEC</v>
          </cell>
          <cell r="G4285" t="str">
            <v>Natural Sources</v>
          </cell>
          <cell r="H4285" t="str">
            <v>Biogenic</v>
          </cell>
          <cell r="I4285" t="str">
            <v>Agricultural Land/Orchards, Groves, Vineyards, Nurseries (AndrsnLUC22)</v>
          </cell>
          <cell r="J4285" t="str">
            <v>Total</v>
          </cell>
          <cell r="M4285">
            <v>37589</v>
          </cell>
          <cell r="N4285">
            <v>40982</v>
          </cell>
        </row>
        <row r="4286">
          <cell r="A4286" t="str">
            <v>2701423000</v>
          </cell>
          <cell r="B4286" t="str">
            <v>Biogenic</v>
          </cell>
          <cell r="C4286" t="str">
            <v>Biogenic - Agricultural Land/Confined Feeding Operations(Anderson LUC23) - Total</v>
          </cell>
          <cell r="D4286" t="str">
            <v>Miscellaneous Non-Industrial NEC</v>
          </cell>
          <cell r="G4286" t="str">
            <v>Natural Sources</v>
          </cell>
          <cell r="H4286" t="str">
            <v>Biogenic</v>
          </cell>
          <cell r="I4286" t="str">
            <v>Agricultural Land/Confined Feeding Operations(Anderson LUC23)</v>
          </cell>
          <cell r="J4286" t="str">
            <v>Total</v>
          </cell>
          <cell r="M4286">
            <v>37589</v>
          </cell>
          <cell r="N4286">
            <v>40982</v>
          </cell>
        </row>
        <row r="4287">
          <cell r="A4287" t="str">
            <v>2701424000</v>
          </cell>
          <cell r="B4287" t="str">
            <v>Biogenic</v>
          </cell>
          <cell r="C4287" t="str">
            <v>Biogenic - Agricultural Land/Other Agricultural Land (Anderson Land Use Code 24) - Total</v>
          </cell>
          <cell r="D4287" t="str">
            <v>Miscellaneous Non-Industrial NEC</v>
          </cell>
          <cell r="G4287" t="str">
            <v>Natural Sources</v>
          </cell>
          <cell r="H4287" t="str">
            <v>Biogenic</v>
          </cell>
          <cell r="I4287" t="str">
            <v>Agricultural Land/Other Agricultural Land (Anderson Land Use Code 24)</v>
          </cell>
          <cell r="J4287" t="str">
            <v>Total</v>
          </cell>
          <cell r="M4287">
            <v>37589</v>
          </cell>
          <cell r="N4287">
            <v>40982</v>
          </cell>
        </row>
        <row r="4288">
          <cell r="A4288" t="str">
            <v>2701430000</v>
          </cell>
          <cell r="B4288" t="str">
            <v>Biogenic</v>
          </cell>
          <cell r="C4288" t="str">
            <v>Biogenic - Rangeland - Total</v>
          </cell>
          <cell r="D4288" t="str">
            <v>Miscellaneous Non-Industrial NEC</v>
          </cell>
          <cell r="G4288" t="str">
            <v>Natural Sources</v>
          </cell>
          <cell r="H4288" t="str">
            <v>Biogenic</v>
          </cell>
          <cell r="I4288" t="str">
            <v>Rangeland</v>
          </cell>
          <cell r="J4288" t="str">
            <v>Total</v>
          </cell>
          <cell r="M4288">
            <v>37589</v>
          </cell>
          <cell r="N4288">
            <v>40982</v>
          </cell>
        </row>
        <row r="4289">
          <cell r="A4289" t="str">
            <v>2701431000</v>
          </cell>
          <cell r="B4289" t="str">
            <v>Biogenic</v>
          </cell>
          <cell r="C4289" t="str">
            <v>Biogenic - Rangeland/Herbaceous Rangeland (Anderson Land Use Code 31) - Total</v>
          </cell>
          <cell r="D4289" t="str">
            <v>Miscellaneous Non-Industrial NEC</v>
          </cell>
          <cell r="G4289" t="str">
            <v>Natural Sources</v>
          </cell>
          <cell r="H4289" t="str">
            <v>Biogenic</v>
          </cell>
          <cell r="I4289" t="str">
            <v>Rangeland/Herbaceous Rangeland (Anderson Land Use Code 31)</v>
          </cell>
          <cell r="J4289" t="str">
            <v>Total</v>
          </cell>
          <cell r="M4289">
            <v>37589</v>
          </cell>
          <cell r="N4289">
            <v>40982</v>
          </cell>
        </row>
        <row r="4290">
          <cell r="A4290" t="str">
            <v>2701432000</v>
          </cell>
          <cell r="B4290" t="str">
            <v>Biogenic</v>
          </cell>
          <cell r="C4290" t="str">
            <v>Biogenic - Rangeland/Shrub and Brush Rangeland (Anderson Land Use Code 32) - Total</v>
          </cell>
          <cell r="D4290" t="str">
            <v>Miscellaneous Non-Industrial NEC</v>
          </cell>
          <cell r="G4290" t="str">
            <v>Natural Sources</v>
          </cell>
          <cell r="H4290" t="str">
            <v>Biogenic</v>
          </cell>
          <cell r="I4290" t="str">
            <v>Rangeland/Shrub and Brush Rangeland (Anderson Land Use Code 32)</v>
          </cell>
          <cell r="J4290" t="str">
            <v>Total</v>
          </cell>
          <cell r="M4290">
            <v>37589</v>
          </cell>
          <cell r="N4290">
            <v>40982</v>
          </cell>
        </row>
        <row r="4291">
          <cell r="A4291" t="str">
            <v>2701433000</v>
          </cell>
          <cell r="B4291" t="str">
            <v>Biogenic</v>
          </cell>
          <cell r="C4291" t="str">
            <v>Biogenic - Rangeland/Mixed Rangeland (Anderson Land Use Code 33) - Total</v>
          </cell>
          <cell r="D4291" t="str">
            <v>Miscellaneous Non-Industrial NEC</v>
          </cell>
          <cell r="G4291" t="str">
            <v>Natural Sources</v>
          </cell>
          <cell r="H4291" t="str">
            <v>Biogenic</v>
          </cell>
          <cell r="I4291" t="str">
            <v>Rangeland/Mixed Rangeland (Anderson Land Use Code 33)</v>
          </cell>
          <cell r="J4291" t="str">
            <v>Total</v>
          </cell>
          <cell r="M4291">
            <v>37589</v>
          </cell>
          <cell r="N4291">
            <v>40982</v>
          </cell>
        </row>
        <row r="4292">
          <cell r="A4292" t="str">
            <v>2701440000</v>
          </cell>
          <cell r="B4292" t="str">
            <v>Biogenic</v>
          </cell>
          <cell r="C4292" t="str">
            <v>Biogenic - Forest Land - Total</v>
          </cell>
          <cell r="D4292" t="str">
            <v>Miscellaneous Non-Industrial NEC</v>
          </cell>
          <cell r="G4292" t="str">
            <v>Natural Sources</v>
          </cell>
          <cell r="H4292" t="str">
            <v>Biogenic</v>
          </cell>
          <cell r="I4292" t="str">
            <v>Forest Land</v>
          </cell>
          <cell r="J4292" t="str">
            <v>Total</v>
          </cell>
          <cell r="N4292">
            <v>40982</v>
          </cell>
        </row>
        <row r="4293">
          <cell r="A4293" t="str">
            <v>2701441000</v>
          </cell>
          <cell r="B4293" t="str">
            <v>Biogenic</v>
          </cell>
          <cell r="C4293" t="str">
            <v>Biogenic - Forest Land/Deciduous Forest Land (Anderson Land Use Code 41) - Total</v>
          </cell>
          <cell r="D4293" t="str">
            <v>Miscellaneous Non-Industrial NEC</v>
          </cell>
          <cell r="G4293" t="str">
            <v>Natural Sources</v>
          </cell>
          <cell r="H4293" t="str">
            <v>Biogenic</v>
          </cell>
          <cell r="I4293" t="str">
            <v>Forest Land/Deciduous Forest Land (Anderson Land Use Code 41)</v>
          </cell>
          <cell r="J4293" t="str">
            <v>Total</v>
          </cell>
          <cell r="M4293">
            <v>37589</v>
          </cell>
          <cell r="N4293">
            <v>40982</v>
          </cell>
        </row>
        <row r="4294">
          <cell r="A4294" t="str">
            <v>2701442000</v>
          </cell>
          <cell r="B4294" t="str">
            <v>Biogenic</v>
          </cell>
          <cell r="C4294" t="str">
            <v>Biogenic - Forest Land/Evergreen Forest Land (Anderson Land Use Code 42) - Total</v>
          </cell>
          <cell r="D4294" t="str">
            <v>Miscellaneous Non-Industrial NEC</v>
          </cell>
          <cell r="G4294" t="str">
            <v>Natural Sources</v>
          </cell>
          <cell r="H4294" t="str">
            <v>Biogenic</v>
          </cell>
          <cell r="I4294" t="str">
            <v>Forest Land/Evergreen Forest Land (Anderson Land Use Code 42)</v>
          </cell>
          <cell r="J4294" t="str">
            <v>Total</v>
          </cell>
          <cell r="M4294">
            <v>37589</v>
          </cell>
          <cell r="N4294">
            <v>40982</v>
          </cell>
        </row>
        <row r="4295">
          <cell r="A4295" t="str">
            <v>2701443000</v>
          </cell>
          <cell r="B4295" t="str">
            <v>Biogenic</v>
          </cell>
          <cell r="C4295" t="str">
            <v>Biogenic - Forest Land/Mixed Forest Land (Anderson Land Use Code 43) - Total</v>
          </cell>
          <cell r="D4295" t="str">
            <v>Miscellaneous Non-Industrial NEC</v>
          </cell>
          <cell r="G4295" t="str">
            <v>Natural Sources</v>
          </cell>
          <cell r="H4295" t="str">
            <v>Biogenic</v>
          </cell>
          <cell r="I4295" t="str">
            <v>Forest Land/Mixed Forest Land (Anderson Land Use Code 43)</v>
          </cell>
          <cell r="J4295" t="str">
            <v>Total</v>
          </cell>
          <cell r="M4295">
            <v>37589</v>
          </cell>
          <cell r="N4295">
            <v>40982</v>
          </cell>
        </row>
        <row r="4296">
          <cell r="A4296" t="str">
            <v>2701450000</v>
          </cell>
          <cell r="B4296" t="str">
            <v>Biogenic</v>
          </cell>
          <cell r="C4296" t="str">
            <v>Biogenic - Water - Total</v>
          </cell>
          <cell r="D4296" t="str">
            <v>Miscellaneous Non-Industrial NEC</v>
          </cell>
          <cell r="G4296" t="str">
            <v>Natural Sources</v>
          </cell>
          <cell r="H4296" t="str">
            <v>Biogenic</v>
          </cell>
          <cell r="I4296" t="str">
            <v>Water</v>
          </cell>
          <cell r="J4296" t="str">
            <v>Total</v>
          </cell>
          <cell r="M4296">
            <v>37589</v>
          </cell>
          <cell r="N4296">
            <v>40982</v>
          </cell>
        </row>
        <row r="4297">
          <cell r="A4297" t="str">
            <v>2701451000</v>
          </cell>
          <cell r="B4297" t="str">
            <v>Biogenic</v>
          </cell>
          <cell r="C4297" t="str">
            <v>Biogenic - Water/Streams and Canals (Anderson Land Use Code 51) - Total</v>
          </cell>
          <cell r="D4297" t="str">
            <v>Miscellaneous Non-Industrial NEC</v>
          </cell>
          <cell r="G4297" t="str">
            <v>Natural Sources</v>
          </cell>
          <cell r="H4297" t="str">
            <v>Biogenic</v>
          </cell>
          <cell r="I4297" t="str">
            <v>Water/Streams and Canals (Anderson Land Use Code 51)</v>
          </cell>
          <cell r="J4297" t="str">
            <v>Total</v>
          </cell>
          <cell r="M4297">
            <v>37589</v>
          </cell>
          <cell r="N4297">
            <v>40982</v>
          </cell>
        </row>
        <row r="4298">
          <cell r="A4298" t="str">
            <v>2701452000</v>
          </cell>
          <cell r="B4298" t="str">
            <v>Biogenic</v>
          </cell>
          <cell r="C4298" t="str">
            <v>Biogenic - Water/Lakes (Anderson Land Use Code 52) - Total</v>
          </cell>
          <cell r="D4298" t="str">
            <v>Miscellaneous Non-Industrial NEC</v>
          </cell>
          <cell r="G4298" t="str">
            <v>Natural Sources</v>
          </cell>
          <cell r="H4298" t="str">
            <v>Biogenic</v>
          </cell>
          <cell r="I4298" t="str">
            <v>Water/Lakes (Anderson Land Use Code 52)</v>
          </cell>
          <cell r="J4298" t="str">
            <v>Total</v>
          </cell>
          <cell r="M4298">
            <v>37589</v>
          </cell>
          <cell r="N4298">
            <v>40982</v>
          </cell>
        </row>
        <row r="4299">
          <cell r="A4299" t="str">
            <v>2701453000</v>
          </cell>
          <cell r="B4299" t="str">
            <v>Biogenic</v>
          </cell>
          <cell r="C4299" t="str">
            <v>Biogenic - Water/Reservoirs (Anderson Land Use Code 53) - Total</v>
          </cell>
          <cell r="D4299" t="str">
            <v>Miscellaneous Non-Industrial NEC</v>
          </cell>
          <cell r="G4299" t="str">
            <v>Natural Sources</v>
          </cell>
          <cell r="H4299" t="str">
            <v>Biogenic</v>
          </cell>
          <cell r="I4299" t="str">
            <v>Water/Reservoirs (Anderson Land Use Code 53)</v>
          </cell>
          <cell r="J4299" t="str">
            <v>Total</v>
          </cell>
          <cell r="M4299">
            <v>37589</v>
          </cell>
          <cell r="N4299">
            <v>40982</v>
          </cell>
        </row>
        <row r="4300">
          <cell r="A4300" t="str">
            <v>2701454000</v>
          </cell>
          <cell r="B4300" t="str">
            <v>Biogenic</v>
          </cell>
          <cell r="C4300" t="str">
            <v>Biogenic - Water/Bays and Estuaries (Anderson Land Use Code 54) - Total</v>
          </cell>
          <cell r="D4300" t="str">
            <v>Miscellaneous Non-Industrial NEC</v>
          </cell>
          <cell r="G4300" t="str">
            <v>Natural Sources</v>
          </cell>
          <cell r="H4300" t="str">
            <v>Biogenic</v>
          </cell>
          <cell r="I4300" t="str">
            <v>Water/Bays and Estuaries (Anderson Land Use Code 54)</v>
          </cell>
          <cell r="J4300" t="str">
            <v>Total</v>
          </cell>
          <cell r="M4300">
            <v>37589</v>
          </cell>
          <cell r="N4300">
            <v>40982</v>
          </cell>
        </row>
        <row r="4301">
          <cell r="A4301" t="str">
            <v>2701460000</v>
          </cell>
          <cell r="B4301" t="str">
            <v>Biogenic</v>
          </cell>
          <cell r="C4301" t="str">
            <v>Biogenic - Wetlands - Total</v>
          </cell>
          <cell r="D4301" t="str">
            <v>Miscellaneous Non-Industrial NEC</v>
          </cell>
          <cell r="G4301" t="str">
            <v>Natural Sources</v>
          </cell>
          <cell r="H4301" t="str">
            <v>Biogenic</v>
          </cell>
          <cell r="I4301" t="str">
            <v>Wetlands</v>
          </cell>
          <cell r="J4301" t="str">
            <v>Total</v>
          </cell>
          <cell r="N4301">
            <v>40982</v>
          </cell>
        </row>
        <row r="4302">
          <cell r="A4302" t="str">
            <v>2701461000</v>
          </cell>
          <cell r="B4302" t="str">
            <v>Biogenic</v>
          </cell>
          <cell r="C4302" t="str">
            <v>Biogenic - Wetlands/Forested Wetlands (Anderson Land Use Code 61) - Total</v>
          </cell>
          <cell r="D4302" t="str">
            <v>Miscellaneous Non-Industrial NEC</v>
          </cell>
          <cell r="G4302" t="str">
            <v>Natural Sources</v>
          </cell>
          <cell r="H4302" t="str">
            <v>Biogenic</v>
          </cell>
          <cell r="I4302" t="str">
            <v>Wetlands/Forested Wetlands (Anderson Land Use Code 61)</v>
          </cell>
          <cell r="J4302" t="str">
            <v>Total</v>
          </cell>
          <cell r="M4302">
            <v>37589</v>
          </cell>
          <cell r="N4302">
            <v>40982</v>
          </cell>
        </row>
        <row r="4303">
          <cell r="A4303" t="str">
            <v>2701462000</v>
          </cell>
          <cell r="B4303" t="str">
            <v>Biogenic</v>
          </cell>
          <cell r="C4303" t="str">
            <v>Biogenic - Wetlands/Nonforested Wetlands (Anderson Land Use Code 62) - Total</v>
          </cell>
          <cell r="D4303" t="str">
            <v>Miscellaneous Non-Industrial NEC</v>
          </cell>
          <cell r="G4303" t="str">
            <v>Natural Sources</v>
          </cell>
          <cell r="H4303" t="str">
            <v>Biogenic</v>
          </cell>
          <cell r="I4303" t="str">
            <v>Wetlands/Nonforested Wetlands (Anderson Land Use Code 62)</v>
          </cell>
          <cell r="J4303" t="str">
            <v>Total</v>
          </cell>
          <cell r="M4303">
            <v>37589</v>
          </cell>
          <cell r="N4303">
            <v>40982</v>
          </cell>
        </row>
        <row r="4304">
          <cell r="A4304" t="str">
            <v>2701470000</v>
          </cell>
          <cell r="B4304" t="str">
            <v>Biogenic</v>
          </cell>
          <cell r="C4304" t="str">
            <v>Biogenic - Barren Land - Total</v>
          </cell>
          <cell r="D4304" t="str">
            <v>Miscellaneous Non-Industrial NEC</v>
          </cell>
          <cell r="G4304" t="str">
            <v>Natural Sources</v>
          </cell>
          <cell r="H4304" t="str">
            <v>Biogenic</v>
          </cell>
          <cell r="I4304" t="str">
            <v>Barren Land</v>
          </cell>
          <cell r="J4304" t="str">
            <v>Total</v>
          </cell>
          <cell r="M4304">
            <v>37589</v>
          </cell>
          <cell r="N4304">
            <v>40982</v>
          </cell>
        </row>
        <row r="4305">
          <cell r="A4305" t="str">
            <v>2701471000</v>
          </cell>
          <cell r="B4305" t="str">
            <v>Biogenic</v>
          </cell>
          <cell r="C4305" t="str">
            <v>Biogenic - Barren Land/Dry Salt Flats (Anderson Land Use Code 71) - Total</v>
          </cell>
          <cell r="D4305" t="str">
            <v>Miscellaneous Non-Industrial NEC</v>
          </cell>
          <cell r="G4305" t="str">
            <v>Natural Sources</v>
          </cell>
          <cell r="H4305" t="str">
            <v>Biogenic</v>
          </cell>
          <cell r="I4305" t="str">
            <v>Barren Land/Dry Salt Flats (Anderson Land Use Code 71)</v>
          </cell>
          <cell r="J4305" t="str">
            <v>Total</v>
          </cell>
          <cell r="M4305">
            <v>37589</v>
          </cell>
          <cell r="N4305">
            <v>40982</v>
          </cell>
        </row>
        <row r="4306">
          <cell r="A4306" t="str">
            <v>2701472000</v>
          </cell>
          <cell r="B4306" t="str">
            <v>Biogenic</v>
          </cell>
          <cell r="C4306" t="str">
            <v>Biogenic - Barren Land/Beaches (Anderson Land Use Code 72) - Total</v>
          </cell>
          <cell r="D4306" t="str">
            <v>Miscellaneous Non-Industrial NEC</v>
          </cell>
          <cell r="G4306" t="str">
            <v>Natural Sources</v>
          </cell>
          <cell r="H4306" t="str">
            <v>Biogenic</v>
          </cell>
          <cell r="I4306" t="str">
            <v>Barren Land/Beaches (Anderson Land Use Code 72)</v>
          </cell>
          <cell r="J4306" t="str">
            <v>Total</v>
          </cell>
          <cell r="M4306">
            <v>37589</v>
          </cell>
          <cell r="N4306">
            <v>40982</v>
          </cell>
        </row>
        <row r="4307">
          <cell r="A4307" t="str">
            <v>2701473000</v>
          </cell>
          <cell r="B4307" t="str">
            <v>Biogenic</v>
          </cell>
          <cell r="C4307" t="str">
            <v>Biogenic - Barren Land/Sandy Areas Other than Beaches (Anderson Land Use Code 73) - Total</v>
          </cell>
          <cell r="D4307" t="str">
            <v>Miscellaneous Non-Industrial NEC</v>
          </cell>
          <cell r="G4307" t="str">
            <v>Natural Sources</v>
          </cell>
          <cell r="H4307" t="str">
            <v>Biogenic</v>
          </cell>
          <cell r="I4307" t="str">
            <v>Barren Land/Sandy Areas Other than Beaches (Anderson Land Use Code 73)</v>
          </cell>
          <cell r="J4307" t="str">
            <v>Total</v>
          </cell>
          <cell r="M4307">
            <v>37589</v>
          </cell>
          <cell r="N4307">
            <v>40982</v>
          </cell>
        </row>
        <row r="4308">
          <cell r="A4308" t="str">
            <v>2701474000</v>
          </cell>
          <cell r="B4308" t="str">
            <v>Biogenic</v>
          </cell>
          <cell r="C4308" t="str">
            <v>Biogenic - Barren Land/Bare Exposed Rock (Anderson Land Use Code 74) - Total</v>
          </cell>
          <cell r="D4308" t="str">
            <v>Miscellaneous Non-Industrial NEC</v>
          </cell>
          <cell r="G4308" t="str">
            <v>Natural Sources</v>
          </cell>
          <cell r="H4308" t="str">
            <v>Biogenic</v>
          </cell>
          <cell r="I4308" t="str">
            <v>Barren Land/Bare Exposed Rock (Anderson Land Use Code 74)</v>
          </cell>
          <cell r="J4308" t="str">
            <v>Total</v>
          </cell>
          <cell r="M4308">
            <v>37589</v>
          </cell>
          <cell r="N4308">
            <v>40982</v>
          </cell>
        </row>
        <row r="4309">
          <cell r="A4309" t="str">
            <v>2701475000</v>
          </cell>
          <cell r="B4309" t="str">
            <v>Biogenic</v>
          </cell>
          <cell r="C4309" t="str">
            <v>Biogenic - Barren Land/Strip Mines, Quarries, and Gravel Pits (Anderson LUC 75) - Total</v>
          </cell>
          <cell r="D4309" t="str">
            <v>Miscellaneous Non-Industrial NEC</v>
          </cell>
          <cell r="G4309" t="str">
            <v>Natural Sources</v>
          </cell>
          <cell r="H4309" t="str">
            <v>Biogenic</v>
          </cell>
          <cell r="I4309" t="str">
            <v>Barren Land/Strip Mines, Quarries, and Gravel Pits (Anderson LUC 75)</v>
          </cell>
          <cell r="J4309" t="str">
            <v>Total</v>
          </cell>
          <cell r="M4309">
            <v>37589</v>
          </cell>
          <cell r="N4309">
            <v>40982</v>
          </cell>
        </row>
        <row r="4310">
          <cell r="A4310" t="str">
            <v>2701476000</v>
          </cell>
          <cell r="B4310" t="str">
            <v>Biogenic</v>
          </cell>
          <cell r="C4310" t="str">
            <v>Biogenic - Barren Land/Transitional Areas (Anderson Land Use Code 76) - Total</v>
          </cell>
          <cell r="D4310" t="str">
            <v>Miscellaneous Non-Industrial NEC</v>
          </cell>
          <cell r="G4310" t="str">
            <v>Natural Sources</v>
          </cell>
          <cell r="H4310" t="str">
            <v>Biogenic</v>
          </cell>
          <cell r="I4310" t="str">
            <v>Barren Land/Transitional Areas (Anderson Land Use Code 76)</v>
          </cell>
          <cell r="J4310" t="str">
            <v>Total</v>
          </cell>
          <cell r="M4310">
            <v>37589</v>
          </cell>
          <cell r="N4310">
            <v>40982</v>
          </cell>
        </row>
        <row r="4311">
          <cell r="A4311" t="str">
            <v>2701477000</v>
          </cell>
          <cell r="B4311" t="str">
            <v>Biogenic</v>
          </cell>
          <cell r="C4311" t="str">
            <v>Biogenic - Barren Land/Mixed Barren Land (Anderson Land Use Code 77) - Total</v>
          </cell>
          <cell r="D4311" t="str">
            <v>Miscellaneous Non-Industrial NEC</v>
          </cell>
          <cell r="G4311" t="str">
            <v>Natural Sources</v>
          </cell>
          <cell r="H4311" t="str">
            <v>Biogenic</v>
          </cell>
          <cell r="I4311" t="str">
            <v>Barren Land/Mixed Barren Land (Anderson Land Use Code 77)</v>
          </cell>
          <cell r="J4311" t="str">
            <v>Total</v>
          </cell>
          <cell r="M4311">
            <v>37589</v>
          </cell>
          <cell r="N4311">
            <v>40982</v>
          </cell>
        </row>
        <row r="4312">
          <cell r="A4312" t="str">
            <v>2701480000</v>
          </cell>
          <cell r="B4312" t="str">
            <v>Biogenic</v>
          </cell>
          <cell r="C4312" t="str">
            <v>Biogenic - Tundra - Total</v>
          </cell>
          <cell r="D4312" t="str">
            <v>Miscellaneous Non-Industrial NEC</v>
          </cell>
          <cell r="G4312" t="str">
            <v>Natural Sources</v>
          </cell>
          <cell r="H4312" t="str">
            <v>Biogenic</v>
          </cell>
          <cell r="I4312" t="str">
            <v>Tundra</v>
          </cell>
          <cell r="J4312" t="str">
            <v>Total</v>
          </cell>
          <cell r="N4312">
            <v>40982</v>
          </cell>
        </row>
        <row r="4313">
          <cell r="A4313" t="str">
            <v>2701481000</v>
          </cell>
          <cell r="B4313" t="str">
            <v>Biogenic</v>
          </cell>
          <cell r="C4313" t="str">
            <v>Biogenic - Tundra/Shrub and Brush Tundra (Anderson Land Use Code 81) - Total</v>
          </cell>
          <cell r="D4313" t="str">
            <v>Miscellaneous Non-Industrial NEC</v>
          </cell>
          <cell r="G4313" t="str">
            <v>Natural Sources</v>
          </cell>
          <cell r="H4313" t="str">
            <v>Biogenic</v>
          </cell>
          <cell r="I4313" t="str">
            <v>Tundra/Shrub and Brush Tundra (Anderson Land Use Code 81)</v>
          </cell>
          <cell r="J4313" t="str">
            <v>Total</v>
          </cell>
          <cell r="M4313">
            <v>37589</v>
          </cell>
          <cell r="N4313">
            <v>40982</v>
          </cell>
        </row>
        <row r="4314">
          <cell r="A4314" t="str">
            <v>2701482000</v>
          </cell>
          <cell r="B4314" t="str">
            <v>Biogenic</v>
          </cell>
          <cell r="C4314" t="str">
            <v>Biogenic - Tundra/Herbaceous Tundra (Anderson Land Use Code 82) - Total</v>
          </cell>
          <cell r="D4314" t="str">
            <v>Miscellaneous Non-Industrial NEC</v>
          </cell>
          <cell r="G4314" t="str">
            <v>Natural Sources</v>
          </cell>
          <cell r="H4314" t="str">
            <v>Biogenic</v>
          </cell>
          <cell r="I4314" t="str">
            <v>Tundra/Herbaceous Tundra (Anderson Land Use Code 82)</v>
          </cell>
          <cell r="J4314" t="str">
            <v>Total</v>
          </cell>
          <cell r="M4314">
            <v>37589</v>
          </cell>
          <cell r="N4314">
            <v>40982</v>
          </cell>
        </row>
        <row r="4315">
          <cell r="A4315" t="str">
            <v>2701483000</v>
          </cell>
          <cell r="B4315" t="str">
            <v>Biogenic</v>
          </cell>
          <cell r="C4315" t="str">
            <v>Biogenic - Tundra/Bare Ground (Anderson Land Use Code 83) - Total</v>
          </cell>
          <cell r="D4315" t="str">
            <v>Miscellaneous Non-Industrial NEC</v>
          </cell>
          <cell r="G4315" t="str">
            <v>Natural Sources</v>
          </cell>
          <cell r="H4315" t="str">
            <v>Biogenic</v>
          </cell>
          <cell r="I4315" t="str">
            <v>Tundra/Bare Ground (Anderson Land Use Code 83)</v>
          </cell>
          <cell r="J4315" t="str">
            <v>Total</v>
          </cell>
          <cell r="M4315">
            <v>37589</v>
          </cell>
          <cell r="N4315">
            <v>40982</v>
          </cell>
        </row>
        <row r="4316">
          <cell r="A4316" t="str">
            <v>2701484000</v>
          </cell>
          <cell r="B4316" t="str">
            <v>Biogenic</v>
          </cell>
          <cell r="C4316" t="str">
            <v>Biogenic - Tundra/Wet Tundra (Anderson Land Use Code 84) - Total</v>
          </cell>
          <cell r="D4316" t="str">
            <v>Miscellaneous Non-Industrial NEC</v>
          </cell>
          <cell r="G4316" t="str">
            <v>Natural Sources</v>
          </cell>
          <cell r="H4316" t="str">
            <v>Biogenic</v>
          </cell>
          <cell r="I4316" t="str">
            <v>Tundra/Wet Tundra (Anderson Land Use Code 84)</v>
          </cell>
          <cell r="J4316" t="str">
            <v>Total</v>
          </cell>
          <cell r="M4316">
            <v>37589</v>
          </cell>
          <cell r="N4316">
            <v>40982</v>
          </cell>
        </row>
        <row r="4317">
          <cell r="A4317" t="str">
            <v>2701485000</v>
          </cell>
          <cell r="B4317" t="str">
            <v>Biogenic</v>
          </cell>
          <cell r="C4317" t="str">
            <v>Biogenic - Tundra/Mixed Tundra (Anderson Land Use Code 85) - Total</v>
          </cell>
          <cell r="D4317" t="str">
            <v>Miscellaneous Non-Industrial NEC</v>
          </cell>
          <cell r="G4317" t="str">
            <v>Natural Sources</v>
          </cell>
          <cell r="H4317" t="str">
            <v>Biogenic</v>
          </cell>
          <cell r="I4317" t="str">
            <v>Tundra/Mixed Tundra (Anderson Land Use Code 85)</v>
          </cell>
          <cell r="J4317" t="str">
            <v>Total</v>
          </cell>
          <cell r="M4317">
            <v>37589</v>
          </cell>
          <cell r="N4317">
            <v>40982</v>
          </cell>
        </row>
        <row r="4318">
          <cell r="A4318" t="str">
            <v>2701490000</v>
          </cell>
          <cell r="B4318" t="str">
            <v>Biogenic</v>
          </cell>
          <cell r="C4318" t="str">
            <v>Biogenic - Perennial Snow and Ice - Total</v>
          </cell>
          <cell r="D4318" t="str">
            <v>Miscellaneous Non-Industrial NEC</v>
          </cell>
          <cell r="G4318" t="str">
            <v>Natural Sources</v>
          </cell>
          <cell r="H4318" t="str">
            <v>Biogenic</v>
          </cell>
          <cell r="I4318" t="str">
            <v>Perennial Snow and Ice</v>
          </cell>
          <cell r="J4318" t="str">
            <v>Total</v>
          </cell>
          <cell r="M4318">
            <v>37589</v>
          </cell>
          <cell r="N4318">
            <v>40982</v>
          </cell>
        </row>
        <row r="4319">
          <cell r="A4319" t="str">
            <v>2701491000</v>
          </cell>
          <cell r="B4319" t="str">
            <v>Biogenic</v>
          </cell>
          <cell r="C4319" t="str">
            <v>Biogenic - Perennial Snow and Ice/Perennial Snowfields (Anderson LUC 91) - Total</v>
          </cell>
          <cell r="D4319" t="str">
            <v>Miscellaneous Non-Industrial NEC</v>
          </cell>
          <cell r="G4319" t="str">
            <v>Natural Sources</v>
          </cell>
          <cell r="H4319" t="str">
            <v>Biogenic</v>
          </cell>
          <cell r="I4319" t="str">
            <v>Perennial Snow and Ice/Perennial Snowfields (Anderson LUC 91)</v>
          </cell>
          <cell r="J4319" t="str">
            <v>Total</v>
          </cell>
          <cell r="M4319">
            <v>37589</v>
          </cell>
          <cell r="N4319">
            <v>40982</v>
          </cell>
        </row>
        <row r="4320">
          <cell r="A4320" t="str">
            <v>2701492000</v>
          </cell>
          <cell r="B4320" t="str">
            <v>Biogenic</v>
          </cell>
          <cell r="C4320" t="str">
            <v>Biogenic - Perennial Snow and Ice/Glaciers (Anderson Land Use Code 92) - Total</v>
          </cell>
          <cell r="D4320" t="str">
            <v>Miscellaneous Non-Industrial NEC</v>
          </cell>
          <cell r="G4320" t="str">
            <v>Natural Sources</v>
          </cell>
          <cell r="H4320" t="str">
            <v>Biogenic</v>
          </cell>
          <cell r="I4320" t="str">
            <v>Perennial Snow and Ice/Glaciers (Anderson Land Use Code 92)</v>
          </cell>
          <cell r="J4320" t="str">
            <v>Total</v>
          </cell>
          <cell r="M4320">
            <v>37589</v>
          </cell>
          <cell r="N4320">
            <v>40982</v>
          </cell>
        </row>
        <row r="4321">
          <cell r="A4321" t="str">
            <v>2710020030</v>
          </cell>
          <cell r="B4321" t="str">
            <v>Biogenic</v>
          </cell>
          <cell r="C4321" t="str">
            <v>Agriculture Production - Livestock - Horses and Ponies Composite - Total</v>
          </cell>
          <cell r="D4321" t="str">
            <v>Agriculture - Livestock Waste</v>
          </cell>
          <cell r="G4321" t="str">
            <v>Natural Sources</v>
          </cell>
          <cell r="H4321" t="str">
            <v>Agriculture Production - Livestock</v>
          </cell>
          <cell r="I4321" t="str">
            <v>Horses and Ponies Composite</v>
          </cell>
          <cell r="J4321" t="str">
            <v>Total</v>
          </cell>
          <cell r="K4321" t="str">
            <v>2805035000</v>
          </cell>
          <cell r="L4321" t="str">
            <v>2002</v>
          </cell>
          <cell r="M4321">
            <v>36837</v>
          </cell>
          <cell r="N4321">
            <v>40982</v>
          </cell>
        </row>
        <row r="4322">
          <cell r="A4322" t="str">
            <v>2730001000</v>
          </cell>
          <cell r="B4322" t="str">
            <v>Biogenic</v>
          </cell>
          <cell r="C4322" t="str">
            <v>Geogenic - Volcanos - Total</v>
          </cell>
          <cell r="D4322" t="str">
            <v>Miscellaneous Non-Industrial NEC</v>
          </cell>
          <cell r="G4322" t="str">
            <v>Natural Sources</v>
          </cell>
          <cell r="H4322" t="str">
            <v>Geogenic</v>
          </cell>
          <cell r="I4322" t="str">
            <v>Volcanos</v>
          </cell>
          <cell r="J4322" t="str">
            <v>Total</v>
          </cell>
          <cell r="N4322">
            <v>40982</v>
          </cell>
        </row>
        <row r="4323">
          <cell r="A4323" t="str">
            <v>27300320</v>
          </cell>
          <cell r="B4323" t="str">
            <v>Point</v>
          </cell>
          <cell r="C4323" t="str">
            <v>Off-highway LPG-fueled Engines /Industrial Fork Lift</v>
          </cell>
          <cell r="D4323" t="str">
            <v>Mobile - Non-Road Equipment - Other</v>
          </cell>
          <cell r="G4323" t="str">
            <v>Internal Combustion Engines</v>
          </cell>
          <cell r="H4323" t="str">
            <v>Off-highway LPG-fueled Engines</v>
          </cell>
          <cell r="I4323" t="str">
            <v>Industrial Equipment</v>
          </cell>
          <cell r="J4323" t="str">
            <v>Industrial Fork Lift: Liquified Petroleum Gas (LPG)</v>
          </cell>
          <cell r="N4323">
            <v>40988</v>
          </cell>
        </row>
        <row r="4324">
          <cell r="A4324" t="str">
            <v>2730050000</v>
          </cell>
          <cell r="B4324" t="str">
            <v>Biogenic</v>
          </cell>
          <cell r="C4324" t="str">
            <v>Geogenic - Geyser/Geothermal - Total</v>
          </cell>
          <cell r="D4324" t="str">
            <v>Miscellaneous Non-Industrial NEC</v>
          </cell>
          <cell r="G4324" t="str">
            <v>Natural Sources</v>
          </cell>
          <cell r="H4324" t="str">
            <v>Geogenic</v>
          </cell>
          <cell r="I4324" t="str">
            <v>Geyser/Geothermal</v>
          </cell>
          <cell r="J4324" t="str">
            <v>Total</v>
          </cell>
          <cell r="N4324">
            <v>40982</v>
          </cell>
        </row>
        <row r="4325">
          <cell r="A4325" t="str">
            <v>2730100000</v>
          </cell>
          <cell r="B4325" t="str">
            <v>Biogenic</v>
          </cell>
          <cell r="C4325" t="str">
            <v>Geogenic - Wind Erosion - Total</v>
          </cell>
          <cell r="D4325" t="str">
            <v>Miscellaneous Non-Industrial NEC</v>
          </cell>
          <cell r="G4325" t="str">
            <v>Natural Sources</v>
          </cell>
          <cell r="H4325" t="str">
            <v>Geogenic</v>
          </cell>
          <cell r="I4325" t="str">
            <v>Wind Erosion</v>
          </cell>
          <cell r="J4325" t="str">
            <v>Total</v>
          </cell>
          <cell r="N4325">
            <v>40982</v>
          </cell>
        </row>
        <row r="4326">
          <cell r="A4326" t="str">
            <v>2730100001</v>
          </cell>
          <cell r="B4326" t="str">
            <v>Biogenic</v>
          </cell>
          <cell r="C4326" t="str">
            <v>Geogenic - Wind Erosion - Dust Devils</v>
          </cell>
          <cell r="D4326" t="str">
            <v>Miscellaneous Non-Industrial NEC</v>
          </cell>
          <cell r="G4326" t="str">
            <v>Natural Sources</v>
          </cell>
          <cell r="H4326" t="str">
            <v>Geogenic</v>
          </cell>
          <cell r="I4326" t="str">
            <v>Wind Erosion</v>
          </cell>
          <cell r="J4326" t="str">
            <v>Dust Devils</v>
          </cell>
          <cell r="N4326">
            <v>40982</v>
          </cell>
        </row>
        <row r="4327">
          <cell r="A4327" t="str">
            <v>2740001000</v>
          </cell>
          <cell r="B4327" t="str">
            <v>Biogenic</v>
          </cell>
          <cell r="C4327" t="str">
            <v>Miscellaneous - Lightning - Total</v>
          </cell>
          <cell r="D4327" t="str">
            <v>Miscellaneous Non-Industrial NEC</v>
          </cell>
          <cell r="G4327" t="str">
            <v>Natural Sources</v>
          </cell>
          <cell r="H4327" t="str">
            <v>Miscellaneous</v>
          </cell>
          <cell r="I4327" t="str">
            <v>Lightning</v>
          </cell>
          <cell r="J4327" t="str">
            <v>Total</v>
          </cell>
          <cell r="N4327">
            <v>40982</v>
          </cell>
        </row>
        <row r="4328">
          <cell r="A4328" t="str">
            <v>2740020000</v>
          </cell>
          <cell r="B4328" t="str">
            <v>Biogenic</v>
          </cell>
          <cell r="C4328" t="str">
            <v>Miscellaneous - Water - Total</v>
          </cell>
          <cell r="D4328" t="str">
            <v>Miscellaneous Non-Industrial NEC</v>
          </cell>
          <cell r="G4328" t="str">
            <v>Natural Sources</v>
          </cell>
          <cell r="H4328" t="str">
            <v>Miscellaneous</v>
          </cell>
          <cell r="I4328" t="str">
            <v>Water</v>
          </cell>
          <cell r="J4328" t="str">
            <v>Total</v>
          </cell>
          <cell r="N4328">
            <v>40982</v>
          </cell>
        </row>
        <row r="4329">
          <cell r="A4329" t="str">
            <v>2740020010</v>
          </cell>
          <cell r="B4329" t="str">
            <v>Biogenic</v>
          </cell>
          <cell r="C4329" t="str">
            <v>Miscellaneous - Water - Water/Barren</v>
          </cell>
          <cell r="D4329" t="str">
            <v>Miscellaneous Non-Industrial NEC</v>
          </cell>
          <cell r="G4329" t="str">
            <v>Natural Sources</v>
          </cell>
          <cell r="H4329" t="str">
            <v>Miscellaneous</v>
          </cell>
          <cell r="I4329" t="str">
            <v>Water</v>
          </cell>
          <cell r="J4329" t="str">
            <v>Water/Barren</v>
          </cell>
          <cell r="N4329">
            <v>40982</v>
          </cell>
        </row>
        <row r="4330">
          <cell r="A4330" t="str">
            <v>2740030000</v>
          </cell>
          <cell r="B4330" t="str">
            <v>Biogenic</v>
          </cell>
          <cell r="C4330" t="str">
            <v>Miscellaneous - Fresh Water - Total</v>
          </cell>
          <cell r="D4330" t="str">
            <v>Miscellaneous Non-Industrial NEC</v>
          </cell>
          <cell r="G4330" t="str">
            <v>Natural Sources</v>
          </cell>
          <cell r="H4330" t="str">
            <v>Miscellaneous</v>
          </cell>
          <cell r="I4330" t="str">
            <v>Fresh Water</v>
          </cell>
          <cell r="J4330" t="str">
            <v>Total</v>
          </cell>
          <cell r="N4330">
            <v>40982</v>
          </cell>
        </row>
        <row r="4331">
          <cell r="A4331" t="str">
            <v>2740030010</v>
          </cell>
          <cell r="B4331" t="str">
            <v>Biogenic</v>
          </cell>
          <cell r="C4331" t="str">
            <v>Miscellaneous - Fresh Water - Water/Barren</v>
          </cell>
          <cell r="D4331" t="str">
            <v>Miscellaneous Non-Industrial NEC</v>
          </cell>
          <cell r="G4331" t="str">
            <v>Natural Sources</v>
          </cell>
          <cell r="H4331" t="str">
            <v>Miscellaneous</v>
          </cell>
          <cell r="I4331" t="str">
            <v>Fresh Water</v>
          </cell>
          <cell r="J4331" t="str">
            <v>Water/Barren</v>
          </cell>
          <cell r="N4331">
            <v>40982</v>
          </cell>
        </row>
        <row r="4332">
          <cell r="A4332" t="str">
            <v>2740040000</v>
          </cell>
          <cell r="B4332" t="str">
            <v>Biogenic</v>
          </cell>
          <cell r="C4332" t="str">
            <v>Miscellaneous - Salt Water - Total</v>
          </cell>
          <cell r="D4332" t="str">
            <v>Miscellaneous Non-Industrial NEC</v>
          </cell>
          <cell r="G4332" t="str">
            <v>Natural Sources</v>
          </cell>
          <cell r="H4332" t="str">
            <v>Miscellaneous</v>
          </cell>
          <cell r="I4332" t="str">
            <v>Salt Water</v>
          </cell>
          <cell r="J4332" t="str">
            <v>Total</v>
          </cell>
          <cell r="N4332">
            <v>40982</v>
          </cell>
        </row>
        <row r="4333">
          <cell r="A4333" t="str">
            <v>2740040010</v>
          </cell>
          <cell r="B4333" t="str">
            <v>Biogenic</v>
          </cell>
          <cell r="C4333" t="str">
            <v>Miscellaneous - Salt Water - Water/Barren</v>
          </cell>
          <cell r="D4333" t="str">
            <v>Miscellaneous Non-Industrial NEC</v>
          </cell>
          <cell r="G4333" t="str">
            <v>Natural Sources</v>
          </cell>
          <cell r="H4333" t="str">
            <v>Miscellaneous</v>
          </cell>
          <cell r="I4333" t="str">
            <v>Salt Water</v>
          </cell>
          <cell r="J4333" t="str">
            <v>Water/Barren</v>
          </cell>
          <cell r="N4333">
            <v>40982</v>
          </cell>
        </row>
        <row r="4334">
          <cell r="A4334" t="str">
            <v>27501001</v>
          </cell>
          <cell r="B4334" t="str">
            <v>Point</v>
          </cell>
          <cell r="C4334" t="str">
            <v>Aircraft /Military /Piston Engine: Aviation Gas</v>
          </cell>
          <cell r="D4334" t="str">
            <v>Mobile - Aircraft</v>
          </cell>
          <cell r="F4334" t="str">
            <v>B</v>
          </cell>
          <cell r="G4334" t="str">
            <v>Internal Combustion Engines</v>
          </cell>
          <cell r="H4334" t="str">
            <v>Fixed Wing Aircraft L &amp; TO Exhaust</v>
          </cell>
          <cell r="I4334" t="str">
            <v>Military</v>
          </cell>
          <cell r="J4334" t="str">
            <v>Piston Engine: Aviation Gas</v>
          </cell>
          <cell r="K4334" t="str">
            <v>2275001000</v>
          </cell>
          <cell r="L4334" t="str">
            <v>2011</v>
          </cell>
          <cell r="N4334">
            <v>41176</v>
          </cell>
        </row>
        <row r="4335">
          <cell r="A4335" t="str">
            <v>27501014</v>
          </cell>
          <cell r="B4335" t="str">
            <v>Point</v>
          </cell>
          <cell r="C4335" t="str">
            <v>Aircraft /Military /Jet Engine: JP-4</v>
          </cell>
          <cell r="D4335" t="str">
            <v>Mobile - Aircraft</v>
          </cell>
          <cell r="F4335" t="str">
            <v>B</v>
          </cell>
          <cell r="G4335" t="str">
            <v>Internal Combustion Engines</v>
          </cell>
          <cell r="H4335" t="str">
            <v>Fixed Wing Aircraft L &amp; TO Exhaust</v>
          </cell>
          <cell r="I4335" t="str">
            <v>Military</v>
          </cell>
          <cell r="J4335" t="str">
            <v>Jet Engine: JP-4</v>
          </cell>
          <cell r="K4335" t="str">
            <v>2275001000</v>
          </cell>
          <cell r="L4335" t="str">
            <v>2011</v>
          </cell>
          <cell r="N4335">
            <v>41176</v>
          </cell>
        </row>
        <row r="4336">
          <cell r="A4336" t="str">
            <v>27501015</v>
          </cell>
          <cell r="B4336" t="str">
            <v>Point</v>
          </cell>
          <cell r="C4336" t="str">
            <v>Aircraft /Military /Jet Engine: JP-5</v>
          </cell>
          <cell r="D4336" t="str">
            <v>Mobile - Aircraft</v>
          </cell>
          <cell r="F4336" t="str">
            <v>B</v>
          </cell>
          <cell r="G4336" t="str">
            <v>Internal Combustion Engines</v>
          </cell>
          <cell r="H4336" t="str">
            <v>Fixed Wing Aircraft L &amp; TO Exhaust</v>
          </cell>
          <cell r="I4336" t="str">
            <v>Military</v>
          </cell>
          <cell r="J4336" t="str">
            <v>Jet Engine: JP-5</v>
          </cell>
          <cell r="K4336" t="str">
            <v>2275001000</v>
          </cell>
          <cell r="L4336" t="str">
            <v>2011</v>
          </cell>
          <cell r="N4336">
            <v>41176</v>
          </cell>
        </row>
        <row r="4337">
          <cell r="A4337" t="str">
            <v>27502001</v>
          </cell>
          <cell r="B4337" t="str">
            <v>Point</v>
          </cell>
          <cell r="C4337" t="str">
            <v>Aircraft /Commercial /Piston Engine: Aviation Gas</v>
          </cell>
          <cell r="D4337" t="str">
            <v>Mobile - Aircraft</v>
          </cell>
          <cell r="F4337" t="str">
            <v>B</v>
          </cell>
          <cell r="G4337" t="str">
            <v>Internal Combustion Engines</v>
          </cell>
          <cell r="H4337" t="str">
            <v>Fixed Wing Aircraft L &amp; TO Exhaust</v>
          </cell>
          <cell r="I4337" t="str">
            <v>Commercial</v>
          </cell>
          <cell r="J4337" t="str">
            <v>Piston Engine: Aviation Gas</v>
          </cell>
          <cell r="K4337" t="str">
            <v>2275020000</v>
          </cell>
          <cell r="L4337" t="str">
            <v>2011</v>
          </cell>
          <cell r="N4337">
            <v>41176</v>
          </cell>
        </row>
        <row r="4338">
          <cell r="A4338" t="str">
            <v>27502011</v>
          </cell>
          <cell r="B4338" t="str">
            <v>Point</v>
          </cell>
          <cell r="C4338" t="str">
            <v>Aircraft /Commercial /Jet Engine: Jet A</v>
          </cell>
          <cell r="D4338" t="str">
            <v>Mobile - Aircraft</v>
          </cell>
          <cell r="F4338" t="str">
            <v>B</v>
          </cell>
          <cell r="G4338" t="str">
            <v>Internal Combustion Engines</v>
          </cell>
          <cell r="H4338" t="str">
            <v>Fixed Wing Aircraft L &amp; TO Exhaust</v>
          </cell>
          <cell r="I4338" t="str">
            <v>Commercial</v>
          </cell>
          <cell r="J4338" t="str">
            <v>Jet Engine: Jet A</v>
          </cell>
          <cell r="K4338" t="str">
            <v>2275020000</v>
          </cell>
          <cell r="L4338" t="str">
            <v>2011</v>
          </cell>
          <cell r="N4338">
            <v>41176</v>
          </cell>
        </row>
        <row r="4339">
          <cell r="A4339" t="str">
            <v>27505001</v>
          </cell>
          <cell r="B4339" t="str">
            <v>Point</v>
          </cell>
          <cell r="C4339" t="str">
            <v>Aircraft /Civil /Piston Engine: Aviation Gas</v>
          </cell>
          <cell r="D4339" t="str">
            <v>Mobile - Aircraft</v>
          </cell>
          <cell r="F4339" t="str">
            <v>B</v>
          </cell>
          <cell r="G4339" t="str">
            <v>Internal Combustion Engines</v>
          </cell>
          <cell r="H4339" t="str">
            <v>Fixed Wing Aircraft L &amp; TO Exhaust</v>
          </cell>
          <cell r="I4339" t="str">
            <v>Civil</v>
          </cell>
          <cell r="J4339" t="str">
            <v>Piston Engine: Aviation Gas</v>
          </cell>
          <cell r="K4339" t="str">
            <v>2275050011</v>
          </cell>
          <cell r="L4339" t="str">
            <v>2011</v>
          </cell>
          <cell r="N4339">
            <v>41176</v>
          </cell>
        </row>
        <row r="4340">
          <cell r="A4340" t="str">
            <v>27505011</v>
          </cell>
          <cell r="B4340" t="str">
            <v>Point</v>
          </cell>
          <cell r="C4340" t="str">
            <v>Aircraft /Civil /Jet Engine: Jet A</v>
          </cell>
          <cell r="D4340" t="str">
            <v>Mobile - Aircraft</v>
          </cell>
          <cell r="F4340" t="str">
            <v>B</v>
          </cell>
          <cell r="G4340" t="str">
            <v>Internal Combustion Engines</v>
          </cell>
          <cell r="H4340" t="str">
            <v>Fixed Wing Aircraft L &amp; TO Exhaust</v>
          </cell>
          <cell r="I4340" t="str">
            <v>Civil</v>
          </cell>
          <cell r="J4340" t="str">
            <v>Jet Engine: Jet A</v>
          </cell>
          <cell r="K4340" t="str">
            <v>2275050012</v>
          </cell>
          <cell r="L4340" t="str">
            <v>2011</v>
          </cell>
          <cell r="N4340">
            <v>41176</v>
          </cell>
        </row>
        <row r="4341">
          <cell r="A4341" t="str">
            <v>27601001</v>
          </cell>
          <cell r="B4341" t="str">
            <v>Point</v>
          </cell>
          <cell r="C4341" t="str">
            <v>Aircraft /Military /Piston Engine: Aviation Gas</v>
          </cell>
          <cell r="D4341" t="str">
            <v>Mobile - Aircraft</v>
          </cell>
          <cell r="F4341" t="str">
            <v>B</v>
          </cell>
          <cell r="G4341" t="str">
            <v>Internal Combustion Engines</v>
          </cell>
          <cell r="H4341" t="str">
            <v>Rotary Wing Aircraft L &amp; TO Exhaust</v>
          </cell>
          <cell r="I4341" t="str">
            <v>Military</v>
          </cell>
          <cell r="J4341" t="str">
            <v>Piston Engine: Aviation Gas</v>
          </cell>
          <cell r="K4341" t="str">
            <v>2275001000</v>
          </cell>
          <cell r="L4341" t="str">
            <v>2011</v>
          </cell>
          <cell r="N4341">
            <v>41176</v>
          </cell>
        </row>
        <row r="4342">
          <cell r="A4342" t="str">
            <v>27601014</v>
          </cell>
          <cell r="B4342" t="str">
            <v>Point</v>
          </cell>
          <cell r="C4342" t="str">
            <v>Aircraft /Military /Jet Engine: JP-4</v>
          </cell>
          <cell r="D4342" t="str">
            <v>Mobile - Aircraft</v>
          </cell>
          <cell r="F4342" t="str">
            <v>B</v>
          </cell>
          <cell r="G4342" t="str">
            <v>Internal Combustion Engines</v>
          </cell>
          <cell r="H4342" t="str">
            <v>Rotary Wing Aircraft L &amp; TO Exhaust</v>
          </cell>
          <cell r="I4342" t="str">
            <v>Military</v>
          </cell>
          <cell r="J4342" t="str">
            <v>Jet Engine: JP-4</v>
          </cell>
          <cell r="K4342" t="str">
            <v>2275001000</v>
          </cell>
          <cell r="L4342" t="str">
            <v>2011</v>
          </cell>
          <cell r="N4342">
            <v>41176</v>
          </cell>
        </row>
        <row r="4343">
          <cell r="A4343" t="str">
            <v>27601015</v>
          </cell>
          <cell r="B4343" t="str">
            <v>Point</v>
          </cell>
          <cell r="C4343" t="str">
            <v>Aircraft /Military /Jet Engine: JP-5</v>
          </cell>
          <cell r="D4343" t="str">
            <v>Mobile - Aircraft</v>
          </cell>
          <cell r="F4343" t="str">
            <v>B</v>
          </cell>
          <cell r="G4343" t="str">
            <v>Internal Combustion Engines</v>
          </cell>
          <cell r="H4343" t="str">
            <v>Rotary Wing Aircraft L &amp; TO Exhaust</v>
          </cell>
          <cell r="I4343" t="str">
            <v>Military</v>
          </cell>
          <cell r="J4343" t="str">
            <v>Jet Engine: JP-5</v>
          </cell>
          <cell r="K4343" t="str">
            <v>2275001000</v>
          </cell>
          <cell r="L4343" t="str">
            <v>2011</v>
          </cell>
          <cell r="N4343">
            <v>41176</v>
          </cell>
        </row>
        <row r="4344">
          <cell r="A4344" t="str">
            <v>27602001</v>
          </cell>
          <cell r="B4344" t="str">
            <v>Point</v>
          </cell>
          <cell r="C4344" t="str">
            <v>Aircraft /Commercial /Piston Engine: Aviation Gas</v>
          </cell>
          <cell r="D4344" t="str">
            <v>Mobile - Aircraft</v>
          </cell>
          <cell r="F4344" t="str">
            <v>B</v>
          </cell>
          <cell r="G4344" t="str">
            <v>Internal Combustion Engines</v>
          </cell>
          <cell r="H4344" t="str">
            <v>Rotary Wing Aircraft L &amp; TO Exhaust</v>
          </cell>
          <cell r="I4344" t="str">
            <v>Commercial</v>
          </cell>
          <cell r="J4344" t="str">
            <v>Piston Engine: Aviation Gas</v>
          </cell>
          <cell r="K4344" t="str">
            <v>2275020000</v>
          </cell>
          <cell r="L4344" t="str">
            <v>2011</v>
          </cell>
          <cell r="N4344">
            <v>41176</v>
          </cell>
        </row>
        <row r="4345">
          <cell r="A4345" t="str">
            <v>27602011</v>
          </cell>
          <cell r="B4345" t="str">
            <v>Point</v>
          </cell>
          <cell r="C4345" t="str">
            <v>Aircraft /Commercial /Jet Engine: Jet A</v>
          </cell>
          <cell r="D4345" t="str">
            <v>Mobile - Aircraft</v>
          </cell>
          <cell r="F4345" t="str">
            <v>B</v>
          </cell>
          <cell r="G4345" t="str">
            <v>Internal Combustion Engines</v>
          </cell>
          <cell r="H4345" t="str">
            <v>Rotary Wing Aircraft L &amp; TO Exhaust</v>
          </cell>
          <cell r="I4345" t="str">
            <v>Commercial</v>
          </cell>
          <cell r="J4345" t="str">
            <v>Jet Engine: Jet A</v>
          </cell>
          <cell r="K4345" t="str">
            <v>2275020000</v>
          </cell>
          <cell r="L4345" t="str">
            <v>2011</v>
          </cell>
          <cell r="N4345">
            <v>41176</v>
          </cell>
        </row>
        <row r="4346">
          <cell r="A4346" t="str">
            <v>27605001</v>
          </cell>
          <cell r="B4346" t="str">
            <v>Point</v>
          </cell>
          <cell r="C4346" t="str">
            <v>Aircraft /Civil /Piston Engine: Aviation Gas</v>
          </cell>
          <cell r="D4346" t="str">
            <v>Mobile - Aircraft</v>
          </cell>
          <cell r="F4346" t="str">
            <v>B</v>
          </cell>
          <cell r="G4346" t="str">
            <v>Internal Combustion Engines</v>
          </cell>
          <cell r="H4346" t="str">
            <v>Rotary Wing Aircraft L &amp; TO Exhaust</v>
          </cell>
          <cell r="I4346" t="str">
            <v>Civil</v>
          </cell>
          <cell r="J4346" t="str">
            <v>Piston Engine: Aviation Gas</v>
          </cell>
          <cell r="K4346" t="str">
            <v>2275050011</v>
          </cell>
          <cell r="L4346" t="str">
            <v>2011</v>
          </cell>
          <cell r="N4346">
            <v>41176</v>
          </cell>
        </row>
        <row r="4347">
          <cell r="A4347" t="str">
            <v>27605011</v>
          </cell>
          <cell r="B4347" t="str">
            <v>Point</v>
          </cell>
          <cell r="C4347" t="str">
            <v>Aircraft /Civil /Jet Engine: Jet A</v>
          </cell>
          <cell r="D4347" t="str">
            <v>Mobile - Aircraft</v>
          </cell>
          <cell r="F4347" t="str">
            <v>B</v>
          </cell>
          <cell r="G4347" t="str">
            <v>Internal Combustion Engines</v>
          </cell>
          <cell r="H4347" t="str">
            <v>Rotary Wing Aircraft L &amp; TO Exhaust</v>
          </cell>
          <cell r="I4347" t="str">
            <v>Civil</v>
          </cell>
          <cell r="J4347" t="str">
            <v>Jet Engine: Jet A</v>
          </cell>
          <cell r="K4347" t="str">
            <v>2275050012</v>
          </cell>
          <cell r="L4347" t="str">
            <v>2011</v>
          </cell>
          <cell r="N4347">
            <v>41176</v>
          </cell>
        </row>
        <row r="4348">
          <cell r="A4348" t="str">
            <v>28000211</v>
          </cell>
          <cell r="B4348" t="str">
            <v>Point</v>
          </cell>
          <cell r="C4348" t="str">
            <v>Commercial Marine Vessels /Diesel /Crew Boats: Main Engine Exhaust: Idling</v>
          </cell>
          <cell r="D4348" t="str">
            <v>Mobile - Commercial Marine Vessels</v>
          </cell>
          <cell r="G4348" t="str">
            <v>Internal Combustion Engines</v>
          </cell>
          <cell r="H4348" t="str">
            <v>Marine Vessels, Commercial</v>
          </cell>
          <cell r="I4348" t="str">
            <v>Diesel</v>
          </cell>
          <cell r="J4348" t="str">
            <v>Crew Boats: Main Engine Exhaust: Idling</v>
          </cell>
          <cell r="K4348" t="str">
            <v>2280002100</v>
          </cell>
          <cell r="L4348" t="str">
            <v>2011</v>
          </cell>
          <cell r="N4348">
            <v>41176</v>
          </cell>
        </row>
        <row r="4349">
          <cell r="A4349" t="str">
            <v>28000212</v>
          </cell>
          <cell r="B4349" t="str">
            <v>Point</v>
          </cell>
          <cell r="C4349" t="str">
            <v>Commercial Marine Vessels /Diesel /Crew Boats: Main Engine Exhaust: Maneuvering</v>
          </cell>
          <cell r="D4349" t="str">
            <v>Mobile - Commercial Marine Vessels</v>
          </cell>
          <cell r="G4349" t="str">
            <v>Internal Combustion Engines</v>
          </cell>
          <cell r="H4349" t="str">
            <v>Marine Vessels, Commercial</v>
          </cell>
          <cell r="I4349" t="str">
            <v>Diesel</v>
          </cell>
          <cell r="J4349" t="str">
            <v>Crew Boats: Main Engine Exhaust: Maneuvering</v>
          </cell>
          <cell r="K4349" t="str">
            <v>2280002100</v>
          </cell>
          <cell r="L4349" t="str">
            <v>2011</v>
          </cell>
          <cell r="N4349">
            <v>41176</v>
          </cell>
        </row>
        <row r="4350">
          <cell r="A4350" t="str">
            <v>28000213</v>
          </cell>
          <cell r="B4350" t="str">
            <v>Point</v>
          </cell>
          <cell r="C4350" t="str">
            <v>Commercial Marine Vessels /Diesel /Crew Boats: Auxiliary Generator Exhaust: Hotelling</v>
          </cell>
          <cell r="D4350" t="str">
            <v>Mobile - Commercial Marine Vessels</v>
          </cell>
          <cell r="G4350" t="str">
            <v>Internal Combustion Engines</v>
          </cell>
          <cell r="H4350" t="str">
            <v>Marine Vessels, Commercial</v>
          </cell>
          <cell r="I4350" t="str">
            <v>Diesel</v>
          </cell>
          <cell r="J4350" t="str">
            <v>Crew Boats: Auxiliary Generator Exhaust: Hotelling</v>
          </cell>
          <cell r="K4350" t="str">
            <v>2280002100</v>
          </cell>
          <cell r="L4350" t="str">
            <v>2011</v>
          </cell>
          <cell r="N4350">
            <v>41176</v>
          </cell>
        </row>
        <row r="4351">
          <cell r="A4351" t="str">
            <v>28000216</v>
          </cell>
          <cell r="B4351" t="str">
            <v>Point</v>
          </cell>
          <cell r="C4351" t="str">
            <v>Commercial Marine Vessels /Diesel /Supply Boats: Main Engine Exhaust: Idling</v>
          </cell>
          <cell r="D4351" t="str">
            <v>Mobile - Commercial Marine Vessels</v>
          </cell>
          <cell r="G4351" t="str">
            <v>Internal Combustion Engines</v>
          </cell>
          <cell r="H4351" t="str">
            <v>Marine Vessels, Commercial</v>
          </cell>
          <cell r="I4351" t="str">
            <v>Diesel</v>
          </cell>
          <cell r="J4351" t="str">
            <v>Supply Boats: Main Engine Exhaust: Idling</v>
          </cell>
          <cell r="K4351" t="str">
            <v>2280002100</v>
          </cell>
          <cell r="L4351" t="str">
            <v>2011</v>
          </cell>
          <cell r="N4351">
            <v>41176</v>
          </cell>
        </row>
        <row r="4352">
          <cell r="A4352" t="str">
            <v>28000217</v>
          </cell>
          <cell r="B4352" t="str">
            <v>Point</v>
          </cell>
          <cell r="C4352" t="str">
            <v>Commercial Marine Vessels /Diesel /Supply Boats: Main Engine Exhaust: Maneuvering</v>
          </cell>
          <cell r="D4352" t="str">
            <v>Mobile - Commercial Marine Vessels</v>
          </cell>
          <cell r="G4352" t="str">
            <v>Internal Combustion Engines</v>
          </cell>
          <cell r="H4352" t="str">
            <v>Marine Vessels, Commercial</v>
          </cell>
          <cell r="I4352" t="str">
            <v>Diesel</v>
          </cell>
          <cell r="J4352" t="str">
            <v>Supply Boats: Main Engine Exhaust: Maneuvering</v>
          </cell>
          <cell r="K4352" t="str">
            <v>2280002100</v>
          </cell>
          <cell r="L4352" t="str">
            <v>2011</v>
          </cell>
          <cell r="N4352">
            <v>41176</v>
          </cell>
        </row>
        <row r="4353">
          <cell r="A4353" t="str">
            <v>28000218</v>
          </cell>
          <cell r="B4353" t="str">
            <v>Point</v>
          </cell>
          <cell r="C4353" t="str">
            <v>Commercial Marine Vessels /Diesel /Supply Boats: Auxiliary Generator Exhaust: Hotelling</v>
          </cell>
          <cell r="D4353" t="str">
            <v>Mobile - Commercial Marine Vessels</v>
          </cell>
          <cell r="G4353" t="str">
            <v>Internal Combustion Engines</v>
          </cell>
          <cell r="H4353" t="str">
            <v>Marine Vessels, Commercial</v>
          </cell>
          <cell r="I4353" t="str">
            <v>Diesel</v>
          </cell>
          <cell r="J4353" t="str">
            <v>Supply Boats: Auxiliary Generator Exhaust: Hotelling</v>
          </cell>
          <cell r="K4353" t="str">
            <v>2280002100</v>
          </cell>
          <cell r="L4353" t="str">
            <v>2011</v>
          </cell>
          <cell r="N4353">
            <v>41176</v>
          </cell>
        </row>
        <row r="4354">
          <cell r="A4354" t="str">
            <v>2801000000</v>
          </cell>
          <cell r="B4354" t="str">
            <v>Nonpoint</v>
          </cell>
          <cell r="C4354" t="str">
            <v>Agric - Crops /Total</v>
          </cell>
          <cell r="D4354" t="str">
            <v>Agriculture - Crops &amp; Livestock Dust</v>
          </cell>
          <cell r="G4354" t="str">
            <v>Miscellaneous Area Sources</v>
          </cell>
          <cell r="H4354" t="str">
            <v>Agriculture Production - Crops</v>
          </cell>
          <cell r="I4354" t="str">
            <v>Agriculture - Crops</v>
          </cell>
          <cell r="J4354" t="str">
            <v>Total</v>
          </cell>
          <cell r="M4354">
            <v>36552</v>
          </cell>
          <cell r="N4354">
            <v>40982</v>
          </cell>
        </row>
        <row r="4355">
          <cell r="A4355" t="str">
            <v>2801000001</v>
          </cell>
          <cell r="B4355" t="str">
            <v>Nonpoint</v>
          </cell>
          <cell r="C4355" t="str">
            <v>Agric - Crops /Land Breaking</v>
          </cell>
          <cell r="D4355" t="str">
            <v>Agriculture - Crops &amp; Livestock Dust</v>
          </cell>
          <cell r="G4355" t="str">
            <v>Miscellaneous Area Sources</v>
          </cell>
          <cell r="H4355" t="str">
            <v>Agriculture Production - Crops</v>
          </cell>
          <cell r="I4355" t="str">
            <v>Agriculture - Crops</v>
          </cell>
          <cell r="J4355" t="str">
            <v>Land Breaking</v>
          </cell>
          <cell r="N4355">
            <v>40982</v>
          </cell>
        </row>
        <row r="4356">
          <cell r="A4356" t="str">
            <v>2801000002</v>
          </cell>
          <cell r="B4356" t="str">
            <v>Nonpoint</v>
          </cell>
          <cell r="C4356" t="str">
            <v>Agric - Crops /Planting</v>
          </cell>
          <cell r="D4356" t="str">
            <v>Agriculture - Crops &amp; Livestock Dust</v>
          </cell>
          <cell r="G4356" t="str">
            <v>Miscellaneous Area Sources</v>
          </cell>
          <cell r="H4356" t="str">
            <v>Agriculture Production - Crops</v>
          </cell>
          <cell r="I4356" t="str">
            <v>Agriculture - Crops</v>
          </cell>
          <cell r="J4356" t="str">
            <v>Planting</v>
          </cell>
          <cell r="N4356">
            <v>40982</v>
          </cell>
        </row>
        <row r="4357">
          <cell r="A4357" t="str">
            <v>2801000003</v>
          </cell>
          <cell r="B4357" t="str">
            <v>Nonpoint</v>
          </cell>
          <cell r="C4357" t="str">
            <v>Agric - Crops /Tilling</v>
          </cell>
          <cell r="D4357" t="str">
            <v>Agriculture - Crops &amp; Livestock Dust</v>
          </cell>
          <cell r="G4357" t="str">
            <v>Miscellaneous Area Sources</v>
          </cell>
          <cell r="H4357" t="str">
            <v>Agriculture Production - Crops</v>
          </cell>
          <cell r="I4357" t="str">
            <v>Agriculture - Crops</v>
          </cell>
          <cell r="J4357" t="str">
            <v>Tilling</v>
          </cell>
          <cell r="N4357">
            <v>40982</v>
          </cell>
        </row>
        <row r="4358">
          <cell r="A4358" t="str">
            <v>2801000004</v>
          </cell>
          <cell r="B4358" t="str">
            <v>Nonpoint</v>
          </cell>
          <cell r="C4358" t="str">
            <v>Agric - Crops /Defoliation</v>
          </cell>
          <cell r="D4358" t="str">
            <v>Agriculture - Crops &amp; Livestock Dust</v>
          </cell>
          <cell r="G4358" t="str">
            <v>Miscellaneous Area Sources</v>
          </cell>
          <cell r="H4358" t="str">
            <v>Agriculture Production - Crops</v>
          </cell>
          <cell r="I4358" t="str">
            <v>Agriculture - Crops</v>
          </cell>
          <cell r="J4358" t="str">
            <v>Defoliation</v>
          </cell>
          <cell r="N4358">
            <v>40982</v>
          </cell>
        </row>
        <row r="4359">
          <cell r="A4359" t="str">
            <v>2801000005</v>
          </cell>
          <cell r="B4359" t="str">
            <v>Nonpoint</v>
          </cell>
          <cell r="C4359" t="str">
            <v>Agric - Crops /Harvesting</v>
          </cell>
          <cell r="D4359" t="str">
            <v>Agriculture - Crops &amp; Livestock Dust</v>
          </cell>
          <cell r="G4359" t="str">
            <v>Miscellaneous Area Sources</v>
          </cell>
          <cell r="H4359" t="str">
            <v>Agriculture Production - Crops</v>
          </cell>
          <cell r="I4359" t="str">
            <v>Agriculture - Crops</v>
          </cell>
          <cell r="J4359" t="str">
            <v>Harvesting</v>
          </cell>
          <cell r="N4359">
            <v>40982</v>
          </cell>
        </row>
        <row r="4360">
          <cell r="A4360" t="str">
            <v>2801000006</v>
          </cell>
          <cell r="B4360" t="str">
            <v>Nonpoint</v>
          </cell>
          <cell r="C4360" t="str">
            <v>Agric - Crops /Drying</v>
          </cell>
          <cell r="D4360" t="str">
            <v>Agriculture - Crops &amp; Livestock Dust</v>
          </cell>
          <cell r="G4360" t="str">
            <v>Miscellaneous Area Sources</v>
          </cell>
          <cell r="H4360" t="str">
            <v>Agriculture Production - Crops</v>
          </cell>
          <cell r="I4360" t="str">
            <v>Agriculture - Crops</v>
          </cell>
          <cell r="J4360" t="str">
            <v>Drying</v>
          </cell>
          <cell r="N4360">
            <v>40982</v>
          </cell>
        </row>
        <row r="4361">
          <cell r="A4361" t="str">
            <v>2801000007</v>
          </cell>
          <cell r="B4361" t="str">
            <v>Nonpoint</v>
          </cell>
          <cell r="C4361" t="str">
            <v>Agric - Crops /Loading</v>
          </cell>
          <cell r="D4361" t="str">
            <v>Agriculture - Crops &amp; Livestock Dust</v>
          </cell>
          <cell r="G4361" t="str">
            <v>Miscellaneous Area Sources</v>
          </cell>
          <cell r="H4361" t="str">
            <v>Agriculture Production - Crops</v>
          </cell>
          <cell r="I4361" t="str">
            <v>Agriculture - Crops</v>
          </cell>
          <cell r="J4361" t="str">
            <v>Loading</v>
          </cell>
          <cell r="N4361">
            <v>40982</v>
          </cell>
        </row>
        <row r="4362">
          <cell r="A4362" t="str">
            <v>2801000008</v>
          </cell>
          <cell r="B4362" t="str">
            <v>Nonpoint</v>
          </cell>
          <cell r="C4362" t="str">
            <v>Agric - Crops /Transport</v>
          </cell>
          <cell r="D4362" t="str">
            <v>Agriculture - Crops &amp; Livestock Dust</v>
          </cell>
          <cell r="G4362" t="str">
            <v>Miscellaneous Area Sources</v>
          </cell>
          <cell r="H4362" t="str">
            <v>Agriculture Production - Crops</v>
          </cell>
          <cell r="I4362" t="str">
            <v>Agriculture - Crops</v>
          </cell>
          <cell r="J4362" t="str">
            <v>Transport</v>
          </cell>
          <cell r="N4362">
            <v>40982</v>
          </cell>
        </row>
        <row r="4363">
          <cell r="A4363" t="str">
            <v>2801500000</v>
          </cell>
          <cell r="B4363" t="str">
            <v>Nonpoint</v>
          </cell>
          <cell r="C4363" t="str">
            <v>Agric - Crops /Field Burning - whole field set on fire /Unspecified</v>
          </cell>
          <cell r="D4363" t="str">
            <v>Fires - Agricultural Field Burning</v>
          </cell>
          <cell r="G4363" t="str">
            <v>Miscellaneous Area Sources</v>
          </cell>
          <cell r="H4363" t="str">
            <v>Agriculture Production - Crops - as nonpoint</v>
          </cell>
          <cell r="I4363" t="str">
            <v>Agricultural Field Burning - whole field set on fire</v>
          </cell>
          <cell r="J4363" t="str">
            <v>Unspecified crop type and Burn Method</v>
          </cell>
          <cell r="N4363">
            <v>40982</v>
          </cell>
        </row>
        <row r="4364">
          <cell r="A4364" t="str">
            <v>2801500001</v>
          </cell>
          <cell r="B4364" t="str">
            <v>Nonpoint</v>
          </cell>
          <cell r="C4364" t="str">
            <v>Agric - Crops /Field Burning - whole field set on fire /NATURAL (Native American Fire Use)</v>
          </cell>
          <cell r="D4364" t="str">
            <v>Fires - Agricultural Field Burning</v>
          </cell>
          <cell r="G4364" t="str">
            <v>Miscellaneous Area Sources</v>
          </cell>
          <cell r="H4364" t="str">
            <v>Agriculture Production - Crops</v>
          </cell>
          <cell r="I4364" t="str">
            <v>Agricultural Field Burning - whole field set on fire</v>
          </cell>
          <cell r="J4364" t="str">
            <v>NATURAL (Native American Fire Use)</v>
          </cell>
          <cell r="L4364" t="str">
            <v>2005</v>
          </cell>
          <cell r="M4364">
            <v>39182</v>
          </cell>
          <cell r="N4364">
            <v>40982</v>
          </cell>
        </row>
        <row r="4365">
          <cell r="A4365" t="str">
            <v>2801500002</v>
          </cell>
          <cell r="B4365" t="str">
            <v>Nonpoint</v>
          </cell>
          <cell r="C4365" t="str">
            <v>Agric - Crops /Field Burning - whole field set on fire /ANTHROPOGENIC</v>
          </cell>
          <cell r="D4365" t="str">
            <v>Fires - Agricultural Field Burning</v>
          </cell>
          <cell r="G4365" t="str">
            <v>Miscellaneous Area Sources</v>
          </cell>
          <cell r="H4365" t="str">
            <v>Agriculture Production - Crops</v>
          </cell>
          <cell r="I4365" t="str">
            <v>Agricultural Field Burning - whole field set on fire</v>
          </cell>
          <cell r="J4365" t="str">
            <v>ANTHROPOGENIC</v>
          </cell>
          <cell r="L4365" t="str">
            <v>2005</v>
          </cell>
          <cell r="M4365">
            <v>39182</v>
          </cell>
          <cell r="N4365">
            <v>40982</v>
          </cell>
        </row>
        <row r="4366">
          <cell r="A4366" t="str">
            <v>2801500100</v>
          </cell>
          <cell r="B4366" t="str">
            <v>Nonpoint</v>
          </cell>
          <cell r="C4366" t="str">
            <v>Agric - Crops /Field Burning - whole field set on fire /Crops Unspecified</v>
          </cell>
          <cell r="D4366" t="str">
            <v>Fires - Agricultural Field Burning</v>
          </cell>
          <cell r="G4366" t="str">
            <v>Miscellaneous Area Sources</v>
          </cell>
          <cell r="H4366" t="str">
            <v>Agriculture Production - Crops - as nonpoint</v>
          </cell>
          <cell r="I4366" t="str">
            <v>Agricultural Field Burning - whole field set on fire</v>
          </cell>
          <cell r="J4366" t="str">
            <v>Field Crops Unspecified</v>
          </cell>
          <cell r="N4366">
            <v>40982</v>
          </cell>
        </row>
        <row r="4367">
          <cell r="A4367" t="str">
            <v>2801500111</v>
          </cell>
          <cell r="B4367" t="str">
            <v>Nonpoint</v>
          </cell>
          <cell r="C4367" t="str">
            <v>Agric - Crops /Field Burning - whole field set on fire /Crop is Alfalfa : Headfire Burning</v>
          </cell>
          <cell r="D4367" t="str">
            <v>Fires - Agricultural Field Burning</v>
          </cell>
          <cell r="G4367" t="str">
            <v>Miscellaneous Area Sources</v>
          </cell>
          <cell r="H4367" t="str">
            <v>Agriculture Production - Crops - as nonpoint</v>
          </cell>
          <cell r="I4367" t="str">
            <v>Agricultural Field Burning - whole field set on fire</v>
          </cell>
          <cell r="J4367" t="str">
            <v>Field Crop is Alfalfa : Headfire Burning</v>
          </cell>
          <cell r="N4367">
            <v>40982</v>
          </cell>
        </row>
        <row r="4368">
          <cell r="A4368" t="str">
            <v>2801500112</v>
          </cell>
          <cell r="B4368" t="str">
            <v>Nonpoint</v>
          </cell>
          <cell r="C4368" t="str">
            <v>Agric - Crops /Field Burning - whole field set on fire /Crop is Alfalfa: Backfire Burning</v>
          </cell>
          <cell r="D4368" t="str">
            <v>Fires - Agricultural Field Burning</v>
          </cell>
          <cell r="G4368" t="str">
            <v>Miscellaneous Area Sources</v>
          </cell>
          <cell r="H4368" t="str">
            <v>Agriculture Production - Crops - as nonpoint</v>
          </cell>
          <cell r="I4368" t="str">
            <v>Agricultural Field Burning - whole field set on fire</v>
          </cell>
          <cell r="J4368" t="str">
            <v>Field Crop is Alfalfa: Backfire Burning</v>
          </cell>
          <cell r="N4368">
            <v>40982</v>
          </cell>
        </row>
        <row r="4369">
          <cell r="A4369" t="str">
            <v>2801500120</v>
          </cell>
          <cell r="B4369" t="str">
            <v>Nonpoint</v>
          </cell>
          <cell r="C4369" t="str">
            <v>Agric - Crops /Field Burning - whole field set on fire /Crop is Asparagus: Burning Techniques Not Significant</v>
          </cell>
          <cell r="D4369" t="str">
            <v>Fires - Agricultural Field Burning</v>
          </cell>
          <cell r="G4369" t="str">
            <v>Miscellaneous Area Sources</v>
          </cell>
          <cell r="H4369" t="str">
            <v>Agriculture Production - Crops - as nonpoint</v>
          </cell>
          <cell r="I4369" t="str">
            <v>Agricultural Field Burning - whole field set on fire</v>
          </cell>
          <cell r="J4369" t="str">
            <v>Field Crop is Asparagus: Burning Techniques Not Significant</v>
          </cell>
          <cell r="N4369">
            <v>40982</v>
          </cell>
        </row>
        <row r="4370">
          <cell r="A4370" t="str">
            <v>2801500130</v>
          </cell>
          <cell r="B4370" t="str">
            <v>Nonpoint</v>
          </cell>
          <cell r="C4370" t="str">
            <v>Agric - Crops /Field Burning - whole field set on fire /Crop is Barley: Burning Techniques Not Significant</v>
          </cell>
          <cell r="D4370" t="str">
            <v>Fires - Agricultural Field Burning</v>
          </cell>
          <cell r="G4370" t="str">
            <v>Miscellaneous Area Sources</v>
          </cell>
          <cell r="H4370" t="str">
            <v>Agriculture Production - Crops - as nonpoint</v>
          </cell>
          <cell r="I4370" t="str">
            <v>Agricultural Field Burning - whole field set on fire</v>
          </cell>
          <cell r="J4370" t="str">
            <v>Field Crop is Barley: Burning Techniques Not Significant</v>
          </cell>
          <cell r="N4370">
            <v>40982</v>
          </cell>
        </row>
        <row r="4371">
          <cell r="A4371" t="str">
            <v>2801500141</v>
          </cell>
          <cell r="B4371" t="str">
            <v>Nonpoint</v>
          </cell>
          <cell r="C4371" t="str">
            <v>Agric - Crops /Field Burning - whole field set on fire /Crop is Bean (red): Headfire Burning</v>
          </cell>
          <cell r="D4371" t="str">
            <v>Fires - Agricultural Field Burning</v>
          </cell>
          <cell r="G4371" t="str">
            <v>Miscellaneous Area Sources</v>
          </cell>
          <cell r="H4371" t="str">
            <v>Agriculture Production - Crops - as nonpoint</v>
          </cell>
          <cell r="I4371" t="str">
            <v>Agricultural Field Burning - whole field set on fire</v>
          </cell>
          <cell r="J4371" t="str">
            <v>Field Crop is Bean (red): Headfire Burning</v>
          </cell>
          <cell r="N4371">
            <v>40982</v>
          </cell>
        </row>
        <row r="4372">
          <cell r="A4372" t="str">
            <v>2801500142</v>
          </cell>
          <cell r="B4372" t="str">
            <v>Nonpoint</v>
          </cell>
          <cell r="C4372" t="str">
            <v>Agric - Crops /Field Burning - whole field set on fire /Crop is Bean (red): Backfire Burning</v>
          </cell>
          <cell r="D4372" t="str">
            <v>Fires - Agricultural Field Burning</v>
          </cell>
          <cell r="G4372" t="str">
            <v>Miscellaneous Area Sources</v>
          </cell>
          <cell r="H4372" t="str">
            <v>Agriculture Production - Crops - as nonpoint</v>
          </cell>
          <cell r="I4372" t="str">
            <v>Agricultural Field Burning - whole field set on fire</v>
          </cell>
          <cell r="J4372" t="str">
            <v>Field Crop is Bean (red): Backfire Burning</v>
          </cell>
          <cell r="N4372">
            <v>40982</v>
          </cell>
        </row>
        <row r="4373">
          <cell r="A4373" t="str">
            <v>2801500150</v>
          </cell>
          <cell r="B4373" t="str">
            <v>Nonpoint</v>
          </cell>
          <cell r="C4373" t="str">
            <v>Agric - Crops /Field Burning - whole field set on fire /Crop is Corn: Burning Techniques Not Important</v>
          </cell>
          <cell r="D4373" t="str">
            <v>Fires - Agricultural Field Burning</v>
          </cell>
          <cell r="G4373" t="str">
            <v>Miscellaneous Area Sources</v>
          </cell>
          <cell r="H4373" t="str">
            <v>Agriculture Production - Crops - as nonpoint</v>
          </cell>
          <cell r="I4373" t="str">
            <v>Agricultural Field Burning - whole field set on fire</v>
          </cell>
          <cell r="J4373" t="str">
            <v>Field Crop is Corn: Burning Techniques Not Important</v>
          </cell>
          <cell r="N4373">
            <v>40982</v>
          </cell>
        </row>
        <row r="4374">
          <cell r="A4374" t="str">
            <v>2801500160</v>
          </cell>
          <cell r="B4374" t="str">
            <v>Nonpoint</v>
          </cell>
          <cell r="C4374" t="str">
            <v>Agric - Crops /Field Burning - whole field set on fire /Crop is Cotton: Burning Techniques Not Important</v>
          </cell>
          <cell r="D4374" t="str">
            <v>Fires - Agricultural Field Burning</v>
          </cell>
          <cell r="G4374" t="str">
            <v>Miscellaneous Area Sources</v>
          </cell>
          <cell r="H4374" t="str">
            <v>Agriculture Production - Crops - as nonpoint</v>
          </cell>
          <cell r="I4374" t="str">
            <v>Agricultural Field Burning - whole field set on fire</v>
          </cell>
          <cell r="J4374" t="str">
            <v>Field Crop is Cotton: Burning Techniques Not Important</v>
          </cell>
          <cell r="N4374">
            <v>40982</v>
          </cell>
        </row>
        <row r="4375">
          <cell r="A4375" t="str">
            <v>2801500170</v>
          </cell>
          <cell r="B4375" t="str">
            <v>Nonpoint</v>
          </cell>
          <cell r="C4375" t="str">
            <v>Agric - Crops /Field Burning - whole field set on fire /Crop is Grasses: Burning Techniques Not Important</v>
          </cell>
          <cell r="D4375" t="str">
            <v>Fires - Agricultural Field Burning</v>
          </cell>
          <cell r="G4375" t="str">
            <v>Miscellaneous Area Sources</v>
          </cell>
          <cell r="H4375" t="str">
            <v>Agriculture Production - Crops - as nonpoint</v>
          </cell>
          <cell r="I4375" t="str">
            <v>Agricultural Field Burning - whole field set on fire</v>
          </cell>
          <cell r="J4375" t="str">
            <v>Field Crop is Grasses: Burning Techniques Not Important</v>
          </cell>
          <cell r="N4375">
            <v>40982</v>
          </cell>
        </row>
        <row r="4376">
          <cell r="A4376" t="str">
            <v>2801500181</v>
          </cell>
          <cell r="B4376" t="str">
            <v>Nonpoint</v>
          </cell>
          <cell r="C4376" t="str">
            <v>Agric - Crops /Field Burning - whole field set on fire /Crop is Hay (wild): Headfire Burning</v>
          </cell>
          <cell r="D4376" t="str">
            <v>Fires - Agricultural Field Burning</v>
          </cell>
          <cell r="G4376" t="str">
            <v>Miscellaneous Area Sources</v>
          </cell>
          <cell r="H4376" t="str">
            <v>Agriculture Production - Crops - as nonpoint</v>
          </cell>
          <cell r="I4376" t="str">
            <v>Agricultural Field Burning - whole field set on fire</v>
          </cell>
          <cell r="J4376" t="str">
            <v>Field Crop is Hay (wild): Headfire Burning</v>
          </cell>
          <cell r="N4376">
            <v>40982</v>
          </cell>
        </row>
        <row r="4377">
          <cell r="A4377" t="str">
            <v>2801500182</v>
          </cell>
          <cell r="B4377" t="str">
            <v>Nonpoint</v>
          </cell>
          <cell r="C4377" t="str">
            <v>Agric - Crops /Field Burning - whole field set on fire /Crop is Hay (wild): Backfire Burning</v>
          </cell>
          <cell r="D4377" t="str">
            <v>Fires - Agricultural Field Burning</v>
          </cell>
          <cell r="G4377" t="str">
            <v>Miscellaneous Area Sources</v>
          </cell>
          <cell r="H4377" t="str">
            <v>Agriculture Production - Crops - as nonpoint</v>
          </cell>
          <cell r="I4377" t="str">
            <v>Agricultural Field Burning - whole field set on fire</v>
          </cell>
          <cell r="J4377" t="str">
            <v>Field Crop is Hay (wild): Backfire Burning</v>
          </cell>
          <cell r="N4377">
            <v>40982</v>
          </cell>
        </row>
        <row r="4378">
          <cell r="A4378" t="str">
            <v>2801500191</v>
          </cell>
          <cell r="B4378" t="str">
            <v>Nonpoint</v>
          </cell>
          <cell r="C4378" t="str">
            <v>Agric - Crops /Field Burning - whole field set on fire /Crop is Oats: Headfire Burning</v>
          </cell>
          <cell r="D4378" t="str">
            <v>Fires - Agricultural Field Burning</v>
          </cell>
          <cell r="G4378" t="str">
            <v>Miscellaneous Area Sources</v>
          </cell>
          <cell r="H4378" t="str">
            <v>Agriculture Production - Crops - as nonpoint</v>
          </cell>
          <cell r="I4378" t="str">
            <v>Agricultural Field Burning - whole field set on fire</v>
          </cell>
          <cell r="J4378" t="str">
            <v>Field Crop is Oats: Headfire Burning</v>
          </cell>
          <cell r="N4378">
            <v>40982</v>
          </cell>
        </row>
        <row r="4379">
          <cell r="A4379" t="str">
            <v>2801500192</v>
          </cell>
          <cell r="B4379" t="str">
            <v>Nonpoint</v>
          </cell>
          <cell r="C4379" t="str">
            <v>Agric - Crops /Field Burning - whole field set on fire /Crop is Oats: Backfire Burning</v>
          </cell>
          <cell r="D4379" t="str">
            <v>Fires - Agricultural Field Burning</v>
          </cell>
          <cell r="G4379" t="str">
            <v>Miscellaneous Area Sources</v>
          </cell>
          <cell r="H4379" t="str">
            <v>Agriculture Production - Crops - as nonpoint</v>
          </cell>
          <cell r="I4379" t="str">
            <v>Agricultural Field Burning - whole field set on fire</v>
          </cell>
          <cell r="J4379" t="str">
            <v>Field Crop is Oats: Backfire Burning</v>
          </cell>
          <cell r="N4379">
            <v>40982</v>
          </cell>
        </row>
        <row r="4380">
          <cell r="A4380" t="str">
            <v>2801500201</v>
          </cell>
          <cell r="B4380" t="str">
            <v>Nonpoint</v>
          </cell>
          <cell r="C4380" t="str">
            <v>Agric - Crops /Field Burning - whole field set on fire /Crop is Pea: Headfire Burning</v>
          </cell>
          <cell r="D4380" t="str">
            <v>Fires - Agricultural Field Burning</v>
          </cell>
          <cell r="G4380" t="str">
            <v>Miscellaneous Area Sources</v>
          </cell>
          <cell r="H4380" t="str">
            <v>Agriculture Production - Crops - as nonpoint</v>
          </cell>
          <cell r="I4380" t="str">
            <v>Agricultural Field Burning - whole field set on fire</v>
          </cell>
          <cell r="J4380" t="str">
            <v>Field Crop is Pea: Headfire Burning</v>
          </cell>
          <cell r="N4380">
            <v>40982</v>
          </cell>
        </row>
        <row r="4381">
          <cell r="A4381" t="str">
            <v>2801500202</v>
          </cell>
          <cell r="B4381" t="str">
            <v>Nonpoint</v>
          </cell>
          <cell r="C4381" t="str">
            <v>Agric - Crops /Field Burning - whole field set on fire /Crop is Pea: Backfire Burning</v>
          </cell>
          <cell r="D4381" t="str">
            <v>Fires - Agricultural Field Burning</v>
          </cell>
          <cell r="G4381" t="str">
            <v>Miscellaneous Area Sources</v>
          </cell>
          <cell r="H4381" t="str">
            <v>Agriculture Production - Crops - as nonpoint</v>
          </cell>
          <cell r="I4381" t="str">
            <v>Agricultural Field Burning - whole field set on fire</v>
          </cell>
          <cell r="J4381" t="str">
            <v>Field Crop is Pea: Backfire Burning</v>
          </cell>
          <cell r="N4381">
            <v>40982</v>
          </cell>
        </row>
        <row r="4382">
          <cell r="A4382" t="str">
            <v>2801500210</v>
          </cell>
          <cell r="B4382" t="str">
            <v>Nonpoint</v>
          </cell>
          <cell r="C4382" t="str">
            <v>Agric - Crops /Field Burning - whole field set on fire /Crop is Pineapple: Burning Techniques Not Significant</v>
          </cell>
          <cell r="D4382" t="str">
            <v>Fires - Agricultural Field Burning</v>
          </cell>
          <cell r="G4382" t="str">
            <v>Miscellaneous Area Sources</v>
          </cell>
          <cell r="H4382" t="str">
            <v>Agriculture Production - Crops - as nonpoint</v>
          </cell>
          <cell r="I4382" t="str">
            <v>Agricultural Field Burning - whole field set on fire</v>
          </cell>
          <cell r="J4382" t="str">
            <v>Field Crop is Pineapple: Burning Techniques Not Significant</v>
          </cell>
          <cell r="N4382">
            <v>40982</v>
          </cell>
        </row>
        <row r="4383">
          <cell r="A4383" t="str">
            <v>2801500220</v>
          </cell>
          <cell r="B4383" t="str">
            <v>Nonpoint</v>
          </cell>
          <cell r="C4383" t="str">
            <v>Agric - Crops /Field Burning - whole field set on fire /Crop is Rice: Burning Techniques Not Significant</v>
          </cell>
          <cell r="D4383" t="str">
            <v>Fires - Agricultural Field Burning</v>
          </cell>
          <cell r="G4383" t="str">
            <v>Miscellaneous Area Sources</v>
          </cell>
          <cell r="H4383" t="str">
            <v>Agriculture Production - Crops - as nonpoint</v>
          </cell>
          <cell r="I4383" t="str">
            <v>Agricultural Field Burning - whole field set on fire</v>
          </cell>
          <cell r="J4383" t="str">
            <v>Field Crop is Rice: Burning Techniques Not Significant</v>
          </cell>
          <cell r="N4383">
            <v>40982</v>
          </cell>
        </row>
        <row r="4384">
          <cell r="A4384" t="str">
            <v>2801500230</v>
          </cell>
          <cell r="B4384" t="str">
            <v>Nonpoint</v>
          </cell>
          <cell r="C4384" t="str">
            <v>Agric - Crops /Field Burning - whole field set on fire /Crop is Safflower: Burning Techniques Not Significant</v>
          </cell>
          <cell r="D4384" t="str">
            <v>Fires - Agricultural Field Burning</v>
          </cell>
          <cell r="G4384" t="str">
            <v>Miscellaneous Area Sources</v>
          </cell>
          <cell r="H4384" t="str">
            <v>Agriculture Production - Crops - as nonpoint</v>
          </cell>
          <cell r="I4384" t="str">
            <v>Agricultural Field Burning - whole field set on fire</v>
          </cell>
          <cell r="J4384" t="str">
            <v>Field Crop is Safflower: Burning Techniques Not Significant</v>
          </cell>
          <cell r="N4384">
            <v>40982</v>
          </cell>
        </row>
        <row r="4385">
          <cell r="A4385" t="str">
            <v>2801500240</v>
          </cell>
          <cell r="B4385" t="str">
            <v>Nonpoint</v>
          </cell>
          <cell r="C4385" t="str">
            <v>Agric - Crops /Field Burning - whole field set on fire /Crop is Sorghum: Burning Techniques Not Significant</v>
          </cell>
          <cell r="D4385" t="str">
            <v>Fires - Agricultural Field Burning</v>
          </cell>
          <cell r="G4385" t="str">
            <v>Miscellaneous Area Sources</v>
          </cell>
          <cell r="H4385" t="str">
            <v>Agriculture Production - Crops - as nonpoint</v>
          </cell>
          <cell r="I4385" t="str">
            <v>Agricultural Field Burning - whole field set on fire</v>
          </cell>
          <cell r="J4385" t="str">
            <v>Field Crop is Sorghum: Burning Techniques Not Significant</v>
          </cell>
          <cell r="N4385">
            <v>40982</v>
          </cell>
        </row>
        <row r="4386">
          <cell r="A4386" t="str">
            <v>2801500250</v>
          </cell>
          <cell r="B4386" t="str">
            <v>Nonpoint</v>
          </cell>
          <cell r="C4386" t="str">
            <v>Agric - Crops /Field Burning - whole field set on fire /Crop is Sugar Cane: Burning Techniques Not Significant</v>
          </cell>
          <cell r="D4386" t="str">
            <v>Fires - Agricultural Field Burning</v>
          </cell>
          <cell r="G4386" t="str">
            <v>Miscellaneous Area Sources</v>
          </cell>
          <cell r="H4386" t="str">
            <v>Agriculture Production - Crops - as nonpoint</v>
          </cell>
          <cell r="I4386" t="str">
            <v>Agricultural Field Burning - whole field set on fire</v>
          </cell>
          <cell r="J4386" t="str">
            <v>Field Crop is Sugar Cane: Burning Techniques Not Significant</v>
          </cell>
          <cell r="N4386">
            <v>40982</v>
          </cell>
        </row>
        <row r="4387">
          <cell r="A4387" t="str">
            <v>2801500261</v>
          </cell>
          <cell r="B4387" t="str">
            <v>Nonpoint</v>
          </cell>
          <cell r="C4387" t="str">
            <v>Agric - Crops /Field Burning - whole field set on fire /Crop is Wheat: Headfire Burning</v>
          </cell>
          <cell r="D4387" t="str">
            <v>Fires - Agricultural Field Burning</v>
          </cell>
          <cell r="G4387" t="str">
            <v>Miscellaneous Area Sources</v>
          </cell>
          <cell r="H4387" t="str">
            <v>Agriculture Production - Crops - as nonpoint</v>
          </cell>
          <cell r="I4387" t="str">
            <v>Agricultural Field Burning - whole field set on fire</v>
          </cell>
          <cell r="J4387" t="str">
            <v>Field Crop is Wheat: Headfire Burning</v>
          </cell>
          <cell r="N4387">
            <v>40982</v>
          </cell>
        </row>
        <row r="4388">
          <cell r="A4388" t="str">
            <v>2801500262</v>
          </cell>
          <cell r="B4388" t="str">
            <v>Nonpoint</v>
          </cell>
          <cell r="C4388" t="str">
            <v>Agric - Crops /Field Burning - whole field set on fire /Crop is Wheat: Backfire Burning</v>
          </cell>
          <cell r="D4388" t="str">
            <v>Fires - Agricultural Field Burning</v>
          </cell>
          <cell r="G4388" t="str">
            <v>Miscellaneous Area Sources</v>
          </cell>
          <cell r="H4388" t="str">
            <v>Agriculture Production - Crops - as nonpoint</v>
          </cell>
          <cell r="I4388" t="str">
            <v>Agricultural Field Burning - whole field set on fire</v>
          </cell>
          <cell r="J4388" t="str">
            <v>Field Crop is Wheat: Backfire Burning</v>
          </cell>
          <cell r="N4388">
            <v>40982</v>
          </cell>
        </row>
        <row r="4389">
          <cell r="A4389" t="str">
            <v>2801500300</v>
          </cell>
          <cell r="B4389" t="str">
            <v>Nonpoint</v>
          </cell>
          <cell r="C4389" t="str">
            <v>Agric - Crops /Field Burning - whole field set on fire /Orchard Crop Unspecified</v>
          </cell>
          <cell r="D4389" t="str">
            <v>Fires - Agricultural Field Burning</v>
          </cell>
          <cell r="G4389" t="str">
            <v>Miscellaneous Area Sources</v>
          </cell>
          <cell r="H4389" t="str">
            <v>Agriculture Production - Crops - as nonpoint</v>
          </cell>
          <cell r="I4389" t="str">
            <v>Agricultural Field Burning - whole field set on fire</v>
          </cell>
          <cell r="J4389" t="str">
            <v>Orchard Crop Unspecified</v>
          </cell>
          <cell r="N4389">
            <v>40982</v>
          </cell>
        </row>
        <row r="4390">
          <cell r="A4390" t="str">
            <v>2801500310</v>
          </cell>
          <cell r="B4390" t="str">
            <v>Nonpoint</v>
          </cell>
          <cell r="C4390" t="str">
            <v>Agric - Crops /Field Burning - whole field set on fire /Orchard Crop is Almond</v>
          </cell>
          <cell r="D4390" t="str">
            <v>Fires - Agricultural Field Burning</v>
          </cell>
          <cell r="G4390" t="str">
            <v>Miscellaneous Area Sources</v>
          </cell>
          <cell r="H4390" t="str">
            <v>Agriculture Production - Crops - as nonpoint</v>
          </cell>
          <cell r="I4390" t="str">
            <v>Agricultural Field Burning - whole field set on fire</v>
          </cell>
          <cell r="J4390" t="str">
            <v>Orchard Crop is Almond</v>
          </cell>
          <cell r="N4390">
            <v>40982</v>
          </cell>
        </row>
        <row r="4391">
          <cell r="A4391" t="str">
            <v>2801500320</v>
          </cell>
          <cell r="B4391" t="str">
            <v>Nonpoint</v>
          </cell>
          <cell r="C4391" t="str">
            <v>Agric - Crops /Field Burning - whole field set on fire /Orchard Crop is Apple</v>
          </cell>
          <cell r="D4391" t="str">
            <v>Fires - Agricultural Field Burning</v>
          </cell>
          <cell r="G4391" t="str">
            <v>Miscellaneous Area Sources</v>
          </cell>
          <cell r="H4391" t="str">
            <v>Agriculture Production - Crops - as nonpoint</v>
          </cell>
          <cell r="I4391" t="str">
            <v>Agricultural Field Burning - whole field set on fire</v>
          </cell>
          <cell r="J4391" t="str">
            <v>Orchard Crop is Apple</v>
          </cell>
          <cell r="N4391">
            <v>40982</v>
          </cell>
        </row>
        <row r="4392">
          <cell r="A4392" t="str">
            <v>2801500330</v>
          </cell>
          <cell r="B4392" t="str">
            <v>Nonpoint</v>
          </cell>
          <cell r="C4392" t="str">
            <v>Agric - Crops /Field Burning - whole field set on fire /Orchard Crop is Apricot</v>
          </cell>
          <cell r="D4392" t="str">
            <v>Fires - Agricultural Field Burning</v>
          </cell>
          <cell r="G4392" t="str">
            <v>Miscellaneous Area Sources</v>
          </cell>
          <cell r="H4392" t="str">
            <v>Agriculture Production - Crops - as nonpoint</v>
          </cell>
          <cell r="I4392" t="str">
            <v>Agricultural Field Burning - whole field set on fire</v>
          </cell>
          <cell r="J4392" t="str">
            <v>Orchard Crop is Apricot</v>
          </cell>
          <cell r="N4392">
            <v>40982</v>
          </cell>
        </row>
        <row r="4393">
          <cell r="A4393" t="str">
            <v>2801500340</v>
          </cell>
          <cell r="B4393" t="str">
            <v>Nonpoint</v>
          </cell>
          <cell r="C4393" t="str">
            <v>Agric - Crops /Field Burning - whole field set on fire /Orchard Crop is Avocado</v>
          </cell>
          <cell r="D4393" t="str">
            <v>Fires - Agricultural Field Burning</v>
          </cell>
          <cell r="G4393" t="str">
            <v>Miscellaneous Area Sources</v>
          </cell>
          <cell r="H4393" t="str">
            <v>Agriculture Production - Crops - as nonpoint</v>
          </cell>
          <cell r="I4393" t="str">
            <v>Agricultural Field Burning - whole field set on fire</v>
          </cell>
          <cell r="J4393" t="str">
            <v>Orchard Crop is Avocado</v>
          </cell>
          <cell r="N4393">
            <v>40982</v>
          </cell>
        </row>
        <row r="4394">
          <cell r="A4394" t="str">
            <v>2801500350</v>
          </cell>
          <cell r="B4394" t="str">
            <v>Nonpoint</v>
          </cell>
          <cell r="C4394" t="str">
            <v>Agric - Crops /Field Burning - whole field set on fire /Orchard Crop is Cherry</v>
          </cell>
          <cell r="D4394" t="str">
            <v>Fires - Agricultural Field Burning</v>
          </cell>
          <cell r="G4394" t="str">
            <v>Miscellaneous Area Sources</v>
          </cell>
          <cell r="H4394" t="str">
            <v>Agriculture Production - Crops - as nonpoint</v>
          </cell>
          <cell r="I4394" t="str">
            <v>Agricultural Field Burning - whole field set on fire</v>
          </cell>
          <cell r="J4394" t="str">
            <v>Orchard Crop is Cherry</v>
          </cell>
          <cell r="N4394">
            <v>40982</v>
          </cell>
        </row>
        <row r="4395">
          <cell r="A4395" t="str">
            <v>2801500360</v>
          </cell>
          <cell r="B4395" t="str">
            <v>Nonpoint</v>
          </cell>
          <cell r="C4395" t="str">
            <v>Agric - Crops /Field Burning - whole field set on fire /Orchard Crop is Citrus (orange, lemon)</v>
          </cell>
          <cell r="D4395" t="str">
            <v>Fires - Agricultural Field Burning</v>
          </cell>
          <cell r="G4395" t="str">
            <v>Miscellaneous Area Sources</v>
          </cell>
          <cell r="H4395" t="str">
            <v>Agriculture Production - Crops - as nonpoint</v>
          </cell>
          <cell r="I4395" t="str">
            <v>Agricultural Field Burning - whole field set on fire</v>
          </cell>
          <cell r="J4395" t="str">
            <v>Orchard Crop is Citrus (orange, lemon)</v>
          </cell>
          <cell r="N4395">
            <v>40982</v>
          </cell>
        </row>
        <row r="4396">
          <cell r="A4396" t="str">
            <v>2801500370</v>
          </cell>
          <cell r="B4396" t="str">
            <v>Nonpoint</v>
          </cell>
          <cell r="C4396" t="str">
            <v>Agric - Crops /Field Burning - whole field set on fire /Orchard Crop is Date palm</v>
          </cell>
          <cell r="D4396" t="str">
            <v>Fires - Agricultural Field Burning</v>
          </cell>
          <cell r="G4396" t="str">
            <v>Miscellaneous Area Sources</v>
          </cell>
          <cell r="H4396" t="str">
            <v>Agriculture Production - Crops - as nonpoint</v>
          </cell>
          <cell r="I4396" t="str">
            <v>Agricultural Field Burning - whole field set on fire</v>
          </cell>
          <cell r="J4396" t="str">
            <v>Orchard Crop is Date palm</v>
          </cell>
          <cell r="N4396">
            <v>40982</v>
          </cell>
        </row>
        <row r="4397">
          <cell r="A4397" t="str">
            <v>2801500380</v>
          </cell>
          <cell r="B4397" t="str">
            <v>Nonpoint</v>
          </cell>
          <cell r="C4397" t="str">
            <v>Agric - Crops /Field Burning - whole field set on fire /Orchard Crop is Fig</v>
          </cell>
          <cell r="D4397" t="str">
            <v>Fires - Agricultural Field Burning</v>
          </cell>
          <cell r="G4397" t="str">
            <v>Miscellaneous Area Sources</v>
          </cell>
          <cell r="H4397" t="str">
            <v>Agriculture Production - Crops - as nonpoint</v>
          </cell>
          <cell r="I4397" t="str">
            <v>Agricultural Field Burning - whole field set on fire</v>
          </cell>
          <cell r="J4397" t="str">
            <v>Orchard Crop is Fig</v>
          </cell>
          <cell r="N4397">
            <v>40982</v>
          </cell>
        </row>
        <row r="4398">
          <cell r="A4398" t="str">
            <v>2801500390</v>
          </cell>
          <cell r="B4398" t="str">
            <v>Nonpoint</v>
          </cell>
          <cell r="C4398" t="str">
            <v>Agric - Crops /Field Burning - whole field set on fire /Orchard Crop is Nectarine</v>
          </cell>
          <cell r="D4398" t="str">
            <v>Fires - Agricultural Field Burning</v>
          </cell>
          <cell r="G4398" t="str">
            <v>Miscellaneous Area Sources</v>
          </cell>
          <cell r="H4398" t="str">
            <v>Agriculture Production - Crops - as nonpoint</v>
          </cell>
          <cell r="I4398" t="str">
            <v>Agricultural Field Burning - whole field set on fire</v>
          </cell>
          <cell r="J4398" t="str">
            <v>Orchard Crop is Nectarine</v>
          </cell>
          <cell r="N4398">
            <v>40982</v>
          </cell>
        </row>
        <row r="4399">
          <cell r="A4399" t="str">
            <v>2801500400</v>
          </cell>
          <cell r="B4399" t="str">
            <v>Nonpoint</v>
          </cell>
          <cell r="C4399" t="str">
            <v>Agric - Crops /Field Burning - whole field set on fire /Orchard Crop is Olive</v>
          </cell>
          <cell r="D4399" t="str">
            <v>Fires - Agricultural Field Burning</v>
          </cell>
          <cell r="G4399" t="str">
            <v>Miscellaneous Area Sources</v>
          </cell>
          <cell r="H4399" t="str">
            <v>Agriculture Production - Crops - as nonpoint</v>
          </cell>
          <cell r="I4399" t="str">
            <v>Agricultural Field Burning - whole field set on fire</v>
          </cell>
          <cell r="J4399" t="str">
            <v>Orchard Crop is Olive</v>
          </cell>
          <cell r="N4399">
            <v>40982</v>
          </cell>
        </row>
        <row r="4400">
          <cell r="A4400" t="str">
            <v>2801500410</v>
          </cell>
          <cell r="B4400" t="str">
            <v>Nonpoint</v>
          </cell>
          <cell r="C4400" t="str">
            <v>Agric - Crops /Field Burning - whole field set on fire /Orchard Crop is Peach</v>
          </cell>
          <cell r="D4400" t="str">
            <v>Fires - Agricultural Field Burning</v>
          </cell>
          <cell r="G4400" t="str">
            <v>Miscellaneous Area Sources</v>
          </cell>
          <cell r="H4400" t="str">
            <v>Agriculture Production - Crops - as nonpoint</v>
          </cell>
          <cell r="I4400" t="str">
            <v>Agricultural Field Burning - whole field set on fire</v>
          </cell>
          <cell r="J4400" t="str">
            <v>Orchard Crop is Peach</v>
          </cell>
          <cell r="N4400">
            <v>40982</v>
          </cell>
        </row>
        <row r="4401">
          <cell r="A4401" t="str">
            <v>2801500420</v>
          </cell>
          <cell r="B4401" t="str">
            <v>Nonpoint</v>
          </cell>
          <cell r="C4401" t="str">
            <v>Agric - Crops /Field Burning - whole field set on fire /Orchard Crop is Pear</v>
          </cell>
          <cell r="D4401" t="str">
            <v>Fires - Agricultural Field Burning</v>
          </cell>
          <cell r="G4401" t="str">
            <v>Miscellaneous Area Sources</v>
          </cell>
          <cell r="H4401" t="str">
            <v>Agriculture Production - Crops - as nonpoint</v>
          </cell>
          <cell r="I4401" t="str">
            <v>Agricultural Field Burning - whole field set on fire</v>
          </cell>
          <cell r="J4401" t="str">
            <v>Orchard Crop is Pear</v>
          </cell>
          <cell r="N4401">
            <v>40982</v>
          </cell>
        </row>
        <row r="4402">
          <cell r="A4402" t="str">
            <v>2801500430</v>
          </cell>
          <cell r="B4402" t="str">
            <v>Nonpoint</v>
          </cell>
          <cell r="C4402" t="str">
            <v>Agric - Crops /Field Burning - whole field set on fire /Orchard Crop is Prune</v>
          </cell>
          <cell r="D4402" t="str">
            <v>Fires - Agricultural Field Burning</v>
          </cell>
          <cell r="G4402" t="str">
            <v>Miscellaneous Area Sources</v>
          </cell>
          <cell r="H4402" t="str">
            <v>Agriculture Production - Crops - as nonpoint</v>
          </cell>
          <cell r="I4402" t="str">
            <v>Agricultural Field Burning - whole field set on fire</v>
          </cell>
          <cell r="J4402" t="str">
            <v>Orchard Crop is Prune</v>
          </cell>
          <cell r="N4402">
            <v>40982</v>
          </cell>
        </row>
        <row r="4403">
          <cell r="A4403" t="str">
            <v>2801500440</v>
          </cell>
          <cell r="B4403" t="str">
            <v>Nonpoint</v>
          </cell>
          <cell r="C4403" t="str">
            <v>Agric - Crops /Field Burning - whole field set on fire /Orchard Crop is Walnut</v>
          </cell>
          <cell r="D4403" t="str">
            <v>Fires - Agricultural Field Burning</v>
          </cell>
          <cell r="G4403" t="str">
            <v>Miscellaneous Area Sources</v>
          </cell>
          <cell r="H4403" t="str">
            <v>Agriculture Production - Crops - as nonpoint</v>
          </cell>
          <cell r="I4403" t="str">
            <v>Agricultural Field Burning - whole field set on fire</v>
          </cell>
          <cell r="J4403" t="str">
            <v>Orchard Crop is Walnut</v>
          </cell>
          <cell r="N4403">
            <v>40982</v>
          </cell>
        </row>
        <row r="4404">
          <cell r="A4404" t="str">
            <v>2801500450</v>
          </cell>
          <cell r="B4404" t="str">
            <v>Nonpoint</v>
          </cell>
          <cell r="C4404" t="str">
            <v>Agric - Crops /Field Burning - whole field set on fire /Orchard Crop is Filbert (Hazelnut)</v>
          </cell>
          <cell r="D4404" t="str">
            <v>Fires - Agricultural Field Burning</v>
          </cell>
          <cell r="G4404" t="str">
            <v>Miscellaneous Area Sources</v>
          </cell>
          <cell r="H4404" t="str">
            <v>Agriculture Production - Crops - as nonpoint</v>
          </cell>
          <cell r="I4404" t="str">
            <v>Agricultural Field Burning - whole field set on fire</v>
          </cell>
          <cell r="J4404" t="str">
            <v>Orchard Crop is Filbert (Hazelnut)</v>
          </cell>
          <cell r="M4404">
            <v>37236</v>
          </cell>
          <cell r="N4404">
            <v>40982</v>
          </cell>
        </row>
        <row r="4405">
          <cell r="A4405" t="str">
            <v>2801500500</v>
          </cell>
          <cell r="B4405" t="str">
            <v>Nonpoint</v>
          </cell>
          <cell r="C4405" t="str">
            <v>Agric - Crops /Field Burning - whole field set on fire /Vine Crop Unspecified</v>
          </cell>
          <cell r="D4405" t="str">
            <v>Fires - Agricultural Field Burning</v>
          </cell>
          <cell r="G4405" t="str">
            <v>Miscellaneous Area Sources</v>
          </cell>
          <cell r="H4405" t="str">
            <v>Agriculture Production - Crops - as nonpoint</v>
          </cell>
          <cell r="I4405" t="str">
            <v>Agricultural Field Burning - whole field set on fire</v>
          </cell>
          <cell r="J4405" t="str">
            <v>Vine Crop Unspecified</v>
          </cell>
          <cell r="N4405">
            <v>40982</v>
          </cell>
        </row>
        <row r="4406">
          <cell r="A4406" t="str">
            <v>2801500600</v>
          </cell>
          <cell r="B4406" t="str">
            <v>Nonpoint</v>
          </cell>
          <cell r="C4406" t="str">
            <v>Agric - Crops /Field Burning - whole field set on fire /Forest Residues Unspecified ( Species (see also 28-10-015-000)</v>
          </cell>
          <cell r="D4406" t="str">
            <v>Fires - Agricultural Field Burning</v>
          </cell>
          <cell r="G4406" t="str">
            <v>Miscellaneous Area Sources</v>
          </cell>
          <cell r="H4406" t="str">
            <v>Agriculture Production - Crops - as nonpoint</v>
          </cell>
          <cell r="I4406" t="str">
            <v>Agricultural Field Burning - whole field set on fire</v>
          </cell>
          <cell r="J4406" t="str">
            <v>Forest Residues Unspecified (see also 28-10-015-000)</v>
          </cell>
          <cell r="N4406">
            <v>40982</v>
          </cell>
        </row>
        <row r="4407">
          <cell r="A4407" t="str">
            <v>2801500610</v>
          </cell>
          <cell r="B4407" t="str">
            <v>Nonpoint</v>
          </cell>
          <cell r="C4407" t="str">
            <v>Agric - Crops /Field Burning - whole field set on fire /Forest Residues: Hemlock, Douglas Fir, Cedar</v>
          </cell>
          <cell r="D4407" t="str">
            <v>Fires - Agricultural Field Burning</v>
          </cell>
          <cell r="G4407" t="str">
            <v>Miscellaneous Area Sources</v>
          </cell>
          <cell r="H4407" t="str">
            <v>Agriculture Production - Crops - as nonpoint</v>
          </cell>
          <cell r="I4407" t="str">
            <v>Agricultural Field Burning - whole field set on fire</v>
          </cell>
          <cell r="J4407" t="str">
            <v>Forest Residues: Species are Hemlock, Douglas fir, Cedar</v>
          </cell>
          <cell r="N4407">
            <v>40982</v>
          </cell>
        </row>
        <row r="4408">
          <cell r="A4408" t="str">
            <v>2801500620</v>
          </cell>
          <cell r="B4408" t="str">
            <v>Nonpoint</v>
          </cell>
          <cell r="C4408" t="str">
            <v>Agric - Crops /Field Burning - whole field set on fire /Forest Residues: Ponderosa Pine (see also 28-10-015-000)</v>
          </cell>
          <cell r="D4408" t="str">
            <v>Fires - Agricultural Field Burning</v>
          </cell>
          <cell r="G4408" t="str">
            <v>Miscellaneous Area Sources</v>
          </cell>
          <cell r="H4408" t="str">
            <v>Agriculture Production - Crops - as nonpoint</v>
          </cell>
          <cell r="I4408" t="str">
            <v>Agricultural Field Burning - whole field set on fire</v>
          </cell>
          <cell r="J4408" t="str">
            <v>Forest Residues: Species is Ponderosa Pine (see also 28-10-015-000)</v>
          </cell>
          <cell r="N4408">
            <v>40982</v>
          </cell>
        </row>
        <row r="4409">
          <cell r="A4409" t="str">
            <v>2801501000</v>
          </cell>
          <cell r="B4409" t="str">
            <v>Nonpoint</v>
          </cell>
          <cell r="C4409" t="str">
            <v>Agric - Crops /Propaning - tractor-pulled burners to burn stubble only /Unspecified crop types</v>
          </cell>
          <cell r="D4409" t="str">
            <v>Fires - Agricultural Field Burning</v>
          </cell>
          <cell r="G4409" t="str">
            <v>Miscellaneous Area Sources</v>
          </cell>
          <cell r="H4409" t="str">
            <v>Agriculture Production - Crops - as nonpoint</v>
          </cell>
          <cell r="I4409" t="str">
            <v>Agricultural Propaning - tractor-pulled burners to burn stubble only</v>
          </cell>
          <cell r="J4409" t="str">
            <v>Unspecified crop types</v>
          </cell>
          <cell r="M4409">
            <v>36552</v>
          </cell>
          <cell r="N4409">
            <v>40982</v>
          </cell>
        </row>
        <row r="4410">
          <cell r="A4410" t="str">
            <v>2801501105</v>
          </cell>
          <cell r="B4410" t="str">
            <v>Nonpoint</v>
          </cell>
          <cell r="C4410" t="str">
            <v>Agric - Crops /Propaning - tractor-pulled burners to burn stubble only /Cereal Grains, Total</v>
          </cell>
          <cell r="D4410" t="str">
            <v>Fires - Agricultural Field Burning</v>
          </cell>
          <cell r="G4410" t="str">
            <v>Miscellaneous Area Sources</v>
          </cell>
          <cell r="H4410" t="str">
            <v>Agriculture Production - Crops - as nonpoint</v>
          </cell>
          <cell r="I4410" t="str">
            <v>Agricultural Propaning - tractor-pulled burners to burn stubble only</v>
          </cell>
          <cell r="J4410" t="str">
            <v>Cereal Grains, Total</v>
          </cell>
          <cell r="M4410">
            <v>36552</v>
          </cell>
          <cell r="N4410">
            <v>40982</v>
          </cell>
        </row>
        <row r="4411">
          <cell r="A4411" t="str">
            <v>2801501130</v>
          </cell>
          <cell r="B4411" t="str">
            <v>Nonpoint</v>
          </cell>
          <cell r="C4411" t="str">
            <v>Agric - Crops /Propaning - tractor-pulled burners to burn stubble only /Barley</v>
          </cell>
          <cell r="D4411" t="str">
            <v>Fires - Agricultural Field Burning</v>
          </cell>
          <cell r="G4411" t="str">
            <v>Miscellaneous Area Sources</v>
          </cell>
          <cell r="H4411" t="str">
            <v>Agriculture Production - Crops - as nonpoint</v>
          </cell>
          <cell r="I4411" t="str">
            <v>Agricultural Propaning - tractor-pulled burners to burn stubble only</v>
          </cell>
          <cell r="J4411" t="str">
            <v>Barley</v>
          </cell>
          <cell r="M4411">
            <v>36552</v>
          </cell>
          <cell r="N4411">
            <v>40982</v>
          </cell>
        </row>
        <row r="4412">
          <cell r="A4412" t="str">
            <v>2801501170</v>
          </cell>
          <cell r="B4412" t="str">
            <v>Nonpoint</v>
          </cell>
          <cell r="C4412" t="str">
            <v>Agric - Crops /Propaning - tractor-pulled burners to burn stubble only /Grass</v>
          </cell>
          <cell r="D4412" t="str">
            <v>Fires - Agricultural Field Burning</v>
          </cell>
          <cell r="G4412" t="str">
            <v>Miscellaneous Area Sources</v>
          </cell>
          <cell r="H4412" t="str">
            <v>Agriculture Production - Crops - as nonpoint</v>
          </cell>
          <cell r="I4412" t="str">
            <v>Agricultural Propaning - tractor-pulled burners to burn stubble only</v>
          </cell>
          <cell r="J4412" t="str">
            <v>Grass</v>
          </cell>
          <cell r="M4412">
            <v>36552</v>
          </cell>
          <cell r="N4412">
            <v>40982</v>
          </cell>
        </row>
        <row r="4413">
          <cell r="A4413" t="str">
            <v>2801501260</v>
          </cell>
          <cell r="B4413" t="str">
            <v>Nonpoint</v>
          </cell>
          <cell r="C4413" t="str">
            <v>Agric - Crops /Propaning - tractor-pulled burners to burn stubble only /Wheat</v>
          </cell>
          <cell r="D4413" t="str">
            <v>Fires - Agricultural Field Burning</v>
          </cell>
          <cell r="G4413" t="str">
            <v>Miscellaneous Area Sources</v>
          </cell>
          <cell r="H4413" t="str">
            <v>Agriculture Production - Crops - as nonpoint</v>
          </cell>
          <cell r="I4413" t="str">
            <v>Agricultural Propaning - tractor-pulled burners to burn stubble only</v>
          </cell>
          <cell r="J4413" t="str">
            <v>Wheat</v>
          </cell>
          <cell r="M4413">
            <v>36552</v>
          </cell>
          <cell r="N4413">
            <v>40982</v>
          </cell>
        </row>
        <row r="4414">
          <cell r="A4414" t="str">
            <v>2801501270</v>
          </cell>
          <cell r="B4414" t="str">
            <v>Nonpoint</v>
          </cell>
          <cell r="C4414" t="str">
            <v>Agric - Crops /Propaning - tractor-pulled burners to burn stubble only /Mint</v>
          </cell>
          <cell r="D4414" t="str">
            <v>Fires - Agricultural Field Burning</v>
          </cell>
          <cell r="G4414" t="str">
            <v>Miscellaneous Area Sources</v>
          </cell>
          <cell r="H4414" t="str">
            <v>Agriculture Production - Crops - as nonpoint</v>
          </cell>
          <cell r="I4414" t="str">
            <v>Agricultural Propaning - tractor-pulled burners to burn stubble only</v>
          </cell>
          <cell r="J4414" t="str">
            <v>Mint</v>
          </cell>
          <cell r="M4414">
            <v>36552</v>
          </cell>
          <cell r="N4414">
            <v>40982</v>
          </cell>
        </row>
        <row r="4415">
          <cell r="A4415" t="str">
            <v>2801502000</v>
          </cell>
          <cell r="B4415" t="str">
            <v>Nonpoint</v>
          </cell>
          <cell r="C4415" t="str">
            <v>Agric - Crops /Stack Burning - straw stacks moved from field for burning /Unspecified crop types</v>
          </cell>
          <cell r="D4415" t="str">
            <v>Fires - Agricultural Field Burning</v>
          </cell>
          <cell r="G4415" t="str">
            <v>Miscellaneous Area Sources</v>
          </cell>
          <cell r="H4415" t="str">
            <v>Agriculture Production - Crops - as nonpoint</v>
          </cell>
          <cell r="I4415" t="str">
            <v>Agricultural Stack Burning - straw stacks moved from field for burning</v>
          </cell>
          <cell r="J4415" t="str">
            <v>Unspecified crop types</v>
          </cell>
          <cell r="M4415">
            <v>36552</v>
          </cell>
          <cell r="N4415">
            <v>40982</v>
          </cell>
        </row>
        <row r="4416">
          <cell r="A4416" t="str">
            <v>2801502105</v>
          </cell>
          <cell r="B4416" t="str">
            <v>Nonpoint</v>
          </cell>
          <cell r="C4416" t="str">
            <v>Agric - Crops /Stack Burning - straw stacks moved from field for burning /Cereal Grains, Total</v>
          </cell>
          <cell r="D4416" t="str">
            <v>Fires - Agricultural Field Burning</v>
          </cell>
          <cell r="G4416" t="str">
            <v>Miscellaneous Area Sources</v>
          </cell>
          <cell r="H4416" t="str">
            <v>Agriculture Production - Crops - as nonpoint</v>
          </cell>
          <cell r="I4416" t="str">
            <v>Agricultural Stack Burning - straw stacks moved from field for burning</v>
          </cell>
          <cell r="J4416" t="str">
            <v>Cereal Grains, Total</v>
          </cell>
          <cell r="M4416">
            <v>36552</v>
          </cell>
          <cell r="N4416">
            <v>40982</v>
          </cell>
        </row>
        <row r="4417">
          <cell r="A4417" t="str">
            <v>2801502130</v>
          </cell>
          <cell r="B4417" t="str">
            <v>Nonpoint</v>
          </cell>
          <cell r="C4417" t="str">
            <v>Agric - Crops /Stack Burning - straw stacks moved from field for burning /Barley</v>
          </cell>
          <cell r="D4417" t="str">
            <v>Fires - Agricultural Field Burning</v>
          </cell>
          <cell r="G4417" t="str">
            <v>Miscellaneous Area Sources</v>
          </cell>
          <cell r="H4417" t="str">
            <v>Agriculture Production - Crops - as nonpoint</v>
          </cell>
          <cell r="I4417" t="str">
            <v>Agricultural Stack Burning - straw stacks moved from field for burning</v>
          </cell>
          <cell r="J4417" t="str">
            <v>Barley</v>
          </cell>
          <cell r="M4417">
            <v>36552</v>
          </cell>
          <cell r="N4417">
            <v>40982</v>
          </cell>
        </row>
        <row r="4418">
          <cell r="A4418" t="str">
            <v>2801502170</v>
          </cell>
          <cell r="B4418" t="str">
            <v>Nonpoint</v>
          </cell>
          <cell r="C4418" t="str">
            <v>Agric - Crops /Stack Burning - straw stacks moved from field for burning /Grass</v>
          </cell>
          <cell r="D4418" t="str">
            <v>Fires - Agricultural Field Burning</v>
          </cell>
          <cell r="G4418" t="str">
            <v>Miscellaneous Area Sources</v>
          </cell>
          <cell r="H4418" t="str">
            <v>Agriculture Production - Crops - as nonpoint</v>
          </cell>
          <cell r="I4418" t="str">
            <v>Agricultural Stack Burning - straw stacks moved from field for burning</v>
          </cell>
          <cell r="J4418" t="str">
            <v>Grass</v>
          </cell>
          <cell r="M4418">
            <v>36552</v>
          </cell>
          <cell r="N4418">
            <v>40982</v>
          </cell>
        </row>
        <row r="4419">
          <cell r="A4419" t="str">
            <v>2801502260</v>
          </cell>
          <cell r="B4419" t="str">
            <v>Nonpoint</v>
          </cell>
          <cell r="C4419" t="str">
            <v>Agric - Crops /Stack Burning - straw stacks moved from field for burning /Wheat</v>
          </cell>
          <cell r="D4419" t="str">
            <v>Fires - Agricultural Field Burning</v>
          </cell>
          <cell r="G4419" t="str">
            <v>Miscellaneous Area Sources</v>
          </cell>
          <cell r="H4419" t="str">
            <v>Agriculture Production - Crops - as nonpoint</v>
          </cell>
          <cell r="I4419" t="str">
            <v>Agricultural Stack Burning - straw stacks moved from field for burning</v>
          </cell>
          <cell r="J4419" t="str">
            <v>Wheat</v>
          </cell>
          <cell r="M4419">
            <v>36552</v>
          </cell>
          <cell r="N4419">
            <v>40982</v>
          </cell>
        </row>
        <row r="4420">
          <cell r="A4420" t="str">
            <v>2801502270</v>
          </cell>
          <cell r="B4420" t="str">
            <v>Nonpoint</v>
          </cell>
          <cell r="C4420" t="str">
            <v>Agric - Crops /Stack Burning - straw stacks moved from field for burning /Mint</v>
          </cell>
          <cell r="D4420" t="str">
            <v>Fires - Agricultural Field Burning</v>
          </cell>
          <cell r="G4420" t="str">
            <v>Miscellaneous Area Sources</v>
          </cell>
          <cell r="H4420" t="str">
            <v>Agriculture Production - Crops - as nonpoint</v>
          </cell>
          <cell r="I4420" t="str">
            <v>Agricultural Stack Burning - straw stacks moved from field for burning</v>
          </cell>
          <cell r="J4420" t="str">
            <v>Mint</v>
          </cell>
          <cell r="M4420">
            <v>36552</v>
          </cell>
          <cell r="N4420">
            <v>40982</v>
          </cell>
        </row>
        <row r="4421">
          <cell r="A4421" t="str">
            <v>2801520000</v>
          </cell>
          <cell r="B4421" t="str">
            <v>Nonpoint</v>
          </cell>
          <cell r="C4421" t="str">
            <v>Agric - Crops /Orchard Heaters /Total, all fuels</v>
          </cell>
          <cell r="D4421" t="str">
            <v>Fuel Comb - Industrial Boilers, ICEs - Other</v>
          </cell>
          <cell r="G4421" t="str">
            <v>Miscellaneous Area Sources</v>
          </cell>
          <cell r="H4421" t="str">
            <v>Agriculture Production - Crops</v>
          </cell>
          <cell r="I4421" t="str">
            <v>Orchard Heaters</v>
          </cell>
          <cell r="J4421" t="str">
            <v>Total, all fuels</v>
          </cell>
          <cell r="N4421">
            <v>40982</v>
          </cell>
        </row>
        <row r="4422">
          <cell r="A4422" t="str">
            <v>2801520004</v>
          </cell>
          <cell r="B4422" t="str">
            <v>Nonpoint</v>
          </cell>
          <cell r="C4422" t="str">
            <v>Agric - Crops /Orchard Heaters /Diesel</v>
          </cell>
          <cell r="D4422" t="str">
            <v>Fuel Comb - Industrial Boilers, ICEs - Oil</v>
          </cell>
          <cell r="G4422" t="str">
            <v>Miscellaneous Area Sources</v>
          </cell>
          <cell r="H4422" t="str">
            <v>Agriculture Production - Crops</v>
          </cell>
          <cell r="I4422" t="str">
            <v>Orchard Heaters</v>
          </cell>
          <cell r="J4422" t="str">
            <v>Diesel</v>
          </cell>
          <cell r="M4422">
            <v>36552</v>
          </cell>
          <cell r="N4422">
            <v>40982</v>
          </cell>
        </row>
        <row r="4423">
          <cell r="A4423" t="str">
            <v>2801520006</v>
          </cell>
          <cell r="B4423" t="str">
            <v>Nonpoint</v>
          </cell>
          <cell r="C4423" t="str">
            <v>Agric - Crops /Orchard Heaters /Natural Gas</v>
          </cell>
          <cell r="D4423" t="str">
            <v>Fuel Comb - Industrial Boilers, ICEs - Natural Gas</v>
          </cell>
          <cell r="G4423" t="str">
            <v>Miscellaneous Area Sources</v>
          </cell>
          <cell r="H4423" t="str">
            <v>Agriculture Production - Crops</v>
          </cell>
          <cell r="I4423" t="str">
            <v>Orchard Heaters</v>
          </cell>
          <cell r="J4423" t="str">
            <v>Natural Gas</v>
          </cell>
          <cell r="M4423">
            <v>36552</v>
          </cell>
          <cell r="N4423">
            <v>40982</v>
          </cell>
        </row>
        <row r="4424">
          <cell r="A4424" t="str">
            <v>2801520010</v>
          </cell>
          <cell r="B4424" t="str">
            <v>Nonpoint</v>
          </cell>
          <cell r="C4424" t="str">
            <v>Agric - Crops /Orchard Heaters /Propane</v>
          </cell>
          <cell r="D4424" t="str">
            <v>Fuel Comb - Industrial Boilers, ICEs - Other</v>
          </cell>
          <cell r="G4424" t="str">
            <v>Miscellaneous Area Sources</v>
          </cell>
          <cell r="H4424" t="str">
            <v>Agriculture Production - Crops</v>
          </cell>
          <cell r="I4424" t="str">
            <v>Orchard Heaters</v>
          </cell>
          <cell r="J4424" t="str">
            <v>Propane</v>
          </cell>
          <cell r="M4424">
            <v>36552</v>
          </cell>
          <cell r="N4424">
            <v>40982</v>
          </cell>
        </row>
        <row r="4425">
          <cell r="A4425" t="str">
            <v>2801600000</v>
          </cell>
          <cell r="B4425" t="str">
            <v>Nonpoint</v>
          </cell>
          <cell r="C4425" t="str">
            <v>Agric - Crops /Country Grain Elevators /Total</v>
          </cell>
          <cell r="D4425" t="str">
            <v>Agriculture - Crops &amp; Livestock Dust</v>
          </cell>
          <cell r="G4425" t="str">
            <v>Miscellaneous Area Sources</v>
          </cell>
          <cell r="H4425" t="str">
            <v>Agriculture Production - Crops</v>
          </cell>
          <cell r="I4425" t="str">
            <v>Country Grain Elevators</v>
          </cell>
          <cell r="J4425" t="str">
            <v>Total</v>
          </cell>
          <cell r="N4425">
            <v>40982</v>
          </cell>
        </row>
        <row r="4426">
          <cell r="A4426" t="str">
            <v>2801700000</v>
          </cell>
          <cell r="B4426" t="str">
            <v>Nonpoint</v>
          </cell>
          <cell r="C4426" t="str">
            <v>Agric - Crops /Fertilizer Application /Total Fertilizers</v>
          </cell>
          <cell r="D4426" t="str">
            <v>Agriculture - Fertilizer Application</v>
          </cell>
          <cell r="G4426" t="str">
            <v>Miscellaneous Area Sources</v>
          </cell>
          <cell r="H4426" t="str">
            <v>Agriculture Production - Crops</v>
          </cell>
          <cell r="I4426" t="str">
            <v>Fertilizer Application</v>
          </cell>
          <cell r="J4426" t="str">
            <v>Total Fertilizers</v>
          </cell>
          <cell r="L4426" t="str">
            <v>2002</v>
          </cell>
          <cell r="M4426">
            <v>39087</v>
          </cell>
          <cell r="N4426">
            <v>40982</v>
          </cell>
        </row>
        <row r="4427">
          <cell r="A4427" t="str">
            <v>2801700001</v>
          </cell>
          <cell r="B4427" t="str">
            <v>Nonpoint</v>
          </cell>
          <cell r="C4427" t="str">
            <v>Agric - Crops /Fertilizer Application /Anhydrous Ammonia</v>
          </cell>
          <cell r="D4427" t="str">
            <v>Agriculture - Fertilizer Application</v>
          </cell>
          <cell r="G4427" t="str">
            <v>Miscellaneous Area Sources</v>
          </cell>
          <cell r="H4427" t="str">
            <v>Agriculture Production - Crops</v>
          </cell>
          <cell r="I4427" t="str">
            <v>Fertilizer Application</v>
          </cell>
          <cell r="J4427" t="str">
            <v>Anhydrous Ammonia</v>
          </cell>
          <cell r="M4427">
            <v>36504</v>
          </cell>
          <cell r="N4427">
            <v>40982</v>
          </cell>
        </row>
        <row r="4428">
          <cell r="A4428" t="str">
            <v>2801700002</v>
          </cell>
          <cell r="B4428" t="str">
            <v>Nonpoint</v>
          </cell>
          <cell r="C4428" t="str">
            <v>Agric - Crops /Fertilizer Application /Aqueous Ammonia</v>
          </cell>
          <cell r="D4428" t="str">
            <v>Agriculture - Fertilizer Application</v>
          </cell>
          <cell r="G4428" t="str">
            <v>Miscellaneous Area Sources</v>
          </cell>
          <cell r="H4428" t="str">
            <v>Agriculture Production - Crops</v>
          </cell>
          <cell r="I4428" t="str">
            <v>Fertilizer Application</v>
          </cell>
          <cell r="J4428" t="str">
            <v>Aqueous Ammonia</v>
          </cell>
          <cell r="M4428">
            <v>36504</v>
          </cell>
          <cell r="N4428">
            <v>40982</v>
          </cell>
        </row>
        <row r="4429">
          <cell r="A4429" t="str">
            <v>2801700003</v>
          </cell>
          <cell r="B4429" t="str">
            <v>Nonpoint</v>
          </cell>
          <cell r="C4429" t="str">
            <v>Agric - Crops /Fertilizer Application /Nitrogen Solutions</v>
          </cell>
          <cell r="D4429" t="str">
            <v>Agriculture - Fertilizer Application</v>
          </cell>
          <cell r="G4429" t="str">
            <v>Miscellaneous Area Sources</v>
          </cell>
          <cell r="H4429" t="str">
            <v>Agriculture Production - Crops</v>
          </cell>
          <cell r="I4429" t="str">
            <v>Fertilizer Application</v>
          </cell>
          <cell r="J4429" t="str">
            <v>Nitrogen Solutions</v>
          </cell>
          <cell r="M4429">
            <v>36504</v>
          </cell>
          <cell r="N4429">
            <v>40982</v>
          </cell>
        </row>
        <row r="4430">
          <cell r="A4430" t="str">
            <v>2801700004</v>
          </cell>
          <cell r="B4430" t="str">
            <v>Nonpoint</v>
          </cell>
          <cell r="C4430" t="str">
            <v>Agric - Crops /Fertilizer Application /Urea</v>
          </cell>
          <cell r="D4430" t="str">
            <v>Agriculture - Fertilizer Application</v>
          </cell>
          <cell r="G4430" t="str">
            <v>Miscellaneous Area Sources</v>
          </cell>
          <cell r="H4430" t="str">
            <v>Agriculture Production - Crops</v>
          </cell>
          <cell r="I4430" t="str">
            <v>Fertilizer Application</v>
          </cell>
          <cell r="J4430" t="str">
            <v>Urea</v>
          </cell>
          <cell r="M4430">
            <v>36504</v>
          </cell>
          <cell r="N4430">
            <v>40982</v>
          </cell>
        </row>
        <row r="4431">
          <cell r="A4431" t="str">
            <v>2801700005</v>
          </cell>
          <cell r="B4431" t="str">
            <v>Nonpoint</v>
          </cell>
          <cell r="C4431" t="str">
            <v>Agric - Crops /Fertilizer Application /Ammonium Nitrate</v>
          </cell>
          <cell r="D4431" t="str">
            <v>Agriculture - Fertilizer Application</v>
          </cell>
          <cell r="G4431" t="str">
            <v>Miscellaneous Area Sources</v>
          </cell>
          <cell r="H4431" t="str">
            <v>Agriculture Production - Crops</v>
          </cell>
          <cell r="I4431" t="str">
            <v>Fertilizer Application</v>
          </cell>
          <cell r="J4431" t="str">
            <v>Ammonium Nitrate</v>
          </cell>
          <cell r="M4431">
            <v>36504</v>
          </cell>
          <cell r="N4431">
            <v>40982</v>
          </cell>
        </row>
        <row r="4432">
          <cell r="A4432" t="str">
            <v>2801700006</v>
          </cell>
          <cell r="B4432" t="str">
            <v>Nonpoint</v>
          </cell>
          <cell r="C4432" t="str">
            <v>Agric - Crops /Fertilizer Application /Ammonium Sulfate</v>
          </cell>
          <cell r="D4432" t="str">
            <v>Agriculture - Fertilizer Application</v>
          </cell>
          <cell r="G4432" t="str">
            <v>Miscellaneous Area Sources</v>
          </cell>
          <cell r="H4432" t="str">
            <v>Agriculture Production - Crops</v>
          </cell>
          <cell r="I4432" t="str">
            <v>Fertilizer Application</v>
          </cell>
          <cell r="J4432" t="str">
            <v>Ammonium Sulfate</v>
          </cell>
          <cell r="M4432">
            <v>36504</v>
          </cell>
          <cell r="N4432">
            <v>40982</v>
          </cell>
        </row>
        <row r="4433">
          <cell r="A4433" t="str">
            <v>2801700007</v>
          </cell>
          <cell r="B4433" t="str">
            <v>Nonpoint</v>
          </cell>
          <cell r="C4433" t="str">
            <v>Agric - Crops /Fertilizer Application /Ammonium Thiosulfate</v>
          </cell>
          <cell r="D4433" t="str">
            <v>Agriculture - Fertilizer Application</v>
          </cell>
          <cell r="G4433" t="str">
            <v>Miscellaneous Area Sources</v>
          </cell>
          <cell r="H4433" t="str">
            <v>Agriculture Production - Crops</v>
          </cell>
          <cell r="I4433" t="str">
            <v>Fertilizer Application</v>
          </cell>
          <cell r="J4433" t="str">
            <v>Ammonium Thiosulfate</v>
          </cell>
          <cell r="M4433">
            <v>36504</v>
          </cell>
          <cell r="N4433">
            <v>40982</v>
          </cell>
        </row>
        <row r="4434">
          <cell r="A4434" t="str">
            <v>2801700008</v>
          </cell>
          <cell r="B4434" t="str">
            <v>Nonpoint</v>
          </cell>
          <cell r="C4434" t="str">
            <v>Agric - Crops /Fertilizer Application /Other Straight Nitrogen</v>
          </cell>
          <cell r="D4434" t="str">
            <v>Agriculture - Fertilizer Application</v>
          </cell>
          <cell r="G4434" t="str">
            <v>Miscellaneous Area Sources</v>
          </cell>
          <cell r="H4434" t="str">
            <v>Agriculture Production - Crops</v>
          </cell>
          <cell r="I4434" t="str">
            <v>Fertilizer Application</v>
          </cell>
          <cell r="J4434" t="str">
            <v>Other Straight Nitrogen</v>
          </cell>
          <cell r="M4434">
            <v>36504</v>
          </cell>
          <cell r="N4434">
            <v>40982</v>
          </cell>
        </row>
        <row r="4435">
          <cell r="A4435" t="str">
            <v>2801700009</v>
          </cell>
          <cell r="B4435" t="str">
            <v>Nonpoint</v>
          </cell>
          <cell r="C4435" t="str">
            <v>Agric - Crops /Fertilizer Application /Ammonium Phosphates (see also -13, -14, -15)</v>
          </cell>
          <cell r="D4435" t="str">
            <v>Agriculture - Fertilizer Application</v>
          </cell>
          <cell r="G4435" t="str">
            <v>Miscellaneous Area Sources</v>
          </cell>
          <cell r="H4435" t="str">
            <v>Agriculture Production - Crops</v>
          </cell>
          <cell r="I4435" t="str">
            <v>Fertilizer Application</v>
          </cell>
          <cell r="J4435" t="str">
            <v>Ammonium Phosphates (see also subsets (-13, -14, -15)</v>
          </cell>
          <cell r="M4435">
            <v>36504</v>
          </cell>
          <cell r="N4435">
            <v>40982</v>
          </cell>
        </row>
        <row r="4436">
          <cell r="A4436" t="str">
            <v>2801700010</v>
          </cell>
          <cell r="B4436" t="str">
            <v>Nonpoint</v>
          </cell>
          <cell r="C4436" t="str">
            <v>Agric - Crops /Fertilizer Application /N-P-K (multi-grade nutrient fertilizers)</v>
          </cell>
          <cell r="D4436" t="str">
            <v>Agriculture - Fertilizer Application</v>
          </cell>
          <cell r="G4436" t="str">
            <v>Miscellaneous Area Sources</v>
          </cell>
          <cell r="H4436" t="str">
            <v>Agriculture Production - Crops</v>
          </cell>
          <cell r="I4436" t="str">
            <v>Fertilizer Application</v>
          </cell>
          <cell r="J4436" t="str">
            <v>N-P-K (multi-grade nutrient fertilizers)</v>
          </cell>
          <cell r="M4436">
            <v>36504</v>
          </cell>
          <cell r="N4436">
            <v>40982</v>
          </cell>
        </row>
        <row r="4437">
          <cell r="A4437" t="str">
            <v>2801700011</v>
          </cell>
          <cell r="B4437" t="str">
            <v>Nonpoint</v>
          </cell>
          <cell r="C4437" t="str">
            <v>Agric - Crops /Fertilizer Application /Calcium Ammonium Nitrate</v>
          </cell>
          <cell r="D4437" t="str">
            <v>Agriculture - Fertilizer Application</v>
          </cell>
          <cell r="G4437" t="str">
            <v>Miscellaneous Area Sources</v>
          </cell>
          <cell r="H4437" t="str">
            <v>Agriculture Production - Crops</v>
          </cell>
          <cell r="I4437" t="str">
            <v>Fertilizer Application</v>
          </cell>
          <cell r="J4437" t="str">
            <v>Calcium Ammonium Nitrate</v>
          </cell>
          <cell r="M4437">
            <v>37544</v>
          </cell>
          <cell r="N4437">
            <v>40982</v>
          </cell>
        </row>
        <row r="4438">
          <cell r="A4438" t="str">
            <v>2801700012</v>
          </cell>
          <cell r="B4438" t="str">
            <v>Nonpoint</v>
          </cell>
          <cell r="C4438" t="str">
            <v>Agric - Crops /Fertilizer Application /Potassium Nitrate</v>
          </cell>
          <cell r="D4438" t="str">
            <v>Agriculture - Fertilizer Application</v>
          </cell>
          <cell r="G4438" t="str">
            <v>Miscellaneous Area Sources</v>
          </cell>
          <cell r="H4438" t="str">
            <v>Agriculture Production - Crops</v>
          </cell>
          <cell r="I4438" t="str">
            <v>Fertilizer Application</v>
          </cell>
          <cell r="J4438" t="str">
            <v>Potassium Nitrate</v>
          </cell>
          <cell r="M4438">
            <v>37544</v>
          </cell>
          <cell r="N4438">
            <v>40982</v>
          </cell>
        </row>
        <row r="4439">
          <cell r="A4439" t="str">
            <v>2801700013</v>
          </cell>
          <cell r="B4439" t="str">
            <v>Nonpoint</v>
          </cell>
          <cell r="C4439" t="str">
            <v>Agric - Crops /Fertilizer Application /Diammonium Phosphate</v>
          </cell>
          <cell r="D4439" t="str">
            <v>Agriculture - Fertilizer Application</v>
          </cell>
          <cell r="G4439" t="str">
            <v>Miscellaneous Area Sources</v>
          </cell>
          <cell r="H4439" t="str">
            <v>Agriculture Production - Crops</v>
          </cell>
          <cell r="I4439" t="str">
            <v>Fertilizer Application</v>
          </cell>
          <cell r="J4439" t="str">
            <v>Diammonium Phosphate</v>
          </cell>
          <cell r="M4439">
            <v>37544</v>
          </cell>
          <cell r="N4439">
            <v>40982</v>
          </cell>
        </row>
        <row r="4440">
          <cell r="A4440" t="str">
            <v>2801700014</v>
          </cell>
          <cell r="B4440" t="str">
            <v>Nonpoint</v>
          </cell>
          <cell r="C4440" t="str">
            <v>Agric - Crops /Fertilizer Application /Monoammonium Phosphate</v>
          </cell>
          <cell r="D4440" t="str">
            <v>Agriculture - Fertilizer Application</v>
          </cell>
          <cell r="G4440" t="str">
            <v>Miscellaneous Area Sources</v>
          </cell>
          <cell r="H4440" t="str">
            <v>Agriculture Production - Crops</v>
          </cell>
          <cell r="I4440" t="str">
            <v>Fertilizer Application</v>
          </cell>
          <cell r="J4440" t="str">
            <v>Monoammonium Phosphate</v>
          </cell>
          <cell r="M4440">
            <v>37544</v>
          </cell>
          <cell r="N4440">
            <v>40982</v>
          </cell>
        </row>
        <row r="4441">
          <cell r="A4441" t="str">
            <v>2801700015</v>
          </cell>
          <cell r="B4441" t="str">
            <v>Nonpoint</v>
          </cell>
          <cell r="C4441" t="str">
            <v>Agric - Crops /Fertilizer Application /Liquid Ammonium Polyphosphate</v>
          </cell>
          <cell r="D4441" t="str">
            <v>Agriculture - Fertilizer Application</v>
          </cell>
          <cell r="G4441" t="str">
            <v>Miscellaneous Area Sources</v>
          </cell>
          <cell r="H4441" t="str">
            <v>Agriculture Production - Crops</v>
          </cell>
          <cell r="I4441" t="str">
            <v>Fertilizer Application</v>
          </cell>
          <cell r="J4441" t="str">
            <v>Liquid Ammonium Polyphosphate</v>
          </cell>
          <cell r="M4441">
            <v>37544</v>
          </cell>
          <cell r="N4441">
            <v>40982</v>
          </cell>
        </row>
        <row r="4442">
          <cell r="A4442" t="str">
            <v>2801700099</v>
          </cell>
          <cell r="B4442" t="str">
            <v>Nonpoint</v>
          </cell>
          <cell r="C4442" t="str">
            <v>Agric - Crops /Fertilizer Application /Miscellaneous Fertilizers</v>
          </cell>
          <cell r="D4442" t="str">
            <v>Agriculture - Fertilizer Application</v>
          </cell>
          <cell r="G4442" t="str">
            <v>Miscellaneous Area Sources</v>
          </cell>
          <cell r="H4442" t="str">
            <v>Agriculture Production - Crops</v>
          </cell>
          <cell r="I4442" t="str">
            <v>Fertilizer Application</v>
          </cell>
          <cell r="J4442" t="str">
            <v>Miscellaneous Fertilizers</v>
          </cell>
          <cell r="M4442">
            <v>37544</v>
          </cell>
          <cell r="N4442">
            <v>40982</v>
          </cell>
        </row>
        <row r="4443">
          <cell r="A4443" t="str">
            <v>2805000000</v>
          </cell>
          <cell r="B4443" t="str">
            <v>Nonpoint</v>
          </cell>
          <cell r="C4443" t="str">
            <v>Agric - Livestock /Agric - Livestock /Total</v>
          </cell>
          <cell r="D4443" t="str">
            <v>Agriculture - Fertilizer Application</v>
          </cell>
          <cell r="G4443" t="str">
            <v>Miscellaneous Area Sources</v>
          </cell>
          <cell r="H4443" t="str">
            <v>Agriculture Production - Livestock</v>
          </cell>
          <cell r="I4443" t="str">
            <v>Agriculture - Livestock</v>
          </cell>
          <cell r="J4443" t="str">
            <v>Total</v>
          </cell>
          <cell r="L4443" t="str">
            <v>1999</v>
          </cell>
          <cell r="N4443">
            <v>40982</v>
          </cell>
        </row>
        <row r="4444">
          <cell r="A4444" t="str">
            <v>2805001000</v>
          </cell>
          <cell r="B4444" t="str">
            <v>Nonpoint</v>
          </cell>
          <cell r="C4444" t="str">
            <v>Agric - Livestock /Beef cattle -  finishing operations on feedlots (drylots) /Dust Kicked-up by Hooves (use 28-05-020-* f</v>
          </cell>
          <cell r="D4444" t="str">
            <v>Agriculture - Crops &amp; Livestock Dust</v>
          </cell>
          <cell r="E4444" t="str">
            <v>Cattle</v>
          </cell>
          <cell r="F4444" t="str">
            <v>B2B</v>
          </cell>
          <cell r="G4444" t="str">
            <v>Miscellaneous Area Sources</v>
          </cell>
          <cell r="H4444" t="str">
            <v>Agriculture Production - Livestock</v>
          </cell>
          <cell r="I4444" t="str">
            <v>Beef cattle -  finishing operations on feedlots (drylots)</v>
          </cell>
          <cell r="J4444" t="str">
            <v>Dust Kicked-up by Hooves (use 28-05-020, -001, -002, or -003 for Waste</v>
          </cell>
          <cell r="N4444">
            <v>40982</v>
          </cell>
        </row>
        <row r="4445">
          <cell r="A4445" t="str">
            <v>2805001001</v>
          </cell>
          <cell r="B4445" t="str">
            <v>Nonpoint</v>
          </cell>
          <cell r="C4445" t="str">
            <v>Agric - Livestock /Beef cattle -  finishing operations on feedlots (drylots) /Feed Preparation</v>
          </cell>
          <cell r="D4445" t="str">
            <v>Agriculture - Livestock Waste</v>
          </cell>
          <cell r="G4445" t="str">
            <v>Miscellaneous Area Sources</v>
          </cell>
          <cell r="H4445" t="str">
            <v>Agriculture Production - Livestock</v>
          </cell>
          <cell r="I4445" t="str">
            <v>Beef cattle -  finishing operations on feedlots (drylots)</v>
          </cell>
          <cell r="J4445" t="str">
            <v>Feed Preparation</v>
          </cell>
          <cell r="L4445" t="str">
            <v>1999</v>
          </cell>
          <cell r="N4445">
            <v>40982</v>
          </cell>
        </row>
        <row r="4446">
          <cell r="A4446" t="str">
            <v>2805001100</v>
          </cell>
          <cell r="B4446" t="str">
            <v>Nonpoint</v>
          </cell>
          <cell r="C4446" t="str">
            <v>Agric - Livestock /Beef cattle -  finishing operations on feedlots (drylots) /Confinement</v>
          </cell>
          <cell r="D4446" t="str">
            <v>Agriculture - Livestock Waste</v>
          </cell>
          <cell r="E4446" t="str">
            <v>Cattle</v>
          </cell>
          <cell r="F4446" t="str">
            <v>B2B</v>
          </cell>
          <cell r="G4446" t="str">
            <v>Miscellaneous Area Sources</v>
          </cell>
          <cell r="H4446" t="str">
            <v>Agriculture Production - Livestock</v>
          </cell>
          <cell r="I4446" t="str">
            <v>Beef cattle -  finishing operations on feedlots (drylots)</v>
          </cell>
          <cell r="J4446" t="str">
            <v>Confinement</v>
          </cell>
          <cell r="M4446">
            <v>38040</v>
          </cell>
          <cell r="N4446">
            <v>40982</v>
          </cell>
        </row>
        <row r="4447">
          <cell r="A4447" t="str">
            <v>2805001200</v>
          </cell>
          <cell r="B4447" t="str">
            <v>Nonpoint</v>
          </cell>
          <cell r="C4447" t="str">
            <v>Agric - Livestock /Beef cattle -  finishing operations on feedlots (drylots) /Manure handling &amp; storage</v>
          </cell>
          <cell r="D4447" t="str">
            <v>Agriculture - Livestock Waste</v>
          </cell>
          <cell r="E4447" t="str">
            <v>Cattle</v>
          </cell>
          <cell r="F4447" t="str">
            <v>B2B</v>
          </cell>
          <cell r="G4447" t="str">
            <v>Miscellaneous Area Sources</v>
          </cell>
          <cell r="H4447" t="str">
            <v>Agriculture Production - Livestock</v>
          </cell>
          <cell r="I4447" t="str">
            <v>Beef cattle -  finishing operations on feedlots (drylots)</v>
          </cell>
          <cell r="J4447" t="str">
            <v>Manure handling and storage</v>
          </cell>
          <cell r="M4447">
            <v>38040</v>
          </cell>
          <cell r="N4447">
            <v>40982</v>
          </cell>
        </row>
        <row r="4448">
          <cell r="A4448" t="str">
            <v>2805001300</v>
          </cell>
          <cell r="B4448" t="str">
            <v>Nonpoint</v>
          </cell>
          <cell r="C4448" t="str">
            <v>Agric - Livestock /Beef cattle -  finishing operations on feedlots (drylots) /Land application of manure</v>
          </cell>
          <cell r="D4448" t="str">
            <v>Agriculture - Livestock Waste</v>
          </cell>
          <cell r="E4448" t="str">
            <v>Cattle</v>
          </cell>
          <cell r="F4448" t="str">
            <v>B2B</v>
          </cell>
          <cell r="G4448" t="str">
            <v>Miscellaneous Area Sources</v>
          </cell>
          <cell r="H4448" t="str">
            <v>Agriculture Production - Livestock</v>
          </cell>
          <cell r="I4448" t="str">
            <v>Beef cattle -  finishing operations on feedlots (drylots)</v>
          </cell>
          <cell r="J4448" t="str">
            <v>Land application of manure</v>
          </cell>
          <cell r="M4448">
            <v>38040</v>
          </cell>
          <cell r="N4448">
            <v>40982</v>
          </cell>
        </row>
        <row r="4449">
          <cell r="A4449" t="str">
            <v>2805002000</v>
          </cell>
          <cell r="B4449" t="str">
            <v>Nonpoint</v>
          </cell>
          <cell r="C4449" t="str">
            <v>Agric - Livestock /Beef cattle production composite /Not Elsewhere Classified</v>
          </cell>
          <cell r="D4449" t="str">
            <v>Agriculture - Livestock Waste</v>
          </cell>
          <cell r="E4449" t="str">
            <v>Cattle</v>
          </cell>
          <cell r="F4449" t="str">
            <v>B2B</v>
          </cell>
          <cell r="G4449" t="str">
            <v>Miscellaneous Area Sources</v>
          </cell>
          <cell r="H4449" t="str">
            <v>Agriculture Production - Livestock</v>
          </cell>
          <cell r="I4449" t="str">
            <v>Beef cattle production composite</v>
          </cell>
          <cell r="J4449" t="str">
            <v>Not Elsewhere Classified</v>
          </cell>
          <cell r="M4449">
            <v>38040</v>
          </cell>
          <cell r="N4449">
            <v>40982</v>
          </cell>
        </row>
        <row r="4450">
          <cell r="A4450" t="str">
            <v>2805003100</v>
          </cell>
          <cell r="B4450" t="str">
            <v>Nonpoint</v>
          </cell>
          <cell r="C4450" t="str">
            <v>Agric - Livestock /Beef cattle -  finishing operations on pasture/range /Confinement</v>
          </cell>
          <cell r="D4450" t="str">
            <v>Agriculture - Livestock Waste</v>
          </cell>
          <cell r="E4450" t="str">
            <v>Cattle</v>
          </cell>
          <cell r="F4450" t="str">
            <v>B2B</v>
          </cell>
          <cell r="G4450" t="str">
            <v>Miscellaneous Area Sources</v>
          </cell>
          <cell r="H4450" t="str">
            <v>Agriculture Production - Livestock</v>
          </cell>
          <cell r="I4450" t="str">
            <v>Beef cattle -  finishing operations on pasture/range</v>
          </cell>
          <cell r="J4450" t="str">
            <v>Confinement</v>
          </cell>
          <cell r="M4450">
            <v>38040</v>
          </cell>
          <cell r="N4450">
            <v>40982</v>
          </cell>
        </row>
        <row r="4451">
          <cell r="A4451" t="str">
            <v>2805005000</v>
          </cell>
          <cell r="B4451" t="str">
            <v>Nonpoint</v>
          </cell>
          <cell r="C4451" t="str">
            <v>Agric - Livestock /Poultry Operations /Total (see 28-05-030, 28-05-007, -008, -009)</v>
          </cell>
          <cell r="D4451" t="str">
            <v>Agriculture - Livestock Waste</v>
          </cell>
          <cell r="G4451" t="str">
            <v>Miscellaneous Area Sources</v>
          </cell>
          <cell r="H4451" t="str">
            <v>Agriculture Production - Livestock</v>
          </cell>
          <cell r="I4451" t="str">
            <v>Poultry Operations</v>
          </cell>
          <cell r="J4451" t="str">
            <v>Total (see 28-05-030, 28-05-007, -008, -009)</v>
          </cell>
          <cell r="K4451" t="str">
            <v>2805030000</v>
          </cell>
          <cell r="L4451" t="str">
            <v>1999</v>
          </cell>
          <cell r="N4451">
            <v>40982</v>
          </cell>
        </row>
        <row r="4452">
          <cell r="A4452" t="str">
            <v>2805005001</v>
          </cell>
          <cell r="B4452" t="str">
            <v>Nonpoint</v>
          </cell>
          <cell r="C4452" t="str">
            <v>Agric - Livestock /Poultry Operations /Feed Preparation</v>
          </cell>
          <cell r="D4452" t="str">
            <v>Agriculture - Livestock Waste</v>
          </cell>
          <cell r="G4452" t="str">
            <v>Miscellaneous Area Sources</v>
          </cell>
          <cell r="H4452" t="str">
            <v>Agriculture Production - Livestock</v>
          </cell>
          <cell r="I4452" t="str">
            <v>Poultry Operations</v>
          </cell>
          <cell r="J4452" t="str">
            <v>Feed Preparation</v>
          </cell>
          <cell r="L4452" t="str">
            <v>1999</v>
          </cell>
          <cell r="N4452">
            <v>40982</v>
          </cell>
        </row>
        <row r="4453">
          <cell r="A4453" t="str">
            <v>2805007100</v>
          </cell>
          <cell r="B4453" t="str">
            <v>Nonpoint</v>
          </cell>
          <cell r="C4453" t="str">
            <v>Agric - Livestock /Poultry production - layers with dry manure management systems /Confinement</v>
          </cell>
          <cell r="D4453" t="str">
            <v>Agriculture - Livestock Waste</v>
          </cell>
          <cell r="E4453" t="str">
            <v>Poultry</v>
          </cell>
          <cell r="F4453" t="str">
            <v>B1B</v>
          </cell>
          <cell r="G4453" t="str">
            <v>Miscellaneous Area Sources</v>
          </cell>
          <cell r="H4453" t="str">
            <v>Agriculture Production - Livestock</v>
          </cell>
          <cell r="I4453" t="str">
            <v>Poultry production - layers with dry manure management systems</v>
          </cell>
          <cell r="J4453" t="str">
            <v>Confinement</v>
          </cell>
          <cell r="M4453">
            <v>38040</v>
          </cell>
          <cell r="N4453">
            <v>40982</v>
          </cell>
        </row>
        <row r="4454">
          <cell r="A4454" t="str">
            <v>2805007300</v>
          </cell>
          <cell r="B4454" t="str">
            <v>Nonpoint</v>
          </cell>
          <cell r="C4454" t="str">
            <v>Agric - Livestock /Poultry production - layers with dry manure management systems /Land application of manure</v>
          </cell>
          <cell r="D4454" t="str">
            <v>Agriculture - Livestock Waste</v>
          </cell>
          <cell r="E4454" t="str">
            <v>Poultry</v>
          </cell>
          <cell r="F4454" t="str">
            <v>B1B</v>
          </cell>
          <cell r="G4454" t="str">
            <v>Miscellaneous Area Sources</v>
          </cell>
          <cell r="H4454" t="str">
            <v>Agriculture Production - Livestock</v>
          </cell>
          <cell r="I4454" t="str">
            <v>Poultry production - layers with dry manure management systems</v>
          </cell>
          <cell r="J4454" t="str">
            <v>Land application of manure</v>
          </cell>
          <cell r="M4454">
            <v>38040</v>
          </cell>
          <cell r="N4454">
            <v>40982</v>
          </cell>
        </row>
        <row r="4455">
          <cell r="A4455" t="str">
            <v>2805008100</v>
          </cell>
          <cell r="B4455" t="str">
            <v>Nonpoint</v>
          </cell>
          <cell r="C4455" t="str">
            <v>Agric - Livestock /Poultry production - layers with wet manure management systems /Confinement</v>
          </cell>
          <cell r="D4455" t="str">
            <v>Agriculture - Livestock Waste</v>
          </cell>
          <cell r="E4455" t="str">
            <v>Poultry</v>
          </cell>
          <cell r="F4455" t="str">
            <v>B1B</v>
          </cell>
          <cell r="G4455" t="str">
            <v>Miscellaneous Area Sources</v>
          </cell>
          <cell r="H4455" t="str">
            <v>Agriculture Production - Livestock</v>
          </cell>
          <cell r="I4455" t="str">
            <v>Poultry production - layers with wet manure management systems</v>
          </cell>
          <cell r="J4455" t="str">
            <v>Confinement</v>
          </cell>
          <cell r="M4455">
            <v>38040</v>
          </cell>
          <cell r="N4455">
            <v>40982</v>
          </cell>
        </row>
        <row r="4456">
          <cell r="A4456" t="str">
            <v>2805008200</v>
          </cell>
          <cell r="B4456" t="str">
            <v>Nonpoint</v>
          </cell>
          <cell r="C4456" t="str">
            <v>Agric - Livestock /Poultry production - layers with wet manure management systems /Manure handling &amp; storage</v>
          </cell>
          <cell r="D4456" t="str">
            <v>Agriculture - Livestock Waste</v>
          </cell>
          <cell r="E4456" t="str">
            <v>Poultry</v>
          </cell>
          <cell r="F4456" t="str">
            <v>B1B</v>
          </cell>
          <cell r="G4456" t="str">
            <v>Miscellaneous Area Sources</v>
          </cell>
          <cell r="H4456" t="str">
            <v>Agriculture Production - Livestock</v>
          </cell>
          <cell r="I4456" t="str">
            <v>Poultry production - layers with wet manure management systems</v>
          </cell>
          <cell r="J4456" t="str">
            <v>Manure handling and storage</v>
          </cell>
          <cell r="M4456">
            <v>38040</v>
          </cell>
          <cell r="N4456">
            <v>40982</v>
          </cell>
        </row>
        <row r="4457">
          <cell r="A4457" t="str">
            <v>2805008300</v>
          </cell>
          <cell r="B4457" t="str">
            <v>Nonpoint</v>
          </cell>
          <cell r="C4457" t="str">
            <v>Agric - Livestock /Poultry production - layers with wet manure management systems /Land application of manure</v>
          </cell>
          <cell r="D4457" t="str">
            <v>Agriculture - Livestock Waste</v>
          </cell>
          <cell r="E4457" t="str">
            <v>Poultry</v>
          </cell>
          <cell r="F4457" t="str">
            <v>B1B</v>
          </cell>
          <cell r="G4457" t="str">
            <v>Miscellaneous Area Sources</v>
          </cell>
          <cell r="H4457" t="str">
            <v>Agriculture Production - Livestock</v>
          </cell>
          <cell r="I4457" t="str">
            <v>Poultry production - layers with wet manure management systems</v>
          </cell>
          <cell r="J4457" t="str">
            <v>Land application of manure</v>
          </cell>
          <cell r="M4457">
            <v>38040</v>
          </cell>
          <cell r="N4457">
            <v>40982</v>
          </cell>
        </row>
        <row r="4458">
          <cell r="A4458" t="str">
            <v>2805009100</v>
          </cell>
          <cell r="B4458" t="str">
            <v>Nonpoint</v>
          </cell>
          <cell r="C4458" t="str">
            <v>Agric - Livestock /Poultry production - broilers /Confinement</v>
          </cell>
          <cell r="D4458" t="str">
            <v>Agriculture - Livestock Waste</v>
          </cell>
          <cell r="E4458" t="str">
            <v>Poultry</v>
          </cell>
          <cell r="F4458" t="str">
            <v>B2B</v>
          </cell>
          <cell r="G4458" t="str">
            <v>Miscellaneous Area Sources</v>
          </cell>
          <cell r="H4458" t="str">
            <v>Agriculture Production - Livestock</v>
          </cell>
          <cell r="I4458" t="str">
            <v>Poultry production - broilers</v>
          </cell>
          <cell r="J4458" t="str">
            <v>Confinement</v>
          </cell>
          <cell r="M4458">
            <v>38040</v>
          </cell>
          <cell r="N4458">
            <v>40982</v>
          </cell>
        </row>
        <row r="4459">
          <cell r="A4459" t="str">
            <v>2805009200</v>
          </cell>
          <cell r="B4459" t="str">
            <v>Nonpoint</v>
          </cell>
          <cell r="C4459" t="str">
            <v>Agric - Livestock /Poultry production - broilers /Manure handling and storage</v>
          </cell>
          <cell r="D4459" t="str">
            <v>Agriculture - Livestock Waste</v>
          </cell>
          <cell r="E4459" t="str">
            <v>Poultry</v>
          </cell>
          <cell r="F4459" t="str">
            <v>B2B</v>
          </cell>
          <cell r="G4459" t="str">
            <v>Miscellaneous Area Sources</v>
          </cell>
          <cell r="H4459" t="str">
            <v>Agriculture Production - Livestock</v>
          </cell>
          <cell r="I4459" t="str">
            <v>Poultry production - broilers</v>
          </cell>
          <cell r="J4459" t="str">
            <v>Manure handling and storage</v>
          </cell>
          <cell r="M4459">
            <v>38040</v>
          </cell>
          <cell r="N4459">
            <v>40982</v>
          </cell>
        </row>
        <row r="4460">
          <cell r="A4460" t="str">
            <v>2805009300</v>
          </cell>
          <cell r="B4460" t="str">
            <v>Nonpoint</v>
          </cell>
          <cell r="C4460" t="str">
            <v>Agric - Livestock /Poultry production - broilers /Land application of manure</v>
          </cell>
          <cell r="D4460" t="str">
            <v>Agriculture - Livestock Waste</v>
          </cell>
          <cell r="E4460" t="str">
            <v>Poultry</v>
          </cell>
          <cell r="F4460" t="str">
            <v>B2B</v>
          </cell>
          <cell r="G4460" t="str">
            <v>Miscellaneous Area Sources</v>
          </cell>
          <cell r="H4460" t="str">
            <v>Agriculture Production - Livestock</v>
          </cell>
          <cell r="I4460" t="str">
            <v>Poultry production - broilers</v>
          </cell>
          <cell r="J4460" t="str">
            <v>Land application of manure</v>
          </cell>
          <cell r="M4460">
            <v>38040</v>
          </cell>
          <cell r="N4460">
            <v>40982</v>
          </cell>
        </row>
        <row r="4461">
          <cell r="A4461" t="str">
            <v>2805010000</v>
          </cell>
          <cell r="B4461" t="str">
            <v>Nonpoint</v>
          </cell>
          <cell r="C4461" t="str">
            <v>Agric - Livestock /Poultry production - turkeys /Total (use 2805020, -001, -002, or -003 for Cattle Waste)</v>
          </cell>
          <cell r="D4461" t="str">
            <v>Agriculture - Livestock Waste</v>
          </cell>
          <cell r="G4461" t="str">
            <v>Miscellaneous Area Sources</v>
          </cell>
          <cell r="H4461" t="str">
            <v>Agriculture Production - Livestock</v>
          </cell>
          <cell r="I4461" t="str">
            <v>Poultry production - turkeys</v>
          </cell>
          <cell r="J4461" t="str">
            <v>Total (use 2805020, -001, -002, or -003 for Cattle Waste</v>
          </cell>
          <cell r="L4461" t="str">
            <v>2002</v>
          </cell>
          <cell r="N4461">
            <v>40982</v>
          </cell>
        </row>
        <row r="4462">
          <cell r="A4462" t="str">
            <v>2805010001</v>
          </cell>
          <cell r="B4462" t="str">
            <v>Nonpoint</v>
          </cell>
          <cell r="C4462" t="str">
            <v>Agric - Livestock /Poultry production - turkeys /Feed Preparation</v>
          </cell>
          <cell r="D4462" t="str">
            <v>Agriculture - Livestock Waste</v>
          </cell>
          <cell r="G4462" t="str">
            <v>Miscellaneous Area Sources</v>
          </cell>
          <cell r="H4462" t="str">
            <v>Agriculture Production - Livestock</v>
          </cell>
          <cell r="I4462" t="str">
            <v>Poultry production - turkeys</v>
          </cell>
          <cell r="J4462" t="str">
            <v>Feed Preparation</v>
          </cell>
          <cell r="L4462" t="str">
            <v>1999</v>
          </cell>
          <cell r="N4462">
            <v>40982</v>
          </cell>
        </row>
        <row r="4463">
          <cell r="A4463" t="str">
            <v>2805010100</v>
          </cell>
          <cell r="B4463" t="str">
            <v>Nonpoint</v>
          </cell>
          <cell r="C4463" t="str">
            <v>Agric - Livestock /Poultry production - turkeys /Confinement</v>
          </cell>
          <cell r="D4463" t="str">
            <v>Agriculture - Livestock Waste</v>
          </cell>
          <cell r="E4463" t="str">
            <v>Poultry</v>
          </cell>
          <cell r="F4463" t="str">
            <v>B3B</v>
          </cell>
          <cell r="G4463" t="str">
            <v>Miscellaneous Area Sources</v>
          </cell>
          <cell r="H4463" t="str">
            <v>Agriculture Production - Livestock</v>
          </cell>
          <cell r="I4463" t="str">
            <v>Poultry production - turkeys</v>
          </cell>
          <cell r="J4463" t="str">
            <v>Confinement</v>
          </cell>
          <cell r="M4463">
            <v>38040</v>
          </cell>
          <cell r="N4463">
            <v>40982</v>
          </cell>
        </row>
        <row r="4464">
          <cell r="A4464" t="str">
            <v>2805010200</v>
          </cell>
          <cell r="B4464" t="str">
            <v>Nonpoint</v>
          </cell>
          <cell r="C4464" t="str">
            <v>Agric - Livestock /Poultry production - turkeys /Manure handling and storage</v>
          </cell>
          <cell r="D4464" t="str">
            <v>Agriculture - Livestock Waste</v>
          </cell>
          <cell r="E4464" t="str">
            <v>Poultry</v>
          </cell>
          <cell r="F4464" t="str">
            <v>B3B</v>
          </cell>
          <cell r="G4464" t="str">
            <v>Miscellaneous Area Sources</v>
          </cell>
          <cell r="H4464" t="str">
            <v>Agriculture Production - Livestock</v>
          </cell>
          <cell r="I4464" t="str">
            <v>Poultry production - turkeys</v>
          </cell>
          <cell r="J4464" t="str">
            <v>Manure handling and storage</v>
          </cell>
          <cell r="M4464">
            <v>38040</v>
          </cell>
          <cell r="N4464">
            <v>40982</v>
          </cell>
        </row>
        <row r="4465">
          <cell r="A4465" t="str">
            <v>2805010300</v>
          </cell>
          <cell r="B4465" t="str">
            <v>Nonpoint</v>
          </cell>
          <cell r="C4465" t="str">
            <v>Agric - Livestock /Poultry production - turkeys /Land application of manure</v>
          </cell>
          <cell r="D4465" t="str">
            <v>Agriculture - Livestock Waste</v>
          </cell>
          <cell r="E4465" t="str">
            <v>Poultry</v>
          </cell>
          <cell r="F4465" t="str">
            <v>B3B</v>
          </cell>
          <cell r="G4465" t="str">
            <v>Miscellaneous Area Sources</v>
          </cell>
          <cell r="H4465" t="str">
            <v>Agriculture Production - Livestock</v>
          </cell>
          <cell r="I4465" t="str">
            <v>Poultry production - turkeys</v>
          </cell>
          <cell r="J4465" t="str">
            <v>Land application of manure</v>
          </cell>
          <cell r="M4465">
            <v>38040</v>
          </cell>
          <cell r="N4465">
            <v>40982</v>
          </cell>
        </row>
        <row r="4466">
          <cell r="A4466" t="str">
            <v>2805015000</v>
          </cell>
          <cell r="B4466" t="str">
            <v>Nonpoint</v>
          </cell>
          <cell r="C4466" t="str">
            <v>Agric - Livestock /Hog Operations /Total (use 2805025000)</v>
          </cell>
          <cell r="D4466" t="str">
            <v>Agriculture - Livestock Waste</v>
          </cell>
          <cell r="G4466" t="str">
            <v>Miscellaneous Area Sources</v>
          </cell>
          <cell r="H4466" t="str">
            <v>Agriculture Production - Livestock</v>
          </cell>
          <cell r="I4466" t="str">
            <v>Hog Operations</v>
          </cell>
          <cell r="J4466" t="str">
            <v>Total (use 2805025000)</v>
          </cell>
          <cell r="K4466" t="str">
            <v>2805025000</v>
          </cell>
          <cell r="L4466" t="str">
            <v>1999</v>
          </cell>
          <cell r="N4466">
            <v>40982</v>
          </cell>
        </row>
        <row r="4467">
          <cell r="A4467" t="str">
            <v>2805015001</v>
          </cell>
          <cell r="B4467" t="str">
            <v>Nonpoint</v>
          </cell>
          <cell r="C4467" t="str">
            <v>Agric - Livestock /Hog Operations /Feed Preparation</v>
          </cell>
          <cell r="D4467" t="str">
            <v>Agriculture - Livestock Waste</v>
          </cell>
          <cell r="G4467" t="str">
            <v>Miscellaneous Area Sources</v>
          </cell>
          <cell r="H4467" t="str">
            <v>Agriculture Production - Livestock</v>
          </cell>
          <cell r="I4467" t="str">
            <v>Hog Operations</v>
          </cell>
          <cell r="J4467" t="str">
            <v>Feed Preparation</v>
          </cell>
          <cell r="L4467" t="str">
            <v>1999</v>
          </cell>
          <cell r="N4467">
            <v>40982</v>
          </cell>
        </row>
        <row r="4468">
          <cell r="A4468" t="str">
            <v>2805018000</v>
          </cell>
          <cell r="B4468" t="str">
            <v>Nonpoint</v>
          </cell>
          <cell r="C4468" t="str">
            <v>Agric - Livestock /Dairy cattle composite /Not Elsewhere Classified</v>
          </cell>
          <cell r="D4468" t="str">
            <v>Agriculture - Livestock Waste</v>
          </cell>
          <cell r="E4468" t="str">
            <v>Cattle</v>
          </cell>
          <cell r="F4468" t="str">
            <v>B1B</v>
          </cell>
          <cell r="G4468" t="str">
            <v>Miscellaneous Area Sources</v>
          </cell>
          <cell r="H4468" t="str">
            <v>Agriculture Production - Livestock</v>
          </cell>
          <cell r="I4468" t="str">
            <v>Dairy cattle composite</v>
          </cell>
          <cell r="J4468" t="str">
            <v>Not Elsewhere Classified</v>
          </cell>
          <cell r="M4468">
            <v>38040</v>
          </cell>
          <cell r="N4468">
            <v>40982</v>
          </cell>
        </row>
        <row r="4469">
          <cell r="A4469" t="str">
            <v>2805019100</v>
          </cell>
          <cell r="B4469" t="str">
            <v>Nonpoint</v>
          </cell>
          <cell r="C4469" t="str">
            <v>Agric - Livestock /Dairy cattle - flush dairy /Confinement</v>
          </cell>
          <cell r="D4469" t="str">
            <v>Agriculture - Livestock Waste</v>
          </cell>
          <cell r="E4469" t="str">
            <v>Cattle</v>
          </cell>
          <cell r="F4469" t="str">
            <v>B1B</v>
          </cell>
          <cell r="G4469" t="str">
            <v>Miscellaneous Area Sources</v>
          </cell>
          <cell r="H4469" t="str">
            <v>Agriculture Production - Livestock</v>
          </cell>
          <cell r="I4469" t="str">
            <v>Dairy cattle - flush dairy</v>
          </cell>
          <cell r="J4469" t="str">
            <v>Confinement</v>
          </cell>
          <cell r="M4469">
            <v>38040</v>
          </cell>
          <cell r="N4469">
            <v>40982</v>
          </cell>
        </row>
        <row r="4470">
          <cell r="A4470" t="str">
            <v>2805019200</v>
          </cell>
          <cell r="B4470" t="str">
            <v>Nonpoint</v>
          </cell>
          <cell r="C4470" t="str">
            <v>Agric - Livestock /Dairy cattle - flush dairy /Manure handling and storage</v>
          </cell>
          <cell r="D4470" t="str">
            <v>Agriculture - Livestock Waste</v>
          </cell>
          <cell r="E4470" t="str">
            <v>Cattle</v>
          </cell>
          <cell r="F4470" t="str">
            <v>B1B</v>
          </cell>
          <cell r="G4470" t="str">
            <v>Miscellaneous Area Sources</v>
          </cell>
          <cell r="H4470" t="str">
            <v>Agriculture Production - Livestock</v>
          </cell>
          <cell r="I4470" t="str">
            <v>Dairy cattle - flush dairy</v>
          </cell>
          <cell r="J4470" t="str">
            <v>Manure handling and storage</v>
          </cell>
          <cell r="M4470">
            <v>38040</v>
          </cell>
          <cell r="N4470">
            <v>40982</v>
          </cell>
        </row>
        <row r="4471">
          <cell r="A4471" t="str">
            <v>2805019300</v>
          </cell>
          <cell r="B4471" t="str">
            <v>Nonpoint</v>
          </cell>
          <cell r="C4471" t="str">
            <v>Agric - Livestock /Dairy cattle - flush dairy /Land application of manure</v>
          </cell>
          <cell r="D4471" t="str">
            <v>Agriculture - Livestock Waste</v>
          </cell>
          <cell r="E4471" t="str">
            <v>Cattle</v>
          </cell>
          <cell r="F4471" t="str">
            <v>B1B</v>
          </cell>
          <cell r="G4471" t="str">
            <v>Miscellaneous Area Sources</v>
          </cell>
          <cell r="H4471" t="str">
            <v>Agriculture Production - Livestock</v>
          </cell>
          <cell r="I4471" t="str">
            <v>Dairy cattle - flush dairy</v>
          </cell>
          <cell r="J4471" t="str">
            <v>Land application of manure</v>
          </cell>
          <cell r="M4471">
            <v>38040</v>
          </cell>
          <cell r="N4471">
            <v>40982</v>
          </cell>
        </row>
        <row r="4472">
          <cell r="A4472" t="str">
            <v>2805020000</v>
          </cell>
          <cell r="B4472" t="str">
            <v>Nonpoint</v>
          </cell>
          <cell r="C4472" t="str">
            <v>Agric - Livestock /Cattle &amp; Calves Waste Emissions /Total (see also 28-05-001, -002, -003)</v>
          </cell>
          <cell r="D4472" t="str">
            <v>Agriculture - Livestock Waste</v>
          </cell>
          <cell r="E4472" t="str">
            <v>Cattle</v>
          </cell>
          <cell r="F4472" t="str">
            <v>A</v>
          </cell>
          <cell r="G4472" t="str">
            <v>Miscellaneous Area Sources</v>
          </cell>
          <cell r="H4472" t="str">
            <v>Agriculture Production - Livestock</v>
          </cell>
          <cell r="I4472" t="str">
            <v>Cattle and Calves Waste Emissions</v>
          </cell>
          <cell r="J4472" t="str">
            <v>Total (see also 28-05-001, -002, -003)</v>
          </cell>
          <cell r="M4472">
            <v>36504</v>
          </cell>
          <cell r="N4472">
            <v>40982</v>
          </cell>
        </row>
        <row r="4473">
          <cell r="A4473" t="str">
            <v>2805020001</v>
          </cell>
          <cell r="B4473" t="str">
            <v>Nonpoint</v>
          </cell>
          <cell r="C4473" t="str">
            <v>Agric - Livestock /Cattle &amp; Calves Waste Emissions /Milk Cows</v>
          </cell>
          <cell r="D4473" t="str">
            <v>Agriculture - Livestock Waste</v>
          </cell>
          <cell r="E4473" t="str">
            <v>Cattle</v>
          </cell>
          <cell r="F4473" t="str">
            <v>B1A</v>
          </cell>
          <cell r="G4473" t="str">
            <v>Miscellaneous Area Sources</v>
          </cell>
          <cell r="H4473" t="str">
            <v>Agriculture Production - Livestock</v>
          </cell>
          <cell r="I4473" t="str">
            <v>Cattle and Calves Waste Emissions</v>
          </cell>
          <cell r="J4473" t="str">
            <v>Milk Cows</v>
          </cell>
          <cell r="M4473">
            <v>37544</v>
          </cell>
          <cell r="N4473">
            <v>40982</v>
          </cell>
        </row>
        <row r="4474">
          <cell r="A4474" t="str">
            <v>2805020002</v>
          </cell>
          <cell r="B4474" t="str">
            <v>Nonpoint</v>
          </cell>
          <cell r="C4474" t="str">
            <v>Agric - Livestock /Cattle &amp; Calves Waste Emissions /Beef Cows</v>
          </cell>
          <cell r="D4474" t="str">
            <v>Agriculture - Livestock Waste</v>
          </cell>
          <cell r="E4474" t="str">
            <v>Cattle</v>
          </cell>
          <cell r="F4474" t="str">
            <v>B2A</v>
          </cell>
          <cell r="G4474" t="str">
            <v>Miscellaneous Area Sources</v>
          </cell>
          <cell r="H4474" t="str">
            <v>Agriculture Production - Livestock</v>
          </cell>
          <cell r="I4474" t="str">
            <v>Cattle and Calves Waste Emissions</v>
          </cell>
          <cell r="J4474" t="str">
            <v>Beef Cows</v>
          </cell>
          <cell r="M4474">
            <v>37544</v>
          </cell>
          <cell r="N4474">
            <v>40982</v>
          </cell>
        </row>
        <row r="4475">
          <cell r="A4475" t="str">
            <v>2805020003</v>
          </cell>
          <cell r="B4475" t="str">
            <v>Nonpoint</v>
          </cell>
          <cell r="C4475" t="str">
            <v>Agric - Livestock /Cattle &amp; Calves Waste Emissions /Heifers and Heifer Calves</v>
          </cell>
          <cell r="D4475" t="str">
            <v>Agriculture - Livestock Waste</v>
          </cell>
          <cell r="E4475" t="str">
            <v>Cattle</v>
          </cell>
          <cell r="F4475" t="str">
            <v>B3A</v>
          </cell>
          <cell r="G4475" t="str">
            <v>Miscellaneous Area Sources</v>
          </cell>
          <cell r="H4475" t="str">
            <v>Agriculture Production - Livestock</v>
          </cell>
          <cell r="I4475" t="str">
            <v>Cattle and Calves Waste Emissions</v>
          </cell>
          <cell r="J4475" t="str">
            <v>Heifers and Heifer Calves</v>
          </cell>
          <cell r="M4475">
            <v>37544</v>
          </cell>
          <cell r="N4475">
            <v>40982</v>
          </cell>
        </row>
        <row r="4476">
          <cell r="A4476" t="str">
            <v>2805020004</v>
          </cell>
          <cell r="B4476" t="str">
            <v>Nonpoint</v>
          </cell>
          <cell r="C4476" t="str">
            <v>Agric - Livestock /Cattle &amp; Calves Waste Emissions /Steers, Steer Calves, Bulls, and Bull Calves</v>
          </cell>
          <cell r="D4476" t="str">
            <v>Agriculture - Livestock Waste</v>
          </cell>
          <cell r="E4476" t="str">
            <v>Cattle</v>
          </cell>
          <cell r="F4476" t="str">
            <v>B4A</v>
          </cell>
          <cell r="G4476" t="str">
            <v>Miscellaneous Area Sources</v>
          </cell>
          <cell r="H4476" t="str">
            <v>Agriculture Production - Livestock</v>
          </cell>
          <cell r="I4476" t="str">
            <v>Cattle and Calves Waste Emissions</v>
          </cell>
          <cell r="J4476" t="str">
            <v>Steers, Steer Calves, Bulls, and Bull Calves</v>
          </cell>
          <cell r="M4476">
            <v>37544</v>
          </cell>
          <cell r="N4476">
            <v>40982</v>
          </cell>
        </row>
        <row r="4477">
          <cell r="A4477" t="str">
            <v>2805021100</v>
          </cell>
          <cell r="B4477" t="str">
            <v>Nonpoint</v>
          </cell>
          <cell r="C4477" t="str">
            <v>Agric - Livestock /Dairy cattle - scrape dairy /Confinement</v>
          </cell>
          <cell r="D4477" t="str">
            <v>Agriculture - Livestock Waste</v>
          </cell>
          <cell r="E4477" t="str">
            <v>Cattle</v>
          </cell>
          <cell r="F4477" t="str">
            <v>B1B</v>
          </cell>
          <cell r="G4477" t="str">
            <v>Miscellaneous Area Sources</v>
          </cell>
          <cell r="H4477" t="str">
            <v>Agriculture Production - Livestock</v>
          </cell>
          <cell r="I4477" t="str">
            <v>Dairy cattle - scrape dairy</v>
          </cell>
          <cell r="J4477" t="str">
            <v>Confinement</v>
          </cell>
          <cell r="M4477">
            <v>38040</v>
          </cell>
          <cell r="N4477">
            <v>40982</v>
          </cell>
        </row>
        <row r="4478">
          <cell r="A4478" t="str">
            <v>2805021200</v>
          </cell>
          <cell r="B4478" t="str">
            <v>Nonpoint</v>
          </cell>
          <cell r="C4478" t="str">
            <v>Agric - Livestock /Dairy cattle - scrape dairy /Manure handling and storage</v>
          </cell>
          <cell r="D4478" t="str">
            <v>Agriculture - Livestock Waste</v>
          </cell>
          <cell r="E4478" t="str">
            <v>Cattle</v>
          </cell>
          <cell r="F4478" t="str">
            <v>B1B</v>
          </cell>
          <cell r="G4478" t="str">
            <v>Miscellaneous Area Sources</v>
          </cell>
          <cell r="H4478" t="str">
            <v>Agriculture Production - Livestock</v>
          </cell>
          <cell r="I4478" t="str">
            <v>Dairy cattle - scrape dairy</v>
          </cell>
          <cell r="J4478" t="str">
            <v>Manure handling and storage</v>
          </cell>
          <cell r="M4478">
            <v>38040</v>
          </cell>
          <cell r="N4478">
            <v>40982</v>
          </cell>
        </row>
        <row r="4479">
          <cell r="A4479" t="str">
            <v>2805021300</v>
          </cell>
          <cell r="B4479" t="str">
            <v>Nonpoint</v>
          </cell>
          <cell r="C4479" t="str">
            <v>Agric - Livestock /Dairy cattle - scrape dairy /Land application of manure</v>
          </cell>
          <cell r="D4479" t="str">
            <v>Agriculture - Livestock Waste</v>
          </cell>
          <cell r="E4479" t="str">
            <v>Cattle</v>
          </cell>
          <cell r="F4479" t="str">
            <v>B1B</v>
          </cell>
          <cell r="G4479" t="str">
            <v>Miscellaneous Area Sources</v>
          </cell>
          <cell r="H4479" t="str">
            <v>Agriculture Production - Livestock</v>
          </cell>
          <cell r="I4479" t="str">
            <v>Dairy cattle - scrape dairy</v>
          </cell>
          <cell r="J4479" t="str">
            <v>Land application of manure</v>
          </cell>
          <cell r="M4479">
            <v>38040</v>
          </cell>
          <cell r="N4479">
            <v>40982</v>
          </cell>
        </row>
        <row r="4480">
          <cell r="A4480" t="str">
            <v>2805022100</v>
          </cell>
          <cell r="B4480" t="str">
            <v>Nonpoint</v>
          </cell>
          <cell r="C4480" t="str">
            <v>Agric - Livestock /Dairy cattle - deep pit dairy /Confinement</v>
          </cell>
          <cell r="D4480" t="str">
            <v>Agriculture - Livestock Waste</v>
          </cell>
          <cell r="E4480" t="str">
            <v>Cattle</v>
          </cell>
          <cell r="F4480" t="str">
            <v>B1B</v>
          </cell>
          <cell r="G4480" t="str">
            <v>Miscellaneous Area Sources</v>
          </cell>
          <cell r="H4480" t="str">
            <v>Agriculture Production - Livestock</v>
          </cell>
          <cell r="I4480" t="str">
            <v>Dairy cattle - deep pit dairy</v>
          </cell>
          <cell r="J4480" t="str">
            <v>Confinement</v>
          </cell>
          <cell r="M4480">
            <v>38040</v>
          </cell>
          <cell r="N4480">
            <v>40982</v>
          </cell>
        </row>
        <row r="4481">
          <cell r="A4481" t="str">
            <v>2805022200</v>
          </cell>
          <cell r="B4481" t="str">
            <v>Nonpoint</v>
          </cell>
          <cell r="C4481" t="str">
            <v>Agric - Livestock /Dairy cattle - deep pit dairy /Manure handling and storage</v>
          </cell>
          <cell r="D4481" t="str">
            <v>Agriculture - Livestock Waste</v>
          </cell>
          <cell r="E4481" t="str">
            <v>Cattle</v>
          </cell>
          <cell r="F4481" t="str">
            <v>B1B</v>
          </cell>
          <cell r="G4481" t="str">
            <v>Miscellaneous Area Sources</v>
          </cell>
          <cell r="H4481" t="str">
            <v>Agriculture Production - Livestock</v>
          </cell>
          <cell r="I4481" t="str">
            <v>Dairy cattle - deep pit dairy</v>
          </cell>
          <cell r="J4481" t="str">
            <v>Manure handling and storage</v>
          </cell>
          <cell r="M4481">
            <v>38040</v>
          </cell>
          <cell r="N4481">
            <v>40982</v>
          </cell>
        </row>
        <row r="4482">
          <cell r="A4482" t="str">
            <v>2805022300</v>
          </cell>
          <cell r="B4482" t="str">
            <v>Nonpoint</v>
          </cell>
          <cell r="C4482" t="str">
            <v>Agric - Livestock /Dairy cattle - deep pit dairy /Land application of manure</v>
          </cell>
          <cell r="D4482" t="str">
            <v>Agriculture - Livestock Waste</v>
          </cell>
          <cell r="E4482" t="str">
            <v>Cattle</v>
          </cell>
          <cell r="F4482" t="str">
            <v>B1B</v>
          </cell>
          <cell r="G4482" t="str">
            <v>Miscellaneous Area Sources</v>
          </cell>
          <cell r="H4482" t="str">
            <v>Agriculture Production - Livestock</v>
          </cell>
          <cell r="I4482" t="str">
            <v>Dairy cattle - deep pit dairy</v>
          </cell>
          <cell r="J4482" t="str">
            <v>Land application of manure</v>
          </cell>
          <cell r="M4482">
            <v>38040</v>
          </cell>
          <cell r="N4482">
            <v>40982</v>
          </cell>
        </row>
        <row r="4483">
          <cell r="A4483" t="str">
            <v>2805023100</v>
          </cell>
          <cell r="B4483" t="str">
            <v>Nonpoint</v>
          </cell>
          <cell r="C4483" t="str">
            <v>Agric - Livestock /Dairy cattle - drylot/pasture dairy /Confinement</v>
          </cell>
          <cell r="D4483" t="str">
            <v>Agriculture - Livestock Waste</v>
          </cell>
          <cell r="E4483" t="str">
            <v>Cattle</v>
          </cell>
          <cell r="F4483" t="str">
            <v>B1B</v>
          </cell>
          <cell r="G4483" t="str">
            <v>Miscellaneous Area Sources</v>
          </cell>
          <cell r="H4483" t="str">
            <v>Agriculture Production - Livestock</v>
          </cell>
          <cell r="I4483" t="str">
            <v>Dairy cattle - drylot/pasture dairy</v>
          </cell>
          <cell r="J4483" t="str">
            <v>Confinement</v>
          </cell>
          <cell r="M4483">
            <v>38040</v>
          </cell>
          <cell r="N4483">
            <v>40982</v>
          </cell>
        </row>
        <row r="4484">
          <cell r="A4484" t="str">
            <v>2805023200</v>
          </cell>
          <cell r="B4484" t="str">
            <v>Nonpoint</v>
          </cell>
          <cell r="C4484" t="str">
            <v>Agric - Livestock /Dairy cattle - drylot/pasture dairy /Manure handling and storage</v>
          </cell>
          <cell r="D4484" t="str">
            <v>Agriculture - Livestock Waste</v>
          </cell>
          <cell r="E4484" t="str">
            <v>Cattle</v>
          </cell>
          <cell r="F4484" t="str">
            <v>B1B</v>
          </cell>
          <cell r="G4484" t="str">
            <v>Miscellaneous Area Sources</v>
          </cell>
          <cell r="H4484" t="str">
            <v>Agriculture Production - Livestock</v>
          </cell>
          <cell r="I4484" t="str">
            <v>Dairy cattle - drylot/pasture dairy</v>
          </cell>
          <cell r="J4484" t="str">
            <v>Manure handling and storage</v>
          </cell>
          <cell r="M4484">
            <v>38040</v>
          </cell>
          <cell r="N4484">
            <v>40982</v>
          </cell>
        </row>
        <row r="4485">
          <cell r="A4485" t="str">
            <v>2805023300</v>
          </cell>
          <cell r="B4485" t="str">
            <v>Nonpoint</v>
          </cell>
          <cell r="C4485" t="str">
            <v>Agric - Livestock /Dairy cattle - drylot/pasture dairy /Land application of manure</v>
          </cell>
          <cell r="D4485" t="str">
            <v>Agriculture - Livestock Waste</v>
          </cell>
          <cell r="E4485" t="str">
            <v>Cattle</v>
          </cell>
          <cell r="F4485" t="str">
            <v>B1B</v>
          </cell>
          <cell r="G4485" t="str">
            <v>Miscellaneous Area Sources</v>
          </cell>
          <cell r="H4485" t="str">
            <v>Agriculture Production - Livestock</v>
          </cell>
          <cell r="I4485" t="str">
            <v>Dairy cattle - drylot/pasture dairy</v>
          </cell>
          <cell r="J4485" t="str">
            <v>Land application of manure</v>
          </cell>
          <cell r="M4485">
            <v>38040</v>
          </cell>
          <cell r="N4485">
            <v>40982</v>
          </cell>
        </row>
        <row r="4486">
          <cell r="A4486" t="str">
            <v>2805025000</v>
          </cell>
          <cell r="B4486" t="str">
            <v>Nonpoint</v>
          </cell>
          <cell r="C4486" t="str">
            <v>Agric - Livestock /Swine production composite /Not Elsewhere Classified (see also 28-05-039, -047, -053)</v>
          </cell>
          <cell r="D4486" t="str">
            <v>Agriculture - Livestock Waste</v>
          </cell>
          <cell r="G4486" t="str">
            <v>Miscellaneous Area Sources</v>
          </cell>
          <cell r="H4486" t="str">
            <v>Agriculture Production - Livestock</v>
          </cell>
          <cell r="I4486" t="str">
            <v>Swine production composite</v>
          </cell>
          <cell r="J4486" t="str">
            <v>Not Elsewhere Classified (see also 28-05-039, -047, -053)</v>
          </cell>
          <cell r="M4486">
            <v>36504</v>
          </cell>
          <cell r="N4486">
            <v>40982</v>
          </cell>
        </row>
        <row r="4487">
          <cell r="A4487" t="str">
            <v>2805030000</v>
          </cell>
          <cell r="B4487" t="str">
            <v>Nonpoint</v>
          </cell>
          <cell r="C4487" t="str">
            <v>Agric - Livestock /Poultry Waste Emissions /Not Elsewhere Classified (see also 28-05-007, -008, -009)</v>
          </cell>
          <cell r="D4487" t="str">
            <v>Agriculture - Livestock Waste</v>
          </cell>
          <cell r="E4487" t="str">
            <v>Poultry</v>
          </cell>
          <cell r="F4487" t="str">
            <v>B1B</v>
          </cell>
          <cell r="G4487" t="str">
            <v>Miscellaneous Area Sources</v>
          </cell>
          <cell r="H4487" t="str">
            <v>Agriculture Production - Livestock</v>
          </cell>
          <cell r="I4487" t="str">
            <v>Poultry Waste Emissions</v>
          </cell>
          <cell r="J4487" t="str">
            <v>Not Elsewhere Classified (see also 28-05-007, -008, -009)</v>
          </cell>
          <cell r="M4487">
            <v>36504</v>
          </cell>
          <cell r="N4487">
            <v>40982</v>
          </cell>
        </row>
        <row r="4488">
          <cell r="A4488" t="str">
            <v>2805030001</v>
          </cell>
          <cell r="B4488" t="str">
            <v>Nonpoint</v>
          </cell>
          <cell r="C4488" t="str">
            <v>Agric - Livestock /Poultry Waste Emissions /Pullet Chicks and Pullets less than 13 weeks old</v>
          </cell>
          <cell r="D4488" t="str">
            <v>Agriculture - Livestock Waste</v>
          </cell>
          <cell r="E4488" t="str">
            <v>Poultry</v>
          </cell>
          <cell r="F4488" t="str">
            <v>B4A</v>
          </cell>
          <cell r="G4488" t="str">
            <v>Miscellaneous Area Sources</v>
          </cell>
          <cell r="H4488" t="str">
            <v>Agriculture Production - Livestock</v>
          </cell>
          <cell r="I4488" t="str">
            <v>Poultry Waste Emissions</v>
          </cell>
          <cell r="J4488" t="str">
            <v>Pullet Chicks and Pullets less than 13 weeks old</v>
          </cell>
          <cell r="M4488">
            <v>37544</v>
          </cell>
          <cell r="N4488">
            <v>40982</v>
          </cell>
        </row>
        <row r="4489">
          <cell r="A4489" t="str">
            <v>2805030002</v>
          </cell>
          <cell r="B4489" t="str">
            <v>Nonpoint</v>
          </cell>
          <cell r="C4489" t="str">
            <v>Agric - Livestock /Poultry Waste Emissions /Pullets 13 weeks old and older but less than 20 weeks old</v>
          </cell>
          <cell r="D4489" t="str">
            <v>Agriculture - Livestock Waste</v>
          </cell>
          <cell r="E4489" t="str">
            <v>Poultry</v>
          </cell>
          <cell r="F4489" t="str">
            <v>B5A</v>
          </cell>
          <cell r="G4489" t="str">
            <v>Miscellaneous Area Sources</v>
          </cell>
          <cell r="H4489" t="str">
            <v>Agriculture Production - Livestock</v>
          </cell>
          <cell r="I4489" t="str">
            <v>Poultry Waste Emissions</v>
          </cell>
          <cell r="J4489" t="str">
            <v>Pullets 13 weeks old and older but less than 20 weeks old</v>
          </cell>
          <cell r="M4489">
            <v>37544</v>
          </cell>
          <cell r="N4489">
            <v>40982</v>
          </cell>
        </row>
        <row r="4490">
          <cell r="A4490" t="str">
            <v>2805030003</v>
          </cell>
          <cell r="B4490" t="str">
            <v>Nonpoint</v>
          </cell>
          <cell r="C4490" t="str">
            <v>Agric - Livestock /Poultry Waste Emissions /Layers</v>
          </cell>
          <cell r="D4490" t="str">
            <v>Agriculture - Livestock Waste</v>
          </cell>
          <cell r="E4490" t="str">
            <v>Poultry</v>
          </cell>
          <cell r="F4490" t="str">
            <v>B1A</v>
          </cell>
          <cell r="G4490" t="str">
            <v>Miscellaneous Area Sources</v>
          </cell>
          <cell r="H4490" t="str">
            <v>Agriculture Production - Livestock</v>
          </cell>
          <cell r="I4490" t="str">
            <v>Poultry Waste Emissions</v>
          </cell>
          <cell r="J4490" t="str">
            <v>Layers</v>
          </cell>
          <cell r="M4490">
            <v>37544</v>
          </cell>
          <cell r="N4490">
            <v>40982</v>
          </cell>
        </row>
        <row r="4491">
          <cell r="A4491" t="str">
            <v>2805030004</v>
          </cell>
          <cell r="B4491" t="str">
            <v>Nonpoint</v>
          </cell>
          <cell r="C4491" t="str">
            <v>Agric - Livestock /Poultry Waste Emissions /Broilers</v>
          </cell>
          <cell r="D4491" t="str">
            <v>Agriculture - Livestock Waste</v>
          </cell>
          <cell r="E4491" t="str">
            <v>Poultry</v>
          </cell>
          <cell r="F4491" t="str">
            <v>B2A</v>
          </cell>
          <cell r="G4491" t="str">
            <v>Miscellaneous Area Sources</v>
          </cell>
          <cell r="H4491" t="str">
            <v>Agriculture Production - Livestock</v>
          </cell>
          <cell r="I4491" t="str">
            <v>Poultry Waste Emissions</v>
          </cell>
          <cell r="J4491" t="str">
            <v>Broilers</v>
          </cell>
          <cell r="M4491">
            <v>37544</v>
          </cell>
          <cell r="N4491">
            <v>40982</v>
          </cell>
        </row>
        <row r="4492">
          <cell r="A4492" t="str">
            <v>2805030007</v>
          </cell>
          <cell r="B4492" t="str">
            <v>Nonpoint</v>
          </cell>
          <cell r="C4492" t="str">
            <v>Agric - Livestock /Poultry Waste Emissions /Ducks</v>
          </cell>
          <cell r="D4492" t="str">
            <v>Agriculture - Livestock Waste</v>
          </cell>
          <cell r="E4492" t="str">
            <v>Poultry</v>
          </cell>
          <cell r="F4492" t="str">
            <v>B6A</v>
          </cell>
          <cell r="G4492" t="str">
            <v>Miscellaneous Area Sources</v>
          </cell>
          <cell r="H4492" t="str">
            <v>Agriculture Production - Livestock</v>
          </cell>
          <cell r="I4492" t="str">
            <v>Poultry Waste Emissions</v>
          </cell>
          <cell r="J4492" t="str">
            <v>Ducks</v>
          </cell>
          <cell r="M4492">
            <v>37544</v>
          </cell>
          <cell r="N4492">
            <v>40982</v>
          </cell>
        </row>
        <row r="4493">
          <cell r="A4493" t="str">
            <v>2805030008</v>
          </cell>
          <cell r="B4493" t="str">
            <v>Nonpoint</v>
          </cell>
          <cell r="C4493" t="str">
            <v>Agric - Livestock /Poultry Waste Emissions /Geese</v>
          </cell>
          <cell r="D4493" t="str">
            <v>Agriculture - Livestock Waste</v>
          </cell>
          <cell r="E4493" t="str">
            <v>Poultry</v>
          </cell>
          <cell r="F4493" t="str">
            <v>B7A</v>
          </cell>
          <cell r="G4493" t="str">
            <v>Miscellaneous Area Sources</v>
          </cell>
          <cell r="H4493" t="str">
            <v>Agriculture Production - Livestock</v>
          </cell>
          <cell r="I4493" t="str">
            <v>Poultry Waste Emissions</v>
          </cell>
          <cell r="J4493" t="str">
            <v>Geese</v>
          </cell>
          <cell r="M4493">
            <v>37544</v>
          </cell>
          <cell r="N4493">
            <v>40982</v>
          </cell>
        </row>
        <row r="4494">
          <cell r="A4494" t="str">
            <v>2805030009</v>
          </cell>
          <cell r="B4494" t="str">
            <v>Nonpoint</v>
          </cell>
          <cell r="C4494" t="str">
            <v>Agric - Livestock /Poultry Waste Emissions /Turkeys</v>
          </cell>
          <cell r="D4494" t="str">
            <v>Agriculture - Livestock Waste</v>
          </cell>
          <cell r="E4494" t="str">
            <v>Poultry</v>
          </cell>
          <cell r="F4494" t="str">
            <v>B3A</v>
          </cell>
          <cell r="G4494" t="str">
            <v>Miscellaneous Area Sources</v>
          </cell>
          <cell r="H4494" t="str">
            <v>Agriculture Production - Livestock</v>
          </cell>
          <cell r="I4494" t="str">
            <v>Poultry Waste Emissions</v>
          </cell>
          <cell r="J4494" t="str">
            <v>Turkeys</v>
          </cell>
          <cell r="M4494">
            <v>37544</v>
          </cell>
          <cell r="N4494">
            <v>40982</v>
          </cell>
        </row>
        <row r="4495">
          <cell r="A4495" t="str">
            <v>2805035000</v>
          </cell>
          <cell r="B4495" t="str">
            <v>Nonpoint</v>
          </cell>
          <cell r="C4495" t="str">
            <v>Agric - Livestock /Horses &amp; Ponies Waste Emissions /Not Elsewhere Classified</v>
          </cell>
          <cell r="D4495" t="str">
            <v>Agriculture - Livestock Waste</v>
          </cell>
          <cell r="G4495" t="str">
            <v>Miscellaneous Area Sources</v>
          </cell>
          <cell r="H4495" t="str">
            <v>Agriculture Production - Livestock</v>
          </cell>
          <cell r="I4495" t="str">
            <v>Horses and Ponies Waste Emissions</v>
          </cell>
          <cell r="J4495" t="str">
            <v>Not Elsewhere Classified</v>
          </cell>
          <cell r="M4495">
            <v>36516</v>
          </cell>
          <cell r="N4495">
            <v>40982</v>
          </cell>
        </row>
        <row r="4496">
          <cell r="A4496" t="str">
            <v>2805039100</v>
          </cell>
          <cell r="B4496" t="str">
            <v>Nonpoint</v>
          </cell>
          <cell r="C4496" t="str">
            <v>Agric - Livestock /Swine production - operations with lagoons (unspecified animal age) /Confinement</v>
          </cell>
          <cell r="D4496" t="str">
            <v>Agriculture - Livestock Waste</v>
          </cell>
          <cell r="G4496" t="str">
            <v>Miscellaneous Area Sources</v>
          </cell>
          <cell r="H4496" t="str">
            <v>Agriculture Production - Livestock</v>
          </cell>
          <cell r="I4496" t="str">
            <v>Swine production - operations with lagoons (unspecified animal age)</v>
          </cell>
          <cell r="J4496" t="str">
            <v>Confinement</v>
          </cell>
          <cell r="M4496">
            <v>38040</v>
          </cell>
          <cell r="N4496">
            <v>40982</v>
          </cell>
        </row>
        <row r="4497">
          <cell r="A4497" t="str">
            <v>2805039200</v>
          </cell>
          <cell r="B4497" t="str">
            <v>Nonpoint</v>
          </cell>
          <cell r="C4497" t="str">
            <v>Agric - Livestock /Swine production - operations with lagoons (unspecified animal age) /Manure handling &amp; storage</v>
          </cell>
          <cell r="D4497" t="str">
            <v>Agriculture - Livestock Waste</v>
          </cell>
          <cell r="G4497" t="str">
            <v>Miscellaneous Area Sources</v>
          </cell>
          <cell r="H4497" t="str">
            <v>Agriculture Production - Livestock</v>
          </cell>
          <cell r="I4497" t="str">
            <v>Swine production - operations with lagoons (unspecified animal age)</v>
          </cell>
          <cell r="J4497" t="str">
            <v>Manure handling and storage</v>
          </cell>
          <cell r="M4497">
            <v>38040</v>
          </cell>
          <cell r="N4497">
            <v>40982</v>
          </cell>
        </row>
        <row r="4498">
          <cell r="A4498" t="str">
            <v>2805039300</v>
          </cell>
          <cell r="B4498" t="str">
            <v>Nonpoint</v>
          </cell>
          <cell r="C4498" t="str">
            <v>Agric - Livestock /Swine production - operations with lagoons (unspecified animal age) /Land application of manure</v>
          </cell>
          <cell r="D4498" t="str">
            <v>Agriculture - Livestock Waste</v>
          </cell>
          <cell r="G4498" t="str">
            <v>Miscellaneous Area Sources</v>
          </cell>
          <cell r="H4498" t="str">
            <v>Agriculture Production - Livestock</v>
          </cell>
          <cell r="I4498" t="str">
            <v>Swine production - operations with lagoons (unspecified animal age)</v>
          </cell>
          <cell r="J4498" t="str">
            <v>Land application of manure</v>
          </cell>
          <cell r="M4498">
            <v>38040</v>
          </cell>
          <cell r="N4498">
            <v>40982</v>
          </cell>
        </row>
        <row r="4499">
          <cell r="A4499" t="str">
            <v>2805040000</v>
          </cell>
          <cell r="B4499" t="str">
            <v>Nonpoint</v>
          </cell>
          <cell r="C4499" t="str">
            <v>Agric - Livestock /Sheep &amp; Lambs Waste Emissions /Total</v>
          </cell>
          <cell r="D4499" t="str">
            <v>Agriculture - Livestock Waste</v>
          </cell>
          <cell r="G4499" t="str">
            <v>Miscellaneous Area Sources</v>
          </cell>
          <cell r="H4499" t="str">
            <v>Agriculture Production - Livestock</v>
          </cell>
          <cell r="I4499" t="str">
            <v>Sheep and Lambs Waste Emissions</v>
          </cell>
          <cell r="J4499" t="str">
            <v>Total</v>
          </cell>
          <cell r="M4499">
            <v>36504</v>
          </cell>
          <cell r="N4499">
            <v>40982</v>
          </cell>
        </row>
        <row r="4500">
          <cell r="A4500" t="str">
            <v>2805045000</v>
          </cell>
          <cell r="B4500" t="str">
            <v>Nonpoint</v>
          </cell>
          <cell r="C4500" t="str">
            <v>Agric - Livestock /Goats Waste Emissions /Not Elsewhere Classified</v>
          </cell>
          <cell r="D4500" t="str">
            <v>Agriculture - Livestock Waste</v>
          </cell>
          <cell r="E4500" t="str">
            <v>Goat</v>
          </cell>
          <cell r="F4500" t="str">
            <v>A</v>
          </cell>
          <cell r="G4500" t="str">
            <v>Miscellaneous Area Sources</v>
          </cell>
          <cell r="H4500" t="str">
            <v>Agriculture Production - Livestock</v>
          </cell>
          <cell r="I4500" t="str">
            <v>Goats Waste Emissions</v>
          </cell>
          <cell r="J4500" t="str">
            <v>Not Elsewhere Classified</v>
          </cell>
          <cell r="M4500">
            <v>38040</v>
          </cell>
          <cell r="N4500">
            <v>40982</v>
          </cell>
        </row>
        <row r="4501">
          <cell r="A4501" t="str">
            <v>2805045001</v>
          </cell>
          <cell r="B4501" t="str">
            <v>Nonpoint</v>
          </cell>
          <cell r="C4501" t="str">
            <v>Agric - Livestock /Goats Waste Emissions /Total</v>
          </cell>
          <cell r="D4501" t="str">
            <v>Agriculture - Livestock Waste</v>
          </cell>
          <cell r="G4501" t="str">
            <v>Miscellaneous Area Sources</v>
          </cell>
          <cell r="H4501" t="str">
            <v>Agriculture Production - Livestock</v>
          </cell>
          <cell r="I4501" t="str">
            <v>Goats Waste Emissions</v>
          </cell>
          <cell r="J4501" t="str">
            <v>Total</v>
          </cell>
          <cell r="K4501" t="str">
            <v>2805045000</v>
          </cell>
          <cell r="L4501" t="str">
            <v>1999</v>
          </cell>
          <cell r="M4501">
            <v>36516</v>
          </cell>
          <cell r="N4501">
            <v>40982</v>
          </cell>
        </row>
        <row r="4502">
          <cell r="A4502" t="str">
            <v>2805045002</v>
          </cell>
          <cell r="B4502" t="str">
            <v>Nonpoint</v>
          </cell>
          <cell r="C4502" t="str">
            <v>Agric - Livestock /Goats Waste Emissions /Angora Goats</v>
          </cell>
          <cell r="D4502" t="str">
            <v>Agriculture - Livestock Waste</v>
          </cell>
          <cell r="E4502" t="str">
            <v>Goat</v>
          </cell>
          <cell r="F4502" t="str">
            <v>B</v>
          </cell>
          <cell r="G4502" t="str">
            <v>Miscellaneous Area Sources</v>
          </cell>
          <cell r="H4502" t="str">
            <v>Agriculture Production - Livestock</v>
          </cell>
          <cell r="I4502" t="str">
            <v>Goats Waste Emissions</v>
          </cell>
          <cell r="J4502" t="str">
            <v>Angora Goats</v>
          </cell>
          <cell r="M4502">
            <v>37544</v>
          </cell>
          <cell r="N4502">
            <v>40982</v>
          </cell>
        </row>
        <row r="4503">
          <cell r="A4503" t="str">
            <v>2805045003</v>
          </cell>
          <cell r="B4503" t="str">
            <v>Nonpoint</v>
          </cell>
          <cell r="C4503" t="str">
            <v>Agric - Livestock /Goats Waste Emissions /Milk Goats</v>
          </cell>
          <cell r="D4503" t="str">
            <v>Agriculture - Livestock Waste</v>
          </cell>
          <cell r="E4503" t="str">
            <v>Goat</v>
          </cell>
          <cell r="F4503" t="str">
            <v>B</v>
          </cell>
          <cell r="G4503" t="str">
            <v>Miscellaneous Area Sources</v>
          </cell>
          <cell r="H4503" t="str">
            <v>Agriculture Production - Livestock</v>
          </cell>
          <cell r="I4503" t="str">
            <v>Goats Waste Emissions</v>
          </cell>
          <cell r="J4503" t="str">
            <v>Milk Goats</v>
          </cell>
          <cell r="M4503">
            <v>37544</v>
          </cell>
          <cell r="N4503">
            <v>40982</v>
          </cell>
        </row>
        <row r="4504">
          <cell r="A4504" t="str">
            <v>2805047100</v>
          </cell>
          <cell r="B4504" t="str">
            <v>Nonpoint</v>
          </cell>
          <cell r="C4504" t="str">
            <v>Agric - Livestock /Swine production - deep-pit house operations (unspecified animal age) /Confinement</v>
          </cell>
          <cell r="D4504" t="str">
            <v>Agriculture - Livestock Waste</v>
          </cell>
          <cell r="G4504" t="str">
            <v>Miscellaneous Area Sources</v>
          </cell>
          <cell r="H4504" t="str">
            <v>Agriculture Production - Livestock</v>
          </cell>
          <cell r="I4504" t="str">
            <v>Swine production - deep-pit house operations (unspecified animal age)</v>
          </cell>
          <cell r="J4504" t="str">
            <v>Confinement</v>
          </cell>
          <cell r="M4504">
            <v>38040</v>
          </cell>
          <cell r="N4504">
            <v>40982</v>
          </cell>
        </row>
        <row r="4505">
          <cell r="A4505" t="str">
            <v>2805047300</v>
          </cell>
          <cell r="B4505" t="str">
            <v>Nonpoint</v>
          </cell>
          <cell r="C4505" t="str">
            <v>Agric - Livestock /Swine production - deep-pit house operations (unspecified animal age) /Land application of manure</v>
          </cell>
          <cell r="D4505" t="str">
            <v>Agriculture - Livestock Waste</v>
          </cell>
          <cell r="G4505" t="str">
            <v>Miscellaneous Area Sources</v>
          </cell>
          <cell r="H4505" t="str">
            <v>Agriculture Production - Livestock</v>
          </cell>
          <cell r="I4505" t="str">
            <v>Swine production - deep-pit house operations (unspecified animal age)</v>
          </cell>
          <cell r="J4505" t="str">
            <v>Land application of manure</v>
          </cell>
          <cell r="M4505">
            <v>38040</v>
          </cell>
          <cell r="N4505">
            <v>40982</v>
          </cell>
        </row>
        <row r="4506">
          <cell r="A4506" t="str">
            <v>2805053100</v>
          </cell>
          <cell r="B4506" t="str">
            <v>Nonpoint</v>
          </cell>
          <cell r="C4506" t="str">
            <v>Agric - Livestock /Swine production - outdoor operations (unspecified animal age) /Confinement</v>
          </cell>
          <cell r="D4506" t="str">
            <v>Agriculture - Livestock Waste</v>
          </cell>
          <cell r="G4506" t="str">
            <v>Miscellaneous Area Sources</v>
          </cell>
          <cell r="H4506" t="str">
            <v>Agriculture Production - Livestock</v>
          </cell>
          <cell r="I4506" t="str">
            <v>Swine production - outdoor operations (unspecified animal age)</v>
          </cell>
          <cell r="J4506" t="str">
            <v>Confinement</v>
          </cell>
          <cell r="M4506">
            <v>38040</v>
          </cell>
          <cell r="N4506">
            <v>40982</v>
          </cell>
        </row>
        <row r="4507">
          <cell r="A4507" t="str">
            <v>2806010000</v>
          </cell>
          <cell r="B4507" t="str">
            <v>Nonpoint</v>
          </cell>
          <cell r="C4507" t="str">
            <v>Domestic Animals Waste Emissions /Cats /Total</v>
          </cell>
          <cell r="D4507" t="str">
            <v>Agriculture - Livestock Waste</v>
          </cell>
          <cell r="G4507" t="str">
            <v>Miscellaneous Area Sources</v>
          </cell>
          <cell r="H4507" t="str">
            <v>Domestic Animals Waste Emissions</v>
          </cell>
          <cell r="I4507" t="str">
            <v>Cats</v>
          </cell>
          <cell r="J4507" t="str">
            <v>Total</v>
          </cell>
          <cell r="M4507">
            <v>37544</v>
          </cell>
          <cell r="N4507">
            <v>40982</v>
          </cell>
        </row>
        <row r="4508">
          <cell r="A4508" t="str">
            <v>2806015000</v>
          </cell>
          <cell r="B4508" t="str">
            <v>Nonpoint</v>
          </cell>
          <cell r="C4508" t="str">
            <v>Domestic Animals Waste Emissions /Dogs /Total</v>
          </cell>
          <cell r="D4508" t="str">
            <v>Agriculture - Livestock Waste</v>
          </cell>
          <cell r="G4508" t="str">
            <v>Miscellaneous Area Sources</v>
          </cell>
          <cell r="H4508" t="str">
            <v>Domestic Animals Waste Emissions</v>
          </cell>
          <cell r="I4508" t="str">
            <v>Dogs</v>
          </cell>
          <cell r="J4508" t="str">
            <v>Total</v>
          </cell>
          <cell r="M4508">
            <v>37544</v>
          </cell>
          <cell r="N4508">
            <v>40982</v>
          </cell>
        </row>
        <row r="4509">
          <cell r="A4509" t="str">
            <v>2807020001</v>
          </cell>
          <cell r="B4509" t="str">
            <v>Nonpoint</v>
          </cell>
          <cell r="C4509" t="str">
            <v>Wild Animals Waste Emissions /Bears /Black Bears</v>
          </cell>
          <cell r="D4509" t="str">
            <v>Agriculture - Livestock Waste</v>
          </cell>
          <cell r="G4509" t="str">
            <v>Miscellaneous Area Sources</v>
          </cell>
          <cell r="H4509" t="str">
            <v>Wild Animals Waste Emissions</v>
          </cell>
          <cell r="I4509" t="str">
            <v>Bears</v>
          </cell>
          <cell r="J4509" t="str">
            <v>Black Bears</v>
          </cell>
          <cell r="M4509">
            <v>37544</v>
          </cell>
          <cell r="N4509">
            <v>40982</v>
          </cell>
        </row>
        <row r="4510">
          <cell r="A4510" t="str">
            <v>2807020002</v>
          </cell>
          <cell r="B4510" t="str">
            <v>Nonpoint</v>
          </cell>
          <cell r="C4510" t="str">
            <v>Wild Animals Waste Emissions /Bears /Grizzly Bears</v>
          </cell>
          <cell r="D4510" t="str">
            <v>Agriculture - Livestock Waste</v>
          </cell>
          <cell r="G4510" t="str">
            <v>Miscellaneous Area Sources</v>
          </cell>
          <cell r="H4510" t="str">
            <v>Wild Animals Waste Emissions</v>
          </cell>
          <cell r="I4510" t="str">
            <v>Bears</v>
          </cell>
          <cell r="J4510" t="str">
            <v>Grizzly Bears</v>
          </cell>
          <cell r="M4510">
            <v>37544</v>
          </cell>
          <cell r="N4510">
            <v>40982</v>
          </cell>
        </row>
        <row r="4511">
          <cell r="A4511" t="str">
            <v>2807025000</v>
          </cell>
          <cell r="B4511" t="str">
            <v>Nonpoint</v>
          </cell>
          <cell r="C4511" t="str">
            <v>Wild Animals Waste Emissions /Elk /Total</v>
          </cell>
          <cell r="D4511" t="str">
            <v>Agriculture - Livestock Waste</v>
          </cell>
          <cell r="G4511" t="str">
            <v>Miscellaneous Area Sources</v>
          </cell>
          <cell r="H4511" t="str">
            <v>Wild Animals Waste Emissions</v>
          </cell>
          <cell r="I4511" t="str">
            <v>Elk</v>
          </cell>
          <cell r="J4511" t="str">
            <v>Total</v>
          </cell>
          <cell r="M4511">
            <v>37544</v>
          </cell>
          <cell r="N4511">
            <v>40982</v>
          </cell>
        </row>
        <row r="4512">
          <cell r="A4512" t="str">
            <v>2807030000</v>
          </cell>
          <cell r="B4512" t="str">
            <v>Nonpoint</v>
          </cell>
          <cell r="C4512" t="str">
            <v>Wild Animals Waste Emissions /Deer /Total</v>
          </cell>
          <cell r="D4512" t="str">
            <v>Agriculture - Livestock Waste</v>
          </cell>
          <cell r="G4512" t="str">
            <v>Miscellaneous Area Sources</v>
          </cell>
          <cell r="H4512" t="str">
            <v>Wild Animals Waste Emissions</v>
          </cell>
          <cell r="I4512" t="str">
            <v>Deer</v>
          </cell>
          <cell r="J4512" t="str">
            <v>Total</v>
          </cell>
          <cell r="M4512">
            <v>37544</v>
          </cell>
          <cell r="N4512">
            <v>40982</v>
          </cell>
        </row>
        <row r="4513">
          <cell r="A4513" t="str">
            <v>2807035000</v>
          </cell>
          <cell r="B4513" t="str">
            <v>Nonpoint</v>
          </cell>
          <cell r="C4513" t="str">
            <v>Wild Animals Waste Emissions /Squirrels /Total</v>
          </cell>
          <cell r="D4513" t="str">
            <v>Agriculture - Livestock Waste</v>
          </cell>
          <cell r="G4513" t="str">
            <v>Miscellaneous Area Sources</v>
          </cell>
          <cell r="H4513" t="str">
            <v>Wild Animals Waste Emissions</v>
          </cell>
          <cell r="I4513" t="str">
            <v>Squirrels</v>
          </cell>
          <cell r="J4513" t="str">
            <v>Total</v>
          </cell>
          <cell r="M4513">
            <v>37544</v>
          </cell>
          <cell r="N4513">
            <v>40982</v>
          </cell>
        </row>
        <row r="4514">
          <cell r="A4514" t="str">
            <v>2807040000</v>
          </cell>
          <cell r="B4514" t="str">
            <v>Nonpoint</v>
          </cell>
          <cell r="C4514" t="str">
            <v>Wild Animals Waste Emissions /Birds /Total</v>
          </cell>
          <cell r="D4514" t="str">
            <v>Agriculture - Livestock Waste</v>
          </cell>
          <cell r="G4514" t="str">
            <v>Miscellaneous Area Sources</v>
          </cell>
          <cell r="H4514" t="str">
            <v>Wild Animals Waste Emissions</v>
          </cell>
          <cell r="I4514" t="str">
            <v>Birds</v>
          </cell>
          <cell r="J4514" t="str">
            <v>Total</v>
          </cell>
          <cell r="M4514">
            <v>37544</v>
          </cell>
          <cell r="N4514">
            <v>40982</v>
          </cell>
        </row>
        <row r="4515">
          <cell r="A4515" t="str">
            <v>2807045000</v>
          </cell>
          <cell r="B4515" t="str">
            <v>Nonpoint</v>
          </cell>
          <cell r="C4515" t="str">
            <v>Wild Animals Waste Emissions /Wolves /Total</v>
          </cell>
          <cell r="D4515" t="str">
            <v>Agriculture - Livestock Waste</v>
          </cell>
          <cell r="G4515" t="str">
            <v>Miscellaneous Area Sources</v>
          </cell>
          <cell r="H4515" t="str">
            <v>Wild Animals Waste Emissions</v>
          </cell>
          <cell r="I4515" t="str">
            <v>Wolves</v>
          </cell>
          <cell r="J4515" t="str">
            <v>Total</v>
          </cell>
          <cell r="M4515">
            <v>37544</v>
          </cell>
          <cell r="N4515">
            <v>40982</v>
          </cell>
        </row>
        <row r="4516">
          <cell r="A4516" t="str">
            <v>2810001000</v>
          </cell>
          <cell r="B4516" t="str">
            <v>Event</v>
          </cell>
          <cell r="C4516" t="str">
            <v>Forest Wildfires - Wildfires - Unspecified</v>
          </cell>
          <cell r="D4516" t="str">
            <v>Fires - Wildfires</v>
          </cell>
          <cell r="G4516" t="str">
            <v>Miscellaneous Area Sources</v>
          </cell>
          <cell r="H4516" t="str">
            <v>Other Combustion</v>
          </cell>
          <cell r="I4516" t="str">
            <v>Forest Wildfires</v>
          </cell>
          <cell r="J4516" t="str">
            <v>Wildfires</v>
          </cell>
          <cell r="N4516">
            <v>40982</v>
          </cell>
        </row>
        <row r="4517">
          <cell r="A4517" t="str">
            <v>2810001001</v>
          </cell>
          <cell r="B4517" t="str">
            <v>Event</v>
          </cell>
          <cell r="C4517" t="str">
            <v>Forest Wildfires - Wildland Fire use - Unspecified</v>
          </cell>
          <cell r="D4517" t="str">
            <v>Fires - Wildfires</v>
          </cell>
          <cell r="G4517" t="str">
            <v>Miscellaneous Area Sources</v>
          </cell>
          <cell r="H4517" t="str">
            <v>Other Combustion</v>
          </cell>
          <cell r="I4517" t="str">
            <v>Forest Wildfires</v>
          </cell>
          <cell r="J4517" t="str">
            <v>Wildland Fire use</v>
          </cell>
          <cell r="M4517">
            <v>39182</v>
          </cell>
          <cell r="N4517">
            <v>40982</v>
          </cell>
        </row>
        <row r="4518">
          <cell r="A4518" t="str">
            <v>2810001002</v>
          </cell>
          <cell r="B4518" t="str">
            <v>Event</v>
          </cell>
          <cell r="C4518" t="str">
            <v>Forest Wildfires - Wildland Fire Use - ANTHROPOG (Restoration),unsp fire stage, ownership</v>
          </cell>
          <cell r="D4518" t="str">
            <v>Fires - Wildfires</v>
          </cell>
          <cell r="G4518" t="str">
            <v>Miscellaneous Area Sources</v>
          </cell>
          <cell r="H4518" t="str">
            <v>Other Combustion</v>
          </cell>
          <cell r="I4518" t="str">
            <v>Forest Wildfires</v>
          </cell>
          <cell r="J4518" t="str">
            <v>Wildland Fire Use - ANTHROPOG (Restoration),unsp fire stage, ownership</v>
          </cell>
          <cell r="L4518" t="str">
            <v>2005</v>
          </cell>
          <cell r="M4518">
            <v>39182</v>
          </cell>
          <cell r="N4518">
            <v>40982</v>
          </cell>
        </row>
        <row r="4519">
          <cell r="A4519" t="str">
            <v>28100010F0</v>
          </cell>
          <cell r="B4519" t="str">
            <v>Event</v>
          </cell>
          <cell r="C4519" t="str">
            <v>Forest Wildfires - Flaming, Unspecified class/purpose, ownership</v>
          </cell>
          <cell r="D4519" t="str">
            <v>Fires - Wildfires</v>
          </cell>
          <cell r="G4519" t="str">
            <v>Miscellaneous Area Sources</v>
          </cell>
          <cell r="H4519" t="str">
            <v>Other Combustion</v>
          </cell>
          <cell r="I4519" t="str">
            <v>Forest Wildfires</v>
          </cell>
          <cell r="J4519" t="str">
            <v>Flaming, Unspecified class/purpose, ownership</v>
          </cell>
          <cell r="L4519" t="str">
            <v>2005</v>
          </cell>
          <cell r="M4519">
            <v>39182</v>
          </cell>
          <cell r="N4519">
            <v>40982</v>
          </cell>
        </row>
        <row r="4520">
          <cell r="A4520" t="str">
            <v>28100010F1</v>
          </cell>
          <cell r="B4520" t="str">
            <v>Event</v>
          </cell>
          <cell r="C4520" t="str">
            <v>Forest Wildfires - Wildland Fire Use - Flaming, NATURAL (Maintenance),  unsp ownership</v>
          </cell>
          <cell r="D4520" t="str">
            <v>Fires - Wildfires</v>
          </cell>
          <cell r="G4520" t="str">
            <v>Miscellaneous Area Sources</v>
          </cell>
          <cell r="H4520" t="str">
            <v>Other Combustion</v>
          </cell>
          <cell r="I4520" t="str">
            <v>Forest Wildfires</v>
          </cell>
          <cell r="J4520" t="str">
            <v>Wildland Fire Use - Flaming, NATURAL (Maintenance),  unsp ownership</v>
          </cell>
          <cell r="L4520" t="str">
            <v>2005</v>
          </cell>
          <cell r="M4520">
            <v>39182</v>
          </cell>
          <cell r="N4520">
            <v>40982</v>
          </cell>
        </row>
        <row r="4521">
          <cell r="A4521" t="str">
            <v>28100010F2</v>
          </cell>
          <cell r="B4521" t="str">
            <v>Event</v>
          </cell>
          <cell r="C4521" t="str">
            <v>Forest Wildfires - Wildland Fire Use - Flaming, ANTHROPOGEN (Restoration), unsp ownership</v>
          </cell>
          <cell r="D4521" t="str">
            <v>Fires - Wildfires</v>
          </cell>
          <cell r="G4521" t="str">
            <v>Miscellaneous Area Sources</v>
          </cell>
          <cell r="H4521" t="str">
            <v>Other Combustion</v>
          </cell>
          <cell r="I4521" t="str">
            <v>Forest Wildfires</v>
          </cell>
          <cell r="J4521" t="str">
            <v>Wildland Fire Use - Flaming, ANTHROPOGEN (Restoration), unsp ownership</v>
          </cell>
          <cell r="L4521" t="str">
            <v>2005</v>
          </cell>
          <cell r="M4521">
            <v>39182</v>
          </cell>
          <cell r="N4521">
            <v>40982</v>
          </cell>
        </row>
        <row r="4522">
          <cell r="A4522" t="str">
            <v>28100010S0</v>
          </cell>
          <cell r="B4522" t="str">
            <v>Event</v>
          </cell>
          <cell r="C4522" t="str">
            <v>Forest Wildfires - Smoldering, Unspecified class/purpose, ownership</v>
          </cell>
          <cell r="D4522" t="str">
            <v>Fires - Wildfires</v>
          </cell>
          <cell r="G4522" t="str">
            <v>Miscellaneous Area Sources</v>
          </cell>
          <cell r="H4522" t="str">
            <v>Other Combustion</v>
          </cell>
          <cell r="I4522" t="str">
            <v>Forest Wildfires</v>
          </cell>
          <cell r="J4522" t="str">
            <v>Smoldering, Unspecified class/purpose, ownership</v>
          </cell>
          <cell r="L4522" t="str">
            <v>2005</v>
          </cell>
          <cell r="M4522">
            <v>39182</v>
          </cell>
          <cell r="N4522">
            <v>40982</v>
          </cell>
        </row>
        <row r="4523">
          <cell r="A4523" t="str">
            <v>28100010S1</v>
          </cell>
          <cell r="B4523" t="str">
            <v>Event</v>
          </cell>
          <cell r="C4523" t="str">
            <v>Forest Wildfires - Wildland Fire Use -  Smoldering. NATURAL (Maintenance), unsp ownership</v>
          </cell>
          <cell r="D4523" t="str">
            <v>Fires - Wildfires</v>
          </cell>
          <cell r="G4523" t="str">
            <v>Miscellaneous Area Sources</v>
          </cell>
          <cell r="H4523" t="str">
            <v>Other Combustion</v>
          </cell>
          <cell r="I4523" t="str">
            <v>Forest Wildfires</v>
          </cell>
          <cell r="J4523" t="str">
            <v>Wildland Fire Use -  Smoldering. NATURAL (Maintenance), unsp ownership</v>
          </cell>
          <cell r="L4523" t="str">
            <v>2005</v>
          </cell>
          <cell r="M4523">
            <v>39182</v>
          </cell>
          <cell r="N4523">
            <v>40982</v>
          </cell>
        </row>
        <row r="4524">
          <cell r="A4524" t="str">
            <v>28100010S2</v>
          </cell>
          <cell r="B4524" t="str">
            <v>Event</v>
          </cell>
          <cell r="C4524" t="str">
            <v>Forest Wildfires - Wildland Fire Use - Smoldering, ANTHROPOG (Restoration) unsp ownership</v>
          </cell>
          <cell r="D4524" t="str">
            <v>Fires - Wildfires</v>
          </cell>
          <cell r="G4524" t="str">
            <v>Miscellaneous Area Sources</v>
          </cell>
          <cell r="H4524" t="str">
            <v>Other Combustion</v>
          </cell>
          <cell r="I4524" t="str">
            <v>Forest Wildfires</v>
          </cell>
          <cell r="J4524" t="str">
            <v>Wildland Fire Use - Smoldering, ANTHROPOG (Restoration) unsp ownership</v>
          </cell>
          <cell r="L4524" t="str">
            <v>2005</v>
          </cell>
          <cell r="M4524">
            <v>39182</v>
          </cell>
          <cell r="N4524">
            <v>40982</v>
          </cell>
        </row>
        <row r="4525">
          <cell r="A4525" t="str">
            <v>2810003000</v>
          </cell>
          <cell r="B4525" t="str">
            <v>Nonpoint</v>
          </cell>
          <cell r="C4525" t="str">
            <v>Cigarette Smoke /Total</v>
          </cell>
          <cell r="D4525" t="str">
            <v>Miscellaneous Non-Industrial NEC</v>
          </cell>
          <cell r="G4525" t="str">
            <v>Miscellaneous Area Sources</v>
          </cell>
          <cell r="H4525" t="str">
            <v>Other Combustion</v>
          </cell>
          <cell r="I4525" t="str">
            <v>Cigarette Smoke</v>
          </cell>
          <cell r="J4525" t="str">
            <v>Total</v>
          </cell>
          <cell r="M4525">
            <v>36504</v>
          </cell>
          <cell r="N4525">
            <v>40982</v>
          </cell>
        </row>
        <row r="4526">
          <cell r="A4526" t="str">
            <v>2810005000</v>
          </cell>
          <cell r="B4526" t="str">
            <v>Nonpoint</v>
          </cell>
          <cell r="C4526" t="str">
            <v>Managed Burning, Slash (Logging Debris) /Unspecified Burn Method (use 2610000500 for non-logging debris)</v>
          </cell>
          <cell r="D4526" t="str">
            <v>Waste Disposal</v>
          </cell>
          <cell r="G4526" t="str">
            <v>Miscellaneous Area Sources</v>
          </cell>
          <cell r="H4526" t="str">
            <v>Other Combustion</v>
          </cell>
          <cell r="I4526" t="str">
            <v>Managed Burning, Slash (Logging Debris)</v>
          </cell>
          <cell r="J4526" t="str">
            <v>Unspecified Burn Method (use 2610000500 for non-logging debris)</v>
          </cell>
          <cell r="N4526">
            <v>40982</v>
          </cell>
        </row>
        <row r="4527">
          <cell r="A4527" t="str">
            <v>2810005001</v>
          </cell>
          <cell r="B4527" t="str">
            <v>Nonpoint</v>
          </cell>
          <cell r="C4527" t="str">
            <v>Managed Burning, Slash (Logging Debris) /Pile Burning</v>
          </cell>
          <cell r="D4527" t="str">
            <v>Waste Disposal</v>
          </cell>
          <cell r="G4527" t="str">
            <v>Miscellaneous Area Sources</v>
          </cell>
          <cell r="H4527" t="str">
            <v>Other Combustion</v>
          </cell>
          <cell r="I4527" t="str">
            <v>Managed Burning, Slash (Logging Debris)</v>
          </cell>
          <cell r="J4527" t="str">
            <v>Pile Burning</v>
          </cell>
          <cell r="M4527">
            <v>39182</v>
          </cell>
          <cell r="N4527">
            <v>40982</v>
          </cell>
        </row>
        <row r="4528">
          <cell r="A4528" t="str">
            <v>2810005002</v>
          </cell>
          <cell r="B4528" t="str">
            <v>Nonpoint</v>
          </cell>
          <cell r="C4528" t="str">
            <v>Managed Burning, Slash (Logging Debris) /Broadcast Burning</v>
          </cell>
          <cell r="D4528" t="str">
            <v>Waste Disposal</v>
          </cell>
          <cell r="G4528" t="str">
            <v>Miscellaneous Area Sources</v>
          </cell>
          <cell r="H4528" t="str">
            <v>Other Combustion</v>
          </cell>
          <cell r="I4528" t="str">
            <v>Managed Burning, Slash (Logging Debris)</v>
          </cell>
          <cell r="J4528" t="str">
            <v>Broadcast Burning</v>
          </cell>
          <cell r="M4528">
            <v>39182</v>
          </cell>
          <cell r="N4528">
            <v>40982</v>
          </cell>
        </row>
        <row r="4529">
          <cell r="A4529" t="str">
            <v>28100050F0</v>
          </cell>
          <cell r="B4529" t="str">
            <v>Nonpoint</v>
          </cell>
          <cell r="C4529" t="str">
            <v>Managed Burning, Slash (Logging Debris) /Flaming</v>
          </cell>
          <cell r="D4529" t="str">
            <v>Waste Disposal</v>
          </cell>
          <cell r="G4529" t="str">
            <v>Miscellaneous Area Sources</v>
          </cell>
          <cell r="H4529" t="str">
            <v>Other Combustion</v>
          </cell>
          <cell r="I4529" t="str">
            <v>Managed Burning, Slash (Logging Debris)</v>
          </cell>
          <cell r="J4529" t="str">
            <v>Flaming</v>
          </cell>
          <cell r="L4529" t="str">
            <v>2005</v>
          </cell>
          <cell r="M4529">
            <v>39182</v>
          </cell>
          <cell r="N4529">
            <v>40982</v>
          </cell>
        </row>
        <row r="4530">
          <cell r="A4530" t="str">
            <v>2810010000</v>
          </cell>
          <cell r="B4530" t="str">
            <v>Nonpoint</v>
          </cell>
          <cell r="C4530" t="str">
            <v>Human Perspiration and Respiration /Total</v>
          </cell>
          <cell r="D4530" t="str">
            <v>Miscellaneous Non-Industrial NEC</v>
          </cell>
          <cell r="G4530" t="str">
            <v>Miscellaneous Area Sources</v>
          </cell>
          <cell r="H4530" t="str">
            <v>Other Combustion</v>
          </cell>
          <cell r="I4530" t="str">
            <v>Human Perspiration and Respiration</v>
          </cell>
          <cell r="J4530" t="str">
            <v>Total</v>
          </cell>
          <cell r="M4530">
            <v>36797</v>
          </cell>
          <cell r="N4530">
            <v>40982</v>
          </cell>
        </row>
        <row r="4531">
          <cell r="A4531" t="str">
            <v>2810014000</v>
          </cell>
          <cell r="B4531" t="str">
            <v>Nonpoint</v>
          </cell>
          <cell r="C4531" t="str">
            <v>Prescribed Burning /Generic - Unspecified land cover, ownership, class/purpose</v>
          </cell>
          <cell r="D4531" t="str">
            <v>Fires - Prescribed Fires</v>
          </cell>
          <cell r="G4531" t="str">
            <v>Miscellaneous Area Sources</v>
          </cell>
          <cell r="H4531" t="str">
            <v>Other Combustion</v>
          </cell>
          <cell r="I4531" t="str">
            <v>Prescribed Burning</v>
          </cell>
          <cell r="J4531" t="str">
            <v>Generic - Unspecified land cover, ownership, class/purpose</v>
          </cell>
          <cell r="L4531" t="str">
            <v>2005</v>
          </cell>
          <cell r="M4531">
            <v>39182</v>
          </cell>
          <cell r="N4531">
            <v>40982</v>
          </cell>
        </row>
        <row r="4532">
          <cell r="A4532" t="str">
            <v>2810015000</v>
          </cell>
          <cell r="B4532" t="str">
            <v>Nonpoint</v>
          </cell>
          <cell r="C4532" t="str">
            <v>Prescribed Forest Burning /Unspecified</v>
          </cell>
          <cell r="D4532" t="str">
            <v>Fires - Prescribed Fires</v>
          </cell>
          <cell r="G4532" t="str">
            <v>Miscellaneous Area Sources</v>
          </cell>
          <cell r="H4532" t="str">
            <v>Other Combustion</v>
          </cell>
          <cell r="I4532" t="str">
            <v>Prescribed Forest Burning</v>
          </cell>
          <cell r="J4532" t="str">
            <v>Unspecified</v>
          </cell>
          <cell r="K4532" t="str">
            <v>2811015000</v>
          </cell>
          <cell r="L4532" t="str">
            <v>2008</v>
          </cell>
          <cell r="N4532">
            <v>41215</v>
          </cell>
          <cell r="O4532" t="str">
            <v>Prescribed fires must be reported as Event Data Category starting 2011</v>
          </cell>
        </row>
        <row r="4533">
          <cell r="A4533" t="str">
            <v>2810015001</v>
          </cell>
          <cell r="B4533" t="str">
            <v>Nonpoint</v>
          </cell>
          <cell r="C4533" t="str">
            <v>Prescribed Forest Burning /NATURAL</v>
          </cell>
          <cell r="D4533" t="str">
            <v>Fires - Prescribed Fires</v>
          </cell>
          <cell r="G4533" t="str">
            <v>Miscellaneous Area Sources</v>
          </cell>
          <cell r="H4533" t="str">
            <v>Other Combustion</v>
          </cell>
          <cell r="I4533" t="str">
            <v>Prescribed Forest Burning</v>
          </cell>
          <cell r="J4533" t="str">
            <v>NATURAL</v>
          </cell>
          <cell r="L4533" t="str">
            <v>2005</v>
          </cell>
          <cell r="M4533">
            <v>39182</v>
          </cell>
          <cell r="N4533">
            <v>40982</v>
          </cell>
        </row>
        <row r="4534">
          <cell r="A4534" t="str">
            <v>2810015002</v>
          </cell>
          <cell r="B4534" t="str">
            <v>Nonpoint</v>
          </cell>
          <cell r="C4534" t="str">
            <v>Prescribed Forest Burning /ANTHROPOGENIC</v>
          </cell>
          <cell r="D4534" t="str">
            <v>Fires - Prescribed Fires</v>
          </cell>
          <cell r="G4534" t="str">
            <v>Miscellaneous Area Sources</v>
          </cell>
          <cell r="H4534" t="str">
            <v>Other Combustion</v>
          </cell>
          <cell r="I4534" t="str">
            <v>Prescribed Forest Burning</v>
          </cell>
          <cell r="J4534" t="str">
            <v>ANTHROPOGENIC</v>
          </cell>
          <cell r="L4534" t="str">
            <v>2005</v>
          </cell>
          <cell r="M4534">
            <v>39182</v>
          </cell>
          <cell r="N4534">
            <v>40982</v>
          </cell>
        </row>
        <row r="4535">
          <cell r="A4535" t="str">
            <v>28100150F0</v>
          </cell>
          <cell r="B4535" t="str">
            <v>Nonpoint</v>
          </cell>
          <cell r="C4535" t="str">
            <v>Prescribed Forest Burning /Flaming</v>
          </cell>
          <cell r="D4535" t="str">
            <v>Fires - Prescribed Fires</v>
          </cell>
          <cell r="G4535" t="str">
            <v>Miscellaneous Area Sources</v>
          </cell>
          <cell r="H4535" t="str">
            <v>Other Combustion</v>
          </cell>
          <cell r="I4535" t="str">
            <v>Prescribed Forest Burning</v>
          </cell>
          <cell r="J4535" t="str">
            <v>Flaming</v>
          </cell>
          <cell r="L4535" t="str">
            <v>2005</v>
          </cell>
          <cell r="M4535">
            <v>39182</v>
          </cell>
          <cell r="N4535">
            <v>40982</v>
          </cell>
        </row>
        <row r="4536">
          <cell r="A4536" t="str">
            <v>28100150F1</v>
          </cell>
          <cell r="B4536" t="str">
            <v>Nonpoint</v>
          </cell>
          <cell r="C4536" t="str">
            <v>Prescribed Forest Burning /Flaming Natural</v>
          </cell>
          <cell r="D4536" t="str">
            <v>Fires - Prescribed Fires</v>
          </cell>
          <cell r="G4536" t="str">
            <v>Miscellaneous Area Sources</v>
          </cell>
          <cell r="H4536" t="str">
            <v>Other Combustion</v>
          </cell>
          <cell r="I4536" t="str">
            <v>Prescribed Forest Burning</v>
          </cell>
          <cell r="J4536" t="str">
            <v>Flaming Natural</v>
          </cell>
          <cell r="L4536" t="str">
            <v>2005</v>
          </cell>
          <cell r="M4536">
            <v>39182</v>
          </cell>
          <cell r="N4536">
            <v>40982</v>
          </cell>
        </row>
        <row r="4537">
          <cell r="A4537" t="str">
            <v>2810020000</v>
          </cell>
          <cell r="B4537" t="str">
            <v>Nonpoint</v>
          </cell>
          <cell r="C4537" t="str">
            <v>Prescribed Rangeland Burning /Unspecified</v>
          </cell>
          <cell r="D4537" t="str">
            <v>Fires - Prescribed Fires</v>
          </cell>
          <cell r="G4537" t="str">
            <v>Miscellaneous Area Sources</v>
          </cell>
          <cell r="H4537" t="str">
            <v>Other Combustion</v>
          </cell>
          <cell r="I4537" t="str">
            <v>Prescribed Rangeland Burning</v>
          </cell>
          <cell r="J4537" t="str">
            <v>Unspecified</v>
          </cell>
          <cell r="K4537" t="str">
            <v>2811020000</v>
          </cell>
          <cell r="L4537" t="str">
            <v>2008</v>
          </cell>
          <cell r="M4537">
            <v>37223</v>
          </cell>
          <cell r="N4537">
            <v>41215</v>
          </cell>
          <cell r="O4537" t="str">
            <v>Prescribed fires must be reported as Event Data Category starting 2011</v>
          </cell>
        </row>
        <row r="4538">
          <cell r="A4538" t="str">
            <v>2810020001</v>
          </cell>
          <cell r="B4538" t="str">
            <v>Nonpoint</v>
          </cell>
          <cell r="C4538" t="str">
            <v>Prescribed Rangeland Burning /Non-Federal Rangeland NATURAL</v>
          </cell>
          <cell r="D4538" t="str">
            <v>Fires - Prescribed Fires</v>
          </cell>
          <cell r="G4538" t="str">
            <v>Miscellaneous Area Sources</v>
          </cell>
          <cell r="H4538" t="str">
            <v>Other Combustion</v>
          </cell>
          <cell r="I4538" t="str">
            <v>Prescribed Rangeland Burning</v>
          </cell>
          <cell r="J4538" t="str">
            <v>Non-Federal Rangeland NATURAL</v>
          </cell>
          <cell r="L4538" t="str">
            <v>2005</v>
          </cell>
          <cell r="M4538">
            <v>39182</v>
          </cell>
          <cell r="N4538">
            <v>40982</v>
          </cell>
        </row>
        <row r="4539">
          <cell r="A4539" t="str">
            <v>2810020002</v>
          </cell>
          <cell r="B4539" t="str">
            <v>Nonpoint</v>
          </cell>
          <cell r="C4539" t="str">
            <v>Prescribed Rangeland Burning /Non-Federal Rangeland ANTHROPOGENIC</v>
          </cell>
          <cell r="D4539" t="str">
            <v>Fires - Prescribed Fires</v>
          </cell>
          <cell r="G4539" t="str">
            <v>Miscellaneous Area Sources</v>
          </cell>
          <cell r="H4539" t="str">
            <v>Other Combustion</v>
          </cell>
          <cell r="I4539" t="str">
            <v>Prescribed Rangeland Burning</v>
          </cell>
          <cell r="J4539" t="str">
            <v>Non-Federal Rangeland ANTHROPOGENIC</v>
          </cell>
          <cell r="L4539" t="str">
            <v>2005</v>
          </cell>
          <cell r="M4539">
            <v>39182</v>
          </cell>
          <cell r="N4539">
            <v>40982</v>
          </cell>
        </row>
        <row r="4540">
          <cell r="A4540" t="str">
            <v>28100200F0</v>
          </cell>
          <cell r="B4540" t="str">
            <v>Nonpoint</v>
          </cell>
          <cell r="C4540" t="str">
            <v>Prescribed Rangeland Burning /Flaming</v>
          </cell>
          <cell r="D4540" t="str">
            <v>Fires - Prescribed Fires</v>
          </cell>
          <cell r="G4540" t="str">
            <v>Miscellaneous Area Sources</v>
          </cell>
          <cell r="H4540" t="str">
            <v>Other Combustion</v>
          </cell>
          <cell r="I4540" t="str">
            <v>Prescribed Rangeland Burning</v>
          </cell>
          <cell r="J4540" t="str">
            <v>Flaming</v>
          </cell>
          <cell r="L4540" t="str">
            <v>2005</v>
          </cell>
          <cell r="M4540">
            <v>39182</v>
          </cell>
          <cell r="N4540">
            <v>40982</v>
          </cell>
        </row>
        <row r="4541">
          <cell r="A4541" t="str">
            <v>2810025000</v>
          </cell>
          <cell r="B4541" t="str">
            <v>Nonpoint</v>
          </cell>
          <cell r="C4541" t="str">
            <v>Charcoal Grilling - Residential /Total</v>
          </cell>
          <cell r="D4541" t="str">
            <v>Miscellaneous Non-Industrial NEC</v>
          </cell>
          <cell r="G4541" t="str">
            <v>Miscellaneous Area Sources</v>
          </cell>
          <cell r="H4541" t="str">
            <v>Other Combustion</v>
          </cell>
          <cell r="I4541" t="str">
            <v>Charcoal Grilling - Residential (see 23-02-002-xxx for Commercial)</v>
          </cell>
          <cell r="J4541" t="str">
            <v>Total</v>
          </cell>
          <cell r="N4541">
            <v>40982</v>
          </cell>
        </row>
        <row r="4542">
          <cell r="A4542" t="str">
            <v>2810030000</v>
          </cell>
          <cell r="B4542" t="str">
            <v>Nonpoint</v>
          </cell>
          <cell r="C4542" t="str">
            <v>Structure Fires /Unspecified</v>
          </cell>
          <cell r="D4542" t="str">
            <v>Miscellaneous Non-Industrial NEC</v>
          </cell>
          <cell r="G4542" t="str">
            <v>Miscellaneous Area Sources</v>
          </cell>
          <cell r="H4542" t="str">
            <v>Other Combustion</v>
          </cell>
          <cell r="I4542" t="str">
            <v>Structure Fires</v>
          </cell>
          <cell r="J4542" t="str">
            <v>Unspecified</v>
          </cell>
          <cell r="N4542">
            <v>40982</v>
          </cell>
        </row>
        <row r="4543">
          <cell r="A4543" t="str">
            <v>2810035000</v>
          </cell>
          <cell r="B4543" t="str">
            <v>Nonpoint</v>
          </cell>
          <cell r="C4543" t="str">
            <v>Firefighting Training /Total</v>
          </cell>
          <cell r="D4543" t="str">
            <v>Miscellaneous Non-Industrial NEC</v>
          </cell>
          <cell r="G4543" t="str">
            <v>Miscellaneous Area Sources</v>
          </cell>
          <cell r="H4543" t="str">
            <v>Other Combustion</v>
          </cell>
          <cell r="I4543" t="str">
            <v>Firefighting Training</v>
          </cell>
          <cell r="J4543" t="str">
            <v>Total</v>
          </cell>
          <cell r="N4543">
            <v>40982</v>
          </cell>
        </row>
        <row r="4544">
          <cell r="A4544" t="str">
            <v>2810040000</v>
          </cell>
          <cell r="B4544" t="str">
            <v>Nonpoint</v>
          </cell>
          <cell r="C4544" t="str">
            <v>Aircraft/Rocket Engine Firing &amp; Testing /Total</v>
          </cell>
          <cell r="D4544" t="str">
            <v>Miscellaneous Non-Industrial NEC</v>
          </cell>
          <cell r="G4544" t="str">
            <v>Miscellaneous Area Sources</v>
          </cell>
          <cell r="H4544" t="str">
            <v>Other Combustion</v>
          </cell>
          <cell r="I4544" t="str">
            <v>Aircraft/Rocket Engine Firing and Testing</v>
          </cell>
          <cell r="J4544" t="str">
            <v>Total</v>
          </cell>
          <cell r="N4544">
            <v>40982</v>
          </cell>
        </row>
        <row r="4545">
          <cell r="A4545" t="str">
            <v>2810050000</v>
          </cell>
          <cell r="B4545" t="str">
            <v>Nonpoint</v>
          </cell>
          <cell r="C4545" t="str">
            <v>Motor Vehicle Fires /Unspecified</v>
          </cell>
          <cell r="D4545" t="str">
            <v>Miscellaneous Non-Industrial NEC</v>
          </cell>
          <cell r="G4545" t="str">
            <v>Miscellaneous Area Sources</v>
          </cell>
          <cell r="H4545" t="str">
            <v>Other Combustion</v>
          </cell>
          <cell r="I4545" t="str">
            <v>Motor Vehicle Fires</v>
          </cell>
          <cell r="J4545" t="str">
            <v>Unspecified</v>
          </cell>
          <cell r="N4545">
            <v>40982</v>
          </cell>
        </row>
        <row r="4546">
          <cell r="A4546" t="str">
            <v>2810060000</v>
          </cell>
          <cell r="B4546" t="str">
            <v>Nonpoint</v>
          </cell>
          <cell r="C4546" t="str">
            <v>Cremation /Humans and animals</v>
          </cell>
          <cell r="D4546" t="str">
            <v>Miscellaneous Non-Industrial NEC</v>
          </cell>
          <cell r="G4546" t="str">
            <v>Miscellaneous Area Sources</v>
          </cell>
          <cell r="H4546" t="str">
            <v>Other Combustion</v>
          </cell>
          <cell r="I4546" t="str">
            <v>Cremation</v>
          </cell>
          <cell r="J4546" t="str">
            <v>Humans and animals</v>
          </cell>
          <cell r="L4546" t="str">
            <v>2005</v>
          </cell>
          <cell r="N4546">
            <v>40982</v>
          </cell>
        </row>
        <row r="4547">
          <cell r="A4547" t="str">
            <v>2810060100</v>
          </cell>
          <cell r="B4547" t="str">
            <v>Nonpoint</v>
          </cell>
          <cell r="C4547" t="str">
            <v>Cremation /Humans</v>
          </cell>
          <cell r="D4547" t="str">
            <v>Miscellaneous Non-Industrial NEC</v>
          </cell>
          <cell r="G4547" t="str">
            <v>Miscellaneous Area Sources</v>
          </cell>
          <cell r="H4547" t="str">
            <v>Other Combustion</v>
          </cell>
          <cell r="I4547" t="str">
            <v>Cremation</v>
          </cell>
          <cell r="J4547" t="str">
            <v>Humans</v>
          </cell>
          <cell r="N4547">
            <v>40982</v>
          </cell>
        </row>
        <row r="4548">
          <cell r="A4548" t="str">
            <v>2810060200</v>
          </cell>
          <cell r="B4548" t="str">
            <v>Nonpoint</v>
          </cell>
          <cell r="C4548" t="str">
            <v>Cremation /Animals</v>
          </cell>
          <cell r="D4548" t="str">
            <v>Miscellaneous Non-Industrial NEC</v>
          </cell>
          <cell r="G4548" t="str">
            <v>Miscellaneous Area Sources</v>
          </cell>
          <cell r="H4548" t="str">
            <v>Other Combustion</v>
          </cell>
          <cell r="I4548" t="str">
            <v>Cremation</v>
          </cell>
          <cell r="J4548" t="str">
            <v>Animals</v>
          </cell>
          <cell r="N4548">
            <v>40982</v>
          </cell>
        </row>
        <row r="4549">
          <cell r="A4549" t="str">
            <v>2810090000</v>
          </cell>
          <cell r="B4549" t="str">
            <v>Nonpoint</v>
          </cell>
          <cell r="C4549" t="str">
            <v>Open Fire /Not categorized</v>
          </cell>
          <cell r="D4549" t="str">
            <v>Miscellaneous Non-Industrial NEC</v>
          </cell>
          <cell r="G4549" t="str">
            <v>Miscellaneous Area Sources</v>
          </cell>
          <cell r="H4549" t="str">
            <v>Other Combustion</v>
          </cell>
          <cell r="I4549" t="str">
            <v>Open Fire</v>
          </cell>
          <cell r="J4549" t="str">
            <v>Not categorized</v>
          </cell>
          <cell r="K4549" t="str">
            <v>2811090000</v>
          </cell>
          <cell r="L4549" t="str">
            <v>2008</v>
          </cell>
          <cell r="M4549">
            <v>39656</v>
          </cell>
          <cell r="N4549">
            <v>40996</v>
          </cell>
        </row>
        <row r="4550">
          <cell r="A4550" t="str">
            <v>2811005000</v>
          </cell>
          <cell r="B4550" t="str">
            <v>Event</v>
          </cell>
          <cell r="C4550" t="str">
            <v>Managed Burning, Slash (Logging Debris) - Unspecified Burn Method (use 2610000500 for non-logging debris)</v>
          </cell>
          <cell r="D4550" t="str">
            <v>Waste Disposal</v>
          </cell>
          <cell r="G4550" t="str">
            <v>Miscellaneous Area Sources</v>
          </cell>
          <cell r="H4550" t="str">
            <v>Other Combustion - as Event</v>
          </cell>
          <cell r="I4550" t="str">
            <v>Managed Burning, Slash (Logging Debris)</v>
          </cell>
          <cell r="J4550" t="str">
            <v>Unspecified Burn Method (use 2610000500 for non-logging debris)</v>
          </cell>
          <cell r="K4550" t="str">
            <v>2810005000</v>
          </cell>
          <cell r="L4550" t="str">
            <v>2008</v>
          </cell>
          <cell r="M4550">
            <v>39917</v>
          </cell>
          <cell r="N4550">
            <v>40996</v>
          </cell>
        </row>
        <row r="4551">
          <cell r="A4551" t="str">
            <v>2811005001</v>
          </cell>
          <cell r="B4551" t="str">
            <v>Event</v>
          </cell>
          <cell r="C4551" t="str">
            <v>Managed Burning, Slash (Logging Debris) - Pile Burning</v>
          </cell>
          <cell r="D4551" t="str">
            <v>Waste Disposal</v>
          </cell>
          <cell r="G4551" t="str">
            <v>Miscellaneous Area Sources</v>
          </cell>
          <cell r="H4551" t="str">
            <v>Other Combustion - as Event</v>
          </cell>
          <cell r="I4551" t="str">
            <v>Managed Burning, Slash (Logging Debris)</v>
          </cell>
          <cell r="J4551" t="str">
            <v>Pile Burning</v>
          </cell>
          <cell r="K4551" t="str">
            <v>2810005001</v>
          </cell>
          <cell r="L4551" t="str">
            <v>2008</v>
          </cell>
          <cell r="M4551">
            <v>39917</v>
          </cell>
          <cell r="N4551">
            <v>40996</v>
          </cell>
        </row>
        <row r="4552">
          <cell r="A4552" t="str">
            <v>2811005002</v>
          </cell>
          <cell r="B4552" t="str">
            <v>Event</v>
          </cell>
          <cell r="C4552" t="str">
            <v>Managed Burning, Slash (Logging Debris) - Broadcast Burning</v>
          </cell>
          <cell r="D4552" t="str">
            <v>Waste Disposal</v>
          </cell>
          <cell r="G4552" t="str">
            <v>Miscellaneous Area Sources</v>
          </cell>
          <cell r="H4552" t="str">
            <v>Other Combustion - as Event</v>
          </cell>
          <cell r="I4552" t="str">
            <v>Managed Burning, Slash (Logging Debris)</v>
          </cell>
          <cell r="J4552" t="str">
            <v>Broadcast Burning</v>
          </cell>
          <cell r="K4552" t="str">
            <v>2810005002</v>
          </cell>
          <cell r="L4552" t="str">
            <v>2008</v>
          </cell>
          <cell r="M4552">
            <v>39917</v>
          </cell>
          <cell r="N4552">
            <v>40996</v>
          </cell>
        </row>
        <row r="4553">
          <cell r="A4553" t="str">
            <v>2811015000</v>
          </cell>
          <cell r="B4553" t="str">
            <v>Event</v>
          </cell>
          <cell r="C4553" t="str">
            <v>Prescribed Forest Burning - Unspecified</v>
          </cell>
          <cell r="D4553" t="str">
            <v>Fires - Prescribed Fires</v>
          </cell>
          <cell r="G4553" t="str">
            <v>Miscellaneous Area Sources</v>
          </cell>
          <cell r="H4553" t="str">
            <v>Other Combustion - as Event</v>
          </cell>
          <cell r="I4553" t="str">
            <v>Prescribed Forest Burning</v>
          </cell>
          <cell r="J4553" t="str">
            <v>Unspecified Burn Method</v>
          </cell>
          <cell r="M4553">
            <v>39917</v>
          </cell>
          <cell r="N4553">
            <v>40982</v>
          </cell>
        </row>
        <row r="4554">
          <cell r="A4554" t="str">
            <v>2811020000</v>
          </cell>
          <cell r="B4554" t="str">
            <v>Event</v>
          </cell>
          <cell r="C4554" t="str">
            <v>Prescribed Rangeland Burning - Unspecified</v>
          </cell>
          <cell r="D4554" t="str">
            <v>Fires - Prescribed Fires</v>
          </cell>
          <cell r="G4554" t="str">
            <v>Miscellaneous Area Sources</v>
          </cell>
          <cell r="H4554" t="str">
            <v>Other Combustion - as Event</v>
          </cell>
          <cell r="I4554" t="str">
            <v>Prescribed Rangeland Burning</v>
          </cell>
          <cell r="J4554" t="str">
            <v>Unspecified Burn Method</v>
          </cell>
          <cell r="M4554">
            <v>39917</v>
          </cell>
          <cell r="N4554">
            <v>40982</v>
          </cell>
        </row>
        <row r="4555">
          <cell r="A4555" t="str">
            <v>2811090000</v>
          </cell>
          <cell r="B4555" t="str">
            <v>Event</v>
          </cell>
          <cell r="C4555" t="str">
            <v>Open Fire - Not categorized</v>
          </cell>
          <cell r="D4555" t="str">
            <v>Miscellaneous Non-Industrial NEC</v>
          </cell>
          <cell r="G4555" t="str">
            <v>Miscellaneous Area Sources</v>
          </cell>
          <cell r="H4555" t="str">
            <v>Other Combustion - as Event</v>
          </cell>
          <cell r="I4555" t="str">
            <v>Open Fire</v>
          </cell>
          <cell r="J4555" t="str">
            <v>Not Classified</v>
          </cell>
          <cell r="M4555">
            <v>39917</v>
          </cell>
          <cell r="N4555">
            <v>40982</v>
          </cell>
        </row>
        <row r="4556">
          <cell r="A4556" t="str">
            <v>2811500000</v>
          </cell>
          <cell r="B4556" t="str">
            <v>Event</v>
          </cell>
          <cell r="D4556" t="str">
            <v>Fires - Agricultural Field Burning</v>
          </cell>
          <cell r="G4556" t="str">
            <v>Miscellaneous Area Sources</v>
          </cell>
          <cell r="H4556" t="str">
            <v>Agricultural Field Burning - whole field set on fire</v>
          </cell>
          <cell r="I4556" t="str">
            <v>Agriculture Production - Crops - as Event</v>
          </cell>
          <cell r="J4556" t="str">
            <v>Unspecified crop type and Burn Method</v>
          </cell>
          <cell r="K4556" t="str">
            <v>2801500000</v>
          </cell>
          <cell r="L4556" t="str">
            <v>2008</v>
          </cell>
          <cell r="M4556">
            <v>40283</v>
          </cell>
          <cell r="N4556">
            <v>40996</v>
          </cell>
        </row>
        <row r="4557">
          <cell r="A4557" t="str">
            <v>2811500100</v>
          </cell>
          <cell r="B4557" t="str">
            <v>Event</v>
          </cell>
          <cell r="D4557" t="str">
            <v>Fires - Agricultural Field Burning</v>
          </cell>
          <cell r="G4557" t="str">
            <v>Miscellaneous Area Sources</v>
          </cell>
          <cell r="H4557" t="str">
            <v>Agriculture Production - Crops - as Event</v>
          </cell>
          <cell r="I4557" t="str">
            <v>Agricultural Field Burning - whole field set on fire</v>
          </cell>
          <cell r="J4557" t="str">
            <v>Field Crops Unspecified</v>
          </cell>
          <cell r="K4557" t="str">
            <v>2801500100</v>
          </cell>
          <cell r="L4557" t="str">
            <v>2008</v>
          </cell>
          <cell r="M4557">
            <v>40283</v>
          </cell>
          <cell r="N4557">
            <v>40996</v>
          </cell>
        </row>
        <row r="4558">
          <cell r="A4558" t="str">
            <v>2811500111</v>
          </cell>
          <cell r="B4558" t="str">
            <v>Event</v>
          </cell>
          <cell r="D4558" t="str">
            <v>Fires - Agricultural Field Burning</v>
          </cell>
          <cell r="G4558" t="str">
            <v>Miscellaneous Area Sources</v>
          </cell>
          <cell r="H4558" t="str">
            <v>Agriculture Production - Crops - as Event</v>
          </cell>
          <cell r="I4558" t="str">
            <v>Agricultural Field Burning - whole field set on fire</v>
          </cell>
          <cell r="J4558" t="str">
            <v>Field Crop is Alfalfa : Headfire Burning</v>
          </cell>
          <cell r="K4558" t="str">
            <v>2801500111</v>
          </cell>
          <cell r="L4558" t="str">
            <v>2008</v>
          </cell>
          <cell r="M4558">
            <v>40283</v>
          </cell>
          <cell r="N4558">
            <v>40996</v>
          </cell>
        </row>
        <row r="4559">
          <cell r="A4559" t="str">
            <v>2811500112</v>
          </cell>
          <cell r="B4559" t="str">
            <v>Event</v>
          </cell>
          <cell r="D4559" t="str">
            <v>Fires - Agricultural Field Burning</v>
          </cell>
          <cell r="G4559" t="str">
            <v>Miscellaneous Area Sources</v>
          </cell>
          <cell r="H4559" t="str">
            <v>Agriculture Production - Crops - as Event</v>
          </cell>
          <cell r="I4559" t="str">
            <v>Agricultural Field Burning - whole field set on fire</v>
          </cell>
          <cell r="J4559" t="str">
            <v>Field Crop is Alfalfa: Backfire Burning</v>
          </cell>
          <cell r="K4559" t="str">
            <v>2801500112</v>
          </cell>
          <cell r="L4559" t="str">
            <v>2008</v>
          </cell>
          <cell r="M4559">
            <v>40283</v>
          </cell>
          <cell r="N4559">
            <v>40996</v>
          </cell>
        </row>
        <row r="4560">
          <cell r="A4560" t="str">
            <v>2811500120</v>
          </cell>
          <cell r="B4560" t="str">
            <v>Event</v>
          </cell>
          <cell r="D4560" t="str">
            <v>Fires - Agricultural Field Burning</v>
          </cell>
          <cell r="G4560" t="str">
            <v>Miscellaneous Area Sources</v>
          </cell>
          <cell r="H4560" t="str">
            <v>Agriculture Production - Crops - as Event</v>
          </cell>
          <cell r="I4560" t="str">
            <v>Agricultural Field Burning - whole field set on fire</v>
          </cell>
          <cell r="J4560" t="str">
            <v>Field Crop is Asparagus: Burning Techniques Not Significant</v>
          </cell>
          <cell r="K4560" t="str">
            <v>2801500120</v>
          </cell>
          <cell r="L4560" t="str">
            <v>2008</v>
          </cell>
          <cell r="M4560">
            <v>40283</v>
          </cell>
          <cell r="N4560">
            <v>40996</v>
          </cell>
        </row>
        <row r="4561">
          <cell r="A4561" t="str">
            <v>2811500130</v>
          </cell>
          <cell r="B4561" t="str">
            <v>Event</v>
          </cell>
          <cell r="D4561" t="str">
            <v>Fires - Agricultural Field Burning</v>
          </cell>
          <cell r="G4561" t="str">
            <v>Miscellaneous Area Sources</v>
          </cell>
          <cell r="H4561" t="str">
            <v>Agriculture Production - Crops - as Event</v>
          </cell>
          <cell r="I4561" t="str">
            <v>Agricultural Field Burning - whole field set on fire</v>
          </cell>
          <cell r="J4561" t="str">
            <v>Field Crop is Barley: Burning Techniques Not Significant</v>
          </cell>
          <cell r="K4561" t="str">
            <v>2801500130</v>
          </cell>
          <cell r="L4561" t="str">
            <v>2008</v>
          </cell>
          <cell r="M4561">
            <v>40283</v>
          </cell>
          <cell r="N4561">
            <v>40996</v>
          </cell>
        </row>
        <row r="4562">
          <cell r="A4562" t="str">
            <v>2811500141</v>
          </cell>
          <cell r="B4562" t="str">
            <v>Event</v>
          </cell>
          <cell r="D4562" t="str">
            <v>Fires - Agricultural Field Burning</v>
          </cell>
          <cell r="G4562" t="str">
            <v>Miscellaneous Area Sources</v>
          </cell>
          <cell r="H4562" t="str">
            <v>Agriculture Production - Crops - as Event</v>
          </cell>
          <cell r="I4562" t="str">
            <v>Agricultural Field Burning - whole field set on fire</v>
          </cell>
          <cell r="J4562" t="str">
            <v>Field Crop is Bean (red): Headfire Burning</v>
          </cell>
          <cell r="K4562" t="str">
            <v>2801500141</v>
          </cell>
          <cell r="L4562" t="str">
            <v>2008</v>
          </cell>
          <cell r="M4562">
            <v>40283</v>
          </cell>
          <cell r="N4562">
            <v>40996</v>
          </cell>
        </row>
        <row r="4563">
          <cell r="A4563" t="str">
            <v>2811500142</v>
          </cell>
          <cell r="B4563" t="str">
            <v>Event</v>
          </cell>
          <cell r="D4563" t="str">
            <v>Fires - Agricultural Field Burning</v>
          </cell>
          <cell r="G4563" t="str">
            <v>Miscellaneous Area Sources</v>
          </cell>
          <cell r="H4563" t="str">
            <v>Agriculture Production - Crops - as Event</v>
          </cell>
          <cell r="I4563" t="str">
            <v>Agricultural Field Burning - whole field set on fire</v>
          </cell>
          <cell r="J4563" t="str">
            <v>Field Crop is Bean (red): Backfire Burning</v>
          </cell>
          <cell r="K4563" t="str">
            <v>2801500142</v>
          </cell>
          <cell r="L4563" t="str">
            <v>2008</v>
          </cell>
          <cell r="M4563">
            <v>40283</v>
          </cell>
          <cell r="N4563">
            <v>40996</v>
          </cell>
        </row>
        <row r="4564">
          <cell r="A4564" t="str">
            <v>2811500150</v>
          </cell>
          <cell r="B4564" t="str">
            <v>Event</v>
          </cell>
          <cell r="D4564" t="str">
            <v>Fires - Agricultural Field Burning</v>
          </cell>
          <cell r="G4564" t="str">
            <v>Miscellaneous Area Sources</v>
          </cell>
          <cell r="H4564" t="str">
            <v>Agriculture Production - Crops - as Event</v>
          </cell>
          <cell r="I4564" t="str">
            <v>Agricultural Field Burning - whole field set on fire</v>
          </cell>
          <cell r="J4564" t="str">
            <v>Field Crop is Corn: Burning Techniques Not Important</v>
          </cell>
          <cell r="K4564" t="str">
            <v>2801500150</v>
          </cell>
          <cell r="L4564" t="str">
            <v>2008</v>
          </cell>
          <cell r="M4564">
            <v>40283</v>
          </cell>
          <cell r="N4564">
            <v>40996</v>
          </cell>
        </row>
        <row r="4565">
          <cell r="A4565" t="str">
            <v>2811500160</v>
          </cell>
          <cell r="B4565" t="str">
            <v>Event</v>
          </cell>
          <cell r="D4565" t="str">
            <v>Fires - Agricultural Field Burning</v>
          </cell>
          <cell r="G4565" t="str">
            <v>Miscellaneous Area Sources</v>
          </cell>
          <cell r="H4565" t="str">
            <v>Agriculture Production - Crops - as Event</v>
          </cell>
          <cell r="I4565" t="str">
            <v>Agricultural Field Burning - whole field set on fire</v>
          </cell>
          <cell r="J4565" t="str">
            <v>Field Crop is Cotton: Burning Techniques Not Important</v>
          </cell>
          <cell r="K4565" t="str">
            <v>2801500160</v>
          </cell>
          <cell r="L4565" t="str">
            <v>2008</v>
          </cell>
          <cell r="M4565">
            <v>40283</v>
          </cell>
          <cell r="N4565">
            <v>40996</v>
          </cell>
        </row>
        <row r="4566">
          <cell r="A4566" t="str">
            <v>2811500170</v>
          </cell>
          <cell r="B4566" t="str">
            <v>Event</v>
          </cell>
          <cell r="D4566" t="str">
            <v>Fires - Agricultural Field Burning</v>
          </cell>
          <cell r="G4566" t="str">
            <v>Miscellaneous Area Sources</v>
          </cell>
          <cell r="H4566" t="str">
            <v>Agriculture Production - Crops - as Event</v>
          </cell>
          <cell r="I4566" t="str">
            <v>Agricultural Field Burning - whole field set on fire</v>
          </cell>
          <cell r="J4566" t="str">
            <v>Field Crop is Grasses: Burning Techniques Not Important</v>
          </cell>
          <cell r="K4566" t="str">
            <v>2801500170</v>
          </cell>
          <cell r="L4566" t="str">
            <v>2008</v>
          </cell>
          <cell r="M4566">
            <v>40283</v>
          </cell>
          <cell r="N4566">
            <v>40996</v>
          </cell>
        </row>
        <row r="4567">
          <cell r="A4567" t="str">
            <v>2811500181</v>
          </cell>
          <cell r="B4567" t="str">
            <v>Event</v>
          </cell>
          <cell r="D4567" t="str">
            <v>Fires - Agricultural Field Burning</v>
          </cell>
          <cell r="G4567" t="str">
            <v>Miscellaneous Area Sources</v>
          </cell>
          <cell r="H4567" t="str">
            <v>Agriculture Production - Crops - as Event</v>
          </cell>
          <cell r="I4567" t="str">
            <v>Agricultural Field Burning - whole field set on fire</v>
          </cell>
          <cell r="J4567" t="str">
            <v>Field Crop is Hay (wild): Headfire Burning</v>
          </cell>
          <cell r="K4567" t="str">
            <v>2801500181</v>
          </cell>
          <cell r="L4567" t="str">
            <v>2008</v>
          </cell>
          <cell r="M4567">
            <v>40283</v>
          </cell>
          <cell r="N4567">
            <v>40996</v>
          </cell>
        </row>
        <row r="4568">
          <cell r="A4568" t="str">
            <v>2811500182</v>
          </cell>
          <cell r="B4568" t="str">
            <v>Event</v>
          </cell>
          <cell r="D4568" t="str">
            <v>Fires - Agricultural Field Burning</v>
          </cell>
          <cell r="G4568" t="str">
            <v>Miscellaneous Area Sources</v>
          </cell>
          <cell r="H4568" t="str">
            <v>Agriculture Production - Crops - as Event</v>
          </cell>
          <cell r="I4568" t="str">
            <v>Agricultural Field Burning - whole field set on fire</v>
          </cell>
          <cell r="J4568" t="str">
            <v>Field Crop is Hay (wild): Backfire Burning</v>
          </cell>
          <cell r="K4568" t="str">
            <v>2801500182</v>
          </cell>
          <cell r="L4568" t="str">
            <v>2008</v>
          </cell>
          <cell r="M4568">
            <v>40283</v>
          </cell>
          <cell r="N4568">
            <v>40996</v>
          </cell>
        </row>
        <row r="4569">
          <cell r="A4569" t="str">
            <v>2811500191</v>
          </cell>
          <cell r="B4569" t="str">
            <v>Event</v>
          </cell>
          <cell r="D4569" t="str">
            <v>Fires - Agricultural Field Burning</v>
          </cell>
          <cell r="G4569" t="str">
            <v>Miscellaneous Area Sources</v>
          </cell>
          <cell r="H4569" t="str">
            <v>Agriculture Production - Crops - as Event</v>
          </cell>
          <cell r="I4569" t="str">
            <v>Agricultural Field Burning - whole field set on fire</v>
          </cell>
          <cell r="J4569" t="str">
            <v>Field Crop is Oats: Headfire Burning</v>
          </cell>
          <cell r="K4569" t="str">
            <v>2801500191</v>
          </cell>
          <cell r="L4569" t="str">
            <v>2008</v>
          </cell>
          <cell r="M4569">
            <v>40283</v>
          </cell>
          <cell r="N4569">
            <v>40996</v>
          </cell>
        </row>
        <row r="4570">
          <cell r="A4570" t="str">
            <v>2811500192</v>
          </cell>
          <cell r="B4570" t="str">
            <v>Event</v>
          </cell>
          <cell r="D4570" t="str">
            <v>Fires - Agricultural Field Burning</v>
          </cell>
          <cell r="G4570" t="str">
            <v>Miscellaneous Area Sources</v>
          </cell>
          <cell r="H4570" t="str">
            <v>Agriculture Production - Crops - as Event</v>
          </cell>
          <cell r="I4570" t="str">
            <v>Agricultural Field Burning - whole field set on fire</v>
          </cell>
          <cell r="J4570" t="str">
            <v>Field Crop is Oats: Backfire Burning</v>
          </cell>
          <cell r="K4570" t="str">
            <v>2801500192</v>
          </cell>
          <cell r="L4570" t="str">
            <v>2008</v>
          </cell>
          <cell r="M4570">
            <v>40283</v>
          </cell>
          <cell r="N4570">
            <v>40996</v>
          </cell>
        </row>
        <row r="4571">
          <cell r="A4571" t="str">
            <v>2811500201</v>
          </cell>
          <cell r="B4571" t="str">
            <v>Event</v>
          </cell>
          <cell r="D4571" t="str">
            <v>Fires - Agricultural Field Burning</v>
          </cell>
          <cell r="G4571" t="str">
            <v>Miscellaneous Area Sources</v>
          </cell>
          <cell r="H4571" t="str">
            <v>Agriculture Production - Crops - as Event</v>
          </cell>
          <cell r="I4571" t="str">
            <v>Agricultural Field Burning - whole field set on fire</v>
          </cell>
          <cell r="J4571" t="str">
            <v>Field Crop is Pea: Headfire Burning</v>
          </cell>
          <cell r="K4571" t="str">
            <v>2801500201</v>
          </cell>
          <cell r="L4571" t="str">
            <v>2008</v>
          </cell>
          <cell r="M4571">
            <v>40283</v>
          </cell>
          <cell r="N4571">
            <v>40996</v>
          </cell>
        </row>
        <row r="4572">
          <cell r="A4572" t="str">
            <v>2811500202</v>
          </cell>
          <cell r="B4572" t="str">
            <v>Event</v>
          </cell>
          <cell r="D4572" t="str">
            <v>Fires - Agricultural Field Burning</v>
          </cell>
          <cell r="G4572" t="str">
            <v>Miscellaneous Area Sources</v>
          </cell>
          <cell r="H4572" t="str">
            <v>Agriculture Production - Crops - as Event</v>
          </cell>
          <cell r="I4572" t="str">
            <v>Agricultural Field Burning - whole field set on fire</v>
          </cell>
          <cell r="J4572" t="str">
            <v>Field Crop is Pea: Backfire Burning</v>
          </cell>
          <cell r="K4572" t="str">
            <v>2801500202</v>
          </cell>
          <cell r="L4572" t="str">
            <v>2008</v>
          </cell>
          <cell r="M4572">
            <v>40283</v>
          </cell>
          <cell r="N4572">
            <v>40996</v>
          </cell>
        </row>
        <row r="4573">
          <cell r="A4573" t="str">
            <v>2811500210</v>
          </cell>
          <cell r="B4573" t="str">
            <v>Event</v>
          </cell>
          <cell r="D4573" t="str">
            <v>Fires - Agricultural Field Burning</v>
          </cell>
          <cell r="G4573" t="str">
            <v>Miscellaneous Area Sources</v>
          </cell>
          <cell r="H4573" t="str">
            <v>Agriculture Production - Crops - as Event</v>
          </cell>
          <cell r="I4573" t="str">
            <v>Agricultural Field Burning - whole field set on fire</v>
          </cell>
          <cell r="J4573" t="str">
            <v>Field Crop is Pineapple: Burning Techniques Not Significant</v>
          </cell>
          <cell r="K4573" t="str">
            <v>2801500210</v>
          </cell>
          <cell r="L4573" t="str">
            <v>2008</v>
          </cell>
          <cell r="M4573">
            <v>40283</v>
          </cell>
          <cell r="N4573">
            <v>40996</v>
          </cell>
        </row>
        <row r="4574">
          <cell r="A4574" t="str">
            <v>2811500220</v>
          </cell>
          <cell r="B4574" t="str">
            <v>Event</v>
          </cell>
          <cell r="D4574" t="str">
            <v>Fires - Agricultural Field Burning</v>
          </cell>
          <cell r="G4574" t="str">
            <v>Miscellaneous Area Sources</v>
          </cell>
          <cell r="H4574" t="str">
            <v>Agriculture Production - Crops - as Event</v>
          </cell>
          <cell r="I4574" t="str">
            <v>Agricultural Field Burning - whole field set on fire</v>
          </cell>
          <cell r="J4574" t="str">
            <v>Field Crop is Rice: Burning Techniques Not Significant</v>
          </cell>
          <cell r="K4574" t="str">
            <v>2801500220</v>
          </cell>
          <cell r="L4574" t="str">
            <v>2008</v>
          </cell>
          <cell r="M4574">
            <v>40283</v>
          </cell>
          <cell r="N4574">
            <v>40996</v>
          </cell>
        </row>
        <row r="4575">
          <cell r="A4575" t="str">
            <v>2811500230</v>
          </cell>
          <cell r="B4575" t="str">
            <v>Event</v>
          </cell>
          <cell r="D4575" t="str">
            <v>Fires - Agricultural Field Burning</v>
          </cell>
          <cell r="G4575" t="str">
            <v>Miscellaneous Area Sources</v>
          </cell>
          <cell r="H4575" t="str">
            <v>Agriculture Production - Crops - as Event</v>
          </cell>
          <cell r="I4575" t="str">
            <v>Agricultural Field Burning - whole field set on fire</v>
          </cell>
          <cell r="J4575" t="str">
            <v>Field Crop is Safflower: Burning Techniques Not Significant</v>
          </cell>
          <cell r="K4575" t="str">
            <v>2801500230</v>
          </cell>
          <cell r="L4575" t="str">
            <v>2008</v>
          </cell>
          <cell r="M4575">
            <v>40283</v>
          </cell>
          <cell r="N4575">
            <v>40996</v>
          </cell>
        </row>
        <row r="4576">
          <cell r="A4576" t="str">
            <v>2811500240</v>
          </cell>
          <cell r="B4576" t="str">
            <v>Event</v>
          </cell>
          <cell r="D4576" t="str">
            <v>Fires - Agricultural Field Burning</v>
          </cell>
          <cell r="G4576" t="str">
            <v>Miscellaneous Area Sources</v>
          </cell>
          <cell r="H4576" t="str">
            <v>Agriculture Production - Crops - as Event</v>
          </cell>
          <cell r="I4576" t="str">
            <v>Agricultural Field Burning - whole field set on fire</v>
          </cell>
          <cell r="J4576" t="str">
            <v>Field Crop is Sorghum: Burning Techniques Not Significant</v>
          </cell>
          <cell r="K4576" t="str">
            <v>2801500240</v>
          </cell>
          <cell r="L4576" t="str">
            <v>2008</v>
          </cell>
          <cell r="M4576">
            <v>40283</v>
          </cell>
          <cell r="N4576">
            <v>40996</v>
          </cell>
        </row>
        <row r="4577">
          <cell r="A4577" t="str">
            <v>2811500250</v>
          </cell>
          <cell r="B4577" t="str">
            <v>Event</v>
          </cell>
          <cell r="D4577" t="str">
            <v>Fires - Agricultural Field Burning</v>
          </cell>
          <cell r="G4577" t="str">
            <v>Miscellaneous Area Sources</v>
          </cell>
          <cell r="H4577" t="str">
            <v>Agriculture Production - Crops - as Event</v>
          </cell>
          <cell r="I4577" t="str">
            <v>Agricultural Field Burning - whole field set on fire</v>
          </cell>
          <cell r="J4577" t="str">
            <v>Field Crop is Sugar Cane: Burning Techniques Not Significant</v>
          </cell>
          <cell r="K4577" t="str">
            <v>2801500250</v>
          </cell>
          <cell r="L4577" t="str">
            <v>2008</v>
          </cell>
          <cell r="M4577">
            <v>40283</v>
          </cell>
          <cell r="N4577">
            <v>40996</v>
          </cell>
        </row>
        <row r="4578">
          <cell r="A4578" t="str">
            <v>2811500261</v>
          </cell>
          <cell r="B4578" t="str">
            <v>Event</v>
          </cell>
          <cell r="D4578" t="str">
            <v>Fires - Agricultural Field Burning</v>
          </cell>
          <cell r="G4578" t="str">
            <v>Miscellaneous Area Sources</v>
          </cell>
          <cell r="H4578" t="str">
            <v>Agriculture Production - Crops - as Event</v>
          </cell>
          <cell r="I4578" t="str">
            <v>Agricultural Field Burning - whole field set on fire</v>
          </cell>
          <cell r="J4578" t="str">
            <v>Field Crop is Wheat: Headfire Burning</v>
          </cell>
          <cell r="K4578" t="str">
            <v>2801500261</v>
          </cell>
          <cell r="L4578" t="str">
            <v>2008</v>
          </cell>
          <cell r="M4578">
            <v>40283</v>
          </cell>
          <cell r="N4578">
            <v>40996</v>
          </cell>
        </row>
        <row r="4579">
          <cell r="A4579" t="str">
            <v>2811500262</v>
          </cell>
          <cell r="B4579" t="str">
            <v>Event</v>
          </cell>
          <cell r="D4579" t="str">
            <v>Fires - Agricultural Field Burning</v>
          </cell>
          <cell r="G4579" t="str">
            <v>Miscellaneous Area Sources</v>
          </cell>
          <cell r="H4579" t="str">
            <v>Agriculture Production - Crops - as Event</v>
          </cell>
          <cell r="I4579" t="str">
            <v>Agricultural Field Burning - whole field set on fire</v>
          </cell>
          <cell r="J4579" t="str">
            <v>Field Crop is Wheat: Backfire Burning</v>
          </cell>
          <cell r="K4579" t="str">
            <v>2801500262</v>
          </cell>
          <cell r="L4579" t="str">
            <v>2008</v>
          </cell>
          <cell r="M4579">
            <v>40283</v>
          </cell>
          <cell r="N4579">
            <v>40996</v>
          </cell>
        </row>
        <row r="4580">
          <cell r="A4580" t="str">
            <v>2811500300</v>
          </cell>
          <cell r="B4580" t="str">
            <v>Event</v>
          </cell>
          <cell r="D4580" t="str">
            <v>Fires - Agricultural Field Burning</v>
          </cell>
          <cell r="G4580" t="str">
            <v>Miscellaneous Area Sources</v>
          </cell>
          <cell r="H4580" t="str">
            <v>Agriculture Production - Crops - as Event</v>
          </cell>
          <cell r="I4580" t="str">
            <v>Agricultural Field Burning - whole field set on fire</v>
          </cell>
          <cell r="J4580" t="str">
            <v>Orchard Crop Unspecified</v>
          </cell>
          <cell r="K4580" t="str">
            <v>2801500300</v>
          </cell>
          <cell r="L4580" t="str">
            <v>2008</v>
          </cell>
          <cell r="M4580">
            <v>40283</v>
          </cell>
          <cell r="N4580">
            <v>40996</v>
          </cell>
        </row>
        <row r="4581">
          <cell r="A4581" t="str">
            <v>2811500310</v>
          </cell>
          <cell r="B4581" t="str">
            <v>Event</v>
          </cell>
          <cell r="D4581" t="str">
            <v>Fires - Agricultural Field Burning</v>
          </cell>
          <cell r="G4581" t="str">
            <v>Miscellaneous Area Sources</v>
          </cell>
          <cell r="H4581" t="str">
            <v>Agriculture Production - Crops - as Event</v>
          </cell>
          <cell r="I4581" t="str">
            <v>Agricultural Field Burning - whole field set on fire</v>
          </cell>
          <cell r="J4581" t="str">
            <v>Orchard Crop is Almond</v>
          </cell>
          <cell r="K4581" t="str">
            <v>2801500310</v>
          </cell>
          <cell r="L4581" t="str">
            <v>2008</v>
          </cell>
          <cell r="M4581">
            <v>40283</v>
          </cell>
          <cell r="N4581">
            <v>40996</v>
          </cell>
        </row>
        <row r="4582">
          <cell r="A4582" t="str">
            <v>2811500320</v>
          </cell>
          <cell r="B4582" t="str">
            <v>Event</v>
          </cell>
          <cell r="D4582" t="str">
            <v>Fires - Agricultural Field Burning</v>
          </cell>
          <cell r="G4582" t="str">
            <v>Miscellaneous Area Sources</v>
          </cell>
          <cell r="H4582" t="str">
            <v>Agriculture Production - Crops - as Event</v>
          </cell>
          <cell r="I4582" t="str">
            <v>Agricultural Field Burning - whole field set on fire</v>
          </cell>
          <cell r="J4582" t="str">
            <v>Orchard Crop is Apple</v>
          </cell>
          <cell r="K4582" t="str">
            <v>2801500320</v>
          </cell>
          <cell r="L4582" t="str">
            <v>2008</v>
          </cell>
          <cell r="M4582">
            <v>40283</v>
          </cell>
          <cell r="N4582">
            <v>40996</v>
          </cell>
        </row>
        <row r="4583">
          <cell r="A4583" t="str">
            <v>2811500330</v>
          </cell>
          <cell r="B4583" t="str">
            <v>Event</v>
          </cell>
          <cell r="D4583" t="str">
            <v>Fires - Agricultural Field Burning</v>
          </cell>
          <cell r="G4583" t="str">
            <v>Miscellaneous Area Sources</v>
          </cell>
          <cell r="H4583" t="str">
            <v>Agriculture Production - Crops - as Event</v>
          </cell>
          <cell r="I4583" t="str">
            <v>Agricultural Field Burning - whole field set on fire</v>
          </cell>
          <cell r="J4583" t="str">
            <v>Orchard Crop is Apricot</v>
          </cell>
          <cell r="K4583" t="str">
            <v>2801500330</v>
          </cell>
          <cell r="L4583" t="str">
            <v>2008</v>
          </cell>
          <cell r="M4583">
            <v>40283</v>
          </cell>
          <cell r="N4583">
            <v>40996</v>
          </cell>
        </row>
        <row r="4584">
          <cell r="A4584" t="str">
            <v>2811500340</v>
          </cell>
          <cell r="B4584" t="str">
            <v>Event</v>
          </cell>
          <cell r="D4584" t="str">
            <v>Fires - Agricultural Field Burning</v>
          </cell>
          <cell r="G4584" t="str">
            <v>Miscellaneous Area Sources</v>
          </cell>
          <cell r="H4584" t="str">
            <v>Agriculture Production - Crops - as Event</v>
          </cell>
          <cell r="I4584" t="str">
            <v>Agricultural Field Burning - whole field set on fire</v>
          </cell>
          <cell r="J4584" t="str">
            <v>Orchard Crop is Avocado</v>
          </cell>
          <cell r="K4584" t="str">
            <v>2801500340</v>
          </cell>
          <cell r="L4584" t="str">
            <v>2008</v>
          </cell>
          <cell r="M4584">
            <v>40283</v>
          </cell>
          <cell r="N4584">
            <v>40996</v>
          </cell>
        </row>
        <row r="4585">
          <cell r="A4585" t="str">
            <v>2811500350</v>
          </cell>
          <cell r="B4585" t="str">
            <v>Event</v>
          </cell>
          <cell r="D4585" t="str">
            <v>Fires - Agricultural Field Burning</v>
          </cell>
          <cell r="G4585" t="str">
            <v>Miscellaneous Area Sources</v>
          </cell>
          <cell r="H4585" t="str">
            <v>Agriculture Production - Crops - as Event</v>
          </cell>
          <cell r="I4585" t="str">
            <v>Agricultural Field Burning - whole field set on fire</v>
          </cell>
          <cell r="J4585" t="str">
            <v>Orchard Crop is Cherry</v>
          </cell>
          <cell r="K4585" t="str">
            <v>2801500350</v>
          </cell>
          <cell r="L4585" t="str">
            <v>2008</v>
          </cell>
          <cell r="M4585">
            <v>40283</v>
          </cell>
          <cell r="N4585">
            <v>40996</v>
          </cell>
        </row>
        <row r="4586">
          <cell r="A4586" t="str">
            <v>2811500360</v>
          </cell>
          <cell r="B4586" t="str">
            <v>Event</v>
          </cell>
          <cell r="D4586" t="str">
            <v>Fires - Agricultural Field Burning</v>
          </cell>
          <cell r="G4586" t="str">
            <v>Miscellaneous Area Sources</v>
          </cell>
          <cell r="H4586" t="str">
            <v>Agriculture Production - Crops - as Event</v>
          </cell>
          <cell r="I4586" t="str">
            <v>Agricultural Field Burning - whole field set on fire</v>
          </cell>
          <cell r="J4586" t="str">
            <v>Orchard Crop is Citrus (orange, lemon)</v>
          </cell>
          <cell r="K4586" t="str">
            <v>2801500360</v>
          </cell>
          <cell r="L4586" t="str">
            <v>2008</v>
          </cell>
          <cell r="M4586">
            <v>40283</v>
          </cell>
          <cell r="N4586">
            <v>40996</v>
          </cell>
        </row>
        <row r="4587">
          <cell r="A4587" t="str">
            <v>2811500370</v>
          </cell>
          <cell r="B4587" t="str">
            <v>Event</v>
          </cell>
          <cell r="D4587" t="str">
            <v>Fires - Agricultural Field Burning</v>
          </cell>
          <cell r="G4587" t="str">
            <v>Miscellaneous Area Sources</v>
          </cell>
          <cell r="H4587" t="str">
            <v>Agriculture Production - Crops - as Event</v>
          </cell>
          <cell r="I4587" t="str">
            <v>Agricultural Field Burning - whole field set on fire</v>
          </cell>
          <cell r="J4587" t="str">
            <v>Orchard Crop is Date palm</v>
          </cell>
          <cell r="K4587" t="str">
            <v>2801500370</v>
          </cell>
          <cell r="L4587" t="str">
            <v>2008</v>
          </cell>
          <cell r="M4587">
            <v>40283</v>
          </cell>
          <cell r="N4587">
            <v>40996</v>
          </cell>
        </row>
        <row r="4588">
          <cell r="A4588" t="str">
            <v>2811500380</v>
          </cell>
          <cell r="B4588" t="str">
            <v>Event</v>
          </cell>
          <cell r="D4588" t="str">
            <v>Fires - Agricultural Field Burning</v>
          </cell>
          <cell r="G4588" t="str">
            <v>Miscellaneous Area Sources</v>
          </cell>
          <cell r="H4588" t="str">
            <v>Agriculture Production - Crops - as Event</v>
          </cell>
          <cell r="I4588" t="str">
            <v>Agricultural Field Burning - whole field set on fire</v>
          </cell>
          <cell r="J4588" t="str">
            <v>Orchard Crop is Fig</v>
          </cell>
          <cell r="K4588" t="str">
            <v>2801500380</v>
          </cell>
          <cell r="L4588" t="str">
            <v>2008</v>
          </cell>
          <cell r="M4588">
            <v>40283</v>
          </cell>
          <cell r="N4588">
            <v>40996</v>
          </cell>
        </row>
        <row r="4589">
          <cell r="A4589" t="str">
            <v>2811500390</v>
          </cell>
          <cell r="B4589" t="str">
            <v>Event</v>
          </cell>
          <cell r="D4589" t="str">
            <v>Fires - Agricultural Field Burning</v>
          </cell>
          <cell r="G4589" t="str">
            <v>Miscellaneous Area Sources</v>
          </cell>
          <cell r="H4589" t="str">
            <v>Agriculture Production - Crops - as Event</v>
          </cell>
          <cell r="I4589" t="str">
            <v>Agricultural Field Burning - whole field set on fire</v>
          </cell>
          <cell r="J4589" t="str">
            <v>Orchard Crop is Nectarine</v>
          </cell>
          <cell r="K4589" t="str">
            <v>2801500390</v>
          </cell>
          <cell r="L4589" t="str">
            <v>2008</v>
          </cell>
          <cell r="M4589">
            <v>40283</v>
          </cell>
          <cell r="N4589">
            <v>40996</v>
          </cell>
        </row>
        <row r="4590">
          <cell r="A4590" t="str">
            <v>2811500400</v>
          </cell>
          <cell r="B4590" t="str">
            <v>Event</v>
          </cell>
          <cell r="D4590" t="str">
            <v>Fires - Agricultural Field Burning</v>
          </cell>
          <cell r="G4590" t="str">
            <v>Miscellaneous Area Sources</v>
          </cell>
          <cell r="H4590" t="str">
            <v>Agriculture Production - Crops - as Event</v>
          </cell>
          <cell r="I4590" t="str">
            <v>Agricultural Field Burning - whole field set on fire</v>
          </cell>
          <cell r="J4590" t="str">
            <v>Orchard Crop is Olive</v>
          </cell>
          <cell r="K4590" t="str">
            <v>2801500400</v>
          </cell>
          <cell r="L4590" t="str">
            <v>2008</v>
          </cell>
          <cell r="M4590">
            <v>40283</v>
          </cell>
          <cell r="N4590">
            <v>40996</v>
          </cell>
        </row>
        <row r="4591">
          <cell r="A4591" t="str">
            <v>2811500410</v>
          </cell>
          <cell r="B4591" t="str">
            <v>Event</v>
          </cell>
          <cell r="D4591" t="str">
            <v>Fires - Agricultural Field Burning</v>
          </cell>
          <cell r="G4591" t="str">
            <v>Miscellaneous Area Sources</v>
          </cell>
          <cell r="H4591" t="str">
            <v>Agriculture Production - Crops - as Event</v>
          </cell>
          <cell r="I4591" t="str">
            <v>Agricultural Field Burning - whole field set on fire</v>
          </cell>
          <cell r="J4591" t="str">
            <v>Orchard Crop is Peach</v>
          </cell>
          <cell r="K4591" t="str">
            <v>2801500410</v>
          </cell>
          <cell r="L4591" t="str">
            <v>2008</v>
          </cell>
          <cell r="M4591">
            <v>40283</v>
          </cell>
          <cell r="N4591">
            <v>40996</v>
          </cell>
        </row>
        <row r="4592">
          <cell r="A4592" t="str">
            <v>2811500420</v>
          </cell>
          <cell r="B4592" t="str">
            <v>Event</v>
          </cell>
          <cell r="D4592" t="str">
            <v>Fires - Agricultural Field Burning</v>
          </cell>
          <cell r="G4592" t="str">
            <v>Miscellaneous Area Sources</v>
          </cell>
          <cell r="H4592" t="str">
            <v>Agriculture Production - Crops - as Event</v>
          </cell>
          <cell r="I4592" t="str">
            <v>Agricultural Field Burning - whole field set on fire</v>
          </cell>
          <cell r="J4592" t="str">
            <v>Orchard Crop is Pear</v>
          </cell>
          <cell r="K4592" t="str">
            <v>2801500420</v>
          </cell>
          <cell r="L4592" t="str">
            <v>2008</v>
          </cell>
          <cell r="M4592">
            <v>40283</v>
          </cell>
          <cell r="N4592">
            <v>40996</v>
          </cell>
        </row>
        <row r="4593">
          <cell r="A4593" t="str">
            <v>2811500430</v>
          </cell>
          <cell r="B4593" t="str">
            <v>Event</v>
          </cell>
          <cell r="D4593" t="str">
            <v>Fires - Agricultural Field Burning</v>
          </cell>
          <cell r="G4593" t="str">
            <v>Miscellaneous Area Sources</v>
          </cell>
          <cell r="H4593" t="str">
            <v>Agriculture Production - Crops - as Event</v>
          </cell>
          <cell r="I4593" t="str">
            <v>Agricultural Field Burning - whole field set on fire</v>
          </cell>
          <cell r="J4593" t="str">
            <v>Orchard Crop is Prune</v>
          </cell>
          <cell r="K4593" t="str">
            <v>2801500430</v>
          </cell>
          <cell r="L4593" t="str">
            <v>2008</v>
          </cell>
          <cell r="M4593">
            <v>40283</v>
          </cell>
          <cell r="N4593">
            <v>40996</v>
          </cell>
        </row>
        <row r="4594">
          <cell r="A4594" t="str">
            <v>2811500440</v>
          </cell>
          <cell r="B4594" t="str">
            <v>Event</v>
          </cell>
          <cell r="D4594" t="str">
            <v>Fires - Agricultural Field Burning</v>
          </cell>
          <cell r="G4594" t="str">
            <v>Miscellaneous Area Sources</v>
          </cell>
          <cell r="H4594" t="str">
            <v>Agriculture Production - Crops - as Event</v>
          </cell>
          <cell r="I4594" t="str">
            <v>Agricultural Field Burning - whole field set on fire</v>
          </cell>
          <cell r="J4594" t="str">
            <v>Orchard Crop is Walnut</v>
          </cell>
          <cell r="K4594" t="str">
            <v>2801500440</v>
          </cell>
          <cell r="L4594" t="str">
            <v>2008</v>
          </cell>
          <cell r="M4594">
            <v>40283</v>
          </cell>
          <cell r="N4594">
            <v>40996</v>
          </cell>
        </row>
        <row r="4595">
          <cell r="A4595" t="str">
            <v>2811500450</v>
          </cell>
          <cell r="B4595" t="str">
            <v>Event</v>
          </cell>
          <cell r="D4595" t="str">
            <v>Fires - Agricultural Field Burning</v>
          </cell>
          <cell r="G4595" t="str">
            <v>Miscellaneous Area Sources</v>
          </cell>
          <cell r="H4595" t="str">
            <v>Agriculture Production - Crops - as Event</v>
          </cell>
          <cell r="I4595" t="str">
            <v>Agricultural Field Burning - whole field set on fire</v>
          </cell>
          <cell r="J4595" t="str">
            <v>Orchard Crop is Filbert (Hazelnut)</v>
          </cell>
          <cell r="K4595" t="str">
            <v>2801500450</v>
          </cell>
          <cell r="L4595" t="str">
            <v>2008</v>
          </cell>
          <cell r="M4595">
            <v>40283</v>
          </cell>
          <cell r="N4595">
            <v>40996</v>
          </cell>
        </row>
        <row r="4596">
          <cell r="A4596" t="str">
            <v>2811500500</v>
          </cell>
          <cell r="B4596" t="str">
            <v>Event</v>
          </cell>
          <cell r="D4596" t="str">
            <v>Fires - Agricultural Field Burning</v>
          </cell>
          <cell r="G4596" t="str">
            <v>Miscellaneous Area Sources</v>
          </cell>
          <cell r="H4596" t="str">
            <v>Agriculture Production - Crops - as Event</v>
          </cell>
          <cell r="I4596" t="str">
            <v>Agricultural Field Burning - whole field set on fire</v>
          </cell>
          <cell r="J4596" t="str">
            <v>Vine Crop Unspecified</v>
          </cell>
          <cell r="K4596" t="str">
            <v>2801500500</v>
          </cell>
          <cell r="L4596" t="str">
            <v>2008</v>
          </cell>
          <cell r="M4596">
            <v>40283</v>
          </cell>
          <cell r="N4596">
            <v>40996</v>
          </cell>
        </row>
        <row r="4597">
          <cell r="A4597" t="str">
            <v>2811500600</v>
          </cell>
          <cell r="B4597" t="str">
            <v>Event</v>
          </cell>
          <cell r="D4597" t="str">
            <v>Fires - Agricultural Field Burning</v>
          </cell>
          <cell r="G4597" t="str">
            <v>Miscellaneous Area Sources</v>
          </cell>
          <cell r="H4597" t="str">
            <v>Agriculture Production - Crops - as Event</v>
          </cell>
          <cell r="I4597" t="str">
            <v>Agricultural Field Burning - whole field set on fire</v>
          </cell>
          <cell r="J4597" t="str">
            <v>Forest Residues Unspecified (see also 28-10-015-000)</v>
          </cell>
          <cell r="K4597" t="str">
            <v>2801500600</v>
          </cell>
          <cell r="L4597" t="str">
            <v>2008</v>
          </cell>
          <cell r="M4597">
            <v>40283</v>
          </cell>
          <cell r="N4597">
            <v>40996</v>
          </cell>
        </row>
        <row r="4598">
          <cell r="A4598" t="str">
            <v>2811500610</v>
          </cell>
          <cell r="B4598" t="str">
            <v>Event</v>
          </cell>
          <cell r="D4598" t="str">
            <v>Fires - Agricultural Field Burning</v>
          </cell>
          <cell r="G4598" t="str">
            <v>Miscellaneous Area Sources</v>
          </cell>
          <cell r="H4598" t="str">
            <v>Agriculture Production - Crops - as Event</v>
          </cell>
          <cell r="I4598" t="str">
            <v>Agricultural Field Burning - whole field set on fire</v>
          </cell>
          <cell r="J4598" t="str">
            <v>Forest Residues: Species are Hemlock, Douglas fir, Cedar</v>
          </cell>
          <cell r="K4598" t="str">
            <v>2801500610</v>
          </cell>
          <cell r="L4598" t="str">
            <v>2008</v>
          </cell>
          <cell r="M4598">
            <v>40283</v>
          </cell>
          <cell r="N4598">
            <v>40996</v>
          </cell>
        </row>
        <row r="4599">
          <cell r="A4599" t="str">
            <v>2811500620</v>
          </cell>
          <cell r="B4599" t="str">
            <v>Event</v>
          </cell>
          <cell r="D4599" t="str">
            <v>Fires - Agricultural Field Burning</v>
          </cell>
          <cell r="G4599" t="str">
            <v>Miscellaneous Area Sources</v>
          </cell>
          <cell r="H4599" t="str">
            <v>Agriculture Production - Crops - as Event</v>
          </cell>
          <cell r="I4599" t="str">
            <v>Agricultural Field Burning - whole field set on fire</v>
          </cell>
          <cell r="J4599" t="str">
            <v>Forest Residues: Species is Ponderosa Pine (see also 28-10-015-000)</v>
          </cell>
          <cell r="K4599" t="str">
            <v>2801500620</v>
          </cell>
          <cell r="L4599" t="str">
            <v>2008</v>
          </cell>
          <cell r="M4599">
            <v>40283</v>
          </cell>
          <cell r="N4599">
            <v>40996</v>
          </cell>
        </row>
        <row r="4600">
          <cell r="A4600" t="str">
            <v>2811501000</v>
          </cell>
          <cell r="B4600" t="str">
            <v>Event</v>
          </cell>
          <cell r="D4600" t="str">
            <v>Fires - Agricultural Field Burning</v>
          </cell>
          <cell r="G4600" t="str">
            <v>Miscellaneous Area Sources</v>
          </cell>
          <cell r="H4600" t="str">
            <v>Agriculture Production - Crops - as Event</v>
          </cell>
          <cell r="I4600" t="str">
            <v>Agricultural Propaning - tractor-pulled burners to burn stubble only</v>
          </cell>
          <cell r="J4600" t="str">
            <v>Unspecified crop types</v>
          </cell>
          <cell r="K4600" t="str">
            <v>2801501000</v>
          </cell>
          <cell r="L4600" t="str">
            <v>2008</v>
          </cell>
          <cell r="M4600">
            <v>40283</v>
          </cell>
          <cell r="N4600">
            <v>40996</v>
          </cell>
        </row>
        <row r="4601">
          <cell r="A4601" t="str">
            <v>2811501105</v>
          </cell>
          <cell r="B4601" t="str">
            <v>Event</v>
          </cell>
          <cell r="D4601" t="str">
            <v>Fires - Agricultural Field Burning</v>
          </cell>
          <cell r="G4601" t="str">
            <v>Miscellaneous Area Sources</v>
          </cell>
          <cell r="H4601" t="str">
            <v>Agriculture Production - Crops - as Event</v>
          </cell>
          <cell r="I4601" t="str">
            <v>Agricultural Propaning - tractor-pulled burners to burn stubble only</v>
          </cell>
          <cell r="J4601" t="str">
            <v>Cereal Grains, Total</v>
          </cell>
          <cell r="K4601" t="str">
            <v>2801501105</v>
          </cell>
          <cell r="L4601" t="str">
            <v>2008</v>
          </cell>
          <cell r="M4601">
            <v>40283</v>
          </cell>
          <cell r="N4601">
            <v>40996</v>
          </cell>
        </row>
        <row r="4602">
          <cell r="A4602" t="str">
            <v>2811501130</v>
          </cell>
          <cell r="B4602" t="str">
            <v>Event</v>
          </cell>
          <cell r="D4602" t="str">
            <v>Fires - Agricultural Field Burning</v>
          </cell>
          <cell r="G4602" t="str">
            <v>Miscellaneous Area Sources</v>
          </cell>
          <cell r="H4602" t="str">
            <v>Agriculture Production - Crops - as Event</v>
          </cell>
          <cell r="I4602" t="str">
            <v>Agricultural Propaning - tractor-pulled burners to burn stubble only</v>
          </cell>
          <cell r="J4602" t="str">
            <v>Barley</v>
          </cell>
          <cell r="K4602" t="str">
            <v>2801501130</v>
          </cell>
          <cell r="L4602" t="str">
            <v>2008</v>
          </cell>
          <cell r="M4602">
            <v>40283</v>
          </cell>
          <cell r="N4602">
            <v>40996</v>
          </cell>
        </row>
        <row r="4603">
          <cell r="A4603" t="str">
            <v>2811501170</v>
          </cell>
          <cell r="B4603" t="str">
            <v>Event</v>
          </cell>
          <cell r="D4603" t="str">
            <v>Fires - Agricultural Field Burning</v>
          </cell>
          <cell r="G4603" t="str">
            <v>Miscellaneous Area Sources</v>
          </cell>
          <cell r="H4603" t="str">
            <v>Agriculture Production - Crops - as Event</v>
          </cell>
          <cell r="I4603" t="str">
            <v>Agricultural Propaning - tractor-pulled burners to burn stubble only</v>
          </cell>
          <cell r="J4603" t="str">
            <v>Grass</v>
          </cell>
          <cell r="K4603" t="str">
            <v>2801501170</v>
          </cell>
          <cell r="L4603" t="str">
            <v>2008</v>
          </cell>
          <cell r="M4603">
            <v>40283</v>
          </cell>
          <cell r="N4603">
            <v>40996</v>
          </cell>
        </row>
        <row r="4604">
          <cell r="A4604" t="str">
            <v>2811501260</v>
          </cell>
          <cell r="B4604" t="str">
            <v>Event</v>
          </cell>
          <cell r="D4604" t="str">
            <v>Fires - Agricultural Field Burning</v>
          </cell>
          <cell r="G4604" t="str">
            <v>Miscellaneous Area Sources</v>
          </cell>
          <cell r="H4604" t="str">
            <v>Agriculture Production - Crops - as Event</v>
          </cell>
          <cell r="I4604" t="str">
            <v>Agricultural Propaning - tractor-pulled burners to burn stubble only</v>
          </cell>
          <cell r="J4604" t="str">
            <v>Wheat</v>
          </cell>
          <cell r="K4604" t="str">
            <v>2801501260</v>
          </cell>
          <cell r="L4604" t="str">
            <v>2008</v>
          </cell>
          <cell r="M4604">
            <v>40283</v>
          </cell>
          <cell r="N4604">
            <v>40996</v>
          </cell>
        </row>
        <row r="4605">
          <cell r="A4605" t="str">
            <v>2811501270</v>
          </cell>
          <cell r="B4605" t="str">
            <v>Event</v>
          </cell>
          <cell r="D4605" t="str">
            <v>Fires - Agricultural Field Burning</v>
          </cell>
          <cell r="G4605" t="str">
            <v>Miscellaneous Area Sources</v>
          </cell>
          <cell r="H4605" t="str">
            <v>Agriculture Production - Crops - as Event</v>
          </cell>
          <cell r="I4605" t="str">
            <v>Agricultural Propaning - tractor-pulled burners to burn stubble only</v>
          </cell>
          <cell r="J4605" t="str">
            <v>Mint</v>
          </cell>
          <cell r="K4605" t="str">
            <v>2801501270</v>
          </cell>
          <cell r="L4605" t="str">
            <v>2008</v>
          </cell>
          <cell r="M4605">
            <v>40283</v>
          </cell>
          <cell r="N4605">
            <v>40996</v>
          </cell>
        </row>
        <row r="4606">
          <cell r="A4606" t="str">
            <v>2811502000</v>
          </cell>
          <cell r="B4606" t="str">
            <v>Event</v>
          </cell>
          <cell r="D4606" t="str">
            <v>Fires - Agricultural Field Burning</v>
          </cell>
          <cell r="G4606" t="str">
            <v>Miscellaneous Area Sources</v>
          </cell>
          <cell r="H4606" t="str">
            <v>Agriculture Production - Crops - as Event</v>
          </cell>
          <cell r="I4606" t="str">
            <v>Agricultural Stack Burning - straw stacks moved from field for burning</v>
          </cell>
          <cell r="J4606" t="str">
            <v>Unspecified crop types</v>
          </cell>
          <cell r="K4606" t="str">
            <v>2801502000</v>
          </cell>
          <cell r="L4606" t="str">
            <v>2008</v>
          </cell>
          <cell r="M4606">
            <v>40283</v>
          </cell>
          <cell r="N4606">
            <v>40996</v>
          </cell>
        </row>
        <row r="4607">
          <cell r="A4607" t="str">
            <v>2811502105</v>
          </cell>
          <cell r="B4607" t="str">
            <v>Event</v>
          </cell>
          <cell r="D4607" t="str">
            <v>Fires - Agricultural Field Burning</v>
          </cell>
          <cell r="G4607" t="str">
            <v>Miscellaneous Area Sources</v>
          </cell>
          <cell r="H4607" t="str">
            <v>Agriculture Production - Crops - as Event</v>
          </cell>
          <cell r="I4607" t="str">
            <v>Agricultural Stack Burning - straw stacks moved from field for burning</v>
          </cell>
          <cell r="J4607" t="str">
            <v>Cereal Grains, Total</v>
          </cell>
          <cell r="K4607" t="str">
            <v>2801502105</v>
          </cell>
          <cell r="L4607" t="str">
            <v>2008</v>
          </cell>
          <cell r="M4607">
            <v>40283</v>
          </cell>
          <cell r="N4607">
            <v>40996</v>
          </cell>
        </row>
        <row r="4608">
          <cell r="A4608" t="str">
            <v>2811502130</v>
          </cell>
          <cell r="B4608" t="str">
            <v>Event</v>
          </cell>
          <cell r="D4608" t="str">
            <v>Fires - Agricultural Field Burning</v>
          </cell>
          <cell r="G4608" t="str">
            <v>Miscellaneous Area Sources</v>
          </cell>
          <cell r="H4608" t="str">
            <v>Agriculture Production - Crops - as Event</v>
          </cell>
          <cell r="I4608" t="str">
            <v>Agricultural Stack Burning - straw stacks moved from field for burning</v>
          </cell>
          <cell r="J4608" t="str">
            <v>Barley</v>
          </cell>
          <cell r="K4608" t="str">
            <v>2801502130</v>
          </cell>
          <cell r="L4608" t="str">
            <v>2008</v>
          </cell>
          <cell r="M4608">
            <v>40283</v>
          </cell>
          <cell r="N4608">
            <v>40996</v>
          </cell>
        </row>
        <row r="4609">
          <cell r="A4609" t="str">
            <v>2811502170</v>
          </cell>
          <cell r="B4609" t="str">
            <v>Event</v>
          </cell>
          <cell r="D4609" t="str">
            <v>Fires - Agricultural Field Burning</v>
          </cell>
          <cell r="G4609" t="str">
            <v>Miscellaneous Area Sources</v>
          </cell>
          <cell r="H4609" t="str">
            <v>Agriculture Production - Crops - as Event</v>
          </cell>
          <cell r="I4609" t="str">
            <v>Agricultural Stack Burning - straw stacks moved from field for burning</v>
          </cell>
          <cell r="J4609" t="str">
            <v>Grass</v>
          </cell>
          <cell r="K4609" t="str">
            <v>2801502170</v>
          </cell>
          <cell r="L4609" t="str">
            <v>2008</v>
          </cell>
          <cell r="M4609">
            <v>40283</v>
          </cell>
          <cell r="N4609">
            <v>40996</v>
          </cell>
        </row>
        <row r="4610">
          <cell r="A4610" t="str">
            <v>2811502260</v>
          </cell>
          <cell r="B4610" t="str">
            <v>Event</v>
          </cell>
          <cell r="D4610" t="str">
            <v>Fires - Agricultural Field Burning</v>
          </cell>
          <cell r="G4610" t="str">
            <v>Miscellaneous Area Sources</v>
          </cell>
          <cell r="H4610" t="str">
            <v>Agriculture Production - Crops - as Event</v>
          </cell>
          <cell r="I4610" t="str">
            <v>Agricultural Stack Burning - straw stacks moved from field for burning</v>
          </cell>
          <cell r="J4610" t="str">
            <v>Wheat</v>
          </cell>
          <cell r="K4610" t="str">
            <v>2801502260</v>
          </cell>
          <cell r="L4610" t="str">
            <v>2008</v>
          </cell>
          <cell r="M4610">
            <v>40283</v>
          </cell>
          <cell r="N4610">
            <v>40996</v>
          </cell>
        </row>
        <row r="4611">
          <cell r="A4611" t="str">
            <v>2811502270</v>
          </cell>
          <cell r="B4611" t="str">
            <v>Event</v>
          </cell>
          <cell r="D4611" t="str">
            <v>Fires - Agricultural Field Burning</v>
          </cell>
          <cell r="G4611" t="str">
            <v>Miscellaneous Area Sources</v>
          </cell>
          <cell r="H4611" t="str">
            <v>Agriculture Production - Crops - as Event</v>
          </cell>
          <cell r="I4611" t="str">
            <v>Agricultural Stack Burning - straw stacks moved from field for burning</v>
          </cell>
          <cell r="J4611" t="str">
            <v>Mint</v>
          </cell>
          <cell r="K4611" t="str">
            <v>2801502270</v>
          </cell>
          <cell r="L4611" t="str">
            <v>2008</v>
          </cell>
          <cell r="M4611">
            <v>40283</v>
          </cell>
          <cell r="N4611">
            <v>40996</v>
          </cell>
        </row>
        <row r="4612">
          <cell r="A4612" t="str">
            <v>2820000000</v>
          </cell>
          <cell r="B4612" t="str">
            <v>Nonpoint</v>
          </cell>
          <cell r="C4612" t="str">
            <v>Cooling Towers /All Types /Total</v>
          </cell>
          <cell r="D4612" t="str">
            <v>Miscellaneous Non-Industrial NEC</v>
          </cell>
          <cell r="G4612" t="str">
            <v>Miscellaneous Area Sources</v>
          </cell>
          <cell r="H4612" t="str">
            <v>Cooling Towers</v>
          </cell>
          <cell r="I4612" t="str">
            <v>All Types</v>
          </cell>
          <cell r="J4612" t="str">
            <v>Total</v>
          </cell>
          <cell r="N4612">
            <v>40982</v>
          </cell>
        </row>
        <row r="4613">
          <cell r="A4613" t="str">
            <v>2820010000</v>
          </cell>
          <cell r="B4613" t="str">
            <v>Nonpoint</v>
          </cell>
          <cell r="C4613" t="str">
            <v>Cooling Towers /Process Cooling Towers /Total</v>
          </cell>
          <cell r="D4613" t="str">
            <v>Industrial Processes - NEC</v>
          </cell>
          <cell r="G4613" t="str">
            <v>Miscellaneous Area Sources</v>
          </cell>
          <cell r="H4613" t="str">
            <v>Cooling Towers</v>
          </cell>
          <cell r="I4613" t="str">
            <v>Process Cooling Towers</v>
          </cell>
          <cell r="J4613" t="str">
            <v>Total</v>
          </cell>
          <cell r="N4613">
            <v>40982</v>
          </cell>
        </row>
        <row r="4614">
          <cell r="A4614" t="str">
            <v>2820020000</v>
          </cell>
          <cell r="B4614" t="str">
            <v>Nonpoint</v>
          </cell>
          <cell r="C4614" t="str">
            <v>Cooling Towers /Comfort Cooling Towers /Total</v>
          </cell>
          <cell r="D4614" t="str">
            <v>Miscellaneous Non-Industrial NEC</v>
          </cell>
          <cell r="G4614" t="str">
            <v>Miscellaneous Area Sources</v>
          </cell>
          <cell r="H4614" t="str">
            <v>Cooling Towers</v>
          </cell>
          <cell r="I4614" t="str">
            <v>Comfort Cooling Towers</v>
          </cell>
          <cell r="J4614" t="str">
            <v>Total</v>
          </cell>
          <cell r="N4614">
            <v>40982</v>
          </cell>
        </row>
        <row r="4615">
          <cell r="A4615" t="str">
            <v>2830000000</v>
          </cell>
          <cell r="B4615" t="str">
            <v>Nonpoint</v>
          </cell>
          <cell r="C4615" t="str">
            <v>Catastrophic/Accidental Releases /All Catastrophic/Accidential Releases /Total</v>
          </cell>
          <cell r="D4615" t="str">
            <v>Miscellaneous Non-Industrial NEC</v>
          </cell>
          <cell r="G4615" t="str">
            <v>Miscellaneous Area Sources</v>
          </cell>
          <cell r="H4615" t="str">
            <v>Catastrophic/Accidental Releases</v>
          </cell>
          <cell r="I4615" t="str">
            <v>All Catastrophic/Accidential Releases</v>
          </cell>
          <cell r="J4615" t="str">
            <v>Total</v>
          </cell>
          <cell r="N4615">
            <v>40982</v>
          </cell>
        </row>
        <row r="4616">
          <cell r="A4616" t="str">
            <v>2830001000</v>
          </cell>
          <cell r="B4616" t="str">
            <v>Nonpoint</v>
          </cell>
          <cell r="C4616" t="str">
            <v>Catastrophic/Accidental Releases /Industrial Accidents /Total</v>
          </cell>
          <cell r="D4616" t="str">
            <v>Miscellaneous Non-Industrial NEC</v>
          </cell>
          <cell r="G4616" t="str">
            <v>Miscellaneous Area Sources</v>
          </cell>
          <cell r="H4616" t="str">
            <v>Catastrophic/Accidental Releases</v>
          </cell>
          <cell r="I4616" t="str">
            <v>Industrial Accidents</v>
          </cell>
          <cell r="J4616" t="str">
            <v>Total</v>
          </cell>
          <cell r="N4616">
            <v>40982</v>
          </cell>
        </row>
        <row r="4617">
          <cell r="A4617" t="str">
            <v>2830010000</v>
          </cell>
          <cell r="B4617" t="str">
            <v>Nonpoint</v>
          </cell>
          <cell r="C4617" t="str">
            <v>Catastrophic/Accidental Releases /Transportation Accidents /Total</v>
          </cell>
          <cell r="D4617" t="str">
            <v>Miscellaneous Non-Industrial NEC</v>
          </cell>
          <cell r="G4617" t="str">
            <v>Miscellaneous Area Sources</v>
          </cell>
          <cell r="H4617" t="str">
            <v>Catastrophic/Accidental Releases</v>
          </cell>
          <cell r="I4617" t="str">
            <v>Transportation Accidents</v>
          </cell>
          <cell r="J4617" t="str">
            <v>Total</v>
          </cell>
          <cell r="N4617">
            <v>40982</v>
          </cell>
        </row>
        <row r="4618">
          <cell r="A4618" t="str">
            <v>2840000000</v>
          </cell>
          <cell r="B4618" t="str">
            <v>Nonpoint</v>
          </cell>
          <cell r="C4618" t="str">
            <v>Auto Repair Shops /Auto Repair Shops /Total</v>
          </cell>
          <cell r="D4618" t="str">
            <v>Miscellaneous Non-Industrial NEC</v>
          </cell>
          <cell r="G4618" t="str">
            <v>Miscellaneous Area Sources</v>
          </cell>
          <cell r="H4618" t="str">
            <v>Automotive Repair Shops</v>
          </cell>
          <cell r="I4618" t="str">
            <v>Automotive Repair Shops</v>
          </cell>
          <cell r="J4618" t="str">
            <v>Total</v>
          </cell>
          <cell r="N4618">
            <v>40982</v>
          </cell>
        </row>
        <row r="4619">
          <cell r="A4619" t="str">
            <v>2840000010</v>
          </cell>
          <cell r="B4619" t="str">
            <v>Nonpoint</v>
          </cell>
          <cell r="C4619" t="str">
            <v>Auto Repair Shops /Auto Repair Shops /Cutting Torch Operations</v>
          </cell>
          <cell r="D4619" t="str">
            <v>Miscellaneous Non-Industrial NEC</v>
          </cell>
          <cell r="G4619" t="str">
            <v>Miscellaneous Area Sources</v>
          </cell>
          <cell r="H4619" t="str">
            <v>Automotive Repair Shops</v>
          </cell>
          <cell r="I4619" t="str">
            <v>Automotive Repair Shops</v>
          </cell>
          <cell r="J4619" t="str">
            <v>Cutting Torch Operations</v>
          </cell>
          <cell r="N4619">
            <v>40982</v>
          </cell>
        </row>
        <row r="4620">
          <cell r="A4620" t="str">
            <v>2840000020</v>
          </cell>
          <cell r="B4620" t="str">
            <v>Nonpoint</v>
          </cell>
          <cell r="C4620" t="str">
            <v>Auto Repair Shops /Auto Repair Shops /Welding Operations</v>
          </cell>
          <cell r="D4620" t="str">
            <v>Miscellaneous Non-Industrial NEC</v>
          </cell>
          <cell r="G4620" t="str">
            <v>Miscellaneous Area Sources</v>
          </cell>
          <cell r="H4620" t="str">
            <v>Automotive Repair Shops</v>
          </cell>
          <cell r="I4620" t="str">
            <v>Automotive Repair Shops</v>
          </cell>
          <cell r="J4620" t="str">
            <v>Welding Operations</v>
          </cell>
          <cell r="N4620">
            <v>40982</v>
          </cell>
        </row>
        <row r="4621">
          <cell r="A4621" t="str">
            <v>2840000030</v>
          </cell>
          <cell r="B4621" t="str">
            <v>Nonpoint</v>
          </cell>
          <cell r="C4621" t="str">
            <v>Auto Repair Shops /Auto Repair Shops /Brazing Operations</v>
          </cell>
          <cell r="D4621" t="str">
            <v>Miscellaneous Non-Industrial NEC</v>
          </cell>
          <cell r="G4621" t="str">
            <v>Miscellaneous Area Sources</v>
          </cell>
          <cell r="H4621" t="str">
            <v>Automotive Repair Shops</v>
          </cell>
          <cell r="I4621" t="str">
            <v>Automotive Repair Shops</v>
          </cell>
          <cell r="J4621" t="str">
            <v>Brazing Operations</v>
          </cell>
          <cell r="N4621">
            <v>40982</v>
          </cell>
        </row>
        <row r="4622">
          <cell r="A4622" t="str">
            <v>2840000040</v>
          </cell>
          <cell r="B4622" t="str">
            <v>Nonpoint</v>
          </cell>
          <cell r="C4622" t="str">
            <v>Auto Repair Shops /Auto Repair Shops /Soldering Operations</v>
          </cell>
          <cell r="D4622" t="str">
            <v>Miscellaneous Non-Industrial NEC</v>
          </cell>
          <cell r="G4622" t="str">
            <v>Miscellaneous Area Sources</v>
          </cell>
          <cell r="H4622" t="str">
            <v>Automotive Repair Shops</v>
          </cell>
          <cell r="I4622" t="str">
            <v>Automotive Repair Shops</v>
          </cell>
          <cell r="J4622" t="str">
            <v>Soldering Operations</v>
          </cell>
          <cell r="N4622">
            <v>40982</v>
          </cell>
        </row>
        <row r="4623">
          <cell r="A4623" t="str">
            <v>2840000050</v>
          </cell>
          <cell r="B4623" t="str">
            <v>Nonpoint</v>
          </cell>
          <cell r="C4623" t="str">
            <v>Auto Repair Shops /Auto Repair Shops /Grinding Operations</v>
          </cell>
          <cell r="D4623" t="str">
            <v>Miscellaneous Non-Industrial NEC</v>
          </cell>
          <cell r="G4623" t="str">
            <v>Miscellaneous Area Sources</v>
          </cell>
          <cell r="H4623" t="str">
            <v>Automotive Repair Shops</v>
          </cell>
          <cell r="I4623" t="str">
            <v>Automotive Repair Shops</v>
          </cell>
          <cell r="J4623" t="str">
            <v>Grinding Operations</v>
          </cell>
          <cell r="N4623">
            <v>40982</v>
          </cell>
        </row>
        <row r="4624">
          <cell r="A4624" t="str">
            <v>2840010000</v>
          </cell>
          <cell r="B4624" t="str">
            <v>Nonpoint</v>
          </cell>
          <cell r="C4624" t="str">
            <v>Auto Repair Shops /Auto Top &amp; Body Repair /Total</v>
          </cell>
          <cell r="D4624" t="str">
            <v>Miscellaneous Non-Industrial NEC</v>
          </cell>
          <cell r="G4624" t="str">
            <v>Miscellaneous Area Sources</v>
          </cell>
          <cell r="H4624" t="str">
            <v>Automotive Repair Shops</v>
          </cell>
          <cell r="I4624" t="str">
            <v>Auto Top and Body Repair</v>
          </cell>
          <cell r="J4624" t="str">
            <v>Total</v>
          </cell>
          <cell r="N4624">
            <v>40982</v>
          </cell>
        </row>
        <row r="4625">
          <cell r="A4625" t="str">
            <v>2840010010</v>
          </cell>
          <cell r="B4625" t="str">
            <v>Nonpoint</v>
          </cell>
          <cell r="C4625" t="str">
            <v>Auto Repair Shops /Auto Top &amp; Body Repair /Cutting Torch Operations</v>
          </cell>
          <cell r="D4625" t="str">
            <v>Miscellaneous Non-Industrial NEC</v>
          </cell>
          <cell r="G4625" t="str">
            <v>Miscellaneous Area Sources</v>
          </cell>
          <cell r="H4625" t="str">
            <v>Automotive Repair Shops</v>
          </cell>
          <cell r="I4625" t="str">
            <v>Auto Top and Body Repair</v>
          </cell>
          <cell r="J4625" t="str">
            <v>Cutting Torch Operations</v>
          </cell>
          <cell r="N4625">
            <v>40982</v>
          </cell>
        </row>
        <row r="4626">
          <cell r="A4626" t="str">
            <v>2840010020</v>
          </cell>
          <cell r="B4626" t="str">
            <v>Nonpoint</v>
          </cell>
          <cell r="C4626" t="str">
            <v>Auto Repair Shops /Auto Top &amp; Body Repair /Welding Operations</v>
          </cell>
          <cell r="D4626" t="str">
            <v>Miscellaneous Non-Industrial NEC</v>
          </cell>
          <cell r="G4626" t="str">
            <v>Miscellaneous Area Sources</v>
          </cell>
          <cell r="H4626" t="str">
            <v>Automotive Repair Shops</v>
          </cell>
          <cell r="I4626" t="str">
            <v>Auto Top and Body Repair</v>
          </cell>
          <cell r="J4626" t="str">
            <v>Welding Operations</v>
          </cell>
          <cell r="N4626">
            <v>40982</v>
          </cell>
        </row>
        <row r="4627">
          <cell r="A4627" t="str">
            <v>2840010030</v>
          </cell>
          <cell r="B4627" t="str">
            <v>Nonpoint</v>
          </cell>
          <cell r="C4627" t="str">
            <v>Auto Repair Shops /Auto Top &amp; Body Repair /Brazing Operations</v>
          </cell>
          <cell r="D4627" t="str">
            <v>Miscellaneous Non-Industrial NEC</v>
          </cell>
          <cell r="G4627" t="str">
            <v>Miscellaneous Area Sources</v>
          </cell>
          <cell r="H4627" t="str">
            <v>Automotive Repair Shops</v>
          </cell>
          <cell r="I4627" t="str">
            <v>Auto Top and Body Repair</v>
          </cell>
          <cell r="J4627" t="str">
            <v>Brazing Operations</v>
          </cell>
          <cell r="N4627">
            <v>40982</v>
          </cell>
        </row>
        <row r="4628">
          <cell r="A4628" t="str">
            <v>2840010040</v>
          </cell>
          <cell r="B4628" t="str">
            <v>Nonpoint</v>
          </cell>
          <cell r="C4628" t="str">
            <v>Auto Repair Shops /Auto Top &amp; Body Repair /Soldering Operations</v>
          </cell>
          <cell r="D4628" t="str">
            <v>Miscellaneous Non-Industrial NEC</v>
          </cell>
          <cell r="G4628" t="str">
            <v>Miscellaneous Area Sources</v>
          </cell>
          <cell r="H4628" t="str">
            <v>Automotive Repair Shops</v>
          </cell>
          <cell r="I4628" t="str">
            <v>Auto Top and Body Repair</v>
          </cell>
          <cell r="J4628" t="str">
            <v>Soldering Operations</v>
          </cell>
          <cell r="N4628">
            <v>40982</v>
          </cell>
        </row>
        <row r="4629">
          <cell r="A4629" t="str">
            <v>2840010050</v>
          </cell>
          <cell r="B4629" t="str">
            <v>Nonpoint</v>
          </cell>
          <cell r="C4629" t="str">
            <v>Auto Repair Shops /Auto Top &amp; Body Repair /Grinding Operations</v>
          </cell>
          <cell r="D4629" t="str">
            <v>Miscellaneous Non-Industrial NEC</v>
          </cell>
          <cell r="G4629" t="str">
            <v>Miscellaneous Area Sources</v>
          </cell>
          <cell r="H4629" t="str">
            <v>Automotive Repair Shops</v>
          </cell>
          <cell r="I4629" t="str">
            <v>Auto Top and Body Repair</v>
          </cell>
          <cell r="J4629" t="str">
            <v>Grinding Operations</v>
          </cell>
          <cell r="N4629">
            <v>40982</v>
          </cell>
        </row>
        <row r="4630">
          <cell r="A4630" t="str">
            <v>2840020000</v>
          </cell>
          <cell r="B4630" t="str">
            <v>Nonpoint</v>
          </cell>
          <cell r="C4630" t="str">
            <v>Auto Repair Shops /Automotive Exhaust Repair Shops /Total</v>
          </cell>
          <cell r="D4630" t="str">
            <v>Miscellaneous Non-Industrial NEC</v>
          </cell>
          <cell r="G4630" t="str">
            <v>Miscellaneous Area Sources</v>
          </cell>
          <cell r="H4630" t="str">
            <v>Automotive Repair Shops</v>
          </cell>
          <cell r="I4630" t="str">
            <v>Automotive Exhaust Repair Shops</v>
          </cell>
          <cell r="J4630" t="str">
            <v>Total</v>
          </cell>
          <cell r="N4630">
            <v>40982</v>
          </cell>
        </row>
        <row r="4631">
          <cell r="A4631" t="str">
            <v>2840020010</v>
          </cell>
          <cell r="B4631" t="str">
            <v>Nonpoint</v>
          </cell>
          <cell r="C4631" t="str">
            <v>Auto Repair Shops /Automotive Exhaust Repair Shops /Cutting Torch Operations</v>
          </cell>
          <cell r="D4631" t="str">
            <v>Miscellaneous Non-Industrial NEC</v>
          </cell>
          <cell r="G4631" t="str">
            <v>Miscellaneous Area Sources</v>
          </cell>
          <cell r="H4631" t="str">
            <v>Automotive Repair Shops</v>
          </cell>
          <cell r="I4631" t="str">
            <v>Automotive Exhaust Repair Shops</v>
          </cell>
          <cell r="J4631" t="str">
            <v>Cutting Torch Operations</v>
          </cell>
          <cell r="N4631">
            <v>40982</v>
          </cell>
        </row>
        <row r="4632">
          <cell r="A4632" t="str">
            <v>2840020020</v>
          </cell>
          <cell r="B4632" t="str">
            <v>Nonpoint</v>
          </cell>
          <cell r="C4632" t="str">
            <v>Auto Repair Shops /Automotive Exhaust Repair Shops /Welding Operations</v>
          </cell>
          <cell r="D4632" t="str">
            <v>Miscellaneous Non-Industrial NEC</v>
          </cell>
          <cell r="G4632" t="str">
            <v>Miscellaneous Area Sources</v>
          </cell>
          <cell r="H4632" t="str">
            <v>Automotive Repair Shops</v>
          </cell>
          <cell r="I4632" t="str">
            <v>Automotive Exhaust Repair Shops</v>
          </cell>
          <cell r="J4632" t="str">
            <v>Welding Operations</v>
          </cell>
          <cell r="N4632">
            <v>40982</v>
          </cell>
        </row>
        <row r="4633">
          <cell r="A4633" t="str">
            <v>2840020030</v>
          </cell>
          <cell r="B4633" t="str">
            <v>Nonpoint</v>
          </cell>
          <cell r="C4633" t="str">
            <v>Auto Repair Shops /Automotive Exhaust Repair Shops /Brazing Operations</v>
          </cell>
          <cell r="D4633" t="str">
            <v>Miscellaneous Non-Industrial NEC</v>
          </cell>
          <cell r="G4633" t="str">
            <v>Miscellaneous Area Sources</v>
          </cell>
          <cell r="H4633" t="str">
            <v>Automotive Repair Shops</v>
          </cell>
          <cell r="I4633" t="str">
            <v>Automotive Exhaust Repair Shops</v>
          </cell>
          <cell r="J4633" t="str">
            <v>Brazing Operations</v>
          </cell>
          <cell r="N4633">
            <v>40982</v>
          </cell>
        </row>
        <row r="4634">
          <cell r="A4634" t="str">
            <v>2840020040</v>
          </cell>
          <cell r="B4634" t="str">
            <v>Nonpoint</v>
          </cell>
          <cell r="C4634" t="str">
            <v>Auto Repair Shops /Automotive Exhaust Repair Shops /Soldering Operations</v>
          </cell>
          <cell r="D4634" t="str">
            <v>Miscellaneous Non-Industrial NEC</v>
          </cell>
          <cell r="G4634" t="str">
            <v>Miscellaneous Area Sources</v>
          </cell>
          <cell r="H4634" t="str">
            <v>Automotive Repair Shops</v>
          </cell>
          <cell r="I4634" t="str">
            <v>Automotive Exhaust Repair Shops</v>
          </cell>
          <cell r="J4634" t="str">
            <v>Soldering Operations</v>
          </cell>
          <cell r="N4634">
            <v>40982</v>
          </cell>
        </row>
        <row r="4635">
          <cell r="A4635" t="str">
            <v>2840020050</v>
          </cell>
          <cell r="B4635" t="str">
            <v>Nonpoint</v>
          </cell>
          <cell r="C4635" t="str">
            <v>Auto Repair Shops /Automotive Exhaust Repair Shops /Grinding Operations</v>
          </cell>
          <cell r="D4635" t="str">
            <v>Miscellaneous Non-Industrial NEC</v>
          </cell>
          <cell r="G4635" t="str">
            <v>Miscellaneous Area Sources</v>
          </cell>
          <cell r="H4635" t="str">
            <v>Automotive Repair Shops</v>
          </cell>
          <cell r="I4635" t="str">
            <v>Automotive Exhaust Repair Shops</v>
          </cell>
          <cell r="J4635" t="str">
            <v>Grinding Operations</v>
          </cell>
          <cell r="N4635">
            <v>40982</v>
          </cell>
        </row>
        <row r="4636">
          <cell r="A4636" t="str">
            <v>2840030000</v>
          </cell>
          <cell r="B4636" t="str">
            <v>Nonpoint</v>
          </cell>
          <cell r="C4636" t="str">
            <v>Auto Repair Shops /Tire Retreading &amp; Repair Shops /Total</v>
          </cell>
          <cell r="D4636" t="str">
            <v>Miscellaneous Non-Industrial NEC</v>
          </cell>
          <cell r="G4636" t="str">
            <v>Miscellaneous Area Sources</v>
          </cell>
          <cell r="H4636" t="str">
            <v>Automotive Repair Shops</v>
          </cell>
          <cell r="I4636" t="str">
            <v>Tire Retreading and Repair Shops</v>
          </cell>
          <cell r="J4636" t="str">
            <v>Total</v>
          </cell>
          <cell r="N4636">
            <v>40982</v>
          </cell>
        </row>
        <row r="4637">
          <cell r="A4637" t="str">
            <v>2840030010</v>
          </cell>
          <cell r="B4637" t="str">
            <v>Nonpoint</v>
          </cell>
          <cell r="C4637" t="str">
            <v>Auto Repair Shops /Tire Retreading &amp; Repair Shops /Buffing Operations</v>
          </cell>
          <cell r="D4637" t="str">
            <v>Miscellaneous Non-Industrial NEC</v>
          </cell>
          <cell r="G4637" t="str">
            <v>Miscellaneous Area Sources</v>
          </cell>
          <cell r="H4637" t="str">
            <v>Automotive Repair Shops</v>
          </cell>
          <cell r="I4637" t="str">
            <v>Tire Retreading and Repair Shops</v>
          </cell>
          <cell r="J4637" t="str">
            <v>Buffing Operations</v>
          </cell>
          <cell r="N4637">
            <v>40982</v>
          </cell>
        </row>
        <row r="4638">
          <cell r="A4638" t="str">
            <v>2841000000</v>
          </cell>
          <cell r="B4638" t="str">
            <v>Nonpoint</v>
          </cell>
          <cell r="C4638" t="str">
            <v>Misc Repair Shops /Misc Repair Shops /Total</v>
          </cell>
          <cell r="D4638" t="str">
            <v>Miscellaneous Non-Industrial NEC</v>
          </cell>
          <cell r="G4638" t="str">
            <v>Miscellaneous Area Sources</v>
          </cell>
          <cell r="H4638" t="str">
            <v>Miscellaneous Repair Shops</v>
          </cell>
          <cell r="I4638" t="str">
            <v>Miscellaneous Repair Shops</v>
          </cell>
          <cell r="J4638" t="str">
            <v>Total</v>
          </cell>
          <cell r="N4638">
            <v>40982</v>
          </cell>
        </row>
        <row r="4639">
          <cell r="A4639" t="str">
            <v>2841000010</v>
          </cell>
          <cell r="B4639" t="str">
            <v>Nonpoint</v>
          </cell>
          <cell r="C4639" t="str">
            <v>Misc Repair Shops /Misc Repair Shops /Cutting Torch Operations</v>
          </cell>
          <cell r="D4639" t="str">
            <v>Miscellaneous Non-Industrial NEC</v>
          </cell>
          <cell r="G4639" t="str">
            <v>Miscellaneous Area Sources</v>
          </cell>
          <cell r="H4639" t="str">
            <v>Miscellaneous Repair Shops</v>
          </cell>
          <cell r="I4639" t="str">
            <v>Miscellaneous Repair Shops</v>
          </cell>
          <cell r="J4639" t="str">
            <v>Cutting Torch Operations</v>
          </cell>
          <cell r="N4639">
            <v>40982</v>
          </cell>
        </row>
        <row r="4640">
          <cell r="A4640" t="str">
            <v>2841000020</v>
          </cell>
          <cell r="B4640" t="str">
            <v>Nonpoint</v>
          </cell>
          <cell r="C4640" t="str">
            <v>Misc Repair Shops /Misc Repair Shops /Welding Operations</v>
          </cell>
          <cell r="D4640" t="str">
            <v>Miscellaneous Non-Industrial NEC</v>
          </cell>
          <cell r="G4640" t="str">
            <v>Miscellaneous Area Sources</v>
          </cell>
          <cell r="H4640" t="str">
            <v>Miscellaneous Repair Shops</v>
          </cell>
          <cell r="I4640" t="str">
            <v>Miscellaneous Repair Shops</v>
          </cell>
          <cell r="J4640" t="str">
            <v>Welding Operations</v>
          </cell>
          <cell r="N4640">
            <v>40982</v>
          </cell>
        </row>
        <row r="4641">
          <cell r="A4641" t="str">
            <v>2841000030</v>
          </cell>
          <cell r="B4641" t="str">
            <v>Nonpoint</v>
          </cell>
          <cell r="C4641" t="str">
            <v>Misc Repair Shops /Misc Repair Shops /Brazing Operations</v>
          </cell>
          <cell r="D4641" t="str">
            <v>Miscellaneous Non-Industrial NEC</v>
          </cell>
          <cell r="G4641" t="str">
            <v>Miscellaneous Area Sources</v>
          </cell>
          <cell r="H4641" t="str">
            <v>Miscellaneous Repair Shops</v>
          </cell>
          <cell r="I4641" t="str">
            <v>Miscellaneous Repair Shops</v>
          </cell>
          <cell r="J4641" t="str">
            <v>Brazing Operations</v>
          </cell>
          <cell r="N4641">
            <v>40982</v>
          </cell>
        </row>
        <row r="4642">
          <cell r="A4642" t="str">
            <v>2841000040</v>
          </cell>
          <cell r="B4642" t="str">
            <v>Nonpoint</v>
          </cell>
          <cell r="C4642" t="str">
            <v>Misc Repair Shops /Misc Repair Shops /Soldering Operations</v>
          </cell>
          <cell r="D4642" t="str">
            <v>Miscellaneous Non-Industrial NEC</v>
          </cell>
          <cell r="G4642" t="str">
            <v>Miscellaneous Area Sources</v>
          </cell>
          <cell r="H4642" t="str">
            <v>Miscellaneous Repair Shops</v>
          </cell>
          <cell r="I4642" t="str">
            <v>Miscellaneous Repair Shops</v>
          </cell>
          <cell r="J4642" t="str">
            <v>Soldering Operations</v>
          </cell>
          <cell r="N4642">
            <v>40982</v>
          </cell>
        </row>
        <row r="4643">
          <cell r="A4643" t="str">
            <v>2841000050</v>
          </cell>
          <cell r="B4643" t="str">
            <v>Nonpoint</v>
          </cell>
          <cell r="C4643" t="str">
            <v>Misc Repair Shops /Misc Repair Shops /Grinding Operations</v>
          </cell>
          <cell r="D4643" t="str">
            <v>Miscellaneous Non-Industrial NEC</v>
          </cell>
          <cell r="G4643" t="str">
            <v>Miscellaneous Area Sources</v>
          </cell>
          <cell r="H4643" t="str">
            <v>Miscellaneous Repair Shops</v>
          </cell>
          <cell r="I4643" t="str">
            <v>Miscellaneous Repair Shops</v>
          </cell>
          <cell r="J4643" t="str">
            <v>Grinding Operations</v>
          </cell>
          <cell r="N4643">
            <v>40982</v>
          </cell>
        </row>
        <row r="4644">
          <cell r="A4644" t="str">
            <v>2841010000</v>
          </cell>
          <cell r="B4644" t="str">
            <v>Nonpoint</v>
          </cell>
          <cell r="C4644" t="str">
            <v>Misc Repair Shops /Welding Repair Shops /Total</v>
          </cell>
          <cell r="D4644" t="str">
            <v>Miscellaneous Non-Industrial NEC</v>
          </cell>
          <cell r="G4644" t="str">
            <v>Miscellaneous Area Sources</v>
          </cell>
          <cell r="H4644" t="str">
            <v>Miscellaneous Repair Shops</v>
          </cell>
          <cell r="I4644" t="str">
            <v>Welding Repair Shops</v>
          </cell>
          <cell r="J4644" t="str">
            <v>Total</v>
          </cell>
          <cell r="N4644">
            <v>40982</v>
          </cell>
        </row>
        <row r="4645">
          <cell r="A4645" t="str">
            <v>2841010010</v>
          </cell>
          <cell r="B4645" t="str">
            <v>Nonpoint</v>
          </cell>
          <cell r="C4645" t="str">
            <v>Misc Repair Shops /Welding Repair Shops /Cutting Torch Operations</v>
          </cell>
          <cell r="D4645" t="str">
            <v>Miscellaneous Non-Industrial NEC</v>
          </cell>
          <cell r="G4645" t="str">
            <v>Miscellaneous Area Sources</v>
          </cell>
          <cell r="H4645" t="str">
            <v>Miscellaneous Repair Shops</v>
          </cell>
          <cell r="I4645" t="str">
            <v>Welding Repair Shops</v>
          </cell>
          <cell r="J4645" t="str">
            <v>Cutting Torch Operations</v>
          </cell>
          <cell r="N4645">
            <v>40982</v>
          </cell>
        </row>
        <row r="4646">
          <cell r="A4646" t="str">
            <v>2841010020</v>
          </cell>
          <cell r="B4646" t="str">
            <v>Nonpoint</v>
          </cell>
          <cell r="C4646" t="str">
            <v>Misc Repair Shops /Welding Repair Shops /Welding Operations</v>
          </cell>
          <cell r="D4646" t="str">
            <v>Miscellaneous Non-Industrial NEC</v>
          </cell>
          <cell r="G4646" t="str">
            <v>Miscellaneous Area Sources</v>
          </cell>
          <cell r="H4646" t="str">
            <v>Miscellaneous Repair Shops</v>
          </cell>
          <cell r="I4646" t="str">
            <v>Welding Repair Shops</v>
          </cell>
          <cell r="J4646" t="str">
            <v>Welding Operations</v>
          </cell>
          <cell r="N4646">
            <v>40982</v>
          </cell>
        </row>
        <row r="4647">
          <cell r="A4647" t="str">
            <v>2841010030</v>
          </cell>
          <cell r="B4647" t="str">
            <v>Nonpoint</v>
          </cell>
          <cell r="C4647" t="str">
            <v>Misc Repair Shops /Welding Repair Shops /Brazing Operations</v>
          </cell>
          <cell r="D4647" t="str">
            <v>Miscellaneous Non-Industrial NEC</v>
          </cell>
          <cell r="G4647" t="str">
            <v>Miscellaneous Area Sources</v>
          </cell>
          <cell r="H4647" t="str">
            <v>Miscellaneous Repair Shops</v>
          </cell>
          <cell r="I4647" t="str">
            <v>Welding Repair Shops</v>
          </cell>
          <cell r="J4647" t="str">
            <v>Brazing Operations</v>
          </cell>
          <cell r="N4647">
            <v>40982</v>
          </cell>
        </row>
        <row r="4648">
          <cell r="A4648" t="str">
            <v>2841010040</v>
          </cell>
          <cell r="B4648" t="str">
            <v>Nonpoint</v>
          </cell>
          <cell r="C4648" t="str">
            <v>Misc Repair Shops /Welding Repair Shops /Soldering Operations</v>
          </cell>
          <cell r="D4648" t="str">
            <v>Miscellaneous Non-Industrial NEC</v>
          </cell>
          <cell r="G4648" t="str">
            <v>Miscellaneous Area Sources</v>
          </cell>
          <cell r="H4648" t="str">
            <v>Miscellaneous Repair Shops</v>
          </cell>
          <cell r="I4648" t="str">
            <v>Welding Repair Shops</v>
          </cell>
          <cell r="J4648" t="str">
            <v>Soldering Operations</v>
          </cell>
          <cell r="N4648">
            <v>40982</v>
          </cell>
        </row>
        <row r="4649">
          <cell r="A4649" t="str">
            <v>2841010050</v>
          </cell>
          <cell r="B4649" t="str">
            <v>Nonpoint</v>
          </cell>
          <cell r="C4649" t="str">
            <v>Misc Repair Shops /Welding Repair Shops /Grinding Operations</v>
          </cell>
          <cell r="D4649" t="str">
            <v>Miscellaneous Non-Industrial NEC</v>
          </cell>
          <cell r="G4649" t="str">
            <v>Miscellaneous Area Sources</v>
          </cell>
          <cell r="H4649" t="str">
            <v>Miscellaneous Repair Shops</v>
          </cell>
          <cell r="I4649" t="str">
            <v>Welding Repair Shops</v>
          </cell>
          <cell r="J4649" t="str">
            <v>Grinding Operations</v>
          </cell>
          <cell r="N4649">
            <v>40982</v>
          </cell>
        </row>
        <row r="4650">
          <cell r="A4650" t="str">
            <v>2850000000</v>
          </cell>
          <cell r="B4650" t="str">
            <v>Nonpoint</v>
          </cell>
          <cell r="C4650" t="str">
            <v>Health Services /Hospitals /Total: All Operations</v>
          </cell>
          <cell r="D4650" t="str">
            <v>Miscellaneous Non-Industrial NEC</v>
          </cell>
          <cell r="G4650" t="str">
            <v>Miscellaneous Area Sources</v>
          </cell>
          <cell r="H4650" t="str">
            <v>Health Services</v>
          </cell>
          <cell r="I4650" t="str">
            <v>Hospitals</v>
          </cell>
          <cell r="J4650" t="str">
            <v>Total: All Operations</v>
          </cell>
          <cell r="N4650">
            <v>40982</v>
          </cell>
        </row>
        <row r="4651">
          <cell r="A4651" t="str">
            <v>2850000010</v>
          </cell>
          <cell r="B4651" t="str">
            <v>Nonpoint</v>
          </cell>
          <cell r="C4651" t="str">
            <v>Health Services /Hospitals /Sterilization Operations</v>
          </cell>
          <cell r="D4651" t="str">
            <v>Miscellaneous Non-Industrial NEC</v>
          </cell>
          <cell r="G4651" t="str">
            <v>Miscellaneous Area Sources</v>
          </cell>
          <cell r="H4651" t="str">
            <v>Health Services</v>
          </cell>
          <cell r="I4651" t="str">
            <v>Hospitals</v>
          </cell>
          <cell r="J4651" t="str">
            <v>Sterilization Operations</v>
          </cell>
          <cell r="N4651">
            <v>40982</v>
          </cell>
        </row>
        <row r="4652">
          <cell r="A4652" t="str">
            <v>2850000030</v>
          </cell>
          <cell r="B4652" t="str">
            <v>Nonpoint</v>
          </cell>
          <cell r="C4652" t="str">
            <v>Health Services /Hospitals /Pathological Incineration</v>
          </cell>
          <cell r="D4652" t="str">
            <v>Miscellaneous Non-Industrial NEC</v>
          </cell>
          <cell r="G4652" t="str">
            <v>Miscellaneous Area Sources</v>
          </cell>
          <cell r="H4652" t="str">
            <v>Health Services</v>
          </cell>
          <cell r="I4652" t="str">
            <v>Hospitals</v>
          </cell>
          <cell r="J4652" t="str">
            <v>Pathological Incineration</v>
          </cell>
          <cell r="N4652">
            <v>40982</v>
          </cell>
        </row>
        <row r="4653">
          <cell r="A4653" t="str">
            <v>2850001000</v>
          </cell>
          <cell r="B4653" t="str">
            <v>Nonpoint</v>
          </cell>
          <cell r="C4653" t="str">
            <v>Health Services /Dental Alloy Production /Overall Process</v>
          </cell>
          <cell r="D4653" t="str">
            <v>Miscellaneous Non-Industrial NEC</v>
          </cell>
          <cell r="G4653" t="str">
            <v>Miscellaneous Area Sources</v>
          </cell>
          <cell r="H4653" t="str">
            <v>Health Services</v>
          </cell>
          <cell r="I4653" t="str">
            <v>Dental Alloy Production</v>
          </cell>
          <cell r="J4653" t="str">
            <v>Overall Process</v>
          </cell>
          <cell r="N4653">
            <v>40982</v>
          </cell>
        </row>
        <row r="4654">
          <cell r="A4654" t="str">
            <v>28500201</v>
          </cell>
          <cell r="B4654" t="str">
            <v>Point</v>
          </cell>
          <cell r="C4654" t="str">
            <v>Railroad Equip /Diesel /Yard Locomotives</v>
          </cell>
          <cell r="D4654" t="str">
            <v>Mobile - Locomotives</v>
          </cell>
          <cell r="G4654" t="str">
            <v>Internal Combustion Engines</v>
          </cell>
          <cell r="H4654" t="str">
            <v>Railroad Equipment</v>
          </cell>
          <cell r="I4654" t="str">
            <v>Diesel</v>
          </cell>
          <cell r="J4654" t="str">
            <v>Yard Locomotives</v>
          </cell>
          <cell r="M4654">
            <v>39917</v>
          </cell>
          <cell r="N4654">
            <v>40988</v>
          </cell>
        </row>
        <row r="4655">
          <cell r="A4655" t="str">
            <v>2851001000</v>
          </cell>
          <cell r="B4655" t="str">
            <v>Nonpoint</v>
          </cell>
          <cell r="C4655" t="str">
            <v>Laboratories /Bench Scale Reagents /Total</v>
          </cell>
          <cell r="D4655" t="str">
            <v>Miscellaneous Non-Industrial NEC</v>
          </cell>
          <cell r="G4655" t="str">
            <v>Miscellaneous Area Sources</v>
          </cell>
          <cell r="H4655" t="str">
            <v>Laboratories</v>
          </cell>
          <cell r="I4655" t="str">
            <v>Bench Scale Reagents</v>
          </cell>
          <cell r="J4655" t="str">
            <v>Total</v>
          </cell>
          <cell r="N4655">
            <v>40982</v>
          </cell>
        </row>
        <row r="4656">
          <cell r="A4656" t="str">
            <v>2861000000</v>
          </cell>
          <cell r="B4656" t="str">
            <v>Nonpoint</v>
          </cell>
          <cell r="C4656" t="str">
            <v>Fluorescent Lamp Breakage /Non-recycling Related Emissions /Total</v>
          </cell>
          <cell r="D4656" t="str">
            <v>Miscellaneous Non-Industrial NEC</v>
          </cell>
          <cell r="G4656" t="str">
            <v>Miscellaneous Area Sources</v>
          </cell>
          <cell r="H4656" t="str">
            <v>Fluorescent Lamp Breakage</v>
          </cell>
          <cell r="I4656" t="str">
            <v>Non-recycling Related Emissions</v>
          </cell>
          <cell r="J4656" t="str">
            <v>Total</v>
          </cell>
          <cell r="M4656">
            <v>36504</v>
          </cell>
          <cell r="N4656">
            <v>40982</v>
          </cell>
        </row>
        <row r="4657">
          <cell r="A4657" t="str">
            <v>2861000010</v>
          </cell>
          <cell r="B4657" t="str">
            <v>Nonpoint</v>
          </cell>
          <cell r="C4657" t="str">
            <v>Fluorescent Lamp Breakage /Recycling Related Emissions /Total</v>
          </cell>
          <cell r="D4657" t="str">
            <v>Miscellaneous Non-Industrial NEC</v>
          </cell>
          <cell r="G4657" t="str">
            <v>Miscellaneous Area Sources</v>
          </cell>
          <cell r="H4657" t="str">
            <v>Fluorescent Lamp Breakage</v>
          </cell>
          <cell r="I4657" t="str">
            <v>Recycling Related Emissions</v>
          </cell>
          <cell r="J4657" t="str">
            <v>Total</v>
          </cell>
          <cell r="N4657">
            <v>40982</v>
          </cell>
        </row>
        <row r="4658">
          <cell r="A4658" t="str">
            <v>2862000000</v>
          </cell>
          <cell r="B4658" t="str">
            <v>Nonpoint</v>
          </cell>
          <cell r="C4658" t="str">
            <v>Swimming Pools /Total (Commercial, Residential, Public) /Total</v>
          </cell>
          <cell r="D4658" t="str">
            <v>Miscellaneous Non-Industrial NEC</v>
          </cell>
          <cell r="G4658" t="str">
            <v>Miscellaneous Area Sources</v>
          </cell>
          <cell r="H4658" t="str">
            <v>Swimming Pools</v>
          </cell>
          <cell r="I4658" t="str">
            <v>Total (Commercial, Residential, Public)</v>
          </cell>
          <cell r="J4658" t="str">
            <v>Total</v>
          </cell>
          <cell r="M4658">
            <v>36504</v>
          </cell>
          <cell r="N4658">
            <v>40982</v>
          </cell>
        </row>
        <row r="4659">
          <cell r="A4659" t="str">
            <v>2862001000</v>
          </cell>
          <cell r="B4659" t="str">
            <v>Nonpoint</v>
          </cell>
          <cell r="C4659" t="str">
            <v>Swimming Pools /Public /Total</v>
          </cell>
          <cell r="D4659" t="str">
            <v>Miscellaneous Non-Industrial NEC</v>
          </cell>
          <cell r="G4659" t="str">
            <v>Miscellaneous Area Sources</v>
          </cell>
          <cell r="H4659" t="str">
            <v>Swimming Pools</v>
          </cell>
          <cell r="I4659" t="str">
            <v>Public</v>
          </cell>
          <cell r="J4659" t="str">
            <v>Total</v>
          </cell>
          <cell r="N4659">
            <v>40982</v>
          </cell>
        </row>
        <row r="4660">
          <cell r="A4660" t="str">
            <v>2862002000</v>
          </cell>
          <cell r="B4660" t="str">
            <v>Nonpoint</v>
          </cell>
          <cell r="C4660" t="str">
            <v>Swimming Pools /Residential /Total</v>
          </cell>
          <cell r="D4660" t="str">
            <v>Miscellaneous Non-Industrial NEC</v>
          </cell>
          <cell r="G4660" t="str">
            <v>Miscellaneous Area Sources</v>
          </cell>
          <cell r="H4660" t="str">
            <v>Swimming Pools</v>
          </cell>
          <cell r="I4660" t="str">
            <v>Residential</v>
          </cell>
          <cell r="J4660" t="str">
            <v>Total</v>
          </cell>
          <cell r="N4660">
            <v>40982</v>
          </cell>
        </row>
        <row r="4661">
          <cell r="A4661" t="str">
            <v>28888801</v>
          </cell>
          <cell r="B4661" t="str">
            <v>Point</v>
          </cell>
          <cell r="C4661" t="str">
            <v>Int Comb /Fugitive Emissions /Other Not Classified /Specify in Comments</v>
          </cell>
          <cell r="D4661" t="str">
            <v>Fuel Comb - Industrial Boilers, ICEs - Other</v>
          </cell>
          <cell r="G4661" t="str">
            <v>Internal Combustion Engines</v>
          </cell>
          <cell r="H4661" t="str">
            <v>Fugitive Emissions</v>
          </cell>
          <cell r="I4661" t="str">
            <v>Other Not Classified</v>
          </cell>
          <cell r="J4661" t="str">
            <v>Specify in Comments</v>
          </cell>
          <cell r="N4661">
            <v>40988</v>
          </cell>
        </row>
        <row r="4662">
          <cell r="A4662" t="str">
            <v>28888802</v>
          </cell>
          <cell r="B4662" t="str">
            <v>Point</v>
          </cell>
          <cell r="C4662" t="str">
            <v>Int Comb /Fugitive Emissions /Other Not Classified /Specify in Comments</v>
          </cell>
          <cell r="D4662" t="str">
            <v>Fuel Comb - Industrial Boilers, ICEs - Other</v>
          </cell>
          <cell r="G4662" t="str">
            <v>Internal Combustion Engines</v>
          </cell>
          <cell r="H4662" t="str">
            <v>Fugitive Emissions</v>
          </cell>
          <cell r="I4662" t="str">
            <v>Other Not Classified</v>
          </cell>
          <cell r="J4662" t="str">
            <v>Specify in Comments</v>
          </cell>
          <cell r="K4662" t="str">
            <v>28888801</v>
          </cell>
          <cell r="L4662" t="str">
            <v>2002</v>
          </cell>
          <cell r="N4662">
            <v>40988</v>
          </cell>
        </row>
        <row r="4663">
          <cell r="A4663" t="str">
            <v>28888803</v>
          </cell>
          <cell r="B4663" t="str">
            <v>Point</v>
          </cell>
          <cell r="C4663" t="str">
            <v>Int Comb /Fugitive Emissions /Other Not Classified /Specify in Comments</v>
          </cell>
          <cell r="D4663" t="str">
            <v>Fuel Comb - Industrial Boilers, ICEs - Other</v>
          </cell>
          <cell r="G4663" t="str">
            <v>Internal Combustion Engines</v>
          </cell>
          <cell r="H4663" t="str">
            <v>Fugitive Emissions</v>
          </cell>
          <cell r="I4663" t="str">
            <v>Other Not Classified</v>
          </cell>
          <cell r="J4663" t="str">
            <v>Specify in Comments</v>
          </cell>
          <cell r="K4663" t="str">
            <v>28888801</v>
          </cell>
          <cell r="L4663" t="str">
            <v>2002</v>
          </cell>
          <cell r="N4663">
            <v>40988</v>
          </cell>
        </row>
        <row r="4664">
          <cell r="A4664" t="str">
            <v>2999001001</v>
          </cell>
          <cell r="B4664" t="str">
            <v>Nonpoint</v>
          </cell>
          <cell r="C4664" t="str">
            <v>holding scc /for state-reported /unknown SCCs</v>
          </cell>
          <cell r="D4664" t="str">
            <v>Industrial Processes - NEC</v>
          </cell>
          <cell r="G4664" t="str">
            <v>very misc</v>
          </cell>
          <cell r="H4664" t="str">
            <v>holding scc</v>
          </cell>
          <cell r="I4664" t="str">
            <v>for state-reported</v>
          </cell>
          <cell r="J4664" t="str">
            <v>unknown SCCs</v>
          </cell>
          <cell r="L4664" t="str">
            <v>2002</v>
          </cell>
          <cell r="N4664">
            <v>40982</v>
          </cell>
        </row>
        <row r="4665">
          <cell r="A4665" t="str">
            <v>30100101</v>
          </cell>
          <cell r="B4665" t="str">
            <v>Point</v>
          </cell>
          <cell r="C4665" t="str">
            <v>Chem Manuf /Adipic Acid /General</v>
          </cell>
          <cell r="D4665" t="str">
            <v>Industrial Processes - Chemical Manuf</v>
          </cell>
          <cell r="G4665" t="str">
            <v>Industrial Processes</v>
          </cell>
          <cell r="H4665" t="str">
            <v>Chemical Manufacturing</v>
          </cell>
          <cell r="I4665" t="str">
            <v>Adipic Acid</v>
          </cell>
          <cell r="J4665" t="str">
            <v>General</v>
          </cell>
          <cell r="N4665">
            <v>40988</v>
          </cell>
        </row>
        <row r="4666">
          <cell r="A4666" t="str">
            <v>30100102</v>
          </cell>
          <cell r="B4666" t="str">
            <v>Point</v>
          </cell>
          <cell r="C4666" t="str">
            <v>Chem Manuf /Adipic Acid /Raw Material Storage</v>
          </cell>
          <cell r="D4666" t="str">
            <v>Industrial Processes - Storage and Transfer</v>
          </cell>
          <cell r="G4666" t="str">
            <v>Industrial Processes</v>
          </cell>
          <cell r="H4666" t="str">
            <v>Chemical Manufacturing</v>
          </cell>
          <cell r="I4666" t="str">
            <v>Adipic Acid</v>
          </cell>
          <cell r="J4666" t="str">
            <v>Raw Material Storage</v>
          </cell>
          <cell r="N4666">
            <v>40988</v>
          </cell>
        </row>
        <row r="4667">
          <cell r="A4667" t="str">
            <v>30100103</v>
          </cell>
          <cell r="B4667" t="str">
            <v>Point</v>
          </cell>
          <cell r="C4667" t="str">
            <v>Chem Manuf /Adipic Acid /Cyclohexane Oxidation</v>
          </cell>
          <cell r="D4667" t="str">
            <v>Industrial Processes - Chemical Manuf</v>
          </cell>
          <cell r="G4667" t="str">
            <v>Industrial Processes</v>
          </cell>
          <cell r="H4667" t="str">
            <v>Chemical Manufacturing</v>
          </cell>
          <cell r="I4667" t="str">
            <v>Adipic Acid</v>
          </cell>
          <cell r="J4667" t="str">
            <v>Cyclohexane Oxidation</v>
          </cell>
          <cell r="N4667">
            <v>40988</v>
          </cell>
        </row>
        <row r="4668">
          <cell r="A4668" t="str">
            <v>30100104</v>
          </cell>
          <cell r="B4668" t="str">
            <v>Point</v>
          </cell>
          <cell r="C4668" t="str">
            <v>Chem Manuf /Adipic Acid /Nitric Acid Reaction</v>
          </cell>
          <cell r="D4668" t="str">
            <v>Industrial Processes - Chemical Manuf</v>
          </cell>
          <cell r="G4668" t="str">
            <v>Industrial Processes</v>
          </cell>
          <cell r="H4668" t="str">
            <v>Chemical Manufacturing</v>
          </cell>
          <cell r="I4668" t="str">
            <v>Adipic Acid</v>
          </cell>
          <cell r="J4668" t="str">
            <v>Nitric Acid Reaction</v>
          </cell>
          <cell r="N4668">
            <v>40988</v>
          </cell>
        </row>
        <row r="4669">
          <cell r="A4669" t="str">
            <v>30100105</v>
          </cell>
          <cell r="B4669" t="str">
            <v>Point</v>
          </cell>
          <cell r="C4669" t="str">
            <v>Chem Manuf /Adipic Acid /Adipic Acid Refining</v>
          </cell>
          <cell r="D4669" t="str">
            <v>Industrial Processes - Chemical Manuf</v>
          </cell>
          <cell r="G4669" t="str">
            <v>Industrial Processes</v>
          </cell>
          <cell r="H4669" t="str">
            <v>Chemical Manufacturing</v>
          </cell>
          <cell r="I4669" t="str">
            <v>Adipic Acid</v>
          </cell>
          <cell r="J4669" t="str">
            <v>Adipic Acid Refining</v>
          </cell>
          <cell r="N4669">
            <v>40988</v>
          </cell>
        </row>
        <row r="4670">
          <cell r="A4670" t="str">
            <v>30100106</v>
          </cell>
          <cell r="B4670" t="str">
            <v>Point</v>
          </cell>
          <cell r="C4670" t="str">
            <v>Chem Manuf /Adipic Acid /Drying, Loading, and Storage</v>
          </cell>
          <cell r="D4670" t="str">
            <v>Industrial Processes - Storage and Transfer</v>
          </cell>
          <cell r="G4670" t="str">
            <v>Industrial Processes</v>
          </cell>
          <cell r="H4670" t="str">
            <v>Chemical Manufacturing</v>
          </cell>
          <cell r="I4670" t="str">
            <v>Adipic Acid</v>
          </cell>
          <cell r="J4670" t="str">
            <v>Drying, Loading, and Storage</v>
          </cell>
          <cell r="N4670">
            <v>40988</v>
          </cell>
        </row>
        <row r="4671">
          <cell r="A4671" t="str">
            <v>30100107</v>
          </cell>
          <cell r="B4671" t="str">
            <v>Point</v>
          </cell>
          <cell r="C4671" t="str">
            <v>Chem Manuf /Adipic Acid /Absorber</v>
          </cell>
          <cell r="D4671" t="str">
            <v>Industrial Processes - Chemical Manuf</v>
          </cell>
          <cell r="G4671" t="str">
            <v>Industrial Processes</v>
          </cell>
          <cell r="H4671" t="str">
            <v>Chemical Manufacturing</v>
          </cell>
          <cell r="I4671" t="str">
            <v>Adipic Acid</v>
          </cell>
          <cell r="J4671" t="str">
            <v>Absorber</v>
          </cell>
          <cell r="N4671">
            <v>40988</v>
          </cell>
        </row>
        <row r="4672">
          <cell r="A4672" t="str">
            <v>30100108</v>
          </cell>
          <cell r="B4672" t="str">
            <v>Point</v>
          </cell>
          <cell r="C4672" t="str">
            <v>Chem Manuf /Adipic Acid /Dryer</v>
          </cell>
          <cell r="D4672" t="str">
            <v>Industrial Processes - Chemical Manuf</v>
          </cell>
          <cell r="G4672" t="str">
            <v>Industrial Processes</v>
          </cell>
          <cell r="H4672" t="str">
            <v>Chemical Manufacturing</v>
          </cell>
          <cell r="I4672" t="str">
            <v>Adipic Acid</v>
          </cell>
          <cell r="J4672" t="str">
            <v>Dryer</v>
          </cell>
          <cell r="N4672">
            <v>40988</v>
          </cell>
        </row>
        <row r="4673">
          <cell r="A4673" t="str">
            <v>30100109</v>
          </cell>
          <cell r="B4673" t="str">
            <v>Point</v>
          </cell>
          <cell r="C4673" t="str">
            <v>Chem Manuf /Adipic Acid /Cooler</v>
          </cell>
          <cell r="D4673" t="str">
            <v>Industrial Processes - Chemical Manuf</v>
          </cell>
          <cell r="G4673" t="str">
            <v>Industrial Processes</v>
          </cell>
          <cell r="H4673" t="str">
            <v>Chemical Manufacturing</v>
          </cell>
          <cell r="I4673" t="str">
            <v>Adipic Acid</v>
          </cell>
          <cell r="J4673" t="str">
            <v>Cooler</v>
          </cell>
          <cell r="N4673">
            <v>40988</v>
          </cell>
        </row>
        <row r="4674">
          <cell r="A4674" t="str">
            <v>30100110</v>
          </cell>
          <cell r="B4674" t="str">
            <v>Point</v>
          </cell>
          <cell r="C4674" t="str">
            <v>Chem Manuf /Adipic Acid /Loading And Storage</v>
          </cell>
          <cell r="D4674" t="str">
            <v>Industrial Processes - Storage and Transfer</v>
          </cell>
          <cell r="G4674" t="str">
            <v>Industrial Processes</v>
          </cell>
          <cell r="H4674" t="str">
            <v>Chemical Manufacturing</v>
          </cell>
          <cell r="I4674" t="str">
            <v>Adipic Acid</v>
          </cell>
          <cell r="J4674" t="str">
            <v>Loading And Storage</v>
          </cell>
          <cell r="N4674">
            <v>40988</v>
          </cell>
        </row>
        <row r="4675">
          <cell r="A4675" t="str">
            <v>30100180</v>
          </cell>
          <cell r="B4675" t="str">
            <v>Point</v>
          </cell>
          <cell r="C4675" t="str">
            <v>Chem Manuf /Adipic Acid /Fugitive Emissions: General</v>
          </cell>
          <cell r="D4675" t="str">
            <v>Industrial Processes - Chemical Manuf</v>
          </cell>
          <cell r="G4675" t="str">
            <v>Industrial Processes</v>
          </cell>
          <cell r="H4675" t="str">
            <v>Chemical Manufacturing</v>
          </cell>
          <cell r="I4675" t="str">
            <v>Adipic Acid</v>
          </cell>
          <cell r="J4675" t="str">
            <v>Fugitive Emissions: General</v>
          </cell>
          <cell r="N4675">
            <v>40988</v>
          </cell>
        </row>
        <row r="4676">
          <cell r="A4676" t="str">
            <v>30100199</v>
          </cell>
          <cell r="B4676" t="str">
            <v>Point</v>
          </cell>
          <cell r="C4676" t="str">
            <v>Chem Manuf /Adipic Acid /Other Not Classified</v>
          </cell>
          <cell r="D4676" t="str">
            <v>Industrial Processes - Chemical Manuf</v>
          </cell>
          <cell r="G4676" t="str">
            <v>Industrial Processes</v>
          </cell>
          <cell r="H4676" t="str">
            <v>Chemical Manufacturing</v>
          </cell>
          <cell r="I4676" t="str">
            <v>Adipic Acid</v>
          </cell>
          <cell r="J4676" t="str">
            <v>Other Not Classified</v>
          </cell>
          <cell r="N4676">
            <v>40988</v>
          </cell>
        </row>
        <row r="4677">
          <cell r="A4677" t="str">
            <v>30100305</v>
          </cell>
          <cell r="B4677" t="str">
            <v>Point</v>
          </cell>
          <cell r="C4677" t="str">
            <v>Chem Manuf /Ammonia Production /Feedstock Desulfurization</v>
          </cell>
          <cell r="D4677" t="str">
            <v>Industrial Processes - Chemical Manuf</v>
          </cell>
          <cell r="G4677" t="str">
            <v>Industrial Processes</v>
          </cell>
          <cell r="H4677" t="str">
            <v>Chemical Manufacturing</v>
          </cell>
          <cell r="I4677" t="str">
            <v>Ammonia Production</v>
          </cell>
          <cell r="J4677" t="str">
            <v>Feedstock Desulfurization</v>
          </cell>
          <cell r="N4677">
            <v>40988</v>
          </cell>
        </row>
        <row r="4678">
          <cell r="A4678" t="str">
            <v>30100306</v>
          </cell>
          <cell r="B4678" t="str">
            <v>Point</v>
          </cell>
          <cell r="C4678" t="str">
            <v>Chem Manuf /Ammonia Production /Primary Reformer: Natural Gas Fired</v>
          </cell>
          <cell r="D4678" t="str">
            <v>Industrial Processes - Chemical Manuf</v>
          </cell>
          <cell r="G4678" t="str">
            <v>Industrial Processes</v>
          </cell>
          <cell r="H4678" t="str">
            <v>Chemical Manufacturing</v>
          </cell>
          <cell r="I4678" t="str">
            <v>Ammonia Production</v>
          </cell>
          <cell r="J4678" t="str">
            <v>Primary Reformer: Natural Gas Fired</v>
          </cell>
          <cell r="N4678">
            <v>40988</v>
          </cell>
        </row>
        <row r="4679">
          <cell r="A4679" t="str">
            <v>30100307</v>
          </cell>
          <cell r="B4679" t="str">
            <v>Point</v>
          </cell>
          <cell r="C4679" t="str">
            <v>Chem Manuf /Ammonia Production /Primary Reformer: Oil Fired</v>
          </cell>
          <cell r="D4679" t="str">
            <v>Industrial Processes - Chemical Manuf</v>
          </cell>
          <cell r="G4679" t="str">
            <v>Industrial Processes</v>
          </cell>
          <cell r="H4679" t="str">
            <v>Chemical Manufacturing</v>
          </cell>
          <cell r="I4679" t="str">
            <v>Ammonia Production</v>
          </cell>
          <cell r="J4679" t="str">
            <v>Primary Reformer: Oil Fired</v>
          </cell>
          <cell r="N4679">
            <v>40988</v>
          </cell>
        </row>
        <row r="4680">
          <cell r="A4680" t="str">
            <v>30100308</v>
          </cell>
          <cell r="B4680" t="str">
            <v>Point</v>
          </cell>
          <cell r="C4680" t="str">
            <v>Chem Manuf /Ammonia Production /Carbon Dioxide Regenerator</v>
          </cell>
          <cell r="D4680" t="str">
            <v>Industrial Processes - Chemical Manuf</v>
          </cell>
          <cell r="G4680" t="str">
            <v>Industrial Processes</v>
          </cell>
          <cell r="H4680" t="str">
            <v>Chemical Manufacturing</v>
          </cell>
          <cell r="I4680" t="str">
            <v>Ammonia Production</v>
          </cell>
          <cell r="J4680" t="str">
            <v>Carbon Dioxide Regenerator</v>
          </cell>
          <cell r="N4680">
            <v>40988</v>
          </cell>
        </row>
        <row r="4681">
          <cell r="A4681" t="str">
            <v>30100309</v>
          </cell>
          <cell r="B4681" t="str">
            <v>Point</v>
          </cell>
          <cell r="C4681" t="str">
            <v>Chem Manuf /Ammonia Production /Condensate Stripper</v>
          </cell>
          <cell r="D4681" t="str">
            <v>Industrial Processes - Chemical Manuf</v>
          </cell>
          <cell r="G4681" t="str">
            <v>Industrial Processes</v>
          </cell>
          <cell r="H4681" t="str">
            <v>Chemical Manufacturing</v>
          </cell>
          <cell r="I4681" t="str">
            <v>Ammonia Production</v>
          </cell>
          <cell r="J4681" t="str">
            <v>Condensate Stripper</v>
          </cell>
          <cell r="N4681">
            <v>40988</v>
          </cell>
        </row>
        <row r="4682">
          <cell r="A4682" t="str">
            <v>30100310</v>
          </cell>
          <cell r="B4682" t="str">
            <v>Point</v>
          </cell>
          <cell r="C4682" t="str">
            <v>Chem Manuf /Ammonia Production /Storage and Loading Tanks</v>
          </cell>
          <cell r="D4682" t="str">
            <v>Industrial Processes - Chemical Manuf</v>
          </cell>
          <cell r="G4682" t="str">
            <v>Industrial Processes</v>
          </cell>
          <cell r="H4682" t="str">
            <v>Chemical Manufacturing</v>
          </cell>
          <cell r="I4682" t="str">
            <v>Ammonia Production</v>
          </cell>
          <cell r="J4682" t="str">
            <v>Storage and Loading Tanks</v>
          </cell>
          <cell r="N4682">
            <v>40988</v>
          </cell>
        </row>
        <row r="4683">
          <cell r="A4683" t="str">
            <v>30100399</v>
          </cell>
          <cell r="B4683" t="str">
            <v>Point</v>
          </cell>
          <cell r="C4683" t="str">
            <v>Chem Manuf /Ammonia Production /Other Not Classified</v>
          </cell>
          <cell r="D4683" t="str">
            <v>Industrial Processes - Chemical Manuf</v>
          </cell>
          <cell r="G4683" t="str">
            <v>Industrial Processes</v>
          </cell>
          <cell r="H4683" t="str">
            <v>Chemical Manufacturing</v>
          </cell>
          <cell r="I4683" t="str">
            <v>Ammonia Production</v>
          </cell>
          <cell r="J4683" t="str">
            <v>Other Not Classified</v>
          </cell>
          <cell r="N4683">
            <v>40988</v>
          </cell>
        </row>
        <row r="4684">
          <cell r="A4684" t="str">
            <v>30100501</v>
          </cell>
          <cell r="B4684" t="str">
            <v>Point</v>
          </cell>
          <cell r="C4684" t="str">
            <v>Chem Manuf /Carbon Black Prod /Channel Process</v>
          </cell>
          <cell r="D4684" t="str">
            <v>Industrial Processes - Chemical Manuf</v>
          </cell>
          <cell r="G4684" t="str">
            <v>Industrial Processes</v>
          </cell>
          <cell r="H4684" t="str">
            <v>Chemical Manufacturing</v>
          </cell>
          <cell r="I4684" t="str">
            <v>Carbon Black Production</v>
          </cell>
          <cell r="J4684" t="str">
            <v>Channel Process</v>
          </cell>
          <cell r="N4684">
            <v>40988</v>
          </cell>
        </row>
        <row r="4685">
          <cell r="A4685" t="str">
            <v>30100502</v>
          </cell>
          <cell r="B4685" t="str">
            <v>Point</v>
          </cell>
          <cell r="C4685" t="str">
            <v>Chem Manuf /Carbon Black Prod /Thermal Process</v>
          </cell>
          <cell r="D4685" t="str">
            <v>Industrial Processes - Chemical Manuf</v>
          </cell>
          <cell r="G4685" t="str">
            <v>Industrial Processes</v>
          </cell>
          <cell r="H4685" t="str">
            <v>Chemical Manufacturing</v>
          </cell>
          <cell r="I4685" t="str">
            <v>Carbon Black Production</v>
          </cell>
          <cell r="J4685" t="str">
            <v>Thermal Process</v>
          </cell>
          <cell r="N4685">
            <v>40988</v>
          </cell>
        </row>
        <row r="4686">
          <cell r="A4686" t="str">
            <v>30100503</v>
          </cell>
          <cell r="B4686" t="str">
            <v>Point</v>
          </cell>
          <cell r="C4686" t="str">
            <v>Chem Manuf /Carbon Black Prod /Gas Furnace Process: Main Process Vent</v>
          </cell>
          <cell r="D4686" t="str">
            <v>Industrial Processes - Chemical Manuf</v>
          </cell>
          <cell r="G4686" t="str">
            <v>Industrial Processes</v>
          </cell>
          <cell r="H4686" t="str">
            <v>Chemical Manufacturing</v>
          </cell>
          <cell r="I4686" t="str">
            <v>Carbon Black Production</v>
          </cell>
          <cell r="J4686" t="str">
            <v>Gas Furnace Process: Main Process Vent</v>
          </cell>
          <cell r="N4686">
            <v>40988</v>
          </cell>
        </row>
        <row r="4687">
          <cell r="A4687" t="str">
            <v>30100504</v>
          </cell>
          <cell r="B4687" t="str">
            <v>Point</v>
          </cell>
          <cell r="C4687" t="str">
            <v>Chem Manuf /Carbon Black Prod /Oil Furnace Process: Main Process Vent</v>
          </cell>
          <cell r="D4687" t="str">
            <v>Industrial Processes - Chemical Manuf</v>
          </cell>
          <cell r="G4687" t="str">
            <v>Industrial Processes</v>
          </cell>
          <cell r="H4687" t="str">
            <v>Chemical Manufacturing</v>
          </cell>
          <cell r="I4687" t="str">
            <v>Carbon Black Production</v>
          </cell>
          <cell r="J4687" t="str">
            <v>Oil Furnace Process: Main Process Vent</v>
          </cell>
          <cell r="N4687">
            <v>40988</v>
          </cell>
        </row>
        <row r="4688">
          <cell r="A4688" t="str">
            <v>30100506</v>
          </cell>
          <cell r="B4688" t="str">
            <v>Point</v>
          </cell>
          <cell r="C4688" t="str">
            <v>Chem Manuf /Carbon Black Prod /Transport Air Vent</v>
          </cell>
          <cell r="D4688" t="str">
            <v>Industrial Processes - Chemical Manuf</v>
          </cell>
          <cell r="G4688" t="str">
            <v>Industrial Processes</v>
          </cell>
          <cell r="H4688" t="str">
            <v>Chemical Manufacturing</v>
          </cell>
          <cell r="I4688" t="str">
            <v>Carbon Black Production</v>
          </cell>
          <cell r="J4688" t="str">
            <v>Transport Air Vent</v>
          </cell>
          <cell r="N4688">
            <v>40988</v>
          </cell>
        </row>
        <row r="4689">
          <cell r="A4689" t="str">
            <v>30100507</v>
          </cell>
          <cell r="B4689" t="str">
            <v>Point</v>
          </cell>
          <cell r="C4689" t="str">
            <v>Chem Manuf /Carbon Black Prod /Pellet Dryer</v>
          </cell>
          <cell r="D4689" t="str">
            <v>Industrial Processes - Chemical Manuf</v>
          </cell>
          <cell r="G4689" t="str">
            <v>Industrial Processes</v>
          </cell>
          <cell r="H4689" t="str">
            <v>Chemical Manufacturing</v>
          </cell>
          <cell r="I4689" t="str">
            <v>Carbon Black Production</v>
          </cell>
          <cell r="J4689" t="str">
            <v>Pellet Dryer</v>
          </cell>
          <cell r="N4689">
            <v>40988</v>
          </cell>
        </row>
        <row r="4690">
          <cell r="A4690" t="str">
            <v>30100508</v>
          </cell>
          <cell r="B4690" t="str">
            <v>Point</v>
          </cell>
          <cell r="C4690" t="str">
            <v>Chem Manuf /Carbon Black Prod /Bagging/Loading</v>
          </cell>
          <cell r="D4690" t="str">
            <v>Industrial Processes - Storage and Transfer</v>
          </cell>
          <cell r="G4690" t="str">
            <v>Industrial Processes</v>
          </cell>
          <cell r="H4690" t="str">
            <v>Chemical Manufacturing</v>
          </cell>
          <cell r="I4690" t="str">
            <v>Carbon Black Production</v>
          </cell>
          <cell r="J4690" t="str">
            <v>Bagging/Loading</v>
          </cell>
          <cell r="N4690">
            <v>40988</v>
          </cell>
        </row>
        <row r="4691">
          <cell r="A4691" t="str">
            <v>30100509</v>
          </cell>
          <cell r="B4691" t="str">
            <v>Point</v>
          </cell>
          <cell r="C4691" t="str">
            <v>Chem Manuf /Carbon Black Prod /Furnace Process: Fugitive Emissions</v>
          </cell>
          <cell r="D4691" t="str">
            <v>Industrial Processes - Chemical Manuf</v>
          </cell>
          <cell r="G4691" t="str">
            <v>Industrial Processes</v>
          </cell>
          <cell r="H4691" t="str">
            <v>Chemical Manufacturing</v>
          </cell>
          <cell r="I4691" t="str">
            <v>Carbon Black Production</v>
          </cell>
          <cell r="J4691" t="str">
            <v>Furnace Process: Fugitive Emissions</v>
          </cell>
          <cell r="N4691">
            <v>40988</v>
          </cell>
        </row>
        <row r="4692">
          <cell r="A4692" t="str">
            <v>30100510</v>
          </cell>
          <cell r="B4692" t="str">
            <v>Point</v>
          </cell>
          <cell r="C4692" t="str">
            <v>Chem Manuf /Carbon Black Prod /Main Process Vent with CO Boiler and Incinerator</v>
          </cell>
          <cell r="D4692" t="str">
            <v>Industrial Processes - Chemical Manuf</v>
          </cell>
          <cell r="G4692" t="str">
            <v>Industrial Processes</v>
          </cell>
          <cell r="H4692" t="str">
            <v>Chemical Manufacturing</v>
          </cell>
          <cell r="I4692" t="str">
            <v>Carbon Black Production</v>
          </cell>
          <cell r="J4692" t="str">
            <v>Main Process Vent with CO Boiler and Incinerator</v>
          </cell>
          <cell r="N4692">
            <v>40988</v>
          </cell>
        </row>
        <row r="4693">
          <cell r="A4693" t="str">
            <v>30100599</v>
          </cell>
          <cell r="B4693" t="str">
            <v>Point</v>
          </cell>
          <cell r="C4693" t="str">
            <v>Chem Manuf /Carbon Black Prod /Other Not Classified</v>
          </cell>
          <cell r="D4693" t="str">
            <v>Industrial Processes - Chemical Manuf</v>
          </cell>
          <cell r="G4693" t="str">
            <v>Industrial Processes</v>
          </cell>
          <cell r="H4693" t="str">
            <v>Chemical Manufacturing</v>
          </cell>
          <cell r="I4693" t="str">
            <v>Carbon Black Production</v>
          </cell>
          <cell r="J4693" t="str">
            <v>Other Not Classified</v>
          </cell>
          <cell r="N4693">
            <v>40988</v>
          </cell>
        </row>
        <row r="4694">
          <cell r="A4694" t="str">
            <v>30100601</v>
          </cell>
          <cell r="B4694" t="str">
            <v>Point</v>
          </cell>
          <cell r="C4694" t="str">
            <v>Chem Manuf /Charcoal Manuf /General</v>
          </cell>
          <cell r="D4694" t="str">
            <v>Industrial Processes - Chemical Manuf</v>
          </cell>
          <cell r="G4694" t="str">
            <v>Industrial Processes</v>
          </cell>
          <cell r="H4694" t="str">
            <v>Chemical Manufacturing</v>
          </cell>
          <cell r="I4694" t="str">
            <v>Charcoal Manufacturing</v>
          </cell>
          <cell r="J4694" t="str">
            <v>General</v>
          </cell>
          <cell r="N4694">
            <v>40988</v>
          </cell>
        </row>
        <row r="4695">
          <cell r="A4695" t="str">
            <v>30100603</v>
          </cell>
          <cell r="B4695" t="str">
            <v>Point</v>
          </cell>
          <cell r="C4695" t="str">
            <v>Chem Manuf /Charcoal Manuf /Batch Kiln</v>
          </cell>
          <cell r="D4695" t="str">
            <v>Industrial Processes - Chemical Manuf</v>
          </cell>
          <cell r="G4695" t="str">
            <v>Industrial Processes</v>
          </cell>
          <cell r="H4695" t="str">
            <v>Chemical Manufacturing</v>
          </cell>
          <cell r="I4695" t="str">
            <v>Charcoal Manufacturing</v>
          </cell>
          <cell r="J4695" t="str">
            <v>Batch Kiln</v>
          </cell>
          <cell r="N4695">
            <v>40988</v>
          </cell>
        </row>
        <row r="4696">
          <cell r="A4696" t="str">
            <v>30100604</v>
          </cell>
          <cell r="B4696" t="str">
            <v>Point</v>
          </cell>
          <cell r="C4696" t="str">
            <v>Chem Manuf /Charcoal Manuf /Continuous Kiln</v>
          </cell>
          <cell r="D4696" t="str">
            <v>Industrial Processes - Chemical Manuf</v>
          </cell>
          <cell r="G4696" t="str">
            <v>Industrial Processes</v>
          </cell>
          <cell r="H4696" t="str">
            <v>Chemical Manufacturing</v>
          </cell>
          <cell r="I4696" t="str">
            <v>Charcoal Manufacturing</v>
          </cell>
          <cell r="J4696" t="str">
            <v>Continuous Kiln</v>
          </cell>
          <cell r="N4696">
            <v>40988</v>
          </cell>
        </row>
        <row r="4697">
          <cell r="A4697" t="str">
            <v>30100605</v>
          </cell>
          <cell r="B4697" t="str">
            <v>Point</v>
          </cell>
          <cell r="C4697" t="str">
            <v>Chem Manuf /Charcoal Manuf /Briquetting</v>
          </cell>
          <cell r="D4697" t="str">
            <v>Industrial Processes - Chemical Manuf</v>
          </cell>
          <cell r="G4697" t="str">
            <v>Industrial Processes</v>
          </cell>
          <cell r="H4697" t="str">
            <v>Chemical Manufacturing</v>
          </cell>
          <cell r="I4697" t="str">
            <v>Charcoal Manufacturing</v>
          </cell>
          <cell r="J4697" t="str">
            <v>Briquetting</v>
          </cell>
          <cell r="N4697">
            <v>40988</v>
          </cell>
        </row>
        <row r="4698">
          <cell r="A4698" t="str">
            <v>30100606</v>
          </cell>
          <cell r="B4698" t="str">
            <v>Point</v>
          </cell>
          <cell r="C4698" t="str">
            <v>Chem Manuf /Charcoal Manuf /Raw Material Handling</v>
          </cell>
          <cell r="D4698" t="str">
            <v>Industrial Processes - Chemical Manuf</v>
          </cell>
          <cell r="G4698" t="str">
            <v>Industrial Processes</v>
          </cell>
          <cell r="H4698" t="str">
            <v>Chemical Manufacturing</v>
          </cell>
          <cell r="I4698" t="str">
            <v>Charcoal Manufacturing</v>
          </cell>
          <cell r="J4698" t="str">
            <v>Raw Material Handling</v>
          </cell>
          <cell r="N4698">
            <v>40988</v>
          </cell>
        </row>
        <row r="4699">
          <cell r="A4699" t="str">
            <v>30100607</v>
          </cell>
          <cell r="B4699" t="str">
            <v>Point</v>
          </cell>
          <cell r="C4699" t="str">
            <v>Chem Manuf /Charcoal Manuf /Crushing</v>
          </cell>
          <cell r="D4699" t="str">
            <v>Industrial Processes - Chemical Manuf</v>
          </cell>
          <cell r="G4699" t="str">
            <v>Industrial Processes</v>
          </cell>
          <cell r="H4699" t="str">
            <v>Chemical Manufacturing</v>
          </cell>
          <cell r="I4699" t="str">
            <v>Charcoal Manufacturing</v>
          </cell>
          <cell r="J4699" t="str">
            <v>Crushing</v>
          </cell>
          <cell r="N4699">
            <v>40988</v>
          </cell>
        </row>
        <row r="4700">
          <cell r="A4700" t="str">
            <v>30100608</v>
          </cell>
          <cell r="B4700" t="str">
            <v>Point</v>
          </cell>
          <cell r="C4700" t="str">
            <v>Chem Manuf /Charcoal Manuf /Handling and Storage</v>
          </cell>
          <cell r="D4700" t="str">
            <v>Industrial Processes - Storage and Transfer</v>
          </cell>
          <cell r="G4700" t="str">
            <v>Industrial Processes</v>
          </cell>
          <cell r="H4700" t="str">
            <v>Chemical Manufacturing</v>
          </cell>
          <cell r="I4700" t="str">
            <v>Charcoal Manufacturing</v>
          </cell>
          <cell r="J4700" t="str">
            <v>Handling and Storage</v>
          </cell>
          <cell r="N4700">
            <v>40988</v>
          </cell>
        </row>
        <row r="4701">
          <cell r="A4701" t="str">
            <v>30100699</v>
          </cell>
          <cell r="B4701" t="str">
            <v>Point</v>
          </cell>
          <cell r="C4701" t="str">
            <v>Chem Manuf /Charcoal Manuf /Other Not Classified</v>
          </cell>
          <cell r="D4701" t="str">
            <v>Industrial Processes - Chemical Manuf</v>
          </cell>
          <cell r="G4701" t="str">
            <v>Industrial Processes</v>
          </cell>
          <cell r="H4701" t="str">
            <v>Chemical Manufacturing</v>
          </cell>
          <cell r="I4701" t="str">
            <v>Charcoal Manufacturing</v>
          </cell>
          <cell r="J4701" t="str">
            <v>Other Not Classified</v>
          </cell>
          <cell r="N4701">
            <v>40988</v>
          </cell>
        </row>
        <row r="4702">
          <cell r="A4702" t="str">
            <v>30100701</v>
          </cell>
          <cell r="B4702" t="str">
            <v>Point</v>
          </cell>
          <cell r="C4702" t="str">
            <v>Chem Manuf /Chlorine /Carbon Reactivation</v>
          </cell>
          <cell r="D4702" t="str">
            <v>Industrial Processes - Chemical Manuf</v>
          </cell>
          <cell r="G4702" t="str">
            <v>Industrial Processes</v>
          </cell>
          <cell r="H4702" t="str">
            <v>Chemical Manufacturing</v>
          </cell>
          <cell r="I4702" t="str">
            <v>Chlorine</v>
          </cell>
          <cell r="J4702" t="str">
            <v>Carbon Reactivation</v>
          </cell>
          <cell r="N4702">
            <v>40988</v>
          </cell>
        </row>
        <row r="4703">
          <cell r="A4703" t="str">
            <v>30100702</v>
          </cell>
          <cell r="B4703" t="str">
            <v>Point</v>
          </cell>
          <cell r="C4703" t="str">
            <v>Chem Manuf /Chlorine /Carbon Reactivation/Impregnation Kiln</v>
          </cell>
          <cell r="D4703" t="str">
            <v>Industrial Processes - Chemical Manuf</v>
          </cell>
          <cell r="G4703" t="str">
            <v>Industrial Processes</v>
          </cell>
          <cell r="H4703" t="str">
            <v>Chemical Manufacturing</v>
          </cell>
          <cell r="I4703" t="str">
            <v>Chlorine</v>
          </cell>
          <cell r="J4703" t="str">
            <v>Carbon Reactivation/Impregnation Kiln</v>
          </cell>
          <cell r="N4703">
            <v>40988</v>
          </cell>
        </row>
        <row r="4704">
          <cell r="A4704" t="str">
            <v>30100704</v>
          </cell>
          <cell r="B4704" t="str">
            <v>Point</v>
          </cell>
          <cell r="C4704" t="str">
            <v>Chem Manuf /Chlorine /Carbon Reactivation/Heating Ovens</v>
          </cell>
          <cell r="D4704" t="str">
            <v>Industrial Processes - Chemical Manuf</v>
          </cell>
          <cell r="G4704" t="str">
            <v>Industrial Processes</v>
          </cell>
          <cell r="H4704" t="str">
            <v>Chemical Manufacturing</v>
          </cell>
          <cell r="I4704" t="str">
            <v>Chlorine</v>
          </cell>
          <cell r="J4704" t="str">
            <v>Carbon Reactivation/Heating Ovens</v>
          </cell>
          <cell r="N4704">
            <v>40988</v>
          </cell>
        </row>
        <row r="4705">
          <cell r="A4705" t="str">
            <v>30100705</v>
          </cell>
          <cell r="B4705" t="str">
            <v>Point</v>
          </cell>
          <cell r="C4705" t="str">
            <v>Chem Manuf /Chlorine /Carbon Reactivation/Fugitives</v>
          </cell>
          <cell r="D4705" t="str">
            <v>Industrial Processes - Chemical Manuf</v>
          </cell>
          <cell r="G4705" t="str">
            <v>Industrial Processes</v>
          </cell>
          <cell r="H4705" t="str">
            <v>Chemical Manufacturing</v>
          </cell>
          <cell r="I4705" t="str">
            <v>Chlorine</v>
          </cell>
          <cell r="J4705" t="str">
            <v>Carbon Reactivation/Fugitives</v>
          </cell>
          <cell r="N4705">
            <v>40988</v>
          </cell>
        </row>
        <row r="4706">
          <cell r="A4706" t="str">
            <v>30100706</v>
          </cell>
          <cell r="B4706" t="str">
            <v>Point</v>
          </cell>
          <cell r="C4706" t="str">
            <v>Chem Manuf /Chlorine /Carbon Reactivation/Afterburner</v>
          </cell>
          <cell r="D4706" t="str">
            <v>Industrial Processes - Chemical Manuf</v>
          </cell>
          <cell r="G4706" t="str">
            <v>Industrial Processes</v>
          </cell>
          <cell r="H4706" t="str">
            <v>Chemical Manufacturing</v>
          </cell>
          <cell r="I4706" t="str">
            <v>Chlorine</v>
          </cell>
          <cell r="J4706" t="str">
            <v>Carbon Reactivation/Afterburner</v>
          </cell>
          <cell r="N4706">
            <v>40988</v>
          </cell>
        </row>
        <row r="4707">
          <cell r="A4707" t="str">
            <v>30100707</v>
          </cell>
          <cell r="B4707" t="str">
            <v>Point</v>
          </cell>
          <cell r="C4707" t="str">
            <v>Chem Manuf /Chlorine /Carbon Reactivation/Multiple Hearth Furnace</v>
          </cell>
          <cell r="D4707" t="str">
            <v>Industrial Processes - Chemical Manuf</v>
          </cell>
          <cell r="G4707" t="str">
            <v>Industrial Processes</v>
          </cell>
          <cell r="H4707" t="str">
            <v>Chemical Manufacturing</v>
          </cell>
          <cell r="I4707" t="str">
            <v>Chlorine</v>
          </cell>
          <cell r="J4707" t="str">
            <v>Carbon Reactivation/Multiple Hearth Furnace</v>
          </cell>
          <cell r="N4707">
            <v>40988</v>
          </cell>
        </row>
        <row r="4708">
          <cell r="A4708" t="str">
            <v>30100708</v>
          </cell>
          <cell r="B4708" t="str">
            <v>Point</v>
          </cell>
          <cell r="C4708" t="str">
            <v>Chem Manuf /Chlorine /Carbon Reactivation/Indirect Furnace</v>
          </cell>
          <cell r="D4708" t="str">
            <v>Industrial Processes - Chemical Manuf</v>
          </cell>
          <cell r="G4708" t="str">
            <v>Industrial Processes</v>
          </cell>
          <cell r="H4708" t="str">
            <v>Chemical Manufacturing</v>
          </cell>
          <cell r="I4708" t="str">
            <v>Chlorine</v>
          </cell>
          <cell r="J4708" t="str">
            <v>Carbon Reactivation/Indirect Furnace</v>
          </cell>
          <cell r="N4708">
            <v>40988</v>
          </cell>
        </row>
        <row r="4709">
          <cell r="A4709" t="str">
            <v>30100709</v>
          </cell>
          <cell r="B4709" t="str">
            <v>Point</v>
          </cell>
          <cell r="C4709" t="str">
            <v>Chem Manuf /Chlorine /Carbon Reactivation/Product Handling (Mesh, Prss)</v>
          </cell>
          <cell r="D4709" t="str">
            <v>Industrial Processes - Chemical Manuf</v>
          </cell>
          <cell r="G4709" t="str">
            <v>Industrial Processes</v>
          </cell>
          <cell r="H4709" t="str">
            <v>Chemical Manufacturing</v>
          </cell>
          <cell r="I4709" t="str">
            <v>Chlorine</v>
          </cell>
          <cell r="J4709" t="str">
            <v>Carbon Reactivation/Product Handling (Mesh, Prss)</v>
          </cell>
          <cell r="N4709">
            <v>40988</v>
          </cell>
        </row>
        <row r="4710">
          <cell r="A4710" t="str">
            <v>30100799</v>
          </cell>
          <cell r="B4710" t="str">
            <v>Point</v>
          </cell>
          <cell r="C4710" t="str">
            <v>Chem Manuf /Chlorine /Other Not Classified **</v>
          </cell>
          <cell r="D4710" t="str">
            <v>Industrial Processes - Chemical Manuf</v>
          </cell>
          <cell r="G4710" t="str">
            <v>Industrial Processes</v>
          </cell>
          <cell r="H4710" t="str">
            <v>Chemical Manufacturing</v>
          </cell>
          <cell r="I4710" t="str">
            <v>Chlorine</v>
          </cell>
          <cell r="J4710" t="str">
            <v>Other Not Classified **</v>
          </cell>
          <cell r="N4710">
            <v>40988</v>
          </cell>
        </row>
        <row r="4711">
          <cell r="A4711" t="str">
            <v>30100801</v>
          </cell>
          <cell r="B4711" t="str">
            <v>Point</v>
          </cell>
          <cell r="C4711" t="str">
            <v>Chem Manuf /Chloro-alkali Production /Liquefaction (Diaphragm Cell Process)</v>
          </cell>
          <cell r="D4711" t="str">
            <v>Industrial Processes - Chemical Manuf</v>
          </cell>
          <cell r="G4711" t="str">
            <v>Industrial Processes</v>
          </cell>
          <cell r="H4711" t="str">
            <v>Chemical Manufacturing</v>
          </cell>
          <cell r="I4711" t="str">
            <v>Chloro-alkali Production</v>
          </cell>
          <cell r="J4711" t="str">
            <v>Liquefaction (Diaphragm Cell Process)</v>
          </cell>
          <cell r="N4711">
            <v>40988</v>
          </cell>
        </row>
        <row r="4712">
          <cell r="A4712" t="str">
            <v>30100802</v>
          </cell>
          <cell r="B4712" t="str">
            <v>Point</v>
          </cell>
          <cell r="C4712" t="str">
            <v>Chem Manuf /Chloro-alkali Production /Liquefaction (Mercury Cell Process)</v>
          </cell>
          <cell r="D4712" t="str">
            <v>Industrial Processes - Chemical Manuf</v>
          </cell>
          <cell r="G4712" t="str">
            <v>Industrial Processes</v>
          </cell>
          <cell r="H4712" t="str">
            <v>Chemical Manufacturing</v>
          </cell>
          <cell r="I4712" t="str">
            <v>Chloro-alkali Production</v>
          </cell>
          <cell r="J4712" t="str">
            <v>Liquefaction (Mercury Cell Process)</v>
          </cell>
          <cell r="N4712">
            <v>40988</v>
          </cell>
        </row>
        <row r="4713">
          <cell r="A4713" t="str">
            <v>30100803</v>
          </cell>
          <cell r="B4713" t="str">
            <v>Point</v>
          </cell>
          <cell r="C4713" t="str">
            <v>Chem Manuf /Chloro-alkali Production /Chlorine Loading: Tank Car Vent</v>
          </cell>
          <cell r="D4713" t="str">
            <v>Industrial Processes - Storage and Transfer</v>
          </cell>
          <cell r="G4713" t="str">
            <v>Industrial Processes</v>
          </cell>
          <cell r="H4713" t="str">
            <v>Chemical Manufacturing</v>
          </cell>
          <cell r="I4713" t="str">
            <v>Chloro-alkali Production</v>
          </cell>
          <cell r="J4713" t="str">
            <v>Chlorine Loading: Tank Car Vent</v>
          </cell>
          <cell r="N4713">
            <v>40988</v>
          </cell>
        </row>
        <row r="4714">
          <cell r="A4714" t="str">
            <v>30100804</v>
          </cell>
          <cell r="B4714" t="str">
            <v>Point</v>
          </cell>
          <cell r="C4714" t="str">
            <v>Chem Manuf /Chloro-alkali Production /Chlorine Loading: Storage Car Vent</v>
          </cell>
          <cell r="D4714" t="str">
            <v>Industrial Processes - Storage and Transfer</v>
          </cell>
          <cell r="G4714" t="str">
            <v>Industrial Processes</v>
          </cell>
          <cell r="H4714" t="str">
            <v>Chemical Manufacturing</v>
          </cell>
          <cell r="I4714" t="str">
            <v>Chloro-alkali Production</v>
          </cell>
          <cell r="J4714" t="str">
            <v>Chlorine Loading: Storage Car Vent</v>
          </cell>
          <cell r="N4714">
            <v>40988</v>
          </cell>
        </row>
        <row r="4715">
          <cell r="A4715" t="str">
            <v>30100805</v>
          </cell>
          <cell r="B4715" t="str">
            <v>Point</v>
          </cell>
          <cell r="C4715" t="str">
            <v>Chem Manuf /Chloro-alkali Production /Air Blowing of Mercury Cell Brine</v>
          </cell>
          <cell r="D4715" t="str">
            <v>Industrial Processes - Chemical Manuf</v>
          </cell>
          <cell r="G4715" t="str">
            <v>Industrial Processes</v>
          </cell>
          <cell r="H4715" t="str">
            <v>Chemical Manufacturing</v>
          </cell>
          <cell r="I4715" t="str">
            <v>Chloro-alkali Production</v>
          </cell>
          <cell r="J4715" t="str">
            <v>Air Blowing of Mercury Cell Brine</v>
          </cell>
          <cell r="N4715">
            <v>40988</v>
          </cell>
        </row>
        <row r="4716">
          <cell r="A4716" t="str">
            <v>30100899</v>
          </cell>
          <cell r="B4716" t="str">
            <v>Point</v>
          </cell>
          <cell r="C4716" t="str">
            <v>Chem Manuf /Chloro-alkali Production /Other Not Classified</v>
          </cell>
          <cell r="D4716" t="str">
            <v>Industrial Processes - Chemical Manuf</v>
          </cell>
          <cell r="G4716" t="str">
            <v>Industrial Processes</v>
          </cell>
          <cell r="H4716" t="str">
            <v>Chemical Manufacturing</v>
          </cell>
          <cell r="I4716" t="str">
            <v>Chloro-alkali Production</v>
          </cell>
          <cell r="J4716" t="str">
            <v>Other Not Classified</v>
          </cell>
          <cell r="N4716">
            <v>40988</v>
          </cell>
        </row>
        <row r="4717">
          <cell r="A4717" t="str">
            <v>30100901</v>
          </cell>
          <cell r="B4717" t="str">
            <v>Point</v>
          </cell>
          <cell r="C4717" t="str">
            <v>Chem Manuf /Cleaning Chemicals /Spray Drying: Soaps and Detergents</v>
          </cell>
          <cell r="D4717" t="str">
            <v>Industrial Processes - Chemical Manuf</v>
          </cell>
          <cell r="G4717" t="str">
            <v>Industrial Processes</v>
          </cell>
          <cell r="H4717" t="str">
            <v>Chemical Manufacturing</v>
          </cell>
          <cell r="I4717" t="str">
            <v>Cleaning Chemicals</v>
          </cell>
          <cell r="J4717" t="str">
            <v>Spray Drying: Soaps and Detergents</v>
          </cell>
          <cell r="N4717">
            <v>40988</v>
          </cell>
        </row>
        <row r="4718">
          <cell r="A4718" t="str">
            <v>30100902</v>
          </cell>
          <cell r="B4718" t="str">
            <v>Point</v>
          </cell>
          <cell r="C4718" t="str">
            <v>Chem Manuf /Cleaning Chemicals /Specialty Cleaners</v>
          </cell>
          <cell r="D4718" t="str">
            <v>Industrial Processes - Chemical Manuf</v>
          </cell>
          <cell r="G4718" t="str">
            <v>Industrial Processes</v>
          </cell>
          <cell r="H4718" t="str">
            <v>Chemical Manufacturing</v>
          </cell>
          <cell r="I4718" t="str">
            <v>Cleaning Chemicals</v>
          </cell>
          <cell r="J4718" t="str">
            <v>Specialty Cleaners</v>
          </cell>
          <cell r="N4718">
            <v>40988</v>
          </cell>
        </row>
        <row r="4719">
          <cell r="A4719" t="str">
            <v>30100905</v>
          </cell>
          <cell r="B4719" t="str">
            <v>Point</v>
          </cell>
          <cell r="C4719" t="str">
            <v>Chem Manuf /Cleaning Chemicals /Alkaline Saponification</v>
          </cell>
          <cell r="D4719" t="str">
            <v>Industrial Processes - Chemical Manuf</v>
          </cell>
          <cell r="G4719" t="str">
            <v>Industrial Processes</v>
          </cell>
          <cell r="H4719" t="str">
            <v>Chemical Manufacturing</v>
          </cell>
          <cell r="I4719" t="str">
            <v>Cleaning Chemicals</v>
          </cell>
          <cell r="J4719" t="str">
            <v>Alkaline Saponification</v>
          </cell>
          <cell r="N4719">
            <v>40988</v>
          </cell>
        </row>
        <row r="4720">
          <cell r="A4720" t="str">
            <v>30100906</v>
          </cell>
          <cell r="B4720" t="str">
            <v>Point</v>
          </cell>
          <cell r="C4720" t="str">
            <v>Chem Manuf /Cleaning Chemicals /Direct Saponification</v>
          </cell>
          <cell r="D4720" t="str">
            <v>Industrial Processes - Chemical Manuf</v>
          </cell>
          <cell r="G4720" t="str">
            <v>Industrial Processes</v>
          </cell>
          <cell r="H4720" t="str">
            <v>Chemical Manufacturing</v>
          </cell>
          <cell r="I4720" t="str">
            <v>Cleaning Chemicals</v>
          </cell>
          <cell r="J4720" t="str">
            <v>Direct Saponification</v>
          </cell>
          <cell r="N4720">
            <v>40988</v>
          </cell>
        </row>
        <row r="4721">
          <cell r="A4721" t="str">
            <v>30100907</v>
          </cell>
          <cell r="B4721" t="str">
            <v>Point</v>
          </cell>
          <cell r="C4721" t="str">
            <v>Chem Manuf /Cleaning Chemicals /Blending And Mixing</v>
          </cell>
          <cell r="D4721" t="str">
            <v>Industrial Processes - Chemical Manuf</v>
          </cell>
          <cell r="G4721" t="str">
            <v>Industrial Processes</v>
          </cell>
          <cell r="H4721" t="str">
            <v>Chemical Manufacturing</v>
          </cell>
          <cell r="I4721" t="str">
            <v>Cleaning Chemicals</v>
          </cell>
          <cell r="J4721" t="str">
            <v>Blending And Mixing</v>
          </cell>
          <cell r="N4721">
            <v>40988</v>
          </cell>
        </row>
        <row r="4722">
          <cell r="A4722" t="str">
            <v>30100908</v>
          </cell>
          <cell r="B4722" t="str">
            <v>Point</v>
          </cell>
          <cell r="C4722" t="str">
            <v>Chem Manuf /Cleaning Chemicals /Soap Packaging</v>
          </cell>
          <cell r="D4722" t="str">
            <v>Industrial Processes - Chemical Manuf</v>
          </cell>
          <cell r="G4722" t="str">
            <v>Industrial Processes</v>
          </cell>
          <cell r="H4722" t="str">
            <v>Chemical Manufacturing</v>
          </cell>
          <cell r="I4722" t="str">
            <v>Cleaning Chemicals</v>
          </cell>
          <cell r="J4722" t="str">
            <v>Soap Packaging</v>
          </cell>
          <cell r="N4722">
            <v>40988</v>
          </cell>
        </row>
        <row r="4723">
          <cell r="A4723" t="str">
            <v>30100909</v>
          </cell>
          <cell r="B4723" t="str">
            <v>Point</v>
          </cell>
          <cell r="C4723" t="str">
            <v>Chem Manuf /Cleaning Chemicals /Detergent Slurry Preparation</v>
          </cell>
          <cell r="D4723" t="str">
            <v>Industrial Processes - Chemical Manuf</v>
          </cell>
          <cell r="G4723" t="str">
            <v>Industrial Processes</v>
          </cell>
          <cell r="H4723" t="str">
            <v>Chemical Manufacturing</v>
          </cell>
          <cell r="I4723" t="str">
            <v>Cleaning Chemicals</v>
          </cell>
          <cell r="J4723" t="str">
            <v>Detergent Slurry Preparation</v>
          </cell>
          <cell r="N4723">
            <v>40988</v>
          </cell>
        </row>
        <row r="4724">
          <cell r="A4724" t="str">
            <v>30100910</v>
          </cell>
          <cell r="B4724" t="str">
            <v>Point</v>
          </cell>
          <cell r="C4724" t="str">
            <v>Chem Manuf /Cleaning Chemicals /Detergent Granule Handling</v>
          </cell>
          <cell r="D4724" t="str">
            <v>Industrial Processes - Chemical Manuf</v>
          </cell>
          <cell r="G4724" t="str">
            <v>Industrial Processes</v>
          </cell>
          <cell r="H4724" t="str">
            <v>Chemical Manufacturing</v>
          </cell>
          <cell r="I4724" t="str">
            <v>Cleaning Chemicals</v>
          </cell>
          <cell r="J4724" t="str">
            <v>Detergent Granule Handling</v>
          </cell>
          <cell r="N4724">
            <v>40988</v>
          </cell>
        </row>
        <row r="4725">
          <cell r="A4725" t="str">
            <v>30100999</v>
          </cell>
          <cell r="B4725" t="str">
            <v>Point</v>
          </cell>
          <cell r="C4725" t="str">
            <v>Chem Manuf /Cleaning Chemicals /Other Not Classified</v>
          </cell>
          <cell r="D4725" t="str">
            <v>Industrial Processes - Chemical Manuf</v>
          </cell>
          <cell r="G4725" t="str">
            <v>Industrial Processes</v>
          </cell>
          <cell r="H4725" t="str">
            <v>Chemical Manufacturing</v>
          </cell>
          <cell r="I4725" t="str">
            <v>Cleaning Chemicals</v>
          </cell>
          <cell r="J4725" t="str">
            <v>Other Not Classified</v>
          </cell>
          <cell r="N4725">
            <v>40988</v>
          </cell>
        </row>
        <row r="4726">
          <cell r="A4726" t="str">
            <v>30101005</v>
          </cell>
          <cell r="B4726" t="str">
            <v>Point</v>
          </cell>
          <cell r="C4726" t="str">
            <v>Chem Manuf /Explosives TNT /Nitric/Sulfuric Acid Mixing</v>
          </cell>
          <cell r="D4726" t="str">
            <v>Industrial Processes - Chemical Manuf</v>
          </cell>
          <cell r="G4726" t="str">
            <v>Industrial Processes</v>
          </cell>
          <cell r="H4726" t="str">
            <v>Chemical Manufacturing</v>
          </cell>
          <cell r="I4726" t="str">
            <v>Explosives (Trinitrotoluene)</v>
          </cell>
          <cell r="J4726" t="str">
            <v>Nitric/Sulfuric Acid Mixing</v>
          </cell>
          <cell r="N4726">
            <v>40988</v>
          </cell>
        </row>
        <row r="4727">
          <cell r="A4727" t="str">
            <v>30101010</v>
          </cell>
          <cell r="B4727" t="str">
            <v>Point</v>
          </cell>
          <cell r="C4727" t="str">
            <v>Chem Manuf /Explosives TNT /Process Vents: Batch Process</v>
          </cell>
          <cell r="D4727" t="str">
            <v>Industrial Processes - Chemical Manuf</v>
          </cell>
          <cell r="G4727" t="str">
            <v>Industrial Processes</v>
          </cell>
          <cell r="H4727" t="str">
            <v>Chemical Manufacturing</v>
          </cell>
          <cell r="I4727" t="str">
            <v>Explosives (Trinitrotoluene)</v>
          </cell>
          <cell r="J4727" t="str">
            <v>Process Vents: Batch Process</v>
          </cell>
          <cell r="N4727">
            <v>40988</v>
          </cell>
        </row>
        <row r="4728">
          <cell r="A4728" t="str">
            <v>30101011</v>
          </cell>
          <cell r="B4728" t="str">
            <v>Point</v>
          </cell>
          <cell r="C4728" t="str">
            <v>Chem Manuf /Explosives TNT /Batch Process: Nitration Reactors Fume Recovery</v>
          </cell>
          <cell r="D4728" t="str">
            <v>Industrial Processes - Chemical Manuf</v>
          </cell>
          <cell r="G4728" t="str">
            <v>Industrial Processes</v>
          </cell>
          <cell r="H4728" t="str">
            <v>Chemical Manufacturing</v>
          </cell>
          <cell r="I4728" t="str">
            <v>Explosives (Trinitrotoluene)</v>
          </cell>
          <cell r="J4728" t="str">
            <v>Batch Process: Nitration Reactors Fume Recovery</v>
          </cell>
          <cell r="N4728">
            <v>40988</v>
          </cell>
        </row>
        <row r="4729">
          <cell r="A4729" t="str">
            <v>30101012</v>
          </cell>
          <cell r="B4729" t="str">
            <v>Point</v>
          </cell>
          <cell r="C4729" t="str">
            <v>Chem Manuf /Explosives TNT /Batch Process: Nitration Reactors Acid Recovery</v>
          </cell>
          <cell r="D4729" t="str">
            <v>Industrial Processes - Chemical Manuf</v>
          </cell>
          <cell r="G4729" t="str">
            <v>Industrial Processes</v>
          </cell>
          <cell r="H4729" t="str">
            <v>Chemical Manufacturing</v>
          </cell>
          <cell r="I4729" t="str">
            <v>Explosives (Trinitrotoluene)</v>
          </cell>
          <cell r="J4729" t="str">
            <v>Batch Process: Nitration Reactors Acid Recovery</v>
          </cell>
          <cell r="N4729">
            <v>40988</v>
          </cell>
        </row>
        <row r="4730">
          <cell r="A4730" t="str">
            <v>30101013</v>
          </cell>
          <cell r="B4730" t="str">
            <v>Point</v>
          </cell>
          <cell r="C4730" t="str">
            <v>Chem Manuf /Explosives TNT /Batch Process: Nitric Acid Concentrators</v>
          </cell>
          <cell r="D4730" t="str">
            <v>Industrial Processes - Chemical Manuf</v>
          </cell>
          <cell r="G4730" t="str">
            <v>Industrial Processes</v>
          </cell>
          <cell r="H4730" t="str">
            <v>Chemical Manufacturing</v>
          </cell>
          <cell r="I4730" t="str">
            <v>Explosives (Trinitrotoluene)</v>
          </cell>
          <cell r="J4730" t="str">
            <v>Batch Process: Nitric Acid Concentrators</v>
          </cell>
          <cell r="N4730">
            <v>40988</v>
          </cell>
        </row>
        <row r="4731">
          <cell r="A4731" t="str">
            <v>30101014</v>
          </cell>
          <cell r="B4731" t="str">
            <v>Point</v>
          </cell>
          <cell r="C4731" t="str">
            <v>Chem Manuf /Explosives TNT /Batch Process: Sulfuric Acid Concentrators</v>
          </cell>
          <cell r="D4731" t="str">
            <v>Industrial Processes - Chemical Manuf</v>
          </cell>
          <cell r="G4731" t="str">
            <v>Industrial Processes</v>
          </cell>
          <cell r="H4731" t="str">
            <v>Chemical Manufacturing</v>
          </cell>
          <cell r="I4731" t="str">
            <v>Explosives (Trinitrotoluene)</v>
          </cell>
          <cell r="J4731" t="str">
            <v>Batch Process: Sulfuric Acid Concentrators</v>
          </cell>
          <cell r="N4731">
            <v>40988</v>
          </cell>
        </row>
        <row r="4732">
          <cell r="A4732" t="str">
            <v>30101015</v>
          </cell>
          <cell r="B4732" t="str">
            <v>Point</v>
          </cell>
          <cell r="C4732" t="str">
            <v>Chem Manuf /Explosives TNT /Batch Process: Red Water Incinerator</v>
          </cell>
          <cell r="D4732" t="str">
            <v>Industrial Processes - Chemical Manuf</v>
          </cell>
          <cell r="G4732" t="str">
            <v>Industrial Processes</v>
          </cell>
          <cell r="H4732" t="str">
            <v>Chemical Manufacturing</v>
          </cell>
          <cell r="I4732" t="str">
            <v>Explosives (Trinitrotoluene)</v>
          </cell>
          <cell r="J4732" t="str">
            <v>Batch Process: Red Water Incinerator</v>
          </cell>
          <cell r="N4732">
            <v>40988</v>
          </cell>
        </row>
        <row r="4733">
          <cell r="A4733" t="str">
            <v>30101021</v>
          </cell>
          <cell r="B4733" t="str">
            <v>Point</v>
          </cell>
          <cell r="C4733" t="str">
            <v>Chem Manuf /Explosives TNT /Continuous Process: Nitration Reactor Fume Recover **(Use 3-01-010-51)</v>
          </cell>
          <cell r="D4733" t="str">
            <v>Industrial Processes - Chemical Manuf</v>
          </cell>
          <cell r="G4733" t="str">
            <v>Industrial Processes</v>
          </cell>
          <cell r="H4733" t="str">
            <v>Chemical Manufacturing</v>
          </cell>
          <cell r="I4733" t="str">
            <v>Explosives (Trinitrotoluene)</v>
          </cell>
          <cell r="J4733" t="str">
            <v>Continuous Process: Nitration Reactor Fume Recover **(Use 3-01-010-51)</v>
          </cell>
          <cell r="N4733">
            <v>40988</v>
          </cell>
        </row>
        <row r="4734">
          <cell r="A4734" t="str">
            <v>30101022</v>
          </cell>
          <cell r="B4734" t="str">
            <v>Point</v>
          </cell>
          <cell r="C4734" t="str">
            <v>Chem Manuf /Explosives TNT /Continuous Process: Nitration Reactor Acid Recover **(Use 3-01-010-52)</v>
          </cell>
          <cell r="D4734" t="str">
            <v>Industrial Processes - Chemical Manuf</v>
          </cell>
          <cell r="G4734" t="str">
            <v>Industrial Processes</v>
          </cell>
          <cell r="H4734" t="str">
            <v>Chemical Manufacturing</v>
          </cell>
          <cell r="I4734" t="str">
            <v>Explosives (Trinitrotoluene)</v>
          </cell>
          <cell r="J4734" t="str">
            <v>Continuous Process: Nitration Reactor Acid Recover **(Use 3-01-010-52)</v>
          </cell>
          <cell r="N4734">
            <v>40988</v>
          </cell>
        </row>
        <row r="4735">
          <cell r="A4735" t="str">
            <v>30101023</v>
          </cell>
          <cell r="B4735" t="str">
            <v>Point</v>
          </cell>
          <cell r="C4735" t="str">
            <v>Chem Manuf /Explosives TNT /Continuous Process: Red Water Incinerator ** (Use 3-01-010-53)</v>
          </cell>
          <cell r="D4735" t="str">
            <v>Industrial Processes - Chemical Manuf</v>
          </cell>
          <cell r="G4735" t="str">
            <v>Industrial Processes</v>
          </cell>
          <cell r="H4735" t="str">
            <v>Chemical Manufacturing</v>
          </cell>
          <cell r="I4735" t="str">
            <v>Explosives (Trinitrotoluene)</v>
          </cell>
          <cell r="J4735" t="str">
            <v>Continuous Process: Red Water Incinerator ** (Use 3-01-010-53)</v>
          </cell>
          <cell r="N4735">
            <v>40988</v>
          </cell>
        </row>
        <row r="4736">
          <cell r="A4736" t="str">
            <v>30101025</v>
          </cell>
          <cell r="B4736" t="str">
            <v>Point</v>
          </cell>
          <cell r="C4736" t="str">
            <v>Chem Manuf /Explosives TNT /Batch Process: Spent Acid Recovery: Denitrating Tower</v>
          </cell>
          <cell r="D4736" t="str">
            <v>Industrial Processes - Chemical Manuf</v>
          </cell>
          <cell r="G4736" t="str">
            <v>Industrial Processes</v>
          </cell>
          <cell r="H4736" t="str">
            <v>Chemical Manufacturing</v>
          </cell>
          <cell r="I4736" t="str">
            <v>Explosives (Trinitrotoluene)</v>
          </cell>
          <cell r="J4736" t="str">
            <v>Batch Process: Spent Acid Recovery: Denitrating Tower</v>
          </cell>
          <cell r="N4736">
            <v>40988</v>
          </cell>
        </row>
        <row r="4737">
          <cell r="A4737" t="str">
            <v>30101026</v>
          </cell>
          <cell r="B4737" t="str">
            <v>Point</v>
          </cell>
          <cell r="C4737" t="str">
            <v>Chem Manuf /Explosives TNT /Batch Process: Spent Acid Recovery: Sulfuric Acid Regenerator</v>
          </cell>
          <cell r="D4737" t="str">
            <v>Industrial Processes - Chemical Manuf</v>
          </cell>
          <cell r="G4737" t="str">
            <v>Industrial Processes</v>
          </cell>
          <cell r="H4737" t="str">
            <v>Chemical Manufacturing</v>
          </cell>
          <cell r="I4737" t="str">
            <v>Explosives (Trinitrotoluene)</v>
          </cell>
          <cell r="J4737" t="str">
            <v>Batch Process: Spent Acid Recovery: Sulfuric Acid Regenerator</v>
          </cell>
          <cell r="N4737">
            <v>40988</v>
          </cell>
        </row>
        <row r="4738">
          <cell r="A4738" t="str">
            <v>30101027</v>
          </cell>
          <cell r="B4738" t="str">
            <v>Point</v>
          </cell>
          <cell r="C4738" t="str">
            <v>Chem Manuf /Explosives TNT /Batch Process: Spent Acid Recovery: Bleacher</v>
          </cell>
          <cell r="D4738" t="str">
            <v>Industrial Processes - Chemical Manuf</v>
          </cell>
          <cell r="G4738" t="str">
            <v>Industrial Processes</v>
          </cell>
          <cell r="H4738" t="str">
            <v>Chemical Manufacturing</v>
          </cell>
          <cell r="I4738" t="str">
            <v>Explosives (Trinitrotoluene)</v>
          </cell>
          <cell r="J4738" t="str">
            <v>Batch Process: Spent Acid Recovery: Bleacher</v>
          </cell>
          <cell r="N4738">
            <v>40988</v>
          </cell>
        </row>
        <row r="4739">
          <cell r="A4739" t="str">
            <v>30101028</v>
          </cell>
          <cell r="B4739" t="str">
            <v>Point</v>
          </cell>
          <cell r="C4739" t="str">
            <v>Chem Manuf /Explosives TNT /Batch Process: Spent Acid Recovery: Reflux Columns</v>
          </cell>
          <cell r="D4739" t="str">
            <v>Industrial Processes - Chemical Manuf</v>
          </cell>
          <cell r="G4739" t="str">
            <v>Industrial Processes</v>
          </cell>
          <cell r="H4739" t="str">
            <v>Chemical Manufacturing</v>
          </cell>
          <cell r="I4739" t="str">
            <v>Explosives (Trinitrotoluene)</v>
          </cell>
          <cell r="J4739" t="str">
            <v>Batch Process: Spent Acid Recovery: Reflux Columns</v>
          </cell>
          <cell r="N4739">
            <v>40988</v>
          </cell>
        </row>
        <row r="4740">
          <cell r="A4740" t="str">
            <v>30101030</v>
          </cell>
          <cell r="B4740" t="str">
            <v>Point</v>
          </cell>
          <cell r="C4740" t="str">
            <v>Chem Manuf /Explosives TNT /Open Burning: Waste</v>
          </cell>
          <cell r="D4740" t="str">
            <v>Industrial Processes - Chemical Manuf</v>
          </cell>
          <cell r="G4740" t="str">
            <v>Industrial Processes</v>
          </cell>
          <cell r="H4740" t="str">
            <v>Chemical Manufacturing</v>
          </cell>
          <cell r="I4740" t="str">
            <v>Explosives (Trinitrotoluene)</v>
          </cell>
          <cell r="J4740" t="str">
            <v>Open Burning: Waste</v>
          </cell>
          <cell r="N4740">
            <v>40988</v>
          </cell>
        </row>
        <row r="4741">
          <cell r="A4741" t="str">
            <v>30101033</v>
          </cell>
          <cell r="B4741" t="str">
            <v>Point</v>
          </cell>
          <cell r="C4741" t="str">
            <v>Chem Manuf /Explosives TNT /Batch Process: Nitric Acid Concentration: Distillation Tower</v>
          </cell>
          <cell r="D4741" t="str">
            <v>Industrial Processes - Chemical Manuf</v>
          </cell>
          <cell r="G4741" t="str">
            <v>Industrial Processes</v>
          </cell>
          <cell r="H4741" t="str">
            <v>Chemical Manufacturing</v>
          </cell>
          <cell r="I4741" t="str">
            <v>Explosives (Trinitrotoluene)</v>
          </cell>
          <cell r="J4741" t="str">
            <v>Batch Process: Nitric Acid Concentration: Distillation Tower</v>
          </cell>
          <cell r="N4741">
            <v>40988</v>
          </cell>
        </row>
        <row r="4742">
          <cell r="A4742" t="str">
            <v>30101034</v>
          </cell>
          <cell r="B4742" t="str">
            <v>Point</v>
          </cell>
          <cell r="C4742" t="str">
            <v>Chem Manuf /Explosives TNT /Batch Process: Nitric Acid Concentration: Bleacher</v>
          </cell>
          <cell r="D4742" t="str">
            <v>Industrial Processes - Chemical Manuf</v>
          </cell>
          <cell r="G4742" t="str">
            <v>Industrial Processes</v>
          </cell>
          <cell r="H4742" t="str">
            <v>Chemical Manufacturing</v>
          </cell>
          <cell r="I4742" t="str">
            <v>Explosives (Trinitrotoluene)</v>
          </cell>
          <cell r="J4742" t="str">
            <v>Batch Process: Nitric Acid Concentration: Bleacher</v>
          </cell>
          <cell r="N4742">
            <v>40988</v>
          </cell>
        </row>
        <row r="4743">
          <cell r="A4743" t="str">
            <v>30101035</v>
          </cell>
          <cell r="B4743" t="str">
            <v>Point</v>
          </cell>
          <cell r="C4743" t="str">
            <v>Chem Manuf /Explosives TNT /Batch Process: Nitric Acid Concentration: Condenser</v>
          </cell>
          <cell r="D4743" t="str">
            <v>Industrial Processes - Chemical Manuf</v>
          </cell>
          <cell r="G4743" t="str">
            <v>Industrial Processes</v>
          </cell>
          <cell r="H4743" t="str">
            <v>Chemical Manufacturing</v>
          </cell>
          <cell r="I4743" t="str">
            <v>Explosives (Trinitrotoluene)</v>
          </cell>
          <cell r="J4743" t="str">
            <v>Batch Process: Nitric Acid Concentration: Condenser</v>
          </cell>
          <cell r="N4743">
            <v>40988</v>
          </cell>
        </row>
        <row r="4744">
          <cell r="A4744" t="str">
            <v>30101036</v>
          </cell>
          <cell r="B4744" t="str">
            <v>Point</v>
          </cell>
          <cell r="C4744" t="str">
            <v>Chem Manuf /Explosives TNT /Batch Process: Nitric Acid Concentration: Absorber Column</v>
          </cell>
          <cell r="D4744" t="str">
            <v>Industrial Processes - Chemical Manuf</v>
          </cell>
          <cell r="G4744" t="str">
            <v>Industrial Processes</v>
          </cell>
          <cell r="H4744" t="str">
            <v>Chemical Manufacturing</v>
          </cell>
          <cell r="I4744" t="str">
            <v>Explosives (Trinitrotoluene)</v>
          </cell>
          <cell r="J4744" t="str">
            <v>Batch Process: Nitric Acid Concentration: Absorber Column</v>
          </cell>
          <cell r="N4744">
            <v>40988</v>
          </cell>
        </row>
        <row r="4745">
          <cell r="A4745" t="str">
            <v>30101037</v>
          </cell>
          <cell r="B4745" t="str">
            <v>Point</v>
          </cell>
          <cell r="C4745" t="str">
            <v>Chem Manuf /Explosives TNT /Batch Process: Nitric Acid Concentration: Dehydrating Unit</v>
          </cell>
          <cell r="D4745" t="str">
            <v>Industrial Processes - Chemical Manuf</v>
          </cell>
          <cell r="G4745" t="str">
            <v>Industrial Processes</v>
          </cell>
          <cell r="H4745" t="str">
            <v>Chemical Manufacturing</v>
          </cell>
          <cell r="I4745" t="str">
            <v>Explosives (Trinitrotoluene)</v>
          </cell>
          <cell r="J4745" t="str">
            <v>Batch Process: Nitric Acid Concentration: Dehydrating Unit</v>
          </cell>
          <cell r="N4745">
            <v>40988</v>
          </cell>
        </row>
        <row r="4746">
          <cell r="A4746" t="str">
            <v>30101040</v>
          </cell>
          <cell r="B4746" t="str">
            <v>Point</v>
          </cell>
          <cell r="C4746" t="str">
            <v>Chem Manuf /Explosives TNT /Batch Process: Purification</v>
          </cell>
          <cell r="D4746" t="str">
            <v>Industrial Processes - Chemical Manuf</v>
          </cell>
          <cell r="G4746" t="str">
            <v>Industrial Processes</v>
          </cell>
          <cell r="H4746" t="str">
            <v>Chemical Manufacturing</v>
          </cell>
          <cell r="I4746" t="str">
            <v>Explosives (Trinitrotoluene)</v>
          </cell>
          <cell r="J4746" t="str">
            <v>Batch Process: Purification</v>
          </cell>
          <cell r="N4746">
            <v>40988</v>
          </cell>
        </row>
        <row r="4747">
          <cell r="A4747" t="str">
            <v>30101045</v>
          </cell>
          <cell r="B4747" t="str">
            <v>Point</v>
          </cell>
          <cell r="C4747" t="str">
            <v>Chem Manuf /Explosives TNT /Batch Process: Finishing: Melt Tank</v>
          </cell>
          <cell r="D4747" t="str">
            <v>Industrial Processes - Chemical Manuf</v>
          </cell>
          <cell r="G4747" t="str">
            <v>Industrial Processes</v>
          </cell>
          <cell r="H4747" t="str">
            <v>Chemical Manufacturing</v>
          </cell>
          <cell r="I4747" t="str">
            <v>Explosives (Trinitrotoluene)</v>
          </cell>
          <cell r="J4747" t="str">
            <v>Batch Process: Finishing: Melt Tank</v>
          </cell>
          <cell r="N4747">
            <v>40988</v>
          </cell>
        </row>
        <row r="4748">
          <cell r="A4748" t="str">
            <v>30101046</v>
          </cell>
          <cell r="B4748" t="str">
            <v>Point</v>
          </cell>
          <cell r="C4748" t="str">
            <v>Chem Manuf /Explosives TNT /Batch Process: Finishing: Dryers</v>
          </cell>
          <cell r="D4748" t="str">
            <v>Industrial Processes - Chemical Manuf</v>
          </cell>
          <cell r="G4748" t="str">
            <v>Industrial Processes</v>
          </cell>
          <cell r="H4748" t="str">
            <v>Chemical Manufacturing</v>
          </cell>
          <cell r="I4748" t="str">
            <v>Explosives (Trinitrotoluene)</v>
          </cell>
          <cell r="J4748" t="str">
            <v>Batch Process: Finishing: Dryers</v>
          </cell>
          <cell r="N4748">
            <v>40988</v>
          </cell>
        </row>
        <row r="4749">
          <cell r="A4749" t="str">
            <v>30101047</v>
          </cell>
          <cell r="B4749" t="str">
            <v>Point</v>
          </cell>
          <cell r="C4749" t="str">
            <v>Chem Manuf /Explosives TNT /Batch Process: Finishing: Flaker Drum</v>
          </cell>
          <cell r="D4749" t="str">
            <v>Industrial Processes - Chemical Manuf</v>
          </cell>
          <cell r="G4749" t="str">
            <v>Industrial Processes</v>
          </cell>
          <cell r="H4749" t="str">
            <v>Chemical Manufacturing</v>
          </cell>
          <cell r="I4749" t="str">
            <v>Explosives (Trinitrotoluene)</v>
          </cell>
          <cell r="J4749" t="str">
            <v>Batch Process: Finishing: Flaker Drum</v>
          </cell>
          <cell r="N4749">
            <v>40988</v>
          </cell>
        </row>
        <row r="4750">
          <cell r="A4750" t="str">
            <v>30101050</v>
          </cell>
          <cell r="B4750" t="str">
            <v>Point</v>
          </cell>
          <cell r="C4750" t="str">
            <v>Chem Manuf /Explosives TNT /Process Vents: Continuous Process</v>
          </cell>
          <cell r="D4750" t="str">
            <v>Industrial Processes - Chemical Manuf</v>
          </cell>
          <cell r="G4750" t="str">
            <v>Industrial Processes</v>
          </cell>
          <cell r="H4750" t="str">
            <v>Chemical Manufacturing</v>
          </cell>
          <cell r="I4750" t="str">
            <v>Explosives (Trinitrotoluene)</v>
          </cell>
          <cell r="J4750" t="str">
            <v>Process Vents: Continuous Process</v>
          </cell>
          <cell r="N4750">
            <v>40988</v>
          </cell>
        </row>
        <row r="4751">
          <cell r="A4751" t="str">
            <v>30101051</v>
          </cell>
          <cell r="B4751" t="str">
            <v>Point</v>
          </cell>
          <cell r="C4751" t="str">
            <v>Chem Manuf /Explosives TNT /Continuous Process: Nitration Reactor Fume Recovery</v>
          </cell>
          <cell r="D4751" t="str">
            <v>Industrial Processes - Chemical Manuf</v>
          </cell>
          <cell r="G4751" t="str">
            <v>Industrial Processes</v>
          </cell>
          <cell r="H4751" t="str">
            <v>Chemical Manufacturing</v>
          </cell>
          <cell r="I4751" t="str">
            <v>Explosives (Trinitrotoluene)</v>
          </cell>
          <cell r="J4751" t="str">
            <v>Continuous Process: Nitration Reactor Fume Recovery</v>
          </cell>
          <cell r="N4751">
            <v>40988</v>
          </cell>
        </row>
        <row r="4752">
          <cell r="A4752" t="str">
            <v>30101052</v>
          </cell>
          <cell r="B4752" t="str">
            <v>Point</v>
          </cell>
          <cell r="C4752" t="str">
            <v>Chem Manuf /Explosives TNT /Continuous Process: Spent Acid Recovery</v>
          </cell>
          <cell r="D4752" t="str">
            <v>Industrial Processes - Chemical Manuf</v>
          </cell>
          <cell r="G4752" t="str">
            <v>Industrial Processes</v>
          </cell>
          <cell r="H4752" t="str">
            <v>Chemical Manufacturing</v>
          </cell>
          <cell r="I4752" t="str">
            <v>Explosives (Trinitrotoluene)</v>
          </cell>
          <cell r="J4752" t="str">
            <v>Continuous Process: Spent Acid Recovery</v>
          </cell>
          <cell r="N4752">
            <v>40988</v>
          </cell>
        </row>
        <row r="4753">
          <cell r="A4753" t="str">
            <v>30101053</v>
          </cell>
          <cell r="B4753" t="str">
            <v>Point</v>
          </cell>
          <cell r="C4753" t="str">
            <v>Chem Manuf /Explosives TNT /Continuous Process: Red Water Incineration</v>
          </cell>
          <cell r="D4753" t="str">
            <v>Industrial Processes - Chemical Manuf</v>
          </cell>
          <cell r="G4753" t="str">
            <v>Industrial Processes</v>
          </cell>
          <cell r="H4753" t="str">
            <v>Chemical Manufacturing</v>
          </cell>
          <cell r="I4753" t="str">
            <v>Explosives (Trinitrotoluene)</v>
          </cell>
          <cell r="J4753" t="str">
            <v>Continuous Process: Red Water Incineration</v>
          </cell>
          <cell r="N4753">
            <v>40988</v>
          </cell>
        </row>
        <row r="4754">
          <cell r="A4754" t="str">
            <v>30101054</v>
          </cell>
          <cell r="B4754" t="str">
            <v>Point</v>
          </cell>
          <cell r="C4754" t="str">
            <v>Chem Manuf /Explosives TNT /Continuous Process: Nitric Acid Concentrators</v>
          </cell>
          <cell r="D4754" t="str">
            <v>Industrial Processes - Chemical Manuf</v>
          </cell>
          <cell r="G4754" t="str">
            <v>Industrial Processes</v>
          </cell>
          <cell r="H4754" t="str">
            <v>Chemical Manufacturing</v>
          </cell>
          <cell r="I4754" t="str">
            <v>Explosives (Trinitrotoluene)</v>
          </cell>
          <cell r="J4754" t="str">
            <v>Continuous Process: Nitric Acid Concentrators</v>
          </cell>
          <cell r="N4754">
            <v>40988</v>
          </cell>
        </row>
        <row r="4755">
          <cell r="A4755" t="str">
            <v>30101055</v>
          </cell>
          <cell r="B4755" t="str">
            <v>Point</v>
          </cell>
          <cell r="C4755" t="str">
            <v>Chem Manuf /Explosives TNT /Continuous Process: Sulfuric Acid Concentrators</v>
          </cell>
          <cell r="D4755" t="str">
            <v>Industrial Processes - Chemical Manuf</v>
          </cell>
          <cell r="G4755" t="str">
            <v>Industrial Processes</v>
          </cell>
          <cell r="H4755" t="str">
            <v>Chemical Manufacturing</v>
          </cell>
          <cell r="I4755" t="str">
            <v>Explosives (Trinitrotoluene)</v>
          </cell>
          <cell r="J4755" t="str">
            <v>Continuous Process: Sulfuric Acid Concentrators</v>
          </cell>
          <cell r="N4755">
            <v>40988</v>
          </cell>
        </row>
        <row r="4756">
          <cell r="A4756" t="str">
            <v>30101061</v>
          </cell>
          <cell r="B4756" t="str">
            <v>Point</v>
          </cell>
          <cell r="C4756" t="str">
            <v>Chem Manuf /Explosives TNT /Continuous Process: Spent Acid Recovery: Denitrating Tower</v>
          </cell>
          <cell r="D4756" t="str">
            <v>Industrial Processes - Chemical Manuf</v>
          </cell>
          <cell r="G4756" t="str">
            <v>Industrial Processes</v>
          </cell>
          <cell r="H4756" t="str">
            <v>Chemical Manufacturing</v>
          </cell>
          <cell r="I4756" t="str">
            <v>Explosives (Trinitrotoluene)</v>
          </cell>
          <cell r="J4756" t="str">
            <v>Continuous Process: Spent Acid Recovery: Denitrating Tower</v>
          </cell>
          <cell r="N4756">
            <v>40988</v>
          </cell>
        </row>
        <row r="4757">
          <cell r="A4757" t="str">
            <v>30101062</v>
          </cell>
          <cell r="B4757" t="str">
            <v>Point</v>
          </cell>
          <cell r="C4757" t="str">
            <v>Chem Manuf /Explosives TNT /Continuous Process: Spent Acid Recovery: Sulfuric Acid Regenerator</v>
          </cell>
          <cell r="D4757" t="str">
            <v>Industrial Processes - Chemical Manuf</v>
          </cell>
          <cell r="G4757" t="str">
            <v>Industrial Processes</v>
          </cell>
          <cell r="H4757" t="str">
            <v>Chemical Manufacturing</v>
          </cell>
          <cell r="I4757" t="str">
            <v>Explosives (Trinitrotoluene)</v>
          </cell>
          <cell r="J4757" t="str">
            <v>Continuous Process: Spent Acid Recovery: Sulfuric Acid Regenerator</v>
          </cell>
          <cell r="N4757">
            <v>40988</v>
          </cell>
        </row>
        <row r="4758">
          <cell r="A4758" t="str">
            <v>30101063</v>
          </cell>
          <cell r="B4758" t="str">
            <v>Point</v>
          </cell>
          <cell r="C4758" t="str">
            <v>Chem Manuf /Explosives TNT /Continuous Process: Spent Acid Recovery: Bleacher</v>
          </cell>
          <cell r="D4758" t="str">
            <v>Industrial Processes - Chemical Manuf</v>
          </cell>
          <cell r="G4758" t="str">
            <v>Industrial Processes</v>
          </cell>
          <cell r="H4758" t="str">
            <v>Chemical Manufacturing</v>
          </cell>
          <cell r="I4758" t="str">
            <v>Explosives (Trinitrotoluene)</v>
          </cell>
          <cell r="J4758" t="str">
            <v>Continuous Process: Spent Acid Recovery: Bleacher</v>
          </cell>
          <cell r="N4758">
            <v>40988</v>
          </cell>
        </row>
        <row r="4759">
          <cell r="A4759" t="str">
            <v>30101064</v>
          </cell>
          <cell r="B4759" t="str">
            <v>Point</v>
          </cell>
          <cell r="C4759" t="str">
            <v>Chem Manuf /Explosives TNT /Continuous Process: Spent Acid Recovery: Reflux Columns</v>
          </cell>
          <cell r="D4759" t="str">
            <v>Industrial Processes - Chemical Manuf</v>
          </cell>
          <cell r="G4759" t="str">
            <v>Industrial Processes</v>
          </cell>
          <cell r="H4759" t="str">
            <v>Chemical Manufacturing</v>
          </cell>
          <cell r="I4759" t="str">
            <v>Explosives (Trinitrotoluene)</v>
          </cell>
          <cell r="J4759" t="str">
            <v>Continuous Process: Spent Acid Recovery: Reflux Columns</v>
          </cell>
          <cell r="N4759">
            <v>40988</v>
          </cell>
        </row>
        <row r="4760">
          <cell r="A4760" t="str">
            <v>30101073</v>
          </cell>
          <cell r="B4760" t="str">
            <v>Point</v>
          </cell>
          <cell r="C4760" t="str">
            <v>Chem Manuf /Explosives TNT /Continuous Process: Nitric Acid Concentration: Distillation Tower</v>
          </cell>
          <cell r="D4760" t="str">
            <v>Industrial Processes - Chemical Manuf</v>
          </cell>
          <cell r="G4760" t="str">
            <v>Industrial Processes</v>
          </cell>
          <cell r="H4760" t="str">
            <v>Chemical Manufacturing</v>
          </cell>
          <cell r="I4760" t="str">
            <v>Explosives (Trinitrotoluene)</v>
          </cell>
          <cell r="J4760" t="str">
            <v>Continuous Process: Nitric Acid Concentration: Distillation Tower</v>
          </cell>
          <cell r="N4760">
            <v>40988</v>
          </cell>
        </row>
        <row r="4761">
          <cell r="A4761" t="str">
            <v>30101074</v>
          </cell>
          <cell r="B4761" t="str">
            <v>Point</v>
          </cell>
          <cell r="C4761" t="str">
            <v>Chem Manuf /Explosives TNT /Continuous Process: Nitric Acid Concentration: Bleacher</v>
          </cell>
          <cell r="D4761" t="str">
            <v>Industrial Processes - Chemical Manuf</v>
          </cell>
          <cell r="G4761" t="str">
            <v>Industrial Processes</v>
          </cell>
          <cell r="H4761" t="str">
            <v>Chemical Manufacturing</v>
          </cell>
          <cell r="I4761" t="str">
            <v>Explosives (Trinitrotoluene)</v>
          </cell>
          <cell r="J4761" t="str">
            <v>Continuous Process: Nitric Acid Concentration: Bleacher</v>
          </cell>
          <cell r="N4761">
            <v>40988</v>
          </cell>
        </row>
        <row r="4762">
          <cell r="A4762" t="str">
            <v>30101075</v>
          </cell>
          <cell r="B4762" t="str">
            <v>Point</v>
          </cell>
          <cell r="C4762" t="str">
            <v>Chem Manuf /Explosives TNT /Continuous Process: Nitric Acid Concentration: Condenser</v>
          </cell>
          <cell r="D4762" t="str">
            <v>Industrial Processes - Chemical Manuf</v>
          </cell>
          <cell r="G4762" t="str">
            <v>Industrial Processes</v>
          </cell>
          <cell r="H4762" t="str">
            <v>Chemical Manufacturing</v>
          </cell>
          <cell r="I4762" t="str">
            <v>Explosives (Trinitrotoluene)</v>
          </cell>
          <cell r="J4762" t="str">
            <v>Continuous Process: Nitric Acid Concentration: Condenser</v>
          </cell>
          <cell r="N4762">
            <v>40988</v>
          </cell>
        </row>
        <row r="4763">
          <cell r="A4763" t="str">
            <v>30101076</v>
          </cell>
          <cell r="B4763" t="str">
            <v>Point</v>
          </cell>
          <cell r="C4763" t="str">
            <v>Chem Manuf /Explosives TNT /Continuous Process: Nitric Acid Concentration: Absorber Column</v>
          </cell>
          <cell r="D4763" t="str">
            <v>Industrial Processes - Chemical Manuf</v>
          </cell>
          <cell r="G4763" t="str">
            <v>Industrial Processes</v>
          </cell>
          <cell r="H4763" t="str">
            <v>Chemical Manufacturing</v>
          </cell>
          <cell r="I4763" t="str">
            <v>Explosives (Trinitrotoluene)</v>
          </cell>
          <cell r="J4763" t="str">
            <v>Continuous Process: Nitric Acid Concentration: Absorber Column</v>
          </cell>
          <cell r="N4763">
            <v>40988</v>
          </cell>
        </row>
        <row r="4764">
          <cell r="A4764" t="str">
            <v>30101077</v>
          </cell>
          <cell r="B4764" t="str">
            <v>Point</v>
          </cell>
          <cell r="C4764" t="str">
            <v>Chem Manuf /Explosives TNT /Continuous Process: Nitric Acid Concentration: Dehydrating Unit</v>
          </cell>
          <cell r="D4764" t="str">
            <v>Industrial Processes - Chemical Manuf</v>
          </cell>
          <cell r="G4764" t="str">
            <v>Industrial Processes</v>
          </cell>
          <cell r="H4764" t="str">
            <v>Chemical Manufacturing</v>
          </cell>
          <cell r="I4764" t="str">
            <v>Explosives (Trinitrotoluene)</v>
          </cell>
          <cell r="J4764" t="str">
            <v>Continuous Process: Nitric Acid Concentration: Dehydrating Unit</v>
          </cell>
          <cell r="N4764">
            <v>40988</v>
          </cell>
        </row>
        <row r="4765">
          <cell r="A4765" t="str">
            <v>30101080</v>
          </cell>
          <cell r="B4765" t="str">
            <v>Point</v>
          </cell>
          <cell r="C4765" t="str">
            <v>Chem Manuf /Explosives TNT /Continuous Process: Purification</v>
          </cell>
          <cell r="D4765" t="str">
            <v>Industrial Processes - Chemical Manuf</v>
          </cell>
          <cell r="G4765" t="str">
            <v>Industrial Processes</v>
          </cell>
          <cell r="H4765" t="str">
            <v>Chemical Manufacturing</v>
          </cell>
          <cell r="I4765" t="str">
            <v>Explosives (Trinitrotoluene)</v>
          </cell>
          <cell r="J4765" t="str">
            <v>Continuous Process: Purification</v>
          </cell>
          <cell r="N4765">
            <v>40988</v>
          </cell>
        </row>
        <row r="4766">
          <cell r="A4766" t="str">
            <v>30101085</v>
          </cell>
          <cell r="B4766" t="str">
            <v>Point</v>
          </cell>
          <cell r="C4766" t="str">
            <v>Chem Manuf /Explosives TNT /Continuous Process: Finishing: Melt Tank</v>
          </cell>
          <cell r="D4766" t="str">
            <v>Industrial Processes - Chemical Manuf</v>
          </cell>
          <cell r="G4766" t="str">
            <v>Industrial Processes</v>
          </cell>
          <cell r="H4766" t="str">
            <v>Chemical Manufacturing</v>
          </cell>
          <cell r="I4766" t="str">
            <v>Explosives (Trinitrotoluene)</v>
          </cell>
          <cell r="J4766" t="str">
            <v>Continuous Process: Finishing: Melt Tank</v>
          </cell>
          <cell r="N4766">
            <v>40988</v>
          </cell>
        </row>
        <row r="4767">
          <cell r="A4767" t="str">
            <v>30101086</v>
          </cell>
          <cell r="B4767" t="str">
            <v>Point</v>
          </cell>
          <cell r="C4767" t="str">
            <v>Chem Manuf /Explosives TNT /Continuous Process: Finishing: Dryers</v>
          </cell>
          <cell r="D4767" t="str">
            <v>Industrial Processes - Chemical Manuf</v>
          </cell>
          <cell r="G4767" t="str">
            <v>Industrial Processes</v>
          </cell>
          <cell r="H4767" t="str">
            <v>Chemical Manufacturing</v>
          </cell>
          <cell r="I4767" t="str">
            <v>Explosives (Trinitrotoluene)</v>
          </cell>
          <cell r="J4767" t="str">
            <v>Continuous Process: Finishing: Dryers</v>
          </cell>
          <cell r="N4767">
            <v>40988</v>
          </cell>
        </row>
        <row r="4768">
          <cell r="A4768" t="str">
            <v>30101087</v>
          </cell>
          <cell r="B4768" t="str">
            <v>Point</v>
          </cell>
          <cell r="C4768" t="str">
            <v>Chem Manuf /Explosives TNT /Continuous Process: Finishing: Flaker Drum</v>
          </cell>
          <cell r="D4768" t="str">
            <v>Industrial Processes - Chemical Manuf</v>
          </cell>
          <cell r="G4768" t="str">
            <v>Industrial Processes</v>
          </cell>
          <cell r="H4768" t="str">
            <v>Chemical Manufacturing</v>
          </cell>
          <cell r="I4768" t="str">
            <v>Explosives (Trinitrotoluene)</v>
          </cell>
          <cell r="J4768" t="str">
            <v>Continuous Process: Finishing: Flaker Drum</v>
          </cell>
          <cell r="N4768">
            <v>40988</v>
          </cell>
        </row>
        <row r="4769">
          <cell r="A4769" t="str">
            <v>30101099</v>
          </cell>
          <cell r="B4769" t="str">
            <v>Point</v>
          </cell>
          <cell r="C4769" t="str">
            <v>Chem Manuf /Explosives TNT /Other Not Classified</v>
          </cell>
          <cell r="D4769" t="str">
            <v>Industrial Processes - Chemical Manuf</v>
          </cell>
          <cell r="G4769" t="str">
            <v>Industrial Processes</v>
          </cell>
          <cell r="H4769" t="str">
            <v>Chemical Manufacturing</v>
          </cell>
          <cell r="I4769" t="str">
            <v>Explosives (Trinitrotoluene)</v>
          </cell>
          <cell r="J4769" t="str">
            <v>Other Not Classified</v>
          </cell>
          <cell r="N4769">
            <v>40988</v>
          </cell>
        </row>
        <row r="4770">
          <cell r="A4770" t="str">
            <v>30101101</v>
          </cell>
          <cell r="B4770" t="str">
            <v>Point</v>
          </cell>
          <cell r="C4770" t="str">
            <v>Chem Manuf /Hydrochloric Acid /By-product Process</v>
          </cell>
          <cell r="D4770" t="str">
            <v>Industrial Processes - Chemical Manuf</v>
          </cell>
          <cell r="G4770" t="str">
            <v>Industrial Processes</v>
          </cell>
          <cell r="H4770" t="str">
            <v>Chemical Manufacturing</v>
          </cell>
          <cell r="I4770" t="str">
            <v>Hydrochloric Acid</v>
          </cell>
          <cell r="J4770" t="str">
            <v>By-product Process</v>
          </cell>
          <cell r="N4770">
            <v>40988</v>
          </cell>
        </row>
        <row r="4771">
          <cell r="A4771" t="str">
            <v>30101198</v>
          </cell>
          <cell r="B4771" t="str">
            <v>Point</v>
          </cell>
          <cell r="C4771" t="str">
            <v>Chem Manuf /Hydrochloric Acid /Handling and Storage (99.9% Removal)</v>
          </cell>
          <cell r="D4771" t="str">
            <v>Industrial Processes - Storage and Transfer</v>
          </cell>
          <cell r="G4771" t="str">
            <v>Industrial Processes</v>
          </cell>
          <cell r="H4771" t="str">
            <v>Chemical Manufacturing</v>
          </cell>
          <cell r="I4771" t="str">
            <v>Hydrochloric Acid</v>
          </cell>
          <cell r="J4771" t="str">
            <v>Handling and Storage (99.9% Removal)</v>
          </cell>
          <cell r="N4771">
            <v>40988</v>
          </cell>
        </row>
        <row r="4772">
          <cell r="A4772" t="str">
            <v>30101199</v>
          </cell>
          <cell r="B4772" t="str">
            <v>Point</v>
          </cell>
          <cell r="C4772" t="str">
            <v>Chem Manuf /Hydrochloric Acid /Other Not Classified</v>
          </cell>
          <cell r="D4772" t="str">
            <v>Industrial Processes - Chemical Manuf</v>
          </cell>
          <cell r="G4772" t="str">
            <v>Industrial Processes</v>
          </cell>
          <cell r="H4772" t="str">
            <v>Chemical Manufacturing</v>
          </cell>
          <cell r="I4772" t="str">
            <v>Hydrochloric Acid</v>
          </cell>
          <cell r="J4772" t="str">
            <v>Other Not Classified</v>
          </cell>
          <cell r="N4772">
            <v>40988</v>
          </cell>
        </row>
        <row r="4773">
          <cell r="A4773" t="str">
            <v>30101202</v>
          </cell>
          <cell r="B4773" t="str">
            <v>Point</v>
          </cell>
          <cell r="C4773" t="str">
            <v>Chem Manuf /Hydroflouric Acid /Rotary Kiln: Acid Reactor</v>
          </cell>
          <cell r="D4773" t="str">
            <v>Industrial Processes - Chemical Manuf</v>
          </cell>
          <cell r="G4773" t="str">
            <v>Industrial Processes</v>
          </cell>
          <cell r="H4773" t="str">
            <v>Chemical Manufacturing</v>
          </cell>
          <cell r="I4773" t="str">
            <v>Hydroflouric Acid</v>
          </cell>
          <cell r="J4773" t="str">
            <v>Rotary Kiln: Acid Reactor</v>
          </cell>
          <cell r="N4773">
            <v>40988</v>
          </cell>
        </row>
        <row r="4774">
          <cell r="A4774" t="str">
            <v>30101203</v>
          </cell>
          <cell r="B4774" t="str">
            <v>Point</v>
          </cell>
          <cell r="C4774" t="str">
            <v>Chem Manuf /Hydroflouric Acid /Fluorspar Grinding/Drying</v>
          </cell>
          <cell r="D4774" t="str">
            <v>Industrial Processes - Chemical Manuf</v>
          </cell>
          <cell r="G4774" t="str">
            <v>Industrial Processes</v>
          </cell>
          <cell r="H4774" t="str">
            <v>Chemical Manufacturing</v>
          </cell>
          <cell r="I4774" t="str">
            <v>Hydroflouric Acid</v>
          </cell>
          <cell r="J4774" t="str">
            <v>Fluorspar Grinding/Drying</v>
          </cell>
          <cell r="N4774">
            <v>40988</v>
          </cell>
        </row>
        <row r="4775">
          <cell r="A4775" t="str">
            <v>30101204</v>
          </cell>
          <cell r="B4775" t="str">
            <v>Point</v>
          </cell>
          <cell r="C4775" t="str">
            <v>Chem Manuf /Hydroflouric Acid /Fluorspar Handling Silos</v>
          </cell>
          <cell r="D4775" t="str">
            <v>Industrial Processes - Storage and Transfer</v>
          </cell>
          <cell r="G4775" t="str">
            <v>Industrial Processes</v>
          </cell>
          <cell r="H4775" t="str">
            <v>Chemical Manufacturing</v>
          </cell>
          <cell r="I4775" t="str">
            <v>Hydroflouric Acid</v>
          </cell>
          <cell r="J4775" t="str">
            <v>Fluorspar Handling Silos</v>
          </cell>
          <cell r="N4775">
            <v>40988</v>
          </cell>
        </row>
        <row r="4776">
          <cell r="A4776" t="str">
            <v>30101205</v>
          </cell>
          <cell r="B4776" t="str">
            <v>Point</v>
          </cell>
          <cell r="C4776" t="str">
            <v>Chem Manuf /Hydroflouric Acid /Fluorspar Transfer</v>
          </cell>
          <cell r="D4776" t="str">
            <v>Industrial Processes - Storage and Transfer</v>
          </cell>
          <cell r="G4776" t="str">
            <v>Industrial Processes</v>
          </cell>
          <cell r="H4776" t="str">
            <v>Chemical Manufacturing</v>
          </cell>
          <cell r="I4776" t="str">
            <v>Hydroflouric Acid</v>
          </cell>
          <cell r="J4776" t="str">
            <v>Fluorspar Transfer</v>
          </cell>
          <cell r="N4776">
            <v>40988</v>
          </cell>
        </row>
        <row r="4777">
          <cell r="A4777" t="str">
            <v>30101206</v>
          </cell>
          <cell r="B4777" t="str">
            <v>Point</v>
          </cell>
          <cell r="C4777" t="str">
            <v>Chem Manuf /Hydroflouric Acid /Tail Gas Vent</v>
          </cell>
          <cell r="D4777" t="str">
            <v>Industrial Processes - Chemical Manuf</v>
          </cell>
          <cell r="G4777" t="str">
            <v>Industrial Processes</v>
          </cell>
          <cell r="H4777" t="str">
            <v>Chemical Manufacturing</v>
          </cell>
          <cell r="I4777" t="str">
            <v>Hydroflouric Acid</v>
          </cell>
          <cell r="J4777" t="str">
            <v>Tail Gas Vent</v>
          </cell>
          <cell r="N4777">
            <v>40988</v>
          </cell>
        </row>
        <row r="4778">
          <cell r="A4778" t="str">
            <v>30101207</v>
          </cell>
          <cell r="B4778" t="str">
            <v>Point</v>
          </cell>
          <cell r="C4778" t="str">
            <v>Chem Manuf /Hydroflouric Acid /Fluorspar Drying Kiln: Fuel Combustion</v>
          </cell>
          <cell r="D4778" t="str">
            <v>Industrial Processes - Chemical Manuf</v>
          </cell>
          <cell r="G4778" t="str">
            <v>Industrial Processes</v>
          </cell>
          <cell r="H4778" t="str">
            <v>Chemical Manufacturing</v>
          </cell>
          <cell r="I4778" t="str">
            <v>Hydroflouric Acid</v>
          </cell>
          <cell r="J4778" t="str">
            <v>Fluorspar Drying Kiln: Fuel Combustion</v>
          </cell>
          <cell r="N4778">
            <v>40988</v>
          </cell>
        </row>
        <row r="4779">
          <cell r="A4779" t="str">
            <v>30101208</v>
          </cell>
          <cell r="B4779" t="str">
            <v>Point</v>
          </cell>
          <cell r="C4779" t="str">
            <v>Chem Manuf /Hydroflouric Acid /Rotary Kiln: Fuel Combustion</v>
          </cell>
          <cell r="D4779" t="str">
            <v>Industrial Processes - Chemical Manuf</v>
          </cell>
          <cell r="G4779" t="str">
            <v>Industrial Processes</v>
          </cell>
          <cell r="H4779" t="str">
            <v>Chemical Manufacturing</v>
          </cell>
          <cell r="I4779" t="str">
            <v>Hydroflouric Acid</v>
          </cell>
          <cell r="J4779" t="str">
            <v>Rotary Kiln: Fuel Combustion</v>
          </cell>
          <cell r="N4779">
            <v>40988</v>
          </cell>
        </row>
        <row r="4780">
          <cell r="A4780" t="str">
            <v>30101299</v>
          </cell>
          <cell r="B4780" t="str">
            <v>Point</v>
          </cell>
          <cell r="C4780" t="str">
            <v>Chem Manuf /Hydroflouric Acid /Other Not Classified</v>
          </cell>
          <cell r="D4780" t="str">
            <v>Industrial Processes - Chemical Manuf</v>
          </cell>
          <cell r="G4780" t="str">
            <v>Industrial Processes</v>
          </cell>
          <cell r="H4780" t="str">
            <v>Chemical Manufacturing</v>
          </cell>
          <cell r="I4780" t="str">
            <v>Hydroflouric Acid</v>
          </cell>
          <cell r="J4780" t="str">
            <v>Other Not Classified</v>
          </cell>
          <cell r="N4780">
            <v>40988</v>
          </cell>
        </row>
        <row r="4781">
          <cell r="A4781" t="str">
            <v>30101301</v>
          </cell>
          <cell r="B4781" t="str">
            <v>Point</v>
          </cell>
          <cell r="C4781" t="str">
            <v>Chem Manuf /Nitric Acid /Absorber Tail Gas (Pre-1970 Facilities)</v>
          </cell>
          <cell r="D4781" t="str">
            <v>Industrial Processes - Chemical Manuf</v>
          </cell>
          <cell r="G4781" t="str">
            <v>Industrial Processes</v>
          </cell>
          <cell r="H4781" t="str">
            <v>Chemical Manufacturing</v>
          </cell>
          <cell r="I4781" t="str">
            <v>Nitric Acid</v>
          </cell>
          <cell r="J4781" t="str">
            <v>Absorber Tail Gas (Pre-1970 Facilities)</v>
          </cell>
          <cell r="N4781">
            <v>40988</v>
          </cell>
        </row>
        <row r="4782">
          <cell r="A4782" t="str">
            <v>30101302</v>
          </cell>
          <cell r="B4782" t="str">
            <v>Point</v>
          </cell>
          <cell r="C4782" t="str">
            <v>Chem Manuf /Nitric Acid /Absorber Tail Gas (Post-1970 Facilities)</v>
          </cell>
          <cell r="D4782" t="str">
            <v>Industrial Processes - Chemical Manuf</v>
          </cell>
          <cell r="G4782" t="str">
            <v>Industrial Processes</v>
          </cell>
          <cell r="H4782" t="str">
            <v>Chemical Manufacturing</v>
          </cell>
          <cell r="I4782" t="str">
            <v>Nitric Acid</v>
          </cell>
          <cell r="J4782" t="str">
            <v>Absorber Tail Gas (Post-1970 Facilities)</v>
          </cell>
          <cell r="N4782">
            <v>40988</v>
          </cell>
        </row>
        <row r="4783">
          <cell r="A4783" t="str">
            <v>30101303</v>
          </cell>
          <cell r="B4783" t="str">
            <v>Point</v>
          </cell>
          <cell r="C4783" t="str">
            <v>Chem Manuf /Nitric Acid /Nitric Acid Concentrators (Pre-1970)</v>
          </cell>
          <cell r="D4783" t="str">
            <v>Industrial Processes - Chemical Manuf</v>
          </cell>
          <cell r="G4783" t="str">
            <v>Industrial Processes</v>
          </cell>
          <cell r="H4783" t="str">
            <v>Chemical Manufacturing</v>
          </cell>
          <cell r="I4783" t="str">
            <v>Nitric Acid</v>
          </cell>
          <cell r="J4783" t="str">
            <v>Nitric Acid Concentrators (Pre-1970)</v>
          </cell>
          <cell r="N4783">
            <v>40988</v>
          </cell>
        </row>
        <row r="4784">
          <cell r="A4784" t="str">
            <v>30101304</v>
          </cell>
          <cell r="B4784" t="str">
            <v>Point</v>
          </cell>
          <cell r="C4784" t="str">
            <v>Chem Manuf /Nitric Acid /Nitric Acid Concentrators (Post-1970)</v>
          </cell>
          <cell r="D4784" t="str">
            <v>Industrial Processes - Chemical Manuf</v>
          </cell>
          <cell r="G4784" t="str">
            <v>Industrial Processes</v>
          </cell>
          <cell r="H4784" t="str">
            <v>Chemical Manufacturing</v>
          </cell>
          <cell r="I4784" t="str">
            <v>Nitric Acid</v>
          </cell>
          <cell r="J4784" t="str">
            <v>Nitric Acid Concentrators (Post-1970)</v>
          </cell>
          <cell r="N4784">
            <v>40988</v>
          </cell>
        </row>
        <row r="4785">
          <cell r="A4785" t="str">
            <v>30101305</v>
          </cell>
          <cell r="B4785" t="str">
            <v>Point</v>
          </cell>
          <cell r="D4785" t="str">
            <v>Industrial Processes - Chemical Manuf</v>
          </cell>
          <cell r="G4785" t="str">
            <v>Industrial Processes</v>
          </cell>
          <cell r="H4785" t="str">
            <v>Chemical Manufacturing</v>
          </cell>
          <cell r="I4785" t="str">
            <v>Nitric Acid</v>
          </cell>
          <cell r="J4785" t="str">
            <v>Storage Tank Vents</v>
          </cell>
          <cell r="N4785">
            <v>41332</v>
          </cell>
        </row>
        <row r="4786">
          <cell r="A4786" t="str">
            <v>30101399</v>
          </cell>
          <cell r="B4786" t="str">
            <v>Point</v>
          </cell>
          <cell r="C4786" t="str">
            <v>Chem Manuf /Nitric Acid /Other Not Classified</v>
          </cell>
          <cell r="D4786" t="str">
            <v>Industrial Processes - Chemical Manuf</v>
          </cell>
          <cell r="G4786" t="str">
            <v>Industrial Processes</v>
          </cell>
          <cell r="H4786" t="str">
            <v>Chemical Manufacturing</v>
          </cell>
          <cell r="I4786" t="str">
            <v>Nitric Acid</v>
          </cell>
          <cell r="J4786" t="str">
            <v>Other Not Classified</v>
          </cell>
          <cell r="N4786">
            <v>40988</v>
          </cell>
        </row>
        <row r="4787">
          <cell r="A4787" t="str">
            <v>30101401</v>
          </cell>
          <cell r="B4787" t="str">
            <v>Point</v>
          </cell>
          <cell r="C4787" t="str">
            <v>Chem Manuf /Paint Manuf /General Mixing and Handling</v>
          </cell>
          <cell r="D4787" t="str">
            <v>Industrial Processes - Chemical Manuf</v>
          </cell>
          <cell r="G4787" t="str">
            <v>Industrial Processes</v>
          </cell>
          <cell r="H4787" t="str">
            <v>Chemical Manufacturing</v>
          </cell>
          <cell r="I4787" t="str">
            <v>Paint Manufacture</v>
          </cell>
          <cell r="J4787" t="str">
            <v>General Mixing and Handling</v>
          </cell>
          <cell r="N4787">
            <v>40988</v>
          </cell>
        </row>
        <row r="4788">
          <cell r="A4788" t="str">
            <v>30101402</v>
          </cell>
          <cell r="B4788" t="str">
            <v>Point</v>
          </cell>
          <cell r="C4788" t="str">
            <v>Chem Manuf /Paint Manuf /Pigment Handling</v>
          </cell>
          <cell r="D4788" t="str">
            <v>Industrial Processes - Chemical Manuf</v>
          </cell>
          <cell r="G4788" t="str">
            <v>Industrial Processes</v>
          </cell>
          <cell r="H4788" t="str">
            <v>Chemical Manufacturing</v>
          </cell>
          <cell r="I4788" t="str">
            <v>Paint Manufacture</v>
          </cell>
          <cell r="J4788" t="str">
            <v>Pigment Handling</v>
          </cell>
          <cell r="N4788">
            <v>40988</v>
          </cell>
        </row>
        <row r="4789">
          <cell r="A4789" t="str">
            <v>30101403</v>
          </cell>
          <cell r="B4789" t="str">
            <v>Point</v>
          </cell>
          <cell r="C4789" t="str">
            <v>Chem Manuf /Paint Manuf /Solvent Loss: General</v>
          </cell>
          <cell r="D4789" t="str">
            <v>Industrial Processes - Chemical Manuf</v>
          </cell>
          <cell r="G4789" t="str">
            <v>Industrial Processes</v>
          </cell>
          <cell r="H4789" t="str">
            <v>Chemical Manufacturing</v>
          </cell>
          <cell r="I4789" t="str">
            <v>Paint Manufacture</v>
          </cell>
          <cell r="J4789" t="str">
            <v>Solvent Loss: General</v>
          </cell>
          <cell r="N4789">
            <v>40988</v>
          </cell>
        </row>
        <row r="4790">
          <cell r="A4790" t="str">
            <v>30101404</v>
          </cell>
          <cell r="B4790" t="str">
            <v>Point</v>
          </cell>
          <cell r="C4790" t="str">
            <v>Chem Manuf /Paint Manuf /Raw Material Storage</v>
          </cell>
          <cell r="D4790" t="str">
            <v>Industrial Processes - Storage and Transfer</v>
          </cell>
          <cell r="G4790" t="str">
            <v>Industrial Processes</v>
          </cell>
          <cell r="H4790" t="str">
            <v>Chemical Manufacturing</v>
          </cell>
          <cell r="I4790" t="str">
            <v>Paint Manufacture</v>
          </cell>
          <cell r="J4790" t="str">
            <v>Raw Material Storage</v>
          </cell>
          <cell r="N4790">
            <v>40988</v>
          </cell>
        </row>
        <row r="4791">
          <cell r="A4791" t="str">
            <v>30101415</v>
          </cell>
          <cell r="B4791" t="str">
            <v>Point</v>
          </cell>
          <cell r="C4791" t="str">
            <v>Chem Manuf /Paint Manuf /Premix/Preassembly</v>
          </cell>
          <cell r="D4791" t="str">
            <v>Industrial Processes - Storage and Transfer</v>
          </cell>
          <cell r="G4791" t="str">
            <v>Industrial Processes</v>
          </cell>
          <cell r="H4791" t="str">
            <v>Chemical Manufacturing</v>
          </cell>
          <cell r="I4791" t="str">
            <v>Paint Manufacture</v>
          </cell>
          <cell r="J4791" t="str">
            <v>Premix/Preassembly</v>
          </cell>
          <cell r="N4791">
            <v>40988</v>
          </cell>
        </row>
        <row r="4792">
          <cell r="A4792" t="str">
            <v>30101416</v>
          </cell>
          <cell r="B4792" t="str">
            <v>Point</v>
          </cell>
          <cell r="C4792" t="str">
            <v>Chem Manuf /Paint Manuf /Premix/Preassembly: Mix Tanks and Agitators</v>
          </cell>
          <cell r="D4792" t="str">
            <v>Industrial Processes - Storage and Transfer</v>
          </cell>
          <cell r="G4792" t="str">
            <v>Industrial Processes</v>
          </cell>
          <cell r="H4792" t="str">
            <v>Chemical Manufacturing</v>
          </cell>
          <cell r="I4792" t="str">
            <v>Paint Manufacture</v>
          </cell>
          <cell r="J4792" t="str">
            <v>Premix/Preassembly: Mix Tanks and Agitators</v>
          </cell>
          <cell r="N4792">
            <v>40988</v>
          </cell>
        </row>
        <row r="4793">
          <cell r="A4793" t="str">
            <v>30101417</v>
          </cell>
          <cell r="B4793" t="str">
            <v>Point</v>
          </cell>
          <cell r="C4793" t="str">
            <v>Chem Manuf /Paint Manuf /Premix/Preassembly: Drums</v>
          </cell>
          <cell r="D4793" t="str">
            <v>Industrial Processes - Storage and Transfer</v>
          </cell>
          <cell r="G4793" t="str">
            <v>Industrial Processes</v>
          </cell>
          <cell r="H4793" t="str">
            <v>Chemical Manufacturing</v>
          </cell>
          <cell r="I4793" t="str">
            <v>Paint Manufacture</v>
          </cell>
          <cell r="J4793" t="str">
            <v>Premix/Preassembly: Drums</v>
          </cell>
          <cell r="N4793">
            <v>40988</v>
          </cell>
        </row>
        <row r="4794">
          <cell r="A4794" t="str">
            <v>30101418</v>
          </cell>
          <cell r="B4794" t="str">
            <v>Point</v>
          </cell>
          <cell r="C4794" t="str">
            <v>Chem Manuf /Paint Manuf /Premix/Preassembly: Material Loading</v>
          </cell>
          <cell r="D4794" t="str">
            <v>Industrial Processes - Storage and Transfer</v>
          </cell>
          <cell r="G4794" t="str">
            <v>Industrial Processes</v>
          </cell>
          <cell r="H4794" t="str">
            <v>Chemical Manufacturing</v>
          </cell>
          <cell r="I4794" t="str">
            <v>Paint Manufacture</v>
          </cell>
          <cell r="J4794" t="str">
            <v>Premix/Preassembly: Material Loading</v>
          </cell>
          <cell r="N4794">
            <v>40988</v>
          </cell>
        </row>
        <row r="4795">
          <cell r="A4795" t="str">
            <v>30101430</v>
          </cell>
          <cell r="B4795" t="str">
            <v>Point</v>
          </cell>
          <cell r="C4795" t="str">
            <v>Chem Manuf /Paint Manuf /Pigment Grinding/Milling</v>
          </cell>
          <cell r="D4795" t="str">
            <v>Industrial Processes - Chemical Manuf</v>
          </cell>
          <cell r="G4795" t="str">
            <v>Industrial Processes</v>
          </cell>
          <cell r="H4795" t="str">
            <v>Chemical Manufacturing</v>
          </cell>
          <cell r="I4795" t="str">
            <v>Paint Manufacture</v>
          </cell>
          <cell r="J4795" t="str">
            <v>Pigment Grinding/Milling</v>
          </cell>
          <cell r="N4795">
            <v>40988</v>
          </cell>
        </row>
        <row r="4796">
          <cell r="A4796" t="str">
            <v>30101431</v>
          </cell>
          <cell r="B4796" t="str">
            <v>Point</v>
          </cell>
          <cell r="C4796" t="str">
            <v>Chem Manuf /Paint Manuf /Pigment Grinding/Milling: Roller Mills</v>
          </cell>
          <cell r="D4796" t="str">
            <v>Industrial Processes - Chemical Manuf</v>
          </cell>
          <cell r="G4796" t="str">
            <v>Industrial Processes</v>
          </cell>
          <cell r="H4796" t="str">
            <v>Chemical Manufacturing</v>
          </cell>
          <cell r="I4796" t="str">
            <v>Paint Manufacture</v>
          </cell>
          <cell r="J4796" t="str">
            <v>Pigment Grinding/Milling: Roller Mills</v>
          </cell>
          <cell r="N4796">
            <v>40988</v>
          </cell>
        </row>
        <row r="4797">
          <cell r="A4797" t="str">
            <v>30101432</v>
          </cell>
          <cell r="B4797" t="str">
            <v>Point</v>
          </cell>
          <cell r="C4797" t="str">
            <v>Chem Manuf /Paint Manuf /Pigment Grinding/Milling: Ball and Pebble Mills</v>
          </cell>
          <cell r="D4797" t="str">
            <v>Industrial Processes - Chemical Manuf</v>
          </cell>
          <cell r="G4797" t="str">
            <v>Industrial Processes</v>
          </cell>
          <cell r="H4797" t="str">
            <v>Chemical Manufacturing</v>
          </cell>
          <cell r="I4797" t="str">
            <v>Paint Manufacture</v>
          </cell>
          <cell r="J4797" t="str">
            <v>Pigment Grinding/Milling: Ball and Pebble Mills</v>
          </cell>
          <cell r="N4797">
            <v>40988</v>
          </cell>
        </row>
        <row r="4798">
          <cell r="A4798" t="str">
            <v>30101433</v>
          </cell>
          <cell r="B4798" t="str">
            <v>Point</v>
          </cell>
          <cell r="C4798" t="str">
            <v>Chem Manuf /Paint Manuf /Pigment Grinding/Milling: Attritors</v>
          </cell>
          <cell r="D4798" t="str">
            <v>Industrial Processes - Chemical Manuf</v>
          </cell>
          <cell r="G4798" t="str">
            <v>Industrial Processes</v>
          </cell>
          <cell r="H4798" t="str">
            <v>Chemical Manufacturing</v>
          </cell>
          <cell r="I4798" t="str">
            <v>Paint Manufacture</v>
          </cell>
          <cell r="J4798" t="str">
            <v>Pigment Grinding/Milling: Attritors</v>
          </cell>
          <cell r="N4798">
            <v>40988</v>
          </cell>
        </row>
        <row r="4799">
          <cell r="A4799" t="str">
            <v>30101434</v>
          </cell>
          <cell r="B4799" t="str">
            <v>Point</v>
          </cell>
          <cell r="C4799" t="str">
            <v>Chem Manuf /Paint Manuf /Pigment Grinding/Milling: Sand Mills</v>
          </cell>
          <cell r="D4799" t="str">
            <v>Industrial Processes - Chemical Manuf</v>
          </cell>
          <cell r="G4799" t="str">
            <v>Industrial Processes</v>
          </cell>
          <cell r="H4799" t="str">
            <v>Chemical Manufacturing</v>
          </cell>
          <cell r="I4799" t="str">
            <v>Paint Manufacture</v>
          </cell>
          <cell r="J4799" t="str">
            <v>Pigment Grinding/Milling: Sand Mills</v>
          </cell>
          <cell r="N4799">
            <v>40988</v>
          </cell>
        </row>
        <row r="4800">
          <cell r="A4800" t="str">
            <v>30101435</v>
          </cell>
          <cell r="B4800" t="str">
            <v>Point</v>
          </cell>
          <cell r="C4800" t="str">
            <v>Chem Manuf /Paint Manuf /Pigment Grinding/Milling: Bead Mills</v>
          </cell>
          <cell r="D4800" t="str">
            <v>Industrial Processes - Chemical Manuf</v>
          </cell>
          <cell r="G4800" t="str">
            <v>Industrial Processes</v>
          </cell>
          <cell r="H4800" t="str">
            <v>Chemical Manufacturing</v>
          </cell>
          <cell r="I4800" t="str">
            <v>Paint Manufacture</v>
          </cell>
          <cell r="J4800" t="str">
            <v>Pigment Grinding/Milling: Bead Mills</v>
          </cell>
          <cell r="N4800">
            <v>40988</v>
          </cell>
        </row>
        <row r="4801">
          <cell r="A4801" t="str">
            <v>30101436</v>
          </cell>
          <cell r="B4801" t="str">
            <v>Point</v>
          </cell>
          <cell r="C4801" t="str">
            <v>Chem Manuf /Paint Manuf /Pigment Grinding/Milling: Shot Mills</v>
          </cell>
          <cell r="D4801" t="str">
            <v>Industrial Processes - Chemical Manuf</v>
          </cell>
          <cell r="G4801" t="str">
            <v>Industrial Processes</v>
          </cell>
          <cell r="H4801" t="str">
            <v>Chemical Manufacturing</v>
          </cell>
          <cell r="I4801" t="str">
            <v>Paint Manufacture</v>
          </cell>
          <cell r="J4801" t="str">
            <v>Pigment Grinding/Milling: Shot Mills</v>
          </cell>
          <cell r="N4801">
            <v>40988</v>
          </cell>
        </row>
        <row r="4802">
          <cell r="A4802" t="str">
            <v>30101437</v>
          </cell>
          <cell r="B4802" t="str">
            <v>Point</v>
          </cell>
          <cell r="C4802" t="str">
            <v>Chem Manuf /Paint Manuf /Pigment Grinding/Milling: Stone Mills</v>
          </cell>
          <cell r="D4802" t="str">
            <v>Industrial Processes - Chemical Manuf</v>
          </cell>
          <cell r="G4802" t="str">
            <v>Industrial Processes</v>
          </cell>
          <cell r="H4802" t="str">
            <v>Chemical Manufacturing</v>
          </cell>
          <cell r="I4802" t="str">
            <v>Paint Manufacture</v>
          </cell>
          <cell r="J4802" t="str">
            <v>Pigment Grinding/Milling: Stone Mills</v>
          </cell>
          <cell r="N4802">
            <v>40988</v>
          </cell>
        </row>
        <row r="4803">
          <cell r="A4803" t="str">
            <v>30101438</v>
          </cell>
          <cell r="B4803" t="str">
            <v>Point</v>
          </cell>
          <cell r="C4803" t="str">
            <v>Chem Manuf /Paint Manuf /Pigment Grinding/Milling: Colloid Mills</v>
          </cell>
          <cell r="D4803" t="str">
            <v>Industrial Processes - Chemical Manuf</v>
          </cell>
          <cell r="G4803" t="str">
            <v>Industrial Processes</v>
          </cell>
          <cell r="H4803" t="str">
            <v>Chemical Manufacturing</v>
          </cell>
          <cell r="I4803" t="str">
            <v>Paint Manufacture</v>
          </cell>
          <cell r="J4803" t="str">
            <v>Pigment Grinding/Milling: Colloid Mills</v>
          </cell>
          <cell r="N4803">
            <v>40988</v>
          </cell>
        </row>
        <row r="4804">
          <cell r="A4804" t="str">
            <v>30101439</v>
          </cell>
          <cell r="B4804" t="str">
            <v>Point</v>
          </cell>
          <cell r="C4804" t="str">
            <v>Chem Manuf /Paint Manuf /Pigment Grinding/Milling: Kady Mills</v>
          </cell>
          <cell r="D4804" t="str">
            <v>Industrial Processes - Chemical Manuf</v>
          </cell>
          <cell r="G4804" t="str">
            <v>Industrial Processes</v>
          </cell>
          <cell r="H4804" t="str">
            <v>Chemical Manufacturing</v>
          </cell>
          <cell r="I4804" t="str">
            <v>Paint Manufacture</v>
          </cell>
          <cell r="J4804" t="str">
            <v>Pigment Grinding/Milling: Kady Mills</v>
          </cell>
          <cell r="N4804">
            <v>40988</v>
          </cell>
        </row>
        <row r="4805">
          <cell r="A4805" t="str">
            <v>30101440</v>
          </cell>
          <cell r="B4805" t="str">
            <v>Point</v>
          </cell>
          <cell r="C4805" t="str">
            <v>Chem Manuf /Paint Manuf /Pigment Grinding/Milling: Impingement Mills</v>
          </cell>
          <cell r="D4805" t="str">
            <v>Industrial Processes - Chemical Manuf</v>
          </cell>
          <cell r="G4805" t="str">
            <v>Industrial Processes</v>
          </cell>
          <cell r="H4805" t="str">
            <v>Chemical Manufacturing</v>
          </cell>
          <cell r="I4805" t="str">
            <v>Paint Manufacture</v>
          </cell>
          <cell r="J4805" t="str">
            <v>Pigment Grinding/Milling: Impingement Mills</v>
          </cell>
          <cell r="N4805">
            <v>40988</v>
          </cell>
        </row>
        <row r="4806">
          <cell r="A4806" t="str">
            <v>30101441</v>
          </cell>
          <cell r="B4806" t="str">
            <v>Point</v>
          </cell>
          <cell r="C4806" t="str">
            <v>Chem Manuf /Paint Manuf /Pigment Grinding/Milling: Horizontal Media Mills</v>
          </cell>
          <cell r="D4806" t="str">
            <v>Industrial Processes - Chemical Manuf</v>
          </cell>
          <cell r="G4806" t="str">
            <v>Industrial Processes</v>
          </cell>
          <cell r="H4806" t="str">
            <v>Chemical Manufacturing</v>
          </cell>
          <cell r="I4806" t="str">
            <v>Paint Manufacture</v>
          </cell>
          <cell r="J4806" t="str">
            <v>Pigment Grinding/Milling: Horizontal Media Mills</v>
          </cell>
          <cell r="N4806">
            <v>40988</v>
          </cell>
        </row>
        <row r="4807">
          <cell r="A4807" t="str">
            <v>30101450</v>
          </cell>
          <cell r="B4807" t="str">
            <v>Point</v>
          </cell>
          <cell r="C4807" t="str">
            <v>Chem Manuf /Paint Manuf /Product Finishing</v>
          </cell>
          <cell r="D4807" t="str">
            <v>Industrial Processes - Chemical Manuf</v>
          </cell>
          <cell r="G4807" t="str">
            <v>Industrial Processes</v>
          </cell>
          <cell r="H4807" t="str">
            <v>Chemical Manufacturing</v>
          </cell>
          <cell r="I4807" t="str">
            <v>Paint Manufacture</v>
          </cell>
          <cell r="J4807" t="str">
            <v>Product Finishing</v>
          </cell>
          <cell r="N4807">
            <v>40988</v>
          </cell>
        </row>
        <row r="4808">
          <cell r="A4808" t="str">
            <v>30101451</v>
          </cell>
          <cell r="B4808" t="str">
            <v>Point</v>
          </cell>
          <cell r="C4808" t="str">
            <v>Chem Manuf /Paint Manuf /Product Finishing, Tinting: Mix Tank and Disperser</v>
          </cell>
          <cell r="D4808" t="str">
            <v>Industrial Processes - Chemical Manuf</v>
          </cell>
          <cell r="G4808" t="str">
            <v>Industrial Processes</v>
          </cell>
          <cell r="H4808" t="str">
            <v>Chemical Manufacturing</v>
          </cell>
          <cell r="I4808" t="str">
            <v>Paint Manufacture</v>
          </cell>
          <cell r="J4808" t="str">
            <v>Product Finishing, Tinting: Mix Tank and Disperser</v>
          </cell>
          <cell r="N4808">
            <v>40988</v>
          </cell>
        </row>
        <row r="4809">
          <cell r="A4809" t="str">
            <v>30101452</v>
          </cell>
          <cell r="B4809" t="str">
            <v>Point</v>
          </cell>
          <cell r="C4809" t="str">
            <v>Chem Manuf /Paint Manuf /Product Finishing, Tinting: Fixed Blend Tank</v>
          </cell>
          <cell r="D4809" t="str">
            <v>Industrial Processes - Chemical Manuf</v>
          </cell>
          <cell r="G4809" t="str">
            <v>Industrial Processes</v>
          </cell>
          <cell r="H4809" t="str">
            <v>Chemical Manufacturing</v>
          </cell>
          <cell r="I4809" t="str">
            <v>Paint Manufacture</v>
          </cell>
          <cell r="J4809" t="str">
            <v>Product Finishing, Tinting: Fixed Blend Tank</v>
          </cell>
          <cell r="N4809">
            <v>40988</v>
          </cell>
        </row>
        <row r="4810">
          <cell r="A4810" t="str">
            <v>30101453</v>
          </cell>
          <cell r="B4810" t="str">
            <v>Point</v>
          </cell>
          <cell r="C4810" t="str">
            <v>Chem Manuf /Paint Manuf /Product Finishing, Thinning: Mix Tank and Disperser</v>
          </cell>
          <cell r="D4810" t="str">
            <v>Industrial Processes - Chemical Manuf</v>
          </cell>
          <cell r="G4810" t="str">
            <v>Industrial Processes</v>
          </cell>
          <cell r="H4810" t="str">
            <v>Chemical Manufacturing</v>
          </cell>
          <cell r="I4810" t="str">
            <v>Paint Manufacture</v>
          </cell>
          <cell r="J4810" t="str">
            <v>Product Finishing, Thinning: Mix Tank and Disperser</v>
          </cell>
          <cell r="N4810">
            <v>40988</v>
          </cell>
        </row>
        <row r="4811">
          <cell r="A4811" t="str">
            <v>30101454</v>
          </cell>
          <cell r="B4811" t="str">
            <v>Point</v>
          </cell>
          <cell r="C4811" t="str">
            <v>Chem Manuf /Paint Manuf /Product Finishing, Thinning: Fixed Blend Tank</v>
          </cell>
          <cell r="D4811" t="str">
            <v>Industrial Processes - Chemical Manuf</v>
          </cell>
          <cell r="G4811" t="str">
            <v>Industrial Processes</v>
          </cell>
          <cell r="H4811" t="str">
            <v>Chemical Manufacturing</v>
          </cell>
          <cell r="I4811" t="str">
            <v>Paint Manufacture</v>
          </cell>
          <cell r="J4811" t="str">
            <v>Product Finishing, Thinning: Fixed Blend Tank</v>
          </cell>
          <cell r="N4811">
            <v>40988</v>
          </cell>
        </row>
        <row r="4812">
          <cell r="A4812" t="str">
            <v>30101460</v>
          </cell>
          <cell r="B4812" t="str">
            <v>Point</v>
          </cell>
          <cell r="C4812" t="str">
            <v>Chem Manuf /Paint Manuf /Product Filling</v>
          </cell>
          <cell r="D4812" t="str">
            <v>Industrial Processes - Chemical Manuf</v>
          </cell>
          <cell r="G4812" t="str">
            <v>Industrial Processes</v>
          </cell>
          <cell r="H4812" t="str">
            <v>Chemical Manufacturing</v>
          </cell>
          <cell r="I4812" t="str">
            <v>Paint Manufacture</v>
          </cell>
          <cell r="J4812" t="str">
            <v>Product Filling</v>
          </cell>
          <cell r="N4812">
            <v>40988</v>
          </cell>
        </row>
        <row r="4813">
          <cell r="A4813" t="str">
            <v>30101461</v>
          </cell>
          <cell r="B4813" t="str">
            <v>Point</v>
          </cell>
          <cell r="C4813" t="str">
            <v>Chem Manuf /Paint Manuf /Product Filling: Scale System</v>
          </cell>
          <cell r="D4813" t="str">
            <v>Industrial Processes - Chemical Manuf</v>
          </cell>
          <cell r="G4813" t="str">
            <v>Industrial Processes</v>
          </cell>
          <cell r="H4813" t="str">
            <v>Chemical Manufacturing</v>
          </cell>
          <cell r="I4813" t="str">
            <v>Paint Manufacture</v>
          </cell>
          <cell r="J4813" t="str">
            <v>Product Filling: Scale System</v>
          </cell>
          <cell r="N4813">
            <v>40988</v>
          </cell>
        </row>
        <row r="4814">
          <cell r="A4814" t="str">
            <v>30101462</v>
          </cell>
          <cell r="B4814" t="str">
            <v>Point</v>
          </cell>
          <cell r="C4814" t="str">
            <v>Chem Manuf /Paint Manuf /Product Filling: Product Filtering</v>
          </cell>
          <cell r="D4814" t="str">
            <v>Industrial Processes - Chemical Manuf</v>
          </cell>
          <cell r="G4814" t="str">
            <v>Industrial Processes</v>
          </cell>
          <cell r="H4814" t="str">
            <v>Chemical Manufacturing</v>
          </cell>
          <cell r="I4814" t="str">
            <v>Paint Manufacture</v>
          </cell>
          <cell r="J4814" t="str">
            <v>Product Filling: Product Filtering</v>
          </cell>
          <cell r="N4814">
            <v>40988</v>
          </cell>
        </row>
        <row r="4815">
          <cell r="A4815" t="str">
            <v>30101463</v>
          </cell>
          <cell r="B4815" t="str">
            <v>Point</v>
          </cell>
          <cell r="C4815" t="str">
            <v>Chem Manuf /Paint Manuf /Product Filling: Filling Operations</v>
          </cell>
          <cell r="D4815" t="str">
            <v>Industrial Processes - Chemical Manuf</v>
          </cell>
          <cell r="G4815" t="str">
            <v>Industrial Processes</v>
          </cell>
          <cell r="H4815" t="str">
            <v>Chemical Manufacturing</v>
          </cell>
          <cell r="I4815" t="str">
            <v>Paint Manufacture</v>
          </cell>
          <cell r="J4815" t="str">
            <v>Product Filling: Filling Operations</v>
          </cell>
          <cell r="N4815">
            <v>40988</v>
          </cell>
        </row>
        <row r="4816">
          <cell r="A4816" t="str">
            <v>30101470</v>
          </cell>
          <cell r="B4816" t="str">
            <v>Point</v>
          </cell>
          <cell r="C4816" t="str">
            <v>Chem Manuf /Paint Manuf /Equipment Cleaning</v>
          </cell>
          <cell r="D4816" t="str">
            <v>Industrial Processes - Chemical Manuf</v>
          </cell>
          <cell r="G4816" t="str">
            <v>Industrial Processes</v>
          </cell>
          <cell r="H4816" t="str">
            <v>Chemical Manufacturing</v>
          </cell>
          <cell r="I4816" t="str">
            <v>Paint Manufacture</v>
          </cell>
          <cell r="J4816" t="str">
            <v>Equipment Cleaning</v>
          </cell>
          <cell r="N4816">
            <v>40988</v>
          </cell>
        </row>
        <row r="4817">
          <cell r="A4817" t="str">
            <v>30101471</v>
          </cell>
          <cell r="B4817" t="str">
            <v>Point</v>
          </cell>
          <cell r="C4817" t="str">
            <v>Chem Manuf /Paint Manuf /Equipment Cleaning: Hand Wipe</v>
          </cell>
          <cell r="D4817" t="str">
            <v>Industrial Processes - Chemical Manuf</v>
          </cell>
          <cell r="G4817" t="str">
            <v>Industrial Processes</v>
          </cell>
          <cell r="H4817" t="str">
            <v>Chemical Manufacturing</v>
          </cell>
          <cell r="I4817" t="str">
            <v>Paint Manufacture</v>
          </cell>
          <cell r="J4817" t="str">
            <v>Equipment Cleaning: Hand Wipe</v>
          </cell>
          <cell r="N4817">
            <v>40988</v>
          </cell>
        </row>
        <row r="4818">
          <cell r="A4818" t="str">
            <v>30101472</v>
          </cell>
          <cell r="B4818" t="str">
            <v>Point</v>
          </cell>
          <cell r="C4818" t="str">
            <v>Chem Manuf /Paint Manuf /Equipment Cleaning: Tanks, Vessels, etc.</v>
          </cell>
          <cell r="D4818" t="str">
            <v>Industrial Processes - Chemical Manuf</v>
          </cell>
          <cell r="G4818" t="str">
            <v>Industrial Processes</v>
          </cell>
          <cell r="H4818" t="str">
            <v>Chemical Manufacturing</v>
          </cell>
          <cell r="I4818" t="str">
            <v>Paint Manufacture</v>
          </cell>
          <cell r="J4818" t="str">
            <v>Equipment Cleaning: Tanks, Vessels, etc.</v>
          </cell>
          <cell r="N4818">
            <v>40988</v>
          </cell>
        </row>
        <row r="4819">
          <cell r="A4819" t="str">
            <v>30101498</v>
          </cell>
          <cell r="B4819" t="str">
            <v>Point</v>
          </cell>
          <cell r="C4819" t="str">
            <v>Chem Manuf /Paint Manuf /Other Not Classified</v>
          </cell>
          <cell r="D4819" t="str">
            <v>Industrial Processes - Chemical Manuf</v>
          </cell>
          <cell r="G4819" t="str">
            <v>Industrial Processes</v>
          </cell>
          <cell r="H4819" t="str">
            <v>Chemical Manufacturing</v>
          </cell>
          <cell r="I4819" t="str">
            <v>Paint Manufacture</v>
          </cell>
          <cell r="J4819" t="str">
            <v>Other Not Classified</v>
          </cell>
          <cell r="K4819" t="str">
            <v>30101499</v>
          </cell>
          <cell r="L4819" t="str">
            <v>2005</v>
          </cell>
          <cell r="N4819">
            <v>40988</v>
          </cell>
        </row>
        <row r="4820">
          <cell r="A4820" t="str">
            <v>30101499</v>
          </cell>
          <cell r="B4820" t="str">
            <v>Point</v>
          </cell>
          <cell r="C4820" t="str">
            <v>Chem Manuf /Paint Manuf /Other Not Classified</v>
          </cell>
          <cell r="D4820" t="str">
            <v>Industrial Processes - Chemical Manuf</v>
          </cell>
          <cell r="G4820" t="str">
            <v>Industrial Processes</v>
          </cell>
          <cell r="H4820" t="str">
            <v>Chemical Manufacturing</v>
          </cell>
          <cell r="I4820" t="str">
            <v>Paint Manufacture</v>
          </cell>
          <cell r="J4820" t="str">
            <v>Other Not Classified</v>
          </cell>
          <cell r="N4820">
            <v>40988</v>
          </cell>
        </row>
        <row r="4821">
          <cell r="A4821" t="str">
            <v>30101501</v>
          </cell>
          <cell r="B4821" t="str">
            <v>Point</v>
          </cell>
          <cell r="C4821" t="str">
            <v>Chem Manuf /Varnish Manuf /Bodying Oil</v>
          </cell>
          <cell r="D4821" t="str">
            <v>Industrial Processes - Chemical Manuf</v>
          </cell>
          <cell r="G4821" t="str">
            <v>Industrial Processes</v>
          </cell>
          <cell r="H4821" t="str">
            <v>Chemical Manufacturing</v>
          </cell>
          <cell r="I4821" t="str">
            <v>Varnish Manufacturing</v>
          </cell>
          <cell r="J4821" t="str">
            <v>Bodying Oil</v>
          </cell>
          <cell r="N4821">
            <v>40988</v>
          </cell>
        </row>
        <row r="4822">
          <cell r="A4822" t="str">
            <v>30101502</v>
          </cell>
          <cell r="B4822" t="str">
            <v>Point</v>
          </cell>
          <cell r="C4822" t="str">
            <v>Chem Manuf /Varnish Manuf /Oleoresinous</v>
          </cell>
          <cell r="D4822" t="str">
            <v>Industrial Processes - Chemical Manuf</v>
          </cell>
          <cell r="G4822" t="str">
            <v>Industrial Processes</v>
          </cell>
          <cell r="H4822" t="str">
            <v>Chemical Manufacturing</v>
          </cell>
          <cell r="I4822" t="str">
            <v>Varnish Manufacturing</v>
          </cell>
          <cell r="J4822" t="str">
            <v>Oleoresinous</v>
          </cell>
          <cell r="N4822">
            <v>40988</v>
          </cell>
        </row>
        <row r="4823">
          <cell r="A4823" t="str">
            <v>30101503</v>
          </cell>
          <cell r="B4823" t="str">
            <v>Point</v>
          </cell>
          <cell r="C4823" t="str">
            <v>Chem Manuf /Varnish Manuf /Alkyd</v>
          </cell>
          <cell r="D4823" t="str">
            <v>Industrial Processes - Chemical Manuf</v>
          </cell>
          <cell r="G4823" t="str">
            <v>Industrial Processes</v>
          </cell>
          <cell r="H4823" t="str">
            <v>Chemical Manufacturing</v>
          </cell>
          <cell r="I4823" t="str">
            <v>Varnish Manufacturing</v>
          </cell>
          <cell r="J4823" t="str">
            <v>Alkyd</v>
          </cell>
          <cell r="N4823">
            <v>40988</v>
          </cell>
        </row>
        <row r="4824">
          <cell r="A4824" t="str">
            <v>30101505</v>
          </cell>
          <cell r="B4824" t="str">
            <v>Point</v>
          </cell>
          <cell r="C4824" t="str">
            <v>Chem Manuf /Varnish Manuf /Acrylic</v>
          </cell>
          <cell r="D4824" t="str">
            <v>Industrial Processes - Chemical Manuf</v>
          </cell>
          <cell r="G4824" t="str">
            <v>Industrial Processes</v>
          </cell>
          <cell r="H4824" t="str">
            <v>Chemical Manufacturing</v>
          </cell>
          <cell r="I4824" t="str">
            <v>Varnish Manufacturing</v>
          </cell>
          <cell r="J4824" t="str">
            <v>Acrylic</v>
          </cell>
          <cell r="N4824">
            <v>40988</v>
          </cell>
        </row>
        <row r="4825">
          <cell r="A4825" t="str">
            <v>30101510</v>
          </cell>
          <cell r="B4825" t="str">
            <v>Point</v>
          </cell>
          <cell r="C4825" t="str">
            <v>Chem Manuf /Varnish Manuf /Oil Storage</v>
          </cell>
          <cell r="D4825" t="str">
            <v>Industrial Processes - Storage and Transfer</v>
          </cell>
          <cell r="G4825" t="str">
            <v>Industrial Processes</v>
          </cell>
          <cell r="H4825" t="str">
            <v>Chemical Manufacturing</v>
          </cell>
          <cell r="I4825" t="str">
            <v>Varnish Manufacturing</v>
          </cell>
          <cell r="J4825" t="str">
            <v>Oil Storage</v>
          </cell>
          <cell r="N4825">
            <v>40988</v>
          </cell>
        </row>
        <row r="4826">
          <cell r="A4826" t="str">
            <v>30101515</v>
          </cell>
          <cell r="B4826" t="str">
            <v>Point</v>
          </cell>
          <cell r="C4826" t="str">
            <v>Chem Manuf /Varnish Manuf /Kettle Loading</v>
          </cell>
          <cell r="D4826" t="str">
            <v>Industrial Processes - Chemical Manuf</v>
          </cell>
          <cell r="G4826" t="str">
            <v>Industrial Processes</v>
          </cell>
          <cell r="H4826" t="str">
            <v>Chemical Manufacturing</v>
          </cell>
          <cell r="I4826" t="str">
            <v>Varnish Manufacturing</v>
          </cell>
          <cell r="J4826" t="str">
            <v>Kettle Loading</v>
          </cell>
          <cell r="N4826">
            <v>40988</v>
          </cell>
        </row>
        <row r="4827">
          <cell r="A4827" t="str">
            <v>30101520</v>
          </cell>
          <cell r="B4827" t="str">
            <v>Point</v>
          </cell>
          <cell r="C4827" t="str">
            <v>Chem Manuf /Varnish Manuf /Varnish Cooking</v>
          </cell>
          <cell r="D4827" t="str">
            <v>Industrial Processes - Chemical Manuf</v>
          </cell>
          <cell r="G4827" t="str">
            <v>Industrial Processes</v>
          </cell>
          <cell r="H4827" t="str">
            <v>Chemical Manufacturing</v>
          </cell>
          <cell r="I4827" t="str">
            <v>Varnish Manufacturing</v>
          </cell>
          <cell r="J4827" t="str">
            <v>Varnish Cooking</v>
          </cell>
          <cell r="N4827">
            <v>40988</v>
          </cell>
        </row>
        <row r="4828">
          <cell r="A4828" t="str">
            <v>30101521</v>
          </cell>
          <cell r="B4828" t="str">
            <v>Point</v>
          </cell>
          <cell r="C4828" t="str">
            <v>Chem Manuf /Varnish Manuf /Varnish Cooking: Open Kettle</v>
          </cell>
          <cell r="D4828" t="str">
            <v>Industrial Processes - Chemical Manuf</v>
          </cell>
          <cell r="G4828" t="str">
            <v>Industrial Processes</v>
          </cell>
          <cell r="H4828" t="str">
            <v>Chemical Manufacturing</v>
          </cell>
          <cell r="I4828" t="str">
            <v>Varnish Manufacturing</v>
          </cell>
          <cell r="J4828" t="str">
            <v>Varnish Cooking: Open Kettle</v>
          </cell>
          <cell r="N4828">
            <v>40988</v>
          </cell>
        </row>
        <row r="4829">
          <cell r="A4829" t="str">
            <v>30101522</v>
          </cell>
          <cell r="B4829" t="str">
            <v>Point</v>
          </cell>
          <cell r="C4829" t="str">
            <v>Chem Manuf /Varnish Manuf /Varnish Cooking: Closed Kettle</v>
          </cell>
          <cell r="D4829" t="str">
            <v>Industrial Processes - Chemical Manuf</v>
          </cell>
          <cell r="G4829" t="str">
            <v>Industrial Processes</v>
          </cell>
          <cell r="H4829" t="str">
            <v>Chemical Manufacturing</v>
          </cell>
          <cell r="I4829" t="str">
            <v>Varnish Manufacturing</v>
          </cell>
          <cell r="J4829" t="str">
            <v>Varnish Cooking: Closed Kettle</v>
          </cell>
          <cell r="N4829">
            <v>40988</v>
          </cell>
        </row>
        <row r="4830">
          <cell r="A4830" t="str">
            <v>30101530</v>
          </cell>
          <cell r="B4830" t="str">
            <v>Point</v>
          </cell>
          <cell r="C4830" t="str">
            <v>Chem Manuf /Varnish Manuf /Varnish Thinning</v>
          </cell>
          <cell r="D4830" t="str">
            <v>Industrial Processes - Chemical Manuf</v>
          </cell>
          <cell r="G4830" t="str">
            <v>Industrial Processes</v>
          </cell>
          <cell r="H4830" t="str">
            <v>Chemical Manufacturing</v>
          </cell>
          <cell r="I4830" t="str">
            <v>Varnish Manufacturing</v>
          </cell>
          <cell r="J4830" t="str">
            <v>Varnish Thinning</v>
          </cell>
          <cell r="N4830">
            <v>40988</v>
          </cell>
        </row>
        <row r="4831">
          <cell r="A4831" t="str">
            <v>30101540</v>
          </cell>
          <cell r="B4831" t="str">
            <v>Point</v>
          </cell>
          <cell r="C4831" t="str">
            <v>Chem Manuf /Varnish Manuf /Clarification</v>
          </cell>
          <cell r="D4831" t="str">
            <v>Industrial Processes - Chemical Manuf</v>
          </cell>
          <cell r="G4831" t="str">
            <v>Industrial Processes</v>
          </cell>
          <cell r="H4831" t="str">
            <v>Chemical Manufacturing</v>
          </cell>
          <cell r="I4831" t="str">
            <v>Varnish Manufacturing</v>
          </cell>
          <cell r="J4831" t="str">
            <v>Clarification</v>
          </cell>
          <cell r="N4831">
            <v>40988</v>
          </cell>
        </row>
        <row r="4832">
          <cell r="A4832" t="str">
            <v>30101541</v>
          </cell>
          <cell r="B4832" t="str">
            <v>Point</v>
          </cell>
          <cell r="C4832" t="str">
            <v>Chem Manuf /Varnish Manuf /Clarification: Strainer</v>
          </cell>
          <cell r="D4832" t="str">
            <v>Industrial Processes - Chemical Manuf</v>
          </cell>
          <cell r="G4832" t="str">
            <v>Industrial Processes</v>
          </cell>
          <cell r="H4832" t="str">
            <v>Chemical Manufacturing</v>
          </cell>
          <cell r="I4832" t="str">
            <v>Varnish Manufacturing</v>
          </cell>
          <cell r="J4832" t="str">
            <v>Clarification: Strainer</v>
          </cell>
          <cell r="N4832">
            <v>40988</v>
          </cell>
        </row>
        <row r="4833">
          <cell r="A4833" t="str">
            <v>30101542</v>
          </cell>
          <cell r="B4833" t="str">
            <v>Point</v>
          </cell>
          <cell r="C4833" t="str">
            <v>Chem Manuf /Varnish Manuf /Clarification: Centrifuge</v>
          </cell>
          <cell r="D4833" t="str">
            <v>Industrial Processes - Chemical Manuf</v>
          </cell>
          <cell r="G4833" t="str">
            <v>Industrial Processes</v>
          </cell>
          <cell r="H4833" t="str">
            <v>Chemical Manufacturing</v>
          </cell>
          <cell r="I4833" t="str">
            <v>Varnish Manufacturing</v>
          </cell>
          <cell r="J4833" t="str">
            <v>Clarification: Centrifuge</v>
          </cell>
          <cell r="N4833">
            <v>40988</v>
          </cell>
        </row>
        <row r="4834">
          <cell r="A4834" t="str">
            <v>30101543</v>
          </cell>
          <cell r="B4834" t="str">
            <v>Point</v>
          </cell>
          <cell r="C4834" t="str">
            <v>Chem Manuf /Varnish Manuf /Clarification: Filter Press</v>
          </cell>
          <cell r="D4834" t="str">
            <v>Industrial Processes - Chemical Manuf</v>
          </cell>
          <cell r="G4834" t="str">
            <v>Industrial Processes</v>
          </cell>
          <cell r="H4834" t="str">
            <v>Chemical Manufacturing</v>
          </cell>
          <cell r="I4834" t="str">
            <v>Varnish Manufacturing</v>
          </cell>
          <cell r="J4834" t="str">
            <v>Clarification: Filter Press</v>
          </cell>
          <cell r="N4834">
            <v>40988</v>
          </cell>
        </row>
        <row r="4835">
          <cell r="A4835" t="str">
            <v>30101550</v>
          </cell>
          <cell r="B4835" t="str">
            <v>Point</v>
          </cell>
          <cell r="C4835" t="str">
            <v>Chem Manuf /Varnish Manuf /End Product Transfer</v>
          </cell>
          <cell r="D4835" t="str">
            <v>Industrial Processes - Storage and Transfer</v>
          </cell>
          <cell r="G4835" t="str">
            <v>Industrial Processes</v>
          </cell>
          <cell r="H4835" t="str">
            <v>Chemical Manufacturing</v>
          </cell>
          <cell r="I4835" t="str">
            <v>Varnish Manufacturing</v>
          </cell>
          <cell r="J4835" t="str">
            <v>End Product Transfer</v>
          </cell>
          <cell r="N4835">
            <v>40988</v>
          </cell>
        </row>
        <row r="4836">
          <cell r="A4836" t="str">
            <v>30101560</v>
          </cell>
          <cell r="B4836" t="str">
            <v>Point</v>
          </cell>
          <cell r="C4836" t="str">
            <v>Chem Manuf /Varnish Manuf /End Product Storage</v>
          </cell>
          <cell r="D4836" t="str">
            <v>Industrial Processes - Storage and Transfer</v>
          </cell>
          <cell r="G4836" t="str">
            <v>Industrial Processes</v>
          </cell>
          <cell r="H4836" t="str">
            <v>Chemical Manufacturing</v>
          </cell>
          <cell r="I4836" t="str">
            <v>Varnish Manufacturing</v>
          </cell>
          <cell r="J4836" t="str">
            <v>End Product Storage</v>
          </cell>
          <cell r="N4836">
            <v>40988</v>
          </cell>
        </row>
        <row r="4837">
          <cell r="A4837" t="str">
            <v>30101599</v>
          </cell>
          <cell r="B4837" t="str">
            <v>Point</v>
          </cell>
          <cell r="C4837" t="str">
            <v>Chem Manuf /Varnish Manuf /Other Not Classified</v>
          </cell>
          <cell r="D4837" t="str">
            <v>Industrial Processes - Chemical Manuf</v>
          </cell>
          <cell r="G4837" t="str">
            <v>Industrial Processes</v>
          </cell>
          <cell r="H4837" t="str">
            <v>Chemical Manufacturing</v>
          </cell>
          <cell r="I4837" t="str">
            <v>Varnish Manufacturing</v>
          </cell>
          <cell r="J4837" t="str">
            <v>Other Not Classified</v>
          </cell>
          <cell r="N4837">
            <v>40988</v>
          </cell>
        </row>
        <row r="4838">
          <cell r="A4838" t="str">
            <v>30101601</v>
          </cell>
          <cell r="B4838" t="str">
            <v>Point</v>
          </cell>
          <cell r="C4838" t="str">
            <v>Chem Manuf /Phosphoric Acid: Wet Process /Reactor</v>
          </cell>
          <cell r="D4838" t="str">
            <v>Industrial Processes - Chemical Manuf</v>
          </cell>
          <cell r="G4838" t="str">
            <v>Industrial Processes</v>
          </cell>
          <cell r="H4838" t="str">
            <v>Chemical Manufacturing</v>
          </cell>
          <cell r="I4838" t="str">
            <v>Phosphoric Acid: Wet Process</v>
          </cell>
          <cell r="J4838" t="str">
            <v>Reactor</v>
          </cell>
          <cell r="N4838">
            <v>40988</v>
          </cell>
        </row>
        <row r="4839">
          <cell r="A4839" t="str">
            <v>30101602</v>
          </cell>
          <cell r="B4839" t="str">
            <v>Point</v>
          </cell>
          <cell r="C4839" t="str">
            <v>Chem Manuf /Phosphoric Acid: Wet Process /Gypsum Pond</v>
          </cell>
          <cell r="D4839" t="str">
            <v>Industrial Processes - Storage and Transfer</v>
          </cell>
          <cell r="G4839" t="str">
            <v>Industrial Processes</v>
          </cell>
          <cell r="H4839" t="str">
            <v>Chemical Manufacturing</v>
          </cell>
          <cell r="I4839" t="str">
            <v>Phosphoric Acid: Wet Process</v>
          </cell>
          <cell r="J4839" t="str">
            <v>Gypsum Pond</v>
          </cell>
          <cell r="N4839">
            <v>40988</v>
          </cell>
        </row>
        <row r="4840">
          <cell r="A4840" t="str">
            <v>30101603</v>
          </cell>
          <cell r="B4840" t="str">
            <v>Point</v>
          </cell>
          <cell r="C4840" t="str">
            <v>Chem Manuf /Phosphoric Acid: Wet Process /Condenser</v>
          </cell>
          <cell r="D4840" t="str">
            <v>Industrial Processes - Chemical Manuf</v>
          </cell>
          <cell r="G4840" t="str">
            <v>Industrial Processes</v>
          </cell>
          <cell r="H4840" t="str">
            <v>Chemical Manufacturing</v>
          </cell>
          <cell r="I4840" t="str">
            <v>Phosphoric Acid: Wet Process</v>
          </cell>
          <cell r="J4840" t="str">
            <v>Condenser</v>
          </cell>
          <cell r="N4840">
            <v>40988</v>
          </cell>
        </row>
        <row r="4841">
          <cell r="A4841" t="str">
            <v>30101699</v>
          </cell>
          <cell r="B4841" t="str">
            <v>Point</v>
          </cell>
          <cell r="C4841" t="str">
            <v>Chem Manuf /Phosphoric Acid: Wet Process /Other Not Classified</v>
          </cell>
          <cell r="D4841" t="str">
            <v>Industrial Processes - Chemical Manuf</v>
          </cell>
          <cell r="G4841" t="str">
            <v>Industrial Processes</v>
          </cell>
          <cell r="H4841" t="str">
            <v>Chemical Manufacturing</v>
          </cell>
          <cell r="I4841" t="str">
            <v>Phosphoric Acid: Wet Process</v>
          </cell>
          <cell r="J4841" t="str">
            <v>Other Not Classified</v>
          </cell>
          <cell r="N4841">
            <v>40988</v>
          </cell>
        </row>
        <row r="4842">
          <cell r="A4842" t="str">
            <v>30101702</v>
          </cell>
          <cell r="B4842" t="str">
            <v>Point</v>
          </cell>
          <cell r="C4842" t="str">
            <v>Chem Manuf /Phosphoric Acid: Thermal Process /Absorber: General</v>
          </cell>
          <cell r="D4842" t="str">
            <v>Industrial Processes - Chemical Manuf</v>
          </cell>
          <cell r="G4842" t="str">
            <v>Industrial Processes</v>
          </cell>
          <cell r="H4842" t="str">
            <v>Chemical Manufacturing</v>
          </cell>
          <cell r="I4842" t="str">
            <v>Phosphoric Acid: Thermal Process</v>
          </cell>
          <cell r="J4842" t="str">
            <v>Absorber: General</v>
          </cell>
          <cell r="N4842">
            <v>40988</v>
          </cell>
        </row>
        <row r="4843">
          <cell r="A4843" t="str">
            <v>30101703</v>
          </cell>
          <cell r="B4843" t="str">
            <v>Point</v>
          </cell>
          <cell r="C4843" t="str">
            <v>Chem Manuf /Phosphoric Acid: Thermal Process /Absorber with Packed Tower</v>
          </cell>
          <cell r="D4843" t="str">
            <v>Industrial Processes - Chemical Manuf</v>
          </cell>
          <cell r="G4843" t="str">
            <v>Industrial Processes</v>
          </cell>
          <cell r="H4843" t="str">
            <v>Chemical Manufacturing</v>
          </cell>
          <cell r="I4843" t="str">
            <v>Phosphoric Acid: Thermal Process</v>
          </cell>
          <cell r="J4843" t="str">
            <v>Absorber with Packed Tower</v>
          </cell>
          <cell r="N4843">
            <v>40988</v>
          </cell>
        </row>
        <row r="4844">
          <cell r="A4844" t="str">
            <v>30101704</v>
          </cell>
          <cell r="B4844" t="str">
            <v>Point</v>
          </cell>
          <cell r="C4844" t="str">
            <v>Chem Manuf /Phosphoric Acid: Thermal Process /Absorber with Venturi Scrubber</v>
          </cell>
          <cell r="D4844" t="str">
            <v>Industrial Processes - Chemical Manuf</v>
          </cell>
          <cell r="G4844" t="str">
            <v>Industrial Processes</v>
          </cell>
          <cell r="H4844" t="str">
            <v>Chemical Manufacturing</v>
          </cell>
          <cell r="I4844" t="str">
            <v>Phosphoric Acid: Thermal Process</v>
          </cell>
          <cell r="J4844" t="str">
            <v>Absorber with Venturi Scrubber</v>
          </cell>
          <cell r="N4844">
            <v>40988</v>
          </cell>
        </row>
        <row r="4845">
          <cell r="A4845" t="str">
            <v>30101705</v>
          </cell>
          <cell r="B4845" t="str">
            <v>Point</v>
          </cell>
          <cell r="C4845" t="str">
            <v>Chem Manuf /Phosphoric Acid: Thermal Process /Absorber with Glass Mist Eliminator</v>
          </cell>
          <cell r="D4845" t="str">
            <v>Industrial Processes - Chemical Manuf</v>
          </cell>
          <cell r="G4845" t="str">
            <v>Industrial Processes</v>
          </cell>
          <cell r="H4845" t="str">
            <v>Chemical Manufacturing</v>
          </cell>
          <cell r="I4845" t="str">
            <v>Phosphoric Acid: Thermal Process</v>
          </cell>
          <cell r="J4845" t="str">
            <v>Absorber with Glass Mist Eliminator</v>
          </cell>
          <cell r="N4845">
            <v>40988</v>
          </cell>
        </row>
        <row r="4846">
          <cell r="A4846" t="str">
            <v>30101706</v>
          </cell>
          <cell r="B4846" t="str">
            <v>Point</v>
          </cell>
          <cell r="C4846" t="str">
            <v>Chem Manuf /Phosphoric Acid: Thermal Process /Absorber with Wire Mist Eliminator</v>
          </cell>
          <cell r="D4846" t="str">
            <v>Industrial Processes - Chemical Manuf</v>
          </cell>
          <cell r="G4846" t="str">
            <v>Industrial Processes</v>
          </cell>
          <cell r="H4846" t="str">
            <v>Chemical Manufacturing</v>
          </cell>
          <cell r="I4846" t="str">
            <v>Phosphoric Acid: Thermal Process</v>
          </cell>
          <cell r="J4846" t="str">
            <v>Absorber with Wire Mist Eliminator</v>
          </cell>
          <cell r="N4846">
            <v>40988</v>
          </cell>
        </row>
        <row r="4847">
          <cell r="A4847" t="str">
            <v>30101707</v>
          </cell>
          <cell r="B4847" t="str">
            <v>Point</v>
          </cell>
          <cell r="C4847" t="str">
            <v>Chem Manuf /Phosphoric Acid: Thermal Process /Absorber with High-pressure Mist Eliminator</v>
          </cell>
          <cell r="D4847" t="str">
            <v>Industrial Processes - Chemical Manuf</v>
          </cell>
          <cell r="G4847" t="str">
            <v>Industrial Processes</v>
          </cell>
          <cell r="H4847" t="str">
            <v>Chemical Manufacturing</v>
          </cell>
          <cell r="I4847" t="str">
            <v>Phosphoric Acid: Thermal Process</v>
          </cell>
          <cell r="J4847" t="str">
            <v>Absorber with High-pressure Mist Eliminator</v>
          </cell>
          <cell r="N4847">
            <v>40988</v>
          </cell>
        </row>
        <row r="4848">
          <cell r="A4848" t="str">
            <v>30101708</v>
          </cell>
          <cell r="B4848" t="str">
            <v>Point</v>
          </cell>
          <cell r="C4848" t="str">
            <v>Chem Manuf /Phosphoric Acid: Thermal Process /Absorber with ESP</v>
          </cell>
          <cell r="D4848" t="str">
            <v>Industrial Processes - Chemical Manuf</v>
          </cell>
          <cell r="G4848" t="str">
            <v>Industrial Processes</v>
          </cell>
          <cell r="H4848" t="str">
            <v>Chemical Manufacturing</v>
          </cell>
          <cell r="I4848" t="str">
            <v>Phosphoric Acid: Thermal Process</v>
          </cell>
          <cell r="J4848" t="str">
            <v>Absorber with ESP</v>
          </cell>
          <cell r="N4848">
            <v>40988</v>
          </cell>
        </row>
        <row r="4849">
          <cell r="A4849" t="str">
            <v>30101799</v>
          </cell>
          <cell r="B4849" t="str">
            <v>Point</v>
          </cell>
          <cell r="C4849" t="str">
            <v>Chem Manuf /Phosphoric Acid: Thermal Process /Other Not Classified</v>
          </cell>
          <cell r="D4849" t="str">
            <v>Industrial Processes - Chemical Manuf</v>
          </cell>
          <cell r="G4849" t="str">
            <v>Industrial Processes</v>
          </cell>
          <cell r="H4849" t="str">
            <v>Chemical Manufacturing</v>
          </cell>
          <cell r="I4849" t="str">
            <v>Phosphoric Acid: Thermal Process</v>
          </cell>
          <cell r="J4849" t="str">
            <v>Other Not Classified</v>
          </cell>
          <cell r="N4849">
            <v>40988</v>
          </cell>
        </row>
        <row r="4850">
          <cell r="A4850" t="str">
            <v>30101801</v>
          </cell>
          <cell r="B4850" t="str">
            <v>Point</v>
          </cell>
          <cell r="C4850" t="str">
            <v>Chem Manuf /Plastics Production /Polyvinyl Chlorides and Copolymers ** (Use 6-46-3X0-XX)</v>
          </cell>
          <cell r="D4850" t="str">
            <v>Industrial Processes - Chemical Manuf</v>
          </cell>
          <cell r="G4850" t="str">
            <v>Industrial Processes</v>
          </cell>
          <cell r="H4850" t="str">
            <v>Chemical Manufacturing</v>
          </cell>
          <cell r="I4850" t="str">
            <v>Plastics Production</v>
          </cell>
          <cell r="J4850" t="str">
            <v>Polyvinyl Chlorides and Copolymers ** (Use 6-46-3X0-XX)</v>
          </cell>
          <cell r="N4850">
            <v>40988</v>
          </cell>
        </row>
        <row r="4851">
          <cell r="A4851" t="str">
            <v>30101802</v>
          </cell>
          <cell r="B4851" t="str">
            <v>Point</v>
          </cell>
          <cell r="C4851" t="str">
            <v>Chem Manuf /Plastics Production /Polypropylene and Copolymers</v>
          </cell>
          <cell r="D4851" t="str">
            <v>Industrial Processes - Chemical Manuf</v>
          </cell>
          <cell r="G4851" t="str">
            <v>Industrial Processes</v>
          </cell>
          <cell r="H4851" t="str">
            <v>Chemical Manufacturing</v>
          </cell>
          <cell r="I4851" t="str">
            <v>Plastics Production</v>
          </cell>
          <cell r="J4851" t="str">
            <v>Polypropylene and Copolymers</v>
          </cell>
          <cell r="N4851">
            <v>40988</v>
          </cell>
        </row>
        <row r="4852">
          <cell r="A4852" t="str">
            <v>30101803</v>
          </cell>
          <cell r="B4852" t="str">
            <v>Point</v>
          </cell>
          <cell r="C4852" t="str">
            <v>Chem Manuf /Plastics Production /Ethylene-Propylene Copolymers</v>
          </cell>
          <cell r="D4852" t="str">
            <v>Industrial Processes - Chemical Manuf</v>
          </cell>
          <cell r="G4852" t="str">
            <v>Industrial Processes</v>
          </cell>
          <cell r="H4852" t="str">
            <v>Chemical Manufacturing</v>
          </cell>
          <cell r="I4852" t="str">
            <v>Plastics Production</v>
          </cell>
          <cell r="J4852" t="str">
            <v>Ethylene-Propylene Copolymers</v>
          </cell>
          <cell r="N4852">
            <v>40988</v>
          </cell>
        </row>
        <row r="4853">
          <cell r="A4853" t="str">
            <v>30101805</v>
          </cell>
          <cell r="B4853" t="str">
            <v>Point</v>
          </cell>
          <cell r="C4853" t="str">
            <v>Chem Manuf /Plastics Production /Phenolic Resins</v>
          </cell>
          <cell r="D4853" t="str">
            <v>Industrial Processes - Chemical Manuf</v>
          </cell>
          <cell r="G4853" t="str">
            <v>Industrial Processes</v>
          </cell>
          <cell r="H4853" t="str">
            <v>Chemical Manufacturing</v>
          </cell>
          <cell r="I4853" t="str">
            <v>Plastics Production</v>
          </cell>
          <cell r="J4853" t="str">
            <v>Phenolic Resins</v>
          </cell>
          <cell r="N4853">
            <v>40988</v>
          </cell>
        </row>
        <row r="4854">
          <cell r="A4854" t="str">
            <v>30101807</v>
          </cell>
          <cell r="B4854" t="str">
            <v>Point</v>
          </cell>
          <cell r="C4854" t="str">
            <v>Chem Manuf /Plastics Production /General: Polyethylene (High Density)</v>
          </cell>
          <cell r="D4854" t="str">
            <v>Industrial Processes - Chemical Manuf</v>
          </cell>
          <cell r="G4854" t="str">
            <v>Industrial Processes</v>
          </cell>
          <cell r="H4854" t="str">
            <v>Chemical Manufacturing</v>
          </cell>
          <cell r="I4854" t="str">
            <v>Plastics Production</v>
          </cell>
          <cell r="J4854" t="str">
            <v>General: Polyethylene (High Density)</v>
          </cell>
          <cell r="N4854">
            <v>40988</v>
          </cell>
        </row>
        <row r="4855">
          <cell r="A4855" t="str">
            <v>30101808</v>
          </cell>
          <cell r="B4855" t="str">
            <v>Point</v>
          </cell>
          <cell r="C4855" t="str">
            <v>Chem Manuf /Plastics Production /Monomer and Solvent Storage</v>
          </cell>
          <cell r="D4855" t="str">
            <v>Industrial Processes - Storage and Transfer</v>
          </cell>
          <cell r="G4855" t="str">
            <v>Industrial Processes</v>
          </cell>
          <cell r="H4855" t="str">
            <v>Chemical Manufacturing</v>
          </cell>
          <cell r="I4855" t="str">
            <v>Plastics Production</v>
          </cell>
          <cell r="J4855" t="str">
            <v>Monomer and Solvent Storage</v>
          </cell>
          <cell r="N4855">
            <v>40988</v>
          </cell>
        </row>
        <row r="4856">
          <cell r="A4856" t="str">
            <v>30101809</v>
          </cell>
          <cell r="B4856" t="str">
            <v>Point</v>
          </cell>
          <cell r="C4856" t="str">
            <v>Chem Manuf /Plastics Production /Extruder</v>
          </cell>
          <cell r="D4856" t="str">
            <v>Industrial Processes - Chemical Manuf</v>
          </cell>
          <cell r="G4856" t="str">
            <v>Industrial Processes</v>
          </cell>
          <cell r="H4856" t="str">
            <v>Chemical Manufacturing</v>
          </cell>
          <cell r="I4856" t="str">
            <v>Plastics Production</v>
          </cell>
          <cell r="J4856" t="str">
            <v>Extruder</v>
          </cell>
          <cell r="N4856">
            <v>40988</v>
          </cell>
        </row>
        <row r="4857">
          <cell r="A4857" t="str">
            <v>30101810</v>
          </cell>
          <cell r="B4857" t="str">
            <v>Point</v>
          </cell>
          <cell r="C4857" t="str">
            <v>Chem Manuf /Plastics Production /Conveying</v>
          </cell>
          <cell r="D4857" t="str">
            <v>Industrial Processes - Storage and Transfer</v>
          </cell>
          <cell r="G4857" t="str">
            <v>Industrial Processes</v>
          </cell>
          <cell r="H4857" t="str">
            <v>Chemical Manufacturing</v>
          </cell>
          <cell r="I4857" t="str">
            <v>Plastics Production</v>
          </cell>
          <cell r="J4857" t="str">
            <v>Conveying</v>
          </cell>
          <cell r="N4857">
            <v>40988</v>
          </cell>
        </row>
        <row r="4858">
          <cell r="A4858" t="str">
            <v>30101811</v>
          </cell>
          <cell r="B4858" t="str">
            <v>Point</v>
          </cell>
          <cell r="C4858" t="str">
            <v>Chem Manuf /Plastics Production /Storage</v>
          </cell>
          <cell r="D4858" t="str">
            <v>Industrial Processes - Storage and Transfer</v>
          </cell>
          <cell r="G4858" t="str">
            <v>Industrial Processes</v>
          </cell>
          <cell r="H4858" t="str">
            <v>Chemical Manufacturing</v>
          </cell>
          <cell r="I4858" t="str">
            <v>Plastics Production</v>
          </cell>
          <cell r="J4858" t="str">
            <v>Storage</v>
          </cell>
          <cell r="N4858">
            <v>40988</v>
          </cell>
        </row>
        <row r="4859">
          <cell r="A4859" t="str">
            <v>30101812</v>
          </cell>
          <cell r="B4859" t="str">
            <v>Point</v>
          </cell>
          <cell r="C4859" t="str">
            <v>Chem Manuf /Plastics Production /General: Polyethylene (Low Density)</v>
          </cell>
          <cell r="D4859" t="str">
            <v>Industrial Processes - Chemical Manuf</v>
          </cell>
          <cell r="G4859" t="str">
            <v>Industrial Processes</v>
          </cell>
          <cell r="H4859" t="str">
            <v>Chemical Manufacturing</v>
          </cell>
          <cell r="I4859" t="str">
            <v>Plastics Production</v>
          </cell>
          <cell r="J4859" t="str">
            <v>General: Polyethylene (Low Density)</v>
          </cell>
          <cell r="N4859">
            <v>40988</v>
          </cell>
        </row>
        <row r="4860">
          <cell r="A4860" t="str">
            <v>30101813</v>
          </cell>
          <cell r="B4860" t="str">
            <v>Point</v>
          </cell>
          <cell r="C4860" t="str">
            <v>Chem Manuf /Plastics Production /Recovery and Purification System</v>
          </cell>
          <cell r="D4860" t="str">
            <v>Industrial Processes - Chemical Manuf</v>
          </cell>
          <cell r="G4860" t="str">
            <v>Industrial Processes</v>
          </cell>
          <cell r="H4860" t="str">
            <v>Chemical Manufacturing</v>
          </cell>
          <cell r="I4860" t="str">
            <v>Plastics Production</v>
          </cell>
          <cell r="J4860" t="str">
            <v>Recovery and Purification System</v>
          </cell>
          <cell r="N4860">
            <v>40988</v>
          </cell>
        </row>
        <row r="4861">
          <cell r="A4861" t="str">
            <v>30101814</v>
          </cell>
          <cell r="B4861" t="str">
            <v>Point</v>
          </cell>
          <cell r="C4861" t="str">
            <v>Chem Manuf /Plastics Production /Extruder</v>
          </cell>
          <cell r="D4861" t="str">
            <v>Industrial Processes - Chemical Manuf</v>
          </cell>
          <cell r="G4861" t="str">
            <v>Industrial Processes</v>
          </cell>
          <cell r="H4861" t="str">
            <v>Chemical Manufacturing</v>
          </cell>
          <cell r="I4861" t="str">
            <v>Plastics Production</v>
          </cell>
          <cell r="J4861" t="str">
            <v>Extruder</v>
          </cell>
          <cell r="N4861">
            <v>40988</v>
          </cell>
        </row>
        <row r="4862">
          <cell r="A4862" t="str">
            <v>30101815</v>
          </cell>
          <cell r="B4862" t="str">
            <v>Point</v>
          </cell>
          <cell r="C4862" t="str">
            <v>Chem Manuf /Plastics Production /Pellet Silo</v>
          </cell>
          <cell r="D4862" t="str">
            <v>Industrial Processes - Storage and Transfer</v>
          </cell>
          <cell r="G4862" t="str">
            <v>Industrial Processes</v>
          </cell>
          <cell r="H4862" t="str">
            <v>Chemical Manufacturing</v>
          </cell>
          <cell r="I4862" t="str">
            <v>Plastics Production</v>
          </cell>
          <cell r="J4862" t="str">
            <v>Pellet Silo</v>
          </cell>
          <cell r="N4862">
            <v>40988</v>
          </cell>
        </row>
        <row r="4863">
          <cell r="A4863" t="str">
            <v>30101816</v>
          </cell>
          <cell r="B4863" t="str">
            <v>Point</v>
          </cell>
          <cell r="C4863" t="str">
            <v>Chem Manuf /Plastics Production /Transferring/Handling/Loading/Packing</v>
          </cell>
          <cell r="D4863" t="str">
            <v>Industrial Processes - Storage and Transfer</v>
          </cell>
          <cell r="G4863" t="str">
            <v>Industrial Processes</v>
          </cell>
          <cell r="H4863" t="str">
            <v>Chemical Manufacturing</v>
          </cell>
          <cell r="I4863" t="str">
            <v>Plastics Production</v>
          </cell>
          <cell r="J4863" t="str">
            <v>Transferring/Handling/Loading/Packing</v>
          </cell>
          <cell r="N4863">
            <v>40988</v>
          </cell>
        </row>
        <row r="4864">
          <cell r="A4864" t="str">
            <v>30101817</v>
          </cell>
          <cell r="B4864" t="str">
            <v>Point</v>
          </cell>
          <cell r="C4864" t="str">
            <v>Chem Manuf /Plastics Production /General</v>
          </cell>
          <cell r="D4864" t="str">
            <v>Industrial Processes - Chemical Manuf</v>
          </cell>
          <cell r="G4864" t="str">
            <v>Industrial Processes</v>
          </cell>
          <cell r="H4864" t="str">
            <v>Chemical Manufacturing</v>
          </cell>
          <cell r="I4864" t="str">
            <v>Plastics Production</v>
          </cell>
          <cell r="J4864" t="str">
            <v>General</v>
          </cell>
          <cell r="N4864">
            <v>40988</v>
          </cell>
        </row>
        <row r="4865">
          <cell r="A4865" t="str">
            <v>30101818</v>
          </cell>
          <cell r="B4865" t="str">
            <v>Point</v>
          </cell>
          <cell r="C4865" t="str">
            <v>Chem Manuf /Plastics Production /Reactor</v>
          </cell>
          <cell r="D4865" t="str">
            <v>Industrial Processes - Chemical Manuf</v>
          </cell>
          <cell r="G4865" t="str">
            <v>Industrial Processes</v>
          </cell>
          <cell r="H4865" t="str">
            <v>Chemical Manufacturing</v>
          </cell>
          <cell r="I4865" t="str">
            <v>Plastics Production</v>
          </cell>
          <cell r="J4865" t="str">
            <v>Reactor</v>
          </cell>
          <cell r="N4865">
            <v>40988</v>
          </cell>
        </row>
        <row r="4866">
          <cell r="A4866" t="str">
            <v>30101819</v>
          </cell>
          <cell r="B4866" t="str">
            <v>Point</v>
          </cell>
          <cell r="C4866" t="str">
            <v>Chem Manuf /Plastics Production /Solvent Recovery</v>
          </cell>
          <cell r="D4866" t="str">
            <v>Industrial Processes - Chemical Manuf</v>
          </cell>
          <cell r="G4866" t="str">
            <v>Industrial Processes</v>
          </cell>
          <cell r="H4866" t="str">
            <v>Chemical Manufacturing</v>
          </cell>
          <cell r="I4866" t="str">
            <v>Plastics Production</v>
          </cell>
          <cell r="J4866" t="str">
            <v>Solvent Recovery</v>
          </cell>
          <cell r="N4866">
            <v>40988</v>
          </cell>
        </row>
        <row r="4867">
          <cell r="A4867" t="str">
            <v>30101820</v>
          </cell>
          <cell r="B4867" t="str">
            <v>Point</v>
          </cell>
          <cell r="C4867" t="str">
            <v>Chem Manuf /Plastics Production /Polymer Drying</v>
          </cell>
          <cell r="D4867" t="str">
            <v>Industrial Processes - Chemical Manuf</v>
          </cell>
          <cell r="G4867" t="str">
            <v>Industrial Processes</v>
          </cell>
          <cell r="H4867" t="str">
            <v>Chemical Manufacturing</v>
          </cell>
          <cell r="I4867" t="str">
            <v>Plastics Production</v>
          </cell>
          <cell r="J4867" t="str">
            <v>Polymer Drying</v>
          </cell>
          <cell r="N4867">
            <v>40988</v>
          </cell>
        </row>
        <row r="4868">
          <cell r="A4868" t="str">
            <v>30101821</v>
          </cell>
          <cell r="B4868" t="str">
            <v>Point</v>
          </cell>
          <cell r="C4868" t="str">
            <v>Chem Manuf /Plastics Production /Extruding/Pelletizing/Conveying/Storage</v>
          </cell>
          <cell r="D4868" t="str">
            <v>Industrial Processes - Storage and Transfer</v>
          </cell>
          <cell r="G4868" t="str">
            <v>Industrial Processes</v>
          </cell>
          <cell r="H4868" t="str">
            <v>Chemical Manufacturing</v>
          </cell>
          <cell r="I4868" t="str">
            <v>Plastics Production</v>
          </cell>
          <cell r="J4868" t="str">
            <v>Extruding/Pelletizing/Conveying/Storage</v>
          </cell>
          <cell r="N4868">
            <v>40988</v>
          </cell>
        </row>
        <row r="4869">
          <cell r="A4869" t="str">
            <v>30101822</v>
          </cell>
          <cell r="B4869" t="str">
            <v>Point</v>
          </cell>
          <cell r="C4869" t="str">
            <v>Chem Manuf /Plastics Production /Acrylic Resins</v>
          </cell>
          <cell r="D4869" t="str">
            <v>Industrial Processes - Chemical Manuf</v>
          </cell>
          <cell r="G4869" t="str">
            <v>Industrial Processes</v>
          </cell>
          <cell r="H4869" t="str">
            <v>Chemical Manufacturing</v>
          </cell>
          <cell r="I4869" t="str">
            <v>Plastics Production</v>
          </cell>
          <cell r="J4869" t="str">
            <v>Acrylic Resins</v>
          </cell>
          <cell r="N4869">
            <v>40988</v>
          </cell>
        </row>
        <row r="4870">
          <cell r="A4870" t="str">
            <v>30101827</v>
          </cell>
          <cell r="B4870" t="str">
            <v>Point</v>
          </cell>
          <cell r="C4870" t="str">
            <v>Chem Manuf /Plastics Production /Polyamide Resins</v>
          </cell>
          <cell r="D4870" t="str">
            <v>Industrial Processes - Chemical Manuf</v>
          </cell>
          <cell r="G4870" t="str">
            <v>Industrial Processes</v>
          </cell>
          <cell r="H4870" t="str">
            <v>Chemical Manufacturing</v>
          </cell>
          <cell r="I4870" t="str">
            <v>Plastics Production</v>
          </cell>
          <cell r="J4870" t="str">
            <v>Polyamide Resins</v>
          </cell>
          <cell r="N4870">
            <v>40988</v>
          </cell>
        </row>
        <row r="4871">
          <cell r="A4871" t="str">
            <v>30101832</v>
          </cell>
          <cell r="B4871" t="str">
            <v>Point</v>
          </cell>
          <cell r="C4871" t="str">
            <v>Chem Manuf /Plastics Production /Urea-Formaldehyde Resins</v>
          </cell>
          <cell r="D4871" t="str">
            <v>Industrial Processes - Chemical Manuf</v>
          </cell>
          <cell r="G4871" t="str">
            <v>Industrial Processes</v>
          </cell>
          <cell r="H4871" t="str">
            <v>Chemical Manufacturing</v>
          </cell>
          <cell r="I4871" t="str">
            <v>Plastics Production</v>
          </cell>
          <cell r="J4871" t="str">
            <v>Urea-Formaldehyde Resins</v>
          </cell>
          <cell r="N4871">
            <v>40988</v>
          </cell>
        </row>
        <row r="4872">
          <cell r="A4872" t="str">
            <v>30101837</v>
          </cell>
          <cell r="B4872" t="str">
            <v>Point</v>
          </cell>
          <cell r="C4872" t="str">
            <v>Chem Manuf /Plastics Production /Polyester Resins</v>
          </cell>
          <cell r="D4872" t="str">
            <v>Industrial Processes - Chemical Manuf</v>
          </cell>
          <cell r="G4872" t="str">
            <v>Industrial Processes</v>
          </cell>
          <cell r="H4872" t="str">
            <v>Chemical Manufacturing</v>
          </cell>
          <cell r="I4872" t="str">
            <v>Plastics Production</v>
          </cell>
          <cell r="J4872" t="str">
            <v>Polyester Resins</v>
          </cell>
          <cell r="N4872">
            <v>40988</v>
          </cell>
        </row>
        <row r="4873">
          <cell r="A4873" t="str">
            <v>30101838</v>
          </cell>
          <cell r="B4873" t="str">
            <v>Point</v>
          </cell>
          <cell r="C4873" t="str">
            <v>Chem Manuf /Plastics Production /Reactor Kettle ** (Use 6-45-200-11 or 6-45-210-11)</v>
          </cell>
          <cell r="D4873" t="str">
            <v>Industrial Processes - Chemical Manuf</v>
          </cell>
          <cell r="G4873" t="str">
            <v>Industrial Processes</v>
          </cell>
          <cell r="H4873" t="str">
            <v>Chemical Manufacturing</v>
          </cell>
          <cell r="I4873" t="str">
            <v>Plastics Production</v>
          </cell>
          <cell r="J4873" t="str">
            <v>Reactor Kettle ** (Use 6-45-200-11 or 6-45-210-11)</v>
          </cell>
          <cell r="N4873">
            <v>40988</v>
          </cell>
        </row>
        <row r="4874">
          <cell r="A4874" t="str">
            <v>30101839</v>
          </cell>
          <cell r="B4874" t="str">
            <v>Point</v>
          </cell>
          <cell r="C4874" t="str">
            <v>Chem Manuf /Plastics Production /Resin Thinning Tank ** (Use 6-45-200-21 or 6-45-210-21)</v>
          </cell>
          <cell r="D4874" t="str">
            <v>Industrial Processes - Chemical Manuf</v>
          </cell>
          <cell r="G4874" t="str">
            <v>Industrial Processes</v>
          </cell>
          <cell r="H4874" t="str">
            <v>Chemical Manufacturing</v>
          </cell>
          <cell r="I4874" t="str">
            <v>Plastics Production</v>
          </cell>
          <cell r="J4874" t="str">
            <v>Resin Thinning Tank ** (Use 6-45-200-21 or 6-45-210-21)</v>
          </cell>
          <cell r="N4874">
            <v>40988</v>
          </cell>
        </row>
        <row r="4875">
          <cell r="A4875" t="str">
            <v>30101840</v>
          </cell>
          <cell r="B4875" t="str">
            <v>Point</v>
          </cell>
          <cell r="C4875" t="str">
            <v>Chem Manuf /Plastics Production /Resin Storage Tank ** (Use 6-45-200-23 or 6-45-210-23)</v>
          </cell>
          <cell r="D4875" t="str">
            <v>Industrial Processes - Storage and Transfer</v>
          </cell>
          <cell r="G4875" t="str">
            <v>Industrial Processes</v>
          </cell>
          <cell r="H4875" t="str">
            <v>Chemical Manufacturing</v>
          </cell>
          <cell r="I4875" t="str">
            <v>Plastics Production</v>
          </cell>
          <cell r="J4875" t="str">
            <v>Resin Storage Tank ** (Use 6-45-200-23 or 6-45-210-23)</v>
          </cell>
          <cell r="N4875">
            <v>40988</v>
          </cell>
        </row>
        <row r="4876">
          <cell r="A4876" t="str">
            <v>30101842</v>
          </cell>
          <cell r="B4876" t="str">
            <v>Point</v>
          </cell>
          <cell r="C4876" t="str">
            <v>Chem Manuf /Plastics Production /Melamine Resins</v>
          </cell>
          <cell r="D4876" t="str">
            <v>Industrial Processes - Chemical Manuf</v>
          </cell>
          <cell r="G4876" t="str">
            <v>Industrial Processes</v>
          </cell>
          <cell r="H4876" t="str">
            <v>Chemical Manufacturing</v>
          </cell>
          <cell r="I4876" t="str">
            <v>Plastics Production</v>
          </cell>
          <cell r="J4876" t="str">
            <v>Melamine Resins</v>
          </cell>
          <cell r="N4876">
            <v>40988</v>
          </cell>
        </row>
        <row r="4877">
          <cell r="A4877" t="str">
            <v>30101847</v>
          </cell>
          <cell r="B4877" t="str">
            <v>Point</v>
          </cell>
          <cell r="C4877" t="str">
            <v>Chem Manuf /Plastics Production /Epoxy Resins</v>
          </cell>
          <cell r="D4877" t="str">
            <v>Industrial Processes - Chemical Manuf</v>
          </cell>
          <cell r="G4877" t="str">
            <v>Industrial Processes</v>
          </cell>
          <cell r="H4877" t="str">
            <v>Chemical Manufacturing</v>
          </cell>
          <cell r="I4877" t="str">
            <v>Plastics Production</v>
          </cell>
          <cell r="J4877" t="str">
            <v>Epoxy Resins</v>
          </cell>
          <cell r="N4877">
            <v>40988</v>
          </cell>
        </row>
        <row r="4878">
          <cell r="A4878" t="str">
            <v>30101849</v>
          </cell>
          <cell r="B4878" t="str">
            <v>Point</v>
          </cell>
          <cell r="C4878" t="str">
            <v>Chem Manuf /Plastics Production /Acrylonitrile-Butadiene-Styrene (ABS) Resin</v>
          </cell>
          <cell r="D4878" t="str">
            <v>Industrial Processes - Chemical Manuf</v>
          </cell>
          <cell r="G4878" t="str">
            <v>Industrial Processes</v>
          </cell>
          <cell r="H4878" t="str">
            <v>Chemical Manufacturing</v>
          </cell>
          <cell r="I4878" t="str">
            <v>Plastics Production</v>
          </cell>
          <cell r="J4878" t="str">
            <v>Acrylonitrile-Butadiene-Styrene (ABS) Resin</v>
          </cell>
          <cell r="N4878">
            <v>40988</v>
          </cell>
        </row>
        <row r="4879">
          <cell r="A4879" t="str">
            <v>30101852</v>
          </cell>
          <cell r="B4879" t="str">
            <v>Point</v>
          </cell>
          <cell r="C4879" t="str">
            <v>Chem Manuf /Plastics Production /Polyfluorocarbons</v>
          </cell>
          <cell r="D4879" t="str">
            <v>Industrial Processes - Chemical Manuf</v>
          </cell>
          <cell r="G4879" t="str">
            <v>Industrial Processes</v>
          </cell>
          <cell r="H4879" t="str">
            <v>Chemical Manufacturing</v>
          </cell>
          <cell r="I4879" t="str">
            <v>Plastics Production</v>
          </cell>
          <cell r="J4879" t="str">
            <v>Polyfluorocarbons</v>
          </cell>
          <cell r="N4879">
            <v>40988</v>
          </cell>
        </row>
        <row r="4880">
          <cell r="A4880" t="str">
            <v>30101860</v>
          </cell>
          <cell r="B4880" t="str">
            <v>Point</v>
          </cell>
          <cell r="C4880" t="str">
            <v>Chem Manuf /Plastics Production /Recovery System (Polyethylene)</v>
          </cell>
          <cell r="D4880" t="str">
            <v>Industrial Processes - Chemical Manuf</v>
          </cell>
          <cell r="G4880" t="str">
            <v>Industrial Processes</v>
          </cell>
          <cell r="H4880" t="str">
            <v>Chemical Manufacturing</v>
          </cell>
          <cell r="I4880" t="str">
            <v>Plastics Production</v>
          </cell>
          <cell r="J4880" t="str">
            <v>Recovery System (Polyethylene)</v>
          </cell>
          <cell r="N4880">
            <v>40988</v>
          </cell>
        </row>
        <row r="4881">
          <cell r="A4881" t="str">
            <v>30101861</v>
          </cell>
          <cell r="B4881" t="str">
            <v>Point</v>
          </cell>
          <cell r="C4881" t="str">
            <v>Chem Manuf /Plastics Production /Purification System (Polyethylene)</v>
          </cell>
          <cell r="D4881" t="str">
            <v>Industrial Processes - Chemical Manuf</v>
          </cell>
          <cell r="G4881" t="str">
            <v>Industrial Processes</v>
          </cell>
          <cell r="H4881" t="str">
            <v>Chemical Manufacturing</v>
          </cell>
          <cell r="I4881" t="str">
            <v>Plastics Production</v>
          </cell>
          <cell r="J4881" t="str">
            <v>Purification System (Polyethylene)</v>
          </cell>
          <cell r="N4881">
            <v>40988</v>
          </cell>
        </row>
        <row r="4882">
          <cell r="A4882" t="str">
            <v>30101863</v>
          </cell>
          <cell r="B4882" t="str">
            <v>Point</v>
          </cell>
          <cell r="C4882" t="str">
            <v>Chem Manuf /Plastics Production /Extruder</v>
          </cell>
          <cell r="D4882" t="str">
            <v>Industrial Processes - Chemical Manuf</v>
          </cell>
          <cell r="G4882" t="str">
            <v>Industrial Processes</v>
          </cell>
          <cell r="H4882" t="str">
            <v>Chemical Manufacturing</v>
          </cell>
          <cell r="I4882" t="str">
            <v>Plastics Production</v>
          </cell>
          <cell r="J4882" t="str">
            <v>Extruder</v>
          </cell>
          <cell r="N4882">
            <v>40988</v>
          </cell>
        </row>
        <row r="4883">
          <cell r="A4883" t="str">
            <v>30101864</v>
          </cell>
          <cell r="B4883" t="str">
            <v>Point</v>
          </cell>
          <cell r="C4883" t="str">
            <v>Chem Manuf /Plastics Production /Pellet Silo/Storage</v>
          </cell>
          <cell r="D4883" t="str">
            <v>Industrial Processes - Storage and Transfer</v>
          </cell>
          <cell r="G4883" t="str">
            <v>Industrial Processes</v>
          </cell>
          <cell r="H4883" t="str">
            <v>Chemical Manufacturing</v>
          </cell>
          <cell r="I4883" t="str">
            <v>Plastics Production</v>
          </cell>
          <cell r="J4883" t="str">
            <v>Pellet Silo/Storage</v>
          </cell>
          <cell r="N4883">
            <v>40988</v>
          </cell>
        </row>
        <row r="4884">
          <cell r="A4884" t="str">
            <v>30101865</v>
          </cell>
          <cell r="B4884" t="str">
            <v>Point</v>
          </cell>
          <cell r="C4884" t="str">
            <v>Chem Manuf /Plastics Production /Transferring/Conveying</v>
          </cell>
          <cell r="D4884" t="str">
            <v>Industrial Processes - Storage and Transfer</v>
          </cell>
          <cell r="G4884" t="str">
            <v>Industrial Processes</v>
          </cell>
          <cell r="H4884" t="str">
            <v>Chemical Manufacturing</v>
          </cell>
          <cell r="I4884" t="str">
            <v>Plastics Production</v>
          </cell>
          <cell r="J4884" t="str">
            <v>Transferring/Conveying</v>
          </cell>
          <cell r="N4884">
            <v>40988</v>
          </cell>
        </row>
        <row r="4885">
          <cell r="A4885" t="str">
            <v>30101866</v>
          </cell>
          <cell r="B4885" t="str">
            <v>Point</v>
          </cell>
          <cell r="C4885" t="str">
            <v>Chem Manuf /Plastics Production /Packing/Shipping</v>
          </cell>
          <cell r="D4885" t="str">
            <v>Industrial Processes - Storage and Transfer</v>
          </cell>
          <cell r="G4885" t="str">
            <v>Industrial Processes</v>
          </cell>
          <cell r="H4885" t="str">
            <v>Chemical Manufacturing</v>
          </cell>
          <cell r="I4885" t="str">
            <v>Plastics Production</v>
          </cell>
          <cell r="J4885" t="str">
            <v>Packing/Shipping</v>
          </cell>
          <cell r="N4885">
            <v>40988</v>
          </cell>
        </row>
        <row r="4886">
          <cell r="A4886" t="str">
            <v>30101870</v>
          </cell>
          <cell r="B4886" t="str">
            <v>Point</v>
          </cell>
          <cell r="C4886" t="str">
            <v>Chem Manuf /Plastics Production /Reactor (Polyether Resins)</v>
          </cell>
          <cell r="D4886" t="str">
            <v>Industrial Processes - Chemical Manuf</v>
          </cell>
          <cell r="G4886" t="str">
            <v>Industrial Processes</v>
          </cell>
          <cell r="H4886" t="str">
            <v>Chemical Manufacturing</v>
          </cell>
          <cell r="I4886" t="str">
            <v>Plastics Production</v>
          </cell>
          <cell r="J4886" t="str">
            <v>Reactor (Polyether Resins)</v>
          </cell>
          <cell r="N4886">
            <v>40988</v>
          </cell>
        </row>
        <row r="4887">
          <cell r="A4887" t="str">
            <v>30101871</v>
          </cell>
          <cell r="B4887" t="str">
            <v>Point</v>
          </cell>
          <cell r="C4887" t="str">
            <v>Chem Manuf /Plastics Production /Blowing Agent: Freon (Polyether Resins)</v>
          </cell>
          <cell r="D4887" t="str">
            <v>Industrial Processes - Chemical Manuf</v>
          </cell>
          <cell r="G4887" t="str">
            <v>Industrial Processes</v>
          </cell>
          <cell r="H4887" t="str">
            <v>Chemical Manufacturing</v>
          </cell>
          <cell r="I4887" t="str">
            <v>Plastics Production</v>
          </cell>
          <cell r="J4887" t="str">
            <v>Blowing Agent: Freon (Polyether Resins)</v>
          </cell>
          <cell r="N4887">
            <v>40988</v>
          </cell>
        </row>
        <row r="4888">
          <cell r="A4888" t="str">
            <v>30101872</v>
          </cell>
          <cell r="B4888" t="str">
            <v>Point</v>
          </cell>
          <cell r="C4888" t="str">
            <v>Chem Manuf /Plastics Production /Miscellaneous (Polyether Resins)</v>
          </cell>
          <cell r="D4888" t="str">
            <v>Industrial Processes - Chemical Manuf</v>
          </cell>
          <cell r="G4888" t="str">
            <v>Industrial Processes</v>
          </cell>
          <cell r="H4888" t="str">
            <v>Chemical Manufacturing</v>
          </cell>
          <cell r="I4888" t="str">
            <v>Plastics Production</v>
          </cell>
          <cell r="J4888" t="str">
            <v>Miscellaneous (Polyether Resins)</v>
          </cell>
          <cell r="N4888">
            <v>40988</v>
          </cell>
        </row>
        <row r="4889">
          <cell r="A4889" t="str">
            <v>30101880</v>
          </cell>
          <cell r="B4889" t="str">
            <v>Point</v>
          </cell>
          <cell r="C4889" t="str">
            <v>Chem Manuf /Plastics Production /Reactor (Polyurethane)</v>
          </cell>
          <cell r="D4889" t="str">
            <v>Industrial Processes - Chemical Manuf</v>
          </cell>
          <cell r="G4889" t="str">
            <v>Industrial Processes</v>
          </cell>
          <cell r="H4889" t="str">
            <v>Chemical Manufacturing</v>
          </cell>
          <cell r="I4889" t="str">
            <v>Plastics Production</v>
          </cell>
          <cell r="J4889" t="str">
            <v>Reactor (Polyurethane)</v>
          </cell>
          <cell r="N4889">
            <v>40988</v>
          </cell>
        </row>
        <row r="4890">
          <cell r="A4890" t="str">
            <v>30101881</v>
          </cell>
          <cell r="B4890" t="str">
            <v>Point</v>
          </cell>
          <cell r="C4890" t="str">
            <v>Chem Manuf /Plastics Production /Blowing Agent: Freon (Polyurethane)</v>
          </cell>
          <cell r="D4890" t="str">
            <v>Industrial Processes - Chemical Manuf</v>
          </cell>
          <cell r="G4890" t="str">
            <v>Industrial Processes</v>
          </cell>
          <cell r="H4890" t="str">
            <v>Chemical Manufacturing</v>
          </cell>
          <cell r="I4890" t="str">
            <v>Plastics Production</v>
          </cell>
          <cell r="J4890" t="str">
            <v>Blowing Agent: Freon (Polyurethane)</v>
          </cell>
          <cell r="N4890">
            <v>40988</v>
          </cell>
        </row>
        <row r="4891">
          <cell r="A4891" t="str">
            <v>30101882</v>
          </cell>
          <cell r="B4891" t="str">
            <v>Point</v>
          </cell>
          <cell r="C4891" t="str">
            <v>Chem Manuf /Plastics Production /Blowing Agent: Methylene Chloride (Polyurethane)</v>
          </cell>
          <cell r="D4891" t="str">
            <v>Industrial Processes - Chemical Manuf</v>
          </cell>
          <cell r="G4891" t="str">
            <v>Industrial Processes</v>
          </cell>
          <cell r="H4891" t="str">
            <v>Chemical Manufacturing</v>
          </cell>
          <cell r="I4891" t="str">
            <v>Plastics Production</v>
          </cell>
          <cell r="J4891" t="str">
            <v>Blowing Agent: Methylene Chloride (Polyurethane)</v>
          </cell>
          <cell r="N4891">
            <v>40988</v>
          </cell>
        </row>
        <row r="4892">
          <cell r="A4892" t="str">
            <v>30101883</v>
          </cell>
          <cell r="B4892" t="str">
            <v>Point</v>
          </cell>
          <cell r="C4892" t="str">
            <v>Chem Manuf /Plastics Production /Transferring/Conveying/Storage (Polyurethane)</v>
          </cell>
          <cell r="D4892" t="str">
            <v>Industrial Processes - Storage and Transfer</v>
          </cell>
          <cell r="G4892" t="str">
            <v>Industrial Processes</v>
          </cell>
          <cell r="H4892" t="str">
            <v>Chemical Manufacturing</v>
          </cell>
          <cell r="I4892" t="str">
            <v>Plastics Production</v>
          </cell>
          <cell r="J4892" t="str">
            <v>Transferring/Conveying/Storage (Polyurethane)</v>
          </cell>
          <cell r="N4892">
            <v>40988</v>
          </cell>
        </row>
        <row r="4893">
          <cell r="A4893" t="str">
            <v>30101884</v>
          </cell>
          <cell r="B4893" t="str">
            <v>Point</v>
          </cell>
          <cell r="C4893" t="str">
            <v>Chem Manuf /Plastics Production /Packing/Shipping (Polyurethane)</v>
          </cell>
          <cell r="D4893" t="str">
            <v>Industrial Processes - Storage and Transfer</v>
          </cell>
          <cell r="G4893" t="str">
            <v>Industrial Processes</v>
          </cell>
          <cell r="H4893" t="str">
            <v>Chemical Manufacturing</v>
          </cell>
          <cell r="I4893" t="str">
            <v>Plastics Production</v>
          </cell>
          <cell r="J4893" t="str">
            <v>Packing/Shipping (Polyurethane)</v>
          </cell>
          <cell r="N4893">
            <v>40988</v>
          </cell>
        </row>
        <row r="4894">
          <cell r="A4894" t="str">
            <v>30101885</v>
          </cell>
          <cell r="B4894" t="str">
            <v>Point</v>
          </cell>
          <cell r="C4894" t="str">
            <v>Chem Manuf /Plastics Production /Other Not Classified (Polyurethane)</v>
          </cell>
          <cell r="D4894" t="str">
            <v>Industrial Processes - Chemical Manuf</v>
          </cell>
          <cell r="G4894" t="str">
            <v>Industrial Processes</v>
          </cell>
          <cell r="H4894" t="str">
            <v>Chemical Manufacturing</v>
          </cell>
          <cell r="I4894" t="str">
            <v>Plastics Production</v>
          </cell>
          <cell r="J4894" t="str">
            <v>Other Not Classified (Polyurethane)</v>
          </cell>
          <cell r="N4894">
            <v>40988</v>
          </cell>
        </row>
        <row r="4895">
          <cell r="A4895" t="str">
            <v>30101890</v>
          </cell>
          <cell r="B4895" t="str">
            <v>Point</v>
          </cell>
          <cell r="C4895" t="str">
            <v>Chem Manuf /Plastics Production /Catalyst Preparation</v>
          </cell>
          <cell r="D4895" t="str">
            <v>Industrial Processes - Chemical Manuf</v>
          </cell>
          <cell r="G4895" t="str">
            <v>Industrial Processes</v>
          </cell>
          <cell r="H4895" t="str">
            <v>Chemical Manufacturing</v>
          </cell>
          <cell r="I4895" t="str">
            <v>Plastics Production</v>
          </cell>
          <cell r="J4895" t="str">
            <v>Catalyst Preparation</v>
          </cell>
          <cell r="N4895">
            <v>40988</v>
          </cell>
        </row>
        <row r="4896">
          <cell r="A4896" t="str">
            <v>30101891</v>
          </cell>
          <cell r="B4896" t="str">
            <v>Point</v>
          </cell>
          <cell r="C4896" t="str">
            <v>Chem Manuf /Plastics Production /Reactor Vents</v>
          </cell>
          <cell r="D4896" t="str">
            <v>Industrial Processes - Chemical Manuf</v>
          </cell>
          <cell r="G4896" t="str">
            <v>Industrial Processes</v>
          </cell>
          <cell r="H4896" t="str">
            <v>Chemical Manufacturing</v>
          </cell>
          <cell r="I4896" t="str">
            <v>Plastics Production</v>
          </cell>
          <cell r="J4896" t="str">
            <v>Reactor Vents</v>
          </cell>
          <cell r="N4896">
            <v>40988</v>
          </cell>
        </row>
        <row r="4897">
          <cell r="A4897" t="str">
            <v>30101892</v>
          </cell>
          <cell r="B4897" t="str">
            <v>Point</v>
          </cell>
          <cell r="C4897" t="str">
            <v>Chem Manuf /Plastics Production /Separation Processes</v>
          </cell>
          <cell r="D4897" t="str">
            <v>Industrial Processes - Chemical Manuf</v>
          </cell>
          <cell r="G4897" t="str">
            <v>Industrial Processes</v>
          </cell>
          <cell r="H4897" t="str">
            <v>Chemical Manufacturing</v>
          </cell>
          <cell r="I4897" t="str">
            <v>Plastics Production</v>
          </cell>
          <cell r="J4897" t="str">
            <v>Separation Processes</v>
          </cell>
          <cell r="N4897">
            <v>40988</v>
          </cell>
        </row>
        <row r="4898">
          <cell r="A4898" t="str">
            <v>30101893</v>
          </cell>
          <cell r="B4898" t="str">
            <v>Point</v>
          </cell>
          <cell r="C4898" t="str">
            <v>Chem Manuf /Plastics Production /Raw Material Storage</v>
          </cell>
          <cell r="D4898" t="str">
            <v>Industrial Processes - Storage and Transfer</v>
          </cell>
          <cell r="G4898" t="str">
            <v>Industrial Processes</v>
          </cell>
          <cell r="H4898" t="str">
            <v>Chemical Manufacturing</v>
          </cell>
          <cell r="I4898" t="str">
            <v>Plastics Production</v>
          </cell>
          <cell r="J4898" t="str">
            <v>Raw Material Storage</v>
          </cell>
          <cell r="N4898">
            <v>40988</v>
          </cell>
        </row>
        <row r="4899">
          <cell r="A4899" t="str">
            <v>30101894</v>
          </cell>
          <cell r="B4899" t="str">
            <v>Point</v>
          </cell>
          <cell r="C4899" t="str">
            <v>Chem Manuf /Plastics Production /Solvent Storage</v>
          </cell>
          <cell r="D4899" t="str">
            <v>Industrial Processes - Storage and Transfer</v>
          </cell>
          <cell r="G4899" t="str">
            <v>Industrial Processes</v>
          </cell>
          <cell r="H4899" t="str">
            <v>Chemical Manufacturing</v>
          </cell>
          <cell r="I4899" t="str">
            <v>Plastics Production</v>
          </cell>
          <cell r="J4899" t="str">
            <v>Solvent Storage</v>
          </cell>
          <cell r="N4899">
            <v>40988</v>
          </cell>
        </row>
        <row r="4900">
          <cell r="A4900" t="str">
            <v>30101899</v>
          </cell>
          <cell r="B4900" t="str">
            <v>Point</v>
          </cell>
          <cell r="C4900" t="str">
            <v>Chem Manuf /Plastics Production /Others Not Specified</v>
          </cell>
          <cell r="D4900" t="str">
            <v>Industrial Processes - Chemical Manuf</v>
          </cell>
          <cell r="G4900" t="str">
            <v>Industrial Processes</v>
          </cell>
          <cell r="H4900" t="str">
            <v>Chemical Manufacturing</v>
          </cell>
          <cell r="I4900" t="str">
            <v>Plastics Production</v>
          </cell>
          <cell r="J4900" t="str">
            <v>Others Not Specified</v>
          </cell>
          <cell r="N4900">
            <v>40988</v>
          </cell>
        </row>
        <row r="4901">
          <cell r="A4901" t="str">
            <v>30101901</v>
          </cell>
          <cell r="B4901" t="str">
            <v>Point</v>
          </cell>
          <cell r="C4901" t="str">
            <v>Chem Manuf /Phthalic Anhydride /o-Xylene Oxidation: Main Process Stream</v>
          </cell>
          <cell r="D4901" t="str">
            <v>Industrial Processes - Chemical Manuf</v>
          </cell>
          <cell r="G4901" t="str">
            <v>Industrial Processes</v>
          </cell>
          <cell r="H4901" t="str">
            <v>Chemical Manufacturing</v>
          </cell>
          <cell r="I4901" t="str">
            <v>Phthalic Anhydride</v>
          </cell>
          <cell r="J4901" t="str">
            <v>o-Xylene Oxidation: Main Process Stream</v>
          </cell>
          <cell r="N4901">
            <v>40988</v>
          </cell>
        </row>
        <row r="4902">
          <cell r="A4902" t="str">
            <v>30101902</v>
          </cell>
          <cell r="B4902" t="str">
            <v>Point</v>
          </cell>
          <cell r="C4902" t="str">
            <v>Chem Manuf /Phthalic Anhydride /o-Xylene Oxidation: Pre-Treatment</v>
          </cell>
          <cell r="D4902" t="str">
            <v>Industrial Processes - Chemical Manuf</v>
          </cell>
          <cell r="G4902" t="str">
            <v>Industrial Processes</v>
          </cell>
          <cell r="H4902" t="str">
            <v>Chemical Manufacturing</v>
          </cell>
          <cell r="I4902" t="str">
            <v>Phthalic Anhydride</v>
          </cell>
          <cell r="J4902" t="str">
            <v>o-Xylene Oxidation: Pre-Treatment</v>
          </cell>
          <cell r="N4902">
            <v>40988</v>
          </cell>
        </row>
        <row r="4903">
          <cell r="A4903" t="str">
            <v>30101904</v>
          </cell>
          <cell r="B4903" t="str">
            <v>Point</v>
          </cell>
          <cell r="C4903" t="str">
            <v>Chem Manuf /Phthalic Anhydride /o-Xylene Oxidation: Distillation</v>
          </cell>
          <cell r="D4903" t="str">
            <v>Industrial Processes - Chemical Manuf</v>
          </cell>
          <cell r="G4903" t="str">
            <v>Industrial Processes</v>
          </cell>
          <cell r="H4903" t="str">
            <v>Chemical Manufacturing</v>
          </cell>
          <cell r="I4903" t="str">
            <v>Phthalic Anhydride</v>
          </cell>
          <cell r="J4903" t="str">
            <v>o-Xylene Oxidation: Distillation</v>
          </cell>
          <cell r="N4903">
            <v>40988</v>
          </cell>
        </row>
        <row r="4904">
          <cell r="A4904" t="str">
            <v>30101905</v>
          </cell>
          <cell r="B4904" t="str">
            <v>Point</v>
          </cell>
          <cell r="C4904" t="str">
            <v>Chem Manuf /Phthalic Anhydride /Naphthalene Oxidation: Main Process Stream</v>
          </cell>
          <cell r="D4904" t="str">
            <v>Industrial Processes - Chemical Manuf</v>
          </cell>
          <cell r="G4904" t="str">
            <v>Industrial Processes</v>
          </cell>
          <cell r="H4904" t="str">
            <v>Chemical Manufacturing</v>
          </cell>
          <cell r="I4904" t="str">
            <v>Phthalic Anhydride</v>
          </cell>
          <cell r="J4904" t="str">
            <v>Naphthalene Oxidation: Main Process Stream</v>
          </cell>
          <cell r="N4904">
            <v>40988</v>
          </cell>
        </row>
        <row r="4905">
          <cell r="A4905" t="str">
            <v>30101906</v>
          </cell>
          <cell r="B4905" t="str">
            <v>Point</v>
          </cell>
          <cell r="C4905" t="str">
            <v>Chem Manuf /Phthalic Anhydride /Naphthalene Oxidation: Pre-Treatment</v>
          </cell>
          <cell r="D4905" t="str">
            <v>Industrial Processes - Chemical Manuf</v>
          </cell>
          <cell r="G4905" t="str">
            <v>Industrial Processes</v>
          </cell>
          <cell r="H4905" t="str">
            <v>Chemical Manufacturing</v>
          </cell>
          <cell r="I4905" t="str">
            <v>Phthalic Anhydride</v>
          </cell>
          <cell r="J4905" t="str">
            <v>Naphthalene Oxidation: Pre-Treatment</v>
          </cell>
          <cell r="N4905">
            <v>40988</v>
          </cell>
        </row>
        <row r="4906">
          <cell r="A4906" t="str">
            <v>30101907</v>
          </cell>
          <cell r="B4906" t="str">
            <v>Point</v>
          </cell>
          <cell r="C4906" t="str">
            <v>Chem Manuf /Phthalic Anhydride /Naphthalene Oxidation: Distillation</v>
          </cell>
          <cell r="D4906" t="str">
            <v>Industrial Processes - Chemical Manuf</v>
          </cell>
          <cell r="G4906" t="str">
            <v>Industrial Processes</v>
          </cell>
          <cell r="H4906" t="str">
            <v>Chemical Manufacturing</v>
          </cell>
          <cell r="I4906" t="str">
            <v>Phthalic Anhydride</v>
          </cell>
          <cell r="J4906" t="str">
            <v>Naphthalene Oxidation: Distillation</v>
          </cell>
          <cell r="N4906">
            <v>40988</v>
          </cell>
        </row>
        <row r="4907">
          <cell r="A4907" t="str">
            <v>30101908</v>
          </cell>
          <cell r="B4907" t="str">
            <v>Point</v>
          </cell>
          <cell r="C4907" t="str">
            <v>Chem Manuf /Phthalic Anhydride /Dryer</v>
          </cell>
          <cell r="D4907" t="str">
            <v>Industrial Processes - Chemical Manuf</v>
          </cell>
          <cell r="G4907" t="str">
            <v>Industrial Processes</v>
          </cell>
          <cell r="H4907" t="str">
            <v>Chemical Manufacturing</v>
          </cell>
          <cell r="I4907" t="str">
            <v>Phthalic Anhydride</v>
          </cell>
          <cell r="J4907" t="str">
            <v>Dryer</v>
          </cell>
          <cell r="N4907">
            <v>40988</v>
          </cell>
        </row>
        <row r="4908">
          <cell r="A4908" t="str">
            <v>30101909</v>
          </cell>
          <cell r="B4908" t="str">
            <v>Point</v>
          </cell>
          <cell r="C4908" t="str">
            <v>Chem Manuf /Phthalic Anhydride /Flaking and Bagging</v>
          </cell>
          <cell r="D4908" t="str">
            <v>Industrial Processes - Chemical Manuf</v>
          </cell>
          <cell r="G4908" t="str">
            <v>Industrial Processes</v>
          </cell>
          <cell r="H4908" t="str">
            <v>Chemical Manufacturing</v>
          </cell>
          <cell r="I4908" t="str">
            <v>Phthalic Anhydride</v>
          </cell>
          <cell r="J4908" t="str">
            <v>Flaking and Bagging</v>
          </cell>
          <cell r="N4908">
            <v>40988</v>
          </cell>
        </row>
        <row r="4909">
          <cell r="A4909" t="str">
            <v>30102001</v>
          </cell>
          <cell r="B4909" t="str">
            <v>Point</v>
          </cell>
          <cell r="C4909" t="str">
            <v>Chem Manuf /Printing Ink Manuf /Vehicle Cooking: General</v>
          </cell>
          <cell r="D4909" t="str">
            <v>Industrial Processes - Chemical Manuf</v>
          </cell>
          <cell r="G4909" t="str">
            <v>Industrial Processes</v>
          </cell>
          <cell r="H4909" t="str">
            <v>Chemical Manufacturing</v>
          </cell>
          <cell r="I4909" t="str">
            <v>Printing Ink Manufacture</v>
          </cell>
          <cell r="J4909" t="str">
            <v>Vehicle Cooking: General</v>
          </cell>
          <cell r="N4909">
            <v>40988</v>
          </cell>
        </row>
        <row r="4910">
          <cell r="A4910" t="str">
            <v>30102002</v>
          </cell>
          <cell r="B4910" t="str">
            <v>Point</v>
          </cell>
          <cell r="C4910" t="str">
            <v>Chem Manuf /Printing Ink Manuf /Vehicle Cooking: Oils</v>
          </cell>
          <cell r="D4910" t="str">
            <v>Industrial Processes - Chemical Manuf</v>
          </cell>
          <cell r="G4910" t="str">
            <v>Industrial Processes</v>
          </cell>
          <cell r="H4910" t="str">
            <v>Chemical Manufacturing</v>
          </cell>
          <cell r="I4910" t="str">
            <v>Printing Ink Manufacture</v>
          </cell>
          <cell r="J4910" t="str">
            <v>Vehicle Cooking: Oils</v>
          </cell>
          <cell r="N4910">
            <v>40988</v>
          </cell>
        </row>
        <row r="4911">
          <cell r="A4911" t="str">
            <v>30102003</v>
          </cell>
          <cell r="B4911" t="str">
            <v>Point</v>
          </cell>
          <cell r="C4911" t="str">
            <v>Chem Manuf /Printing Ink Manuf /Vehicle Cooking: Oleoresin</v>
          </cell>
          <cell r="D4911" t="str">
            <v>Industrial Processes - Chemical Manuf</v>
          </cell>
          <cell r="G4911" t="str">
            <v>Industrial Processes</v>
          </cell>
          <cell r="H4911" t="str">
            <v>Chemical Manufacturing</v>
          </cell>
          <cell r="I4911" t="str">
            <v>Printing Ink Manufacture</v>
          </cell>
          <cell r="J4911" t="str">
            <v>Vehicle Cooking: Oleoresin</v>
          </cell>
          <cell r="N4911">
            <v>40988</v>
          </cell>
        </row>
        <row r="4912">
          <cell r="A4912" t="str">
            <v>30102004</v>
          </cell>
          <cell r="B4912" t="str">
            <v>Point</v>
          </cell>
          <cell r="C4912" t="str">
            <v>Chem Manuf /Printing Ink Manuf /Vehicle Cooking: Alkyds</v>
          </cell>
          <cell r="D4912" t="str">
            <v>Industrial Processes - Chemical Manuf</v>
          </cell>
          <cell r="G4912" t="str">
            <v>Industrial Processes</v>
          </cell>
          <cell r="H4912" t="str">
            <v>Chemical Manufacturing</v>
          </cell>
          <cell r="I4912" t="str">
            <v>Printing Ink Manufacture</v>
          </cell>
          <cell r="J4912" t="str">
            <v>Vehicle Cooking: Alkyds</v>
          </cell>
          <cell r="N4912">
            <v>40988</v>
          </cell>
        </row>
        <row r="4913">
          <cell r="A4913" t="str">
            <v>30102005</v>
          </cell>
          <cell r="B4913" t="str">
            <v>Point</v>
          </cell>
          <cell r="C4913" t="str">
            <v>Chem Manuf /Printing Ink Manuf /Pigment Mixing</v>
          </cell>
          <cell r="D4913" t="str">
            <v>Industrial Processes - Chemical Manuf</v>
          </cell>
          <cell r="G4913" t="str">
            <v>Industrial Processes</v>
          </cell>
          <cell r="H4913" t="str">
            <v>Chemical Manufacturing</v>
          </cell>
          <cell r="I4913" t="str">
            <v>Printing Ink Manufacture</v>
          </cell>
          <cell r="J4913" t="str">
            <v>Pigment Mixing</v>
          </cell>
          <cell r="N4913">
            <v>40988</v>
          </cell>
        </row>
        <row r="4914">
          <cell r="A4914" t="str">
            <v>30102015</v>
          </cell>
          <cell r="B4914" t="str">
            <v>Point</v>
          </cell>
          <cell r="C4914" t="str">
            <v>Chem Manuf /Printing Ink Manuf /Premix/Preassembly</v>
          </cell>
          <cell r="D4914" t="str">
            <v>Industrial Processes - Storage and Transfer</v>
          </cell>
          <cell r="G4914" t="str">
            <v>Industrial Processes</v>
          </cell>
          <cell r="H4914" t="str">
            <v>Chemical Manufacturing</v>
          </cell>
          <cell r="I4914" t="str">
            <v>Printing Ink Manufacture</v>
          </cell>
          <cell r="J4914" t="str">
            <v>Premix/Preassembly</v>
          </cell>
          <cell r="N4914">
            <v>40988</v>
          </cell>
        </row>
        <row r="4915">
          <cell r="A4915" t="str">
            <v>30102017</v>
          </cell>
          <cell r="B4915" t="str">
            <v>Point</v>
          </cell>
          <cell r="C4915" t="str">
            <v>Chem Manuf /Printing Ink Manuf /Premix/Preassembly: Drums</v>
          </cell>
          <cell r="D4915" t="str">
            <v>Industrial Processes - Storage and Transfer</v>
          </cell>
          <cell r="G4915" t="str">
            <v>Industrial Processes</v>
          </cell>
          <cell r="H4915" t="str">
            <v>Chemical Manufacturing</v>
          </cell>
          <cell r="I4915" t="str">
            <v>Printing Ink Manufacture</v>
          </cell>
          <cell r="J4915" t="str">
            <v>Premix/Preassembly: Drums</v>
          </cell>
          <cell r="N4915">
            <v>40988</v>
          </cell>
        </row>
        <row r="4916">
          <cell r="A4916" t="str">
            <v>30102018</v>
          </cell>
          <cell r="B4916" t="str">
            <v>Point</v>
          </cell>
          <cell r="C4916" t="str">
            <v>Chem Manuf /Printing Ink Manuf /Premix/Preassembly: Material Loading</v>
          </cell>
          <cell r="D4916" t="str">
            <v>Industrial Processes - Storage and Transfer</v>
          </cell>
          <cell r="G4916" t="str">
            <v>Industrial Processes</v>
          </cell>
          <cell r="H4916" t="str">
            <v>Chemical Manufacturing</v>
          </cell>
          <cell r="I4916" t="str">
            <v>Printing Ink Manufacture</v>
          </cell>
          <cell r="J4916" t="str">
            <v>Premix/Preassembly: Material Loading</v>
          </cell>
          <cell r="N4916">
            <v>40988</v>
          </cell>
        </row>
        <row r="4917">
          <cell r="A4917" t="str">
            <v>30102030</v>
          </cell>
          <cell r="B4917" t="str">
            <v>Point</v>
          </cell>
          <cell r="C4917" t="str">
            <v>Chem Manuf /Printing Ink Manuf /Pigment Grinding/Milling</v>
          </cell>
          <cell r="D4917" t="str">
            <v>Industrial Processes - Chemical Manuf</v>
          </cell>
          <cell r="G4917" t="str">
            <v>Industrial Processes</v>
          </cell>
          <cell r="H4917" t="str">
            <v>Chemical Manufacturing</v>
          </cell>
          <cell r="I4917" t="str">
            <v>Printing Ink Manufacture</v>
          </cell>
          <cell r="J4917" t="str">
            <v>Pigment Grinding/Milling</v>
          </cell>
          <cell r="N4917">
            <v>40988</v>
          </cell>
        </row>
        <row r="4918">
          <cell r="A4918" t="str">
            <v>30102031</v>
          </cell>
          <cell r="B4918" t="str">
            <v>Point</v>
          </cell>
          <cell r="C4918" t="str">
            <v>Chem Manuf /Printing Ink Manuf /Pigment Grinding/Milling: Roller Mills</v>
          </cell>
          <cell r="D4918" t="str">
            <v>Industrial Processes - Chemical Manuf</v>
          </cell>
          <cell r="G4918" t="str">
            <v>Industrial Processes</v>
          </cell>
          <cell r="H4918" t="str">
            <v>Chemical Manufacturing</v>
          </cell>
          <cell r="I4918" t="str">
            <v>Printing Ink Manufacture</v>
          </cell>
          <cell r="J4918" t="str">
            <v>Pigment Grinding/Milling: Roller Mills</v>
          </cell>
          <cell r="N4918">
            <v>40988</v>
          </cell>
        </row>
        <row r="4919">
          <cell r="A4919" t="str">
            <v>30102032</v>
          </cell>
          <cell r="B4919" t="str">
            <v>Point</v>
          </cell>
          <cell r="C4919" t="str">
            <v>Chem Manuf /Printing Ink Manuf /Pigment Grinding/Milling: Ball and Pebble Mills</v>
          </cell>
          <cell r="D4919" t="str">
            <v>Industrial Processes - Chemical Manuf</v>
          </cell>
          <cell r="G4919" t="str">
            <v>Industrial Processes</v>
          </cell>
          <cell r="H4919" t="str">
            <v>Chemical Manufacturing</v>
          </cell>
          <cell r="I4919" t="str">
            <v>Printing Ink Manufacture</v>
          </cell>
          <cell r="J4919" t="str">
            <v>Pigment Grinding/Milling: Ball and Pebble Mills</v>
          </cell>
          <cell r="N4919">
            <v>40988</v>
          </cell>
        </row>
        <row r="4920">
          <cell r="A4920" t="str">
            <v>30102033</v>
          </cell>
          <cell r="B4920" t="str">
            <v>Point</v>
          </cell>
          <cell r="C4920" t="str">
            <v>Chem Manuf /Printing Ink Manuf /Pigment Grinding/Milling: Attritors</v>
          </cell>
          <cell r="D4920" t="str">
            <v>Industrial Processes - Chemical Manuf</v>
          </cell>
          <cell r="G4920" t="str">
            <v>Industrial Processes</v>
          </cell>
          <cell r="H4920" t="str">
            <v>Chemical Manufacturing</v>
          </cell>
          <cell r="I4920" t="str">
            <v>Printing Ink Manufacture</v>
          </cell>
          <cell r="J4920" t="str">
            <v>Pigment Grinding/Milling: Attritors</v>
          </cell>
          <cell r="N4920">
            <v>40988</v>
          </cell>
        </row>
        <row r="4921">
          <cell r="A4921" t="str">
            <v>30102034</v>
          </cell>
          <cell r="B4921" t="str">
            <v>Point</v>
          </cell>
          <cell r="C4921" t="str">
            <v>Chem Manuf /Printing Ink Manuf /Pigment Grinding/Milling: Sand Mills</v>
          </cell>
          <cell r="D4921" t="str">
            <v>Industrial Processes - Chemical Manuf</v>
          </cell>
          <cell r="G4921" t="str">
            <v>Industrial Processes</v>
          </cell>
          <cell r="H4921" t="str">
            <v>Chemical Manufacturing</v>
          </cell>
          <cell r="I4921" t="str">
            <v>Printing Ink Manufacture</v>
          </cell>
          <cell r="J4921" t="str">
            <v>Pigment Grinding/Milling: Sand Mills</v>
          </cell>
          <cell r="N4921">
            <v>40988</v>
          </cell>
        </row>
        <row r="4922">
          <cell r="A4922" t="str">
            <v>30102035</v>
          </cell>
          <cell r="B4922" t="str">
            <v>Point</v>
          </cell>
          <cell r="C4922" t="str">
            <v>Chem Manuf /Printing Ink Manuf /Pigment Grinding/Milling: Bead Mills</v>
          </cell>
          <cell r="D4922" t="str">
            <v>Industrial Processes - Chemical Manuf</v>
          </cell>
          <cell r="G4922" t="str">
            <v>Industrial Processes</v>
          </cell>
          <cell r="H4922" t="str">
            <v>Chemical Manufacturing</v>
          </cell>
          <cell r="I4922" t="str">
            <v>Printing Ink Manufacture</v>
          </cell>
          <cell r="J4922" t="str">
            <v>Pigment Grinding/Milling: Bead Mills</v>
          </cell>
          <cell r="N4922">
            <v>40988</v>
          </cell>
        </row>
        <row r="4923">
          <cell r="A4923" t="str">
            <v>30102036</v>
          </cell>
          <cell r="B4923" t="str">
            <v>Point</v>
          </cell>
          <cell r="C4923" t="str">
            <v>Chem Manuf /Printing Ink Manuf /Pigment Grinding/Milling: Shot Mills</v>
          </cell>
          <cell r="D4923" t="str">
            <v>Industrial Processes - Chemical Manuf</v>
          </cell>
          <cell r="G4923" t="str">
            <v>Industrial Processes</v>
          </cell>
          <cell r="H4923" t="str">
            <v>Chemical Manufacturing</v>
          </cell>
          <cell r="I4923" t="str">
            <v>Printing Ink Manufacture</v>
          </cell>
          <cell r="J4923" t="str">
            <v>Pigment Grinding/Milling: Shot Mills</v>
          </cell>
          <cell r="N4923">
            <v>40988</v>
          </cell>
        </row>
        <row r="4924">
          <cell r="A4924" t="str">
            <v>30102037</v>
          </cell>
          <cell r="B4924" t="str">
            <v>Point</v>
          </cell>
          <cell r="C4924" t="str">
            <v>Chem Manuf /Printing Ink Manuf /Pigment Grinding/Milling: Stone Mills</v>
          </cell>
          <cell r="D4924" t="str">
            <v>Industrial Processes - Chemical Manuf</v>
          </cell>
          <cell r="G4924" t="str">
            <v>Industrial Processes</v>
          </cell>
          <cell r="H4924" t="str">
            <v>Chemical Manufacturing</v>
          </cell>
          <cell r="I4924" t="str">
            <v>Printing Ink Manufacture</v>
          </cell>
          <cell r="J4924" t="str">
            <v>Pigment Grinding/Milling: Stone Mills</v>
          </cell>
          <cell r="N4924">
            <v>40988</v>
          </cell>
        </row>
        <row r="4925">
          <cell r="A4925" t="str">
            <v>30102038</v>
          </cell>
          <cell r="B4925" t="str">
            <v>Point</v>
          </cell>
          <cell r="C4925" t="str">
            <v>Chem Manuf /Printing Ink Manuf /Pigment Grinding/Milling: Colloid Mills</v>
          </cell>
          <cell r="D4925" t="str">
            <v>Industrial Processes - Chemical Manuf</v>
          </cell>
          <cell r="G4925" t="str">
            <v>Industrial Processes</v>
          </cell>
          <cell r="H4925" t="str">
            <v>Chemical Manufacturing</v>
          </cell>
          <cell r="I4925" t="str">
            <v>Printing Ink Manufacture</v>
          </cell>
          <cell r="J4925" t="str">
            <v>Pigment Grinding/Milling: Colloid Mills</v>
          </cell>
          <cell r="N4925">
            <v>40988</v>
          </cell>
        </row>
        <row r="4926">
          <cell r="A4926" t="str">
            <v>30102039</v>
          </cell>
          <cell r="B4926" t="str">
            <v>Point</v>
          </cell>
          <cell r="C4926" t="str">
            <v>Chem Manuf /Printing Ink Manuf /Pigment Grinding/Milling: Kady Mills</v>
          </cell>
          <cell r="D4926" t="str">
            <v>Industrial Processes - Chemical Manuf</v>
          </cell>
          <cell r="G4926" t="str">
            <v>Industrial Processes</v>
          </cell>
          <cell r="H4926" t="str">
            <v>Chemical Manufacturing</v>
          </cell>
          <cell r="I4926" t="str">
            <v>Printing Ink Manufacture</v>
          </cell>
          <cell r="J4926" t="str">
            <v>Pigment Grinding/Milling: Kady Mills</v>
          </cell>
          <cell r="N4926">
            <v>40988</v>
          </cell>
        </row>
        <row r="4927">
          <cell r="A4927" t="str">
            <v>30102040</v>
          </cell>
          <cell r="B4927" t="str">
            <v>Point</v>
          </cell>
          <cell r="C4927" t="str">
            <v>Chem Manuf /Printing Ink Manuf /Pigment Grinding/Milling: Impingement Mills</v>
          </cell>
          <cell r="D4927" t="str">
            <v>Industrial Processes - Chemical Manuf</v>
          </cell>
          <cell r="G4927" t="str">
            <v>Industrial Processes</v>
          </cell>
          <cell r="H4927" t="str">
            <v>Chemical Manufacturing</v>
          </cell>
          <cell r="I4927" t="str">
            <v>Printing Ink Manufacture</v>
          </cell>
          <cell r="J4927" t="str">
            <v>Pigment Grinding/Milling: Impingement Mills</v>
          </cell>
          <cell r="N4927">
            <v>40988</v>
          </cell>
        </row>
        <row r="4928">
          <cell r="A4928" t="str">
            <v>30102041</v>
          </cell>
          <cell r="B4928" t="str">
            <v>Point</v>
          </cell>
          <cell r="C4928" t="str">
            <v>Chem Manuf /Printing Ink Manuf /Pigment Grinding/Milling: Horizontal Media Mills</v>
          </cell>
          <cell r="D4928" t="str">
            <v>Industrial Processes - Chemical Manuf</v>
          </cell>
          <cell r="G4928" t="str">
            <v>Industrial Processes</v>
          </cell>
          <cell r="H4928" t="str">
            <v>Chemical Manufacturing</v>
          </cell>
          <cell r="I4928" t="str">
            <v>Printing Ink Manufacture</v>
          </cell>
          <cell r="J4928" t="str">
            <v>Pigment Grinding/Milling: Horizontal Media Mills</v>
          </cell>
          <cell r="N4928">
            <v>40988</v>
          </cell>
        </row>
        <row r="4929">
          <cell r="A4929" t="str">
            <v>30102050</v>
          </cell>
          <cell r="B4929" t="str">
            <v>Point</v>
          </cell>
          <cell r="C4929" t="str">
            <v>Chem Manuf /Printing Ink Manuf /Product Finishing</v>
          </cell>
          <cell r="D4929" t="str">
            <v>Industrial Processes - Chemical Manuf</v>
          </cell>
          <cell r="G4929" t="str">
            <v>Industrial Processes</v>
          </cell>
          <cell r="H4929" t="str">
            <v>Chemical Manufacturing</v>
          </cell>
          <cell r="I4929" t="str">
            <v>Printing Ink Manufacture</v>
          </cell>
          <cell r="J4929" t="str">
            <v>Product Finishing</v>
          </cell>
          <cell r="N4929">
            <v>40988</v>
          </cell>
        </row>
        <row r="4930">
          <cell r="A4930" t="str">
            <v>30102051</v>
          </cell>
          <cell r="B4930" t="str">
            <v>Point</v>
          </cell>
          <cell r="C4930" t="str">
            <v>Chem Manuf /Printing Ink Manuf /Product Finishing, Tinting: Mix Tank and Disperser</v>
          </cell>
          <cell r="D4930" t="str">
            <v>Industrial Processes - Chemical Manuf</v>
          </cell>
          <cell r="G4930" t="str">
            <v>Industrial Processes</v>
          </cell>
          <cell r="H4930" t="str">
            <v>Chemical Manufacturing</v>
          </cell>
          <cell r="I4930" t="str">
            <v>Printing Ink Manufacture</v>
          </cell>
          <cell r="J4930" t="str">
            <v>Product Finishing, Tinting: Mix Tank and Disperser</v>
          </cell>
          <cell r="N4930">
            <v>40988</v>
          </cell>
        </row>
        <row r="4931">
          <cell r="A4931" t="str">
            <v>30102052</v>
          </cell>
          <cell r="B4931" t="str">
            <v>Point</v>
          </cell>
          <cell r="C4931" t="str">
            <v>Chem Manuf /Printing Ink Manuf /Product Finishing, Tinting: Fixed Blend Tank</v>
          </cell>
          <cell r="D4931" t="str">
            <v>Industrial Processes - Chemical Manuf</v>
          </cell>
          <cell r="G4931" t="str">
            <v>Industrial Processes</v>
          </cell>
          <cell r="H4931" t="str">
            <v>Chemical Manufacturing</v>
          </cell>
          <cell r="I4931" t="str">
            <v>Printing Ink Manufacture</v>
          </cell>
          <cell r="J4931" t="str">
            <v>Product Finishing, Tinting: Fixed Blend Tank</v>
          </cell>
          <cell r="N4931">
            <v>40988</v>
          </cell>
        </row>
        <row r="4932">
          <cell r="A4932" t="str">
            <v>30102053</v>
          </cell>
          <cell r="B4932" t="str">
            <v>Point</v>
          </cell>
          <cell r="C4932" t="str">
            <v>Chem Manuf /Printing Ink Manuf /Product Finishing, Thinning: Mix Tank and Disperser</v>
          </cell>
          <cell r="D4932" t="str">
            <v>Industrial Processes - Chemical Manuf</v>
          </cell>
          <cell r="G4932" t="str">
            <v>Industrial Processes</v>
          </cell>
          <cell r="H4932" t="str">
            <v>Chemical Manufacturing</v>
          </cell>
          <cell r="I4932" t="str">
            <v>Printing Ink Manufacture</v>
          </cell>
          <cell r="J4932" t="str">
            <v>Product Finishing, Thinning: Mix Tank and Disperser</v>
          </cell>
          <cell r="N4932">
            <v>40988</v>
          </cell>
        </row>
        <row r="4933">
          <cell r="A4933" t="str">
            <v>30102054</v>
          </cell>
          <cell r="B4933" t="str">
            <v>Point</v>
          </cell>
          <cell r="C4933" t="str">
            <v>Chem Manuf /Printing Ink Manuf /Product Finishing, Thinning: Fixed Blend Tank</v>
          </cell>
          <cell r="D4933" t="str">
            <v>Industrial Processes - Chemical Manuf</v>
          </cell>
          <cell r="G4933" t="str">
            <v>Industrial Processes</v>
          </cell>
          <cell r="H4933" t="str">
            <v>Chemical Manufacturing</v>
          </cell>
          <cell r="I4933" t="str">
            <v>Printing Ink Manufacture</v>
          </cell>
          <cell r="J4933" t="str">
            <v>Product Finishing, Thinning: Fixed Blend Tank</v>
          </cell>
          <cell r="N4933">
            <v>40988</v>
          </cell>
        </row>
        <row r="4934">
          <cell r="A4934" t="str">
            <v>30102060</v>
          </cell>
          <cell r="B4934" t="str">
            <v>Point</v>
          </cell>
          <cell r="C4934" t="str">
            <v>Chem Manuf /Printing Ink Manuf /Product Filling</v>
          </cell>
          <cell r="D4934" t="str">
            <v>Industrial Processes - Chemical Manuf</v>
          </cell>
          <cell r="G4934" t="str">
            <v>Industrial Processes</v>
          </cell>
          <cell r="H4934" t="str">
            <v>Chemical Manufacturing</v>
          </cell>
          <cell r="I4934" t="str">
            <v>Printing Ink Manufacture</v>
          </cell>
          <cell r="J4934" t="str">
            <v>Product Filling</v>
          </cell>
          <cell r="N4934">
            <v>40988</v>
          </cell>
        </row>
        <row r="4935">
          <cell r="A4935" t="str">
            <v>30102061</v>
          </cell>
          <cell r="B4935" t="str">
            <v>Point</v>
          </cell>
          <cell r="C4935" t="str">
            <v>Chem Manuf /Printing Ink Manuf /Product Filling: Scale System</v>
          </cell>
          <cell r="D4935" t="str">
            <v>Industrial Processes - Chemical Manuf</v>
          </cell>
          <cell r="G4935" t="str">
            <v>Industrial Processes</v>
          </cell>
          <cell r="H4935" t="str">
            <v>Chemical Manufacturing</v>
          </cell>
          <cell r="I4935" t="str">
            <v>Printing Ink Manufacture</v>
          </cell>
          <cell r="J4935" t="str">
            <v>Product Filling: Scale System</v>
          </cell>
          <cell r="N4935">
            <v>40988</v>
          </cell>
        </row>
        <row r="4936">
          <cell r="A4936" t="str">
            <v>30102062</v>
          </cell>
          <cell r="B4936" t="str">
            <v>Point</v>
          </cell>
          <cell r="C4936" t="str">
            <v>Chem Manuf /Printing Ink Manuf /Product Filling: Product Filtering</v>
          </cell>
          <cell r="D4936" t="str">
            <v>Industrial Processes - Chemical Manuf</v>
          </cell>
          <cell r="G4936" t="str">
            <v>Industrial Processes</v>
          </cell>
          <cell r="H4936" t="str">
            <v>Chemical Manufacturing</v>
          </cell>
          <cell r="I4936" t="str">
            <v>Printing Ink Manufacture</v>
          </cell>
          <cell r="J4936" t="str">
            <v>Product Filling: Product Filtering</v>
          </cell>
          <cell r="N4936">
            <v>40988</v>
          </cell>
        </row>
        <row r="4937">
          <cell r="A4937" t="str">
            <v>30102063</v>
          </cell>
          <cell r="B4937" t="str">
            <v>Point</v>
          </cell>
          <cell r="C4937" t="str">
            <v>Chem Manuf /Printing Ink Manuf /Product Filling: Filling Operations</v>
          </cell>
          <cell r="D4937" t="str">
            <v>Industrial Processes - Chemical Manuf</v>
          </cell>
          <cell r="G4937" t="str">
            <v>Industrial Processes</v>
          </cell>
          <cell r="H4937" t="str">
            <v>Chemical Manufacturing</v>
          </cell>
          <cell r="I4937" t="str">
            <v>Printing Ink Manufacture</v>
          </cell>
          <cell r="J4937" t="str">
            <v>Product Filling: Filling Operations</v>
          </cell>
          <cell r="N4937">
            <v>40988</v>
          </cell>
        </row>
        <row r="4938">
          <cell r="A4938" t="str">
            <v>30102070</v>
          </cell>
          <cell r="B4938" t="str">
            <v>Point</v>
          </cell>
          <cell r="C4938" t="str">
            <v>Chem Manuf /Printing Ink Manuf /Equipment Cleaning</v>
          </cell>
          <cell r="D4938" t="str">
            <v>Industrial Processes - Chemical Manuf</v>
          </cell>
          <cell r="G4938" t="str">
            <v>Industrial Processes</v>
          </cell>
          <cell r="H4938" t="str">
            <v>Chemical Manufacturing</v>
          </cell>
          <cell r="I4938" t="str">
            <v>Printing Ink Manufacture</v>
          </cell>
          <cell r="J4938" t="str">
            <v>Equipment Cleaning</v>
          </cell>
          <cell r="N4938">
            <v>40988</v>
          </cell>
        </row>
        <row r="4939">
          <cell r="A4939" t="str">
            <v>30102071</v>
          </cell>
          <cell r="B4939" t="str">
            <v>Point</v>
          </cell>
          <cell r="C4939" t="str">
            <v>Chem Manuf /Printing Ink Manuf /Equipment Cleaning: Hand Wipe</v>
          </cell>
          <cell r="D4939" t="str">
            <v>Industrial Processes - Chemical Manuf</v>
          </cell>
          <cell r="G4939" t="str">
            <v>Industrial Processes</v>
          </cell>
          <cell r="H4939" t="str">
            <v>Chemical Manufacturing</v>
          </cell>
          <cell r="I4939" t="str">
            <v>Printing Ink Manufacture</v>
          </cell>
          <cell r="J4939" t="str">
            <v>Equipment Cleaning: Hand Wipe</v>
          </cell>
          <cell r="N4939">
            <v>40988</v>
          </cell>
        </row>
        <row r="4940">
          <cell r="A4940" t="str">
            <v>30102072</v>
          </cell>
          <cell r="B4940" t="str">
            <v>Point</v>
          </cell>
          <cell r="C4940" t="str">
            <v>Chem Manuf /Printing Ink Manuf /Equipment Cleaning: Tanks, Vessels, etc.</v>
          </cell>
          <cell r="D4940" t="str">
            <v>Industrial Processes - Chemical Manuf</v>
          </cell>
          <cell r="G4940" t="str">
            <v>Industrial Processes</v>
          </cell>
          <cell r="H4940" t="str">
            <v>Chemical Manufacturing</v>
          </cell>
          <cell r="I4940" t="str">
            <v>Printing Ink Manufacture</v>
          </cell>
          <cell r="J4940" t="str">
            <v>Equipment Cleaning: Tanks, Vessels, etc.</v>
          </cell>
          <cell r="N4940">
            <v>40988</v>
          </cell>
        </row>
        <row r="4941">
          <cell r="A4941" t="str">
            <v>30102099</v>
          </cell>
          <cell r="B4941" t="str">
            <v>Point</v>
          </cell>
          <cell r="C4941" t="str">
            <v>Chem Manuf /Printing Ink Manuf /Other Not Classified</v>
          </cell>
          <cell r="D4941" t="str">
            <v>Industrial Processes - Chemical Manuf</v>
          </cell>
          <cell r="G4941" t="str">
            <v>Industrial Processes</v>
          </cell>
          <cell r="H4941" t="str">
            <v>Chemical Manufacturing</v>
          </cell>
          <cell r="I4941" t="str">
            <v>Printing Ink Manufacture</v>
          </cell>
          <cell r="J4941" t="str">
            <v>Other Not Classified</v>
          </cell>
          <cell r="N4941">
            <v>40988</v>
          </cell>
        </row>
        <row r="4942">
          <cell r="A4942" t="str">
            <v>30102101</v>
          </cell>
          <cell r="B4942" t="str">
            <v>Point</v>
          </cell>
          <cell r="C4942" t="str">
            <v>Chem Manuf /Sodium Carbonate /Solvay Process: NH3 Recovery</v>
          </cell>
          <cell r="D4942" t="str">
            <v>Industrial Processes - Chemical Manuf</v>
          </cell>
          <cell r="G4942" t="str">
            <v>Industrial Processes</v>
          </cell>
          <cell r="H4942" t="str">
            <v>Chemical Manufacturing</v>
          </cell>
          <cell r="I4942" t="str">
            <v>Sodium Carbonate</v>
          </cell>
          <cell r="J4942" t="str">
            <v>Solvay Process: NH3 Recovery</v>
          </cell>
          <cell r="N4942">
            <v>40988</v>
          </cell>
        </row>
        <row r="4943">
          <cell r="A4943" t="str">
            <v>30102102</v>
          </cell>
          <cell r="B4943" t="str">
            <v>Point</v>
          </cell>
          <cell r="C4943" t="str">
            <v>Chem Manuf /Sodium Carbonate /Solvay Process: Handling</v>
          </cell>
          <cell r="D4943" t="str">
            <v>Industrial Processes - Chemical Manuf</v>
          </cell>
          <cell r="G4943" t="str">
            <v>Industrial Processes</v>
          </cell>
          <cell r="H4943" t="str">
            <v>Chemical Manufacturing</v>
          </cell>
          <cell r="I4943" t="str">
            <v>Sodium Carbonate</v>
          </cell>
          <cell r="J4943" t="str">
            <v>Solvay Process: Handling</v>
          </cell>
          <cell r="N4943">
            <v>40988</v>
          </cell>
        </row>
        <row r="4944">
          <cell r="A4944" t="str">
            <v>30102103</v>
          </cell>
          <cell r="B4944" t="str">
            <v>Point</v>
          </cell>
          <cell r="C4944" t="str">
            <v>Chem Manuf /Sodium Carbonate /Trona Crushing/Screening</v>
          </cell>
          <cell r="D4944" t="str">
            <v>Industrial Processes - Chemical Manuf</v>
          </cell>
          <cell r="G4944" t="str">
            <v>Industrial Processes</v>
          </cell>
          <cell r="H4944" t="str">
            <v>Chemical Manufacturing</v>
          </cell>
          <cell r="I4944" t="str">
            <v>Sodium Carbonate</v>
          </cell>
          <cell r="J4944" t="str">
            <v>Trona Crushing/Screening</v>
          </cell>
          <cell r="N4944">
            <v>40988</v>
          </cell>
        </row>
        <row r="4945">
          <cell r="A4945" t="str">
            <v>30102104</v>
          </cell>
          <cell r="B4945" t="str">
            <v>Point</v>
          </cell>
          <cell r="C4945" t="str">
            <v>Chem Manuf /Sodium Carbonate /Monohydrate Process: Rotary Ore Calciner: Gas-fired</v>
          </cell>
          <cell r="D4945" t="str">
            <v>Industrial Processes - Chemical Manuf</v>
          </cell>
          <cell r="G4945" t="str">
            <v>Industrial Processes</v>
          </cell>
          <cell r="H4945" t="str">
            <v>Chemical Manufacturing</v>
          </cell>
          <cell r="I4945" t="str">
            <v>Sodium Carbonate</v>
          </cell>
          <cell r="J4945" t="str">
            <v>Monohydrate Process: Rotary Ore Calciner: Gas-fired</v>
          </cell>
          <cell r="N4945">
            <v>40988</v>
          </cell>
        </row>
        <row r="4946">
          <cell r="A4946" t="str">
            <v>30102105</v>
          </cell>
          <cell r="B4946" t="str">
            <v>Point</v>
          </cell>
          <cell r="C4946" t="str">
            <v>Chem Manuf /Sodium Carbonate /Monohydrate Process: Rotary Ore Calciner: Coal-fired</v>
          </cell>
          <cell r="D4946" t="str">
            <v>Industrial Processes - Chemical Manuf</v>
          </cell>
          <cell r="G4946" t="str">
            <v>Industrial Processes</v>
          </cell>
          <cell r="H4946" t="str">
            <v>Chemical Manufacturing</v>
          </cell>
          <cell r="I4946" t="str">
            <v>Sodium Carbonate</v>
          </cell>
          <cell r="J4946" t="str">
            <v>Monohydrate Process: Rotary Ore Calciner: Coal-fired</v>
          </cell>
          <cell r="N4946">
            <v>40988</v>
          </cell>
        </row>
        <row r="4947">
          <cell r="A4947" t="str">
            <v>30102106</v>
          </cell>
          <cell r="B4947" t="str">
            <v>Point</v>
          </cell>
          <cell r="C4947" t="str">
            <v>Chem Manuf /Sodium Carbonate /Rotary Soda Ash Dryers</v>
          </cell>
          <cell r="D4947" t="str">
            <v>Industrial Processes - Chemical Manuf</v>
          </cell>
          <cell r="G4947" t="str">
            <v>Industrial Processes</v>
          </cell>
          <cell r="H4947" t="str">
            <v>Chemical Manufacturing</v>
          </cell>
          <cell r="I4947" t="str">
            <v>Sodium Carbonate</v>
          </cell>
          <cell r="J4947" t="str">
            <v>Rotary Soda Ash Dryers</v>
          </cell>
          <cell r="N4947">
            <v>40988</v>
          </cell>
        </row>
        <row r="4948">
          <cell r="A4948" t="str">
            <v>30102107</v>
          </cell>
          <cell r="B4948" t="str">
            <v>Point</v>
          </cell>
          <cell r="C4948" t="str">
            <v>Chem Manuf /Sodium Carbonate /Fluid-bed Soda Ash Dryers/Coolers</v>
          </cell>
          <cell r="D4948" t="str">
            <v>Industrial Processes - Chemical Manuf</v>
          </cell>
          <cell r="G4948" t="str">
            <v>Industrial Processes</v>
          </cell>
          <cell r="H4948" t="str">
            <v>Chemical Manufacturing</v>
          </cell>
          <cell r="I4948" t="str">
            <v>Sodium Carbonate</v>
          </cell>
          <cell r="J4948" t="str">
            <v>Fluid-bed Soda Ash Dryers/Coolers</v>
          </cell>
          <cell r="N4948">
            <v>40988</v>
          </cell>
        </row>
        <row r="4949">
          <cell r="A4949" t="str">
            <v>30102108</v>
          </cell>
          <cell r="B4949" t="str">
            <v>Point</v>
          </cell>
          <cell r="C4949" t="str">
            <v>Chem Manuf /Sodium Carbonate /Dissolver</v>
          </cell>
          <cell r="D4949" t="str">
            <v>Industrial Processes - Chemical Manuf</v>
          </cell>
          <cell r="G4949" t="str">
            <v>Industrial Processes</v>
          </cell>
          <cell r="H4949" t="str">
            <v>Chemical Manufacturing</v>
          </cell>
          <cell r="I4949" t="str">
            <v>Sodium Carbonate</v>
          </cell>
          <cell r="J4949" t="str">
            <v>Dissolver</v>
          </cell>
          <cell r="N4949">
            <v>40988</v>
          </cell>
        </row>
        <row r="4950">
          <cell r="A4950" t="str">
            <v>30102110</v>
          </cell>
          <cell r="B4950" t="str">
            <v>Point</v>
          </cell>
          <cell r="C4950" t="str">
            <v>Chem Manuf /Sodium Carbonate /Trona Calcining **</v>
          </cell>
          <cell r="D4950" t="str">
            <v>Industrial Processes - Chemical Manuf</v>
          </cell>
          <cell r="G4950" t="str">
            <v>Industrial Processes</v>
          </cell>
          <cell r="H4950" t="str">
            <v>Chemical Manufacturing</v>
          </cell>
          <cell r="I4950" t="str">
            <v>Sodium Carbonate</v>
          </cell>
          <cell r="J4950" t="str">
            <v>Trona Calcining **</v>
          </cell>
          <cell r="N4950">
            <v>40988</v>
          </cell>
        </row>
        <row r="4951">
          <cell r="A4951" t="str">
            <v>30102111</v>
          </cell>
          <cell r="B4951" t="str">
            <v>Point</v>
          </cell>
          <cell r="C4951" t="str">
            <v>Chem Manuf /Sodium Carbonate /Trona Dryer **</v>
          </cell>
          <cell r="D4951" t="str">
            <v>Industrial Processes - Chemical Manuf</v>
          </cell>
          <cell r="G4951" t="str">
            <v>Industrial Processes</v>
          </cell>
          <cell r="H4951" t="str">
            <v>Chemical Manufacturing</v>
          </cell>
          <cell r="I4951" t="str">
            <v>Sodium Carbonate</v>
          </cell>
          <cell r="J4951" t="str">
            <v>Trona Dryer **</v>
          </cell>
          <cell r="N4951">
            <v>40988</v>
          </cell>
        </row>
        <row r="4952">
          <cell r="A4952" t="str">
            <v>30102112</v>
          </cell>
          <cell r="B4952" t="str">
            <v>Point</v>
          </cell>
          <cell r="C4952" t="str">
            <v>Chem Manuf /Sodium Carbonate /Rotary Pre-dryer</v>
          </cell>
          <cell r="D4952" t="str">
            <v>Industrial Processes - Chemical Manuf</v>
          </cell>
          <cell r="G4952" t="str">
            <v>Industrial Processes</v>
          </cell>
          <cell r="H4952" t="str">
            <v>Chemical Manufacturing</v>
          </cell>
          <cell r="I4952" t="str">
            <v>Sodium Carbonate</v>
          </cell>
          <cell r="J4952" t="str">
            <v>Rotary Pre-dryer</v>
          </cell>
          <cell r="N4952">
            <v>40988</v>
          </cell>
        </row>
        <row r="4953">
          <cell r="A4953" t="str">
            <v>30102113</v>
          </cell>
          <cell r="B4953" t="str">
            <v>Point</v>
          </cell>
          <cell r="C4953" t="str">
            <v>Chem Manuf /Sodium Carbonate /Bleacher: Gas-fired</v>
          </cell>
          <cell r="D4953" t="str">
            <v>Industrial Processes - Chemical Manuf</v>
          </cell>
          <cell r="G4953" t="str">
            <v>Industrial Processes</v>
          </cell>
          <cell r="H4953" t="str">
            <v>Chemical Manufacturing</v>
          </cell>
          <cell r="I4953" t="str">
            <v>Sodium Carbonate</v>
          </cell>
          <cell r="J4953" t="str">
            <v>Bleacher: Gas-fired</v>
          </cell>
          <cell r="N4953">
            <v>40988</v>
          </cell>
        </row>
        <row r="4954">
          <cell r="A4954" t="str">
            <v>30102114</v>
          </cell>
          <cell r="B4954" t="str">
            <v>Point</v>
          </cell>
          <cell r="C4954" t="str">
            <v>Chem Manuf /Sodium Carbonate /Rotary Dryer: Steam Tube</v>
          </cell>
          <cell r="D4954" t="str">
            <v>Industrial Processes - Chemical Manuf</v>
          </cell>
          <cell r="G4954" t="str">
            <v>Industrial Processes</v>
          </cell>
          <cell r="H4954" t="str">
            <v>Chemical Manufacturing</v>
          </cell>
          <cell r="I4954" t="str">
            <v>Sodium Carbonate</v>
          </cell>
          <cell r="J4954" t="str">
            <v>Rotary Dryer: Steam Tube</v>
          </cell>
          <cell r="N4954">
            <v>40988</v>
          </cell>
        </row>
        <row r="4955">
          <cell r="A4955" t="str">
            <v>30102120</v>
          </cell>
          <cell r="B4955" t="str">
            <v>Point</v>
          </cell>
          <cell r="C4955" t="str">
            <v>Chem Manuf /Sodium Carbonate /Brine Evaporation</v>
          </cell>
          <cell r="D4955" t="str">
            <v>Industrial Processes - Chemical Manuf</v>
          </cell>
          <cell r="G4955" t="str">
            <v>Industrial Processes</v>
          </cell>
          <cell r="H4955" t="str">
            <v>Chemical Manufacturing</v>
          </cell>
          <cell r="I4955" t="str">
            <v>Sodium Carbonate</v>
          </cell>
          <cell r="J4955" t="str">
            <v>Brine Evaporation</v>
          </cell>
          <cell r="N4955">
            <v>40988</v>
          </cell>
        </row>
        <row r="4956">
          <cell r="A4956" t="str">
            <v>30102121</v>
          </cell>
          <cell r="B4956" t="str">
            <v>Point</v>
          </cell>
          <cell r="C4956" t="str">
            <v>Chem Manuf /Sodium Carbonate /Ore Crushing and Screening</v>
          </cell>
          <cell r="D4956" t="str">
            <v>Industrial Processes - Chemical Manuf</v>
          </cell>
          <cell r="G4956" t="str">
            <v>Industrial Processes</v>
          </cell>
          <cell r="H4956" t="str">
            <v>Chemical Manufacturing</v>
          </cell>
          <cell r="I4956" t="str">
            <v>Sodium Carbonate</v>
          </cell>
          <cell r="J4956" t="str">
            <v>Ore Crushing and Screening</v>
          </cell>
          <cell r="N4956">
            <v>40988</v>
          </cell>
        </row>
        <row r="4957">
          <cell r="A4957" t="str">
            <v>30102122</v>
          </cell>
          <cell r="B4957" t="str">
            <v>Point</v>
          </cell>
          <cell r="C4957" t="str">
            <v>Chem Manuf /Sodium Carbonate /Soda Ash Storage: Loading and Unloading</v>
          </cell>
          <cell r="D4957" t="str">
            <v>Industrial Processes - Storage and Transfer</v>
          </cell>
          <cell r="G4957" t="str">
            <v>Industrial Processes</v>
          </cell>
          <cell r="H4957" t="str">
            <v>Chemical Manufacturing</v>
          </cell>
          <cell r="I4957" t="str">
            <v>Sodium Carbonate</v>
          </cell>
          <cell r="J4957" t="str">
            <v>Soda Ash Storage: Loading and Unloading</v>
          </cell>
          <cell r="N4957">
            <v>40988</v>
          </cell>
        </row>
        <row r="4958">
          <cell r="A4958" t="str">
            <v>30102123</v>
          </cell>
          <cell r="B4958" t="str">
            <v>Point</v>
          </cell>
          <cell r="C4958" t="str">
            <v>Chem Manuf /Sodium Carbonate /Ore Mining</v>
          </cell>
          <cell r="D4958" t="str">
            <v>Industrial Processes - Chemical Manuf</v>
          </cell>
          <cell r="G4958" t="str">
            <v>Industrial Processes</v>
          </cell>
          <cell r="H4958" t="str">
            <v>Chemical Manufacturing</v>
          </cell>
          <cell r="I4958" t="str">
            <v>Sodium Carbonate</v>
          </cell>
          <cell r="J4958" t="str">
            <v>Ore Mining</v>
          </cell>
          <cell r="N4958">
            <v>40988</v>
          </cell>
        </row>
        <row r="4959">
          <cell r="A4959" t="str">
            <v>30102124</v>
          </cell>
          <cell r="B4959" t="str">
            <v>Point</v>
          </cell>
          <cell r="C4959" t="str">
            <v>Chem Manuf /Sodium Carbonate /Ore Transfer</v>
          </cell>
          <cell r="D4959" t="str">
            <v>Industrial Processes - Storage and Transfer</v>
          </cell>
          <cell r="G4959" t="str">
            <v>Industrial Processes</v>
          </cell>
          <cell r="H4959" t="str">
            <v>Chemical Manufacturing</v>
          </cell>
          <cell r="I4959" t="str">
            <v>Sodium Carbonate</v>
          </cell>
          <cell r="J4959" t="str">
            <v>Ore Transfer</v>
          </cell>
          <cell r="N4959">
            <v>40988</v>
          </cell>
        </row>
        <row r="4960">
          <cell r="A4960" t="str">
            <v>30102125</v>
          </cell>
          <cell r="B4960" t="str">
            <v>Point</v>
          </cell>
          <cell r="C4960" t="str">
            <v>Chem Manuf /Sodium Carbonate /Sesquicarbonate Process: Rotary Calciner</v>
          </cell>
          <cell r="D4960" t="str">
            <v>Industrial Processes - Chemical Manuf</v>
          </cell>
          <cell r="G4960" t="str">
            <v>Industrial Processes</v>
          </cell>
          <cell r="H4960" t="str">
            <v>Chemical Manufacturing</v>
          </cell>
          <cell r="I4960" t="str">
            <v>Sodium Carbonate</v>
          </cell>
          <cell r="J4960" t="str">
            <v>Sesquicarbonate Process: Rotary Calciner</v>
          </cell>
          <cell r="N4960">
            <v>40988</v>
          </cell>
        </row>
        <row r="4961">
          <cell r="A4961" t="str">
            <v>30102126</v>
          </cell>
          <cell r="B4961" t="str">
            <v>Point</v>
          </cell>
          <cell r="C4961" t="str">
            <v>Chem Manuf /Sodium Carbonate /Sesquicarbonate Process: Fluid-bed Calciner</v>
          </cell>
          <cell r="D4961" t="str">
            <v>Industrial Processes - Chemical Manuf</v>
          </cell>
          <cell r="G4961" t="str">
            <v>Industrial Processes</v>
          </cell>
          <cell r="H4961" t="str">
            <v>Chemical Manufacturing</v>
          </cell>
          <cell r="I4961" t="str">
            <v>Sodium Carbonate</v>
          </cell>
          <cell r="J4961" t="str">
            <v>Sesquicarbonate Process: Fluid-bed Calciner</v>
          </cell>
          <cell r="N4961">
            <v>40988</v>
          </cell>
        </row>
        <row r="4962">
          <cell r="A4962" t="str">
            <v>30102127</v>
          </cell>
          <cell r="B4962" t="str">
            <v>Point</v>
          </cell>
          <cell r="C4962" t="str">
            <v>Chem Manuf /Sodium Carbonate /Soda Ash Screening</v>
          </cell>
          <cell r="D4962" t="str">
            <v>Industrial Processes - Chemical Manuf</v>
          </cell>
          <cell r="G4962" t="str">
            <v>Industrial Processes</v>
          </cell>
          <cell r="H4962" t="str">
            <v>Chemical Manufacturing</v>
          </cell>
          <cell r="I4962" t="str">
            <v>Sodium Carbonate</v>
          </cell>
          <cell r="J4962" t="str">
            <v>Soda Ash Screening</v>
          </cell>
          <cell r="N4962">
            <v>40988</v>
          </cell>
        </row>
        <row r="4963">
          <cell r="A4963" t="str">
            <v>30102199</v>
          </cell>
          <cell r="B4963" t="str">
            <v>Point</v>
          </cell>
          <cell r="C4963" t="str">
            <v>Chem Manuf /Sodium Carbonate /Other Not Classified</v>
          </cell>
          <cell r="D4963" t="str">
            <v>Industrial Processes - Chemical Manuf</v>
          </cell>
          <cell r="G4963" t="str">
            <v>Industrial Processes</v>
          </cell>
          <cell r="H4963" t="str">
            <v>Chemical Manufacturing</v>
          </cell>
          <cell r="I4963" t="str">
            <v>Sodium Carbonate</v>
          </cell>
          <cell r="J4963" t="str">
            <v>Other Not Classified</v>
          </cell>
          <cell r="N4963">
            <v>40988</v>
          </cell>
        </row>
        <row r="4964">
          <cell r="A4964" t="str">
            <v>30102201</v>
          </cell>
          <cell r="B4964" t="str">
            <v>Point</v>
          </cell>
          <cell r="C4964" t="str">
            <v>Chem Manuf /Sulfuric Acid (Chamber Process) /General</v>
          </cell>
          <cell r="D4964" t="str">
            <v>Industrial Processes - Chemical Manuf</v>
          </cell>
          <cell r="G4964" t="str">
            <v>Industrial Processes</v>
          </cell>
          <cell r="H4964" t="str">
            <v>Chemical Manufacturing</v>
          </cell>
          <cell r="I4964" t="str">
            <v>Sulfuric Acid (Chamber Process)</v>
          </cell>
          <cell r="J4964" t="str">
            <v>General</v>
          </cell>
          <cell r="N4964">
            <v>40988</v>
          </cell>
        </row>
        <row r="4965">
          <cell r="A4965" t="str">
            <v>30102301</v>
          </cell>
          <cell r="B4965" t="str">
            <v>Point</v>
          </cell>
          <cell r="C4965" t="str">
            <v>Chem Manuf /Sulfuric Acid (Contact Process) /Absorber/@ 99.9% Conversion</v>
          </cell>
          <cell r="D4965" t="str">
            <v>Industrial Processes - Chemical Manuf</v>
          </cell>
          <cell r="G4965" t="str">
            <v>Industrial Processes</v>
          </cell>
          <cell r="H4965" t="str">
            <v>Chemical Manufacturing</v>
          </cell>
          <cell r="I4965" t="str">
            <v>Sulfuric Acid (Contact Process)</v>
          </cell>
          <cell r="J4965" t="str">
            <v>Absorber/@ 99.9% Conversion</v>
          </cell>
          <cell r="N4965">
            <v>40988</v>
          </cell>
        </row>
        <row r="4966">
          <cell r="A4966" t="str">
            <v>30102304</v>
          </cell>
          <cell r="B4966" t="str">
            <v>Point</v>
          </cell>
          <cell r="C4966" t="str">
            <v>Chem Manuf /Sulfuric Acid (Contact Process) /Absorber/@ 99.5% Conversion</v>
          </cell>
          <cell r="D4966" t="str">
            <v>Industrial Processes - Chemical Manuf</v>
          </cell>
          <cell r="G4966" t="str">
            <v>Industrial Processes</v>
          </cell>
          <cell r="H4966" t="str">
            <v>Chemical Manufacturing</v>
          </cell>
          <cell r="I4966" t="str">
            <v>Sulfuric Acid (Contact Process)</v>
          </cell>
          <cell r="J4966" t="str">
            <v>Absorber/@ 99.5% Conversion</v>
          </cell>
          <cell r="N4966">
            <v>40988</v>
          </cell>
        </row>
        <row r="4967">
          <cell r="A4967" t="str">
            <v>30102306</v>
          </cell>
          <cell r="B4967" t="str">
            <v>Point</v>
          </cell>
          <cell r="C4967" t="str">
            <v>Chem Manuf /Sulfuric Acid (Contact Process) /Absorber/@ 99.0% Conversion</v>
          </cell>
          <cell r="D4967" t="str">
            <v>Industrial Processes - Chemical Manuf</v>
          </cell>
          <cell r="G4967" t="str">
            <v>Industrial Processes</v>
          </cell>
          <cell r="H4967" t="str">
            <v>Chemical Manufacturing</v>
          </cell>
          <cell r="I4967" t="str">
            <v>Sulfuric Acid (Contact Process)</v>
          </cell>
          <cell r="J4967" t="str">
            <v>Absorber/@ 99.0% Conversion</v>
          </cell>
          <cell r="N4967">
            <v>40988</v>
          </cell>
        </row>
        <row r="4968">
          <cell r="A4968" t="str">
            <v>30102308</v>
          </cell>
          <cell r="B4968" t="str">
            <v>Point</v>
          </cell>
          <cell r="C4968" t="str">
            <v>Chem Manuf /Sulfuric Acid (Contact Process) /Absorber/@ 98.0% Conversion</v>
          </cell>
          <cell r="D4968" t="str">
            <v>Industrial Processes - Chemical Manuf</v>
          </cell>
          <cell r="G4968" t="str">
            <v>Industrial Processes</v>
          </cell>
          <cell r="H4968" t="str">
            <v>Chemical Manufacturing</v>
          </cell>
          <cell r="I4968" t="str">
            <v>Sulfuric Acid (Contact Process)</v>
          </cell>
          <cell r="J4968" t="str">
            <v>Absorber/@ 98.0% Conversion</v>
          </cell>
          <cell r="N4968">
            <v>40988</v>
          </cell>
        </row>
        <row r="4969">
          <cell r="A4969" t="str">
            <v>30102310</v>
          </cell>
          <cell r="B4969" t="str">
            <v>Point</v>
          </cell>
          <cell r="C4969" t="str">
            <v>Chem Manuf /Sulfuric Acid (Contact Process) /Absorber/@ 97.0% Conversion</v>
          </cell>
          <cell r="D4969" t="str">
            <v>Industrial Processes - Chemical Manuf</v>
          </cell>
          <cell r="G4969" t="str">
            <v>Industrial Processes</v>
          </cell>
          <cell r="H4969" t="str">
            <v>Chemical Manufacturing</v>
          </cell>
          <cell r="I4969" t="str">
            <v>Sulfuric Acid (Contact Process)</v>
          </cell>
          <cell r="J4969" t="str">
            <v>Absorber/@ 97.0% Conversion</v>
          </cell>
          <cell r="N4969">
            <v>40988</v>
          </cell>
        </row>
        <row r="4970">
          <cell r="A4970" t="str">
            <v>30102312</v>
          </cell>
          <cell r="B4970" t="str">
            <v>Point</v>
          </cell>
          <cell r="C4970" t="str">
            <v>Chem Manuf /Sulfuric Acid (Contact Process) /Absorber/@ 96.0% Conversion</v>
          </cell>
          <cell r="D4970" t="str">
            <v>Industrial Processes - Chemical Manuf</v>
          </cell>
          <cell r="G4970" t="str">
            <v>Industrial Processes</v>
          </cell>
          <cell r="H4970" t="str">
            <v>Chemical Manufacturing</v>
          </cell>
          <cell r="I4970" t="str">
            <v>Sulfuric Acid (Contact Process)</v>
          </cell>
          <cell r="J4970" t="str">
            <v>Absorber/@ 96.0% Conversion</v>
          </cell>
          <cell r="N4970">
            <v>40988</v>
          </cell>
        </row>
        <row r="4971">
          <cell r="A4971" t="str">
            <v>30102314</v>
          </cell>
          <cell r="B4971" t="str">
            <v>Point</v>
          </cell>
          <cell r="C4971" t="str">
            <v>Chem Manuf /Sulfuric Acid (Contact Process) /Absorber/@ 95.0% Conversion</v>
          </cell>
          <cell r="D4971" t="str">
            <v>Industrial Processes - Chemical Manuf</v>
          </cell>
          <cell r="G4971" t="str">
            <v>Industrial Processes</v>
          </cell>
          <cell r="H4971" t="str">
            <v>Chemical Manufacturing</v>
          </cell>
          <cell r="I4971" t="str">
            <v>Sulfuric Acid (Contact Process)</v>
          </cell>
          <cell r="J4971" t="str">
            <v>Absorber/@ 95.0% Conversion</v>
          </cell>
          <cell r="N4971">
            <v>40988</v>
          </cell>
        </row>
        <row r="4972">
          <cell r="A4972" t="str">
            <v>30102316</v>
          </cell>
          <cell r="B4972" t="str">
            <v>Point</v>
          </cell>
          <cell r="C4972" t="str">
            <v>Chem Manuf /Sulfuric Acid (Contact Process) /Absorber/@ 94.0% Conversion</v>
          </cell>
          <cell r="D4972" t="str">
            <v>Industrial Processes - Chemical Manuf</v>
          </cell>
          <cell r="G4972" t="str">
            <v>Industrial Processes</v>
          </cell>
          <cell r="H4972" t="str">
            <v>Chemical Manufacturing</v>
          </cell>
          <cell r="I4972" t="str">
            <v>Sulfuric Acid (Contact Process)</v>
          </cell>
          <cell r="J4972" t="str">
            <v>Absorber/@ 94.0% Conversion</v>
          </cell>
          <cell r="N4972">
            <v>40988</v>
          </cell>
        </row>
        <row r="4973">
          <cell r="A4973" t="str">
            <v>30102318</v>
          </cell>
          <cell r="B4973" t="str">
            <v>Point</v>
          </cell>
          <cell r="C4973" t="str">
            <v>Chem Manuf /Sulfuric Acid (Contact Process) /Absorber/@ 93.0% Conversion</v>
          </cell>
          <cell r="D4973" t="str">
            <v>Industrial Processes - Chemical Manuf</v>
          </cell>
          <cell r="G4973" t="str">
            <v>Industrial Processes</v>
          </cell>
          <cell r="H4973" t="str">
            <v>Chemical Manufacturing</v>
          </cell>
          <cell r="I4973" t="str">
            <v>Sulfuric Acid (Contact Process)</v>
          </cell>
          <cell r="J4973" t="str">
            <v>Absorber/@ 93.0% Conversion</v>
          </cell>
          <cell r="N4973">
            <v>40988</v>
          </cell>
        </row>
        <row r="4974">
          <cell r="A4974" t="str">
            <v>30102319</v>
          </cell>
          <cell r="B4974" t="str">
            <v>Point</v>
          </cell>
          <cell r="C4974" t="str">
            <v>Chem Manuf /Sulfuric Acid (Contact Process) /Concentrator</v>
          </cell>
          <cell r="D4974" t="str">
            <v>Industrial Processes - Chemical Manuf</v>
          </cell>
          <cell r="G4974" t="str">
            <v>Industrial Processes</v>
          </cell>
          <cell r="H4974" t="str">
            <v>Chemical Manufacturing</v>
          </cell>
          <cell r="I4974" t="str">
            <v>Sulfuric Acid (Contact Process)</v>
          </cell>
          <cell r="J4974" t="str">
            <v>Concentrator</v>
          </cell>
          <cell r="N4974">
            <v>40988</v>
          </cell>
        </row>
        <row r="4975">
          <cell r="A4975" t="str">
            <v>30102320</v>
          </cell>
          <cell r="B4975" t="str">
            <v>Point</v>
          </cell>
          <cell r="C4975" t="str">
            <v>Chem Manuf /Sulfuric Acid (Contact Process) /Tank Car and Truck Unloading</v>
          </cell>
          <cell r="D4975" t="str">
            <v>Industrial Processes - Storage and Transfer</v>
          </cell>
          <cell r="G4975" t="str">
            <v>Industrial Processes</v>
          </cell>
          <cell r="H4975" t="str">
            <v>Chemical Manufacturing</v>
          </cell>
          <cell r="I4975" t="str">
            <v>Sulfuric Acid (Contact Process)</v>
          </cell>
          <cell r="J4975" t="str">
            <v>Tank Car and Truck Unloading</v>
          </cell>
          <cell r="N4975">
            <v>40988</v>
          </cell>
        </row>
        <row r="4976">
          <cell r="A4976" t="str">
            <v>30102321</v>
          </cell>
          <cell r="B4976" t="str">
            <v>Point</v>
          </cell>
          <cell r="C4976" t="str">
            <v>Chem Manuf /Sulfuric Acid (Contact Process) /Storage Tank Vent</v>
          </cell>
          <cell r="D4976" t="str">
            <v>Industrial Processes - Storage and Transfer</v>
          </cell>
          <cell r="G4976" t="str">
            <v>Industrial Processes</v>
          </cell>
          <cell r="H4976" t="str">
            <v>Chemical Manufacturing</v>
          </cell>
          <cell r="I4976" t="str">
            <v>Sulfuric Acid (Contact Process)</v>
          </cell>
          <cell r="J4976" t="str">
            <v>Storage Tank Vent</v>
          </cell>
          <cell r="N4976">
            <v>40988</v>
          </cell>
        </row>
        <row r="4977">
          <cell r="A4977" t="str">
            <v>30102322</v>
          </cell>
          <cell r="B4977" t="str">
            <v>Point</v>
          </cell>
          <cell r="C4977" t="str">
            <v>Chem Manuf /Sulfuric Acid (Contact Process) /Process Equipment Leaks</v>
          </cell>
          <cell r="D4977" t="str">
            <v>Industrial Processes - Chemical Manuf</v>
          </cell>
          <cell r="G4977" t="str">
            <v>Industrial Processes</v>
          </cell>
          <cell r="H4977" t="str">
            <v>Chemical Manufacturing</v>
          </cell>
          <cell r="I4977" t="str">
            <v>Sulfuric Acid (Contact Process)</v>
          </cell>
          <cell r="J4977" t="str">
            <v>Process Equipment Leaks</v>
          </cell>
          <cell r="N4977">
            <v>40988</v>
          </cell>
        </row>
        <row r="4978">
          <cell r="A4978" t="str">
            <v>30102323</v>
          </cell>
          <cell r="B4978" t="str">
            <v>Point</v>
          </cell>
          <cell r="C4978" t="str">
            <v>Chem Manuf /Sulfuric Acid (Contact Process) /Sulfur Melting and Filtering</v>
          </cell>
          <cell r="D4978" t="str">
            <v>Industrial Processes - Chemical Manuf</v>
          </cell>
          <cell r="G4978" t="str">
            <v>Industrial Processes</v>
          </cell>
          <cell r="H4978" t="str">
            <v>Chemical Manufacturing</v>
          </cell>
          <cell r="I4978" t="str">
            <v>Sulfuric Acid (Contact Process)</v>
          </cell>
          <cell r="J4978" t="str">
            <v>Sulfur Melting and Filtering</v>
          </cell>
          <cell r="N4978">
            <v>40988</v>
          </cell>
        </row>
        <row r="4979">
          <cell r="A4979" t="str">
            <v>30102324</v>
          </cell>
          <cell r="B4979" t="str">
            <v>Point</v>
          </cell>
          <cell r="C4979" t="str">
            <v>Chem Manuf /Sulfuric Acid (Contact Process) /Oleum Tower</v>
          </cell>
          <cell r="D4979" t="str">
            <v>Industrial Processes - Chemical Manuf</v>
          </cell>
          <cell r="G4979" t="str">
            <v>Industrial Processes</v>
          </cell>
          <cell r="H4979" t="str">
            <v>Chemical Manufacturing</v>
          </cell>
          <cell r="I4979" t="str">
            <v>Sulfuric Acid (Contact Process)</v>
          </cell>
          <cell r="J4979" t="str">
            <v>Oleum Tower</v>
          </cell>
          <cell r="N4979">
            <v>40988</v>
          </cell>
        </row>
        <row r="4980">
          <cell r="A4980" t="str">
            <v>30102325</v>
          </cell>
          <cell r="B4980" t="str">
            <v>Point</v>
          </cell>
          <cell r="C4980" t="str">
            <v>Chem Manuf /Sulfuric Acid (Contact Process) /Gas Cleaning and Cooling</v>
          </cell>
          <cell r="D4980" t="str">
            <v>Industrial Processes - Chemical Manuf</v>
          </cell>
          <cell r="G4980" t="str">
            <v>Industrial Processes</v>
          </cell>
          <cell r="H4980" t="str">
            <v>Chemical Manufacturing</v>
          </cell>
          <cell r="I4980" t="str">
            <v>Sulfuric Acid (Contact Process)</v>
          </cell>
          <cell r="J4980" t="str">
            <v>Gas Cleaning and Cooling</v>
          </cell>
          <cell r="N4980">
            <v>40988</v>
          </cell>
        </row>
        <row r="4981">
          <cell r="A4981" t="str">
            <v>30102330</v>
          </cell>
          <cell r="B4981" t="str">
            <v>Point</v>
          </cell>
          <cell r="C4981" t="str">
            <v>Chem Manuf /Sulfuric Acid (Contact Process) /Combustion Chamber</v>
          </cell>
          <cell r="D4981" t="str">
            <v>Industrial Processes - Chemical Manuf</v>
          </cell>
          <cell r="G4981" t="str">
            <v>Industrial Processes</v>
          </cell>
          <cell r="H4981" t="str">
            <v>Chemical Manufacturing</v>
          </cell>
          <cell r="I4981" t="str">
            <v>Sulfuric Acid (Contact Process)</v>
          </cell>
          <cell r="J4981" t="str">
            <v>Combustion Chamber</v>
          </cell>
          <cell r="N4981">
            <v>40988</v>
          </cell>
        </row>
        <row r="4982">
          <cell r="A4982" t="str">
            <v>30102331</v>
          </cell>
          <cell r="B4982" t="str">
            <v>Point</v>
          </cell>
          <cell r="C4982" t="str">
            <v>Chem Manuf /Sulfuric Acid (Contact Process) /Drying Tower</v>
          </cell>
          <cell r="D4982" t="str">
            <v>Industrial Processes - Chemical Manuf</v>
          </cell>
          <cell r="G4982" t="str">
            <v>Industrial Processes</v>
          </cell>
          <cell r="H4982" t="str">
            <v>Chemical Manufacturing</v>
          </cell>
          <cell r="I4982" t="str">
            <v>Sulfuric Acid (Contact Process)</v>
          </cell>
          <cell r="J4982" t="str">
            <v>Drying Tower</v>
          </cell>
          <cell r="N4982">
            <v>40988</v>
          </cell>
        </row>
        <row r="4983">
          <cell r="A4983" t="str">
            <v>30102332</v>
          </cell>
          <cell r="B4983" t="str">
            <v>Point</v>
          </cell>
          <cell r="C4983" t="str">
            <v>Chem Manuf /Sulfuric Acid (Contact Process) /Convertor</v>
          </cell>
          <cell r="D4983" t="str">
            <v>Industrial Processes - Storage and Transfer</v>
          </cell>
          <cell r="G4983" t="str">
            <v>Industrial Processes</v>
          </cell>
          <cell r="H4983" t="str">
            <v>Chemical Manufacturing</v>
          </cell>
          <cell r="I4983" t="str">
            <v>Sulfuric Acid (Contact Process)</v>
          </cell>
          <cell r="J4983" t="str">
            <v>Convertor</v>
          </cell>
          <cell r="N4983">
            <v>40988</v>
          </cell>
        </row>
        <row r="4984">
          <cell r="A4984" t="str">
            <v>30102399</v>
          </cell>
          <cell r="B4984" t="str">
            <v>Point</v>
          </cell>
          <cell r="C4984" t="str">
            <v>Chem Manuf /Sulfuric Acid (Contact Process) /Other Not Classified</v>
          </cell>
          <cell r="D4984" t="str">
            <v>Industrial Processes - Chemical Manuf</v>
          </cell>
          <cell r="G4984" t="str">
            <v>Industrial Processes</v>
          </cell>
          <cell r="H4984" t="str">
            <v>Chemical Manufacturing</v>
          </cell>
          <cell r="I4984" t="str">
            <v>Sulfuric Acid (Contact Process)</v>
          </cell>
          <cell r="J4984" t="str">
            <v>Other Not Classified</v>
          </cell>
          <cell r="N4984">
            <v>40988</v>
          </cell>
        </row>
        <row r="4985">
          <cell r="A4985" t="str">
            <v>30102401</v>
          </cell>
          <cell r="B4985" t="str">
            <v>Point</v>
          </cell>
          <cell r="C4985" t="str">
            <v>Synthetic Organic Fiber Manuf /Nylon #6: Staple (Uncontrolled)</v>
          </cell>
          <cell r="D4985" t="str">
            <v>Industrial Processes - Chemical Manuf</v>
          </cell>
          <cell r="G4985" t="str">
            <v>Industrial Processes</v>
          </cell>
          <cell r="H4985" t="str">
            <v>Chemical Manufacturing</v>
          </cell>
          <cell r="I4985" t="str">
            <v>Synthetic Organic Fiber Manufacturing</v>
          </cell>
          <cell r="J4985" t="str">
            <v>Nylon #6: Staple (Uncontrolled)</v>
          </cell>
          <cell r="N4985">
            <v>40988</v>
          </cell>
        </row>
        <row r="4986">
          <cell r="A4986" t="str">
            <v>30102402</v>
          </cell>
          <cell r="B4986" t="str">
            <v>Point</v>
          </cell>
          <cell r="C4986" t="str">
            <v>Synthetic Organic Fiber Manuf /Polyesters: Staple</v>
          </cell>
          <cell r="D4986" t="str">
            <v>Industrial Processes - Chemical Manuf</v>
          </cell>
          <cell r="G4986" t="str">
            <v>Industrial Processes</v>
          </cell>
          <cell r="H4986" t="str">
            <v>Chemical Manufacturing</v>
          </cell>
          <cell r="I4986" t="str">
            <v>Synthetic Organic Fiber Manufacturing</v>
          </cell>
          <cell r="J4986" t="str">
            <v>Polyesters: Staple</v>
          </cell>
          <cell r="N4986">
            <v>40988</v>
          </cell>
        </row>
        <row r="4987">
          <cell r="A4987" t="str">
            <v>30102403</v>
          </cell>
          <cell r="B4987" t="str">
            <v>Point</v>
          </cell>
          <cell r="C4987" t="str">
            <v>Synthetic Organic Fiber Manuf /Polyester: Yarn</v>
          </cell>
          <cell r="D4987" t="str">
            <v>Industrial Processes - Chemical Manuf</v>
          </cell>
          <cell r="G4987" t="str">
            <v>Industrial Processes</v>
          </cell>
          <cell r="H4987" t="str">
            <v>Chemical Manufacturing</v>
          </cell>
          <cell r="I4987" t="str">
            <v>Synthetic Organic Fiber Manufacturing</v>
          </cell>
          <cell r="J4987" t="str">
            <v>Polyester: Yarn</v>
          </cell>
          <cell r="N4987">
            <v>40988</v>
          </cell>
        </row>
        <row r="4988">
          <cell r="A4988" t="str">
            <v>30102404</v>
          </cell>
          <cell r="B4988" t="str">
            <v>Point</v>
          </cell>
          <cell r="C4988" t="str">
            <v>Synthetic Organic Fiber Manuf /Nylon #6: Yarn</v>
          </cell>
          <cell r="D4988" t="str">
            <v>Industrial Processes - Chemical Manuf</v>
          </cell>
          <cell r="G4988" t="str">
            <v>Industrial Processes</v>
          </cell>
          <cell r="H4988" t="str">
            <v>Chemical Manufacturing</v>
          </cell>
          <cell r="I4988" t="str">
            <v>Synthetic Organic Fiber Manufacturing</v>
          </cell>
          <cell r="J4988" t="str">
            <v>Nylon #6: Yarn</v>
          </cell>
          <cell r="N4988">
            <v>40988</v>
          </cell>
        </row>
        <row r="4989">
          <cell r="A4989" t="str">
            <v>30102405</v>
          </cell>
          <cell r="B4989" t="str">
            <v>Point</v>
          </cell>
          <cell r="C4989" t="str">
            <v>Synthetic Organic Fiber Manuf /Polyfluorocarbons (e.g., Teflon)</v>
          </cell>
          <cell r="D4989" t="str">
            <v>Industrial Processes - Chemical Manuf</v>
          </cell>
          <cell r="G4989" t="str">
            <v>Industrial Processes</v>
          </cell>
          <cell r="H4989" t="str">
            <v>Chemical Manufacturing</v>
          </cell>
          <cell r="I4989" t="str">
            <v>Synthetic Organic Fiber Manufacturing</v>
          </cell>
          <cell r="J4989" t="str">
            <v>Polyfluorocarbons (e.g., Teflon)</v>
          </cell>
          <cell r="N4989">
            <v>40988</v>
          </cell>
        </row>
        <row r="4990">
          <cell r="A4990" t="str">
            <v>30102406</v>
          </cell>
          <cell r="B4990" t="str">
            <v>Point</v>
          </cell>
          <cell r="C4990" t="str">
            <v>Synthetic Organic Fiber Manuf /Nylon#66: Controlled</v>
          </cell>
          <cell r="D4990" t="str">
            <v>Industrial Processes - Chemical Manuf</v>
          </cell>
          <cell r="G4990" t="str">
            <v>Industrial Processes</v>
          </cell>
          <cell r="H4990" t="str">
            <v>Chemical Manufacturing</v>
          </cell>
          <cell r="I4990" t="str">
            <v>Synthetic Organic Fiber Manufacturing</v>
          </cell>
          <cell r="J4990" t="str">
            <v>Nylon#66: Controlled</v>
          </cell>
          <cell r="N4990">
            <v>40988</v>
          </cell>
        </row>
        <row r="4991">
          <cell r="A4991" t="str">
            <v>30102407</v>
          </cell>
          <cell r="B4991" t="str">
            <v>Point</v>
          </cell>
          <cell r="C4991" t="str">
            <v>Synthetic Organic Fiber Manuf /Nylon #66: Uncontrolled</v>
          </cell>
          <cell r="D4991" t="str">
            <v>Industrial Processes - Chemical Manuf</v>
          </cell>
          <cell r="G4991" t="str">
            <v>Industrial Processes</v>
          </cell>
          <cell r="H4991" t="str">
            <v>Chemical Manufacturing</v>
          </cell>
          <cell r="I4991" t="str">
            <v>Synthetic Organic Fiber Manufacturing</v>
          </cell>
          <cell r="J4991" t="str">
            <v>Nylon #66: Uncontrolled</v>
          </cell>
          <cell r="N4991">
            <v>40988</v>
          </cell>
        </row>
        <row r="4992">
          <cell r="A4992" t="str">
            <v>30102408</v>
          </cell>
          <cell r="B4992" t="str">
            <v>Point</v>
          </cell>
          <cell r="C4992" t="str">
            <v>Synthetic Organic Fiber Manuf /Acrylic: Copolymer (Inorganic)</v>
          </cell>
          <cell r="D4992" t="str">
            <v>Industrial Processes - Chemical Manuf</v>
          </cell>
          <cell r="G4992" t="str">
            <v>Industrial Processes</v>
          </cell>
          <cell r="H4992" t="str">
            <v>Chemical Manufacturing</v>
          </cell>
          <cell r="I4992" t="str">
            <v>Synthetic Organic Fiber Manufacturing</v>
          </cell>
          <cell r="J4992" t="str">
            <v>Acrylic: Copolymer (Inorganic)</v>
          </cell>
          <cell r="N4992">
            <v>40988</v>
          </cell>
        </row>
        <row r="4993">
          <cell r="A4993" t="str">
            <v>30102409</v>
          </cell>
          <cell r="B4993" t="str">
            <v>Point</v>
          </cell>
          <cell r="C4993" t="str">
            <v>Synthetic Organic Fiber Manuf /Acrylic: Controlled</v>
          </cell>
          <cell r="D4993" t="str">
            <v>Industrial Processes - Chemical Manuf</v>
          </cell>
          <cell r="G4993" t="str">
            <v>Industrial Processes</v>
          </cell>
          <cell r="H4993" t="str">
            <v>Chemical Manufacturing</v>
          </cell>
          <cell r="I4993" t="str">
            <v>Synthetic Organic Fiber Manufacturing</v>
          </cell>
          <cell r="J4993" t="str">
            <v>Acrylic: Controlled</v>
          </cell>
          <cell r="N4993">
            <v>40988</v>
          </cell>
        </row>
        <row r="4994">
          <cell r="A4994" t="str">
            <v>30102410</v>
          </cell>
          <cell r="B4994" t="str">
            <v>Point</v>
          </cell>
          <cell r="C4994" t="str">
            <v>Synthetic Organic Fiber Manuf /Acrylic: Uncontrolled</v>
          </cell>
          <cell r="D4994" t="str">
            <v>Industrial Processes - Chemical Manuf</v>
          </cell>
          <cell r="G4994" t="str">
            <v>Industrial Processes</v>
          </cell>
          <cell r="H4994" t="str">
            <v>Chemical Manufacturing</v>
          </cell>
          <cell r="I4994" t="str">
            <v>Synthetic Organic Fiber Manufacturing</v>
          </cell>
          <cell r="J4994" t="str">
            <v>Acrylic: Uncontrolled</v>
          </cell>
          <cell r="N4994">
            <v>40988</v>
          </cell>
        </row>
        <row r="4995">
          <cell r="A4995" t="str">
            <v>30102411</v>
          </cell>
          <cell r="B4995" t="str">
            <v>Point</v>
          </cell>
          <cell r="C4995" t="str">
            <v>Synthetic Organic Fiber Manuf /Modacrylic: Dry Spun</v>
          </cell>
          <cell r="D4995" t="str">
            <v>Industrial Processes - Chemical Manuf</v>
          </cell>
          <cell r="G4995" t="str">
            <v>Industrial Processes</v>
          </cell>
          <cell r="H4995" t="str">
            <v>Chemical Manufacturing</v>
          </cell>
          <cell r="I4995" t="str">
            <v>Synthetic Organic Fiber Manufacturing</v>
          </cell>
          <cell r="J4995" t="str">
            <v>Modacrylic: Dry Spun</v>
          </cell>
          <cell r="N4995">
            <v>40988</v>
          </cell>
        </row>
        <row r="4996">
          <cell r="A4996" t="str">
            <v>30102412</v>
          </cell>
          <cell r="B4996" t="str">
            <v>Point</v>
          </cell>
          <cell r="C4996" t="str">
            <v>Synthetic Organic Fiber Manuf /Acrylic and Modacrylic: Wet Spun</v>
          </cell>
          <cell r="D4996" t="str">
            <v>Industrial Processes - Chemical Manuf</v>
          </cell>
          <cell r="G4996" t="str">
            <v>Industrial Processes</v>
          </cell>
          <cell r="H4996" t="str">
            <v>Chemical Manufacturing</v>
          </cell>
          <cell r="I4996" t="str">
            <v>Synthetic Organic Fiber Manufacturing</v>
          </cell>
          <cell r="J4996" t="str">
            <v>Acrylic and Modacrylic: Wet Spun</v>
          </cell>
          <cell r="N4996">
            <v>40988</v>
          </cell>
        </row>
        <row r="4997">
          <cell r="A4997" t="str">
            <v>30102413</v>
          </cell>
          <cell r="B4997" t="str">
            <v>Point</v>
          </cell>
          <cell r="C4997" t="str">
            <v>Synthetic Organic Fiber Manuf /Acrylic: Homopolymer (Inorganic): Wet Spun</v>
          </cell>
          <cell r="D4997" t="str">
            <v>Industrial Processes - Chemical Manuf</v>
          </cell>
          <cell r="G4997" t="str">
            <v>Industrial Processes</v>
          </cell>
          <cell r="H4997" t="str">
            <v>Chemical Manufacturing</v>
          </cell>
          <cell r="I4997" t="str">
            <v>Synthetic Organic Fiber Manufacturing</v>
          </cell>
          <cell r="J4997" t="str">
            <v>Acrylic: Homopolymer (Inorganic): Wet Spun</v>
          </cell>
          <cell r="N4997">
            <v>40988</v>
          </cell>
        </row>
        <row r="4998">
          <cell r="A4998" t="str">
            <v>30102414</v>
          </cell>
          <cell r="B4998" t="str">
            <v>Point</v>
          </cell>
          <cell r="C4998" t="str">
            <v>Synthetic Organic Fiber Manuf /Polyolefin: Melt Spun</v>
          </cell>
          <cell r="D4998" t="str">
            <v>Industrial Processes - Chemical Manuf</v>
          </cell>
          <cell r="G4998" t="str">
            <v>Industrial Processes</v>
          </cell>
          <cell r="H4998" t="str">
            <v>Chemical Manufacturing</v>
          </cell>
          <cell r="I4998" t="str">
            <v>Synthetic Organic Fiber Manufacturing</v>
          </cell>
          <cell r="J4998" t="str">
            <v>Polyolefin: Melt Spun</v>
          </cell>
          <cell r="N4998">
            <v>40988</v>
          </cell>
        </row>
        <row r="4999">
          <cell r="A4999" t="str">
            <v>30102415</v>
          </cell>
          <cell r="B4999" t="str">
            <v>Point</v>
          </cell>
          <cell r="C4999" t="str">
            <v>Synthetic Organic Fiber Manuf /Vinyls (e.g., Saran)</v>
          </cell>
          <cell r="D4999" t="str">
            <v>Industrial Processes - Chemical Manuf</v>
          </cell>
          <cell r="G4999" t="str">
            <v>Industrial Processes</v>
          </cell>
          <cell r="H4999" t="str">
            <v>Chemical Manufacturing</v>
          </cell>
          <cell r="I4999" t="str">
            <v>Synthetic Organic Fiber Manufacturing</v>
          </cell>
          <cell r="J4999" t="str">
            <v>Vinyls (e.g., Saran)</v>
          </cell>
          <cell r="N4999">
            <v>40988</v>
          </cell>
        </row>
        <row r="5000">
          <cell r="A5000" t="str">
            <v>30102416</v>
          </cell>
          <cell r="B5000" t="str">
            <v>Point</v>
          </cell>
          <cell r="C5000" t="str">
            <v>Synthetic Organic Fiber Manuf /Aramid</v>
          </cell>
          <cell r="D5000" t="str">
            <v>Industrial Processes - Chemical Manuf</v>
          </cell>
          <cell r="G5000" t="str">
            <v>Industrial Processes</v>
          </cell>
          <cell r="H5000" t="str">
            <v>Chemical Manufacturing</v>
          </cell>
          <cell r="I5000" t="str">
            <v>Synthetic Organic Fiber Manufacturing</v>
          </cell>
          <cell r="J5000" t="str">
            <v>Aramid</v>
          </cell>
          <cell r="N5000">
            <v>40988</v>
          </cell>
        </row>
        <row r="5001">
          <cell r="A5001" t="str">
            <v>30102417</v>
          </cell>
          <cell r="B5001" t="str">
            <v>Point</v>
          </cell>
          <cell r="C5001" t="str">
            <v>Synthetic Organic Fiber Manuf /Spandex: Dry Spun ** (Use 6-49-300-XX)</v>
          </cell>
          <cell r="D5001" t="str">
            <v>Industrial Processes - Chemical Manuf</v>
          </cell>
          <cell r="G5001" t="str">
            <v>Industrial Processes</v>
          </cell>
          <cell r="H5001" t="str">
            <v>Chemical Manufacturing</v>
          </cell>
          <cell r="I5001" t="str">
            <v>Synthetic Organic Fiber Manufacturing</v>
          </cell>
          <cell r="J5001" t="str">
            <v>Spandex: Dry Spun ** (Use 6-49-300-XX)</v>
          </cell>
          <cell r="N5001">
            <v>40988</v>
          </cell>
        </row>
        <row r="5002">
          <cell r="A5002" t="str">
            <v>30102418</v>
          </cell>
          <cell r="B5002" t="str">
            <v>Point</v>
          </cell>
          <cell r="C5002" t="str">
            <v>Synthetic Organic Fiber Manuf /Spandex: Reaction Spun ** (Use 6-49-310-XX)</v>
          </cell>
          <cell r="D5002" t="str">
            <v>Industrial Processes - Chemical Manuf</v>
          </cell>
          <cell r="G5002" t="str">
            <v>Industrial Processes</v>
          </cell>
          <cell r="H5002" t="str">
            <v>Chemical Manufacturing</v>
          </cell>
          <cell r="I5002" t="str">
            <v>Synthetic Organic Fiber Manufacturing</v>
          </cell>
          <cell r="J5002" t="str">
            <v>Spandex: Reaction Spun ** (Use 6-49-310-XX)</v>
          </cell>
          <cell r="N5002">
            <v>40988</v>
          </cell>
        </row>
        <row r="5003">
          <cell r="A5003" t="str">
            <v>30102419</v>
          </cell>
          <cell r="B5003" t="str">
            <v>Point</v>
          </cell>
          <cell r="C5003" t="str">
            <v>Synthetic Organic Fiber Manuf /Vinyon: Dry Spun</v>
          </cell>
          <cell r="D5003" t="str">
            <v>Industrial Processes - Chemical Manuf</v>
          </cell>
          <cell r="G5003" t="str">
            <v>Industrial Processes</v>
          </cell>
          <cell r="H5003" t="str">
            <v>Chemical Manufacturing</v>
          </cell>
          <cell r="I5003" t="str">
            <v>Synthetic Organic Fiber Manufacturing</v>
          </cell>
          <cell r="J5003" t="str">
            <v>Vinyon: Dry Spun</v>
          </cell>
          <cell r="N5003">
            <v>40988</v>
          </cell>
        </row>
        <row r="5004">
          <cell r="A5004" t="str">
            <v>30102421</v>
          </cell>
          <cell r="B5004" t="str">
            <v>Point</v>
          </cell>
          <cell r="C5004" t="str">
            <v>Synthetic Organic Fiber Manuf /Dope Preparation (Use 6-49-300-11 or 6-49-310-11 for Spandex)</v>
          </cell>
          <cell r="D5004" t="str">
            <v>Industrial Processes - Chemical Manuf</v>
          </cell>
          <cell r="G5004" t="str">
            <v>Industrial Processes</v>
          </cell>
          <cell r="H5004" t="str">
            <v>Chemical Manufacturing</v>
          </cell>
          <cell r="I5004" t="str">
            <v>Synthetic Organic Fiber Manufacturing</v>
          </cell>
          <cell r="J5004" t="str">
            <v>Dope Preparation (Use 6-49-300-11 or 6-49-310-11 for Spandex)</v>
          </cell>
          <cell r="N5004">
            <v>40988</v>
          </cell>
        </row>
        <row r="5005">
          <cell r="A5005" t="str">
            <v>30102422</v>
          </cell>
          <cell r="B5005" t="str">
            <v>Point</v>
          </cell>
          <cell r="C5005" t="str">
            <v>Synthetic Organic Fiber Manuf /Filtration (Use 6-49-300-12 or 6-49-310-12 for Spandex)</v>
          </cell>
          <cell r="D5005" t="str">
            <v>Industrial Processes - Chemical Manuf</v>
          </cell>
          <cell r="G5005" t="str">
            <v>Industrial Processes</v>
          </cell>
          <cell r="H5005" t="str">
            <v>Chemical Manufacturing</v>
          </cell>
          <cell r="I5005" t="str">
            <v>Synthetic Organic Fiber Manufacturing</v>
          </cell>
          <cell r="J5005" t="str">
            <v>Filtration (Use 6-49-300-12 or 6-49-310-12 for Spandex)</v>
          </cell>
          <cell r="N5005">
            <v>40988</v>
          </cell>
        </row>
        <row r="5006">
          <cell r="A5006" t="str">
            <v>30102423</v>
          </cell>
          <cell r="B5006" t="str">
            <v>Point</v>
          </cell>
          <cell r="C5006" t="str">
            <v>Synthetic Organic Fiber Manuf /Fiber Extrusion (Use 6-49-300-21 of 6-49-310-21 for Spandex)</v>
          </cell>
          <cell r="D5006" t="str">
            <v>Industrial Processes - Chemical Manuf</v>
          </cell>
          <cell r="G5006" t="str">
            <v>Industrial Processes</v>
          </cell>
          <cell r="H5006" t="str">
            <v>Chemical Manufacturing</v>
          </cell>
          <cell r="I5006" t="str">
            <v>Synthetic Organic Fiber Manufacturing</v>
          </cell>
          <cell r="J5006" t="str">
            <v>Fiber Extrusion (Use 6-49-300-21 of 6-49-310-21 for Spandex)</v>
          </cell>
          <cell r="N5006">
            <v>40988</v>
          </cell>
        </row>
        <row r="5007">
          <cell r="A5007" t="str">
            <v>30102424</v>
          </cell>
          <cell r="B5007" t="str">
            <v>Point</v>
          </cell>
          <cell r="C5007" t="str">
            <v>Synthetic Organic Fiber Manuf /Washing/Drying/Finishing (Use 6-49-300-30 or 6-49-310-30 for Spandex)</v>
          </cell>
          <cell r="D5007" t="str">
            <v>Industrial Processes - Chemical Manuf</v>
          </cell>
          <cell r="G5007" t="str">
            <v>Industrial Processes</v>
          </cell>
          <cell r="H5007" t="str">
            <v>Chemical Manufacturing</v>
          </cell>
          <cell r="I5007" t="str">
            <v>Synthetic Organic Fiber Manufacturing</v>
          </cell>
          <cell r="J5007" t="str">
            <v>Washing/Drying/Finishing (Use 6-49-300-30 or 6-49-310-30 for Spandex)</v>
          </cell>
          <cell r="N5007">
            <v>40988</v>
          </cell>
        </row>
        <row r="5008">
          <cell r="A5008" t="str">
            <v>30102425</v>
          </cell>
          <cell r="B5008" t="str">
            <v>Point</v>
          </cell>
          <cell r="C5008" t="str">
            <v>Synthetic Organic Fiber Manuf /Fiber Storage (Use 6-49-300-45 or 6-49-310-45 for Spandex)</v>
          </cell>
          <cell r="D5008" t="str">
            <v>Industrial Processes - Storage and Transfer</v>
          </cell>
          <cell r="G5008" t="str">
            <v>Industrial Processes</v>
          </cell>
          <cell r="H5008" t="str">
            <v>Chemical Manufacturing</v>
          </cell>
          <cell r="I5008" t="str">
            <v>Synthetic Organic Fiber Manufacturing</v>
          </cell>
          <cell r="J5008" t="str">
            <v>Fiber Storage (Use 6-49-300-45 or 6-49-310-45 for Spandex)</v>
          </cell>
          <cell r="N5008">
            <v>40988</v>
          </cell>
        </row>
        <row r="5009">
          <cell r="A5009" t="str">
            <v>30102426</v>
          </cell>
          <cell r="B5009" t="str">
            <v>Point</v>
          </cell>
          <cell r="C5009" t="str">
            <v>Synthetic Organic Fiber Manuf /Equipment Cleanup (Use 6-49-300-50 or 6-49-310-50 for Spandex)</v>
          </cell>
          <cell r="D5009" t="str">
            <v>Industrial Processes - Chemical Manuf</v>
          </cell>
          <cell r="G5009" t="str">
            <v>Industrial Processes</v>
          </cell>
          <cell r="H5009" t="str">
            <v>Chemical Manufacturing</v>
          </cell>
          <cell r="I5009" t="str">
            <v>Synthetic Organic Fiber Manufacturing</v>
          </cell>
          <cell r="J5009" t="str">
            <v>Equipment Cleanup (Use 6-49-300-50 or 6-49-310-50 for Spandex)</v>
          </cell>
          <cell r="N5009">
            <v>40988</v>
          </cell>
        </row>
        <row r="5010">
          <cell r="A5010" t="str">
            <v>30102427</v>
          </cell>
          <cell r="B5010" t="str">
            <v>Point</v>
          </cell>
          <cell r="C5010" t="str">
            <v>Synthetic Organic Fiber Manuf /Solvent Storage (Use 4-07-004-01 thru 4-07-999-98 for Spandex)</v>
          </cell>
          <cell r="D5010" t="str">
            <v>Industrial Processes - Storage and Transfer</v>
          </cell>
          <cell r="G5010" t="str">
            <v>Industrial Processes</v>
          </cell>
          <cell r="H5010" t="str">
            <v>Chemical Manufacturing</v>
          </cell>
          <cell r="I5010" t="str">
            <v>Synthetic Organic Fiber Manufacturing</v>
          </cell>
          <cell r="J5010" t="str">
            <v>Solvent Storage (Use 4-07-004-01 thru 4-07-999-98 for Spandex)</v>
          </cell>
          <cell r="N5010">
            <v>40988</v>
          </cell>
        </row>
        <row r="5011">
          <cell r="A5011" t="str">
            <v>30102428</v>
          </cell>
          <cell r="B5011" t="str">
            <v>Point</v>
          </cell>
          <cell r="C5011" t="str">
            <v>Synthetic Organic Fiber Manuf /Leaching</v>
          </cell>
          <cell r="D5011" t="str">
            <v>Industrial Processes - Chemical Manuf</v>
          </cell>
          <cell r="G5011" t="str">
            <v>Industrial Processes</v>
          </cell>
          <cell r="H5011" t="str">
            <v>Chemical Manufacturing</v>
          </cell>
          <cell r="I5011" t="str">
            <v>Synthetic Organic Fiber Manufacturing</v>
          </cell>
          <cell r="J5011" t="str">
            <v>Leaching</v>
          </cell>
          <cell r="N5011">
            <v>40988</v>
          </cell>
        </row>
        <row r="5012">
          <cell r="A5012" t="str">
            <v>30102429</v>
          </cell>
          <cell r="B5012" t="str">
            <v>Point</v>
          </cell>
          <cell r="C5012" t="str">
            <v>Synthetic Organic Fiber Manuf /Mixing</v>
          </cell>
          <cell r="D5012" t="str">
            <v>Industrial Processes - Chemical Manuf</v>
          </cell>
          <cell r="G5012" t="str">
            <v>Industrial Processes</v>
          </cell>
          <cell r="H5012" t="str">
            <v>Chemical Manufacturing</v>
          </cell>
          <cell r="I5012" t="str">
            <v>Synthetic Organic Fiber Manufacturing</v>
          </cell>
          <cell r="J5012" t="str">
            <v>Mixing</v>
          </cell>
          <cell r="N5012">
            <v>40988</v>
          </cell>
        </row>
        <row r="5013">
          <cell r="A5013" t="str">
            <v>30102431</v>
          </cell>
          <cell r="B5013" t="str">
            <v>Point</v>
          </cell>
          <cell r="C5013" t="str">
            <v>Synthetic Organic Fiber Manuf /Heat Treating Furnace: Carbonization</v>
          </cell>
          <cell r="D5013" t="str">
            <v>Industrial Processes - Chemical Manuf</v>
          </cell>
          <cell r="G5013" t="str">
            <v>Industrial Processes</v>
          </cell>
          <cell r="H5013" t="str">
            <v>Chemical Manufacturing</v>
          </cell>
          <cell r="I5013" t="str">
            <v>Synthetic Organic Fiber Manufacturing</v>
          </cell>
          <cell r="J5013" t="str">
            <v>Heat Treating Furnace: Carbonization</v>
          </cell>
          <cell r="N5013">
            <v>40988</v>
          </cell>
        </row>
        <row r="5014">
          <cell r="A5014" t="str">
            <v>30102432</v>
          </cell>
          <cell r="B5014" t="str">
            <v>Point</v>
          </cell>
          <cell r="C5014" t="str">
            <v>Synthetic Organic Fiber Manuf /Curing Oven: Carbonization</v>
          </cell>
          <cell r="D5014" t="str">
            <v>Industrial Processes - Chemical Manuf</v>
          </cell>
          <cell r="G5014" t="str">
            <v>Industrial Processes</v>
          </cell>
          <cell r="H5014" t="str">
            <v>Chemical Manufacturing</v>
          </cell>
          <cell r="I5014" t="str">
            <v>Synthetic Organic Fiber Manufacturing</v>
          </cell>
          <cell r="J5014" t="str">
            <v>Curing Oven: Carbonization</v>
          </cell>
          <cell r="N5014">
            <v>40988</v>
          </cell>
        </row>
        <row r="5015">
          <cell r="A5015" t="str">
            <v>30102434</v>
          </cell>
          <cell r="B5015" t="str">
            <v>Point</v>
          </cell>
          <cell r="C5015" t="str">
            <v>Synthetic Organic Fiber Manuf /Fiber Laminate Process</v>
          </cell>
          <cell r="D5015" t="str">
            <v>Industrial Processes - Chemical Manuf</v>
          </cell>
          <cell r="G5015" t="str">
            <v>Industrial Processes</v>
          </cell>
          <cell r="H5015" t="str">
            <v>Chemical Manufacturing</v>
          </cell>
          <cell r="I5015" t="str">
            <v>Synthetic Organic Fiber Manufacturing</v>
          </cell>
          <cell r="J5015" t="str">
            <v>Fiber Laminate Process</v>
          </cell>
          <cell r="N5015">
            <v>40988</v>
          </cell>
        </row>
        <row r="5016">
          <cell r="A5016" t="str">
            <v>30102435</v>
          </cell>
          <cell r="B5016" t="str">
            <v>Point</v>
          </cell>
          <cell r="C5016" t="str">
            <v>Synthetic Organic Fiber Manuf /Fiber Handling and Storage</v>
          </cell>
          <cell r="D5016" t="str">
            <v>Industrial Processes - Storage and Transfer</v>
          </cell>
          <cell r="G5016" t="str">
            <v>Industrial Processes</v>
          </cell>
          <cell r="H5016" t="str">
            <v>Chemical Manufacturing</v>
          </cell>
          <cell r="I5016" t="str">
            <v>Synthetic Organic Fiber Manufacturing</v>
          </cell>
          <cell r="J5016" t="str">
            <v>Fiber Handling and Storage</v>
          </cell>
          <cell r="N5016">
            <v>40988</v>
          </cell>
        </row>
        <row r="5017">
          <cell r="A5017" t="str">
            <v>30102499</v>
          </cell>
          <cell r="B5017" t="str">
            <v>Point</v>
          </cell>
          <cell r="C5017" t="str">
            <v>Synthetic Organic Fiber Manuf /Other Not Classified</v>
          </cell>
          <cell r="D5017" t="str">
            <v>Industrial Processes - Chemical Manuf</v>
          </cell>
          <cell r="G5017" t="str">
            <v>Industrial Processes</v>
          </cell>
          <cell r="H5017" t="str">
            <v>Chemical Manufacturing</v>
          </cell>
          <cell r="I5017" t="str">
            <v>Synthetic Organic Fiber Manufacturing</v>
          </cell>
          <cell r="J5017" t="str">
            <v>Other Not Classified</v>
          </cell>
          <cell r="N5017">
            <v>40988</v>
          </cell>
        </row>
        <row r="5018">
          <cell r="A5018" t="str">
            <v>30102501</v>
          </cell>
          <cell r="B5018" t="str">
            <v>Point</v>
          </cell>
          <cell r="C5018" t="str">
            <v>Chem Manuf /Cellulosic Fiber Production /Viscose (e.g., Rayon) ** (Use 6-49-200-XX)</v>
          </cell>
          <cell r="D5018" t="str">
            <v>Industrial Processes - Chemical Manuf</v>
          </cell>
          <cell r="G5018" t="str">
            <v>Industrial Processes</v>
          </cell>
          <cell r="H5018" t="str">
            <v>Chemical Manufacturing</v>
          </cell>
          <cell r="I5018" t="str">
            <v>Cellulosic Fiber Production</v>
          </cell>
          <cell r="J5018" t="str">
            <v>Viscose (e.g., Rayon) ** (Use 6-49-200-XX)</v>
          </cell>
          <cell r="N5018">
            <v>40988</v>
          </cell>
        </row>
        <row r="5019">
          <cell r="A5019" t="str">
            <v>30102505</v>
          </cell>
          <cell r="B5019" t="str">
            <v>Point</v>
          </cell>
          <cell r="C5019" t="str">
            <v>Chem Manuf /Cellulosic Fiber Production /Cellulose Acetate: Filer Tow</v>
          </cell>
          <cell r="D5019" t="str">
            <v>Industrial Processes - Chemical Manuf</v>
          </cell>
          <cell r="G5019" t="str">
            <v>Industrial Processes</v>
          </cell>
          <cell r="H5019" t="str">
            <v>Chemical Manufacturing</v>
          </cell>
          <cell r="I5019" t="str">
            <v>Cellulosic Fiber Production</v>
          </cell>
          <cell r="J5019" t="str">
            <v>Cellulose Acetate: Filer Tow</v>
          </cell>
          <cell r="N5019">
            <v>40988</v>
          </cell>
        </row>
        <row r="5020">
          <cell r="A5020" t="str">
            <v>30102506</v>
          </cell>
          <cell r="B5020" t="str">
            <v>Point</v>
          </cell>
          <cell r="C5020" t="str">
            <v>Chem Manuf /Cellulosic Fiber Production /Cellulose Acetate and Triacetitic, Filament Yarn</v>
          </cell>
          <cell r="D5020" t="str">
            <v>Industrial Processes - Chemical Manuf</v>
          </cell>
          <cell r="G5020" t="str">
            <v>Industrial Processes</v>
          </cell>
          <cell r="H5020" t="str">
            <v>Chemical Manufacturing</v>
          </cell>
          <cell r="I5020" t="str">
            <v>Cellulosic Fiber Production</v>
          </cell>
          <cell r="J5020" t="str">
            <v>Cellulose Acetate and Triacetitic, Filament Yarn</v>
          </cell>
          <cell r="N5020">
            <v>40988</v>
          </cell>
        </row>
        <row r="5021">
          <cell r="A5021" t="str">
            <v>30102599</v>
          </cell>
          <cell r="B5021" t="str">
            <v>Point</v>
          </cell>
          <cell r="C5021" t="str">
            <v>Chem Manuf /Cellulosic Fiber Production /Other Not Classified</v>
          </cell>
          <cell r="D5021" t="str">
            <v>Industrial Processes - Chemical Manuf</v>
          </cell>
          <cell r="G5021" t="str">
            <v>Industrial Processes</v>
          </cell>
          <cell r="H5021" t="str">
            <v>Chemical Manufacturing</v>
          </cell>
          <cell r="I5021" t="str">
            <v>Cellulosic Fiber Production</v>
          </cell>
          <cell r="J5021" t="str">
            <v>Other Not Classified</v>
          </cell>
          <cell r="N5021">
            <v>40988</v>
          </cell>
        </row>
        <row r="5022">
          <cell r="A5022" t="str">
            <v>30102601</v>
          </cell>
          <cell r="B5022" t="str">
            <v>Point</v>
          </cell>
          <cell r="C5022" t="str">
            <v>Synthetic Rubber Manuf /General</v>
          </cell>
          <cell r="D5022" t="str">
            <v>Industrial Processes - Chemical Manuf</v>
          </cell>
          <cell r="G5022" t="str">
            <v>Industrial Processes</v>
          </cell>
          <cell r="H5022" t="str">
            <v>Chemical Manufacturing</v>
          </cell>
          <cell r="I5022" t="str">
            <v>Synthetic Rubber (Manufacturing Only)</v>
          </cell>
          <cell r="J5022" t="str">
            <v>General</v>
          </cell>
          <cell r="N5022">
            <v>40988</v>
          </cell>
        </row>
        <row r="5023">
          <cell r="A5023" t="str">
            <v>30102602</v>
          </cell>
          <cell r="B5023" t="str">
            <v>Point</v>
          </cell>
          <cell r="C5023" t="str">
            <v>Synthetic Rubber Manuf /Butyl (Isobutylene)</v>
          </cell>
          <cell r="D5023" t="str">
            <v>Industrial Processes - Chemical Manuf</v>
          </cell>
          <cell r="G5023" t="str">
            <v>Industrial Processes</v>
          </cell>
          <cell r="H5023" t="str">
            <v>Chemical Manufacturing</v>
          </cell>
          <cell r="I5023" t="str">
            <v>Synthetic Rubber (Manufacturing Only)</v>
          </cell>
          <cell r="J5023" t="str">
            <v>Butyl (Isobutylene)</v>
          </cell>
          <cell r="N5023">
            <v>40988</v>
          </cell>
        </row>
        <row r="5024">
          <cell r="A5024" t="str">
            <v>30102608</v>
          </cell>
          <cell r="B5024" t="str">
            <v>Point</v>
          </cell>
          <cell r="C5024" t="str">
            <v>Synthetic Rubber Manuf /Acrylonitrile</v>
          </cell>
          <cell r="D5024" t="str">
            <v>Industrial Processes - Chemical Manuf</v>
          </cell>
          <cell r="G5024" t="str">
            <v>Industrial Processes</v>
          </cell>
          <cell r="H5024" t="str">
            <v>Chemical Manufacturing</v>
          </cell>
          <cell r="I5024" t="str">
            <v>Synthetic Rubber (Manufacturing Only)</v>
          </cell>
          <cell r="J5024" t="str">
            <v>Acrylonitrile</v>
          </cell>
          <cell r="N5024">
            <v>40988</v>
          </cell>
        </row>
        <row r="5025">
          <cell r="A5025" t="str">
            <v>30102609</v>
          </cell>
          <cell r="B5025" t="str">
            <v>Point</v>
          </cell>
          <cell r="C5025" t="str">
            <v>Synthetic Rubber Manuf /Dryers</v>
          </cell>
          <cell r="D5025" t="str">
            <v>Industrial Processes - Chemical Manuf</v>
          </cell>
          <cell r="G5025" t="str">
            <v>Industrial Processes</v>
          </cell>
          <cell r="H5025" t="str">
            <v>Chemical Manufacturing</v>
          </cell>
          <cell r="I5025" t="str">
            <v>Synthetic Rubber (Manufacturing Only)</v>
          </cell>
          <cell r="J5025" t="str">
            <v>Dryers</v>
          </cell>
          <cell r="N5025">
            <v>40988</v>
          </cell>
        </row>
        <row r="5026">
          <cell r="A5026" t="str">
            <v>30102610</v>
          </cell>
          <cell r="B5026" t="str">
            <v>Point</v>
          </cell>
          <cell r="C5026" t="str">
            <v>Synthetic Rubber Manuf /Blowdown Tank</v>
          </cell>
          <cell r="D5026" t="str">
            <v>Industrial Processes - Chemical Manuf</v>
          </cell>
          <cell r="G5026" t="str">
            <v>Industrial Processes</v>
          </cell>
          <cell r="H5026" t="str">
            <v>Chemical Manufacturing</v>
          </cell>
          <cell r="I5026" t="str">
            <v>Synthetic Rubber (Manufacturing Only)</v>
          </cell>
          <cell r="J5026" t="str">
            <v>Blowdown Tank</v>
          </cell>
          <cell r="N5026">
            <v>40988</v>
          </cell>
        </row>
        <row r="5027">
          <cell r="A5027" t="str">
            <v>30102611</v>
          </cell>
          <cell r="B5027" t="str">
            <v>Point</v>
          </cell>
          <cell r="C5027" t="str">
            <v>Synthetic Rubber Manuf /Steam Stripper</v>
          </cell>
          <cell r="D5027" t="str">
            <v>Industrial Processes - Chemical Manuf</v>
          </cell>
          <cell r="G5027" t="str">
            <v>Industrial Processes</v>
          </cell>
          <cell r="H5027" t="str">
            <v>Chemical Manufacturing</v>
          </cell>
          <cell r="I5027" t="str">
            <v>Synthetic Rubber (Manufacturing Only)</v>
          </cell>
          <cell r="J5027" t="str">
            <v>Steam Stripper</v>
          </cell>
          <cell r="N5027">
            <v>40988</v>
          </cell>
        </row>
        <row r="5028">
          <cell r="A5028" t="str">
            <v>30102612</v>
          </cell>
          <cell r="B5028" t="str">
            <v>Point</v>
          </cell>
          <cell r="C5028" t="str">
            <v>Synthetic Rubber Manuf /Pre-storage Tank</v>
          </cell>
          <cell r="D5028" t="str">
            <v>Industrial Processes - Storage and Transfer</v>
          </cell>
          <cell r="G5028" t="str">
            <v>Industrial Processes</v>
          </cell>
          <cell r="H5028" t="str">
            <v>Chemical Manufacturing</v>
          </cell>
          <cell r="I5028" t="str">
            <v>Synthetic Rubber (Manufacturing Only)</v>
          </cell>
          <cell r="J5028" t="str">
            <v>Pre-storage Tank</v>
          </cell>
          <cell r="N5028">
            <v>40988</v>
          </cell>
        </row>
        <row r="5029">
          <cell r="A5029" t="str">
            <v>30102613</v>
          </cell>
          <cell r="B5029" t="str">
            <v>Point</v>
          </cell>
          <cell r="C5029" t="str">
            <v>Synthetic Rubber Manuf /Monomer Recovery: Absorber Vent</v>
          </cell>
          <cell r="D5029" t="str">
            <v>Industrial Processes - Chemical Manuf</v>
          </cell>
          <cell r="G5029" t="str">
            <v>Industrial Processes</v>
          </cell>
          <cell r="H5029" t="str">
            <v>Chemical Manufacturing</v>
          </cell>
          <cell r="I5029" t="str">
            <v>Synthetic Rubber (Manufacturing Only)</v>
          </cell>
          <cell r="J5029" t="str">
            <v>Monomer Recovery: Absorber Vent</v>
          </cell>
          <cell r="N5029">
            <v>40988</v>
          </cell>
        </row>
        <row r="5030">
          <cell r="A5030" t="str">
            <v>30102614</v>
          </cell>
          <cell r="B5030" t="str">
            <v>Point</v>
          </cell>
          <cell r="C5030" t="str">
            <v>Synthetic Rubber Manuf /Blending Tanks</v>
          </cell>
          <cell r="D5030" t="str">
            <v>Industrial Processes - Chemical Manuf</v>
          </cell>
          <cell r="G5030" t="str">
            <v>Industrial Processes</v>
          </cell>
          <cell r="H5030" t="str">
            <v>Chemical Manufacturing</v>
          </cell>
          <cell r="I5030" t="str">
            <v>Synthetic Rubber (Manufacturing Only)</v>
          </cell>
          <cell r="J5030" t="str">
            <v>Blending Tanks</v>
          </cell>
          <cell r="N5030">
            <v>40988</v>
          </cell>
        </row>
        <row r="5031">
          <cell r="A5031" t="str">
            <v>30102615</v>
          </cell>
          <cell r="B5031" t="str">
            <v>Point</v>
          </cell>
          <cell r="C5031" t="str">
            <v>Synthetic Rubber Manuf /Isoprene</v>
          </cell>
          <cell r="D5031" t="str">
            <v>Industrial Processes - Chemical Manuf</v>
          </cell>
          <cell r="G5031" t="str">
            <v>Industrial Processes</v>
          </cell>
          <cell r="H5031" t="str">
            <v>Chemical Manufacturing</v>
          </cell>
          <cell r="I5031" t="str">
            <v>Synthetic Rubber (Manufacturing Only)</v>
          </cell>
          <cell r="J5031" t="str">
            <v>Isoprene</v>
          </cell>
          <cell r="N5031">
            <v>40988</v>
          </cell>
        </row>
        <row r="5032">
          <cell r="A5032" t="str">
            <v>30102616</v>
          </cell>
          <cell r="B5032" t="str">
            <v>Point</v>
          </cell>
          <cell r="C5032" t="str">
            <v>Synthetic Rubber Manuf /Latex: Monomer Removal</v>
          </cell>
          <cell r="D5032" t="str">
            <v>Industrial Processes - Chemical Manuf</v>
          </cell>
          <cell r="G5032" t="str">
            <v>Industrial Processes</v>
          </cell>
          <cell r="H5032" t="str">
            <v>Chemical Manufacturing</v>
          </cell>
          <cell r="I5032" t="str">
            <v>Synthetic Rubber (Manufacturing Only)</v>
          </cell>
          <cell r="J5032" t="str">
            <v>Latex: Monomer Removal</v>
          </cell>
          <cell r="N5032">
            <v>40988</v>
          </cell>
        </row>
        <row r="5033">
          <cell r="A5033" t="str">
            <v>30102617</v>
          </cell>
          <cell r="B5033" t="str">
            <v>Point</v>
          </cell>
          <cell r="C5033" t="str">
            <v>Synthetic Rubber Manuf /Latex: Blending Tank</v>
          </cell>
          <cell r="D5033" t="str">
            <v>Industrial Processes - Chemical Manuf</v>
          </cell>
          <cell r="G5033" t="str">
            <v>Industrial Processes</v>
          </cell>
          <cell r="H5033" t="str">
            <v>Chemical Manufacturing</v>
          </cell>
          <cell r="I5033" t="str">
            <v>Synthetic Rubber (Manufacturing Only)</v>
          </cell>
          <cell r="J5033" t="str">
            <v>Latex: Blending Tank</v>
          </cell>
          <cell r="N5033">
            <v>40988</v>
          </cell>
        </row>
        <row r="5034">
          <cell r="A5034" t="str">
            <v>30102618</v>
          </cell>
          <cell r="B5034" t="str">
            <v>Point</v>
          </cell>
          <cell r="C5034" t="str">
            <v>Synthetic Rubber Manuf /Uninhibited Monomer Storage</v>
          </cell>
          <cell r="D5034" t="str">
            <v>Industrial Processes - Storage and Transfer</v>
          </cell>
          <cell r="G5034" t="str">
            <v>Industrial Processes</v>
          </cell>
          <cell r="H5034" t="str">
            <v>Chemical Manufacturing</v>
          </cell>
          <cell r="I5034" t="str">
            <v>Synthetic Rubber (Manufacturing Only)</v>
          </cell>
          <cell r="J5034" t="str">
            <v>Uninhibited Monomer Storage</v>
          </cell>
          <cell r="N5034">
            <v>40988</v>
          </cell>
        </row>
        <row r="5035">
          <cell r="A5035" t="str">
            <v>30102619</v>
          </cell>
          <cell r="B5035" t="str">
            <v>Point</v>
          </cell>
          <cell r="C5035" t="str">
            <v>Synthetic Rubber Manuf /Inhibited Monomer Storage</v>
          </cell>
          <cell r="D5035" t="str">
            <v>Industrial Processes - Storage and Transfer</v>
          </cell>
          <cell r="G5035" t="str">
            <v>Industrial Processes</v>
          </cell>
          <cell r="H5035" t="str">
            <v>Chemical Manufacturing</v>
          </cell>
          <cell r="I5035" t="str">
            <v>Synthetic Rubber (Manufacturing Only)</v>
          </cell>
          <cell r="J5035" t="str">
            <v>Inhibited Monomer Storage</v>
          </cell>
          <cell r="N5035">
            <v>40988</v>
          </cell>
        </row>
        <row r="5036">
          <cell r="A5036" t="str">
            <v>30102620</v>
          </cell>
          <cell r="B5036" t="str">
            <v>Point</v>
          </cell>
          <cell r="C5036" t="str">
            <v>Synthetic Rubber Manuf /Monomer Inhibitor Removal</v>
          </cell>
          <cell r="D5036" t="str">
            <v>Industrial Processes - Chemical Manuf</v>
          </cell>
          <cell r="G5036" t="str">
            <v>Industrial Processes</v>
          </cell>
          <cell r="H5036" t="str">
            <v>Chemical Manufacturing</v>
          </cell>
          <cell r="I5036" t="str">
            <v>Synthetic Rubber (Manufacturing Only)</v>
          </cell>
          <cell r="J5036" t="str">
            <v>Monomer Inhibitor Removal</v>
          </cell>
          <cell r="N5036">
            <v>40988</v>
          </cell>
        </row>
        <row r="5037">
          <cell r="A5037" t="str">
            <v>30102621</v>
          </cell>
          <cell r="B5037" t="str">
            <v>Point</v>
          </cell>
          <cell r="C5037" t="str">
            <v>Synthetic Rubber Manuf /Emulsion Crumb Process: Polymerization</v>
          </cell>
          <cell r="D5037" t="str">
            <v>Industrial Processes - Chemical Manuf</v>
          </cell>
          <cell r="G5037" t="str">
            <v>Industrial Processes</v>
          </cell>
          <cell r="H5037" t="str">
            <v>Chemical Manufacturing</v>
          </cell>
          <cell r="I5037" t="str">
            <v>Synthetic Rubber (Manufacturing Only)</v>
          </cell>
          <cell r="J5037" t="str">
            <v>Emulsion Crumb Process: Polymerization</v>
          </cell>
          <cell r="N5037">
            <v>40988</v>
          </cell>
        </row>
        <row r="5038">
          <cell r="A5038" t="str">
            <v>30102622</v>
          </cell>
          <cell r="B5038" t="str">
            <v>Point</v>
          </cell>
          <cell r="C5038" t="str">
            <v>Synthetic Rubber Manuf /Emulsion Crumb Process: Monomer Recovery: Uncontrolled</v>
          </cell>
          <cell r="D5038" t="str">
            <v>Industrial Processes - Chemical Manuf</v>
          </cell>
          <cell r="G5038" t="str">
            <v>Industrial Processes</v>
          </cell>
          <cell r="H5038" t="str">
            <v>Chemical Manufacturing</v>
          </cell>
          <cell r="I5038" t="str">
            <v>Synthetic Rubber (Manufacturing Only)</v>
          </cell>
          <cell r="J5038" t="str">
            <v>Emulsion Crumb Process: Monomer Recovery: Uncontrolled</v>
          </cell>
          <cell r="N5038">
            <v>40988</v>
          </cell>
        </row>
        <row r="5039">
          <cell r="A5039" t="str">
            <v>30102623</v>
          </cell>
          <cell r="B5039" t="str">
            <v>Point</v>
          </cell>
          <cell r="C5039" t="str">
            <v>Synthetic Rubber Manuf /Emulsion Crumb Process: Styrene Recovery</v>
          </cell>
          <cell r="D5039" t="str">
            <v>Industrial Processes - Chemical Manuf</v>
          </cell>
          <cell r="G5039" t="str">
            <v>Industrial Processes</v>
          </cell>
          <cell r="H5039" t="str">
            <v>Chemical Manufacturing</v>
          </cell>
          <cell r="I5039" t="str">
            <v>Synthetic Rubber (Manufacturing Only)</v>
          </cell>
          <cell r="J5039" t="str">
            <v>Emulsion Crumb Process: Styrene Recovery</v>
          </cell>
          <cell r="N5039">
            <v>40988</v>
          </cell>
        </row>
        <row r="5040">
          <cell r="A5040" t="str">
            <v>30102624</v>
          </cell>
          <cell r="B5040" t="str">
            <v>Point</v>
          </cell>
          <cell r="C5040" t="str">
            <v>Synthetic Rubber Manuf /Emulsion Crumb Process: Crumb Screens</v>
          </cell>
          <cell r="D5040" t="str">
            <v>Industrial Processes - Chemical Manuf</v>
          </cell>
          <cell r="G5040" t="str">
            <v>Industrial Processes</v>
          </cell>
          <cell r="H5040" t="str">
            <v>Chemical Manufacturing</v>
          </cell>
          <cell r="I5040" t="str">
            <v>Synthetic Rubber (Manufacturing Only)</v>
          </cell>
          <cell r="J5040" t="str">
            <v>Emulsion Crumb Process: Crumb Screens</v>
          </cell>
          <cell r="N5040">
            <v>40988</v>
          </cell>
        </row>
        <row r="5041">
          <cell r="A5041" t="str">
            <v>30102625</v>
          </cell>
          <cell r="B5041" t="str">
            <v>Point</v>
          </cell>
          <cell r="C5041" t="str">
            <v>Synthetic Rubber Manuf /Chloroprene</v>
          </cell>
          <cell r="D5041" t="str">
            <v>Industrial Processes - Chemical Manuf</v>
          </cell>
          <cell r="G5041" t="str">
            <v>Industrial Processes</v>
          </cell>
          <cell r="H5041" t="str">
            <v>Chemical Manufacturing</v>
          </cell>
          <cell r="I5041" t="str">
            <v>Synthetic Rubber (Manufacturing Only)</v>
          </cell>
          <cell r="J5041" t="str">
            <v>Chloroprene</v>
          </cell>
          <cell r="N5041">
            <v>40988</v>
          </cell>
        </row>
        <row r="5042">
          <cell r="A5042" t="str">
            <v>30102626</v>
          </cell>
          <cell r="B5042" t="str">
            <v>Point</v>
          </cell>
          <cell r="C5042" t="str">
            <v>Synthetic Rubber Manuf /Emulsion Crumb Process: Crumb Bailing and Weighing</v>
          </cell>
          <cell r="D5042" t="str">
            <v>Industrial Processes - Chemical Manuf</v>
          </cell>
          <cell r="G5042" t="str">
            <v>Industrial Processes</v>
          </cell>
          <cell r="H5042" t="str">
            <v>Chemical Manufacturing</v>
          </cell>
          <cell r="I5042" t="str">
            <v>Synthetic Rubber (Manufacturing Only)</v>
          </cell>
          <cell r="J5042" t="str">
            <v>Emulsion Crumb Process: Crumb Bailing and Weighing</v>
          </cell>
          <cell r="N5042">
            <v>40988</v>
          </cell>
        </row>
        <row r="5043">
          <cell r="A5043" t="str">
            <v>30102627</v>
          </cell>
          <cell r="B5043" t="str">
            <v>Point</v>
          </cell>
          <cell r="C5043" t="str">
            <v>Synthetic Rubber Manuf /Emulsion Crumb Process: Crumb Storage</v>
          </cell>
          <cell r="D5043" t="str">
            <v>Industrial Processes - Storage and Transfer</v>
          </cell>
          <cell r="G5043" t="str">
            <v>Industrial Processes</v>
          </cell>
          <cell r="H5043" t="str">
            <v>Chemical Manufacturing</v>
          </cell>
          <cell r="I5043" t="str">
            <v>Synthetic Rubber (Manufacturing Only)</v>
          </cell>
          <cell r="J5043" t="str">
            <v>Emulsion Crumb Process: Crumb Storage</v>
          </cell>
          <cell r="N5043">
            <v>40988</v>
          </cell>
        </row>
        <row r="5044">
          <cell r="A5044" t="str">
            <v>30102628</v>
          </cell>
          <cell r="B5044" t="str">
            <v>Point</v>
          </cell>
          <cell r="C5044" t="str">
            <v>Synthetic Rubber Manuf /Emulsion Crumb Process: Rotary Press</v>
          </cell>
          <cell r="D5044" t="str">
            <v>Industrial Processes - Chemical Manuf</v>
          </cell>
          <cell r="G5044" t="str">
            <v>Industrial Processes</v>
          </cell>
          <cell r="H5044" t="str">
            <v>Chemical Manufacturing</v>
          </cell>
          <cell r="I5044" t="str">
            <v>Synthetic Rubber (Manufacturing Only)</v>
          </cell>
          <cell r="J5044" t="str">
            <v>Emulsion Crumb Process: Rotary Press</v>
          </cell>
          <cell r="N5044">
            <v>40988</v>
          </cell>
        </row>
        <row r="5045">
          <cell r="A5045" t="str">
            <v>30102630</v>
          </cell>
          <cell r="B5045" t="str">
            <v>Point</v>
          </cell>
          <cell r="C5045" t="str">
            <v>Synthetic Rubber Manuf /Silicone Rubber</v>
          </cell>
          <cell r="D5045" t="str">
            <v>Industrial Processes - Chemical Manuf</v>
          </cell>
          <cell r="G5045" t="str">
            <v>Industrial Processes</v>
          </cell>
          <cell r="H5045" t="str">
            <v>Chemical Manufacturing</v>
          </cell>
          <cell r="I5045" t="str">
            <v>Synthetic Rubber (Manufacturing Only)</v>
          </cell>
          <cell r="J5045" t="str">
            <v>Silicone Rubber</v>
          </cell>
          <cell r="N5045">
            <v>40988</v>
          </cell>
        </row>
        <row r="5046">
          <cell r="A5046" t="str">
            <v>30102641</v>
          </cell>
          <cell r="B5046" t="str">
            <v>Point</v>
          </cell>
          <cell r="C5046" t="str">
            <v>Synthetic Rubber Manuf /Emulsion Latex Process: Polymerization</v>
          </cell>
          <cell r="D5046" t="str">
            <v>Industrial Processes - Chemical Manuf</v>
          </cell>
          <cell r="G5046" t="str">
            <v>Industrial Processes</v>
          </cell>
          <cell r="H5046" t="str">
            <v>Chemical Manufacturing</v>
          </cell>
          <cell r="I5046" t="str">
            <v>Synthetic Rubber (Manufacturing Only)</v>
          </cell>
          <cell r="J5046" t="str">
            <v>Emulsion Latex Process: Polymerization</v>
          </cell>
          <cell r="N5046">
            <v>40988</v>
          </cell>
        </row>
        <row r="5047">
          <cell r="A5047" t="str">
            <v>30102642</v>
          </cell>
          <cell r="B5047" t="str">
            <v>Point</v>
          </cell>
          <cell r="C5047" t="str">
            <v>Synthetic Rubber Manuf /Emulsion Latex Process: Styrene Condenser</v>
          </cell>
          <cell r="D5047" t="str">
            <v>Industrial Processes - Chemical Manuf</v>
          </cell>
          <cell r="G5047" t="str">
            <v>Industrial Processes</v>
          </cell>
          <cell r="H5047" t="str">
            <v>Chemical Manufacturing</v>
          </cell>
          <cell r="I5047" t="str">
            <v>Synthetic Rubber (Manufacturing Only)</v>
          </cell>
          <cell r="J5047" t="str">
            <v>Emulsion Latex Process: Styrene Condenser</v>
          </cell>
          <cell r="N5047">
            <v>40988</v>
          </cell>
        </row>
        <row r="5048">
          <cell r="A5048" t="str">
            <v>30102643</v>
          </cell>
          <cell r="B5048" t="str">
            <v>Point</v>
          </cell>
          <cell r="C5048" t="str">
            <v>Synthetic Rubber Manuf /Emulsion Latex Process: Latex Screen Filters</v>
          </cell>
          <cell r="D5048" t="str">
            <v>Industrial Processes - Chemical Manuf</v>
          </cell>
          <cell r="G5048" t="str">
            <v>Industrial Processes</v>
          </cell>
          <cell r="H5048" t="str">
            <v>Chemical Manufacturing</v>
          </cell>
          <cell r="I5048" t="str">
            <v>Synthetic Rubber (Manufacturing Only)</v>
          </cell>
          <cell r="J5048" t="str">
            <v>Emulsion Latex Process: Latex Screen Filters</v>
          </cell>
          <cell r="N5048">
            <v>40988</v>
          </cell>
        </row>
        <row r="5049">
          <cell r="A5049" t="str">
            <v>30102644</v>
          </cell>
          <cell r="B5049" t="str">
            <v>Point</v>
          </cell>
          <cell r="C5049" t="str">
            <v>Synthetic Rubber Manuf /Emulsion Latex Process: Latex Packaging</v>
          </cell>
          <cell r="D5049" t="str">
            <v>Industrial Processes - Chemical Manuf</v>
          </cell>
          <cell r="G5049" t="str">
            <v>Industrial Processes</v>
          </cell>
          <cell r="H5049" t="str">
            <v>Chemical Manufacturing</v>
          </cell>
          <cell r="I5049" t="str">
            <v>Synthetic Rubber (Manufacturing Only)</v>
          </cell>
          <cell r="J5049" t="str">
            <v>Emulsion Latex Process: Latex Packaging</v>
          </cell>
          <cell r="N5049">
            <v>40988</v>
          </cell>
        </row>
        <row r="5050">
          <cell r="A5050" t="str">
            <v>30102645</v>
          </cell>
          <cell r="B5050" t="str">
            <v>Point</v>
          </cell>
          <cell r="C5050" t="str">
            <v>Synthetic Rubber Manuf /Emulsion Latex Process: Latex Loading</v>
          </cell>
          <cell r="D5050" t="str">
            <v>Industrial Processes - Storage and Transfer</v>
          </cell>
          <cell r="G5050" t="str">
            <v>Industrial Processes</v>
          </cell>
          <cell r="H5050" t="str">
            <v>Chemical Manufacturing</v>
          </cell>
          <cell r="I5050" t="str">
            <v>Synthetic Rubber (Manufacturing Only)</v>
          </cell>
          <cell r="J5050" t="str">
            <v>Emulsion Latex Process: Latex Loading</v>
          </cell>
          <cell r="N5050">
            <v>40988</v>
          </cell>
        </row>
        <row r="5051">
          <cell r="A5051" t="str">
            <v>30102646</v>
          </cell>
          <cell r="B5051" t="str">
            <v>Point</v>
          </cell>
          <cell r="C5051" t="str">
            <v>Synthetic Rubber Manuf /Emulsion Latex Process: Latex Product Storage</v>
          </cell>
          <cell r="D5051" t="str">
            <v>Industrial Processes - Storage and Transfer</v>
          </cell>
          <cell r="G5051" t="str">
            <v>Industrial Processes</v>
          </cell>
          <cell r="H5051" t="str">
            <v>Chemical Manufacturing</v>
          </cell>
          <cell r="I5051" t="str">
            <v>Synthetic Rubber (Manufacturing Only)</v>
          </cell>
          <cell r="J5051" t="str">
            <v>Emulsion Latex Process: Latex Product Storage</v>
          </cell>
          <cell r="N5051">
            <v>40988</v>
          </cell>
        </row>
        <row r="5052">
          <cell r="A5052" t="str">
            <v>30102650</v>
          </cell>
          <cell r="B5052" t="str">
            <v>Point</v>
          </cell>
          <cell r="C5052" t="str">
            <v>Synthetic Rubber Manuf /Fugitive Emissions: Monomer Unloading</v>
          </cell>
          <cell r="D5052" t="str">
            <v>Industrial Processes - Storage and Transfer</v>
          </cell>
          <cell r="G5052" t="str">
            <v>Industrial Processes</v>
          </cell>
          <cell r="H5052" t="str">
            <v>Chemical Manufacturing</v>
          </cell>
          <cell r="I5052" t="str">
            <v>Synthetic Rubber (Manufacturing Only)</v>
          </cell>
          <cell r="J5052" t="str">
            <v>Fugitive Emissions: Monomer Unloading</v>
          </cell>
          <cell r="N5052">
            <v>40988</v>
          </cell>
        </row>
        <row r="5053">
          <cell r="A5053" t="str">
            <v>30102651</v>
          </cell>
          <cell r="B5053" t="str">
            <v>Point</v>
          </cell>
          <cell r="C5053" t="str">
            <v>Synthetic Rubber Manuf /Fugitive Emissions: Soap Solution Storage</v>
          </cell>
          <cell r="D5053" t="str">
            <v>Industrial Processes - Storage and Transfer</v>
          </cell>
          <cell r="G5053" t="str">
            <v>Industrial Processes</v>
          </cell>
          <cell r="H5053" t="str">
            <v>Chemical Manufacturing</v>
          </cell>
          <cell r="I5053" t="str">
            <v>Synthetic Rubber (Manufacturing Only)</v>
          </cell>
          <cell r="J5053" t="str">
            <v>Fugitive Emissions: Soap Solution Storage</v>
          </cell>
          <cell r="N5053">
            <v>40988</v>
          </cell>
        </row>
        <row r="5054">
          <cell r="A5054" t="str">
            <v>30102652</v>
          </cell>
          <cell r="B5054" t="str">
            <v>Point</v>
          </cell>
          <cell r="C5054" t="str">
            <v>Synthetic Rubber Manuf /Fugitive Emissions: Activated Catalyst Storage</v>
          </cell>
          <cell r="D5054" t="str">
            <v>Industrial Processes - Storage and Transfer</v>
          </cell>
          <cell r="G5054" t="str">
            <v>Industrial Processes</v>
          </cell>
          <cell r="H5054" t="str">
            <v>Chemical Manufacturing</v>
          </cell>
          <cell r="I5054" t="str">
            <v>Synthetic Rubber (Manufacturing Only)</v>
          </cell>
          <cell r="J5054" t="str">
            <v>Fugitive Emissions: Activated Catalyst Storage</v>
          </cell>
          <cell r="N5054">
            <v>40988</v>
          </cell>
        </row>
        <row r="5055">
          <cell r="A5055" t="str">
            <v>30102653</v>
          </cell>
          <cell r="B5055" t="str">
            <v>Point</v>
          </cell>
          <cell r="C5055" t="str">
            <v>Synthetic Rubber Manuf /Fugitive Emissions: Modifier Storage</v>
          </cell>
          <cell r="D5055" t="str">
            <v>Industrial Processes - Storage and Transfer</v>
          </cell>
          <cell r="G5055" t="str">
            <v>Industrial Processes</v>
          </cell>
          <cell r="H5055" t="str">
            <v>Chemical Manufacturing</v>
          </cell>
          <cell r="I5055" t="str">
            <v>Synthetic Rubber (Manufacturing Only)</v>
          </cell>
          <cell r="J5055" t="str">
            <v>Fugitive Emissions: Modifier Storage</v>
          </cell>
          <cell r="N5055">
            <v>40988</v>
          </cell>
        </row>
        <row r="5056">
          <cell r="A5056" t="str">
            <v>30102654</v>
          </cell>
          <cell r="B5056" t="str">
            <v>Point</v>
          </cell>
          <cell r="C5056" t="str">
            <v>Synthetic Rubber Manuf /Fugitive Emissions: Stabilizer Storage</v>
          </cell>
          <cell r="D5056" t="str">
            <v>Industrial Processes - Storage and Transfer</v>
          </cell>
          <cell r="G5056" t="str">
            <v>Industrial Processes</v>
          </cell>
          <cell r="H5056" t="str">
            <v>Chemical Manufacturing</v>
          </cell>
          <cell r="I5056" t="str">
            <v>Synthetic Rubber (Manufacturing Only)</v>
          </cell>
          <cell r="J5056" t="str">
            <v>Fugitive Emissions: Stabilizer Storage</v>
          </cell>
          <cell r="N5056">
            <v>40988</v>
          </cell>
        </row>
        <row r="5057">
          <cell r="A5057" t="str">
            <v>30102655</v>
          </cell>
          <cell r="B5057" t="str">
            <v>Point</v>
          </cell>
          <cell r="C5057" t="str">
            <v>Synthetic Rubber Manuf /Fugitive Emissions: Antioxidant Storage</v>
          </cell>
          <cell r="D5057" t="str">
            <v>Industrial Processes - Storage and Transfer</v>
          </cell>
          <cell r="G5057" t="str">
            <v>Industrial Processes</v>
          </cell>
          <cell r="H5057" t="str">
            <v>Chemical Manufacturing</v>
          </cell>
          <cell r="I5057" t="str">
            <v>Synthetic Rubber (Manufacturing Only)</v>
          </cell>
          <cell r="J5057" t="str">
            <v>Fugitive Emissions: Antioxidant Storage</v>
          </cell>
          <cell r="N5057">
            <v>40988</v>
          </cell>
        </row>
        <row r="5058">
          <cell r="A5058" t="str">
            <v>30102656</v>
          </cell>
          <cell r="B5058" t="str">
            <v>Point</v>
          </cell>
          <cell r="C5058" t="str">
            <v>Synthetic Rubber Manuf /Fugitive Emissions: Carbon Black Storage</v>
          </cell>
          <cell r="D5058" t="str">
            <v>Industrial Processes - Storage and Transfer</v>
          </cell>
          <cell r="G5058" t="str">
            <v>Industrial Processes</v>
          </cell>
          <cell r="H5058" t="str">
            <v>Chemical Manufacturing</v>
          </cell>
          <cell r="I5058" t="str">
            <v>Synthetic Rubber (Manufacturing Only)</v>
          </cell>
          <cell r="J5058" t="str">
            <v>Fugitive Emissions: Carbon Black Storage</v>
          </cell>
          <cell r="N5058">
            <v>40988</v>
          </cell>
        </row>
        <row r="5059">
          <cell r="A5059" t="str">
            <v>30102660</v>
          </cell>
          <cell r="B5059" t="str">
            <v>Point</v>
          </cell>
          <cell r="C5059" t="str">
            <v>Synthetic Rubber Manuf /Wastewater</v>
          </cell>
          <cell r="D5059" t="str">
            <v>Industrial Processes - Chemical Manuf</v>
          </cell>
          <cell r="G5059" t="str">
            <v>Industrial Processes</v>
          </cell>
          <cell r="H5059" t="str">
            <v>Chemical Manufacturing</v>
          </cell>
          <cell r="I5059" t="str">
            <v>Synthetic Rubber (Manufacturing Only)</v>
          </cell>
          <cell r="J5059" t="str">
            <v>Wastewater</v>
          </cell>
          <cell r="M5059">
            <v>39597</v>
          </cell>
          <cell r="N5059">
            <v>40988</v>
          </cell>
        </row>
        <row r="5060">
          <cell r="A5060" t="str">
            <v>30102665</v>
          </cell>
          <cell r="B5060" t="str">
            <v>Point</v>
          </cell>
          <cell r="C5060" t="str">
            <v>Synthetic Rubber Manuf /Storage Vessels</v>
          </cell>
          <cell r="D5060" t="str">
            <v>Industrial Processes - Storage and Transfer</v>
          </cell>
          <cell r="G5060" t="str">
            <v>Industrial Processes</v>
          </cell>
          <cell r="H5060" t="str">
            <v>Chemical Manufacturing</v>
          </cell>
          <cell r="I5060" t="str">
            <v>Synthetic Rubber (Manufacturing Only)</v>
          </cell>
          <cell r="J5060" t="str">
            <v>Storage Vessels</v>
          </cell>
          <cell r="M5060">
            <v>39597</v>
          </cell>
          <cell r="N5060">
            <v>40988</v>
          </cell>
        </row>
        <row r="5061">
          <cell r="A5061" t="str">
            <v>30102670</v>
          </cell>
          <cell r="B5061" t="str">
            <v>Point</v>
          </cell>
          <cell r="C5061" t="str">
            <v>Synthetic Rubber Manuf /Continuous Reactors and Other Units up to and including the Stripper</v>
          </cell>
          <cell r="D5061" t="str">
            <v>Industrial Processes - Chemical Manuf</v>
          </cell>
          <cell r="G5061" t="str">
            <v>Industrial Processes</v>
          </cell>
          <cell r="H5061" t="str">
            <v>Chemical Manufacturing</v>
          </cell>
          <cell r="I5061" t="str">
            <v>Synthetic Rubber (Manufacturing Only)</v>
          </cell>
          <cell r="J5061" t="str">
            <v>Continuous Reactors and Other Units up to and including the Stripper</v>
          </cell>
          <cell r="M5061">
            <v>39597</v>
          </cell>
          <cell r="N5061">
            <v>40988</v>
          </cell>
        </row>
        <row r="5062">
          <cell r="A5062" t="str">
            <v>30102675</v>
          </cell>
          <cell r="B5062" t="str">
            <v>Point</v>
          </cell>
          <cell r="C5062" t="str">
            <v>Synthetic Rubber Manuf /Batch Reactors&amp;Other Units up to&amp;includ the Stripper (batch front end)</v>
          </cell>
          <cell r="D5062" t="str">
            <v>Industrial Processes - Chemical Manuf</v>
          </cell>
          <cell r="G5062" t="str">
            <v>Industrial Processes</v>
          </cell>
          <cell r="H5062" t="str">
            <v>Chemical Manufacturing</v>
          </cell>
          <cell r="I5062" t="str">
            <v>Synthetic Rubber (Manufacturing Only)</v>
          </cell>
          <cell r="J5062" t="str">
            <v>Batch Reactors&amp;Other Units up to&amp;includ the Stripper (batch front end)</v>
          </cell>
          <cell r="M5062">
            <v>39638</v>
          </cell>
          <cell r="N5062">
            <v>40988</v>
          </cell>
        </row>
        <row r="5063">
          <cell r="A5063" t="str">
            <v>30102680</v>
          </cell>
          <cell r="B5063" t="str">
            <v>Point</v>
          </cell>
          <cell r="C5063" t="str">
            <v>Synthetic Rubber Manuf /Equipment Leaks</v>
          </cell>
          <cell r="D5063" t="str">
            <v>Industrial Processes - Chemical Manuf</v>
          </cell>
          <cell r="G5063" t="str">
            <v>Industrial Processes</v>
          </cell>
          <cell r="H5063" t="str">
            <v>Chemical Manufacturing</v>
          </cell>
          <cell r="I5063" t="str">
            <v>Synthetic Rubber (Manufacturing Only)</v>
          </cell>
          <cell r="J5063" t="str">
            <v>Equipment Leaks</v>
          </cell>
          <cell r="M5063">
            <v>39597</v>
          </cell>
          <cell r="N5063">
            <v>40988</v>
          </cell>
        </row>
        <row r="5064">
          <cell r="A5064" t="str">
            <v>30102690</v>
          </cell>
          <cell r="B5064" t="str">
            <v>Point</v>
          </cell>
          <cell r="C5064" t="str">
            <v>Synthetic Rubber Manuf /Cooling Towers</v>
          </cell>
          <cell r="D5064" t="str">
            <v>Industrial Processes - Chemical Manuf</v>
          </cell>
          <cell r="G5064" t="str">
            <v>Industrial Processes</v>
          </cell>
          <cell r="H5064" t="str">
            <v>Chemical Manufacturing</v>
          </cell>
          <cell r="I5064" t="str">
            <v>Synthetic Rubber (Manufacturing Only)</v>
          </cell>
          <cell r="J5064" t="str">
            <v>Cooling Towers</v>
          </cell>
          <cell r="M5064">
            <v>39597</v>
          </cell>
          <cell r="N5064">
            <v>40988</v>
          </cell>
        </row>
        <row r="5065">
          <cell r="A5065" t="str">
            <v>30102699</v>
          </cell>
          <cell r="B5065" t="str">
            <v>Point</v>
          </cell>
          <cell r="C5065" t="str">
            <v>Synthetic Rubber Manuf /Other Not Classified</v>
          </cell>
          <cell r="D5065" t="str">
            <v>Industrial Processes - Chemical Manuf</v>
          </cell>
          <cell r="G5065" t="str">
            <v>Industrial Processes</v>
          </cell>
          <cell r="H5065" t="str">
            <v>Chemical Manufacturing</v>
          </cell>
          <cell r="I5065" t="str">
            <v>Synthetic Rubber (Manufacturing Only)</v>
          </cell>
          <cell r="J5065" t="str">
            <v>Other Not Classified</v>
          </cell>
          <cell r="N5065">
            <v>40988</v>
          </cell>
        </row>
        <row r="5066">
          <cell r="A5066" t="str">
            <v>30102701</v>
          </cell>
          <cell r="B5066" t="str">
            <v>Point</v>
          </cell>
          <cell r="C5066" t="str">
            <v>Chem Manuf /Ammonium Nitrate Production /Prilling Tower: Neutralizer **</v>
          </cell>
          <cell r="D5066" t="str">
            <v>Industrial Processes - Chemical Manuf</v>
          </cell>
          <cell r="G5066" t="str">
            <v>Industrial Processes</v>
          </cell>
          <cell r="H5066" t="str">
            <v>Chemical Manufacturing</v>
          </cell>
          <cell r="I5066" t="str">
            <v>Ammonium Nitrate Production</v>
          </cell>
          <cell r="J5066" t="str">
            <v>Prilling Tower: Neutralizer **</v>
          </cell>
          <cell r="N5066">
            <v>40988</v>
          </cell>
        </row>
        <row r="5067">
          <cell r="A5067" t="str">
            <v>30102704</v>
          </cell>
          <cell r="B5067" t="str">
            <v>Point</v>
          </cell>
          <cell r="C5067" t="str">
            <v>Chem Manuf /Ammonium Nitrate Production /Neutralizer</v>
          </cell>
          <cell r="D5067" t="str">
            <v>Industrial Processes - Chemical Manuf</v>
          </cell>
          <cell r="G5067" t="str">
            <v>Industrial Processes</v>
          </cell>
          <cell r="H5067" t="str">
            <v>Chemical Manufacturing</v>
          </cell>
          <cell r="I5067" t="str">
            <v>Ammonium Nitrate Production</v>
          </cell>
          <cell r="J5067" t="str">
            <v>Neutralizer</v>
          </cell>
          <cell r="N5067">
            <v>40988</v>
          </cell>
        </row>
        <row r="5068">
          <cell r="A5068" t="str">
            <v>30102705</v>
          </cell>
          <cell r="B5068" t="str">
            <v>Point</v>
          </cell>
          <cell r="C5068" t="str">
            <v>Chem Manuf /Ammonium Nitrate Production /Granulator **</v>
          </cell>
          <cell r="D5068" t="str">
            <v>Industrial Processes - Chemical Manuf</v>
          </cell>
          <cell r="G5068" t="str">
            <v>Industrial Processes</v>
          </cell>
          <cell r="H5068" t="str">
            <v>Chemical Manufacturing</v>
          </cell>
          <cell r="I5068" t="str">
            <v>Ammonium Nitrate Production</v>
          </cell>
          <cell r="J5068" t="str">
            <v>Granulator **</v>
          </cell>
          <cell r="N5068">
            <v>40988</v>
          </cell>
        </row>
        <row r="5069">
          <cell r="A5069" t="str">
            <v>30102706</v>
          </cell>
          <cell r="B5069" t="str">
            <v>Point</v>
          </cell>
          <cell r="C5069" t="str">
            <v>Chem Manuf /Ammonium Nitrate Production /Dryers and Coolers **</v>
          </cell>
          <cell r="D5069" t="str">
            <v>Industrial Processes - Chemical Manuf</v>
          </cell>
          <cell r="G5069" t="str">
            <v>Industrial Processes</v>
          </cell>
          <cell r="H5069" t="str">
            <v>Chemical Manufacturing</v>
          </cell>
          <cell r="I5069" t="str">
            <v>Ammonium Nitrate Production</v>
          </cell>
          <cell r="J5069" t="str">
            <v>Dryers and Coolers **</v>
          </cell>
          <cell r="N5069">
            <v>40988</v>
          </cell>
        </row>
        <row r="5070">
          <cell r="A5070" t="str">
            <v>30102707</v>
          </cell>
          <cell r="B5070" t="str">
            <v>Point</v>
          </cell>
          <cell r="C5070" t="str">
            <v>Chem Manuf /Ammonium Nitrate Production /Rotary Drum Granulator</v>
          </cell>
          <cell r="D5070" t="str">
            <v>Industrial Processes - Chemical Manuf</v>
          </cell>
          <cell r="G5070" t="str">
            <v>Industrial Processes</v>
          </cell>
          <cell r="H5070" t="str">
            <v>Chemical Manufacturing</v>
          </cell>
          <cell r="I5070" t="str">
            <v>Ammonium Nitrate Production</v>
          </cell>
          <cell r="J5070" t="str">
            <v>Rotary Drum Granulator</v>
          </cell>
          <cell r="N5070">
            <v>40988</v>
          </cell>
        </row>
        <row r="5071">
          <cell r="A5071" t="str">
            <v>30102708</v>
          </cell>
          <cell r="B5071" t="str">
            <v>Point</v>
          </cell>
          <cell r="C5071" t="str">
            <v>Chem Manuf /Ammonium Nitrate Production /Pan Granulator</v>
          </cell>
          <cell r="D5071" t="str">
            <v>Industrial Processes - Chemical Manuf</v>
          </cell>
          <cell r="G5071" t="str">
            <v>Industrial Processes</v>
          </cell>
          <cell r="H5071" t="str">
            <v>Chemical Manufacturing</v>
          </cell>
          <cell r="I5071" t="str">
            <v>Ammonium Nitrate Production</v>
          </cell>
          <cell r="J5071" t="str">
            <v>Pan Granulator</v>
          </cell>
          <cell r="N5071">
            <v>40988</v>
          </cell>
        </row>
        <row r="5072">
          <cell r="A5072" t="str">
            <v>30102709</v>
          </cell>
          <cell r="B5072" t="str">
            <v>Point</v>
          </cell>
          <cell r="C5072" t="str">
            <v>Chem Manuf /Ammonium Nitrate Production /Bulk Loading (General)</v>
          </cell>
          <cell r="D5072" t="str">
            <v>Industrial Processes - Storage and Transfer</v>
          </cell>
          <cell r="G5072" t="str">
            <v>Industrial Processes</v>
          </cell>
          <cell r="H5072" t="str">
            <v>Chemical Manufacturing</v>
          </cell>
          <cell r="I5072" t="str">
            <v>Ammonium Nitrate Production</v>
          </cell>
          <cell r="J5072" t="str">
            <v>Bulk Loading (General)</v>
          </cell>
          <cell r="N5072">
            <v>40988</v>
          </cell>
        </row>
        <row r="5073">
          <cell r="A5073" t="str">
            <v>30102710</v>
          </cell>
          <cell r="B5073" t="str">
            <v>Point</v>
          </cell>
          <cell r="C5073" t="str">
            <v>Chem Manuf /Ammonium Nitrate Production /Bagging of Product</v>
          </cell>
          <cell r="D5073" t="str">
            <v>Industrial Processes - Chemical Manuf</v>
          </cell>
          <cell r="G5073" t="str">
            <v>Industrial Processes</v>
          </cell>
          <cell r="H5073" t="str">
            <v>Chemical Manufacturing</v>
          </cell>
          <cell r="I5073" t="str">
            <v>Ammonium Nitrate Production</v>
          </cell>
          <cell r="J5073" t="str">
            <v>Bagging of Product</v>
          </cell>
          <cell r="N5073">
            <v>40988</v>
          </cell>
        </row>
        <row r="5074">
          <cell r="A5074" t="str">
            <v>30102711</v>
          </cell>
          <cell r="B5074" t="str">
            <v>Point</v>
          </cell>
          <cell r="C5074" t="str">
            <v>Chem Manuf /Ammonium Nitrate Production /Neutralizer: High Density</v>
          </cell>
          <cell r="D5074" t="str">
            <v>Industrial Processes - Chemical Manuf</v>
          </cell>
          <cell r="G5074" t="str">
            <v>Industrial Processes</v>
          </cell>
          <cell r="H5074" t="str">
            <v>Chemical Manufacturing</v>
          </cell>
          <cell r="I5074" t="str">
            <v>Ammonium Nitrate Production</v>
          </cell>
          <cell r="J5074" t="str">
            <v>Neutralizer: High Density</v>
          </cell>
          <cell r="N5074">
            <v>40988</v>
          </cell>
        </row>
        <row r="5075">
          <cell r="A5075" t="str">
            <v>30102712</v>
          </cell>
          <cell r="B5075" t="str">
            <v>Point</v>
          </cell>
          <cell r="C5075" t="str">
            <v>Chem Manuf /Ammonium Nitrate Production /Prilling Tower: High Density</v>
          </cell>
          <cell r="D5075" t="str">
            <v>Industrial Processes - Chemical Manuf</v>
          </cell>
          <cell r="G5075" t="str">
            <v>Industrial Processes</v>
          </cell>
          <cell r="H5075" t="str">
            <v>Chemical Manufacturing</v>
          </cell>
          <cell r="I5075" t="str">
            <v>Ammonium Nitrate Production</v>
          </cell>
          <cell r="J5075" t="str">
            <v>Prilling Tower: High Density</v>
          </cell>
          <cell r="N5075">
            <v>40988</v>
          </cell>
        </row>
        <row r="5076">
          <cell r="A5076" t="str">
            <v>30102713</v>
          </cell>
          <cell r="B5076" t="str">
            <v>Point</v>
          </cell>
          <cell r="C5076" t="str">
            <v>Chem Manuf /Ammonium Nitrate Production /High Density Dryers and Coolers (scb**</v>
          </cell>
          <cell r="D5076" t="str">
            <v>Industrial Processes - Chemical Manuf</v>
          </cell>
          <cell r="G5076" t="str">
            <v>Industrial Processes</v>
          </cell>
          <cell r="H5076" t="str">
            <v>Chemical Manufacturing</v>
          </cell>
          <cell r="I5076" t="str">
            <v>Ammonium Nitrate Production</v>
          </cell>
          <cell r="J5076" t="str">
            <v>High Density Dryers and Coolers (scb**</v>
          </cell>
          <cell r="N5076">
            <v>40988</v>
          </cell>
        </row>
        <row r="5077">
          <cell r="A5077" t="str">
            <v>30102714</v>
          </cell>
          <cell r="B5077" t="str">
            <v>Point</v>
          </cell>
          <cell r="C5077" t="str">
            <v>Chem Manuf /Ammonium Nitrate Production /Prilling Cooler: High Density</v>
          </cell>
          <cell r="D5077" t="str">
            <v>Industrial Processes - Chemical Manuf</v>
          </cell>
          <cell r="G5077" t="str">
            <v>Industrial Processes</v>
          </cell>
          <cell r="H5077" t="str">
            <v>Chemical Manufacturing</v>
          </cell>
          <cell r="I5077" t="str">
            <v>Ammonium Nitrate Production</v>
          </cell>
          <cell r="J5077" t="str">
            <v>Prilling Cooler: High Density</v>
          </cell>
          <cell r="N5077">
            <v>40988</v>
          </cell>
        </row>
        <row r="5078">
          <cell r="A5078" t="str">
            <v>30102717</v>
          </cell>
          <cell r="B5078" t="str">
            <v>Point</v>
          </cell>
          <cell r="C5078" t="str">
            <v>Chem Manuf /Ammonium Nitrate Production /Evaporator/Concentrator: High Density</v>
          </cell>
          <cell r="D5078" t="str">
            <v>Industrial Processes - Chemical Manuf</v>
          </cell>
          <cell r="G5078" t="str">
            <v>Industrial Processes</v>
          </cell>
          <cell r="H5078" t="str">
            <v>Chemical Manufacturing</v>
          </cell>
          <cell r="I5078" t="str">
            <v>Ammonium Nitrate Production</v>
          </cell>
          <cell r="J5078" t="str">
            <v>Evaporator/Concentrator: High Density</v>
          </cell>
          <cell r="N5078">
            <v>40988</v>
          </cell>
        </row>
        <row r="5079">
          <cell r="A5079" t="str">
            <v>30102718</v>
          </cell>
          <cell r="B5079" t="str">
            <v>Point</v>
          </cell>
          <cell r="C5079" t="str">
            <v>Chem Manuf /Ammonium Nitrate Production /Coating: High Density</v>
          </cell>
          <cell r="D5079" t="str">
            <v>Industrial Processes - Chemical Manuf</v>
          </cell>
          <cell r="G5079" t="str">
            <v>Industrial Processes</v>
          </cell>
          <cell r="H5079" t="str">
            <v>Chemical Manufacturing</v>
          </cell>
          <cell r="I5079" t="str">
            <v>Ammonium Nitrate Production</v>
          </cell>
          <cell r="J5079" t="str">
            <v>Coating: High Density</v>
          </cell>
          <cell r="N5079">
            <v>40988</v>
          </cell>
        </row>
        <row r="5080">
          <cell r="A5080" t="str">
            <v>30102720</v>
          </cell>
          <cell r="B5080" t="str">
            <v>Point</v>
          </cell>
          <cell r="C5080" t="str">
            <v>Chem Manuf /Ammonium Nitrate Production /Solids Screening</v>
          </cell>
          <cell r="D5080" t="str">
            <v>Industrial Processes - Chemical Manuf</v>
          </cell>
          <cell r="G5080" t="str">
            <v>Industrial Processes</v>
          </cell>
          <cell r="H5080" t="str">
            <v>Chemical Manufacturing</v>
          </cell>
          <cell r="I5080" t="str">
            <v>Ammonium Nitrate Production</v>
          </cell>
          <cell r="J5080" t="str">
            <v>Solids Screening</v>
          </cell>
          <cell r="N5080">
            <v>40988</v>
          </cell>
        </row>
        <row r="5081">
          <cell r="A5081" t="str">
            <v>30102721</v>
          </cell>
          <cell r="B5081" t="str">
            <v>Point</v>
          </cell>
          <cell r="C5081" t="str">
            <v>Chem Manuf /Ammonium Nitrate Production /Neutralizer: Low Density</v>
          </cell>
          <cell r="D5081" t="str">
            <v>Industrial Processes - Chemical Manuf</v>
          </cell>
          <cell r="G5081" t="str">
            <v>Industrial Processes</v>
          </cell>
          <cell r="H5081" t="str">
            <v>Chemical Manufacturing</v>
          </cell>
          <cell r="I5081" t="str">
            <v>Ammonium Nitrate Production</v>
          </cell>
          <cell r="J5081" t="str">
            <v>Neutralizer: Low Density</v>
          </cell>
          <cell r="N5081">
            <v>40988</v>
          </cell>
        </row>
        <row r="5082">
          <cell r="A5082" t="str">
            <v>30102722</v>
          </cell>
          <cell r="B5082" t="str">
            <v>Point</v>
          </cell>
          <cell r="C5082" t="str">
            <v>Chem Manuf /Ammonium Nitrate Production /Prilling Tower: Low Density</v>
          </cell>
          <cell r="D5082" t="str">
            <v>Industrial Processes - Chemical Manuf</v>
          </cell>
          <cell r="G5082" t="str">
            <v>Industrial Processes</v>
          </cell>
          <cell r="H5082" t="str">
            <v>Chemical Manufacturing</v>
          </cell>
          <cell r="I5082" t="str">
            <v>Ammonium Nitrate Production</v>
          </cell>
          <cell r="J5082" t="str">
            <v>Prilling Tower: Low Density</v>
          </cell>
          <cell r="N5082">
            <v>40988</v>
          </cell>
        </row>
        <row r="5083">
          <cell r="A5083" t="str">
            <v>30102723</v>
          </cell>
          <cell r="B5083" t="str">
            <v>Point</v>
          </cell>
          <cell r="C5083" t="str">
            <v>Chem Manuf /Ammonium Nitrate Production /Low Density Dryers and Coolers (scb**</v>
          </cell>
          <cell r="D5083" t="str">
            <v>Industrial Processes - Chemical Manuf</v>
          </cell>
          <cell r="G5083" t="str">
            <v>Industrial Processes</v>
          </cell>
          <cell r="H5083" t="str">
            <v>Chemical Manufacturing</v>
          </cell>
          <cell r="I5083" t="str">
            <v>Ammonium Nitrate Production</v>
          </cell>
          <cell r="J5083" t="str">
            <v>Low Density Dryers and Coolers (scb**</v>
          </cell>
          <cell r="N5083">
            <v>40988</v>
          </cell>
        </row>
        <row r="5084">
          <cell r="A5084" t="str">
            <v>30102724</v>
          </cell>
          <cell r="B5084" t="str">
            <v>Point</v>
          </cell>
          <cell r="C5084" t="str">
            <v>Chem Manuf /Ammonium Nitrate Production /Prilling Cooler: Low Density</v>
          </cell>
          <cell r="D5084" t="str">
            <v>Industrial Processes - Chemical Manuf</v>
          </cell>
          <cell r="G5084" t="str">
            <v>Industrial Processes</v>
          </cell>
          <cell r="H5084" t="str">
            <v>Chemical Manufacturing</v>
          </cell>
          <cell r="I5084" t="str">
            <v>Ammonium Nitrate Production</v>
          </cell>
          <cell r="J5084" t="str">
            <v>Prilling Cooler: Low Density</v>
          </cell>
          <cell r="N5084">
            <v>40988</v>
          </cell>
        </row>
        <row r="5085">
          <cell r="A5085" t="str">
            <v>30102725</v>
          </cell>
          <cell r="B5085" t="str">
            <v>Point</v>
          </cell>
          <cell r="C5085" t="str">
            <v>Chem Manuf /Ammonium Nitrate Production /Prilling Dryer: Low Density</v>
          </cell>
          <cell r="D5085" t="str">
            <v>Industrial Processes - Chemical Manuf</v>
          </cell>
          <cell r="G5085" t="str">
            <v>Industrial Processes</v>
          </cell>
          <cell r="H5085" t="str">
            <v>Chemical Manufacturing</v>
          </cell>
          <cell r="I5085" t="str">
            <v>Ammonium Nitrate Production</v>
          </cell>
          <cell r="J5085" t="str">
            <v>Prilling Dryer: Low Density</v>
          </cell>
          <cell r="N5085">
            <v>40988</v>
          </cell>
        </row>
        <row r="5086">
          <cell r="A5086" t="str">
            <v>30102727</v>
          </cell>
          <cell r="B5086" t="str">
            <v>Point</v>
          </cell>
          <cell r="C5086" t="str">
            <v>Chem Manuf /Ammonium Nitrate Production /Evaporator/Concentrator: Low Density</v>
          </cell>
          <cell r="D5086" t="str">
            <v>Industrial Processes - Chemical Manuf</v>
          </cell>
          <cell r="G5086" t="str">
            <v>Industrial Processes</v>
          </cell>
          <cell r="H5086" t="str">
            <v>Chemical Manufacturing</v>
          </cell>
          <cell r="I5086" t="str">
            <v>Ammonium Nitrate Production</v>
          </cell>
          <cell r="J5086" t="str">
            <v>Evaporator/Concentrator: Low Density</v>
          </cell>
          <cell r="N5086">
            <v>40988</v>
          </cell>
        </row>
        <row r="5087">
          <cell r="A5087" t="str">
            <v>30102728</v>
          </cell>
          <cell r="B5087" t="str">
            <v>Point</v>
          </cell>
          <cell r="C5087" t="str">
            <v>Chem Manuf /Ammonium Nitrate Production /Coating: Low Density</v>
          </cell>
          <cell r="D5087" t="str">
            <v>Industrial Processes - Chemical Manuf</v>
          </cell>
          <cell r="G5087" t="str">
            <v>Industrial Processes</v>
          </cell>
          <cell r="H5087" t="str">
            <v>Chemical Manufacturing</v>
          </cell>
          <cell r="I5087" t="str">
            <v>Ammonium Nitrate Production</v>
          </cell>
          <cell r="J5087" t="str">
            <v>Coating: Low Density</v>
          </cell>
          <cell r="N5087">
            <v>40988</v>
          </cell>
        </row>
        <row r="5088">
          <cell r="A5088" t="str">
            <v>30102729</v>
          </cell>
          <cell r="B5088" t="str">
            <v>Point</v>
          </cell>
          <cell r="C5088" t="str">
            <v>Chem Manuf /Ammonium Nitrate Production /Rotary Drum Granulator Coolers</v>
          </cell>
          <cell r="D5088" t="str">
            <v>Industrial Processes - Chemical Manuf</v>
          </cell>
          <cell r="G5088" t="str">
            <v>Industrial Processes</v>
          </cell>
          <cell r="H5088" t="str">
            <v>Chemical Manufacturing</v>
          </cell>
          <cell r="I5088" t="str">
            <v>Ammonium Nitrate Production</v>
          </cell>
          <cell r="J5088" t="str">
            <v>Rotary Drum Granulator Coolers</v>
          </cell>
          <cell r="N5088">
            <v>40988</v>
          </cell>
        </row>
        <row r="5089">
          <cell r="A5089" t="str">
            <v>30102730</v>
          </cell>
          <cell r="B5089" t="str">
            <v>Point</v>
          </cell>
          <cell r="C5089" t="str">
            <v>Chem Manuf /Ammonium Nitrate Production /Pan Granulator Coolers</v>
          </cell>
          <cell r="D5089" t="str">
            <v>Industrial Processes - Chemical Manuf</v>
          </cell>
          <cell r="G5089" t="str">
            <v>Industrial Processes</v>
          </cell>
          <cell r="H5089" t="str">
            <v>Chemical Manufacturing</v>
          </cell>
          <cell r="I5089" t="str">
            <v>Ammonium Nitrate Production</v>
          </cell>
          <cell r="J5089" t="str">
            <v>Pan Granulator Coolers</v>
          </cell>
          <cell r="N5089">
            <v>40988</v>
          </cell>
        </row>
        <row r="5090">
          <cell r="A5090" t="str">
            <v>30102801</v>
          </cell>
          <cell r="B5090" t="str">
            <v>Point</v>
          </cell>
          <cell r="C5090" t="str">
            <v>Chem Manuf /Normal Superphosphates /Grinding/Drying</v>
          </cell>
          <cell r="D5090" t="str">
            <v>Industrial Processes - Chemical Manuf</v>
          </cell>
          <cell r="G5090" t="str">
            <v>Industrial Processes</v>
          </cell>
          <cell r="H5090" t="str">
            <v>Chemical Manufacturing</v>
          </cell>
          <cell r="I5090" t="str">
            <v>Normal Superphosphates</v>
          </cell>
          <cell r="J5090" t="str">
            <v>Grinding/Drying</v>
          </cell>
          <cell r="N5090">
            <v>40988</v>
          </cell>
        </row>
        <row r="5091">
          <cell r="A5091" t="str">
            <v>30102803</v>
          </cell>
          <cell r="B5091" t="str">
            <v>Point</v>
          </cell>
          <cell r="C5091" t="str">
            <v>Chem Manuf /Normal Superphosphates /Rock Unloading</v>
          </cell>
          <cell r="D5091" t="str">
            <v>Industrial Processes - Storage and Transfer</v>
          </cell>
          <cell r="G5091" t="str">
            <v>Industrial Processes</v>
          </cell>
          <cell r="H5091" t="str">
            <v>Chemical Manufacturing</v>
          </cell>
          <cell r="I5091" t="str">
            <v>Normal Superphosphates</v>
          </cell>
          <cell r="J5091" t="str">
            <v>Rock Unloading</v>
          </cell>
          <cell r="N5091">
            <v>40988</v>
          </cell>
        </row>
        <row r="5092">
          <cell r="A5092" t="str">
            <v>30102804</v>
          </cell>
          <cell r="B5092" t="str">
            <v>Point</v>
          </cell>
          <cell r="C5092" t="str">
            <v>Chem Manuf /Normal Superphosphates /Rock Feeder System</v>
          </cell>
          <cell r="D5092" t="str">
            <v>Industrial Processes - Storage and Transfer</v>
          </cell>
          <cell r="G5092" t="str">
            <v>Industrial Processes</v>
          </cell>
          <cell r="H5092" t="str">
            <v>Chemical Manufacturing</v>
          </cell>
          <cell r="I5092" t="str">
            <v>Normal Superphosphates</v>
          </cell>
          <cell r="J5092" t="str">
            <v>Rock Feeder System</v>
          </cell>
          <cell r="N5092">
            <v>40988</v>
          </cell>
        </row>
        <row r="5093">
          <cell r="A5093" t="str">
            <v>30102805</v>
          </cell>
          <cell r="B5093" t="str">
            <v>Point</v>
          </cell>
          <cell r="C5093" t="str">
            <v>Chem Manuf /Normal Superphosphates /Mixer/Den</v>
          </cell>
          <cell r="D5093" t="str">
            <v>Industrial Processes - Storage and Transfer</v>
          </cell>
          <cell r="G5093" t="str">
            <v>Industrial Processes</v>
          </cell>
          <cell r="H5093" t="str">
            <v>Chemical Manufacturing</v>
          </cell>
          <cell r="I5093" t="str">
            <v>Normal Superphosphates</v>
          </cell>
          <cell r="J5093" t="str">
            <v>Mixer/Den</v>
          </cell>
          <cell r="N5093">
            <v>40988</v>
          </cell>
        </row>
        <row r="5094">
          <cell r="A5094" t="str">
            <v>30102806</v>
          </cell>
          <cell r="B5094" t="str">
            <v>Point</v>
          </cell>
          <cell r="C5094" t="str">
            <v>Chem Manuf /Normal Superphosphates /Curing/Building</v>
          </cell>
          <cell r="D5094" t="str">
            <v>Industrial Processes - Chemical Manuf</v>
          </cell>
          <cell r="G5094" t="str">
            <v>Industrial Processes</v>
          </cell>
          <cell r="H5094" t="str">
            <v>Chemical Manufacturing</v>
          </cell>
          <cell r="I5094" t="str">
            <v>Normal Superphosphates</v>
          </cell>
          <cell r="J5094" t="str">
            <v>Curing/Building</v>
          </cell>
          <cell r="N5094">
            <v>40988</v>
          </cell>
        </row>
        <row r="5095">
          <cell r="A5095" t="str">
            <v>30102807</v>
          </cell>
          <cell r="B5095" t="str">
            <v>Point</v>
          </cell>
          <cell r="C5095" t="str">
            <v>Chem Manuf /Normal Superphosphates /Bagging/Handling</v>
          </cell>
          <cell r="D5095" t="str">
            <v>Industrial Processes - Chemical Manuf</v>
          </cell>
          <cell r="G5095" t="str">
            <v>Industrial Processes</v>
          </cell>
          <cell r="H5095" t="str">
            <v>Chemical Manufacturing</v>
          </cell>
          <cell r="I5095" t="str">
            <v>Normal Superphosphates</v>
          </cell>
          <cell r="J5095" t="str">
            <v>Bagging/Handling</v>
          </cell>
          <cell r="N5095">
            <v>40988</v>
          </cell>
        </row>
        <row r="5096">
          <cell r="A5096" t="str">
            <v>30102820</v>
          </cell>
          <cell r="B5096" t="str">
            <v>Point</v>
          </cell>
          <cell r="C5096" t="str">
            <v>Chem Manuf /Normal Superphosphates /Mixing</v>
          </cell>
          <cell r="D5096" t="str">
            <v>Industrial Processes - Chemical Manuf</v>
          </cell>
          <cell r="G5096" t="str">
            <v>Industrial Processes</v>
          </cell>
          <cell r="H5096" t="str">
            <v>Chemical Manufacturing</v>
          </cell>
          <cell r="I5096" t="str">
            <v>Normal Superphosphates</v>
          </cell>
          <cell r="J5096" t="str">
            <v>Mixing</v>
          </cell>
          <cell r="N5096">
            <v>40988</v>
          </cell>
        </row>
        <row r="5097">
          <cell r="A5097" t="str">
            <v>30102821</v>
          </cell>
          <cell r="B5097" t="str">
            <v>Point</v>
          </cell>
          <cell r="C5097" t="str">
            <v>Chem Manuf /Normal Superphosphates /Den</v>
          </cell>
          <cell r="D5097" t="str">
            <v>Industrial Processes - Chemical Manuf</v>
          </cell>
          <cell r="G5097" t="str">
            <v>Industrial Processes</v>
          </cell>
          <cell r="H5097" t="str">
            <v>Chemical Manufacturing</v>
          </cell>
          <cell r="I5097" t="str">
            <v>Normal Superphosphates</v>
          </cell>
          <cell r="J5097" t="str">
            <v>Den</v>
          </cell>
          <cell r="N5097">
            <v>40988</v>
          </cell>
        </row>
        <row r="5098">
          <cell r="A5098" t="str">
            <v>30102822</v>
          </cell>
          <cell r="B5098" t="str">
            <v>Point</v>
          </cell>
          <cell r="C5098" t="str">
            <v>Chem Manuf /Normal Superphosphates /Curing</v>
          </cell>
          <cell r="D5098" t="str">
            <v>Industrial Processes - Chemical Manuf</v>
          </cell>
          <cell r="G5098" t="str">
            <v>Industrial Processes</v>
          </cell>
          <cell r="H5098" t="str">
            <v>Chemical Manufacturing</v>
          </cell>
          <cell r="I5098" t="str">
            <v>Normal Superphosphates</v>
          </cell>
          <cell r="J5098" t="str">
            <v>Curing</v>
          </cell>
          <cell r="N5098">
            <v>40988</v>
          </cell>
        </row>
        <row r="5099">
          <cell r="A5099" t="str">
            <v>30102823</v>
          </cell>
          <cell r="B5099" t="str">
            <v>Point</v>
          </cell>
          <cell r="C5099" t="str">
            <v>Chem Manuf /Normal Superphosphates /Ammoniator/Granulator</v>
          </cell>
          <cell r="D5099" t="str">
            <v>Industrial Processes - Chemical Manuf</v>
          </cell>
          <cell r="G5099" t="str">
            <v>Industrial Processes</v>
          </cell>
          <cell r="H5099" t="str">
            <v>Chemical Manufacturing</v>
          </cell>
          <cell r="I5099" t="str">
            <v>Normal Superphosphates</v>
          </cell>
          <cell r="J5099" t="str">
            <v>Ammoniator/Granulator</v>
          </cell>
          <cell r="N5099">
            <v>40988</v>
          </cell>
        </row>
        <row r="5100">
          <cell r="A5100" t="str">
            <v>30102824</v>
          </cell>
          <cell r="B5100" t="str">
            <v>Point</v>
          </cell>
          <cell r="C5100" t="str">
            <v>Chem Manuf /Normal Superphosphates /Dryer</v>
          </cell>
          <cell r="D5100" t="str">
            <v>Industrial Processes - Chemical Manuf</v>
          </cell>
          <cell r="G5100" t="str">
            <v>Industrial Processes</v>
          </cell>
          <cell r="H5100" t="str">
            <v>Chemical Manufacturing</v>
          </cell>
          <cell r="I5100" t="str">
            <v>Normal Superphosphates</v>
          </cell>
          <cell r="J5100" t="str">
            <v>Dryer</v>
          </cell>
          <cell r="N5100">
            <v>40988</v>
          </cell>
        </row>
        <row r="5101">
          <cell r="A5101" t="str">
            <v>30102825</v>
          </cell>
          <cell r="B5101" t="str">
            <v>Point</v>
          </cell>
          <cell r="C5101" t="str">
            <v>Chem Manuf /Normal Superphosphates /Cooler</v>
          </cell>
          <cell r="D5101" t="str">
            <v>Industrial Processes - Chemical Manuf</v>
          </cell>
          <cell r="G5101" t="str">
            <v>Industrial Processes</v>
          </cell>
          <cell r="H5101" t="str">
            <v>Chemical Manufacturing</v>
          </cell>
          <cell r="I5101" t="str">
            <v>Normal Superphosphates</v>
          </cell>
          <cell r="J5101" t="str">
            <v>Cooler</v>
          </cell>
          <cell r="N5101">
            <v>40988</v>
          </cell>
        </row>
        <row r="5102">
          <cell r="A5102" t="str">
            <v>30102826</v>
          </cell>
          <cell r="B5102" t="str">
            <v>Point</v>
          </cell>
          <cell r="C5102" t="str">
            <v>Chem Manuf /Normal Superphosphates /Pulverizer: Granular Phosphate</v>
          </cell>
          <cell r="D5102" t="str">
            <v>Industrial Processes - Chemical Manuf</v>
          </cell>
          <cell r="G5102" t="str">
            <v>Industrial Processes</v>
          </cell>
          <cell r="H5102" t="str">
            <v>Chemical Manufacturing</v>
          </cell>
          <cell r="I5102" t="str">
            <v>Normal Superphosphates</v>
          </cell>
          <cell r="J5102" t="str">
            <v>Pulverizer: Granular Phosphate</v>
          </cell>
          <cell r="N5102">
            <v>40988</v>
          </cell>
        </row>
        <row r="5103">
          <cell r="A5103" t="str">
            <v>30102903</v>
          </cell>
          <cell r="B5103" t="str">
            <v>Point</v>
          </cell>
          <cell r="C5103" t="str">
            <v>Chem Manuf /Triple Superphosphate /Rock Unloading</v>
          </cell>
          <cell r="D5103" t="str">
            <v>Industrial Processes - Storage and Transfer</v>
          </cell>
          <cell r="G5103" t="str">
            <v>Industrial Processes</v>
          </cell>
          <cell r="H5103" t="str">
            <v>Chemical Manufacturing</v>
          </cell>
          <cell r="I5103" t="str">
            <v>Triple Superphosphate</v>
          </cell>
          <cell r="J5103" t="str">
            <v>Rock Unloading</v>
          </cell>
          <cell r="N5103">
            <v>40988</v>
          </cell>
        </row>
        <row r="5104">
          <cell r="A5104" t="str">
            <v>30102904</v>
          </cell>
          <cell r="B5104" t="str">
            <v>Point</v>
          </cell>
          <cell r="C5104" t="str">
            <v>Chem Manuf /Triple Superphosphate /Rock Feeder System</v>
          </cell>
          <cell r="D5104" t="str">
            <v>Industrial Processes - Storage and Transfer</v>
          </cell>
          <cell r="G5104" t="str">
            <v>Industrial Processes</v>
          </cell>
          <cell r="H5104" t="str">
            <v>Chemical Manufacturing</v>
          </cell>
          <cell r="I5104" t="str">
            <v>Triple Superphosphate</v>
          </cell>
          <cell r="J5104" t="str">
            <v>Rock Feeder System</v>
          </cell>
          <cell r="N5104">
            <v>40988</v>
          </cell>
        </row>
        <row r="5105">
          <cell r="A5105" t="str">
            <v>30102905</v>
          </cell>
          <cell r="B5105" t="str">
            <v>Point</v>
          </cell>
          <cell r="C5105" t="str">
            <v>Chem Manuf /Triple Superphosphate /Run of Pile: Mixer/Den/Curing</v>
          </cell>
          <cell r="D5105" t="str">
            <v>Industrial Processes - Storage and Transfer</v>
          </cell>
          <cell r="G5105" t="str">
            <v>Industrial Processes</v>
          </cell>
          <cell r="H5105" t="str">
            <v>Chemical Manufacturing</v>
          </cell>
          <cell r="I5105" t="str">
            <v>Triple Superphosphate</v>
          </cell>
          <cell r="J5105" t="str">
            <v>Run of Pile: Mixer/Den/Curing</v>
          </cell>
          <cell r="N5105">
            <v>40988</v>
          </cell>
        </row>
        <row r="5106">
          <cell r="A5106" t="str">
            <v>30102906</v>
          </cell>
          <cell r="B5106" t="str">
            <v>Point</v>
          </cell>
          <cell r="C5106" t="str">
            <v>Chem Manuf /Triple Superphosphate /Granulator: Reactor/Dryer</v>
          </cell>
          <cell r="D5106" t="str">
            <v>Industrial Processes - Chemical Manuf</v>
          </cell>
          <cell r="G5106" t="str">
            <v>Industrial Processes</v>
          </cell>
          <cell r="H5106" t="str">
            <v>Chemical Manufacturing</v>
          </cell>
          <cell r="I5106" t="str">
            <v>Triple Superphosphate</v>
          </cell>
          <cell r="J5106" t="str">
            <v>Granulator: Reactor/Dryer</v>
          </cell>
          <cell r="N5106">
            <v>40988</v>
          </cell>
        </row>
        <row r="5107">
          <cell r="A5107" t="str">
            <v>30102907</v>
          </cell>
          <cell r="B5107" t="str">
            <v>Point</v>
          </cell>
          <cell r="C5107" t="str">
            <v>Chem Manuf /Triple Superphosphate /Granulator: Curing</v>
          </cell>
          <cell r="D5107" t="str">
            <v>Industrial Processes - Chemical Manuf</v>
          </cell>
          <cell r="G5107" t="str">
            <v>Industrial Processes</v>
          </cell>
          <cell r="H5107" t="str">
            <v>Chemical Manufacturing</v>
          </cell>
          <cell r="I5107" t="str">
            <v>Triple Superphosphate</v>
          </cell>
          <cell r="J5107" t="str">
            <v>Granulator: Curing</v>
          </cell>
          <cell r="N5107">
            <v>40988</v>
          </cell>
        </row>
        <row r="5108">
          <cell r="A5108" t="str">
            <v>30102908</v>
          </cell>
          <cell r="B5108" t="str">
            <v>Point</v>
          </cell>
          <cell r="C5108" t="str">
            <v>Chem Manuf /Triple Superphosphate /Bagging/Handling</v>
          </cell>
          <cell r="D5108" t="str">
            <v>Industrial Processes - Chemical Manuf</v>
          </cell>
          <cell r="G5108" t="str">
            <v>Industrial Processes</v>
          </cell>
          <cell r="H5108" t="str">
            <v>Chemical Manufacturing</v>
          </cell>
          <cell r="I5108" t="str">
            <v>Triple Superphosphate</v>
          </cell>
          <cell r="J5108" t="str">
            <v>Bagging/Handling</v>
          </cell>
          <cell r="N5108">
            <v>40988</v>
          </cell>
        </row>
        <row r="5109">
          <cell r="A5109" t="str">
            <v>30102909</v>
          </cell>
          <cell r="B5109" t="str">
            <v>Point</v>
          </cell>
          <cell r="C5109" t="str">
            <v>Chem Manuf /Triple Superphosphate /Mechanical Cutting</v>
          </cell>
          <cell r="D5109" t="str">
            <v>Industrial Processes - Chemical Manuf</v>
          </cell>
          <cell r="G5109" t="str">
            <v>Industrial Processes</v>
          </cell>
          <cell r="H5109" t="str">
            <v>Chemical Manufacturing</v>
          </cell>
          <cell r="I5109" t="str">
            <v>Triple Superphosphate</v>
          </cell>
          <cell r="J5109" t="str">
            <v>Mechanical Cutting</v>
          </cell>
          <cell r="N5109">
            <v>40988</v>
          </cell>
        </row>
        <row r="5110">
          <cell r="A5110" t="str">
            <v>30102910</v>
          </cell>
          <cell r="B5110" t="str">
            <v>Point</v>
          </cell>
          <cell r="C5110" t="str">
            <v>Chem Manuf /Triple Superphosphate /Crushing and Screening</v>
          </cell>
          <cell r="D5110" t="str">
            <v>Industrial Processes - Chemical Manuf</v>
          </cell>
          <cell r="G5110" t="str">
            <v>Industrial Processes</v>
          </cell>
          <cell r="H5110" t="str">
            <v>Chemical Manufacturing</v>
          </cell>
          <cell r="I5110" t="str">
            <v>Triple Superphosphate</v>
          </cell>
          <cell r="J5110" t="str">
            <v>Crushing and Screening</v>
          </cell>
          <cell r="N5110">
            <v>40988</v>
          </cell>
        </row>
        <row r="5111">
          <cell r="A5111" t="str">
            <v>30102920</v>
          </cell>
          <cell r="B5111" t="str">
            <v>Point</v>
          </cell>
          <cell r="C5111" t="str">
            <v>Chem Manuf /Triple Superphosphate /Mixing</v>
          </cell>
          <cell r="D5111" t="str">
            <v>Industrial Processes - Chemical Manuf</v>
          </cell>
          <cell r="G5111" t="str">
            <v>Industrial Processes</v>
          </cell>
          <cell r="H5111" t="str">
            <v>Chemical Manufacturing</v>
          </cell>
          <cell r="I5111" t="str">
            <v>Triple Superphosphate</v>
          </cell>
          <cell r="J5111" t="str">
            <v>Mixing</v>
          </cell>
          <cell r="N5111">
            <v>40988</v>
          </cell>
        </row>
        <row r="5112">
          <cell r="A5112" t="str">
            <v>30102921</v>
          </cell>
          <cell r="B5112" t="str">
            <v>Point</v>
          </cell>
          <cell r="C5112" t="str">
            <v>Chem Manuf /Triple Superphosphate /Den</v>
          </cell>
          <cell r="D5112" t="str">
            <v>Industrial Processes - Chemical Manuf</v>
          </cell>
          <cell r="G5112" t="str">
            <v>Industrial Processes</v>
          </cell>
          <cell r="H5112" t="str">
            <v>Chemical Manufacturing</v>
          </cell>
          <cell r="I5112" t="str">
            <v>Triple Superphosphate</v>
          </cell>
          <cell r="J5112" t="str">
            <v>Den</v>
          </cell>
          <cell r="N5112">
            <v>40988</v>
          </cell>
        </row>
        <row r="5113">
          <cell r="A5113" t="str">
            <v>30102922</v>
          </cell>
          <cell r="B5113" t="str">
            <v>Point</v>
          </cell>
          <cell r="C5113" t="str">
            <v>Chem Manuf /Triple Superphosphate /Curing</v>
          </cell>
          <cell r="D5113" t="str">
            <v>Industrial Processes - Chemical Manuf</v>
          </cell>
          <cell r="G5113" t="str">
            <v>Industrial Processes</v>
          </cell>
          <cell r="H5113" t="str">
            <v>Chemical Manufacturing</v>
          </cell>
          <cell r="I5113" t="str">
            <v>Triple Superphosphate</v>
          </cell>
          <cell r="J5113" t="str">
            <v>Curing</v>
          </cell>
          <cell r="N5113">
            <v>40988</v>
          </cell>
        </row>
        <row r="5114">
          <cell r="A5114" t="str">
            <v>30102923</v>
          </cell>
          <cell r="B5114" t="str">
            <v>Point</v>
          </cell>
          <cell r="C5114" t="str">
            <v>Chem Manuf /Triple Superphosphate /Ammoniator/Granulator</v>
          </cell>
          <cell r="D5114" t="str">
            <v>Industrial Processes - Chemical Manuf</v>
          </cell>
          <cell r="G5114" t="str">
            <v>Industrial Processes</v>
          </cell>
          <cell r="H5114" t="str">
            <v>Chemical Manufacturing</v>
          </cell>
          <cell r="I5114" t="str">
            <v>Triple Superphosphate</v>
          </cell>
          <cell r="J5114" t="str">
            <v>Ammoniator/Granulator</v>
          </cell>
          <cell r="N5114">
            <v>40988</v>
          </cell>
        </row>
        <row r="5115">
          <cell r="A5115" t="str">
            <v>30102924</v>
          </cell>
          <cell r="B5115" t="str">
            <v>Point</v>
          </cell>
          <cell r="C5115" t="str">
            <v>Chem Manuf /Triple Superphosphate /Dryer</v>
          </cell>
          <cell r="D5115" t="str">
            <v>Industrial Processes - Chemical Manuf</v>
          </cell>
          <cell r="G5115" t="str">
            <v>Industrial Processes</v>
          </cell>
          <cell r="H5115" t="str">
            <v>Chemical Manufacturing</v>
          </cell>
          <cell r="I5115" t="str">
            <v>Triple Superphosphate</v>
          </cell>
          <cell r="J5115" t="str">
            <v>Dryer</v>
          </cell>
          <cell r="N5115">
            <v>40988</v>
          </cell>
        </row>
        <row r="5116">
          <cell r="A5116" t="str">
            <v>30102925</v>
          </cell>
          <cell r="B5116" t="str">
            <v>Point</v>
          </cell>
          <cell r="C5116" t="str">
            <v>Chem Manuf /Triple Superphosphate /Cooler</v>
          </cell>
          <cell r="D5116" t="str">
            <v>Industrial Processes - Chemical Manuf</v>
          </cell>
          <cell r="G5116" t="str">
            <v>Industrial Processes</v>
          </cell>
          <cell r="H5116" t="str">
            <v>Chemical Manufacturing</v>
          </cell>
          <cell r="I5116" t="str">
            <v>Triple Superphosphate</v>
          </cell>
          <cell r="J5116" t="str">
            <v>Cooler</v>
          </cell>
          <cell r="N5116">
            <v>40988</v>
          </cell>
        </row>
        <row r="5117">
          <cell r="A5117" t="str">
            <v>30103000</v>
          </cell>
          <cell r="B5117" t="str">
            <v>Point</v>
          </cell>
          <cell r="C5117" t="str">
            <v>Chem Manuf /Ammonium Phosphates /Entire Plant</v>
          </cell>
          <cell r="D5117" t="str">
            <v>Industrial Processes - Chemical Manuf</v>
          </cell>
          <cell r="G5117" t="str">
            <v>Industrial Processes</v>
          </cell>
          <cell r="H5117" t="str">
            <v>Chemical Manufacturing</v>
          </cell>
          <cell r="I5117" t="str">
            <v>Ammonium Phosphates</v>
          </cell>
          <cell r="J5117" t="str">
            <v>Entire Plant</v>
          </cell>
          <cell r="M5117">
            <v>36797</v>
          </cell>
          <cell r="N5117">
            <v>40988</v>
          </cell>
        </row>
        <row r="5118">
          <cell r="A5118" t="str">
            <v>30103001</v>
          </cell>
          <cell r="B5118" t="str">
            <v>Point</v>
          </cell>
          <cell r="C5118" t="str">
            <v>Chem Manuf /Ammonium Phosphates /Dryers and Coolers</v>
          </cell>
          <cell r="D5118" t="str">
            <v>Industrial Processes - Chemical Manuf</v>
          </cell>
          <cell r="G5118" t="str">
            <v>Industrial Processes</v>
          </cell>
          <cell r="H5118" t="str">
            <v>Chemical Manufacturing</v>
          </cell>
          <cell r="I5118" t="str">
            <v>Ammonium Phosphates</v>
          </cell>
          <cell r="J5118" t="str">
            <v>Dryers and Coolers</v>
          </cell>
          <cell r="N5118">
            <v>40988</v>
          </cell>
        </row>
        <row r="5119">
          <cell r="A5119" t="str">
            <v>30103002</v>
          </cell>
          <cell r="B5119" t="str">
            <v>Point</v>
          </cell>
          <cell r="C5119" t="str">
            <v>Chem Manuf /Ammonium Phosphates /Ammoniator/Granulator</v>
          </cell>
          <cell r="D5119" t="str">
            <v>Industrial Processes - Chemical Manuf</v>
          </cell>
          <cell r="G5119" t="str">
            <v>Industrial Processes</v>
          </cell>
          <cell r="H5119" t="str">
            <v>Chemical Manufacturing</v>
          </cell>
          <cell r="I5119" t="str">
            <v>Ammonium Phosphates</v>
          </cell>
          <cell r="J5119" t="str">
            <v>Ammoniator/Granulator</v>
          </cell>
          <cell r="N5119">
            <v>40988</v>
          </cell>
        </row>
        <row r="5120">
          <cell r="A5120" t="str">
            <v>30103003</v>
          </cell>
          <cell r="B5120" t="str">
            <v>Point</v>
          </cell>
          <cell r="C5120" t="str">
            <v>Chem Manuf /Ammonium Phosphates /Screening/Transfer</v>
          </cell>
          <cell r="D5120" t="str">
            <v>Industrial Processes - Storage and Transfer</v>
          </cell>
          <cell r="G5120" t="str">
            <v>Industrial Processes</v>
          </cell>
          <cell r="H5120" t="str">
            <v>Chemical Manufacturing</v>
          </cell>
          <cell r="I5120" t="str">
            <v>Ammonium Phosphates</v>
          </cell>
          <cell r="J5120" t="str">
            <v>Screening/Transfer</v>
          </cell>
          <cell r="N5120">
            <v>40988</v>
          </cell>
        </row>
        <row r="5121">
          <cell r="A5121" t="str">
            <v>30103004</v>
          </cell>
          <cell r="B5121" t="str">
            <v>Point</v>
          </cell>
          <cell r="C5121" t="str">
            <v>Chem Manuf /Ammonium Phosphates /Bagging/Handling</v>
          </cell>
          <cell r="D5121" t="str">
            <v>Industrial Processes - Storage and Transfer</v>
          </cell>
          <cell r="G5121" t="str">
            <v>Industrial Processes</v>
          </cell>
          <cell r="H5121" t="str">
            <v>Chemical Manufacturing</v>
          </cell>
          <cell r="I5121" t="str">
            <v>Ammonium Phosphates</v>
          </cell>
          <cell r="J5121" t="str">
            <v>Bagging/Handling</v>
          </cell>
          <cell r="N5121">
            <v>40988</v>
          </cell>
        </row>
        <row r="5122">
          <cell r="A5122" t="str">
            <v>30103020</v>
          </cell>
          <cell r="B5122" t="str">
            <v>Point</v>
          </cell>
          <cell r="C5122" t="str">
            <v>Chem Manuf /Ammonium Phosphates /Mixing</v>
          </cell>
          <cell r="D5122" t="str">
            <v>Industrial Processes - Chemical Manuf</v>
          </cell>
          <cell r="G5122" t="str">
            <v>Industrial Processes</v>
          </cell>
          <cell r="H5122" t="str">
            <v>Chemical Manufacturing</v>
          </cell>
          <cell r="I5122" t="str">
            <v>Ammonium Phosphates</v>
          </cell>
          <cell r="J5122" t="str">
            <v>Mixing</v>
          </cell>
          <cell r="N5122">
            <v>40988</v>
          </cell>
        </row>
        <row r="5123">
          <cell r="A5123" t="str">
            <v>30103021</v>
          </cell>
          <cell r="B5123" t="str">
            <v>Point</v>
          </cell>
          <cell r="C5123" t="str">
            <v>Chem Manuf /Ammonium Phosphates /Den</v>
          </cell>
          <cell r="D5123" t="str">
            <v>Industrial Processes - Chemical Manuf</v>
          </cell>
          <cell r="G5123" t="str">
            <v>Industrial Processes</v>
          </cell>
          <cell r="H5123" t="str">
            <v>Chemical Manufacturing</v>
          </cell>
          <cell r="I5123" t="str">
            <v>Ammonium Phosphates</v>
          </cell>
          <cell r="J5123" t="str">
            <v>Den</v>
          </cell>
          <cell r="N5123">
            <v>40988</v>
          </cell>
        </row>
        <row r="5124">
          <cell r="A5124" t="str">
            <v>30103022</v>
          </cell>
          <cell r="B5124" t="str">
            <v>Point</v>
          </cell>
          <cell r="C5124" t="str">
            <v>Chem Manuf /Ammonium Phosphates /Curing</v>
          </cell>
          <cell r="D5124" t="str">
            <v>Industrial Processes - Chemical Manuf</v>
          </cell>
          <cell r="G5124" t="str">
            <v>Industrial Processes</v>
          </cell>
          <cell r="H5124" t="str">
            <v>Chemical Manufacturing</v>
          </cell>
          <cell r="I5124" t="str">
            <v>Ammonium Phosphates</v>
          </cell>
          <cell r="J5124" t="str">
            <v>Curing</v>
          </cell>
          <cell r="N5124">
            <v>40988</v>
          </cell>
        </row>
        <row r="5125">
          <cell r="A5125" t="str">
            <v>30103023</v>
          </cell>
          <cell r="B5125" t="str">
            <v>Point</v>
          </cell>
          <cell r="C5125" t="str">
            <v>Chem Manuf /Ammonium Phosphates /Ammoniator/Granulator</v>
          </cell>
          <cell r="D5125" t="str">
            <v>Industrial Processes - Chemical Manuf</v>
          </cell>
          <cell r="G5125" t="str">
            <v>Industrial Processes</v>
          </cell>
          <cell r="H5125" t="str">
            <v>Chemical Manufacturing</v>
          </cell>
          <cell r="I5125" t="str">
            <v>Ammonium Phosphates</v>
          </cell>
          <cell r="J5125" t="str">
            <v>Ammoniator/Granulator</v>
          </cell>
          <cell r="K5125" t="str">
            <v>30103002</v>
          </cell>
          <cell r="L5125" t="str">
            <v>2005</v>
          </cell>
          <cell r="N5125">
            <v>40988</v>
          </cell>
        </row>
        <row r="5126">
          <cell r="A5126" t="str">
            <v>30103024</v>
          </cell>
          <cell r="B5126" t="str">
            <v>Point</v>
          </cell>
          <cell r="C5126" t="str">
            <v>Chem Manuf /Ammonium Phosphates /Dryer</v>
          </cell>
          <cell r="D5126" t="str">
            <v>Industrial Processes - Chemical Manuf</v>
          </cell>
          <cell r="G5126" t="str">
            <v>Industrial Processes</v>
          </cell>
          <cell r="H5126" t="str">
            <v>Chemical Manufacturing</v>
          </cell>
          <cell r="I5126" t="str">
            <v>Ammonium Phosphates</v>
          </cell>
          <cell r="J5126" t="str">
            <v>Dryer</v>
          </cell>
          <cell r="N5126">
            <v>40988</v>
          </cell>
        </row>
        <row r="5127">
          <cell r="A5127" t="str">
            <v>30103025</v>
          </cell>
          <cell r="B5127" t="str">
            <v>Point</v>
          </cell>
          <cell r="C5127" t="str">
            <v>Chem Manuf /Ammonium Phosphates /Cooler</v>
          </cell>
          <cell r="D5127" t="str">
            <v>Industrial Processes - Chemical Manuf</v>
          </cell>
          <cell r="G5127" t="str">
            <v>Industrial Processes</v>
          </cell>
          <cell r="H5127" t="str">
            <v>Chemical Manufacturing</v>
          </cell>
          <cell r="I5127" t="str">
            <v>Ammonium Phosphates</v>
          </cell>
          <cell r="J5127" t="str">
            <v>Cooler</v>
          </cell>
          <cell r="N5127">
            <v>40988</v>
          </cell>
        </row>
        <row r="5128">
          <cell r="A5128" t="str">
            <v>30103099</v>
          </cell>
          <cell r="B5128" t="str">
            <v>Point</v>
          </cell>
          <cell r="C5128" t="str">
            <v>Chem Manuf /Ammonium Phosphates /Other Not Classified</v>
          </cell>
          <cell r="D5128" t="str">
            <v>Industrial Processes - Chemical Manuf</v>
          </cell>
          <cell r="G5128" t="str">
            <v>Industrial Processes</v>
          </cell>
          <cell r="H5128" t="str">
            <v>Chemical Manufacturing</v>
          </cell>
          <cell r="I5128" t="str">
            <v>Ammonium Phosphates</v>
          </cell>
          <cell r="J5128" t="str">
            <v>Other Not Classified</v>
          </cell>
          <cell r="N5128">
            <v>40988</v>
          </cell>
        </row>
        <row r="5129">
          <cell r="A5129" t="str">
            <v>30103101</v>
          </cell>
          <cell r="B5129" t="str">
            <v>Point</v>
          </cell>
          <cell r="C5129" t="str">
            <v>Chem Manuf /Terephthalic Acid-Dimethyl Terephthalate /HNO3 - Para-xylene: General</v>
          </cell>
          <cell r="D5129" t="str">
            <v>Industrial Processes - Chemical Manuf</v>
          </cell>
          <cell r="G5129" t="str">
            <v>Industrial Processes</v>
          </cell>
          <cell r="H5129" t="str">
            <v>Chemical Manufacturing</v>
          </cell>
          <cell r="I5129" t="str">
            <v>Terephthalic Acid/Dimethyl Terephthalate</v>
          </cell>
          <cell r="J5129" t="str">
            <v>HNO3 - Para-xylene: General</v>
          </cell>
          <cell r="N5129">
            <v>40988</v>
          </cell>
        </row>
        <row r="5130">
          <cell r="A5130" t="str">
            <v>30103102</v>
          </cell>
          <cell r="B5130" t="str">
            <v>Point</v>
          </cell>
          <cell r="C5130" t="str">
            <v>Chem Manuf /Terephthalic Acid-Dimethyl Terephthalate /Reactor Vent</v>
          </cell>
          <cell r="D5130" t="str">
            <v>Industrial Processes - Chemical Manuf</v>
          </cell>
          <cell r="G5130" t="str">
            <v>Industrial Processes</v>
          </cell>
          <cell r="H5130" t="str">
            <v>Chemical Manufacturing</v>
          </cell>
          <cell r="I5130" t="str">
            <v>Terephthalic Acid/Dimethyl Terephthalate</v>
          </cell>
          <cell r="J5130" t="str">
            <v>Reactor Vent</v>
          </cell>
          <cell r="N5130">
            <v>40988</v>
          </cell>
        </row>
        <row r="5131">
          <cell r="A5131" t="str">
            <v>30103103</v>
          </cell>
          <cell r="B5131" t="str">
            <v>Point</v>
          </cell>
          <cell r="C5131" t="str">
            <v>Chem Manuf /Terephthalic Acid-Dimethyl Terephthalate /Crystallization, Separation, and Drying Vent</v>
          </cell>
          <cell r="D5131" t="str">
            <v>Industrial Processes - Chemical Manuf</v>
          </cell>
          <cell r="G5131" t="str">
            <v>Industrial Processes</v>
          </cell>
          <cell r="H5131" t="str">
            <v>Chemical Manufacturing</v>
          </cell>
          <cell r="I5131" t="str">
            <v>Terephthalic Acid/Dimethyl Terephthalate</v>
          </cell>
          <cell r="J5131" t="str">
            <v>Crystallization, Separation, and Drying Vent</v>
          </cell>
          <cell r="N5131">
            <v>40988</v>
          </cell>
        </row>
        <row r="5132">
          <cell r="A5132" t="str">
            <v>30103104</v>
          </cell>
          <cell r="B5132" t="str">
            <v>Point</v>
          </cell>
          <cell r="C5132" t="str">
            <v>Chem Manuf /Terephthalic Acid-Dimethyl Terephthalate /Distillation and Recovery Vent</v>
          </cell>
          <cell r="D5132" t="str">
            <v>Industrial Processes - Chemical Manuf</v>
          </cell>
          <cell r="G5132" t="str">
            <v>Industrial Processes</v>
          </cell>
          <cell r="H5132" t="str">
            <v>Chemical Manufacturing</v>
          </cell>
          <cell r="I5132" t="str">
            <v>Terephthalic Acid/Dimethyl Terephthalate</v>
          </cell>
          <cell r="J5132" t="str">
            <v>Distillation and Recovery Vent</v>
          </cell>
          <cell r="N5132">
            <v>40988</v>
          </cell>
        </row>
        <row r="5133">
          <cell r="A5133" t="str">
            <v>30103105</v>
          </cell>
          <cell r="B5133" t="str">
            <v>Point</v>
          </cell>
          <cell r="C5133" t="str">
            <v>Chem Manuf /Terephthalic Acid-Dimethyl Terephthalate /Product Transfer Vent</v>
          </cell>
          <cell r="D5133" t="str">
            <v>Industrial Processes - Storage and Transfer</v>
          </cell>
          <cell r="G5133" t="str">
            <v>Industrial Processes</v>
          </cell>
          <cell r="H5133" t="str">
            <v>Chemical Manufacturing</v>
          </cell>
          <cell r="I5133" t="str">
            <v>Terephthalic Acid/Dimethyl Terephthalate</v>
          </cell>
          <cell r="J5133" t="str">
            <v>Product Transfer Vent</v>
          </cell>
          <cell r="N5133">
            <v>40988</v>
          </cell>
        </row>
        <row r="5134">
          <cell r="A5134" t="str">
            <v>30103106</v>
          </cell>
          <cell r="B5134" t="str">
            <v>Point</v>
          </cell>
          <cell r="C5134" t="str">
            <v>Chem Manuf /Terephthalic Acid-Dimethyl Terephthalate /Gas/Liquid Separator</v>
          </cell>
          <cell r="D5134" t="str">
            <v>Industrial Processes - Chemical Manuf</v>
          </cell>
          <cell r="G5134" t="str">
            <v>Industrial Processes</v>
          </cell>
          <cell r="H5134" t="str">
            <v>Chemical Manufacturing</v>
          </cell>
          <cell r="I5134" t="str">
            <v>Terephthalic Acid/Dimethyl Terephthalate</v>
          </cell>
          <cell r="J5134" t="str">
            <v>Gas/Liquid Separator</v>
          </cell>
          <cell r="N5134">
            <v>40988</v>
          </cell>
        </row>
        <row r="5135">
          <cell r="A5135" t="str">
            <v>30103107</v>
          </cell>
          <cell r="B5135" t="str">
            <v>Point</v>
          </cell>
          <cell r="C5135" t="str">
            <v>Chem Manuf /Terephthalic Acid-Dimethyl Terephthalate /High Pressure Absorber</v>
          </cell>
          <cell r="D5135" t="str">
            <v>Industrial Processes - Chemical Manuf</v>
          </cell>
          <cell r="G5135" t="str">
            <v>Industrial Processes</v>
          </cell>
          <cell r="H5135" t="str">
            <v>Chemical Manufacturing</v>
          </cell>
          <cell r="I5135" t="str">
            <v>Terephthalic Acid/Dimethyl Terephthalate</v>
          </cell>
          <cell r="J5135" t="str">
            <v>High Pressure Absorber</v>
          </cell>
          <cell r="N5135">
            <v>40988</v>
          </cell>
        </row>
        <row r="5136">
          <cell r="A5136" t="str">
            <v>30103108</v>
          </cell>
          <cell r="B5136" t="str">
            <v>Point</v>
          </cell>
          <cell r="C5136" t="str">
            <v>Chem Manuf /Terephthalic Acid-Dimethyl Terephthalate /Solid/Liquid Separator</v>
          </cell>
          <cell r="D5136" t="str">
            <v>Industrial Processes - Chemical Manuf</v>
          </cell>
          <cell r="G5136" t="str">
            <v>Industrial Processes</v>
          </cell>
          <cell r="H5136" t="str">
            <v>Chemical Manufacturing</v>
          </cell>
          <cell r="I5136" t="str">
            <v>Terephthalic Acid/Dimethyl Terephthalate</v>
          </cell>
          <cell r="J5136" t="str">
            <v>Solid/Liquid Separator</v>
          </cell>
          <cell r="N5136">
            <v>40988</v>
          </cell>
        </row>
        <row r="5137">
          <cell r="A5137" t="str">
            <v>30103109</v>
          </cell>
          <cell r="B5137" t="str">
            <v>Point</v>
          </cell>
          <cell r="C5137" t="str">
            <v>Chem Manuf /Terephthalic Acid-Dimethyl Terephthalate /Residue Still</v>
          </cell>
          <cell r="D5137" t="str">
            <v>Industrial Processes - Chemical Manuf</v>
          </cell>
          <cell r="G5137" t="str">
            <v>Industrial Processes</v>
          </cell>
          <cell r="H5137" t="str">
            <v>Chemical Manufacturing</v>
          </cell>
          <cell r="I5137" t="str">
            <v>Terephthalic Acid/Dimethyl Terephthalate</v>
          </cell>
          <cell r="J5137" t="str">
            <v>Residue Still</v>
          </cell>
          <cell r="N5137">
            <v>40988</v>
          </cell>
        </row>
        <row r="5138">
          <cell r="A5138" t="str">
            <v>30103110</v>
          </cell>
          <cell r="B5138" t="str">
            <v>Point</v>
          </cell>
          <cell r="C5138" t="str">
            <v>Chem Manuf /Terephthalic Acid-Dimethyl Terephthalate /C-TPA Purification</v>
          </cell>
          <cell r="D5138" t="str">
            <v>Industrial Processes - Chemical Manuf</v>
          </cell>
          <cell r="G5138" t="str">
            <v>Industrial Processes</v>
          </cell>
          <cell r="H5138" t="str">
            <v>Chemical Manufacturing</v>
          </cell>
          <cell r="I5138" t="str">
            <v>Terephthalic Acid/Dimethyl Terephthalate</v>
          </cell>
          <cell r="J5138" t="str">
            <v>C-TPA Purification</v>
          </cell>
          <cell r="N5138">
            <v>40988</v>
          </cell>
        </row>
        <row r="5139">
          <cell r="A5139" t="str">
            <v>30103180</v>
          </cell>
          <cell r="B5139" t="str">
            <v>Point</v>
          </cell>
          <cell r="C5139" t="str">
            <v>Chem Manuf /Terephthalic Acid-Dimethyl Terephthalate /Fugitive Emissions</v>
          </cell>
          <cell r="D5139" t="str">
            <v>Industrial Processes - Chemical Manuf</v>
          </cell>
          <cell r="G5139" t="str">
            <v>Industrial Processes</v>
          </cell>
          <cell r="H5139" t="str">
            <v>Chemical Manufacturing</v>
          </cell>
          <cell r="I5139" t="str">
            <v>Terephthalic Acid/Dimethyl Terephthalate</v>
          </cell>
          <cell r="J5139" t="str">
            <v>Fugitive Emissions</v>
          </cell>
          <cell r="N5139">
            <v>40988</v>
          </cell>
        </row>
        <row r="5140">
          <cell r="A5140" t="str">
            <v>30103199</v>
          </cell>
          <cell r="B5140" t="str">
            <v>Point</v>
          </cell>
          <cell r="C5140" t="str">
            <v>Chem Manuf /Terephthalic Acid-Dimethyl Terephthalate /Other Not Classified</v>
          </cell>
          <cell r="D5140" t="str">
            <v>Industrial Processes - Chemical Manuf</v>
          </cell>
          <cell r="G5140" t="str">
            <v>Industrial Processes</v>
          </cell>
          <cell r="H5140" t="str">
            <v>Chemical Manufacturing</v>
          </cell>
          <cell r="I5140" t="str">
            <v>Terephthalic Acid/Dimethyl Terephthalate</v>
          </cell>
          <cell r="J5140" t="str">
            <v>Other Not Classified</v>
          </cell>
          <cell r="N5140">
            <v>40988</v>
          </cell>
        </row>
        <row r="5141">
          <cell r="A5141" t="str">
            <v>30103201</v>
          </cell>
          <cell r="B5141" t="str">
            <v>Point</v>
          </cell>
          <cell r="C5141" t="str">
            <v>Chem Manuf /Elemental Sulfur Production /Mod. Claus: 2 Stage w/o Control (92-95% Removal)</v>
          </cell>
          <cell r="D5141" t="str">
            <v>Industrial Processes - Chemical Manuf</v>
          </cell>
          <cell r="G5141" t="str">
            <v>Industrial Processes</v>
          </cell>
          <cell r="H5141" t="str">
            <v>Chemical Manufacturing</v>
          </cell>
          <cell r="I5141" t="str">
            <v>Elemental Sulfur Production</v>
          </cell>
          <cell r="J5141" t="str">
            <v>Mod. Claus: 2 Stage w/o Control (92-95% Removal)</v>
          </cell>
          <cell r="N5141">
            <v>40988</v>
          </cell>
        </row>
        <row r="5142">
          <cell r="A5142" t="str">
            <v>30103202</v>
          </cell>
          <cell r="B5142" t="str">
            <v>Point</v>
          </cell>
          <cell r="C5142" t="str">
            <v>Chem Manuf /Elemental Sulfur Production /Mod. Claus: 3 Stage w/o Control (95-96% Removal)</v>
          </cell>
          <cell r="D5142" t="str">
            <v>Industrial Processes - Chemical Manuf</v>
          </cell>
          <cell r="G5142" t="str">
            <v>Industrial Processes</v>
          </cell>
          <cell r="H5142" t="str">
            <v>Chemical Manufacturing</v>
          </cell>
          <cell r="I5142" t="str">
            <v>Elemental Sulfur Production</v>
          </cell>
          <cell r="J5142" t="str">
            <v>Mod. Claus: 3 Stage w/o Control (95-96% Removal)</v>
          </cell>
          <cell r="N5142">
            <v>40988</v>
          </cell>
        </row>
        <row r="5143">
          <cell r="A5143" t="str">
            <v>30103203</v>
          </cell>
          <cell r="B5143" t="str">
            <v>Point</v>
          </cell>
          <cell r="C5143" t="str">
            <v>Chem Manuf /Elemental Sulfur Production /Mod. Claus: 4 Stage w/o Control (96-97% Removal)</v>
          </cell>
          <cell r="D5143" t="str">
            <v>Industrial Processes - Chemical Manuf</v>
          </cell>
          <cell r="G5143" t="str">
            <v>Industrial Processes</v>
          </cell>
          <cell r="H5143" t="str">
            <v>Chemical Manufacturing</v>
          </cell>
          <cell r="I5143" t="str">
            <v>Elemental Sulfur Production</v>
          </cell>
          <cell r="J5143" t="str">
            <v>Mod. Claus: 4 Stage w/o Control (96-97% Removal)</v>
          </cell>
          <cell r="N5143">
            <v>40988</v>
          </cell>
        </row>
        <row r="5144">
          <cell r="A5144" t="str">
            <v>30103204</v>
          </cell>
          <cell r="B5144" t="str">
            <v>Point</v>
          </cell>
          <cell r="C5144" t="str">
            <v>Chem Manuf /Elemental Sulfur Production /Sulfur Removal Process (99.9% Removal)</v>
          </cell>
          <cell r="D5144" t="str">
            <v>Industrial Processes - Chemical Manuf</v>
          </cell>
          <cell r="G5144" t="str">
            <v>Industrial Processes</v>
          </cell>
          <cell r="H5144" t="str">
            <v>Chemical Manufacturing</v>
          </cell>
          <cell r="I5144" t="str">
            <v>Elemental Sulfur Production</v>
          </cell>
          <cell r="J5144" t="str">
            <v>Sulfur Removal Process (99.9% Removal)</v>
          </cell>
          <cell r="N5144">
            <v>40988</v>
          </cell>
        </row>
        <row r="5145">
          <cell r="A5145" t="str">
            <v>30103205</v>
          </cell>
          <cell r="B5145" t="str">
            <v>Point</v>
          </cell>
          <cell r="C5145" t="str">
            <v>Chem Manuf /Elemental Sulfur Production /Sulfur Storage</v>
          </cell>
          <cell r="D5145" t="str">
            <v>Industrial Processes - Storage and Transfer</v>
          </cell>
          <cell r="G5145" t="str">
            <v>Industrial Processes</v>
          </cell>
          <cell r="H5145" t="str">
            <v>Chemical Manufacturing</v>
          </cell>
          <cell r="I5145" t="str">
            <v>Elemental Sulfur Production</v>
          </cell>
          <cell r="J5145" t="str">
            <v>Sulfur Storage</v>
          </cell>
          <cell r="N5145">
            <v>40988</v>
          </cell>
        </row>
        <row r="5146">
          <cell r="A5146" t="str">
            <v>30103299</v>
          </cell>
          <cell r="B5146" t="str">
            <v>Point</v>
          </cell>
          <cell r="C5146" t="str">
            <v>Chem Manuf /Elemental Sulfur Production /Other Not Classified</v>
          </cell>
          <cell r="D5146" t="str">
            <v>Industrial Processes - Chemical Manuf</v>
          </cell>
          <cell r="G5146" t="str">
            <v>Industrial Processes</v>
          </cell>
          <cell r="H5146" t="str">
            <v>Chemical Manufacturing</v>
          </cell>
          <cell r="I5146" t="str">
            <v>Elemental Sulfur Production</v>
          </cell>
          <cell r="J5146" t="str">
            <v>Other Not Classified</v>
          </cell>
          <cell r="N5146">
            <v>40988</v>
          </cell>
        </row>
        <row r="5147">
          <cell r="A5147" t="str">
            <v>30103301</v>
          </cell>
          <cell r="B5147" t="str">
            <v>Point</v>
          </cell>
          <cell r="C5147" t="str">
            <v>Chem Manuf /Pesticides /Malathion</v>
          </cell>
          <cell r="D5147" t="str">
            <v>Industrial Processes - Chemical Manuf</v>
          </cell>
          <cell r="G5147" t="str">
            <v>Industrial Processes</v>
          </cell>
          <cell r="H5147" t="str">
            <v>Chemical Manufacturing</v>
          </cell>
          <cell r="I5147" t="str">
            <v>Pesticides</v>
          </cell>
          <cell r="J5147" t="str">
            <v>Malathion</v>
          </cell>
          <cell r="N5147">
            <v>40988</v>
          </cell>
        </row>
        <row r="5148">
          <cell r="A5148" t="str">
            <v>30103311</v>
          </cell>
          <cell r="B5148" t="str">
            <v>Point</v>
          </cell>
          <cell r="C5148" t="str">
            <v>Chem Manuf /Pesticides /General</v>
          </cell>
          <cell r="D5148" t="str">
            <v>Industrial Processes - Chemical Manuf</v>
          </cell>
          <cell r="G5148" t="str">
            <v>Industrial Processes</v>
          </cell>
          <cell r="H5148" t="str">
            <v>Chemical Manufacturing</v>
          </cell>
          <cell r="I5148" t="str">
            <v>Pesticides</v>
          </cell>
          <cell r="J5148" t="str">
            <v>General</v>
          </cell>
          <cell r="N5148">
            <v>40988</v>
          </cell>
        </row>
        <row r="5149">
          <cell r="A5149" t="str">
            <v>30103312</v>
          </cell>
          <cell r="B5149" t="str">
            <v>Point</v>
          </cell>
          <cell r="C5149" t="str">
            <v>Chem Manuf /Pesticides /General</v>
          </cell>
          <cell r="D5149" t="str">
            <v>Industrial Processes - Chemical Manuf</v>
          </cell>
          <cell r="G5149" t="str">
            <v>Industrial Processes</v>
          </cell>
          <cell r="H5149" t="str">
            <v>Chemical Manufacturing</v>
          </cell>
          <cell r="I5149" t="str">
            <v>Pesticides</v>
          </cell>
          <cell r="J5149" t="str">
            <v>General</v>
          </cell>
          <cell r="K5149" t="str">
            <v>30103311</v>
          </cell>
          <cell r="L5149" t="str">
            <v>2005</v>
          </cell>
          <cell r="N5149">
            <v>40988</v>
          </cell>
        </row>
        <row r="5150">
          <cell r="A5150" t="str">
            <v>30103399</v>
          </cell>
          <cell r="B5150" t="str">
            <v>Point</v>
          </cell>
          <cell r="C5150" t="str">
            <v>Chem Manuf /Pesticides /Other Not Classified</v>
          </cell>
          <cell r="D5150" t="str">
            <v>Industrial Processes - Chemical Manuf</v>
          </cell>
          <cell r="G5150" t="str">
            <v>Industrial Processes</v>
          </cell>
          <cell r="H5150" t="str">
            <v>Chemical Manufacturing</v>
          </cell>
          <cell r="I5150" t="str">
            <v>Pesticides</v>
          </cell>
          <cell r="J5150" t="str">
            <v>Other Not Classified</v>
          </cell>
          <cell r="N5150">
            <v>40988</v>
          </cell>
        </row>
        <row r="5151">
          <cell r="A5151" t="str">
            <v>30103402</v>
          </cell>
          <cell r="B5151" t="str">
            <v>Point</v>
          </cell>
          <cell r="C5151" t="str">
            <v>Chem Manuf /Aniline/Ethanolamines /General: Aniline</v>
          </cell>
          <cell r="D5151" t="str">
            <v>Industrial Processes - Chemical Manuf</v>
          </cell>
          <cell r="G5151" t="str">
            <v>Industrial Processes</v>
          </cell>
          <cell r="H5151" t="str">
            <v>Chemical Manufacturing</v>
          </cell>
          <cell r="I5151" t="str">
            <v>Aniline/Ethanolamines</v>
          </cell>
          <cell r="J5151" t="str">
            <v>General: Aniline</v>
          </cell>
          <cell r="N5151">
            <v>40988</v>
          </cell>
        </row>
        <row r="5152">
          <cell r="A5152" t="str">
            <v>30103403</v>
          </cell>
          <cell r="B5152" t="str">
            <v>Point</v>
          </cell>
          <cell r="C5152" t="str">
            <v>Chem Manuf /Aniline/Ethanolamines /Reactor Cycle Purge Vent</v>
          </cell>
          <cell r="D5152" t="str">
            <v>Industrial Processes - Chemical Manuf</v>
          </cell>
          <cell r="G5152" t="str">
            <v>Industrial Processes</v>
          </cell>
          <cell r="H5152" t="str">
            <v>Chemical Manufacturing</v>
          </cell>
          <cell r="I5152" t="str">
            <v>Aniline/Ethanolamines</v>
          </cell>
          <cell r="J5152" t="str">
            <v>Reactor Cycle Purge Vent</v>
          </cell>
          <cell r="N5152">
            <v>40988</v>
          </cell>
        </row>
        <row r="5153">
          <cell r="A5153" t="str">
            <v>30103404</v>
          </cell>
          <cell r="B5153" t="str">
            <v>Point</v>
          </cell>
          <cell r="C5153" t="str">
            <v>Chem Manuf /Aniline/Ethanolamines /Dehydration Column Vent</v>
          </cell>
          <cell r="D5153" t="str">
            <v>Industrial Processes - Chemical Manuf</v>
          </cell>
          <cell r="G5153" t="str">
            <v>Industrial Processes</v>
          </cell>
          <cell r="H5153" t="str">
            <v>Chemical Manufacturing</v>
          </cell>
          <cell r="I5153" t="str">
            <v>Aniline/Ethanolamines</v>
          </cell>
          <cell r="J5153" t="str">
            <v>Dehydration Column Vent</v>
          </cell>
          <cell r="N5153">
            <v>40988</v>
          </cell>
        </row>
        <row r="5154">
          <cell r="A5154" t="str">
            <v>30103405</v>
          </cell>
          <cell r="B5154" t="str">
            <v>Point</v>
          </cell>
          <cell r="C5154" t="str">
            <v>Chem Manuf /Aniline/Ethanolamines /Purification Column Vent</v>
          </cell>
          <cell r="D5154" t="str">
            <v>Industrial Processes - Chemical Manuf</v>
          </cell>
          <cell r="G5154" t="str">
            <v>Industrial Processes</v>
          </cell>
          <cell r="H5154" t="str">
            <v>Chemical Manufacturing</v>
          </cell>
          <cell r="I5154" t="str">
            <v>Aniline/Ethanolamines</v>
          </cell>
          <cell r="J5154" t="str">
            <v>Purification Column Vent</v>
          </cell>
          <cell r="N5154">
            <v>40988</v>
          </cell>
        </row>
        <row r="5155">
          <cell r="A5155" t="str">
            <v>30103406</v>
          </cell>
          <cell r="B5155" t="str">
            <v>Point</v>
          </cell>
          <cell r="C5155" t="str">
            <v>Chem Manuf /Aniline/Ethanolamines /Fugitive Emissions</v>
          </cell>
          <cell r="D5155" t="str">
            <v>Industrial Processes - Chemical Manuf</v>
          </cell>
          <cell r="G5155" t="str">
            <v>Industrial Processes</v>
          </cell>
          <cell r="H5155" t="str">
            <v>Chemical Manufacturing</v>
          </cell>
          <cell r="I5155" t="str">
            <v>Aniline/Ethanolamines</v>
          </cell>
          <cell r="J5155" t="str">
            <v>Fugitive Emissions</v>
          </cell>
          <cell r="N5155">
            <v>40988</v>
          </cell>
        </row>
        <row r="5156">
          <cell r="A5156" t="str">
            <v>30103410</v>
          </cell>
          <cell r="B5156" t="str">
            <v>Point</v>
          </cell>
          <cell r="C5156" t="str">
            <v>Chem Manuf /Aniline/Ethanolamines /General: Ethanolamines</v>
          </cell>
          <cell r="D5156" t="str">
            <v>Industrial Processes - Chemical Manuf</v>
          </cell>
          <cell r="G5156" t="str">
            <v>Industrial Processes</v>
          </cell>
          <cell r="H5156" t="str">
            <v>Chemical Manufacturing</v>
          </cell>
          <cell r="I5156" t="str">
            <v>Aniline/Ethanolamines</v>
          </cell>
          <cell r="J5156" t="str">
            <v>General: Ethanolamines</v>
          </cell>
          <cell r="N5156">
            <v>40988</v>
          </cell>
        </row>
        <row r="5157">
          <cell r="A5157" t="str">
            <v>30103411</v>
          </cell>
          <cell r="B5157" t="str">
            <v>Point</v>
          </cell>
          <cell r="C5157" t="str">
            <v>Chem Manuf /Aniline/Ethanolamines /Ammonia Scrubber Vent</v>
          </cell>
          <cell r="D5157" t="str">
            <v>Industrial Processes - Chemical Manuf</v>
          </cell>
          <cell r="G5157" t="str">
            <v>Industrial Processes</v>
          </cell>
          <cell r="H5157" t="str">
            <v>Chemical Manufacturing</v>
          </cell>
          <cell r="I5157" t="str">
            <v>Aniline/Ethanolamines</v>
          </cell>
          <cell r="J5157" t="str">
            <v>Ammonia Scrubber Vent</v>
          </cell>
          <cell r="N5157">
            <v>40988</v>
          </cell>
        </row>
        <row r="5158">
          <cell r="A5158" t="str">
            <v>30103412</v>
          </cell>
          <cell r="B5158" t="str">
            <v>Point</v>
          </cell>
          <cell r="C5158" t="str">
            <v>Chem Manuf /Aniline/Ethanolamines /Vacuum Distillation: Jet Vent</v>
          </cell>
          <cell r="D5158" t="str">
            <v>Industrial Processes - Chemical Manuf</v>
          </cell>
          <cell r="G5158" t="str">
            <v>Industrial Processes</v>
          </cell>
          <cell r="H5158" t="str">
            <v>Chemical Manufacturing</v>
          </cell>
          <cell r="I5158" t="str">
            <v>Aniline/Ethanolamines</v>
          </cell>
          <cell r="J5158" t="str">
            <v>Vacuum Distillation: Jet Vent</v>
          </cell>
          <cell r="N5158">
            <v>40988</v>
          </cell>
        </row>
        <row r="5159">
          <cell r="A5159" t="str">
            <v>30103414</v>
          </cell>
          <cell r="B5159" t="str">
            <v>Point</v>
          </cell>
          <cell r="C5159" t="str">
            <v>Chem Manuf /Aniline/Ethanolamines /Fugitive Emissions</v>
          </cell>
          <cell r="D5159" t="str">
            <v>Industrial Processes - Chemical Manuf</v>
          </cell>
          <cell r="G5159" t="str">
            <v>Industrial Processes</v>
          </cell>
          <cell r="H5159" t="str">
            <v>Chemical Manufacturing</v>
          </cell>
          <cell r="I5159" t="str">
            <v>Aniline/Ethanolamines</v>
          </cell>
          <cell r="J5159" t="str">
            <v>Fugitive Emissions</v>
          </cell>
          <cell r="K5159" t="str">
            <v>30103406</v>
          </cell>
          <cell r="L5159" t="str">
            <v>2005</v>
          </cell>
          <cell r="N5159">
            <v>40988</v>
          </cell>
        </row>
        <row r="5160">
          <cell r="A5160" t="str">
            <v>30103415</v>
          </cell>
          <cell r="B5160" t="str">
            <v>Point</v>
          </cell>
          <cell r="C5160" t="str">
            <v>Chem Manuf /Aniline/Ethanolamines /Ethylenediamine</v>
          </cell>
          <cell r="D5160" t="str">
            <v>Industrial Processes - Chemical Manuf</v>
          </cell>
          <cell r="G5160" t="str">
            <v>Industrial Processes</v>
          </cell>
          <cell r="H5160" t="str">
            <v>Chemical Manufacturing</v>
          </cell>
          <cell r="I5160" t="str">
            <v>Aniline/Ethanolamines</v>
          </cell>
          <cell r="J5160" t="str">
            <v>Ethylenediamine</v>
          </cell>
          <cell r="N5160">
            <v>40988</v>
          </cell>
        </row>
        <row r="5161">
          <cell r="A5161" t="str">
            <v>30103420</v>
          </cell>
          <cell r="B5161" t="str">
            <v>Point</v>
          </cell>
          <cell r="C5161" t="str">
            <v>Chem Manuf /Aniline/Ethanolamines /Hexamethylenediamine</v>
          </cell>
          <cell r="D5161" t="str">
            <v>Industrial Processes - Chemical Manuf</v>
          </cell>
          <cell r="G5161" t="str">
            <v>Industrial Processes</v>
          </cell>
          <cell r="H5161" t="str">
            <v>Chemical Manufacturing</v>
          </cell>
          <cell r="I5161" t="str">
            <v>Aniline/Ethanolamines</v>
          </cell>
          <cell r="J5161" t="str">
            <v>Hexamethylenediamine</v>
          </cell>
          <cell r="N5161">
            <v>40988</v>
          </cell>
        </row>
        <row r="5162">
          <cell r="A5162" t="str">
            <v>30103425</v>
          </cell>
          <cell r="B5162" t="str">
            <v>Point</v>
          </cell>
          <cell r="C5162" t="str">
            <v>Chem Manuf /Aniline/Ethanolamines /Hexamethylenetetramine</v>
          </cell>
          <cell r="D5162" t="str">
            <v>Industrial Processes - Chemical Manuf</v>
          </cell>
          <cell r="G5162" t="str">
            <v>Industrial Processes</v>
          </cell>
          <cell r="H5162" t="str">
            <v>Chemical Manufacturing</v>
          </cell>
          <cell r="I5162" t="str">
            <v>Aniline/Ethanolamines</v>
          </cell>
          <cell r="J5162" t="str">
            <v>Hexamethylenetetramine</v>
          </cell>
          <cell r="N5162">
            <v>40988</v>
          </cell>
        </row>
        <row r="5163">
          <cell r="A5163" t="str">
            <v>30103430</v>
          </cell>
          <cell r="B5163" t="str">
            <v>Point</v>
          </cell>
          <cell r="C5163" t="str">
            <v>Chem Manuf /Aniline/Ethanolamines /Melamine</v>
          </cell>
          <cell r="D5163" t="str">
            <v>Industrial Processes - Chemical Manuf</v>
          </cell>
          <cell r="G5163" t="str">
            <v>Industrial Processes</v>
          </cell>
          <cell r="H5163" t="str">
            <v>Chemical Manufacturing</v>
          </cell>
          <cell r="I5163" t="str">
            <v>Aniline/Ethanolamines</v>
          </cell>
          <cell r="J5163" t="str">
            <v>Melamine</v>
          </cell>
          <cell r="N5163">
            <v>40988</v>
          </cell>
        </row>
        <row r="5164">
          <cell r="A5164" t="str">
            <v>30103435</v>
          </cell>
          <cell r="B5164" t="str">
            <v>Point</v>
          </cell>
          <cell r="C5164" t="str">
            <v>Chem Manuf /Aniline/Ethanolamines /Methylamines</v>
          </cell>
          <cell r="D5164" t="str">
            <v>Industrial Processes - Chemical Manuf</v>
          </cell>
          <cell r="G5164" t="str">
            <v>Industrial Processes</v>
          </cell>
          <cell r="H5164" t="str">
            <v>Chemical Manufacturing</v>
          </cell>
          <cell r="I5164" t="str">
            <v>Aniline/Ethanolamines</v>
          </cell>
          <cell r="J5164" t="str">
            <v>Methylamines</v>
          </cell>
          <cell r="N5164">
            <v>40988</v>
          </cell>
        </row>
        <row r="5165">
          <cell r="A5165" t="str">
            <v>30103499</v>
          </cell>
          <cell r="B5165" t="str">
            <v>Point</v>
          </cell>
          <cell r="C5165" t="str">
            <v>Chem Manuf /Aniline/Ethanolamines /Other Not Classified</v>
          </cell>
          <cell r="D5165" t="str">
            <v>Industrial Processes - Chemical Manuf</v>
          </cell>
          <cell r="G5165" t="str">
            <v>Industrial Processes</v>
          </cell>
          <cell r="H5165" t="str">
            <v>Chemical Manufacturing</v>
          </cell>
          <cell r="I5165" t="str">
            <v>Aniline/Ethanolamines</v>
          </cell>
          <cell r="J5165" t="str">
            <v>Other Not Classified</v>
          </cell>
          <cell r="N5165">
            <v>40988</v>
          </cell>
        </row>
        <row r="5166">
          <cell r="A5166" t="str">
            <v>30103501</v>
          </cell>
          <cell r="B5166" t="str">
            <v>Point</v>
          </cell>
          <cell r="C5166" t="str">
            <v>Chem Manuf /Inorganic Pigments /TiO2 Sulfate Process: Calciner</v>
          </cell>
          <cell r="D5166" t="str">
            <v>Industrial Processes - Chemical Manuf</v>
          </cell>
          <cell r="G5166" t="str">
            <v>Industrial Processes</v>
          </cell>
          <cell r="H5166" t="str">
            <v>Chemical Manufacturing</v>
          </cell>
          <cell r="I5166" t="str">
            <v>Inorganic Pigments</v>
          </cell>
          <cell r="J5166" t="str">
            <v>TiO2 Sulfate Process: Calciner</v>
          </cell>
          <cell r="N5166">
            <v>40988</v>
          </cell>
        </row>
        <row r="5167">
          <cell r="A5167" t="str">
            <v>30103502</v>
          </cell>
          <cell r="B5167" t="str">
            <v>Point</v>
          </cell>
          <cell r="C5167" t="str">
            <v>Chem Manuf /Inorganic Pigments /TiO2 Sulfate Process: Digester</v>
          </cell>
          <cell r="D5167" t="str">
            <v>Industrial Processes - Chemical Manuf</v>
          </cell>
          <cell r="G5167" t="str">
            <v>Industrial Processes</v>
          </cell>
          <cell r="H5167" t="str">
            <v>Chemical Manufacturing</v>
          </cell>
          <cell r="I5167" t="str">
            <v>Inorganic Pigments</v>
          </cell>
          <cell r="J5167" t="str">
            <v>TiO2 Sulfate Process: Digester</v>
          </cell>
          <cell r="N5167">
            <v>40988</v>
          </cell>
        </row>
        <row r="5168">
          <cell r="A5168" t="str">
            <v>30103503</v>
          </cell>
          <cell r="B5168" t="str">
            <v>Point</v>
          </cell>
          <cell r="C5168" t="str">
            <v>Chem Manuf /Inorganic Pigments /TiO2 Chloride Process: Reactor</v>
          </cell>
          <cell r="D5168" t="str">
            <v>Industrial Processes - Chemical Manuf</v>
          </cell>
          <cell r="G5168" t="str">
            <v>Industrial Processes</v>
          </cell>
          <cell r="H5168" t="str">
            <v>Chemical Manufacturing</v>
          </cell>
          <cell r="I5168" t="str">
            <v>Inorganic Pigments</v>
          </cell>
          <cell r="J5168" t="str">
            <v>TiO2 Chloride Process: Reactor</v>
          </cell>
          <cell r="N5168">
            <v>40988</v>
          </cell>
        </row>
        <row r="5169">
          <cell r="A5169" t="str">
            <v>30103506</v>
          </cell>
          <cell r="B5169" t="str">
            <v>Point</v>
          </cell>
          <cell r="C5169" t="str">
            <v>Chem Manuf /Inorganic Pigments /Lead Oxide: Barton Pot</v>
          </cell>
          <cell r="D5169" t="str">
            <v>Industrial Processes - Chemical Manuf</v>
          </cell>
          <cell r="G5169" t="str">
            <v>Industrial Processes</v>
          </cell>
          <cell r="H5169" t="str">
            <v>Chemical Manufacturing</v>
          </cell>
          <cell r="I5169" t="str">
            <v>Inorganic Pigments</v>
          </cell>
          <cell r="J5169" t="str">
            <v>Lead Oxide: Barton Pot</v>
          </cell>
          <cell r="N5169">
            <v>40988</v>
          </cell>
        </row>
        <row r="5170">
          <cell r="A5170" t="str">
            <v>30103507</v>
          </cell>
          <cell r="B5170" t="str">
            <v>Point</v>
          </cell>
          <cell r="C5170" t="str">
            <v>Chem Manuf /Inorganic Pigments /Lead Oxide: Calciner</v>
          </cell>
          <cell r="D5170" t="str">
            <v>Industrial Processes - Chemical Manuf</v>
          </cell>
          <cell r="G5170" t="str">
            <v>Industrial Processes</v>
          </cell>
          <cell r="H5170" t="str">
            <v>Chemical Manufacturing</v>
          </cell>
          <cell r="I5170" t="str">
            <v>Inorganic Pigments</v>
          </cell>
          <cell r="J5170" t="str">
            <v>Lead Oxide: Calciner</v>
          </cell>
          <cell r="N5170">
            <v>40988</v>
          </cell>
        </row>
        <row r="5171">
          <cell r="A5171" t="str">
            <v>30103510</v>
          </cell>
          <cell r="B5171" t="str">
            <v>Point</v>
          </cell>
          <cell r="C5171" t="str">
            <v>Chem Manuf /Inorganic Pigments /Red Lead</v>
          </cell>
          <cell r="D5171" t="str">
            <v>Industrial Processes - Chemical Manuf</v>
          </cell>
          <cell r="G5171" t="str">
            <v>Industrial Processes</v>
          </cell>
          <cell r="H5171" t="str">
            <v>Chemical Manufacturing</v>
          </cell>
          <cell r="I5171" t="str">
            <v>Inorganic Pigments</v>
          </cell>
          <cell r="J5171" t="str">
            <v>Red Lead</v>
          </cell>
          <cell r="N5171">
            <v>40988</v>
          </cell>
        </row>
        <row r="5172">
          <cell r="A5172" t="str">
            <v>30103515</v>
          </cell>
          <cell r="B5172" t="str">
            <v>Point</v>
          </cell>
          <cell r="C5172" t="str">
            <v>Chem Manuf /Inorganic Pigments /White Lead</v>
          </cell>
          <cell r="D5172" t="str">
            <v>Industrial Processes - Chemical Manuf</v>
          </cell>
          <cell r="G5172" t="str">
            <v>Industrial Processes</v>
          </cell>
          <cell r="H5172" t="str">
            <v>Chemical Manufacturing</v>
          </cell>
          <cell r="I5172" t="str">
            <v>Inorganic Pigments</v>
          </cell>
          <cell r="J5172" t="str">
            <v>White Lead</v>
          </cell>
          <cell r="N5172">
            <v>40988</v>
          </cell>
        </row>
        <row r="5173">
          <cell r="A5173" t="str">
            <v>30103520</v>
          </cell>
          <cell r="B5173" t="str">
            <v>Point</v>
          </cell>
          <cell r="C5173" t="str">
            <v>Chem Manuf /Inorganic Pigments /Lead Chromate</v>
          </cell>
          <cell r="D5173" t="str">
            <v>Industrial Processes - Chemical Manuf</v>
          </cell>
          <cell r="G5173" t="str">
            <v>Industrial Processes</v>
          </cell>
          <cell r="H5173" t="str">
            <v>Chemical Manufacturing</v>
          </cell>
          <cell r="I5173" t="str">
            <v>Inorganic Pigments</v>
          </cell>
          <cell r="J5173" t="str">
            <v>Lead Chromate</v>
          </cell>
          <cell r="N5173">
            <v>40988</v>
          </cell>
        </row>
        <row r="5174">
          <cell r="A5174" t="str">
            <v>30103550</v>
          </cell>
          <cell r="B5174" t="str">
            <v>Point</v>
          </cell>
          <cell r="C5174" t="str">
            <v>Chem Manuf /Inorganic Pigments /Ore Grinding</v>
          </cell>
          <cell r="D5174" t="str">
            <v>Industrial Processes - Chemical Manuf</v>
          </cell>
          <cell r="G5174" t="str">
            <v>Industrial Processes</v>
          </cell>
          <cell r="H5174" t="str">
            <v>Chemical Manufacturing</v>
          </cell>
          <cell r="I5174" t="str">
            <v>Inorganic Pigments</v>
          </cell>
          <cell r="J5174" t="str">
            <v>Ore Grinding</v>
          </cell>
          <cell r="N5174">
            <v>40988</v>
          </cell>
        </row>
        <row r="5175">
          <cell r="A5175" t="str">
            <v>30103551</v>
          </cell>
          <cell r="B5175" t="str">
            <v>Point</v>
          </cell>
          <cell r="C5175" t="str">
            <v>Chem Manuf /Inorganic Pigments /Ore Dryer</v>
          </cell>
          <cell r="D5175" t="str">
            <v>Industrial Processes - Chemical Manuf</v>
          </cell>
          <cell r="G5175" t="str">
            <v>Industrial Processes</v>
          </cell>
          <cell r="H5175" t="str">
            <v>Chemical Manufacturing</v>
          </cell>
          <cell r="I5175" t="str">
            <v>Inorganic Pigments</v>
          </cell>
          <cell r="J5175" t="str">
            <v>Ore Dryer</v>
          </cell>
          <cell r="N5175">
            <v>40988</v>
          </cell>
        </row>
        <row r="5176">
          <cell r="A5176" t="str">
            <v>30103552</v>
          </cell>
          <cell r="B5176" t="str">
            <v>Point</v>
          </cell>
          <cell r="C5176" t="str">
            <v>Chem Manuf /Inorganic Pigments /Pigment Milling</v>
          </cell>
          <cell r="D5176" t="str">
            <v>Industrial Processes - Chemical Manuf</v>
          </cell>
          <cell r="G5176" t="str">
            <v>Industrial Processes</v>
          </cell>
          <cell r="H5176" t="str">
            <v>Chemical Manufacturing</v>
          </cell>
          <cell r="I5176" t="str">
            <v>Inorganic Pigments</v>
          </cell>
          <cell r="J5176" t="str">
            <v>Pigment Milling</v>
          </cell>
          <cell r="N5176">
            <v>40988</v>
          </cell>
        </row>
        <row r="5177">
          <cell r="A5177" t="str">
            <v>30103553</v>
          </cell>
          <cell r="B5177" t="str">
            <v>Point</v>
          </cell>
          <cell r="C5177" t="str">
            <v>Chem Manuf /Inorganic Pigments /Pigment Dryer</v>
          </cell>
          <cell r="D5177" t="str">
            <v>Industrial Processes - Chemical Manuf</v>
          </cell>
          <cell r="G5177" t="str">
            <v>Industrial Processes</v>
          </cell>
          <cell r="H5177" t="str">
            <v>Chemical Manufacturing</v>
          </cell>
          <cell r="I5177" t="str">
            <v>Inorganic Pigments</v>
          </cell>
          <cell r="J5177" t="str">
            <v>Pigment Dryer</v>
          </cell>
          <cell r="N5177">
            <v>40988</v>
          </cell>
        </row>
        <row r="5178">
          <cell r="A5178" t="str">
            <v>30103554</v>
          </cell>
          <cell r="B5178" t="str">
            <v>Point</v>
          </cell>
          <cell r="C5178" t="str">
            <v>Chem Manuf /Inorganic Pigments /Conveying/Storage/Packing</v>
          </cell>
          <cell r="D5178" t="str">
            <v>Industrial Processes - Storage and Transfer</v>
          </cell>
          <cell r="G5178" t="str">
            <v>Industrial Processes</v>
          </cell>
          <cell r="H5178" t="str">
            <v>Chemical Manufacturing</v>
          </cell>
          <cell r="I5178" t="str">
            <v>Inorganic Pigments</v>
          </cell>
          <cell r="J5178" t="str">
            <v>Conveying/Storage/Packing</v>
          </cell>
          <cell r="N5178">
            <v>40988</v>
          </cell>
        </row>
        <row r="5179">
          <cell r="A5179" t="str">
            <v>30103599</v>
          </cell>
          <cell r="B5179" t="str">
            <v>Point</v>
          </cell>
          <cell r="C5179" t="str">
            <v>Chem Manuf /Inorganic Pigments /Other Not Classified</v>
          </cell>
          <cell r="D5179" t="str">
            <v>Industrial Processes - Chemical Manuf</v>
          </cell>
          <cell r="G5179" t="str">
            <v>Industrial Processes</v>
          </cell>
          <cell r="H5179" t="str">
            <v>Chemical Manufacturing</v>
          </cell>
          <cell r="I5179" t="str">
            <v>Inorganic Pigments</v>
          </cell>
          <cell r="J5179" t="str">
            <v>Other Not Classified</v>
          </cell>
          <cell r="N5179">
            <v>40988</v>
          </cell>
        </row>
        <row r="5180">
          <cell r="A5180" t="str">
            <v>30103601</v>
          </cell>
          <cell r="B5180" t="str">
            <v>Point</v>
          </cell>
          <cell r="C5180" t="str">
            <v>Chem Manuf /Chromic Acid Manuf /Chromate Ore Handling, Grinding &amp; Drying</v>
          </cell>
          <cell r="D5180" t="str">
            <v>Industrial Processes - Chemical Manuf</v>
          </cell>
          <cell r="G5180" t="str">
            <v>Industrial Processes</v>
          </cell>
          <cell r="H5180" t="str">
            <v>Chemical Manufacturing</v>
          </cell>
          <cell r="I5180" t="str">
            <v>Chromic Acid Manufacturing</v>
          </cell>
          <cell r="J5180" t="str">
            <v>Chromate Ore Handling, Grinding &amp; Drying</v>
          </cell>
          <cell r="M5180">
            <v>37589</v>
          </cell>
          <cell r="N5180">
            <v>40988</v>
          </cell>
        </row>
        <row r="5181">
          <cell r="A5181" t="str">
            <v>30103602</v>
          </cell>
          <cell r="B5181" t="str">
            <v>Point</v>
          </cell>
          <cell r="C5181" t="str">
            <v>Chem Manuf /Chromic Acid Manuf /Bichromate Kilns</v>
          </cell>
          <cell r="D5181" t="str">
            <v>Industrial Processes - Chemical Manuf</v>
          </cell>
          <cell r="G5181" t="str">
            <v>Industrial Processes</v>
          </cell>
          <cell r="H5181" t="str">
            <v>Chemical Manufacturing</v>
          </cell>
          <cell r="I5181" t="str">
            <v>Chromic Acid Manufacturing</v>
          </cell>
          <cell r="J5181" t="str">
            <v>Bichromate Kilns</v>
          </cell>
          <cell r="M5181">
            <v>37589</v>
          </cell>
          <cell r="N5181">
            <v>40988</v>
          </cell>
        </row>
        <row r="5182">
          <cell r="A5182" t="str">
            <v>30103603</v>
          </cell>
          <cell r="B5182" t="str">
            <v>Point</v>
          </cell>
          <cell r="C5182" t="str">
            <v>Chem Manuf /Chromic Acid Manuf /Kiln Product Quench Tanks</v>
          </cell>
          <cell r="D5182" t="str">
            <v>Industrial Processes - Chemical Manuf</v>
          </cell>
          <cell r="G5182" t="str">
            <v>Industrial Processes</v>
          </cell>
          <cell r="H5182" t="str">
            <v>Chemical Manufacturing</v>
          </cell>
          <cell r="I5182" t="str">
            <v>Chromic Acid Manufacturing</v>
          </cell>
          <cell r="J5182" t="str">
            <v>Kiln Product Quench Tanks</v>
          </cell>
          <cell r="M5182">
            <v>37589</v>
          </cell>
          <cell r="N5182">
            <v>40988</v>
          </cell>
        </row>
        <row r="5183">
          <cell r="A5183" t="str">
            <v>30103604</v>
          </cell>
          <cell r="B5183" t="str">
            <v>Point</v>
          </cell>
          <cell r="C5183" t="str">
            <v>Chem Manuf /Chromic Acid Manuf /Kiln Product Separator Tanks</v>
          </cell>
          <cell r="D5183" t="str">
            <v>Industrial Processes - Chemical Manuf</v>
          </cell>
          <cell r="G5183" t="str">
            <v>Industrial Processes</v>
          </cell>
          <cell r="H5183" t="str">
            <v>Chemical Manufacturing</v>
          </cell>
          <cell r="I5183" t="str">
            <v>Chromic Acid Manufacturing</v>
          </cell>
          <cell r="J5183" t="str">
            <v>Kiln Product Separator Tanks</v>
          </cell>
          <cell r="M5183">
            <v>37589</v>
          </cell>
          <cell r="N5183">
            <v>40988</v>
          </cell>
        </row>
        <row r="5184">
          <cell r="A5184" t="str">
            <v>30103605</v>
          </cell>
          <cell r="B5184" t="str">
            <v>Point</v>
          </cell>
          <cell r="C5184" t="str">
            <v>Chem Manuf /Chromic Acid Manuf /Kiln Product Evaporators</v>
          </cell>
          <cell r="D5184" t="str">
            <v>Industrial Processes - Chemical Manuf</v>
          </cell>
          <cell r="G5184" t="str">
            <v>Industrial Processes</v>
          </cell>
          <cell r="H5184" t="str">
            <v>Chemical Manufacturing</v>
          </cell>
          <cell r="I5184" t="str">
            <v>Chromic Acid Manufacturing</v>
          </cell>
          <cell r="J5184" t="str">
            <v>Kiln Product Evaporators</v>
          </cell>
          <cell r="M5184">
            <v>37589</v>
          </cell>
          <cell r="N5184">
            <v>40988</v>
          </cell>
        </row>
        <row r="5185">
          <cell r="A5185" t="str">
            <v>30103606</v>
          </cell>
          <cell r="B5185" t="str">
            <v>Point</v>
          </cell>
          <cell r="C5185" t="str">
            <v>Chem Manuf /Chromic Acid Manuf /Salt Cake Flash Dryer</v>
          </cell>
          <cell r="D5185" t="str">
            <v>Industrial Processes - Chemical Manuf</v>
          </cell>
          <cell r="G5185" t="str">
            <v>Industrial Processes</v>
          </cell>
          <cell r="H5185" t="str">
            <v>Chemical Manufacturing</v>
          </cell>
          <cell r="I5185" t="str">
            <v>Chromic Acid Manufacturing</v>
          </cell>
          <cell r="J5185" t="str">
            <v>Salt Cake Flash Dryer</v>
          </cell>
          <cell r="M5185">
            <v>37589</v>
          </cell>
          <cell r="N5185">
            <v>40988</v>
          </cell>
        </row>
        <row r="5186">
          <cell r="A5186" t="str">
            <v>30103607</v>
          </cell>
          <cell r="B5186" t="str">
            <v>Point</v>
          </cell>
          <cell r="C5186" t="str">
            <v>Chem Manuf /Chromic Acid Manuf /Salt Cake Bulk Loading &amp; Conveyor Transport</v>
          </cell>
          <cell r="D5186" t="str">
            <v>Industrial Processes - Chemical Manuf</v>
          </cell>
          <cell r="G5186" t="str">
            <v>Industrial Processes</v>
          </cell>
          <cell r="H5186" t="str">
            <v>Chemical Manufacturing</v>
          </cell>
          <cell r="I5186" t="str">
            <v>Chromic Acid Manufacturing</v>
          </cell>
          <cell r="J5186" t="str">
            <v>Salt Cake Bulk Loading &amp; Conveyor Transport</v>
          </cell>
          <cell r="M5186">
            <v>37589</v>
          </cell>
          <cell r="N5186">
            <v>40988</v>
          </cell>
        </row>
        <row r="5187">
          <cell r="A5187" t="str">
            <v>30103608</v>
          </cell>
          <cell r="B5187" t="str">
            <v>Point</v>
          </cell>
          <cell r="C5187" t="str">
            <v>Chem Manuf /Chromic Acid Manuf /Crystal Separation, Drying, &amp; Storage System</v>
          </cell>
          <cell r="D5187" t="str">
            <v>Industrial Processes - Chemical Manuf</v>
          </cell>
          <cell r="G5187" t="str">
            <v>Industrial Processes</v>
          </cell>
          <cell r="H5187" t="str">
            <v>Chemical Manufacturing</v>
          </cell>
          <cell r="I5187" t="str">
            <v>Chromic Acid Manufacturing</v>
          </cell>
          <cell r="J5187" t="str">
            <v>Crystal Separation, Drying, &amp; Storage System</v>
          </cell>
          <cell r="M5187">
            <v>37589</v>
          </cell>
          <cell r="N5187">
            <v>40988</v>
          </cell>
        </row>
        <row r="5188">
          <cell r="A5188" t="str">
            <v>30103609</v>
          </cell>
          <cell r="B5188" t="str">
            <v>Point</v>
          </cell>
          <cell r="C5188" t="str">
            <v>Chem Manuf /Chromic Acid Manuf /Chrome Acid Processing Tanks</v>
          </cell>
          <cell r="D5188" t="str">
            <v>Industrial Processes - Chemical Manuf</v>
          </cell>
          <cell r="G5188" t="str">
            <v>Industrial Processes</v>
          </cell>
          <cell r="H5188" t="str">
            <v>Chemical Manufacturing</v>
          </cell>
          <cell r="I5188" t="str">
            <v>Chromic Acid Manufacturing</v>
          </cell>
          <cell r="J5188" t="str">
            <v>Chrome Acid Processing Tanks</v>
          </cell>
          <cell r="M5188">
            <v>37589</v>
          </cell>
          <cell r="N5188">
            <v>40988</v>
          </cell>
        </row>
        <row r="5189">
          <cell r="A5189" t="str">
            <v>30103699</v>
          </cell>
          <cell r="B5189" t="str">
            <v>Point</v>
          </cell>
          <cell r="C5189" t="str">
            <v>Chem Manuf /Chromic Acid Manuf /Miscellaneous Processes</v>
          </cell>
          <cell r="D5189" t="str">
            <v>Industrial Processes - Chemical Manuf</v>
          </cell>
          <cell r="G5189" t="str">
            <v>Industrial Processes</v>
          </cell>
          <cell r="H5189" t="str">
            <v>Chemical Manufacturing</v>
          </cell>
          <cell r="I5189" t="str">
            <v>Chromic Acid Manufacturing</v>
          </cell>
          <cell r="J5189" t="str">
            <v>Miscellaneous Processes</v>
          </cell>
          <cell r="M5189">
            <v>37589</v>
          </cell>
          <cell r="N5189">
            <v>40988</v>
          </cell>
        </row>
        <row r="5190">
          <cell r="A5190" t="str">
            <v>30103801</v>
          </cell>
          <cell r="B5190" t="str">
            <v>Point</v>
          </cell>
          <cell r="C5190" t="str">
            <v>Chem Manuf /Sodium Bicarbonate /General</v>
          </cell>
          <cell r="D5190" t="str">
            <v>Industrial Processes - Chemical Manuf</v>
          </cell>
          <cell r="G5190" t="str">
            <v>Industrial Processes</v>
          </cell>
          <cell r="H5190" t="str">
            <v>Chemical Manufacturing</v>
          </cell>
          <cell r="I5190" t="str">
            <v>Sodium Bicarbonate</v>
          </cell>
          <cell r="J5190" t="str">
            <v>General</v>
          </cell>
          <cell r="N5190">
            <v>40988</v>
          </cell>
        </row>
        <row r="5191">
          <cell r="A5191" t="str">
            <v>30103901</v>
          </cell>
          <cell r="B5191" t="str">
            <v>Point</v>
          </cell>
          <cell r="C5191" t="str">
            <v>Chem Manuf /Hydrogen Cyanide /Air Heater: General</v>
          </cell>
          <cell r="D5191" t="str">
            <v>Industrial Processes - Chemical Manuf</v>
          </cell>
          <cell r="G5191" t="str">
            <v>Industrial Processes</v>
          </cell>
          <cell r="H5191" t="str">
            <v>Chemical Manufacturing</v>
          </cell>
          <cell r="I5191" t="str">
            <v>Hydrogen Cyanide</v>
          </cell>
          <cell r="J5191" t="str">
            <v>Air Heater: General</v>
          </cell>
          <cell r="N5191">
            <v>40988</v>
          </cell>
        </row>
        <row r="5192">
          <cell r="A5192" t="str">
            <v>30103902</v>
          </cell>
          <cell r="B5192" t="str">
            <v>Point</v>
          </cell>
          <cell r="C5192" t="str">
            <v>Chem Manuf /Hydrogen Cyanide /Ammonia Absorber</v>
          </cell>
          <cell r="D5192" t="str">
            <v>Industrial Processes - Chemical Manuf</v>
          </cell>
          <cell r="G5192" t="str">
            <v>Industrial Processes</v>
          </cell>
          <cell r="H5192" t="str">
            <v>Chemical Manufacturing</v>
          </cell>
          <cell r="I5192" t="str">
            <v>Hydrogen Cyanide</v>
          </cell>
          <cell r="J5192" t="str">
            <v>Ammonia Absorber</v>
          </cell>
          <cell r="N5192">
            <v>40988</v>
          </cell>
        </row>
        <row r="5193">
          <cell r="A5193" t="str">
            <v>30103903</v>
          </cell>
          <cell r="B5193" t="str">
            <v>Point</v>
          </cell>
          <cell r="C5193" t="str">
            <v>Chem Manuf /Hydrogen Cyanide /HCN Absorber</v>
          </cell>
          <cell r="D5193" t="str">
            <v>Industrial Processes - Chemical Manuf</v>
          </cell>
          <cell r="G5193" t="str">
            <v>Industrial Processes</v>
          </cell>
          <cell r="H5193" t="str">
            <v>Chemical Manufacturing</v>
          </cell>
          <cell r="I5193" t="str">
            <v>Hydrogen Cyanide</v>
          </cell>
          <cell r="J5193" t="str">
            <v>HCN Absorber</v>
          </cell>
          <cell r="N5193">
            <v>40988</v>
          </cell>
        </row>
        <row r="5194">
          <cell r="A5194" t="str">
            <v>30104001</v>
          </cell>
          <cell r="B5194" t="str">
            <v>Point</v>
          </cell>
          <cell r="C5194" t="str">
            <v>Chem Manuf /Urea Production /General: Specify in Comments</v>
          </cell>
          <cell r="D5194" t="str">
            <v>Industrial Processes - Chemical Manuf</v>
          </cell>
          <cell r="G5194" t="str">
            <v>Industrial Processes</v>
          </cell>
          <cell r="H5194" t="str">
            <v>Chemical Manufacturing</v>
          </cell>
          <cell r="I5194" t="str">
            <v>Urea Production</v>
          </cell>
          <cell r="J5194" t="str">
            <v>General: Specify in Comments</v>
          </cell>
          <cell r="N5194">
            <v>40988</v>
          </cell>
        </row>
        <row r="5195">
          <cell r="A5195" t="str">
            <v>30104002</v>
          </cell>
          <cell r="B5195" t="str">
            <v>Point</v>
          </cell>
          <cell r="C5195" t="str">
            <v>Chem Manuf /Urea Production /Solution Concentration (Controlled)</v>
          </cell>
          <cell r="D5195" t="str">
            <v>Industrial Processes - Chemical Manuf</v>
          </cell>
          <cell r="G5195" t="str">
            <v>Industrial Processes</v>
          </cell>
          <cell r="H5195" t="str">
            <v>Chemical Manufacturing</v>
          </cell>
          <cell r="I5195" t="str">
            <v>Urea Production</v>
          </cell>
          <cell r="J5195" t="str">
            <v>Solution Concentration (Controlled)</v>
          </cell>
          <cell r="N5195">
            <v>40988</v>
          </cell>
        </row>
        <row r="5196">
          <cell r="A5196" t="str">
            <v>30104003</v>
          </cell>
          <cell r="B5196" t="str">
            <v>Point</v>
          </cell>
          <cell r="C5196" t="str">
            <v>Chem Manuf /Urea Production /Prilling</v>
          </cell>
          <cell r="D5196" t="str">
            <v>Industrial Processes - Chemical Manuf</v>
          </cell>
          <cell r="G5196" t="str">
            <v>Industrial Processes</v>
          </cell>
          <cell r="H5196" t="str">
            <v>Chemical Manufacturing</v>
          </cell>
          <cell r="I5196" t="str">
            <v>Urea Production</v>
          </cell>
          <cell r="J5196" t="str">
            <v>Prilling</v>
          </cell>
          <cell r="N5196">
            <v>40988</v>
          </cell>
        </row>
        <row r="5197">
          <cell r="A5197" t="str">
            <v>30104004</v>
          </cell>
          <cell r="B5197" t="str">
            <v>Point</v>
          </cell>
          <cell r="C5197" t="str">
            <v>Chem Manuf /Urea Production /Drum Granulation</v>
          </cell>
          <cell r="D5197" t="str">
            <v>Industrial Processes - Chemical Manuf</v>
          </cell>
          <cell r="G5197" t="str">
            <v>Industrial Processes</v>
          </cell>
          <cell r="H5197" t="str">
            <v>Chemical Manufacturing</v>
          </cell>
          <cell r="I5197" t="str">
            <v>Urea Production</v>
          </cell>
          <cell r="J5197" t="str">
            <v>Drum Granulation</v>
          </cell>
          <cell r="N5197">
            <v>40988</v>
          </cell>
        </row>
        <row r="5198">
          <cell r="A5198" t="str">
            <v>30104005</v>
          </cell>
          <cell r="B5198" t="str">
            <v>Point</v>
          </cell>
          <cell r="C5198" t="str">
            <v>Chem Manuf /Urea Production /Coating</v>
          </cell>
          <cell r="D5198" t="str">
            <v>Industrial Processes - Chemical Manuf</v>
          </cell>
          <cell r="G5198" t="str">
            <v>Industrial Processes</v>
          </cell>
          <cell r="H5198" t="str">
            <v>Chemical Manufacturing</v>
          </cell>
          <cell r="I5198" t="str">
            <v>Urea Production</v>
          </cell>
          <cell r="J5198" t="str">
            <v>Coating</v>
          </cell>
          <cell r="N5198">
            <v>40988</v>
          </cell>
        </row>
        <row r="5199">
          <cell r="A5199" t="str">
            <v>30104006</v>
          </cell>
          <cell r="B5199" t="str">
            <v>Point</v>
          </cell>
          <cell r="C5199" t="str">
            <v>Chem Manuf /Urea Production /Bagging</v>
          </cell>
          <cell r="D5199" t="str">
            <v>Industrial Processes - Chemical Manuf</v>
          </cell>
          <cell r="G5199" t="str">
            <v>Industrial Processes</v>
          </cell>
          <cell r="H5199" t="str">
            <v>Chemical Manufacturing</v>
          </cell>
          <cell r="I5199" t="str">
            <v>Urea Production</v>
          </cell>
          <cell r="J5199" t="str">
            <v>Bagging</v>
          </cell>
          <cell r="N5199">
            <v>40988</v>
          </cell>
        </row>
        <row r="5200">
          <cell r="A5200" t="str">
            <v>30104007</v>
          </cell>
          <cell r="B5200" t="str">
            <v>Point</v>
          </cell>
          <cell r="C5200" t="str">
            <v>Chem Manuf /Urea Production /Bulk Loading</v>
          </cell>
          <cell r="D5200" t="str">
            <v>Industrial Processes - Storage and Transfer</v>
          </cell>
          <cell r="G5200" t="str">
            <v>Industrial Processes</v>
          </cell>
          <cell r="H5200" t="str">
            <v>Chemical Manufacturing</v>
          </cell>
          <cell r="I5200" t="str">
            <v>Urea Production</v>
          </cell>
          <cell r="J5200" t="str">
            <v>Bulk Loading</v>
          </cell>
          <cell r="N5200">
            <v>40988</v>
          </cell>
        </row>
        <row r="5201">
          <cell r="A5201" t="str">
            <v>30104008</v>
          </cell>
          <cell r="B5201" t="str">
            <v>Point</v>
          </cell>
          <cell r="C5201" t="str">
            <v>Chem Manuf /Urea Production /Non-fluidized Bed Prilling (Agricultural Grade)</v>
          </cell>
          <cell r="D5201" t="str">
            <v>Industrial Processes - Chemical Manuf</v>
          </cell>
          <cell r="G5201" t="str">
            <v>Industrial Processes</v>
          </cell>
          <cell r="H5201" t="str">
            <v>Chemical Manufacturing</v>
          </cell>
          <cell r="I5201" t="str">
            <v>Urea Production</v>
          </cell>
          <cell r="J5201" t="str">
            <v>Non-fluidized Bed Prilling (Agricultural Grade)</v>
          </cell>
          <cell r="N5201">
            <v>40988</v>
          </cell>
        </row>
        <row r="5202">
          <cell r="A5202" t="str">
            <v>30104009</v>
          </cell>
          <cell r="B5202" t="str">
            <v>Point</v>
          </cell>
          <cell r="C5202" t="str">
            <v>Chem Manuf /Urea Production /Non-fluidized Bed Prilling (Feed Grade)</v>
          </cell>
          <cell r="D5202" t="str">
            <v>Industrial Processes - Chemical Manuf</v>
          </cell>
          <cell r="G5202" t="str">
            <v>Industrial Processes</v>
          </cell>
          <cell r="H5202" t="str">
            <v>Chemical Manufacturing</v>
          </cell>
          <cell r="I5202" t="str">
            <v>Urea Production</v>
          </cell>
          <cell r="J5202" t="str">
            <v>Non-fluidized Bed Prilling (Feed Grade)</v>
          </cell>
          <cell r="N5202">
            <v>40988</v>
          </cell>
        </row>
        <row r="5203">
          <cell r="A5203" t="str">
            <v>30104010</v>
          </cell>
          <cell r="B5203" t="str">
            <v>Point</v>
          </cell>
          <cell r="C5203" t="str">
            <v>Chem Manuf /Urea Production /Fluidized Bed Prilling (Agricultural Grade)</v>
          </cell>
          <cell r="D5203" t="str">
            <v>Industrial Processes - Chemical Manuf</v>
          </cell>
          <cell r="G5203" t="str">
            <v>Industrial Processes</v>
          </cell>
          <cell r="H5203" t="str">
            <v>Chemical Manufacturing</v>
          </cell>
          <cell r="I5203" t="str">
            <v>Urea Production</v>
          </cell>
          <cell r="J5203" t="str">
            <v>Fluidized Bed Prilling (Agricultural Grade)</v>
          </cell>
          <cell r="N5203">
            <v>40988</v>
          </cell>
        </row>
        <row r="5204">
          <cell r="A5204" t="str">
            <v>30104011</v>
          </cell>
          <cell r="B5204" t="str">
            <v>Point</v>
          </cell>
          <cell r="C5204" t="str">
            <v>Chem Manuf /Urea Production /Fluidized Bed Prilling (Feed Grade)</v>
          </cell>
          <cell r="D5204" t="str">
            <v>Industrial Processes - Chemical Manuf</v>
          </cell>
          <cell r="G5204" t="str">
            <v>Industrial Processes</v>
          </cell>
          <cell r="H5204" t="str">
            <v>Chemical Manufacturing</v>
          </cell>
          <cell r="I5204" t="str">
            <v>Urea Production</v>
          </cell>
          <cell r="J5204" t="str">
            <v>Fluidized Bed Prilling (Feed Grade)</v>
          </cell>
          <cell r="N5204">
            <v>40988</v>
          </cell>
        </row>
        <row r="5205">
          <cell r="A5205" t="str">
            <v>30104012</v>
          </cell>
          <cell r="B5205" t="str">
            <v>Point</v>
          </cell>
          <cell r="C5205" t="str">
            <v>Chem Manuf /Urea Production /Rotary Drum Cooler</v>
          </cell>
          <cell r="D5205" t="str">
            <v>Industrial Processes - Chemical Manuf</v>
          </cell>
          <cell r="G5205" t="str">
            <v>Industrial Processes</v>
          </cell>
          <cell r="H5205" t="str">
            <v>Chemical Manufacturing</v>
          </cell>
          <cell r="I5205" t="str">
            <v>Urea Production</v>
          </cell>
          <cell r="J5205" t="str">
            <v>Rotary Drum Cooler</v>
          </cell>
          <cell r="N5205">
            <v>40988</v>
          </cell>
        </row>
        <row r="5206">
          <cell r="A5206" t="str">
            <v>30104013</v>
          </cell>
          <cell r="B5206" t="str">
            <v>Point</v>
          </cell>
          <cell r="C5206" t="str">
            <v>Chem Manuf /Urea Production /Solids Screening</v>
          </cell>
          <cell r="D5206" t="str">
            <v>Industrial Processes - Chemical Manuf</v>
          </cell>
          <cell r="G5206" t="str">
            <v>Industrial Processes</v>
          </cell>
          <cell r="H5206" t="str">
            <v>Chemical Manufacturing</v>
          </cell>
          <cell r="I5206" t="str">
            <v>Urea Production</v>
          </cell>
          <cell r="J5206" t="str">
            <v>Solids Screening</v>
          </cell>
          <cell r="N5206">
            <v>40988</v>
          </cell>
        </row>
        <row r="5207">
          <cell r="A5207" t="str">
            <v>30104014</v>
          </cell>
          <cell r="B5207" t="str">
            <v>Point</v>
          </cell>
          <cell r="C5207" t="str">
            <v>Chem Manuf /Urea Production /Pan Granulation</v>
          </cell>
          <cell r="D5207" t="str">
            <v>Industrial Processes - Chemical Manuf</v>
          </cell>
          <cell r="G5207" t="str">
            <v>Industrial Processes</v>
          </cell>
          <cell r="H5207" t="str">
            <v>Chemical Manufacturing</v>
          </cell>
          <cell r="I5207" t="str">
            <v>Urea Production</v>
          </cell>
          <cell r="J5207" t="str">
            <v>Pan Granulation</v>
          </cell>
          <cell r="N5207">
            <v>40988</v>
          </cell>
        </row>
        <row r="5208">
          <cell r="A5208" t="str">
            <v>30104020</v>
          </cell>
          <cell r="B5208" t="str">
            <v>Point</v>
          </cell>
          <cell r="C5208" t="str">
            <v>Chem Manuf /Urea Production /Solution Synthesis</v>
          </cell>
          <cell r="D5208" t="str">
            <v>Industrial Processes - Chemical Manuf</v>
          </cell>
          <cell r="G5208" t="str">
            <v>Industrial Processes</v>
          </cell>
          <cell r="H5208" t="str">
            <v>Chemical Manufacturing</v>
          </cell>
          <cell r="I5208" t="str">
            <v>Urea Production</v>
          </cell>
          <cell r="J5208" t="str">
            <v>Solution Synthesis</v>
          </cell>
          <cell r="N5208">
            <v>40988</v>
          </cell>
        </row>
        <row r="5209">
          <cell r="A5209" t="str">
            <v>30104101</v>
          </cell>
          <cell r="B5209" t="str">
            <v>Point</v>
          </cell>
          <cell r="C5209" t="str">
            <v>Chem Manuf /Nitrocellulose /Nitration Reactor</v>
          </cell>
          <cell r="D5209" t="str">
            <v>Industrial Processes - Chemical Manuf</v>
          </cell>
          <cell r="G5209" t="str">
            <v>Industrial Processes</v>
          </cell>
          <cell r="H5209" t="str">
            <v>Chemical Manufacturing</v>
          </cell>
          <cell r="I5209" t="str">
            <v>Nitrocellulose</v>
          </cell>
          <cell r="J5209" t="str">
            <v>Nitration Reactor</v>
          </cell>
          <cell r="N5209">
            <v>40988</v>
          </cell>
        </row>
        <row r="5210">
          <cell r="A5210" t="str">
            <v>30104102</v>
          </cell>
          <cell r="B5210" t="str">
            <v>Point</v>
          </cell>
          <cell r="C5210" t="str">
            <v>Chem Manuf /Nitrocellulose /Sulfuric Acid Concentrators</v>
          </cell>
          <cell r="D5210" t="str">
            <v>Industrial Processes - Chemical Manuf</v>
          </cell>
          <cell r="G5210" t="str">
            <v>Industrial Processes</v>
          </cell>
          <cell r="H5210" t="str">
            <v>Chemical Manufacturing</v>
          </cell>
          <cell r="I5210" t="str">
            <v>Nitrocellulose</v>
          </cell>
          <cell r="J5210" t="str">
            <v>Sulfuric Acid Concentrators</v>
          </cell>
          <cell r="N5210">
            <v>40988</v>
          </cell>
        </row>
        <row r="5211">
          <cell r="A5211" t="str">
            <v>30104103</v>
          </cell>
          <cell r="B5211" t="str">
            <v>Point</v>
          </cell>
          <cell r="C5211" t="str">
            <v>Chem Manuf /Nitrocellulose /Boiling Tubs</v>
          </cell>
          <cell r="D5211" t="str">
            <v>Industrial Processes - Chemical Manuf</v>
          </cell>
          <cell r="G5211" t="str">
            <v>Industrial Processes</v>
          </cell>
          <cell r="H5211" t="str">
            <v>Chemical Manufacturing</v>
          </cell>
          <cell r="I5211" t="str">
            <v>Nitrocellulose</v>
          </cell>
          <cell r="J5211" t="str">
            <v>Boiling Tubs</v>
          </cell>
          <cell r="N5211">
            <v>40988</v>
          </cell>
        </row>
        <row r="5212">
          <cell r="A5212" t="str">
            <v>30104104</v>
          </cell>
          <cell r="B5212" t="str">
            <v>Point</v>
          </cell>
          <cell r="C5212" t="str">
            <v>Chem Manuf /Nitrocellulose /Nitric Acid Concentrators</v>
          </cell>
          <cell r="D5212" t="str">
            <v>Industrial Processes - Chemical Manuf</v>
          </cell>
          <cell r="G5212" t="str">
            <v>Industrial Processes</v>
          </cell>
          <cell r="H5212" t="str">
            <v>Chemical Manufacturing</v>
          </cell>
          <cell r="I5212" t="str">
            <v>Nitrocellulose</v>
          </cell>
          <cell r="J5212" t="str">
            <v>Nitric Acid Concentrators</v>
          </cell>
          <cell r="N5212">
            <v>40988</v>
          </cell>
        </row>
        <row r="5213">
          <cell r="A5213" t="str">
            <v>30104105</v>
          </cell>
          <cell r="B5213" t="str">
            <v>Point</v>
          </cell>
          <cell r="C5213" t="str">
            <v>Chem Manuf /Nitrocellulose /Nitric/Sulfuric Acid Mixing</v>
          </cell>
          <cell r="D5213" t="str">
            <v>Industrial Processes - Chemical Manuf</v>
          </cell>
          <cell r="G5213" t="str">
            <v>Industrial Processes</v>
          </cell>
          <cell r="H5213" t="str">
            <v>Chemical Manufacturing</v>
          </cell>
          <cell r="I5213" t="str">
            <v>Nitrocellulose</v>
          </cell>
          <cell r="J5213" t="str">
            <v>Nitric/Sulfuric Acid Mixing</v>
          </cell>
          <cell r="N5213">
            <v>40988</v>
          </cell>
        </row>
        <row r="5214">
          <cell r="A5214" t="str">
            <v>30104106</v>
          </cell>
          <cell r="B5214" t="str">
            <v>Point</v>
          </cell>
          <cell r="C5214" t="str">
            <v>Chem Manuf /Nitrocellulose /Batch Process: Purification Beaters</v>
          </cell>
          <cell r="D5214" t="str">
            <v>Industrial Processes - Chemical Manuf</v>
          </cell>
          <cell r="G5214" t="str">
            <v>Industrial Processes</v>
          </cell>
          <cell r="H5214" t="str">
            <v>Chemical Manufacturing</v>
          </cell>
          <cell r="I5214" t="str">
            <v>Nitrocellulose</v>
          </cell>
          <cell r="J5214" t="str">
            <v>Batch Process: Purification Beaters</v>
          </cell>
          <cell r="N5214">
            <v>40988</v>
          </cell>
        </row>
        <row r="5215">
          <cell r="A5215" t="str">
            <v>30104107</v>
          </cell>
          <cell r="B5215" t="str">
            <v>Point</v>
          </cell>
          <cell r="C5215" t="str">
            <v>Chem Manuf /Nitrocellulose /Batch Process: Purification Poacher</v>
          </cell>
          <cell r="D5215" t="str">
            <v>Industrial Processes - Chemical Manuf</v>
          </cell>
          <cell r="G5215" t="str">
            <v>Industrial Processes</v>
          </cell>
          <cell r="H5215" t="str">
            <v>Chemical Manufacturing</v>
          </cell>
          <cell r="I5215" t="str">
            <v>Nitrocellulose</v>
          </cell>
          <cell r="J5215" t="str">
            <v>Batch Process: Purification Poacher</v>
          </cell>
          <cell r="N5215">
            <v>40988</v>
          </cell>
        </row>
        <row r="5216">
          <cell r="A5216" t="str">
            <v>30104108</v>
          </cell>
          <cell r="B5216" t="str">
            <v>Point</v>
          </cell>
          <cell r="C5216" t="str">
            <v>Chem Manuf /Nitrocellulose /Batch Process: Purification Blender</v>
          </cell>
          <cell r="D5216" t="str">
            <v>Industrial Processes - Chemical Manuf</v>
          </cell>
          <cell r="G5216" t="str">
            <v>Industrial Processes</v>
          </cell>
          <cell r="H5216" t="str">
            <v>Chemical Manufacturing</v>
          </cell>
          <cell r="I5216" t="str">
            <v>Nitrocellulose</v>
          </cell>
          <cell r="J5216" t="str">
            <v>Batch Process: Purification Blender</v>
          </cell>
          <cell r="N5216">
            <v>40988</v>
          </cell>
        </row>
        <row r="5217">
          <cell r="A5217" t="str">
            <v>30104109</v>
          </cell>
          <cell r="B5217" t="str">
            <v>Point</v>
          </cell>
          <cell r="C5217" t="str">
            <v>Chem Manuf /Nitrocellulose /Batch Process: Purification Wringer</v>
          </cell>
          <cell r="D5217" t="str">
            <v>Industrial Processes - Chemical Manuf</v>
          </cell>
          <cell r="G5217" t="str">
            <v>Industrial Processes</v>
          </cell>
          <cell r="H5217" t="str">
            <v>Chemical Manufacturing</v>
          </cell>
          <cell r="I5217" t="str">
            <v>Nitrocellulose</v>
          </cell>
          <cell r="J5217" t="str">
            <v>Batch Process: Purification Wringer</v>
          </cell>
          <cell r="N5217">
            <v>40988</v>
          </cell>
        </row>
        <row r="5218">
          <cell r="A5218" t="str">
            <v>30104110</v>
          </cell>
          <cell r="B5218" t="str">
            <v>Point</v>
          </cell>
          <cell r="C5218" t="str">
            <v>Chem Manuf /Nitrocellulose /Raw Cellulose Purification</v>
          </cell>
          <cell r="D5218" t="str">
            <v>Industrial Processes - Chemical Manuf</v>
          </cell>
          <cell r="G5218" t="str">
            <v>Industrial Processes</v>
          </cell>
          <cell r="H5218" t="str">
            <v>Chemical Manufacturing</v>
          </cell>
          <cell r="I5218" t="str">
            <v>Nitrocellulose</v>
          </cell>
          <cell r="J5218" t="str">
            <v>Raw Cellulose Purification</v>
          </cell>
          <cell r="N5218">
            <v>40988</v>
          </cell>
        </row>
        <row r="5219">
          <cell r="A5219" t="str">
            <v>30104120</v>
          </cell>
          <cell r="B5219" t="str">
            <v>Point</v>
          </cell>
          <cell r="C5219" t="str">
            <v>Chem Manuf /Nitrocellulose /Batch Process: Spent Acid Recovery</v>
          </cell>
          <cell r="D5219" t="str">
            <v>Industrial Processes - Chemical Manuf</v>
          </cell>
          <cell r="G5219" t="str">
            <v>Industrial Processes</v>
          </cell>
          <cell r="H5219" t="str">
            <v>Chemical Manufacturing</v>
          </cell>
          <cell r="I5219" t="str">
            <v>Nitrocellulose</v>
          </cell>
          <cell r="J5219" t="str">
            <v>Batch Process: Spent Acid Recovery</v>
          </cell>
          <cell r="N5219">
            <v>40988</v>
          </cell>
        </row>
        <row r="5220">
          <cell r="A5220" t="str">
            <v>30104121</v>
          </cell>
          <cell r="B5220" t="str">
            <v>Point</v>
          </cell>
          <cell r="C5220" t="str">
            <v>Chem Manuf /Nitrocellulose /Batch Process: Spent Acid Recovery: Denitrating Tower</v>
          </cell>
          <cell r="D5220" t="str">
            <v>Industrial Processes - Chemical Manuf</v>
          </cell>
          <cell r="G5220" t="str">
            <v>Industrial Processes</v>
          </cell>
          <cell r="H5220" t="str">
            <v>Chemical Manufacturing</v>
          </cell>
          <cell r="I5220" t="str">
            <v>Nitrocellulose</v>
          </cell>
          <cell r="J5220" t="str">
            <v>Batch Process: Spent Acid Recovery: Denitrating Tower</v>
          </cell>
          <cell r="N5220">
            <v>40988</v>
          </cell>
        </row>
        <row r="5221">
          <cell r="A5221" t="str">
            <v>30104122</v>
          </cell>
          <cell r="B5221" t="str">
            <v>Point</v>
          </cell>
          <cell r="C5221" t="str">
            <v>Chem Manuf /Nitrocellulose /Batch Process: Spent Acid Recovery: Sulfuric Acid Regenerator</v>
          </cell>
          <cell r="D5221" t="str">
            <v>Industrial Processes - Chemical Manuf</v>
          </cell>
          <cell r="G5221" t="str">
            <v>Industrial Processes</v>
          </cell>
          <cell r="H5221" t="str">
            <v>Chemical Manufacturing</v>
          </cell>
          <cell r="I5221" t="str">
            <v>Nitrocellulose</v>
          </cell>
          <cell r="J5221" t="str">
            <v>Batch Process: Spent Acid Recovery: Sulfuric Acid Regenerator</v>
          </cell>
          <cell r="N5221">
            <v>40988</v>
          </cell>
        </row>
        <row r="5222">
          <cell r="A5222" t="str">
            <v>30104123</v>
          </cell>
          <cell r="B5222" t="str">
            <v>Point</v>
          </cell>
          <cell r="C5222" t="str">
            <v>Chem Manuf /Nitrocellulose /Batch Process: Spent Acid Recovery: Bleacher</v>
          </cell>
          <cell r="D5222" t="str">
            <v>Industrial Processes - Chemical Manuf</v>
          </cell>
          <cell r="G5222" t="str">
            <v>Industrial Processes</v>
          </cell>
          <cell r="H5222" t="str">
            <v>Chemical Manufacturing</v>
          </cell>
          <cell r="I5222" t="str">
            <v>Nitrocellulose</v>
          </cell>
          <cell r="J5222" t="str">
            <v>Batch Process: Spent Acid Recovery: Bleacher</v>
          </cell>
          <cell r="N5222">
            <v>40988</v>
          </cell>
        </row>
        <row r="5223">
          <cell r="A5223" t="str">
            <v>30104124</v>
          </cell>
          <cell r="B5223" t="str">
            <v>Point</v>
          </cell>
          <cell r="C5223" t="str">
            <v>Chem Manuf /Nitrocellulose /Batch Process: Spent Acid Recovery: Reflux Columns</v>
          </cell>
          <cell r="D5223" t="str">
            <v>Industrial Processes - Chemical Manuf</v>
          </cell>
          <cell r="G5223" t="str">
            <v>Industrial Processes</v>
          </cell>
          <cell r="H5223" t="str">
            <v>Chemical Manufacturing</v>
          </cell>
          <cell r="I5223" t="str">
            <v>Nitrocellulose</v>
          </cell>
          <cell r="J5223" t="str">
            <v>Batch Process: Spent Acid Recovery: Reflux Columns</v>
          </cell>
          <cell r="N5223">
            <v>40988</v>
          </cell>
        </row>
        <row r="5224">
          <cell r="A5224" t="str">
            <v>30104130</v>
          </cell>
          <cell r="B5224" t="str">
            <v>Point</v>
          </cell>
          <cell r="C5224" t="str">
            <v>Chem Manuf /Nitrocellulose /Batch Process: Nitric Acid Concentration</v>
          </cell>
          <cell r="D5224" t="str">
            <v>Industrial Processes - Chemical Manuf</v>
          </cell>
          <cell r="G5224" t="str">
            <v>Industrial Processes</v>
          </cell>
          <cell r="H5224" t="str">
            <v>Chemical Manufacturing</v>
          </cell>
          <cell r="I5224" t="str">
            <v>Nitrocellulose</v>
          </cell>
          <cell r="J5224" t="str">
            <v>Batch Process: Nitric Acid Concentration</v>
          </cell>
          <cell r="N5224">
            <v>40988</v>
          </cell>
        </row>
        <row r="5225">
          <cell r="A5225" t="str">
            <v>30104131</v>
          </cell>
          <cell r="B5225" t="str">
            <v>Point</v>
          </cell>
          <cell r="C5225" t="str">
            <v>Chem Manuf /Nitrocellulose /Batch Process: Nitric Acid Concentration: Distillation Tower</v>
          </cell>
          <cell r="D5225" t="str">
            <v>Industrial Processes - Chemical Manuf</v>
          </cell>
          <cell r="G5225" t="str">
            <v>Industrial Processes</v>
          </cell>
          <cell r="H5225" t="str">
            <v>Chemical Manufacturing</v>
          </cell>
          <cell r="I5225" t="str">
            <v>Nitrocellulose</v>
          </cell>
          <cell r="J5225" t="str">
            <v>Batch Process: Nitric Acid Concentration: Distillation Tower</v>
          </cell>
          <cell r="N5225">
            <v>40988</v>
          </cell>
        </row>
        <row r="5226">
          <cell r="A5226" t="str">
            <v>30104132</v>
          </cell>
          <cell r="B5226" t="str">
            <v>Point</v>
          </cell>
          <cell r="C5226" t="str">
            <v>Chem Manuf /Nitrocellulose /Batch Process: Nitric Acid Concentration: Bleacher</v>
          </cell>
          <cell r="D5226" t="str">
            <v>Industrial Processes - Chemical Manuf</v>
          </cell>
          <cell r="G5226" t="str">
            <v>Industrial Processes</v>
          </cell>
          <cell r="H5226" t="str">
            <v>Chemical Manufacturing</v>
          </cell>
          <cell r="I5226" t="str">
            <v>Nitrocellulose</v>
          </cell>
          <cell r="J5226" t="str">
            <v>Batch Process: Nitric Acid Concentration: Bleacher</v>
          </cell>
          <cell r="N5226">
            <v>40988</v>
          </cell>
        </row>
        <row r="5227">
          <cell r="A5227" t="str">
            <v>30104133</v>
          </cell>
          <cell r="B5227" t="str">
            <v>Point</v>
          </cell>
          <cell r="C5227" t="str">
            <v>Chem Manuf /Nitrocellulose /Batch Process: Nitric Acid Concentration: Condenser</v>
          </cell>
          <cell r="D5227" t="str">
            <v>Industrial Processes - Chemical Manuf</v>
          </cell>
          <cell r="G5227" t="str">
            <v>Industrial Processes</v>
          </cell>
          <cell r="H5227" t="str">
            <v>Chemical Manufacturing</v>
          </cell>
          <cell r="I5227" t="str">
            <v>Nitrocellulose</v>
          </cell>
          <cell r="J5227" t="str">
            <v>Batch Process: Nitric Acid Concentration: Condenser</v>
          </cell>
          <cell r="N5227">
            <v>40988</v>
          </cell>
        </row>
        <row r="5228">
          <cell r="A5228" t="str">
            <v>30104134</v>
          </cell>
          <cell r="B5228" t="str">
            <v>Point</v>
          </cell>
          <cell r="C5228" t="str">
            <v>Chem Manuf /Nitrocellulose /Batch Process: Nitric Acid Concentration: Absorber Column</v>
          </cell>
          <cell r="D5228" t="str">
            <v>Industrial Processes - Chemical Manuf</v>
          </cell>
          <cell r="G5228" t="str">
            <v>Industrial Processes</v>
          </cell>
          <cell r="H5228" t="str">
            <v>Chemical Manufacturing</v>
          </cell>
          <cell r="I5228" t="str">
            <v>Nitrocellulose</v>
          </cell>
          <cell r="J5228" t="str">
            <v>Batch Process: Nitric Acid Concentration: Absorber Column</v>
          </cell>
          <cell r="N5228">
            <v>40988</v>
          </cell>
        </row>
        <row r="5229">
          <cell r="A5229" t="str">
            <v>30104135</v>
          </cell>
          <cell r="B5229" t="str">
            <v>Point</v>
          </cell>
          <cell r="C5229" t="str">
            <v>Chem Manuf /Nitrocellulose /Batch Process: Nitric Acid Concentration: Dehydrating Unit</v>
          </cell>
          <cell r="D5229" t="str">
            <v>Industrial Processes - Chemical Manuf</v>
          </cell>
          <cell r="G5229" t="str">
            <v>Industrial Processes</v>
          </cell>
          <cell r="H5229" t="str">
            <v>Chemical Manufacturing</v>
          </cell>
          <cell r="I5229" t="str">
            <v>Nitrocellulose</v>
          </cell>
          <cell r="J5229" t="str">
            <v>Batch Process: Nitric Acid Concentration: Dehydrating Unit</v>
          </cell>
          <cell r="N5229">
            <v>40988</v>
          </cell>
        </row>
        <row r="5230">
          <cell r="A5230" t="str">
            <v>30104150</v>
          </cell>
          <cell r="B5230" t="str">
            <v>Point</v>
          </cell>
          <cell r="C5230" t="str">
            <v>Chem Manuf /Nitrocellulose /Continuous Process: Nitration Reactors</v>
          </cell>
          <cell r="D5230" t="str">
            <v>Industrial Processes - Chemical Manuf</v>
          </cell>
          <cell r="G5230" t="str">
            <v>Industrial Processes</v>
          </cell>
          <cell r="H5230" t="str">
            <v>Chemical Manufacturing</v>
          </cell>
          <cell r="I5230" t="str">
            <v>Nitrocellulose</v>
          </cell>
          <cell r="J5230" t="str">
            <v>Continuous Process: Nitration Reactors</v>
          </cell>
          <cell r="N5230">
            <v>40988</v>
          </cell>
        </row>
        <row r="5231">
          <cell r="A5231" t="str">
            <v>30104151</v>
          </cell>
          <cell r="B5231" t="str">
            <v>Point</v>
          </cell>
          <cell r="C5231" t="str">
            <v>Chem Manuf /Nitrocellulose /Continuous Process: Sulfuric Acid Concentrators</v>
          </cell>
          <cell r="D5231" t="str">
            <v>Industrial Processes - Chemical Manuf</v>
          </cell>
          <cell r="G5231" t="str">
            <v>Industrial Processes</v>
          </cell>
          <cell r="H5231" t="str">
            <v>Chemical Manufacturing</v>
          </cell>
          <cell r="I5231" t="str">
            <v>Nitrocellulose</v>
          </cell>
          <cell r="J5231" t="str">
            <v>Continuous Process: Sulfuric Acid Concentrators</v>
          </cell>
          <cell r="N5231">
            <v>40988</v>
          </cell>
        </row>
        <row r="5232">
          <cell r="A5232" t="str">
            <v>30104152</v>
          </cell>
          <cell r="B5232" t="str">
            <v>Point</v>
          </cell>
          <cell r="C5232" t="str">
            <v>Chem Manuf /Nitrocellulose /Continuous Process: Purification Boiling Tubs</v>
          </cell>
          <cell r="D5232" t="str">
            <v>Industrial Processes - Chemical Manuf</v>
          </cell>
          <cell r="G5232" t="str">
            <v>Industrial Processes</v>
          </cell>
          <cell r="H5232" t="str">
            <v>Chemical Manufacturing</v>
          </cell>
          <cell r="I5232" t="str">
            <v>Nitrocellulose</v>
          </cell>
          <cell r="J5232" t="str">
            <v>Continuous Process: Purification Boiling Tubs</v>
          </cell>
          <cell r="N5232">
            <v>40988</v>
          </cell>
        </row>
        <row r="5233">
          <cell r="A5233" t="str">
            <v>30104153</v>
          </cell>
          <cell r="B5233" t="str">
            <v>Point</v>
          </cell>
          <cell r="C5233" t="str">
            <v>Chem Manuf /Nitrocellulose /Continuous Process: Nitric Acid Concentrators</v>
          </cell>
          <cell r="D5233" t="str">
            <v>Industrial Processes - Chemical Manuf</v>
          </cell>
          <cell r="G5233" t="str">
            <v>Industrial Processes</v>
          </cell>
          <cell r="H5233" t="str">
            <v>Chemical Manufacturing</v>
          </cell>
          <cell r="I5233" t="str">
            <v>Nitrocellulose</v>
          </cell>
          <cell r="J5233" t="str">
            <v>Continuous Process: Nitric Acid Concentrators</v>
          </cell>
          <cell r="N5233">
            <v>40988</v>
          </cell>
        </row>
        <row r="5234">
          <cell r="A5234" t="str">
            <v>30104154</v>
          </cell>
          <cell r="B5234" t="str">
            <v>Point</v>
          </cell>
          <cell r="C5234" t="str">
            <v>Chem Manuf /Nitrocellulose /Continuous Process: Purification Beaters</v>
          </cell>
          <cell r="D5234" t="str">
            <v>Industrial Processes - Chemical Manuf</v>
          </cell>
          <cell r="G5234" t="str">
            <v>Industrial Processes</v>
          </cell>
          <cell r="H5234" t="str">
            <v>Chemical Manufacturing</v>
          </cell>
          <cell r="I5234" t="str">
            <v>Nitrocellulose</v>
          </cell>
          <cell r="J5234" t="str">
            <v>Continuous Process: Purification Beaters</v>
          </cell>
          <cell r="N5234">
            <v>40988</v>
          </cell>
        </row>
        <row r="5235">
          <cell r="A5235" t="str">
            <v>30104155</v>
          </cell>
          <cell r="B5235" t="str">
            <v>Point</v>
          </cell>
          <cell r="C5235" t="str">
            <v>Chem Manuf /Nitrocellulose /Continuous Process: Purification Poacher</v>
          </cell>
          <cell r="D5235" t="str">
            <v>Industrial Processes - Chemical Manuf</v>
          </cell>
          <cell r="G5235" t="str">
            <v>Industrial Processes</v>
          </cell>
          <cell r="H5235" t="str">
            <v>Chemical Manufacturing</v>
          </cell>
          <cell r="I5235" t="str">
            <v>Nitrocellulose</v>
          </cell>
          <cell r="J5235" t="str">
            <v>Continuous Process: Purification Poacher</v>
          </cell>
          <cell r="N5235">
            <v>40988</v>
          </cell>
        </row>
        <row r="5236">
          <cell r="A5236" t="str">
            <v>30104156</v>
          </cell>
          <cell r="B5236" t="str">
            <v>Point</v>
          </cell>
          <cell r="C5236" t="str">
            <v>Chem Manuf /Nitrocellulose /Continuous Process: Purification Blender</v>
          </cell>
          <cell r="D5236" t="str">
            <v>Industrial Processes - Chemical Manuf</v>
          </cell>
          <cell r="G5236" t="str">
            <v>Industrial Processes</v>
          </cell>
          <cell r="H5236" t="str">
            <v>Chemical Manufacturing</v>
          </cell>
          <cell r="I5236" t="str">
            <v>Nitrocellulose</v>
          </cell>
          <cell r="J5236" t="str">
            <v>Continuous Process: Purification Blender</v>
          </cell>
          <cell r="N5236">
            <v>40988</v>
          </cell>
        </row>
        <row r="5237">
          <cell r="A5237" t="str">
            <v>30104157</v>
          </cell>
          <cell r="B5237" t="str">
            <v>Point</v>
          </cell>
          <cell r="C5237" t="str">
            <v>Chem Manuf /Nitrocellulose /Continuous Process: Purification Wringer</v>
          </cell>
          <cell r="D5237" t="str">
            <v>Industrial Processes - Chemical Manuf</v>
          </cell>
          <cell r="G5237" t="str">
            <v>Industrial Processes</v>
          </cell>
          <cell r="H5237" t="str">
            <v>Chemical Manufacturing</v>
          </cell>
          <cell r="I5237" t="str">
            <v>Nitrocellulose</v>
          </cell>
          <cell r="J5237" t="str">
            <v>Continuous Process: Purification Wringer</v>
          </cell>
          <cell r="N5237">
            <v>40988</v>
          </cell>
        </row>
        <row r="5238">
          <cell r="A5238" t="str">
            <v>30104160</v>
          </cell>
          <cell r="B5238" t="str">
            <v>Point</v>
          </cell>
          <cell r="C5238" t="str">
            <v>Chem Manuf /Nitrocellulose /Continuous Process: Spent Acid Recovery</v>
          </cell>
          <cell r="D5238" t="str">
            <v>Industrial Processes - Chemical Manuf</v>
          </cell>
          <cell r="G5238" t="str">
            <v>Industrial Processes</v>
          </cell>
          <cell r="H5238" t="str">
            <v>Chemical Manufacturing</v>
          </cell>
          <cell r="I5238" t="str">
            <v>Nitrocellulose</v>
          </cell>
          <cell r="J5238" t="str">
            <v>Continuous Process: Spent Acid Recovery</v>
          </cell>
          <cell r="N5238">
            <v>40988</v>
          </cell>
        </row>
        <row r="5239">
          <cell r="A5239" t="str">
            <v>30104161</v>
          </cell>
          <cell r="B5239" t="str">
            <v>Point</v>
          </cell>
          <cell r="C5239" t="str">
            <v>Chem Manuf /Nitrocellulose /Continuous Process: Spent Acid Recovery: Denitrating Tower</v>
          </cell>
          <cell r="D5239" t="str">
            <v>Industrial Processes - Chemical Manuf</v>
          </cell>
          <cell r="G5239" t="str">
            <v>Industrial Processes</v>
          </cell>
          <cell r="H5239" t="str">
            <v>Chemical Manufacturing</v>
          </cell>
          <cell r="I5239" t="str">
            <v>Nitrocellulose</v>
          </cell>
          <cell r="J5239" t="str">
            <v>Continuous Process: Spent Acid Recovery: Denitrating Tower</v>
          </cell>
          <cell r="N5239">
            <v>40988</v>
          </cell>
        </row>
        <row r="5240">
          <cell r="A5240" t="str">
            <v>30104162</v>
          </cell>
          <cell r="B5240" t="str">
            <v>Point</v>
          </cell>
          <cell r="C5240" t="str">
            <v>Chem Manuf /Nitrocellulose /Continuous Process: Spent Acid Recovery: Sulfuric Acid Regenerator</v>
          </cell>
          <cell r="D5240" t="str">
            <v>Industrial Processes - Chemical Manuf</v>
          </cell>
          <cell r="G5240" t="str">
            <v>Industrial Processes</v>
          </cell>
          <cell r="H5240" t="str">
            <v>Chemical Manufacturing</v>
          </cell>
          <cell r="I5240" t="str">
            <v>Nitrocellulose</v>
          </cell>
          <cell r="J5240" t="str">
            <v>Continuous Process: Spent Acid Recovery: Sulfuric Acid Regenerator</v>
          </cell>
          <cell r="N5240">
            <v>40988</v>
          </cell>
        </row>
        <row r="5241">
          <cell r="A5241" t="str">
            <v>30104163</v>
          </cell>
          <cell r="B5241" t="str">
            <v>Point</v>
          </cell>
          <cell r="C5241" t="str">
            <v>Chem Manuf /Nitrocellulose /Continuous Process: Spent Acid Recovery: Bleacher</v>
          </cell>
          <cell r="D5241" t="str">
            <v>Industrial Processes - Chemical Manuf</v>
          </cell>
          <cell r="G5241" t="str">
            <v>Industrial Processes</v>
          </cell>
          <cell r="H5241" t="str">
            <v>Chemical Manufacturing</v>
          </cell>
          <cell r="I5241" t="str">
            <v>Nitrocellulose</v>
          </cell>
          <cell r="J5241" t="str">
            <v>Continuous Process: Spent Acid Recovery: Bleacher</v>
          </cell>
          <cell r="N5241">
            <v>40988</v>
          </cell>
        </row>
        <row r="5242">
          <cell r="A5242" t="str">
            <v>30104164</v>
          </cell>
          <cell r="B5242" t="str">
            <v>Point</v>
          </cell>
          <cell r="C5242" t="str">
            <v>Chem Manuf /Nitrocellulose /Continuous Process: Spent Acid Recovery: Reflux Columns</v>
          </cell>
          <cell r="D5242" t="str">
            <v>Industrial Processes - Chemical Manuf</v>
          </cell>
          <cell r="G5242" t="str">
            <v>Industrial Processes</v>
          </cell>
          <cell r="H5242" t="str">
            <v>Chemical Manufacturing</v>
          </cell>
          <cell r="I5242" t="str">
            <v>Nitrocellulose</v>
          </cell>
          <cell r="J5242" t="str">
            <v>Continuous Process: Spent Acid Recovery: Reflux Columns</v>
          </cell>
          <cell r="N5242">
            <v>40988</v>
          </cell>
        </row>
        <row r="5243">
          <cell r="A5243" t="str">
            <v>30104170</v>
          </cell>
          <cell r="B5243" t="str">
            <v>Point</v>
          </cell>
          <cell r="C5243" t="str">
            <v>Chem Manuf /Nitrocellulose /Continuous Process: Nitric Acid Concentration</v>
          </cell>
          <cell r="D5243" t="str">
            <v>Industrial Processes - Chemical Manuf</v>
          </cell>
          <cell r="G5243" t="str">
            <v>Industrial Processes</v>
          </cell>
          <cell r="H5243" t="str">
            <v>Chemical Manufacturing</v>
          </cell>
          <cell r="I5243" t="str">
            <v>Nitrocellulose</v>
          </cell>
          <cell r="J5243" t="str">
            <v>Continuous Process: Nitric Acid Concentration</v>
          </cell>
          <cell r="N5243">
            <v>40988</v>
          </cell>
        </row>
        <row r="5244">
          <cell r="A5244" t="str">
            <v>30104171</v>
          </cell>
          <cell r="B5244" t="str">
            <v>Point</v>
          </cell>
          <cell r="C5244" t="str">
            <v>Chem Manuf /Nitrocellulose /Continuous Process: Nitric Acid Concentration: Distillation Tower</v>
          </cell>
          <cell r="D5244" t="str">
            <v>Industrial Processes - Chemical Manuf</v>
          </cell>
          <cell r="G5244" t="str">
            <v>Industrial Processes</v>
          </cell>
          <cell r="H5244" t="str">
            <v>Chemical Manufacturing</v>
          </cell>
          <cell r="I5244" t="str">
            <v>Nitrocellulose</v>
          </cell>
          <cell r="J5244" t="str">
            <v>Continuous Process: Nitric Acid Concentration: Distillation Tower</v>
          </cell>
          <cell r="N5244">
            <v>40988</v>
          </cell>
        </row>
        <row r="5245">
          <cell r="A5245" t="str">
            <v>30104172</v>
          </cell>
          <cell r="B5245" t="str">
            <v>Point</v>
          </cell>
          <cell r="C5245" t="str">
            <v>Chem Manuf /Nitrocellulose /Continuous Process: Nitric Acid Concentration: Bleacher</v>
          </cell>
          <cell r="D5245" t="str">
            <v>Industrial Processes - Chemical Manuf</v>
          </cell>
          <cell r="G5245" t="str">
            <v>Industrial Processes</v>
          </cell>
          <cell r="H5245" t="str">
            <v>Chemical Manufacturing</v>
          </cell>
          <cell r="I5245" t="str">
            <v>Nitrocellulose</v>
          </cell>
          <cell r="J5245" t="str">
            <v>Continuous Process: Nitric Acid Concentration: Bleacher</v>
          </cell>
          <cell r="N5245">
            <v>40988</v>
          </cell>
        </row>
        <row r="5246">
          <cell r="A5246" t="str">
            <v>30104173</v>
          </cell>
          <cell r="B5246" t="str">
            <v>Point</v>
          </cell>
          <cell r="C5246" t="str">
            <v>Chem Manuf /Nitrocellulose /Continuous Process: Nitric Acid Concentration: Condenser</v>
          </cell>
          <cell r="D5246" t="str">
            <v>Industrial Processes - Chemical Manuf</v>
          </cell>
          <cell r="G5246" t="str">
            <v>Industrial Processes</v>
          </cell>
          <cell r="H5246" t="str">
            <v>Chemical Manufacturing</v>
          </cell>
          <cell r="I5246" t="str">
            <v>Nitrocellulose</v>
          </cell>
          <cell r="J5246" t="str">
            <v>Continuous Process: Nitric Acid Concentration: Condenser</v>
          </cell>
          <cell r="N5246">
            <v>40988</v>
          </cell>
        </row>
        <row r="5247">
          <cell r="A5247" t="str">
            <v>30104174</v>
          </cell>
          <cell r="B5247" t="str">
            <v>Point</v>
          </cell>
          <cell r="C5247" t="str">
            <v>Chem Manuf /Nitrocellulose /Continuous Process: Nitric Acid Concentration: Absorber Column</v>
          </cell>
          <cell r="D5247" t="str">
            <v>Industrial Processes - Chemical Manuf</v>
          </cell>
          <cell r="G5247" t="str">
            <v>Industrial Processes</v>
          </cell>
          <cell r="H5247" t="str">
            <v>Chemical Manufacturing</v>
          </cell>
          <cell r="I5247" t="str">
            <v>Nitrocellulose</v>
          </cell>
          <cell r="J5247" t="str">
            <v>Continuous Process: Nitric Acid Concentration: Absorber Column</v>
          </cell>
          <cell r="N5247">
            <v>40988</v>
          </cell>
        </row>
        <row r="5248">
          <cell r="A5248" t="str">
            <v>30104175</v>
          </cell>
          <cell r="B5248" t="str">
            <v>Point</v>
          </cell>
          <cell r="C5248" t="str">
            <v>Chem Manuf /Nitrocellulose /Continuous Process: Nitric Acid Concentration: Dehydrating Unit</v>
          </cell>
          <cell r="D5248" t="str">
            <v>Industrial Processes - Chemical Manuf</v>
          </cell>
          <cell r="G5248" t="str">
            <v>Industrial Processes</v>
          </cell>
          <cell r="H5248" t="str">
            <v>Chemical Manufacturing</v>
          </cell>
          <cell r="I5248" t="str">
            <v>Nitrocellulose</v>
          </cell>
          <cell r="J5248" t="str">
            <v>Continuous Process: Nitric Acid Concentration: Dehydrating Unit</v>
          </cell>
          <cell r="N5248">
            <v>40988</v>
          </cell>
        </row>
        <row r="5249">
          <cell r="A5249" t="str">
            <v>30104199</v>
          </cell>
          <cell r="B5249" t="str">
            <v>Point</v>
          </cell>
          <cell r="C5249" t="str">
            <v>Chem Manuf /Nitrocellulose /Other Not Classified</v>
          </cell>
          <cell r="D5249" t="str">
            <v>Industrial Processes - Chemical Manuf</v>
          </cell>
          <cell r="G5249" t="str">
            <v>Industrial Processes</v>
          </cell>
          <cell r="H5249" t="str">
            <v>Chemical Manufacturing</v>
          </cell>
          <cell r="I5249" t="str">
            <v>Nitrocellulose</v>
          </cell>
          <cell r="J5249" t="str">
            <v>Other Not Classified</v>
          </cell>
          <cell r="N5249">
            <v>40988</v>
          </cell>
        </row>
        <row r="5250">
          <cell r="A5250" t="str">
            <v>30104201</v>
          </cell>
          <cell r="B5250" t="str">
            <v>Point</v>
          </cell>
          <cell r="C5250" t="str">
            <v>Chem Manuf /Lead Alkyl Manuf (Sodium-Lead Alloy Process) /Recovery Furnace</v>
          </cell>
          <cell r="D5250" t="str">
            <v>Industrial Processes - Chemical Manuf</v>
          </cell>
          <cell r="G5250" t="str">
            <v>Industrial Processes</v>
          </cell>
          <cell r="H5250" t="str">
            <v>Chemical Manufacturing</v>
          </cell>
          <cell r="I5250" t="str">
            <v>Lead Alkyl Manufacturing (Sodium/Lead Alloy Process)</v>
          </cell>
          <cell r="J5250" t="str">
            <v>Recovery Furnace</v>
          </cell>
          <cell r="N5250">
            <v>40988</v>
          </cell>
        </row>
        <row r="5251">
          <cell r="A5251" t="str">
            <v>30104202</v>
          </cell>
          <cell r="B5251" t="str">
            <v>Point</v>
          </cell>
          <cell r="C5251" t="str">
            <v>Chem Manuf /Lead Alkyl Manuf (Sodium-Lead Alloy Process) /Process Vents: Tetraethyl Lead</v>
          </cell>
          <cell r="D5251" t="str">
            <v>Industrial Processes - Chemical Manuf</v>
          </cell>
          <cell r="G5251" t="str">
            <v>Industrial Processes</v>
          </cell>
          <cell r="H5251" t="str">
            <v>Chemical Manufacturing</v>
          </cell>
          <cell r="I5251" t="str">
            <v>Lead Alkyl Manufacturing (Sodium/Lead Alloy Process)</v>
          </cell>
          <cell r="J5251" t="str">
            <v>Process Vents: Tetraethyl Lead</v>
          </cell>
          <cell r="N5251">
            <v>40988</v>
          </cell>
        </row>
        <row r="5252">
          <cell r="A5252" t="str">
            <v>30104203</v>
          </cell>
          <cell r="B5252" t="str">
            <v>Point</v>
          </cell>
          <cell r="C5252" t="str">
            <v>Chem Manuf /Lead Alkyl Manuf (Sodium-Lead Alloy Process) /Process Vents: Tetramethyl Lead</v>
          </cell>
          <cell r="D5252" t="str">
            <v>Industrial Processes - Chemical Manuf</v>
          </cell>
          <cell r="G5252" t="str">
            <v>Industrial Processes</v>
          </cell>
          <cell r="H5252" t="str">
            <v>Chemical Manufacturing</v>
          </cell>
          <cell r="I5252" t="str">
            <v>Lead Alkyl Manufacturing (Sodium/Lead Alloy Process)</v>
          </cell>
          <cell r="J5252" t="str">
            <v>Process Vents: Tetramethyl Lead</v>
          </cell>
          <cell r="N5252">
            <v>40988</v>
          </cell>
        </row>
        <row r="5253">
          <cell r="A5253" t="str">
            <v>30104204</v>
          </cell>
          <cell r="B5253" t="str">
            <v>Point</v>
          </cell>
          <cell r="C5253" t="str">
            <v>Chem Manuf /Lead Alkyl Manuf (Sodium-Lead Alloy Process) /Sludge Pits</v>
          </cell>
          <cell r="D5253" t="str">
            <v>Industrial Processes - Storage and Transfer</v>
          </cell>
          <cell r="G5253" t="str">
            <v>Industrial Processes</v>
          </cell>
          <cell r="H5253" t="str">
            <v>Chemical Manufacturing</v>
          </cell>
          <cell r="I5253" t="str">
            <v>Lead Alkyl Manufacturing (Sodium/Lead Alloy Process)</v>
          </cell>
          <cell r="J5253" t="str">
            <v>Sludge Pits</v>
          </cell>
          <cell r="N5253">
            <v>40988</v>
          </cell>
        </row>
        <row r="5254">
          <cell r="A5254" t="str">
            <v>30104301</v>
          </cell>
          <cell r="B5254" t="str">
            <v>Point</v>
          </cell>
          <cell r="C5254" t="str">
            <v>Chem Manuf /Lead Alkyl Manuf (Electrolytic Process) /General</v>
          </cell>
          <cell r="D5254" t="str">
            <v>Industrial Processes - Chemical Manuf</v>
          </cell>
          <cell r="G5254" t="str">
            <v>Industrial Processes</v>
          </cell>
          <cell r="H5254" t="str">
            <v>Chemical Manufacturing</v>
          </cell>
          <cell r="I5254" t="str">
            <v>Lead Alkyl Manufacturing (Electrolytic Process)</v>
          </cell>
          <cell r="J5254" t="str">
            <v>General</v>
          </cell>
          <cell r="N5254">
            <v>40988</v>
          </cell>
        </row>
        <row r="5255">
          <cell r="A5255" t="str">
            <v>30104501</v>
          </cell>
          <cell r="B5255" t="str">
            <v>Point</v>
          </cell>
          <cell r="C5255" t="str">
            <v>Chem Manuf /Organic Fertilizer /General: Mixing/Handling</v>
          </cell>
          <cell r="D5255" t="str">
            <v>Industrial Processes - Chemical Manuf</v>
          </cell>
          <cell r="G5255" t="str">
            <v>Industrial Processes</v>
          </cell>
          <cell r="H5255" t="str">
            <v>Chemical Manufacturing</v>
          </cell>
          <cell r="I5255" t="str">
            <v>Organic Fertilizer</v>
          </cell>
          <cell r="J5255" t="str">
            <v>General: Mixing/Handling</v>
          </cell>
          <cell r="N5255">
            <v>40988</v>
          </cell>
        </row>
        <row r="5256">
          <cell r="A5256" t="str">
            <v>30104800</v>
          </cell>
          <cell r="B5256" t="str">
            <v>Point</v>
          </cell>
          <cell r="C5256" t="str">
            <v>Butyl Rubber - Raw Material Storage</v>
          </cell>
          <cell r="D5256" t="str">
            <v>Industrial Processes - Chemical Manuf</v>
          </cell>
          <cell r="G5256" t="str">
            <v>Industrial Processes</v>
          </cell>
          <cell r="H5256" t="str">
            <v>Chemical Manufacturing</v>
          </cell>
          <cell r="I5256" t="str">
            <v>Butyl rubber production</v>
          </cell>
          <cell r="J5256" t="str">
            <v>Raw Material Storage</v>
          </cell>
          <cell r="M5256">
            <v>40995</v>
          </cell>
          <cell r="N5256">
            <v>41113</v>
          </cell>
          <cell r="O5256" t="str">
            <v>created 3-27-2012 per ERT request</v>
          </cell>
        </row>
        <row r="5257">
          <cell r="A5257" t="str">
            <v>30104801</v>
          </cell>
          <cell r="B5257" t="str">
            <v>Point</v>
          </cell>
          <cell r="C5257" t="str">
            <v>Butyl Rubber - Raw Material Refining</v>
          </cell>
          <cell r="D5257" t="str">
            <v>Industrial Processes - Chemical Manuf</v>
          </cell>
          <cell r="G5257" t="str">
            <v>Industrial Processes</v>
          </cell>
          <cell r="H5257" t="str">
            <v>Chemical Manufacturing</v>
          </cell>
          <cell r="I5257" t="str">
            <v>Butyl rubber production</v>
          </cell>
          <cell r="J5257" t="str">
            <v>Raw Material Refining</v>
          </cell>
          <cell r="M5257">
            <v>40995</v>
          </cell>
          <cell r="N5257">
            <v>41113</v>
          </cell>
          <cell r="O5257" t="str">
            <v>created 3-27-2012 per ERT request</v>
          </cell>
        </row>
        <row r="5258">
          <cell r="A5258" t="str">
            <v>30104802</v>
          </cell>
          <cell r="B5258" t="str">
            <v>Point</v>
          </cell>
          <cell r="C5258" t="str">
            <v>Butyl Rubber-Polymerization Reactor: Solution</v>
          </cell>
          <cell r="D5258" t="str">
            <v>Industrial Processes - Chemical Manuf</v>
          </cell>
          <cell r="G5258" t="str">
            <v>Industrial Processes</v>
          </cell>
          <cell r="H5258" t="str">
            <v>Chemical Manufacturing</v>
          </cell>
          <cell r="I5258" t="str">
            <v>Butyl rubber production</v>
          </cell>
          <cell r="J5258" t="str">
            <v>Polymerization Reactor: Solution Process</v>
          </cell>
          <cell r="M5258">
            <v>40995</v>
          </cell>
          <cell r="N5258">
            <v>41113</v>
          </cell>
          <cell r="O5258" t="str">
            <v>created 3-27-2012 per ERT request</v>
          </cell>
        </row>
        <row r="5259">
          <cell r="A5259" t="str">
            <v>30104803</v>
          </cell>
          <cell r="B5259" t="str">
            <v>Point</v>
          </cell>
          <cell r="C5259" t="str">
            <v>Butyl Rubber-Polymerization Reactor: Emulsion</v>
          </cell>
          <cell r="D5259" t="str">
            <v>Industrial Processes - Chemical Manuf</v>
          </cell>
          <cell r="G5259" t="str">
            <v>Industrial Processes</v>
          </cell>
          <cell r="H5259" t="str">
            <v>Chemical Manufacturing</v>
          </cell>
          <cell r="I5259" t="str">
            <v>Butyl rubber production</v>
          </cell>
          <cell r="J5259" t="str">
            <v>Polymerization Reactor: Emulsion Process</v>
          </cell>
          <cell r="M5259">
            <v>40995</v>
          </cell>
          <cell r="N5259">
            <v>41113</v>
          </cell>
          <cell r="O5259" t="str">
            <v>created 3-27-2012 per ERT request</v>
          </cell>
        </row>
        <row r="5260">
          <cell r="A5260" t="str">
            <v>30104804</v>
          </cell>
          <cell r="B5260" t="str">
            <v>Point</v>
          </cell>
          <cell r="C5260" t="str">
            <v>Butyl Rubber - Stripping</v>
          </cell>
          <cell r="D5260" t="str">
            <v>Industrial Processes - Chemical Manuf</v>
          </cell>
          <cell r="G5260" t="str">
            <v>Industrial Processes</v>
          </cell>
          <cell r="H5260" t="str">
            <v>Chemical Manufacturing</v>
          </cell>
          <cell r="I5260" t="str">
            <v>Butyl rubber production</v>
          </cell>
          <cell r="J5260" t="str">
            <v>Stripping</v>
          </cell>
          <cell r="M5260">
            <v>40995</v>
          </cell>
          <cell r="N5260">
            <v>41113</v>
          </cell>
          <cell r="O5260" t="str">
            <v>created 3-27-2012 per ERT request</v>
          </cell>
        </row>
        <row r="5261">
          <cell r="A5261" t="str">
            <v>30104805</v>
          </cell>
          <cell r="B5261" t="str">
            <v>Point</v>
          </cell>
          <cell r="C5261" t="str">
            <v>Butyl Rubber - Material Recovery</v>
          </cell>
          <cell r="D5261" t="str">
            <v>Industrial Processes - Chemical Manuf</v>
          </cell>
          <cell r="G5261" t="str">
            <v>Industrial Processes</v>
          </cell>
          <cell r="H5261" t="str">
            <v>Chemical Manufacturing</v>
          </cell>
          <cell r="I5261" t="str">
            <v>Butyl rubber production</v>
          </cell>
          <cell r="J5261" t="str">
            <v>Material Recovery</v>
          </cell>
          <cell r="M5261">
            <v>40995</v>
          </cell>
          <cell r="N5261">
            <v>41113</v>
          </cell>
          <cell r="O5261" t="str">
            <v>created 3-27-2012 per ERT request</v>
          </cell>
        </row>
        <row r="5262">
          <cell r="A5262" t="str">
            <v>30104806</v>
          </cell>
          <cell r="B5262" t="str">
            <v>Point</v>
          </cell>
          <cell r="C5262" t="str">
            <v>Butyl Rubber - Blending</v>
          </cell>
          <cell r="D5262" t="str">
            <v>Industrial Processes - Chemical Manuf</v>
          </cell>
          <cell r="G5262" t="str">
            <v>Industrial Processes</v>
          </cell>
          <cell r="H5262" t="str">
            <v>Chemical Manufacturing</v>
          </cell>
          <cell r="I5262" t="str">
            <v>Butyl rubber production</v>
          </cell>
          <cell r="J5262" t="str">
            <v>Blending</v>
          </cell>
          <cell r="M5262">
            <v>40995</v>
          </cell>
          <cell r="N5262">
            <v>41113</v>
          </cell>
          <cell r="O5262" t="str">
            <v>created 3-27-2012 per ERT request</v>
          </cell>
        </row>
        <row r="5263">
          <cell r="A5263" t="str">
            <v>30104807</v>
          </cell>
          <cell r="B5263" t="str">
            <v>Point</v>
          </cell>
          <cell r="C5263" t="str">
            <v>Butyl Rubber - Aging</v>
          </cell>
          <cell r="D5263" t="str">
            <v>Industrial Processes - Chemical Manuf</v>
          </cell>
          <cell r="G5263" t="str">
            <v>Industrial Processes</v>
          </cell>
          <cell r="H5263" t="str">
            <v>Chemical Manufacturing</v>
          </cell>
          <cell r="I5263" t="str">
            <v>Butyl rubber production</v>
          </cell>
          <cell r="J5263" t="str">
            <v>Aging</v>
          </cell>
          <cell r="M5263">
            <v>40995</v>
          </cell>
          <cell r="N5263">
            <v>41113</v>
          </cell>
          <cell r="O5263" t="str">
            <v>created 3-27-2012 per ERT request</v>
          </cell>
        </row>
        <row r="5264">
          <cell r="A5264" t="str">
            <v>30104808</v>
          </cell>
          <cell r="B5264" t="str">
            <v>Point</v>
          </cell>
          <cell r="C5264" t="str">
            <v>Butyl Rubber - Coagulation and Screening</v>
          </cell>
          <cell r="D5264" t="str">
            <v>Industrial Processes - Chemical Manuf</v>
          </cell>
          <cell r="G5264" t="str">
            <v>Industrial Processes</v>
          </cell>
          <cell r="H5264" t="str">
            <v>Chemical Manufacturing</v>
          </cell>
          <cell r="I5264" t="str">
            <v>Butyl rubber production</v>
          </cell>
          <cell r="J5264" t="str">
            <v>Coagulation and Screening</v>
          </cell>
          <cell r="M5264">
            <v>40995</v>
          </cell>
          <cell r="N5264">
            <v>41113</v>
          </cell>
          <cell r="O5264" t="str">
            <v>created 3-27-2012 per ERT request</v>
          </cell>
        </row>
        <row r="5265">
          <cell r="A5265" t="str">
            <v>30104809</v>
          </cell>
          <cell r="B5265" t="str">
            <v>Point</v>
          </cell>
          <cell r="C5265" t="str">
            <v>Butyl Rubber - Washing</v>
          </cell>
          <cell r="D5265" t="str">
            <v>Industrial Processes - Chemical Manuf</v>
          </cell>
          <cell r="G5265" t="str">
            <v>Industrial Processes</v>
          </cell>
          <cell r="H5265" t="str">
            <v>Chemical Manufacturing</v>
          </cell>
          <cell r="I5265" t="str">
            <v>Butyl rubber production</v>
          </cell>
          <cell r="J5265" t="str">
            <v>Washing</v>
          </cell>
          <cell r="M5265">
            <v>40995</v>
          </cell>
          <cell r="N5265">
            <v>41113</v>
          </cell>
          <cell r="O5265" t="str">
            <v>created 3-27-2012 per ERT request</v>
          </cell>
        </row>
        <row r="5266">
          <cell r="A5266" t="str">
            <v>30104810</v>
          </cell>
          <cell r="B5266" t="str">
            <v>Point</v>
          </cell>
          <cell r="C5266" t="str">
            <v>Butyl Rubber - Drying</v>
          </cell>
          <cell r="D5266" t="str">
            <v>Industrial Processes - Chemical Manuf</v>
          </cell>
          <cell r="G5266" t="str">
            <v>Industrial Processes</v>
          </cell>
          <cell r="H5266" t="str">
            <v>Chemical Manufacturing</v>
          </cell>
          <cell r="I5266" t="str">
            <v>Butyl rubber production</v>
          </cell>
          <cell r="J5266" t="str">
            <v>Drying</v>
          </cell>
          <cell r="M5266">
            <v>40995</v>
          </cell>
          <cell r="N5266">
            <v>41113</v>
          </cell>
          <cell r="O5266" t="str">
            <v>created 3-27-2012 per ERT request</v>
          </cell>
        </row>
        <row r="5267">
          <cell r="A5267" t="str">
            <v>30104811</v>
          </cell>
          <cell r="B5267" t="str">
            <v>Point</v>
          </cell>
          <cell r="C5267" t="str">
            <v>Butyl Rubber - Wastewater</v>
          </cell>
          <cell r="D5267" t="str">
            <v>Industrial Processes - Chemical Manuf</v>
          </cell>
          <cell r="G5267" t="str">
            <v>Industrial Processes</v>
          </cell>
          <cell r="H5267" t="str">
            <v>Chemical Manufacturing</v>
          </cell>
          <cell r="I5267" t="str">
            <v>Butyl rubber production</v>
          </cell>
          <cell r="J5267" t="str">
            <v>Wastewater</v>
          </cell>
          <cell r="M5267">
            <v>40995</v>
          </cell>
          <cell r="N5267">
            <v>41113</v>
          </cell>
          <cell r="O5267" t="str">
            <v>created 3-27-2012 per ERT request</v>
          </cell>
        </row>
        <row r="5268">
          <cell r="A5268" t="str">
            <v>30104812</v>
          </cell>
          <cell r="B5268" t="str">
            <v>Point</v>
          </cell>
          <cell r="C5268" t="str">
            <v>Butyl Rubber - Equipment Leaks</v>
          </cell>
          <cell r="D5268" t="str">
            <v>Industrial Processes - Chemical Manuf</v>
          </cell>
          <cell r="G5268" t="str">
            <v>Industrial Processes</v>
          </cell>
          <cell r="H5268" t="str">
            <v>Chemical Manufacturing</v>
          </cell>
          <cell r="I5268" t="str">
            <v>Butyl rubber production</v>
          </cell>
          <cell r="J5268" t="str">
            <v>Equipment Leaks [See also 301048 -13 -14 or -15]</v>
          </cell>
          <cell r="M5268">
            <v>40995</v>
          </cell>
          <cell r="N5268">
            <v>41113</v>
          </cell>
          <cell r="O5268" t="str">
            <v>created 3-27-2012 per ERT request</v>
          </cell>
        </row>
        <row r="5269">
          <cell r="A5269" t="str">
            <v>30104813</v>
          </cell>
          <cell r="B5269" t="str">
            <v>Point</v>
          </cell>
          <cell r="C5269" t="str">
            <v>Butyl Rubber - Equipment Leaks- Pumps</v>
          </cell>
          <cell r="D5269" t="str">
            <v>Industrial Processes - Chemical Manuf</v>
          </cell>
          <cell r="G5269" t="str">
            <v>Industrial Processes</v>
          </cell>
          <cell r="H5269" t="str">
            <v>Chemical Manufacturing</v>
          </cell>
          <cell r="I5269" t="str">
            <v>Butyl rubber production</v>
          </cell>
          <cell r="J5269" t="str">
            <v>Equipment Leaks- Pumps</v>
          </cell>
          <cell r="M5269">
            <v>40995</v>
          </cell>
          <cell r="N5269">
            <v>41113</v>
          </cell>
          <cell r="O5269" t="str">
            <v>created 3-27-2012 per ERT request</v>
          </cell>
        </row>
        <row r="5270">
          <cell r="A5270" t="str">
            <v>30104814</v>
          </cell>
          <cell r="B5270" t="str">
            <v>Point</v>
          </cell>
          <cell r="C5270" t="str">
            <v>Butyl Rubber - Equipment Leaks- Valves</v>
          </cell>
          <cell r="D5270" t="str">
            <v>Industrial Processes - Chemical Manuf</v>
          </cell>
          <cell r="G5270" t="str">
            <v>Industrial Processes</v>
          </cell>
          <cell r="H5270" t="str">
            <v>Chemical Manufacturing</v>
          </cell>
          <cell r="I5270" t="str">
            <v>Butyl rubber production</v>
          </cell>
          <cell r="J5270" t="str">
            <v>Equipment Leaks- Valves</v>
          </cell>
          <cell r="M5270">
            <v>40995</v>
          </cell>
          <cell r="N5270">
            <v>41113</v>
          </cell>
          <cell r="O5270" t="str">
            <v>created 3-27-2012 per ERT request</v>
          </cell>
        </row>
        <row r="5271">
          <cell r="A5271" t="str">
            <v>30104815</v>
          </cell>
          <cell r="B5271" t="str">
            <v>Point</v>
          </cell>
          <cell r="C5271" t="str">
            <v>Butyl Rubber - Equipment Leaks- Connectors</v>
          </cell>
          <cell r="D5271" t="str">
            <v>Industrial Processes - Chemical Manuf</v>
          </cell>
          <cell r="G5271" t="str">
            <v>Industrial Processes</v>
          </cell>
          <cell r="H5271" t="str">
            <v>Chemical Manufacturing</v>
          </cell>
          <cell r="I5271" t="str">
            <v>Butyl rubber production</v>
          </cell>
          <cell r="J5271" t="str">
            <v>Equipment Leaks- Connectors</v>
          </cell>
          <cell r="M5271">
            <v>40995</v>
          </cell>
          <cell r="N5271">
            <v>41113</v>
          </cell>
          <cell r="O5271" t="str">
            <v>created 3-27-2012 per ERT request</v>
          </cell>
        </row>
        <row r="5272">
          <cell r="A5272" t="str">
            <v>30104816</v>
          </cell>
          <cell r="B5272" t="str">
            <v>Point</v>
          </cell>
          <cell r="C5272" t="str">
            <v>Butyl Rubber - Blowdown Tank</v>
          </cell>
          <cell r="D5272" t="str">
            <v>Industrial Processes - Chemical Manuf</v>
          </cell>
          <cell r="G5272" t="str">
            <v>Industrial Processes</v>
          </cell>
          <cell r="H5272" t="str">
            <v>Chemical Manufacturing</v>
          </cell>
          <cell r="I5272" t="str">
            <v>Butyl rubber production</v>
          </cell>
          <cell r="J5272" t="str">
            <v>Blowdown Tank</v>
          </cell>
          <cell r="M5272">
            <v>40995</v>
          </cell>
          <cell r="N5272">
            <v>41113</v>
          </cell>
          <cell r="O5272" t="str">
            <v>created 3-27-2012 per ERT request</v>
          </cell>
        </row>
        <row r="5273">
          <cell r="A5273" t="str">
            <v>30104900</v>
          </cell>
          <cell r="B5273" t="str">
            <v>Point</v>
          </cell>
          <cell r="C5273" t="str">
            <v>Epichlorohydrin Elastomer - Raw Material Storage</v>
          </cell>
          <cell r="D5273" t="str">
            <v>Industrial Processes - Chemical Manuf</v>
          </cell>
          <cell r="G5273" t="str">
            <v>Industrial Processes</v>
          </cell>
          <cell r="H5273" t="str">
            <v>Chemical Manufacturing</v>
          </cell>
          <cell r="I5273" t="str">
            <v>Epichlorohydrin Elastomer Production</v>
          </cell>
          <cell r="J5273" t="str">
            <v>Raw Material Storage</v>
          </cell>
          <cell r="M5273">
            <v>40995</v>
          </cell>
          <cell r="N5273">
            <v>41113</v>
          </cell>
          <cell r="O5273" t="str">
            <v>created 3-27-2012 per ERT request</v>
          </cell>
        </row>
        <row r="5274">
          <cell r="A5274" t="str">
            <v>30104901</v>
          </cell>
          <cell r="B5274" t="str">
            <v>Point</v>
          </cell>
          <cell r="C5274" t="str">
            <v>Epichlorohydrin Elastomer - Raw Material Refining</v>
          </cell>
          <cell r="D5274" t="str">
            <v>Industrial Processes - Chemical Manuf</v>
          </cell>
          <cell r="G5274" t="str">
            <v>Industrial Processes</v>
          </cell>
          <cell r="H5274" t="str">
            <v>Chemical Manufacturing</v>
          </cell>
          <cell r="I5274" t="str">
            <v>Epichlorohydrin Elastomer Production</v>
          </cell>
          <cell r="J5274" t="str">
            <v>Raw Material Refining</v>
          </cell>
          <cell r="M5274">
            <v>40995</v>
          </cell>
          <cell r="N5274">
            <v>41113</v>
          </cell>
          <cell r="O5274" t="str">
            <v>created 3-27-2012 per ERT request</v>
          </cell>
        </row>
        <row r="5275">
          <cell r="A5275" t="str">
            <v>30104902</v>
          </cell>
          <cell r="B5275" t="str">
            <v>Point</v>
          </cell>
          <cell r="C5275" t="str">
            <v>Epichlorohydrin Elast.-Polymerization:Solution</v>
          </cell>
          <cell r="D5275" t="str">
            <v>Industrial Processes - Chemical Manuf</v>
          </cell>
          <cell r="G5275" t="str">
            <v>Industrial Processes</v>
          </cell>
          <cell r="H5275" t="str">
            <v>Chemical Manufacturing</v>
          </cell>
          <cell r="I5275" t="str">
            <v>Epichlorohydrin Elastomer Production</v>
          </cell>
          <cell r="J5275" t="str">
            <v>Polymerization Reactor: Solution Process</v>
          </cell>
          <cell r="M5275">
            <v>40995</v>
          </cell>
          <cell r="N5275">
            <v>41113</v>
          </cell>
          <cell r="O5275" t="str">
            <v>created 3-27-2012 per ERT request</v>
          </cell>
        </row>
        <row r="5276">
          <cell r="A5276" t="str">
            <v>30104903</v>
          </cell>
          <cell r="B5276" t="str">
            <v>Point</v>
          </cell>
          <cell r="C5276" t="str">
            <v>Epichlorohydrin Elast. P-Polymerization:Emulsion</v>
          </cell>
          <cell r="D5276" t="str">
            <v>Industrial Processes - Chemical Manuf</v>
          </cell>
          <cell r="G5276" t="str">
            <v>Industrial Processes</v>
          </cell>
          <cell r="H5276" t="str">
            <v>Chemical Manufacturing</v>
          </cell>
          <cell r="I5276" t="str">
            <v>Epichlorohydrin Elastomer Production</v>
          </cell>
          <cell r="J5276" t="str">
            <v>Polymerization Reactor: Emulsion Process</v>
          </cell>
          <cell r="M5276">
            <v>40995</v>
          </cell>
          <cell r="N5276">
            <v>41113</v>
          </cell>
          <cell r="O5276" t="str">
            <v>created 3-27-2012 per ERT request</v>
          </cell>
        </row>
        <row r="5277">
          <cell r="A5277" t="str">
            <v>30104904</v>
          </cell>
          <cell r="B5277" t="str">
            <v>Point</v>
          </cell>
          <cell r="C5277" t="str">
            <v>Epichlorohydrin Elastomer - Stripping</v>
          </cell>
          <cell r="D5277" t="str">
            <v>Industrial Processes - Chemical Manuf</v>
          </cell>
          <cell r="G5277" t="str">
            <v>Industrial Processes</v>
          </cell>
          <cell r="H5277" t="str">
            <v>Chemical Manufacturing</v>
          </cell>
          <cell r="I5277" t="str">
            <v>Epichlorohydrin Elastomer Production</v>
          </cell>
          <cell r="J5277" t="str">
            <v>Stripping</v>
          </cell>
          <cell r="M5277">
            <v>40995</v>
          </cell>
          <cell r="N5277">
            <v>41113</v>
          </cell>
          <cell r="O5277" t="str">
            <v>created 3-27-2012 per ERT request</v>
          </cell>
        </row>
        <row r="5278">
          <cell r="A5278" t="str">
            <v>30104905</v>
          </cell>
          <cell r="B5278" t="str">
            <v>Point</v>
          </cell>
          <cell r="C5278" t="str">
            <v>Epichlorohydrin Elastomer - Material Recovery</v>
          </cell>
          <cell r="D5278" t="str">
            <v>Industrial Processes - Chemical Manuf</v>
          </cell>
          <cell r="G5278" t="str">
            <v>Industrial Processes</v>
          </cell>
          <cell r="H5278" t="str">
            <v>Chemical Manufacturing</v>
          </cell>
          <cell r="I5278" t="str">
            <v>Epichlorohydrin Elastomer Production</v>
          </cell>
          <cell r="J5278" t="str">
            <v>Material Recovery</v>
          </cell>
          <cell r="M5278">
            <v>40995</v>
          </cell>
          <cell r="N5278">
            <v>41113</v>
          </cell>
          <cell r="O5278" t="str">
            <v>created 3-27-2012 per ERT request</v>
          </cell>
        </row>
        <row r="5279">
          <cell r="A5279" t="str">
            <v>30104906</v>
          </cell>
          <cell r="B5279" t="str">
            <v>Point</v>
          </cell>
          <cell r="C5279" t="str">
            <v>Epichlorohydrin Elastomer - Blending</v>
          </cell>
          <cell r="D5279" t="str">
            <v>Industrial Processes - Chemical Manuf</v>
          </cell>
          <cell r="G5279" t="str">
            <v>Industrial Processes</v>
          </cell>
          <cell r="H5279" t="str">
            <v>Chemical Manufacturing</v>
          </cell>
          <cell r="I5279" t="str">
            <v>Epichlorohydrin Elastomer Production</v>
          </cell>
          <cell r="J5279" t="str">
            <v>Blending</v>
          </cell>
          <cell r="M5279">
            <v>40995</v>
          </cell>
          <cell r="N5279">
            <v>41113</v>
          </cell>
          <cell r="O5279" t="str">
            <v>created 3-27-2012 per ERT request</v>
          </cell>
        </row>
        <row r="5280">
          <cell r="A5280" t="str">
            <v>30104907</v>
          </cell>
          <cell r="B5280" t="str">
            <v>Point</v>
          </cell>
          <cell r="C5280" t="str">
            <v>Epichlorohydrin Elastomer - Aging</v>
          </cell>
          <cell r="D5280" t="str">
            <v>Industrial Processes - Chemical Manuf</v>
          </cell>
          <cell r="G5280" t="str">
            <v>Industrial Processes</v>
          </cell>
          <cell r="H5280" t="str">
            <v>Chemical Manufacturing</v>
          </cell>
          <cell r="I5280" t="str">
            <v>Epichlorohydrin Elastomer Production</v>
          </cell>
          <cell r="J5280" t="str">
            <v>Aging</v>
          </cell>
          <cell r="M5280">
            <v>40995</v>
          </cell>
          <cell r="N5280">
            <v>41113</v>
          </cell>
          <cell r="O5280" t="str">
            <v>created 3-27-2012 per ERT request</v>
          </cell>
        </row>
        <row r="5281">
          <cell r="A5281" t="str">
            <v>30104908</v>
          </cell>
          <cell r="B5281" t="str">
            <v>Point</v>
          </cell>
          <cell r="C5281" t="str">
            <v>Epichlorohydrin Elast.-Coagulation and Screen</v>
          </cell>
          <cell r="D5281" t="str">
            <v>Industrial Processes - Chemical Manuf</v>
          </cell>
          <cell r="G5281" t="str">
            <v>Industrial Processes</v>
          </cell>
          <cell r="H5281" t="str">
            <v>Chemical Manufacturing</v>
          </cell>
          <cell r="I5281" t="str">
            <v>Epichlorohydrin Elastomer Production</v>
          </cell>
          <cell r="J5281" t="str">
            <v>Coagulation and Screening</v>
          </cell>
          <cell r="M5281">
            <v>40995</v>
          </cell>
          <cell r="N5281">
            <v>41113</v>
          </cell>
          <cell r="O5281" t="str">
            <v>created 3-27-2012 per ERT request</v>
          </cell>
        </row>
        <row r="5282">
          <cell r="A5282" t="str">
            <v>30104909</v>
          </cell>
          <cell r="B5282" t="str">
            <v>Point</v>
          </cell>
          <cell r="C5282" t="str">
            <v>Epichlorohydrin Elastomer - Washing</v>
          </cell>
          <cell r="D5282" t="str">
            <v>Industrial Processes - Chemical Manuf</v>
          </cell>
          <cell r="G5282" t="str">
            <v>Industrial Processes</v>
          </cell>
          <cell r="H5282" t="str">
            <v>Chemical Manufacturing</v>
          </cell>
          <cell r="I5282" t="str">
            <v>Epichlorohydrin Elastomer Production</v>
          </cell>
          <cell r="J5282" t="str">
            <v>Washing</v>
          </cell>
          <cell r="M5282">
            <v>40995</v>
          </cell>
          <cell r="N5282">
            <v>41113</v>
          </cell>
          <cell r="O5282" t="str">
            <v>created 3-27-2012 per ERT request</v>
          </cell>
        </row>
        <row r="5283">
          <cell r="A5283" t="str">
            <v>30104910</v>
          </cell>
          <cell r="B5283" t="str">
            <v>Point</v>
          </cell>
          <cell r="C5283" t="str">
            <v>Epichlorohydrin Elastomer - Drying</v>
          </cell>
          <cell r="D5283" t="str">
            <v>Industrial Processes - Chemical Manuf</v>
          </cell>
          <cell r="G5283" t="str">
            <v>Industrial Processes</v>
          </cell>
          <cell r="H5283" t="str">
            <v>Chemical Manufacturing</v>
          </cell>
          <cell r="I5283" t="str">
            <v>Epichlorohydrin Elastomer Production</v>
          </cell>
          <cell r="J5283" t="str">
            <v>Drying</v>
          </cell>
          <cell r="M5283">
            <v>40995</v>
          </cell>
          <cell r="N5283">
            <v>41113</v>
          </cell>
          <cell r="O5283" t="str">
            <v>created 3-27-2012 per ERT request</v>
          </cell>
        </row>
        <row r="5284">
          <cell r="A5284" t="str">
            <v>30104911</v>
          </cell>
          <cell r="B5284" t="str">
            <v>Point</v>
          </cell>
          <cell r="C5284" t="str">
            <v>Epichlorohydrin Elastomer - Wastewater</v>
          </cell>
          <cell r="D5284" t="str">
            <v>Industrial Processes - Chemical Manuf</v>
          </cell>
          <cell r="G5284" t="str">
            <v>Industrial Processes</v>
          </cell>
          <cell r="H5284" t="str">
            <v>Chemical Manufacturing</v>
          </cell>
          <cell r="I5284" t="str">
            <v>Epichlorohydrin Elastomer Production</v>
          </cell>
          <cell r="J5284" t="str">
            <v>Wastewater</v>
          </cell>
          <cell r="M5284">
            <v>40995</v>
          </cell>
          <cell r="N5284">
            <v>41113</v>
          </cell>
          <cell r="O5284" t="str">
            <v>created 3-27-2012 per ERT request</v>
          </cell>
        </row>
        <row r="5285">
          <cell r="A5285" t="str">
            <v>30104912</v>
          </cell>
          <cell r="B5285" t="str">
            <v>Point</v>
          </cell>
          <cell r="C5285" t="str">
            <v>Epichlorohydrin Elastomer - Equipment Leaks</v>
          </cell>
          <cell r="D5285" t="str">
            <v>Industrial Processes - Chemical Manuf</v>
          </cell>
          <cell r="G5285" t="str">
            <v>Industrial Processes</v>
          </cell>
          <cell r="H5285" t="str">
            <v>Chemical Manufacturing</v>
          </cell>
          <cell r="I5285" t="str">
            <v>Epichlorohydrin Elastomer Production</v>
          </cell>
          <cell r="J5285" t="str">
            <v>Equipment Leaks [See also 301049 -13 -14 or -15]</v>
          </cell>
          <cell r="M5285">
            <v>40995</v>
          </cell>
          <cell r="N5285">
            <v>41113</v>
          </cell>
          <cell r="O5285" t="str">
            <v>created 3-27-2012 per ERT request</v>
          </cell>
        </row>
        <row r="5286">
          <cell r="A5286" t="str">
            <v>30104913</v>
          </cell>
          <cell r="B5286" t="str">
            <v>Point</v>
          </cell>
          <cell r="C5286" t="str">
            <v>Epichlorohydrin Elastomer-Equipment Leaks-Pumps</v>
          </cell>
          <cell r="D5286" t="str">
            <v>Industrial Processes - Chemical Manuf</v>
          </cell>
          <cell r="G5286" t="str">
            <v>Industrial Processes</v>
          </cell>
          <cell r="H5286" t="str">
            <v>Chemical Manufacturing</v>
          </cell>
          <cell r="I5286" t="str">
            <v>Epichlorohydrin Elastomer Production</v>
          </cell>
          <cell r="J5286" t="str">
            <v>Equipment Leaks- Pumps</v>
          </cell>
          <cell r="M5286">
            <v>40995</v>
          </cell>
          <cell r="N5286">
            <v>41113</v>
          </cell>
          <cell r="O5286" t="str">
            <v>created 3-27-2012 per ERT request</v>
          </cell>
        </row>
        <row r="5287">
          <cell r="A5287" t="str">
            <v>30104914</v>
          </cell>
          <cell r="B5287" t="str">
            <v>Point</v>
          </cell>
          <cell r="C5287" t="str">
            <v>Epichlorohydrin Elastomer-Equipment Leaks-Valve</v>
          </cell>
          <cell r="D5287" t="str">
            <v>Industrial Processes - Chemical Manuf</v>
          </cell>
          <cell r="G5287" t="str">
            <v>Industrial Processes</v>
          </cell>
          <cell r="H5287" t="str">
            <v>Chemical Manufacturing</v>
          </cell>
          <cell r="I5287" t="str">
            <v>Epichlorohydrin Elastomer Production</v>
          </cell>
          <cell r="J5287" t="str">
            <v>Equipment Leaks- Valves</v>
          </cell>
          <cell r="M5287">
            <v>40995</v>
          </cell>
          <cell r="N5287">
            <v>41113</v>
          </cell>
          <cell r="O5287" t="str">
            <v>created 3-27-2012 per ERT request</v>
          </cell>
        </row>
        <row r="5288">
          <cell r="A5288" t="str">
            <v>30104915</v>
          </cell>
          <cell r="B5288" t="str">
            <v>Point</v>
          </cell>
          <cell r="C5288" t="str">
            <v>Epichlorohydrin Elastomer-Equip. Leaks-Connectors</v>
          </cell>
          <cell r="D5288" t="str">
            <v>Industrial Processes - Chemical Manuf</v>
          </cell>
          <cell r="G5288" t="str">
            <v>Industrial Processes</v>
          </cell>
          <cell r="H5288" t="str">
            <v>Chemical Manufacturing</v>
          </cell>
          <cell r="I5288" t="str">
            <v>Epichlorohydrin Elastomer Production</v>
          </cell>
          <cell r="J5288" t="str">
            <v>Equipment Leaks- Connectors</v>
          </cell>
          <cell r="M5288">
            <v>40995</v>
          </cell>
          <cell r="N5288">
            <v>41113</v>
          </cell>
          <cell r="O5288" t="str">
            <v>created 3-27-2012 per ERT request</v>
          </cell>
        </row>
        <row r="5289">
          <cell r="A5289" t="str">
            <v>30104916</v>
          </cell>
          <cell r="B5289" t="str">
            <v>Point</v>
          </cell>
          <cell r="C5289" t="str">
            <v>Epichlorohydrin Elastomer - Equipment Leaks- Blowd</v>
          </cell>
          <cell r="D5289" t="str">
            <v>Industrial Processes - Chemical Manuf</v>
          </cell>
          <cell r="G5289" t="str">
            <v>Industrial Processes</v>
          </cell>
          <cell r="H5289" t="str">
            <v>Chemical Manufacturing</v>
          </cell>
          <cell r="I5289" t="str">
            <v>Epichlorohydrin Elastomer Production</v>
          </cell>
          <cell r="J5289" t="str">
            <v>Blowdown Tank</v>
          </cell>
          <cell r="M5289">
            <v>40995</v>
          </cell>
          <cell r="N5289">
            <v>41113</v>
          </cell>
          <cell r="O5289" t="str">
            <v>created 3-27-2012 per ERT request</v>
          </cell>
        </row>
        <row r="5290">
          <cell r="A5290" t="str">
            <v>30105001</v>
          </cell>
          <cell r="B5290" t="str">
            <v>Point</v>
          </cell>
          <cell r="C5290" t="str">
            <v>Chem Manuf /Adhesives /General/Compound Unknown **</v>
          </cell>
          <cell r="D5290" t="str">
            <v>Industrial Processes - Chemical Manuf</v>
          </cell>
          <cell r="G5290" t="str">
            <v>Industrial Processes</v>
          </cell>
          <cell r="H5290" t="str">
            <v>Chemical Manufacturing</v>
          </cell>
          <cell r="I5290" t="str">
            <v>Adhesives</v>
          </cell>
          <cell r="J5290" t="str">
            <v>General/Compound Unknown **</v>
          </cell>
          <cell r="N5290">
            <v>40988</v>
          </cell>
        </row>
        <row r="5291">
          <cell r="A5291" t="str">
            <v>30105101</v>
          </cell>
          <cell r="B5291" t="str">
            <v>Point</v>
          </cell>
          <cell r="C5291" t="str">
            <v>Chem Manuf /Animal Adhesives /Animal Adhesives</v>
          </cell>
          <cell r="D5291" t="str">
            <v>Industrial Processes - Chemical Manuf</v>
          </cell>
          <cell r="G5291" t="str">
            <v>Industrial Processes</v>
          </cell>
          <cell r="H5291" t="str">
            <v>Chemical Manufacturing</v>
          </cell>
          <cell r="I5291" t="str">
            <v>Animal Adhesives</v>
          </cell>
          <cell r="J5291" t="str">
            <v>Animal Adhesives</v>
          </cell>
          <cell r="N5291">
            <v>40988</v>
          </cell>
        </row>
        <row r="5292">
          <cell r="A5292" t="str">
            <v>30105105</v>
          </cell>
          <cell r="B5292" t="str">
            <v>Point</v>
          </cell>
          <cell r="C5292" t="str">
            <v>Chem Manuf /Animal Adhesives /Raw Materials Grinding</v>
          </cell>
          <cell r="D5292" t="str">
            <v>Industrial Processes - Chemical Manuf</v>
          </cell>
          <cell r="G5292" t="str">
            <v>Industrial Processes</v>
          </cell>
          <cell r="H5292" t="str">
            <v>Chemical Manufacturing</v>
          </cell>
          <cell r="I5292" t="str">
            <v>Animal Adhesives</v>
          </cell>
          <cell r="J5292" t="str">
            <v>Raw Materials Grinding</v>
          </cell>
          <cell r="N5292">
            <v>40988</v>
          </cell>
        </row>
        <row r="5293">
          <cell r="A5293" t="str">
            <v>30105108</v>
          </cell>
          <cell r="B5293" t="str">
            <v>Point</v>
          </cell>
          <cell r="C5293" t="str">
            <v>Chem Manuf /Animal Adhesives /Degreasing</v>
          </cell>
          <cell r="D5293" t="str">
            <v>Industrial Processes - Chemical Manuf</v>
          </cell>
          <cell r="G5293" t="str">
            <v>Industrial Processes</v>
          </cell>
          <cell r="H5293" t="str">
            <v>Chemical Manufacturing</v>
          </cell>
          <cell r="I5293" t="str">
            <v>Animal Adhesives</v>
          </cell>
          <cell r="J5293" t="str">
            <v>Degreasing</v>
          </cell>
          <cell r="N5293">
            <v>40988</v>
          </cell>
        </row>
        <row r="5294">
          <cell r="A5294" t="str">
            <v>30105110</v>
          </cell>
          <cell r="B5294" t="str">
            <v>Point</v>
          </cell>
          <cell r="C5294" t="str">
            <v>Chem Manuf /Animal Adhesives /Lining/Plumping</v>
          </cell>
          <cell r="D5294" t="str">
            <v>Industrial Processes - Storage and Transfer</v>
          </cell>
          <cell r="G5294" t="str">
            <v>Industrial Processes</v>
          </cell>
          <cell r="H5294" t="str">
            <v>Chemical Manufacturing</v>
          </cell>
          <cell r="I5294" t="str">
            <v>Animal Adhesives</v>
          </cell>
          <cell r="J5294" t="str">
            <v>Lining/Plumping</v>
          </cell>
          <cell r="N5294">
            <v>40988</v>
          </cell>
        </row>
        <row r="5295">
          <cell r="A5295" t="str">
            <v>30105112</v>
          </cell>
          <cell r="B5295" t="str">
            <v>Point</v>
          </cell>
          <cell r="C5295" t="str">
            <v>Chem Manuf /Animal Adhesives /Washing</v>
          </cell>
          <cell r="D5295" t="str">
            <v>Industrial Processes - Chemical Manuf</v>
          </cell>
          <cell r="G5295" t="str">
            <v>Industrial Processes</v>
          </cell>
          <cell r="H5295" t="str">
            <v>Chemical Manufacturing</v>
          </cell>
          <cell r="I5295" t="str">
            <v>Animal Adhesives</v>
          </cell>
          <cell r="J5295" t="str">
            <v>Washing</v>
          </cell>
          <cell r="N5295">
            <v>40988</v>
          </cell>
        </row>
        <row r="5296">
          <cell r="A5296" t="str">
            <v>30105114</v>
          </cell>
          <cell r="B5296" t="str">
            <v>Point</v>
          </cell>
          <cell r="C5296" t="str">
            <v>Chem Manuf /Animal Adhesives /Cooking</v>
          </cell>
          <cell r="D5296" t="str">
            <v>Industrial Processes - Chemical Manuf</v>
          </cell>
          <cell r="G5296" t="str">
            <v>Industrial Processes</v>
          </cell>
          <cell r="H5296" t="str">
            <v>Chemical Manufacturing</v>
          </cell>
          <cell r="I5296" t="str">
            <v>Animal Adhesives</v>
          </cell>
          <cell r="J5296" t="str">
            <v>Cooking</v>
          </cell>
          <cell r="N5296">
            <v>40988</v>
          </cell>
        </row>
        <row r="5297">
          <cell r="A5297" t="str">
            <v>30105116</v>
          </cell>
          <cell r="B5297" t="str">
            <v>Point</v>
          </cell>
          <cell r="C5297" t="str">
            <v>Chem Manuf /Animal Adhesives /Hot Water Extractions</v>
          </cell>
          <cell r="D5297" t="str">
            <v>Industrial Processes - Chemical Manuf</v>
          </cell>
          <cell r="G5297" t="str">
            <v>Industrial Processes</v>
          </cell>
          <cell r="H5297" t="str">
            <v>Chemical Manufacturing</v>
          </cell>
          <cell r="I5297" t="str">
            <v>Animal Adhesives</v>
          </cell>
          <cell r="J5297" t="str">
            <v>Hot Water Extractions</v>
          </cell>
          <cell r="N5297">
            <v>40988</v>
          </cell>
        </row>
        <row r="5298">
          <cell r="A5298" t="str">
            <v>30105118</v>
          </cell>
          <cell r="B5298" t="str">
            <v>Point</v>
          </cell>
          <cell r="C5298" t="str">
            <v>Chem Manuf /Animal Adhesives /Filtering/Centrifuging</v>
          </cell>
          <cell r="D5298" t="str">
            <v>Industrial Processes - Chemical Manuf</v>
          </cell>
          <cell r="G5298" t="str">
            <v>Industrial Processes</v>
          </cell>
          <cell r="H5298" t="str">
            <v>Chemical Manufacturing</v>
          </cell>
          <cell r="I5298" t="str">
            <v>Animal Adhesives</v>
          </cell>
          <cell r="J5298" t="str">
            <v>Filtering/Centrifuging</v>
          </cell>
          <cell r="N5298">
            <v>40988</v>
          </cell>
        </row>
        <row r="5299">
          <cell r="A5299" t="str">
            <v>30105120</v>
          </cell>
          <cell r="B5299" t="str">
            <v>Point</v>
          </cell>
          <cell r="C5299" t="str">
            <v>Chem Manuf /Animal Adhesives /Evaporation</v>
          </cell>
          <cell r="D5299" t="str">
            <v>Industrial Processes - Chemical Manuf</v>
          </cell>
          <cell r="G5299" t="str">
            <v>Industrial Processes</v>
          </cell>
          <cell r="H5299" t="str">
            <v>Chemical Manufacturing</v>
          </cell>
          <cell r="I5299" t="str">
            <v>Animal Adhesives</v>
          </cell>
          <cell r="J5299" t="str">
            <v>Evaporation</v>
          </cell>
          <cell r="N5299">
            <v>40988</v>
          </cell>
        </row>
        <row r="5300">
          <cell r="A5300" t="str">
            <v>30105122</v>
          </cell>
          <cell r="B5300" t="str">
            <v>Point</v>
          </cell>
          <cell r="C5300" t="str">
            <v>Chem Manuf /Animal Adhesives /Chilling</v>
          </cell>
          <cell r="D5300" t="str">
            <v>Industrial Processes - Chemical Manuf</v>
          </cell>
          <cell r="G5300" t="str">
            <v>Industrial Processes</v>
          </cell>
          <cell r="H5300" t="str">
            <v>Chemical Manufacturing</v>
          </cell>
          <cell r="I5300" t="str">
            <v>Animal Adhesives</v>
          </cell>
          <cell r="J5300" t="str">
            <v>Chilling</v>
          </cell>
          <cell r="N5300">
            <v>40988</v>
          </cell>
        </row>
        <row r="5301">
          <cell r="A5301" t="str">
            <v>30105124</v>
          </cell>
          <cell r="B5301" t="str">
            <v>Point</v>
          </cell>
          <cell r="C5301" t="str">
            <v>Chem Manuf /Animal Adhesives /Drying</v>
          </cell>
          <cell r="D5301" t="str">
            <v>Industrial Processes - Chemical Manuf</v>
          </cell>
          <cell r="G5301" t="str">
            <v>Industrial Processes</v>
          </cell>
          <cell r="H5301" t="str">
            <v>Chemical Manufacturing</v>
          </cell>
          <cell r="I5301" t="str">
            <v>Animal Adhesives</v>
          </cell>
          <cell r="J5301" t="str">
            <v>Drying</v>
          </cell>
          <cell r="N5301">
            <v>40988</v>
          </cell>
        </row>
        <row r="5302">
          <cell r="A5302" t="str">
            <v>30105130</v>
          </cell>
          <cell r="B5302" t="str">
            <v>Point</v>
          </cell>
          <cell r="C5302" t="str">
            <v>Chem Manuf /Animal Adhesives /End Product Finishing</v>
          </cell>
          <cell r="D5302" t="str">
            <v>Industrial Processes - Chemical Manuf</v>
          </cell>
          <cell r="G5302" t="str">
            <v>Industrial Processes</v>
          </cell>
          <cell r="H5302" t="str">
            <v>Chemical Manufacturing</v>
          </cell>
          <cell r="I5302" t="str">
            <v>Animal Adhesives</v>
          </cell>
          <cell r="J5302" t="str">
            <v>End Product Finishing</v>
          </cell>
          <cell r="N5302">
            <v>40988</v>
          </cell>
        </row>
        <row r="5303">
          <cell r="A5303" t="str">
            <v>30105201</v>
          </cell>
          <cell r="B5303" t="str">
            <v>Point</v>
          </cell>
          <cell r="C5303" t="str">
            <v>Chem Manuf /Casein /Casein Manufacture</v>
          </cell>
          <cell r="D5303" t="str">
            <v>Industrial Processes - Chemical Manuf</v>
          </cell>
          <cell r="G5303" t="str">
            <v>Industrial Processes</v>
          </cell>
          <cell r="H5303" t="str">
            <v>Chemical Manufacturing</v>
          </cell>
          <cell r="I5303" t="str">
            <v>Casein</v>
          </cell>
          <cell r="J5303" t="str">
            <v>Casein Manufacture</v>
          </cell>
          <cell r="N5303">
            <v>40988</v>
          </cell>
        </row>
        <row r="5304">
          <cell r="A5304" t="str">
            <v>30105205</v>
          </cell>
          <cell r="B5304" t="str">
            <v>Point</v>
          </cell>
          <cell r="C5304" t="str">
            <v>Chem Manuf /Casein /Precipitation</v>
          </cell>
          <cell r="D5304" t="str">
            <v>Industrial Processes - Chemical Manuf</v>
          </cell>
          <cell r="G5304" t="str">
            <v>Industrial Processes</v>
          </cell>
          <cell r="H5304" t="str">
            <v>Chemical Manufacturing</v>
          </cell>
          <cell r="I5304" t="str">
            <v>Casein</v>
          </cell>
          <cell r="J5304" t="str">
            <v>Precipitation</v>
          </cell>
          <cell r="N5304">
            <v>40988</v>
          </cell>
        </row>
        <row r="5305">
          <cell r="A5305" t="str">
            <v>30105210</v>
          </cell>
          <cell r="B5305" t="str">
            <v>Point</v>
          </cell>
          <cell r="C5305" t="str">
            <v>Chem Manuf /Casein /Draining</v>
          </cell>
          <cell r="D5305" t="str">
            <v>Industrial Processes - Chemical Manuf</v>
          </cell>
          <cell r="G5305" t="str">
            <v>Industrial Processes</v>
          </cell>
          <cell r="H5305" t="str">
            <v>Chemical Manufacturing</v>
          </cell>
          <cell r="I5305" t="str">
            <v>Casein</v>
          </cell>
          <cell r="J5305" t="str">
            <v>Draining</v>
          </cell>
          <cell r="N5305">
            <v>40988</v>
          </cell>
        </row>
        <row r="5306">
          <cell r="A5306" t="str">
            <v>30105211</v>
          </cell>
          <cell r="B5306" t="str">
            <v>Point</v>
          </cell>
          <cell r="C5306" t="str">
            <v>Chem Manuf /Casein /Draining: Batch Method</v>
          </cell>
          <cell r="D5306" t="str">
            <v>Industrial Processes - Chemical Manuf</v>
          </cell>
          <cell r="G5306" t="str">
            <v>Industrial Processes</v>
          </cell>
          <cell r="H5306" t="str">
            <v>Chemical Manufacturing</v>
          </cell>
          <cell r="I5306" t="str">
            <v>Casein</v>
          </cell>
          <cell r="J5306" t="str">
            <v>Draining: Batch Method</v>
          </cell>
          <cell r="N5306">
            <v>40988</v>
          </cell>
        </row>
        <row r="5307">
          <cell r="A5307" t="str">
            <v>30105212</v>
          </cell>
          <cell r="B5307" t="str">
            <v>Point</v>
          </cell>
          <cell r="C5307" t="str">
            <v>Chem Manuf /Casein /Draining: Continuous Method</v>
          </cell>
          <cell r="D5307" t="str">
            <v>Industrial Processes - Chemical Manuf</v>
          </cell>
          <cell r="G5307" t="str">
            <v>Industrial Processes</v>
          </cell>
          <cell r="H5307" t="str">
            <v>Chemical Manufacturing</v>
          </cell>
          <cell r="I5307" t="str">
            <v>Casein</v>
          </cell>
          <cell r="J5307" t="str">
            <v>Draining: Continuous Method</v>
          </cell>
          <cell r="N5307">
            <v>40988</v>
          </cell>
        </row>
        <row r="5308">
          <cell r="A5308" t="str">
            <v>30105215</v>
          </cell>
          <cell r="B5308" t="str">
            <v>Point</v>
          </cell>
          <cell r="C5308" t="str">
            <v>Chem Manuf /Casein /Washing</v>
          </cell>
          <cell r="D5308" t="str">
            <v>Industrial Processes - Chemical Manuf</v>
          </cell>
          <cell r="G5308" t="str">
            <v>Industrial Processes</v>
          </cell>
          <cell r="H5308" t="str">
            <v>Chemical Manufacturing</v>
          </cell>
          <cell r="I5308" t="str">
            <v>Casein</v>
          </cell>
          <cell r="J5308" t="str">
            <v>Washing</v>
          </cell>
          <cell r="N5308">
            <v>40988</v>
          </cell>
        </row>
        <row r="5309">
          <cell r="A5309" t="str">
            <v>30105220</v>
          </cell>
          <cell r="B5309" t="str">
            <v>Point</v>
          </cell>
          <cell r="C5309" t="str">
            <v>Chem Manuf /Casein /Dewatering</v>
          </cell>
          <cell r="D5309" t="str">
            <v>Industrial Processes - Chemical Manuf</v>
          </cell>
          <cell r="G5309" t="str">
            <v>Industrial Processes</v>
          </cell>
          <cell r="H5309" t="str">
            <v>Chemical Manufacturing</v>
          </cell>
          <cell r="I5309" t="str">
            <v>Casein</v>
          </cell>
          <cell r="J5309" t="str">
            <v>Dewatering</v>
          </cell>
          <cell r="N5309">
            <v>40988</v>
          </cell>
        </row>
        <row r="5310">
          <cell r="A5310" t="str">
            <v>30105221</v>
          </cell>
          <cell r="B5310" t="str">
            <v>Point</v>
          </cell>
          <cell r="C5310" t="str">
            <v>Chem Manuf /Casein /Dewatering: Continuous Power Press</v>
          </cell>
          <cell r="D5310" t="str">
            <v>Industrial Processes - Chemical Manuf</v>
          </cell>
          <cell r="G5310" t="str">
            <v>Industrial Processes</v>
          </cell>
          <cell r="H5310" t="str">
            <v>Chemical Manufacturing</v>
          </cell>
          <cell r="I5310" t="str">
            <v>Casein</v>
          </cell>
          <cell r="J5310" t="str">
            <v>Dewatering: Continuous Power Press</v>
          </cell>
          <cell r="N5310">
            <v>40988</v>
          </cell>
        </row>
        <row r="5311">
          <cell r="A5311" t="str">
            <v>30105222</v>
          </cell>
          <cell r="B5311" t="str">
            <v>Point</v>
          </cell>
          <cell r="C5311" t="str">
            <v>Chem Manuf /Casein /Dewatering: Hand Press</v>
          </cell>
          <cell r="D5311" t="str">
            <v>Industrial Processes - Chemical Manuf</v>
          </cell>
          <cell r="G5311" t="str">
            <v>Industrial Processes</v>
          </cell>
          <cell r="H5311" t="str">
            <v>Chemical Manufacturing</v>
          </cell>
          <cell r="I5311" t="str">
            <v>Casein</v>
          </cell>
          <cell r="J5311" t="str">
            <v>Dewatering: Hand Press</v>
          </cell>
          <cell r="N5311">
            <v>40988</v>
          </cell>
        </row>
        <row r="5312">
          <cell r="A5312" t="str">
            <v>30105230</v>
          </cell>
          <cell r="B5312" t="str">
            <v>Point</v>
          </cell>
          <cell r="C5312" t="str">
            <v>Chem Manuf /Casein /Grinding Curd</v>
          </cell>
          <cell r="D5312" t="str">
            <v>Industrial Processes - Chemical Manuf</v>
          </cell>
          <cell r="G5312" t="str">
            <v>Industrial Processes</v>
          </cell>
          <cell r="H5312" t="str">
            <v>Chemical Manufacturing</v>
          </cell>
          <cell r="I5312" t="str">
            <v>Casein</v>
          </cell>
          <cell r="J5312" t="str">
            <v>Grinding Curd</v>
          </cell>
          <cell r="N5312">
            <v>40988</v>
          </cell>
        </row>
        <row r="5313">
          <cell r="A5313" t="str">
            <v>30105235</v>
          </cell>
          <cell r="B5313" t="str">
            <v>Point</v>
          </cell>
          <cell r="C5313" t="str">
            <v>Chem Manuf /Casein /Drying</v>
          </cell>
          <cell r="D5313" t="str">
            <v>Industrial Processes - Chemical Manuf</v>
          </cell>
          <cell r="G5313" t="str">
            <v>Industrial Processes</v>
          </cell>
          <cell r="H5313" t="str">
            <v>Chemical Manufacturing</v>
          </cell>
          <cell r="I5313" t="str">
            <v>Casein</v>
          </cell>
          <cell r="J5313" t="str">
            <v>Drying</v>
          </cell>
          <cell r="N5313">
            <v>40988</v>
          </cell>
        </row>
        <row r="5314">
          <cell r="A5314" t="str">
            <v>30105240</v>
          </cell>
          <cell r="B5314" t="str">
            <v>Point</v>
          </cell>
          <cell r="C5314" t="str">
            <v>Chem Manuf /Casein /Grinding, Packaging, and Storing</v>
          </cell>
          <cell r="D5314" t="str">
            <v>Industrial Processes - Storage and Transfer</v>
          </cell>
          <cell r="G5314" t="str">
            <v>Industrial Processes</v>
          </cell>
          <cell r="H5314" t="str">
            <v>Chemical Manufacturing</v>
          </cell>
          <cell r="I5314" t="str">
            <v>Casein</v>
          </cell>
          <cell r="J5314" t="str">
            <v>Grinding, Packaging, and Storing</v>
          </cell>
          <cell r="N5314">
            <v>40988</v>
          </cell>
        </row>
        <row r="5315">
          <cell r="A5315" t="str">
            <v>30105300</v>
          </cell>
          <cell r="B5315" t="str">
            <v>Point</v>
          </cell>
          <cell r="C5315" t="str">
            <v>Ethylene Propylene Rubber - Raw Material Storage</v>
          </cell>
          <cell r="D5315" t="str">
            <v>Industrial Processes - Chemical Manuf</v>
          </cell>
          <cell r="G5315" t="str">
            <v>Industrial Processes</v>
          </cell>
          <cell r="H5315" t="str">
            <v>Chemical Manufacturing</v>
          </cell>
          <cell r="I5315" t="str">
            <v>Ethylene Propylene Rubber Production</v>
          </cell>
          <cell r="J5315" t="str">
            <v>Raw Material Storage</v>
          </cell>
          <cell r="M5315">
            <v>40995</v>
          </cell>
          <cell r="N5315">
            <v>41113</v>
          </cell>
          <cell r="O5315" t="str">
            <v>created 3-27-2012 per ERT request</v>
          </cell>
        </row>
        <row r="5316">
          <cell r="A5316" t="str">
            <v>30105301</v>
          </cell>
          <cell r="B5316" t="str">
            <v>Point</v>
          </cell>
          <cell r="C5316" t="str">
            <v>Ethylene Propylene Rubber - Raw Material Refining</v>
          </cell>
          <cell r="D5316" t="str">
            <v>Industrial Processes - Chemical Manuf</v>
          </cell>
          <cell r="G5316" t="str">
            <v>Industrial Processes</v>
          </cell>
          <cell r="H5316" t="str">
            <v>Chemical Manufacturing</v>
          </cell>
          <cell r="I5316" t="str">
            <v>Ethylene Propylene Rubber Production</v>
          </cell>
          <cell r="J5316" t="str">
            <v>Raw Material Refining</v>
          </cell>
          <cell r="M5316">
            <v>40995</v>
          </cell>
          <cell r="N5316">
            <v>41113</v>
          </cell>
          <cell r="O5316" t="str">
            <v>created 3-27-2012 per ERT request</v>
          </cell>
        </row>
        <row r="5317">
          <cell r="A5317" t="str">
            <v>30105302</v>
          </cell>
          <cell r="B5317" t="str">
            <v>Point</v>
          </cell>
          <cell r="C5317" t="str">
            <v>Ethylene Proplyene Rubber-Polymerization:Solution</v>
          </cell>
          <cell r="D5317" t="str">
            <v>Industrial Processes - Chemical Manuf</v>
          </cell>
          <cell r="G5317" t="str">
            <v>Industrial Processes</v>
          </cell>
          <cell r="H5317" t="str">
            <v>Chemical Manufacturing</v>
          </cell>
          <cell r="I5317" t="str">
            <v>Ethylene Propylene Rubber Production</v>
          </cell>
          <cell r="J5317" t="str">
            <v>Polymerization Reactor: Solution Process</v>
          </cell>
          <cell r="M5317">
            <v>40995</v>
          </cell>
          <cell r="N5317">
            <v>41113</v>
          </cell>
          <cell r="O5317" t="str">
            <v>created 3-27-2012 per ERT request</v>
          </cell>
        </row>
        <row r="5318">
          <cell r="A5318" t="str">
            <v>30105303</v>
          </cell>
          <cell r="B5318" t="str">
            <v>Point</v>
          </cell>
          <cell r="C5318" t="str">
            <v>Ethylene Proplyene Rubber-Polymerization:Emulsion</v>
          </cell>
          <cell r="D5318" t="str">
            <v>Industrial Processes - Chemical Manuf</v>
          </cell>
          <cell r="G5318" t="str">
            <v>Industrial Processes</v>
          </cell>
          <cell r="H5318" t="str">
            <v>Chemical Manufacturing</v>
          </cell>
          <cell r="I5318" t="str">
            <v>Ethylene Propylene Rubber Production</v>
          </cell>
          <cell r="J5318" t="str">
            <v>Polymerization Reactor: Emulsion Process</v>
          </cell>
          <cell r="M5318">
            <v>40995</v>
          </cell>
          <cell r="N5318">
            <v>41113</v>
          </cell>
          <cell r="O5318" t="str">
            <v>created 3-27-2012 per ERT request</v>
          </cell>
        </row>
        <row r="5319">
          <cell r="A5319" t="str">
            <v>30105304</v>
          </cell>
          <cell r="B5319" t="str">
            <v>Point</v>
          </cell>
          <cell r="C5319" t="str">
            <v>Ethylene Propylene Rubber - Stripping</v>
          </cell>
          <cell r="D5319" t="str">
            <v>Industrial Processes - Chemical Manuf</v>
          </cell>
          <cell r="G5319" t="str">
            <v>Industrial Processes</v>
          </cell>
          <cell r="H5319" t="str">
            <v>Chemical Manufacturing</v>
          </cell>
          <cell r="I5319" t="str">
            <v>Ethylene Propylene Rubber Production</v>
          </cell>
          <cell r="J5319" t="str">
            <v>Stripping</v>
          </cell>
          <cell r="M5319">
            <v>40995</v>
          </cell>
          <cell r="N5319">
            <v>41113</v>
          </cell>
          <cell r="O5319" t="str">
            <v>created 3-27-2012 per ERT request</v>
          </cell>
        </row>
        <row r="5320">
          <cell r="A5320" t="str">
            <v>30105305</v>
          </cell>
          <cell r="B5320" t="str">
            <v>Point</v>
          </cell>
          <cell r="C5320" t="str">
            <v>Ethylene Propylene Rubber - Material Recovery</v>
          </cell>
          <cell r="D5320" t="str">
            <v>Industrial Processes - Chemical Manuf</v>
          </cell>
          <cell r="G5320" t="str">
            <v>Industrial Processes</v>
          </cell>
          <cell r="H5320" t="str">
            <v>Chemical Manufacturing</v>
          </cell>
          <cell r="I5320" t="str">
            <v>Ethylene Propylene Rubber Production</v>
          </cell>
          <cell r="J5320" t="str">
            <v>Material Recovery</v>
          </cell>
          <cell r="M5320">
            <v>40995</v>
          </cell>
          <cell r="N5320">
            <v>41113</v>
          </cell>
          <cell r="O5320" t="str">
            <v>created 3-27-2012 per ERT request</v>
          </cell>
        </row>
        <row r="5321">
          <cell r="A5321" t="str">
            <v>30105306</v>
          </cell>
          <cell r="B5321" t="str">
            <v>Point</v>
          </cell>
          <cell r="C5321" t="str">
            <v>Ethylene Propylene Rubber - Blending</v>
          </cell>
          <cell r="D5321" t="str">
            <v>Industrial Processes - Chemical Manuf</v>
          </cell>
          <cell r="G5321" t="str">
            <v>Industrial Processes</v>
          </cell>
          <cell r="H5321" t="str">
            <v>Chemical Manufacturing</v>
          </cell>
          <cell r="I5321" t="str">
            <v>Ethylene Propylene Rubber Production</v>
          </cell>
          <cell r="J5321" t="str">
            <v>Blending</v>
          </cell>
          <cell r="M5321">
            <v>40995</v>
          </cell>
          <cell r="N5321">
            <v>41113</v>
          </cell>
          <cell r="O5321" t="str">
            <v>created 3-27-2012 per ERT request</v>
          </cell>
        </row>
        <row r="5322">
          <cell r="A5322" t="str">
            <v>30105307</v>
          </cell>
          <cell r="B5322" t="str">
            <v>Point</v>
          </cell>
          <cell r="C5322" t="str">
            <v>Ethylene Propylene Rubber - Aging</v>
          </cell>
          <cell r="D5322" t="str">
            <v>Industrial Processes - Chemical Manuf</v>
          </cell>
          <cell r="G5322" t="str">
            <v>Industrial Processes</v>
          </cell>
          <cell r="H5322" t="str">
            <v>Chemical Manufacturing</v>
          </cell>
          <cell r="I5322" t="str">
            <v>Ethylene Propylene Rubber Production</v>
          </cell>
          <cell r="J5322" t="str">
            <v>Aging</v>
          </cell>
          <cell r="M5322">
            <v>40995</v>
          </cell>
          <cell r="N5322">
            <v>41113</v>
          </cell>
          <cell r="O5322" t="str">
            <v>created 3-27-2012 per ERT request</v>
          </cell>
        </row>
        <row r="5323">
          <cell r="A5323" t="str">
            <v>30105308</v>
          </cell>
          <cell r="B5323" t="str">
            <v>Point</v>
          </cell>
          <cell r="C5323" t="str">
            <v>Ethylene Propylene Rubber-Coagulation &amp; Screening</v>
          </cell>
          <cell r="D5323" t="str">
            <v>Industrial Processes - Chemical Manuf</v>
          </cell>
          <cell r="G5323" t="str">
            <v>Industrial Processes</v>
          </cell>
          <cell r="H5323" t="str">
            <v>Chemical Manufacturing</v>
          </cell>
          <cell r="I5323" t="str">
            <v>Ethylene Propylene Rubber Production</v>
          </cell>
          <cell r="J5323" t="str">
            <v>Coagulation and Screening</v>
          </cell>
          <cell r="M5323">
            <v>40995</v>
          </cell>
          <cell r="N5323">
            <v>41113</v>
          </cell>
          <cell r="O5323" t="str">
            <v>created 3-27-2012 per ERT request</v>
          </cell>
        </row>
        <row r="5324">
          <cell r="A5324" t="str">
            <v>30105309</v>
          </cell>
          <cell r="B5324" t="str">
            <v>Point</v>
          </cell>
          <cell r="C5324" t="str">
            <v>Ethylene Propylene Rubber - Washing</v>
          </cell>
          <cell r="D5324" t="str">
            <v>Industrial Processes - Chemical Manuf</v>
          </cell>
          <cell r="G5324" t="str">
            <v>Industrial Processes</v>
          </cell>
          <cell r="H5324" t="str">
            <v>Chemical Manufacturing</v>
          </cell>
          <cell r="I5324" t="str">
            <v>Ethylene Propylene Rubber Production</v>
          </cell>
          <cell r="J5324" t="str">
            <v>Washing</v>
          </cell>
          <cell r="M5324">
            <v>40995</v>
          </cell>
          <cell r="N5324">
            <v>41113</v>
          </cell>
          <cell r="O5324" t="str">
            <v>created 3-27-2012 per ERT request</v>
          </cell>
        </row>
        <row r="5325">
          <cell r="A5325" t="str">
            <v>30105310</v>
          </cell>
          <cell r="B5325" t="str">
            <v>Point</v>
          </cell>
          <cell r="C5325" t="str">
            <v>Ethylene Propylene Rubber - Drying</v>
          </cell>
          <cell r="D5325" t="str">
            <v>Industrial Processes - Chemical Manuf</v>
          </cell>
          <cell r="G5325" t="str">
            <v>Industrial Processes</v>
          </cell>
          <cell r="H5325" t="str">
            <v>Chemical Manufacturing</v>
          </cell>
          <cell r="I5325" t="str">
            <v>Ethylene Propylene Rubber Production</v>
          </cell>
          <cell r="J5325" t="str">
            <v>Drying</v>
          </cell>
          <cell r="M5325">
            <v>40995</v>
          </cell>
          <cell r="N5325">
            <v>41113</v>
          </cell>
          <cell r="O5325" t="str">
            <v>created 3-27-2012 per ERT request</v>
          </cell>
        </row>
        <row r="5326">
          <cell r="A5326" t="str">
            <v>30105311</v>
          </cell>
          <cell r="B5326" t="str">
            <v>Point</v>
          </cell>
          <cell r="C5326" t="str">
            <v>Ethylene Propylene Rubber - Wastewater</v>
          </cell>
          <cell r="D5326" t="str">
            <v>Industrial Processes - Chemical Manuf</v>
          </cell>
          <cell r="G5326" t="str">
            <v>Industrial Processes</v>
          </cell>
          <cell r="H5326" t="str">
            <v>Chemical Manufacturing</v>
          </cell>
          <cell r="I5326" t="str">
            <v>Ethylene Propylene Rubber Production</v>
          </cell>
          <cell r="J5326" t="str">
            <v>Wastewater</v>
          </cell>
          <cell r="M5326">
            <v>40995</v>
          </cell>
          <cell r="N5326">
            <v>41113</v>
          </cell>
          <cell r="O5326" t="str">
            <v>created 3-27-2012 per ERT request</v>
          </cell>
        </row>
        <row r="5327">
          <cell r="A5327" t="str">
            <v>30105312</v>
          </cell>
          <cell r="B5327" t="str">
            <v>Point</v>
          </cell>
          <cell r="C5327" t="str">
            <v>Ethylene Propylene Rubber - Equipment Leaks</v>
          </cell>
          <cell r="D5327" t="str">
            <v>Industrial Processes - Chemical Manuf</v>
          </cell>
          <cell r="G5327" t="str">
            <v>Industrial Processes</v>
          </cell>
          <cell r="H5327" t="str">
            <v>Chemical Manufacturing</v>
          </cell>
          <cell r="I5327" t="str">
            <v>Ethylene Propylene Rubber Production</v>
          </cell>
          <cell r="J5327" t="str">
            <v>Equipment Leaks [See also 301053 -13 -14 or -15]</v>
          </cell>
          <cell r="M5327">
            <v>40995</v>
          </cell>
          <cell r="N5327">
            <v>41113</v>
          </cell>
          <cell r="O5327" t="str">
            <v>created 3-27-2012 per ERT request</v>
          </cell>
        </row>
        <row r="5328">
          <cell r="A5328" t="str">
            <v>30105313</v>
          </cell>
          <cell r="B5328" t="str">
            <v>Point</v>
          </cell>
          <cell r="C5328" t="str">
            <v>Ethylene Propylene Rubber - Equipment Leaks- Pumps</v>
          </cell>
          <cell r="D5328" t="str">
            <v>Industrial Processes - Chemical Manuf</v>
          </cell>
          <cell r="G5328" t="str">
            <v>Industrial Processes</v>
          </cell>
          <cell r="H5328" t="str">
            <v>Chemical Manufacturing</v>
          </cell>
          <cell r="I5328" t="str">
            <v>Ethylene Propylene Rubber Production</v>
          </cell>
          <cell r="J5328" t="str">
            <v>Equipment Leaks- Pumps</v>
          </cell>
          <cell r="M5328">
            <v>40995</v>
          </cell>
          <cell r="N5328">
            <v>41113</v>
          </cell>
          <cell r="O5328" t="str">
            <v>created 3-27-2012 per ERT request</v>
          </cell>
        </row>
        <row r="5329">
          <cell r="A5329" t="str">
            <v>30105314</v>
          </cell>
          <cell r="B5329" t="str">
            <v>Point</v>
          </cell>
          <cell r="C5329" t="str">
            <v>Ethylene Propylene Rubber - Equipment Leaks-Valves</v>
          </cell>
          <cell r="D5329" t="str">
            <v>Industrial Processes - Chemical Manuf</v>
          </cell>
          <cell r="G5329" t="str">
            <v>Industrial Processes</v>
          </cell>
          <cell r="H5329" t="str">
            <v>Chemical Manufacturing</v>
          </cell>
          <cell r="I5329" t="str">
            <v>Ethylene Propylene Rubber Production</v>
          </cell>
          <cell r="J5329" t="str">
            <v>Equipment Leaks- Valves</v>
          </cell>
          <cell r="M5329">
            <v>40995</v>
          </cell>
          <cell r="N5329">
            <v>41113</v>
          </cell>
          <cell r="O5329" t="str">
            <v>created 3-27-2012 per ERT request</v>
          </cell>
        </row>
        <row r="5330">
          <cell r="A5330" t="str">
            <v>30105315</v>
          </cell>
          <cell r="B5330" t="str">
            <v>Point</v>
          </cell>
          <cell r="C5330" t="str">
            <v>Ethylene Propylene Rubber-Equip. Leaks-Connectors</v>
          </cell>
          <cell r="D5330" t="str">
            <v>Industrial Processes - Chemical Manuf</v>
          </cell>
          <cell r="G5330" t="str">
            <v>Industrial Processes</v>
          </cell>
          <cell r="H5330" t="str">
            <v>Chemical Manufacturing</v>
          </cell>
          <cell r="I5330" t="str">
            <v>Ethylene Propylene Rubber Production</v>
          </cell>
          <cell r="J5330" t="str">
            <v>Equipment Leaks- Connectors</v>
          </cell>
          <cell r="M5330">
            <v>40995</v>
          </cell>
          <cell r="N5330">
            <v>41113</v>
          </cell>
          <cell r="O5330" t="str">
            <v>created 3-27-2012 per ERT request</v>
          </cell>
        </row>
        <row r="5331">
          <cell r="A5331" t="str">
            <v>30105316</v>
          </cell>
          <cell r="B5331" t="str">
            <v>Point</v>
          </cell>
          <cell r="C5331" t="str">
            <v>Ethylene Propylene Rubber - Blowdown Tank</v>
          </cell>
          <cell r="D5331" t="str">
            <v>Industrial Processes - Chemical Manuf</v>
          </cell>
          <cell r="G5331" t="str">
            <v>Industrial Processes</v>
          </cell>
          <cell r="H5331" t="str">
            <v>Chemical Manufacturing</v>
          </cell>
          <cell r="I5331" t="str">
            <v>Ethylene Propylene Rubber Production</v>
          </cell>
          <cell r="J5331" t="str">
            <v>Blowdown Tank</v>
          </cell>
          <cell r="M5331">
            <v>40995</v>
          </cell>
          <cell r="N5331">
            <v>41113</v>
          </cell>
          <cell r="O5331" t="str">
            <v>created 3-27-2012 per ERT request</v>
          </cell>
        </row>
        <row r="5332">
          <cell r="A5332" t="str">
            <v>30105400</v>
          </cell>
          <cell r="B5332" t="str">
            <v>Point</v>
          </cell>
          <cell r="C5332" t="str">
            <v>HypalonTM Production - Raw Material Storage</v>
          </cell>
          <cell r="D5332" t="str">
            <v>Industrial Processes - Chemical Manuf</v>
          </cell>
          <cell r="G5332" t="str">
            <v>Industrial Processes</v>
          </cell>
          <cell r="H5332" t="str">
            <v>Chemical Manufacturing</v>
          </cell>
          <cell r="I5332" t="str">
            <v>HypalonTM Production</v>
          </cell>
          <cell r="J5332" t="str">
            <v>Raw Material Storage</v>
          </cell>
          <cell r="M5332">
            <v>40995</v>
          </cell>
          <cell r="N5332">
            <v>41113</v>
          </cell>
          <cell r="O5332" t="str">
            <v>created 3-27-2012 per ERT request</v>
          </cell>
        </row>
        <row r="5333">
          <cell r="A5333" t="str">
            <v>30105401</v>
          </cell>
          <cell r="B5333" t="str">
            <v>Point</v>
          </cell>
          <cell r="C5333" t="str">
            <v>HypalonTM Production - Raw Material Refining</v>
          </cell>
          <cell r="D5333" t="str">
            <v>Industrial Processes - Chemical Manuf</v>
          </cell>
          <cell r="G5333" t="str">
            <v>Industrial Processes</v>
          </cell>
          <cell r="H5333" t="str">
            <v>Chemical Manufacturing</v>
          </cell>
          <cell r="I5333" t="str">
            <v>HypalonTM Production</v>
          </cell>
          <cell r="J5333" t="str">
            <v>Raw Material Refining</v>
          </cell>
          <cell r="M5333">
            <v>40995</v>
          </cell>
          <cell r="N5333">
            <v>41113</v>
          </cell>
          <cell r="O5333" t="str">
            <v>created 3-27-2012 per ERT request</v>
          </cell>
        </row>
        <row r="5334">
          <cell r="A5334" t="str">
            <v>30105402</v>
          </cell>
          <cell r="B5334" t="str">
            <v>Point</v>
          </cell>
          <cell r="C5334" t="str">
            <v>HypalonTM Production-Polymerization:Solution</v>
          </cell>
          <cell r="D5334" t="str">
            <v>Industrial Processes - Chemical Manuf</v>
          </cell>
          <cell r="G5334" t="str">
            <v>Industrial Processes</v>
          </cell>
          <cell r="H5334" t="str">
            <v>Chemical Manufacturing</v>
          </cell>
          <cell r="I5334" t="str">
            <v>HypalonTM Production</v>
          </cell>
          <cell r="J5334" t="str">
            <v>Polymerization Reactor: Solution Process</v>
          </cell>
          <cell r="M5334">
            <v>40995</v>
          </cell>
          <cell r="N5334">
            <v>41113</v>
          </cell>
          <cell r="O5334" t="str">
            <v>created 3-27-2012 per ERT request</v>
          </cell>
        </row>
        <row r="5335">
          <cell r="A5335" t="str">
            <v>30105403</v>
          </cell>
          <cell r="B5335" t="str">
            <v>Point</v>
          </cell>
          <cell r="C5335" t="str">
            <v>HypalonTM Production-Polymerization:Emulsion</v>
          </cell>
          <cell r="D5335" t="str">
            <v>Industrial Processes - Chemical Manuf</v>
          </cell>
          <cell r="G5335" t="str">
            <v>Industrial Processes</v>
          </cell>
          <cell r="H5335" t="str">
            <v>Chemical Manufacturing</v>
          </cell>
          <cell r="I5335" t="str">
            <v>HypalonTM Production</v>
          </cell>
          <cell r="J5335" t="str">
            <v>Polymerization Reactor: Emulsion Process</v>
          </cell>
          <cell r="M5335">
            <v>40995</v>
          </cell>
          <cell r="N5335">
            <v>41113</v>
          </cell>
          <cell r="O5335" t="str">
            <v>created 3-27-2012 per ERT request</v>
          </cell>
        </row>
        <row r="5336">
          <cell r="A5336" t="str">
            <v>30105404</v>
          </cell>
          <cell r="B5336" t="str">
            <v>Point</v>
          </cell>
          <cell r="C5336" t="str">
            <v>HypalonTM Production - Stripping</v>
          </cell>
          <cell r="D5336" t="str">
            <v>Industrial Processes - Chemical Manuf</v>
          </cell>
          <cell r="G5336" t="str">
            <v>Industrial Processes</v>
          </cell>
          <cell r="H5336" t="str">
            <v>Chemical Manufacturing</v>
          </cell>
          <cell r="I5336" t="str">
            <v>HypalonTM Production</v>
          </cell>
          <cell r="J5336" t="str">
            <v>Stripping</v>
          </cell>
          <cell r="M5336">
            <v>40995</v>
          </cell>
          <cell r="N5336">
            <v>41113</v>
          </cell>
          <cell r="O5336" t="str">
            <v>created 3-27-2012 per ERT request</v>
          </cell>
        </row>
        <row r="5337">
          <cell r="A5337" t="str">
            <v>30105405</v>
          </cell>
          <cell r="B5337" t="str">
            <v>Point</v>
          </cell>
          <cell r="C5337" t="str">
            <v>HypalonTM Production - Material Recovery</v>
          </cell>
          <cell r="D5337" t="str">
            <v>Industrial Processes - Chemical Manuf</v>
          </cell>
          <cell r="G5337" t="str">
            <v>Industrial Processes</v>
          </cell>
          <cell r="H5337" t="str">
            <v>Chemical Manufacturing</v>
          </cell>
          <cell r="I5337" t="str">
            <v>HypalonTM Production</v>
          </cell>
          <cell r="J5337" t="str">
            <v>Material Recovery</v>
          </cell>
          <cell r="M5337">
            <v>40995</v>
          </cell>
          <cell r="N5337">
            <v>41113</v>
          </cell>
          <cell r="O5337" t="str">
            <v>created 3-27-2012 per ERT request</v>
          </cell>
        </row>
        <row r="5338">
          <cell r="A5338" t="str">
            <v>30105406</v>
          </cell>
          <cell r="B5338" t="str">
            <v>Point</v>
          </cell>
          <cell r="C5338" t="str">
            <v>HypalonTM Production - Blending</v>
          </cell>
          <cell r="D5338" t="str">
            <v>Industrial Processes - Chemical Manuf</v>
          </cell>
          <cell r="G5338" t="str">
            <v>Industrial Processes</v>
          </cell>
          <cell r="H5338" t="str">
            <v>Chemical Manufacturing</v>
          </cell>
          <cell r="I5338" t="str">
            <v>HypalonTM Production</v>
          </cell>
          <cell r="J5338" t="str">
            <v>Blending</v>
          </cell>
          <cell r="M5338">
            <v>40995</v>
          </cell>
          <cell r="N5338">
            <v>41113</v>
          </cell>
          <cell r="O5338" t="str">
            <v>created 3-27-2012 per ERT request</v>
          </cell>
        </row>
        <row r="5339">
          <cell r="A5339" t="str">
            <v>30105407</v>
          </cell>
          <cell r="B5339" t="str">
            <v>Point</v>
          </cell>
          <cell r="C5339" t="str">
            <v>HypalonTM Production - Aging</v>
          </cell>
          <cell r="D5339" t="str">
            <v>Industrial Processes - Chemical Manuf</v>
          </cell>
          <cell r="G5339" t="str">
            <v>Industrial Processes</v>
          </cell>
          <cell r="H5339" t="str">
            <v>Chemical Manufacturing</v>
          </cell>
          <cell r="I5339" t="str">
            <v>HypalonTM Production</v>
          </cell>
          <cell r="J5339" t="str">
            <v>Aging</v>
          </cell>
          <cell r="M5339">
            <v>40995</v>
          </cell>
          <cell r="N5339">
            <v>41113</v>
          </cell>
          <cell r="O5339" t="str">
            <v>created 3-27-2012 per ERT request</v>
          </cell>
        </row>
        <row r="5340">
          <cell r="A5340" t="str">
            <v>30105408</v>
          </cell>
          <cell r="B5340" t="str">
            <v>Point</v>
          </cell>
          <cell r="C5340" t="str">
            <v>HypalonTM Production - Coagulation and Screening</v>
          </cell>
          <cell r="D5340" t="str">
            <v>Industrial Processes - Chemical Manuf</v>
          </cell>
          <cell r="G5340" t="str">
            <v>Industrial Processes</v>
          </cell>
          <cell r="H5340" t="str">
            <v>Chemical Manufacturing</v>
          </cell>
          <cell r="I5340" t="str">
            <v>HypalonTM Production</v>
          </cell>
          <cell r="J5340" t="str">
            <v>Coagulation and Screening</v>
          </cell>
          <cell r="M5340">
            <v>40995</v>
          </cell>
          <cell r="N5340">
            <v>41113</v>
          </cell>
          <cell r="O5340" t="str">
            <v>created 3-27-2012 per ERT request</v>
          </cell>
        </row>
        <row r="5341">
          <cell r="A5341" t="str">
            <v>30105409</v>
          </cell>
          <cell r="B5341" t="str">
            <v>Point</v>
          </cell>
          <cell r="C5341" t="str">
            <v>HypalonTM Production - Washing</v>
          </cell>
          <cell r="D5341" t="str">
            <v>Industrial Processes - Chemical Manuf</v>
          </cell>
          <cell r="G5341" t="str">
            <v>Industrial Processes</v>
          </cell>
          <cell r="H5341" t="str">
            <v>Chemical Manufacturing</v>
          </cell>
          <cell r="I5341" t="str">
            <v>HypalonTM Production</v>
          </cell>
          <cell r="J5341" t="str">
            <v>Washing</v>
          </cell>
          <cell r="M5341">
            <v>40995</v>
          </cell>
          <cell r="N5341">
            <v>41113</v>
          </cell>
          <cell r="O5341" t="str">
            <v>created 3-27-2012 per ERT request</v>
          </cell>
        </row>
        <row r="5342">
          <cell r="A5342" t="str">
            <v>30105410</v>
          </cell>
          <cell r="B5342" t="str">
            <v>Point</v>
          </cell>
          <cell r="C5342" t="str">
            <v>HypalonTM Production - Drying</v>
          </cell>
          <cell r="D5342" t="str">
            <v>Industrial Processes - Chemical Manuf</v>
          </cell>
          <cell r="G5342" t="str">
            <v>Industrial Processes</v>
          </cell>
          <cell r="H5342" t="str">
            <v>Chemical Manufacturing</v>
          </cell>
          <cell r="I5342" t="str">
            <v>HypalonTM Production</v>
          </cell>
          <cell r="J5342" t="str">
            <v>Drying</v>
          </cell>
          <cell r="M5342">
            <v>40995</v>
          </cell>
          <cell r="N5342">
            <v>41113</v>
          </cell>
          <cell r="O5342" t="str">
            <v>created 3-27-2012 per ERT request</v>
          </cell>
        </row>
        <row r="5343">
          <cell r="A5343" t="str">
            <v>30105411</v>
          </cell>
          <cell r="B5343" t="str">
            <v>Point</v>
          </cell>
          <cell r="C5343" t="str">
            <v>HypalonTM Production - Wastewater</v>
          </cell>
          <cell r="D5343" t="str">
            <v>Industrial Processes - Chemical Manuf</v>
          </cell>
          <cell r="G5343" t="str">
            <v>Industrial Processes</v>
          </cell>
          <cell r="H5343" t="str">
            <v>Chemical Manufacturing</v>
          </cell>
          <cell r="I5343" t="str">
            <v>HypalonTM Production</v>
          </cell>
          <cell r="J5343" t="str">
            <v>Wastewater</v>
          </cell>
          <cell r="M5343">
            <v>40995</v>
          </cell>
          <cell r="N5343">
            <v>41113</v>
          </cell>
          <cell r="O5343" t="str">
            <v>created 3-27-2012 per ERT request</v>
          </cell>
        </row>
        <row r="5344">
          <cell r="A5344" t="str">
            <v>30105412</v>
          </cell>
          <cell r="B5344" t="str">
            <v>Point</v>
          </cell>
          <cell r="C5344" t="str">
            <v>HypalonTM Production - Equipment Leaks</v>
          </cell>
          <cell r="D5344" t="str">
            <v>Industrial Processes - Chemical Manuf</v>
          </cell>
          <cell r="G5344" t="str">
            <v>Industrial Processes</v>
          </cell>
          <cell r="H5344" t="str">
            <v>Chemical Manufacturing</v>
          </cell>
          <cell r="I5344" t="str">
            <v>HypalonTM Production</v>
          </cell>
          <cell r="J5344" t="str">
            <v>Equipment Leaks [See also 301054 -13 -14 or -15]</v>
          </cell>
          <cell r="M5344">
            <v>40995</v>
          </cell>
          <cell r="N5344">
            <v>41113</v>
          </cell>
          <cell r="O5344" t="str">
            <v>created 3-27-2012 per ERT request</v>
          </cell>
        </row>
        <row r="5345">
          <cell r="A5345" t="str">
            <v>30105413</v>
          </cell>
          <cell r="B5345" t="str">
            <v>Point</v>
          </cell>
          <cell r="C5345" t="str">
            <v>HypalonTM Production - Equipment Leaks- Pumps</v>
          </cell>
          <cell r="D5345" t="str">
            <v>Industrial Processes - Chemical Manuf</v>
          </cell>
          <cell r="G5345" t="str">
            <v>Industrial Processes</v>
          </cell>
          <cell r="H5345" t="str">
            <v>Chemical Manufacturing</v>
          </cell>
          <cell r="I5345" t="str">
            <v>HypalonTM Production</v>
          </cell>
          <cell r="J5345" t="str">
            <v>Equipment Leaks- Pumps</v>
          </cell>
          <cell r="M5345">
            <v>40995</v>
          </cell>
          <cell r="N5345">
            <v>41113</v>
          </cell>
          <cell r="O5345" t="str">
            <v>created 3-27-2012 per ERT request</v>
          </cell>
        </row>
        <row r="5346">
          <cell r="A5346" t="str">
            <v>30105414</v>
          </cell>
          <cell r="B5346" t="str">
            <v>Point</v>
          </cell>
          <cell r="C5346" t="str">
            <v>HypalonTM Production - Equipment Leaks- Valves</v>
          </cell>
          <cell r="D5346" t="str">
            <v>Industrial Processes - Chemical Manuf</v>
          </cell>
          <cell r="G5346" t="str">
            <v>Industrial Processes</v>
          </cell>
          <cell r="H5346" t="str">
            <v>Chemical Manufacturing</v>
          </cell>
          <cell r="I5346" t="str">
            <v>HypalonTM Production</v>
          </cell>
          <cell r="J5346" t="str">
            <v>Equipment Leaks- Valves</v>
          </cell>
          <cell r="M5346">
            <v>40995</v>
          </cell>
          <cell r="N5346">
            <v>41113</v>
          </cell>
          <cell r="O5346" t="str">
            <v>created 3-27-2012 per ERT request</v>
          </cell>
        </row>
        <row r="5347">
          <cell r="A5347" t="str">
            <v>30105415</v>
          </cell>
          <cell r="B5347" t="str">
            <v>Point</v>
          </cell>
          <cell r="C5347" t="str">
            <v>HypalonTM Production - Equipment Leaks- Connectors</v>
          </cell>
          <cell r="D5347" t="str">
            <v>Industrial Processes - Chemical Manuf</v>
          </cell>
          <cell r="G5347" t="str">
            <v>Industrial Processes</v>
          </cell>
          <cell r="H5347" t="str">
            <v>Chemical Manufacturing</v>
          </cell>
          <cell r="I5347" t="str">
            <v>HypalonTM Production</v>
          </cell>
          <cell r="J5347" t="str">
            <v>Equipment Leaks- Connectors</v>
          </cell>
          <cell r="M5347">
            <v>40995</v>
          </cell>
          <cell r="N5347">
            <v>41113</v>
          </cell>
          <cell r="O5347" t="str">
            <v>created 3-27-2012 per ERT request</v>
          </cell>
        </row>
        <row r="5348">
          <cell r="A5348" t="str">
            <v>30105416</v>
          </cell>
          <cell r="B5348" t="str">
            <v>Point</v>
          </cell>
          <cell r="C5348" t="str">
            <v>HypalonTM Production-Equipment Leaks-Blowdown Tank</v>
          </cell>
          <cell r="D5348" t="str">
            <v>Industrial Processes - Chemical Manuf</v>
          </cell>
          <cell r="G5348" t="str">
            <v>Industrial Processes</v>
          </cell>
          <cell r="H5348" t="str">
            <v>Chemical Manufacturing</v>
          </cell>
          <cell r="I5348" t="str">
            <v>HypalonTM Production</v>
          </cell>
          <cell r="J5348" t="str">
            <v>Blowdown Tank</v>
          </cell>
          <cell r="M5348">
            <v>40995</v>
          </cell>
          <cell r="N5348">
            <v>41113</v>
          </cell>
          <cell r="O5348" t="str">
            <v>created 3-27-2012 per ERT request</v>
          </cell>
        </row>
        <row r="5349">
          <cell r="A5349" t="str">
            <v>30105500</v>
          </cell>
          <cell r="B5349" t="str">
            <v>Point</v>
          </cell>
          <cell r="C5349" t="str">
            <v>Neoprene Production - Raw Material Storage</v>
          </cell>
          <cell r="D5349" t="str">
            <v>Industrial Processes - Chemical Manuf</v>
          </cell>
          <cell r="G5349" t="str">
            <v>Industrial Processes</v>
          </cell>
          <cell r="H5349" t="str">
            <v>Chemical Manufacturing</v>
          </cell>
          <cell r="I5349" t="str">
            <v>Neoprene Production</v>
          </cell>
          <cell r="J5349" t="str">
            <v>Raw Material Storage</v>
          </cell>
          <cell r="M5349">
            <v>40995</v>
          </cell>
          <cell r="N5349">
            <v>41113</v>
          </cell>
          <cell r="O5349" t="str">
            <v>created 3-27-2012 per ERT request</v>
          </cell>
        </row>
        <row r="5350">
          <cell r="A5350" t="str">
            <v>30105501</v>
          </cell>
          <cell r="B5350" t="str">
            <v>Point</v>
          </cell>
          <cell r="C5350" t="str">
            <v>Neoprene Production - Raw Material Refining</v>
          </cell>
          <cell r="D5350" t="str">
            <v>Industrial Processes - Chemical Manuf</v>
          </cell>
          <cell r="G5350" t="str">
            <v>Industrial Processes</v>
          </cell>
          <cell r="H5350" t="str">
            <v>Chemical Manufacturing</v>
          </cell>
          <cell r="I5350" t="str">
            <v>Neoprene Production</v>
          </cell>
          <cell r="J5350" t="str">
            <v>Raw Material Refining</v>
          </cell>
          <cell r="M5350">
            <v>40995</v>
          </cell>
          <cell r="N5350">
            <v>41113</v>
          </cell>
          <cell r="O5350" t="str">
            <v>created 3-27-2012 per ERT request</v>
          </cell>
        </row>
        <row r="5351">
          <cell r="A5351" t="str">
            <v>30105502</v>
          </cell>
          <cell r="B5351" t="str">
            <v>Point</v>
          </cell>
          <cell r="C5351" t="str">
            <v>Neoprene Prod-Polymerization Reactor: Solution</v>
          </cell>
          <cell r="D5351" t="str">
            <v>Industrial Processes - Chemical Manuf</v>
          </cell>
          <cell r="G5351" t="str">
            <v>Industrial Processes</v>
          </cell>
          <cell r="H5351" t="str">
            <v>Chemical Manufacturing</v>
          </cell>
          <cell r="I5351" t="str">
            <v>Neoprene Production</v>
          </cell>
          <cell r="J5351" t="str">
            <v>Polymerization Reactor: Solution Process</v>
          </cell>
          <cell r="M5351">
            <v>40995</v>
          </cell>
          <cell r="N5351">
            <v>41113</v>
          </cell>
          <cell r="O5351" t="str">
            <v>created 3-27-2012 per ERT request</v>
          </cell>
        </row>
        <row r="5352">
          <cell r="A5352" t="str">
            <v>30105503</v>
          </cell>
          <cell r="B5352" t="str">
            <v>Point</v>
          </cell>
          <cell r="C5352" t="str">
            <v>Neoprene Prod-Polymerization Reactor: Emulsion</v>
          </cell>
          <cell r="D5352" t="str">
            <v>Industrial Processes - Chemical Manuf</v>
          </cell>
          <cell r="G5352" t="str">
            <v>Industrial Processes</v>
          </cell>
          <cell r="H5352" t="str">
            <v>Chemical Manufacturing</v>
          </cell>
          <cell r="I5352" t="str">
            <v>Neoprene Production</v>
          </cell>
          <cell r="J5352" t="str">
            <v>Polymerization Reactor: Emulsion Process</v>
          </cell>
          <cell r="M5352">
            <v>40995</v>
          </cell>
          <cell r="N5352">
            <v>41113</v>
          </cell>
          <cell r="O5352" t="str">
            <v>created 3-27-2012 per ERT request</v>
          </cell>
        </row>
        <row r="5353">
          <cell r="A5353" t="str">
            <v>30105504</v>
          </cell>
          <cell r="B5353" t="str">
            <v>Point</v>
          </cell>
          <cell r="C5353" t="str">
            <v>Neoprene Production - Stripping</v>
          </cell>
          <cell r="D5353" t="str">
            <v>Industrial Processes - Chemical Manuf</v>
          </cell>
          <cell r="G5353" t="str">
            <v>Industrial Processes</v>
          </cell>
          <cell r="H5353" t="str">
            <v>Chemical Manufacturing</v>
          </cell>
          <cell r="I5353" t="str">
            <v>Neoprene Production</v>
          </cell>
          <cell r="J5353" t="str">
            <v>Stripping</v>
          </cell>
          <cell r="M5353">
            <v>40995</v>
          </cell>
          <cell r="N5353">
            <v>41113</v>
          </cell>
          <cell r="O5353" t="str">
            <v>created 3-27-2012 per ERT request</v>
          </cell>
        </row>
        <row r="5354">
          <cell r="A5354" t="str">
            <v>30105505</v>
          </cell>
          <cell r="B5354" t="str">
            <v>Point</v>
          </cell>
          <cell r="C5354" t="str">
            <v>Neoprene Production - Material Recovery</v>
          </cell>
          <cell r="D5354" t="str">
            <v>Industrial Processes - Chemical Manuf</v>
          </cell>
          <cell r="G5354" t="str">
            <v>Industrial Processes</v>
          </cell>
          <cell r="H5354" t="str">
            <v>Chemical Manufacturing</v>
          </cell>
          <cell r="I5354" t="str">
            <v>Neoprene Production</v>
          </cell>
          <cell r="J5354" t="str">
            <v>Material Recovery</v>
          </cell>
          <cell r="M5354">
            <v>40995</v>
          </cell>
          <cell r="N5354">
            <v>41113</v>
          </cell>
          <cell r="O5354" t="str">
            <v>created 3-27-2012 per ERT request</v>
          </cell>
        </row>
        <row r="5355">
          <cell r="A5355" t="str">
            <v>30105506</v>
          </cell>
          <cell r="B5355" t="str">
            <v>Point</v>
          </cell>
          <cell r="C5355" t="str">
            <v>Neoprene Production - Blending</v>
          </cell>
          <cell r="D5355" t="str">
            <v>Industrial Processes - Chemical Manuf</v>
          </cell>
          <cell r="G5355" t="str">
            <v>Industrial Processes</v>
          </cell>
          <cell r="H5355" t="str">
            <v>Chemical Manufacturing</v>
          </cell>
          <cell r="I5355" t="str">
            <v>Neoprene Production</v>
          </cell>
          <cell r="J5355" t="str">
            <v>Blending</v>
          </cell>
          <cell r="M5355">
            <v>40995</v>
          </cell>
          <cell r="N5355">
            <v>41113</v>
          </cell>
          <cell r="O5355" t="str">
            <v>created 3-27-2012 per ERT request</v>
          </cell>
        </row>
        <row r="5356">
          <cell r="A5356" t="str">
            <v>30105507</v>
          </cell>
          <cell r="B5356" t="str">
            <v>Point</v>
          </cell>
          <cell r="C5356" t="str">
            <v>Neoprene Production - Aging</v>
          </cell>
          <cell r="D5356" t="str">
            <v>Industrial Processes - Chemical Manuf</v>
          </cell>
          <cell r="G5356" t="str">
            <v>Industrial Processes</v>
          </cell>
          <cell r="H5356" t="str">
            <v>Chemical Manufacturing</v>
          </cell>
          <cell r="I5356" t="str">
            <v>Neoprene Production</v>
          </cell>
          <cell r="J5356" t="str">
            <v>Aging</v>
          </cell>
          <cell r="M5356">
            <v>40995</v>
          </cell>
          <cell r="N5356">
            <v>41113</v>
          </cell>
          <cell r="O5356" t="str">
            <v>created 3-27-2012 per ERT request</v>
          </cell>
        </row>
        <row r="5357">
          <cell r="A5357" t="str">
            <v>30105508</v>
          </cell>
          <cell r="B5357" t="str">
            <v>Point</v>
          </cell>
          <cell r="C5357" t="str">
            <v>Neoprene Production - Coagulation and Screening</v>
          </cell>
          <cell r="D5357" t="str">
            <v>Industrial Processes - Chemical Manuf</v>
          </cell>
          <cell r="G5357" t="str">
            <v>Industrial Processes</v>
          </cell>
          <cell r="H5357" t="str">
            <v>Chemical Manufacturing</v>
          </cell>
          <cell r="I5357" t="str">
            <v>Neoprene Production</v>
          </cell>
          <cell r="J5357" t="str">
            <v>Coagulation and Screening</v>
          </cell>
          <cell r="M5357">
            <v>40995</v>
          </cell>
          <cell r="N5357">
            <v>41113</v>
          </cell>
          <cell r="O5357" t="str">
            <v>created 3-27-2012 per ERT request</v>
          </cell>
        </row>
        <row r="5358">
          <cell r="A5358" t="str">
            <v>30105509</v>
          </cell>
          <cell r="B5358" t="str">
            <v>Point</v>
          </cell>
          <cell r="C5358" t="str">
            <v>Neoprene Production - Washing</v>
          </cell>
          <cell r="D5358" t="str">
            <v>Industrial Processes - Chemical Manuf</v>
          </cell>
          <cell r="G5358" t="str">
            <v>Industrial Processes</v>
          </cell>
          <cell r="H5358" t="str">
            <v>Chemical Manufacturing</v>
          </cell>
          <cell r="I5358" t="str">
            <v>Neoprene Production</v>
          </cell>
          <cell r="J5358" t="str">
            <v>Washing</v>
          </cell>
          <cell r="M5358">
            <v>40995</v>
          </cell>
          <cell r="N5358">
            <v>41113</v>
          </cell>
          <cell r="O5358" t="str">
            <v>created 3-27-2012 per ERT request</v>
          </cell>
        </row>
        <row r="5359">
          <cell r="A5359" t="str">
            <v>30105510</v>
          </cell>
          <cell r="B5359" t="str">
            <v>Point</v>
          </cell>
          <cell r="C5359" t="str">
            <v>Neoprene Production - Drying</v>
          </cell>
          <cell r="D5359" t="str">
            <v>Industrial Processes - Chemical Manuf</v>
          </cell>
          <cell r="G5359" t="str">
            <v>Industrial Processes</v>
          </cell>
          <cell r="H5359" t="str">
            <v>Chemical Manufacturing</v>
          </cell>
          <cell r="I5359" t="str">
            <v>Neoprene Production</v>
          </cell>
          <cell r="J5359" t="str">
            <v>Drying</v>
          </cell>
          <cell r="M5359">
            <v>40995</v>
          </cell>
          <cell r="N5359">
            <v>41113</v>
          </cell>
          <cell r="O5359" t="str">
            <v>created 3-27-2012 per ERT request</v>
          </cell>
        </row>
        <row r="5360">
          <cell r="A5360" t="str">
            <v>30105511</v>
          </cell>
          <cell r="B5360" t="str">
            <v>Point</v>
          </cell>
          <cell r="C5360" t="str">
            <v>Neoprene Production - Wastewater</v>
          </cell>
          <cell r="D5360" t="str">
            <v>Industrial Processes - Chemical Manuf</v>
          </cell>
          <cell r="G5360" t="str">
            <v>Industrial Processes</v>
          </cell>
          <cell r="H5360" t="str">
            <v>Chemical Manufacturing</v>
          </cell>
          <cell r="I5360" t="str">
            <v>Neoprene Production</v>
          </cell>
          <cell r="J5360" t="str">
            <v>Wastewater</v>
          </cell>
          <cell r="M5360">
            <v>40995</v>
          </cell>
          <cell r="N5360">
            <v>41113</v>
          </cell>
          <cell r="O5360" t="str">
            <v>created 3-27-2012 per ERT request</v>
          </cell>
        </row>
        <row r="5361">
          <cell r="A5361" t="str">
            <v>30105512</v>
          </cell>
          <cell r="B5361" t="str">
            <v>Point</v>
          </cell>
          <cell r="C5361" t="str">
            <v>Neoprene Production - Equipment Leaks</v>
          </cell>
          <cell r="D5361" t="str">
            <v>Industrial Processes - Chemical Manuf</v>
          </cell>
          <cell r="G5361" t="str">
            <v>Industrial Processes</v>
          </cell>
          <cell r="H5361" t="str">
            <v>Chemical Manufacturing</v>
          </cell>
          <cell r="I5361" t="str">
            <v>Neoprene Production</v>
          </cell>
          <cell r="J5361" t="str">
            <v>Equipment Leaks [See also 301055 -13 -14 or -15]</v>
          </cell>
          <cell r="M5361">
            <v>40995</v>
          </cell>
          <cell r="N5361">
            <v>41113</v>
          </cell>
          <cell r="O5361" t="str">
            <v>created 3-27-2012 per ERT request</v>
          </cell>
        </row>
        <row r="5362">
          <cell r="A5362" t="str">
            <v>30105513</v>
          </cell>
          <cell r="B5362" t="str">
            <v>Point</v>
          </cell>
          <cell r="C5362" t="str">
            <v>Neoprene Production - Equipment Leaks- Pumps</v>
          </cell>
          <cell r="D5362" t="str">
            <v>Industrial Processes - Chemical Manuf</v>
          </cell>
          <cell r="G5362" t="str">
            <v>Industrial Processes</v>
          </cell>
          <cell r="H5362" t="str">
            <v>Chemical Manufacturing</v>
          </cell>
          <cell r="I5362" t="str">
            <v>Neoprene Production</v>
          </cell>
          <cell r="J5362" t="str">
            <v>Equipment Leaks- Pumps</v>
          </cell>
          <cell r="M5362">
            <v>40995</v>
          </cell>
          <cell r="N5362">
            <v>41113</v>
          </cell>
          <cell r="O5362" t="str">
            <v>created 3-27-2012 per ERT request</v>
          </cell>
        </row>
        <row r="5363">
          <cell r="A5363" t="str">
            <v>30105514</v>
          </cell>
          <cell r="B5363" t="str">
            <v>Point</v>
          </cell>
          <cell r="C5363" t="str">
            <v>Neoprene Production - Equipment Leaks- Valves</v>
          </cell>
          <cell r="D5363" t="str">
            <v>Industrial Processes - Chemical Manuf</v>
          </cell>
          <cell r="G5363" t="str">
            <v>Industrial Processes</v>
          </cell>
          <cell r="H5363" t="str">
            <v>Chemical Manufacturing</v>
          </cell>
          <cell r="I5363" t="str">
            <v>Neoprene Production</v>
          </cell>
          <cell r="J5363" t="str">
            <v>Equipment Leaks- Valves</v>
          </cell>
          <cell r="M5363">
            <v>40995</v>
          </cell>
          <cell r="N5363">
            <v>41113</v>
          </cell>
          <cell r="O5363" t="str">
            <v>created 3-27-2012 per ERT request</v>
          </cell>
        </row>
        <row r="5364">
          <cell r="A5364" t="str">
            <v>30105515</v>
          </cell>
          <cell r="B5364" t="str">
            <v>Point</v>
          </cell>
          <cell r="C5364" t="str">
            <v>Neoprene Production - Equipment Leaks- Connectors</v>
          </cell>
          <cell r="D5364" t="str">
            <v>Industrial Processes - Chemical Manuf</v>
          </cell>
          <cell r="G5364" t="str">
            <v>Industrial Processes</v>
          </cell>
          <cell r="H5364" t="str">
            <v>Chemical Manufacturing</v>
          </cell>
          <cell r="I5364" t="str">
            <v>Neoprene Production</v>
          </cell>
          <cell r="J5364" t="str">
            <v>Equipment Leaks- Connectors</v>
          </cell>
          <cell r="M5364">
            <v>40995</v>
          </cell>
          <cell r="N5364">
            <v>41113</v>
          </cell>
          <cell r="O5364" t="str">
            <v>created 3-27-2012 per ERT request</v>
          </cell>
        </row>
        <row r="5365">
          <cell r="A5365" t="str">
            <v>30105516</v>
          </cell>
          <cell r="B5365" t="str">
            <v>Point</v>
          </cell>
          <cell r="C5365" t="str">
            <v>Neoprene Production - Blowdown Tank</v>
          </cell>
          <cell r="D5365" t="str">
            <v>Industrial Processes - Chemical Manuf</v>
          </cell>
          <cell r="G5365" t="str">
            <v>Industrial Processes</v>
          </cell>
          <cell r="H5365" t="str">
            <v>Chemical Manufacturing</v>
          </cell>
          <cell r="I5365" t="str">
            <v>Neoprene Production</v>
          </cell>
          <cell r="J5365" t="str">
            <v>Blowdown Tank</v>
          </cell>
          <cell r="M5365">
            <v>40995</v>
          </cell>
          <cell r="N5365">
            <v>41113</v>
          </cell>
          <cell r="O5365" t="str">
            <v>created 3-27-2012 per ERT request</v>
          </cell>
        </row>
        <row r="5366">
          <cell r="A5366" t="str">
            <v>30105600</v>
          </cell>
          <cell r="B5366" t="str">
            <v>Point</v>
          </cell>
          <cell r="C5366" t="str">
            <v>Nitrile Butadiene Rubber - Raw Material Storage</v>
          </cell>
          <cell r="D5366" t="str">
            <v>Industrial Processes - Chemical Manuf</v>
          </cell>
          <cell r="G5366" t="str">
            <v>Industrial Processes</v>
          </cell>
          <cell r="H5366" t="str">
            <v>Chemical Manufacturing</v>
          </cell>
          <cell r="I5366" t="str">
            <v>Nitrile Butadiene Rubber Production</v>
          </cell>
          <cell r="J5366" t="str">
            <v>Raw Material Storage</v>
          </cell>
          <cell r="M5366">
            <v>40995</v>
          </cell>
          <cell r="N5366">
            <v>41113</v>
          </cell>
          <cell r="O5366" t="str">
            <v>created 3-27-2012 per ERT request</v>
          </cell>
        </row>
        <row r="5367">
          <cell r="A5367" t="str">
            <v>30105601</v>
          </cell>
          <cell r="B5367" t="str">
            <v>Point</v>
          </cell>
          <cell r="C5367" t="str">
            <v>Nitrile Butadiene Rubber - Raw Material Refining</v>
          </cell>
          <cell r="D5367" t="str">
            <v>Industrial Processes - Chemical Manuf</v>
          </cell>
          <cell r="G5367" t="str">
            <v>Industrial Processes</v>
          </cell>
          <cell r="H5367" t="str">
            <v>Chemical Manufacturing</v>
          </cell>
          <cell r="I5367" t="str">
            <v>Nitrile Butadiene Rubber Production</v>
          </cell>
          <cell r="J5367" t="str">
            <v>Raw Material Refining</v>
          </cell>
          <cell r="M5367">
            <v>40995</v>
          </cell>
          <cell r="N5367">
            <v>41113</v>
          </cell>
          <cell r="O5367" t="str">
            <v>created 3-27-2012 per ERT request</v>
          </cell>
        </row>
        <row r="5368">
          <cell r="A5368" t="str">
            <v>30105602</v>
          </cell>
          <cell r="B5368" t="str">
            <v>Point</v>
          </cell>
          <cell r="C5368" t="str">
            <v>Nitrile Butadiene Rubber-Polymerization:Solution</v>
          </cell>
          <cell r="D5368" t="str">
            <v>Industrial Processes - Chemical Manuf</v>
          </cell>
          <cell r="G5368" t="str">
            <v>Industrial Processes</v>
          </cell>
          <cell r="H5368" t="str">
            <v>Chemical Manufacturing</v>
          </cell>
          <cell r="I5368" t="str">
            <v>Nitrile Butadiene Rubber Production</v>
          </cell>
          <cell r="J5368" t="str">
            <v>Polymerization Reactor: Solution Process</v>
          </cell>
          <cell r="M5368">
            <v>40995</v>
          </cell>
          <cell r="N5368">
            <v>41113</v>
          </cell>
          <cell r="O5368" t="str">
            <v>created 3-27-2012 per ERT request</v>
          </cell>
        </row>
        <row r="5369">
          <cell r="A5369" t="str">
            <v>30105603</v>
          </cell>
          <cell r="B5369" t="str">
            <v>Point</v>
          </cell>
          <cell r="C5369" t="str">
            <v>Nitrile Butadiene Rubber-Polymerization:Emulsion</v>
          </cell>
          <cell r="D5369" t="str">
            <v>Industrial Processes - Chemical Manuf</v>
          </cell>
          <cell r="G5369" t="str">
            <v>Industrial Processes</v>
          </cell>
          <cell r="H5369" t="str">
            <v>Chemical Manufacturing</v>
          </cell>
          <cell r="I5369" t="str">
            <v>Nitrile Butadiene Rubber Production</v>
          </cell>
          <cell r="J5369" t="str">
            <v>Polymerization Reactor: Emulsion Process</v>
          </cell>
          <cell r="M5369">
            <v>40995</v>
          </cell>
          <cell r="N5369">
            <v>41113</v>
          </cell>
          <cell r="O5369" t="str">
            <v>created 3-27-2012 per ERT request</v>
          </cell>
        </row>
        <row r="5370">
          <cell r="A5370" t="str">
            <v>30105604</v>
          </cell>
          <cell r="B5370" t="str">
            <v>Point</v>
          </cell>
          <cell r="C5370" t="str">
            <v>Nitrile Butadiene Rubber - Stripping</v>
          </cell>
          <cell r="D5370" t="str">
            <v>Industrial Processes - Chemical Manuf</v>
          </cell>
          <cell r="G5370" t="str">
            <v>Industrial Processes</v>
          </cell>
          <cell r="H5370" t="str">
            <v>Chemical Manufacturing</v>
          </cell>
          <cell r="I5370" t="str">
            <v>Nitrile Butadiene Rubber Production</v>
          </cell>
          <cell r="J5370" t="str">
            <v>Stripping</v>
          </cell>
          <cell r="M5370">
            <v>40995</v>
          </cell>
          <cell r="N5370">
            <v>41113</v>
          </cell>
          <cell r="O5370" t="str">
            <v>created 3-27-2012 per ERT request</v>
          </cell>
        </row>
        <row r="5371">
          <cell r="A5371" t="str">
            <v>30105605</v>
          </cell>
          <cell r="B5371" t="str">
            <v>Point</v>
          </cell>
          <cell r="C5371" t="str">
            <v>Nitrile Butadiene Rubber - Material Recovery</v>
          </cell>
          <cell r="D5371" t="str">
            <v>Industrial Processes - Chemical Manuf</v>
          </cell>
          <cell r="G5371" t="str">
            <v>Industrial Processes</v>
          </cell>
          <cell r="H5371" t="str">
            <v>Chemical Manufacturing</v>
          </cell>
          <cell r="I5371" t="str">
            <v>Nitrile Butadiene Rubber Production</v>
          </cell>
          <cell r="J5371" t="str">
            <v>Material Recovery</v>
          </cell>
          <cell r="M5371">
            <v>40995</v>
          </cell>
          <cell r="N5371">
            <v>41113</v>
          </cell>
          <cell r="O5371" t="str">
            <v>created 3-27-2012 per ERT request</v>
          </cell>
        </row>
        <row r="5372">
          <cell r="A5372" t="str">
            <v>30105606</v>
          </cell>
          <cell r="B5372" t="str">
            <v>Point</v>
          </cell>
          <cell r="C5372" t="str">
            <v>Nitrile Butadiene Rubber - Blending</v>
          </cell>
          <cell r="D5372" t="str">
            <v>Industrial Processes - Chemical Manuf</v>
          </cell>
          <cell r="G5372" t="str">
            <v>Industrial Processes</v>
          </cell>
          <cell r="H5372" t="str">
            <v>Chemical Manufacturing</v>
          </cell>
          <cell r="I5372" t="str">
            <v>Nitrile Butadiene Rubber Production</v>
          </cell>
          <cell r="J5372" t="str">
            <v>Blending</v>
          </cell>
          <cell r="M5372">
            <v>40995</v>
          </cell>
          <cell r="N5372">
            <v>41113</v>
          </cell>
          <cell r="O5372" t="str">
            <v>created 3-27-2012 per ERT request</v>
          </cell>
        </row>
        <row r="5373">
          <cell r="A5373" t="str">
            <v>30105607</v>
          </cell>
          <cell r="B5373" t="str">
            <v>Point</v>
          </cell>
          <cell r="C5373" t="str">
            <v>Nitrile Butadiene Rubber - Aging</v>
          </cell>
          <cell r="D5373" t="str">
            <v>Industrial Processes - Chemical Manuf</v>
          </cell>
          <cell r="G5373" t="str">
            <v>Industrial Processes</v>
          </cell>
          <cell r="H5373" t="str">
            <v>Chemical Manufacturing</v>
          </cell>
          <cell r="I5373" t="str">
            <v>Nitrile Butadiene Rubber Production</v>
          </cell>
          <cell r="J5373" t="str">
            <v>Aging</v>
          </cell>
          <cell r="M5373">
            <v>40995</v>
          </cell>
          <cell r="N5373">
            <v>41113</v>
          </cell>
          <cell r="O5373" t="str">
            <v>created 3-27-2012 per ERT request</v>
          </cell>
        </row>
        <row r="5374">
          <cell r="A5374" t="str">
            <v>30105608</v>
          </cell>
          <cell r="B5374" t="str">
            <v>Point</v>
          </cell>
          <cell r="C5374" t="str">
            <v>Nitrile Butadiene Rubber-Coagulation and Screening</v>
          </cell>
          <cell r="D5374" t="str">
            <v>Industrial Processes - Chemical Manuf</v>
          </cell>
          <cell r="G5374" t="str">
            <v>Industrial Processes</v>
          </cell>
          <cell r="H5374" t="str">
            <v>Chemical Manufacturing</v>
          </cell>
          <cell r="I5374" t="str">
            <v>Nitrile Butadiene Rubber Production</v>
          </cell>
          <cell r="J5374" t="str">
            <v>Coagulation and Screening</v>
          </cell>
          <cell r="M5374">
            <v>40995</v>
          </cell>
          <cell r="N5374">
            <v>41113</v>
          </cell>
          <cell r="O5374" t="str">
            <v>created 3-27-2012 per ERT request</v>
          </cell>
        </row>
        <row r="5375">
          <cell r="A5375" t="str">
            <v>30105609</v>
          </cell>
          <cell r="B5375" t="str">
            <v>Point</v>
          </cell>
          <cell r="C5375" t="str">
            <v>Nitrile Butadiene Rubber - Washing</v>
          </cell>
          <cell r="D5375" t="str">
            <v>Industrial Processes - Chemical Manuf</v>
          </cell>
          <cell r="G5375" t="str">
            <v>Industrial Processes</v>
          </cell>
          <cell r="H5375" t="str">
            <v>Chemical Manufacturing</v>
          </cell>
          <cell r="I5375" t="str">
            <v>Nitrile Butadiene Rubber Production</v>
          </cell>
          <cell r="J5375" t="str">
            <v>Washing</v>
          </cell>
          <cell r="M5375">
            <v>40995</v>
          </cell>
          <cell r="N5375">
            <v>41113</v>
          </cell>
          <cell r="O5375" t="str">
            <v>created 3-27-2012 per ERT request</v>
          </cell>
        </row>
        <row r="5376">
          <cell r="A5376" t="str">
            <v>30105610</v>
          </cell>
          <cell r="B5376" t="str">
            <v>Point</v>
          </cell>
          <cell r="C5376" t="str">
            <v>Nitrile Butadiene Rubber - Drying</v>
          </cell>
          <cell r="D5376" t="str">
            <v>Industrial Processes - Chemical Manuf</v>
          </cell>
          <cell r="G5376" t="str">
            <v>Industrial Processes</v>
          </cell>
          <cell r="H5376" t="str">
            <v>Chemical Manufacturing</v>
          </cell>
          <cell r="I5376" t="str">
            <v>Nitrile Butadiene Rubber Production</v>
          </cell>
          <cell r="J5376" t="str">
            <v>Drying</v>
          </cell>
          <cell r="M5376">
            <v>40995</v>
          </cell>
          <cell r="N5376">
            <v>41113</v>
          </cell>
          <cell r="O5376" t="str">
            <v>created 3-27-2012 per ERT request</v>
          </cell>
        </row>
        <row r="5377">
          <cell r="A5377" t="str">
            <v>30105611</v>
          </cell>
          <cell r="B5377" t="str">
            <v>Point</v>
          </cell>
          <cell r="C5377" t="str">
            <v>Nitrile Butadiene Rubber - Wastewater</v>
          </cell>
          <cell r="D5377" t="str">
            <v>Industrial Processes - Chemical Manuf</v>
          </cell>
          <cell r="G5377" t="str">
            <v>Industrial Processes</v>
          </cell>
          <cell r="H5377" t="str">
            <v>Chemical Manufacturing</v>
          </cell>
          <cell r="I5377" t="str">
            <v>Nitrile Butadiene Rubber Production</v>
          </cell>
          <cell r="J5377" t="str">
            <v>Wastewater</v>
          </cell>
          <cell r="M5377">
            <v>40995</v>
          </cell>
          <cell r="N5377">
            <v>41113</v>
          </cell>
          <cell r="O5377" t="str">
            <v>created 3-27-2012 per ERT request</v>
          </cell>
        </row>
        <row r="5378">
          <cell r="A5378" t="str">
            <v>30105612</v>
          </cell>
          <cell r="B5378" t="str">
            <v>Point</v>
          </cell>
          <cell r="C5378" t="str">
            <v>Nitrile Butadiene Rubber - Equipment Leaks</v>
          </cell>
          <cell r="D5378" t="str">
            <v>Industrial Processes - Chemical Manuf</v>
          </cell>
          <cell r="G5378" t="str">
            <v>Industrial Processes</v>
          </cell>
          <cell r="H5378" t="str">
            <v>Chemical Manufacturing</v>
          </cell>
          <cell r="I5378" t="str">
            <v>Nitrile Butadiene Rubber Production</v>
          </cell>
          <cell r="J5378" t="str">
            <v>Equipment Leaks [See also 301056 -13 -14 or -15]</v>
          </cell>
          <cell r="M5378">
            <v>40995</v>
          </cell>
          <cell r="N5378">
            <v>41113</v>
          </cell>
          <cell r="O5378" t="str">
            <v>created 3-27-2012 per ERT request</v>
          </cell>
        </row>
        <row r="5379">
          <cell r="A5379" t="str">
            <v>30105613</v>
          </cell>
          <cell r="B5379" t="str">
            <v>Point</v>
          </cell>
          <cell r="C5379" t="str">
            <v>Nitrile Butadiene Rubber - Equipment Leaks- Pumps</v>
          </cell>
          <cell r="D5379" t="str">
            <v>Industrial Processes - Chemical Manuf</v>
          </cell>
          <cell r="G5379" t="str">
            <v>Industrial Processes</v>
          </cell>
          <cell r="H5379" t="str">
            <v>Chemical Manufacturing</v>
          </cell>
          <cell r="I5379" t="str">
            <v>Nitrile Butadiene Rubber Production</v>
          </cell>
          <cell r="J5379" t="str">
            <v>Equipment Leaks- Pumps</v>
          </cell>
          <cell r="M5379">
            <v>40995</v>
          </cell>
          <cell r="N5379">
            <v>41113</v>
          </cell>
          <cell r="O5379" t="str">
            <v>created 3-27-2012 per ERT request</v>
          </cell>
        </row>
        <row r="5380">
          <cell r="A5380" t="str">
            <v>30105614</v>
          </cell>
          <cell r="B5380" t="str">
            <v>Point</v>
          </cell>
          <cell r="C5380" t="str">
            <v>Nitrile Butadiene Rubber - Equipment Leaks- Valves</v>
          </cell>
          <cell r="D5380" t="str">
            <v>Industrial Processes - Chemical Manuf</v>
          </cell>
          <cell r="G5380" t="str">
            <v>Industrial Processes</v>
          </cell>
          <cell r="H5380" t="str">
            <v>Chemical Manufacturing</v>
          </cell>
          <cell r="I5380" t="str">
            <v>Nitrile Butadiene Rubber Production</v>
          </cell>
          <cell r="J5380" t="str">
            <v>Equipment Leaks- Valves</v>
          </cell>
          <cell r="M5380">
            <v>40995</v>
          </cell>
          <cell r="N5380">
            <v>41113</v>
          </cell>
          <cell r="O5380" t="str">
            <v>created 3-27-2012 per ERT request</v>
          </cell>
        </row>
        <row r="5381">
          <cell r="A5381" t="str">
            <v>30105615</v>
          </cell>
          <cell r="B5381" t="str">
            <v>Point</v>
          </cell>
          <cell r="C5381" t="str">
            <v>Nitrile Butadiene Rubber-Equip Leaks-Connectors</v>
          </cell>
          <cell r="D5381" t="str">
            <v>Industrial Processes - Chemical Manuf</v>
          </cell>
          <cell r="G5381" t="str">
            <v>Industrial Processes</v>
          </cell>
          <cell r="H5381" t="str">
            <v>Chemical Manufacturing</v>
          </cell>
          <cell r="I5381" t="str">
            <v>Nitrile Butadiene Rubber Production</v>
          </cell>
          <cell r="J5381" t="str">
            <v>Equipment Leaks- Connectors</v>
          </cell>
          <cell r="M5381">
            <v>40995</v>
          </cell>
          <cell r="N5381">
            <v>41113</v>
          </cell>
          <cell r="O5381" t="str">
            <v>created 3-27-2012 per ERT request</v>
          </cell>
        </row>
        <row r="5382">
          <cell r="A5382" t="str">
            <v>30105616</v>
          </cell>
          <cell r="B5382" t="str">
            <v>Point</v>
          </cell>
          <cell r="C5382" t="str">
            <v>Nitrile Butadiene Rubber - Blowdown Tank</v>
          </cell>
          <cell r="D5382" t="str">
            <v>Industrial Processes - Chemical Manuf</v>
          </cell>
          <cell r="G5382" t="str">
            <v>Industrial Processes</v>
          </cell>
          <cell r="H5382" t="str">
            <v>Chemical Manufacturing</v>
          </cell>
          <cell r="I5382" t="str">
            <v>Nitrile Butadiene Rubber Production</v>
          </cell>
          <cell r="J5382" t="str">
            <v>Blowdown Tank</v>
          </cell>
          <cell r="M5382">
            <v>40995</v>
          </cell>
          <cell r="N5382">
            <v>41113</v>
          </cell>
          <cell r="O5382" t="str">
            <v>created 3-27-2012 per ERT request</v>
          </cell>
        </row>
        <row r="5383">
          <cell r="A5383" t="str">
            <v>30105700</v>
          </cell>
          <cell r="B5383" t="str">
            <v>Point</v>
          </cell>
          <cell r="C5383" t="str">
            <v>Polybutadiene Rubber - Raw Material Storage</v>
          </cell>
          <cell r="D5383" t="str">
            <v>Industrial Processes - Chemical Manuf</v>
          </cell>
          <cell r="G5383" t="str">
            <v>Industrial Processes</v>
          </cell>
          <cell r="H5383" t="str">
            <v>Chemical Manufacturing</v>
          </cell>
          <cell r="I5383" t="str">
            <v>Polybutadiene Rubber Production</v>
          </cell>
          <cell r="J5383" t="str">
            <v>Raw Material Storage</v>
          </cell>
          <cell r="M5383">
            <v>40995</v>
          </cell>
          <cell r="N5383">
            <v>41113</v>
          </cell>
          <cell r="O5383" t="str">
            <v>created 3-27-2012 per ERT request</v>
          </cell>
        </row>
        <row r="5384">
          <cell r="A5384" t="str">
            <v>30105701</v>
          </cell>
          <cell r="B5384" t="str">
            <v>Point</v>
          </cell>
          <cell r="C5384" t="str">
            <v>Polybutadiene Rubber - Raw Material Refining</v>
          </cell>
          <cell r="D5384" t="str">
            <v>Industrial Processes - Chemical Manuf</v>
          </cell>
          <cell r="G5384" t="str">
            <v>Industrial Processes</v>
          </cell>
          <cell r="H5384" t="str">
            <v>Chemical Manufacturing</v>
          </cell>
          <cell r="I5384" t="str">
            <v>Polybutadiene Rubber Production</v>
          </cell>
          <cell r="J5384" t="str">
            <v>Raw Material Refining</v>
          </cell>
          <cell r="M5384">
            <v>40995</v>
          </cell>
          <cell r="N5384">
            <v>41113</v>
          </cell>
          <cell r="O5384" t="str">
            <v>created 3-27-2012 per ERT request</v>
          </cell>
        </row>
        <row r="5385">
          <cell r="A5385" t="str">
            <v>30105702</v>
          </cell>
          <cell r="B5385" t="str">
            <v>Point</v>
          </cell>
          <cell r="C5385" t="str">
            <v>Polybutadiene Rubber-Polymerization: Solution</v>
          </cell>
          <cell r="D5385" t="str">
            <v>Industrial Processes - Chemical Manuf</v>
          </cell>
          <cell r="G5385" t="str">
            <v>Industrial Processes</v>
          </cell>
          <cell r="H5385" t="str">
            <v>Chemical Manufacturing</v>
          </cell>
          <cell r="I5385" t="str">
            <v>Polybutadiene Rubber Production</v>
          </cell>
          <cell r="J5385" t="str">
            <v>Polymerization Reactor: Solution Process</v>
          </cell>
          <cell r="M5385">
            <v>40995</v>
          </cell>
          <cell r="N5385">
            <v>41113</v>
          </cell>
          <cell r="O5385" t="str">
            <v>created 3-27-2012 per ERT request</v>
          </cell>
        </row>
        <row r="5386">
          <cell r="A5386" t="str">
            <v>30105703</v>
          </cell>
          <cell r="B5386" t="str">
            <v>Point</v>
          </cell>
          <cell r="C5386" t="str">
            <v>Polybutadiene Rubber-Polymerization: Emulsion</v>
          </cell>
          <cell r="D5386" t="str">
            <v>Industrial Processes - Chemical Manuf</v>
          </cell>
          <cell r="G5386" t="str">
            <v>Industrial Processes</v>
          </cell>
          <cell r="H5386" t="str">
            <v>Chemical Manufacturing</v>
          </cell>
          <cell r="I5386" t="str">
            <v>Polybutadiene Rubber Production</v>
          </cell>
          <cell r="J5386" t="str">
            <v>Polymerization Reactor: Emulsion Process</v>
          </cell>
          <cell r="M5386">
            <v>40995</v>
          </cell>
          <cell r="N5386">
            <v>41113</v>
          </cell>
          <cell r="O5386" t="str">
            <v>created 3-27-2012 per ERT request</v>
          </cell>
        </row>
        <row r="5387">
          <cell r="A5387" t="str">
            <v>30105704</v>
          </cell>
          <cell r="B5387" t="str">
            <v>Point</v>
          </cell>
          <cell r="C5387" t="str">
            <v>Polybutadiene Rubber - Stripping</v>
          </cell>
          <cell r="D5387" t="str">
            <v>Industrial Processes - Chemical Manuf</v>
          </cell>
          <cell r="G5387" t="str">
            <v>Industrial Processes</v>
          </cell>
          <cell r="H5387" t="str">
            <v>Chemical Manufacturing</v>
          </cell>
          <cell r="I5387" t="str">
            <v>Polybutadiene Rubber Production</v>
          </cell>
          <cell r="J5387" t="str">
            <v>Stripping</v>
          </cell>
          <cell r="M5387">
            <v>40995</v>
          </cell>
          <cell r="N5387">
            <v>41113</v>
          </cell>
          <cell r="O5387" t="str">
            <v>created 3-27-2012 per ERT request</v>
          </cell>
        </row>
        <row r="5388">
          <cell r="A5388" t="str">
            <v>30105705</v>
          </cell>
          <cell r="B5388" t="str">
            <v>Point</v>
          </cell>
          <cell r="C5388" t="str">
            <v>Polybutadiene Rubber - Material Recovery</v>
          </cell>
          <cell r="D5388" t="str">
            <v>Industrial Processes - Chemical Manuf</v>
          </cell>
          <cell r="G5388" t="str">
            <v>Industrial Processes</v>
          </cell>
          <cell r="H5388" t="str">
            <v>Chemical Manufacturing</v>
          </cell>
          <cell r="I5388" t="str">
            <v>Polybutadiene Rubber Production</v>
          </cell>
          <cell r="J5388" t="str">
            <v>Material Recovery</v>
          </cell>
          <cell r="M5388">
            <v>40995</v>
          </cell>
          <cell r="N5388">
            <v>41113</v>
          </cell>
          <cell r="O5388" t="str">
            <v>created 3-27-2012 per ERT request</v>
          </cell>
        </row>
        <row r="5389">
          <cell r="A5389" t="str">
            <v>30105706</v>
          </cell>
          <cell r="B5389" t="str">
            <v>Point</v>
          </cell>
          <cell r="C5389" t="str">
            <v>Polybutadiene Rubber - Blending</v>
          </cell>
          <cell r="D5389" t="str">
            <v>Industrial Processes - Chemical Manuf</v>
          </cell>
          <cell r="G5389" t="str">
            <v>Industrial Processes</v>
          </cell>
          <cell r="H5389" t="str">
            <v>Chemical Manufacturing</v>
          </cell>
          <cell r="I5389" t="str">
            <v>Polybutadiene Rubber Production</v>
          </cell>
          <cell r="J5389" t="str">
            <v>Blending</v>
          </cell>
          <cell r="M5389">
            <v>40995</v>
          </cell>
          <cell r="N5389">
            <v>41113</v>
          </cell>
          <cell r="O5389" t="str">
            <v>created 3-27-2012 per ERT request</v>
          </cell>
        </row>
        <row r="5390">
          <cell r="A5390" t="str">
            <v>30105707</v>
          </cell>
          <cell r="B5390" t="str">
            <v>Point</v>
          </cell>
          <cell r="C5390" t="str">
            <v>Polybutadiene Rubber - Aging</v>
          </cell>
          <cell r="D5390" t="str">
            <v>Industrial Processes - Chemical Manuf</v>
          </cell>
          <cell r="G5390" t="str">
            <v>Industrial Processes</v>
          </cell>
          <cell r="H5390" t="str">
            <v>Chemical Manufacturing</v>
          </cell>
          <cell r="I5390" t="str">
            <v>Polybutadiene Rubber Production</v>
          </cell>
          <cell r="J5390" t="str">
            <v>Aging</v>
          </cell>
          <cell r="M5390">
            <v>40995</v>
          </cell>
          <cell r="N5390">
            <v>41113</v>
          </cell>
          <cell r="O5390" t="str">
            <v>created 3-27-2012 per ERT request</v>
          </cell>
        </row>
        <row r="5391">
          <cell r="A5391" t="str">
            <v>30105708</v>
          </cell>
          <cell r="B5391" t="str">
            <v>Point</v>
          </cell>
          <cell r="C5391" t="str">
            <v>Polybutadiene Rubber - Coagulation and Screening</v>
          </cell>
          <cell r="D5391" t="str">
            <v>Industrial Processes - Chemical Manuf</v>
          </cell>
          <cell r="G5391" t="str">
            <v>Industrial Processes</v>
          </cell>
          <cell r="H5391" t="str">
            <v>Chemical Manufacturing</v>
          </cell>
          <cell r="I5391" t="str">
            <v>Polybutadiene Rubber Production</v>
          </cell>
          <cell r="J5391" t="str">
            <v>Coagulation and Screening</v>
          </cell>
          <cell r="M5391">
            <v>40995</v>
          </cell>
          <cell r="N5391">
            <v>41113</v>
          </cell>
          <cell r="O5391" t="str">
            <v>created 3-27-2012 per ERT request</v>
          </cell>
        </row>
        <row r="5392">
          <cell r="A5392" t="str">
            <v>30105709</v>
          </cell>
          <cell r="B5392" t="str">
            <v>Point</v>
          </cell>
          <cell r="C5392" t="str">
            <v>Polybutadiene Rubber - Washing</v>
          </cell>
          <cell r="D5392" t="str">
            <v>Industrial Processes - Chemical Manuf</v>
          </cell>
          <cell r="G5392" t="str">
            <v>Industrial Processes</v>
          </cell>
          <cell r="H5392" t="str">
            <v>Chemical Manufacturing</v>
          </cell>
          <cell r="I5392" t="str">
            <v>Polybutadiene Rubber Production</v>
          </cell>
          <cell r="J5392" t="str">
            <v>Washing</v>
          </cell>
          <cell r="M5392">
            <v>40995</v>
          </cell>
          <cell r="N5392">
            <v>41113</v>
          </cell>
          <cell r="O5392" t="str">
            <v>created 3-27-2012 per ERT request</v>
          </cell>
        </row>
        <row r="5393">
          <cell r="A5393" t="str">
            <v>30105710</v>
          </cell>
          <cell r="B5393" t="str">
            <v>Point</v>
          </cell>
          <cell r="C5393" t="str">
            <v>Polybutadiene Rubber - Drying</v>
          </cell>
          <cell r="D5393" t="str">
            <v>Industrial Processes - Chemical Manuf</v>
          </cell>
          <cell r="G5393" t="str">
            <v>Industrial Processes</v>
          </cell>
          <cell r="H5393" t="str">
            <v>Chemical Manufacturing</v>
          </cell>
          <cell r="I5393" t="str">
            <v>Polybutadiene Rubber Production</v>
          </cell>
          <cell r="J5393" t="str">
            <v>Drying</v>
          </cell>
          <cell r="M5393">
            <v>40995</v>
          </cell>
          <cell r="N5393">
            <v>41113</v>
          </cell>
          <cell r="O5393" t="str">
            <v>created 3-27-2012 per ERT request</v>
          </cell>
        </row>
        <row r="5394">
          <cell r="A5394" t="str">
            <v>30105711</v>
          </cell>
          <cell r="B5394" t="str">
            <v>Point</v>
          </cell>
          <cell r="C5394" t="str">
            <v>Polybutadiene Rubber - Wastewater</v>
          </cell>
          <cell r="D5394" t="str">
            <v>Industrial Processes - Chemical Manuf</v>
          </cell>
          <cell r="G5394" t="str">
            <v>Industrial Processes</v>
          </cell>
          <cell r="H5394" t="str">
            <v>Chemical Manufacturing</v>
          </cell>
          <cell r="I5394" t="str">
            <v>Polybutadiene Rubber Production</v>
          </cell>
          <cell r="J5394" t="str">
            <v>Wastewater</v>
          </cell>
          <cell r="M5394">
            <v>40995</v>
          </cell>
          <cell r="N5394">
            <v>41113</v>
          </cell>
          <cell r="O5394" t="str">
            <v>created 3-27-2012 per ERT request</v>
          </cell>
        </row>
        <row r="5395">
          <cell r="A5395" t="str">
            <v>30105712</v>
          </cell>
          <cell r="B5395" t="str">
            <v>Point</v>
          </cell>
          <cell r="C5395" t="str">
            <v>Polybutadiene Rubber - Equipment Leaks</v>
          </cell>
          <cell r="D5395" t="str">
            <v>Industrial Processes - Chemical Manuf</v>
          </cell>
          <cell r="G5395" t="str">
            <v>Industrial Processes</v>
          </cell>
          <cell r="H5395" t="str">
            <v>Chemical Manufacturing</v>
          </cell>
          <cell r="I5395" t="str">
            <v>Polybutadiene Rubber Production</v>
          </cell>
          <cell r="J5395" t="str">
            <v>Equipment Leaks [See also 301057 -13 -14 or -15]</v>
          </cell>
          <cell r="M5395">
            <v>40995</v>
          </cell>
          <cell r="N5395">
            <v>41113</v>
          </cell>
          <cell r="O5395" t="str">
            <v>created 3-27-2012 per ERT request</v>
          </cell>
        </row>
        <row r="5396">
          <cell r="A5396" t="str">
            <v>30105713</v>
          </cell>
          <cell r="B5396" t="str">
            <v>Point</v>
          </cell>
          <cell r="C5396" t="str">
            <v>Polybutadiene Rubber - Equipment Leaks- Pumps</v>
          </cell>
          <cell r="D5396" t="str">
            <v>Industrial Processes - Chemical Manuf</v>
          </cell>
          <cell r="G5396" t="str">
            <v>Industrial Processes</v>
          </cell>
          <cell r="H5396" t="str">
            <v>Chemical Manufacturing</v>
          </cell>
          <cell r="I5396" t="str">
            <v>Polybutadiene Rubber Production</v>
          </cell>
          <cell r="J5396" t="str">
            <v>Equipment Leaks- Pumps</v>
          </cell>
          <cell r="M5396">
            <v>40995</v>
          </cell>
          <cell r="N5396">
            <v>41113</v>
          </cell>
          <cell r="O5396" t="str">
            <v>created 3-27-2012 per ERT request</v>
          </cell>
        </row>
        <row r="5397">
          <cell r="A5397" t="str">
            <v>30105714</v>
          </cell>
          <cell r="B5397" t="str">
            <v>Point</v>
          </cell>
          <cell r="C5397" t="str">
            <v>Polybutadiene Rubber - Equipment Leaks- Valves</v>
          </cell>
          <cell r="D5397" t="str">
            <v>Industrial Processes - Chemical Manuf</v>
          </cell>
          <cell r="G5397" t="str">
            <v>Industrial Processes</v>
          </cell>
          <cell r="H5397" t="str">
            <v>Chemical Manufacturing</v>
          </cell>
          <cell r="I5397" t="str">
            <v>Polybutadiene Rubber Production</v>
          </cell>
          <cell r="J5397" t="str">
            <v>Equipment Leaks- Valves</v>
          </cell>
          <cell r="M5397">
            <v>40995</v>
          </cell>
          <cell r="N5397">
            <v>41113</v>
          </cell>
          <cell r="O5397" t="str">
            <v>created 3-27-2012 per ERT request</v>
          </cell>
        </row>
        <row r="5398">
          <cell r="A5398" t="str">
            <v>30105715</v>
          </cell>
          <cell r="B5398" t="str">
            <v>Point</v>
          </cell>
          <cell r="C5398" t="str">
            <v>Polybutadiene Rubber - Equipment Leaks- Connectors</v>
          </cell>
          <cell r="D5398" t="str">
            <v>Industrial Processes - Chemical Manuf</v>
          </cell>
          <cell r="G5398" t="str">
            <v>Industrial Processes</v>
          </cell>
          <cell r="H5398" t="str">
            <v>Chemical Manufacturing</v>
          </cell>
          <cell r="I5398" t="str">
            <v>Polybutadiene Rubber Production</v>
          </cell>
          <cell r="J5398" t="str">
            <v>Equipment Leaks- Connectors</v>
          </cell>
          <cell r="M5398">
            <v>40995</v>
          </cell>
          <cell r="N5398">
            <v>41113</v>
          </cell>
          <cell r="O5398" t="str">
            <v>created 3-27-2012 per ERT request</v>
          </cell>
        </row>
        <row r="5399">
          <cell r="A5399" t="str">
            <v>30105716</v>
          </cell>
          <cell r="B5399" t="str">
            <v>Point</v>
          </cell>
          <cell r="C5399" t="str">
            <v>Polybutadiene Rubber - Blowdown Tank</v>
          </cell>
          <cell r="D5399" t="str">
            <v>Industrial Processes - Chemical Manuf</v>
          </cell>
          <cell r="G5399" t="str">
            <v>Industrial Processes</v>
          </cell>
          <cell r="H5399" t="str">
            <v>Chemical Manufacturing</v>
          </cell>
          <cell r="I5399" t="str">
            <v>Polybutadiene Rubber Production</v>
          </cell>
          <cell r="J5399" t="str">
            <v>Blowdown Tank</v>
          </cell>
          <cell r="M5399">
            <v>40995</v>
          </cell>
          <cell r="N5399">
            <v>41113</v>
          </cell>
          <cell r="O5399" t="str">
            <v>created 3-27-2012 per ERT request</v>
          </cell>
        </row>
        <row r="5400">
          <cell r="A5400" t="str">
            <v>30105800</v>
          </cell>
          <cell r="B5400" t="str">
            <v>Point</v>
          </cell>
          <cell r="C5400" t="str">
            <v>Polysulfide Rubber - Raw Material Storage</v>
          </cell>
          <cell r="D5400" t="str">
            <v>Industrial Processes - Chemical Manuf</v>
          </cell>
          <cell r="G5400" t="str">
            <v>Industrial Processes</v>
          </cell>
          <cell r="H5400" t="str">
            <v>Chemical Manufacturing</v>
          </cell>
          <cell r="I5400" t="str">
            <v>Polysulfide Rubber Production</v>
          </cell>
          <cell r="J5400" t="str">
            <v>Raw Material Storage</v>
          </cell>
          <cell r="M5400">
            <v>40995</v>
          </cell>
          <cell r="N5400">
            <v>41113</v>
          </cell>
          <cell r="O5400" t="str">
            <v>created 3-27-2012 per ERT request</v>
          </cell>
        </row>
        <row r="5401">
          <cell r="A5401" t="str">
            <v>30105801</v>
          </cell>
          <cell r="B5401" t="str">
            <v>Point</v>
          </cell>
          <cell r="C5401" t="str">
            <v>Polysulfide Rubber - Raw Material Refining</v>
          </cell>
          <cell r="D5401" t="str">
            <v>Industrial Processes - Chemical Manuf</v>
          </cell>
          <cell r="G5401" t="str">
            <v>Industrial Processes</v>
          </cell>
          <cell r="H5401" t="str">
            <v>Chemical Manufacturing</v>
          </cell>
          <cell r="I5401" t="str">
            <v>Polysulfide Rubber Production</v>
          </cell>
          <cell r="J5401" t="str">
            <v>Raw Material Refining</v>
          </cell>
          <cell r="M5401">
            <v>40995</v>
          </cell>
          <cell r="N5401">
            <v>41113</v>
          </cell>
          <cell r="O5401" t="str">
            <v>created 3-27-2012 per ERT request</v>
          </cell>
        </row>
        <row r="5402">
          <cell r="A5402" t="str">
            <v>30105802</v>
          </cell>
          <cell r="B5402" t="str">
            <v>Point</v>
          </cell>
          <cell r="C5402" t="str">
            <v>Polysulfide Rubber-Polymerization: Solution</v>
          </cell>
          <cell r="D5402" t="str">
            <v>Industrial Processes - Chemical Manuf</v>
          </cell>
          <cell r="G5402" t="str">
            <v>Industrial Processes</v>
          </cell>
          <cell r="H5402" t="str">
            <v>Chemical Manufacturing</v>
          </cell>
          <cell r="I5402" t="str">
            <v>Polysulfide Rubber Production</v>
          </cell>
          <cell r="J5402" t="str">
            <v>Polymerization Reactor: Solution Process</v>
          </cell>
          <cell r="M5402">
            <v>40995</v>
          </cell>
          <cell r="N5402">
            <v>41113</v>
          </cell>
          <cell r="O5402" t="str">
            <v>created 3-27-2012 per ERT request</v>
          </cell>
        </row>
        <row r="5403">
          <cell r="A5403" t="str">
            <v>30105803</v>
          </cell>
          <cell r="B5403" t="str">
            <v>Point</v>
          </cell>
          <cell r="C5403" t="str">
            <v>Polysulfide Rubber-Polymerization: Emulsion</v>
          </cell>
          <cell r="D5403" t="str">
            <v>Industrial Processes - Chemical Manuf</v>
          </cell>
          <cell r="G5403" t="str">
            <v>Industrial Processes</v>
          </cell>
          <cell r="H5403" t="str">
            <v>Chemical Manufacturing</v>
          </cell>
          <cell r="I5403" t="str">
            <v>Polysulfide Rubber Production</v>
          </cell>
          <cell r="J5403" t="str">
            <v>Polymerization Reactor: Emulsion Process</v>
          </cell>
          <cell r="M5403">
            <v>40995</v>
          </cell>
          <cell r="N5403">
            <v>41113</v>
          </cell>
          <cell r="O5403" t="str">
            <v>created 3-27-2012 per ERT request</v>
          </cell>
        </row>
        <row r="5404">
          <cell r="A5404" t="str">
            <v>30105804</v>
          </cell>
          <cell r="B5404" t="str">
            <v>Point</v>
          </cell>
          <cell r="C5404" t="str">
            <v>Polysulfide Rubber - Stripping</v>
          </cell>
          <cell r="D5404" t="str">
            <v>Industrial Processes - Chemical Manuf</v>
          </cell>
          <cell r="G5404" t="str">
            <v>Industrial Processes</v>
          </cell>
          <cell r="H5404" t="str">
            <v>Chemical Manufacturing</v>
          </cell>
          <cell r="I5404" t="str">
            <v>Polysulfide Rubber Production</v>
          </cell>
          <cell r="J5404" t="str">
            <v>Stripping</v>
          </cell>
          <cell r="M5404">
            <v>40995</v>
          </cell>
          <cell r="N5404">
            <v>41113</v>
          </cell>
          <cell r="O5404" t="str">
            <v>created 3-27-2012 per ERT request</v>
          </cell>
        </row>
        <row r="5405">
          <cell r="A5405" t="str">
            <v>30105805</v>
          </cell>
          <cell r="B5405" t="str">
            <v>Point</v>
          </cell>
          <cell r="C5405" t="str">
            <v>Polysulfide Rubber - Material Recovery</v>
          </cell>
          <cell r="D5405" t="str">
            <v>Industrial Processes - Chemical Manuf</v>
          </cell>
          <cell r="G5405" t="str">
            <v>Industrial Processes</v>
          </cell>
          <cell r="H5405" t="str">
            <v>Chemical Manufacturing</v>
          </cell>
          <cell r="I5405" t="str">
            <v>Polysulfide Rubber Production</v>
          </cell>
          <cell r="J5405" t="str">
            <v>Material Recovery</v>
          </cell>
          <cell r="M5405">
            <v>40995</v>
          </cell>
          <cell r="N5405">
            <v>41113</v>
          </cell>
          <cell r="O5405" t="str">
            <v>created 3-27-2012 per ERT request</v>
          </cell>
        </row>
        <row r="5406">
          <cell r="A5406" t="str">
            <v>30105806</v>
          </cell>
          <cell r="B5406" t="str">
            <v>Point</v>
          </cell>
          <cell r="C5406" t="str">
            <v>Polysulfide Rubber  - Blending</v>
          </cell>
          <cell r="D5406" t="str">
            <v>Industrial Processes - Chemical Manuf</v>
          </cell>
          <cell r="G5406" t="str">
            <v>Industrial Processes</v>
          </cell>
          <cell r="H5406" t="str">
            <v>Chemical Manufacturing</v>
          </cell>
          <cell r="I5406" t="str">
            <v>Polysulfide Rubber Production</v>
          </cell>
          <cell r="J5406" t="str">
            <v>Blending</v>
          </cell>
          <cell r="M5406">
            <v>40995</v>
          </cell>
          <cell r="N5406">
            <v>41113</v>
          </cell>
          <cell r="O5406" t="str">
            <v>created 3-27-2012 per ERT request</v>
          </cell>
        </row>
        <row r="5407">
          <cell r="A5407" t="str">
            <v>30105807</v>
          </cell>
          <cell r="B5407" t="str">
            <v>Point</v>
          </cell>
          <cell r="C5407" t="str">
            <v>Polysulfide Rubber  - Aging</v>
          </cell>
          <cell r="D5407" t="str">
            <v>Industrial Processes - Chemical Manuf</v>
          </cell>
          <cell r="G5407" t="str">
            <v>Industrial Processes</v>
          </cell>
          <cell r="H5407" t="str">
            <v>Chemical Manufacturing</v>
          </cell>
          <cell r="I5407" t="str">
            <v>Polysulfide Rubber Production</v>
          </cell>
          <cell r="J5407" t="str">
            <v>Aging</v>
          </cell>
          <cell r="M5407">
            <v>40995</v>
          </cell>
          <cell r="N5407">
            <v>41113</v>
          </cell>
          <cell r="O5407" t="str">
            <v>created 3-27-2012 per ERT request</v>
          </cell>
        </row>
        <row r="5408">
          <cell r="A5408" t="str">
            <v>30105808</v>
          </cell>
          <cell r="B5408" t="str">
            <v>Point</v>
          </cell>
          <cell r="C5408" t="str">
            <v>Polysulfide Rubber - Coagulation and Screening</v>
          </cell>
          <cell r="D5408" t="str">
            <v>Industrial Processes - Chemical Manuf</v>
          </cell>
          <cell r="G5408" t="str">
            <v>Industrial Processes</v>
          </cell>
          <cell r="H5408" t="str">
            <v>Chemical Manufacturing</v>
          </cell>
          <cell r="I5408" t="str">
            <v>Polysulfide Rubber Production</v>
          </cell>
          <cell r="J5408" t="str">
            <v>Coagulation and Screening</v>
          </cell>
          <cell r="M5408">
            <v>40995</v>
          </cell>
          <cell r="N5408">
            <v>41113</v>
          </cell>
          <cell r="O5408" t="str">
            <v>created 3-27-2012 per ERT request</v>
          </cell>
        </row>
        <row r="5409">
          <cell r="A5409" t="str">
            <v>30105809</v>
          </cell>
          <cell r="B5409" t="str">
            <v>Point</v>
          </cell>
          <cell r="C5409" t="str">
            <v>Polysulfide Rubber - Washing</v>
          </cell>
          <cell r="D5409" t="str">
            <v>Industrial Processes - Chemical Manuf</v>
          </cell>
          <cell r="G5409" t="str">
            <v>Industrial Processes</v>
          </cell>
          <cell r="H5409" t="str">
            <v>Chemical Manufacturing</v>
          </cell>
          <cell r="I5409" t="str">
            <v>Polysulfide Rubber Production</v>
          </cell>
          <cell r="J5409" t="str">
            <v>Washing</v>
          </cell>
          <cell r="M5409">
            <v>40995</v>
          </cell>
          <cell r="N5409">
            <v>41113</v>
          </cell>
          <cell r="O5409" t="str">
            <v>created 3-27-2012 per ERT request</v>
          </cell>
        </row>
        <row r="5410">
          <cell r="A5410" t="str">
            <v>30105810</v>
          </cell>
          <cell r="B5410" t="str">
            <v>Point</v>
          </cell>
          <cell r="C5410" t="str">
            <v>Polysulfide Rubber - Drying</v>
          </cell>
          <cell r="D5410" t="str">
            <v>Industrial Processes - Chemical Manuf</v>
          </cell>
          <cell r="G5410" t="str">
            <v>Industrial Processes</v>
          </cell>
          <cell r="H5410" t="str">
            <v>Chemical Manufacturing</v>
          </cell>
          <cell r="I5410" t="str">
            <v>Polysulfide Rubber Production</v>
          </cell>
          <cell r="J5410" t="str">
            <v>Drying</v>
          </cell>
          <cell r="M5410">
            <v>40995</v>
          </cell>
          <cell r="N5410">
            <v>41113</v>
          </cell>
          <cell r="O5410" t="str">
            <v>created 3-27-2012 per ERT request</v>
          </cell>
        </row>
        <row r="5411">
          <cell r="A5411" t="str">
            <v>30105811</v>
          </cell>
          <cell r="B5411" t="str">
            <v>Point</v>
          </cell>
          <cell r="C5411" t="str">
            <v>Polysulfide Rubber - Wastewater</v>
          </cell>
          <cell r="D5411" t="str">
            <v>Industrial Processes - Chemical Manuf</v>
          </cell>
          <cell r="G5411" t="str">
            <v>Industrial Processes</v>
          </cell>
          <cell r="H5411" t="str">
            <v>Chemical Manufacturing</v>
          </cell>
          <cell r="I5411" t="str">
            <v>Polysulfide Rubber Production</v>
          </cell>
          <cell r="J5411" t="str">
            <v>Wastewater</v>
          </cell>
          <cell r="M5411">
            <v>40995</v>
          </cell>
          <cell r="N5411">
            <v>41113</v>
          </cell>
          <cell r="O5411" t="str">
            <v>created 3-27-2012 per ERT request</v>
          </cell>
        </row>
        <row r="5412">
          <cell r="A5412" t="str">
            <v>30105812</v>
          </cell>
          <cell r="B5412" t="str">
            <v>Point</v>
          </cell>
          <cell r="C5412" t="str">
            <v>Polysulfide Rubber - Equipment Leaks</v>
          </cell>
          <cell r="D5412" t="str">
            <v>Industrial Processes - Chemical Manuf</v>
          </cell>
          <cell r="G5412" t="str">
            <v>Industrial Processes</v>
          </cell>
          <cell r="H5412" t="str">
            <v>Chemical Manufacturing</v>
          </cell>
          <cell r="I5412" t="str">
            <v>Polysulfide Rubber Production</v>
          </cell>
          <cell r="J5412" t="str">
            <v>Equipment Leaks [See also 301058 -13 -14 or -15]</v>
          </cell>
          <cell r="M5412">
            <v>40995</v>
          </cell>
          <cell r="N5412">
            <v>41113</v>
          </cell>
          <cell r="O5412" t="str">
            <v>created 3-27-2012 per ERT request</v>
          </cell>
        </row>
        <row r="5413">
          <cell r="A5413" t="str">
            <v>30105813</v>
          </cell>
          <cell r="B5413" t="str">
            <v>Point</v>
          </cell>
          <cell r="C5413" t="str">
            <v>Polysulfide Rubber - Equipment Leaks- Pumps</v>
          </cell>
          <cell r="D5413" t="str">
            <v>Industrial Processes - Chemical Manuf</v>
          </cell>
          <cell r="G5413" t="str">
            <v>Industrial Processes</v>
          </cell>
          <cell r="H5413" t="str">
            <v>Chemical Manufacturing</v>
          </cell>
          <cell r="I5413" t="str">
            <v>Polysulfide Rubber Production</v>
          </cell>
          <cell r="J5413" t="str">
            <v>Equipment Leaks- Pumps</v>
          </cell>
          <cell r="M5413">
            <v>40995</v>
          </cell>
          <cell r="N5413">
            <v>41113</v>
          </cell>
          <cell r="O5413" t="str">
            <v>created 3-27-2012 per ERT request</v>
          </cell>
        </row>
        <row r="5414">
          <cell r="A5414" t="str">
            <v>30105814</v>
          </cell>
          <cell r="B5414" t="str">
            <v>Point</v>
          </cell>
          <cell r="C5414" t="str">
            <v>Polysulfide Rubber - Equipment Leaks- Valves</v>
          </cell>
          <cell r="D5414" t="str">
            <v>Industrial Processes - Chemical Manuf</v>
          </cell>
          <cell r="G5414" t="str">
            <v>Industrial Processes</v>
          </cell>
          <cell r="H5414" t="str">
            <v>Chemical Manufacturing</v>
          </cell>
          <cell r="I5414" t="str">
            <v>Polysulfide Rubber Production</v>
          </cell>
          <cell r="J5414" t="str">
            <v>Equipment Leaks- Valves</v>
          </cell>
          <cell r="M5414">
            <v>40995</v>
          </cell>
          <cell r="N5414">
            <v>41113</v>
          </cell>
          <cell r="O5414" t="str">
            <v>created 3-27-2012 per ERT request</v>
          </cell>
        </row>
        <row r="5415">
          <cell r="A5415" t="str">
            <v>30105815</v>
          </cell>
          <cell r="B5415" t="str">
            <v>Point</v>
          </cell>
          <cell r="C5415" t="str">
            <v>Polysulfide Rubber - Equipment Leaks- Connectors</v>
          </cell>
          <cell r="D5415" t="str">
            <v>Industrial Processes - Chemical Manuf</v>
          </cell>
          <cell r="G5415" t="str">
            <v>Industrial Processes</v>
          </cell>
          <cell r="H5415" t="str">
            <v>Chemical Manufacturing</v>
          </cell>
          <cell r="I5415" t="str">
            <v>Polysulfide Rubber Production</v>
          </cell>
          <cell r="J5415" t="str">
            <v>Equipment Leaks- Connectors</v>
          </cell>
          <cell r="M5415">
            <v>40995</v>
          </cell>
          <cell r="N5415">
            <v>41113</v>
          </cell>
          <cell r="O5415" t="str">
            <v>created 3-27-2012 per ERT request</v>
          </cell>
        </row>
        <row r="5416">
          <cell r="A5416" t="str">
            <v>30105816</v>
          </cell>
          <cell r="B5416" t="str">
            <v>Point</v>
          </cell>
          <cell r="C5416" t="str">
            <v>Polysulfide Rubber - Blowdown Tank</v>
          </cell>
          <cell r="D5416" t="str">
            <v>Industrial Processes - Chemical Manuf</v>
          </cell>
          <cell r="G5416" t="str">
            <v>Industrial Processes</v>
          </cell>
          <cell r="H5416" t="str">
            <v>Chemical Manufacturing</v>
          </cell>
          <cell r="I5416" t="str">
            <v>Polysulfide Rubber Production</v>
          </cell>
          <cell r="J5416" t="str">
            <v>Blowdown Tank</v>
          </cell>
          <cell r="M5416">
            <v>40995</v>
          </cell>
          <cell r="N5416">
            <v>41113</v>
          </cell>
          <cell r="O5416" t="str">
            <v>created 3-27-2012 per ERT request</v>
          </cell>
        </row>
        <row r="5417">
          <cell r="A5417" t="str">
            <v>30105900</v>
          </cell>
          <cell r="B5417" t="str">
            <v>Point</v>
          </cell>
          <cell r="C5417" t="str">
            <v>SBR &amp; Latex Prod - Raw Material Storage</v>
          </cell>
          <cell r="D5417" t="str">
            <v>Industrial Processes - Chemical Manuf</v>
          </cell>
          <cell r="G5417" t="str">
            <v>Industrial Processes</v>
          </cell>
          <cell r="H5417" t="str">
            <v>Chemical Manufacturing</v>
          </cell>
          <cell r="I5417" t="str">
            <v>Styrene Butadiene Rubber and Latex Production</v>
          </cell>
          <cell r="J5417" t="str">
            <v>Raw Material Storage</v>
          </cell>
          <cell r="M5417">
            <v>40995</v>
          </cell>
          <cell r="N5417">
            <v>41113</v>
          </cell>
          <cell r="O5417" t="str">
            <v>created 3-27-2012 per ERT request</v>
          </cell>
        </row>
        <row r="5418">
          <cell r="A5418" t="str">
            <v>30105901</v>
          </cell>
          <cell r="B5418" t="str">
            <v>Point</v>
          </cell>
          <cell r="C5418" t="str">
            <v>SBR &amp; Latex Prod - Raw Material Refining</v>
          </cell>
          <cell r="D5418" t="str">
            <v>Industrial Processes - Chemical Manuf</v>
          </cell>
          <cell r="G5418" t="str">
            <v>Industrial Processes</v>
          </cell>
          <cell r="H5418" t="str">
            <v>Chemical Manufacturing</v>
          </cell>
          <cell r="I5418" t="str">
            <v>Styrene Butadiene Rubber and Latex Production</v>
          </cell>
          <cell r="J5418" t="str">
            <v>Raw Material Refining</v>
          </cell>
          <cell r="M5418">
            <v>40995</v>
          </cell>
          <cell r="N5418">
            <v>41113</v>
          </cell>
          <cell r="O5418" t="str">
            <v>created 3-27-2012 per ERT request</v>
          </cell>
        </row>
        <row r="5419">
          <cell r="A5419" t="str">
            <v>30105902</v>
          </cell>
          <cell r="B5419" t="str">
            <v>Point</v>
          </cell>
          <cell r="C5419" t="str">
            <v>SBR &amp; Latex Prod-Polymerization Reactor: Solution</v>
          </cell>
          <cell r="D5419" t="str">
            <v>Industrial Processes - Chemical Manuf</v>
          </cell>
          <cell r="G5419" t="str">
            <v>Industrial Processes</v>
          </cell>
          <cell r="H5419" t="str">
            <v>Chemical Manufacturing</v>
          </cell>
          <cell r="I5419" t="str">
            <v>Styrene Butadiene Rubber and Latex Production</v>
          </cell>
          <cell r="J5419" t="str">
            <v>Polymerization Reactor: Solution Process</v>
          </cell>
          <cell r="M5419">
            <v>40995</v>
          </cell>
          <cell r="N5419">
            <v>41113</v>
          </cell>
          <cell r="O5419" t="str">
            <v>created 3-27-2012 per ERT request</v>
          </cell>
        </row>
        <row r="5420">
          <cell r="A5420" t="str">
            <v>30105903</v>
          </cell>
          <cell r="B5420" t="str">
            <v>Point</v>
          </cell>
          <cell r="C5420" t="str">
            <v>SBR &amp; Latex Prod-Polymerization Reactor: Emulsion</v>
          </cell>
          <cell r="D5420" t="str">
            <v>Industrial Processes - Chemical Manuf</v>
          </cell>
          <cell r="G5420" t="str">
            <v>Industrial Processes</v>
          </cell>
          <cell r="H5420" t="str">
            <v>Chemical Manufacturing</v>
          </cell>
          <cell r="I5420" t="str">
            <v>Styrene Butadiene Rubber and Latex Production</v>
          </cell>
          <cell r="J5420" t="str">
            <v>Polymerization Reactor: Emulsion Process</v>
          </cell>
          <cell r="M5420">
            <v>40995</v>
          </cell>
          <cell r="N5420">
            <v>41113</v>
          </cell>
          <cell r="O5420" t="str">
            <v>created 3-27-2012 per ERT request</v>
          </cell>
        </row>
        <row r="5421">
          <cell r="A5421" t="str">
            <v>30105904</v>
          </cell>
          <cell r="B5421" t="str">
            <v>Point</v>
          </cell>
          <cell r="C5421" t="str">
            <v>SBR &amp; Latex Prod - Stripping</v>
          </cell>
          <cell r="D5421" t="str">
            <v>Industrial Processes - Chemical Manuf</v>
          </cell>
          <cell r="G5421" t="str">
            <v>Industrial Processes</v>
          </cell>
          <cell r="H5421" t="str">
            <v>Chemical Manufacturing</v>
          </cell>
          <cell r="I5421" t="str">
            <v>Styrene Butadiene Rubber and Latex Production</v>
          </cell>
          <cell r="J5421" t="str">
            <v>Stripping</v>
          </cell>
          <cell r="M5421">
            <v>40995</v>
          </cell>
          <cell r="N5421">
            <v>41113</v>
          </cell>
          <cell r="O5421" t="str">
            <v>created 3-27-2012 per ERT request</v>
          </cell>
        </row>
        <row r="5422">
          <cell r="A5422" t="str">
            <v>30105905</v>
          </cell>
          <cell r="B5422" t="str">
            <v>Point</v>
          </cell>
          <cell r="C5422" t="str">
            <v>SBR &amp; Latex Prod - Material Recovery</v>
          </cell>
          <cell r="D5422" t="str">
            <v>Industrial Processes - Chemical Manuf</v>
          </cell>
          <cell r="G5422" t="str">
            <v>Industrial Processes</v>
          </cell>
          <cell r="H5422" t="str">
            <v>Chemical Manufacturing</v>
          </cell>
          <cell r="I5422" t="str">
            <v>Styrene Butadiene Rubber and Latex Production</v>
          </cell>
          <cell r="J5422" t="str">
            <v>Material Recovery</v>
          </cell>
          <cell r="M5422">
            <v>40995</v>
          </cell>
          <cell r="N5422">
            <v>41113</v>
          </cell>
          <cell r="O5422" t="str">
            <v>created 3-27-2012 per ERT request</v>
          </cell>
        </row>
        <row r="5423">
          <cell r="A5423" t="str">
            <v>30105906</v>
          </cell>
          <cell r="B5423" t="str">
            <v>Point</v>
          </cell>
          <cell r="C5423" t="str">
            <v>SBR &amp; Latex Prod - Blending</v>
          </cell>
          <cell r="D5423" t="str">
            <v>Industrial Processes - Chemical Manuf</v>
          </cell>
          <cell r="G5423" t="str">
            <v>Industrial Processes</v>
          </cell>
          <cell r="H5423" t="str">
            <v>Chemical Manufacturing</v>
          </cell>
          <cell r="I5423" t="str">
            <v>Styrene Butadiene Rubber and Latex Production</v>
          </cell>
          <cell r="J5423" t="str">
            <v>Blending</v>
          </cell>
          <cell r="M5423">
            <v>40995</v>
          </cell>
          <cell r="N5423">
            <v>41113</v>
          </cell>
          <cell r="O5423" t="str">
            <v>created 3-27-2012 per ERT request</v>
          </cell>
        </row>
        <row r="5424">
          <cell r="A5424" t="str">
            <v>30105907</v>
          </cell>
          <cell r="B5424" t="str">
            <v>Point</v>
          </cell>
          <cell r="C5424" t="str">
            <v>SBR &amp; Latex Prod - Aging</v>
          </cell>
          <cell r="D5424" t="str">
            <v>Industrial Processes - Chemical Manuf</v>
          </cell>
          <cell r="G5424" t="str">
            <v>Industrial Processes</v>
          </cell>
          <cell r="H5424" t="str">
            <v>Chemical Manufacturing</v>
          </cell>
          <cell r="I5424" t="str">
            <v>Styrene Butadiene Rubber and Latex Production</v>
          </cell>
          <cell r="J5424" t="str">
            <v>Aging</v>
          </cell>
          <cell r="M5424">
            <v>40995</v>
          </cell>
          <cell r="N5424">
            <v>41113</v>
          </cell>
          <cell r="O5424" t="str">
            <v>created 3-27-2012 per ERT request</v>
          </cell>
        </row>
        <row r="5425">
          <cell r="A5425" t="str">
            <v>30105908</v>
          </cell>
          <cell r="B5425" t="str">
            <v>Point</v>
          </cell>
          <cell r="C5425" t="str">
            <v>SBR &amp; Latex Prod - Coagulation and Screening</v>
          </cell>
          <cell r="D5425" t="str">
            <v>Industrial Processes - Chemical Manuf</v>
          </cell>
          <cell r="G5425" t="str">
            <v>Industrial Processes</v>
          </cell>
          <cell r="H5425" t="str">
            <v>Chemical Manufacturing</v>
          </cell>
          <cell r="I5425" t="str">
            <v>Styrene Butadiene Rubber and Latex Production</v>
          </cell>
          <cell r="J5425" t="str">
            <v>Coagulation and Screening</v>
          </cell>
          <cell r="M5425">
            <v>40995</v>
          </cell>
          <cell r="N5425">
            <v>41113</v>
          </cell>
          <cell r="O5425" t="str">
            <v>created 3-27-2012 per ERT request</v>
          </cell>
        </row>
        <row r="5426">
          <cell r="A5426" t="str">
            <v>30105909</v>
          </cell>
          <cell r="B5426" t="str">
            <v>Point</v>
          </cell>
          <cell r="C5426" t="str">
            <v>SBR &amp; Latex Prod - Washing</v>
          </cell>
          <cell r="D5426" t="str">
            <v>Industrial Processes - Chemical Manuf</v>
          </cell>
          <cell r="G5426" t="str">
            <v>Industrial Processes</v>
          </cell>
          <cell r="H5426" t="str">
            <v>Chemical Manufacturing</v>
          </cell>
          <cell r="I5426" t="str">
            <v>Styrene Butadiene Rubber and Latex Production</v>
          </cell>
          <cell r="J5426" t="str">
            <v>Washing</v>
          </cell>
          <cell r="M5426">
            <v>40995</v>
          </cell>
          <cell r="N5426">
            <v>41113</v>
          </cell>
          <cell r="O5426" t="str">
            <v>created 3-27-2012 per ERT request</v>
          </cell>
        </row>
        <row r="5427">
          <cell r="A5427" t="str">
            <v>30105910</v>
          </cell>
          <cell r="B5427" t="str">
            <v>Point</v>
          </cell>
          <cell r="C5427" t="str">
            <v>SBR &amp; Latex Prod - Drying</v>
          </cell>
          <cell r="D5427" t="str">
            <v>Industrial Processes - Chemical Manuf</v>
          </cell>
          <cell r="G5427" t="str">
            <v>Industrial Processes</v>
          </cell>
          <cell r="H5427" t="str">
            <v>Chemical Manufacturing</v>
          </cell>
          <cell r="I5427" t="str">
            <v>Styrene Butadiene Rubber and Latex Production</v>
          </cell>
          <cell r="J5427" t="str">
            <v>Drying</v>
          </cell>
          <cell r="M5427">
            <v>40995</v>
          </cell>
          <cell r="N5427">
            <v>41113</v>
          </cell>
          <cell r="O5427" t="str">
            <v>created 3-27-2012 per ERT request</v>
          </cell>
        </row>
        <row r="5428">
          <cell r="A5428" t="str">
            <v>30105911</v>
          </cell>
          <cell r="B5428" t="str">
            <v>Point</v>
          </cell>
          <cell r="C5428" t="str">
            <v>SBR &amp; Latex Prod - Wastewater</v>
          </cell>
          <cell r="D5428" t="str">
            <v>Industrial Processes - Chemical Manuf</v>
          </cell>
          <cell r="G5428" t="str">
            <v>Industrial Processes</v>
          </cell>
          <cell r="H5428" t="str">
            <v>Chemical Manufacturing</v>
          </cell>
          <cell r="I5428" t="str">
            <v>Styrene Butadiene Rubber and Latex Production</v>
          </cell>
          <cell r="J5428" t="str">
            <v>Wastewater</v>
          </cell>
          <cell r="M5428">
            <v>40995</v>
          </cell>
          <cell r="N5428">
            <v>41113</v>
          </cell>
          <cell r="O5428" t="str">
            <v>created 3-27-2012 per ERT request</v>
          </cell>
        </row>
        <row r="5429">
          <cell r="A5429" t="str">
            <v>30105912</v>
          </cell>
          <cell r="B5429" t="str">
            <v>Point</v>
          </cell>
          <cell r="C5429" t="str">
            <v>SBR &amp; Latex Prod - Equipment Leaks</v>
          </cell>
          <cell r="D5429" t="str">
            <v>Industrial Processes - Chemical Manuf</v>
          </cell>
          <cell r="G5429" t="str">
            <v>Industrial Processes</v>
          </cell>
          <cell r="H5429" t="str">
            <v>Chemical Manufacturing</v>
          </cell>
          <cell r="I5429" t="str">
            <v>Styrene Butadiene Rubber and Latex Production</v>
          </cell>
          <cell r="J5429" t="str">
            <v>Equipment Leaks [See also 301059 -13 -14 or -15]</v>
          </cell>
          <cell r="M5429">
            <v>40995</v>
          </cell>
          <cell r="N5429">
            <v>41113</v>
          </cell>
          <cell r="O5429" t="str">
            <v>created 3-27-2012 per ERT request</v>
          </cell>
        </row>
        <row r="5430">
          <cell r="A5430" t="str">
            <v>30105913</v>
          </cell>
          <cell r="B5430" t="str">
            <v>Point</v>
          </cell>
          <cell r="C5430" t="str">
            <v>SBR &amp; Latex Prod - Equipment Leaks- Pumps</v>
          </cell>
          <cell r="D5430" t="str">
            <v>Industrial Processes - Chemical Manuf</v>
          </cell>
          <cell r="G5430" t="str">
            <v>Industrial Processes</v>
          </cell>
          <cell r="H5430" t="str">
            <v>Chemical Manufacturing</v>
          </cell>
          <cell r="I5430" t="str">
            <v>Styrene Butadiene Rubber and Latex Production</v>
          </cell>
          <cell r="J5430" t="str">
            <v>Equipment Leaks- Pumps</v>
          </cell>
          <cell r="M5430">
            <v>40995</v>
          </cell>
          <cell r="N5430">
            <v>41113</v>
          </cell>
          <cell r="O5430" t="str">
            <v>created 3-27-2012 per ERT request</v>
          </cell>
        </row>
        <row r="5431">
          <cell r="A5431" t="str">
            <v>30105914</v>
          </cell>
          <cell r="B5431" t="str">
            <v>Point</v>
          </cell>
          <cell r="C5431" t="str">
            <v>SBR &amp; Latex Prod - Equipment Leaks- Valves</v>
          </cell>
          <cell r="D5431" t="str">
            <v>Industrial Processes - Chemical Manuf</v>
          </cell>
          <cell r="G5431" t="str">
            <v>Industrial Processes</v>
          </cell>
          <cell r="H5431" t="str">
            <v>Chemical Manufacturing</v>
          </cell>
          <cell r="I5431" t="str">
            <v>Styrene Butadiene Rubber and Latex Production</v>
          </cell>
          <cell r="J5431" t="str">
            <v>Equipment Leaks- Valves</v>
          </cell>
          <cell r="M5431">
            <v>40995</v>
          </cell>
          <cell r="N5431">
            <v>41113</v>
          </cell>
          <cell r="O5431" t="str">
            <v>created 3-27-2012 per ERT request</v>
          </cell>
        </row>
        <row r="5432">
          <cell r="A5432" t="str">
            <v>30105915</v>
          </cell>
          <cell r="B5432" t="str">
            <v>Point</v>
          </cell>
          <cell r="C5432" t="str">
            <v>SBR &amp; Latex Prod - Equipment Leaks- Connectors</v>
          </cell>
          <cell r="D5432" t="str">
            <v>Industrial Processes - Chemical Manuf</v>
          </cell>
          <cell r="G5432" t="str">
            <v>Industrial Processes</v>
          </cell>
          <cell r="H5432" t="str">
            <v>Chemical Manufacturing</v>
          </cell>
          <cell r="I5432" t="str">
            <v>Styrene Butadiene Rubber and Latex Production</v>
          </cell>
          <cell r="J5432" t="str">
            <v>Equipment Leaks- Connectors</v>
          </cell>
          <cell r="M5432">
            <v>40995</v>
          </cell>
          <cell r="N5432">
            <v>41113</v>
          </cell>
          <cell r="O5432" t="str">
            <v>created 3-27-2012 per ERT request</v>
          </cell>
        </row>
        <row r="5433">
          <cell r="A5433" t="str">
            <v>30105916</v>
          </cell>
          <cell r="B5433" t="str">
            <v>Point</v>
          </cell>
          <cell r="C5433" t="str">
            <v>SBR &amp; Latex Prod - Blowdown Tank</v>
          </cell>
          <cell r="D5433" t="str">
            <v>Industrial Processes - Chemical Manuf</v>
          </cell>
          <cell r="G5433" t="str">
            <v>Industrial Processes</v>
          </cell>
          <cell r="H5433" t="str">
            <v>Chemical Manufacturing</v>
          </cell>
          <cell r="I5433" t="str">
            <v>Styrene Butadiene Rubber and Latex Production</v>
          </cell>
          <cell r="J5433" t="str">
            <v>Blowdown Tank</v>
          </cell>
          <cell r="M5433">
            <v>40995</v>
          </cell>
          <cell r="N5433">
            <v>41113</v>
          </cell>
          <cell r="O5433" t="str">
            <v>created 3-27-2012 per ERT request</v>
          </cell>
        </row>
        <row r="5434">
          <cell r="A5434" t="str">
            <v>30106001</v>
          </cell>
          <cell r="B5434" t="str">
            <v>Point</v>
          </cell>
          <cell r="C5434" t="str">
            <v>Chem Manuf /Pharmaceutical Prod /Vacuum Dryers</v>
          </cell>
          <cell r="D5434" t="str">
            <v>Industrial Processes - Chemical Manuf</v>
          </cell>
          <cell r="G5434" t="str">
            <v>Industrial Processes</v>
          </cell>
          <cell r="H5434" t="str">
            <v>Chemical Manufacturing</v>
          </cell>
          <cell r="I5434" t="str">
            <v>Pharmaceutical Production</v>
          </cell>
          <cell r="J5434" t="str">
            <v>Vacuum Dryers</v>
          </cell>
          <cell r="N5434">
            <v>40995</v>
          </cell>
        </row>
        <row r="5435">
          <cell r="A5435" t="str">
            <v>30106002</v>
          </cell>
          <cell r="B5435" t="str">
            <v>Point</v>
          </cell>
          <cell r="C5435" t="str">
            <v>Chem Manuf /Pharmaceutical Prod /Reactors</v>
          </cell>
          <cell r="D5435" t="str">
            <v>Industrial Processes - Chemical Manuf</v>
          </cell>
          <cell r="G5435" t="str">
            <v>Industrial Processes</v>
          </cell>
          <cell r="H5435" t="str">
            <v>Chemical Manufacturing</v>
          </cell>
          <cell r="I5435" t="str">
            <v>Pharmaceutical Production</v>
          </cell>
          <cell r="J5435" t="str">
            <v>Reactors</v>
          </cell>
          <cell r="N5435">
            <v>40995</v>
          </cell>
        </row>
        <row r="5436">
          <cell r="A5436" t="str">
            <v>30106003</v>
          </cell>
          <cell r="B5436" t="str">
            <v>Point</v>
          </cell>
          <cell r="C5436" t="str">
            <v>Chem Manuf /Pharmaceutical Prod /Distillation Units</v>
          </cell>
          <cell r="D5436" t="str">
            <v>Industrial Processes - Chemical Manuf</v>
          </cell>
          <cell r="G5436" t="str">
            <v>Industrial Processes</v>
          </cell>
          <cell r="H5436" t="str">
            <v>Chemical Manufacturing</v>
          </cell>
          <cell r="I5436" t="str">
            <v>Pharmaceutical Production</v>
          </cell>
          <cell r="J5436" t="str">
            <v>Distillation Units</v>
          </cell>
          <cell r="N5436">
            <v>40995</v>
          </cell>
        </row>
        <row r="5437">
          <cell r="A5437" t="str">
            <v>30106004</v>
          </cell>
          <cell r="B5437" t="str">
            <v>Point</v>
          </cell>
          <cell r="C5437" t="str">
            <v>Chem Manuf /Pharmaceutical Prod /Filters</v>
          </cell>
          <cell r="D5437" t="str">
            <v>Industrial Processes - Chemical Manuf</v>
          </cell>
          <cell r="G5437" t="str">
            <v>Industrial Processes</v>
          </cell>
          <cell r="H5437" t="str">
            <v>Chemical Manufacturing</v>
          </cell>
          <cell r="I5437" t="str">
            <v>Pharmaceutical Production</v>
          </cell>
          <cell r="J5437" t="str">
            <v>Filters</v>
          </cell>
          <cell r="N5437">
            <v>40995</v>
          </cell>
        </row>
        <row r="5438">
          <cell r="A5438" t="str">
            <v>30106005</v>
          </cell>
          <cell r="B5438" t="str">
            <v>Point</v>
          </cell>
          <cell r="C5438" t="str">
            <v>Chem Manuf /Pharmaceutical Prod /Extractors</v>
          </cell>
          <cell r="D5438" t="str">
            <v>Industrial Processes - Chemical Manuf</v>
          </cell>
          <cell r="G5438" t="str">
            <v>Industrial Processes</v>
          </cell>
          <cell r="H5438" t="str">
            <v>Chemical Manufacturing</v>
          </cell>
          <cell r="I5438" t="str">
            <v>Pharmaceutical Production</v>
          </cell>
          <cell r="J5438" t="str">
            <v>Extractors</v>
          </cell>
          <cell r="N5438">
            <v>40995</v>
          </cell>
        </row>
        <row r="5439">
          <cell r="A5439" t="str">
            <v>30106006</v>
          </cell>
          <cell r="B5439" t="str">
            <v>Point</v>
          </cell>
          <cell r="C5439" t="str">
            <v>Chem Manuf /Pharmaceutical Prod /Centrifuges</v>
          </cell>
          <cell r="D5439" t="str">
            <v>Industrial Processes - Chemical Manuf</v>
          </cell>
          <cell r="G5439" t="str">
            <v>Industrial Processes</v>
          </cell>
          <cell r="H5439" t="str">
            <v>Chemical Manufacturing</v>
          </cell>
          <cell r="I5439" t="str">
            <v>Pharmaceutical Production</v>
          </cell>
          <cell r="J5439" t="str">
            <v>Centrifuges</v>
          </cell>
          <cell r="N5439">
            <v>40995</v>
          </cell>
        </row>
        <row r="5440">
          <cell r="A5440" t="str">
            <v>30106007</v>
          </cell>
          <cell r="B5440" t="str">
            <v>Point</v>
          </cell>
          <cell r="C5440" t="str">
            <v>Chem Manuf /Pharmaceutical Prod /Crystallizers</v>
          </cell>
          <cell r="D5440" t="str">
            <v>Industrial Processes - Chemical Manuf</v>
          </cell>
          <cell r="G5440" t="str">
            <v>Industrial Processes</v>
          </cell>
          <cell r="H5440" t="str">
            <v>Chemical Manufacturing</v>
          </cell>
          <cell r="I5440" t="str">
            <v>Pharmaceutical Production</v>
          </cell>
          <cell r="J5440" t="str">
            <v>Crystallizers</v>
          </cell>
          <cell r="N5440">
            <v>40995</v>
          </cell>
        </row>
        <row r="5441">
          <cell r="A5441" t="str">
            <v>30106008</v>
          </cell>
          <cell r="B5441" t="str">
            <v>Point</v>
          </cell>
          <cell r="C5441" t="str">
            <v>Chem Manuf /Pharmaceutical Prod /Exhaust Systems</v>
          </cell>
          <cell r="D5441" t="str">
            <v>Industrial Processes - Chemical Manuf</v>
          </cell>
          <cell r="G5441" t="str">
            <v>Industrial Processes</v>
          </cell>
          <cell r="H5441" t="str">
            <v>Chemical Manufacturing</v>
          </cell>
          <cell r="I5441" t="str">
            <v>Pharmaceutical Production</v>
          </cell>
          <cell r="J5441" t="str">
            <v>Exhaust Systems</v>
          </cell>
          <cell r="N5441">
            <v>40995</v>
          </cell>
        </row>
        <row r="5442">
          <cell r="A5442" t="str">
            <v>30106009</v>
          </cell>
          <cell r="B5442" t="str">
            <v>Point</v>
          </cell>
          <cell r="C5442" t="str">
            <v>Chem Manuf /Pharmaceutical Prod /Air Dryers</v>
          </cell>
          <cell r="D5442" t="str">
            <v>Industrial Processes - Chemical Manuf</v>
          </cell>
          <cell r="G5442" t="str">
            <v>Industrial Processes</v>
          </cell>
          <cell r="H5442" t="str">
            <v>Chemical Manufacturing</v>
          </cell>
          <cell r="I5442" t="str">
            <v>Pharmaceutical Production</v>
          </cell>
          <cell r="J5442" t="str">
            <v>Air Dryers</v>
          </cell>
          <cell r="N5442">
            <v>40995</v>
          </cell>
        </row>
        <row r="5443">
          <cell r="A5443" t="str">
            <v>30106010</v>
          </cell>
          <cell r="B5443" t="str">
            <v>Point</v>
          </cell>
          <cell r="C5443" t="str">
            <v>Chem Manuf /Pharmaceutical Prod /Storage</v>
          </cell>
          <cell r="D5443" t="str">
            <v>Industrial Processes - Storage and Transfer</v>
          </cell>
          <cell r="G5443" t="str">
            <v>Industrial Processes</v>
          </cell>
          <cell r="H5443" t="str">
            <v>Chemical Manufacturing</v>
          </cell>
          <cell r="I5443" t="str">
            <v>Pharmaceutical Production</v>
          </cell>
          <cell r="J5443" t="str">
            <v>Storage (For transfer, use 30106018)</v>
          </cell>
          <cell r="N5443">
            <v>40995</v>
          </cell>
        </row>
        <row r="5444">
          <cell r="A5444" t="str">
            <v>30106011</v>
          </cell>
          <cell r="B5444" t="str">
            <v>Point</v>
          </cell>
          <cell r="C5444" t="str">
            <v>Chem Manuf /Pharmaceutical Prod /Coating Process</v>
          </cell>
          <cell r="D5444" t="str">
            <v>Industrial Processes - Chemical Manuf</v>
          </cell>
          <cell r="G5444" t="str">
            <v>Industrial Processes</v>
          </cell>
          <cell r="H5444" t="str">
            <v>Chemical Manufacturing</v>
          </cell>
          <cell r="I5444" t="str">
            <v>Pharmaceutical Production</v>
          </cell>
          <cell r="J5444" t="str">
            <v>Coating Process</v>
          </cell>
          <cell r="N5444">
            <v>40995</v>
          </cell>
        </row>
        <row r="5445">
          <cell r="A5445" t="str">
            <v>30106012</v>
          </cell>
          <cell r="B5445" t="str">
            <v>Point</v>
          </cell>
          <cell r="C5445" t="str">
            <v>Chem Manuf /Pharmaceutical Prod /Granulation Process</v>
          </cell>
          <cell r="D5445" t="str">
            <v>Industrial Processes - Chemical Manuf</v>
          </cell>
          <cell r="G5445" t="str">
            <v>Industrial Processes</v>
          </cell>
          <cell r="H5445" t="str">
            <v>Chemical Manufacturing</v>
          </cell>
          <cell r="I5445" t="str">
            <v>Pharmaceutical Production</v>
          </cell>
          <cell r="J5445" t="str">
            <v>Granulation Process</v>
          </cell>
          <cell r="N5445">
            <v>40995</v>
          </cell>
        </row>
        <row r="5446">
          <cell r="A5446" t="str">
            <v>30106013</v>
          </cell>
          <cell r="B5446" t="str">
            <v>Point</v>
          </cell>
          <cell r="C5446" t="str">
            <v>Chem Manuf /Pharmaceutical Prod /Fermentation Tanks</v>
          </cell>
          <cell r="D5446" t="str">
            <v>Industrial Processes - Chemical Manuf</v>
          </cell>
          <cell r="G5446" t="str">
            <v>Industrial Processes</v>
          </cell>
          <cell r="H5446" t="str">
            <v>Chemical Manufacturing</v>
          </cell>
          <cell r="I5446" t="str">
            <v>Pharmaceutical Production</v>
          </cell>
          <cell r="J5446" t="str">
            <v>Fermentation Tanks</v>
          </cell>
          <cell r="N5446">
            <v>40995</v>
          </cell>
        </row>
        <row r="5447">
          <cell r="A5447" t="str">
            <v>30106014</v>
          </cell>
          <cell r="B5447" t="str">
            <v>Point</v>
          </cell>
          <cell r="C5447" t="str">
            <v>Chem Manuf /Pharmaceutical Prod / Blending/Mixing</v>
          </cell>
          <cell r="D5447" t="str">
            <v>Industrial Processes - Chemical Manuf</v>
          </cell>
          <cell r="G5447" t="str">
            <v>Industrial Processes</v>
          </cell>
          <cell r="H5447" t="str">
            <v>Chemical Manufacturing</v>
          </cell>
          <cell r="I5447" t="str">
            <v>Pharmaceutical Production</v>
          </cell>
          <cell r="J5447" t="str">
            <v>Blending/Mixing</v>
          </cell>
          <cell r="M5447">
            <v>40995</v>
          </cell>
          <cell r="N5447">
            <v>41113</v>
          </cell>
          <cell r="O5447" t="str">
            <v>created 3-27-2012 per ERT request</v>
          </cell>
        </row>
        <row r="5448">
          <cell r="A5448" t="str">
            <v>30106015</v>
          </cell>
          <cell r="B5448" t="str">
            <v>Point</v>
          </cell>
          <cell r="C5448" t="str">
            <v>Chem Manuf /Pharmaceutical Prod / Tablet Pressing</v>
          </cell>
          <cell r="D5448" t="str">
            <v>Industrial Processes - Chemical Manuf</v>
          </cell>
          <cell r="G5448" t="str">
            <v>Industrial Processes</v>
          </cell>
          <cell r="H5448" t="str">
            <v>Chemical Manufacturing</v>
          </cell>
          <cell r="I5448" t="str">
            <v>Pharmaceutical Production</v>
          </cell>
          <cell r="J5448" t="str">
            <v>Tablet Pressing</v>
          </cell>
          <cell r="M5448">
            <v>40995</v>
          </cell>
          <cell r="N5448">
            <v>41113</v>
          </cell>
          <cell r="O5448" t="str">
            <v>created 3-27-2012 per ERT request</v>
          </cell>
        </row>
        <row r="5449">
          <cell r="A5449" t="str">
            <v>30106016</v>
          </cell>
          <cell r="B5449" t="str">
            <v>Point</v>
          </cell>
          <cell r="C5449" t="str">
            <v>Chem Manuf /Pharmaceutical Prod / Capsule Filling</v>
          </cell>
          <cell r="D5449" t="str">
            <v>Industrial Processes - Chemical Manuf</v>
          </cell>
          <cell r="G5449" t="str">
            <v>Industrial Processes</v>
          </cell>
          <cell r="H5449" t="str">
            <v>Chemical Manufacturing</v>
          </cell>
          <cell r="I5449" t="str">
            <v>Pharmaceutical Production</v>
          </cell>
          <cell r="J5449" t="str">
            <v>Capsule Filling</v>
          </cell>
          <cell r="M5449">
            <v>40995</v>
          </cell>
          <cell r="N5449">
            <v>41113</v>
          </cell>
          <cell r="O5449" t="str">
            <v>created 3-27-2012 per ERT request</v>
          </cell>
        </row>
        <row r="5450">
          <cell r="A5450" t="str">
            <v>30106017</v>
          </cell>
          <cell r="B5450" t="str">
            <v>Point</v>
          </cell>
          <cell r="C5450" t="str">
            <v>Chem Manuf /Pharmaceutical Prod / Packaging</v>
          </cell>
          <cell r="D5450" t="str">
            <v>Industrial Processes - Chemical Manuf</v>
          </cell>
          <cell r="G5450" t="str">
            <v>Industrial Processes</v>
          </cell>
          <cell r="H5450" t="str">
            <v>Chemical Manufacturing</v>
          </cell>
          <cell r="I5450" t="str">
            <v>Pharmaceutical Production</v>
          </cell>
          <cell r="J5450" t="str">
            <v>Packaging</v>
          </cell>
          <cell r="M5450">
            <v>40995</v>
          </cell>
          <cell r="N5450">
            <v>41113</v>
          </cell>
          <cell r="O5450" t="str">
            <v>created 3-27-2012 per ERT request</v>
          </cell>
        </row>
        <row r="5451">
          <cell r="A5451" t="str">
            <v>30106018</v>
          </cell>
          <cell r="B5451" t="str">
            <v>Point</v>
          </cell>
          <cell r="C5451" t="str">
            <v>Chem Manuf/Pharmaceutical Prod/Material Transfer</v>
          </cell>
          <cell r="D5451" t="str">
            <v>Industrial Processes - Chemical Manuf</v>
          </cell>
          <cell r="G5451" t="str">
            <v>Industrial Processes</v>
          </cell>
          <cell r="H5451" t="str">
            <v>Chemical Manufacturing</v>
          </cell>
          <cell r="I5451" t="str">
            <v>Pharmaceutical Production</v>
          </cell>
          <cell r="J5451" t="str">
            <v>Material Transfer</v>
          </cell>
          <cell r="M5451">
            <v>40995</v>
          </cell>
          <cell r="N5451">
            <v>41113</v>
          </cell>
          <cell r="O5451" t="str">
            <v>created 3-27-2012 per ERT request</v>
          </cell>
        </row>
        <row r="5452">
          <cell r="A5452" t="str">
            <v>30106019</v>
          </cell>
          <cell r="B5452" t="str">
            <v>Point</v>
          </cell>
          <cell r="C5452" t="str">
            <v>Chem Manuf/Pharmaceutical Prod/Reg spent adsorbent</v>
          </cell>
          <cell r="D5452" t="str">
            <v>Industrial Processes - Chemical Manuf</v>
          </cell>
          <cell r="G5452" t="str">
            <v>Industrial Processes</v>
          </cell>
          <cell r="H5452" t="str">
            <v>Chemical Manufacturing</v>
          </cell>
          <cell r="I5452" t="str">
            <v>Pharmaceutical Production</v>
          </cell>
          <cell r="J5452" t="str">
            <v>Regeneration of spent adsorbent</v>
          </cell>
          <cell r="M5452">
            <v>40995</v>
          </cell>
          <cell r="N5452">
            <v>41113</v>
          </cell>
          <cell r="O5452" t="str">
            <v>created 3-27-2012 per ERT request</v>
          </cell>
        </row>
        <row r="5453">
          <cell r="A5453" t="str">
            <v>30106021</v>
          </cell>
          <cell r="B5453" t="str">
            <v>Point</v>
          </cell>
          <cell r="C5453" t="str">
            <v>Chem Manuf /Pharmaceutical Prod /Raw Material Unloading</v>
          </cell>
          <cell r="D5453" t="str">
            <v>Industrial Processes - Chemical Manuf</v>
          </cell>
          <cell r="G5453" t="str">
            <v>Industrial Processes</v>
          </cell>
          <cell r="H5453" t="str">
            <v>Chemical Manufacturing</v>
          </cell>
          <cell r="I5453" t="str">
            <v>Pharmaceutical Production</v>
          </cell>
          <cell r="J5453" t="str">
            <v>Raw Material Unloading</v>
          </cell>
          <cell r="N5453">
            <v>41001</v>
          </cell>
        </row>
        <row r="5454">
          <cell r="A5454" t="str">
            <v>30106022</v>
          </cell>
          <cell r="B5454" t="str">
            <v>Point</v>
          </cell>
          <cell r="C5454" t="str">
            <v>Chem Manuf /Pharmaceutical Prod /Fugitive emissions</v>
          </cell>
          <cell r="D5454" t="str">
            <v>Industrial Processes - Chemical Manuf</v>
          </cell>
          <cell r="G5454" t="str">
            <v>Industrial Processes</v>
          </cell>
          <cell r="H5454" t="str">
            <v>Chemical Manufacturing</v>
          </cell>
          <cell r="I5454" t="str">
            <v>Pharmaceutical Production</v>
          </cell>
          <cell r="J5454" t="str">
            <v>Miscellaneous Fugitives</v>
          </cell>
          <cell r="K5454" t="str">
            <v>30106023</v>
          </cell>
          <cell r="L5454" t="str">
            <v>2005</v>
          </cell>
          <cell r="N5454">
            <v>40996</v>
          </cell>
        </row>
        <row r="5455">
          <cell r="A5455" t="str">
            <v>30106023</v>
          </cell>
          <cell r="B5455" t="str">
            <v>Point</v>
          </cell>
          <cell r="C5455" t="str">
            <v>Chem Manuf /Pharmaceutical Prod /Fugitive emissions</v>
          </cell>
          <cell r="D5455" t="str">
            <v>Industrial Processes - Chemical Manuf</v>
          </cell>
          <cell r="G5455" t="str">
            <v>Industrial Processes</v>
          </cell>
          <cell r="H5455" t="str">
            <v>Chemical Manufacturing</v>
          </cell>
          <cell r="I5455" t="str">
            <v>Pharmaceutical Production</v>
          </cell>
          <cell r="J5455" t="str">
            <v>Fugitive emissions</v>
          </cell>
          <cell r="N5455">
            <v>41001</v>
          </cell>
        </row>
        <row r="5456">
          <cell r="A5456" t="str">
            <v>30106024</v>
          </cell>
          <cell r="B5456" t="str">
            <v>Point</v>
          </cell>
          <cell r="C5456" t="str">
            <v>Chem Mfg/Pharm Prod/Spent solvent recycled</v>
          </cell>
          <cell r="D5456" t="str">
            <v>Industrial Processes - Chemical Manuf</v>
          </cell>
          <cell r="G5456" t="str">
            <v>Industrial Processes</v>
          </cell>
          <cell r="H5456" t="str">
            <v>Chemical Manufacturing</v>
          </cell>
          <cell r="I5456" t="str">
            <v>Pharmaceutical Production</v>
          </cell>
          <cell r="J5456" t="str">
            <v>Spent solvent treatment for recycling</v>
          </cell>
          <cell r="M5456">
            <v>40995</v>
          </cell>
          <cell r="N5456">
            <v>41113</v>
          </cell>
          <cell r="O5456" t="str">
            <v>created 3-27-2012 per ERT request</v>
          </cell>
        </row>
        <row r="5457">
          <cell r="A5457" t="str">
            <v>30106025</v>
          </cell>
          <cell r="B5457" t="str">
            <v>Point</v>
          </cell>
          <cell r="C5457" t="str">
            <v>Chem Manuf /Pharmaceutical Prod / Seed Tank</v>
          </cell>
          <cell r="D5457" t="str">
            <v>Industrial Processes - Chemical Manuf</v>
          </cell>
          <cell r="G5457" t="str">
            <v>Industrial Processes</v>
          </cell>
          <cell r="H5457" t="str">
            <v>Chemical Manufacturing</v>
          </cell>
          <cell r="I5457" t="str">
            <v>Pharmaceutical Production</v>
          </cell>
          <cell r="J5457" t="str">
            <v>Seed Tank</v>
          </cell>
          <cell r="M5457">
            <v>40995</v>
          </cell>
          <cell r="N5457">
            <v>41113</v>
          </cell>
          <cell r="O5457" t="str">
            <v>created 3-27-2012 per ERT request</v>
          </cell>
        </row>
        <row r="5458">
          <cell r="A5458" t="str">
            <v>30106026</v>
          </cell>
          <cell r="B5458" t="str">
            <v>Point</v>
          </cell>
          <cell r="C5458" t="str">
            <v>Chem Manuf /Pharmaceutical Prod / Wastewater</v>
          </cell>
          <cell r="D5458" t="str">
            <v>Industrial Processes - Chemical Manuf</v>
          </cell>
          <cell r="G5458" t="str">
            <v>Industrial Processes</v>
          </cell>
          <cell r="H5458" t="str">
            <v>Chemical Manufacturing</v>
          </cell>
          <cell r="I5458" t="str">
            <v>Pharmaceutical Production</v>
          </cell>
          <cell r="J5458" t="str">
            <v>Wastewater</v>
          </cell>
          <cell r="M5458">
            <v>40995</v>
          </cell>
          <cell r="N5458">
            <v>41113</v>
          </cell>
          <cell r="O5458" t="str">
            <v>created 3-27-2012 per ERT request</v>
          </cell>
        </row>
        <row r="5459">
          <cell r="A5459" t="str">
            <v>30106099</v>
          </cell>
          <cell r="B5459" t="str">
            <v>Point</v>
          </cell>
          <cell r="C5459" t="str">
            <v>Chem Manuf /Pharmaceutical Prod /Other Not Classified</v>
          </cell>
          <cell r="D5459" t="str">
            <v>Industrial Processes - Chemical Manuf</v>
          </cell>
          <cell r="G5459" t="str">
            <v>Industrial Processes</v>
          </cell>
          <cell r="H5459" t="str">
            <v>Chemical Manufacturing</v>
          </cell>
          <cell r="I5459" t="str">
            <v>Pharmaceutical Production</v>
          </cell>
          <cell r="J5459" t="str">
            <v>Other Not Classified</v>
          </cell>
          <cell r="N5459">
            <v>40995</v>
          </cell>
        </row>
        <row r="5460">
          <cell r="A5460" t="str">
            <v>30107001</v>
          </cell>
          <cell r="B5460" t="str">
            <v>Point</v>
          </cell>
          <cell r="C5460" t="str">
            <v>Chem Manuf /Inorganic Chem Manuf /Fugitive Leaks</v>
          </cell>
          <cell r="D5460" t="str">
            <v>Industrial Processes - Chemical Manuf</v>
          </cell>
          <cell r="G5460" t="str">
            <v>Industrial Processes</v>
          </cell>
          <cell r="H5460" t="str">
            <v>Chemical Manufacturing</v>
          </cell>
          <cell r="I5460" t="str">
            <v>Inorganic Chemical Manufacturing (General)</v>
          </cell>
          <cell r="J5460" t="str">
            <v>Fugitive Leaks</v>
          </cell>
          <cell r="N5460">
            <v>40988</v>
          </cell>
        </row>
        <row r="5461">
          <cell r="A5461" t="str">
            <v>30107002</v>
          </cell>
          <cell r="B5461" t="str">
            <v>Point</v>
          </cell>
          <cell r="C5461" t="str">
            <v>Chem Manuf /Inorganic Chem Manuf /Storage/Transfer</v>
          </cell>
          <cell r="D5461" t="str">
            <v>Industrial Processes - Storage and Transfer</v>
          </cell>
          <cell r="G5461" t="str">
            <v>Industrial Processes</v>
          </cell>
          <cell r="H5461" t="str">
            <v>Chemical Manufacturing</v>
          </cell>
          <cell r="I5461" t="str">
            <v>Inorganic Chemical Manufacturing (General)</v>
          </cell>
          <cell r="J5461" t="str">
            <v>Storage/Transfer</v>
          </cell>
          <cell r="N5461">
            <v>40988</v>
          </cell>
        </row>
        <row r="5462">
          <cell r="A5462" t="str">
            <v>30107101</v>
          </cell>
          <cell r="B5462" t="str">
            <v>Point</v>
          </cell>
          <cell r="C5462" t="str">
            <v>Chem Manuf /Hydrogen /Reformers</v>
          </cell>
          <cell r="D5462" t="str">
            <v>Industrial Processes - Chemical Manuf</v>
          </cell>
          <cell r="G5462" t="str">
            <v>Industrial Processes</v>
          </cell>
          <cell r="H5462" t="str">
            <v>Chemical Manufacturing</v>
          </cell>
          <cell r="I5462" t="str">
            <v>Hydrogen</v>
          </cell>
          <cell r="J5462" t="str">
            <v>Reformers</v>
          </cell>
          <cell r="N5462">
            <v>40988</v>
          </cell>
        </row>
        <row r="5463">
          <cell r="A5463" t="str">
            <v>30107102</v>
          </cell>
          <cell r="B5463" t="str">
            <v>Point</v>
          </cell>
          <cell r="C5463" t="str">
            <v>Chem Manuf /Hydrogen /CO Converter</v>
          </cell>
          <cell r="D5463" t="str">
            <v>Industrial Processes - Chemical Manuf</v>
          </cell>
          <cell r="G5463" t="str">
            <v>Industrial Processes</v>
          </cell>
          <cell r="H5463" t="str">
            <v>Chemical Manufacturing</v>
          </cell>
          <cell r="I5463" t="str">
            <v>Hydrogen</v>
          </cell>
          <cell r="J5463" t="str">
            <v>CO Converter</v>
          </cell>
          <cell r="N5463">
            <v>40988</v>
          </cell>
        </row>
        <row r="5464">
          <cell r="A5464" t="str">
            <v>30107103</v>
          </cell>
          <cell r="B5464" t="str">
            <v>Point</v>
          </cell>
          <cell r="C5464" t="str">
            <v>Chem Manuf /Hydrogen /Hydrogen Storage</v>
          </cell>
          <cell r="D5464" t="str">
            <v>Industrial Processes - Storage and Transfer</v>
          </cell>
          <cell r="G5464" t="str">
            <v>Industrial Processes</v>
          </cell>
          <cell r="H5464" t="str">
            <v>Chemical Manufacturing</v>
          </cell>
          <cell r="I5464" t="str">
            <v>Hydrogen</v>
          </cell>
          <cell r="J5464" t="str">
            <v>Hydrogen Storage</v>
          </cell>
          <cell r="N5464">
            <v>40988</v>
          </cell>
        </row>
        <row r="5465">
          <cell r="A5465" t="str">
            <v>30109101</v>
          </cell>
          <cell r="B5465" t="str">
            <v>Point</v>
          </cell>
          <cell r="C5465" t="str">
            <v>Chem Manuf /Acetone/Ketone Production /Acetone: General</v>
          </cell>
          <cell r="D5465" t="str">
            <v>Industrial Processes - Chemical Manuf</v>
          </cell>
          <cell r="G5465" t="str">
            <v>Industrial Processes</v>
          </cell>
          <cell r="H5465" t="str">
            <v>Chemical Manufacturing</v>
          </cell>
          <cell r="I5465" t="str">
            <v>Acetone/Ketone Production</v>
          </cell>
          <cell r="J5465" t="str">
            <v>Acetone: General</v>
          </cell>
          <cell r="N5465">
            <v>40988</v>
          </cell>
        </row>
        <row r="5466">
          <cell r="A5466" t="str">
            <v>30109105</v>
          </cell>
          <cell r="B5466" t="str">
            <v>Point</v>
          </cell>
          <cell r="C5466" t="str">
            <v>Chem Manuf /Acetone/Ketone Production /Methyl Ethyl Ketone</v>
          </cell>
          <cell r="D5466" t="str">
            <v>Industrial Processes - Chemical Manuf</v>
          </cell>
          <cell r="G5466" t="str">
            <v>Industrial Processes</v>
          </cell>
          <cell r="H5466" t="str">
            <v>Chemical Manufacturing</v>
          </cell>
          <cell r="I5466" t="str">
            <v>Acetone/Ketone Production</v>
          </cell>
          <cell r="J5466" t="str">
            <v>Methyl Ethyl Ketone</v>
          </cell>
          <cell r="N5466">
            <v>40988</v>
          </cell>
        </row>
        <row r="5467">
          <cell r="A5467" t="str">
            <v>30109110</v>
          </cell>
          <cell r="B5467" t="str">
            <v>Point</v>
          </cell>
          <cell r="C5467" t="str">
            <v>Chem Manuf /Acetone/Ketone Production /Methyl Isobutyl Ketone</v>
          </cell>
          <cell r="D5467" t="str">
            <v>Industrial Processes - Chemical Manuf</v>
          </cell>
          <cell r="G5467" t="str">
            <v>Industrial Processes</v>
          </cell>
          <cell r="H5467" t="str">
            <v>Chemical Manufacturing</v>
          </cell>
          <cell r="I5467" t="str">
            <v>Acetone/Ketone Production</v>
          </cell>
          <cell r="J5467" t="str">
            <v>Methyl Isobutyl Ketone</v>
          </cell>
          <cell r="N5467">
            <v>40988</v>
          </cell>
        </row>
        <row r="5468">
          <cell r="A5468" t="str">
            <v>30109151</v>
          </cell>
          <cell r="B5468" t="str">
            <v>Point</v>
          </cell>
          <cell r="C5468" t="str">
            <v>Chem Manuf /Acetone/Ketone Production /Acetone: Cumene Oxidation</v>
          </cell>
          <cell r="D5468" t="str">
            <v>Industrial Processes - Chemical Manuf</v>
          </cell>
          <cell r="G5468" t="str">
            <v>Industrial Processes</v>
          </cell>
          <cell r="H5468" t="str">
            <v>Chemical Manufacturing</v>
          </cell>
          <cell r="I5468" t="str">
            <v>Acetone/Ketone Production</v>
          </cell>
          <cell r="J5468" t="str">
            <v>Acetone: Cumene Oxidation</v>
          </cell>
          <cell r="N5468">
            <v>40988</v>
          </cell>
        </row>
        <row r="5469">
          <cell r="A5469" t="str">
            <v>30109152</v>
          </cell>
          <cell r="B5469" t="str">
            <v>Point</v>
          </cell>
          <cell r="C5469" t="str">
            <v>Chem Manuf /Acetone/Ketone Production /Acetone: CHP Concentrator</v>
          </cell>
          <cell r="D5469" t="str">
            <v>Industrial Processes - Chemical Manuf</v>
          </cell>
          <cell r="G5469" t="str">
            <v>Industrial Processes</v>
          </cell>
          <cell r="H5469" t="str">
            <v>Chemical Manufacturing</v>
          </cell>
          <cell r="I5469" t="str">
            <v>Acetone/Ketone Production</v>
          </cell>
          <cell r="J5469" t="str">
            <v>Acetone: CHP Concentrator</v>
          </cell>
          <cell r="N5469">
            <v>40988</v>
          </cell>
        </row>
        <row r="5470">
          <cell r="A5470" t="str">
            <v>30109153</v>
          </cell>
          <cell r="B5470" t="str">
            <v>Point</v>
          </cell>
          <cell r="C5470" t="str">
            <v>Chem Manuf /Acetone/Ketone Production /Acetone: Light-ends Distillation Vent</v>
          </cell>
          <cell r="D5470" t="str">
            <v>Industrial Processes - Chemical Manuf</v>
          </cell>
          <cell r="G5470" t="str">
            <v>Industrial Processes</v>
          </cell>
          <cell r="H5470" t="str">
            <v>Chemical Manufacturing</v>
          </cell>
          <cell r="I5470" t="str">
            <v>Acetone/Ketone Production</v>
          </cell>
          <cell r="J5470" t="str">
            <v>Acetone: Light-ends Distillation Vent</v>
          </cell>
          <cell r="N5470">
            <v>40988</v>
          </cell>
        </row>
        <row r="5471">
          <cell r="A5471" t="str">
            <v>30109154</v>
          </cell>
          <cell r="B5471" t="str">
            <v>Point</v>
          </cell>
          <cell r="C5471" t="str">
            <v>Chem Manuf /Acetone/Ketone Production /Acetone: Finishing Column</v>
          </cell>
          <cell r="D5471" t="str">
            <v>Industrial Processes - Chemical Manuf</v>
          </cell>
          <cell r="G5471" t="str">
            <v>Industrial Processes</v>
          </cell>
          <cell r="H5471" t="str">
            <v>Chemical Manufacturing</v>
          </cell>
          <cell r="I5471" t="str">
            <v>Acetone/Ketone Production</v>
          </cell>
          <cell r="J5471" t="str">
            <v>Acetone: Finishing Column</v>
          </cell>
          <cell r="N5471">
            <v>40988</v>
          </cell>
        </row>
        <row r="5472">
          <cell r="A5472" t="str">
            <v>30109180</v>
          </cell>
          <cell r="B5472" t="str">
            <v>Point</v>
          </cell>
          <cell r="C5472" t="str">
            <v>Chem Manuf /Acetone/Ketone Production /Acetone: Fugitive Emissions</v>
          </cell>
          <cell r="D5472" t="str">
            <v>Industrial Processes - Chemical Manuf</v>
          </cell>
          <cell r="G5472" t="str">
            <v>Industrial Processes</v>
          </cell>
          <cell r="H5472" t="str">
            <v>Chemical Manufacturing</v>
          </cell>
          <cell r="I5472" t="str">
            <v>Acetone/Ketone Production</v>
          </cell>
          <cell r="J5472" t="str">
            <v>Acetone: Fugitive Emissions</v>
          </cell>
          <cell r="N5472">
            <v>40988</v>
          </cell>
        </row>
        <row r="5473">
          <cell r="A5473" t="str">
            <v>30109199</v>
          </cell>
          <cell r="B5473" t="str">
            <v>Point</v>
          </cell>
          <cell r="C5473" t="str">
            <v>Chem Manuf /Acetone/Ketone Production /Ketone: Other Not Classified</v>
          </cell>
          <cell r="D5473" t="str">
            <v>Industrial Processes - Chemical Manuf</v>
          </cell>
          <cell r="G5473" t="str">
            <v>Industrial Processes</v>
          </cell>
          <cell r="H5473" t="str">
            <v>Chemical Manufacturing</v>
          </cell>
          <cell r="I5473" t="str">
            <v>Acetone/Ketone Production</v>
          </cell>
          <cell r="J5473" t="str">
            <v>Ketone: Other Not Classified</v>
          </cell>
          <cell r="N5473">
            <v>40988</v>
          </cell>
        </row>
        <row r="5474">
          <cell r="A5474" t="str">
            <v>30110002</v>
          </cell>
          <cell r="B5474" t="str">
            <v>Point</v>
          </cell>
          <cell r="C5474" t="str">
            <v>Chem Manuf /Maleic Anhydride /Product Recovery Absorber</v>
          </cell>
          <cell r="D5474" t="str">
            <v>Industrial Processes - Chemical Manuf</v>
          </cell>
          <cell r="G5474" t="str">
            <v>Industrial Processes</v>
          </cell>
          <cell r="H5474" t="str">
            <v>Chemical Manufacturing</v>
          </cell>
          <cell r="I5474" t="str">
            <v>Maleic Anhydride</v>
          </cell>
          <cell r="J5474" t="str">
            <v>Product Recovery Absorber</v>
          </cell>
          <cell r="N5474">
            <v>40988</v>
          </cell>
        </row>
        <row r="5475">
          <cell r="A5475" t="str">
            <v>30110003</v>
          </cell>
          <cell r="B5475" t="str">
            <v>Point</v>
          </cell>
          <cell r="C5475" t="str">
            <v>Chem Manuf /Maleic Anhydride /Vacuum System Vent</v>
          </cell>
          <cell r="D5475" t="str">
            <v>Industrial Processes - Chemical Manuf</v>
          </cell>
          <cell r="G5475" t="str">
            <v>Industrial Processes</v>
          </cell>
          <cell r="H5475" t="str">
            <v>Chemical Manufacturing</v>
          </cell>
          <cell r="I5475" t="str">
            <v>Maleic Anhydride</v>
          </cell>
          <cell r="J5475" t="str">
            <v>Vacuum System Vent</v>
          </cell>
          <cell r="N5475">
            <v>40988</v>
          </cell>
        </row>
        <row r="5476">
          <cell r="A5476" t="str">
            <v>30110004</v>
          </cell>
          <cell r="B5476" t="str">
            <v>Point</v>
          </cell>
          <cell r="C5476" t="str">
            <v>Chem Manuf /Maleic Anhydride /Briquetting</v>
          </cell>
          <cell r="D5476" t="str">
            <v>Industrial Processes - Chemical Manuf</v>
          </cell>
          <cell r="G5476" t="str">
            <v>Industrial Processes</v>
          </cell>
          <cell r="H5476" t="str">
            <v>Chemical Manufacturing</v>
          </cell>
          <cell r="I5476" t="str">
            <v>Maleic Anhydride</v>
          </cell>
          <cell r="J5476" t="str">
            <v>Briquetting</v>
          </cell>
          <cell r="N5476">
            <v>40988</v>
          </cell>
        </row>
        <row r="5477">
          <cell r="A5477" t="str">
            <v>30110005</v>
          </cell>
          <cell r="B5477" t="str">
            <v>Point</v>
          </cell>
          <cell r="C5477" t="str">
            <v>Chem Manuf /Maleic Anhydride /Secondary Sources: Dehydration Column, Vacuum System</v>
          </cell>
          <cell r="D5477" t="str">
            <v>Industrial Processes - Chemical Manuf</v>
          </cell>
          <cell r="G5477" t="str">
            <v>Industrial Processes</v>
          </cell>
          <cell r="H5477" t="str">
            <v>Chemical Manufacturing</v>
          </cell>
          <cell r="I5477" t="str">
            <v>Maleic Anhydride</v>
          </cell>
          <cell r="J5477" t="str">
            <v>Secondary Sources: Dehydration Column, Vacuum System</v>
          </cell>
          <cell r="N5477">
            <v>40988</v>
          </cell>
        </row>
        <row r="5478">
          <cell r="A5478" t="str">
            <v>30110080</v>
          </cell>
          <cell r="B5478" t="str">
            <v>Point</v>
          </cell>
          <cell r="C5478" t="str">
            <v>Chem Manuf /Maleic Anhydride /Fugitive Emissions</v>
          </cell>
          <cell r="D5478" t="str">
            <v>Industrial Processes - Chemical Manuf</v>
          </cell>
          <cell r="G5478" t="str">
            <v>Industrial Processes</v>
          </cell>
          <cell r="H5478" t="str">
            <v>Chemical Manufacturing</v>
          </cell>
          <cell r="I5478" t="str">
            <v>Maleic Anhydride</v>
          </cell>
          <cell r="J5478" t="str">
            <v>Fugitive Emissions</v>
          </cell>
          <cell r="N5478">
            <v>40988</v>
          </cell>
        </row>
        <row r="5479">
          <cell r="A5479" t="str">
            <v>30110099</v>
          </cell>
          <cell r="B5479" t="str">
            <v>Point</v>
          </cell>
          <cell r="C5479" t="str">
            <v>Chem Manuf /Maleic Anhydride /Other Not Classified</v>
          </cell>
          <cell r="D5479" t="str">
            <v>Industrial Processes - Chemical Manuf</v>
          </cell>
          <cell r="G5479" t="str">
            <v>Industrial Processes</v>
          </cell>
          <cell r="H5479" t="str">
            <v>Chemical Manufacturing</v>
          </cell>
          <cell r="I5479" t="str">
            <v>Maleic Anhydride</v>
          </cell>
          <cell r="J5479" t="str">
            <v>Other Not Classified</v>
          </cell>
          <cell r="N5479">
            <v>40988</v>
          </cell>
        </row>
        <row r="5480">
          <cell r="A5480" t="str">
            <v>30111103</v>
          </cell>
          <cell r="B5480" t="str">
            <v>Point</v>
          </cell>
          <cell r="C5480" t="str">
            <v>Chem Manuf /Asbestos Chemical /Brake Line/Grinding **</v>
          </cell>
          <cell r="D5480" t="str">
            <v>Industrial Processes - Chemical Manuf</v>
          </cell>
          <cell r="G5480" t="str">
            <v>Industrial Processes</v>
          </cell>
          <cell r="H5480" t="str">
            <v>Chemical Manufacturing</v>
          </cell>
          <cell r="I5480" t="str">
            <v>Asbestos Chemical</v>
          </cell>
          <cell r="J5480" t="str">
            <v>Brake Line/Grinding **</v>
          </cell>
          <cell r="N5480">
            <v>40988</v>
          </cell>
        </row>
        <row r="5481">
          <cell r="A5481" t="str">
            <v>30111199</v>
          </cell>
          <cell r="B5481" t="str">
            <v>Point</v>
          </cell>
          <cell r="C5481" t="str">
            <v>Chem Manuf /Asbestos Chemical /Not Classified **</v>
          </cell>
          <cell r="D5481" t="str">
            <v>Industrial Processes - Chemical Manuf</v>
          </cell>
          <cell r="G5481" t="str">
            <v>Industrial Processes</v>
          </cell>
          <cell r="H5481" t="str">
            <v>Chemical Manufacturing</v>
          </cell>
          <cell r="I5481" t="str">
            <v>Asbestos Chemical</v>
          </cell>
          <cell r="J5481" t="str">
            <v>Not Classified **</v>
          </cell>
          <cell r="N5481">
            <v>40988</v>
          </cell>
        </row>
        <row r="5482">
          <cell r="A5482" t="str">
            <v>30111201</v>
          </cell>
          <cell r="B5482" t="str">
            <v>Point</v>
          </cell>
          <cell r="C5482" t="str">
            <v>Chem Manuf /Elemental Phosphorous /Calciner</v>
          </cell>
          <cell r="D5482" t="str">
            <v>Industrial Processes - Chemical Manuf</v>
          </cell>
          <cell r="G5482" t="str">
            <v>Industrial Processes</v>
          </cell>
          <cell r="H5482" t="str">
            <v>Chemical Manufacturing</v>
          </cell>
          <cell r="I5482" t="str">
            <v>Elemental Phosphorous</v>
          </cell>
          <cell r="J5482" t="str">
            <v>Calciner</v>
          </cell>
          <cell r="N5482">
            <v>40988</v>
          </cell>
        </row>
        <row r="5483">
          <cell r="A5483" t="str">
            <v>30111202</v>
          </cell>
          <cell r="B5483" t="str">
            <v>Point</v>
          </cell>
          <cell r="C5483" t="str">
            <v>Chem Manuf /Elemental Phosphorous /Furnace</v>
          </cell>
          <cell r="D5483" t="str">
            <v>Industrial Processes - Chemical Manuf</v>
          </cell>
          <cell r="G5483" t="str">
            <v>Industrial Processes</v>
          </cell>
          <cell r="H5483" t="str">
            <v>Chemical Manufacturing</v>
          </cell>
          <cell r="I5483" t="str">
            <v>Elemental Phosphorous</v>
          </cell>
          <cell r="J5483" t="str">
            <v>Furnace</v>
          </cell>
          <cell r="N5483">
            <v>40988</v>
          </cell>
        </row>
        <row r="5484">
          <cell r="A5484" t="str">
            <v>30111299</v>
          </cell>
          <cell r="B5484" t="str">
            <v>Point</v>
          </cell>
          <cell r="C5484" t="str">
            <v>Chem Manuf /Elemental Phosphorous /Other Not Classified</v>
          </cell>
          <cell r="D5484" t="str">
            <v>Industrial Processes - Chemical Manuf</v>
          </cell>
          <cell r="G5484" t="str">
            <v>Industrial Processes</v>
          </cell>
          <cell r="H5484" t="str">
            <v>Chemical Manufacturing</v>
          </cell>
          <cell r="I5484" t="str">
            <v>Elemental Phosphorous</v>
          </cell>
          <cell r="J5484" t="str">
            <v>Other Not Classified</v>
          </cell>
          <cell r="N5484">
            <v>40988</v>
          </cell>
        </row>
        <row r="5485">
          <cell r="A5485" t="str">
            <v>30111301</v>
          </cell>
          <cell r="B5485" t="str">
            <v>Point</v>
          </cell>
          <cell r="C5485" t="str">
            <v>Chem Manuf /Boric Acid /Dryer</v>
          </cell>
          <cell r="D5485" t="str">
            <v>Industrial Processes - Chemical Manuf</v>
          </cell>
          <cell r="G5485" t="str">
            <v>Industrial Processes</v>
          </cell>
          <cell r="H5485" t="str">
            <v>Chemical Manufacturing</v>
          </cell>
          <cell r="I5485" t="str">
            <v>Boric Acid</v>
          </cell>
          <cell r="J5485" t="str">
            <v>Dryer</v>
          </cell>
          <cell r="N5485">
            <v>40988</v>
          </cell>
        </row>
        <row r="5486">
          <cell r="A5486" t="str">
            <v>30111401</v>
          </cell>
          <cell r="B5486" t="str">
            <v>Point</v>
          </cell>
          <cell r="C5486" t="str">
            <v>Chem Manuf /Potassium Chloride /Dryer</v>
          </cell>
          <cell r="D5486" t="str">
            <v>Industrial Processes - Chemical Manuf</v>
          </cell>
          <cell r="G5486" t="str">
            <v>Industrial Processes</v>
          </cell>
          <cell r="H5486" t="str">
            <v>Chemical Manufacturing</v>
          </cell>
          <cell r="I5486" t="str">
            <v>Potassium Chloride</v>
          </cell>
          <cell r="J5486" t="str">
            <v>Dryer</v>
          </cell>
          <cell r="N5486">
            <v>40988</v>
          </cell>
        </row>
        <row r="5487">
          <cell r="A5487" t="str">
            <v>30111501</v>
          </cell>
          <cell r="B5487" t="str">
            <v>Point</v>
          </cell>
          <cell r="C5487" t="str">
            <v>Chem Manuf /Aluminum Sulfate Manuf /Bauxite Unloading</v>
          </cell>
          <cell r="D5487" t="str">
            <v>Industrial Processes - Storage and Transfer</v>
          </cell>
          <cell r="G5487" t="str">
            <v>Industrial Processes</v>
          </cell>
          <cell r="H5487" t="str">
            <v>Chemical Manufacturing</v>
          </cell>
          <cell r="I5487" t="str">
            <v>Aluminum Sulfate Manufacturing</v>
          </cell>
          <cell r="J5487" t="str">
            <v>Bauxite Unloading</v>
          </cell>
          <cell r="N5487">
            <v>40988</v>
          </cell>
        </row>
        <row r="5488">
          <cell r="A5488" t="str">
            <v>30111502</v>
          </cell>
          <cell r="B5488" t="str">
            <v>Point</v>
          </cell>
          <cell r="C5488" t="str">
            <v>Chem Manuf /Aluminum Sulfate Manuf /Hammer Mill</v>
          </cell>
          <cell r="D5488" t="str">
            <v>Industrial Processes - Chemical Manuf</v>
          </cell>
          <cell r="G5488" t="str">
            <v>Industrial Processes</v>
          </cell>
          <cell r="H5488" t="str">
            <v>Chemical Manufacturing</v>
          </cell>
          <cell r="I5488" t="str">
            <v>Aluminum Sulfate Manufacturing</v>
          </cell>
          <cell r="J5488" t="str">
            <v>Hammer Mill</v>
          </cell>
          <cell r="N5488">
            <v>40988</v>
          </cell>
        </row>
        <row r="5489">
          <cell r="A5489" t="str">
            <v>30111503</v>
          </cell>
          <cell r="B5489" t="str">
            <v>Point</v>
          </cell>
          <cell r="C5489" t="str">
            <v>Chem Manuf /Aluminum Sulfate Manuf /Bauxite Storage</v>
          </cell>
          <cell r="D5489" t="str">
            <v>Industrial Processes - Storage and Transfer</v>
          </cell>
          <cell r="G5489" t="str">
            <v>Industrial Processes</v>
          </cell>
          <cell r="H5489" t="str">
            <v>Chemical Manufacturing</v>
          </cell>
          <cell r="I5489" t="str">
            <v>Aluminum Sulfate Manufacturing</v>
          </cell>
          <cell r="J5489" t="str">
            <v>Bauxite Storage</v>
          </cell>
          <cell r="N5489">
            <v>40988</v>
          </cell>
        </row>
        <row r="5490">
          <cell r="A5490" t="str">
            <v>30111504</v>
          </cell>
          <cell r="B5490" t="str">
            <v>Point</v>
          </cell>
          <cell r="C5490" t="str">
            <v>Chem Manuf /Aluminum Sulfate Manuf /Elevator</v>
          </cell>
          <cell r="D5490" t="str">
            <v>Industrial Processes - Storage and Transfer</v>
          </cell>
          <cell r="G5490" t="str">
            <v>Industrial Processes</v>
          </cell>
          <cell r="H5490" t="str">
            <v>Chemical Manufacturing</v>
          </cell>
          <cell r="I5490" t="str">
            <v>Aluminum Sulfate Manufacturing</v>
          </cell>
          <cell r="J5490" t="str">
            <v>Elevator</v>
          </cell>
          <cell r="N5490">
            <v>40988</v>
          </cell>
        </row>
        <row r="5491">
          <cell r="A5491" t="str">
            <v>30111505</v>
          </cell>
          <cell r="B5491" t="str">
            <v>Point</v>
          </cell>
          <cell r="C5491" t="str">
            <v>Chem Manuf /Aluminum Sulfate Manuf /Conveyor</v>
          </cell>
          <cell r="D5491" t="str">
            <v>Industrial Processes - Storage and Transfer</v>
          </cell>
          <cell r="G5491" t="str">
            <v>Industrial Processes</v>
          </cell>
          <cell r="H5491" t="str">
            <v>Chemical Manufacturing</v>
          </cell>
          <cell r="I5491" t="str">
            <v>Aluminum Sulfate Manufacturing</v>
          </cell>
          <cell r="J5491" t="str">
            <v>Conveyor</v>
          </cell>
          <cell r="N5491">
            <v>40988</v>
          </cell>
        </row>
        <row r="5492">
          <cell r="A5492" t="str">
            <v>30111506</v>
          </cell>
          <cell r="B5492" t="str">
            <v>Point</v>
          </cell>
          <cell r="C5492" t="str">
            <v>Chem Manuf /Aluminum Sulfate Manuf /Cooker</v>
          </cell>
          <cell r="D5492" t="str">
            <v>Industrial Processes - Chemical Manuf</v>
          </cell>
          <cell r="G5492" t="str">
            <v>Industrial Processes</v>
          </cell>
          <cell r="H5492" t="str">
            <v>Chemical Manufacturing</v>
          </cell>
          <cell r="I5492" t="str">
            <v>Aluminum Sulfate Manufacturing</v>
          </cell>
          <cell r="J5492" t="str">
            <v>Cooker</v>
          </cell>
          <cell r="N5492">
            <v>40988</v>
          </cell>
        </row>
        <row r="5493">
          <cell r="A5493" t="str">
            <v>30111507</v>
          </cell>
          <cell r="B5493" t="str">
            <v>Point</v>
          </cell>
          <cell r="C5493" t="str">
            <v>Chem Manuf /Aluminum Sulfate Manuf /Alums Storage</v>
          </cell>
          <cell r="D5493" t="str">
            <v>Industrial Processes - Storage and Transfer</v>
          </cell>
          <cell r="G5493" t="str">
            <v>Industrial Processes</v>
          </cell>
          <cell r="H5493" t="str">
            <v>Chemical Manufacturing</v>
          </cell>
          <cell r="I5493" t="str">
            <v>Aluminum Sulfate Manufacturing</v>
          </cell>
          <cell r="J5493" t="str">
            <v>Alums Storage</v>
          </cell>
          <cell r="N5493">
            <v>40988</v>
          </cell>
        </row>
        <row r="5494">
          <cell r="A5494" t="str">
            <v>30111508</v>
          </cell>
          <cell r="B5494" t="str">
            <v>Point</v>
          </cell>
          <cell r="C5494" t="str">
            <v>Chem Manuf /Aluminum Sulfate Manuf /H2SO4 Process Tank</v>
          </cell>
          <cell r="D5494" t="str">
            <v>Industrial Processes - Chemical Manuf</v>
          </cell>
          <cell r="G5494" t="str">
            <v>Industrial Processes</v>
          </cell>
          <cell r="H5494" t="str">
            <v>Chemical Manufacturing</v>
          </cell>
          <cell r="I5494" t="str">
            <v>Aluminum Sulfate Manufacturing</v>
          </cell>
          <cell r="J5494" t="str">
            <v>H2SO4 Process Tank</v>
          </cell>
          <cell r="N5494">
            <v>40988</v>
          </cell>
        </row>
        <row r="5495">
          <cell r="A5495" t="str">
            <v>30111509</v>
          </cell>
          <cell r="B5495" t="str">
            <v>Point</v>
          </cell>
          <cell r="C5495" t="str">
            <v>Chem Manuf /Aluminum Sulfate Manuf /Alums Loading</v>
          </cell>
          <cell r="D5495" t="str">
            <v>Industrial Processes - Storage and Transfer</v>
          </cell>
          <cell r="G5495" t="str">
            <v>Industrial Processes</v>
          </cell>
          <cell r="H5495" t="str">
            <v>Chemical Manufacturing</v>
          </cell>
          <cell r="I5495" t="str">
            <v>Aluminum Sulfate Manufacturing</v>
          </cell>
          <cell r="J5495" t="str">
            <v>Alums Loading</v>
          </cell>
          <cell r="N5495">
            <v>40988</v>
          </cell>
        </row>
        <row r="5496">
          <cell r="A5496" t="str">
            <v>30112001</v>
          </cell>
          <cell r="B5496" t="str">
            <v>Point</v>
          </cell>
          <cell r="C5496" t="str">
            <v>Chem Manuf /Formaldahyde, Acrolein, Acetaldehyde, Butyraldehyde /Formaldehyde: Silver Catalyst</v>
          </cell>
          <cell r="D5496" t="str">
            <v>Industrial Processes - Chemical Manuf</v>
          </cell>
          <cell r="G5496" t="str">
            <v>Industrial Processes</v>
          </cell>
          <cell r="H5496" t="str">
            <v>Chemical Manufacturing</v>
          </cell>
          <cell r="I5496" t="str">
            <v>Formaldahyde, Acrolein, Acetaldehyde, Butyraldehyde</v>
          </cell>
          <cell r="J5496" t="str">
            <v>Formaldehyde: Silver Catalyst</v>
          </cell>
          <cell r="N5496">
            <v>40988</v>
          </cell>
        </row>
        <row r="5497">
          <cell r="A5497" t="str">
            <v>30112002</v>
          </cell>
          <cell r="B5497" t="str">
            <v>Point</v>
          </cell>
          <cell r="C5497" t="str">
            <v>Chem Manuf /Formaldahyde, Acrolein, Acetaldehyde, Butyraldehyde /Formaldehyde: Mixed Oxide Catalyst</v>
          </cell>
          <cell r="D5497" t="str">
            <v>Industrial Processes - Chemical Manuf</v>
          </cell>
          <cell r="G5497" t="str">
            <v>Industrial Processes</v>
          </cell>
          <cell r="H5497" t="str">
            <v>Chemical Manufacturing</v>
          </cell>
          <cell r="I5497" t="str">
            <v>Formaldahyde, Acrolein, Acetaldehyde, Butyraldehyde</v>
          </cell>
          <cell r="J5497" t="str">
            <v>Formaldehyde: Mixed Oxide Catalyst</v>
          </cell>
          <cell r="N5497">
            <v>40988</v>
          </cell>
        </row>
        <row r="5498">
          <cell r="A5498" t="str">
            <v>30112005</v>
          </cell>
          <cell r="B5498" t="str">
            <v>Point</v>
          </cell>
          <cell r="C5498" t="str">
            <v>Chem Manuf /Formaldahyde, Acrolein, Acetaldehyde, Butyraldehyde /Formaldehyde: Absorber Vent</v>
          </cell>
          <cell r="D5498" t="str">
            <v>Industrial Processes - Chemical Manuf</v>
          </cell>
          <cell r="G5498" t="str">
            <v>Industrial Processes</v>
          </cell>
          <cell r="H5498" t="str">
            <v>Chemical Manufacturing</v>
          </cell>
          <cell r="I5498" t="str">
            <v>Formaldahyde, Acrolein, Acetaldehyde, Butyraldehyde</v>
          </cell>
          <cell r="J5498" t="str">
            <v>Formaldehyde: Absorber Vent</v>
          </cell>
          <cell r="N5498">
            <v>40988</v>
          </cell>
        </row>
        <row r="5499">
          <cell r="A5499" t="str">
            <v>30112006</v>
          </cell>
          <cell r="B5499" t="str">
            <v>Point</v>
          </cell>
          <cell r="C5499" t="str">
            <v>Chem Manuf /Formaldahyde, Acrolein, Acetaldehyde, Butyraldehyde /Formaldehyde: Fractionator Vent</v>
          </cell>
          <cell r="D5499" t="str">
            <v>Industrial Processes - Chemical Manuf</v>
          </cell>
          <cell r="G5499" t="str">
            <v>Industrial Processes</v>
          </cell>
          <cell r="H5499" t="str">
            <v>Chemical Manufacturing</v>
          </cell>
          <cell r="I5499" t="str">
            <v>Formaldahyde, Acrolein, Acetaldehyde, Butyraldehyde</v>
          </cell>
          <cell r="J5499" t="str">
            <v>Formaldehyde: Fractionator Vent</v>
          </cell>
          <cell r="N5499">
            <v>40988</v>
          </cell>
        </row>
        <row r="5500">
          <cell r="A5500" t="str">
            <v>30112007</v>
          </cell>
          <cell r="B5500" t="str">
            <v>Point</v>
          </cell>
          <cell r="C5500" t="str">
            <v>Chem Manuf /Formaldahyde, Acrolein, Acetaldehyde, Butyraldehyde /Formaldehyde: Fugitive Emissions</v>
          </cell>
          <cell r="D5500" t="str">
            <v>Industrial Processes - Chemical Manuf</v>
          </cell>
          <cell r="G5500" t="str">
            <v>Industrial Processes</v>
          </cell>
          <cell r="H5500" t="str">
            <v>Chemical Manufacturing</v>
          </cell>
          <cell r="I5500" t="str">
            <v>Formaldahyde, Acrolein, Acetaldehyde, Butyraldehyde</v>
          </cell>
          <cell r="J5500" t="str">
            <v>Formaldehyde: Fugitive Emissions</v>
          </cell>
          <cell r="N5500">
            <v>40988</v>
          </cell>
        </row>
        <row r="5501">
          <cell r="A5501" t="str">
            <v>30112011</v>
          </cell>
          <cell r="B5501" t="str">
            <v>Point</v>
          </cell>
          <cell r="C5501" t="str">
            <v>Chem Manuf /Formaldahyde, Acrolein, Acetaldehyde, Butyraldehyde /Acetaldehyde from Ethylene</v>
          </cell>
          <cell r="D5501" t="str">
            <v>Industrial Processes - Chemical Manuf</v>
          </cell>
          <cell r="G5501" t="str">
            <v>Industrial Processes</v>
          </cell>
          <cell r="H5501" t="str">
            <v>Chemical Manufacturing</v>
          </cell>
          <cell r="I5501" t="str">
            <v>Formaldahyde, Acrolein, Acetaldehyde, Butyraldehyde</v>
          </cell>
          <cell r="J5501" t="str">
            <v>Acetaldehyde from Ethylene</v>
          </cell>
          <cell r="N5501">
            <v>40988</v>
          </cell>
        </row>
        <row r="5502">
          <cell r="A5502" t="str">
            <v>30112012</v>
          </cell>
          <cell r="B5502" t="str">
            <v>Point</v>
          </cell>
          <cell r="C5502" t="str">
            <v>Chem Manuf /Formaldahyde, Acrolein, Acetaldehyde, Butyraldehyde /Acetaldehyde from Ethanol</v>
          </cell>
          <cell r="D5502" t="str">
            <v>Industrial Processes - Chemical Manuf</v>
          </cell>
          <cell r="G5502" t="str">
            <v>Industrial Processes</v>
          </cell>
          <cell r="H5502" t="str">
            <v>Chemical Manufacturing</v>
          </cell>
          <cell r="I5502" t="str">
            <v>Formaldahyde, Acrolein, Acetaldehyde, Butyraldehyde</v>
          </cell>
          <cell r="J5502" t="str">
            <v>Acetaldehyde from Ethanol</v>
          </cell>
          <cell r="N5502">
            <v>40988</v>
          </cell>
        </row>
        <row r="5503">
          <cell r="A5503" t="str">
            <v>30112013</v>
          </cell>
          <cell r="B5503" t="str">
            <v>Point</v>
          </cell>
          <cell r="C5503" t="str">
            <v>Chem Manuf /Formaldahyde, Acrolein, Acetaldehyde, Butyraldehyde /Acetaldehyde: Off-air Absorber Vent</v>
          </cell>
          <cell r="D5503" t="str">
            <v>Industrial Processes - Chemical Manuf</v>
          </cell>
          <cell r="G5503" t="str">
            <v>Industrial Processes</v>
          </cell>
          <cell r="H5503" t="str">
            <v>Chemical Manufacturing</v>
          </cell>
          <cell r="I5503" t="str">
            <v>Formaldahyde, Acrolein, Acetaldehyde, Butyraldehyde</v>
          </cell>
          <cell r="J5503" t="str">
            <v>Acetaldehyde: Off-air Absorber Vent</v>
          </cell>
          <cell r="N5503">
            <v>40988</v>
          </cell>
        </row>
        <row r="5504">
          <cell r="A5504" t="str">
            <v>30112014</v>
          </cell>
          <cell r="B5504" t="str">
            <v>Point</v>
          </cell>
          <cell r="C5504" t="str">
            <v>Chem Manuf /Formaldahyde, Acrolein, Acetaldehyde, Butyraldehyde /Acetaldehyde: Off-gas Absorber Vent</v>
          </cell>
          <cell r="D5504" t="str">
            <v>Industrial Processes - Chemical Manuf</v>
          </cell>
          <cell r="G5504" t="str">
            <v>Industrial Processes</v>
          </cell>
          <cell r="H5504" t="str">
            <v>Chemical Manufacturing</v>
          </cell>
          <cell r="I5504" t="str">
            <v>Formaldahyde, Acrolein, Acetaldehyde, Butyraldehyde</v>
          </cell>
          <cell r="J5504" t="str">
            <v>Acetaldehyde: Off-gas Absorber Vent</v>
          </cell>
          <cell r="N5504">
            <v>40988</v>
          </cell>
        </row>
        <row r="5505">
          <cell r="A5505" t="str">
            <v>30112017</v>
          </cell>
          <cell r="B5505" t="str">
            <v>Point</v>
          </cell>
          <cell r="C5505" t="str">
            <v>Chem Manuf /Formaldahyde, Acrolein, Acetaldehyde, Butyraldehyde /Acetaldehyde: Fugitive Emissions</v>
          </cell>
          <cell r="D5505" t="str">
            <v>Industrial Processes - Chemical Manuf</v>
          </cell>
          <cell r="G5505" t="str">
            <v>Industrial Processes</v>
          </cell>
          <cell r="H5505" t="str">
            <v>Chemical Manufacturing</v>
          </cell>
          <cell r="I5505" t="str">
            <v>Formaldahyde, Acrolein, Acetaldehyde, Butyraldehyde</v>
          </cell>
          <cell r="J5505" t="str">
            <v>Acetaldehyde: Fugitive Emissions</v>
          </cell>
          <cell r="N5505">
            <v>40988</v>
          </cell>
        </row>
        <row r="5506">
          <cell r="A5506" t="str">
            <v>30112021</v>
          </cell>
          <cell r="B5506" t="str">
            <v>Point</v>
          </cell>
          <cell r="C5506" t="str">
            <v>Chem Manuf /Formaldahyde, Acrolein, Acetaldehyde, Butyraldehyde /Butyraldehyde: General</v>
          </cell>
          <cell r="D5506" t="str">
            <v>Industrial Processes - Chemical Manuf</v>
          </cell>
          <cell r="G5506" t="str">
            <v>Industrial Processes</v>
          </cell>
          <cell r="H5506" t="str">
            <v>Chemical Manufacturing</v>
          </cell>
          <cell r="I5506" t="str">
            <v>Formaldahyde, Acrolein, Acetaldehyde, Butyraldehyde</v>
          </cell>
          <cell r="J5506" t="str">
            <v>Butyraldehyde: General</v>
          </cell>
          <cell r="N5506">
            <v>40988</v>
          </cell>
        </row>
        <row r="5507">
          <cell r="A5507" t="str">
            <v>30112031</v>
          </cell>
          <cell r="B5507" t="str">
            <v>Point</v>
          </cell>
          <cell r="C5507" t="str">
            <v>Chem Manuf /Formaldahyde, Acrolein, Acetaldehyde, Butyraldehyde /Acrolein: CO2 Stripping Tower</v>
          </cell>
          <cell r="D5507" t="str">
            <v>Industrial Processes - Chemical Manuf</v>
          </cell>
          <cell r="G5507" t="str">
            <v>Industrial Processes</v>
          </cell>
          <cell r="H5507" t="str">
            <v>Chemical Manufacturing</v>
          </cell>
          <cell r="I5507" t="str">
            <v>Formaldahyde, Acrolein, Acetaldehyde, Butyraldehyde</v>
          </cell>
          <cell r="J5507" t="str">
            <v>Acrolein: CO2 Stripping Tower</v>
          </cell>
          <cell r="N5507">
            <v>40988</v>
          </cell>
        </row>
        <row r="5508">
          <cell r="A5508" t="str">
            <v>30112032</v>
          </cell>
          <cell r="B5508" t="str">
            <v>Point</v>
          </cell>
          <cell r="C5508" t="str">
            <v>Chem Manuf /Formaldahyde, Acrolein, Acetaldehyde, Butyraldehyde /Acrolein: Aqueous Acrolein Receiver</v>
          </cell>
          <cell r="D5508" t="str">
            <v>Industrial Processes - Chemical Manuf</v>
          </cell>
          <cell r="G5508" t="str">
            <v>Industrial Processes</v>
          </cell>
          <cell r="H5508" t="str">
            <v>Chemical Manufacturing</v>
          </cell>
          <cell r="I5508" t="str">
            <v>Formaldahyde, Acrolein, Acetaldehyde, Butyraldehyde</v>
          </cell>
          <cell r="J5508" t="str">
            <v>Acrolein: Aqueous Acrolein Receiver</v>
          </cell>
          <cell r="N5508">
            <v>40988</v>
          </cell>
        </row>
        <row r="5509">
          <cell r="A5509" t="str">
            <v>30112033</v>
          </cell>
          <cell r="B5509" t="str">
            <v>Point</v>
          </cell>
          <cell r="C5509" t="str">
            <v>Chem Manuf /Formaldahyde, Acrolein, Acetaldehyde, Butyraldehyde /Acrolein: Distillation System</v>
          </cell>
          <cell r="D5509" t="str">
            <v>Industrial Processes - Chemical Manuf</v>
          </cell>
          <cell r="G5509" t="str">
            <v>Industrial Processes</v>
          </cell>
          <cell r="H5509" t="str">
            <v>Chemical Manufacturing</v>
          </cell>
          <cell r="I5509" t="str">
            <v>Formaldahyde, Acrolein, Acetaldehyde, Butyraldehyde</v>
          </cell>
          <cell r="J5509" t="str">
            <v>Acrolein: Distillation System</v>
          </cell>
          <cell r="N5509">
            <v>40988</v>
          </cell>
        </row>
        <row r="5510">
          <cell r="A5510" t="str">
            <v>30112034</v>
          </cell>
          <cell r="B5510" t="str">
            <v>Point</v>
          </cell>
          <cell r="C5510" t="str">
            <v>Chem Manuf /Formaldahyde, Acrolein, Acetaldehyde, Butyraldehyde /Acrolein: Refrigeration Unit</v>
          </cell>
          <cell r="D5510" t="str">
            <v>Industrial Processes - Chemical Manuf</v>
          </cell>
          <cell r="G5510" t="str">
            <v>Industrial Processes</v>
          </cell>
          <cell r="H5510" t="str">
            <v>Chemical Manufacturing</v>
          </cell>
          <cell r="I5510" t="str">
            <v>Formaldahyde, Acrolein, Acetaldehyde, Butyraldehyde</v>
          </cell>
          <cell r="J5510" t="str">
            <v>Acrolein: Refrigeration Unit</v>
          </cell>
          <cell r="N5510">
            <v>40988</v>
          </cell>
        </row>
        <row r="5511">
          <cell r="A5511" t="str">
            <v>30112037</v>
          </cell>
          <cell r="B5511" t="str">
            <v>Point</v>
          </cell>
          <cell r="C5511" t="str">
            <v>Chem Manuf /Formaldahyde, Acrolein, Acetaldehyde, Butyraldehyde /Acrolein: Fugitive Emissions</v>
          </cell>
          <cell r="D5511" t="str">
            <v>Industrial Processes - Chemical Manuf</v>
          </cell>
          <cell r="G5511" t="str">
            <v>Industrial Processes</v>
          </cell>
          <cell r="H5511" t="str">
            <v>Chemical Manufacturing</v>
          </cell>
          <cell r="I5511" t="str">
            <v>Formaldahyde, Acrolein, Acetaldehyde, Butyraldehyde</v>
          </cell>
          <cell r="J5511" t="str">
            <v>Acrolein: Fugitive Emissions</v>
          </cell>
          <cell r="N5511">
            <v>40988</v>
          </cell>
        </row>
        <row r="5512">
          <cell r="A5512" t="str">
            <v>30112099</v>
          </cell>
          <cell r="B5512" t="str">
            <v>Point</v>
          </cell>
          <cell r="C5512" t="str">
            <v>Chem Manuf /Formaldahyde, Acrolein, Acetaldehyde, Butyraldehyde /Acrolein: Other Not Classified</v>
          </cell>
          <cell r="D5512" t="str">
            <v>Industrial Processes - Chemical Manuf</v>
          </cell>
          <cell r="G5512" t="str">
            <v>Industrial Processes</v>
          </cell>
          <cell r="H5512" t="str">
            <v>Chemical Manufacturing</v>
          </cell>
          <cell r="I5512" t="str">
            <v>Formaldahyde, Acrolein, Acetaldehyde, Butyraldehyde</v>
          </cell>
          <cell r="J5512" t="str">
            <v>Acrolein: Other Not Classified</v>
          </cell>
          <cell r="N5512">
            <v>40988</v>
          </cell>
        </row>
        <row r="5513">
          <cell r="A5513" t="str">
            <v>30112199</v>
          </cell>
          <cell r="B5513" t="str">
            <v>Point</v>
          </cell>
          <cell r="C5513" t="str">
            <v>Chem Manuf /Organic Dyes/Pigments /Other Not Classified</v>
          </cell>
          <cell r="D5513" t="str">
            <v>Industrial Processes - Chemical Manuf</v>
          </cell>
          <cell r="G5513" t="str">
            <v>Industrial Processes</v>
          </cell>
          <cell r="H5513" t="str">
            <v>Chemical Manufacturing</v>
          </cell>
          <cell r="I5513" t="str">
            <v>Organic Dyes/Pigments</v>
          </cell>
          <cell r="J5513" t="str">
            <v>Other Not Classified</v>
          </cell>
          <cell r="N5513">
            <v>40988</v>
          </cell>
        </row>
        <row r="5514">
          <cell r="A5514" t="str">
            <v>30112401</v>
          </cell>
          <cell r="B5514" t="str">
            <v>Point</v>
          </cell>
          <cell r="C5514" t="str">
            <v>Chem Manuf /Chloroprene /General</v>
          </cell>
          <cell r="D5514" t="str">
            <v>Industrial Processes - Chemical Manuf</v>
          </cell>
          <cell r="G5514" t="str">
            <v>Industrial Processes</v>
          </cell>
          <cell r="H5514" t="str">
            <v>Chemical Manufacturing</v>
          </cell>
          <cell r="I5514" t="str">
            <v>Chloroprene</v>
          </cell>
          <cell r="J5514" t="str">
            <v>General</v>
          </cell>
          <cell r="N5514">
            <v>40988</v>
          </cell>
        </row>
        <row r="5515">
          <cell r="A5515" t="str">
            <v>30112402</v>
          </cell>
          <cell r="B5515" t="str">
            <v>Point</v>
          </cell>
          <cell r="C5515" t="str">
            <v>Chem Manuf /Chloroprene /Butadiene Dryer</v>
          </cell>
          <cell r="D5515" t="str">
            <v>Industrial Processes - Chemical Manuf</v>
          </cell>
          <cell r="G5515" t="str">
            <v>Industrial Processes</v>
          </cell>
          <cell r="H5515" t="str">
            <v>Chemical Manufacturing</v>
          </cell>
          <cell r="I5515" t="str">
            <v>Chloroprene</v>
          </cell>
          <cell r="J5515" t="str">
            <v>Butadiene Dryer</v>
          </cell>
          <cell r="N5515">
            <v>40988</v>
          </cell>
        </row>
        <row r="5516">
          <cell r="A5516" t="str">
            <v>30112403</v>
          </cell>
          <cell r="B5516" t="str">
            <v>Point</v>
          </cell>
          <cell r="C5516" t="str">
            <v>Chem Manuf /Chloroprene /Chlorination Reactor</v>
          </cell>
          <cell r="D5516" t="str">
            <v>Industrial Processes - Chemical Manuf</v>
          </cell>
          <cell r="G5516" t="str">
            <v>Industrial Processes</v>
          </cell>
          <cell r="H5516" t="str">
            <v>Chemical Manufacturing</v>
          </cell>
          <cell r="I5516" t="str">
            <v>Chloroprene</v>
          </cell>
          <cell r="J5516" t="str">
            <v>Chlorination Reactor</v>
          </cell>
          <cell r="N5516">
            <v>40988</v>
          </cell>
        </row>
        <row r="5517">
          <cell r="A5517" t="str">
            <v>30112404</v>
          </cell>
          <cell r="B5517" t="str">
            <v>Point</v>
          </cell>
          <cell r="C5517" t="str">
            <v>Chem Manuf /Chloroprene /Dichlorobutene Still</v>
          </cell>
          <cell r="D5517" t="str">
            <v>Industrial Processes - Chemical Manuf</v>
          </cell>
          <cell r="G5517" t="str">
            <v>Industrial Processes</v>
          </cell>
          <cell r="H5517" t="str">
            <v>Chemical Manufacturing</v>
          </cell>
          <cell r="I5517" t="str">
            <v>Chloroprene</v>
          </cell>
          <cell r="J5517" t="str">
            <v>Dichlorobutene Still</v>
          </cell>
          <cell r="N5517">
            <v>40988</v>
          </cell>
        </row>
        <row r="5518">
          <cell r="A5518" t="str">
            <v>30112405</v>
          </cell>
          <cell r="B5518" t="str">
            <v>Point</v>
          </cell>
          <cell r="C5518" t="str">
            <v>Chem Manuf /Chloroprene /Isomerization and 3,4-DCB Recovery Vent</v>
          </cell>
          <cell r="D5518" t="str">
            <v>Industrial Processes - Chemical Manuf</v>
          </cell>
          <cell r="G5518" t="str">
            <v>Industrial Processes</v>
          </cell>
          <cell r="H5518" t="str">
            <v>Chemical Manufacturing</v>
          </cell>
          <cell r="I5518" t="str">
            <v>Chloroprene</v>
          </cell>
          <cell r="J5518" t="str">
            <v>Isomerization and 3,4-DCB Recovery Vent</v>
          </cell>
          <cell r="N5518">
            <v>40988</v>
          </cell>
        </row>
        <row r="5519">
          <cell r="A5519" t="str">
            <v>30112406</v>
          </cell>
          <cell r="B5519" t="str">
            <v>Point</v>
          </cell>
          <cell r="C5519" t="str">
            <v>Chem Manuf /Chloroprene /Chloroprene Stripper</v>
          </cell>
          <cell r="D5519" t="str">
            <v>Industrial Processes - Chemical Manuf</v>
          </cell>
          <cell r="G5519" t="str">
            <v>Industrial Processes</v>
          </cell>
          <cell r="H5519" t="str">
            <v>Chemical Manufacturing</v>
          </cell>
          <cell r="I5519" t="str">
            <v>Chloroprene</v>
          </cell>
          <cell r="J5519" t="str">
            <v>Chloroprene Stripper</v>
          </cell>
          <cell r="N5519">
            <v>40988</v>
          </cell>
        </row>
        <row r="5520">
          <cell r="A5520" t="str">
            <v>30112407</v>
          </cell>
          <cell r="B5520" t="str">
            <v>Point</v>
          </cell>
          <cell r="C5520" t="str">
            <v>Chem Manuf /Chloroprene /Brine Stripper</v>
          </cell>
          <cell r="D5520" t="str">
            <v>Industrial Processes - Chemical Manuf</v>
          </cell>
          <cell r="G5520" t="str">
            <v>Industrial Processes</v>
          </cell>
          <cell r="H5520" t="str">
            <v>Chemical Manufacturing</v>
          </cell>
          <cell r="I5520" t="str">
            <v>Chloroprene</v>
          </cell>
          <cell r="J5520" t="str">
            <v>Brine Stripper</v>
          </cell>
          <cell r="N5520">
            <v>40988</v>
          </cell>
        </row>
        <row r="5521">
          <cell r="A5521" t="str">
            <v>30112480</v>
          </cell>
          <cell r="B5521" t="str">
            <v>Point</v>
          </cell>
          <cell r="C5521" t="str">
            <v>Chem Manuf /Chloroprene /Fugitive Emissions</v>
          </cell>
          <cell r="D5521" t="str">
            <v>Industrial Processes - Chemical Manuf</v>
          </cell>
          <cell r="G5521" t="str">
            <v>Industrial Processes</v>
          </cell>
          <cell r="H5521" t="str">
            <v>Chemical Manufacturing</v>
          </cell>
          <cell r="I5521" t="str">
            <v>Chloroprene</v>
          </cell>
          <cell r="J5521" t="str">
            <v>Fugitive Emissions</v>
          </cell>
          <cell r="N5521">
            <v>40988</v>
          </cell>
        </row>
        <row r="5522">
          <cell r="A5522" t="str">
            <v>30112501</v>
          </cell>
          <cell r="B5522" t="str">
            <v>Point</v>
          </cell>
          <cell r="C5522" t="str">
            <v>Chem Manuf /Chlorine Derivatives /Ethylene Dichloride via Oxychlorination</v>
          </cell>
          <cell r="D5522" t="str">
            <v>Industrial Processes - Chemical Manuf</v>
          </cell>
          <cell r="G5522" t="str">
            <v>Industrial Processes</v>
          </cell>
          <cell r="H5522" t="str">
            <v>Chemical Manufacturing</v>
          </cell>
          <cell r="I5522" t="str">
            <v>Chlorine Derivatives</v>
          </cell>
          <cell r="J5522" t="str">
            <v>Ethylene Dichloride via Oxychlorination</v>
          </cell>
          <cell r="N5522">
            <v>40988</v>
          </cell>
        </row>
        <row r="5523">
          <cell r="A5523" t="str">
            <v>30112502</v>
          </cell>
          <cell r="B5523" t="str">
            <v>Point</v>
          </cell>
          <cell r="C5523" t="str">
            <v>Chem Manuf /Chlorine Derivatives /Ethylene Dichloride via Direct Chlorination</v>
          </cell>
          <cell r="D5523" t="str">
            <v>Industrial Processes - Chemical Manuf</v>
          </cell>
          <cell r="G5523" t="str">
            <v>Industrial Processes</v>
          </cell>
          <cell r="H5523" t="str">
            <v>Chemical Manufacturing</v>
          </cell>
          <cell r="I5523" t="str">
            <v>Chlorine Derivatives</v>
          </cell>
          <cell r="J5523" t="str">
            <v>Ethylene Dichloride via Direct Chlorination</v>
          </cell>
          <cell r="N5523">
            <v>40988</v>
          </cell>
        </row>
        <row r="5524">
          <cell r="A5524" t="str">
            <v>30112504</v>
          </cell>
          <cell r="B5524" t="str">
            <v>Point</v>
          </cell>
          <cell r="C5524" t="str">
            <v>Chem Manuf /Chlorine Derivatives /Ethylene Dichloride: Caustic Scrubber</v>
          </cell>
          <cell r="D5524" t="str">
            <v>Industrial Processes - Chemical Manuf</v>
          </cell>
          <cell r="G5524" t="str">
            <v>Industrial Processes</v>
          </cell>
          <cell r="H5524" t="str">
            <v>Chemical Manufacturing</v>
          </cell>
          <cell r="I5524" t="str">
            <v>Chlorine Derivatives</v>
          </cell>
          <cell r="J5524" t="str">
            <v>Ethylene Dichloride: Caustic Scrubber</v>
          </cell>
          <cell r="N5524">
            <v>40988</v>
          </cell>
        </row>
        <row r="5525">
          <cell r="A5525" t="str">
            <v>30112505</v>
          </cell>
          <cell r="B5525" t="str">
            <v>Point</v>
          </cell>
          <cell r="C5525" t="str">
            <v>Chem Manuf /Chlorine Derivatives /Ethylene Dichloride: Reactor Vessel</v>
          </cell>
          <cell r="D5525" t="str">
            <v>Industrial Processes - Chemical Manuf</v>
          </cell>
          <cell r="G5525" t="str">
            <v>Industrial Processes</v>
          </cell>
          <cell r="H5525" t="str">
            <v>Chemical Manufacturing</v>
          </cell>
          <cell r="I5525" t="str">
            <v>Chlorine Derivatives</v>
          </cell>
          <cell r="J5525" t="str">
            <v>Ethylene Dichloride: Reactor Vessel</v>
          </cell>
          <cell r="N5525">
            <v>40988</v>
          </cell>
        </row>
        <row r="5526">
          <cell r="A5526" t="str">
            <v>30112506</v>
          </cell>
          <cell r="B5526" t="str">
            <v>Point</v>
          </cell>
          <cell r="C5526" t="str">
            <v>Chem Manuf /Chlorine Derivatives /Ethylene Dichloride: Distillation Unit</v>
          </cell>
          <cell r="D5526" t="str">
            <v>Industrial Processes - Chemical Manuf</v>
          </cell>
          <cell r="G5526" t="str">
            <v>Industrial Processes</v>
          </cell>
          <cell r="H5526" t="str">
            <v>Chemical Manufacturing</v>
          </cell>
          <cell r="I5526" t="str">
            <v>Chlorine Derivatives</v>
          </cell>
          <cell r="J5526" t="str">
            <v>Ethylene Dichloride: Distillation Unit</v>
          </cell>
          <cell r="N5526">
            <v>40988</v>
          </cell>
        </row>
        <row r="5527">
          <cell r="A5527" t="str">
            <v>30112509</v>
          </cell>
          <cell r="B5527" t="str">
            <v>Point</v>
          </cell>
          <cell r="C5527" t="str">
            <v>Chem Manuf /Chlorine Derivatives /Ethylene Dichloride: Fugitive Emissions</v>
          </cell>
          <cell r="D5527" t="str">
            <v>Industrial Processes - Chemical Manuf</v>
          </cell>
          <cell r="G5527" t="str">
            <v>Industrial Processes</v>
          </cell>
          <cell r="H5527" t="str">
            <v>Chemical Manufacturing</v>
          </cell>
          <cell r="I5527" t="str">
            <v>Chlorine Derivatives</v>
          </cell>
          <cell r="J5527" t="str">
            <v>Ethylene Dichloride: Fugitive Emissions</v>
          </cell>
          <cell r="N5527">
            <v>40988</v>
          </cell>
        </row>
        <row r="5528">
          <cell r="A5528" t="str">
            <v>30112510</v>
          </cell>
          <cell r="B5528" t="str">
            <v>Point</v>
          </cell>
          <cell r="C5528" t="str">
            <v>Chem Manuf /Chlorine Derivatives /Chloromethanes: General</v>
          </cell>
          <cell r="D5528" t="str">
            <v>Industrial Processes - Chemical Manuf</v>
          </cell>
          <cell r="G5528" t="str">
            <v>Industrial Processes</v>
          </cell>
          <cell r="H5528" t="str">
            <v>Chemical Manufacturing</v>
          </cell>
          <cell r="I5528" t="str">
            <v>Chlorine Derivatives</v>
          </cell>
          <cell r="J5528" t="str">
            <v>Chloromethanes: General</v>
          </cell>
          <cell r="N5528">
            <v>40988</v>
          </cell>
        </row>
        <row r="5529">
          <cell r="A5529" t="str">
            <v>30112511</v>
          </cell>
          <cell r="B5529" t="str">
            <v>Point</v>
          </cell>
          <cell r="C5529" t="str">
            <v>Chem Manuf /Chlorine Derivatives /Chloromethanes: Recycled Methane Inert-purge</v>
          </cell>
          <cell r="D5529" t="str">
            <v>Industrial Processes - Chemical Manuf</v>
          </cell>
          <cell r="G5529" t="str">
            <v>Industrial Processes</v>
          </cell>
          <cell r="H5529" t="str">
            <v>Chemical Manufacturing</v>
          </cell>
          <cell r="I5529" t="str">
            <v>Chlorine Derivatives</v>
          </cell>
          <cell r="J5529" t="str">
            <v>Chloromethanes: Recycled Methane Inert-purge</v>
          </cell>
          <cell r="N5529">
            <v>40988</v>
          </cell>
        </row>
        <row r="5530">
          <cell r="A5530" t="str">
            <v>30112512</v>
          </cell>
          <cell r="B5530" t="str">
            <v>Point</v>
          </cell>
          <cell r="C5530" t="str">
            <v>Chem Manuf /Chlorine Derivatives /Chloromethanes: Drying Bed Regeneration Vent</v>
          </cell>
          <cell r="D5530" t="str">
            <v>Industrial Processes - Chemical Manuf</v>
          </cell>
          <cell r="G5530" t="str">
            <v>Industrial Processes</v>
          </cell>
          <cell r="H5530" t="str">
            <v>Chemical Manufacturing</v>
          </cell>
          <cell r="I5530" t="str">
            <v>Chlorine Derivatives</v>
          </cell>
          <cell r="J5530" t="str">
            <v>Chloromethanes: Drying Bed Regeneration Vent</v>
          </cell>
          <cell r="N5530">
            <v>40988</v>
          </cell>
        </row>
        <row r="5531">
          <cell r="A5531" t="str">
            <v>30112514</v>
          </cell>
          <cell r="B5531" t="str">
            <v>Point</v>
          </cell>
          <cell r="C5531" t="str">
            <v>Chem Manuf /Chlorine Derivatives /Chloromethanes: Fugitive Emissions</v>
          </cell>
          <cell r="D5531" t="str">
            <v>Industrial Processes - Chemical Manuf</v>
          </cell>
          <cell r="G5531" t="str">
            <v>Industrial Processes</v>
          </cell>
          <cell r="H5531" t="str">
            <v>Chemical Manufacturing</v>
          </cell>
          <cell r="I5531" t="str">
            <v>Chlorine Derivatives</v>
          </cell>
          <cell r="J5531" t="str">
            <v>Chloromethanes: Fugitive Emissions</v>
          </cell>
          <cell r="N5531">
            <v>40988</v>
          </cell>
        </row>
        <row r="5532">
          <cell r="A5532" t="str">
            <v>30112515</v>
          </cell>
          <cell r="B5532" t="str">
            <v>Point</v>
          </cell>
          <cell r="C5532" t="str">
            <v>Chem Manuf /Chlorine Derivatives /Ethyl Chloride: General</v>
          </cell>
          <cell r="D5532" t="str">
            <v>Industrial Processes - Chemical Manuf</v>
          </cell>
          <cell r="G5532" t="str">
            <v>Industrial Processes</v>
          </cell>
          <cell r="H5532" t="str">
            <v>Chemical Manufacturing</v>
          </cell>
          <cell r="I5532" t="str">
            <v>Chlorine Derivatives</v>
          </cell>
          <cell r="J5532" t="str">
            <v>Ethyl Chloride: General</v>
          </cell>
          <cell r="N5532">
            <v>40988</v>
          </cell>
        </row>
        <row r="5533">
          <cell r="A5533" t="str">
            <v>30112520</v>
          </cell>
          <cell r="B5533" t="str">
            <v>Point</v>
          </cell>
          <cell r="C5533" t="str">
            <v>Chem Manuf /Chlorine Derivatives /Perchloroethylene: General</v>
          </cell>
          <cell r="D5533" t="str">
            <v>Industrial Processes - Chemical Manuf</v>
          </cell>
          <cell r="G5533" t="str">
            <v>Industrial Processes</v>
          </cell>
          <cell r="H5533" t="str">
            <v>Chemical Manufacturing</v>
          </cell>
          <cell r="I5533" t="str">
            <v>Chlorine Derivatives</v>
          </cell>
          <cell r="J5533" t="str">
            <v>Perchloroethylene: General</v>
          </cell>
          <cell r="N5533">
            <v>40988</v>
          </cell>
        </row>
        <row r="5534">
          <cell r="A5534" t="str">
            <v>30112521</v>
          </cell>
          <cell r="B5534" t="str">
            <v>Point</v>
          </cell>
          <cell r="C5534" t="str">
            <v>Chem Manuf /Chlorine Derivatives /Perchloroethylene: Distillation Vent</v>
          </cell>
          <cell r="D5534" t="str">
            <v>Industrial Processes - Chemical Manuf</v>
          </cell>
          <cell r="G5534" t="str">
            <v>Industrial Processes</v>
          </cell>
          <cell r="H5534" t="str">
            <v>Chemical Manufacturing</v>
          </cell>
          <cell r="I5534" t="str">
            <v>Chlorine Derivatives</v>
          </cell>
          <cell r="J5534" t="str">
            <v>Perchloroethylene: Distillation Vent</v>
          </cell>
          <cell r="N5534">
            <v>40988</v>
          </cell>
        </row>
        <row r="5535">
          <cell r="A5535" t="str">
            <v>30112522</v>
          </cell>
          <cell r="B5535" t="str">
            <v>Point</v>
          </cell>
          <cell r="C5535" t="str">
            <v>Chem Manuf /Chlorine Derivatives /Perchloroethylene: Caustic Scrubber</v>
          </cell>
          <cell r="D5535" t="str">
            <v>Industrial Processes - Chemical Manuf</v>
          </cell>
          <cell r="G5535" t="str">
            <v>Industrial Processes</v>
          </cell>
          <cell r="H5535" t="str">
            <v>Chemical Manufacturing</v>
          </cell>
          <cell r="I5535" t="str">
            <v>Chlorine Derivatives</v>
          </cell>
          <cell r="J5535" t="str">
            <v>Perchloroethylene: Caustic Scrubber</v>
          </cell>
          <cell r="N5535">
            <v>40988</v>
          </cell>
        </row>
        <row r="5536">
          <cell r="A5536" t="str">
            <v>30112524</v>
          </cell>
          <cell r="B5536" t="str">
            <v>Point</v>
          </cell>
          <cell r="C5536" t="str">
            <v>Chem Manuf /Chlorine Derivatives /Perchloroethylene: Fugitive Emissions</v>
          </cell>
          <cell r="D5536" t="str">
            <v>Industrial Processes - Chemical Manuf</v>
          </cell>
          <cell r="G5536" t="str">
            <v>Industrial Processes</v>
          </cell>
          <cell r="H5536" t="str">
            <v>Chemical Manufacturing</v>
          </cell>
          <cell r="I5536" t="str">
            <v>Chlorine Derivatives</v>
          </cell>
          <cell r="J5536" t="str">
            <v>Perchloroethylene: Fugitive Emissions</v>
          </cell>
          <cell r="N5536">
            <v>40988</v>
          </cell>
        </row>
        <row r="5537">
          <cell r="A5537" t="str">
            <v>30112525</v>
          </cell>
          <cell r="B5537" t="str">
            <v>Point</v>
          </cell>
          <cell r="C5537" t="str">
            <v>Chem Manuf /Chlorine Derivatives /Trichloroethane: General</v>
          </cell>
          <cell r="D5537" t="str">
            <v>Industrial Processes - Chemical Manuf</v>
          </cell>
          <cell r="G5537" t="str">
            <v>Industrial Processes</v>
          </cell>
          <cell r="H5537" t="str">
            <v>Chemical Manufacturing</v>
          </cell>
          <cell r="I5537" t="str">
            <v>Chlorine Derivatives</v>
          </cell>
          <cell r="J5537" t="str">
            <v>Trichloroethane: General</v>
          </cell>
          <cell r="N5537">
            <v>40988</v>
          </cell>
        </row>
        <row r="5538">
          <cell r="A5538" t="str">
            <v>30112526</v>
          </cell>
          <cell r="B5538" t="str">
            <v>Point</v>
          </cell>
          <cell r="C5538" t="str">
            <v>Chem Manuf /Chlorine Derivatives /Trichloroethane: HCl Absorber Vent</v>
          </cell>
          <cell r="D5538" t="str">
            <v>Industrial Processes - Chemical Manuf</v>
          </cell>
          <cell r="G5538" t="str">
            <v>Industrial Processes</v>
          </cell>
          <cell r="H5538" t="str">
            <v>Chemical Manufacturing</v>
          </cell>
          <cell r="I5538" t="str">
            <v>Chlorine Derivatives</v>
          </cell>
          <cell r="J5538" t="str">
            <v>Trichloroethane: HCl Absorber Vent</v>
          </cell>
          <cell r="N5538">
            <v>40988</v>
          </cell>
        </row>
        <row r="5539">
          <cell r="A5539" t="str">
            <v>30112527</v>
          </cell>
          <cell r="B5539" t="str">
            <v>Point</v>
          </cell>
          <cell r="C5539" t="str">
            <v>Chem Manuf /Chlorine Derivatives /Trichloroethane: Drying Column Vent</v>
          </cell>
          <cell r="D5539" t="str">
            <v>Industrial Processes - Chemical Manuf</v>
          </cell>
          <cell r="G5539" t="str">
            <v>Industrial Processes</v>
          </cell>
          <cell r="H5539" t="str">
            <v>Chemical Manufacturing</v>
          </cell>
          <cell r="I5539" t="str">
            <v>Chlorine Derivatives</v>
          </cell>
          <cell r="J5539" t="str">
            <v>Trichloroethane: Drying Column Vent</v>
          </cell>
          <cell r="N5539">
            <v>40988</v>
          </cell>
        </row>
        <row r="5540">
          <cell r="A5540" t="str">
            <v>30112528</v>
          </cell>
          <cell r="B5540" t="str">
            <v>Point</v>
          </cell>
          <cell r="C5540" t="str">
            <v>Chem Manuf /Chlorine Derivatives /Trichloroethane: Distillation Column Vent</v>
          </cell>
          <cell r="D5540" t="str">
            <v>Industrial Processes - Chemical Manuf</v>
          </cell>
          <cell r="G5540" t="str">
            <v>Industrial Processes</v>
          </cell>
          <cell r="H5540" t="str">
            <v>Chemical Manufacturing</v>
          </cell>
          <cell r="I5540" t="str">
            <v>Chlorine Derivatives</v>
          </cell>
          <cell r="J5540" t="str">
            <v>Trichloroethane: Distillation Column Vent</v>
          </cell>
          <cell r="N5540">
            <v>40988</v>
          </cell>
        </row>
        <row r="5541">
          <cell r="A5541" t="str">
            <v>30112529</v>
          </cell>
          <cell r="B5541" t="str">
            <v>Point</v>
          </cell>
          <cell r="C5541" t="str">
            <v>Chem Manuf /Chlorine Derivatives /Trichloroethane: Fugitive Emissions</v>
          </cell>
          <cell r="D5541" t="str">
            <v>Industrial Processes - Chemical Manuf</v>
          </cell>
          <cell r="G5541" t="str">
            <v>Industrial Processes</v>
          </cell>
          <cell r="H5541" t="str">
            <v>Chemical Manufacturing</v>
          </cell>
          <cell r="I5541" t="str">
            <v>Chlorine Derivatives</v>
          </cell>
          <cell r="J5541" t="str">
            <v>Trichloroethane: Fugitive Emissions</v>
          </cell>
          <cell r="N5541">
            <v>40988</v>
          </cell>
        </row>
        <row r="5542">
          <cell r="A5542" t="str">
            <v>30112530</v>
          </cell>
          <cell r="B5542" t="str">
            <v>Point</v>
          </cell>
          <cell r="C5542" t="str">
            <v>Chem Manuf /Chlorine Derivatives /Trichloroethylene: General</v>
          </cell>
          <cell r="D5542" t="str">
            <v>Industrial Processes - Chemical Manuf</v>
          </cell>
          <cell r="G5542" t="str">
            <v>Industrial Processes</v>
          </cell>
          <cell r="H5542" t="str">
            <v>Chemical Manufacturing</v>
          </cell>
          <cell r="I5542" t="str">
            <v>Chlorine Derivatives</v>
          </cell>
          <cell r="J5542" t="str">
            <v>Trichloroethylene: General</v>
          </cell>
          <cell r="N5542">
            <v>40988</v>
          </cell>
        </row>
        <row r="5543">
          <cell r="A5543" t="str">
            <v>30112531</v>
          </cell>
          <cell r="B5543" t="str">
            <v>Point</v>
          </cell>
          <cell r="C5543" t="str">
            <v>Chem Manuf /Chlorine Derivatives /Trichloroethylene: Distillation Unit</v>
          </cell>
          <cell r="D5543" t="str">
            <v>Industrial Processes - Chemical Manuf</v>
          </cell>
          <cell r="G5543" t="str">
            <v>Industrial Processes</v>
          </cell>
          <cell r="H5543" t="str">
            <v>Chemical Manufacturing</v>
          </cell>
          <cell r="I5543" t="str">
            <v>Chlorine Derivatives</v>
          </cell>
          <cell r="J5543" t="str">
            <v>Trichloroethylene: Distillation Unit</v>
          </cell>
          <cell r="N5543">
            <v>40988</v>
          </cell>
        </row>
        <row r="5544">
          <cell r="A5544" t="str">
            <v>30112532</v>
          </cell>
          <cell r="B5544" t="str">
            <v>Point</v>
          </cell>
          <cell r="C5544" t="str">
            <v>Chem Manuf /Chlorine Derivatives /Trichloroethylene: Neutralizer</v>
          </cell>
          <cell r="D5544" t="str">
            <v>Industrial Processes - Chemical Manuf</v>
          </cell>
          <cell r="G5544" t="str">
            <v>Industrial Processes</v>
          </cell>
          <cell r="H5544" t="str">
            <v>Chemical Manufacturing</v>
          </cell>
          <cell r="I5544" t="str">
            <v>Chlorine Derivatives</v>
          </cell>
          <cell r="J5544" t="str">
            <v>Trichloroethylene: Neutralizer</v>
          </cell>
          <cell r="N5544">
            <v>40988</v>
          </cell>
        </row>
        <row r="5545">
          <cell r="A5545" t="str">
            <v>30112533</v>
          </cell>
          <cell r="B5545" t="str">
            <v>Point</v>
          </cell>
          <cell r="C5545" t="str">
            <v>Chem Manuf /Chlorine Derivatives /Trichloroethylene: Product Drying Column</v>
          </cell>
          <cell r="D5545" t="str">
            <v>Industrial Processes - Chemical Manuf</v>
          </cell>
          <cell r="G5545" t="str">
            <v>Industrial Processes</v>
          </cell>
          <cell r="H5545" t="str">
            <v>Chemical Manufacturing</v>
          </cell>
          <cell r="I5545" t="str">
            <v>Chlorine Derivatives</v>
          </cell>
          <cell r="J5545" t="str">
            <v>Trichloroethylene: Product Drying Column</v>
          </cell>
          <cell r="N5545">
            <v>40988</v>
          </cell>
        </row>
        <row r="5546">
          <cell r="A5546" t="str">
            <v>30112534</v>
          </cell>
          <cell r="B5546" t="str">
            <v>Point</v>
          </cell>
          <cell r="C5546" t="str">
            <v>Chem Manuf /Chlorine Derivatives /Trichloroethylene: Fugitive Emissions</v>
          </cell>
          <cell r="D5546" t="str">
            <v>Industrial Processes - Chemical Manuf</v>
          </cell>
          <cell r="G5546" t="str">
            <v>Industrial Processes</v>
          </cell>
          <cell r="H5546" t="str">
            <v>Chemical Manufacturing</v>
          </cell>
          <cell r="I5546" t="str">
            <v>Chlorine Derivatives</v>
          </cell>
          <cell r="J5546" t="str">
            <v>Trichloroethylene: Fugitive Emissions</v>
          </cell>
          <cell r="N5546">
            <v>40988</v>
          </cell>
        </row>
        <row r="5547">
          <cell r="A5547" t="str">
            <v>30112535</v>
          </cell>
          <cell r="B5547" t="str">
            <v>Point</v>
          </cell>
          <cell r="C5547" t="str">
            <v>Chem Manuf /Chlorine Derivatives /Chlorobenzenes: General</v>
          </cell>
          <cell r="D5547" t="str">
            <v>Industrial Processes - Chemical Manuf</v>
          </cell>
          <cell r="G5547" t="str">
            <v>Industrial Processes</v>
          </cell>
          <cell r="H5547" t="str">
            <v>Chemical Manufacturing</v>
          </cell>
          <cell r="I5547" t="str">
            <v>Chlorine Derivatives</v>
          </cell>
          <cell r="J5547" t="str">
            <v>Chlorobenzenes: General</v>
          </cell>
          <cell r="N5547">
            <v>40988</v>
          </cell>
        </row>
        <row r="5548">
          <cell r="A5548" t="str">
            <v>30112540</v>
          </cell>
          <cell r="B5548" t="str">
            <v>Point</v>
          </cell>
          <cell r="C5548" t="str">
            <v>Chem Manuf /Chlorine Derivatives /Vinyl Chloride: General</v>
          </cell>
          <cell r="D5548" t="str">
            <v>Industrial Processes - Chemical Manuf</v>
          </cell>
          <cell r="G5548" t="str">
            <v>Industrial Processes</v>
          </cell>
          <cell r="H5548" t="str">
            <v>Chemical Manufacturing</v>
          </cell>
          <cell r="I5548" t="str">
            <v>Chlorine Derivatives</v>
          </cell>
          <cell r="J5548" t="str">
            <v>Vinyl Chloride: General</v>
          </cell>
          <cell r="N5548">
            <v>40988</v>
          </cell>
        </row>
        <row r="5549">
          <cell r="A5549" t="str">
            <v>30112541</v>
          </cell>
          <cell r="B5549" t="str">
            <v>Point</v>
          </cell>
          <cell r="C5549" t="str">
            <v>Chem Manuf /Chlorine Derivatives /Vinyl Chloride: Cracking Furnace</v>
          </cell>
          <cell r="D5549" t="str">
            <v>Industrial Processes - Chemical Manuf</v>
          </cell>
          <cell r="G5549" t="str">
            <v>Industrial Processes</v>
          </cell>
          <cell r="H5549" t="str">
            <v>Chemical Manufacturing</v>
          </cell>
          <cell r="I5549" t="str">
            <v>Chlorine Derivatives</v>
          </cell>
          <cell r="J5549" t="str">
            <v>Vinyl Chloride: Cracking Furnace</v>
          </cell>
          <cell r="N5549">
            <v>40988</v>
          </cell>
        </row>
        <row r="5550">
          <cell r="A5550" t="str">
            <v>30112542</v>
          </cell>
          <cell r="B5550" t="str">
            <v>Point</v>
          </cell>
          <cell r="C5550" t="str">
            <v>Chem Manuf /Chlorine Derivatives /Vinyl Chloride: HCl Recovery</v>
          </cell>
          <cell r="D5550" t="str">
            <v>Industrial Processes - Chemical Manuf</v>
          </cell>
          <cell r="G5550" t="str">
            <v>Industrial Processes</v>
          </cell>
          <cell r="H5550" t="str">
            <v>Chemical Manufacturing</v>
          </cell>
          <cell r="I5550" t="str">
            <v>Chlorine Derivatives</v>
          </cell>
          <cell r="J5550" t="str">
            <v>Vinyl Chloride: HCl Recovery</v>
          </cell>
          <cell r="N5550">
            <v>40988</v>
          </cell>
        </row>
        <row r="5551">
          <cell r="A5551" t="str">
            <v>30112543</v>
          </cell>
          <cell r="B5551" t="str">
            <v>Point</v>
          </cell>
          <cell r="C5551" t="str">
            <v>Chem Manuf /Chlorine Derivatives /Vinyl Chloride: Light-ends Recovery</v>
          </cell>
          <cell r="D5551" t="str">
            <v>Industrial Processes - Chemical Manuf</v>
          </cell>
          <cell r="G5551" t="str">
            <v>Industrial Processes</v>
          </cell>
          <cell r="H5551" t="str">
            <v>Chemical Manufacturing</v>
          </cell>
          <cell r="I5551" t="str">
            <v>Chlorine Derivatives</v>
          </cell>
          <cell r="J5551" t="str">
            <v>Vinyl Chloride: Light-ends Recovery</v>
          </cell>
          <cell r="N5551">
            <v>40988</v>
          </cell>
        </row>
        <row r="5552">
          <cell r="A5552" t="str">
            <v>30112544</v>
          </cell>
          <cell r="B5552" t="str">
            <v>Point</v>
          </cell>
          <cell r="C5552" t="str">
            <v>Chem Manuf /Chlorine Derivatives /Dichloroethane: Drying Column</v>
          </cell>
          <cell r="D5552" t="str">
            <v>Industrial Processes - Chemical Manuf</v>
          </cell>
          <cell r="G5552" t="str">
            <v>Industrial Processes</v>
          </cell>
          <cell r="H5552" t="str">
            <v>Chemical Manufacturing</v>
          </cell>
          <cell r="I5552" t="str">
            <v>Chlorine Derivatives</v>
          </cell>
          <cell r="J5552" t="str">
            <v>Dichloroethane: Drying Column</v>
          </cell>
          <cell r="N5552">
            <v>40988</v>
          </cell>
        </row>
        <row r="5553">
          <cell r="A5553" t="str">
            <v>30112545</v>
          </cell>
          <cell r="B5553" t="str">
            <v>Point</v>
          </cell>
          <cell r="C5553" t="str">
            <v>Chem Manuf /Chlorine Derivatives /Vinyl Chloride Monomer: Drying Column</v>
          </cell>
          <cell r="D5553" t="str">
            <v>Industrial Processes - Chemical Manuf</v>
          </cell>
          <cell r="G5553" t="str">
            <v>Industrial Processes</v>
          </cell>
          <cell r="H5553" t="str">
            <v>Chemical Manufacturing</v>
          </cell>
          <cell r="I5553" t="str">
            <v>Chlorine Derivatives</v>
          </cell>
          <cell r="J5553" t="str">
            <v>Vinyl Chloride Monomer: Drying Column</v>
          </cell>
          <cell r="N5553">
            <v>40988</v>
          </cell>
        </row>
        <row r="5554">
          <cell r="A5554" t="str">
            <v>30112546</v>
          </cell>
          <cell r="B5554" t="str">
            <v>Point</v>
          </cell>
          <cell r="C5554" t="str">
            <v>Chem Manuf /Chlorine Derivatives /Vinyl Chloride: Product Recovery Still</v>
          </cell>
          <cell r="D5554" t="str">
            <v>Industrial Processes - Chemical Manuf</v>
          </cell>
          <cell r="G5554" t="str">
            <v>Industrial Processes</v>
          </cell>
          <cell r="H5554" t="str">
            <v>Chemical Manufacturing</v>
          </cell>
          <cell r="I5554" t="str">
            <v>Chlorine Derivatives</v>
          </cell>
          <cell r="J5554" t="str">
            <v>Vinyl Chloride: Product Recovery Still</v>
          </cell>
          <cell r="N5554">
            <v>40988</v>
          </cell>
        </row>
        <row r="5555">
          <cell r="A5555" t="str">
            <v>30112547</v>
          </cell>
          <cell r="B5555" t="str">
            <v>Point</v>
          </cell>
          <cell r="C5555" t="str">
            <v>Chem Manuf /Chlorine Derivatives /Vinyl Chloride: Cracking Furnace Decoking</v>
          </cell>
          <cell r="D5555" t="str">
            <v>Industrial Processes - Chemical Manuf</v>
          </cell>
          <cell r="G5555" t="str">
            <v>Industrial Processes</v>
          </cell>
          <cell r="H5555" t="str">
            <v>Chemical Manufacturing</v>
          </cell>
          <cell r="I5555" t="str">
            <v>Chlorine Derivatives</v>
          </cell>
          <cell r="J5555" t="str">
            <v>Vinyl Chloride: Cracking Furnace Decoking</v>
          </cell>
          <cell r="N5555">
            <v>40988</v>
          </cell>
        </row>
        <row r="5556">
          <cell r="A5556" t="str">
            <v>30112550</v>
          </cell>
          <cell r="B5556" t="str">
            <v>Point</v>
          </cell>
          <cell r="C5556" t="str">
            <v>Chem Manuf /Chlorine Derivatives /Vinyl Chloride: Fugitive Emissions</v>
          </cell>
          <cell r="D5556" t="str">
            <v>Industrial Processes - Chemical Manuf</v>
          </cell>
          <cell r="G5556" t="str">
            <v>Industrial Processes</v>
          </cell>
          <cell r="H5556" t="str">
            <v>Chemical Manufacturing</v>
          </cell>
          <cell r="I5556" t="str">
            <v>Chlorine Derivatives</v>
          </cell>
          <cell r="J5556" t="str">
            <v>Vinyl Chloride: Fugitive Emissions</v>
          </cell>
          <cell r="N5556">
            <v>40988</v>
          </cell>
        </row>
        <row r="5557">
          <cell r="A5557" t="str">
            <v>30112551</v>
          </cell>
          <cell r="B5557" t="str">
            <v>Point</v>
          </cell>
          <cell r="C5557" t="str">
            <v>Chem Manuf /Chlorine Derivatives /Vinylidene Chloride: General</v>
          </cell>
          <cell r="D5557" t="str">
            <v>Industrial Processes - Chemical Manuf</v>
          </cell>
          <cell r="G5557" t="str">
            <v>Industrial Processes</v>
          </cell>
          <cell r="H5557" t="str">
            <v>Chemical Manufacturing</v>
          </cell>
          <cell r="I5557" t="str">
            <v>Chlorine Derivatives</v>
          </cell>
          <cell r="J5557" t="str">
            <v>Vinylidene Chloride: General</v>
          </cell>
          <cell r="N5557">
            <v>40988</v>
          </cell>
        </row>
        <row r="5558">
          <cell r="A5558" t="str">
            <v>30112552</v>
          </cell>
          <cell r="B5558" t="str">
            <v>Point</v>
          </cell>
          <cell r="C5558" t="str">
            <v>Chem Manuf /Chlorine Derivatives /Vinylidene Chloride: Dehydrochlorination Reactor</v>
          </cell>
          <cell r="D5558" t="str">
            <v>Industrial Processes - Chemical Manuf</v>
          </cell>
          <cell r="G5558" t="str">
            <v>Industrial Processes</v>
          </cell>
          <cell r="H5558" t="str">
            <v>Chemical Manufacturing</v>
          </cell>
          <cell r="I5558" t="str">
            <v>Chlorine Derivatives</v>
          </cell>
          <cell r="J5558" t="str">
            <v>Vinylidene Chloride: Dehydrochlorination Reactor</v>
          </cell>
          <cell r="N5558">
            <v>40988</v>
          </cell>
        </row>
        <row r="5559">
          <cell r="A5559" t="str">
            <v>30112553</v>
          </cell>
          <cell r="B5559" t="str">
            <v>Point</v>
          </cell>
          <cell r="C5559" t="str">
            <v>Chem Manuf /Chlorine Derivatives /Vinylidene Chloride: Distillation Column Vent</v>
          </cell>
          <cell r="D5559" t="str">
            <v>Industrial Processes - Chemical Manuf</v>
          </cell>
          <cell r="G5559" t="str">
            <v>Industrial Processes</v>
          </cell>
          <cell r="H5559" t="str">
            <v>Chemical Manufacturing</v>
          </cell>
          <cell r="I5559" t="str">
            <v>Chlorine Derivatives</v>
          </cell>
          <cell r="J5559" t="str">
            <v>Vinylidene Chloride: Distillation Column Vent</v>
          </cell>
          <cell r="N5559">
            <v>40988</v>
          </cell>
        </row>
        <row r="5560">
          <cell r="A5560" t="str">
            <v>30112555</v>
          </cell>
          <cell r="B5560" t="str">
            <v>Point</v>
          </cell>
          <cell r="C5560" t="str">
            <v>Chem Manuf /Chlorine Derivatives /Vinylidene Chloride: Fugitive Emissions</v>
          </cell>
          <cell r="D5560" t="str">
            <v>Industrial Processes - Chemical Manuf</v>
          </cell>
          <cell r="G5560" t="str">
            <v>Industrial Processes</v>
          </cell>
          <cell r="H5560" t="str">
            <v>Chemical Manufacturing</v>
          </cell>
          <cell r="I5560" t="str">
            <v>Chlorine Derivatives</v>
          </cell>
          <cell r="J5560" t="str">
            <v>Vinylidene Chloride: Fugitive Emissions</v>
          </cell>
          <cell r="N5560">
            <v>40988</v>
          </cell>
        </row>
        <row r="5561">
          <cell r="A5561" t="str">
            <v>30112556</v>
          </cell>
          <cell r="B5561" t="str">
            <v>Point</v>
          </cell>
          <cell r="C5561" t="str">
            <v>Chem Manuf /Chlorine Derivatives /Chloromethanes via MH &amp; MCC Processes: Inert-gas Purge Vent</v>
          </cell>
          <cell r="D5561" t="str">
            <v>Industrial Processes - Chemical Manuf</v>
          </cell>
          <cell r="G5561" t="str">
            <v>Industrial Processes</v>
          </cell>
          <cell r="H5561" t="str">
            <v>Chemical Manufacturing</v>
          </cell>
          <cell r="I5561" t="str">
            <v>Chlorine Derivatives</v>
          </cell>
          <cell r="J5561" t="str">
            <v>Chloromethanes via MH &amp; MCC Processes: Inert-gas Purge Vent</v>
          </cell>
          <cell r="N5561">
            <v>40988</v>
          </cell>
        </row>
        <row r="5562">
          <cell r="A5562" t="str">
            <v>30112557</v>
          </cell>
          <cell r="B5562" t="str">
            <v>Point</v>
          </cell>
          <cell r="C5562" t="str">
            <v>Chem Manuf /Chlorine Derivatives /Chloromethanes via MH &amp; MCC Processes: Methylene Chloride Condenser</v>
          </cell>
          <cell r="D5562" t="str">
            <v>Industrial Processes - Chemical Manuf</v>
          </cell>
          <cell r="G5562" t="str">
            <v>Industrial Processes</v>
          </cell>
          <cell r="H5562" t="str">
            <v>Chemical Manufacturing</v>
          </cell>
          <cell r="I5562" t="str">
            <v>Chlorine Derivatives</v>
          </cell>
          <cell r="J5562" t="str">
            <v>Chloromethanes via MH &amp; MCC Processes: Methylene Chloride Condenser</v>
          </cell>
          <cell r="N5562">
            <v>40988</v>
          </cell>
        </row>
        <row r="5563">
          <cell r="A5563" t="str">
            <v>30112558</v>
          </cell>
          <cell r="B5563" t="str">
            <v>Point</v>
          </cell>
          <cell r="C5563" t="str">
            <v>Chem Manuf /Chlorine Derivatives /Chloromethanes via MH &amp; MCC Processes: Chloroform Condenser</v>
          </cell>
          <cell r="D5563" t="str">
            <v>Industrial Processes - Chemical Manuf</v>
          </cell>
          <cell r="G5563" t="str">
            <v>Industrial Processes</v>
          </cell>
          <cell r="H5563" t="str">
            <v>Chemical Manufacturing</v>
          </cell>
          <cell r="I5563" t="str">
            <v>Chlorine Derivatives</v>
          </cell>
          <cell r="J5563" t="str">
            <v>Chloromethanes via MH &amp; MCC Processes: Chloroform Condenser</v>
          </cell>
          <cell r="N5563">
            <v>40988</v>
          </cell>
        </row>
        <row r="5564">
          <cell r="A5564" t="str">
            <v>30112599</v>
          </cell>
          <cell r="B5564" t="str">
            <v>Point</v>
          </cell>
          <cell r="C5564" t="str">
            <v>Chem Manuf /Chlorine Derivatives /Other Not Classified</v>
          </cell>
          <cell r="D5564" t="str">
            <v>Industrial Processes - Chemical Manuf</v>
          </cell>
          <cell r="G5564" t="str">
            <v>Industrial Processes</v>
          </cell>
          <cell r="H5564" t="str">
            <v>Chemical Manufacturing</v>
          </cell>
          <cell r="I5564" t="str">
            <v>Chlorine Derivatives</v>
          </cell>
          <cell r="J5564" t="str">
            <v>Other Not Classified</v>
          </cell>
          <cell r="N5564">
            <v>40988</v>
          </cell>
        </row>
        <row r="5565">
          <cell r="A5565" t="str">
            <v>30112699</v>
          </cell>
          <cell r="B5565" t="str">
            <v>Point</v>
          </cell>
          <cell r="C5565" t="str">
            <v>Chem Manuf /Brominated Organics /Bromine Organics</v>
          </cell>
          <cell r="D5565" t="str">
            <v>Industrial Processes - Chemical Manuf</v>
          </cell>
          <cell r="G5565" t="str">
            <v>Industrial Processes</v>
          </cell>
          <cell r="H5565" t="str">
            <v>Chemical Manufacturing</v>
          </cell>
          <cell r="I5565" t="str">
            <v>Brominated Organics</v>
          </cell>
          <cell r="J5565" t="str">
            <v>Bromine Organics</v>
          </cell>
          <cell r="N5565">
            <v>40988</v>
          </cell>
        </row>
        <row r="5566">
          <cell r="A5566" t="str">
            <v>30112701</v>
          </cell>
          <cell r="B5566" t="str">
            <v>Point</v>
          </cell>
          <cell r="C5566" t="str">
            <v>Chem Manuf /Fluorocarbons-CFCs /General</v>
          </cell>
          <cell r="D5566" t="str">
            <v>Industrial Processes - Chemical Manuf</v>
          </cell>
          <cell r="G5566" t="str">
            <v>Industrial Processes</v>
          </cell>
          <cell r="H5566" t="str">
            <v>Chemical Manufacturing</v>
          </cell>
          <cell r="I5566" t="str">
            <v>Fluorocarbons/Chlorofluorocarbons</v>
          </cell>
          <cell r="J5566" t="str">
            <v>General</v>
          </cell>
          <cell r="N5566">
            <v>40988</v>
          </cell>
        </row>
        <row r="5567">
          <cell r="A5567" t="str">
            <v>30112702</v>
          </cell>
          <cell r="B5567" t="str">
            <v>Point</v>
          </cell>
          <cell r="C5567" t="str">
            <v>Chem Manuf /Fluorocarbons-CFCs /Distillation Column</v>
          </cell>
          <cell r="D5567" t="str">
            <v>Industrial Processes - Chemical Manuf</v>
          </cell>
          <cell r="G5567" t="str">
            <v>Industrial Processes</v>
          </cell>
          <cell r="H5567" t="str">
            <v>Chemical Manufacturing</v>
          </cell>
          <cell r="I5567" t="str">
            <v>Fluorocarbons/Chlorofluorocarbons</v>
          </cell>
          <cell r="J5567" t="str">
            <v>Distillation Column</v>
          </cell>
          <cell r="N5567">
            <v>40988</v>
          </cell>
        </row>
        <row r="5568">
          <cell r="A5568" t="str">
            <v>30112703</v>
          </cell>
          <cell r="B5568" t="str">
            <v>Point</v>
          </cell>
          <cell r="C5568" t="str">
            <v>Chem Manuf /Fluorocarbons-CFCs /HCl Recovery Column</v>
          </cell>
          <cell r="D5568" t="str">
            <v>Industrial Processes - Chemical Manuf</v>
          </cell>
          <cell r="G5568" t="str">
            <v>Industrial Processes</v>
          </cell>
          <cell r="H5568" t="str">
            <v>Chemical Manufacturing</v>
          </cell>
          <cell r="I5568" t="str">
            <v>Fluorocarbons/Chlorofluorocarbons</v>
          </cell>
          <cell r="J5568" t="str">
            <v>HCl Recovery Column</v>
          </cell>
          <cell r="N5568">
            <v>40988</v>
          </cell>
        </row>
        <row r="5569">
          <cell r="A5569" t="str">
            <v>30112720</v>
          </cell>
          <cell r="B5569" t="str">
            <v>Point</v>
          </cell>
          <cell r="C5569" t="str">
            <v>Chem Manuf /Fluorocarbons-CFCs /Chlorofluorocarbon 12/11</v>
          </cell>
          <cell r="D5569" t="str">
            <v>Industrial Processes - Chemical Manuf</v>
          </cell>
          <cell r="G5569" t="str">
            <v>Industrial Processes</v>
          </cell>
          <cell r="H5569" t="str">
            <v>Chemical Manufacturing</v>
          </cell>
          <cell r="I5569" t="str">
            <v>Fluorocarbons/Chlorofluorocarbons</v>
          </cell>
          <cell r="J5569" t="str">
            <v>Chlorofluorocarbon 12/11</v>
          </cell>
          <cell r="N5569">
            <v>40988</v>
          </cell>
        </row>
        <row r="5570">
          <cell r="A5570" t="str">
            <v>30112730</v>
          </cell>
          <cell r="B5570" t="str">
            <v>Point</v>
          </cell>
          <cell r="C5570" t="str">
            <v>Chem Manuf /Fluorocarbons-CFCs /Chlorofluorocarbon 23/22</v>
          </cell>
          <cell r="D5570" t="str">
            <v>Industrial Processes - Chemical Manuf</v>
          </cell>
          <cell r="G5570" t="str">
            <v>Industrial Processes</v>
          </cell>
          <cell r="H5570" t="str">
            <v>Chemical Manufacturing</v>
          </cell>
          <cell r="I5570" t="str">
            <v>Fluorocarbons/Chlorofluorocarbons</v>
          </cell>
          <cell r="J5570" t="str">
            <v>Chlorofluorocarbon 23/22</v>
          </cell>
          <cell r="N5570">
            <v>40988</v>
          </cell>
        </row>
        <row r="5571">
          <cell r="A5571" t="str">
            <v>30112740</v>
          </cell>
          <cell r="B5571" t="str">
            <v>Point</v>
          </cell>
          <cell r="C5571" t="str">
            <v>Chem Manuf /Fluorocarbons-CFCs /Chlorofluorocarbon 113/114</v>
          </cell>
          <cell r="D5571" t="str">
            <v>Industrial Processes - Chemical Manuf</v>
          </cell>
          <cell r="G5571" t="str">
            <v>Industrial Processes</v>
          </cell>
          <cell r="H5571" t="str">
            <v>Chemical Manufacturing</v>
          </cell>
          <cell r="I5571" t="str">
            <v>Fluorocarbons/Chlorofluorocarbons</v>
          </cell>
          <cell r="J5571" t="str">
            <v>Chlorofluorocarbon 113/114</v>
          </cell>
          <cell r="N5571">
            <v>40988</v>
          </cell>
        </row>
        <row r="5572">
          <cell r="A5572" t="str">
            <v>30112780</v>
          </cell>
          <cell r="B5572" t="str">
            <v>Point</v>
          </cell>
          <cell r="C5572" t="str">
            <v>Chem Manuf /Fluorocarbons-CFCs /Fugitive Emissions</v>
          </cell>
          <cell r="D5572" t="str">
            <v>Industrial Processes - Chemical Manuf</v>
          </cell>
          <cell r="G5572" t="str">
            <v>Industrial Processes</v>
          </cell>
          <cell r="H5572" t="str">
            <v>Chemical Manufacturing</v>
          </cell>
          <cell r="I5572" t="str">
            <v>Fluorocarbons/Chlorofluorocarbons</v>
          </cell>
          <cell r="J5572" t="str">
            <v>Fugitive Emissions</v>
          </cell>
          <cell r="N5572">
            <v>40988</v>
          </cell>
        </row>
        <row r="5573">
          <cell r="A5573" t="str">
            <v>30113001</v>
          </cell>
          <cell r="B5573" t="str">
            <v>Point</v>
          </cell>
          <cell r="C5573" t="str">
            <v>Chem Manuf /Ammonium Sulfate /Caprolactum By-product Plants</v>
          </cell>
          <cell r="D5573" t="str">
            <v>Industrial Processes - Chemical Manuf</v>
          </cell>
          <cell r="G5573" t="str">
            <v>Industrial Processes</v>
          </cell>
          <cell r="H5573" t="str">
            <v>Chemical Manufacturing</v>
          </cell>
          <cell r="I5573" t="str">
            <v>Ammonium Sulfate (Use 3-01-210 for Caprolactum Production)</v>
          </cell>
          <cell r="J5573" t="str">
            <v>Caprolactum By-product Plants</v>
          </cell>
          <cell r="N5573">
            <v>40988</v>
          </cell>
        </row>
        <row r="5574">
          <cell r="A5574" t="str">
            <v>30113003</v>
          </cell>
          <cell r="B5574" t="str">
            <v>Point</v>
          </cell>
          <cell r="C5574" t="str">
            <v>Chem Manuf /Ammonium Sulfate /Process Vents</v>
          </cell>
          <cell r="D5574" t="str">
            <v>Industrial Processes - Chemical Manuf</v>
          </cell>
          <cell r="G5574" t="str">
            <v>Industrial Processes</v>
          </cell>
          <cell r="H5574" t="str">
            <v>Chemical Manufacturing</v>
          </cell>
          <cell r="I5574" t="str">
            <v>Ammonium Sulfate (Use 3-01-210 for Caprolactum Production)</v>
          </cell>
          <cell r="J5574" t="str">
            <v>Process Vents</v>
          </cell>
          <cell r="N5574">
            <v>40988</v>
          </cell>
        </row>
        <row r="5575">
          <cell r="A5575" t="str">
            <v>30113004</v>
          </cell>
          <cell r="B5575" t="str">
            <v>Point</v>
          </cell>
          <cell r="C5575" t="str">
            <v>Chem Manuf /Ammonium Sulfate /Caprolactum By-product: Rotary Dryer</v>
          </cell>
          <cell r="D5575" t="str">
            <v>Industrial Processes - Chemical Manuf</v>
          </cell>
          <cell r="G5575" t="str">
            <v>Industrial Processes</v>
          </cell>
          <cell r="H5575" t="str">
            <v>Chemical Manufacturing</v>
          </cell>
          <cell r="I5575" t="str">
            <v>Ammonium Sulfate (Use 3-01-210 for Caprolactum Production)</v>
          </cell>
          <cell r="J5575" t="str">
            <v>Caprolactum By-product: Rotary Dryer</v>
          </cell>
          <cell r="N5575">
            <v>40988</v>
          </cell>
        </row>
        <row r="5576">
          <cell r="A5576" t="str">
            <v>30113005</v>
          </cell>
          <cell r="B5576" t="str">
            <v>Point</v>
          </cell>
          <cell r="C5576" t="str">
            <v>Chem Manuf /Ammonium Sulfate /Caprolactum By-product: Fluid Bed Dryer</v>
          </cell>
          <cell r="D5576" t="str">
            <v>Industrial Processes - Chemical Manuf</v>
          </cell>
          <cell r="G5576" t="str">
            <v>Industrial Processes</v>
          </cell>
          <cell r="H5576" t="str">
            <v>Chemical Manufacturing</v>
          </cell>
          <cell r="I5576" t="str">
            <v>Ammonium Sulfate (Use 3-01-210 for Caprolactum Production)</v>
          </cell>
          <cell r="J5576" t="str">
            <v>Caprolactum By-product: Fluid Bed Dryer</v>
          </cell>
          <cell r="N5576">
            <v>40988</v>
          </cell>
        </row>
        <row r="5577">
          <cell r="A5577" t="str">
            <v>30113006</v>
          </cell>
          <cell r="B5577" t="str">
            <v>Point</v>
          </cell>
          <cell r="C5577" t="str">
            <v>Chem Manuf /Ammonium Sulfate /Caprolactum By-product: Crystallizer (Evaporator)</v>
          </cell>
          <cell r="D5577" t="str">
            <v>Industrial Processes - Chemical Manuf</v>
          </cell>
          <cell r="G5577" t="str">
            <v>Industrial Processes</v>
          </cell>
          <cell r="H5577" t="str">
            <v>Chemical Manufacturing</v>
          </cell>
          <cell r="I5577" t="str">
            <v>Ammonium Sulfate (Use 3-01-210 for Caprolactum Production)</v>
          </cell>
          <cell r="J5577" t="str">
            <v>Caprolactum By-product: Crystallizer (Evaporator)</v>
          </cell>
          <cell r="N5577">
            <v>40988</v>
          </cell>
        </row>
        <row r="5578">
          <cell r="A5578" t="str">
            <v>30113007</v>
          </cell>
          <cell r="B5578" t="str">
            <v>Point</v>
          </cell>
          <cell r="C5578" t="str">
            <v>Chem Manuf /Ammonium Sulfate /Caprolactum By-product: Screening</v>
          </cell>
          <cell r="D5578" t="str">
            <v>Industrial Processes - Chemical Manuf</v>
          </cell>
          <cell r="G5578" t="str">
            <v>Industrial Processes</v>
          </cell>
          <cell r="H5578" t="str">
            <v>Chemical Manufacturing</v>
          </cell>
          <cell r="I5578" t="str">
            <v>Ammonium Sulfate (Use 3-01-210 for Caprolactum Production)</v>
          </cell>
          <cell r="J5578" t="str">
            <v>Caprolactum By-product: Screening</v>
          </cell>
          <cell r="N5578">
            <v>40988</v>
          </cell>
        </row>
        <row r="5579">
          <cell r="A5579" t="str">
            <v>30113201</v>
          </cell>
          <cell r="B5579" t="str">
            <v>Point</v>
          </cell>
          <cell r="C5579" t="str">
            <v>Chem Manuf /Organic Acid Manuf /Acetic Acid via Methanol</v>
          </cell>
          <cell r="D5579" t="str">
            <v>Industrial Processes - Chemical Manuf</v>
          </cell>
          <cell r="G5579" t="str">
            <v>Industrial Processes</v>
          </cell>
          <cell r="H5579" t="str">
            <v>Chemical Manufacturing</v>
          </cell>
          <cell r="I5579" t="str">
            <v>Organic Acid Manufacturing</v>
          </cell>
          <cell r="J5579" t="str">
            <v>Acetic Acid via Methanol</v>
          </cell>
          <cell r="N5579">
            <v>40988</v>
          </cell>
        </row>
        <row r="5580">
          <cell r="A5580" t="str">
            <v>30113205</v>
          </cell>
          <cell r="B5580" t="str">
            <v>Point</v>
          </cell>
          <cell r="C5580" t="str">
            <v>Chem Manuf /Organic Acid Manuf /Acetic Acid via Butane</v>
          </cell>
          <cell r="D5580" t="str">
            <v>Industrial Processes - Chemical Manuf</v>
          </cell>
          <cell r="G5580" t="str">
            <v>Industrial Processes</v>
          </cell>
          <cell r="H5580" t="str">
            <v>Chemical Manufacturing</v>
          </cell>
          <cell r="I5580" t="str">
            <v>Organic Acid Manufacturing</v>
          </cell>
          <cell r="J5580" t="str">
            <v>Acetic Acid via Butane</v>
          </cell>
          <cell r="N5580">
            <v>40988</v>
          </cell>
        </row>
        <row r="5581">
          <cell r="A5581" t="str">
            <v>30113210</v>
          </cell>
          <cell r="B5581" t="str">
            <v>Point</v>
          </cell>
          <cell r="C5581" t="str">
            <v>Chem Manuf /Organic Acid Manuf /Acetic Acid via Acetaldehyde</v>
          </cell>
          <cell r="D5581" t="str">
            <v>Industrial Processes - Chemical Manuf</v>
          </cell>
          <cell r="G5581" t="str">
            <v>Industrial Processes</v>
          </cell>
          <cell r="H5581" t="str">
            <v>Chemical Manufacturing</v>
          </cell>
          <cell r="I5581" t="str">
            <v>Organic Acid Manufacturing</v>
          </cell>
          <cell r="J5581" t="str">
            <v>Acetic Acid via Acetaldehyde</v>
          </cell>
          <cell r="N5581">
            <v>40988</v>
          </cell>
        </row>
        <row r="5582">
          <cell r="A5582" t="str">
            <v>30113221</v>
          </cell>
          <cell r="B5582" t="str">
            <v>Point</v>
          </cell>
          <cell r="C5582" t="str">
            <v>Chem Manuf /Organic Acid Manuf /General: Acrylic Acid</v>
          </cell>
          <cell r="D5582" t="str">
            <v>Industrial Processes - Chemical Manuf</v>
          </cell>
          <cell r="G5582" t="str">
            <v>Industrial Processes</v>
          </cell>
          <cell r="H5582" t="str">
            <v>Chemical Manufacturing</v>
          </cell>
          <cell r="I5582" t="str">
            <v>Organic Acid Manufacturing</v>
          </cell>
          <cell r="J5582" t="str">
            <v>General: Acrylic Acid</v>
          </cell>
          <cell r="N5582">
            <v>40988</v>
          </cell>
        </row>
        <row r="5583">
          <cell r="A5583" t="str">
            <v>30113222</v>
          </cell>
          <cell r="B5583" t="str">
            <v>Point</v>
          </cell>
          <cell r="C5583" t="str">
            <v>Chem Manuf /Organic Acid Manuf /Quench Absorber</v>
          </cell>
          <cell r="D5583" t="str">
            <v>Industrial Processes - Chemical Manuf</v>
          </cell>
          <cell r="G5583" t="str">
            <v>Industrial Processes</v>
          </cell>
          <cell r="H5583" t="str">
            <v>Chemical Manufacturing</v>
          </cell>
          <cell r="I5583" t="str">
            <v>Organic Acid Manufacturing</v>
          </cell>
          <cell r="J5583" t="str">
            <v>Quench Absorber</v>
          </cell>
          <cell r="N5583">
            <v>40988</v>
          </cell>
        </row>
        <row r="5584">
          <cell r="A5584" t="str">
            <v>30113223</v>
          </cell>
          <cell r="B5584" t="str">
            <v>Point</v>
          </cell>
          <cell r="C5584" t="str">
            <v>Chem Manuf /Organic Acid Manuf /Extraction Column</v>
          </cell>
          <cell r="D5584" t="str">
            <v>Industrial Processes - Chemical Manuf</v>
          </cell>
          <cell r="G5584" t="str">
            <v>Industrial Processes</v>
          </cell>
          <cell r="H5584" t="str">
            <v>Chemical Manufacturing</v>
          </cell>
          <cell r="I5584" t="str">
            <v>Organic Acid Manufacturing</v>
          </cell>
          <cell r="J5584" t="str">
            <v>Extraction Column</v>
          </cell>
          <cell r="N5584">
            <v>40988</v>
          </cell>
        </row>
        <row r="5585">
          <cell r="A5585" t="str">
            <v>30113224</v>
          </cell>
          <cell r="B5585" t="str">
            <v>Point</v>
          </cell>
          <cell r="C5585" t="str">
            <v>Chem Manuf /Organic Acid Manuf /Vacuum System</v>
          </cell>
          <cell r="D5585" t="str">
            <v>Industrial Processes - Chemical Manuf</v>
          </cell>
          <cell r="G5585" t="str">
            <v>Industrial Processes</v>
          </cell>
          <cell r="H5585" t="str">
            <v>Chemical Manufacturing</v>
          </cell>
          <cell r="I5585" t="str">
            <v>Organic Acid Manufacturing</v>
          </cell>
          <cell r="J5585" t="str">
            <v>Vacuum System</v>
          </cell>
          <cell r="N5585">
            <v>40988</v>
          </cell>
        </row>
        <row r="5586">
          <cell r="A5586" t="str">
            <v>30113227</v>
          </cell>
          <cell r="B5586" t="str">
            <v>Point</v>
          </cell>
          <cell r="C5586" t="str">
            <v>Chem Manuf /Organic Acid Manuf /Fugitive Emissions</v>
          </cell>
          <cell r="D5586" t="str">
            <v>Industrial Processes - Chemical Manuf</v>
          </cell>
          <cell r="G5586" t="str">
            <v>Industrial Processes</v>
          </cell>
          <cell r="H5586" t="str">
            <v>Chemical Manufacturing</v>
          </cell>
          <cell r="I5586" t="str">
            <v>Organic Acid Manufacturing</v>
          </cell>
          <cell r="J5586" t="str">
            <v>Fugitive Emissions</v>
          </cell>
          <cell r="N5586">
            <v>40988</v>
          </cell>
        </row>
        <row r="5587">
          <cell r="A5587" t="str">
            <v>30113299</v>
          </cell>
          <cell r="B5587" t="str">
            <v>Point</v>
          </cell>
          <cell r="C5587" t="str">
            <v>Chem Manuf /Organic Acid Manuf /Other Not Classified</v>
          </cell>
          <cell r="D5587" t="str">
            <v>Industrial Processes - Chemical Manuf</v>
          </cell>
          <cell r="G5587" t="str">
            <v>Industrial Processes</v>
          </cell>
          <cell r="H5587" t="str">
            <v>Chemical Manufacturing</v>
          </cell>
          <cell r="I5587" t="str">
            <v>Organic Acid Manufacturing</v>
          </cell>
          <cell r="J5587" t="str">
            <v>Other Not Classified</v>
          </cell>
          <cell r="N5587">
            <v>40988</v>
          </cell>
        </row>
        <row r="5588">
          <cell r="A5588" t="str">
            <v>30113301</v>
          </cell>
          <cell r="B5588" t="str">
            <v>Point</v>
          </cell>
          <cell r="C5588" t="str">
            <v>Chem Manuf /Acetic Anhydride /General</v>
          </cell>
          <cell r="D5588" t="str">
            <v>Industrial Processes - Chemical Manuf</v>
          </cell>
          <cell r="G5588" t="str">
            <v>Industrial Processes</v>
          </cell>
          <cell r="H5588" t="str">
            <v>Chemical Manufacturing</v>
          </cell>
          <cell r="I5588" t="str">
            <v>Acetic Anhydride</v>
          </cell>
          <cell r="J5588" t="str">
            <v>General</v>
          </cell>
          <cell r="N5588">
            <v>40988</v>
          </cell>
        </row>
        <row r="5589">
          <cell r="A5589" t="str">
            <v>30113302</v>
          </cell>
          <cell r="B5589" t="str">
            <v>Point</v>
          </cell>
          <cell r="C5589" t="str">
            <v>Chem Manuf /Acetic Anhydride /Reactor By-product Gas Vent</v>
          </cell>
          <cell r="D5589" t="str">
            <v>Industrial Processes - Chemical Manuf</v>
          </cell>
          <cell r="G5589" t="str">
            <v>Industrial Processes</v>
          </cell>
          <cell r="H5589" t="str">
            <v>Chemical Manufacturing</v>
          </cell>
          <cell r="I5589" t="str">
            <v>Acetic Anhydride</v>
          </cell>
          <cell r="J5589" t="str">
            <v>Reactor By-product Gas Vent</v>
          </cell>
          <cell r="N5589">
            <v>40988</v>
          </cell>
        </row>
        <row r="5590">
          <cell r="A5590" t="str">
            <v>30113303</v>
          </cell>
          <cell r="B5590" t="str">
            <v>Point</v>
          </cell>
          <cell r="C5590" t="str">
            <v>Chem Manuf /Acetic Anhydride /Distillation Column Vent</v>
          </cell>
          <cell r="D5590" t="str">
            <v>Industrial Processes - Chemical Manuf</v>
          </cell>
          <cell r="G5590" t="str">
            <v>Industrial Processes</v>
          </cell>
          <cell r="H5590" t="str">
            <v>Chemical Manufacturing</v>
          </cell>
          <cell r="I5590" t="str">
            <v>Acetic Anhydride</v>
          </cell>
          <cell r="J5590" t="str">
            <v>Distillation Column Vent</v>
          </cell>
          <cell r="N5590">
            <v>40988</v>
          </cell>
        </row>
        <row r="5591">
          <cell r="A5591" t="str">
            <v>30113380</v>
          </cell>
          <cell r="B5591" t="str">
            <v>Point</v>
          </cell>
          <cell r="C5591" t="str">
            <v>Chem Manuf /Acetic Anhydride /Fugitive Emissions</v>
          </cell>
          <cell r="D5591" t="str">
            <v>Industrial Processes - Chemical Manuf</v>
          </cell>
          <cell r="G5591" t="str">
            <v>Industrial Processes</v>
          </cell>
          <cell r="H5591" t="str">
            <v>Chemical Manufacturing</v>
          </cell>
          <cell r="I5591" t="str">
            <v>Acetic Anhydride</v>
          </cell>
          <cell r="J5591" t="str">
            <v>Fugitive Emissions</v>
          </cell>
          <cell r="N5591">
            <v>40988</v>
          </cell>
        </row>
        <row r="5592">
          <cell r="A5592" t="str">
            <v>30113701</v>
          </cell>
          <cell r="B5592" t="str">
            <v>Point</v>
          </cell>
          <cell r="C5592" t="str">
            <v>Chem Manuf /Esters Production /Ethyl Acrylate</v>
          </cell>
          <cell r="D5592" t="str">
            <v>Industrial Processes - Chemical Manuf</v>
          </cell>
          <cell r="G5592" t="str">
            <v>Industrial Processes</v>
          </cell>
          <cell r="H5592" t="str">
            <v>Chemical Manufacturing</v>
          </cell>
          <cell r="I5592" t="str">
            <v>Esters Production</v>
          </cell>
          <cell r="J5592" t="str">
            <v>Ethyl Acrylate</v>
          </cell>
          <cell r="N5592">
            <v>40988</v>
          </cell>
        </row>
        <row r="5593">
          <cell r="A5593" t="str">
            <v>30113710</v>
          </cell>
          <cell r="B5593" t="str">
            <v>Point</v>
          </cell>
          <cell r="C5593" t="str">
            <v>Chem Manuf /Esters Production /Butyl Acrylate</v>
          </cell>
          <cell r="D5593" t="str">
            <v>Industrial Processes - Chemical Manuf</v>
          </cell>
          <cell r="G5593" t="str">
            <v>Industrial Processes</v>
          </cell>
          <cell r="H5593" t="str">
            <v>Chemical Manufacturing</v>
          </cell>
          <cell r="I5593" t="str">
            <v>Esters Production</v>
          </cell>
          <cell r="J5593" t="str">
            <v>Butyl Acrylate</v>
          </cell>
          <cell r="N5593">
            <v>40988</v>
          </cell>
        </row>
        <row r="5594">
          <cell r="A5594" t="str">
            <v>30113799</v>
          </cell>
          <cell r="B5594" t="str">
            <v>Point</v>
          </cell>
          <cell r="C5594" t="str">
            <v>Chem Manuf /Esters Production /Acrylates: Specify in Comments</v>
          </cell>
          <cell r="D5594" t="str">
            <v>Industrial Processes - Chemical Manuf</v>
          </cell>
          <cell r="G5594" t="str">
            <v>Industrial Processes</v>
          </cell>
          <cell r="H5594" t="str">
            <v>Chemical Manufacturing</v>
          </cell>
          <cell r="I5594" t="str">
            <v>Esters Production</v>
          </cell>
          <cell r="J5594" t="str">
            <v>Acrylates: Specify in Comments</v>
          </cell>
          <cell r="N5594">
            <v>40988</v>
          </cell>
        </row>
        <row r="5595">
          <cell r="A5595" t="str">
            <v>30114001</v>
          </cell>
          <cell r="B5595" t="str">
            <v>Point</v>
          </cell>
          <cell r="C5595" t="str">
            <v>Chem Manuf /Acetylene Producion /Raw Material Handling</v>
          </cell>
          <cell r="D5595" t="str">
            <v>Industrial Processes - Chemical Manuf</v>
          </cell>
          <cell r="G5595" t="str">
            <v>Industrial Processes</v>
          </cell>
          <cell r="H5595" t="str">
            <v>Chemical Manufacturing</v>
          </cell>
          <cell r="I5595" t="str">
            <v>Acetylene Producion</v>
          </cell>
          <cell r="J5595" t="str">
            <v>Raw Material Handling</v>
          </cell>
          <cell r="N5595">
            <v>40988</v>
          </cell>
        </row>
        <row r="5596">
          <cell r="A5596" t="str">
            <v>30114002</v>
          </cell>
          <cell r="B5596" t="str">
            <v>Point</v>
          </cell>
          <cell r="C5596" t="str">
            <v>Chem Manuf /Acetylene Producion /Grinding/Milling</v>
          </cell>
          <cell r="D5596" t="str">
            <v>Industrial Processes - Chemical Manuf</v>
          </cell>
          <cell r="G5596" t="str">
            <v>Industrial Processes</v>
          </cell>
          <cell r="H5596" t="str">
            <v>Chemical Manufacturing</v>
          </cell>
          <cell r="I5596" t="str">
            <v>Acetylene Producion</v>
          </cell>
          <cell r="J5596" t="str">
            <v>Grinding/Milling</v>
          </cell>
          <cell r="N5596">
            <v>40988</v>
          </cell>
        </row>
        <row r="5597">
          <cell r="A5597" t="str">
            <v>30114003</v>
          </cell>
          <cell r="B5597" t="str">
            <v>Point</v>
          </cell>
          <cell r="C5597" t="str">
            <v>Chem Manuf /Acetylene Producion /Mixing</v>
          </cell>
          <cell r="D5597" t="str">
            <v>Industrial Processes - Chemical Manuf</v>
          </cell>
          <cell r="G5597" t="str">
            <v>Industrial Processes</v>
          </cell>
          <cell r="H5597" t="str">
            <v>Chemical Manufacturing</v>
          </cell>
          <cell r="I5597" t="str">
            <v>Acetylene Producion</v>
          </cell>
          <cell r="J5597" t="str">
            <v>Mixing</v>
          </cell>
          <cell r="N5597">
            <v>40988</v>
          </cell>
        </row>
        <row r="5598">
          <cell r="A5598" t="str">
            <v>30114004</v>
          </cell>
          <cell r="B5598" t="str">
            <v>Point</v>
          </cell>
          <cell r="C5598" t="str">
            <v>Chem Manuf /Acetylene Producion /Waste Handling</v>
          </cell>
          <cell r="D5598" t="str">
            <v>Industrial Processes - Chemical Manuf</v>
          </cell>
          <cell r="G5598" t="str">
            <v>Industrial Processes</v>
          </cell>
          <cell r="H5598" t="str">
            <v>Chemical Manufacturing</v>
          </cell>
          <cell r="I5598" t="str">
            <v>Acetylene Producion</v>
          </cell>
          <cell r="J5598" t="str">
            <v>Waste Handling</v>
          </cell>
          <cell r="N5598">
            <v>40988</v>
          </cell>
        </row>
        <row r="5599">
          <cell r="A5599" t="str">
            <v>30114005</v>
          </cell>
          <cell r="B5599" t="str">
            <v>Point</v>
          </cell>
          <cell r="C5599" t="str">
            <v>Chem Manuf /Acetylene Producion /General</v>
          </cell>
          <cell r="D5599" t="str">
            <v>Industrial Processes - Chemical Manuf</v>
          </cell>
          <cell r="G5599" t="str">
            <v>Industrial Processes</v>
          </cell>
          <cell r="H5599" t="str">
            <v>Chemical Manufacturing</v>
          </cell>
          <cell r="I5599" t="str">
            <v>Acetylene Producion</v>
          </cell>
          <cell r="J5599" t="str">
            <v>General</v>
          </cell>
          <cell r="N5599">
            <v>40988</v>
          </cell>
        </row>
        <row r="5600">
          <cell r="A5600" t="str">
            <v>30115201</v>
          </cell>
          <cell r="B5600" t="str">
            <v>Point</v>
          </cell>
          <cell r="C5600" t="str">
            <v>Chem Manuf /Bisphenol A /General</v>
          </cell>
          <cell r="D5600" t="str">
            <v>Industrial Processes - Chemical Manuf</v>
          </cell>
          <cell r="G5600" t="str">
            <v>Industrial Processes</v>
          </cell>
          <cell r="H5600" t="str">
            <v>Chemical Manufacturing</v>
          </cell>
          <cell r="I5600" t="str">
            <v>Bisphenol A</v>
          </cell>
          <cell r="J5600" t="str">
            <v>General</v>
          </cell>
          <cell r="N5600">
            <v>40988</v>
          </cell>
        </row>
        <row r="5601">
          <cell r="A5601" t="str">
            <v>30115301</v>
          </cell>
          <cell r="B5601" t="str">
            <v>Point</v>
          </cell>
          <cell r="C5601" t="str">
            <v>Chem Manuf /Butadiene /General</v>
          </cell>
          <cell r="D5601" t="str">
            <v>Industrial Processes - Chemical Manuf</v>
          </cell>
          <cell r="G5601" t="str">
            <v>Industrial Processes</v>
          </cell>
          <cell r="H5601" t="str">
            <v>Chemical Manufacturing</v>
          </cell>
          <cell r="I5601" t="str">
            <v>Butadiene</v>
          </cell>
          <cell r="J5601" t="str">
            <v>General</v>
          </cell>
          <cell r="N5601">
            <v>40988</v>
          </cell>
        </row>
        <row r="5602">
          <cell r="A5602" t="str">
            <v>30115310</v>
          </cell>
          <cell r="B5602" t="str">
            <v>Point</v>
          </cell>
          <cell r="C5602" t="str">
            <v>Chem Manuf /Butadiene /Houdry Process: Total</v>
          </cell>
          <cell r="D5602" t="str">
            <v>Industrial Processes - Chemical Manuf</v>
          </cell>
          <cell r="G5602" t="str">
            <v>Industrial Processes</v>
          </cell>
          <cell r="H5602" t="str">
            <v>Chemical Manufacturing</v>
          </cell>
          <cell r="I5602" t="str">
            <v>Butadiene</v>
          </cell>
          <cell r="J5602" t="str">
            <v>Houdry Process: Total</v>
          </cell>
          <cell r="N5602">
            <v>40988</v>
          </cell>
        </row>
        <row r="5603">
          <cell r="A5603" t="str">
            <v>30115311</v>
          </cell>
          <cell r="B5603" t="str">
            <v>Point</v>
          </cell>
          <cell r="C5603" t="str">
            <v>Chem Manuf /Butadiene /Houdry Process: Flue Gas Vent</v>
          </cell>
          <cell r="D5603" t="str">
            <v>Industrial Processes - Chemical Manuf</v>
          </cell>
          <cell r="G5603" t="str">
            <v>Industrial Processes</v>
          </cell>
          <cell r="H5603" t="str">
            <v>Chemical Manufacturing</v>
          </cell>
          <cell r="I5603" t="str">
            <v>Butadiene</v>
          </cell>
          <cell r="J5603" t="str">
            <v>Houdry Process: Flue Gas Vent</v>
          </cell>
          <cell r="N5603">
            <v>40988</v>
          </cell>
        </row>
        <row r="5604">
          <cell r="A5604" t="str">
            <v>30115312</v>
          </cell>
          <cell r="B5604" t="str">
            <v>Point</v>
          </cell>
          <cell r="C5604" t="str">
            <v>Chem Manuf /Butadiene /Houdry Process: Dehydrogenation Reactor</v>
          </cell>
          <cell r="D5604" t="str">
            <v>Industrial Processes - Chemical Manuf</v>
          </cell>
          <cell r="G5604" t="str">
            <v>Industrial Processes</v>
          </cell>
          <cell r="H5604" t="str">
            <v>Chemical Manufacturing</v>
          </cell>
          <cell r="I5604" t="str">
            <v>Butadiene</v>
          </cell>
          <cell r="J5604" t="str">
            <v>Houdry Process: Dehydrogenation Reactor</v>
          </cell>
          <cell r="N5604">
            <v>40988</v>
          </cell>
        </row>
        <row r="5605">
          <cell r="A5605" t="str">
            <v>30115320</v>
          </cell>
          <cell r="B5605" t="str">
            <v>Point</v>
          </cell>
          <cell r="C5605" t="str">
            <v>Chem Manuf /Butadiene /n-Butene Process: Total</v>
          </cell>
          <cell r="D5605" t="str">
            <v>Industrial Processes - Chemical Manuf</v>
          </cell>
          <cell r="G5605" t="str">
            <v>Industrial Processes</v>
          </cell>
          <cell r="H5605" t="str">
            <v>Chemical Manufacturing</v>
          </cell>
          <cell r="I5605" t="str">
            <v>Butadiene</v>
          </cell>
          <cell r="J5605" t="str">
            <v>n-Butene Process: Total</v>
          </cell>
          <cell r="N5605">
            <v>40988</v>
          </cell>
        </row>
        <row r="5606">
          <cell r="A5606" t="str">
            <v>30115321</v>
          </cell>
          <cell r="B5606" t="str">
            <v>Point</v>
          </cell>
          <cell r="C5606" t="str">
            <v>Chem Manuf /Butadiene /n-Butene Process: Flue Gas Vent</v>
          </cell>
          <cell r="D5606" t="str">
            <v>Industrial Processes - Chemical Manuf</v>
          </cell>
          <cell r="G5606" t="str">
            <v>Industrial Processes</v>
          </cell>
          <cell r="H5606" t="str">
            <v>Chemical Manufacturing</v>
          </cell>
          <cell r="I5606" t="str">
            <v>Butadiene</v>
          </cell>
          <cell r="J5606" t="str">
            <v>n-Butene Process: Flue Gas Vent</v>
          </cell>
          <cell r="N5606">
            <v>40988</v>
          </cell>
        </row>
        <row r="5607">
          <cell r="A5607" t="str">
            <v>30115322</v>
          </cell>
          <cell r="B5607" t="str">
            <v>Point</v>
          </cell>
          <cell r="C5607" t="str">
            <v>Chem Manuf /Butadiene /n-Butene Process: Hydrocarbon Absorber Column</v>
          </cell>
          <cell r="D5607" t="str">
            <v>Industrial Processes - Chemical Manuf</v>
          </cell>
          <cell r="G5607" t="str">
            <v>Industrial Processes</v>
          </cell>
          <cell r="H5607" t="str">
            <v>Chemical Manufacturing</v>
          </cell>
          <cell r="I5607" t="str">
            <v>Butadiene</v>
          </cell>
          <cell r="J5607" t="str">
            <v>n-Butene Process: Hydrocarbon Absorber Column</v>
          </cell>
          <cell r="N5607">
            <v>40988</v>
          </cell>
        </row>
        <row r="5608">
          <cell r="A5608" t="str">
            <v>30115380</v>
          </cell>
          <cell r="B5608" t="str">
            <v>Point</v>
          </cell>
          <cell r="C5608" t="str">
            <v>Chem Manuf /Butadiene /Fugitive Emissions</v>
          </cell>
          <cell r="D5608" t="str">
            <v>Industrial Processes - Chemical Manuf</v>
          </cell>
          <cell r="G5608" t="str">
            <v>Industrial Processes</v>
          </cell>
          <cell r="H5608" t="str">
            <v>Chemical Manufacturing</v>
          </cell>
          <cell r="I5608" t="str">
            <v>Butadiene</v>
          </cell>
          <cell r="J5608" t="str">
            <v>Fugitive Emissions</v>
          </cell>
          <cell r="N5608">
            <v>40988</v>
          </cell>
        </row>
        <row r="5609">
          <cell r="A5609" t="str">
            <v>30115601</v>
          </cell>
          <cell r="B5609" t="str">
            <v>Point</v>
          </cell>
          <cell r="C5609" t="str">
            <v>Chem Manuf /Cumene /General</v>
          </cell>
          <cell r="D5609" t="str">
            <v>Industrial Processes - Chemical Manuf</v>
          </cell>
          <cell r="G5609" t="str">
            <v>Industrial Processes</v>
          </cell>
          <cell r="H5609" t="str">
            <v>Chemical Manufacturing</v>
          </cell>
          <cell r="I5609" t="str">
            <v>Cumene</v>
          </cell>
          <cell r="J5609" t="str">
            <v>General</v>
          </cell>
          <cell r="N5609">
            <v>40988</v>
          </cell>
        </row>
        <row r="5610">
          <cell r="A5610" t="str">
            <v>30115602</v>
          </cell>
          <cell r="B5610" t="str">
            <v>Point</v>
          </cell>
          <cell r="C5610" t="str">
            <v>Chem Manuf /Cumene /Aluminum Chloride Catalyst Process: Benzene Drying Column</v>
          </cell>
          <cell r="D5610" t="str">
            <v>Industrial Processes - Chemical Manuf</v>
          </cell>
          <cell r="G5610" t="str">
            <v>Industrial Processes</v>
          </cell>
          <cell r="H5610" t="str">
            <v>Chemical Manufacturing</v>
          </cell>
          <cell r="I5610" t="str">
            <v>Cumene</v>
          </cell>
          <cell r="J5610" t="str">
            <v>Aluminum Chloride Catalyst Process: Benzene Drying Column</v>
          </cell>
          <cell r="N5610">
            <v>40988</v>
          </cell>
        </row>
        <row r="5611">
          <cell r="A5611" t="str">
            <v>30115603</v>
          </cell>
          <cell r="B5611" t="str">
            <v>Point</v>
          </cell>
          <cell r="C5611" t="str">
            <v>Chem Manuf /Cumene /Aluminum Chloride Catalyst Process: Catalyst Mix Tank Scrubber Vent</v>
          </cell>
          <cell r="D5611" t="str">
            <v>Industrial Processes - Chemical Manuf</v>
          </cell>
          <cell r="G5611" t="str">
            <v>Industrial Processes</v>
          </cell>
          <cell r="H5611" t="str">
            <v>Chemical Manufacturing</v>
          </cell>
          <cell r="I5611" t="str">
            <v>Cumene</v>
          </cell>
          <cell r="J5611" t="str">
            <v>Aluminum Chloride Catalyst Process: Catalyst Mix Tank Scrubber Vent</v>
          </cell>
          <cell r="N5611">
            <v>40988</v>
          </cell>
        </row>
        <row r="5612">
          <cell r="A5612" t="str">
            <v>30115604</v>
          </cell>
          <cell r="B5612" t="str">
            <v>Point</v>
          </cell>
          <cell r="C5612" t="str">
            <v>Chem Manuf /Cumene /Aluminum Chloride Catalyst Process: Wash-Decant System Vent</v>
          </cell>
          <cell r="D5612" t="str">
            <v>Industrial Processes - Chemical Manuf</v>
          </cell>
          <cell r="G5612" t="str">
            <v>Industrial Processes</v>
          </cell>
          <cell r="H5612" t="str">
            <v>Chemical Manufacturing</v>
          </cell>
          <cell r="I5612" t="str">
            <v>Cumene</v>
          </cell>
          <cell r="J5612" t="str">
            <v>Aluminum Chloride Catalyst Process: Wash-Decant System Vent</v>
          </cell>
          <cell r="N5612">
            <v>40988</v>
          </cell>
        </row>
        <row r="5613">
          <cell r="A5613" t="str">
            <v>30115605</v>
          </cell>
          <cell r="B5613" t="str">
            <v>Point</v>
          </cell>
          <cell r="C5613" t="str">
            <v>Chem Manuf /Cumene /Aluminum Chloride Catalyst Process: Benzene Recovery</v>
          </cell>
          <cell r="D5613" t="str">
            <v>Industrial Processes - Chemical Manuf</v>
          </cell>
          <cell r="G5613" t="str">
            <v>Industrial Processes</v>
          </cell>
          <cell r="H5613" t="str">
            <v>Chemical Manufacturing</v>
          </cell>
          <cell r="I5613" t="str">
            <v>Cumene</v>
          </cell>
          <cell r="J5613" t="str">
            <v>Aluminum Chloride Catalyst Process: Benzene Recovery</v>
          </cell>
          <cell r="N5613">
            <v>40988</v>
          </cell>
        </row>
        <row r="5614">
          <cell r="A5614" t="str">
            <v>30115606</v>
          </cell>
          <cell r="B5614" t="str">
            <v>Point</v>
          </cell>
          <cell r="C5614" t="str">
            <v>Chem Manuf /Cumene /Aluminum Chloride Catalyst Process: Cumene Distillation Vent</v>
          </cell>
          <cell r="D5614" t="str">
            <v>Industrial Processes - Chemical Manuf</v>
          </cell>
          <cell r="G5614" t="str">
            <v>Industrial Processes</v>
          </cell>
          <cell r="H5614" t="str">
            <v>Chemical Manufacturing</v>
          </cell>
          <cell r="I5614" t="str">
            <v>Cumene</v>
          </cell>
          <cell r="J5614" t="str">
            <v>Aluminum Chloride Catalyst Process: Cumene Distillation Vent</v>
          </cell>
          <cell r="N5614">
            <v>40988</v>
          </cell>
        </row>
        <row r="5615">
          <cell r="A5615" t="str">
            <v>30115607</v>
          </cell>
          <cell r="B5615" t="str">
            <v>Point</v>
          </cell>
          <cell r="C5615" t="str">
            <v>Chem Manuf /Cumene /Aluminum Chloride Catalyst Process: DIPB Stripping Vent</v>
          </cell>
          <cell r="D5615" t="str">
            <v>Industrial Processes - Chemical Manuf</v>
          </cell>
          <cell r="G5615" t="str">
            <v>Industrial Processes</v>
          </cell>
          <cell r="H5615" t="str">
            <v>Chemical Manufacturing</v>
          </cell>
          <cell r="I5615" t="str">
            <v>Cumene</v>
          </cell>
          <cell r="J5615" t="str">
            <v>Aluminum Chloride Catalyst Process: DIPB Stripping Vent</v>
          </cell>
          <cell r="N5615">
            <v>40988</v>
          </cell>
        </row>
        <row r="5616">
          <cell r="A5616" t="str">
            <v>30115609</v>
          </cell>
          <cell r="B5616" t="str">
            <v>Point</v>
          </cell>
          <cell r="C5616" t="str">
            <v>Chem Manuf /Cumene /Solid Phosphoric Acid Catalyst Process: Cumene Distillation Sys. Vent</v>
          </cell>
          <cell r="D5616" t="str">
            <v>Industrial Processes - Chemical Manuf</v>
          </cell>
          <cell r="G5616" t="str">
            <v>Industrial Processes</v>
          </cell>
          <cell r="H5616" t="str">
            <v>Chemical Manufacturing</v>
          </cell>
          <cell r="I5616" t="str">
            <v>Cumene</v>
          </cell>
          <cell r="J5616" t="str">
            <v>Solid Phosphoric Acid Catalyst Process: Cumene Distillation Sys. Vent</v>
          </cell>
          <cell r="N5616">
            <v>40988</v>
          </cell>
        </row>
        <row r="5617">
          <cell r="A5617" t="str">
            <v>30115680</v>
          </cell>
          <cell r="B5617" t="str">
            <v>Point</v>
          </cell>
          <cell r="C5617" t="str">
            <v>Chem Manuf /Cumene /Fugitive Emissions</v>
          </cell>
          <cell r="D5617" t="str">
            <v>Industrial Processes - Chemical Manuf</v>
          </cell>
          <cell r="G5617" t="str">
            <v>Industrial Processes</v>
          </cell>
          <cell r="H5617" t="str">
            <v>Chemical Manufacturing</v>
          </cell>
          <cell r="I5617" t="str">
            <v>Cumene</v>
          </cell>
          <cell r="J5617" t="str">
            <v>Fugitive Emissions</v>
          </cell>
          <cell r="N5617">
            <v>40988</v>
          </cell>
        </row>
        <row r="5618">
          <cell r="A5618" t="str">
            <v>30115701</v>
          </cell>
          <cell r="B5618" t="str">
            <v>Point</v>
          </cell>
          <cell r="C5618" t="str">
            <v>Chem Manuf /Cyclohexane /General</v>
          </cell>
          <cell r="D5618" t="str">
            <v>Industrial Processes - Chemical Manuf</v>
          </cell>
          <cell r="G5618" t="str">
            <v>Industrial Processes</v>
          </cell>
          <cell r="H5618" t="str">
            <v>Chemical Manufacturing</v>
          </cell>
          <cell r="I5618" t="str">
            <v>Cyclohexane</v>
          </cell>
          <cell r="J5618" t="str">
            <v>General</v>
          </cell>
          <cell r="N5618">
            <v>40988</v>
          </cell>
        </row>
        <row r="5619">
          <cell r="A5619" t="str">
            <v>30115702</v>
          </cell>
          <cell r="B5619" t="str">
            <v>Point</v>
          </cell>
          <cell r="C5619" t="str">
            <v>Chem Manuf /Cyclohexane /Blowndown Tank Discharge</v>
          </cell>
          <cell r="D5619" t="str">
            <v>Industrial Processes - Chemical Manuf</v>
          </cell>
          <cell r="G5619" t="str">
            <v>Industrial Processes</v>
          </cell>
          <cell r="H5619" t="str">
            <v>Chemical Manufacturing</v>
          </cell>
          <cell r="I5619" t="str">
            <v>Cyclohexane</v>
          </cell>
          <cell r="J5619" t="str">
            <v>Blowndown Tank Discharge</v>
          </cell>
          <cell r="N5619">
            <v>40988</v>
          </cell>
        </row>
        <row r="5620">
          <cell r="A5620" t="str">
            <v>30115703</v>
          </cell>
          <cell r="B5620" t="str">
            <v>Point</v>
          </cell>
          <cell r="C5620" t="str">
            <v>Chem Manuf /Cyclohexane /Pumps/Valves/Compressors</v>
          </cell>
          <cell r="D5620" t="str">
            <v>Industrial Processes - Chemical Manuf</v>
          </cell>
          <cell r="G5620" t="str">
            <v>Industrial Processes</v>
          </cell>
          <cell r="H5620" t="str">
            <v>Chemical Manufacturing</v>
          </cell>
          <cell r="I5620" t="str">
            <v>Cyclohexane</v>
          </cell>
          <cell r="J5620" t="str">
            <v>Pumps/Valves/Compressors</v>
          </cell>
          <cell r="N5620">
            <v>40988</v>
          </cell>
        </row>
        <row r="5621">
          <cell r="A5621" t="str">
            <v>30115704</v>
          </cell>
          <cell r="B5621" t="str">
            <v>Point</v>
          </cell>
          <cell r="C5621" t="str">
            <v>Chem Manuf /Cyclohexane /Catalyst Replacement</v>
          </cell>
          <cell r="D5621" t="str">
            <v>Industrial Processes - Chemical Manuf</v>
          </cell>
          <cell r="G5621" t="str">
            <v>Industrial Processes</v>
          </cell>
          <cell r="H5621" t="str">
            <v>Chemical Manufacturing</v>
          </cell>
          <cell r="I5621" t="str">
            <v>Cyclohexane</v>
          </cell>
          <cell r="J5621" t="str">
            <v>Catalyst Replacement</v>
          </cell>
          <cell r="N5621">
            <v>40988</v>
          </cell>
        </row>
        <row r="5622">
          <cell r="A5622" t="str">
            <v>30115780</v>
          </cell>
          <cell r="B5622" t="str">
            <v>Point</v>
          </cell>
          <cell r="C5622" t="str">
            <v>Chem Manuf /Cyclohexane /Fugitive Emissions</v>
          </cell>
          <cell r="D5622" t="str">
            <v>Industrial Processes - Chemical Manuf</v>
          </cell>
          <cell r="G5622" t="str">
            <v>Industrial Processes</v>
          </cell>
          <cell r="H5622" t="str">
            <v>Chemical Manufacturing</v>
          </cell>
          <cell r="I5622" t="str">
            <v>Cyclohexane</v>
          </cell>
          <cell r="J5622" t="str">
            <v>Fugitive Emissions</v>
          </cell>
          <cell r="N5622">
            <v>40988</v>
          </cell>
        </row>
        <row r="5623">
          <cell r="A5623" t="str">
            <v>30115801</v>
          </cell>
          <cell r="B5623" t="str">
            <v>Point</v>
          </cell>
          <cell r="C5623" t="str">
            <v>Chem Manuf /Cyclohexanone-Cyclohexanol /General</v>
          </cell>
          <cell r="D5623" t="str">
            <v>Industrial Processes - Chemical Manuf</v>
          </cell>
          <cell r="G5623" t="str">
            <v>Industrial Processes</v>
          </cell>
          <cell r="H5623" t="str">
            <v>Chemical Manufacturing</v>
          </cell>
          <cell r="I5623" t="str">
            <v>Cyclohexanone/Cyclohexanol</v>
          </cell>
          <cell r="J5623" t="str">
            <v>General</v>
          </cell>
          <cell r="N5623">
            <v>40988</v>
          </cell>
        </row>
        <row r="5624">
          <cell r="A5624" t="str">
            <v>30115802</v>
          </cell>
          <cell r="B5624" t="str">
            <v>Point</v>
          </cell>
          <cell r="C5624" t="str">
            <v>Chem Manuf /Cyclohexanone-Cyclohexanol /High Pressure Scrubber Vent</v>
          </cell>
          <cell r="D5624" t="str">
            <v>Industrial Processes - Chemical Manuf</v>
          </cell>
          <cell r="G5624" t="str">
            <v>Industrial Processes</v>
          </cell>
          <cell r="H5624" t="str">
            <v>Chemical Manufacturing</v>
          </cell>
          <cell r="I5624" t="str">
            <v>Cyclohexanone/Cyclohexanol</v>
          </cell>
          <cell r="J5624" t="str">
            <v>High Pressure Scrubber Vent</v>
          </cell>
          <cell r="N5624">
            <v>40988</v>
          </cell>
        </row>
        <row r="5625">
          <cell r="A5625" t="str">
            <v>30115803</v>
          </cell>
          <cell r="B5625" t="str">
            <v>Point</v>
          </cell>
          <cell r="C5625" t="str">
            <v>Chem Manuf /Cyclohexanone-Cyclohexanol /Low Pressure Scrubber Vent</v>
          </cell>
          <cell r="D5625" t="str">
            <v>Industrial Processes - Chemical Manuf</v>
          </cell>
          <cell r="G5625" t="str">
            <v>Industrial Processes</v>
          </cell>
          <cell r="H5625" t="str">
            <v>Chemical Manufacturing</v>
          </cell>
          <cell r="I5625" t="str">
            <v>Cyclohexanone/Cyclohexanol</v>
          </cell>
          <cell r="J5625" t="str">
            <v>Low Pressure Scrubber Vent</v>
          </cell>
          <cell r="N5625">
            <v>40988</v>
          </cell>
        </row>
        <row r="5626">
          <cell r="A5626" t="str">
            <v>30115821</v>
          </cell>
          <cell r="B5626" t="str">
            <v>Point</v>
          </cell>
          <cell r="C5626" t="str">
            <v>Chem Manuf /Cyclohexanone-Cyclohexanol /Hydrogenation Reactor Vent</v>
          </cell>
          <cell r="D5626" t="str">
            <v>Industrial Processes - Chemical Manuf</v>
          </cell>
          <cell r="G5626" t="str">
            <v>Industrial Processes</v>
          </cell>
          <cell r="H5626" t="str">
            <v>Chemical Manufacturing</v>
          </cell>
          <cell r="I5626" t="str">
            <v>Cyclohexanone/Cyclohexanol</v>
          </cell>
          <cell r="J5626" t="str">
            <v>Hydrogenation Reactor Vent</v>
          </cell>
          <cell r="N5626">
            <v>40988</v>
          </cell>
        </row>
        <row r="5627">
          <cell r="A5627" t="str">
            <v>30115822</v>
          </cell>
          <cell r="B5627" t="str">
            <v>Point</v>
          </cell>
          <cell r="C5627" t="str">
            <v>Chem Manuf /Cyclohexanone-Cyclohexanol /Distillation Vent</v>
          </cell>
          <cell r="D5627" t="str">
            <v>Industrial Processes - Chemical Manuf</v>
          </cell>
          <cell r="G5627" t="str">
            <v>Industrial Processes</v>
          </cell>
          <cell r="H5627" t="str">
            <v>Chemical Manufacturing</v>
          </cell>
          <cell r="I5627" t="str">
            <v>Cyclohexanone/Cyclohexanol</v>
          </cell>
          <cell r="J5627" t="str">
            <v>Distillation Vent</v>
          </cell>
          <cell r="N5627">
            <v>40988</v>
          </cell>
        </row>
        <row r="5628">
          <cell r="A5628" t="str">
            <v>30115880</v>
          </cell>
          <cell r="B5628" t="str">
            <v>Point</v>
          </cell>
          <cell r="C5628" t="str">
            <v>Chem Manuf /Cyclohexanone-Cyclohexanol /Fugitive Emissions</v>
          </cell>
          <cell r="D5628" t="str">
            <v>Industrial Processes - Chemical Manuf</v>
          </cell>
          <cell r="G5628" t="str">
            <v>Industrial Processes</v>
          </cell>
          <cell r="H5628" t="str">
            <v>Chemical Manufacturing</v>
          </cell>
          <cell r="I5628" t="str">
            <v>Cyclohexanone/Cyclohexanol</v>
          </cell>
          <cell r="J5628" t="str">
            <v>Fugitive Emissions</v>
          </cell>
          <cell r="N5628">
            <v>40988</v>
          </cell>
        </row>
        <row r="5629">
          <cell r="A5629" t="str">
            <v>30116701</v>
          </cell>
          <cell r="B5629" t="str">
            <v>Point</v>
          </cell>
          <cell r="C5629" t="str">
            <v>Chem Manuf /Vinyl Acetate /General</v>
          </cell>
          <cell r="D5629" t="str">
            <v>Industrial Processes - Chemical Manuf</v>
          </cell>
          <cell r="G5629" t="str">
            <v>Industrial Processes</v>
          </cell>
          <cell r="H5629" t="str">
            <v>Chemical Manufacturing</v>
          </cell>
          <cell r="I5629" t="str">
            <v>Vinyl Acetate</v>
          </cell>
          <cell r="J5629" t="str">
            <v>General</v>
          </cell>
          <cell r="N5629">
            <v>40988</v>
          </cell>
        </row>
        <row r="5630">
          <cell r="A5630" t="str">
            <v>30116702</v>
          </cell>
          <cell r="B5630" t="str">
            <v>Point</v>
          </cell>
          <cell r="C5630" t="str">
            <v>Chem Manuf /Vinyl Acetate /Inert-gas Purge Vent</v>
          </cell>
          <cell r="D5630" t="str">
            <v>Industrial Processes - Chemical Manuf</v>
          </cell>
          <cell r="G5630" t="str">
            <v>Industrial Processes</v>
          </cell>
          <cell r="H5630" t="str">
            <v>Chemical Manufacturing</v>
          </cell>
          <cell r="I5630" t="str">
            <v>Vinyl Acetate</v>
          </cell>
          <cell r="J5630" t="str">
            <v>Inert-gas Purge Vent</v>
          </cell>
          <cell r="N5630">
            <v>40988</v>
          </cell>
        </row>
        <row r="5631">
          <cell r="A5631" t="str">
            <v>30116703</v>
          </cell>
          <cell r="B5631" t="str">
            <v>Point</v>
          </cell>
          <cell r="C5631" t="str">
            <v>Chem Manuf /Vinyl Acetate /CO2 Purge Vent</v>
          </cell>
          <cell r="D5631" t="str">
            <v>Industrial Processes - Chemical Manuf</v>
          </cell>
          <cell r="G5631" t="str">
            <v>Industrial Processes</v>
          </cell>
          <cell r="H5631" t="str">
            <v>Chemical Manufacturing</v>
          </cell>
          <cell r="I5631" t="str">
            <v>Vinyl Acetate</v>
          </cell>
          <cell r="J5631" t="str">
            <v>CO2 Purge Vent</v>
          </cell>
          <cell r="N5631">
            <v>40988</v>
          </cell>
        </row>
        <row r="5632">
          <cell r="A5632" t="str">
            <v>30116704</v>
          </cell>
          <cell r="B5632" t="str">
            <v>Point</v>
          </cell>
          <cell r="C5632" t="str">
            <v>Chem Manuf /Vinyl Acetate /Inhibitor Mix Tank Discharge</v>
          </cell>
          <cell r="D5632" t="str">
            <v>Industrial Processes - Chemical Manuf</v>
          </cell>
          <cell r="G5632" t="str">
            <v>Industrial Processes</v>
          </cell>
          <cell r="H5632" t="str">
            <v>Chemical Manufacturing</v>
          </cell>
          <cell r="I5632" t="str">
            <v>Vinyl Acetate</v>
          </cell>
          <cell r="J5632" t="str">
            <v>Inhibitor Mix Tank Discharge</v>
          </cell>
          <cell r="N5632">
            <v>40988</v>
          </cell>
        </row>
        <row r="5633">
          <cell r="A5633" t="str">
            <v>30116780</v>
          </cell>
          <cell r="B5633" t="str">
            <v>Point</v>
          </cell>
          <cell r="C5633" t="str">
            <v>Chem Manuf /Vinyl Acetate /Fugitive Emissions</v>
          </cell>
          <cell r="D5633" t="str">
            <v>Industrial Processes - Chemical Manuf</v>
          </cell>
          <cell r="G5633" t="str">
            <v>Industrial Processes</v>
          </cell>
          <cell r="H5633" t="str">
            <v>Chemical Manufacturing</v>
          </cell>
          <cell r="I5633" t="str">
            <v>Vinyl Acetate</v>
          </cell>
          <cell r="J5633" t="str">
            <v>Fugitive Emissions</v>
          </cell>
          <cell r="N5633">
            <v>40988</v>
          </cell>
        </row>
        <row r="5634">
          <cell r="A5634" t="str">
            <v>30116799</v>
          </cell>
          <cell r="B5634" t="str">
            <v>Point</v>
          </cell>
          <cell r="C5634" t="str">
            <v>Chem Manuf /Vinyl Acetate /Other Not Classified</v>
          </cell>
          <cell r="D5634" t="str">
            <v>Industrial Processes - Chemical Manuf</v>
          </cell>
          <cell r="G5634" t="str">
            <v>Industrial Processes</v>
          </cell>
          <cell r="H5634" t="str">
            <v>Chemical Manufacturing</v>
          </cell>
          <cell r="I5634" t="str">
            <v>Vinyl Acetate</v>
          </cell>
          <cell r="J5634" t="str">
            <v>Other Not Classified</v>
          </cell>
          <cell r="N5634">
            <v>40988</v>
          </cell>
        </row>
        <row r="5635">
          <cell r="A5635" t="str">
            <v>30116901</v>
          </cell>
          <cell r="B5635" t="str">
            <v>Point</v>
          </cell>
          <cell r="C5635" t="str">
            <v>Chem Manuf /Ethyl Benzene /General</v>
          </cell>
          <cell r="D5635" t="str">
            <v>Industrial Processes - Chemical Manuf</v>
          </cell>
          <cell r="G5635" t="str">
            <v>Industrial Processes</v>
          </cell>
          <cell r="H5635" t="str">
            <v>Chemical Manufacturing</v>
          </cell>
          <cell r="I5635" t="str">
            <v>Ethyl Benzene</v>
          </cell>
          <cell r="J5635" t="str">
            <v>General</v>
          </cell>
          <cell r="N5635">
            <v>40988</v>
          </cell>
        </row>
        <row r="5636">
          <cell r="A5636" t="str">
            <v>30116902</v>
          </cell>
          <cell r="B5636" t="str">
            <v>Point</v>
          </cell>
          <cell r="C5636" t="str">
            <v>Chem Manuf /Ethyl Benzene /Alkylation Reactor Vent</v>
          </cell>
          <cell r="D5636" t="str">
            <v>Industrial Processes - Chemical Manuf</v>
          </cell>
          <cell r="G5636" t="str">
            <v>Industrial Processes</v>
          </cell>
          <cell r="H5636" t="str">
            <v>Chemical Manufacturing</v>
          </cell>
          <cell r="I5636" t="str">
            <v>Ethyl Benzene</v>
          </cell>
          <cell r="J5636" t="str">
            <v>Alkylation Reactor Vent</v>
          </cell>
          <cell r="N5636">
            <v>40988</v>
          </cell>
        </row>
        <row r="5637">
          <cell r="A5637" t="str">
            <v>30116903</v>
          </cell>
          <cell r="B5637" t="str">
            <v>Point</v>
          </cell>
          <cell r="C5637" t="str">
            <v>Chem Manuf /Ethyl Benzene /Benzene Drying</v>
          </cell>
          <cell r="D5637" t="str">
            <v>Industrial Processes - Chemical Manuf</v>
          </cell>
          <cell r="G5637" t="str">
            <v>Industrial Processes</v>
          </cell>
          <cell r="H5637" t="str">
            <v>Chemical Manufacturing</v>
          </cell>
          <cell r="I5637" t="str">
            <v>Ethyl Benzene</v>
          </cell>
          <cell r="J5637" t="str">
            <v>Benzene Drying</v>
          </cell>
          <cell r="N5637">
            <v>40988</v>
          </cell>
        </row>
        <row r="5638">
          <cell r="A5638" t="str">
            <v>30116904</v>
          </cell>
          <cell r="B5638" t="str">
            <v>Point</v>
          </cell>
          <cell r="C5638" t="str">
            <v>Chem Manuf /Ethyl Benzene /Benzene Recovery/Recycle</v>
          </cell>
          <cell r="D5638" t="str">
            <v>Industrial Processes - Chemical Manuf</v>
          </cell>
          <cell r="G5638" t="str">
            <v>Industrial Processes</v>
          </cell>
          <cell r="H5638" t="str">
            <v>Chemical Manufacturing</v>
          </cell>
          <cell r="I5638" t="str">
            <v>Ethyl Benzene</v>
          </cell>
          <cell r="J5638" t="str">
            <v>Benzene Recovery/Recycle</v>
          </cell>
          <cell r="N5638">
            <v>40988</v>
          </cell>
        </row>
        <row r="5639">
          <cell r="A5639" t="str">
            <v>30116905</v>
          </cell>
          <cell r="B5639" t="str">
            <v>Point</v>
          </cell>
          <cell r="C5639" t="str">
            <v>Chem Manuf /Ethyl Benzene /Ethylbenzene Recovery</v>
          </cell>
          <cell r="D5639" t="str">
            <v>Industrial Processes - Chemical Manuf</v>
          </cell>
          <cell r="G5639" t="str">
            <v>Industrial Processes</v>
          </cell>
          <cell r="H5639" t="str">
            <v>Chemical Manufacturing</v>
          </cell>
          <cell r="I5639" t="str">
            <v>Ethyl Benzene</v>
          </cell>
          <cell r="J5639" t="str">
            <v>Ethylbenzene Recovery</v>
          </cell>
          <cell r="N5639">
            <v>40988</v>
          </cell>
        </row>
        <row r="5640">
          <cell r="A5640" t="str">
            <v>30116906</v>
          </cell>
          <cell r="B5640" t="str">
            <v>Point</v>
          </cell>
          <cell r="C5640" t="str">
            <v>Chem Manuf /Ethyl Benzene /Polyethylbenzene Recovery</v>
          </cell>
          <cell r="D5640" t="str">
            <v>Industrial Processes - Chemical Manuf</v>
          </cell>
          <cell r="G5640" t="str">
            <v>Industrial Processes</v>
          </cell>
          <cell r="H5640" t="str">
            <v>Chemical Manufacturing</v>
          </cell>
          <cell r="I5640" t="str">
            <v>Ethyl Benzene</v>
          </cell>
          <cell r="J5640" t="str">
            <v>Polyethylbenzene Recovery</v>
          </cell>
          <cell r="N5640">
            <v>40988</v>
          </cell>
        </row>
        <row r="5641">
          <cell r="A5641" t="str">
            <v>30116980</v>
          </cell>
          <cell r="B5641" t="str">
            <v>Point</v>
          </cell>
          <cell r="C5641" t="str">
            <v>Chem Manuf /Ethyl Benzene /Fugitive Emissions</v>
          </cell>
          <cell r="D5641" t="str">
            <v>Industrial Processes - Chemical Manuf</v>
          </cell>
          <cell r="G5641" t="str">
            <v>Industrial Processes</v>
          </cell>
          <cell r="H5641" t="str">
            <v>Chemical Manufacturing</v>
          </cell>
          <cell r="I5641" t="str">
            <v>Ethyl Benzene</v>
          </cell>
          <cell r="J5641" t="str">
            <v>Fugitive Emissions</v>
          </cell>
          <cell r="N5641">
            <v>40988</v>
          </cell>
        </row>
        <row r="5642">
          <cell r="A5642" t="str">
            <v>30117401</v>
          </cell>
          <cell r="B5642" t="str">
            <v>Point</v>
          </cell>
          <cell r="C5642" t="str">
            <v>Chem Manuf /Ethylene Oxide /General</v>
          </cell>
          <cell r="D5642" t="str">
            <v>Industrial Processes - Chemical Manuf</v>
          </cell>
          <cell r="G5642" t="str">
            <v>Industrial Processes</v>
          </cell>
          <cell r="H5642" t="str">
            <v>Chemical Manufacturing</v>
          </cell>
          <cell r="I5642" t="str">
            <v>Ethylene Oxide</v>
          </cell>
          <cell r="J5642" t="str">
            <v>General</v>
          </cell>
          <cell r="N5642">
            <v>40988</v>
          </cell>
        </row>
        <row r="5643">
          <cell r="A5643" t="str">
            <v>30117402</v>
          </cell>
          <cell r="B5643" t="str">
            <v>Point</v>
          </cell>
          <cell r="C5643" t="str">
            <v>Chem Manuf /Ethylene Oxide /Air Oxidation Process Reactor: Main Vent</v>
          </cell>
          <cell r="D5643" t="str">
            <v>Industrial Processes - Chemical Manuf</v>
          </cell>
          <cell r="G5643" t="str">
            <v>Industrial Processes</v>
          </cell>
          <cell r="H5643" t="str">
            <v>Chemical Manufacturing</v>
          </cell>
          <cell r="I5643" t="str">
            <v>Ethylene Oxide</v>
          </cell>
          <cell r="J5643" t="str">
            <v>Air Oxidation Process Reactor: Main Vent</v>
          </cell>
          <cell r="N5643">
            <v>40988</v>
          </cell>
        </row>
        <row r="5644">
          <cell r="A5644" t="str">
            <v>30117410</v>
          </cell>
          <cell r="B5644" t="str">
            <v>Point</v>
          </cell>
          <cell r="C5644" t="str">
            <v>Chem Manuf /Ethylene Oxide /Oxygen Oxidation Process Reactor: CO2 Purge Vent</v>
          </cell>
          <cell r="D5644" t="str">
            <v>Industrial Processes - Chemical Manuf</v>
          </cell>
          <cell r="G5644" t="str">
            <v>Industrial Processes</v>
          </cell>
          <cell r="H5644" t="str">
            <v>Chemical Manufacturing</v>
          </cell>
          <cell r="I5644" t="str">
            <v>Ethylene Oxide</v>
          </cell>
          <cell r="J5644" t="str">
            <v>Oxygen Oxidation Process Reactor: CO2 Purge Vent</v>
          </cell>
          <cell r="N5644">
            <v>40988</v>
          </cell>
        </row>
        <row r="5645">
          <cell r="A5645" t="str">
            <v>30117411</v>
          </cell>
          <cell r="B5645" t="str">
            <v>Point</v>
          </cell>
          <cell r="C5645" t="str">
            <v>Chem Manuf /Ethylene Oxide /Oxygen Oxidation Process Reactor: Argon Purge Vent</v>
          </cell>
          <cell r="D5645" t="str">
            <v>Industrial Processes - Chemical Manuf</v>
          </cell>
          <cell r="G5645" t="str">
            <v>Industrial Processes</v>
          </cell>
          <cell r="H5645" t="str">
            <v>Chemical Manufacturing</v>
          </cell>
          <cell r="I5645" t="str">
            <v>Ethylene Oxide</v>
          </cell>
          <cell r="J5645" t="str">
            <v>Oxygen Oxidation Process Reactor: Argon Purge Vent</v>
          </cell>
          <cell r="N5645">
            <v>40988</v>
          </cell>
        </row>
        <row r="5646">
          <cell r="A5646" t="str">
            <v>30117421</v>
          </cell>
          <cell r="B5646" t="str">
            <v>Point</v>
          </cell>
          <cell r="C5646" t="str">
            <v>Chem Manuf /Ethylene Oxide /Stripper Purge Vent</v>
          </cell>
          <cell r="D5646" t="str">
            <v>Industrial Processes - Chemical Manuf</v>
          </cell>
          <cell r="G5646" t="str">
            <v>Industrial Processes</v>
          </cell>
          <cell r="H5646" t="str">
            <v>Chemical Manufacturing</v>
          </cell>
          <cell r="I5646" t="str">
            <v>Ethylene Oxide</v>
          </cell>
          <cell r="J5646" t="str">
            <v>Stripper Purge Vent</v>
          </cell>
          <cell r="N5646">
            <v>40988</v>
          </cell>
        </row>
        <row r="5647">
          <cell r="A5647" t="str">
            <v>30117480</v>
          </cell>
          <cell r="B5647" t="str">
            <v>Point</v>
          </cell>
          <cell r="C5647" t="str">
            <v>Chem Manuf /Ethylene Oxide /Fugitive Emissions</v>
          </cell>
          <cell r="D5647" t="str">
            <v>Industrial Processes - Chemical Manuf</v>
          </cell>
          <cell r="G5647" t="str">
            <v>Industrial Processes</v>
          </cell>
          <cell r="H5647" t="str">
            <v>Chemical Manufacturing</v>
          </cell>
          <cell r="I5647" t="str">
            <v>Ethylene Oxide</v>
          </cell>
          <cell r="J5647" t="str">
            <v>Fugitive Emissions</v>
          </cell>
          <cell r="N5647">
            <v>40988</v>
          </cell>
        </row>
        <row r="5648">
          <cell r="A5648" t="str">
            <v>30117601</v>
          </cell>
          <cell r="B5648" t="str">
            <v>Point</v>
          </cell>
          <cell r="C5648" t="str">
            <v>Chem Manuf /Glycerin (Glycerol) /General</v>
          </cell>
          <cell r="D5648" t="str">
            <v>Industrial Processes - Chemical Manuf</v>
          </cell>
          <cell r="G5648" t="str">
            <v>Industrial Processes</v>
          </cell>
          <cell r="H5648" t="str">
            <v>Chemical Manufacturing</v>
          </cell>
          <cell r="I5648" t="str">
            <v>Glycerin (Glycerol)</v>
          </cell>
          <cell r="J5648" t="str">
            <v>General</v>
          </cell>
          <cell r="N5648">
            <v>40988</v>
          </cell>
        </row>
        <row r="5649">
          <cell r="A5649" t="str">
            <v>30117610</v>
          </cell>
          <cell r="B5649" t="str">
            <v>Point</v>
          </cell>
          <cell r="C5649" t="str">
            <v>Chem Manuf /Glycerin (Glycerol) /Chlorination Process: General</v>
          </cell>
          <cell r="D5649" t="str">
            <v>Industrial Processes - Chemical Manuf</v>
          </cell>
          <cell r="G5649" t="str">
            <v>Industrial Processes</v>
          </cell>
          <cell r="H5649" t="str">
            <v>Chemical Manufacturing</v>
          </cell>
          <cell r="I5649" t="str">
            <v>Glycerin (Glycerol)</v>
          </cell>
          <cell r="J5649" t="str">
            <v>Chlorination Process: General</v>
          </cell>
          <cell r="N5649">
            <v>40988</v>
          </cell>
        </row>
        <row r="5650">
          <cell r="A5650" t="str">
            <v>30117611</v>
          </cell>
          <cell r="B5650" t="str">
            <v>Point</v>
          </cell>
          <cell r="C5650" t="str">
            <v>Chem Manuf /Glycerin (Glycerol) /CO2 Absorber</v>
          </cell>
          <cell r="D5650" t="str">
            <v>Industrial Processes - Chemical Manuf</v>
          </cell>
          <cell r="G5650" t="str">
            <v>Industrial Processes</v>
          </cell>
          <cell r="H5650" t="str">
            <v>Chemical Manufacturing</v>
          </cell>
          <cell r="I5650" t="str">
            <v>Glycerin (Glycerol)</v>
          </cell>
          <cell r="J5650" t="str">
            <v>CO2 Absorber</v>
          </cell>
          <cell r="N5650">
            <v>40988</v>
          </cell>
        </row>
        <row r="5651">
          <cell r="A5651" t="str">
            <v>30117612</v>
          </cell>
          <cell r="B5651" t="str">
            <v>Point</v>
          </cell>
          <cell r="C5651" t="str">
            <v>Chem Manuf /Glycerin (Glycerol) /Evaporator</v>
          </cell>
          <cell r="D5651" t="str">
            <v>Industrial Processes - Chemical Manuf</v>
          </cell>
          <cell r="G5651" t="str">
            <v>Industrial Processes</v>
          </cell>
          <cell r="H5651" t="str">
            <v>Chemical Manufacturing</v>
          </cell>
          <cell r="I5651" t="str">
            <v>Glycerin (Glycerol)</v>
          </cell>
          <cell r="J5651" t="str">
            <v>Evaporator</v>
          </cell>
          <cell r="N5651">
            <v>40988</v>
          </cell>
        </row>
        <row r="5652">
          <cell r="A5652" t="str">
            <v>30117613</v>
          </cell>
          <cell r="B5652" t="str">
            <v>Point</v>
          </cell>
          <cell r="C5652" t="str">
            <v>Chem Manuf /Glycerin (Glycerol) /Concentrator</v>
          </cell>
          <cell r="D5652" t="str">
            <v>Industrial Processes - Chemical Manuf</v>
          </cell>
          <cell r="G5652" t="str">
            <v>Industrial Processes</v>
          </cell>
          <cell r="H5652" t="str">
            <v>Chemical Manufacturing</v>
          </cell>
          <cell r="I5652" t="str">
            <v>Glycerin (Glycerol)</v>
          </cell>
          <cell r="J5652" t="str">
            <v>Concentrator</v>
          </cell>
          <cell r="K5652" t="str">
            <v>30117632</v>
          </cell>
          <cell r="L5652" t="str">
            <v>2005</v>
          </cell>
          <cell r="N5652">
            <v>40988</v>
          </cell>
        </row>
        <row r="5653">
          <cell r="A5653" t="str">
            <v>30117614</v>
          </cell>
          <cell r="B5653" t="str">
            <v>Point</v>
          </cell>
          <cell r="C5653" t="str">
            <v>Chem Manuf /Glycerin (Glycerol) /Stripping Column</v>
          </cell>
          <cell r="D5653" t="str">
            <v>Industrial Processes - Chemical Manuf</v>
          </cell>
          <cell r="G5653" t="str">
            <v>Industrial Processes</v>
          </cell>
          <cell r="H5653" t="str">
            <v>Chemical Manufacturing</v>
          </cell>
          <cell r="I5653" t="str">
            <v>Glycerin (Glycerol)</v>
          </cell>
          <cell r="J5653" t="str">
            <v>Stripping Column</v>
          </cell>
          <cell r="N5653">
            <v>40988</v>
          </cell>
        </row>
        <row r="5654">
          <cell r="A5654" t="str">
            <v>30117615</v>
          </cell>
          <cell r="B5654" t="str">
            <v>Point</v>
          </cell>
          <cell r="C5654" t="str">
            <v>Chem Manuf /Glycerin (Glycerol) /Light-ends Stripper</v>
          </cell>
          <cell r="D5654" t="str">
            <v>Industrial Processes - Chemical Manuf</v>
          </cell>
          <cell r="G5654" t="str">
            <v>Industrial Processes</v>
          </cell>
          <cell r="H5654" t="str">
            <v>Chemical Manufacturing</v>
          </cell>
          <cell r="I5654" t="str">
            <v>Glycerin (Glycerol)</v>
          </cell>
          <cell r="J5654" t="str">
            <v>Light-ends Stripping Column</v>
          </cell>
          <cell r="K5654" t="str">
            <v>30117631</v>
          </cell>
          <cell r="L5654" t="str">
            <v>2005</v>
          </cell>
          <cell r="N5654">
            <v>40988</v>
          </cell>
        </row>
        <row r="5655">
          <cell r="A5655" t="str">
            <v>30117616</v>
          </cell>
          <cell r="B5655" t="str">
            <v>Point</v>
          </cell>
          <cell r="C5655" t="str">
            <v>Chem Manuf /Glycerin (Glycerol) /Solvent Stripping Column</v>
          </cell>
          <cell r="D5655" t="str">
            <v>Industrial Processes - Chemical Manuf</v>
          </cell>
          <cell r="G5655" t="str">
            <v>Industrial Processes</v>
          </cell>
          <cell r="H5655" t="str">
            <v>Chemical Manufacturing</v>
          </cell>
          <cell r="I5655" t="str">
            <v>Glycerin (Glycerol)</v>
          </cell>
          <cell r="J5655" t="str">
            <v>Solvent Stripping Column</v>
          </cell>
          <cell r="N5655">
            <v>40988</v>
          </cell>
        </row>
        <row r="5656">
          <cell r="A5656" t="str">
            <v>30117617</v>
          </cell>
          <cell r="B5656" t="str">
            <v>Point</v>
          </cell>
          <cell r="C5656" t="str">
            <v>Chem Manuf /Glycerin (Glycerol) /Product Distillation Column</v>
          </cell>
          <cell r="D5656" t="str">
            <v>Industrial Processes - Chemical Manuf</v>
          </cell>
          <cell r="G5656" t="str">
            <v>Industrial Processes</v>
          </cell>
          <cell r="H5656" t="str">
            <v>Chemical Manufacturing</v>
          </cell>
          <cell r="I5656" t="str">
            <v>Glycerin (Glycerol)</v>
          </cell>
          <cell r="J5656" t="str">
            <v>Product Distillation Column</v>
          </cell>
          <cell r="K5656" t="str">
            <v>30117634</v>
          </cell>
          <cell r="L5656" t="str">
            <v>2005</v>
          </cell>
          <cell r="N5656">
            <v>40988</v>
          </cell>
        </row>
        <row r="5657">
          <cell r="A5657" t="str">
            <v>30117618</v>
          </cell>
          <cell r="B5657" t="str">
            <v>Point</v>
          </cell>
          <cell r="C5657" t="str">
            <v>Chem Manuf /Glycerin (Glycerol) /Cooling Tower</v>
          </cell>
          <cell r="D5657" t="str">
            <v>Industrial Processes - Chemical Manuf</v>
          </cell>
          <cell r="G5657" t="str">
            <v>Industrial Processes</v>
          </cell>
          <cell r="H5657" t="str">
            <v>Chemical Manufacturing</v>
          </cell>
          <cell r="I5657" t="str">
            <v>Glycerin (Glycerol)</v>
          </cell>
          <cell r="J5657" t="str">
            <v>Cooling Tower</v>
          </cell>
          <cell r="N5657">
            <v>40988</v>
          </cell>
        </row>
        <row r="5658">
          <cell r="A5658" t="str">
            <v>30117630</v>
          </cell>
          <cell r="B5658" t="str">
            <v>Point</v>
          </cell>
          <cell r="C5658" t="str">
            <v>Chem Manuf /Glycerin (Glycerol) /Oxidation Process: General</v>
          </cell>
          <cell r="D5658" t="str">
            <v>Industrial Processes - Chemical Manuf</v>
          </cell>
          <cell r="G5658" t="str">
            <v>Industrial Processes</v>
          </cell>
          <cell r="H5658" t="str">
            <v>Chemical Manufacturing</v>
          </cell>
          <cell r="I5658" t="str">
            <v>Glycerin (Glycerol)</v>
          </cell>
          <cell r="J5658" t="str">
            <v>Oxidation Process: General</v>
          </cell>
          <cell r="N5658">
            <v>40988</v>
          </cell>
        </row>
        <row r="5659">
          <cell r="A5659" t="str">
            <v>30117631</v>
          </cell>
          <cell r="B5659" t="str">
            <v>Point</v>
          </cell>
          <cell r="C5659" t="str">
            <v>Chem Manuf /Glycerin (Glycerol) /Light-ends Stripper</v>
          </cell>
          <cell r="D5659" t="str">
            <v>Industrial Processes - Chemical Manuf</v>
          </cell>
          <cell r="G5659" t="str">
            <v>Industrial Processes</v>
          </cell>
          <cell r="H5659" t="str">
            <v>Chemical Manufacturing</v>
          </cell>
          <cell r="I5659" t="str">
            <v>Glycerin (Glycerol)</v>
          </cell>
          <cell r="J5659" t="str">
            <v>Light-ends Stripper</v>
          </cell>
          <cell r="N5659">
            <v>40988</v>
          </cell>
        </row>
        <row r="5660">
          <cell r="A5660" t="str">
            <v>30117632</v>
          </cell>
          <cell r="B5660" t="str">
            <v>Point</v>
          </cell>
          <cell r="C5660" t="str">
            <v>Chem Manuf /Glycerin (Glycerol) /Concentrator</v>
          </cell>
          <cell r="D5660" t="str">
            <v>Industrial Processes - Chemical Manuf</v>
          </cell>
          <cell r="G5660" t="str">
            <v>Industrial Processes</v>
          </cell>
          <cell r="H5660" t="str">
            <v>Chemical Manufacturing</v>
          </cell>
          <cell r="I5660" t="str">
            <v>Glycerin (Glycerol)</v>
          </cell>
          <cell r="J5660" t="str">
            <v>Concentrator</v>
          </cell>
          <cell r="N5660">
            <v>40988</v>
          </cell>
        </row>
        <row r="5661">
          <cell r="A5661" t="str">
            <v>30117633</v>
          </cell>
          <cell r="B5661" t="str">
            <v>Point</v>
          </cell>
          <cell r="C5661" t="str">
            <v>Chem Manuf /Glycerin (Glycerol) /Glycerin Flasher Column</v>
          </cell>
          <cell r="D5661" t="str">
            <v>Industrial Processes - Chemical Manuf</v>
          </cell>
          <cell r="G5661" t="str">
            <v>Industrial Processes</v>
          </cell>
          <cell r="H5661" t="str">
            <v>Chemical Manufacturing</v>
          </cell>
          <cell r="I5661" t="str">
            <v>Glycerin (Glycerol)</v>
          </cell>
          <cell r="J5661" t="str">
            <v>Glycerin Flasher Column</v>
          </cell>
          <cell r="N5661">
            <v>40988</v>
          </cell>
        </row>
        <row r="5662">
          <cell r="A5662" t="str">
            <v>30117634</v>
          </cell>
          <cell r="B5662" t="str">
            <v>Point</v>
          </cell>
          <cell r="C5662" t="str">
            <v>Chem Manuf /Glycerin (Glycerol) /Product Distillation Column</v>
          </cell>
          <cell r="D5662" t="str">
            <v>Industrial Processes - Chemical Manuf</v>
          </cell>
          <cell r="G5662" t="str">
            <v>Industrial Processes</v>
          </cell>
          <cell r="H5662" t="str">
            <v>Chemical Manufacturing</v>
          </cell>
          <cell r="I5662" t="str">
            <v>Glycerin (Glycerol)</v>
          </cell>
          <cell r="J5662" t="str">
            <v>Product Distillation Column</v>
          </cell>
          <cell r="N5662">
            <v>40988</v>
          </cell>
        </row>
        <row r="5663">
          <cell r="A5663" t="str">
            <v>30117680</v>
          </cell>
          <cell r="B5663" t="str">
            <v>Point</v>
          </cell>
          <cell r="C5663" t="str">
            <v>Chem Manuf /Glycerin (Glycerol) /Fugitive Emissions</v>
          </cell>
          <cell r="D5663" t="str">
            <v>Industrial Processes - Chemical Manuf</v>
          </cell>
          <cell r="G5663" t="str">
            <v>Industrial Processes</v>
          </cell>
          <cell r="H5663" t="str">
            <v>Chemical Manufacturing</v>
          </cell>
          <cell r="I5663" t="str">
            <v>Glycerin (Glycerol)</v>
          </cell>
          <cell r="J5663" t="str">
            <v>Fugitive Emissions</v>
          </cell>
          <cell r="N5663">
            <v>40988</v>
          </cell>
        </row>
        <row r="5664">
          <cell r="A5664" t="str">
            <v>30118101</v>
          </cell>
          <cell r="B5664" t="str">
            <v>Point</v>
          </cell>
          <cell r="C5664" t="str">
            <v>Chem Manuf /Toluene Diisocyanate /General</v>
          </cell>
          <cell r="D5664" t="str">
            <v>Industrial Processes - Chemical Manuf</v>
          </cell>
          <cell r="G5664" t="str">
            <v>Industrial Processes</v>
          </cell>
          <cell r="H5664" t="str">
            <v>Chemical Manufacturing</v>
          </cell>
          <cell r="I5664" t="str">
            <v>Toluene Diisocyanate</v>
          </cell>
          <cell r="J5664" t="str">
            <v>General</v>
          </cell>
          <cell r="N5664">
            <v>40988</v>
          </cell>
        </row>
        <row r="5665">
          <cell r="A5665" t="str">
            <v>30118102</v>
          </cell>
          <cell r="B5665" t="str">
            <v>Point</v>
          </cell>
          <cell r="C5665" t="str">
            <v>Chem Manuf /Toluene Diisocyanate /Sulfuric Acid Concentrator</v>
          </cell>
          <cell r="D5665" t="str">
            <v>Industrial Processes - Chemical Manuf</v>
          </cell>
          <cell r="G5665" t="str">
            <v>Industrial Processes</v>
          </cell>
          <cell r="H5665" t="str">
            <v>Chemical Manufacturing</v>
          </cell>
          <cell r="I5665" t="str">
            <v>Toluene Diisocyanate</v>
          </cell>
          <cell r="J5665" t="str">
            <v>Sulfuric Acid Concentrator</v>
          </cell>
          <cell r="N5665">
            <v>40988</v>
          </cell>
        </row>
        <row r="5666">
          <cell r="A5666" t="str">
            <v>30118103</v>
          </cell>
          <cell r="B5666" t="str">
            <v>Point</v>
          </cell>
          <cell r="C5666" t="str">
            <v>Chem Manuf /Toluene Diisocyanate /Nitration Reactor</v>
          </cell>
          <cell r="D5666" t="str">
            <v>Industrial Processes - Chemical Manuf</v>
          </cell>
          <cell r="G5666" t="str">
            <v>Industrial Processes</v>
          </cell>
          <cell r="H5666" t="str">
            <v>Chemical Manufacturing</v>
          </cell>
          <cell r="I5666" t="str">
            <v>Toluene Diisocyanate</v>
          </cell>
          <cell r="J5666" t="str">
            <v>Nitration Reactor</v>
          </cell>
          <cell r="N5666">
            <v>40988</v>
          </cell>
        </row>
        <row r="5667">
          <cell r="A5667" t="str">
            <v>30118104</v>
          </cell>
          <cell r="B5667" t="str">
            <v>Point</v>
          </cell>
          <cell r="C5667" t="str">
            <v>Chem Manuf /Toluene Diisocyanate /Catalyst Filtration</v>
          </cell>
          <cell r="D5667" t="str">
            <v>Industrial Processes - Chemical Manuf</v>
          </cell>
          <cell r="G5667" t="str">
            <v>Industrial Processes</v>
          </cell>
          <cell r="H5667" t="str">
            <v>Chemical Manufacturing</v>
          </cell>
          <cell r="I5667" t="str">
            <v>Toluene Diisocyanate</v>
          </cell>
          <cell r="J5667" t="str">
            <v>Catalyst Filtration</v>
          </cell>
          <cell r="N5667">
            <v>40988</v>
          </cell>
        </row>
        <row r="5668">
          <cell r="A5668" t="str">
            <v>30118105</v>
          </cell>
          <cell r="B5668" t="str">
            <v>Point</v>
          </cell>
          <cell r="C5668" t="str">
            <v>Chem Manuf /Toluene Diisocyanate /TDA Vacuum Distillation Vent</v>
          </cell>
          <cell r="D5668" t="str">
            <v>Industrial Processes - Chemical Manuf</v>
          </cell>
          <cell r="G5668" t="str">
            <v>Industrial Processes</v>
          </cell>
          <cell r="H5668" t="str">
            <v>Chemical Manufacturing</v>
          </cell>
          <cell r="I5668" t="str">
            <v>Toluene Diisocyanate</v>
          </cell>
          <cell r="J5668" t="str">
            <v>TDA Vacuum Distillation Vent</v>
          </cell>
          <cell r="N5668">
            <v>40988</v>
          </cell>
        </row>
        <row r="5669">
          <cell r="A5669" t="str">
            <v>30118106</v>
          </cell>
          <cell r="B5669" t="str">
            <v>Point</v>
          </cell>
          <cell r="C5669" t="str">
            <v>Chem Manuf /Toluene Diisocyanate /Dichlorobenzene Solvent Recovery</v>
          </cell>
          <cell r="D5669" t="str">
            <v>Industrial Processes - Chemical Manuf</v>
          </cell>
          <cell r="G5669" t="str">
            <v>Industrial Processes</v>
          </cell>
          <cell r="H5669" t="str">
            <v>Chemical Manufacturing</v>
          </cell>
          <cell r="I5669" t="str">
            <v>Toluene Diisocyanate</v>
          </cell>
          <cell r="J5669" t="str">
            <v>Dichlorobenzene Solvent Recovery</v>
          </cell>
          <cell r="N5669">
            <v>40988</v>
          </cell>
        </row>
        <row r="5670">
          <cell r="A5670" t="str">
            <v>30118107</v>
          </cell>
          <cell r="B5670" t="str">
            <v>Point</v>
          </cell>
          <cell r="C5670" t="str">
            <v>Chem Manuf /Toluene Diisocyanate /TDI Flash Distillation</v>
          </cell>
          <cell r="D5670" t="str">
            <v>Industrial Processes - Chemical Manuf</v>
          </cell>
          <cell r="G5670" t="str">
            <v>Industrial Processes</v>
          </cell>
          <cell r="H5670" t="str">
            <v>Chemical Manufacturing</v>
          </cell>
          <cell r="I5670" t="str">
            <v>Toluene Diisocyanate</v>
          </cell>
          <cell r="J5670" t="str">
            <v>TDI Flash Distillation</v>
          </cell>
          <cell r="N5670">
            <v>40988</v>
          </cell>
        </row>
        <row r="5671">
          <cell r="A5671" t="str">
            <v>30118108</v>
          </cell>
          <cell r="B5671" t="str">
            <v>Point</v>
          </cell>
          <cell r="C5671" t="str">
            <v>Chem Manuf /Toluene Diisocyanate /TDI Purification</v>
          </cell>
          <cell r="D5671" t="str">
            <v>Industrial Processes - Chemical Manuf</v>
          </cell>
          <cell r="G5671" t="str">
            <v>Industrial Processes</v>
          </cell>
          <cell r="H5671" t="str">
            <v>Chemical Manufacturing</v>
          </cell>
          <cell r="I5671" t="str">
            <v>Toluene Diisocyanate</v>
          </cell>
          <cell r="J5671" t="str">
            <v>TDI Purification</v>
          </cell>
          <cell r="N5671">
            <v>40988</v>
          </cell>
        </row>
        <row r="5672">
          <cell r="A5672" t="str">
            <v>30118109</v>
          </cell>
          <cell r="B5672" t="str">
            <v>Point</v>
          </cell>
          <cell r="C5672" t="str">
            <v>Chem Manuf /Toluene Diisocyanate /Residue Vacuum Distillation Unit</v>
          </cell>
          <cell r="D5672" t="str">
            <v>Industrial Processes - Chemical Manuf</v>
          </cell>
          <cell r="G5672" t="str">
            <v>Industrial Processes</v>
          </cell>
          <cell r="H5672" t="str">
            <v>Chemical Manufacturing</v>
          </cell>
          <cell r="I5672" t="str">
            <v>Toluene Diisocyanate</v>
          </cell>
          <cell r="J5672" t="str">
            <v>Residue Vacuum Distillation Unit</v>
          </cell>
          <cell r="N5672">
            <v>40988</v>
          </cell>
        </row>
        <row r="5673">
          <cell r="A5673" t="str">
            <v>30118110</v>
          </cell>
          <cell r="B5673" t="str">
            <v>Point</v>
          </cell>
          <cell r="C5673" t="str">
            <v>Chem Manuf /Toluene Diisocyanate /HCl Absorber</v>
          </cell>
          <cell r="D5673" t="str">
            <v>Industrial Processes - Chemical Manuf</v>
          </cell>
          <cell r="G5673" t="str">
            <v>Industrial Processes</v>
          </cell>
          <cell r="H5673" t="str">
            <v>Chemical Manufacturing</v>
          </cell>
          <cell r="I5673" t="str">
            <v>Toluene Diisocyanate</v>
          </cell>
          <cell r="J5673" t="str">
            <v>HCl Absorber</v>
          </cell>
          <cell r="N5673">
            <v>40988</v>
          </cell>
        </row>
        <row r="5674">
          <cell r="A5674" t="str">
            <v>30118180</v>
          </cell>
          <cell r="B5674" t="str">
            <v>Point</v>
          </cell>
          <cell r="C5674" t="str">
            <v>Chem Manuf /Toluene Diisocyanate /Fugitive Emissions</v>
          </cell>
          <cell r="D5674" t="str">
            <v>Industrial Processes - Chemical Manuf</v>
          </cell>
          <cell r="G5674" t="str">
            <v>Industrial Processes</v>
          </cell>
          <cell r="H5674" t="str">
            <v>Chemical Manufacturing</v>
          </cell>
          <cell r="I5674" t="str">
            <v>Toluene Diisocyanate</v>
          </cell>
          <cell r="J5674" t="str">
            <v>Fugitive Emissions</v>
          </cell>
          <cell r="N5674">
            <v>40988</v>
          </cell>
        </row>
        <row r="5675">
          <cell r="A5675" t="str">
            <v>30119001</v>
          </cell>
          <cell r="B5675" t="str">
            <v>Point</v>
          </cell>
          <cell r="C5675" t="str">
            <v>Chem Manuf /Methyl Methacrylate /General</v>
          </cell>
          <cell r="D5675" t="str">
            <v>Industrial Processes - Chemical Manuf</v>
          </cell>
          <cell r="G5675" t="str">
            <v>Industrial Processes</v>
          </cell>
          <cell r="H5675" t="str">
            <v>Chemical Manufacturing</v>
          </cell>
          <cell r="I5675" t="str">
            <v>Methyl Methacrylate</v>
          </cell>
          <cell r="J5675" t="str">
            <v>General</v>
          </cell>
          <cell r="N5675">
            <v>40988</v>
          </cell>
        </row>
        <row r="5676">
          <cell r="A5676" t="str">
            <v>30119002</v>
          </cell>
          <cell r="B5676" t="str">
            <v>Point</v>
          </cell>
          <cell r="C5676" t="str">
            <v>Chem Manuf /Methyl Methacrylate /Acetone Cyanohydrin Reactor Off-gas</v>
          </cell>
          <cell r="D5676" t="str">
            <v>Industrial Processes - Chemical Manuf</v>
          </cell>
          <cell r="G5676" t="str">
            <v>Industrial Processes</v>
          </cell>
          <cell r="H5676" t="str">
            <v>Chemical Manufacturing</v>
          </cell>
          <cell r="I5676" t="str">
            <v>Methyl Methacrylate</v>
          </cell>
          <cell r="J5676" t="str">
            <v>Acetone Cyanohydrin Reactor Off-gas</v>
          </cell>
          <cell r="N5676">
            <v>40988</v>
          </cell>
        </row>
        <row r="5677">
          <cell r="A5677" t="str">
            <v>30119003</v>
          </cell>
          <cell r="B5677" t="str">
            <v>Point</v>
          </cell>
          <cell r="C5677" t="str">
            <v>Chem Manuf /Methyl Methacrylate /Recovery Columns</v>
          </cell>
          <cell r="D5677" t="str">
            <v>Industrial Processes - Chemical Manuf</v>
          </cell>
          <cell r="G5677" t="str">
            <v>Industrial Processes</v>
          </cell>
          <cell r="H5677" t="str">
            <v>Chemical Manufacturing</v>
          </cell>
          <cell r="I5677" t="str">
            <v>Methyl Methacrylate</v>
          </cell>
          <cell r="J5677" t="str">
            <v>Recovery Columns</v>
          </cell>
          <cell r="N5677">
            <v>40988</v>
          </cell>
        </row>
        <row r="5678">
          <cell r="A5678" t="str">
            <v>30119004</v>
          </cell>
          <cell r="B5678" t="str">
            <v>Point</v>
          </cell>
          <cell r="C5678" t="str">
            <v>Chem Manuf /Methyl Methacrylate /Acetone Evaporation Vacuum Vent</v>
          </cell>
          <cell r="D5678" t="str">
            <v>Industrial Processes - Chemical Manuf</v>
          </cell>
          <cell r="G5678" t="str">
            <v>Industrial Processes</v>
          </cell>
          <cell r="H5678" t="str">
            <v>Chemical Manufacturing</v>
          </cell>
          <cell r="I5678" t="str">
            <v>Methyl Methacrylate</v>
          </cell>
          <cell r="J5678" t="str">
            <v>Acetone Evaporation Vacuum Vent</v>
          </cell>
          <cell r="N5678">
            <v>40988</v>
          </cell>
        </row>
        <row r="5679">
          <cell r="A5679" t="str">
            <v>30119010</v>
          </cell>
          <cell r="B5679" t="str">
            <v>Point</v>
          </cell>
          <cell r="C5679" t="str">
            <v>Chem Manuf /Methyl Methacrylate /Hydrolysis Reactor</v>
          </cell>
          <cell r="D5679" t="str">
            <v>Industrial Processes - Chemical Manuf</v>
          </cell>
          <cell r="G5679" t="str">
            <v>Industrial Processes</v>
          </cell>
          <cell r="H5679" t="str">
            <v>Chemical Manufacturing</v>
          </cell>
          <cell r="I5679" t="str">
            <v>Methyl Methacrylate</v>
          </cell>
          <cell r="J5679" t="str">
            <v>Hydrolysis Reactor</v>
          </cell>
          <cell r="N5679">
            <v>40988</v>
          </cell>
        </row>
        <row r="5680">
          <cell r="A5680" t="str">
            <v>30119011</v>
          </cell>
          <cell r="B5680" t="str">
            <v>Point</v>
          </cell>
          <cell r="C5680" t="str">
            <v>Chem Manuf /Methyl Methacrylate /Distillation Unit</v>
          </cell>
          <cell r="D5680" t="str">
            <v>Industrial Processes - Chemical Manuf</v>
          </cell>
          <cell r="G5680" t="str">
            <v>Industrial Processes</v>
          </cell>
          <cell r="H5680" t="str">
            <v>Chemical Manufacturing</v>
          </cell>
          <cell r="I5680" t="str">
            <v>Methyl Methacrylate</v>
          </cell>
          <cell r="J5680" t="str">
            <v>Distillation Unit</v>
          </cell>
          <cell r="N5680">
            <v>40988</v>
          </cell>
        </row>
        <row r="5681">
          <cell r="A5681" t="str">
            <v>30119012</v>
          </cell>
          <cell r="B5681" t="str">
            <v>Point</v>
          </cell>
          <cell r="C5681" t="str">
            <v>Chem Manuf /Methyl Methacrylate /MMA and Light-ends Distillation Unit</v>
          </cell>
          <cell r="D5681" t="str">
            <v>Industrial Processes - Chemical Manuf</v>
          </cell>
          <cell r="G5681" t="str">
            <v>Industrial Processes</v>
          </cell>
          <cell r="H5681" t="str">
            <v>Chemical Manufacturing</v>
          </cell>
          <cell r="I5681" t="str">
            <v>Methyl Methacrylate</v>
          </cell>
          <cell r="J5681" t="str">
            <v>MMA and Light-ends Distillation Unit</v>
          </cell>
          <cell r="N5681">
            <v>40988</v>
          </cell>
        </row>
        <row r="5682">
          <cell r="A5682" t="str">
            <v>30119013</v>
          </cell>
          <cell r="B5682" t="str">
            <v>Point</v>
          </cell>
          <cell r="C5682" t="str">
            <v>Chem Manuf /Methyl Methacrylate /Acid Distillation</v>
          </cell>
          <cell r="D5682" t="str">
            <v>Industrial Processes - Chemical Manuf</v>
          </cell>
          <cell r="G5682" t="str">
            <v>Industrial Processes</v>
          </cell>
          <cell r="H5682" t="str">
            <v>Chemical Manufacturing</v>
          </cell>
          <cell r="I5682" t="str">
            <v>Methyl Methacrylate</v>
          </cell>
          <cell r="J5682" t="str">
            <v>Acid Distillation</v>
          </cell>
          <cell r="N5682">
            <v>40988</v>
          </cell>
        </row>
        <row r="5683">
          <cell r="A5683" t="str">
            <v>30119014</v>
          </cell>
          <cell r="B5683" t="str">
            <v>Point</v>
          </cell>
          <cell r="C5683" t="str">
            <v>Chem Manuf /Methyl Methacrylate /MMA Purification</v>
          </cell>
          <cell r="D5683" t="str">
            <v>Industrial Processes - Chemical Manuf</v>
          </cell>
          <cell r="G5683" t="str">
            <v>Industrial Processes</v>
          </cell>
          <cell r="H5683" t="str">
            <v>Chemical Manufacturing</v>
          </cell>
          <cell r="I5683" t="str">
            <v>Methyl Methacrylate</v>
          </cell>
          <cell r="J5683" t="str">
            <v>MMA Purification</v>
          </cell>
          <cell r="N5683">
            <v>40988</v>
          </cell>
        </row>
        <row r="5684">
          <cell r="A5684" t="str">
            <v>30119080</v>
          </cell>
          <cell r="B5684" t="str">
            <v>Point</v>
          </cell>
          <cell r="C5684" t="str">
            <v>Chem Manuf /Methyl Methacrylate /Fugitive Emissions</v>
          </cell>
          <cell r="D5684" t="str">
            <v>Industrial Processes - Chemical Manuf</v>
          </cell>
          <cell r="G5684" t="str">
            <v>Industrial Processes</v>
          </cell>
          <cell r="H5684" t="str">
            <v>Chemical Manufacturing</v>
          </cell>
          <cell r="I5684" t="str">
            <v>Methyl Methacrylate</v>
          </cell>
          <cell r="J5684" t="str">
            <v>Fugitive Emissions</v>
          </cell>
          <cell r="N5684">
            <v>40988</v>
          </cell>
        </row>
        <row r="5685">
          <cell r="A5685" t="str">
            <v>30119501</v>
          </cell>
          <cell r="B5685" t="str">
            <v>Point</v>
          </cell>
          <cell r="C5685" t="str">
            <v>Chem Manuf /Nitrobenzene /General</v>
          </cell>
          <cell r="D5685" t="str">
            <v>Industrial Processes - Chemical Manuf</v>
          </cell>
          <cell r="G5685" t="str">
            <v>Industrial Processes</v>
          </cell>
          <cell r="H5685" t="str">
            <v>Chemical Manufacturing</v>
          </cell>
          <cell r="I5685" t="str">
            <v>Nitrobenzene</v>
          </cell>
          <cell r="J5685" t="str">
            <v>General</v>
          </cell>
          <cell r="N5685">
            <v>40988</v>
          </cell>
        </row>
        <row r="5686">
          <cell r="A5686" t="str">
            <v>30119502</v>
          </cell>
          <cell r="B5686" t="str">
            <v>Point</v>
          </cell>
          <cell r="C5686" t="str">
            <v>Chem Manuf /Nitrobenzene /Reactor and Separator Vent</v>
          </cell>
          <cell r="D5686" t="str">
            <v>Industrial Processes - Chemical Manuf</v>
          </cell>
          <cell r="G5686" t="str">
            <v>Industrial Processes</v>
          </cell>
          <cell r="H5686" t="str">
            <v>Chemical Manufacturing</v>
          </cell>
          <cell r="I5686" t="str">
            <v>Nitrobenzene</v>
          </cell>
          <cell r="J5686" t="str">
            <v>Reactor and Separator Vent</v>
          </cell>
          <cell r="N5686">
            <v>40988</v>
          </cell>
        </row>
        <row r="5687">
          <cell r="A5687" t="str">
            <v>30119503</v>
          </cell>
          <cell r="B5687" t="str">
            <v>Point</v>
          </cell>
          <cell r="C5687" t="str">
            <v>Chem Manuf /Nitrobenzene /Acid Stripper Vent</v>
          </cell>
          <cell r="D5687" t="str">
            <v>Industrial Processes - Chemical Manuf</v>
          </cell>
          <cell r="G5687" t="str">
            <v>Industrial Processes</v>
          </cell>
          <cell r="H5687" t="str">
            <v>Chemical Manufacturing</v>
          </cell>
          <cell r="I5687" t="str">
            <v>Nitrobenzene</v>
          </cell>
          <cell r="J5687" t="str">
            <v>Acid Stripper Vent</v>
          </cell>
          <cell r="N5687">
            <v>40988</v>
          </cell>
        </row>
        <row r="5688">
          <cell r="A5688" t="str">
            <v>30119504</v>
          </cell>
          <cell r="B5688" t="str">
            <v>Point</v>
          </cell>
          <cell r="C5688" t="str">
            <v>Chem Manuf /Nitrobenzene /Washer and Neutralizer Vent</v>
          </cell>
          <cell r="D5688" t="str">
            <v>Industrial Processes - Chemical Manuf</v>
          </cell>
          <cell r="G5688" t="str">
            <v>Industrial Processes</v>
          </cell>
          <cell r="H5688" t="str">
            <v>Chemical Manufacturing</v>
          </cell>
          <cell r="I5688" t="str">
            <v>Nitrobenzene</v>
          </cell>
          <cell r="J5688" t="str">
            <v>Washer and Neutralizer Vent</v>
          </cell>
          <cell r="N5688">
            <v>40988</v>
          </cell>
        </row>
        <row r="5689">
          <cell r="A5689" t="str">
            <v>30119505</v>
          </cell>
          <cell r="B5689" t="str">
            <v>Point</v>
          </cell>
          <cell r="C5689" t="str">
            <v>Chem Manuf /Nitrobenzene /Nitrobenzene Stripper Vent</v>
          </cell>
          <cell r="D5689" t="str">
            <v>Industrial Processes - Chemical Manuf</v>
          </cell>
          <cell r="G5689" t="str">
            <v>Industrial Processes</v>
          </cell>
          <cell r="H5689" t="str">
            <v>Chemical Manufacturing</v>
          </cell>
          <cell r="I5689" t="str">
            <v>Nitrobenzene</v>
          </cell>
          <cell r="J5689" t="str">
            <v>Nitrobenzene Stripper Vent</v>
          </cell>
          <cell r="N5689">
            <v>40988</v>
          </cell>
        </row>
        <row r="5690">
          <cell r="A5690" t="str">
            <v>30119506</v>
          </cell>
          <cell r="B5690" t="str">
            <v>Point</v>
          </cell>
          <cell r="C5690" t="str">
            <v>Chem Manuf /Nitrobenzene /Waste Acid Storage</v>
          </cell>
          <cell r="D5690" t="str">
            <v>Industrial Processes - Storage and Transfer</v>
          </cell>
          <cell r="G5690" t="str">
            <v>Industrial Processes</v>
          </cell>
          <cell r="H5690" t="str">
            <v>Chemical Manufacturing</v>
          </cell>
          <cell r="I5690" t="str">
            <v>Nitrobenzene</v>
          </cell>
          <cell r="J5690" t="str">
            <v>Waste Acid Storage</v>
          </cell>
          <cell r="N5690">
            <v>40988</v>
          </cell>
        </row>
        <row r="5691">
          <cell r="A5691" t="str">
            <v>30119580</v>
          </cell>
          <cell r="B5691" t="str">
            <v>Point</v>
          </cell>
          <cell r="C5691" t="str">
            <v>Chem Manuf /Nitrobenzene /Fugitive Emissions</v>
          </cell>
          <cell r="D5691" t="str">
            <v>Industrial Processes - Chemical Manuf</v>
          </cell>
          <cell r="G5691" t="str">
            <v>Industrial Processes</v>
          </cell>
          <cell r="H5691" t="str">
            <v>Chemical Manufacturing</v>
          </cell>
          <cell r="I5691" t="str">
            <v>Nitrobenzene</v>
          </cell>
          <cell r="J5691" t="str">
            <v>Fugitive Emissions</v>
          </cell>
          <cell r="N5691">
            <v>40988</v>
          </cell>
        </row>
        <row r="5692">
          <cell r="A5692" t="str">
            <v>30119701</v>
          </cell>
          <cell r="B5692" t="str">
            <v>Point</v>
          </cell>
          <cell r="C5692" t="str">
            <v>Chem Manuf /Butylene, Ethylene, Propylene, Olefin /Ethylene: General</v>
          </cell>
          <cell r="D5692" t="str">
            <v>Industrial Processes - Chemical Manuf</v>
          </cell>
          <cell r="G5692" t="str">
            <v>Industrial Processes</v>
          </cell>
          <cell r="H5692" t="str">
            <v>Chemical Manufacturing</v>
          </cell>
          <cell r="I5692" t="str">
            <v>Butylene, Ethylene, Propylene, Olefin Production</v>
          </cell>
          <cell r="J5692" t="str">
            <v>Ethylene: General</v>
          </cell>
          <cell r="N5692">
            <v>40988</v>
          </cell>
        </row>
        <row r="5693">
          <cell r="A5693" t="str">
            <v>30119705</v>
          </cell>
          <cell r="B5693" t="str">
            <v>Point</v>
          </cell>
          <cell r="C5693" t="str">
            <v>Chem Manuf /Butylene, Ethylene, Propylene, Olefin /Propylene: General</v>
          </cell>
          <cell r="D5693" t="str">
            <v>Industrial Processes - Chemical Manuf</v>
          </cell>
          <cell r="G5693" t="str">
            <v>Industrial Processes</v>
          </cell>
          <cell r="H5693" t="str">
            <v>Chemical Manufacturing</v>
          </cell>
          <cell r="I5693" t="str">
            <v>Butylene, Ethylene, Propylene, Olefin Production</v>
          </cell>
          <cell r="J5693" t="str">
            <v>Propylene: General</v>
          </cell>
          <cell r="N5693">
            <v>40988</v>
          </cell>
        </row>
        <row r="5694">
          <cell r="A5694" t="str">
            <v>30119706</v>
          </cell>
          <cell r="B5694" t="str">
            <v>Point</v>
          </cell>
          <cell r="C5694" t="str">
            <v>Chem Manuf /Butylene, Ethylene, Propylene, Olefin /Propylene: Reactor</v>
          </cell>
          <cell r="D5694" t="str">
            <v>Industrial Processes - Chemical Manuf</v>
          </cell>
          <cell r="G5694" t="str">
            <v>Industrial Processes</v>
          </cell>
          <cell r="H5694" t="str">
            <v>Chemical Manufacturing</v>
          </cell>
          <cell r="I5694" t="str">
            <v>Butylene, Ethylene, Propylene, Olefin Production</v>
          </cell>
          <cell r="J5694" t="str">
            <v>Propylene: Reactor</v>
          </cell>
          <cell r="N5694">
            <v>40988</v>
          </cell>
        </row>
        <row r="5695">
          <cell r="A5695" t="str">
            <v>30119707</v>
          </cell>
          <cell r="B5695" t="str">
            <v>Point</v>
          </cell>
          <cell r="C5695" t="str">
            <v>Chem Manuf /Butylene, Ethylene, Propylene, Olefin /Propylene: Drying Tower</v>
          </cell>
          <cell r="D5695" t="str">
            <v>Industrial Processes - Chemical Manuf</v>
          </cell>
          <cell r="G5695" t="str">
            <v>Industrial Processes</v>
          </cell>
          <cell r="H5695" t="str">
            <v>Chemical Manufacturing</v>
          </cell>
          <cell r="I5695" t="str">
            <v>Butylene, Ethylene, Propylene, Olefin Production</v>
          </cell>
          <cell r="J5695" t="str">
            <v>Propylene: Drying Tower</v>
          </cell>
          <cell r="N5695">
            <v>40988</v>
          </cell>
        </row>
        <row r="5696">
          <cell r="A5696" t="str">
            <v>30119708</v>
          </cell>
          <cell r="B5696" t="str">
            <v>Point</v>
          </cell>
          <cell r="C5696" t="str">
            <v>Chem Manuf /Butylene, Ethylene, Propylene, Olefin /Propylene: Light-ends Stripper</v>
          </cell>
          <cell r="D5696" t="str">
            <v>Industrial Processes - Chemical Manuf</v>
          </cell>
          <cell r="G5696" t="str">
            <v>Industrial Processes</v>
          </cell>
          <cell r="H5696" t="str">
            <v>Chemical Manufacturing</v>
          </cell>
          <cell r="I5696" t="str">
            <v>Butylene, Ethylene, Propylene, Olefin Production</v>
          </cell>
          <cell r="J5696" t="str">
            <v>Propylene: Light-ends Stripper</v>
          </cell>
          <cell r="N5696">
            <v>40988</v>
          </cell>
        </row>
        <row r="5697">
          <cell r="A5697" t="str">
            <v>30119709</v>
          </cell>
          <cell r="B5697" t="str">
            <v>Point</v>
          </cell>
          <cell r="C5697" t="str">
            <v>Chem Manuf /Butylene, Ethylene, Propylene, Olefin /Propylene: Fugitive Emissions</v>
          </cell>
          <cell r="D5697" t="str">
            <v>Industrial Processes - Chemical Manuf</v>
          </cell>
          <cell r="G5697" t="str">
            <v>Industrial Processes</v>
          </cell>
          <cell r="H5697" t="str">
            <v>Chemical Manufacturing</v>
          </cell>
          <cell r="I5697" t="str">
            <v>Butylene, Ethylene, Propylene, Olefin Production</v>
          </cell>
          <cell r="J5697" t="str">
            <v>Propylene: Fugitive Emissions</v>
          </cell>
          <cell r="N5697">
            <v>40988</v>
          </cell>
        </row>
        <row r="5698">
          <cell r="A5698" t="str">
            <v>30119710</v>
          </cell>
          <cell r="B5698" t="str">
            <v>Point</v>
          </cell>
          <cell r="C5698" t="str">
            <v>Chem Manuf /Butylene, Ethylene, Propylene, Olefin /Butylene: General</v>
          </cell>
          <cell r="D5698" t="str">
            <v>Industrial Processes - Chemical Manuf</v>
          </cell>
          <cell r="G5698" t="str">
            <v>Industrial Processes</v>
          </cell>
          <cell r="H5698" t="str">
            <v>Chemical Manufacturing</v>
          </cell>
          <cell r="I5698" t="str">
            <v>Butylene, Ethylene, Propylene, Olefin Production</v>
          </cell>
          <cell r="J5698" t="str">
            <v>Butylene: General</v>
          </cell>
          <cell r="N5698">
            <v>40988</v>
          </cell>
        </row>
        <row r="5699">
          <cell r="A5699" t="str">
            <v>30119741</v>
          </cell>
          <cell r="B5699" t="str">
            <v>Point</v>
          </cell>
          <cell r="C5699" t="str">
            <v>Chem Manuf /Butylene, Ethylene, Propylene, Olefin /Ethylene: Flue Gas Vent</v>
          </cell>
          <cell r="D5699" t="str">
            <v>Industrial Processes - Chemical Manuf</v>
          </cell>
          <cell r="G5699" t="str">
            <v>Industrial Processes</v>
          </cell>
          <cell r="H5699" t="str">
            <v>Chemical Manufacturing</v>
          </cell>
          <cell r="I5699" t="str">
            <v>Butylene, Ethylene, Propylene, Olefin Production</v>
          </cell>
          <cell r="J5699" t="str">
            <v>Ethylene: Flue Gas Vent</v>
          </cell>
          <cell r="N5699">
            <v>40988</v>
          </cell>
        </row>
        <row r="5700">
          <cell r="A5700" t="str">
            <v>30119742</v>
          </cell>
          <cell r="B5700" t="str">
            <v>Point</v>
          </cell>
          <cell r="C5700" t="str">
            <v>Chem Manuf /Butylene, Ethylene, Propylene, Olefin /Ethylene: Pyrolysis Furnace Decoking</v>
          </cell>
          <cell r="D5700" t="str">
            <v>Industrial Processes - Chemical Manuf</v>
          </cell>
          <cell r="G5700" t="str">
            <v>Industrial Processes</v>
          </cell>
          <cell r="H5700" t="str">
            <v>Chemical Manufacturing</v>
          </cell>
          <cell r="I5700" t="str">
            <v>Butylene, Ethylene, Propylene, Olefin Production</v>
          </cell>
          <cell r="J5700" t="str">
            <v>Ethylene: Pyrolysis Furnace Decoking</v>
          </cell>
          <cell r="N5700">
            <v>40988</v>
          </cell>
        </row>
        <row r="5701">
          <cell r="A5701" t="str">
            <v>30119743</v>
          </cell>
          <cell r="B5701" t="str">
            <v>Point</v>
          </cell>
          <cell r="C5701" t="str">
            <v>Chem Manuf /Butylene, Ethylene, Propylene, Olefin /Ethylene: Acid Gas Removal</v>
          </cell>
          <cell r="D5701" t="str">
            <v>Industrial Processes - Chemical Manuf</v>
          </cell>
          <cell r="G5701" t="str">
            <v>Industrial Processes</v>
          </cell>
          <cell r="H5701" t="str">
            <v>Chemical Manufacturing</v>
          </cell>
          <cell r="I5701" t="str">
            <v>Butylene, Ethylene, Propylene, Olefin Production</v>
          </cell>
          <cell r="J5701" t="str">
            <v>Ethylene: Acid Gas Removal</v>
          </cell>
          <cell r="N5701">
            <v>40988</v>
          </cell>
        </row>
        <row r="5702">
          <cell r="A5702" t="str">
            <v>30119744</v>
          </cell>
          <cell r="B5702" t="str">
            <v>Point</v>
          </cell>
          <cell r="C5702" t="str">
            <v>Chem Manuf /Butylene, Ethylene, Propylene, Olefin /Ethylene: Catalyst Regeneration</v>
          </cell>
          <cell r="D5702" t="str">
            <v>Industrial Processes - Chemical Manuf</v>
          </cell>
          <cell r="G5702" t="str">
            <v>Industrial Processes</v>
          </cell>
          <cell r="H5702" t="str">
            <v>Chemical Manufacturing</v>
          </cell>
          <cell r="I5702" t="str">
            <v>Butylene, Ethylene, Propylene, Olefin Production</v>
          </cell>
          <cell r="J5702" t="str">
            <v>Ethylene: Catalyst Regeneration</v>
          </cell>
          <cell r="N5702">
            <v>40988</v>
          </cell>
        </row>
        <row r="5703">
          <cell r="A5703" t="str">
            <v>30119745</v>
          </cell>
          <cell r="B5703" t="str">
            <v>Point</v>
          </cell>
          <cell r="C5703" t="str">
            <v>Chem Manuf /Butylene, Ethylene, Propylene, Olefin /Ethylene: Compressor Lube Oil Vent</v>
          </cell>
          <cell r="D5703" t="str">
            <v>Industrial Processes - Chemical Manuf</v>
          </cell>
          <cell r="G5703" t="str">
            <v>Industrial Processes</v>
          </cell>
          <cell r="H5703" t="str">
            <v>Chemical Manufacturing</v>
          </cell>
          <cell r="I5703" t="str">
            <v>Butylene, Ethylene, Propylene, Olefin Production</v>
          </cell>
          <cell r="J5703" t="str">
            <v>Ethylene: Compressor Lube Oil Vent</v>
          </cell>
          <cell r="N5703">
            <v>40988</v>
          </cell>
        </row>
        <row r="5704">
          <cell r="A5704" t="str">
            <v>30119749</v>
          </cell>
          <cell r="B5704" t="str">
            <v>Point</v>
          </cell>
          <cell r="C5704" t="str">
            <v>Chem Manuf /Butylene, Ethylene, Propylene, Olefin /Ethylene: Fugitive Emissions</v>
          </cell>
          <cell r="D5704" t="str">
            <v>Industrial Processes - Chemical Manuf</v>
          </cell>
          <cell r="G5704" t="str">
            <v>Industrial Processes</v>
          </cell>
          <cell r="H5704" t="str">
            <v>Chemical Manufacturing</v>
          </cell>
          <cell r="I5704" t="str">
            <v>Butylene, Ethylene, Propylene, Olefin Production</v>
          </cell>
          <cell r="J5704" t="str">
            <v>Ethylene: Fugitive Emissions</v>
          </cell>
          <cell r="N5704">
            <v>40988</v>
          </cell>
        </row>
        <row r="5705">
          <cell r="A5705" t="str">
            <v>30119799</v>
          </cell>
          <cell r="B5705" t="str">
            <v>Point</v>
          </cell>
          <cell r="C5705" t="str">
            <v>Chem Manuf /Butylene, Ethylene, Propylene, Olefin /Other Not Classified</v>
          </cell>
          <cell r="D5705" t="str">
            <v>Industrial Processes - Chemical Manuf</v>
          </cell>
          <cell r="G5705" t="str">
            <v>Industrial Processes</v>
          </cell>
          <cell r="H5705" t="str">
            <v>Chemical Manufacturing</v>
          </cell>
          <cell r="I5705" t="str">
            <v>Butylene, Ethylene, Propylene, Olefin Production</v>
          </cell>
          <cell r="J5705" t="str">
            <v>Other Not Classified</v>
          </cell>
          <cell r="N5705">
            <v>40988</v>
          </cell>
        </row>
        <row r="5706">
          <cell r="A5706" t="str">
            <v>30120201</v>
          </cell>
          <cell r="B5706" t="str">
            <v>Point</v>
          </cell>
          <cell r="C5706" t="str">
            <v>Chem Manuf /Phenol /General</v>
          </cell>
          <cell r="D5706" t="str">
            <v>Industrial Processes - Chemical Manuf</v>
          </cell>
          <cell r="G5706" t="str">
            <v>Industrial Processes</v>
          </cell>
          <cell r="H5706" t="str">
            <v>Chemical Manufacturing</v>
          </cell>
          <cell r="I5706" t="str">
            <v>Phenol</v>
          </cell>
          <cell r="J5706" t="str">
            <v>General</v>
          </cell>
          <cell r="N5706">
            <v>40988</v>
          </cell>
        </row>
        <row r="5707">
          <cell r="A5707" t="str">
            <v>30120202</v>
          </cell>
          <cell r="B5707" t="str">
            <v>Point</v>
          </cell>
          <cell r="C5707" t="str">
            <v>Chem Manuf /Phenol /Cumene Oxidation</v>
          </cell>
          <cell r="D5707" t="str">
            <v>Industrial Processes - Chemical Manuf</v>
          </cell>
          <cell r="G5707" t="str">
            <v>Industrial Processes</v>
          </cell>
          <cell r="H5707" t="str">
            <v>Chemical Manufacturing</v>
          </cell>
          <cell r="I5707" t="str">
            <v>Phenol</v>
          </cell>
          <cell r="J5707" t="str">
            <v>Cumene Oxidation</v>
          </cell>
          <cell r="N5707">
            <v>40988</v>
          </cell>
        </row>
        <row r="5708">
          <cell r="A5708" t="str">
            <v>30120203</v>
          </cell>
          <cell r="B5708" t="str">
            <v>Point</v>
          </cell>
          <cell r="C5708" t="str">
            <v>Chem Manuf /Phenol /CHP Concentrator</v>
          </cell>
          <cell r="D5708" t="str">
            <v>Industrial Processes - Chemical Manuf</v>
          </cell>
          <cell r="G5708" t="str">
            <v>Industrial Processes</v>
          </cell>
          <cell r="H5708" t="str">
            <v>Chemical Manufacturing</v>
          </cell>
          <cell r="I5708" t="str">
            <v>Phenol</v>
          </cell>
          <cell r="J5708" t="str">
            <v>CHP Concentrator</v>
          </cell>
          <cell r="N5708">
            <v>40988</v>
          </cell>
        </row>
        <row r="5709">
          <cell r="A5709" t="str">
            <v>30120204</v>
          </cell>
          <cell r="B5709" t="str">
            <v>Point</v>
          </cell>
          <cell r="C5709" t="str">
            <v>Chem Manuf /Phenol /Light-ends Distillation Vent</v>
          </cell>
          <cell r="D5709" t="str">
            <v>Industrial Processes - Chemical Manuf</v>
          </cell>
          <cell r="G5709" t="str">
            <v>Industrial Processes</v>
          </cell>
          <cell r="H5709" t="str">
            <v>Chemical Manufacturing</v>
          </cell>
          <cell r="I5709" t="str">
            <v>Phenol</v>
          </cell>
          <cell r="J5709" t="str">
            <v>Light-ends Distillation Vent</v>
          </cell>
          <cell r="N5709">
            <v>40988</v>
          </cell>
        </row>
        <row r="5710">
          <cell r="A5710" t="str">
            <v>30120205</v>
          </cell>
          <cell r="B5710" t="str">
            <v>Point</v>
          </cell>
          <cell r="C5710" t="str">
            <v>Chem Manuf /Phenol /Acetone Finishing</v>
          </cell>
          <cell r="D5710" t="str">
            <v>Industrial Processes - Chemical Manuf</v>
          </cell>
          <cell r="G5710" t="str">
            <v>Industrial Processes</v>
          </cell>
          <cell r="H5710" t="str">
            <v>Chemical Manufacturing</v>
          </cell>
          <cell r="I5710" t="str">
            <v>Phenol</v>
          </cell>
          <cell r="J5710" t="str">
            <v>Acetone Finishing</v>
          </cell>
          <cell r="N5710">
            <v>40988</v>
          </cell>
        </row>
        <row r="5711">
          <cell r="A5711" t="str">
            <v>30120206</v>
          </cell>
          <cell r="B5711" t="str">
            <v>Point</v>
          </cell>
          <cell r="C5711" t="str">
            <v>Chem Manuf /Phenol /Phenol Distillation Column</v>
          </cell>
          <cell r="D5711" t="str">
            <v>Industrial Processes - Chemical Manuf</v>
          </cell>
          <cell r="G5711" t="str">
            <v>Industrial Processes</v>
          </cell>
          <cell r="H5711" t="str">
            <v>Chemical Manufacturing</v>
          </cell>
          <cell r="I5711" t="str">
            <v>Phenol</v>
          </cell>
          <cell r="J5711" t="str">
            <v>Phenol Distillation Column</v>
          </cell>
          <cell r="N5711">
            <v>40988</v>
          </cell>
        </row>
        <row r="5712">
          <cell r="A5712" t="str">
            <v>30120210</v>
          </cell>
          <cell r="B5712" t="str">
            <v>Point</v>
          </cell>
          <cell r="C5712" t="str">
            <v>Chem Manuf /Phenol /Oxidate Wash/Separation</v>
          </cell>
          <cell r="D5712" t="str">
            <v>Industrial Processes - Chemical Manuf</v>
          </cell>
          <cell r="G5712" t="str">
            <v>Industrial Processes</v>
          </cell>
          <cell r="H5712" t="str">
            <v>Chemical Manufacturing</v>
          </cell>
          <cell r="I5712" t="str">
            <v>Phenol</v>
          </cell>
          <cell r="J5712" t="str">
            <v>Oxidate Wash/Separation</v>
          </cell>
          <cell r="N5712">
            <v>40988</v>
          </cell>
        </row>
        <row r="5713">
          <cell r="A5713" t="str">
            <v>30120211</v>
          </cell>
          <cell r="B5713" t="str">
            <v>Point</v>
          </cell>
          <cell r="C5713" t="str">
            <v>Chem Manuf /Phenol /CHP Cleavage Vent</v>
          </cell>
          <cell r="D5713" t="str">
            <v>Industrial Processes - Chemical Manuf</v>
          </cell>
          <cell r="G5713" t="str">
            <v>Industrial Processes</v>
          </cell>
          <cell r="H5713" t="str">
            <v>Chemical Manufacturing</v>
          </cell>
          <cell r="I5713" t="str">
            <v>Phenol</v>
          </cell>
          <cell r="J5713" t="str">
            <v>CHP Cleavage Vent</v>
          </cell>
          <cell r="N5713">
            <v>40988</v>
          </cell>
        </row>
        <row r="5714">
          <cell r="A5714" t="str">
            <v>30120280</v>
          </cell>
          <cell r="B5714" t="str">
            <v>Point</v>
          </cell>
          <cell r="C5714" t="str">
            <v>Chem Manuf /Phenol /Fugitive Emissions</v>
          </cell>
          <cell r="D5714" t="str">
            <v>Industrial Processes - Chemical Manuf</v>
          </cell>
          <cell r="G5714" t="str">
            <v>Industrial Processes</v>
          </cell>
          <cell r="H5714" t="str">
            <v>Chemical Manufacturing</v>
          </cell>
          <cell r="I5714" t="str">
            <v>Phenol</v>
          </cell>
          <cell r="J5714" t="str">
            <v>Fugitive Emissions</v>
          </cell>
          <cell r="N5714">
            <v>40988</v>
          </cell>
        </row>
        <row r="5715">
          <cell r="A5715" t="str">
            <v>30120501</v>
          </cell>
          <cell r="B5715" t="str">
            <v>Point</v>
          </cell>
          <cell r="C5715" t="str">
            <v>Chem Manuf /Propylene Oxide /General</v>
          </cell>
          <cell r="D5715" t="str">
            <v>Industrial Processes - Chemical Manuf</v>
          </cell>
          <cell r="G5715" t="str">
            <v>Industrial Processes</v>
          </cell>
          <cell r="H5715" t="str">
            <v>Chemical Manufacturing</v>
          </cell>
          <cell r="I5715" t="str">
            <v>Propylene Oxide</v>
          </cell>
          <cell r="J5715" t="str">
            <v>General</v>
          </cell>
          <cell r="N5715">
            <v>40988</v>
          </cell>
        </row>
        <row r="5716">
          <cell r="A5716" t="str">
            <v>30120502</v>
          </cell>
          <cell r="B5716" t="str">
            <v>Point</v>
          </cell>
          <cell r="C5716" t="str">
            <v>Chem Manuf /Propylene Oxide /Chlorohydronation Process: General</v>
          </cell>
          <cell r="D5716" t="str">
            <v>Industrial Processes - Chemical Manuf</v>
          </cell>
          <cell r="G5716" t="str">
            <v>Industrial Processes</v>
          </cell>
          <cell r="H5716" t="str">
            <v>Chemical Manufacturing</v>
          </cell>
          <cell r="I5716" t="str">
            <v>Propylene Oxide</v>
          </cell>
          <cell r="J5716" t="str">
            <v>Chlorohydronation Process: General</v>
          </cell>
          <cell r="N5716">
            <v>40988</v>
          </cell>
        </row>
        <row r="5717">
          <cell r="A5717" t="str">
            <v>30120503</v>
          </cell>
          <cell r="B5717" t="str">
            <v>Point</v>
          </cell>
          <cell r="C5717" t="str">
            <v>Chem Manuf /Propylene Oxide /Vent Gas Scrubber Vent</v>
          </cell>
          <cell r="D5717" t="str">
            <v>Industrial Processes - Chemical Manuf</v>
          </cell>
          <cell r="G5717" t="str">
            <v>Industrial Processes</v>
          </cell>
          <cell r="H5717" t="str">
            <v>Chemical Manufacturing</v>
          </cell>
          <cell r="I5717" t="str">
            <v>Propylene Oxide</v>
          </cell>
          <cell r="J5717" t="str">
            <v>Vent Gas Scrubber Vent</v>
          </cell>
          <cell r="N5717">
            <v>40988</v>
          </cell>
        </row>
        <row r="5718">
          <cell r="A5718" t="str">
            <v>30120504</v>
          </cell>
          <cell r="B5718" t="str">
            <v>Point</v>
          </cell>
          <cell r="C5718" t="str">
            <v>Chem Manuf /Propylene Oxide /Saponification Column Vent</v>
          </cell>
          <cell r="D5718" t="str">
            <v>Industrial Processes - Chemical Manuf</v>
          </cell>
          <cell r="G5718" t="str">
            <v>Industrial Processes</v>
          </cell>
          <cell r="H5718" t="str">
            <v>Chemical Manufacturing</v>
          </cell>
          <cell r="I5718" t="str">
            <v>Propylene Oxide</v>
          </cell>
          <cell r="J5718" t="str">
            <v>Saponification Column Vent</v>
          </cell>
          <cell r="N5718">
            <v>40988</v>
          </cell>
        </row>
        <row r="5719">
          <cell r="A5719" t="str">
            <v>30120505</v>
          </cell>
          <cell r="B5719" t="str">
            <v>Point</v>
          </cell>
          <cell r="C5719" t="str">
            <v>Chem Manuf /Propylene Oxide /PO Stripping Column Vent</v>
          </cell>
          <cell r="D5719" t="str">
            <v>Industrial Processes - Chemical Manuf</v>
          </cell>
          <cell r="G5719" t="str">
            <v>Industrial Processes</v>
          </cell>
          <cell r="H5719" t="str">
            <v>Chemical Manufacturing</v>
          </cell>
          <cell r="I5719" t="str">
            <v>Propylene Oxide</v>
          </cell>
          <cell r="J5719" t="str">
            <v>PO Stripping Column Vent</v>
          </cell>
          <cell r="K5719" t="str">
            <v>30120524</v>
          </cell>
          <cell r="L5719" t="str">
            <v>2005</v>
          </cell>
          <cell r="N5719">
            <v>40988</v>
          </cell>
        </row>
        <row r="5720">
          <cell r="A5720" t="str">
            <v>30120506</v>
          </cell>
          <cell r="B5720" t="str">
            <v>Point</v>
          </cell>
          <cell r="C5720" t="str">
            <v>Chem Manuf /Propylene Oxide /Light-ends Stripping Column Vent</v>
          </cell>
          <cell r="D5720" t="str">
            <v>Industrial Processes - Chemical Manuf</v>
          </cell>
          <cell r="G5720" t="str">
            <v>Industrial Processes</v>
          </cell>
          <cell r="H5720" t="str">
            <v>Chemical Manufacturing</v>
          </cell>
          <cell r="I5720" t="str">
            <v>Propylene Oxide</v>
          </cell>
          <cell r="J5720" t="str">
            <v>Light-ends Stripping Column Vent</v>
          </cell>
          <cell r="K5720" t="str">
            <v>30120545</v>
          </cell>
          <cell r="L5720" t="str">
            <v>2005</v>
          </cell>
          <cell r="N5720">
            <v>40988</v>
          </cell>
        </row>
        <row r="5721">
          <cell r="A5721" t="str">
            <v>30120507</v>
          </cell>
          <cell r="B5721" t="str">
            <v>Point</v>
          </cell>
          <cell r="C5721" t="str">
            <v>Chem Manuf /Propylene Oxide /PO Final Distillation Column Vent</v>
          </cell>
          <cell r="D5721" t="str">
            <v>Industrial Processes - Chemical Manuf</v>
          </cell>
          <cell r="G5721" t="str">
            <v>Industrial Processes</v>
          </cell>
          <cell r="H5721" t="str">
            <v>Chemical Manufacturing</v>
          </cell>
          <cell r="I5721" t="str">
            <v>Propylene Oxide</v>
          </cell>
          <cell r="J5721" t="str">
            <v>PO Final Distillation Column Vent</v>
          </cell>
          <cell r="N5721">
            <v>40988</v>
          </cell>
        </row>
        <row r="5722">
          <cell r="A5722" t="str">
            <v>30120508</v>
          </cell>
          <cell r="B5722" t="str">
            <v>Point</v>
          </cell>
          <cell r="C5722" t="str">
            <v>Chem Manuf /Propylene Oxide /DCP Distillation Column Vent</v>
          </cell>
          <cell r="D5722" t="str">
            <v>Industrial Processes - Chemical Manuf</v>
          </cell>
          <cell r="G5722" t="str">
            <v>Industrial Processes</v>
          </cell>
          <cell r="H5722" t="str">
            <v>Chemical Manufacturing</v>
          </cell>
          <cell r="I5722" t="str">
            <v>Propylene Oxide</v>
          </cell>
          <cell r="J5722" t="str">
            <v>DCP Distillation Column Vent</v>
          </cell>
          <cell r="N5722">
            <v>40988</v>
          </cell>
        </row>
        <row r="5723">
          <cell r="A5723" t="str">
            <v>30120509</v>
          </cell>
          <cell r="B5723" t="str">
            <v>Point</v>
          </cell>
          <cell r="C5723" t="str">
            <v>Chem Manuf /Propylene Oxide /DCIPE Distillation Column Vent</v>
          </cell>
          <cell r="D5723" t="str">
            <v>Industrial Processes - Chemical Manuf</v>
          </cell>
          <cell r="G5723" t="str">
            <v>Industrial Processes</v>
          </cell>
          <cell r="H5723" t="str">
            <v>Chemical Manufacturing</v>
          </cell>
          <cell r="I5723" t="str">
            <v>Propylene Oxide</v>
          </cell>
          <cell r="J5723" t="str">
            <v>DCIPE Distillation Column Vent</v>
          </cell>
          <cell r="N5723">
            <v>40988</v>
          </cell>
        </row>
        <row r="5724">
          <cell r="A5724" t="str">
            <v>30120520</v>
          </cell>
          <cell r="B5724" t="str">
            <v>Point</v>
          </cell>
          <cell r="C5724" t="str">
            <v>Chem Manuf /Propylene Oxide /Isobutane Hydroperoxide Process: General</v>
          </cell>
          <cell r="D5724" t="str">
            <v>Industrial Processes - Chemical Manuf</v>
          </cell>
          <cell r="G5724" t="str">
            <v>Industrial Processes</v>
          </cell>
          <cell r="H5724" t="str">
            <v>Chemical Manufacturing</v>
          </cell>
          <cell r="I5724" t="str">
            <v>Propylene Oxide</v>
          </cell>
          <cell r="J5724" t="str">
            <v>Isobutane Hydroperoxide Process: General</v>
          </cell>
          <cell r="N5724">
            <v>40988</v>
          </cell>
        </row>
        <row r="5725">
          <cell r="A5725" t="str">
            <v>30120521</v>
          </cell>
          <cell r="B5725" t="str">
            <v>Point</v>
          </cell>
          <cell r="C5725" t="str">
            <v>Chem Manuf /Propylene Oxide /Oxidation Reactor Scrubber Vent</v>
          </cell>
          <cell r="D5725" t="str">
            <v>Industrial Processes - Chemical Manuf</v>
          </cell>
          <cell r="G5725" t="str">
            <v>Industrial Processes</v>
          </cell>
          <cell r="H5725" t="str">
            <v>Chemical Manufacturing</v>
          </cell>
          <cell r="I5725" t="str">
            <v>Propylene Oxide</v>
          </cell>
          <cell r="J5725" t="str">
            <v>Oxidation Reactor Scrubber Vent</v>
          </cell>
          <cell r="N5725">
            <v>40988</v>
          </cell>
        </row>
        <row r="5726">
          <cell r="A5726" t="str">
            <v>30120522</v>
          </cell>
          <cell r="B5726" t="str">
            <v>Point</v>
          </cell>
          <cell r="C5726" t="str">
            <v>Chem Manuf /Propylene Oxide /TBA Stripping Column Vent</v>
          </cell>
          <cell r="D5726" t="str">
            <v>Industrial Processes - Chemical Manuf</v>
          </cell>
          <cell r="G5726" t="str">
            <v>Industrial Processes</v>
          </cell>
          <cell r="H5726" t="str">
            <v>Chemical Manufacturing</v>
          </cell>
          <cell r="I5726" t="str">
            <v>Propylene Oxide</v>
          </cell>
          <cell r="J5726" t="str">
            <v>TBA Stripping Column Vent</v>
          </cell>
          <cell r="N5726">
            <v>40988</v>
          </cell>
        </row>
        <row r="5727">
          <cell r="A5727" t="str">
            <v>30120523</v>
          </cell>
          <cell r="B5727" t="str">
            <v>Point</v>
          </cell>
          <cell r="C5727" t="str">
            <v>Chem Manuf /Propylene Oxide /Catalyst Mix Tank Vent</v>
          </cell>
          <cell r="D5727" t="str">
            <v>Industrial Processes - Chemical Manuf</v>
          </cell>
          <cell r="G5727" t="str">
            <v>Industrial Processes</v>
          </cell>
          <cell r="H5727" t="str">
            <v>Chemical Manufacturing</v>
          </cell>
          <cell r="I5727" t="str">
            <v>Propylene Oxide</v>
          </cell>
          <cell r="J5727" t="str">
            <v>Catalyst Mix Tank Vent</v>
          </cell>
          <cell r="N5727">
            <v>40988</v>
          </cell>
        </row>
        <row r="5728">
          <cell r="A5728" t="str">
            <v>30120524</v>
          </cell>
          <cell r="B5728" t="str">
            <v>Point</v>
          </cell>
          <cell r="C5728" t="str">
            <v>Chem Manuf /Propylene Oxide /PO Stripping Column Vent</v>
          </cell>
          <cell r="D5728" t="str">
            <v>Industrial Processes - Chemical Manuf</v>
          </cell>
          <cell r="G5728" t="str">
            <v>Industrial Processes</v>
          </cell>
          <cell r="H5728" t="str">
            <v>Chemical Manufacturing</v>
          </cell>
          <cell r="I5728" t="str">
            <v>Propylene Oxide</v>
          </cell>
          <cell r="J5728" t="str">
            <v>PO Stripping Column Vent</v>
          </cell>
          <cell r="N5728">
            <v>40988</v>
          </cell>
        </row>
        <row r="5729">
          <cell r="A5729" t="str">
            <v>30120525</v>
          </cell>
          <cell r="B5729" t="str">
            <v>Point</v>
          </cell>
          <cell r="C5729" t="str">
            <v>Chem Manuf /Propylene Oxide /Crude TBA Recovery Column Vent</v>
          </cell>
          <cell r="D5729" t="str">
            <v>Industrial Processes - Chemical Manuf</v>
          </cell>
          <cell r="G5729" t="str">
            <v>Industrial Processes</v>
          </cell>
          <cell r="H5729" t="str">
            <v>Chemical Manufacturing</v>
          </cell>
          <cell r="I5729" t="str">
            <v>Propylene Oxide</v>
          </cell>
          <cell r="J5729" t="str">
            <v>Crude TBA Recovery Column Vent</v>
          </cell>
          <cell r="N5729">
            <v>40988</v>
          </cell>
        </row>
        <row r="5730">
          <cell r="A5730" t="str">
            <v>30120526</v>
          </cell>
          <cell r="B5730" t="str">
            <v>Point</v>
          </cell>
          <cell r="C5730" t="str">
            <v>Chem Manuf /Propylene Oxide /TBA Wash-Decant System Vent</v>
          </cell>
          <cell r="D5730" t="str">
            <v>Industrial Processes - Chemical Manuf</v>
          </cell>
          <cell r="G5730" t="str">
            <v>Industrial Processes</v>
          </cell>
          <cell r="H5730" t="str">
            <v>Chemical Manufacturing</v>
          </cell>
          <cell r="I5730" t="str">
            <v>Propylene Oxide</v>
          </cell>
          <cell r="J5730" t="str">
            <v>TBA Wash-Decant System Vent</v>
          </cell>
          <cell r="N5730">
            <v>40988</v>
          </cell>
        </row>
        <row r="5731">
          <cell r="A5731" t="str">
            <v>30120527</v>
          </cell>
          <cell r="B5731" t="str">
            <v>Point</v>
          </cell>
          <cell r="C5731" t="str">
            <v>Chem Manuf /Propylene Oxide /Wastewater Stripping Column Vent</v>
          </cell>
          <cell r="D5731" t="str">
            <v>Industrial Processes - Chemical Manuf</v>
          </cell>
          <cell r="G5731" t="str">
            <v>Industrial Processes</v>
          </cell>
          <cell r="H5731" t="str">
            <v>Chemical Manufacturing</v>
          </cell>
          <cell r="I5731" t="str">
            <v>Propylene Oxide</v>
          </cell>
          <cell r="J5731" t="str">
            <v>Wastewater Stripping Column Vent</v>
          </cell>
          <cell r="N5731">
            <v>40988</v>
          </cell>
        </row>
        <row r="5732">
          <cell r="A5732" t="str">
            <v>30120528</v>
          </cell>
          <cell r="B5732" t="str">
            <v>Point</v>
          </cell>
          <cell r="C5732" t="str">
            <v>Chem Manuf /Propylene Oxide /Solvent Scrubber Vent</v>
          </cell>
          <cell r="D5732" t="str">
            <v>Industrial Processes - Chemical Manuf</v>
          </cell>
          <cell r="G5732" t="str">
            <v>Industrial Processes</v>
          </cell>
          <cell r="H5732" t="str">
            <v>Chemical Manufacturing</v>
          </cell>
          <cell r="I5732" t="str">
            <v>Propylene Oxide</v>
          </cell>
          <cell r="J5732" t="str">
            <v>Solvent Scrubber Vent</v>
          </cell>
          <cell r="N5732">
            <v>40988</v>
          </cell>
        </row>
        <row r="5733">
          <cell r="A5733" t="str">
            <v>30120529</v>
          </cell>
          <cell r="B5733" t="str">
            <v>Point</v>
          </cell>
          <cell r="C5733" t="str">
            <v>Chem Manuf /Propylene Oxide /Solvent Recovery Column Vent</v>
          </cell>
          <cell r="D5733" t="str">
            <v>Industrial Processes - Chemical Manuf</v>
          </cell>
          <cell r="G5733" t="str">
            <v>Industrial Processes</v>
          </cell>
          <cell r="H5733" t="str">
            <v>Chemical Manufacturing</v>
          </cell>
          <cell r="I5733" t="str">
            <v>Propylene Oxide</v>
          </cell>
          <cell r="J5733" t="str">
            <v>Solvent Recovery Column Vent</v>
          </cell>
          <cell r="N5733">
            <v>40988</v>
          </cell>
        </row>
        <row r="5734">
          <cell r="A5734" t="str">
            <v>30120530</v>
          </cell>
          <cell r="B5734" t="str">
            <v>Point</v>
          </cell>
          <cell r="C5734" t="str">
            <v>Chem Manuf /Propylene Oxide /Water Stripping Column Vent</v>
          </cell>
          <cell r="D5734" t="str">
            <v>Industrial Processes - Chemical Manuf</v>
          </cell>
          <cell r="G5734" t="str">
            <v>Industrial Processes</v>
          </cell>
          <cell r="H5734" t="str">
            <v>Chemical Manufacturing</v>
          </cell>
          <cell r="I5734" t="str">
            <v>Propylene Oxide</v>
          </cell>
          <cell r="J5734" t="str">
            <v>Water Stripping Column Vent</v>
          </cell>
          <cell r="N5734">
            <v>40988</v>
          </cell>
        </row>
        <row r="5735">
          <cell r="A5735" t="str">
            <v>30120531</v>
          </cell>
          <cell r="B5735" t="str">
            <v>Point</v>
          </cell>
          <cell r="C5735" t="str">
            <v>Chem Manuf /Propylene Oxide /Propylene Glycol and Dipropylene Glycol Combined Vent</v>
          </cell>
          <cell r="D5735" t="str">
            <v>Industrial Processes - Chemical Manuf</v>
          </cell>
          <cell r="G5735" t="str">
            <v>Industrial Processes</v>
          </cell>
          <cell r="H5735" t="str">
            <v>Chemical Manufacturing</v>
          </cell>
          <cell r="I5735" t="str">
            <v>Propylene Oxide</v>
          </cell>
          <cell r="J5735" t="str">
            <v>Propylene Glycol and Dipropylene Glycol Combined Vent</v>
          </cell>
          <cell r="N5735">
            <v>40988</v>
          </cell>
        </row>
        <row r="5736">
          <cell r="A5736" t="str">
            <v>30120532</v>
          </cell>
          <cell r="B5736" t="str">
            <v>Point</v>
          </cell>
          <cell r="C5736" t="str">
            <v>Chem Manuf /Propylene Oxide /Flue Gas Vent</v>
          </cell>
          <cell r="D5736" t="str">
            <v>Industrial Processes - Chemical Manuf</v>
          </cell>
          <cell r="G5736" t="str">
            <v>Industrial Processes</v>
          </cell>
          <cell r="H5736" t="str">
            <v>Chemical Manufacturing</v>
          </cell>
          <cell r="I5736" t="str">
            <v>Propylene Oxide</v>
          </cell>
          <cell r="J5736" t="str">
            <v>Flue Gas Vent</v>
          </cell>
          <cell r="N5736">
            <v>40988</v>
          </cell>
        </row>
        <row r="5737">
          <cell r="A5737" t="str">
            <v>30120540</v>
          </cell>
          <cell r="B5737" t="str">
            <v>Point</v>
          </cell>
          <cell r="C5737" t="str">
            <v>Chem Manuf /Propylene Oxide /Ethylbenzene Hydroperoxide Process: General</v>
          </cell>
          <cell r="D5737" t="str">
            <v>Industrial Processes - Chemical Manuf</v>
          </cell>
          <cell r="G5737" t="str">
            <v>Industrial Processes</v>
          </cell>
          <cell r="H5737" t="str">
            <v>Chemical Manufacturing</v>
          </cell>
          <cell r="I5737" t="str">
            <v>Propylene Oxide</v>
          </cell>
          <cell r="J5737" t="str">
            <v>Ethylbenzene Hydroperoxide Process: General</v>
          </cell>
          <cell r="N5737">
            <v>40988</v>
          </cell>
        </row>
        <row r="5738">
          <cell r="A5738" t="str">
            <v>30120541</v>
          </cell>
          <cell r="B5738" t="str">
            <v>Point</v>
          </cell>
          <cell r="C5738" t="str">
            <v>Chem Manuf /Propylene Oxide /Oxidation Reactor Scrubber Vent</v>
          </cell>
          <cell r="D5738" t="str">
            <v>Industrial Processes - Chemical Manuf</v>
          </cell>
          <cell r="G5738" t="str">
            <v>Industrial Processes</v>
          </cell>
          <cell r="H5738" t="str">
            <v>Chemical Manufacturing</v>
          </cell>
          <cell r="I5738" t="str">
            <v>Propylene Oxide</v>
          </cell>
          <cell r="J5738" t="str">
            <v>Oxidation Reactor Scrubber Vent</v>
          </cell>
          <cell r="K5738" t="str">
            <v>30120521</v>
          </cell>
          <cell r="L5738" t="str">
            <v>2005</v>
          </cell>
          <cell r="N5738">
            <v>40988</v>
          </cell>
        </row>
        <row r="5739">
          <cell r="A5739" t="str">
            <v>30120542</v>
          </cell>
          <cell r="B5739" t="str">
            <v>Point</v>
          </cell>
          <cell r="C5739" t="str">
            <v>Chem Manuf /Propylene Oxide /Falling Film Evaporator Vent</v>
          </cell>
          <cell r="D5739" t="str">
            <v>Industrial Processes - Chemical Manuf</v>
          </cell>
          <cell r="G5739" t="str">
            <v>Industrial Processes</v>
          </cell>
          <cell r="H5739" t="str">
            <v>Chemical Manufacturing</v>
          </cell>
          <cell r="I5739" t="str">
            <v>Propylene Oxide</v>
          </cell>
          <cell r="J5739" t="str">
            <v>Falling Film Evaporator Vent</v>
          </cell>
          <cell r="N5739">
            <v>40988</v>
          </cell>
        </row>
        <row r="5740">
          <cell r="A5740" t="str">
            <v>30120543</v>
          </cell>
          <cell r="B5740" t="str">
            <v>Point</v>
          </cell>
          <cell r="C5740" t="str">
            <v>Chem Manuf /Propylene Oxide /Catalyst Mix Tank Vent</v>
          </cell>
          <cell r="D5740" t="str">
            <v>Industrial Processes - Chemical Manuf</v>
          </cell>
          <cell r="G5740" t="str">
            <v>Industrial Processes</v>
          </cell>
          <cell r="H5740" t="str">
            <v>Chemical Manufacturing</v>
          </cell>
          <cell r="I5740" t="str">
            <v>Propylene Oxide</v>
          </cell>
          <cell r="J5740" t="str">
            <v>Catalyst Mix Tank Vent</v>
          </cell>
          <cell r="K5740" t="str">
            <v>30120523</v>
          </cell>
          <cell r="L5740" t="str">
            <v>2005</v>
          </cell>
          <cell r="N5740">
            <v>40988</v>
          </cell>
        </row>
        <row r="5741">
          <cell r="A5741" t="str">
            <v>30120544</v>
          </cell>
          <cell r="B5741" t="str">
            <v>Point</v>
          </cell>
          <cell r="C5741" t="str">
            <v>Chem Manuf /Propylene Oxide /Separation Column Vent</v>
          </cell>
          <cell r="D5741" t="str">
            <v>Industrial Processes - Chemical Manuf</v>
          </cell>
          <cell r="G5741" t="str">
            <v>Industrial Processes</v>
          </cell>
          <cell r="H5741" t="str">
            <v>Chemical Manufacturing</v>
          </cell>
          <cell r="I5741" t="str">
            <v>Propylene Oxide</v>
          </cell>
          <cell r="J5741" t="str">
            <v>Separation Column Vent</v>
          </cell>
          <cell r="N5741">
            <v>40988</v>
          </cell>
        </row>
        <row r="5742">
          <cell r="A5742" t="str">
            <v>30120545</v>
          </cell>
          <cell r="B5742" t="str">
            <v>Point</v>
          </cell>
          <cell r="C5742" t="str">
            <v>Chem Manuf /Propylene Oxide /Light-ends Stripping Column Vent</v>
          </cell>
          <cell r="D5742" t="str">
            <v>Industrial Processes - Chemical Manuf</v>
          </cell>
          <cell r="G5742" t="str">
            <v>Industrial Processes</v>
          </cell>
          <cell r="H5742" t="str">
            <v>Chemical Manufacturing</v>
          </cell>
          <cell r="I5742" t="str">
            <v>Propylene Oxide</v>
          </cell>
          <cell r="J5742" t="str">
            <v>Light-ends Stripping Column Vent</v>
          </cell>
          <cell r="N5742">
            <v>40988</v>
          </cell>
        </row>
        <row r="5743">
          <cell r="A5743" t="str">
            <v>30120546</v>
          </cell>
          <cell r="B5743" t="str">
            <v>Point</v>
          </cell>
          <cell r="C5743" t="str">
            <v>Chem Manuf /Propylene Oxide /Propylene Recovery Column Vent</v>
          </cell>
          <cell r="D5743" t="str">
            <v>Industrial Processes - Chemical Manuf</v>
          </cell>
          <cell r="G5743" t="str">
            <v>Industrial Processes</v>
          </cell>
          <cell r="H5743" t="str">
            <v>Chemical Manufacturing</v>
          </cell>
          <cell r="I5743" t="str">
            <v>Propylene Oxide</v>
          </cell>
          <cell r="J5743" t="str">
            <v>Propylene Recovery Column Vent</v>
          </cell>
          <cell r="N5743">
            <v>40988</v>
          </cell>
        </row>
        <row r="5744">
          <cell r="A5744" t="str">
            <v>30120547</v>
          </cell>
          <cell r="B5744" t="str">
            <v>Point</v>
          </cell>
          <cell r="C5744" t="str">
            <v>Chem Manuf /Propylene Oxide /Product Wash-Decant System Vent</v>
          </cell>
          <cell r="D5744" t="str">
            <v>Industrial Processes - Chemical Manuf</v>
          </cell>
          <cell r="G5744" t="str">
            <v>Industrial Processes</v>
          </cell>
          <cell r="H5744" t="str">
            <v>Chemical Manufacturing</v>
          </cell>
          <cell r="I5744" t="str">
            <v>Propylene Oxide</v>
          </cell>
          <cell r="J5744" t="str">
            <v>Product Wash-Decant System Vent</v>
          </cell>
          <cell r="N5744">
            <v>40988</v>
          </cell>
        </row>
        <row r="5745">
          <cell r="A5745" t="str">
            <v>30120548</v>
          </cell>
          <cell r="B5745" t="str">
            <v>Point</v>
          </cell>
          <cell r="C5745" t="str">
            <v>Chem Manuf /Propylene Oxide /Mixed Hydrocarbon Wash-Decant System Vent</v>
          </cell>
          <cell r="D5745" t="str">
            <v>Industrial Processes - Chemical Manuf</v>
          </cell>
          <cell r="G5745" t="str">
            <v>Industrial Processes</v>
          </cell>
          <cell r="H5745" t="str">
            <v>Chemical Manufacturing</v>
          </cell>
          <cell r="I5745" t="str">
            <v>Propylene Oxide</v>
          </cell>
          <cell r="J5745" t="str">
            <v>Mixed Hydrocarbon Wash-Decant System Vent</v>
          </cell>
          <cell r="N5745">
            <v>40988</v>
          </cell>
        </row>
        <row r="5746">
          <cell r="A5746" t="str">
            <v>30120549</v>
          </cell>
          <cell r="B5746" t="str">
            <v>Point</v>
          </cell>
          <cell r="C5746" t="str">
            <v>Chem Manuf /Propylene Oxide /Ethyl Benzene Wash-Decant System Vent</v>
          </cell>
          <cell r="D5746" t="str">
            <v>Industrial Processes - Chemical Manuf</v>
          </cell>
          <cell r="G5746" t="str">
            <v>Industrial Processes</v>
          </cell>
          <cell r="H5746" t="str">
            <v>Chemical Manufacturing</v>
          </cell>
          <cell r="I5746" t="str">
            <v>Propylene Oxide</v>
          </cell>
          <cell r="J5746" t="str">
            <v>Ethyl Benzene Wash-Decant System Vent</v>
          </cell>
          <cell r="N5746">
            <v>40988</v>
          </cell>
        </row>
        <row r="5747">
          <cell r="A5747" t="str">
            <v>30120550</v>
          </cell>
          <cell r="B5747" t="str">
            <v>Point</v>
          </cell>
          <cell r="C5747" t="str">
            <v>Chem Manuf /Propylene Oxide /Ethyl Benzene Stripping Column Vent</v>
          </cell>
          <cell r="D5747" t="str">
            <v>Industrial Processes - Chemical Manuf</v>
          </cell>
          <cell r="G5747" t="str">
            <v>Industrial Processes</v>
          </cell>
          <cell r="H5747" t="str">
            <v>Chemical Manufacturing</v>
          </cell>
          <cell r="I5747" t="str">
            <v>Propylene Oxide</v>
          </cell>
          <cell r="J5747" t="str">
            <v>Ethyl Benzene Stripping Column Vent</v>
          </cell>
          <cell r="N5747">
            <v>40988</v>
          </cell>
        </row>
        <row r="5748">
          <cell r="A5748" t="str">
            <v>30120551</v>
          </cell>
          <cell r="B5748" t="str">
            <v>Point</v>
          </cell>
          <cell r="C5748" t="str">
            <v>Chem Manuf /Propylene Oxide /Light-hydrocarbon Stripping Column Vent</v>
          </cell>
          <cell r="D5748" t="str">
            <v>Industrial Processes - Chemical Manuf</v>
          </cell>
          <cell r="G5748" t="str">
            <v>Industrial Processes</v>
          </cell>
          <cell r="H5748" t="str">
            <v>Chemical Manufacturing</v>
          </cell>
          <cell r="I5748" t="str">
            <v>Propylene Oxide</v>
          </cell>
          <cell r="J5748" t="str">
            <v>Light-hydrocarbon Stripping Column Vent</v>
          </cell>
          <cell r="N5748">
            <v>40988</v>
          </cell>
        </row>
        <row r="5749">
          <cell r="A5749" t="str">
            <v>30120552</v>
          </cell>
          <cell r="B5749" t="str">
            <v>Point</v>
          </cell>
          <cell r="C5749" t="str">
            <v>Chem Manuf /Propylene Oxide /MBA-AP Stripping Column Vent</v>
          </cell>
          <cell r="D5749" t="str">
            <v>Industrial Processes - Chemical Manuf</v>
          </cell>
          <cell r="G5749" t="str">
            <v>Industrial Processes</v>
          </cell>
          <cell r="H5749" t="str">
            <v>Chemical Manufacturing</v>
          </cell>
          <cell r="I5749" t="str">
            <v>Propylene Oxide</v>
          </cell>
          <cell r="J5749" t="str">
            <v>MBA-AP Stripping Column Vent</v>
          </cell>
          <cell r="N5749">
            <v>40988</v>
          </cell>
        </row>
        <row r="5750">
          <cell r="A5750" t="str">
            <v>30120553</v>
          </cell>
          <cell r="B5750" t="str">
            <v>Point</v>
          </cell>
          <cell r="C5750" t="str">
            <v>Chem Manuf /Propylene Oxide /Dehydration Reactor System Vent</v>
          </cell>
          <cell r="D5750" t="str">
            <v>Industrial Processes - Chemical Manuf</v>
          </cell>
          <cell r="G5750" t="str">
            <v>Industrial Processes</v>
          </cell>
          <cell r="H5750" t="str">
            <v>Chemical Manufacturing</v>
          </cell>
          <cell r="I5750" t="str">
            <v>Propylene Oxide</v>
          </cell>
          <cell r="J5750" t="str">
            <v>Dehydration Reactor System Vent</v>
          </cell>
          <cell r="N5750">
            <v>40988</v>
          </cell>
        </row>
        <row r="5751">
          <cell r="A5751" t="str">
            <v>30120554</v>
          </cell>
          <cell r="B5751" t="str">
            <v>Point</v>
          </cell>
          <cell r="C5751" t="str">
            <v>Chem Manuf /Propylene Oxide /Light-impurities Stripping Column Vent</v>
          </cell>
          <cell r="D5751" t="str">
            <v>Industrial Processes - Chemical Manuf</v>
          </cell>
          <cell r="G5751" t="str">
            <v>Industrial Processes</v>
          </cell>
          <cell r="H5751" t="str">
            <v>Chemical Manufacturing</v>
          </cell>
          <cell r="I5751" t="str">
            <v>Propylene Oxide</v>
          </cell>
          <cell r="J5751" t="str">
            <v>Light-impurities Stripping Column Vent</v>
          </cell>
          <cell r="N5751">
            <v>40988</v>
          </cell>
        </row>
        <row r="5752">
          <cell r="A5752" t="str">
            <v>30120555</v>
          </cell>
          <cell r="B5752" t="str">
            <v>Point</v>
          </cell>
          <cell r="C5752" t="str">
            <v>Chem Manuf /Propylene Oxide /Styrene Finishing Column Vent</v>
          </cell>
          <cell r="D5752" t="str">
            <v>Industrial Processes - Chemical Manuf</v>
          </cell>
          <cell r="G5752" t="str">
            <v>Industrial Processes</v>
          </cell>
          <cell r="H5752" t="str">
            <v>Chemical Manufacturing</v>
          </cell>
          <cell r="I5752" t="str">
            <v>Propylene Oxide</v>
          </cell>
          <cell r="J5752" t="str">
            <v>Styrene Finishing Column Vent</v>
          </cell>
          <cell r="N5752">
            <v>40988</v>
          </cell>
        </row>
        <row r="5753">
          <cell r="A5753" t="str">
            <v>30120580</v>
          </cell>
          <cell r="B5753" t="str">
            <v>Point</v>
          </cell>
          <cell r="C5753" t="str">
            <v>Chem Manuf /Propylene Oxide /Fugitive Emissions</v>
          </cell>
          <cell r="D5753" t="str">
            <v>Industrial Processes - Chemical Manuf</v>
          </cell>
          <cell r="G5753" t="str">
            <v>Industrial Processes</v>
          </cell>
          <cell r="H5753" t="str">
            <v>Chemical Manufacturing</v>
          </cell>
          <cell r="I5753" t="str">
            <v>Propylene Oxide</v>
          </cell>
          <cell r="J5753" t="str">
            <v>Fugitive Emissions</v>
          </cell>
          <cell r="N5753">
            <v>40988</v>
          </cell>
        </row>
        <row r="5754">
          <cell r="A5754" t="str">
            <v>30120601</v>
          </cell>
          <cell r="B5754" t="str">
            <v>Point</v>
          </cell>
          <cell r="C5754" t="str">
            <v>Chem Manuf /Styrene /General</v>
          </cell>
          <cell r="D5754" t="str">
            <v>Industrial Processes - Chemical Manuf</v>
          </cell>
          <cell r="G5754" t="str">
            <v>Industrial Processes</v>
          </cell>
          <cell r="H5754" t="str">
            <v>Chemical Manufacturing</v>
          </cell>
          <cell r="I5754" t="str">
            <v>Styrene</v>
          </cell>
          <cell r="J5754" t="str">
            <v>General</v>
          </cell>
          <cell r="N5754">
            <v>40988</v>
          </cell>
        </row>
        <row r="5755">
          <cell r="A5755" t="str">
            <v>30120602</v>
          </cell>
          <cell r="B5755" t="str">
            <v>Point</v>
          </cell>
          <cell r="C5755" t="str">
            <v>Chem Manuf /Styrene /Benzene Recycle</v>
          </cell>
          <cell r="D5755" t="str">
            <v>Industrial Processes - Chemical Manuf</v>
          </cell>
          <cell r="G5755" t="str">
            <v>Industrial Processes</v>
          </cell>
          <cell r="H5755" t="str">
            <v>Chemical Manufacturing</v>
          </cell>
          <cell r="I5755" t="str">
            <v>Styrene</v>
          </cell>
          <cell r="J5755" t="str">
            <v>Benzene Recycle</v>
          </cell>
          <cell r="N5755">
            <v>40988</v>
          </cell>
        </row>
        <row r="5756">
          <cell r="A5756" t="str">
            <v>30120603</v>
          </cell>
          <cell r="B5756" t="str">
            <v>Point</v>
          </cell>
          <cell r="C5756" t="str">
            <v>Chem Manuf /Styrene /Styrene Purification</v>
          </cell>
          <cell r="D5756" t="str">
            <v>Industrial Processes - Chemical Manuf</v>
          </cell>
          <cell r="G5756" t="str">
            <v>Industrial Processes</v>
          </cell>
          <cell r="H5756" t="str">
            <v>Chemical Manufacturing</v>
          </cell>
          <cell r="I5756" t="str">
            <v>Styrene</v>
          </cell>
          <cell r="J5756" t="str">
            <v>Styrene Purification</v>
          </cell>
          <cell r="N5756">
            <v>40988</v>
          </cell>
        </row>
        <row r="5757">
          <cell r="A5757" t="str">
            <v>30120680</v>
          </cell>
          <cell r="B5757" t="str">
            <v>Point</v>
          </cell>
          <cell r="C5757" t="str">
            <v>Chem Manuf /Styrene /Fugitive Emissions</v>
          </cell>
          <cell r="D5757" t="str">
            <v>Industrial Processes - Chemical Manuf</v>
          </cell>
          <cell r="G5757" t="str">
            <v>Industrial Processes</v>
          </cell>
          <cell r="H5757" t="str">
            <v>Chemical Manufacturing</v>
          </cell>
          <cell r="I5757" t="str">
            <v>Styrene</v>
          </cell>
          <cell r="J5757" t="str">
            <v>Fugitive Emissions</v>
          </cell>
          <cell r="N5757">
            <v>40988</v>
          </cell>
        </row>
        <row r="5758">
          <cell r="A5758" t="str">
            <v>30121001</v>
          </cell>
          <cell r="B5758" t="str">
            <v>Point</v>
          </cell>
          <cell r="C5758" t="str">
            <v>Chem Manuf /Caprolactum /General</v>
          </cell>
          <cell r="D5758" t="str">
            <v>Industrial Processes - Chemical Manuf</v>
          </cell>
          <cell r="G5758" t="str">
            <v>Industrial Processes</v>
          </cell>
          <cell r="H5758" t="str">
            <v>Chemical Manufacturing</v>
          </cell>
          <cell r="I5758" t="str">
            <v>Caprolactum (Use 3-01-130 for Ammonium Sulfate By-product Production)</v>
          </cell>
          <cell r="J5758" t="str">
            <v>General</v>
          </cell>
          <cell r="N5758">
            <v>40988</v>
          </cell>
        </row>
        <row r="5759">
          <cell r="A5759" t="str">
            <v>30121002</v>
          </cell>
          <cell r="B5759" t="str">
            <v>Point</v>
          </cell>
          <cell r="C5759" t="str">
            <v>Chem Manuf /Caprolactum /Cyclohexanone Purification Vent</v>
          </cell>
          <cell r="D5759" t="str">
            <v>Industrial Processes - Chemical Manuf</v>
          </cell>
          <cell r="G5759" t="str">
            <v>Industrial Processes</v>
          </cell>
          <cell r="H5759" t="str">
            <v>Chemical Manufacturing</v>
          </cell>
          <cell r="I5759" t="str">
            <v>Caprolactum (Use 3-01-130 for Ammonium Sulfate By-product Production)</v>
          </cell>
          <cell r="J5759" t="str">
            <v>Cyclohexanone Purification Vent</v>
          </cell>
          <cell r="N5759">
            <v>40988</v>
          </cell>
        </row>
        <row r="5760">
          <cell r="A5760" t="str">
            <v>30121003</v>
          </cell>
          <cell r="B5760" t="str">
            <v>Point</v>
          </cell>
          <cell r="C5760" t="str">
            <v>Chem Manuf /Caprolactum /Dehydrogenation Reactor Vent</v>
          </cell>
          <cell r="D5760" t="str">
            <v>Industrial Processes - Chemical Manuf</v>
          </cell>
          <cell r="G5760" t="str">
            <v>Industrial Processes</v>
          </cell>
          <cell r="H5760" t="str">
            <v>Chemical Manufacturing</v>
          </cell>
          <cell r="I5760" t="str">
            <v>Caprolactum (Use 3-01-130 for Ammonium Sulfate By-product Production)</v>
          </cell>
          <cell r="J5760" t="str">
            <v>Dehydrogenation Reactor Vent</v>
          </cell>
          <cell r="N5760">
            <v>40988</v>
          </cell>
        </row>
        <row r="5761">
          <cell r="A5761" t="str">
            <v>30121004</v>
          </cell>
          <cell r="B5761" t="str">
            <v>Point</v>
          </cell>
          <cell r="C5761" t="str">
            <v>Chem Manuf /Caprolactum /Oleum Reactor</v>
          </cell>
          <cell r="D5761" t="str">
            <v>Industrial Processes - Chemical Manuf</v>
          </cell>
          <cell r="G5761" t="str">
            <v>Industrial Processes</v>
          </cell>
          <cell r="H5761" t="str">
            <v>Chemical Manufacturing</v>
          </cell>
          <cell r="I5761" t="str">
            <v>Caprolactum (Use 3-01-130 for Ammonium Sulfate By-product Production)</v>
          </cell>
          <cell r="J5761" t="str">
            <v>Oleum Reactor</v>
          </cell>
          <cell r="N5761">
            <v>40988</v>
          </cell>
        </row>
        <row r="5762">
          <cell r="A5762" t="str">
            <v>30121005</v>
          </cell>
          <cell r="B5762" t="str">
            <v>Point</v>
          </cell>
          <cell r="C5762" t="str">
            <v>Chem Manuf /Caprolactum /Neutralization Reactor Vent</v>
          </cell>
          <cell r="D5762" t="str">
            <v>Industrial Processes - Chemical Manuf</v>
          </cell>
          <cell r="G5762" t="str">
            <v>Industrial Processes</v>
          </cell>
          <cell r="H5762" t="str">
            <v>Chemical Manufacturing</v>
          </cell>
          <cell r="I5762" t="str">
            <v>Caprolactum (Use 3-01-130 for Ammonium Sulfate By-product Production)</v>
          </cell>
          <cell r="J5762" t="str">
            <v>Neutralization Reactor Vent</v>
          </cell>
          <cell r="N5762">
            <v>40988</v>
          </cell>
        </row>
        <row r="5763">
          <cell r="A5763" t="str">
            <v>30121006</v>
          </cell>
          <cell r="B5763" t="str">
            <v>Point</v>
          </cell>
          <cell r="C5763" t="str">
            <v>Chem Manuf /Caprolactum /Solvent Separation/Recovery</v>
          </cell>
          <cell r="D5763" t="str">
            <v>Industrial Processes - Chemical Manuf</v>
          </cell>
          <cell r="G5763" t="str">
            <v>Industrial Processes</v>
          </cell>
          <cell r="H5763" t="str">
            <v>Chemical Manufacturing</v>
          </cell>
          <cell r="I5763" t="str">
            <v>Caprolactum (Use 3-01-130 for Ammonium Sulfate By-product Production)</v>
          </cell>
          <cell r="J5763" t="str">
            <v>Solvent Separation/Recovery</v>
          </cell>
          <cell r="N5763">
            <v>40988</v>
          </cell>
        </row>
        <row r="5764">
          <cell r="A5764" t="str">
            <v>30121007</v>
          </cell>
          <cell r="B5764" t="str">
            <v>Point</v>
          </cell>
          <cell r="C5764" t="str">
            <v>Chem Manuf /Caprolactum /Oximation Reactor/Separator</v>
          </cell>
          <cell r="D5764" t="str">
            <v>Industrial Processes - Chemical Manuf</v>
          </cell>
          <cell r="G5764" t="str">
            <v>Industrial Processes</v>
          </cell>
          <cell r="H5764" t="str">
            <v>Chemical Manufacturing</v>
          </cell>
          <cell r="I5764" t="str">
            <v>Caprolactum (Use 3-01-130 for Ammonium Sulfate By-product Production)</v>
          </cell>
          <cell r="J5764" t="str">
            <v>Oximation Reactor/Separator</v>
          </cell>
          <cell r="N5764">
            <v>40988</v>
          </cell>
        </row>
        <row r="5765">
          <cell r="A5765" t="str">
            <v>30121008</v>
          </cell>
          <cell r="B5765" t="str">
            <v>Point</v>
          </cell>
          <cell r="C5765" t="str">
            <v>Chem Manuf /Caprolactum /Caprolactum Purification</v>
          </cell>
          <cell r="D5765" t="str">
            <v>Industrial Processes - Chemical Manuf</v>
          </cell>
          <cell r="G5765" t="str">
            <v>Industrial Processes</v>
          </cell>
          <cell r="H5765" t="str">
            <v>Chemical Manufacturing</v>
          </cell>
          <cell r="I5765" t="str">
            <v>Caprolactum (Use 3-01-130 for Ammonium Sulfate By-product Production)</v>
          </cell>
          <cell r="J5765" t="str">
            <v>Caprolactum Purification</v>
          </cell>
          <cell r="N5765">
            <v>40988</v>
          </cell>
        </row>
        <row r="5766">
          <cell r="A5766" t="str">
            <v>30121009</v>
          </cell>
          <cell r="B5766" t="str">
            <v>Point</v>
          </cell>
          <cell r="C5766" t="str">
            <v>Chem Manuf /Caprolactum /Ammonium Sulfate Drying ** (Use 3-01-130-04 or 3-01-130-05)</v>
          </cell>
          <cell r="D5766" t="str">
            <v>Industrial Processes - Chemical Manuf</v>
          </cell>
          <cell r="G5766" t="str">
            <v>Industrial Processes</v>
          </cell>
          <cell r="H5766" t="str">
            <v>Chemical Manufacturing</v>
          </cell>
          <cell r="I5766" t="str">
            <v>Caprolactum (Use 3-01-130 for Ammonium Sulfate By-product Production)</v>
          </cell>
          <cell r="J5766" t="str">
            <v>Ammonium Sulfate Drying ** (Use 3-01-130-04 or 3-01-130-05)</v>
          </cell>
          <cell r="N5766">
            <v>40988</v>
          </cell>
        </row>
        <row r="5767">
          <cell r="A5767" t="str">
            <v>30121010</v>
          </cell>
          <cell r="B5767" t="str">
            <v>Point</v>
          </cell>
          <cell r="C5767" t="str">
            <v>Chem Manuf /Caprolactum /AS:Cool/Screen/Storage**(Use 301130-06&amp;07,301870-25&amp;26,301875-25&amp;26)</v>
          </cell>
          <cell r="D5767" t="str">
            <v>Industrial Processes - Storage and Transfer</v>
          </cell>
          <cell r="G5767" t="str">
            <v>Industrial Processes</v>
          </cell>
          <cell r="H5767" t="str">
            <v>Chemical Manufacturing</v>
          </cell>
          <cell r="I5767" t="str">
            <v>Caprolactum (Use 3-01-130 for Ammonium Sulfate By-product Production)</v>
          </cell>
          <cell r="J5767" t="str">
            <v>AS:Cool/Screen/Storage**(Use 301130-06&amp;07,301870-25&amp;26,301875-25&amp;26)</v>
          </cell>
          <cell r="N5767">
            <v>40988</v>
          </cell>
        </row>
        <row r="5768">
          <cell r="A5768" t="str">
            <v>30121080</v>
          </cell>
          <cell r="B5768" t="str">
            <v>Point</v>
          </cell>
          <cell r="C5768" t="str">
            <v>Chem Manuf /Caprolactum /Fugitive Emissions</v>
          </cell>
          <cell r="D5768" t="str">
            <v>Industrial Processes - Chemical Manuf</v>
          </cell>
          <cell r="G5768" t="str">
            <v>Industrial Processes</v>
          </cell>
          <cell r="H5768" t="str">
            <v>Chemical Manufacturing</v>
          </cell>
          <cell r="I5768" t="str">
            <v>Caprolactum (Use 3-01-130 for Ammonium Sulfate By-product Production)</v>
          </cell>
          <cell r="J5768" t="str">
            <v>Fugitive Emissions</v>
          </cell>
          <cell r="N5768">
            <v>40988</v>
          </cell>
        </row>
        <row r="5769">
          <cell r="A5769" t="str">
            <v>30121101</v>
          </cell>
          <cell r="B5769" t="str">
            <v>Point</v>
          </cell>
          <cell r="C5769" t="str">
            <v>Chem Manuf /Linear Alkylbenzene /Olefin Process: General</v>
          </cell>
          <cell r="D5769" t="str">
            <v>Industrial Processes - Chemical Manuf</v>
          </cell>
          <cell r="G5769" t="str">
            <v>Industrial Processes</v>
          </cell>
          <cell r="H5769" t="str">
            <v>Chemical Manufacturing</v>
          </cell>
          <cell r="I5769" t="str">
            <v>Linear Alkylbenzene</v>
          </cell>
          <cell r="J5769" t="str">
            <v>Olefin Process: General</v>
          </cell>
          <cell r="N5769">
            <v>40988</v>
          </cell>
        </row>
        <row r="5770">
          <cell r="A5770" t="str">
            <v>30121102</v>
          </cell>
          <cell r="B5770" t="str">
            <v>Point</v>
          </cell>
          <cell r="C5770" t="str">
            <v>Chem Manuf /Linear Alkylbenzene /Benzene Drying</v>
          </cell>
          <cell r="D5770" t="str">
            <v>Industrial Processes - Chemical Manuf</v>
          </cell>
          <cell r="G5770" t="str">
            <v>Industrial Processes</v>
          </cell>
          <cell r="H5770" t="str">
            <v>Chemical Manufacturing</v>
          </cell>
          <cell r="I5770" t="str">
            <v>Linear Alkylbenzene</v>
          </cell>
          <cell r="J5770" t="str">
            <v>Benzene Drying</v>
          </cell>
          <cell r="N5770">
            <v>40988</v>
          </cell>
        </row>
        <row r="5771">
          <cell r="A5771" t="str">
            <v>30121103</v>
          </cell>
          <cell r="B5771" t="str">
            <v>Point</v>
          </cell>
          <cell r="C5771" t="str">
            <v>Chem Manuf /Linear Alkylbenzene /Hydrogen Fluoride Scrubber Vent</v>
          </cell>
          <cell r="D5771" t="str">
            <v>Industrial Processes - Chemical Manuf</v>
          </cell>
          <cell r="G5771" t="str">
            <v>Industrial Processes</v>
          </cell>
          <cell r="H5771" t="str">
            <v>Chemical Manufacturing</v>
          </cell>
          <cell r="I5771" t="str">
            <v>Linear Alkylbenzene</v>
          </cell>
          <cell r="J5771" t="str">
            <v>Hydrogen Fluoride Scrubber Vent</v>
          </cell>
          <cell r="N5771">
            <v>40988</v>
          </cell>
        </row>
        <row r="5772">
          <cell r="A5772" t="str">
            <v>30121104</v>
          </cell>
          <cell r="B5772" t="str">
            <v>Point</v>
          </cell>
          <cell r="C5772" t="str">
            <v>Chem Manuf /Linear Alkylbenzene /Vacuum Refining</v>
          </cell>
          <cell r="D5772" t="str">
            <v>Industrial Processes - Chemical Manuf</v>
          </cell>
          <cell r="G5772" t="str">
            <v>Industrial Processes</v>
          </cell>
          <cell r="H5772" t="str">
            <v>Chemical Manufacturing</v>
          </cell>
          <cell r="I5772" t="str">
            <v>Linear Alkylbenzene</v>
          </cell>
          <cell r="J5772" t="str">
            <v>Vacuum Refining</v>
          </cell>
          <cell r="N5772">
            <v>40988</v>
          </cell>
        </row>
        <row r="5773">
          <cell r="A5773" t="str">
            <v>30121121</v>
          </cell>
          <cell r="B5773" t="str">
            <v>Point</v>
          </cell>
          <cell r="C5773" t="str">
            <v>Chem Manuf /Linear Alkylbenzene /Chlorination Process: General</v>
          </cell>
          <cell r="D5773" t="str">
            <v>Industrial Processes - Chemical Manuf</v>
          </cell>
          <cell r="G5773" t="str">
            <v>Industrial Processes</v>
          </cell>
          <cell r="H5773" t="str">
            <v>Chemical Manufacturing</v>
          </cell>
          <cell r="I5773" t="str">
            <v>Linear Alkylbenzene</v>
          </cell>
          <cell r="J5773" t="str">
            <v>Chlorination Process: General</v>
          </cell>
          <cell r="N5773">
            <v>40988</v>
          </cell>
        </row>
        <row r="5774">
          <cell r="A5774" t="str">
            <v>30121122</v>
          </cell>
          <cell r="B5774" t="str">
            <v>Point</v>
          </cell>
          <cell r="C5774" t="str">
            <v>Chem Manuf /Linear Alkylbenzene /Parafin Drying Column Vent</v>
          </cell>
          <cell r="D5774" t="str">
            <v>Industrial Processes - Chemical Manuf</v>
          </cell>
          <cell r="G5774" t="str">
            <v>Industrial Processes</v>
          </cell>
          <cell r="H5774" t="str">
            <v>Chemical Manufacturing</v>
          </cell>
          <cell r="I5774" t="str">
            <v>Linear Alkylbenzene</v>
          </cell>
          <cell r="J5774" t="str">
            <v>Parafin Drying Column Vent</v>
          </cell>
          <cell r="N5774">
            <v>40988</v>
          </cell>
        </row>
        <row r="5775">
          <cell r="A5775" t="str">
            <v>30121123</v>
          </cell>
          <cell r="B5775" t="str">
            <v>Point</v>
          </cell>
          <cell r="C5775" t="str">
            <v>Chem Manuf /Linear Alkylbenzene /HCl Absorber Vent</v>
          </cell>
          <cell r="D5775" t="str">
            <v>Industrial Processes - Chemical Manuf</v>
          </cell>
          <cell r="G5775" t="str">
            <v>Industrial Processes</v>
          </cell>
          <cell r="H5775" t="str">
            <v>Chemical Manufacturing</v>
          </cell>
          <cell r="I5775" t="str">
            <v>Linear Alkylbenzene</v>
          </cell>
          <cell r="J5775" t="str">
            <v>HCl Absorber Vent</v>
          </cell>
          <cell r="N5775">
            <v>40988</v>
          </cell>
        </row>
        <row r="5776">
          <cell r="A5776" t="str">
            <v>30121124</v>
          </cell>
          <cell r="B5776" t="str">
            <v>Point</v>
          </cell>
          <cell r="C5776" t="str">
            <v>Chem Manuf /Linear Alkylbenzene /Atmospheric Wash-Decant Vent</v>
          </cell>
          <cell r="D5776" t="str">
            <v>Industrial Processes - Chemical Manuf</v>
          </cell>
          <cell r="G5776" t="str">
            <v>Industrial Processes</v>
          </cell>
          <cell r="H5776" t="str">
            <v>Chemical Manufacturing</v>
          </cell>
          <cell r="I5776" t="str">
            <v>Linear Alkylbenzene</v>
          </cell>
          <cell r="J5776" t="str">
            <v>Atmospheric Wash-Decant Vent</v>
          </cell>
          <cell r="N5776">
            <v>40988</v>
          </cell>
        </row>
        <row r="5777">
          <cell r="A5777" t="str">
            <v>30121125</v>
          </cell>
          <cell r="B5777" t="str">
            <v>Point</v>
          </cell>
          <cell r="C5777" t="str">
            <v>Chem Manuf /Linear Alkylbenzene /Benzene Stripping Column</v>
          </cell>
          <cell r="D5777" t="str">
            <v>Industrial Processes - Chemical Manuf</v>
          </cell>
          <cell r="G5777" t="str">
            <v>Industrial Processes</v>
          </cell>
          <cell r="H5777" t="str">
            <v>Chemical Manufacturing</v>
          </cell>
          <cell r="I5777" t="str">
            <v>Linear Alkylbenzene</v>
          </cell>
          <cell r="J5777" t="str">
            <v>Benzene Stripping Column</v>
          </cell>
          <cell r="N5777">
            <v>40988</v>
          </cell>
        </row>
        <row r="5778">
          <cell r="A5778" t="str">
            <v>30121180</v>
          </cell>
          <cell r="B5778" t="str">
            <v>Point</v>
          </cell>
          <cell r="C5778" t="str">
            <v>Chem Manuf /Linear Alkylbenzene /Fugitive Emissions</v>
          </cell>
          <cell r="D5778" t="str">
            <v>Industrial Processes - Chemical Manuf</v>
          </cell>
          <cell r="G5778" t="str">
            <v>Industrial Processes</v>
          </cell>
          <cell r="H5778" t="str">
            <v>Chemical Manufacturing</v>
          </cell>
          <cell r="I5778" t="str">
            <v>Linear Alkylbenzene</v>
          </cell>
          <cell r="J5778" t="str">
            <v>Fugitive Emissions</v>
          </cell>
          <cell r="N5778">
            <v>40988</v>
          </cell>
        </row>
        <row r="5779">
          <cell r="A5779" t="str">
            <v>30125001</v>
          </cell>
          <cell r="B5779" t="str">
            <v>Point</v>
          </cell>
          <cell r="C5779" t="str">
            <v>Chem Manuf /Methanol-Alcohol Production /Methanol: General</v>
          </cell>
          <cell r="D5779" t="str">
            <v>Industrial Processes - Chemical Manuf</v>
          </cell>
          <cell r="G5779" t="str">
            <v>Industrial Processes</v>
          </cell>
          <cell r="H5779" t="str">
            <v>Chemical Manufacturing</v>
          </cell>
          <cell r="I5779" t="str">
            <v>Methanol/Alcohol Production</v>
          </cell>
          <cell r="J5779" t="str">
            <v>Methanol: General</v>
          </cell>
          <cell r="N5779">
            <v>40988</v>
          </cell>
        </row>
        <row r="5780">
          <cell r="A5780" t="str">
            <v>30125002</v>
          </cell>
          <cell r="B5780" t="str">
            <v>Point</v>
          </cell>
          <cell r="C5780" t="str">
            <v>Chem Manuf /Methanol-Alcohol Production /Methanol: Purge Gas Vent</v>
          </cell>
          <cell r="D5780" t="str">
            <v>Industrial Processes - Chemical Manuf</v>
          </cell>
          <cell r="G5780" t="str">
            <v>Industrial Processes</v>
          </cell>
          <cell r="H5780" t="str">
            <v>Chemical Manufacturing</v>
          </cell>
          <cell r="I5780" t="str">
            <v>Methanol/Alcohol Production</v>
          </cell>
          <cell r="J5780" t="str">
            <v>Methanol: Purge Gas Vent</v>
          </cell>
          <cell r="N5780">
            <v>40988</v>
          </cell>
        </row>
        <row r="5781">
          <cell r="A5781" t="str">
            <v>30125003</v>
          </cell>
          <cell r="B5781" t="str">
            <v>Point</v>
          </cell>
          <cell r="C5781" t="str">
            <v>Chem Manuf /Methanol-Alcohol Production /Methanol: Distillation Vent</v>
          </cell>
          <cell r="D5781" t="str">
            <v>Industrial Processes - Chemical Manuf</v>
          </cell>
          <cell r="G5781" t="str">
            <v>Industrial Processes</v>
          </cell>
          <cell r="H5781" t="str">
            <v>Chemical Manufacturing</v>
          </cell>
          <cell r="I5781" t="str">
            <v>Methanol/Alcohol Production</v>
          </cell>
          <cell r="J5781" t="str">
            <v>Methanol: Distillation Vent</v>
          </cell>
          <cell r="N5781">
            <v>40988</v>
          </cell>
        </row>
        <row r="5782">
          <cell r="A5782" t="str">
            <v>30125004</v>
          </cell>
          <cell r="B5782" t="str">
            <v>Point</v>
          </cell>
          <cell r="C5782" t="str">
            <v>Chem Manuf /Methanol-Alcohol Production /Methanol: Fugitive Emissions</v>
          </cell>
          <cell r="D5782" t="str">
            <v>Industrial Processes - Chemical Manuf</v>
          </cell>
          <cell r="G5782" t="str">
            <v>Industrial Processes</v>
          </cell>
          <cell r="H5782" t="str">
            <v>Chemical Manufacturing</v>
          </cell>
          <cell r="I5782" t="str">
            <v>Methanol/Alcohol Production</v>
          </cell>
          <cell r="J5782" t="str">
            <v>Methanol: Fugitive Emissions</v>
          </cell>
          <cell r="N5782">
            <v>40988</v>
          </cell>
        </row>
        <row r="5783">
          <cell r="A5783" t="str">
            <v>30125005</v>
          </cell>
          <cell r="B5783" t="str">
            <v>Point</v>
          </cell>
          <cell r="C5783" t="str">
            <v>Chem Manuf /Methanol-Alcohol Production /Ethanol via Ethylene</v>
          </cell>
          <cell r="D5783" t="str">
            <v>Industrial Processes - Chemical Manuf</v>
          </cell>
          <cell r="G5783" t="str">
            <v>Industrial Processes</v>
          </cell>
          <cell r="H5783" t="str">
            <v>Chemical Manufacturing</v>
          </cell>
          <cell r="I5783" t="str">
            <v>Methanol/Alcohol Production</v>
          </cell>
          <cell r="J5783" t="str">
            <v>Ethanol via Ethylene</v>
          </cell>
          <cell r="N5783">
            <v>40988</v>
          </cell>
        </row>
        <row r="5784">
          <cell r="A5784" t="str">
            <v>30125010</v>
          </cell>
          <cell r="B5784" t="str">
            <v>Point</v>
          </cell>
          <cell r="C5784" t="str">
            <v>Chem Manuf /Methanol-Alcohol Production /Ethanol by Fermentation</v>
          </cell>
          <cell r="D5784" t="str">
            <v>Industrial Processes - Chemical Manuf</v>
          </cell>
          <cell r="G5784" t="str">
            <v>Industrial Processes</v>
          </cell>
          <cell r="H5784" t="str">
            <v>Chemical Manufacturing</v>
          </cell>
          <cell r="I5784" t="str">
            <v>Methanol/Alcohol Production</v>
          </cell>
          <cell r="J5784" t="str">
            <v>Ethanol by Fermentation</v>
          </cell>
          <cell r="N5784">
            <v>40988</v>
          </cell>
        </row>
        <row r="5785">
          <cell r="A5785" t="str">
            <v>30125015</v>
          </cell>
          <cell r="B5785" t="str">
            <v>Point</v>
          </cell>
          <cell r="C5785" t="str">
            <v>Chem Manuf /Methanol-Alcohol Production /Isopropanol</v>
          </cell>
          <cell r="D5785" t="str">
            <v>Industrial Processes - Chemical Manuf</v>
          </cell>
          <cell r="G5785" t="str">
            <v>Industrial Processes</v>
          </cell>
          <cell r="H5785" t="str">
            <v>Chemical Manufacturing</v>
          </cell>
          <cell r="I5785" t="str">
            <v>Methanol/Alcohol Production</v>
          </cell>
          <cell r="J5785" t="str">
            <v>Isopropanol</v>
          </cell>
          <cell r="N5785">
            <v>40988</v>
          </cell>
        </row>
        <row r="5786">
          <cell r="A5786" t="str">
            <v>30125020</v>
          </cell>
          <cell r="B5786" t="str">
            <v>Point</v>
          </cell>
          <cell r="C5786" t="str">
            <v>Chem Manuf /Methanol-Alcohol Production /Alcohols by Oxo Process</v>
          </cell>
          <cell r="D5786" t="str">
            <v>Industrial Processes - Chemical Manuf</v>
          </cell>
          <cell r="G5786" t="str">
            <v>Industrial Processes</v>
          </cell>
          <cell r="H5786" t="str">
            <v>Chemical Manufacturing</v>
          </cell>
          <cell r="I5786" t="str">
            <v>Methanol/Alcohol Production</v>
          </cell>
          <cell r="J5786" t="str">
            <v>Alcohols by Oxo Process</v>
          </cell>
          <cell r="N5786">
            <v>40988</v>
          </cell>
        </row>
        <row r="5787">
          <cell r="A5787" t="str">
            <v>30125025</v>
          </cell>
          <cell r="B5787" t="str">
            <v>Point</v>
          </cell>
          <cell r="C5787" t="str">
            <v>Chem Manuf /Methanol-Alcohol Production /Fatty Alcohols by Hydrogenation</v>
          </cell>
          <cell r="D5787" t="str">
            <v>Industrial Processes - Chemical Manuf</v>
          </cell>
          <cell r="G5787" t="str">
            <v>Industrial Processes</v>
          </cell>
          <cell r="H5787" t="str">
            <v>Chemical Manufacturing</v>
          </cell>
          <cell r="I5787" t="str">
            <v>Methanol/Alcohol Production</v>
          </cell>
          <cell r="J5787" t="str">
            <v>Fatty Alcohols by Hydrogenation</v>
          </cell>
          <cell r="N5787">
            <v>40988</v>
          </cell>
        </row>
        <row r="5788">
          <cell r="A5788" t="str">
            <v>30125099</v>
          </cell>
          <cell r="B5788" t="str">
            <v>Point</v>
          </cell>
          <cell r="C5788" t="str">
            <v>Chem Manuf /Methanol-Alcohol Production /Other Not Classified</v>
          </cell>
          <cell r="D5788" t="str">
            <v>Industrial Processes - Chemical Manuf</v>
          </cell>
          <cell r="G5788" t="str">
            <v>Industrial Processes</v>
          </cell>
          <cell r="H5788" t="str">
            <v>Chemical Manufacturing</v>
          </cell>
          <cell r="I5788" t="str">
            <v>Methanol/Alcohol Production</v>
          </cell>
          <cell r="J5788" t="str">
            <v>Other Not Classified</v>
          </cell>
          <cell r="N5788">
            <v>40988</v>
          </cell>
        </row>
        <row r="5789">
          <cell r="A5789" t="str">
            <v>30125101</v>
          </cell>
          <cell r="B5789" t="str">
            <v>Point</v>
          </cell>
          <cell r="C5789" t="str">
            <v>Chem Manuf /Ethylene Glycol /General</v>
          </cell>
          <cell r="D5789" t="str">
            <v>Industrial Processes - Chemical Manuf</v>
          </cell>
          <cell r="G5789" t="str">
            <v>Industrial Processes</v>
          </cell>
          <cell r="H5789" t="str">
            <v>Chemical Manufacturing</v>
          </cell>
          <cell r="I5789" t="str">
            <v>Ethylene Glycol</v>
          </cell>
          <cell r="J5789" t="str">
            <v>General</v>
          </cell>
          <cell r="N5789">
            <v>40988</v>
          </cell>
        </row>
        <row r="5790">
          <cell r="A5790" t="str">
            <v>30125102</v>
          </cell>
          <cell r="B5790" t="str">
            <v>Point</v>
          </cell>
          <cell r="C5790" t="str">
            <v>Chem Manuf /Ethylene Glycol /Evaporator Purge Vent</v>
          </cell>
          <cell r="D5790" t="str">
            <v>Industrial Processes - Chemical Manuf</v>
          </cell>
          <cell r="G5790" t="str">
            <v>Industrial Processes</v>
          </cell>
          <cell r="H5790" t="str">
            <v>Chemical Manufacturing</v>
          </cell>
          <cell r="I5790" t="str">
            <v>Ethylene Glycol</v>
          </cell>
          <cell r="J5790" t="str">
            <v>Evaporator Purge Vent</v>
          </cell>
          <cell r="N5790">
            <v>40988</v>
          </cell>
        </row>
        <row r="5791">
          <cell r="A5791" t="str">
            <v>30125103</v>
          </cell>
          <cell r="B5791" t="str">
            <v>Point</v>
          </cell>
          <cell r="C5791" t="str">
            <v>Chem Manuf /Ethylene Glycol /Water Removal Steam: Jet Ejector</v>
          </cell>
          <cell r="D5791" t="str">
            <v>Industrial Processes - Chemical Manuf</v>
          </cell>
          <cell r="G5791" t="str">
            <v>Industrial Processes</v>
          </cell>
          <cell r="H5791" t="str">
            <v>Chemical Manufacturing</v>
          </cell>
          <cell r="I5791" t="str">
            <v>Ethylene Glycol</v>
          </cell>
          <cell r="J5791" t="str">
            <v>Water Removal Steam: Jet Ejector</v>
          </cell>
          <cell r="N5791">
            <v>40988</v>
          </cell>
        </row>
        <row r="5792">
          <cell r="A5792" t="str">
            <v>30125104</v>
          </cell>
          <cell r="B5792" t="str">
            <v>Point</v>
          </cell>
          <cell r="C5792" t="str">
            <v>Chem Manuf /Ethylene Glycol /Distillation Column Vent</v>
          </cell>
          <cell r="D5792" t="str">
            <v>Industrial Processes - Chemical Manuf</v>
          </cell>
          <cell r="G5792" t="str">
            <v>Industrial Processes</v>
          </cell>
          <cell r="H5792" t="str">
            <v>Chemical Manufacturing</v>
          </cell>
          <cell r="I5792" t="str">
            <v>Ethylene Glycol</v>
          </cell>
          <cell r="J5792" t="str">
            <v>Distillation Column Vent</v>
          </cell>
          <cell r="N5792">
            <v>40988</v>
          </cell>
        </row>
        <row r="5793">
          <cell r="A5793" t="str">
            <v>30125180</v>
          </cell>
          <cell r="B5793" t="str">
            <v>Point</v>
          </cell>
          <cell r="C5793" t="str">
            <v>Chem Manuf /Ethylene Glycol /Fugitive Emissions</v>
          </cell>
          <cell r="D5793" t="str">
            <v>Industrial Processes - Chemical Manuf</v>
          </cell>
          <cell r="G5793" t="str">
            <v>Industrial Processes</v>
          </cell>
          <cell r="H5793" t="str">
            <v>Chemical Manufacturing</v>
          </cell>
          <cell r="I5793" t="str">
            <v>Ethylene Glycol</v>
          </cell>
          <cell r="J5793" t="str">
            <v>Fugitive Emissions</v>
          </cell>
          <cell r="N5793">
            <v>40988</v>
          </cell>
        </row>
        <row r="5794">
          <cell r="A5794" t="str">
            <v>30125201</v>
          </cell>
          <cell r="B5794" t="str">
            <v>Point</v>
          </cell>
          <cell r="C5794" t="str">
            <v>Chem Manuf /Etherene Production /General</v>
          </cell>
          <cell r="D5794" t="str">
            <v>Industrial Processes - Chemical Manuf</v>
          </cell>
          <cell r="G5794" t="str">
            <v>Industrial Processes</v>
          </cell>
          <cell r="H5794" t="str">
            <v>Chemical Manufacturing</v>
          </cell>
          <cell r="I5794" t="str">
            <v>Etherene Production</v>
          </cell>
          <cell r="J5794" t="str">
            <v>General</v>
          </cell>
          <cell r="N5794">
            <v>40988</v>
          </cell>
        </row>
        <row r="5795">
          <cell r="A5795" t="str">
            <v>30125301</v>
          </cell>
          <cell r="B5795" t="str">
            <v>Point</v>
          </cell>
          <cell r="C5795" t="str">
            <v>Chem Manuf /Glycol Ethers /General</v>
          </cell>
          <cell r="D5795" t="str">
            <v>Industrial Processes - Chemical Manuf</v>
          </cell>
          <cell r="G5795" t="str">
            <v>Industrial Processes</v>
          </cell>
          <cell r="H5795" t="str">
            <v>Chemical Manufacturing</v>
          </cell>
          <cell r="I5795" t="str">
            <v>Glycol Ethers</v>
          </cell>
          <cell r="J5795" t="str">
            <v>General</v>
          </cell>
          <cell r="N5795">
            <v>40988</v>
          </cell>
        </row>
        <row r="5796">
          <cell r="A5796" t="str">
            <v>30125302</v>
          </cell>
          <cell r="B5796" t="str">
            <v>Point</v>
          </cell>
          <cell r="C5796" t="str">
            <v>Chem Manuf /Glycol Ethers /Vacuum System Vent</v>
          </cell>
          <cell r="D5796" t="str">
            <v>Industrial Processes - Chemical Manuf</v>
          </cell>
          <cell r="G5796" t="str">
            <v>Industrial Processes</v>
          </cell>
          <cell r="H5796" t="str">
            <v>Chemical Manufacturing</v>
          </cell>
          <cell r="I5796" t="str">
            <v>Glycol Ethers</v>
          </cell>
          <cell r="J5796" t="str">
            <v>Vacuum System Vent</v>
          </cell>
          <cell r="N5796">
            <v>40988</v>
          </cell>
        </row>
        <row r="5797">
          <cell r="A5797" t="str">
            <v>30125305</v>
          </cell>
          <cell r="B5797" t="str">
            <v>Point</v>
          </cell>
          <cell r="C5797" t="str">
            <v>Chem Manuf /Glycol Ethers /Catalyst: Methanol Mix Tank</v>
          </cell>
          <cell r="D5797" t="str">
            <v>Industrial Processes - Chemical Manuf</v>
          </cell>
          <cell r="G5797" t="str">
            <v>Industrial Processes</v>
          </cell>
          <cell r="H5797" t="str">
            <v>Chemical Manufacturing</v>
          </cell>
          <cell r="I5797" t="str">
            <v>Glycol Ethers</v>
          </cell>
          <cell r="J5797" t="str">
            <v>Catalyst: Methanol Mix Tank</v>
          </cell>
          <cell r="N5797">
            <v>40988</v>
          </cell>
        </row>
        <row r="5798">
          <cell r="A5798" t="str">
            <v>30125306</v>
          </cell>
          <cell r="B5798" t="str">
            <v>Point</v>
          </cell>
          <cell r="C5798" t="str">
            <v>Chem Manuf /Glycol Ethers /Methanol Recovery Column Vent</v>
          </cell>
          <cell r="D5798" t="str">
            <v>Industrial Processes - Chemical Manuf</v>
          </cell>
          <cell r="G5798" t="str">
            <v>Industrial Processes</v>
          </cell>
          <cell r="H5798" t="str">
            <v>Chemical Manufacturing</v>
          </cell>
          <cell r="I5798" t="str">
            <v>Glycol Ethers</v>
          </cell>
          <cell r="J5798" t="str">
            <v>Methanol Recovery Column Vent</v>
          </cell>
          <cell r="N5798">
            <v>40988</v>
          </cell>
        </row>
        <row r="5799">
          <cell r="A5799" t="str">
            <v>30125315</v>
          </cell>
          <cell r="B5799" t="str">
            <v>Point</v>
          </cell>
          <cell r="C5799" t="str">
            <v>Chem Manuf /Glycol Ethers /Catalyst: Ethanol Mix Tank</v>
          </cell>
          <cell r="D5799" t="str">
            <v>Industrial Processes - Chemical Manuf</v>
          </cell>
          <cell r="G5799" t="str">
            <v>Industrial Processes</v>
          </cell>
          <cell r="H5799" t="str">
            <v>Chemical Manufacturing</v>
          </cell>
          <cell r="I5799" t="str">
            <v>Glycol Ethers</v>
          </cell>
          <cell r="J5799" t="str">
            <v>Catalyst: Ethanol Mix Tank</v>
          </cell>
          <cell r="N5799">
            <v>40988</v>
          </cell>
        </row>
        <row r="5800">
          <cell r="A5800" t="str">
            <v>30125316</v>
          </cell>
          <cell r="B5800" t="str">
            <v>Point</v>
          </cell>
          <cell r="C5800" t="str">
            <v>Chem Manuf /Glycol Ethers /Ethanol Recovery Column Vent</v>
          </cell>
          <cell r="D5800" t="str">
            <v>Industrial Processes - Chemical Manuf</v>
          </cell>
          <cell r="G5800" t="str">
            <v>Industrial Processes</v>
          </cell>
          <cell r="H5800" t="str">
            <v>Chemical Manufacturing</v>
          </cell>
          <cell r="I5800" t="str">
            <v>Glycol Ethers</v>
          </cell>
          <cell r="J5800" t="str">
            <v>Ethanol Recovery Column Vent</v>
          </cell>
          <cell r="N5800">
            <v>40988</v>
          </cell>
        </row>
        <row r="5801">
          <cell r="A5801" t="str">
            <v>30125325</v>
          </cell>
          <cell r="B5801" t="str">
            <v>Point</v>
          </cell>
          <cell r="C5801" t="str">
            <v>Chem Manuf /Glycol Ethers /Catalyst: Butanol Mix Tank</v>
          </cell>
          <cell r="D5801" t="str">
            <v>Industrial Processes - Chemical Manuf</v>
          </cell>
          <cell r="G5801" t="str">
            <v>Industrial Processes</v>
          </cell>
          <cell r="H5801" t="str">
            <v>Chemical Manufacturing</v>
          </cell>
          <cell r="I5801" t="str">
            <v>Glycol Ethers</v>
          </cell>
          <cell r="J5801" t="str">
            <v>Catalyst: Butanol Mix Tank</v>
          </cell>
          <cell r="N5801">
            <v>40988</v>
          </cell>
        </row>
        <row r="5802">
          <cell r="A5802" t="str">
            <v>30125326</v>
          </cell>
          <cell r="B5802" t="str">
            <v>Point</v>
          </cell>
          <cell r="C5802" t="str">
            <v>Chem Manuf /Glycol Ethers /Butanol Recovery Column Vent</v>
          </cell>
          <cell r="D5802" t="str">
            <v>Industrial Processes - Chemical Manuf</v>
          </cell>
          <cell r="G5802" t="str">
            <v>Industrial Processes</v>
          </cell>
          <cell r="H5802" t="str">
            <v>Chemical Manufacturing</v>
          </cell>
          <cell r="I5802" t="str">
            <v>Glycol Ethers</v>
          </cell>
          <cell r="J5802" t="str">
            <v>Butanol Recovery Column Vent</v>
          </cell>
          <cell r="N5802">
            <v>40988</v>
          </cell>
        </row>
        <row r="5803">
          <cell r="A5803" t="str">
            <v>30125330</v>
          </cell>
          <cell r="B5803" t="str">
            <v>Point</v>
          </cell>
          <cell r="C5803" t="str">
            <v>Chem Manuf /Glycol Ethers /Secondary Emissions: Handling and Disposal of Process Waste Streams</v>
          </cell>
          <cell r="D5803" t="str">
            <v>Industrial Processes - Chemical Manuf</v>
          </cell>
          <cell r="G5803" t="str">
            <v>Industrial Processes</v>
          </cell>
          <cell r="H5803" t="str">
            <v>Chemical Manufacturing</v>
          </cell>
          <cell r="I5803" t="str">
            <v>Glycol Ethers</v>
          </cell>
          <cell r="J5803" t="str">
            <v>Secondary Emissions: Handling and Disposal of Process Waste Streams</v>
          </cell>
          <cell r="N5803">
            <v>40988</v>
          </cell>
        </row>
        <row r="5804">
          <cell r="A5804" t="str">
            <v>30125380</v>
          </cell>
          <cell r="B5804" t="str">
            <v>Point</v>
          </cell>
          <cell r="C5804" t="str">
            <v>Chem Manuf /Glycol Ethers /Fugitive Emissions</v>
          </cell>
          <cell r="D5804" t="str">
            <v>Industrial Processes - Chemical Manuf</v>
          </cell>
          <cell r="G5804" t="str">
            <v>Industrial Processes</v>
          </cell>
          <cell r="H5804" t="str">
            <v>Chemical Manufacturing</v>
          </cell>
          <cell r="I5804" t="str">
            <v>Glycol Ethers</v>
          </cell>
          <cell r="J5804" t="str">
            <v>Fugitive Emissions</v>
          </cell>
          <cell r="N5804">
            <v>40988</v>
          </cell>
        </row>
        <row r="5805">
          <cell r="A5805" t="str">
            <v>30125401</v>
          </cell>
          <cell r="B5805" t="str">
            <v>Point</v>
          </cell>
          <cell r="C5805" t="str">
            <v>Chem Manuf /Nitriles, Acrylonitrile, Adiponitrile /Acetonitrile</v>
          </cell>
          <cell r="D5805" t="str">
            <v>Industrial Processes - Chemical Manuf</v>
          </cell>
          <cell r="G5805" t="str">
            <v>Industrial Processes</v>
          </cell>
          <cell r="H5805" t="str">
            <v>Chemical Manufacturing</v>
          </cell>
          <cell r="I5805" t="str">
            <v>Nitriles, Acrylonitrile, Adiponitrile Production</v>
          </cell>
          <cell r="J5805" t="str">
            <v>Acetonitrile</v>
          </cell>
          <cell r="N5805">
            <v>40988</v>
          </cell>
        </row>
        <row r="5806">
          <cell r="A5806" t="str">
            <v>30125405</v>
          </cell>
          <cell r="B5806" t="str">
            <v>Point</v>
          </cell>
          <cell r="C5806" t="str">
            <v>Chem Manuf /Nitriles, Acrylonitrile, Adiponitrile /General: Acrylonitrile</v>
          </cell>
          <cell r="D5806" t="str">
            <v>Industrial Processes - Chemical Manuf</v>
          </cell>
          <cell r="G5806" t="str">
            <v>Industrial Processes</v>
          </cell>
          <cell r="H5806" t="str">
            <v>Chemical Manufacturing</v>
          </cell>
          <cell r="I5806" t="str">
            <v>Nitriles, Acrylonitrile, Adiponitrile Production</v>
          </cell>
          <cell r="J5806" t="str">
            <v>General: Acrylonitrile</v>
          </cell>
          <cell r="N5806">
            <v>40988</v>
          </cell>
        </row>
        <row r="5807">
          <cell r="A5807" t="str">
            <v>30125406</v>
          </cell>
          <cell r="B5807" t="str">
            <v>Point</v>
          </cell>
          <cell r="C5807" t="str">
            <v>Chem Manuf /Nitriles, Acrylonitrile, Adiponitrile /Absorber Vent: Normal</v>
          </cell>
          <cell r="D5807" t="str">
            <v>Industrial Processes - Chemical Manuf</v>
          </cell>
          <cell r="G5807" t="str">
            <v>Industrial Processes</v>
          </cell>
          <cell r="H5807" t="str">
            <v>Chemical Manufacturing</v>
          </cell>
          <cell r="I5807" t="str">
            <v>Nitriles, Acrylonitrile, Adiponitrile Production</v>
          </cell>
          <cell r="J5807" t="str">
            <v>Absorber Vent: Normal</v>
          </cell>
          <cell r="N5807">
            <v>40988</v>
          </cell>
        </row>
        <row r="5808">
          <cell r="A5808" t="str">
            <v>30125407</v>
          </cell>
          <cell r="B5808" t="str">
            <v>Point</v>
          </cell>
          <cell r="C5808" t="str">
            <v>Chem Manuf /Nitriles, Acrylonitrile, Adiponitrile /Absorber Vent: Startup</v>
          </cell>
          <cell r="D5808" t="str">
            <v>Industrial Processes - Chemical Manuf</v>
          </cell>
          <cell r="G5808" t="str">
            <v>Industrial Processes</v>
          </cell>
          <cell r="H5808" t="str">
            <v>Chemical Manufacturing</v>
          </cell>
          <cell r="I5808" t="str">
            <v>Nitriles, Acrylonitrile, Adiponitrile Production</v>
          </cell>
          <cell r="J5808" t="str">
            <v>Absorber Vent: Startup</v>
          </cell>
          <cell r="N5808">
            <v>40988</v>
          </cell>
        </row>
        <row r="5809">
          <cell r="A5809" t="str">
            <v>30125408</v>
          </cell>
          <cell r="B5809" t="str">
            <v>Point</v>
          </cell>
          <cell r="C5809" t="str">
            <v>Chem Manuf /Nitriles, Acrylonitrile, Adiponitrile /Recovery/Purification Column Vent</v>
          </cell>
          <cell r="D5809" t="str">
            <v>Industrial Processes - Chemical Manuf</v>
          </cell>
          <cell r="G5809" t="str">
            <v>Industrial Processes</v>
          </cell>
          <cell r="H5809" t="str">
            <v>Chemical Manufacturing</v>
          </cell>
          <cell r="I5809" t="str">
            <v>Nitriles, Acrylonitrile, Adiponitrile Production</v>
          </cell>
          <cell r="J5809" t="str">
            <v>Recovery/Purification Column Vent</v>
          </cell>
          <cell r="N5809">
            <v>40988</v>
          </cell>
        </row>
        <row r="5810">
          <cell r="A5810" t="str">
            <v>30125409</v>
          </cell>
          <cell r="B5810" t="str">
            <v>Point</v>
          </cell>
          <cell r="C5810" t="str">
            <v>Chem Manuf /Nitriles, Acrylonitrile, Adiponitrile /Fugitive Emissions</v>
          </cell>
          <cell r="D5810" t="str">
            <v>Industrial Processes - Chemical Manuf</v>
          </cell>
          <cell r="G5810" t="str">
            <v>Industrial Processes</v>
          </cell>
          <cell r="H5810" t="str">
            <v>Chemical Manufacturing</v>
          </cell>
          <cell r="I5810" t="str">
            <v>Nitriles, Acrylonitrile, Adiponitrile Production</v>
          </cell>
          <cell r="J5810" t="str">
            <v>Fugitive Emissions</v>
          </cell>
          <cell r="K5810" t="str">
            <v>30125420</v>
          </cell>
          <cell r="L5810" t="str">
            <v>2005</v>
          </cell>
          <cell r="N5810">
            <v>40988</v>
          </cell>
        </row>
        <row r="5811">
          <cell r="A5811" t="str">
            <v>30125410</v>
          </cell>
          <cell r="B5811" t="str">
            <v>Point</v>
          </cell>
          <cell r="C5811" t="str">
            <v>Chem Manuf /Nitriles, Acrylonitrile, Adiponitrile /Via Adipic Acid: General</v>
          </cell>
          <cell r="D5811" t="str">
            <v>Industrial Processes - Chemical Manuf</v>
          </cell>
          <cell r="G5811" t="str">
            <v>Industrial Processes</v>
          </cell>
          <cell r="H5811" t="str">
            <v>Chemical Manufacturing</v>
          </cell>
          <cell r="I5811" t="str">
            <v>Nitriles, Acrylonitrile, Adiponitrile Production</v>
          </cell>
          <cell r="J5811" t="str">
            <v>Via Adipic Acid: General</v>
          </cell>
          <cell r="N5811">
            <v>40988</v>
          </cell>
        </row>
        <row r="5812">
          <cell r="A5812" t="str">
            <v>30125411</v>
          </cell>
          <cell r="B5812" t="str">
            <v>Point</v>
          </cell>
          <cell r="C5812" t="str">
            <v>Chem Manuf /Nitriles, Acrylonitrile, Adiponitrile /Ammonia Recovery Still</v>
          </cell>
          <cell r="D5812" t="str">
            <v>Industrial Processes - Chemical Manuf</v>
          </cell>
          <cell r="G5812" t="str">
            <v>Industrial Processes</v>
          </cell>
          <cell r="H5812" t="str">
            <v>Chemical Manufacturing</v>
          </cell>
          <cell r="I5812" t="str">
            <v>Nitriles, Acrylonitrile, Adiponitrile Production</v>
          </cell>
          <cell r="J5812" t="str">
            <v>Ammonia Recovery Still</v>
          </cell>
          <cell r="N5812">
            <v>40988</v>
          </cell>
        </row>
        <row r="5813">
          <cell r="A5813" t="str">
            <v>30125412</v>
          </cell>
          <cell r="B5813" t="str">
            <v>Point</v>
          </cell>
          <cell r="C5813" t="str">
            <v>Chem Manuf /Nitriles, Acrylonitrile, Adiponitrile /Product Fractionator Vent</v>
          </cell>
          <cell r="D5813" t="str">
            <v>Industrial Processes - Chemical Manuf</v>
          </cell>
          <cell r="G5813" t="str">
            <v>Industrial Processes</v>
          </cell>
          <cell r="H5813" t="str">
            <v>Chemical Manufacturing</v>
          </cell>
          <cell r="I5813" t="str">
            <v>Nitriles, Acrylonitrile, Adiponitrile Production</v>
          </cell>
          <cell r="J5813" t="str">
            <v>Product Fractionator Vent</v>
          </cell>
          <cell r="N5813">
            <v>40988</v>
          </cell>
        </row>
        <row r="5814">
          <cell r="A5814" t="str">
            <v>30125413</v>
          </cell>
          <cell r="B5814" t="str">
            <v>Point</v>
          </cell>
          <cell r="C5814" t="str">
            <v>Chem Manuf /Nitriles, Acrylonitrile, Adiponitrile /Product Recovery Vent</v>
          </cell>
          <cell r="D5814" t="str">
            <v>Industrial Processes - Chemical Manuf</v>
          </cell>
          <cell r="G5814" t="str">
            <v>Industrial Processes</v>
          </cell>
          <cell r="H5814" t="str">
            <v>Chemical Manufacturing</v>
          </cell>
          <cell r="I5814" t="str">
            <v>Nitriles, Acrylonitrile, Adiponitrile Production</v>
          </cell>
          <cell r="J5814" t="str">
            <v>Product Recovery Vent</v>
          </cell>
          <cell r="N5814">
            <v>40988</v>
          </cell>
        </row>
        <row r="5815">
          <cell r="A5815" t="str">
            <v>30125415</v>
          </cell>
          <cell r="B5815" t="str">
            <v>Point</v>
          </cell>
          <cell r="C5815" t="str">
            <v>Chem Manuf /Nitriles, Acrylonitrile, Adiponitrile /Via Butadiene: General</v>
          </cell>
          <cell r="D5815" t="str">
            <v>Industrial Processes - Chemical Manuf</v>
          </cell>
          <cell r="G5815" t="str">
            <v>Industrial Processes</v>
          </cell>
          <cell r="H5815" t="str">
            <v>Chemical Manufacturing</v>
          </cell>
          <cell r="I5815" t="str">
            <v>Nitriles, Acrylonitrile, Adiponitrile Production</v>
          </cell>
          <cell r="J5815" t="str">
            <v>Via Butadiene: General</v>
          </cell>
          <cell r="N5815">
            <v>40988</v>
          </cell>
        </row>
        <row r="5816">
          <cell r="A5816" t="str">
            <v>30125416</v>
          </cell>
          <cell r="B5816" t="str">
            <v>Point</v>
          </cell>
          <cell r="C5816" t="str">
            <v>Chem Manuf /Nitriles, Acrylonitrile, Adiponitrile /Chlorination Reactor</v>
          </cell>
          <cell r="D5816" t="str">
            <v>Industrial Processes - Chemical Manuf</v>
          </cell>
          <cell r="G5816" t="str">
            <v>Industrial Processes</v>
          </cell>
          <cell r="H5816" t="str">
            <v>Chemical Manufacturing</v>
          </cell>
          <cell r="I5816" t="str">
            <v>Nitriles, Acrylonitrile, Adiponitrile Production</v>
          </cell>
          <cell r="J5816" t="str">
            <v>Chlorination Reactor</v>
          </cell>
          <cell r="N5816">
            <v>40988</v>
          </cell>
        </row>
        <row r="5817">
          <cell r="A5817" t="str">
            <v>30125417</v>
          </cell>
          <cell r="B5817" t="str">
            <v>Point</v>
          </cell>
          <cell r="C5817" t="str">
            <v>Chem Manuf /Nitriles, Acrylonitrile, Adiponitrile /Cyanide Synthesis</v>
          </cell>
          <cell r="D5817" t="str">
            <v>Industrial Processes - Chemical Manuf</v>
          </cell>
          <cell r="G5817" t="str">
            <v>Industrial Processes</v>
          </cell>
          <cell r="H5817" t="str">
            <v>Chemical Manufacturing</v>
          </cell>
          <cell r="I5817" t="str">
            <v>Nitriles, Acrylonitrile, Adiponitrile Production</v>
          </cell>
          <cell r="J5817" t="str">
            <v>Cyanide Synthesis</v>
          </cell>
          <cell r="N5817">
            <v>40988</v>
          </cell>
        </row>
        <row r="5818">
          <cell r="A5818" t="str">
            <v>30125418</v>
          </cell>
          <cell r="B5818" t="str">
            <v>Point</v>
          </cell>
          <cell r="C5818" t="str">
            <v>Chem Manuf /Nitriles, Acrylonitrile, Adiponitrile /Cyanation/Isomerization</v>
          </cell>
          <cell r="D5818" t="str">
            <v>Industrial Processes - Chemical Manuf</v>
          </cell>
          <cell r="G5818" t="str">
            <v>Industrial Processes</v>
          </cell>
          <cell r="H5818" t="str">
            <v>Chemical Manufacturing</v>
          </cell>
          <cell r="I5818" t="str">
            <v>Nitriles, Acrylonitrile, Adiponitrile Production</v>
          </cell>
          <cell r="J5818" t="str">
            <v>Cyanation/Isomerization</v>
          </cell>
          <cell r="N5818">
            <v>40988</v>
          </cell>
        </row>
        <row r="5819">
          <cell r="A5819" t="str">
            <v>30125420</v>
          </cell>
          <cell r="B5819" t="str">
            <v>Point</v>
          </cell>
          <cell r="C5819" t="str">
            <v>Chem Manuf /Nitriles, Acrylonitrile, Adiponitrile /Fugitive Emissions</v>
          </cell>
          <cell r="D5819" t="str">
            <v>Industrial Processes - Chemical Manuf</v>
          </cell>
          <cell r="G5819" t="str">
            <v>Industrial Processes</v>
          </cell>
          <cell r="H5819" t="str">
            <v>Chemical Manufacturing</v>
          </cell>
          <cell r="I5819" t="str">
            <v>Nitriles, Acrylonitrile, Adiponitrile Production</v>
          </cell>
          <cell r="J5819" t="str">
            <v>Fugitive Emissions</v>
          </cell>
          <cell r="N5819">
            <v>40988</v>
          </cell>
        </row>
        <row r="5820">
          <cell r="A5820" t="str">
            <v>30125499</v>
          </cell>
          <cell r="B5820" t="str">
            <v>Point</v>
          </cell>
          <cell r="C5820" t="str">
            <v>Chem Manuf /Nitriles, Acrylonitrile, Adiponitrile /Other Not Classified</v>
          </cell>
          <cell r="D5820" t="str">
            <v>Industrial Processes - Chemical Manuf</v>
          </cell>
          <cell r="G5820" t="str">
            <v>Industrial Processes</v>
          </cell>
          <cell r="H5820" t="str">
            <v>Chemical Manufacturing</v>
          </cell>
          <cell r="I5820" t="str">
            <v>Nitriles, Acrylonitrile, Adiponitrile Production</v>
          </cell>
          <cell r="J5820" t="str">
            <v>Other Not Classified</v>
          </cell>
          <cell r="N5820">
            <v>40988</v>
          </cell>
        </row>
        <row r="5821">
          <cell r="A5821" t="str">
            <v>30125801</v>
          </cell>
          <cell r="B5821" t="str">
            <v>Point</v>
          </cell>
          <cell r="C5821" t="str">
            <v>Chem Manuf /Benzene-Toluene-Aromatics-Xylenes /Benzene: General</v>
          </cell>
          <cell r="D5821" t="str">
            <v>Industrial Processes - Chemical Manuf</v>
          </cell>
          <cell r="G5821" t="str">
            <v>Industrial Processes</v>
          </cell>
          <cell r="H5821" t="str">
            <v>Chemical Manufacturing</v>
          </cell>
          <cell r="I5821" t="str">
            <v>Benzene/Toluene/Aromatics/Xylenes</v>
          </cell>
          <cell r="J5821" t="str">
            <v>Benzene: General</v>
          </cell>
          <cell r="N5821">
            <v>40988</v>
          </cell>
        </row>
        <row r="5822">
          <cell r="A5822" t="str">
            <v>30125802</v>
          </cell>
          <cell r="B5822" t="str">
            <v>Point</v>
          </cell>
          <cell r="C5822" t="str">
            <v>Chem Manuf /Benzene-Toluene-Aromatics-Xylenes /Benzene: Reactor</v>
          </cell>
          <cell r="D5822" t="str">
            <v>Industrial Processes - Chemical Manuf</v>
          </cell>
          <cell r="G5822" t="str">
            <v>Industrial Processes</v>
          </cell>
          <cell r="H5822" t="str">
            <v>Chemical Manufacturing</v>
          </cell>
          <cell r="I5822" t="str">
            <v>Benzene/Toluene/Aromatics/Xylenes</v>
          </cell>
          <cell r="J5822" t="str">
            <v>Benzene: Reactor</v>
          </cell>
          <cell r="N5822">
            <v>40988</v>
          </cell>
        </row>
        <row r="5823">
          <cell r="A5823" t="str">
            <v>30125803</v>
          </cell>
          <cell r="B5823" t="str">
            <v>Point</v>
          </cell>
          <cell r="C5823" t="str">
            <v>Chem Manuf /Benzene-Toluene-Aromatics-Xylenes /Benzene: Distillation Unit</v>
          </cell>
          <cell r="D5823" t="str">
            <v>Industrial Processes - Chemical Manuf</v>
          </cell>
          <cell r="G5823" t="str">
            <v>Industrial Processes</v>
          </cell>
          <cell r="H5823" t="str">
            <v>Chemical Manufacturing</v>
          </cell>
          <cell r="I5823" t="str">
            <v>Benzene/Toluene/Aromatics/Xylenes</v>
          </cell>
          <cell r="J5823" t="str">
            <v>Benzene: Distillation Unit</v>
          </cell>
          <cell r="N5823">
            <v>40988</v>
          </cell>
        </row>
        <row r="5824">
          <cell r="A5824" t="str">
            <v>30125805</v>
          </cell>
          <cell r="B5824" t="str">
            <v>Point</v>
          </cell>
          <cell r="C5824" t="str">
            <v>Chem Manuf /Benzene-Toluene-Aromatics-Xylenes /Toluene: General</v>
          </cell>
          <cell r="D5824" t="str">
            <v>Industrial Processes - Chemical Manuf</v>
          </cell>
          <cell r="G5824" t="str">
            <v>Industrial Processes</v>
          </cell>
          <cell r="H5824" t="str">
            <v>Chemical Manufacturing</v>
          </cell>
          <cell r="I5824" t="str">
            <v>Benzene/Toluene/Aromatics/Xylenes</v>
          </cell>
          <cell r="J5824" t="str">
            <v>Toluene: General</v>
          </cell>
          <cell r="N5824">
            <v>40988</v>
          </cell>
        </row>
        <row r="5825">
          <cell r="A5825" t="str">
            <v>30125806</v>
          </cell>
          <cell r="B5825" t="str">
            <v>Point</v>
          </cell>
          <cell r="C5825" t="str">
            <v>Chem Manuf /Benzene-Toluene-Aromatics-Xylenes /Toluene: Reactor</v>
          </cell>
          <cell r="D5825" t="str">
            <v>Industrial Processes - Chemical Manuf</v>
          </cell>
          <cell r="G5825" t="str">
            <v>Industrial Processes</v>
          </cell>
          <cell r="H5825" t="str">
            <v>Chemical Manufacturing</v>
          </cell>
          <cell r="I5825" t="str">
            <v>Benzene/Toluene/Aromatics/Xylenes</v>
          </cell>
          <cell r="J5825" t="str">
            <v>Toluene: Reactor</v>
          </cell>
          <cell r="N5825">
            <v>40988</v>
          </cell>
        </row>
        <row r="5826">
          <cell r="A5826" t="str">
            <v>30125807</v>
          </cell>
          <cell r="B5826" t="str">
            <v>Point</v>
          </cell>
          <cell r="C5826" t="str">
            <v>Chem Manuf /Benzene-Toluene-Aromatics-Xylenes /Toluene: Distillation Unit</v>
          </cell>
          <cell r="D5826" t="str">
            <v>Industrial Processes - Chemical Manuf</v>
          </cell>
          <cell r="G5826" t="str">
            <v>Industrial Processes</v>
          </cell>
          <cell r="H5826" t="str">
            <v>Chemical Manufacturing</v>
          </cell>
          <cell r="I5826" t="str">
            <v>Benzene/Toluene/Aromatics/Xylenes</v>
          </cell>
          <cell r="J5826" t="str">
            <v>Toluene: Distillation Unit</v>
          </cell>
          <cell r="N5826">
            <v>40988</v>
          </cell>
        </row>
        <row r="5827">
          <cell r="A5827" t="str">
            <v>30125810</v>
          </cell>
          <cell r="B5827" t="str">
            <v>Point</v>
          </cell>
          <cell r="C5827" t="str">
            <v>Chem Manuf /Benzene-Toluene-Aromatics-Xylenes /p-Xylene: General</v>
          </cell>
          <cell r="D5827" t="str">
            <v>Industrial Processes - Chemical Manuf</v>
          </cell>
          <cell r="G5827" t="str">
            <v>Industrial Processes</v>
          </cell>
          <cell r="H5827" t="str">
            <v>Chemical Manufacturing</v>
          </cell>
          <cell r="I5827" t="str">
            <v>Benzene/Toluene/Aromatics/Xylenes</v>
          </cell>
          <cell r="J5827" t="str">
            <v>p-Xylene: General</v>
          </cell>
          <cell r="N5827">
            <v>40988</v>
          </cell>
        </row>
        <row r="5828">
          <cell r="A5828" t="str">
            <v>30125815</v>
          </cell>
          <cell r="B5828" t="str">
            <v>Point</v>
          </cell>
          <cell r="C5828" t="str">
            <v>Chem Manuf /Benzene-Toluene-Aromatics-Xylenes /Xylenes: General</v>
          </cell>
          <cell r="D5828" t="str">
            <v>Industrial Processes - Chemical Manuf</v>
          </cell>
          <cell r="G5828" t="str">
            <v>Industrial Processes</v>
          </cell>
          <cell r="H5828" t="str">
            <v>Chemical Manufacturing</v>
          </cell>
          <cell r="I5828" t="str">
            <v>Benzene/Toluene/Aromatics/Xylenes</v>
          </cell>
          <cell r="J5828" t="str">
            <v>Xylenes: General</v>
          </cell>
          <cell r="N5828">
            <v>40988</v>
          </cell>
        </row>
        <row r="5829">
          <cell r="A5829" t="str">
            <v>30125816</v>
          </cell>
          <cell r="B5829" t="str">
            <v>Point</v>
          </cell>
          <cell r="C5829" t="str">
            <v>Chem Manuf /Benzene-Toluene-Aromatics-Xylenes /Xylenes: Reactor</v>
          </cell>
          <cell r="D5829" t="str">
            <v>Industrial Processes - Chemical Manuf</v>
          </cell>
          <cell r="G5829" t="str">
            <v>Industrial Processes</v>
          </cell>
          <cell r="H5829" t="str">
            <v>Chemical Manufacturing</v>
          </cell>
          <cell r="I5829" t="str">
            <v>Benzene/Toluene/Aromatics/Xylenes</v>
          </cell>
          <cell r="J5829" t="str">
            <v>Xylenes: Reactor</v>
          </cell>
          <cell r="N5829">
            <v>40988</v>
          </cell>
        </row>
        <row r="5830">
          <cell r="A5830" t="str">
            <v>30125817</v>
          </cell>
          <cell r="B5830" t="str">
            <v>Point</v>
          </cell>
          <cell r="C5830" t="str">
            <v>Chem Manuf /Benzene-Toluene-Aromatics-Xylenes /Xylenes: Distillation Unit</v>
          </cell>
          <cell r="D5830" t="str">
            <v>Industrial Processes - Chemical Manuf</v>
          </cell>
          <cell r="G5830" t="str">
            <v>Industrial Processes</v>
          </cell>
          <cell r="H5830" t="str">
            <v>Chemical Manufacturing</v>
          </cell>
          <cell r="I5830" t="str">
            <v>Benzene/Toluene/Aromatics/Xylenes</v>
          </cell>
          <cell r="J5830" t="str">
            <v>Xylenes: Distillation Unit</v>
          </cell>
          <cell r="N5830">
            <v>40988</v>
          </cell>
        </row>
        <row r="5831">
          <cell r="A5831" t="str">
            <v>30125880</v>
          </cell>
          <cell r="B5831" t="str">
            <v>Point</v>
          </cell>
          <cell r="C5831" t="str">
            <v>Chem Manuf /Benzene-Toluene-Aromatics-Xylenes /Aromatics: Fugitive Emissions</v>
          </cell>
          <cell r="D5831" t="str">
            <v>Industrial Processes - Chemical Manuf</v>
          </cell>
          <cell r="G5831" t="str">
            <v>Industrial Processes</v>
          </cell>
          <cell r="H5831" t="str">
            <v>Chemical Manufacturing</v>
          </cell>
          <cell r="I5831" t="str">
            <v>Benzene/Toluene/Aromatics/Xylenes</v>
          </cell>
          <cell r="J5831" t="str">
            <v>Aromatics: Fugitive Emissions</v>
          </cell>
          <cell r="N5831">
            <v>40988</v>
          </cell>
        </row>
        <row r="5832">
          <cell r="A5832" t="str">
            <v>30125899</v>
          </cell>
          <cell r="B5832" t="str">
            <v>Point</v>
          </cell>
          <cell r="C5832" t="str">
            <v>Chem Manuf /Benzene-Toluene-Aromatics-Xylenes /Other Not Classified</v>
          </cell>
          <cell r="D5832" t="str">
            <v>Industrial Processes - Chemical Manuf</v>
          </cell>
          <cell r="G5832" t="str">
            <v>Industrial Processes</v>
          </cell>
          <cell r="H5832" t="str">
            <v>Chemical Manufacturing</v>
          </cell>
          <cell r="I5832" t="str">
            <v>Benzene/Toluene/Aromatics/Xylenes</v>
          </cell>
          <cell r="J5832" t="str">
            <v>Other Not Classified</v>
          </cell>
          <cell r="N5832">
            <v>40988</v>
          </cell>
        </row>
        <row r="5833">
          <cell r="A5833" t="str">
            <v>30130101</v>
          </cell>
          <cell r="B5833" t="str">
            <v>Point</v>
          </cell>
          <cell r="C5833" t="str">
            <v>Chem Manuf /Chlorobenzene /Tail Gas Scrubber</v>
          </cell>
          <cell r="D5833" t="str">
            <v>Industrial Processes - Chemical Manuf</v>
          </cell>
          <cell r="G5833" t="str">
            <v>Industrial Processes</v>
          </cell>
          <cell r="H5833" t="str">
            <v>Chemical Manufacturing</v>
          </cell>
          <cell r="I5833" t="str">
            <v>Chlorobenzene</v>
          </cell>
          <cell r="J5833" t="str">
            <v>Tail Gas Scrubber</v>
          </cell>
          <cell r="N5833">
            <v>40988</v>
          </cell>
        </row>
        <row r="5834">
          <cell r="A5834" t="str">
            <v>30130102</v>
          </cell>
          <cell r="B5834" t="str">
            <v>Point</v>
          </cell>
          <cell r="C5834" t="str">
            <v>Chem Manuf /Chlorobenzene /Benzene Drying: Distillation</v>
          </cell>
          <cell r="D5834" t="str">
            <v>Industrial Processes - Chemical Manuf</v>
          </cell>
          <cell r="G5834" t="str">
            <v>Industrial Processes</v>
          </cell>
          <cell r="H5834" t="str">
            <v>Chemical Manufacturing</v>
          </cell>
          <cell r="I5834" t="str">
            <v>Chlorobenzene</v>
          </cell>
          <cell r="J5834" t="str">
            <v>Benzene Drying: Distillation</v>
          </cell>
          <cell r="N5834">
            <v>40988</v>
          </cell>
        </row>
        <row r="5835">
          <cell r="A5835" t="str">
            <v>30130103</v>
          </cell>
          <cell r="B5835" t="str">
            <v>Point</v>
          </cell>
          <cell r="C5835" t="str">
            <v>Chem Manuf /Chlorobenzene /Benzene Recovery</v>
          </cell>
          <cell r="D5835" t="str">
            <v>Industrial Processes - Chemical Manuf</v>
          </cell>
          <cell r="G5835" t="str">
            <v>Industrial Processes</v>
          </cell>
          <cell r="H5835" t="str">
            <v>Chemical Manufacturing</v>
          </cell>
          <cell r="I5835" t="str">
            <v>Chlorobenzene</v>
          </cell>
          <cell r="J5835" t="str">
            <v>Benzene Recovery</v>
          </cell>
          <cell r="N5835">
            <v>40988</v>
          </cell>
        </row>
        <row r="5836">
          <cell r="A5836" t="str">
            <v>30130104</v>
          </cell>
          <cell r="B5836" t="str">
            <v>Point</v>
          </cell>
          <cell r="C5836" t="str">
            <v>Chem Manuf /Chlorobenzene /Heavy-ends Processing</v>
          </cell>
          <cell r="D5836" t="str">
            <v>Industrial Processes - Chemical Manuf</v>
          </cell>
          <cell r="G5836" t="str">
            <v>Industrial Processes</v>
          </cell>
          <cell r="H5836" t="str">
            <v>Chemical Manufacturing</v>
          </cell>
          <cell r="I5836" t="str">
            <v>Chlorobenzene</v>
          </cell>
          <cell r="J5836" t="str">
            <v>Heavy-ends Processing</v>
          </cell>
          <cell r="N5836">
            <v>40988</v>
          </cell>
        </row>
        <row r="5837">
          <cell r="A5837" t="str">
            <v>30130105</v>
          </cell>
          <cell r="B5837" t="str">
            <v>Point</v>
          </cell>
          <cell r="C5837" t="str">
            <v>Chem Manuf /Chlorobenzene /MCB Distillation</v>
          </cell>
          <cell r="D5837" t="str">
            <v>Industrial Processes - Chemical Manuf</v>
          </cell>
          <cell r="G5837" t="str">
            <v>Industrial Processes</v>
          </cell>
          <cell r="H5837" t="str">
            <v>Chemical Manufacturing</v>
          </cell>
          <cell r="I5837" t="str">
            <v>Chlorobenzene</v>
          </cell>
          <cell r="J5837" t="str">
            <v>MCB Distillation</v>
          </cell>
          <cell r="N5837">
            <v>40988</v>
          </cell>
        </row>
        <row r="5838">
          <cell r="A5838" t="str">
            <v>30130106</v>
          </cell>
          <cell r="B5838" t="str">
            <v>Point</v>
          </cell>
          <cell r="C5838" t="str">
            <v>Chem Manuf /Chlorobenzene /Vacuum System Vent</v>
          </cell>
          <cell r="D5838" t="str">
            <v>Industrial Processes - Chemical Manuf</v>
          </cell>
          <cell r="G5838" t="str">
            <v>Industrial Processes</v>
          </cell>
          <cell r="H5838" t="str">
            <v>Chemical Manufacturing</v>
          </cell>
          <cell r="I5838" t="str">
            <v>Chlorobenzene</v>
          </cell>
          <cell r="J5838" t="str">
            <v>Vacuum System Vent</v>
          </cell>
          <cell r="N5838">
            <v>40988</v>
          </cell>
        </row>
        <row r="5839">
          <cell r="A5839" t="str">
            <v>30130107</v>
          </cell>
          <cell r="B5839" t="str">
            <v>Point</v>
          </cell>
          <cell r="C5839" t="str">
            <v>Chem Manuf /Chlorobenzene /DCB Crystallization</v>
          </cell>
          <cell r="D5839" t="str">
            <v>Industrial Processes - Chemical Manuf</v>
          </cell>
          <cell r="G5839" t="str">
            <v>Industrial Processes</v>
          </cell>
          <cell r="H5839" t="str">
            <v>Chemical Manufacturing</v>
          </cell>
          <cell r="I5839" t="str">
            <v>Chlorobenzene</v>
          </cell>
          <cell r="J5839" t="str">
            <v>DCB Crystallization</v>
          </cell>
          <cell r="N5839">
            <v>40988</v>
          </cell>
        </row>
        <row r="5840">
          <cell r="A5840" t="str">
            <v>30130108</v>
          </cell>
          <cell r="B5840" t="str">
            <v>Point</v>
          </cell>
          <cell r="C5840" t="str">
            <v>Chem Manuf /Chlorobenzene /DCB Crystal Handling/Loading</v>
          </cell>
          <cell r="D5840" t="str">
            <v>Industrial Processes - Storage and Transfer</v>
          </cell>
          <cell r="G5840" t="str">
            <v>Industrial Processes</v>
          </cell>
          <cell r="H5840" t="str">
            <v>Chemical Manufacturing</v>
          </cell>
          <cell r="I5840" t="str">
            <v>Chlorobenzene</v>
          </cell>
          <cell r="J5840" t="str">
            <v>DCB Crystal Handling/Loading</v>
          </cell>
          <cell r="N5840">
            <v>40988</v>
          </cell>
        </row>
        <row r="5841">
          <cell r="A5841" t="str">
            <v>30130110</v>
          </cell>
          <cell r="B5841" t="str">
            <v>Point</v>
          </cell>
          <cell r="C5841" t="str">
            <v>Chem Manuf /Chlorobenzene /Catalyst Incineration</v>
          </cell>
          <cell r="D5841" t="str">
            <v>Industrial Processes - Chemical Manuf</v>
          </cell>
          <cell r="G5841" t="str">
            <v>Industrial Processes</v>
          </cell>
          <cell r="H5841" t="str">
            <v>Chemical Manufacturing</v>
          </cell>
          <cell r="I5841" t="str">
            <v>Chlorobenzene</v>
          </cell>
          <cell r="J5841" t="str">
            <v>Catalyst Incineration</v>
          </cell>
          <cell r="N5841">
            <v>40988</v>
          </cell>
        </row>
        <row r="5842">
          <cell r="A5842" t="str">
            <v>30130114</v>
          </cell>
          <cell r="B5842" t="str">
            <v>Point</v>
          </cell>
          <cell r="C5842" t="str">
            <v>Chem Manuf /Chlorobenzene /Secondary Emissions: Handling and Disposal of Wastewater</v>
          </cell>
          <cell r="D5842" t="str">
            <v>Industrial Processes - Chemical Manuf</v>
          </cell>
          <cell r="G5842" t="str">
            <v>Industrial Processes</v>
          </cell>
          <cell r="H5842" t="str">
            <v>Chemical Manufacturing</v>
          </cell>
          <cell r="I5842" t="str">
            <v>Chlorobenzene</v>
          </cell>
          <cell r="J5842" t="str">
            <v>Secondary Emissions: Handling and Disposal of Wastewater</v>
          </cell>
          <cell r="N5842">
            <v>40988</v>
          </cell>
        </row>
        <row r="5843">
          <cell r="A5843" t="str">
            <v>30130115</v>
          </cell>
          <cell r="B5843" t="str">
            <v>Point</v>
          </cell>
          <cell r="C5843" t="str">
            <v>Chem Manuf /Chlorobenzene /Atmospheric Distillation Vents</v>
          </cell>
          <cell r="D5843" t="str">
            <v>Industrial Processes - Chemical Manuf</v>
          </cell>
          <cell r="G5843" t="str">
            <v>Industrial Processes</v>
          </cell>
          <cell r="H5843" t="str">
            <v>Chemical Manufacturing</v>
          </cell>
          <cell r="I5843" t="str">
            <v>Chlorobenzene</v>
          </cell>
          <cell r="J5843" t="str">
            <v>Atmospheric Distillation Vents</v>
          </cell>
          <cell r="N5843">
            <v>40988</v>
          </cell>
        </row>
        <row r="5844">
          <cell r="A5844" t="str">
            <v>30130180</v>
          </cell>
          <cell r="B5844" t="str">
            <v>Point</v>
          </cell>
          <cell r="C5844" t="str">
            <v>Chem Manuf /Chlorobenzene /Fugitive Emissions</v>
          </cell>
          <cell r="D5844" t="str">
            <v>Industrial Processes - Chemical Manuf</v>
          </cell>
          <cell r="G5844" t="str">
            <v>Industrial Processes</v>
          </cell>
          <cell r="H5844" t="str">
            <v>Chemical Manufacturing</v>
          </cell>
          <cell r="I5844" t="str">
            <v>Chlorobenzene</v>
          </cell>
          <cell r="J5844" t="str">
            <v>Fugitive Emissions</v>
          </cell>
          <cell r="N5844">
            <v>40988</v>
          </cell>
        </row>
        <row r="5845">
          <cell r="A5845" t="str">
            <v>30130201</v>
          </cell>
          <cell r="B5845" t="str">
            <v>Point</v>
          </cell>
          <cell r="C5845" t="str">
            <v>Chem Manuf /Carbon Tetrachloride /General</v>
          </cell>
          <cell r="D5845" t="str">
            <v>Industrial Processes - Chemical Manuf</v>
          </cell>
          <cell r="G5845" t="str">
            <v>Industrial Processes</v>
          </cell>
          <cell r="H5845" t="str">
            <v>Chemical Manufacturing</v>
          </cell>
          <cell r="I5845" t="str">
            <v>Carbon Tetrachloride</v>
          </cell>
          <cell r="J5845" t="str">
            <v>General</v>
          </cell>
          <cell r="N5845">
            <v>40988</v>
          </cell>
        </row>
        <row r="5846">
          <cell r="A5846" t="str">
            <v>30130202</v>
          </cell>
          <cell r="B5846" t="str">
            <v>Point</v>
          </cell>
          <cell r="C5846" t="str">
            <v>Chem Manuf /Carbon Tetrachloride /Distillation Vent</v>
          </cell>
          <cell r="D5846" t="str">
            <v>Industrial Processes - Chemical Manuf</v>
          </cell>
          <cell r="G5846" t="str">
            <v>Industrial Processes</v>
          </cell>
          <cell r="H5846" t="str">
            <v>Chemical Manufacturing</v>
          </cell>
          <cell r="I5846" t="str">
            <v>Carbon Tetrachloride</v>
          </cell>
          <cell r="J5846" t="str">
            <v>Distillation Vent</v>
          </cell>
          <cell r="N5846">
            <v>40988</v>
          </cell>
        </row>
        <row r="5847">
          <cell r="A5847" t="str">
            <v>30130203</v>
          </cell>
          <cell r="B5847" t="str">
            <v>Point</v>
          </cell>
          <cell r="C5847" t="str">
            <v>Chem Manuf /Carbon Tetrachloride /Caustic Scrubber</v>
          </cell>
          <cell r="D5847" t="str">
            <v>Industrial Processes - Chemical Manuf</v>
          </cell>
          <cell r="G5847" t="str">
            <v>Industrial Processes</v>
          </cell>
          <cell r="H5847" t="str">
            <v>Chemical Manufacturing</v>
          </cell>
          <cell r="I5847" t="str">
            <v>Carbon Tetrachloride</v>
          </cell>
          <cell r="J5847" t="str">
            <v>Caustic Scrubber</v>
          </cell>
          <cell r="N5847">
            <v>40988</v>
          </cell>
        </row>
        <row r="5848">
          <cell r="A5848" t="str">
            <v>30130280</v>
          </cell>
          <cell r="B5848" t="str">
            <v>Point</v>
          </cell>
          <cell r="C5848" t="str">
            <v>Chem Manuf /Carbon Tetrachloride /Fugitive Emissions</v>
          </cell>
          <cell r="D5848" t="str">
            <v>Industrial Processes - Chemical Manuf</v>
          </cell>
          <cell r="G5848" t="str">
            <v>Industrial Processes</v>
          </cell>
          <cell r="H5848" t="str">
            <v>Chemical Manufacturing</v>
          </cell>
          <cell r="I5848" t="str">
            <v>Carbon Tetrachloride</v>
          </cell>
          <cell r="J5848" t="str">
            <v>Fugitive Emissions</v>
          </cell>
          <cell r="N5848">
            <v>40988</v>
          </cell>
        </row>
        <row r="5849">
          <cell r="A5849" t="str">
            <v>30130301</v>
          </cell>
          <cell r="B5849" t="str">
            <v>Point</v>
          </cell>
          <cell r="C5849" t="str">
            <v>Chem Manuf /Allyl Chloride /Chlorination Process: General</v>
          </cell>
          <cell r="D5849" t="str">
            <v>Industrial Processes - Chemical Manuf</v>
          </cell>
          <cell r="G5849" t="str">
            <v>Industrial Processes</v>
          </cell>
          <cell r="H5849" t="str">
            <v>Chemical Manufacturing</v>
          </cell>
          <cell r="I5849" t="str">
            <v>Allyl Chloride</v>
          </cell>
          <cell r="J5849" t="str">
            <v>Chlorination Process: General</v>
          </cell>
          <cell r="N5849">
            <v>40988</v>
          </cell>
        </row>
        <row r="5850">
          <cell r="A5850" t="str">
            <v>30130302</v>
          </cell>
          <cell r="B5850" t="str">
            <v>Point</v>
          </cell>
          <cell r="C5850" t="str">
            <v>Chem Manuf /Allyl Chloride /HCl Absorber</v>
          </cell>
          <cell r="D5850" t="str">
            <v>Industrial Processes - Chemical Manuf</v>
          </cell>
          <cell r="G5850" t="str">
            <v>Industrial Processes</v>
          </cell>
          <cell r="H5850" t="str">
            <v>Chemical Manufacturing</v>
          </cell>
          <cell r="I5850" t="str">
            <v>Allyl Chloride</v>
          </cell>
          <cell r="J5850" t="str">
            <v>HCl Absorber</v>
          </cell>
          <cell r="N5850">
            <v>40988</v>
          </cell>
        </row>
        <row r="5851">
          <cell r="A5851" t="str">
            <v>30130303</v>
          </cell>
          <cell r="B5851" t="str">
            <v>Point</v>
          </cell>
          <cell r="C5851" t="str">
            <v>Chem Manuf /Allyl Chloride /Light-ends Distillation</v>
          </cell>
          <cell r="D5851" t="str">
            <v>Industrial Processes - Chemical Manuf</v>
          </cell>
          <cell r="G5851" t="str">
            <v>Industrial Processes</v>
          </cell>
          <cell r="H5851" t="str">
            <v>Chemical Manufacturing</v>
          </cell>
          <cell r="I5851" t="str">
            <v>Allyl Chloride</v>
          </cell>
          <cell r="J5851" t="str">
            <v>Light-ends Distillation</v>
          </cell>
          <cell r="N5851">
            <v>40988</v>
          </cell>
        </row>
        <row r="5852">
          <cell r="A5852" t="str">
            <v>30130304</v>
          </cell>
          <cell r="B5852" t="str">
            <v>Point</v>
          </cell>
          <cell r="C5852" t="str">
            <v>Chem Manuf /Allyl Chloride /Allyl Chloride Distillation Column</v>
          </cell>
          <cell r="D5852" t="str">
            <v>Industrial Processes - Chemical Manuf</v>
          </cell>
          <cell r="G5852" t="str">
            <v>Industrial Processes</v>
          </cell>
          <cell r="H5852" t="str">
            <v>Chemical Manufacturing</v>
          </cell>
          <cell r="I5852" t="str">
            <v>Allyl Chloride</v>
          </cell>
          <cell r="J5852" t="str">
            <v>Allyl Chloride Distillation Column</v>
          </cell>
          <cell r="N5852">
            <v>40988</v>
          </cell>
        </row>
        <row r="5853">
          <cell r="A5853" t="str">
            <v>30130305</v>
          </cell>
          <cell r="B5853" t="str">
            <v>Point</v>
          </cell>
          <cell r="C5853" t="str">
            <v>Chem Manuf /Allyl Chloride /DCP Distillation Column</v>
          </cell>
          <cell r="D5853" t="str">
            <v>Industrial Processes - Chemical Manuf</v>
          </cell>
          <cell r="G5853" t="str">
            <v>Industrial Processes</v>
          </cell>
          <cell r="H5853" t="str">
            <v>Chemical Manufacturing</v>
          </cell>
          <cell r="I5853" t="str">
            <v>Allyl Chloride</v>
          </cell>
          <cell r="J5853" t="str">
            <v>DCP Distillation Column</v>
          </cell>
          <cell r="N5853">
            <v>40988</v>
          </cell>
        </row>
        <row r="5854">
          <cell r="A5854" t="str">
            <v>30130380</v>
          </cell>
          <cell r="B5854" t="str">
            <v>Point</v>
          </cell>
          <cell r="C5854" t="str">
            <v>Chem Manuf /Allyl Chloride /Fugitive Emissions</v>
          </cell>
          <cell r="D5854" t="str">
            <v>Industrial Processes - Chemical Manuf</v>
          </cell>
          <cell r="G5854" t="str">
            <v>Industrial Processes</v>
          </cell>
          <cell r="H5854" t="str">
            <v>Chemical Manufacturing</v>
          </cell>
          <cell r="I5854" t="str">
            <v>Allyl Chloride</v>
          </cell>
          <cell r="J5854" t="str">
            <v>Fugitive Emissions</v>
          </cell>
          <cell r="N5854">
            <v>40988</v>
          </cell>
        </row>
        <row r="5855">
          <cell r="A5855" t="str">
            <v>30130401</v>
          </cell>
          <cell r="B5855" t="str">
            <v>Point</v>
          </cell>
          <cell r="C5855" t="str">
            <v>Chem Manuf /Allyl Alcohol /General</v>
          </cell>
          <cell r="D5855" t="str">
            <v>Industrial Processes - Chemical Manuf</v>
          </cell>
          <cell r="G5855" t="str">
            <v>Industrial Processes</v>
          </cell>
          <cell r="H5855" t="str">
            <v>Chemical Manufacturing</v>
          </cell>
          <cell r="I5855" t="str">
            <v>Allyl Alcohol</v>
          </cell>
          <cell r="J5855" t="str">
            <v>General</v>
          </cell>
          <cell r="N5855">
            <v>40988</v>
          </cell>
        </row>
        <row r="5856">
          <cell r="A5856" t="str">
            <v>30130402</v>
          </cell>
          <cell r="B5856" t="str">
            <v>Point</v>
          </cell>
          <cell r="C5856" t="str">
            <v>Chem Manuf /Allyl Alcohol /Catalyst Preparation</v>
          </cell>
          <cell r="D5856" t="str">
            <v>Industrial Processes - Chemical Manuf</v>
          </cell>
          <cell r="G5856" t="str">
            <v>Industrial Processes</v>
          </cell>
          <cell r="H5856" t="str">
            <v>Chemical Manufacturing</v>
          </cell>
          <cell r="I5856" t="str">
            <v>Allyl Alcohol</v>
          </cell>
          <cell r="J5856" t="str">
            <v>Catalyst Preparation</v>
          </cell>
          <cell r="N5856">
            <v>40988</v>
          </cell>
        </row>
        <row r="5857">
          <cell r="A5857" t="str">
            <v>30130403</v>
          </cell>
          <cell r="B5857" t="str">
            <v>Point</v>
          </cell>
          <cell r="C5857" t="str">
            <v>Chem Manuf /Allyl Alcohol /Filtration System</v>
          </cell>
          <cell r="D5857" t="str">
            <v>Industrial Processes - Chemical Manuf</v>
          </cell>
          <cell r="G5857" t="str">
            <v>Industrial Processes</v>
          </cell>
          <cell r="H5857" t="str">
            <v>Chemical Manufacturing</v>
          </cell>
          <cell r="I5857" t="str">
            <v>Allyl Alcohol</v>
          </cell>
          <cell r="J5857" t="str">
            <v>Filtration System</v>
          </cell>
          <cell r="N5857">
            <v>40988</v>
          </cell>
        </row>
        <row r="5858">
          <cell r="A5858" t="str">
            <v>30130404</v>
          </cell>
          <cell r="B5858" t="str">
            <v>Point</v>
          </cell>
          <cell r="C5858" t="str">
            <v>Chem Manuf /Allyl Alcohol /Light-ends Stripper</v>
          </cell>
          <cell r="D5858" t="str">
            <v>Industrial Processes - Chemical Manuf</v>
          </cell>
          <cell r="G5858" t="str">
            <v>Industrial Processes</v>
          </cell>
          <cell r="H5858" t="str">
            <v>Chemical Manufacturing</v>
          </cell>
          <cell r="I5858" t="str">
            <v>Allyl Alcohol</v>
          </cell>
          <cell r="J5858" t="str">
            <v>Light-ends Stripper</v>
          </cell>
          <cell r="N5858">
            <v>40988</v>
          </cell>
        </row>
        <row r="5859">
          <cell r="A5859" t="str">
            <v>30130405</v>
          </cell>
          <cell r="B5859" t="str">
            <v>Point</v>
          </cell>
          <cell r="C5859" t="str">
            <v>Chem Manuf /Allyl Alcohol /Distillation System Condenser</v>
          </cell>
          <cell r="D5859" t="str">
            <v>Industrial Processes - Chemical Manuf</v>
          </cell>
          <cell r="G5859" t="str">
            <v>Industrial Processes</v>
          </cell>
          <cell r="H5859" t="str">
            <v>Chemical Manufacturing</v>
          </cell>
          <cell r="I5859" t="str">
            <v>Allyl Alcohol</v>
          </cell>
          <cell r="J5859" t="str">
            <v>Distillation System Condenser</v>
          </cell>
          <cell r="N5859">
            <v>40988</v>
          </cell>
        </row>
        <row r="5860">
          <cell r="A5860" t="str">
            <v>30130480</v>
          </cell>
          <cell r="B5860" t="str">
            <v>Point</v>
          </cell>
          <cell r="C5860" t="str">
            <v>Chem Manuf /Allyl Alcohol /Fugitive Emissions</v>
          </cell>
          <cell r="D5860" t="str">
            <v>Industrial Processes - Chemical Manuf</v>
          </cell>
          <cell r="G5860" t="str">
            <v>Industrial Processes</v>
          </cell>
          <cell r="H5860" t="str">
            <v>Chemical Manufacturing</v>
          </cell>
          <cell r="I5860" t="str">
            <v>Allyl Alcohol</v>
          </cell>
          <cell r="J5860" t="str">
            <v>Fugitive Emissions</v>
          </cell>
          <cell r="N5860">
            <v>40988</v>
          </cell>
        </row>
        <row r="5861">
          <cell r="A5861" t="str">
            <v>30130501</v>
          </cell>
          <cell r="B5861" t="str">
            <v>Point</v>
          </cell>
          <cell r="C5861" t="str">
            <v>Chem Manuf /Epichlorohydrin /General</v>
          </cell>
          <cell r="D5861" t="str">
            <v>Industrial Processes - Chemical Manuf</v>
          </cell>
          <cell r="G5861" t="str">
            <v>Industrial Processes</v>
          </cell>
          <cell r="H5861" t="str">
            <v>Chemical Manufacturing</v>
          </cell>
          <cell r="I5861" t="str">
            <v>Epichlorohydrin</v>
          </cell>
          <cell r="J5861" t="str">
            <v>General</v>
          </cell>
          <cell r="N5861">
            <v>40988</v>
          </cell>
        </row>
        <row r="5862">
          <cell r="A5862" t="str">
            <v>30130502</v>
          </cell>
          <cell r="B5862" t="str">
            <v>Point</v>
          </cell>
          <cell r="C5862" t="str">
            <v>Chem Manuf /Epichlorohydrin /Epoxidation Reactor</v>
          </cell>
          <cell r="D5862" t="str">
            <v>Industrial Processes - Chemical Manuf</v>
          </cell>
          <cell r="G5862" t="str">
            <v>Industrial Processes</v>
          </cell>
          <cell r="H5862" t="str">
            <v>Chemical Manufacturing</v>
          </cell>
          <cell r="I5862" t="str">
            <v>Epichlorohydrin</v>
          </cell>
          <cell r="J5862" t="str">
            <v>Epoxidation Reactor</v>
          </cell>
          <cell r="N5862">
            <v>40988</v>
          </cell>
        </row>
        <row r="5863">
          <cell r="A5863" t="str">
            <v>30130503</v>
          </cell>
          <cell r="B5863" t="str">
            <v>Point</v>
          </cell>
          <cell r="C5863" t="str">
            <v>Chem Manuf /Epichlorohydrin /Azetrope Column</v>
          </cell>
          <cell r="D5863" t="str">
            <v>Industrial Processes - Chemical Manuf</v>
          </cell>
          <cell r="G5863" t="str">
            <v>Industrial Processes</v>
          </cell>
          <cell r="H5863" t="str">
            <v>Chemical Manufacturing</v>
          </cell>
          <cell r="I5863" t="str">
            <v>Epichlorohydrin</v>
          </cell>
          <cell r="J5863" t="str">
            <v>Azetrope Column</v>
          </cell>
          <cell r="N5863">
            <v>40988</v>
          </cell>
        </row>
        <row r="5864">
          <cell r="A5864" t="str">
            <v>30130504</v>
          </cell>
          <cell r="B5864" t="str">
            <v>Point</v>
          </cell>
          <cell r="C5864" t="str">
            <v>Chem Manuf /Epichlorohydrin /Light-ends Stripper</v>
          </cell>
          <cell r="D5864" t="str">
            <v>Industrial Processes - Chemical Manuf</v>
          </cell>
          <cell r="G5864" t="str">
            <v>Industrial Processes</v>
          </cell>
          <cell r="H5864" t="str">
            <v>Chemical Manufacturing</v>
          </cell>
          <cell r="I5864" t="str">
            <v>Epichlorohydrin</v>
          </cell>
          <cell r="J5864" t="str">
            <v>Light-ends Stripper</v>
          </cell>
          <cell r="N5864">
            <v>40988</v>
          </cell>
        </row>
        <row r="5865">
          <cell r="A5865" t="str">
            <v>30130505</v>
          </cell>
          <cell r="B5865" t="str">
            <v>Point</v>
          </cell>
          <cell r="C5865" t="str">
            <v>Chem Manuf /Epichlorohydrin /Finishing Column</v>
          </cell>
          <cell r="D5865" t="str">
            <v>Industrial Processes - Chemical Manuf</v>
          </cell>
          <cell r="G5865" t="str">
            <v>Industrial Processes</v>
          </cell>
          <cell r="H5865" t="str">
            <v>Chemical Manufacturing</v>
          </cell>
          <cell r="I5865" t="str">
            <v>Epichlorohydrin</v>
          </cell>
          <cell r="J5865" t="str">
            <v>Finishing Column</v>
          </cell>
          <cell r="N5865">
            <v>40988</v>
          </cell>
        </row>
        <row r="5866">
          <cell r="A5866" t="str">
            <v>30130580</v>
          </cell>
          <cell r="B5866" t="str">
            <v>Point</v>
          </cell>
          <cell r="C5866" t="str">
            <v>Chem Manuf /Epichlorohydrin /Fugitive Emissions</v>
          </cell>
          <cell r="D5866" t="str">
            <v>Industrial Processes - Chemical Manuf</v>
          </cell>
          <cell r="G5866" t="str">
            <v>Industrial Processes</v>
          </cell>
          <cell r="H5866" t="str">
            <v>Chemical Manufacturing</v>
          </cell>
          <cell r="I5866" t="str">
            <v>Epichlorohydrin</v>
          </cell>
          <cell r="J5866" t="str">
            <v>Fugitive Emissions</v>
          </cell>
          <cell r="N5866">
            <v>40988</v>
          </cell>
        </row>
        <row r="5867">
          <cell r="A5867" t="str">
            <v>30140101</v>
          </cell>
          <cell r="B5867" t="str">
            <v>Point</v>
          </cell>
          <cell r="C5867" t="str">
            <v>Chem Manuf /Nitroglycerin Production /Continuous Nitrator</v>
          </cell>
          <cell r="D5867" t="str">
            <v>Industrial Processes - Chemical Manuf</v>
          </cell>
          <cell r="G5867" t="str">
            <v>Industrial Processes</v>
          </cell>
          <cell r="H5867" t="str">
            <v>Chemical Manufacturing</v>
          </cell>
          <cell r="I5867" t="str">
            <v>Nitroglycerin Production</v>
          </cell>
          <cell r="J5867" t="str">
            <v>Continuous Nitrator</v>
          </cell>
          <cell r="N5867">
            <v>40988</v>
          </cell>
        </row>
        <row r="5868">
          <cell r="A5868" t="str">
            <v>30140102</v>
          </cell>
          <cell r="B5868" t="str">
            <v>Point</v>
          </cell>
          <cell r="C5868" t="str">
            <v>Chem Manuf /Nitroglycerin Production /Product Purification/Neutralization</v>
          </cell>
          <cell r="D5868" t="str">
            <v>Industrial Processes - Chemical Manuf</v>
          </cell>
          <cell r="G5868" t="str">
            <v>Industrial Processes</v>
          </cell>
          <cell r="H5868" t="str">
            <v>Chemical Manufacturing</v>
          </cell>
          <cell r="I5868" t="str">
            <v>Nitroglycerin Production</v>
          </cell>
          <cell r="J5868" t="str">
            <v>Product Purification/Neutralization</v>
          </cell>
          <cell r="N5868">
            <v>40988</v>
          </cell>
        </row>
        <row r="5869">
          <cell r="A5869" t="str">
            <v>30140103</v>
          </cell>
          <cell r="B5869" t="str">
            <v>Point</v>
          </cell>
          <cell r="C5869" t="str">
            <v>Chem Manuf /Nitroglycerin Production /Nitric Acid Recovery (Use more specific codes 3-01-410-10 thru -25)</v>
          </cell>
          <cell r="D5869" t="str">
            <v>Industrial Processes - Chemical Manuf</v>
          </cell>
          <cell r="G5869" t="str">
            <v>Industrial Processes</v>
          </cell>
          <cell r="H5869" t="str">
            <v>Chemical Manufacturing</v>
          </cell>
          <cell r="I5869" t="str">
            <v>Nitroglycerin Production</v>
          </cell>
          <cell r="J5869" t="str">
            <v>Nitric Acid Recovery (Use more specific codes 3-01-410-10 thru -25)</v>
          </cell>
          <cell r="N5869">
            <v>40988</v>
          </cell>
        </row>
        <row r="5870">
          <cell r="A5870" t="str">
            <v>30140105</v>
          </cell>
          <cell r="B5870" t="str">
            <v>Point</v>
          </cell>
          <cell r="C5870" t="str">
            <v>Chem Manuf /Nitroglycerin Production /Nitric/Sulfuric Acid Mixing</v>
          </cell>
          <cell r="D5870" t="str">
            <v>Industrial Processes - Chemical Manuf</v>
          </cell>
          <cell r="G5870" t="str">
            <v>Industrial Processes</v>
          </cell>
          <cell r="H5870" t="str">
            <v>Chemical Manufacturing</v>
          </cell>
          <cell r="I5870" t="str">
            <v>Nitroglycerin Production</v>
          </cell>
          <cell r="J5870" t="str">
            <v>Nitric/Sulfuric Acid Mixing</v>
          </cell>
          <cell r="N5870">
            <v>40988</v>
          </cell>
        </row>
        <row r="5871">
          <cell r="A5871" t="str">
            <v>30140110</v>
          </cell>
          <cell r="B5871" t="str">
            <v>Point</v>
          </cell>
          <cell r="C5871" t="str">
            <v>Chem Manuf /Nitroglycerin Production /Continuous Process: Separation</v>
          </cell>
          <cell r="D5871" t="str">
            <v>Industrial Processes - Chemical Manuf</v>
          </cell>
          <cell r="G5871" t="str">
            <v>Industrial Processes</v>
          </cell>
          <cell r="H5871" t="str">
            <v>Chemical Manufacturing</v>
          </cell>
          <cell r="I5871" t="str">
            <v>Nitroglycerin Production</v>
          </cell>
          <cell r="J5871" t="str">
            <v>Continuous Process: Separation</v>
          </cell>
          <cell r="N5871">
            <v>40988</v>
          </cell>
        </row>
        <row r="5872">
          <cell r="A5872" t="str">
            <v>30140120</v>
          </cell>
          <cell r="B5872" t="str">
            <v>Point</v>
          </cell>
          <cell r="C5872" t="str">
            <v>Chem Manuf /Nitroglycerin Production /Continuous Process: Spent Acid Recovery</v>
          </cell>
          <cell r="D5872" t="str">
            <v>Industrial Processes - Chemical Manuf</v>
          </cell>
          <cell r="G5872" t="str">
            <v>Industrial Processes</v>
          </cell>
          <cell r="H5872" t="str">
            <v>Chemical Manufacturing</v>
          </cell>
          <cell r="I5872" t="str">
            <v>Nitroglycerin Production</v>
          </cell>
          <cell r="J5872" t="str">
            <v>Continuous Process: Spent Acid Recovery</v>
          </cell>
          <cell r="N5872">
            <v>40988</v>
          </cell>
        </row>
        <row r="5873">
          <cell r="A5873" t="str">
            <v>30140121</v>
          </cell>
          <cell r="B5873" t="str">
            <v>Point</v>
          </cell>
          <cell r="C5873" t="str">
            <v>Chem Manuf /Nitroglycerin Production /Continuous Process: Spent Acid Recovery: Denitrating Column</v>
          </cell>
          <cell r="D5873" t="str">
            <v>Industrial Processes - Chemical Manuf</v>
          </cell>
          <cell r="G5873" t="str">
            <v>Industrial Processes</v>
          </cell>
          <cell r="H5873" t="str">
            <v>Chemical Manufacturing</v>
          </cell>
          <cell r="I5873" t="str">
            <v>Nitroglycerin Production</v>
          </cell>
          <cell r="J5873" t="str">
            <v>Continuous Process: Spent Acid Recovery: Denitrating Column</v>
          </cell>
          <cell r="N5873">
            <v>40988</v>
          </cell>
        </row>
        <row r="5874">
          <cell r="A5874" t="str">
            <v>30140122</v>
          </cell>
          <cell r="B5874" t="str">
            <v>Point</v>
          </cell>
          <cell r="C5874" t="str">
            <v>Chem Manuf /Nitroglycerin Production /Continuous Process: Spent Acid Recovery: Sulfuric Acid Regenerator</v>
          </cell>
          <cell r="D5874" t="str">
            <v>Industrial Processes - Chemical Manuf</v>
          </cell>
          <cell r="G5874" t="str">
            <v>Industrial Processes</v>
          </cell>
          <cell r="H5874" t="str">
            <v>Chemical Manufacturing</v>
          </cell>
          <cell r="I5874" t="str">
            <v>Nitroglycerin Production</v>
          </cell>
          <cell r="J5874" t="str">
            <v>Continuous Process: Spent Acid Recovery: Sulfuric Acid Regenerator</v>
          </cell>
          <cell r="N5874">
            <v>40988</v>
          </cell>
        </row>
        <row r="5875">
          <cell r="A5875" t="str">
            <v>30140123</v>
          </cell>
          <cell r="B5875" t="str">
            <v>Point</v>
          </cell>
          <cell r="C5875" t="str">
            <v>Chem Manuf /Nitroglycerin Production /Continuous Process: Spent Acid Recovery: Sulfuric Acid Concentrator</v>
          </cell>
          <cell r="D5875" t="str">
            <v>Industrial Processes - Chemical Manuf</v>
          </cell>
          <cell r="G5875" t="str">
            <v>Industrial Processes</v>
          </cell>
          <cell r="H5875" t="str">
            <v>Chemical Manufacturing</v>
          </cell>
          <cell r="I5875" t="str">
            <v>Nitroglycerin Production</v>
          </cell>
          <cell r="J5875" t="str">
            <v>Continuous Process: Spent Acid Recovery: Sulfuric Acid Concentrator</v>
          </cell>
          <cell r="N5875">
            <v>40988</v>
          </cell>
        </row>
        <row r="5876">
          <cell r="A5876" t="str">
            <v>30140124</v>
          </cell>
          <cell r="B5876" t="str">
            <v>Point</v>
          </cell>
          <cell r="C5876" t="str">
            <v>Chem Manuf /Nitroglycerin Production /Continuous Process: Spent Acid Recovery: Bleacher</v>
          </cell>
          <cell r="D5876" t="str">
            <v>Industrial Processes - Chemical Manuf</v>
          </cell>
          <cell r="G5876" t="str">
            <v>Industrial Processes</v>
          </cell>
          <cell r="H5876" t="str">
            <v>Chemical Manufacturing</v>
          </cell>
          <cell r="I5876" t="str">
            <v>Nitroglycerin Production</v>
          </cell>
          <cell r="J5876" t="str">
            <v>Continuous Process: Spent Acid Recovery: Bleacher</v>
          </cell>
          <cell r="N5876">
            <v>40988</v>
          </cell>
        </row>
        <row r="5877">
          <cell r="A5877" t="str">
            <v>30140125</v>
          </cell>
          <cell r="B5877" t="str">
            <v>Point</v>
          </cell>
          <cell r="C5877" t="str">
            <v>Chem Manuf /Nitroglycerin Production /Continuous Process: Spent Acid Recovery: Reflux Columns</v>
          </cell>
          <cell r="D5877" t="str">
            <v>Industrial Processes - Chemical Manuf</v>
          </cell>
          <cell r="G5877" t="str">
            <v>Industrial Processes</v>
          </cell>
          <cell r="H5877" t="str">
            <v>Chemical Manufacturing</v>
          </cell>
          <cell r="I5877" t="str">
            <v>Nitroglycerin Production</v>
          </cell>
          <cell r="J5877" t="str">
            <v>Continuous Process: Spent Acid Recovery: Reflux Columns</v>
          </cell>
          <cell r="N5877">
            <v>40988</v>
          </cell>
        </row>
        <row r="5878">
          <cell r="A5878" t="str">
            <v>30140130</v>
          </cell>
          <cell r="B5878" t="str">
            <v>Point</v>
          </cell>
          <cell r="C5878" t="str">
            <v>Chem Manuf /Nitroglycerin Production /Continuous Process: Nitric Acid Concentration</v>
          </cell>
          <cell r="D5878" t="str">
            <v>Industrial Processes - Chemical Manuf</v>
          </cell>
          <cell r="G5878" t="str">
            <v>Industrial Processes</v>
          </cell>
          <cell r="H5878" t="str">
            <v>Chemical Manufacturing</v>
          </cell>
          <cell r="I5878" t="str">
            <v>Nitroglycerin Production</v>
          </cell>
          <cell r="J5878" t="str">
            <v>Continuous Process: Nitric Acid Concentration</v>
          </cell>
          <cell r="N5878">
            <v>40988</v>
          </cell>
        </row>
        <row r="5879">
          <cell r="A5879" t="str">
            <v>30140131</v>
          </cell>
          <cell r="B5879" t="str">
            <v>Point</v>
          </cell>
          <cell r="C5879" t="str">
            <v>Chem Manuf /Nitroglycerin Production /Continuous Process: Nitric Acid Concentration: Distillation Tower</v>
          </cell>
          <cell r="D5879" t="str">
            <v>Industrial Processes - Chemical Manuf</v>
          </cell>
          <cell r="G5879" t="str">
            <v>Industrial Processes</v>
          </cell>
          <cell r="H5879" t="str">
            <v>Chemical Manufacturing</v>
          </cell>
          <cell r="I5879" t="str">
            <v>Nitroglycerin Production</v>
          </cell>
          <cell r="J5879" t="str">
            <v>Continuous Process: Nitric Acid Concentration: Distillation Tower</v>
          </cell>
          <cell r="N5879">
            <v>40988</v>
          </cell>
        </row>
        <row r="5880">
          <cell r="A5880" t="str">
            <v>30140132</v>
          </cell>
          <cell r="B5880" t="str">
            <v>Point</v>
          </cell>
          <cell r="C5880" t="str">
            <v>Chem Manuf /Nitroglycerin Production /Continuous Process: Nitric Acid Concentration: Bleacher</v>
          </cell>
          <cell r="D5880" t="str">
            <v>Industrial Processes - Chemical Manuf</v>
          </cell>
          <cell r="G5880" t="str">
            <v>Industrial Processes</v>
          </cell>
          <cell r="H5880" t="str">
            <v>Chemical Manufacturing</v>
          </cell>
          <cell r="I5880" t="str">
            <v>Nitroglycerin Production</v>
          </cell>
          <cell r="J5880" t="str">
            <v>Continuous Process: Nitric Acid Concentration: Bleacher</v>
          </cell>
          <cell r="N5880">
            <v>40988</v>
          </cell>
        </row>
        <row r="5881">
          <cell r="A5881" t="str">
            <v>30140133</v>
          </cell>
          <cell r="B5881" t="str">
            <v>Point</v>
          </cell>
          <cell r="C5881" t="str">
            <v>Chem Manuf /Nitroglycerin Production /Continuous Process: Nitric Acid Concentration: Condenser</v>
          </cell>
          <cell r="D5881" t="str">
            <v>Industrial Processes - Chemical Manuf</v>
          </cell>
          <cell r="G5881" t="str">
            <v>Industrial Processes</v>
          </cell>
          <cell r="H5881" t="str">
            <v>Chemical Manufacturing</v>
          </cell>
          <cell r="I5881" t="str">
            <v>Nitroglycerin Production</v>
          </cell>
          <cell r="J5881" t="str">
            <v>Continuous Process: Nitric Acid Concentration: Condenser</v>
          </cell>
          <cell r="N5881">
            <v>40988</v>
          </cell>
        </row>
        <row r="5882">
          <cell r="A5882" t="str">
            <v>30140134</v>
          </cell>
          <cell r="B5882" t="str">
            <v>Point</v>
          </cell>
          <cell r="C5882" t="str">
            <v>Chem Manuf /Nitroglycerin Production /Continuous Process: Nitric Acid Concentration: Absorber Column</v>
          </cell>
          <cell r="D5882" t="str">
            <v>Industrial Processes - Chemical Manuf</v>
          </cell>
          <cell r="G5882" t="str">
            <v>Industrial Processes</v>
          </cell>
          <cell r="H5882" t="str">
            <v>Chemical Manufacturing</v>
          </cell>
          <cell r="I5882" t="str">
            <v>Nitroglycerin Production</v>
          </cell>
          <cell r="J5882" t="str">
            <v>Continuous Process: Nitric Acid Concentration: Absorber Column</v>
          </cell>
          <cell r="N5882">
            <v>40988</v>
          </cell>
        </row>
        <row r="5883">
          <cell r="A5883" t="str">
            <v>30140135</v>
          </cell>
          <cell r="B5883" t="str">
            <v>Point</v>
          </cell>
          <cell r="C5883" t="str">
            <v>Chem Manuf /Nitroglycerin Production /Continuous Process: Nitric Acid Concentration: Dehydrating Unit</v>
          </cell>
          <cell r="D5883" t="str">
            <v>Industrial Processes - Chemical Manuf</v>
          </cell>
          <cell r="G5883" t="str">
            <v>Industrial Processes</v>
          </cell>
          <cell r="H5883" t="str">
            <v>Chemical Manufacturing</v>
          </cell>
          <cell r="I5883" t="str">
            <v>Nitroglycerin Production</v>
          </cell>
          <cell r="J5883" t="str">
            <v>Continuous Process: Nitric Acid Concentration: Dehydrating Unit</v>
          </cell>
          <cell r="N5883">
            <v>40988</v>
          </cell>
        </row>
        <row r="5884">
          <cell r="A5884" t="str">
            <v>30140136</v>
          </cell>
          <cell r="B5884" t="str">
            <v>Point</v>
          </cell>
          <cell r="C5884" t="str">
            <v>Chem Manuf /Nitroglycerin Production /Continuous Process: Nitric Acid Conc.: Nitric Acid Concentrators</v>
          </cell>
          <cell r="D5884" t="str">
            <v>Industrial Processes - Chemical Manuf</v>
          </cell>
          <cell r="G5884" t="str">
            <v>Industrial Processes</v>
          </cell>
          <cell r="H5884" t="str">
            <v>Chemical Manufacturing</v>
          </cell>
          <cell r="I5884" t="str">
            <v>Nitroglycerin Production</v>
          </cell>
          <cell r="J5884" t="str">
            <v>Continuous Process: Nitric Acid Conc.: Nitric Acid Concentrators</v>
          </cell>
          <cell r="N5884">
            <v>40988</v>
          </cell>
        </row>
        <row r="5885">
          <cell r="A5885" t="str">
            <v>30140150</v>
          </cell>
          <cell r="B5885" t="str">
            <v>Point</v>
          </cell>
          <cell r="C5885" t="str">
            <v>Chem Manuf /Nitroglycerin Production /Waste Disposal: Neutralization and Wash</v>
          </cell>
          <cell r="D5885" t="str">
            <v>Industrial Processes - Chemical Manuf</v>
          </cell>
          <cell r="G5885" t="str">
            <v>Industrial Processes</v>
          </cell>
          <cell r="H5885" t="str">
            <v>Chemical Manufacturing</v>
          </cell>
          <cell r="I5885" t="str">
            <v>Nitroglycerin Production</v>
          </cell>
          <cell r="J5885" t="str">
            <v>Waste Disposal: Neutralization and Wash</v>
          </cell>
          <cell r="N5885">
            <v>40988</v>
          </cell>
        </row>
        <row r="5886">
          <cell r="A5886" t="str">
            <v>30140151</v>
          </cell>
          <cell r="B5886" t="str">
            <v>Point</v>
          </cell>
          <cell r="C5886" t="str">
            <v>Chem Manuf /Nitroglycerin Production /Waste Disposal: Separation</v>
          </cell>
          <cell r="D5886" t="str">
            <v>Industrial Processes - Chemical Manuf</v>
          </cell>
          <cell r="G5886" t="str">
            <v>Industrial Processes</v>
          </cell>
          <cell r="H5886" t="str">
            <v>Chemical Manufacturing</v>
          </cell>
          <cell r="I5886" t="str">
            <v>Nitroglycerin Production</v>
          </cell>
          <cell r="J5886" t="str">
            <v>Waste Disposal: Separation</v>
          </cell>
          <cell r="N5886">
            <v>40988</v>
          </cell>
        </row>
        <row r="5887">
          <cell r="A5887" t="str">
            <v>30140199</v>
          </cell>
          <cell r="B5887" t="str">
            <v>Point</v>
          </cell>
          <cell r="C5887" t="str">
            <v>Chem Manuf /Nitroglycerin Production /Other Not Classified</v>
          </cell>
          <cell r="D5887" t="str">
            <v>Industrial Processes - Chemical Manuf</v>
          </cell>
          <cell r="G5887" t="str">
            <v>Industrial Processes</v>
          </cell>
          <cell r="H5887" t="str">
            <v>Chemical Manufacturing</v>
          </cell>
          <cell r="I5887" t="str">
            <v>Nitroglycerin Production</v>
          </cell>
          <cell r="J5887" t="str">
            <v>Other Not Classified</v>
          </cell>
          <cell r="N5887">
            <v>40988</v>
          </cell>
        </row>
        <row r="5888">
          <cell r="A5888" t="str">
            <v>30140210</v>
          </cell>
          <cell r="B5888" t="str">
            <v>Point</v>
          </cell>
          <cell r="C5888" t="str">
            <v>Chem Manuf /Explosives Manuf - PETN /Process Vents: Batch Process</v>
          </cell>
          <cell r="D5888" t="str">
            <v>Industrial Processes - Chemical Manuf</v>
          </cell>
          <cell r="G5888" t="str">
            <v>Industrial Processes</v>
          </cell>
          <cell r="H5888" t="str">
            <v>Chemical Manufacturing</v>
          </cell>
          <cell r="I5888" t="str">
            <v>Explosives Manufacture - Pentaerythritol Tetranitrate (PETN)</v>
          </cell>
          <cell r="J5888" t="str">
            <v>Process Vents: Batch Process</v>
          </cell>
          <cell r="N5888">
            <v>40988</v>
          </cell>
        </row>
        <row r="5889">
          <cell r="A5889" t="str">
            <v>30140211</v>
          </cell>
          <cell r="B5889" t="str">
            <v>Point</v>
          </cell>
          <cell r="C5889" t="str">
            <v>Chem Manuf /Explosives Manuf - PETN /Batch Process: Nitration Reactors and Washers</v>
          </cell>
          <cell r="D5889" t="str">
            <v>Industrial Processes - Chemical Manuf</v>
          </cell>
          <cell r="G5889" t="str">
            <v>Industrial Processes</v>
          </cell>
          <cell r="H5889" t="str">
            <v>Chemical Manufacturing</v>
          </cell>
          <cell r="I5889" t="str">
            <v>Explosives Manufacture - Pentaerythritol Tetranitrate (PETN)</v>
          </cell>
          <cell r="J5889" t="str">
            <v>Batch Process: Nitration Reactors and Washers</v>
          </cell>
          <cell r="N5889">
            <v>40988</v>
          </cell>
        </row>
        <row r="5890">
          <cell r="A5890" t="str">
            <v>30140214</v>
          </cell>
          <cell r="B5890" t="str">
            <v>Point</v>
          </cell>
          <cell r="C5890" t="str">
            <v>Chem Manuf /Explosives Manuf - PETN /Batch Process: Stabilization</v>
          </cell>
          <cell r="D5890" t="str">
            <v>Industrial Processes - Chemical Manuf</v>
          </cell>
          <cell r="G5890" t="str">
            <v>Industrial Processes</v>
          </cell>
          <cell r="H5890" t="str">
            <v>Chemical Manufacturing</v>
          </cell>
          <cell r="I5890" t="str">
            <v>Explosives Manufacture - Pentaerythritol Tetranitrate (PETN)</v>
          </cell>
          <cell r="J5890" t="str">
            <v>Batch Process: Stabilization</v>
          </cell>
          <cell r="N5890">
            <v>40988</v>
          </cell>
        </row>
        <row r="5891">
          <cell r="A5891" t="str">
            <v>30140217</v>
          </cell>
          <cell r="B5891" t="str">
            <v>Point</v>
          </cell>
          <cell r="C5891" t="str">
            <v>Chem Manuf /Explosives Manuf - PETN /Batch Process: Acetone Distillation and Recovery</v>
          </cell>
          <cell r="D5891" t="str">
            <v>Industrial Processes - Chemical Manuf</v>
          </cell>
          <cell r="G5891" t="str">
            <v>Industrial Processes</v>
          </cell>
          <cell r="H5891" t="str">
            <v>Chemical Manufacturing</v>
          </cell>
          <cell r="I5891" t="str">
            <v>Explosives Manufacture - Pentaerythritol Tetranitrate (PETN)</v>
          </cell>
          <cell r="J5891" t="str">
            <v>Batch Process: Acetone Distillation and Recovery</v>
          </cell>
          <cell r="N5891">
            <v>40988</v>
          </cell>
        </row>
        <row r="5892">
          <cell r="A5892" t="str">
            <v>30140220</v>
          </cell>
          <cell r="B5892" t="str">
            <v>Point</v>
          </cell>
          <cell r="C5892" t="str">
            <v>Chem Manuf /Explosives Manuf - PETN /Batch Process: Spent Acid Recovery</v>
          </cell>
          <cell r="D5892" t="str">
            <v>Industrial Processes - Chemical Manuf</v>
          </cell>
          <cell r="G5892" t="str">
            <v>Industrial Processes</v>
          </cell>
          <cell r="H5892" t="str">
            <v>Chemical Manufacturing</v>
          </cell>
          <cell r="I5892" t="str">
            <v>Explosives Manufacture - Pentaerythritol Tetranitrate (PETN)</v>
          </cell>
          <cell r="J5892" t="str">
            <v>Batch Process: Spent Acid Recovery</v>
          </cell>
          <cell r="N5892">
            <v>40988</v>
          </cell>
        </row>
        <row r="5893">
          <cell r="A5893" t="str">
            <v>30140221</v>
          </cell>
          <cell r="B5893" t="str">
            <v>Point</v>
          </cell>
          <cell r="C5893" t="str">
            <v>Chem Manuf /Explosives Manuf - PETN /Batch Process: Spent Acid Recovery: Denitrating Tower</v>
          </cell>
          <cell r="D5893" t="str">
            <v>Industrial Processes - Chemical Manuf</v>
          </cell>
          <cell r="G5893" t="str">
            <v>Industrial Processes</v>
          </cell>
          <cell r="H5893" t="str">
            <v>Chemical Manufacturing</v>
          </cell>
          <cell r="I5893" t="str">
            <v>Explosives Manufacture - Pentaerythritol Tetranitrate (PETN)</v>
          </cell>
          <cell r="J5893" t="str">
            <v>Batch Process: Spent Acid Recovery: Denitrating Tower</v>
          </cell>
          <cell r="N5893">
            <v>40988</v>
          </cell>
        </row>
        <row r="5894">
          <cell r="A5894" t="str">
            <v>30140222</v>
          </cell>
          <cell r="B5894" t="str">
            <v>Point</v>
          </cell>
          <cell r="C5894" t="str">
            <v>Chem Manuf /Explosives Manuf - PETN /Batch Process: Spent Acid Recovery: Sulfuric Acid Regenerator</v>
          </cell>
          <cell r="D5894" t="str">
            <v>Industrial Processes - Chemical Manuf</v>
          </cell>
          <cell r="G5894" t="str">
            <v>Industrial Processes</v>
          </cell>
          <cell r="H5894" t="str">
            <v>Chemical Manufacturing</v>
          </cell>
          <cell r="I5894" t="str">
            <v>Explosives Manufacture - Pentaerythritol Tetranitrate (PETN)</v>
          </cell>
          <cell r="J5894" t="str">
            <v>Batch Process: Spent Acid Recovery: Sulfuric Acid Regenerator</v>
          </cell>
          <cell r="N5894">
            <v>40988</v>
          </cell>
        </row>
        <row r="5895">
          <cell r="A5895" t="str">
            <v>30140223</v>
          </cell>
          <cell r="B5895" t="str">
            <v>Point</v>
          </cell>
          <cell r="C5895" t="str">
            <v>Chem Manuf /Explosives Manuf - PETN /Batch Process: Spent Acid Recovery: Sulfuric Acid Concentrator</v>
          </cell>
          <cell r="D5895" t="str">
            <v>Industrial Processes - Chemical Manuf</v>
          </cell>
          <cell r="G5895" t="str">
            <v>Industrial Processes</v>
          </cell>
          <cell r="H5895" t="str">
            <v>Chemical Manufacturing</v>
          </cell>
          <cell r="I5895" t="str">
            <v>Explosives Manufacture - Pentaerythritol Tetranitrate (PETN)</v>
          </cell>
          <cell r="J5895" t="str">
            <v>Batch Process: Spent Acid Recovery: Sulfuric Acid Concentrator</v>
          </cell>
          <cell r="N5895">
            <v>40988</v>
          </cell>
        </row>
        <row r="5896">
          <cell r="A5896" t="str">
            <v>30140224</v>
          </cell>
          <cell r="B5896" t="str">
            <v>Point</v>
          </cell>
          <cell r="C5896" t="str">
            <v>Chem Manuf /Explosives Manuf - PETN /Batch Process: Spent Acid Recovery: Bleacher</v>
          </cell>
          <cell r="D5896" t="str">
            <v>Industrial Processes - Chemical Manuf</v>
          </cell>
          <cell r="G5896" t="str">
            <v>Industrial Processes</v>
          </cell>
          <cell r="H5896" t="str">
            <v>Chemical Manufacturing</v>
          </cell>
          <cell r="I5896" t="str">
            <v>Explosives Manufacture - Pentaerythritol Tetranitrate (PETN)</v>
          </cell>
          <cell r="J5896" t="str">
            <v>Batch Process: Spent Acid Recovery: Bleacher</v>
          </cell>
          <cell r="N5896">
            <v>40988</v>
          </cell>
        </row>
        <row r="5897">
          <cell r="A5897" t="str">
            <v>30140225</v>
          </cell>
          <cell r="B5897" t="str">
            <v>Point</v>
          </cell>
          <cell r="C5897" t="str">
            <v>Chem Manuf /Explosives Manuf - PETN /Batch Process: Spent Acid Recovery: Reflux Column</v>
          </cell>
          <cell r="D5897" t="str">
            <v>Industrial Processes - Chemical Manuf</v>
          </cell>
          <cell r="G5897" t="str">
            <v>Industrial Processes</v>
          </cell>
          <cell r="H5897" t="str">
            <v>Chemical Manufacturing</v>
          </cell>
          <cell r="I5897" t="str">
            <v>Explosives Manufacture - Pentaerythritol Tetranitrate (PETN)</v>
          </cell>
          <cell r="J5897" t="str">
            <v>Batch Process: Spent Acid Recovery: Reflux Column</v>
          </cell>
          <cell r="N5897">
            <v>40988</v>
          </cell>
        </row>
        <row r="5898">
          <cell r="A5898" t="str">
            <v>30140230</v>
          </cell>
          <cell r="B5898" t="str">
            <v>Point</v>
          </cell>
          <cell r="C5898" t="str">
            <v>Chem Manuf /Explosives Manuf - PETN /Batch Process: Nitric Acid Concentration</v>
          </cell>
          <cell r="D5898" t="str">
            <v>Industrial Processes - Chemical Manuf</v>
          </cell>
          <cell r="G5898" t="str">
            <v>Industrial Processes</v>
          </cell>
          <cell r="H5898" t="str">
            <v>Chemical Manufacturing</v>
          </cell>
          <cell r="I5898" t="str">
            <v>Explosives Manufacture - Pentaerythritol Tetranitrate (PETN)</v>
          </cell>
          <cell r="J5898" t="str">
            <v>Batch Process: Nitric Acid Concentration</v>
          </cell>
          <cell r="N5898">
            <v>40988</v>
          </cell>
        </row>
        <row r="5899">
          <cell r="A5899" t="str">
            <v>30140231</v>
          </cell>
          <cell r="B5899" t="str">
            <v>Point</v>
          </cell>
          <cell r="C5899" t="str">
            <v>Chem Manuf /Explosives Manuf - PETN /Batch Process: Nitric Acid Concentration: Distillation Column</v>
          </cell>
          <cell r="D5899" t="str">
            <v>Industrial Processes - Chemical Manuf</v>
          </cell>
          <cell r="G5899" t="str">
            <v>Industrial Processes</v>
          </cell>
          <cell r="H5899" t="str">
            <v>Chemical Manufacturing</v>
          </cell>
          <cell r="I5899" t="str">
            <v>Explosives Manufacture - Pentaerythritol Tetranitrate (PETN)</v>
          </cell>
          <cell r="J5899" t="str">
            <v>Batch Process: Nitric Acid Concentration: Distillation Column</v>
          </cell>
          <cell r="N5899">
            <v>40988</v>
          </cell>
        </row>
        <row r="5900">
          <cell r="A5900" t="str">
            <v>30140232</v>
          </cell>
          <cell r="B5900" t="str">
            <v>Point</v>
          </cell>
          <cell r="C5900" t="str">
            <v>Chem Manuf /Explosives Manuf - PETN /Batch Process: Nitric Acid Concentration: Bleacher</v>
          </cell>
          <cell r="D5900" t="str">
            <v>Industrial Processes - Chemical Manuf</v>
          </cell>
          <cell r="G5900" t="str">
            <v>Industrial Processes</v>
          </cell>
          <cell r="H5900" t="str">
            <v>Chemical Manufacturing</v>
          </cell>
          <cell r="I5900" t="str">
            <v>Explosives Manufacture - Pentaerythritol Tetranitrate (PETN)</v>
          </cell>
          <cell r="J5900" t="str">
            <v>Batch Process: Nitric Acid Concentration: Bleacher</v>
          </cell>
          <cell r="N5900">
            <v>40988</v>
          </cell>
        </row>
        <row r="5901">
          <cell r="A5901" t="str">
            <v>30140233</v>
          </cell>
          <cell r="B5901" t="str">
            <v>Point</v>
          </cell>
          <cell r="C5901" t="str">
            <v>Chem Manuf /Explosives Manuf - PETN /Batch Process: Nitric Acid Concentration: Condenser</v>
          </cell>
          <cell r="D5901" t="str">
            <v>Industrial Processes - Chemical Manuf</v>
          </cell>
          <cell r="G5901" t="str">
            <v>Industrial Processes</v>
          </cell>
          <cell r="H5901" t="str">
            <v>Chemical Manufacturing</v>
          </cell>
          <cell r="I5901" t="str">
            <v>Explosives Manufacture - Pentaerythritol Tetranitrate (PETN)</v>
          </cell>
          <cell r="J5901" t="str">
            <v>Batch Process: Nitric Acid Concentration: Condenser</v>
          </cell>
          <cell r="N5901">
            <v>40988</v>
          </cell>
        </row>
        <row r="5902">
          <cell r="A5902" t="str">
            <v>30140234</v>
          </cell>
          <cell r="B5902" t="str">
            <v>Point</v>
          </cell>
          <cell r="C5902" t="str">
            <v>Chem Manuf /Explosives Manuf - PETN /Batch Process: Nitric Acid Concentration: Absorber Column</v>
          </cell>
          <cell r="D5902" t="str">
            <v>Industrial Processes - Chemical Manuf</v>
          </cell>
          <cell r="G5902" t="str">
            <v>Industrial Processes</v>
          </cell>
          <cell r="H5902" t="str">
            <v>Chemical Manufacturing</v>
          </cell>
          <cell r="I5902" t="str">
            <v>Explosives Manufacture - Pentaerythritol Tetranitrate (PETN)</v>
          </cell>
          <cell r="J5902" t="str">
            <v>Batch Process: Nitric Acid Concentration: Absorber Column</v>
          </cell>
          <cell r="N5902">
            <v>40988</v>
          </cell>
        </row>
        <row r="5903">
          <cell r="A5903" t="str">
            <v>30140235</v>
          </cell>
          <cell r="B5903" t="str">
            <v>Point</v>
          </cell>
          <cell r="C5903" t="str">
            <v>Chem Manuf /Explosives Manuf - PETN /Batch Process: Nitric Acid Concentration: Dehydrating Unit</v>
          </cell>
          <cell r="D5903" t="str">
            <v>Industrial Processes - Chemical Manuf</v>
          </cell>
          <cell r="G5903" t="str">
            <v>Industrial Processes</v>
          </cell>
          <cell r="H5903" t="str">
            <v>Chemical Manufacturing</v>
          </cell>
          <cell r="I5903" t="str">
            <v>Explosives Manufacture - Pentaerythritol Tetranitrate (PETN)</v>
          </cell>
          <cell r="J5903" t="str">
            <v>Batch Process: Nitric Acid Concentration: Dehydrating Unit</v>
          </cell>
          <cell r="N5903">
            <v>40988</v>
          </cell>
        </row>
        <row r="5904">
          <cell r="A5904" t="str">
            <v>30140236</v>
          </cell>
          <cell r="B5904" t="str">
            <v>Point</v>
          </cell>
          <cell r="C5904" t="str">
            <v>Chem Manuf /Explosives Manuf - PETN /Batch Process: Nitric Acid Concentration: Nitric Acid Concentrators</v>
          </cell>
          <cell r="D5904" t="str">
            <v>Industrial Processes - Chemical Manuf</v>
          </cell>
          <cell r="G5904" t="str">
            <v>Industrial Processes</v>
          </cell>
          <cell r="H5904" t="str">
            <v>Chemical Manufacturing</v>
          </cell>
          <cell r="I5904" t="str">
            <v>Explosives Manufacture - Pentaerythritol Tetranitrate (PETN)</v>
          </cell>
          <cell r="J5904" t="str">
            <v>Batch Process: Nitric Acid Concentration: Nitric Acid Concentrators</v>
          </cell>
          <cell r="N5904">
            <v>40988</v>
          </cell>
        </row>
        <row r="5905">
          <cell r="A5905" t="str">
            <v>30140250</v>
          </cell>
          <cell r="B5905" t="str">
            <v>Point</v>
          </cell>
          <cell r="C5905" t="str">
            <v>Chem Manuf /Explosives Manuf - PETN /Process Vents: Continuous Process</v>
          </cell>
          <cell r="D5905" t="str">
            <v>Industrial Processes - Chemical Manuf</v>
          </cell>
          <cell r="G5905" t="str">
            <v>Industrial Processes</v>
          </cell>
          <cell r="H5905" t="str">
            <v>Chemical Manufacturing</v>
          </cell>
          <cell r="I5905" t="str">
            <v>Explosives Manufacture - Pentaerythritol Tetranitrate (PETN)</v>
          </cell>
          <cell r="J5905" t="str">
            <v>Process Vents: Continuous Process</v>
          </cell>
          <cell r="N5905">
            <v>40988</v>
          </cell>
        </row>
        <row r="5906">
          <cell r="A5906" t="str">
            <v>30140251</v>
          </cell>
          <cell r="B5906" t="str">
            <v>Point</v>
          </cell>
          <cell r="C5906" t="str">
            <v>Chem Manuf /Explosives Manuf - PETN /Continuous Process: Nitration Reactors and Washers</v>
          </cell>
          <cell r="D5906" t="str">
            <v>Industrial Processes - Chemical Manuf</v>
          </cell>
          <cell r="G5906" t="str">
            <v>Industrial Processes</v>
          </cell>
          <cell r="H5906" t="str">
            <v>Chemical Manufacturing</v>
          </cell>
          <cell r="I5906" t="str">
            <v>Explosives Manufacture - Pentaerythritol Tetranitrate (PETN)</v>
          </cell>
          <cell r="J5906" t="str">
            <v>Continuous Process: Nitration Reactors and Washers</v>
          </cell>
          <cell r="N5906">
            <v>40988</v>
          </cell>
        </row>
        <row r="5907">
          <cell r="A5907" t="str">
            <v>30140252</v>
          </cell>
          <cell r="B5907" t="str">
            <v>Point</v>
          </cell>
          <cell r="C5907" t="str">
            <v>Chem Manuf /Explosives Manuf - PETN /Continuous Process: Stabilization</v>
          </cell>
          <cell r="D5907" t="str">
            <v>Industrial Processes - Chemical Manuf</v>
          </cell>
          <cell r="G5907" t="str">
            <v>Industrial Processes</v>
          </cell>
          <cell r="H5907" t="str">
            <v>Chemical Manufacturing</v>
          </cell>
          <cell r="I5907" t="str">
            <v>Explosives Manufacture - Pentaerythritol Tetranitrate (PETN)</v>
          </cell>
          <cell r="J5907" t="str">
            <v>Continuous Process: Stabilization</v>
          </cell>
          <cell r="N5907">
            <v>40988</v>
          </cell>
        </row>
        <row r="5908">
          <cell r="A5908" t="str">
            <v>30140253</v>
          </cell>
          <cell r="B5908" t="str">
            <v>Point</v>
          </cell>
          <cell r="C5908" t="str">
            <v>Chem Manuf /Explosives Manuf - PETN /Continuous Process: Acetone Distillation and Recovery</v>
          </cell>
          <cell r="D5908" t="str">
            <v>Industrial Processes - Chemical Manuf</v>
          </cell>
          <cell r="G5908" t="str">
            <v>Industrial Processes</v>
          </cell>
          <cell r="H5908" t="str">
            <v>Chemical Manufacturing</v>
          </cell>
          <cell r="I5908" t="str">
            <v>Explosives Manufacture - Pentaerythritol Tetranitrate (PETN)</v>
          </cell>
          <cell r="J5908" t="str">
            <v>Continuous Process: Acetone Distillation and Recovery</v>
          </cell>
          <cell r="N5908">
            <v>40988</v>
          </cell>
        </row>
        <row r="5909">
          <cell r="A5909" t="str">
            <v>30140260</v>
          </cell>
          <cell r="B5909" t="str">
            <v>Point</v>
          </cell>
          <cell r="C5909" t="str">
            <v>Chem Manuf /Explosives Manuf - PETN /Continuous Process: Spent Acid Recovery</v>
          </cell>
          <cell r="D5909" t="str">
            <v>Industrial Processes - Chemical Manuf</v>
          </cell>
          <cell r="G5909" t="str">
            <v>Industrial Processes</v>
          </cell>
          <cell r="H5909" t="str">
            <v>Chemical Manufacturing</v>
          </cell>
          <cell r="I5909" t="str">
            <v>Explosives Manufacture - Pentaerythritol Tetranitrate (PETN)</v>
          </cell>
          <cell r="J5909" t="str">
            <v>Continuous Process: Spent Acid Recovery</v>
          </cell>
          <cell r="N5909">
            <v>40988</v>
          </cell>
        </row>
        <row r="5910">
          <cell r="A5910" t="str">
            <v>30140261</v>
          </cell>
          <cell r="B5910" t="str">
            <v>Point</v>
          </cell>
          <cell r="C5910" t="str">
            <v>Chem Manuf /Explosives Manuf - PETN /Continuous Process: Spent Acid Recovery: Denitrating Tower</v>
          </cell>
          <cell r="D5910" t="str">
            <v>Industrial Processes - Chemical Manuf</v>
          </cell>
          <cell r="G5910" t="str">
            <v>Industrial Processes</v>
          </cell>
          <cell r="H5910" t="str">
            <v>Chemical Manufacturing</v>
          </cell>
          <cell r="I5910" t="str">
            <v>Explosives Manufacture - Pentaerythritol Tetranitrate (PETN)</v>
          </cell>
          <cell r="J5910" t="str">
            <v>Continuous Process: Spent Acid Recovery: Denitrating Tower</v>
          </cell>
          <cell r="N5910">
            <v>40988</v>
          </cell>
        </row>
        <row r="5911">
          <cell r="A5911" t="str">
            <v>30140262</v>
          </cell>
          <cell r="B5911" t="str">
            <v>Point</v>
          </cell>
          <cell r="C5911" t="str">
            <v>Chem Manuf /Explosives Manuf - PETN /Continuous Process: Spent Acid Recovery: Sulfuric Acid Regenerator</v>
          </cell>
          <cell r="D5911" t="str">
            <v>Industrial Processes - Chemical Manuf</v>
          </cell>
          <cell r="G5911" t="str">
            <v>Industrial Processes</v>
          </cell>
          <cell r="H5911" t="str">
            <v>Chemical Manufacturing</v>
          </cell>
          <cell r="I5911" t="str">
            <v>Explosives Manufacture - Pentaerythritol Tetranitrate (PETN)</v>
          </cell>
          <cell r="J5911" t="str">
            <v>Continuous Process: Spent Acid Recovery: Sulfuric Acid Regenerator</v>
          </cell>
          <cell r="N5911">
            <v>40988</v>
          </cell>
        </row>
        <row r="5912">
          <cell r="A5912" t="str">
            <v>30140263</v>
          </cell>
          <cell r="B5912" t="str">
            <v>Point</v>
          </cell>
          <cell r="C5912" t="str">
            <v>Chem Manuf /Explosives Manuf - PETN /Continuous Process: Spent Acid Recovery: Sulfuric Acid Concentrator</v>
          </cell>
          <cell r="D5912" t="str">
            <v>Industrial Processes - Chemical Manuf</v>
          </cell>
          <cell r="G5912" t="str">
            <v>Industrial Processes</v>
          </cell>
          <cell r="H5912" t="str">
            <v>Chemical Manufacturing</v>
          </cell>
          <cell r="I5912" t="str">
            <v>Explosives Manufacture - Pentaerythritol Tetranitrate (PETN)</v>
          </cell>
          <cell r="J5912" t="str">
            <v>Continuous Process: Spent Acid Recovery: Sulfuric Acid Concentrator</v>
          </cell>
          <cell r="N5912">
            <v>40988</v>
          </cell>
        </row>
        <row r="5913">
          <cell r="A5913" t="str">
            <v>30140264</v>
          </cell>
          <cell r="B5913" t="str">
            <v>Point</v>
          </cell>
          <cell r="C5913" t="str">
            <v>Chem Manuf /Explosives Manuf - PETN /Continuous Process: Spent Acid Recovery: Bleacher</v>
          </cell>
          <cell r="D5913" t="str">
            <v>Industrial Processes - Chemical Manuf</v>
          </cell>
          <cell r="G5913" t="str">
            <v>Industrial Processes</v>
          </cell>
          <cell r="H5913" t="str">
            <v>Chemical Manufacturing</v>
          </cell>
          <cell r="I5913" t="str">
            <v>Explosives Manufacture - Pentaerythritol Tetranitrate (PETN)</v>
          </cell>
          <cell r="J5913" t="str">
            <v>Continuous Process: Spent Acid Recovery: Bleacher</v>
          </cell>
          <cell r="N5913">
            <v>40988</v>
          </cell>
        </row>
        <row r="5914">
          <cell r="A5914" t="str">
            <v>30140265</v>
          </cell>
          <cell r="B5914" t="str">
            <v>Point</v>
          </cell>
          <cell r="C5914" t="str">
            <v>Chem Manuf /Explosives Manuf - PETN /Continuous Process: Spent Acid Recovery: Reflux Column</v>
          </cell>
          <cell r="D5914" t="str">
            <v>Industrial Processes - Chemical Manuf</v>
          </cell>
          <cell r="G5914" t="str">
            <v>Industrial Processes</v>
          </cell>
          <cell r="H5914" t="str">
            <v>Chemical Manufacturing</v>
          </cell>
          <cell r="I5914" t="str">
            <v>Explosives Manufacture - Pentaerythritol Tetranitrate (PETN)</v>
          </cell>
          <cell r="J5914" t="str">
            <v>Continuous Process: Spent Acid Recovery: Reflux Column</v>
          </cell>
          <cell r="N5914">
            <v>40988</v>
          </cell>
        </row>
        <row r="5915">
          <cell r="A5915" t="str">
            <v>30140270</v>
          </cell>
          <cell r="B5915" t="str">
            <v>Point</v>
          </cell>
          <cell r="C5915" t="str">
            <v>Chem Manuf /Explosives Manuf - PETN /Continuous Process: Nitric Acid Concentration</v>
          </cell>
          <cell r="D5915" t="str">
            <v>Industrial Processes - Chemical Manuf</v>
          </cell>
          <cell r="G5915" t="str">
            <v>Industrial Processes</v>
          </cell>
          <cell r="H5915" t="str">
            <v>Chemical Manufacturing</v>
          </cell>
          <cell r="I5915" t="str">
            <v>Explosives Manufacture - Pentaerythritol Tetranitrate (PETN)</v>
          </cell>
          <cell r="J5915" t="str">
            <v>Continuous Process: Nitric Acid Concentration</v>
          </cell>
          <cell r="N5915">
            <v>40988</v>
          </cell>
        </row>
        <row r="5916">
          <cell r="A5916" t="str">
            <v>30140271</v>
          </cell>
          <cell r="B5916" t="str">
            <v>Point</v>
          </cell>
          <cell r="C5916" t="str">
            <v>Chem Manuf /Explosives Manuf - PETN /Continuous Process: Nitric Acid Concentration: Distillation Column</v>
          </cell>
          <cell r="D5916" t="str">
            <v>Industrial Processes - Chemical Manuf</v>
          </cell>
          <cell r="G5916" t="str">
            <v>Industrial Processes</v>
          </cell>
          <cell r="H5916" t="str">
            <v>Chemical Manufacturing</v>
          </cell>
          <cell r="I5916" t="str">
            <v>Explosives Manufacture - Pentaerythritol Tetranitrate (PETN)</v>
          </cell>
          <cell r="J5916" t="str">
            <v>Continuous Process: Nitric Acid Concentration: Distillation Column</v>
          </cell>
          <cell r="N5916">
            <v>40988</v>
          </cell>
        </row>
        <row r="5917">
          <cell r="A5917" t="str">
            <v>30140272</v>
          </cell>
          <cell r="B5917" t="str">
            <v>Point</v>
          </cell>
          <cell r="C5917" t="str">
            <v>Chem Manuf /Explosives Manuf - PETN /Continuous Process: Nitric Acid Concentration: Bleacher</v>
          </cell>
          <cell r="D5917" t="str">
            <v>Industrial Processes - Chemical Manuf</v>
          </cell>
          <cell r="G5917" t="str">
            <v>Industrial Processes</v>
          </cell>
          <cell r="H5917" t="str">
            <v>Chemical Manufacturing</v>
          </cell>
          <cell r="I5917" t="str">
            <v>Explosives Manufacture - Pentaerythritol Tetranitrate (PETN)</v>
          </cell>
          <cell r="J5917" t="str">
            <v>Continuous Process: Nitric Acid Concentration: Bleacher</v>
          </cell>
          <cell r="N5917">
            <v>40988</v>
          </cell>
        </row>
        <row r="5918">
          <cell r="A5918" t="str">
            <v>30140273</v>
          </cell>
          <cell r="B5918" t="str">
            <v>Point</v>
          </cell>
          <cell r="C5918" t="str">
            <v>Chem Manuf /Explosives Manuf - PETN /Continuous Process: Nitric Acid Concentration: Condenser</v>
          </cell>
          <cell r="D5918" t="str">
            <v>Industrial Processes - Chemical Manuf</v>
          </cell>
          <cell r="G5918" t="str">
            <v>Industrial Processes</v>
          </cell>
          <cell r="H5918" t="str">
            <v>Chemical Manufacturing</v>
          </cell>
          <cell r="I5918" t="str">
            <v>Explosives Manufacture - Pentaerythritol Tetranitrate (PETN)</v>
          </cell>
          <cell r="J5918" t="str">
            <v>Continuous Process: Nitric Acid Concentration: Condenser</v>
          </cell>
          <cell r="N5918">
            <v>40988</v>
          </cell>
        </row>
        <row r="5919">
          <cell r="A5919" t="str">
            <v>30140274</v>
          </cell>
          <cell r="B5919" t="str">
            <v>Point</v>
          </cell>
          <cell r="C5919" t="str">
            <v>Chem Manuf /Explosives Manuf - PETN /Continuous Process: Nitric Acid Concentration: Absorber Column</v>
          </cell>
          <cell r="D5919" t="str">
            <v>Industrial Processes - Chemical Manuf</v>
          </cell>
          <cell r="G5919" t="str">
            <v>Industrial Processes</v>
          </cell>
          <cell r="H5919" t="str">
            <v>Chemical Manufacturing</v>
          </cell>
          <cell r="I5919" t="str">
            <v>Explosives Manufacture - Pentaerythritol Tetranitrate (PETN)</v>
          </cell>
          <cell r="J5919" t="str">
            <v>Continuous Process: Nitric Acid Concentration: Absorber Column</v>
          </cell>
          <cell r="N5919">
            <v>40988</v>
          </cell>
        </row>
        <row r="5920">
          <cell r="A5920" t="str">
            <v>30140275</v>
          </cell>
          <cell r="B5920" t="str">
            <v>Point</v>
          </cell>
          <cell r="C5920" t="str">
            <v>Chem Manuf /Explosives Manuf - PETN /Continuous Process: Nitric Acid Concentration: Dehydrating Unit</v>
          </cell>
          <cell r="D5920" t="str">
            <v>Industrial Processes - Chemical Manuf</v>
          </cell>
          <cell r="G5920" t="str">
            <v>Industrial Processes</v>
          </cell>
          <cell r="H5920" t="str">
            <v>Chemical Manufacturing</v>
          </cell>
          <cell r="I5920" t="str">
            <v>Explosives Manufacture - Pentaerythritol Tetranitrate (PETN)</v>
          </cell>
          <cell r="J5920" t="str">
            <v>Continuous Process: Nitric Acid Concentration: Dehydrating Unit</v>
          </cell>
          <cell r="N5920">
            <v>40988</v>
          </cell>
        </row>
        <row r="5921">
          <cell r="A5921" t="str">
            <v>30140276</v>
          </cell>
          <cell r="B5921" t="str">
            <v>Point</v>
          </cell>
          <cell r="C5921" t="str">
            <v>Chem Manuf /Explosives Manuf - PETN /Continuous Process: Nitric Acid Conc.: Nitric Acid Concentrators</v>
          </cell>
          <cell r="D5921" t="str">
            <v>Industrial Processes - Chemical Manuf</v>
          </cell>
          <cell r="G5921" t="str">
            <v>Industrial Processes</v>
          </cell>
          <cell r="H5921" t="str">
            <v>Chemical Manufacturing</v>
          </cell>
          <cell r="I5921" t="str">
            <v>Explosives Manufacture - Pentaerythritol Tetranitrate (PETN)</v>
          </cell>
          <cell r="J5921" t="str">
            <v>Continuous Process: Nitric Acid Conc.: Nitric Acid Concentrators</v>
          </cell>
          <cell r="N5921">
            <v>40988</v>
          </cell>
        </row>
        <row r="5922">
          <cell r="A5922" t="str">
            <v>30140299</v>
          </cell>
          <cell r="B5922" t="str">
            <v>Point</v>
          </cell>
          <cell r="C5922" t="str">
            <v>Chem Manuf /Explosives Manuf - PETN /Other Not Classified</v>
          </cell>
          <cell r="D5922" t="str">
            <v>Industrial Processes - Chemical Manuf</v>
          </cell>
          <cell r="G5922" t="str">
            <v>Industrial Processes</v>
          </cell>
          <cell r="H5922" t="str">
            <v>Chemical Manufacturing</v>
          </cell>
          <cell r="I5922" t="str">
            <v>Explosives Manufacture - Pentaerythritol Tetranitrate (PETN)</v>
          </cell>
          <cell r="J5922" t="str">
            <v>Other Not Classified</v>
          </cell>
          <cell r="N5922">
            <v>40988</v>
          </cell>
        </row>
        <row r="5923">
          <cell r="A5923" t="str">
            <v>30140306</v>
          </cell>
          <cell r="B5923" t="str">
            <v>Point</v>
          </cell>
          <cell r="C5923" t="str">
            <v>Chem Manuf /Explosives - RDX/HMX Prodn /Nitric Acid/Ammonium Nitrate Mixing</v>
          </cell>
          <cell r="D5923" t="str">
            <v>Industrial Processes - Chemical Manuf</v>
          </cell>
          <cell r="G5923" t="str">
            <v>Industrial Processes</v>
          </cell>
          <cell r="H5923" t="str">
            <v>Chemical Manufacturing</v>
          </cell>
          <cell r="I5923" t="str">
            <v>Explosives Manufacture - RDX/HMX Production</v>
          </cell>
          <cell r="J5923" t="str">
            <v>Nitric Acid/Ammonium Nitrate Mixing</v>
          </cell>
          <cell r="N5923">
            <v>40988</v>
          </cell>
        </row>
        <row r="5924">
          <cell r="A5924" t="str">
            <v>30140307</v>
          </cell>
          <cell r="B5924" t="str">
            <v>Point</v>
          </cell>
          <cell r="C5924" t="str">
            <v>Chem Manuf /Explosives - RDX/HMX Prodn /Hexamine/Acetic Acid Mixing</v>
          </cell>
          <cell r="D5924" t="str">
            <v>Industrial Processes - Chemical Manuf</v>
          </cell>
          <cell r="G5924" t="str">
            <v>Industrial Processes</v>
          </cell>
          <cell r="H5924" t="str">
            <v>Chemical Manufacturing</v>
          </cell>
          <cell r="I5924" t="str">
            <v>Explosives Manufacture - RDX/HMX Production</v>
          </cell>
          <cell r="J5924" t="str">
            <v>Hexamine/Acetic Acid Mixing</v>
          </cell>
          <cell r="N5924">
            <v>40988</v>
          </cell>
        </row>
        <row r="5925">
          <cell r="A5925" t="str">
            <v>30140310</v>
          </cell>
          <cell r="B5925" t="str">
            <v>Point</v>
          </cell>
          <cell r="C5925" t="str">
            <v>Chem Manuf /Explosives - RDX/HMX Prodn /Process Vents: Batch Process</v>
          </cell>
          <cell r="D5925" t="str">
            <v>Industrial Processes - Chemical Manuf</v>
          </cell>
          <cell r="G5925" t="str">
            <v>Industrial Processes</v>
          </cell>
          <cell r="H5925" t="str">
            <v>Chemical Manufacturing</v>
          </cell>
          <cell r="I5925" t="str">
            <v>Explosives Manufacture - RDX/HMX Production</v>
          </cell>
          <cell r="J5925" t="str">
            <v>Process Vents: Batch Process</v>
          </cell>
          <cell r="N5925">
            <v>40988</v>
          </cell>
        </row>
        <row r="5926">
          <cell r="A5926" t="str">
            <v>30140311</v>
          </cell>
          <cell r="B5926" t="str">
            <v>Point</v>
          </cell>
          <cell r="C5926" t="str">
            <v>Chem Manuf /Explosives - RDX/HMX Prodn /Batch Process: Nitration Reactor</v>
          </cell>
          <cell r="D5926" t="str">
            <v>Industrial Processes - Chemical Manuf</v>
          </cell>
          <cell r="G5926" t="str">
            <v>Industrial Processes</v>
          </cell>
          <cell r="H5926" t="str">
            <v>Chemical Manufacturing</v>
          </cell>
          <cell r="I5926" t="str">
            <v>Explosives Manufacture - RDX/HMX Production</v>
          </cell>
          <cell r="J5926" t="str">
            <v>Batch Process: Nitration Reactor</v>
          </cell>
          <cell r="N5926">
            <v>40988</v>
          </cell>
        </row>
        <row r="5927">
          <cell r="A5927" t="str">
            <v>30140312</v>
          </cell>
          <cell r="B5927" t="str">
            <v>Point</v>
          </cell>
          <cell r="C5927" t="str">
            <v>Chem Manuf /Explosives - RDX/HMX Prodn /Batch Process: Aging Tank</v>
          </cell>
          <cell r="D5927" t="str">
            <v>Industrial Processes - Chemical Manuf</v>
          </cell>
          <cell r="G5927" t="str">
            <v>Industrial Processes</v>
          </cell>
          <cell r="H5927" t="str">
            <v>Chemical Manufacturing</v>
          </cell>
          <cell r="I5927" t="str">
            <v>Explosives Manufacture - RDX/HMX Production</v>
          </cell>
          <cell r="J5927" t="str">
            <v>Batch Process: Aging Tank</v>
          </cell>
          <cell r="N5927">
            <v>40988</v>
          </cell>
        </row>
        <row r="5928">
          <cell r="A5928" t="str">
            <v>30140313</v>
          </cell>
          <cell r="B5928" t="str">
            <v>Point</v>
          </cell>
          <cell r="C5928" t="str">
            <v>Chem Manuf /Explosives - RDX/HMX Prodn /Batch Process: Simmer Tank</v>
          </cell>
          <cell r="D5928" t="str">
            <v>Industrial Processes - Chemical Manuf</v>
          </cell>
          <cell r="G5928" t="str">
            <v>Industrial Processes</v>
          </cell>
          <cell r="H5928" t="str">
            <v>Chemical Manufacturing</v>
          </cell>
          <cell r="I5928" t="str">
            <v>Explosives Manufacture - RDX/HMX Production</v>
          </cell>
          <cell r="J5928" t="str">
            <v>Batch Process: Simmer Tank</v>
          </cell>
          <cell r="N5928">
            <v>40988</v>
          </cell>
        </row>
        <row r="5929">
          <cell r="A5929" t="str">
            <v>30140320</v>
          </cell>
          <cell r="B5929" t="str">
            <v>Point</v>
          </cell>
          <cell r="C5929" t="str">
            <v>Chem Manuf /Explosives - RDX/HMX Prodn /Batch Process: Refinement</v>
          </cell>
          <cell r="D5929" t="str">
            <v>Industrial Processes - Chemical Manuf</v>
          </cell>
          <cell r="G5929" t="str">
            <v>Industrial Processes</v>
          </cell>
          <cell r="H5929" t="str">
            <v>Chemical Manufacturing</v>
          </cell>
          <cell r="I5929" t="str">
            <v>Explosives Manufacture - RDX/HMX Production</v>
          </cell>
          <cell r="J5929" t="str">
            <v>Batch Process: Refinement</v>
          </cell>
          <cell r="N5929">
            <v>40988</v>
          </cell>
        </row>
        <row r="5930">
          <cell r="A5930" t="str">
            <v>30140330</v>
          </cell>
          <cell r="B5930" t="str">
            <v>Point</v>
          </cell>
          <cell r="C5930" t="str">
            <v>Chem Manuf /Explosives - RDX/HMX Prodn /Batch Process: Blending</v>
          </cell>
          <cell r="D5930" t="str">
            <v>Industrial Processes - Chemical Manuf</v>
          </cell>
          <cell r="G5930" t="str">
            <v>Industrial Processes</v>
          </cell>
          <cell r="H5930" t="str">
            <v>Chemical Manufacturing</v>
          </cell>
          <cell r="I5930" t="str">
            <v>Explosives Manufacture - RDX/HMX Production</v>
          </cell>
          <cell r="J5930" t="str">
            <v>Batch Process: Blending</v>
          </cell>
          <cell r="N5930">
            <v>40988</v>
          </cell>
        </row>
        <row r="5931">
          <cell r="A5931" t="str">
            <v>30140340</v>
          </cell>
          <cell r="B5931" t="str">
            <v>Point</v>
          </cell>
          <cell r="C5931" t="str">
            <v>Chem Manuf /Explosives - RDX/HMX Prodn /Batch Process: Formulation</v>
          </cell>
          <cell r="D5931" t="str">
            <v>Industrial Processes - Chemical Manuf</v>
          </cell>
          <cell r="G5931" t="str">
            <v>Industrial Processes</v>
          </cell>
          <cell r="H5931" t="str">
            <v>Chemical Manufacturing</v>
          </cell>
          <cell r="I5931" t="str">
            <v>Explosives Manufacture - RDX/HMX Production</v>
          </cell>
          <cell r="J5931" t="str">
            <v>Batch Process: Formulation</v>
          </cell>
          <cell r="N5931">
            <v>40988</v>
          </cell>
        </row>
        <row r="5932">
          <cell r="A5932" t="str">
            <v>30140350</v>
          </cell>
          <cell r="B5932" t="str">
            <v>Point</v>
          </cell>
          <cell r="C5932" t="str">
            <v>Chem Manuf /Explosives - RDX/HMX Prodn /Batch Process: Acetic Acid Recovery</v>
          </cell>
          <cell r="D5932" t="str">
            <v>Industrial Processes - Chemical Manuf</v>
          </cell>
          <cell r="G5932" t="str">
            <v>Industrial Processes</v>
          </cell>
          <cell r="H5932" t="str">
            <v>Chemical Manufacturing</v>
          </cell>
          <cell r="I5932" t="str">
            <v>Explosives Manufacture - RDX/HMX Production</v>
          </cell>
          <cell r="J5932" t="str">
            <v>Batch Process: Acetic Acid Recovery</v>
          </cell>
          <cell r="N5932">
            <v>40988</v>
          </cell>
        </row>
        <row r="5933">
          <cell r="A5933" t="str">
            <v>30140360</v>
          </cell>
          <cell r="B5933" t="str">
            <v>Point</v>
          </cell>
          <cell r="C5933" t="str">
            <v>Chem Manuf /Explosives - RDX/HMX Prodn /Batch Process: Acetone or Cyclohexanone Recovery</v>
          </cell>
          <cell r="D5933" t="str">
            <v>Industrial Processes - Chemical Manuf</v>
          </cell>
          <cell r="G5933" t="str">
            <v>Industrial Processes</v>
          </cell>
          <cell r="H5933" t="str">
            <v>Chemical Manufacturing</v>
          </cell>
          <cell r="I5933" t="str">
            <v>Explosives Manufacture - RDX/HMX Production</v>
          </cell>
          <cell r="J5933" t="str">
            <v>Batch Process: Acetone or Cyclohexanone Recovery</v>
          </cell>
          <cell r="N5933">
            <v>40988</v>
          </cell>
        </row>
        <row r="5934">
          <cell r="A5934" t="str">
            <v>30140399</v>
          </cell>
          <cell r="B5934" t="str">
            <v>Point</v>
          </cell>
          <cell r="C5934" t="str">
            <v>Chem Manuf /Explosives - RDX/HMX Prodn /Other Not Classified</v>
          </cell>
          <cell r="D5934" t="str">
            <v>Industrial Processes - Chemical Manuf</v>
          </cell>
          <cell r="G5934" t="str">
            <v>Industrial Processes</v>
          </cell>
          <cell r="H5934" t="str">
            <v>Chemical Manufacturing</v>
          </cell>
          <cell r="I5934" t="str">
            <v>Explosives Manufacture - RDX/HMX Production</v>
          </cell>
          <cell r="J5934" t="str">
            <v>Other Not Classified</v>
          </cell>
          <cell r="N5934">
            <v>40988</v>
          </cell>
        </row>
        <row r="5935">
          <cell r="A5935" t="str">
            <v>30180001</v>
          </cell>
          <cell r="B5935" t="str">
            <v>Point</v>
          </cell>
          <cell r="C5935" t="str">
            <v>Chem Manuf /General Processes /Fugitive Leaks</v>
          </cell>
          <cell r="D5935" t="str">
            <v>Industrial Processes - Chemical Manuf</v>
          </cell>
          <cell r="G5935" t="str">
            <v>Industrial Processes</v>
          </cell>
          <cell r="H5935" t="str">
            <v>Chemical Manufacturing</v>
          </cell>
          <cell r="I5935" t="str">
            <v>General Processes</v>
          </cell>
          <cell r="J5935" t="str">
            <v>Fugitive Leaks</v>
          </cell>
          <cell r="N5935">
            <v>40988</v>
          </cell>
        </row>
        <row r="5936">
          <cell r="A5936" t="str">
            <v>30180002</v>
          </cell>
          <cell r="B5936" t="str">
            <v>Point</v>
          </cell>
          <cell r="C5936" t="str">
            <v>Chem Manuf /General Processes /Pipeline Valves: Gas Stream</v>
          </cell>
          <cell r="D5936" t="str">
            <v>Industrial Processes - Chemical Manuf</v>
          </cell>
          <cell r="G5936" t="str">
            <v>Industrial Processes</v>
          </cell>
          <cell r="H5936" t="str">
            <v>Chemical Manufacturing</v>
          </cell>
          <cell r="I5936" t="str">
            <v>General Processes</v>
          </cell>
          <cell r="J5936" t="str">
            <v>Pipeline Valves: Gas Stream</v>
          </cell>
          <cell r="N5936">
            <v>40988</v>
          </cell>
        </row>
        <row r="5937">
          <cell r="A5937" t="str">
            <v>30180003</v>
          </cell>
          <cell r="B5937" t="str">
            <v>Point</v>
          </cell>
          <cell r="C5937" t="str">
            <v>Chem Manuf /General Processes /Pipeline Valves: Light Liquid/Gas Stream</v>
          </cell>
          <cell r="D5937" t="str">
            <v>Industrial Processes - Chemical Manuf</v>
          </cell>
          <cell r="G5937" t="str">
            <v>Industrial Processes</v>
          </cell>
          <cell r="H5937" t="str">
            <v>Chemical Manufacturing</v>
          </cell>
          <cell r="I5937" t="str">
            <v>General Processes</v>
          </cell>
          <cell r="J5937" t="str">
            <v>Pipeline Valves: Light Liquid/Gas Stream</v>
          </cell>
          <cell r="N5937">
            <v>40988</v>
          </cell>
        </row>
        <row r="5938">
          <cell r="A5938" t="str">
            <v>30180004</v>
          </cell>
          <cell r="B5938" t="str">
            <v>Point</v>
          </cell>
          <cell r="C5938" t="str">
            <v>Chem Manuf /General Processes /Pipeline Valves: Heavy Liquid Stream</v>
          </cell>
          <cell r="D5938" t="str">
            <v>Industrial Processes - Chemical Manuf</v>
          </cell>
          <cell r="G5938" t="str">
            <v>Industrial Processes</v>
          </cell>
          <cell r="H5938" t="str">
            <v>Chemical Manufacturing</v>
          </cell>
          <cell r="I5938" t="str">
            <v>General Processes</v>
          </cell>
          <cell r="J5938" t="str">
            <v>Pipeline Valves: Heavy Liquid Stream</v>
          </cell>
          <cell r="N5938">
            <v>40988</v>
          </cell>
        </row>
        <row r="5939">
          <cell r="A5939" t="str">
            <v>30180005</v>
          </cell>
          <cell r="B5939" t="str">
            <v>Point</v>
          </cell>
          <cell r="C5939" t="str">
            <v>Chem Manuf /General Processes /Pipeline Valves: Hydrogen Stream</v>
          </cell>
          <cell r="D5939" t="str">
            <v>Industrial Processes - Chemical Manuf</v>
          </cell>
          <cell r="G5939" t="str">
            <v>Industrial Processes</v>
          </cell>
          <cell r="H5939" t="str">
            <v>Chemical Manufacturing</v>
          </cell>
          <cell r="I5939" t="str">
            <v>General Processes</v>
          </cell>
          <cell r="J5939" t="str">
            <v>Pipeline Valves: Hydrogen Stream</v>
          </cell>
          <cell r="N5939">
            <v>40988</v>
          </cell>
        </row>
        <row r="5940">
          <cell r="A5940" t="str">
            <v>30180006</v>
          </cell>
          <cell r="B5940" t="str">
            <v>Point</v>
          </cell>
          <cell r="C5940" t="str">
            <v>Chem Manuf /General Processes /Open-ended Valves: All Streams</v>
          </cell>
          <cell r="D5940" t="str">
            <v>Industrial Processes - Chemical Manuf</v>
          </cell>
          <cell r="G5940" t="str">
            <v>Industrial Processes</v>
          </cell>
          <cell r="H5940" t="str">
            <v>Chemical Manufacturing</v>
          </cell>
          <cell r="I5940" t="str">
            <v>General Processes</v>
          </cell>
          <cell r="J5940" t="str">
            <v>Open-ended Valves: All Streams</v>
          </cell>
          <cell r="N5940">
            <v>40988</v>
          </cell>
        </row>
        <row r="5941">
          <cell r="A5941" t="str">
            <v>30180007</v>
          </cell>
          <cell r="B5941" t="str">
            <v>Point</v>
          </cell>
          <cell r="C5941" t="str">
            <v>Chem Manuf /General Processes /Flanges: All Streams</v>
          </cell>
          <cell r="D5941" t="str">
            <v>Industrial Processes - Chemical Manuf</v>
          </cell>
          <cell r="G5941" t="str">
            <v>Industrial Processes</v>
          </cell>
          <cell r="H5941" t="str">
            <v>Chemical Manufacturing</v>
          </cell>
          <cell r="I5941" t="str">
            <v>General Processes</v>
          </cell>
          <cell r="J5941" t="str">
            <v>Flanges: All Streams</v>
          </cell>
          <cell r="N5941">
            <v>40988</v>
          </cell>
        </row>
        <row r="5942">
          <cell r="A5942" t="str">
            <v>30180008</v>
          </cell>
          <cell r="B5942" t="str">
            <v>Point</v>
          </cell>
          <cell r="C5942" t="str">
            <v>Chem Manuf /General Processes /Pump Seals: Light Liquid/Gas Stream</v>
          </cell>
          <cell r="D5942" t="str">
            <v>Industrial Processes - Chemical Manuf</v>
          </cell>
          <cell r="G5942" t="str">
            <v>Industrial Processes</v>
          </cell>
          <cell r="H5942" t="str">
            <v>Chemical Manufacturing</v>
          </cell>
          <cell r="I5942" t="str">
            <v>General Processes</v>
          </cell>
          <cell r="J5942" t="str">
            <v>Pump Seals: Light Liquid/Gas Stream</v>
          </cell>
          <cell r="N5942">
            <v>40988</v>
          </cell>
        </row>
        <row r="5943">
          <cell r="A5943" t="str">
            <v>30180009</v>
          </cell>
          <cell r="B5943" t="str">
            <v>Point</v>
          </cell>
          <cell r="C5943" t="str">
            <v>Chem Manuf /General Processes /Pump Seals: Heavy Liquid Stream</v>
          </cell>
          <cell r="D5943" t="str">
            <v>Industrial Processes - Chemical Manuf</v>
          </cell>
          <cell r="G5943" t="str">
            <v>Industrial Processes</v>
          </cell>
          <cell r="H5943" t="str">
            <v>Chemical Manufacturing</v>
          </cell>
          <cell r="I5943" t="str">
            <v>General Processes</v>
          </cell>
          <cell r="J5943" t="str">
            <v>Pump Seals: Heavy Liquid Stream</v>
          </cell>
          <cell r="N5943">
            <v>40988</v>
          </cell>
        </row>
        <row r="5944">
          <cell r="A5944" t="str">
            <v>30180010</v>
          </cell>
          <cell r="B5944" t="str">
            <v>Point</v>
          </cell>
          <cell r="C5944" t="str">
            <v>Chem Manuf /General Processes /Compressor Seals: Gas Stream</v>
          </cell>
          <cell r="D5944" t="str">
            <v>Industrial Processes - Chemical Manuf</v>
          </cell>
          <cell r="G5944" t="str">
            <v>Industrial Processes</v>
          </cell>
          <cell r="H5944" t="str">
            <v>Chemical Manufacturing</v>
          </cell>
          <cell r="I5944" t="str">
            <v>General Processes</v>
          </cell>
          <cell r="J5944" t="str">
            <v>Compressor Seals: Gas Stream</v>
          </cell>
          <cell r="N5944">
            <v>40988</v>
          </cell>
        </row>
        <row r="5945">
          <cell r="A5945" t="str">
            <v>30180011</v>
          </cell>
          <cell r="B5945" t="str">
            <v>Point</v>
          </cell>
          <cell r="C5945" t="str">
            <v>Chem Manuf /General Processes /Compressor Seals: Heavy Liquid Stream</v>
          </cell>
          <cell r="D5945" t="str">
            <v>Industrial Processes - Chemical Manuf</v>
          </cell>
          <cell r="G5945" t="str">
            <v>Industrial Processes</v>
          </cell>
          <cell r="H5945" t="str">
            <v>Chemical Manufacturing</v>
          </cell>
          <cell r="I5945" t="str">
            <v>General Processes</v>
          </cell>
          <cell r="J5945" t="str">
            <v>Compressor Seals: Heavy Liquid Stream</v>
          </cell>
          <cell r="N5945">
            <v>40988</v>
          </cell>
        </row>
        <row r="5946">
          <cell r="A5946" t="str">
            <v>30180012</v>
          </cell>
          <cell r="B5946" t="str">
            <v>Point</v>
          </cell>
          <cell r="C5946" t="str">
            <v>Chem Manuf /General Processes /Drains: All Streams</v>
          </cell>
          <cell r="D5946" t="str">
            <v>Industrial Processes - Chemical Manuf</v>
          </cell>
          <cell r="G5946" t="str">
            <v>Industrial Processes</v>
          </cell>
          <cell r="H5946" t="str">
            <v>Chemical Manufacturing</v>
          </cell>
          <cell r="I5946" t="str">
            <v>General Processes</v>
          </cell>
          <cell r="J5946" t="str">
            <v>Drains: All Streams</v>
          </cell>
          <cell r="M5946">
            <v>36278</v>
          </cell>
          <cell r="N5946">
            <v>40988</v>
          </cell>
        </row>
        <row r="5947">
          <cell r="A5947" t="str">
            <v>30180013</v>
          </cell>
          <cell r="B5947" t="str">
            <v>Point</v>
          </cell>
          <cell r="C5947" t="str">
            <v>Chem Manuf /General Processes /Vessel Relief Valves: All Streams</v>
          </cell>
          <cell r="D5947" t="str">
            <v>Industrial Processes - Chemical Manuf</v>
          </cell>
          <cell r="G5947" t="str">
            <v>Industrial Processes</v>
          </cell>
          <cell r="H5947" t="str">
            <v>Chemical Manufacturing</v>
          </cell>
          <cell r="I5947" t="str">
            <v>General Processes</v>
          </cell>
          <cell r="J5947" t="str">
            <v>Vessel Relief Valves: All Streams</v>
          </cell>
          <cell r="N5947">
            <v>40988</v>
          </cell>
        </row>
        <row r="5948">
          <cell r="A5948" t="str">
            <v>30181001</v>
          </cell>
          <cell r="B5948" t="str">
            <v>Point</v>
          </cell>
          <cell r="C5948" t="str">
            <v>Chem Manuf /General Processes /Air Oxidation Units</v>
          </cell>
          <cell r="D5948" t="str">
            <v>Industrial Processes - Chemical Manuf</v>
          </cell>
          <cell r="G5948" t="str">
            <v>Industrial Processes</v>
          </cell>
          <cell r="H5948" t="str">
            <v>Chemical Manufacturing</v>
          </cell>
          <cell r="I5948" t="str">
            <v>General Processes</v>
          </cell>
          <cell r="J5948" t="str">
            <v>Air Oxidation Units</v>
          </cell>
          <cell r="N5948">
            <v>40988</v>
          </cell>
        </row>
        <row r="5949">
          <cell r="A5949" t="str">
            <v>30182001</v>
          </cell>
          <cell r="B5949" t="str">
            <v>Point</v>
          </cell>
          <cell r="C5949" t="str">
            <v>Chem Manuf /Wastewater Treatment /Wastewater Stripper</v>
          </cell>
          <cell r="D5949" t="str">
            <v>Industrial Processes - Chemical Manuf</v>
          </cell>
          <cell r="G5949" t="str">
            <v>Industrial Processes</v>
          </cell>
          <cell r="H5949" t="str">
            <v>Chemical Manufacturing</v>
          </cell>
          <cell r="I5949" t="str">
            <v>Wastewater Treatment</v>
          </cell>
          <cell r="J5949" t="str">
            <v>Wastewater Stripper</v>
          </cell>
          <cell r="N5949">
            <v>40988</v>
          </cell>
        </row>
        <row r="5950">
          <cell r="A5950" t="str">
            <v>30182002</v>
          </cell>
          <cell r="B5950" t="str">
            <v>Point</v>
          </cell>
          <cell r="C5950" t="str">
            <v>Chem Manuf /Wastewater Treatment /Wastewater Treatment</v>
          </cell>
          <cell r="D5950" t="str">
            <v>Industrial Processes - Chemical Manuf</v>
          </cell>
          <cell r="G5950" t="str">
            <v>Industrial Processes</v>
          </cell>
          <cell r="H5950" t="str">
            <v>Chemical Manufacturing</v>
          </cell>
          <cell r="I5950" t="str">
            <v>Wastewater Treatment</v>
          </cell>
          <cell r="J5950" t="str">
            <v>Wastewater Treatment</v>
          </cell>
          <cell r="N5950">
            <v>40988</v>
          </cell>
        </row>
        <row r="5951">
          <cell r="A5951" t="str">
            <v>30182003</v>
          </cell>
          <cell r="B5951" t="str">
            <v>Point</v>
          </cell>
          <cell r="C5951" t="str">
            <v>Chem Manuf /Wastewater Treatment /Wastewater Treatment</v>
          </cell>
          <cell r="D5951" t="str">
            <v>Industrial Processes - Chemical Manuf</v>
          </cell>
          <cell r="G5951" t="str">
            <v>Industrial Processes</v>
          </cell>
          <cell r="H5951" t="str">
            <v>Chemical Manufacturing</v>
          </cell>
          <cell r="I5951" t="str">
            <v>Wastewater Treatment</v>
          </cell>
          <cell r="J5951" t="str">
            <v>Wastewater Treatment</v>
          </cell>
          <cell r="K5951" t="str">
            <v>30182002</v>
          </cell>
          <cell r="L5951" t="str">
            <v>2005</v>
          </cell>
          <cell r="N5951">
            <v>40988</v>
          </cell>
        </row>
        <row r="5952">
          <cell r="A5952" t="str">
            <v>30182004</v>
          </cell>
          <cell r="B5952" t="str">
            <v>Point</v>
          </cell>
          <cell r="C5952" t="str">
            <v>Chem Manuf /Wastewater Treatment /Chemical Plant Wastewater System: Junction Box</v>
          </cell>
          <cell r="D5952" t="str">
            <v>Industrial Processes - Chemical Manuf</v>
          </cell>
          <cell r="G5952" t="str">
            <v>Industrial Processes</v>
          </cell>
          <cell r="H5952" t="str">
            <v>Chemical Manufacturing</v>
          </cell>
          <cell r="I5952" t="str">
            <v>Wastewater Treatment</v>
          </cell>
          <cell r="J5952" t="str">
            <v>Chemical Plant Wastewater System: Junction Box</v>
          </cell>
          <cell r="N5952">
            <v>40988</v>
          </cell>
        </row>
        <row r="5953">
          <cell r="A5953" t="str">
            <v>30182005</v>
          </cell>
          <cell r="B5953" t="str">
            <v>Point</v>
          </cell>
          <cell r="C5953" t="str">
            <v>Chem Manuf /Wastewater Treatment /Chemical Plant Wastewater System: Lift Station</v>
          </cell>
          <cell r="D5953" t="str">
            <v>Industrial Processes - Chemical Manuf</v>
          </cell>
          <cell r="G5953" t="str">
            <v>Industrial Processes</v>
          </cell>
          <cell r="H5953" t="str">
            <v>Chemical Manufacturing</v>
          </cell>
          <cell r="I5953" t="str">
            <v>Wastewater Treatment</v>
          </cell>
          <cell r="J5953" t="str">
            <v>Chemical Plant Wastewater System: Lift Station</v>
          </cell>
          <cell r="N5953">
            <v>40988</v>
          </cell>
        </row>
        <row r="5954">
          <cell r="A5954" t="str">
            <v>30182006</v>
          </cell>
          <cell r="B5954" t="str">
            <v>Point</v>
          </cell>
          <cell r="C5954" t="str">
            <v>Chem Manuf /Wastewater Treatment /Chemical Plant Wastewater System: Aerated Impoundment</v>
          </cell>
          <cell r="D5954" t="str">
            <v>Industrial Processes - Chemical Manuf</v>
          </cell>
          <cell r="G5954" t="str">
            <v>Industrial Processes</v>
          </cell>
          <cell r="H5954" t="str">
            <v>Chemical Manufacturing</v>
          </cell>
          <cell r="I5954" t="str">
            <v>Wastewater Treatment</v>
          </cell>
          <cell r="J5954" t="str">
            <v>Chemical Plant Wastewater System: Aerated Impoundment</v>
          </cell>
          <cell r="N5954">
            <v>40988</v>
          </cell>
        </row>
        <row r="5955">
          <cell r="A5955" t="str">
            <v>30182007</v>
          </cell>
          <cell r="B5955" t="str">
            <v>Point</v>
          </cell>
          <cell r="C5955" t="str">
            <v>Chem Manuf /Wastewater Treatment /Chemical Plant Wastewater System: Non-aerated Impoundment</v>
          </cell>
          <cell r="D5955" t="str">
            <v>Industrial Processes - Chemical Manuf</v>
          </cell>
          <cell r="G5955" t="str">
            <v>Industrial Processes</v>
          </cell>
          <cell r="H5955" t="str">
            <v>Chemical Manufacturing</v>
          </cell>
          <cell r="I5955" t="str">
            <v>Wastewater Treatment</v>
          </cell>
          <cell r="J5955" t="str">
            <v>Chemical Plant Wastewater System: Non-aerated Impoundment</v>
          </cell>
          <cell r="N5955">
            <v>40988</v>
          </cell>
        </row>
        <row r="5956">
          <cell r="A5956" t="str">
            <v>30182008</v>
          </cell>
          <cell r="B5956" t="str">
            <v>Point</v>
          </cell>
          <cell r="C5956" t="str">
            <v>Chem Manuf /Wastewater Treatment /Chemical Plant Wastewater System: Weir</v>
          </cell>
          <cell r="D5956" t="str">
            <v>Industrial Processes - Chemical Manuf</v>
          </cell>
          <cell r="G5956" t="str">
            <v>Industrial Processes</v>
          </cell>
          <cell r="H5956" t="str">
            <v>Chemical Manufacturing</v>
          </cell>
          <cell r="I5956" t="str">
            <v>Wastewater Treatment</v>
          </cell>
          <cell r="J5956" t="str">
            <v>Chemical Plant Wastewater System: Weir</v>
          </cell>
          <cell r="N5956">
            <v>40988</v>
          </cell>
        </row>
        <row r="5957">
          <cell r="A5957" t="str">
            <v>30182009</v>
          </cell>
          <cell r="B5957" t="str">
            <v>Point</v>
          </cell>
          <cell r="C5957" t="str">
            <v>Chem Manuf /Wastewater Treatment /Chemical Plant Wastewater System: Activated Sludge Impoundment</v>
          </cell>
          <cell r="D5957" t="str">
            <v>Industrial Processes - Chemical Manuf</v>
          </cell>
          <cell r="G5957" t="str">
            <v>Industrial Processes</v>
          </cell>
          <cell r="H5957" t="str">
            <v>Chemical Manufacturing</v>
          </cell>
          <cell r="I5957" t="str">
            <v>Wastewater Treatment</v>
          </cell>
          <cell r="J5957" t="str">
            <v>Chemical Plant Wastewater System: Activated Sludge Impoundment</v>
          </cell>
          <cell r="N5957">
            <v>40988</v>
          </cell>
        </row>
        <row r="5958">
          <cell r="A5958" t="str">
            <v>30182010</v>
          </cell>
          <cell r="B5958" t="str">
            <v>Point</v>
          </cell>
          <cell r="C5958" t="str">
            <v>Chem Manuf /Wastewater Treatment /Chemical Plant Wastewater System: Clarifier</v>
          </cell>
          <cell r="D5958" t="str">
            <v>Industrial Processes - Chemical Manuf</v>
          </cell>
          <cell r="G5958" t="str">
            <v>Industrial Processes</v>
          </cell>
          <cell r="H5958" t="str">
            <v>Chemical Manufacturing</v>
          </cell>
          <cell r="I5958" t="str">
            <v>Wastewater Treatment</v>
          </cell>
          <cell r="J5958" t="str">
            <v>Chemical Plant Wastewater System: Clarifier</v>
          </cell>
          <cell r="N5958">
            <v>40988</v>
          </cell>
        </row>
        <row r="5959">
          <cell r="A5959" t="str">
            <v>30182011</v>
          </cell>
          <cell r="B5959" t="str">
            <v>Point</v>
          </cell>
          <cell r="C5959" t="str">
            <v>Chem Manuf /Wastewater Treatment /Chemical Plant Wastewater System: Open Trench</v>
          </cell>
          <cell r="D5959" t="str">
            <v>Industrial Processes - Chemical Manuf</v>
          </cell>
          <cell r="G5959" t="str">
            <v>Industrial Processes</v>
          </cell>
          <cell r="H5959" t="str">
            <v>Chemical Manufacturing</v>
          </cell>
          <cell r="I5959" t="str">
            <v>Wastewater Treatment</v>
          </cell>
          <cell r="J5959" t="str">
            <v>Chemical Plant Wastewater System: Open Trench</v>
          </cell>
          <cell r="N5959">
            <v>40988</v>
          </cell>
        </row>
        <row r="5960">
          <cell r="A5960" t="str">
            <v>30182501</v>
          </cell>
          <cell r="B5960" t="str">
            <v>Point</v>
          </cell>
          <cell r="C5960" t="str">
            <v>Chem Manuf /Wastewater, Pts of Generation /TNT: Waterwash of Crude TNT (Yellow Water)</v>
          </cell>
          <cell r="D5960" t="str">
            <v>Industrial Processes - Chemical Manuf</v>
          </cell>
          <cell r="G5960" t="str">
            <v>Industrial Processes</v>
          </cell>
          <cell r="H5960" t="str">
            <v>Chemical Manufacturing</v>
          </cell>
          <cell r="I5960" t="str">
            <v>Wastewater, Points of Generation</v>
          </cell>
          <cell r="J5960" t="str">
            <v>TNT: Waterwash of Crude TNT (Yellow Water)</v>
          </cell>
          <cell r="N5960">
            <v>40988</v>
          </cell>
        </row>
        <row r="5961">
          <cell r="A5961" t="str">
            <v>30182502</v>
          </cell>
          <cell r="B5961" t="str">
            <v>Point</v>
          </cell>
          <cell r="C5961" t="str">
            <v>Chem Manuf /Wastewater, Pts of Generation /TNT: Sellite Treatment and Subsequent Washing of Crude TNT (Red H2O)</v>
          </cell>
          <cell r="D5961" t="str">
            <v>Industrial Processes - Chemical Manuf</v>
          </cell>
          <cell r="G5961" t="str">
            <v>Industrial Processes</v>
          </cell>
          <cell r="H5961" t="str">
            <v>Chemical Manufacturing</v>
          </cell>
          <cell r="I5961" t="str">
            <v>Wastewater, Points of Generation</v>
          </cell>
          <cell r="J5961" t="str">
            <v>TNT: Sellite Treatment and Subsequent Washing of Crude TNT (Red H2O)</v>
          </cell>
          <cell r="N5961">
            <v>40988</v>
          </cell>
        </row>
        <row r="5962">
          <cell r="A5962" t="str">
            <v>30182503</v>
          </cell>
          <cell r="B5962" t="str">
            <v>Point</v>
          </cell>
          <cell r="C5962" t="str">
            <v>Chem Manuf /Wastewater, Pts of Generation /TNT: Nitration Fume Scrubber</v>
          </cell>
          <cell r="D5962" t="str">
            <v>Industrial Processes - Chemical Manuf</v>
          </cell>
          <cell r="G5962" t="str">
            <v>Industrial Processes</v>
          </cell>
          <cell r="H5962" t="str">
            <v>Chemical Manufacturing</v>
          </cell>
          <cell r="I5962" t="str">
            <v>Wastewater, Points of Generation</v>
          </cell>
          <cell r="J5962" t="str">
            <v>TNT: Nitration Fume Scrubber</v>
          </cell>
          <cell r="N5962">
            <v>40988</v>
          </cell>
        </row>
        <row r="5963">
          <cell r="A5963" t="str">
            <v>30182504</v>
          </cell>
          <cell r="B5963" t="str">
            <v>Point</v>
          </cell>
          <cell r="C5963" t="str">
            <v>Chem Manuf /Wastewater, Pts of Generation /TNT: Finishing Operation Fume Scrubber</v>
          </cell>
          <cell r="D5963" t="str">
            <v>Industrial Processes - Chemical Manuf</v>
          </cell>
          <cell r="G5963" t="str">
            <v>Industrial Processes</v>
          </cell>
          <cell r="H5963" t="str">
            <v>Chemical Manufacturing</v>
          </cell>
          <cell r="I5963" t="str">
            <v>Wastewater, Points of Generation</v>
          </cell>
          <cell r="J5963" t="str">
            <v>TNT: Finishing Operation Fume Scrubber</v>
          </cell>
          <cell r="N5963">
            <v>40988</v>
          </cell>
        </row>
        <row r="5964">
          <cell r="A5964" t="str">
            <v>30182510</v>
          </cell>
          <cell r="B5964" t="str">
            <v>Point</v>
          </cell>
          <cell r="C5964" t="str">
            <v>Chem Manuf /Wastewater, Pts of Generation /NG: NG/Acid Separator Soda Wash</v>
          </cell>
          <cell r="D5964" t="str">
            <v>Industrial Processes - Chemical Manuf</v>
          </cell>
          <cell r="G5964" t="str">
            <v>Industrial Processes</v>
          </cell>
          <cell r="H5964" t="str">
            <v>Chemical Manufacturing</v>
          </cell>
          <cell r="I5964" t="str">
            <v>Wastewater, Points of Generation</v>
          </cell>
          <cell r="J5964" t="str">
            <v>NG: NG/Acid Separator Soda Wash</v>
          </cell>
          <cell r="N5964">
            <v>40988</v>
          </cell>
        </row>
        <row r="5965">
          <cell r="A5965" t="str">
            <v>30182511</v>
          </cell>
          <cell r="B5965" t="str">
            <v>Point</v>
          </cell>
          <cell r="C5965" t="str">
            <v>Chem Manuf /Wastewater, Pts of Generation /NG: Separator Following Soda Wash</v>
          </cell>
          <cell r="D5965" t="str">
            <v>Industrial Processes - Chemical Manuf</v>
          </cell>
          <cell r="G5965" t="str">
            <v>Industrial Processes</v>
          </cell>
          <cell r="H5965" t="str">
            <v>Chemical Manufacturing</v>
          </cell>
          <cell r="I5965" t="str">
            <v>Wastewater, Points of Generation</v>
          </cell>
          <cell r="J5965" t="str">
            <v>NG: Separator Following Soda Wash</v>
          </cell>
          <cell r="N5965">
            <v>40988</v>
          </cell>
        </row>
        <row r="5966">
          <cell r="A5966" t="str">
            <v>30182512</v>
          </cell>
          <cell r="B5966" t="str">
            <v>Point</v>
          </cell>
          <cell r="C5966" t="str">
            <v>Chem Manuf /Wastewater, Pts of Generation /NG: Separator Following Fresh Water Wash</v>
          </cell>
          <cell r="D5966" t="str">
            <v>Industrial Processes - Chemical Manuf</v>
          </cell>
          <cell r="G5966" t="str">
            <v>Industrial Processes</v>
          </cell>
          <cell r="H5966" t="str">
            <v>Chemical Manufacturing</v>
          </cell>
          <cell r="I5966" t="str">
            <v>Wastewater, Points of Generation</v>
          </cell>
          <cell r="J5966" t="str">
            <v>NG: Separator Following Fresh Water Wash</v>
          </cell>
          <cell r="N5966">
            <v>40988</v>
          </cell>
        </row>
        <row r="5967">
          <cell r="A5967" t="str">
            <v>30182513</v>
          </cell>
          <cell r="B5967" t="str">
            <v>Point</v>
          </cell>
          <cell r="C5967" t="str">
            <v>Chem Manuf /Wastewater, Pts of Generation /NG: Emulsifier</v>
          </cell>
          <cell r="D5967" t="str">
            <v>Industrial Processes - Chemical Manuf</v>
          </cell>
          <cell r="G5967" t="str">
            <v>Industrial Processes</v>
          </cell>
          <cell r="H5967" t="str">
            <v>Chemical Manufacturing</v>
          </cell>
          <cell r="I5967" t="str">
            <v>Wastewater, Points of Generation</v>
          </cell>
          <cell r="J5967" t="str">
            <v>NG: Emulsifier</v>
          </cell>
          <cell r="N5967">
            <v>40988</v>
          </cell>
        </row>
        <row r="5968">
          <cell r="A5968" t="str">
            <v>30182514</v>
          </cell>
          <cell r="B5968" t="str">
            <v>Point</v>
          </cell>
          <cell r="C5968" t="str">
            <v>Chem Manuf /Wastewater, Pts of Generation /NG: Refrigeration House</v>
          </cell>
          <cell r="D5968" t="str">
            <v>Industrial Processes - Chemical Manuf</v>
          </cell>
          <cell r="G5968" t="str">
            <v>Industrial Processes</v>
          </cell>
          <cell r="H5968" t="str">
            <v>Chemical Manufacturing</v>
          </cell>
          <cell r="I5968" t="str">
            <v>Wastewater, Points of Generation</v>
          </cell>
          <cell r="J5968" t="str">
            <v>NG: Refrigeration House</v>
          </cell>
          <cell r="N5968">
            <v>40988</v>
          </cell>
        </row>
        <row r="5969">
          <cell r="A5969" t="str">
            <v>30182515</v>
          </cell>
          <cell r="B5969" t="str">
            <v>Point</v>
          </cell>
          <cell r="C5969" t="str">
            <v>Chem Manuf /Wastewater, Pts of Generation /NG: Spent Acid Storage</v>
          </cell>
          <cell r="D5969" t="str">
            <v>Industrial Processes - Storage and Transfer</v>
          </cell>
          <cell r="G5969" t="str">
            <v>Industrial Processes</v>
          </cell>
          <cell r="H5969" t="str">
            <v>Chemical Manufacturing</v>
          </cell>
          <cell r="I5969" t="str">
            <v>Wastewater, Points of Generation</v>
          </cell>
          <cell r="J5969" t="str">
            <v>NG: Spent Acid Storage</v>
          </cell>
          <cell r="N5969">
            <v>40988</v>
          </cell>
        </row>
        <row r="5970">
          <cell r="A5970" t="str">
            <v>30182516</v>
          </cell>
          <cell r="B5970" t="str">
            <v>Point</v>
          </cell>
          <cell r="C5970" t="str">
            <v>Chem Manuf /Wastewater, Pts of Generation /NG: Air Compressor House</v>
          </cell>
          <cell r="D5970" t="str">
            <v>Industrial Processes - Chemical Manuf</v>
          </cell>
          <cell r="G5970" t="str">
            <v>Industrial Processes</v>
          </cell>
          <cell r="H5970" t="str">
            <v>Chemical Manufacturing</v>
          </cell>
          <cell r="I5970" t="str">
            <v>Wastewater, Points of Generation</v>
          </cell>
          <cell r="J5970" t="str">
            <v>NG: Air Compressor House</v>
          </cell>
          <cell r="N5970">
            <v>40988</v>
          </cell>
        </row>
        <row r="5971">
          <cell r="A5971" t="str">
            <v>30182517</v>
          </cell>
          <cell r="B5971" t="str">
            <v>Point</v>
          </cell>
          <cell r="C5971" t="str">
            <v>Chem Manuf /Wastewater, Pts of Generation /NG: Refrigeration House</v>
          </cell>
          <cell r="D5971" t="str">
            <v>Industrial Processes - Chemical Manuf</v>
          </cell>
          <cell r="G5971" t="str">
            <v>Industrial Processes</v>
          </cell>
          <cell r="H5971" t="str">
            <v>Chemical Manufacturing</v>
          </cell>
          <cell r="I5971" t="str">
            <v>Wastewater, Points of Generation</v>
          </cell>
          <cell r="J5971" t="str">
            <v>NG: Refrigeration House</v>
          </cell>
          <cell r="K5971" t="str">
            <v>30182514</v>
          </cell>
          <cell r="L5971" t="str">
            <v>2005</v>
          </cell>
          <cell r="N5971">
            <v>40988</v>
          </cell>
        </row>
        <row r="5972">
          <cell r="A5972" t="str">
            <v>30182530</v>
          </cell>
          <cell r="B5972" t="str">
            <v>Point</v>
          </cell>
          <cell r="C5972" t="str">
            <v>Chem Manuf /Wastewater, Pts of Generation /NC: Nitric Acid Concentrators</v>
          </cell>
          <cell r="D5972" t="str">
            <v>Industrial Processes - Chemical Manuf</v>
          </cell>
          <cell r="G5972" t="str">
            <v>Industrial Processes</v>
          </cell>
          <cell r="H5972" t="str">
            <v>Chemical Manufacturing</v>
          </cell>
          <cell r="I5972" t="str">
            <v>Wastewater, Points of Generation</v>
          </cell>
          <cell r="J5972" t="str">
            <v>NC: Nitric Acid Concentrators</v>
          </cell>
          <cell r="N5972">
            <v>40988</v>
          </cell>
        </row>
        <row r="5973">
          <cell r="A5973" t="str">
            <v>30182531</v>
          </cell>
          <cell r="B5973" t="str">
            <v>Point</v>
          </cell>
          <cell r="C5973" t="str">
            <v>Chem Manuf /Wastewater, Pts of Generation /NC: Nitration Reactor</v>
          </cell>
          <cell r="D5973" t="str">
            <v>Industrial Processes - Chemical Manuf</v>
          </cell>
          <cell r="G5973" t="str">
            <v>Industrial Processes</v>
          </cell>
          <cell r="H5973" t="str">
            <v>Chemical Manufacturing</v>
          </cell>
          <cell r="I5973" t="str">
            <v>Wastewater, Points of Generation</v>
          </cell>
          <cell r="J5973" t="str">
            <v>NC: Nitration Reactor</v>
          </cell>
          <cell r="N5973">
            <v>40988</v>
          </cell>
        </row>
        <row r="5974">
          <cell r="A5974" t="str">
            <v>30182532</v>
          </cell>
          <cell r="B5974" t="str">
            <v>Point</v>
          </cell>
          <cell r="C5974" t="str">
            <v>Chem Manuf /Wastewater, Pts of Generation /NC: Purification Boiling Tubs</v>
          </cell>
          <cell r="D5974" t="str">
            <v>Industrial Processes - Chemical Manuf</v>
          </cell>
          <cell r="G5974" t="str">
            <v>Industrial Processes</v>
          </cell>
          <cell r="H5974" t="str">
            <v>Chemical Manufacturing</v>
          </cell>
          <cell r="I5974" t="str">
            <v>Wastewater, Points of Generation</v>
          </cell>
          <cell r="J5974" t="str">
            <v>NC: Purification Boiling Tubs</v>
          </cell>
          <cell r="N5974">
            <v>40988</v>
          </cell>
        </row>
        <row r="5975">
          <cell r="A5975" t="str">
            <v>30182533</v>
          </cell>
          <cell r="B5975" t="str">
            <v>Point</v>
          </cell>
          <cell r="C5975" t="str">
            <v>Chem Manuf /Wastewater, Pts of Generation /NC: Purification Beaters</v>
          </cell>
          <cell r="D5975" t="str">
            <v>Industrial Processes - Chemical Manuf</v>
          </cell>
          <cell r="G5975" t="str">
            <v>Industrial Processes</v>
          </cell>
          <cell r="H5975" t="str">
            <v>Chemical Manufacturing</v>
          </cell>
          <cell r="I5975" t="str">
            <v>Wastewater, Points of Generation</v>
          </cell>
          <cell r="J5975" t="str">
            <v>NC: Purification Beaters</v>
          </cell>
          <cell r="N5975">
            <v>40988</v>
          </cell>
        </row>
        <row r="5976">
          <cell r="A5976" t="str">
            <v>30182534</v>
          </cell>
          <cell r="B5976" t="str">
            <v>Point</v>
          </cell>
          <cell r="C5976" t="str">
            <v>Chem Manuf /Wastewater, Pts of Generation /NC: Purification Poacher</v>
          </cell>
          <cell r="D5976" t="str">
            <v>Industrial Processes - Chemical Manuf</v>
          </cell>
          <cell r="G5976" t="str">
            <v>Industrial Processes</v>
          </cell>
          <cell r="H5976" t="str">
            <v>Chemical Manufacturing</v>
          </cell>
          <cell r="I5976" t="str">
            <v>Wastewater, Points of Generation</v>
          </cell>
          <cell r="J5976" t="str">
            <v>NC: Purification Poacher</v>
          </cell>
          <cell r="N5976">
            <v>40988</v>
          </cell>
        </row>
        <row r="5977">
          <cell r="A5977" t="str">
            <v>30182535</v>
          </cell>
          <cell r="B5977" t="str">
            <v>Point</v>
          </cell>
          <cell r="C5977" t="str">
            <v>Chem Manuf /Wastewater, Pts of Generation /NC: Purification Blender</v>
          </cell>
          <cell r="D5977" t="str">
            <v>Industrial Processes - Chemical Manuf</v>
          </cell>
          <cell r="G5977" t="str">
            <v>Industrial Processes</v>
          </cell>
          <cell r="H5977" t="str">
            <v>Chemical Manufacturing</v>
          </cell>
          <cell r="I5977" t="str">
            <v>Wastewater, Points of Generation</v>
          </cell>
          <cell r="J5977" t="str">
            <v>NC: Purification Blender</v>
          </cell>
          <cell r="N5977">
            <v>40988</v>
          </cell>
        </row>
        <row r="5978">
          <cell r="A5978" t="str">
            <v>30182536</v>
          </cell>
          <cell r="B5978" t="str">
            <v>Point</v>
          </cell>
          <cell r="C5978" t="str">
            <v>Chem Manuf /Wastewater, Pts of Generation /NC: Purification Wringer</v>
          </cell>
          <cell r="D5978" t="str">
            <v>Industrial Processes - Chemical Manuf</v>
          </cell>
          <cell r="G5978" t="str">
            <v>Industrial Processes</v>
          </cell>
          <cell r="H5978" t="str">
            <v>Chemical Manufacturing</v>
          </cell>
          <cell r="I5978" t="str">
            <v>Wastewater, Points of Generation</v>
          </cell>
          <cell r="J5978" t="str">
            <v>NC: Purification Wringer</v>
          </cell>
          <cell r="N5978">
            <v>40988</v>
          </cell>
        </row>
        <row r="5979">
          <cell r="A5979" t="str">
            <v>30182550</v>
          </cell>
          <cell r="B5979" t="str">
            <v>Point</v>
          </cell>
          <cell r="C5979" t="str">
            <v>Chem Manuf /Wastewater, Pts of Generation /PETN: Nitration Reactors</v>
          </cell>
          <cell r="D5979" t="str">
            <v>Industrial Processes - Chemical Manuf</v>
          </cell>
          <cell r="G5979" t="str">
            <v>Industrial Processes</v>
          </cell>
          <cell r="H5979" t="str">
            <v>Chemical Manufacturing</v>
          </cell>
          <cell r="I5979" t="str">
            <v>Wastewater, Points of Generation</v>
          </cell>
          <cell r="J5979" t="str">
            <v>PETN: Nitration Reactors</v>
          </cell>
          <cell r="N5979">
            <v>40988</v>
          </cell>
        </row>
        <row r="5980">
          <cell r="A5980" t="str">
            <v>30182551</v>
          </cell>
          <cell r="B5980" t="str">
            <v>Point</v>
          </cell>
          <cell r="C5980" t="str">
            <v>Chem Manuf /Wastewater, Pts of Generation /PETN: Spent Acid Recovery</v>
          </cell>
          <cell r="D5980" t="str">
            <v>Industrial Processes - Chemical Manuf</v>
          </cell>
          <cell r="G5980" t="str">
            <v>Industrial Processes</v>
          </cell>
          <cell r="H5980" t="str">
            <v>Chemical Manufacturing</v>
          </cell>
          <cell r="I5980" t="str">
            <v>Wastewater, Points of Generation</v>
          </cell>
          <cell r="J5980" t="str">
            <v>PETN: Spent Acid Recovery</v>
          </cell>
          <cell r="N5980">
            <v>40988</v>
          </cell>
        </row>
        <row r="5981">
          <cell r="A5981" t="str">
            <v>30182552</v>
          </cell>
          <cell r="B5981" t="str">
            <v>Point</v>
          </cell>
          <cell r="C5981" t="str">
            <v>Chem Manuf /Wastewater, Pts of Generation /PETN: Nitric Acid Concentrators</v>
          </cell>
          <cell r="D5981" t="str">
            <v>Industrial Processes - Chemical Manuf</v>
          </cell>
          <cell r="G5981" t="str">
            <v>Industrial Processes</v>
          </cell>
          <cell r="H5981" t="str">
            <v>Chemical Manufacturing</v>
          </cell>
          <cell r="I5981" t="str">
            <v>Wastewater, Points of Generation</v>
          </cell>
          <cell r="J5981" t="str">
            <v>PETN: Nitric Acid Concentrators</v>
          </cell>
          <cell r="N5981">
            <v>40988</v>
          </cell>
        </row>
        <row r="5982">
          <cell r="A5982" t="str">
            <v>30182553</v>
          </cell>
          <cell r="B5982" t="str">
            <v>Point</v>
          </cell>
          <cell r="C5982" t="str">
            <v>Chem Manuf /Wastewater, Pts of Generation /PETN: Stabilization</v>
          </cell>
          <cell r="D5982" t="str">
            <v>Industrial Processes - Chemical Manuf</v>
          </cell>
          <cell r="G5982" t="str">
            <v>Industrial Processes</v>
          </cell>
          <cell r="H5982" t="str">
            <v>Chemical Manufacturing</v>
          </cell>
          <cell r="I5982" t="str">
            <v>Wastewater, Points of Generation</v>
          </cell>
          <cell r="J5982" t="str">
            <v>PETN: Stabilization</v>
          </cell>
          <cell r="N5982">
            <v>40988</v>
          </cell>
        </row>
        <row r="5983">
          <cell r="A5983" t="str">
            <v>30182560</v>
          </cell>
          <cell r="B5983" t="str">
            <v>Point</v>
          </cell>
          <cell r="C5983" t="str">
            <v>Chem Manuf /Wastewater, Pts of Generation /RDX/HMX: Nitration</v>
          </cell>
          <cell r="D5983" t="str">
            <v>Industrial Processes - Chemical Manuf</v>
          </cell>
          <cell r="G5983" t="str">
            <v>Industrial Processes</v>
          </cell>
          <cell r="H5983" t="str">
            <v>Chemical Manufacturing</v>
          </cell>
          <cell r="I5983" t="str">
            <v>Wastewater, Points of Generation</v>
          </cell>
          <cell r="J5983" t="str">
            <v>RDX/HMX: Nitration</v>
          </cell>
          <cell r="N5983">
            <v>40988</v>
          </cell>
        </row>
        <row r="5984">
          <cell r="A5984" t="str">
            <v>30182561</v>
          </cell>
          <cell r="B5984" t="str">
            <v>Point</v>
          </cell>
          <cell r="C5984" t="str">
            <v>Chem Manuf /Wastewater, Pts of Generation /RDX/HMX: Filter/Wash</v>
          </cell>
          <cell r="D5984" t="str">
            <v>Industrial Processes - Chemical Manuf</v>
          </cell>
          <cell r="G5984" t="str">
            <v>Industrial Processes</v>
          </cell>
          <cell r="H5984" t="str">
            <v>Chemical Manufacturing</v>
          </cell>
          <cell r="I5984" t="str">
            <v>Wastewater, Points of Generation</v>
          </cell>
          <cell r="J5984" t="str">
            <v>RDX/HMX: Filter/Wash</v>
          </cell>
          <cell r="N5984">
            <v>40988</v>
          </cell>
        </row>
        <row r="5985">
          <cell r="A5985" t="str">
            <v>30182562</v>
          </cell>
          <cell r="B5985" t="str">
            <v>Point</v>
          </cell>
          <cell r="C5985" t="str">
            <v>Chem Manuf /Wastewater, Pts of Generation /RDX/HMX: Recrystallization</v>
          </cell>
          <cell r="D5985" t="str">
            <v>Industrial Processes - Chemical Manuf</v>
          </cell>
          <cell r="G5985" t="str">
            <v>Industrial Processes</v>
          </cell>
          <cell r="H5985" t="str">
            <v>Chemical Manufacturing</v>
          </cell>
          <cell r="I5985" t="str">
            <v>Wastewater, Points of Generation</v>
          </cell>
          <cell r="J5985" t="str">
            <v>RDX/HMX: Recrystallization</v>
          </cell>
          <cell r="N5985">
            <v>40988</v>
          </cell>
        </row>
        <row r="5986">
          <cell r="A5986" t="str">
            <v>30182563</v>
          </cell>
          <cell r="B5986" t="str">
            <v>Point</v>
          </cell>
          <cell r="C5986" t="str">
            <v>Chem Manuf /Wastewater, Pts of Generation /RDX/HMX: Dewatering</v>
          </cell>
          <cell r="D5986" t="str">
            <v>Industrial Processes - Chemical Manuf</v>
          </cell>
          <cell r="G5986" t="str">
            <v>Industrial Processes</v>
          </cell>
          <cell r="H5986" t="str">
            <v>Chemical Manufacturing</v>
          </cell>
          <cell r="I5986" t="str">
            <v>Wastewater, Points of Generation</v>
          </cell>
          <cell r="J5986" t="str">
            <v>RDX/HMX: Dewatering</v>
          </cell>
          <cell r="N5986">
            <v>40988</v>
          </cell>
        </row>
        <row r="5987">
          <cell r="A5987" t="str">
            <v>30182599</v>
          </cell>
          <cell r="B5987" t="str">
            <v>Point</v>
          </cell>
          <cell r="C5987" t="str">
            <v>Chem Manuf /Wastewater, Pts of Generation /Specify Point of Generation</v>
          </cell>
          <cell r="D5987" t="str">
            <v>Industrial Processes - Chemical Manuf</v>
          </cell>
          <cell r="G5987" t="str">
            <v>Industrial Processes</v>
          </cell>
          <cell r="H5987" t="str">
            <v>Chemical Manufacturing</v>
          </cell>
          <cell r="I5987" t="str">
            <v>Wastewater, Points of Generation</v>
          </cell>
          <cell r="J5987" t="str">
            <v>Specify Point of Generation</v>
          </cell>
          <cell r="N5987">
            <v>40988</v>
          </cell>
        </row>
        <row r="5988">
          <cell r="A5988" t="str">
            <v>30183001</v>
          </cell>
          <cell r="B5988" t="str">
            <v>Point</v>
          </cell>
          <cell r="C5988" t="str">
            <v>Chem Manuf /General Processes /Storage/Transfer</v>
          </cell>
          <cell r="D5988" t="str">
            <v>Industrial Processes - Storage and Transfer</v>
          </cell>
          <cell r="G5988" t="str">
            <v>Industrial Processes</v>
          </cell>
          <cell r="H5988" t="str">
            <v>Chemical Manufacturing</v>
          </cell>
          <cell r="I5988" t="str">
            <v>General Processes</v>
          </cell>
          <cell r="J5988" t="str">
            <v>Storage/Transfer</v>
          </cell>
          <cell r="N5988">
            <v>40988</v>
          </cell>
        </row>
        <row r="5989">
          <cell r="A5989" t="str">
            <v>30184001</v>
          </cell>
          <cell r="B5989" t="str">
            <v>Point</v>
          </cell>
          <cell r="C5989" t="str">
            <v>Chem Manuf /General Processes /Distillation Units</v>
          </cell>
          <cell r="D5989" t="str">
            <v>Industrial Processes - Chemical Manuf</v>
          </cell>
          <cell r="G5989" t="str">
            <v>Industrial Processes</v>
          </cell>
          <cell r="H5989" t="str">
            <v>Chemical Manufacturing</v>
          </cell>
          <cell r="I5989" t="str">
            <v>General Processes</v>
          </cell>
          <cell r="J5989" t="str">
            <v>Distillation Units</v>
          </cell>
          <cell r="N5989">
            <v>40988</v>
          </cell>
        </row>
        <row r="5990">
          <cell r="A5990" t="str">
            <v>30187001</v>
          </cell>
          <cell r="B5990" t="str">
            <v>Point</v>
          </cell>
          <cell r="C5990" t="str">
            <v>Chem Manuf /Inorganic Chem Stor (Fixed Roof Tanks) /Hydrochloric Acid: Breathing Loss ** (Use 3-01-870-33)</v>
          </cell>
          <cell r="D5990" t="str">
            <v>Industrial Processes - Storage and Transfer</v>
          </cell>
          <cell r="G5990" t="str">
            <v>Industrial Processes</v>
          </cell>
          <cell r="H5990" t="str">
            <v>Chemical Manufacturing</v>
          </cell>
          <cell r="I5990" t="str">
            <v>Inorganic Chemical Storage (Fixed Roof Tanks)</v>
          </cell>
          <cell r="J5990" t="str">
            <v>Hydrochloric Acid: Breathing Loss ** (Use 3-01-870-33)</v>
          </cell>
          <cell r="N5990">
            <v>40988</v>
          </cell>
        </row>
        <row r="5991">
          <cell r="A5991" t="str">
            <v>30187002</v>
          </cell>
          <cell r="B5991" t="str">
            <v>Point</v>
          </cell>
          <cell r="C5991" t="str">
            <v>Chem Manuf /Inorganic Chem Stor (Fixed Roof Tanks) /Hydrochloric Acid: Working Loss ** (Use 3-01-870-34)</v>
          </cell>
          <cell r="D5991" t="str">
            <v>Industrial Processes - Storage and Transfer</v>
          </cell>
          <cell r="G5991" t="str">
            <v>Industrial Processes</v>
          </cell>
          <cell r="H5991" t="str">
            <v>Chemical Manufacturing</v>
          </cell>
          <cell r="I5991" t="str">
            <v>Inorganic Chemical Storage (Fixed Roof Tanks)</v>
          </cell>
          <cell r="J5991" t="str">
            <v>Hydrochloric Acid: Working Loss ** (Use 3-01-870-34)</v>
          </cell>
          <cell r="N5991">
            <v>40988</v>
          </cell>
        </row>
        <row r="5992">
          <cell r="A5992" t="str">
            <v>30187003</v>
          </cell>
          <cell r="B5992" t="str">
            <v>Point</v>
          </cell>
          <cell r="C5992" t="str">
            <v>Chem Manuf /Inorganic Chem Stor (Fixed Roof Tanks) /Hydrofluoric Acid: Breathing Loss</v>
          </cell>
          <cell r="D5992" t="str">
            <v>Industrial Processes - Storage and Transfer</v>
          </cell>
          <cell r="G5992" t="str">
            <v>Industrial Processes</v>
          </cell>
          <cell r="H5992" t="str">
            <v>Chemical Manufacturing</v>
          </cell>
          <cell r="I5992" t="str">
            <v>Inorganic Chemical Storage (Fixed Roof Tanks)</v>
          </cell>
          <cell r="J5992" t="str">
            <v>Hydrofluoric Acid: Breathing Loss</v>
          </cell>
          <cell r="N5992">
            <v>40988</v>
          </cell>
        </row>
        <row r="5993">
          <cell r="A5993" t="str">
            <v>30187004</v>
          </cell>
          <cell r="B5993" t="str">
            <v>Point</v>
          </cell>
          <cell r="C5993" t="str">
            <v>Chem Manuf /Inorganic Chem Stor (Fixed Roof Tanks) /Hydrofluoric Acid: Working Loss</v>
          </cell>
          <cell r="D5993" t="str">
            <v>Industrial Processes - Storage and Transfer</v>
          </cell>
          <cell r="G5993" t="str">
            <v>Industrial Processes</v>
          </cell>
          <cell r="H5993" t="str">
            <v>Chemical Manufacturing</v>
          </cell>
          <cell r="I5993" t="str">
            <v>Inorganic Chemical Storage (Fixed Roof Tanks)</v>
          </cell>
          <cell r="J5993" t="str">
            <v>Hydrofluoric Acid: Working Loss</v>
          </cell>
          <cell r="N5993">
            <v>40988</v>
          </cell>
        </row>
        <row r="5994">
          <cell r="A5994" t="str">
            <v>30187005</v>
          </cell>
          <cell r="B5994" t="str">
            <v>Point</v>
          </cell>
          <cell r="C5994" t="str">
            <v>Chem Manuf /Inorganic Chem Stor (Fixed Roof Tanks) /Nitric Acid: Breathing Loss</v>
          </cell>
          <cell r="D5994" t="str">
            <v>Industrial Processes - Storage and Transfer</v>
          </cell>
          <cell r="G5994" t="str">
            <v>Industrial Processes</v>
          </cell>
          <cell r="H5994" t="str">
            <v>Chemical Manufacturing</v>
          </cell>
          <cell r="I5994" t="str">
            <v>Inorganic Chemical Storage (Fixed Roof Tanks)</v>
          </cell>
          <cell r="J5994" t="str">
            <v>Nitric Acid: Breathing Loss</v>
          </cell>
          <cell r="N5994">
            <v>40988</v>
          </cell>
        </row>
        <row r="5995">
          <cell r="A5995" t="str">
            <v>30187006</v>
          </cell>
          <cell r="B5995" t="str">
            <v>Point</v>
          </cell>
          <cell r="C5995" t="str">
            <v>Chem Manuf /Inorganic Chem Stor (Fixed Roof Tanks) /Nitric Acid: Working Loss</v>
          </cell>
          <cell r="D5995" t="str">
            <v>Industrial Processes - Storage and Transfer</v>
          </cell>
          <cell r="G5995" t="str">
            <v>Industrial Processes</v>
          </cell>
          <cell r="H5995" t="str">
            <v>Chemical Manufacturing</v>
          </cell>
          <cell r="I5995" t="str">
            <v>Inorganic Chemical Storage (Fixed Roof Tanks)</v>
          </cell>
          <cell r="J5995" t="str">
            <v>Nitric Acid: Working Loss</v>
          </cell>
          <cell r="N5995">
            <v>40988</v>
          </cell>
        </row>
        <row r="5996">
          <cell r="A5996" t="str">
            <v>30187007</v>
          </cell>
          <cell r="B5996" t="str">
            <v>Point</v>
          </cell>
          <cell r="C5996" t="str">
            <v>Chem Manuf /Inorganic Chem Stor (Fixed Roof Tanks) /Phosphoric Acid: Breathing Loss</v>
          </cell>
          <cell r="D5996" t="str">
            <v>Industrial Processes - Storage and Transfer</v>
          </cell>
          <cell r="G5996" t="str">
            <v>Industrial Processes</v>
          </cell>
          <cell r="H5996" t="str">
            <v>Chemical Manufacturing</v>
          </cell>
          <cell r="I5996" t="str">
            <v>Inorganic Chemical Storage (Fixed Roof Tanks)</v>
          </cell>
          <cell r="J5996" t="str">
            <v>Phosphoric Acid: Breathing Loss</v>
          </cell>
          <cell r="N5996">
            <v>40988</v>
          </cell>
        </row>
        <row r="5997">
          <cell r="A5997" t="str">
            <v>30187008</v>
          </cell>
          <cell r="B5997" t="str">
            <v>Point</v>
          </cell>
          <cell r="C5997" t="str">
            <v>Chem Manuf /Inorganic Chem Stor (Fixed Roof Tanks) /Phosphoric Acid: Working Loss</v>
          </cell>
          <cell r="D5997" t="str">
            <v>Industrial Processes - Storage and Transfer</v>
          </cell>
          <cell r="G5997" t="str">
            <v>Industrial Processes</v>
          </cell>
          <cell r="H5997" t="str">
            <v>Chemical Manufacturing</v>
          </cell>
          <cell r="I5997" t="str">
            <v>Inorganic Chemical Storage (Fixed Roof Tanks)</v>
          </cell>
          <cell r="J5997" t="str">
            <v>Phosphoric Acid: Working Loss</v>
          </cell>
          <cell r="N5997">
            <v>40988</v>
          </cell>
        </row>
        <row r="5998">
          <cell r="A5998" t="str">
            <v>30187009</v>
          </cell>
          <cell r="B5998" t="str">
            <v>Point</v>
          </cell>
          <cell r="C5998" t="str">
            <v>Chem Manuf /Inorganic Chem Stor (Fixed Roof Tanks) /Sulfuric Acid: Breathing Loss</v>
          </cell>
          <cell r="D5998" t="str">
            <v>Industrial Processes - Storage and Transfer</v>
          </cell>
          <cell r="G5998" t="str">
            <v>Industrial Processes</v>
          </cell>
          <cell r="H5998" t="str">
            <v>Chemical Manufacturing</v>
          </cell>
          <cell r="I5998" t="str">
            <v>Inorganic Chemical Storage (Fixed Roof Tanks)</v>
          </cell>
          <cell r="J5998" t="str">
            <v>Sulfuric Acid: Breathing Loss</v>
          </cell>
          <cell r="N5998">
            <v>40988</v>
          </cell>
        </row>
        <row r="5999">
          <cell r="A5999" t="str">
            <v>30187010</v>
          </cell>
          <cell r="B5999" t="str">
            <v>Point</v>
          </cell>
          <cell r="C5999" t="str">
            <v>Chem Manuf /Inorganic Chem Stor (Fixed Roof Tanks) /Sulfuric Acid: Working Loss</v>
          </cell>
          <cell r="D5999" t="str">
            <v>Industrial Processes - Storage and Transfer</v>
          </cell>
          <cell r="G5999" t="str">
            <v>Industrial Processes</v>
          </cell>
          <cell r="H5999" t="str">
            <v>Chemical Manufacturing</v>
          </cell>
          <cell r="I5999" t="str">
            <v>Inorganic Chemical Storage (Fixed Roof Tanks)</v>
          </cell>
          <cell r="J5999" t="str">
            <v>Sulfuric Acid: Working Loss</v>
          </cell>
          <cell r="N5999">
            <v>40988</v>
          </cell>
        </row>
        <row r="6000">
          <cell r="A6000" t="str">
            <v>30187011</v>
          </cell>
          <cell r="B6000" t="str">
            <v>Point</v>
          </cell>
          <cell r="C6000" t="str">
            <v>Chem Manuf /Inorganic Chem Stor (Fixed Roof Tanks) /Ammonium Nitrate: Breathing Loss</v>
          </cell>
          <cell r="D6000" t="str">
            <v>Industrial Processes - Storage and Transfer</v>
          </cell>
          <cell r="G6000" t="str">
            <v>Industrial Processes</v>
          </cell>
          <cell r="H6000" t="str">
            <v>Chemical Manufacturing</v>
          </cell>
          <cell r="I6000" t="str">
            <v>Inorganic Chemical Storage (Fixed Roof Tanks)</v>
          </cell>
          <cell r="J6000" t="str">
            <v>Ammonium Nitrate: Breathing Loss</v>
          </cell>
          <cell r="N6000">
            <v>40988</v>
          </cell>
        </row>
        <row r="6001">
          <cell r="A6001" t="str">
            <v>30187012</v>
          </cell>
          <cell r="B6001" t="str">
            <v>Point</v>
          </cell>
          <cell r="C6001" t="str">
            <v>Chem Manuf /Inorganic Chem Stor (Fixed Roof Tanks) /Ammonium Nitrate: Working Loss</v>
          </cell>
          <cell r="D6001" t="str">
            <v>Industrial Processes - Storage and Transfer</v>
          </cell>
          <cell r="G6001" t="str">
            <v>Industrial Processes</v>
          </cell>
          <cell r="H6001" t="str">
            <v>Chemical Manufacturing</v>
          </cell>
          <cell r="I6001" t="str">
            <v>Inorganic Chemical Storage (Fixed Roof Tanks)</v>
          </cell>
          <cell r="J6001" t="str">
            <v>Ammonium Nitrate: Working Loss</v>
          </cell>
          <cell r="N6001">
            <v>40988</v>
          </cell>
        </row>
        <row r="6002">
          <cell r="A6002" t="str">
            <v>30187013</v>
          </cell>
          <cell r="B6002" t="str">
            <v>Point</v>
          </cell>
          <cell r="C6002" t="str">
            <v>Chem Manuf /Inorganic Chem Stor (Fixed Roof Tanks) /Urea: Breathing Loss</v>
          </cell>
          <cell r="D6002" t="str">
            <v>Industrial Processes - Storage and Transfer</v>
          </cell>
          <cell r="G6002" t="str">
            <v>Industrial Processes</v>
          </cell>
          <cell r="H6002" t="str">
            <v>Chemical Manufacturing</v>
          </cell>
          <cell r="I6002" t="str">
            <v>Inorganic Chemical Storage (Fixed Roof Tanks)</v>
          </cell>
          <cell r="J6002" t="str">
            <v>Urea: Breathing Loss</v>
          </cell>
          <cell r="N6002">
            <v>40988</v>
          </cell>
        </row>
        <row r="6003">
          <cell r="A6003" t="str">
            <v>30187014</v>
          </cell>
          <cell r="B6003" t="str">
            <v>Point</v>
          </cell>
          <cell r="C6003" t="str">
            <v>Chem Manuf /Inorganic Chem Stor (Fixed Roof Tanks) /Urea: Working Loss</v>
          </cell>
          <cell r="D6003" t="str">
            <v>Industrial Processes - Storage and Transfer</v>
          </cell>
          <cell r="G6003" t="str">
            <v>Industrial Processes</v>
          </cell>
          <cell r="H6003" t="str">
            <v>Chemical Manufacturing</v>
          </cell>
          <cell r="I6003" t="str">
            <v>Inorganic Chemical Storage (Fixed Roof Tanks)</v>
          </cell>
          <cell r="J6003" t="str">
            <v>Urea: Working Loss</v>
          </cell>
          <cell r="N6003">
            <v>40988</v>
          </cell>
        </row>
        <row r="6004">
          <cell r="A6004" t="str">
            <v>30187015</v>
          </cell>
          <cell r="B6004" t="str">
            <v>Point</v>
          </cell>
          <cell r="C6004" t="str">
            <v>Chem Manuf /Inorganic Chem Stor (Fixed Roof Tanks) /Copper Sulfate: Breathing Loss</v>
          </cell>
          <cell r="D6004" t="str">
            <v>Industrial Processes - Storage and Transfer</v>
          </cell>
          <cell r="G6004" t="str">
            <v>Industrial Processes</v>
          </cell>
          <cell r="H6004" t="str">
            <v>Chemical Manufacturing</v>
          </cell>
          <cell r="I6004" t="str">
            <v>Inorganic Chemical Storage (Fixed Roof Tanks)</v>
          </cell>
          <cell r="J6004" t="str">
            <v>Copper Sulfate: Breathing Loss</v>
          </cell>
          <cell r="N6004">
            <v>40988</v>
          </cell>
        </row>
        <row r="6005">
          <cell r="A6005" t="str">
            <v>30187016</v>
          </cell>
          <cell r="B6005" t="str">
            <v>Point</v>
          </cell>
          <cell r="C6005" t="str">
            <v>Chem Manuf /Inorganic Chem Stor (Fixed Roof Tanks) /Copper Sulfate: Working Loss</v>
          </cell>
          <cell r="D6005" t="str">
            <v>Industrial Processes - Storage and Transfer</v>
          </cell>
          <cell r="G6005" t="str">
            <v>Industrial Processes</v>
          </cell>
          <cell r="H6005" t="str">
            <v>Chemical Manufacturing</v>
          </cell>
          <cell r="I6005" t="str">
            <v>Inorganic Chemical Storage (Fixed Roof Tanks)</v>
          </cell>
          <cell r="J6005" t="str">
            <v>Copper Sulfate: Working Loss</v>
          </cell>
          <cell r="N6005">
            <v>40988</v>
          </cell>
        </row>
        <row r="6006">
          <cell r="A6006" t="str">
            <v>30187017</v>
          </cell>
          <cell r="B6006" t="str">
            <v>Point</v>
          </cell>
          <cell r="C6006" t="str">
            <v>Chem Manuf /Inorganic Chem Stor (Fixed Roof Tanks) /Aqueous Ammonia: Breathing Loss</v>
          </cell>
          <cell r="D6006" t="str">
            <v>Industrial Processes - Storage and Transfer</v>
          </cell>
          <cell r="G6006" t="str">
            <v>Industrial Processes</v>
          </cell>
          <cell r="H6006" t="str">
            <v>Chemical Manufacturing</v>
          </cell>
          <cell r="I6006" t="str">
            <v>Inorganic Chemical Storage (Fixed Roof Tanks)</v>
          </cell>
          <cell r="J6006" t="str">
            <v>Aqueous Ammonia: Breathing Loss</v>
          </cell>
          <cell r="N6006">
            <v>40988</v>
          </cell>
        </row>
        <row r="6007">
          <cell r="A6007" t="str">
            <v>30187018</v>
          </cell>
          <cell r="B6007" t="str">
            <v>Point</v>
          </cell>
          <cell r="C6007" t="str">
            <v>Chem Manuf /Inorganic Chem Stor (Fixed Roof Tanks) /Aqueous Ammonia: Working Loss</v>
          </cell>
          <cell r="D6007" t="str">
            <v>Industrial Processes - Storage and Transfer</v>
          </cell>
          <cell r="G6007" t="str">
            <v>Industrial Processes</v>
          </cell>
          <cell r="H6007" t="str">
            <v>Chemical Manufacturing</v>
          </cell>
          <cell r="I6007" t="str">
            <v>Inorganic Chemical Storage (Fixed Roof Tanks)</v>
          </cell>
          <cell r="J6007" t="str">
            <v>Aqueous Ammonia: Working Loss</v>
          </cell>
          <cell r="N6007">
            <v>40988</v>
          </cell>
        </row>
        <row r="6008">
          <cell r="A6008" t="str">
            <v>30187019</v>
          </cell>
          <cell r="B6008" t="str">
            <v>Point</v>
          </cell>
          <cell r="C6008" t="str">
            <v>Chem Manuf /Inorganic Chem Stor (Fixed Roof Tanks) /Ammonium Bicarbonate: Breathing Loss</v>
          </cell>
          <cell r="D6008" t="str">
            <v>Industrial Processes - Storage and Transfer</v>
          </cell>
          <cell r="G6008" t="str">
            <v>Industrial Processes</v>
          </cell>
          <cell r="H6008" t="str">
            <v>Chemical Manufacturing</v>
          </cell>
          <cell r="I6008" t="str">
            <v>Inorganic Chemical Storage (Fixed Roof Tanks)</v>
          </cell>
          <cell r="J6008" t="str">
            <v>Ammonium Bicarbonate: Breathing Loss</v>
          </cell>
          <cell r="N6008">
            <v>40988</v>
          </cell>
        </row>
        <row r="6009">
          <cell r="A6009" t="str">
            <v>30187020</v>
          </cell>
          <cell r="B6009" t="str">
            <v>Point</v>
          </cell>
          <cell r="C6009" t="str">
            <v>Chem Manuf /Inorganic Chem Stor (Fixed Roof Tanks) /Ammonium Bicarbonate: Working Loss</v>
          </cell>
          <cell r="D6009" t="str">
            <v>Industrial Processes - Storage and Transfer</v>
          </cell>
          <cell r="G6009" t="str">
            <v>Industrial Processes</v>
          </cell>
          <cell r="H6009" t="str">
            <v>Chemical Manufacturing</v>
          </cell>
          <cell r="I6009" t="str">
            <v>Inorganic Chemical Storage (Fixed Roof Tanks)</v>
          </cell>
          <cell r="J6009" t="str">
            <v>Ammonium Bicarbonate: Working Loss</v>
          </cell>
          <cell r="N6009">
            <v>40988</v>
          </cell>
        </row>
        <row r="6010">
          <cell r="A6010" t="str">
            <v>30187021</v>
          </cell>
          <cell r="B6010" t="str">
            <v>Point</v>
          </cell>
          <cell r="C6010" t="str">
            <v>Chem Manuf /Inorganic Chem Stor (Fixed Roof Tanks) /Hydrazine Hydrate: Breathing Loss</v>
          </cell>
          <cell r="D6010" t="str">
            <v>Industrial Processes - Storage and Transfer</v>
          </cell>
          <cell r="G6010" t="str">
            <v>Industrial Processes</v>
          </cell>
          <cell r="H6010" t="str">
            <v>Chemical Manufacturing</v>
          </cell>
          <cell r="I6010" t="str">
            <v>Inorganic Chemical Storage (Fixed Roof Tanks)</v>
          </cell>
          <cell r="J6010" t="str">
            <v>Hydrazine Hydrate: Breathing Loss</v>
          </cell>
          <cell r="N6010">
            <v>40988</v>
          </cell>
        </row>
        <row r="6011">
          <cell r="A6011" t="str">
            <v>30187022</v>
          </cell>
          <cell r="B6011" t="str">
            <v>Point</v>
          </cell>
          <cell r="C6011" t="str">
            <v>Chem Manuf /Inorganic Chem Stor (Fixed Roof Tanks) /Hydrazine Hydrate: Working Loss</v>
          </cell>
          <cell r="D6011" t="str">
            <v>Industrial Processes - Storage and Transfer</v>
          </cell>
          <cell r="G6011" t="str">
            <v>Industrial Processes</v>
          </cell>
          <cell r="H6011" t="str">
            <v>Chemical Manufacturing</v>
          </cell>
          <cell r="I6011" t="str">
            <v>Inorganic Chemical Storage (Fixed Roof Tanks)</v>
          </cell>
          <cell r="J6011" t="str">
            <v>Hydrazine Hydrate: Working Loss</v>
          </cell>
          <cell r="N6011">
            <v>40988</v>
          </cell>
        </row>
        <row r="6012">
          <cell r="A6012" t="str">
            <v>30187023</v>
          </cell>
          <cell r="B6012" t="str">
            <v>Point</v>
          </cell>
          <cell r="C6012" t="str">
            <v>Chem Manuf /Inorganic Chem Stor (Fixed Roof Tanks) /Anhydrous Hydrazine: Breathing Loss</v>
          </cell>
          <cell r="D6012" t="str">
            <v>Industrial Processes - Storage and Transfer</v>
          </cell>
          <cell r="G6012" t="str">
            <v>Industrial Processes</v>
          </cell>
          <cell r="H6012" t="str">
            <v>Chemical Manufacturing</v>
          </cell>
          <cell r="I6012" t="str">
            <v>Inorganic Chemical Storage (Fixed Roof Tanks)</v>
          </cell>
          <cell r="J6012" t="str">
            <v>Anhydrous Hydrazine: Breathing Loss</v>
          </cell>
          <cell r="N6012">
            <v>40988</v>
          </cell>
        </row>
        <row r="6013">
          <cell r="A6013" t="str">
            <v>30187024</v>
          </cell>
          <cell r="B6013" t="str">
            <v>Point</v>
          </cell>
          <cell r="C6013" t="str">
            <v>Chem Manuf /Inorganic Chem Stor (Fixed Roof Tanks) /Anhydrous Hydrazine: Working Loss</v>
          </cell>
          <cell r="D6013" t="str">
            <v>Industrial Processes - Storage and Transfer</v>
          </cell>
          <cell r="G6013" t="str">
            <v>Industrial Processes</v>
          </cell>
          <cell r="H6013" t="str">
            <v>Chemical Manufacturing</v>
          </cell>
          <cell r="I6013" t="str">
            <v>Inorganic Chemical Storage (Fixed Roof Tanks)</v>
          </cell>
          <cell r="J6013" t="str">
            <v>Anhydrous Hydrazine: Working Loss</v>
          </cell>
          <cell r="N6013">
            <v>40988</v>
          </cell>
        </row>
        <row r="6014">
          <cell r="A6014" t="str">
            <v>30187025</v>
          </cell>
          <cell r="B6014" t="str">
            <v>Point</v>
          </cell>
          <cell r="C6014" t="str">
            <v>Chem Manuf /Inorganic Chem Stor (Fixed Roof Tanks) /Ammonium Sulfate: Breathing Loss</v>
          </cell>
          <cell r="D6014" t="str">
            <v>Industrial Processes - Storage and Transfer</v>
          </cell>
          <cell r="G6014" t="str">
            <v>Industrial Processes</v>
          </cell>
          <cell r="H6014" t="str">
            <v>Chemical Manufacturing</v>
          </cell>
          <cell r="I6014" t="str">
            <v>Inorganic Chemical Storage (Fixed Roof Tanks)</v>
          </cell>
          <cell r="J6014" t="str">
            <v>Ammonium Sulfate: Breathing Loss</v>
          </cell>
          <cell r="N6014">
            <v>40988</v>
          </cell>
        </row>
        <row r="6015">
          <cell r="A6015" t="str">
            <v>30187026</v>
          </cell>
          <cell r="B6015" t="str">
            <v>Point</v>
          </cell>
          <cell r="C6015" t="str">
            <v>Chem Manuf /Inorganic Chem Stor (Fixed Roof Tanks) /Ammonium Sulfate: Working Loss</v>
          </cell>
          <cell r="D6015" t="str">
            <v>Industrial Processes - Storage and Transfer</v>
          </cell>
          <cell r="G6015" t="str">
            <v>Industrial Processes</v>
          </cell>
          <cell r="H6015" t="str">
            <v>Chemical Manufacturing</v>
          </cell>
          <cell r="I6015" t="str">
            <v>Inorganic Chemical Storage (Fixed Roof Tanks)</v>
          </cell>
          <cell r="J6015" t="str">
            <v>Ammonium Sulfate: Working Loss</v>
          </cell>
          <cell r="N6015">
            <v>40988</v>
          </cell>
        </row>
        <row r="6016">
          <cell r="A6016" t="str">
            <v>30187029</v>
          </cell>
          <cell r="B6016" t="str">
            <v>Point</v>
          </cell>
          <cell r="C6016" t="str">
            <v>Chem Manuf /Inorganic Chem Stor (Fixed Roof Tanks) /Fluosilicic Acid: Breathing Loss</v>
          </cell>
          <cell r="D6016" t="str">
            <v>Industrial Processes - Storage and Transfer</v>
          </cell>
          <cell r="G6016" t="str">
            <v>Industrial Processes</v>
          </cell>
          <cell r="H6016" t="str">
            <v>Chemical Manufacturing</v>
          </cell>
          <cell r="I6016" t="str">
            <v>Inorganic Chemical Storage (Fixed Roof Tanks)</v>
          </cell>
          <cell r="J6016" t="str">
            <v>Fluosilicic Acid: Breathing Loss</v>
          </cell>
          <cell r="N6016">
            <v>40988</v>
          </cell>
        </row>
        <row r="6017">
          <cell r="A6017" t="str">
            <v>30187030</v>
          </cell>
          <cell r="B6017" t="str">
            <v>Point</v>
          </cell>
          <cell r="C6017" t="str">
            <v>Chem Manuf /Inorganic Chem Stor (Fixed Roof Tanks) /Fluosilicic Acid: Working Loss</v>
          </cell>
          <cell r="D6017" t="str">
            <v>Industrial Processes - Storage and Transfer</v>
          </cell>
          <cell r="G6017" t="str">
            <v>Industrial Processes</v>
          </cell>
          <cell r="H6017" t="str">
            <v>Chemical Manufacturing</v>
          </cell>
          <cell r="I6017" t="str">
            <v>Inorganic Chemical Storage (Fixed Roof Tanks)</v>
          </cell>
          <cell r="J6017" t="str">
            <v>Fluosilicic Acid: Working Loss</v>
          </cell>
          <cell r="N6017">
            <v>40988</v>
          </cell>
        </row>
        <row r="6018">
          <cell r="A6018" t="str">
            <v>30187031</v>
          </cell>
          <cell r="B6018" t="str">
            <v>Point</v>
          </cell>
          <cell r="C6018" t="str">
            <v>Chem Manuf /Inorganic Chem Stor (Fixed Roof Tanks) /Chromic Acid: Breathing Loss</v>
          </cell>
          <cell r="D6018" t="str">
            <v>Industrial Processes - Storage and Transfer</v>
          </cell>
          <cell r="G6018" t="str">
            <v>Industrial Processes</v>
          </cell>
          <cell r="H6018" t="str">
            <v>Chemical Manufacturing</v>
          </cell>
          <cell r="I6018" t="str">
            <v>Inorganic Chemical Storage (Fixed Roof Tanks)</v>
          </cell>
          <cell r="J6018" t="str">
            <v>Chromic Acid: Breathing Loss</v>
          </cell>
          <cell r="N6018">
            <v>40988</v>
          </cell>
        </row>
        <row r="6019">
          <cell r="A6019" t="str">
            <v>30187032</v>
          </cell>
          <cell r="B6019" t="str">
            <v>Point</v>
          </cell>
          <cell r="C6019" t="str">
            <v>Chem Manuf /Inorganic Chem Stor (Fixed Roof Tanks) /Chromic Acid: Working Loss</v>
          </cell>
          <cell r="D6019" t="str">
            <v>Industrial Processes - Storage and Transfer</v>
          </cell>
          <cell r="G6019" t="str">
            <v>Industrial Processes</v>
          </cell>
          <cell r="H6019" t="str">
            <v>Chemical Manufacturing</v>
          </cell>
          <cell r="I6019" t="str">
            <v>Inorganic Chemical Storage (Fixed Roof Tanks)</v>
          </cell>
          <cell r="J6019" t="str">
            <v>Chromic Acid: Working Loss</v>
          </cell>
          <cell r="N6019">
            <v>40988</v>
          </cell>
        </row>
        <row r="6020">
          <cell r="A6020" t="str">
            <v>30187033</v>
          </cell>
          <cell r="B6020" t="str">
            <v>Point</v>
          </cell>
          <cell r="C6020" t="str">
            <v>Chem Manuf /Inorganic Chem Stor (Fixed Roof Tanks) /Hydrochloric Acid: Breathing Loss</v>
          </cell>
          <cell r="D6020" t="str">
            <v>Industrial Processes - Storage and Transfer</v>
          </cell>
          <cell r="G6020" t="str">
            <v>Industrial Processes</v>
          </cell>
          <cell r="H6020" t="str">
            <v>Chemical Manufacturing</v>
          </cell>
          <cell r="I6020" t="str">
            <v>Inorganic Chemical Storage (Fixed Roof Tanks)</v>
          </cell>
          <cell r="J6020" t="str">
            <v>Hydrochloric Acid: Breathing Loss</v>
          </cell>
          <cell r="N6020">
            <v>40988</v>
          </cell>
        </row>
        <row r="6021">
          <cell r="A6021" t="str">
            <v>30187034</v>
          </cell>
          <cell r="B6021" t="str">
            <v>Point</v>
          </cell>
          <cell r="C6021" t="str">
            <v>Chem Manuf /Inorganic Chem Stor (Fixed Roof Tanks) /Hydrochloric Acid: Working Loss</v>
          </cell>
          <cell r="D6021" t="str">
            <v>Industrial Processes - Storage and Transfer</v>
          </cell>
          <cell r="G6021" t="str">
            <v>Industrial Processes</v>
          </cell>
          <cell r="H6021" t="str">
            <v>Chemical Manufacturing</v>
          </cell>
          <cell r="I6021" t="str">
            <v>Inorganic Chemical Storage (Fixed Roof Tanks)</v>
          </cell>
          <cell r="J6021" t="str">
            <v>Hydrochloric Acid: Working Loss</v>
          </cell>
          <cell r="N6021">
            <v>40988</v>
          </cell>
        </row>
        <row r="6022">
          <cell r="A6022" t="str">
            <v>30187097</v>
          </cell>
          <cell r="B6022" t="str">
            <v>Point</v>
          </cell>
          <cell r="C6022" t="str">
            <v>Chem Manuf /Inorganic Chem Stor (Fixed Roof Tanks) /Specify Liquid: Breathing Loss</v>
          </cell>
          <cell r="D6022" t="str">
            <v>Industrial Processes - Storage and Transfer</v>
          </cell>
          <cell r="G6022" t="str">
            <v>Industrial Processes</v>
          </cell>
          <cell r="H6022" t="str">
            <v>Chemical Manufacturing</v>
          </cell>
          <cell r="I6022" t="str">
            <v>Inorganic Chemical Storage (Fixed Roof Tanks)</v>
          </cell>
          <cell r="J6022" t="str">
            <v>Specify Liquid: Breathing Loss</v>
          </cell>
          <cell r="N6022">
            <v>40988</v>
          </cell>
        </row>
        <row r="6023">
          <cell r="A6023" t="str">
            <v>30187098</v>
          </cell>
          <cell r="B6023" t="str">
            <v>Point</v>
          </cell>
          <cell r="C6023" t="str">
            <v>Chem Manuf /Inorganic Chem Stor (Fixed Roof Tanks) /Specify Liquid: Working Loss</v>
          </cell>
          <cell r="D6023" t="str">
            <v>Industrial Processes - Storage and Transfer</v>
          </cell>
          <cell r="G6023" t="str">
            <v>Industrial Processes</v>
          </cell>
          <cell r="H6023" t="str">
            <v>Chemical Manufacturing</v>
          </cell>
          <cell r="I6023" t="str">
            <v>Inorganic Chemical Storage (Fixed Roof Tanks)</v>
          </cell>
          <cell r="J6023" t="str">
            <v>Specify Liquid: Working Loss</v>
          </cell>
          <cell r="N6023">
            <v>40988</v>
          </cell>
        </row>
        <row r="6024">
          <cell r="A6024" t="str">
            <v>30187501</v>
          </cell>
          <cell r="B6024" t="str">
            <v>Point</v>
          </cell>
          <cell r="C6024" t="str">
            <v>Chem Manuf /Inorganic Chem Stor (Floating Roof Tank) /Carbon Disulfide: Breathing Loss ** (Use 4-07-296-01)</v>
          </cell>
          <cell r="D6024" t="str">
            <v>Industrial Processes - Storage and Transfer</v>
          </cell>
          <cell r="G6024" t="str">
            <v>Industrial Processes</v>
          </cell>
          <cell r="H6024" t="str">
            <v>Chemical Manufacturing</v>
          </cell>
          <cell r="I6024" t="str">
            <v>Inorganic Chemical Storage (Floating Roof Tank)</v>
          </cell>
          <cell r="J6024" t="str">
            <v>Carbon Disulfide: Breathing Loss ** (Use 4-07-296-01)</v>
          </cell>
          <cell r="N6024">
            <v>40988</v>
          </cell>
        </row>
        <row r="6025">
          <cell r="A6025" t="str">
            <v>30187502</v>
          </cell>
          <cell r="B6025" t="str">
            <v>Point</v>
          </cell>
          <cell r="C6025" t="str">
            <v>Chem Manuf /Inorganic Chem Stor (Floating Roof Tank) /Carbon Disulfide: Withdrawal Loss ** (Use 4-07-296-02)</v>
          </cell>
          <cell r="D6025" t="str">
            <v>Industrial Processes - Storage and Transfer</v>
          </cell>
          <cell r="G6025" t="str">
            <v>Industrial Processes</v>
          </cell>
          <cell r="H6025" t="str">
            <v>Chemical Manufacturing</v>
          </cell>
          <cell r="I6025" t="str">
            <v>Inorganic Chemical Storage (Floating Roof Tank)</v>
          </cell>
          <cell r="J6025" t="str">
            <v>Carbon Disulfide: Withdrawal Loss ** (Use 4-07-296-02)</v>
          </cell>
          <cell r="N6025">
            <v>40988</v>
          </cell>
        </row>
        <row r="6026">
          <cell r="A6026" t="str">
            <v>30187503</v>
          </cell>
          <cell r="B6026" t="str">
            <v>Point</v>
          </cell>
          <cell r="C6026" t="str">
            <v>Chem Manuf /Inorganic Chem Stor (Floating Roof Tank) /Hydrofluoric Acid: Standing Loss</v>
          </cell>
          <cell r="D6026" t="str">
            <v>Industrial Processes - Storage and Transfer</v>
          </cell>
          <cell r="G6026" t="str">
            <v>Industrial Processes</v>
          </cell>
          <cell r="H6026" t="str">
            <v>Chemical Manufacturing</v>
          </cell>
          <cell r="I6026" t="str">
            <v>Inorganic Chemical Storage (Floating Roof Tank)</v>
          </cell>
          <cell r="J6026" t="str">
            <v>Hydrofluoric Acid: Standing Loss</v>
          </cell>
          <cell r="N6026">
            <v>40988</v>
          </cell>
        </row>
        <row r="6027">
          <cell r="A6027" t="str">
            <v>30187504</v>
          </cell>
          <cell r="B6027" t="str">
            <v>Point</v>
          </cell>
          <cell r="C6027" t="str">
            <v>Chem Manuf /Inorganic Chem Stor (Floating Roof Tank) /Hydrofluoric Acid: Withdrawal Loss</v>
          </cell>
          <cell r="D6027" t="str">
            <v>Industrial Processes - Storage and Transfer</v>
          </cell>
          <cell r="G6027" t="str">
            <v>Industrial Processes</v>
          </cell>
          <cell r="H6027" t="str">
            <v>Chemical Manufacturing</v>
          </cell>
          <cell r="I6027" t="str">
            <v>Inorganic Chemical Storage (Floating Roof Tank)</v>
          </cell>
          <cell r="J6027" t="str">
            <v>Hydrofluoric Acid: Withdrawal Loss</v>
          </cell>
          <cell r="N6027">
            <v>40988</v>
          </cell>
        </row>
        <row r="6028">
          <cell r="A6028" t="str">
            <v>30187505</v>
          </cell>
          <cell r="B6028" t="str">
            <v>Point</v>
          </cell>
          <cell r="C6028" t="str">
            <v>Chem Manuf /Inorganic Chem Stor (Floating Roof Tank) /Nitric Acid: Standing Loss</v>
          </cell>
          <cell r="D6028" t="str">
            <v>Industrial Processes - Storage and Transfer</v>
          </cell>
          <cell r="G6028" t="str">
            <v>Industrial Processes</v>
          </cell>
          <cell r="H6028" t="str">
            <v>Chemical Manufacturing</v>
          </cell>
          <cell r="I6028" t="str">
            <v>Inorganic Chemical Storage (Floating Roof Tank)</v>
          </cell>
          <cell r="J6028" t="str">
            <v>Nitric Acid: Standing Loss</v>
          </cell>
          <cell r="N6028">
            <v>40988</v>
          </cell>
        </row>
        <row r="6029">
          <cell r="A6029" t="str">
            <v>30187506</v>
          </cell>
          <cell r="B6029" t="str">
            <v>Point</v>
          </cell>
          <cell r="C6029" t="str">
            <v>Chem Manuf /Inorganic Chem Stor (Floating Roof Tank) /Nitric Acid: Withdrawal Loss</v>
          </cell>
          <cell r="D6029" t="str">
            <v>Industrial Processes - Storage and Transfer</v>
          </cell>
          <cell r="G6029" t="str">
            <v>Industrial Processes</v>
          </cell>
          <cell r="H6029" t="str">
            <v>Chemical Manufacturing</v>
          </cell>
          <cell r="I6029" t="str">
            <v>Inorganic Chemical Storage (Floating Roof Tank)</v>
          </cell>
          <cell r="J6029" t="str">
            <v>Nitric Acid: Withdrawal Loss</v>
          </cell>
          <cell r="N6029">
            <v>40988</v>
          </cell>
        </row>
        <row r="6030">
          <cell r="A6030" t="str">
            <v>30187507</v>
          </cell>
          <cell r="B6030" t="str">
            <v>Point</v>
          </cell>
          <cell r="C6030" t="str">
            <v>Chem Manuf /Inorganic Chem Stor (Floating Roof Tank) /Phosphoric Acid: Standing Loss</v>
          </cell>
          <cell r="D6030" t="str">
            <v>Industrial Processes - Storage and Transfer</v>
          </cell>
          <cell r="G6030" t="str">
            <v>Industrial Processes</v>
          </cell>
          <cell r="H6030" t="str">
            <v>Chemical Manufacturing</v>
          </cell>
          <cell r="I6030" t="str">
            <v>Inorganic Chemical Storage (Floating Roof Tank)</v>
          </cell>
          <cell r="J6030" t="str">
            <v>Phosphoric Acid: Standing Loss</v>
          </cell>
          <cell r="N6030">
            <v>40988</v>
          </cell>
        </row>
        <row r="6031">
          <cell r="A6031" t="str">
            <v>30187508</v>
          </cell>
          <cell r="B6031" t="str">
            <v>Point</v>
          </cell>
          <cell r="C6031" t="str">
            <v>Chem Manuf /Inorganic Chem Stor (Floating Roof Tank) /Phosphoric Acid: Withdrawal Loss</v>
          </cell>
          <cell r="D6031" t="str">
            <v>Industrial Processes - Storage and Transfer</v>
          </cell>
          <cell r="G6031" t="str">
            <v>Industrial Processes</v>
          </cell>
          <cell r="H6031" t="str">
            <v>Chemical Manufacturing</v>
          </cell>
          <cell r="I6031" t="str">
            <v>Inorganic Chemical Storage (Floating Roof Tank)</v>
          </cell>
          <cell r="J6031" t="str">
            <v>Phosphoric Acid: Withdrawal Loss</v>
          </cell>
          <cell r="N6031">
            <v>40988</v>
          </cell>
        </row>
        <row r="6032">
          <cell r="A6032" t="str">
            <v>30187509</v>
          </cell>
          <cell r="B6032" t="str">
            <v>Point</v>
          </cell>
          <cell r="C6032" t="str">
            <v>Chem Manuf /Inorganic Chem Stor (Floating Roof Tank) /Sulfuric Acid: Standing Loss</v>
          </cell>
          <cell r="D6032" t="str">
            <v>Industrial Processes - Storage and Transfer</v>
          </cell>
          <cell r="G6032" t="str">
            <v>Industrial Processes</v>
          </cell>
          <cell r="H6032" t="str">
            <v>Chemical Manufacturing</v>
          </cell>
          <cell r="I6032" t="str">
            <v>Inorganic Chemical Storage (Floating Roof Tank)</v>
          </cell>
          <cell r="J6032" t="str">
            <v>Sulfuric Acid: Standing Loss</v>
          </cell>
          <cell r="N6032">
            <v>40988</v>
          </cell>
        </row>
        <row r="6033">
          <cell r="A6033" t="str">
            <v>30187510</v>
          </cell>
          <cell r="B6033" t="str">
            <v>Point</v>
          </cell>
          <cell r="C6033" t="str">
            <v>Chem Manuf /Inorganic Chem Stor (Floating Roof Tank) /Sulfuric Acid: Withdrawal Loss</v>
          </cell>
          <cell r="D6033" t="str">
            <v>Industrial Processes - Storage and Transfer</v>
          </cell>
          <cell r="G6033" t="str">
            <v>Industrial Processes</v>
          </cell>
          <cell r="H6033" t="str">
            <v>Chemical Manufacturing</v>
          </cell>
          <cell r="I6033" t="str">
            <v>Inorganic Chemical Storage (Floating Roof Tank)</v>
          </cell>
          <cell r="J6033" t="str">
            <v>Sulfuric Acid: Withdrawal Loss</v>
          </cell>
          <cell r="N6033">
            <v>40988</v>
          </cell>
        </row>
        <row r="6034">
          <cell r="A6034" t="str">
            <v>30187511</v>
          </cell>
          <cell r="B6034" t="str">
            <v>Point</v>
          </cell>
          <cell r="C6034" t="str">
            <v>Chem Manuf /Inorganic Chem Stor (Floating Roof Tank) /Ammonium Nitrate: Standing Loss</v>
          </cell>
          <cell r="D6034" t="str">
            <v>Industrial Processes - Storage and Transfer</v>
          </cell>
          <cell r="G6034" t="str">
            <v>Industrial Processes</v>
          </cell>
          <cell r="H6034" t="str">
            <v>Chemical Manufacturing</v>
          </cell>
          <cell r="I6034" t="str">
            <v>Inorganic Chemical Storage (Floating Roof Tank)</v>
          </cell>
          <cell r="J6034" t="str">
            <v>Ammonium Nitrate: Standing Loss</v>
          </cell>
          <cell r="N6034">
            <v>40988</v>
          </cell>
        </row>
        <row r="6035">
          <cell r="A6035" t="str">
            <v>30187512</v>
          </cell>
          <cell r="B6035" t="str">
            <v>Point</v>
          </cell>
          <cell r="C6035" t="str">
            <v>Chem Manuf /Inorganic Chem Stor (Floating Roof Tank) /Ammonium Nitrate: Withdrawal Loss</v>
          </cell>
          <cell r="D6035" t="str">
            <v>Industrial Processes - Storage and Transfer</v>
          </cell>
          <cell r="G6035" t="str">
            <v>Industrial Processes</v>
          </cell>
          <cell r="H6035" t="str">
            <v>Chemical Manufacturing</v>
          </cell>
          <cell r="I6035" t="str">
            <v>Inorganic Chemical Storage (Floating Roof Tank)</v>
          </cell>
          <cell r="J6035" t="str">
            <v>Ammonium Nitrate: Withdrawal Loss</v>
          </cell>
          <cell r="N6035">
            <v>40988</v>
          </cell>
        </row>
        <row r="6036">
          <cell r="A6036" t="str">
            <v>30187513</v>
          </cell>
          <cell r="B6036" t="str">
            <v>Point</v>
          </cell>
          <cell r="C6036" t="str">
            <v>Chem Manuf /Inorganic Chem Stor (Floating Roof Tank) /Urea: Standing Loss</v>
          </cell>
          <cell r="D6036" t="str">
            <v>Industrial Processes - Storage and Transfer</v>
          </cell>
          <cell r="G6036" t="str">
            <v>Industrial Processes</v>
          </cell>
          <cell r="H6036" t="str">
            <v>Chemical Manufacturing</v>
          </cell>
          <cell r="I6036" t="str">
            <v>Inorganic Chemical Storage (Floating Roof Tank)</v>
          </cell>
          <cell r="J6036" t="str">
            <v>Urea: Standing Loss</v>
          </cell>
          <cell r="N6036">
            <v>40988</v>
          </cell>
        </row>
        <row r="6037">
          <cell r="A6037" t="str">
            <v>30187514</v>
          </cell>
          <cell r="B6037" t="str">
            <v>Point</v>
          </cell>
          <cell r="C6037" t="str">
            <v>Chem Manuf /Inorganic Chem Stor (Floating Roof Tank) /Urea: Withdrawal Loss</v>
          </cell>
          <cell r="D6037" t="str">
            <v>Industrial Processes - Storage and Transfer</v>
          </cell>
          <cell r="G6037" t="str">
            <v>Industrial Processes</v>
          </cell>
          <cell r="H6037" t="str">
            <v>Chemical Manufacturing</v>
          </cell>
          <cell r="I6037" t="str">
            <v>Inorganic Chemical Storage (Floating Roof Tank)</v>
          </cell>
          <cell r="J6037" t="str">
            <v>Urea: Withdrawal Loss</v>
          </cell>
          <cell r="N6037">
            <v>40988</v>
          </cell>
        </row>
        <row r="6038">
          <cell r="A6038" t="str">
            <v>30187515</v>
          </cell>
          <cell r="B6038" t="str">
            <v>Point</v>
          </cell>
          <cell r="C6038" t="str">
            <v>Chem Manuf /Inorganic Chem Stor (Floating Roof Tank) /Copper Sulfate: Standing Loss</v>
          </cell>
          <cell r="D6038" t="str">
            <v>Industrial Processes - Storage and Transfer</v>
          </cell>
          <cell r="G6038" t="str">
            <v>Industrial Processes</v>
          </cell>
          <cell r="H6038" t="str">
            <v>Chemical Manufacturing</v>
          </cell>
          <cell r="I6038" t="str">
            <v>Inorganic Chemical Storage (Floating Roof Tank)</v>
          </cell>
          <cell r="J6038" t="str">
            <v>Copper Sulfate: Standing Loss</v>
          </cell>
          <cell r="N6038">
            <v>40988</v>
          </cell>
        </row>
        <row r="6039">
          <cell r="A6039" t="str">
            <v>30187516</v>
          </cell>
          <cell r="B6039" t="str">
            <v>Point</v>
          </cell>
          <cell r="C6039" t="str">
            <v>Chem Manuf /Inorganic Chem Stor (Floating Roof Tank) /Copper Sulfate: Withdrawal Loss</v>
          </cell>
          <cell r="D6039" t="str">
            <v>Industrial Processes - Storage and Transfer</v>
          </cell>
          <cell r="G6039" t="str">
            <v>Industrial Processes</v>
          </cell>
          <cell r="H6039" t="str">
            <v>Chemical Manufacturing</v>
          </cell>
          <cell r="I6039" t="str">
            <v>Inorganic Chemical Storage (Floating Roof Tank)</v>
          </cell>
          <cell r="J6039" t="str">
            <v>Copper Sulfate: Withdrawal Loss</v>
          </cell>
          <cell r="N6039">
            <v>40988</v>
          </cell>
        </row>
        <row r="6040">
          <cell r="A6040" t="str">
            <v>30187517</v>
          </cell>
          <cell r="B6040" t="str">
            <v>Point</v>
          </cell>
          <cell r="C6040" t="str">
            <v>Chem Manuf /Inorganic Chem Stor (Floating Roof Tank) /Liquid Ammonia: Standing Loss</v>
          </cell>
          <cell r="D6040" t="str">
            <v>Industrial Processes - Storage and Transfer</v>
          </cell>
          <cell r="G6040" t="str">
            <v>Industrial Processes</v>
          </cell>
          <cell r="H6040" t="str">
            <v>Chemical Manufacturing</v>
          </cell>
          <cell r="I6040" t="str">
            <v>Inorganic Chemical Storage (Floating Roof Tank)</v>
          </cell>
          <cell r="J6040" t="str">
            <v>Liquid Ammonia: Standing Loss</v>
          </cell>
          <cell r="N6040">
            <v>40988</v>
          </cell>
        </row>
        <row r="6041">
          <cell r="A6041" t="str">
            <v>30187518</v>
          </cell>
          <cell r="B6041" t="str">
            <v>Point</v>
          </cell>
          <cell r="C6041" t="str">
            <v>Chem Manuf /Inorganic Chem Stor (Floating Roof Tank) /Liquid Ammonia: Withdrawal Loss</v>
          </cell>
          <cell r="D6041" t="str">
            <v>Industrial Processes - Storage and Transfer</v>
          </cell>
          <cell r="G6041" t="str">
            <v>Industrial Processes</v>
          </cell>
          <cell r="H6041" t="str">
            <v>Chemical Manufacturing</v>
          </cell>
          <cell r="I6041" t="str">
            <v>Inorganic Chemical Storage (Floating Roof Tank)</v>
          </cell>
          <cell r="J6041" t="str">
            <v>Liquid Ammonia: Withdrawal Loss</v>
          </cell>
          <cell r="N6041">
            <v>40988</v>
          </cell>
        </row>
        <row r="6042">
          <cell r="A6042" t="str">
            <v>30187519</v>
          </cell>
          <cell r="B6042" t="str">
            <v>Point</v>
          </cell>
          <cell r="C6042" t="str">
            <v>Chem Manuf /Inorganic Chem Stor (Floating Roof Tank) /Ammonium Bicarbonate: Standing Loss</v>
          </cell>
          <cell r="D6042" t="str">
            <v>Industrial Processes - Storage and Transfer</v>
          </cell>
          <cell r="G6042" t="str">
            <v>Industrial Processes</v>
          </cell>
          <cell r="H6042" t="str">
            <v>Chemical Manufacturing</v>
          </cell>
          <cell r="I6042" t="str">
            <v>Inorganic Chemical Storage (Floating Roof Tank)</v>
          </cell>
          <cell r="J6042" t="str">
            <v>Ammonium Bicarbonate: Standing Loss</v>
          </cell>
          <cell r="N6042">
            <v>40988</v>
          </cell>
        </row>
        <row r="6043">
          <cell r="A6043" t="str">
            <v>30187520</v>
          </cell>
          <cell r="B6043" t="str">
            <v>Point</v>
          </cell>
          <cell r="C6043" t="str">
            <v>Chem Manuf /Inorganic Chem Stor (Floating Roof Tank) /Ammonium Bicarbonate: Withdrawal Loss</v>
          </cell>
          <cell r="D6043" t="str">
            <v>Industrial Processes - Storage and Transfer</v>
          </cell>
          <cell r="G6043" t="str">
            <v>Industrial Processes</v>
          </cell>
          <cell r="H6043" t="str">
            <v>Chemical Manufacturing</v>
          </cell>
          <cell r="I6043" t="str">
            <v>Inorganic Chemical Storage (Floating Roof Tank)</v>
          </cell>
          <cell r="J6043" t="str">
            <v>Ammonium Bicarbonate: Withdrawal Loss</v>
          </cell>
          <cell r="N6043">
            <v>40988</v>
          </cell>
        </row>
        <row r="6044">
          <cell r="A6044" t="str">
            <v>30187521</v>
          </cell>
          <cell r="B6044" t="str">
            <v>Point</v>
          </cell>
          <cell r="C6044" t="str">
            <v>Chem Manuf /Inorganic Chem Stor (Floating Roof Tank) /Hydrazine Hydrate: Standing Loss</v>
          </cell>
          <cell r="D6044" t="str">
            <v>Industrial Processes - Storage and Transfer</v>
          </cell>
          <cell r="G6044" t="str">
            <v>Industrial Processes</v>
          </cell>
          <cell r="H6044" t="str">
            <v>Chemical Manufacturing</v>
          </cell>
          <cell r="I6044" t="str">
            <v>Inorganic Chemical Storage (Floating Roof Tank)</v>
          </cell>
          <cell r="J6044" t="str">
            <v>Hydrazine Hydrate: Standing Loss</v>
          </cell>
          <cell r="N6044">
            <v>40988</v>
          </cell>
        </row>
        <row r="6045">
          <cell r="A6045" t="str">
            <v>30187522</v>
          </cell>
          <cell r="B6045" t="str">
            <v>Point</v>
          </cell>
          <cell r="C6045" t="str">
            <v>Chem Manuf /Inorganic Chem Stor (Floating Roof Tank) /Hydrazine Hydrate: Withdrawal Loss</v>
          </cell>
          <cell r="D6045" t="str">
            <v>Industrial Processes - Storage and Transfer</v>
          </cell>
          <cell r="G6045" t="str">
            <v>Industrial Processes</v>
          </cell>
          <cell r="H6045" t="str">
            <v>Chemical Manufacturing</v>
          </cell>
          <cell r="I6045" t="str">
            <v>Inorganic Chemical Storage (Floating Roof Tank)</v>
          </cell>
          <cell r="J6045" t="str">
            <v>Hydrazine Hydrate: Withdrawal Loss</v>
          </cell>
          <cell r="N6045">
            <v>40988</v>
          </cell>
        </row>
        <row r="6046">
          <cell r="A6046" t="str">
            <v>30187523</v>
          </cell>
          <cell r="B6046" t="str">
            <v>Point</v>
          </cell>
          <cell r="C6046" t="str">
            <v>Chem Manuf /Inorganic Chem Stor (Floating Roof Tank) /Anhydrous Hydrazine: Standing Loss</v>
          </cell>
          <cell r="D6046" t="str">
            <v>Industrial Processes - Storage and Transfer</v>
          </cell>
          <cell r="G6046" t="str">
            <v>Industrial Processes</v>
          </cell>
          <cell r="H6046" t="str">
            <v>Chemical Manufacturing</v>
          </cell>
          <cell r="I6046" t="str">
            <v>Inorganic Chemical Storage (Floating Roof Tank)</v>
          </cell>
          <cell r="J6046" t="str">
            <v>Anhydrous Hydrazine: Standing Loss</v>
          </cell>
          <cell r="N6046">
            <v>40988</v>
          </cell>
        </row>
        <row r="6047">
          <cell r="A6047" t="str">
            <v>30187524</v>
          </cell>
          <cell r="B6047" t="str">
            <v>Point</v>
          </cell>
          <cell r="C6047" t="str">
            <v>Chem Manuf /Inorganic Chem Stor (Floating Roof Tank) /Anhydrous Hydrazine: Withdrawal Loss</v>
          </cell>
          <cell r="D6047" t="str">
            <v>Industrial Processes - Storage and Transfer</v>
          </cell>
          <cell r="G6047" t="str">
            <v>Industrial Processes</v>
          </cell>
          <cell r="H6047" t="str">
            <v>Chemical Manufacturing</v>
          </cell>
          <cell r="I6047" t="str">
            <v>Inorganic Chemical Storage (Floating Roof Tank)</v>
          </cell>
          <cell r="J6047" t="str">
            <v>Anhydrous Hydrazine: Withdrawal Loss</v>
          </cell>
          <cell r="N6047">
            <v>40988</v>
          </cell>
        </row>
        <row r="6048">
          <cell r="A6048" t="str">
            <v>30187525</v>
          </cell>
          <cell r="B6048" t="str">
            <v>Point</v>
          </cell>
          <cell r="C6048" t="str">
            <v>Chem Manuf /Inorganic Chem Stor (Floating Roof Tank) /Ammonium Sulfate: Standing Loss</v>
          </cell>
          <cell r="D6048" t="str">
            <v>Industrial Processes - Storage and Transfer</v>
          </cell>
          <cell r="G6048" t="str">
            <v>Industrial Processes</v>
          </cell>
          <cell r="H6048" t="str">
            <v>Chemical Manufacturing</v>
          </cell>
          <cell r="I6048" t="str">
            <v>Inorganic Chemical Storage (Floating Roof Tank)</v>
          </cell>
          <cell r="J6048" t="str">
            <v>Ammonium Sulfate: Standing Loss</v>
          </cell>
          <cell r="N6048">
            <v>40988</v>
          </cell>
        </row>
        <row r="6049">
          <cell r="A6049" t="str">
            <v>30187526</v>
          </cell>
          <cell r="B6049" t="str">
            <v>Point</v>
          </cell>
          <cell r="C6049" t="str">
            <v>Chem Manuf /Inorganic Chem Stor (Floating Roof Tank) /Ammonium Sulfate: Withdrawal Loss</v>
          </cell>
          <cell r="D6049" t="str">
            <v>Industrial Processes - Storage and Transfer</v>
          </cell>
          <cell r="G6049" t="str">
            <v>Industrial Processes</v>
          </cell>
          <cell r="H6049" t="str">
            <v>Chemical Manufacturing</v>
          </cell>
          <cell r="I6049" t="str">
            <v>Inorganic Chemical Storage (Floating Roof Tank)</v>
          </cell>
          <cell r="J6049" t="str">
            <v>Ammonium Sulfate: Withdrawal Loss</v>
          </cell>
          <cell r="N6049">
            <v>40988</v>
          </cell>
        </row>
        <row r="6050">
          <cell r="A6050" t="str">
            <v>30187529</v>
          </cell>
          <cell r="B6050" t="str">
            <v>Point</v>
          </cell>
          <cell r="C6050" t="str">
            <v>Chem Manuf /Inorganic Chem Stor (Floating Roof Tank) /Fluosilicic Acid: Standing Loss</v>
          </cell>
          <cell r="D6050" t="str">
            <v>Industrial Processes - Storage and Transfer</v>
          </cell>
          <cell r="G6050" t="str">
            <v>Industrial Processes</v>
          </cell>
          <cell r="H6050" t="str">
            <v>Chemical Manufacturing</v>
          </cell>
          <cell r="I6050" t="str">
            <v>Inorganic Chemical Storage (Floating Roof Tank)</v>
          </cell>
          <cell r="J6050" t="str">
            <v>Fluosilicic Acid: Standing Loss</v>
          </cell>
          <cell r="N6050">
            <v>40988</v>
          </cell>
        </row>
        <row r="6051">
          <cell r="A6051" t="str">
            <v>30187530</v>
          </cell>
          <cell r="B6051" t="str">
            <v>Point</v>
          </cell>
          <cell r="C6051" t="str">
            <v>Chem Manuf /Inorganic Chem Stor (Floating Roof Tank) /Fluosilicic Acid: Withdrawal Loss</v>
          </cell>
          <cell r="D6051" t="str">
            <v>Industrial Processes - Storage and Transfer</v>
          </cell>
          <cell r="G6051" t="str">
            <v>Industrial Processes</v>
          </cell>
          <cell r="H6051" t="str">
            <v>Chemical Manufacturing</v>
          </cell>
          <cell r="I6051" t="str">
            <v>Inorganic Chemical Storage (Floating Roof Tank)</v>
          </cell>
          <cell r="J6051" t="str">
            <v>Fluosilicic Acid: Withdrawal Loss</v>
          </cell>
          <cell r="N6051">
            <v>40988</v>
          </cell>
        </row>
        <row r="6052">
          <cell r="A6052" t="str">
            <v>30187531</v>
          </cell>
          <cell r="B6052" t="str">
            <v>Point</v>
          </cell>
          <cell r="C6052" t="str">
            <v>Chem Manuf /Inorganic Chem Stor (Floating Roof Tank) /Chromic Acid: Standing Loss</v>
          </cell>
          <cell r="D6052" t="str">
            <v>Industrial Processes - Storage and Transfer</v>
          </cell>
          <cell r="G6052" t="str">
            <v>Industrial Processes</v>
          </cell>
          <cell r="H6052" t="str">
            <v>Chemical Manufacturing</v>
          </cell>
          <cell r="I6052" t="str">
            <v>Inorganic Chemical Storage (Floating Roof Tank)</v>
          </cell>
          <cell r="J6052" t="str">
            <v>Chromic Acid: Standing Loss</v>
          </cell>
          <cell r="N6052">
            <v>40988</v>
          </cell>
        </row>
        <row r="6053">
          <cell r="A6053" t="str">
            <v>30187532</v>
          </cell>
          <cell r="B6053" t="str">
            <v>Point</v>
          </cell>
          <cell r="C6053" t="str">
            <v>Chem Manuf /Inorganic Chem Stor (Floating Roof Tank) /Chromic Acid: Withdrawal Loss</v>
          </cell>
          <cell r="D6053" t="str">
            <v>Industrial Processes - Storage and Transfer</v>
          </cell>
          <cell r="G6053" t="str">
            <v>Industrial Processes</v>
          </cell>
          <cell r="H6053" t="str">
            <v>Chemical Manufacturing</v>
          </cell>
          <cell r="I6053" t="str">
            <v>Inorganic Chemical Storage (Floating Roof Tank)</v>
          </cell>
          <cell r="J6053" t="str">
            <v>Chromic Acid: Withdrawal Loss</v>
          </cell>
          <cell r="N6053">
            <v>40988</v>
          </cell>
        </row>
        <row r="6054">
          <cell r="A6054" t="str">
            <v>30187533</v>
          </cell>
          <cell r="B6054" t="str">
            <v>Point</v>
          </cell>
          <cell r="C6054" t="str">
            <v>Chem Manuf /Inorganic Chem Stor (Floating Roof Tank) /Hydrochloric Acid: Standing Loss</v>
          </cell>
          <cell r="D6054" t="str">
            <v>Industrial Processes - Storage and Transfer</v>
          </cell>
          <cell r="G6054" t="str">
            <v>Industrial Processes</v>
          </cell>
          <cell r="H6054" t="str">
            <v>Chemical Manufacturing</v>
          </cell>
          <cell r="I6054" t="str">
            <v>Inorganic Chemical Storage (Floating Roof Tank)</v>
          </cell>
          <cell r="J6054" t="str">
            <v>Hydrochloric Acid: Standing Loss</v>
          </cell>
          <cell r="N6054">
            <v>40988</v>
          </cell>
        </row>
        <row r="6055">
          <cell r="A6055" t="str">
            <v>30187534</v>
          </cell>
          <cell r="B6055" t="str">
            <v>Point</v>
          </cell>
          <cell r="C6055" t="str">
            <v>Chem Manuf /Inorganic Chem Stor (Floating Roof Tank) /Hydrochloric Acid: Withdrawal Loss</v>
          </cell>
          <cell r="D6055" t="str">
            <v>Industrial Processes - Storage and Transfer</v>
          </cell>
          <cell r="G6055" t="str">
            <v>Industrial Processes</v>
          </cell>
          <cell r="H6055" t="str">
            <v>Chemical Manufacturing</v>
          </cell>
          <cell r="I6055" t="str">
            <v>Inorganic Chemical Storage (Floating Roof Tank)</v>
          </cell>
          <cell r="J6055" t="str">
            <v>Hydrochloric Acid: Withdrawal Loss</v>
          </cell>
          <cell r="N6055">
            <v>40988</v>
          </cell>
        </row>
        <row r="6056">
          <cell r="A6056" t="str">
            <v>30187597</v>
          </cell>
          <cell r="B6056" t="str">
            <v>Point</v>
          </cell>
          <cell r="C6056" t="str">
            <v>Chem Manuf /Inorganic Chem Stor (Floating Roof Tank) /Specify Liquid: Breathing Loss</v>
          </cell>
          <cell r="D6056" t="str">
            <v>Industrial Processes - Storage and Transfer</v>
          </cell>
          <cell r="G6056" t="str">
            <v>Industrial Processes</v>
          </cell>
          <cell r="H6056" t="str">
            <v>Chemical Manufacturing</v>
          </cell>
          <cell r="I6056" t="str">
            <v>Inorganic Chemical Storage (Floating Roof Tank)</v>
          </cell>
          <cell r="J6056" t="str">
            <v>Specify Liquid: Breathing Loss</v>
          </cell>
          <cell r="N6056">
            <v>40988</v>
          </cell>
        </row>
        <row r="6057">
          <cell r="A6057" t="str">
            <v>30187598</v>
          </cell>
          <cell r="B6057" t="str">
            <v>Point</v>
          </cell>
          <cell r="C6057" t="str">
            <v>Chem Manuf /Inorganic Chem Stor (Floating Roof Tank) /Specify Liquid: Withdrawal Loss</v>
          </cell>
          <cell r="D6057" t="str">
            <v>Industrial Processes - Storage and Transfer</v>
          </cell>
          <cell r="G6057" t="str">
            <v>Industrial Processes</v>
          </cell>
          <cell r="H6057" t="str">
            <v>Chemical Manufacturing</v>
          </cell>
          <cell r="I6057" t="str">
            <v>Inorganic Chemical Storage (Floating Roof Tank)</v>
          </cell>
          <cell r="J6057" t="str">
            <v>Specify Liquid: Withdrawal Loss</v>
          </cell>
          <cell r="N6057">
            <v>40988</v>
          </cell>
        </row>
        <row r="6058">
          <cell r="A6058" t="str">
            <v>30188501</v>
          </cell>
          <cell r="B6058" t="str">
            <v>Point</v>
          </cell>
          <cell r="C6058" t="str">
            <v>Chem Manuf /Inorganic Chem Stor (Pressure Tanks) /Ammonia: Withdrawal Loss</v>
          </cell>
          <cell r="D6058" t="str">
            <v>Industrial Processes - Storage and Transfer</v>
          </cell>
          <cell r="G6058" t="str">
            <v>Industrial Processes</v>
          </cell>
          <cell r="H6058" t="str">
            <v>Chemical Manufacturing</v>
          </cell>
          <cell r="I6058" t="str">
            <v>Inorganic Chemical Storage (Pressure Tanks)</v>
          </cell>
          <cell r="J6058" t="str">
            <v>Ammonia: Withdrawal Loss</v>
          </cell>
          <cell r="N6058">
            <v>40988</v>
          </cell>
        </row>
        <row r="6059">
          <cell r="A6059" t="str">
            <v>30188502</v>
          </cell>
          <cell r="B6059" t="str">
            <v>Point</v>
          </cell>
          <cell r="C6059" t="str">
            <v>Chem Manuf /Inorganic Chem Stor (Pressure Tanks) /Carbon Monoxide: Withdrawal Loss</v>
          </cell>
          <cell r="D6059" t="str">
            <v>Industrial Processes - Storage and Transfer</v>
          </cell>
          <cell r="G6059" t="str">
            <v>Industrial Processes</v>
          </cell>
          <cell r="H6059" t="str">
            <v>Chemical Manufacturing</v>
          </cell>
          <cell r="I6059" t="str">
            <v>Inorganic Chemical Storage (Pressure Tanks)</v>
          </cell>
          <cell r="J6059" t="str">
            <v>Carbon Monoxide: Withdrawal Loss</v>
          </cell>
          <cell r="N6059">
            <v>40988</v>
          </cell>
        </row>
        <row r="6060">
          <cell r="A6060" t="str">
            <v>30188503</v>
          </cell>
          <cell r="B6060" t="str">
            <v>Point</v>
          </cell>
          <cell r="C6060" t="str">
            <v>Chem Manuf /Inorganic Chem Stor (Pressure Tanks) /Chlorine: Withdrawal Loss</v>
          </cell>
          <cell r="D6060" t="str">
            <v>Industrial Processes - Storage and Transfer</v>
          </cell>
          <cell r="G6060" t="str">
            <v>Industrial Processes</v>
          </cell>
          <cell r="H6060" t="str">
            <v>Chemical Manufacturing</v>
          </cell>
          <cell r="I6060" t="str">
            <v>Inorganic Chemical Storage (Pressure Tanks)</v>
          </cell>
          <cell r="J6060" t="str">
            <v>Chlorine: Withdrawal Loss</v>
          </cell>
          <cell r="N6060">
            <v>40988</v>
          </cell>
        </row>
        <row r="6061">
          <cell r="A6061" t="str">
            <v>30188504</v>
          </cell>
          <cell r="B6061" t="str">
            <v>Point</v>
          </cell>
          <cell r="C6061" t="str">
            <v>Chem Manuf /Inorganic Chem Stor (Pressure Tanks) /Hydrogen Cyanide: Withdrawal Loss</v>
          </cell>
          <cell r="D6061" t="str">
            <v>Industrial Processes - Storage and Transfer</v>
          </cell>
          <cell r="G6061" t="str">
            <v>Industrial Processes</v>
          </cell>
          <cell r="H6061" t="str">
            <v>Chemical Manufacturing</v>
          </cell>
          <cell r="I6061" t="str">
            <v>Inorganic Chemical Storage (Pressure Tanks)</v>
          </cell>
          <cell r="J6061" t="str">
            <v>Hydrogen Cyanide: Withdrawal Loss</v>
          </cell>
          <cell r="N6061">
            <v>40988</v>
          </cell>
        </row>
        <row r="6062">
          <cell r="A6062" t="str">
            <v>30188505</v>
          </cell>
          <cell r="B6062" t="str">
            <v>Point</v>
          </cell>
          <cell r="C6062" t="str">
            <v>Chem Manuf /Inorganic Chem Stor (Pressure Tanks) /Sulfur Dioxide: Withdrawal Loss</v>
          </cell>
          <cell r="D6062" t="str">
            <v>Industrial Processes - Storage and Transfer</v>
          </cell>
          <cell r="G6062" t="str">
            <v>Industrial Processes</v>
          </cell>
          <cell r="H6062" t="str">
            <v>Chemical Manufacturing</v>
          </cell>
          <cell r="I6062" t="str">
            <v>Inorganic Chemical Storage (Pressure Tanks)</v>
          </cell>
          <cell r="J6062" t="str">
            <v>Sulfur Dioxide: Withdrawal Loss</v>
          </cell>
          <cell r="N6062">
            <v>40988</v>
          </cell>
        </row>
        <row r="6063">
          <cell r="A6063" t="str">
            <v>30188506</v>
          </cell>
          <cell r="B6063" t="str">
            <v>Point</v>
          </cell>
          <cell r="C6063" t="str">
            <v>Chem Manuf /Inorganic Chem Stor (Pressure Tanks) /Nitrogen: Withdrawal Loss</v>
          </cell>
          <cell r="D6063" t="str">
            <v>Industrial Processes - Storage and Transfer</v>
          </cell>
          <cell r="G6063" t="str">
            <v>Industrial Processes</v>
          </cell>
          <cell r="H6063" t="str">
            <v>Chemical Manufacturing</v>
          </cell>
          <cell r="I6063" t="str">
            <v>Inorganic Chemical Storage (Pressure Tanks)</v>
          </cell>
          <cell r="J6063" t="str">
            <v>Nitrogen: Withdrawal Loss</v>
          </cell>
          <cell r="N6063">
            <v>40988</v>
          </cell>
        </row>
        <row r="6064">
          <cell r="A6064" t="str">
            <v>30188507</v>
          </cell>
          <cell r="B6064" t="str">
            <v>Point</v>
          </cell>
          <cell r="C6064" t="str">
            <v>Chem Manuf /Inorganic Chem Stor (Pressure Tanks) /Carbon Dioxide: Withdrawal Loss</v>
          </cell>
          <cell r="D6064" t="str">
            <v>Industrial Processes - Storage and Transfer</v>
          </cell>
          <cell r="G6064" t="str">
            <v>Industrial Processes</v>
          </cell>
          <cell r="H6064" t="str">
            <v>Chemical Manufacturing</v>
          </cell>
          <cell r="I6064" t="str">
            <v>Inorganic Chemical Storage (Pressure Tanks)</v>
          </cell>
          <cell r="J6064" t="str">
            <v>Carbon Dioxide: Withdrawal Loss</v>
          </cell>
          <cell r="N6064">
            <v>40988</v>
          </cell>
        </row>
        <row r="6065">
          <cell r="A6065" t="str">
            <v>30188508</v>
          </cell>
          <cell r="B6065" t="str">
            <v>Point</v>
          </cell>
          <cell r="C6065" t="str">
            <v>Chem Manuf /Inorganic Chem Stor (Pressure Tanks) /Hydrazine Hydrate: Withdrawal Loss</v>
          </cell>
          <cell r="D6065" t="str">
            <v>Industrial Processes - Storage and Transfer</v>
          </cell>
          <cell r="G6065" t="str">
            <v>Industrial Processes</v>
          </cell>
          <cell r="H6065" t="str">
            <v>Chemical Manufacturing</v>
          </cell>
          <cell r="I6065" t="str">
            <v>Inorganic Chemical Storage (Pressure Tanks)</v>
          </cell>
          <cell r="J6065" t="str">
            <v>Hydrazine Hydrate: Withdrawal Loss</v>
          </cell>
          <cell r="N6065">
            <v>40988</v>
          </cell>
        </row>
        <row r="6066">
          <cell r="A6066" t="str">
            <v>30188509</v>
          </cell>
          <cell r="B6066" t="str">
            <v>Point</v>
          </cell>
          <cell r="C6066" t="str">
            <v>Chem Manuf /Inorganic Chem Stor (Pressure Tanks) /Anhydrous Hydrazine: Withdrawal Loss</v>
          </cell>
          <cell r="D6066" t="str">
            <v>Industrial Processes - Storage and Transfer</v>
          </cell>
          <cell r="G6066" t="str">
            <v>Industrial Processes</v>
          </cell>
          <cell r="H6066" t="str">
            <v>Chemical Manufacturing</v>
          </cell>
          <cell r="I6066" t="str">
            <v>Inorganic Chemical Storage (Pressure Tanks)</v>
          </cell>
          <cell r="J6066" t="str">
            <v>Anhydrous Hydrazine: Withdrawal Loss</v>
          </cell>
          <cell r="N6066">
            <v>40988</v>
          </cell>
        </row>
        <row r="6067">
          <cell r="A6067" t="str">
            <v>30188510</v>
          </cell>
          <cell r="B6067" t="str">
            <v>Point</v>
          </cell>
          <cell r="C6067" t="str">
            <v>Chem Manuf /Inorganic Chem Stor (Pressure Tanks) /Anhydrous Ammonia: Withdrawal Loss</v>
          </cell>
          <cell r="D6067" t="str">
            <v>Industrial Processes - Storage and Transfer</v>
          </cell>
          <cell r="G6067" t="str">
            <v>Industrial Processes</v>
          </cell>
          <cell r="H6067" t="str">
            <v>Chemical Manufacturing</v>
          </cell>
          <cell r="I6067" t="str">
            <v>Inorganic Chemical Storage (Pressure Tanks)</v>
          </cell>
          <cell r="J6067" t="str">
            <v>Anhydrous Ammonia: Withdrawal Loss</v>
          </cell>
          <cell r="N6067">
            <v>40988</v>
          </cell>
        </row>
        <row r="6068">
          <cell r="A6068" t="str">
            <v>30188511</v>
          </cell>
          <cell r="B6068" t="str">
            <v>Point</v>
          </cell>
          <cell r="C6068" t="str">
            <v>Chem Manuf /Inorganic Chem Stor (Pressure Tanks) /Hydrogen Fluoride: Withdrawal Loss</v>
          </cell>
          <cell r="D6068" t="str">
            <v>Industrial Processes - Storage and Transfer</v>
          </cell>
          <cell r="G6068" t="str">
            <v>Industrial Processes</v>
          </cell>
          <cell r="H6068" t="str">
            <v>Chemical Manufacturing</v>
          </cell>
          <cell r="I6068" t="str">
            <v>Inorganic Chemical Storage (Pressure Tanks)</v>
          </cell>
          <cell r="J6068" t="str">
            <v>Hydrogen Fluoride: Withdrawal Loss</v>
          </cell>
          <cell r="N6068">
            <v>40988</v>
          </cell>
        </row>
        <row r="6069">
          <cell r="A6069" t="str">
            <v>30188512</v>
          </cell>
          <cell r="B6069" t="str">
            <v>Point</v>
          </cell>
          <cell r="C6069" t="str">
            <v>Chem Manuf /Inorganic Chem Stor (Pressure Tanks) /Fluosilicic Acid: Withdrawal Loss</v>
          </cell>
          <cell r="D6069" t="str">
            <v>Industrial Processes - Storage and Transfer</v>
          </cell>
          <cell r="G6069" t="str">
            <v>Industrial Processes</v>
          </cell>
          <cell r="H6069" t="str">
            <v>Chemical Manufacturing</v>
          </cell>
          <cell r="I6069" t="str">
            <v>Inorganic Chemical Storage (Pressure Tanks)</v>
          </cell>
          <cell r="J6069" t="str">
            <v>Fluosilicic Acid: Withdrawal Loss</v>
          </cell>
          <cell r="N6069">
            <v>40988</v>
          </cell>
        </row>
        <row r="6070">
          <cell r="A6070" t="str">
            <v>30188513</v>
          </cell>
          <cell r="B6070" t="str">
            <v>Point</v>
          </cell>
          <cell r="C6070" t="str">
            <v>Chem Manuf /Inorganic Chem Stor (Pressure Tanks) /Hydrogen Chloride: Withdrawal Loss</v>
          </cell>
          <cell r="D6070" t="str">
            <v>Industrial Processes - Storage and Transfer</v>
          </cell>
          <cell r="G6070" t="str">
            <v>Industrial Processes</v>
          </cell>
          <cell r="H6070" t="str">
            <v>Chemical Manufacturing</v>
          </cell>
          <cell r="I6070" t="str">
            <v>Inorganic Chemical Storage (Pressure Tanks)</v>
          </cell>
          <cell r="J6070" t="str">
            <v>Hydrogen Chloride: Withdrawal Loss</v>
          </cell>
          <cell r="N6070">
            <v>40988</v>
          </cell>
        </row>
        <row r="6071">
          <cell r="A6071" t="str">
            <v>30188514</v>
          </cell>
          <cell r="B6071" t="str">
            <v>Point</v>
          </cell>
          <cell r="C6071" t="str">
            <v>Chem Manuf /Inorganic Chem Stor (Pressure Tanks) /Fluorine: Withdrawal Loss</v>
          </cell>
          <cell r="D6071" t="str">
            <v>Industrial Processes - Storage and Transfer</v>
          </cell>
          <cell r="G6071" t="str">
            <v>Industrial Processes</v>
          </cell>
          <cell r="H6071" t="str">
            <v>Chemical Manufacturing</v>
          </cell>
          <cell r="I6071" t="str">
            <v>Inorganic Chemical Storage (Pressure Tanks)</v>
          </cell>
          <cell r="J6071" t="str">
            <v>Fluorine: Withdrawal Loss</v>
          </cell>
          <cell r="N6071">
            <v>40988</v>
          </cell>
        </row>
        <row r="6072">
          <cell r="A6072" t="str">
            <v>30188599</v>
          </cell>
          <cell r="B6072" t="str">
            <v>Point</v>
          </cell>
          <cell r="C6072" t="str">
            <v>Chem Manuf /Inorganic Chem Stor (Pressure Tanks) /Specify Gas: Withdrawal Loss</v>
          </cell>
          <cell r="D6072" t="str">
            <v>Industrial Processes - Storage and Transfer</v>
          </cell>
          <cell r="G6072" t="str">
            <v>Industrial Processes</v>
          </cell>
          <cell r="H6072" t="str">
            <v>Chemical Manufacturing</v>
          </cell>
          <cell r="I6072" t="str">
            <v>Inorganic Chemical Storage (Pressure Tanks)</v>
          </cell>
          <cell r="J6072" t="str">
            <v>Specify Gas: Withdrawal Loss</v>
          </cell>
          <cell r="N6072">
            <v>40988</v>
          </cell>
        </row>
        <row r="6073">
          <cell r="A6073" t="str">
            <v>30188801</v>
          </cell>
          <cell r="B6073" t="str">
            <v>Point</v>
          </cell>
          <cell r="C6073" t="str">
            <v>Chem Manuf /Fugitive Emissions /Specify in Comments Field</v>
          </cell>
          <cell r="D6073" t="str">
            <v>Industrial Processes - Chemical Manuf</v>
          </cell>
          <cell r="G6073" t="str">
            <v>Industrial Processes</v>
          </cell>
          <cell r="H6073" t="str">
            <v>Chemical Manufacturing</v>
          </cell>
          <cell r="I6073" t="str">
            <v>Fugitive Emissions</v>
          </cell>
          <cell r="J6073" t="str">
            <v>Specify in Comments Field</v>
          </cell>
          <cell r="N6073">
            <v>40988</v>
          </cell>
        </row>
        <row r="6074">
          <cell r="A6074" t="str">
            <v>30188802</v>
          </cell>
          <cell r="B6074" t="str">
            <v>Point</v>
          </cell>
          <cell r="C6074" t="str">
            <v>Chem Manuf /Fugitive Emissions /Specify in Comments Field</v>
          </cell>
          <cell r="D6074" t="str">
            <v>Industrial Processes - Chemical Manuf</v>
          </cell>
          <cell r="G6074" t="str">
            <v>Industrial Processes</v>
          </cell>
          <cell r="H6074" t="str">
            <v>Chemical Manufacturing</v>
          </cell>
          <cell r="I6074" t="str">
            <v>Fugitive Emissions</v>
          </cell>
          <cell r="J6074" t="str">
            <v>Specify in Comments Field</v>
          </cell>
          <cell r="K6074" t="str">
            <v>30188801</v>
          </cell>
          <cell r="L6074" t="str">
            <v>2005</v>
          </cell>
          <cell r="N6074">
            <v>40988</v>
          </cell>
        </row>
        <row r="6075">
          <cell r="A6075" t="str">
            <v>30188803</v>
          </cell>
          <cell r="B6075" t="str">
            <v>Point</v>
          </cell>
          <cell r="C6075" t="str">
            <v>Chem Manuf /Fugitive Emissions /Specify in Comments Field</v>
          </cell>
          <cell r="D6075" t="str">
            <v>Industrial Processes - Chemical Manuf</v>
          </cell>
          <cell r="G6075" t="str">
            <v>Industrial Processes</v>
          </cell>
          <cell r="H6075" t="str">
            <v>Chemical Manufacturing</v>
          </cell>
          <cell r="I6075" t="str">
            <v>Fugitive Emissions</v>
          </cell>
          <cell r="J6075" t="str">
            <v>Specify in Comments Field</v>
          </cell>
          <cell r="K6075" t="str">
            <v>30188801</v>
          </cell>
          <cell r="L6075" t="str">
            <v>2005</v>
          </cell>
          <cell r="N6075">
            <v>40988</v>
          </cell>
        </row>
        <row r="6076">
          <cell r="A6076" t="str">
            <v>30188804</v>
          </cell>
          <cell r="B6076" t="str">
            <v>Point</v>
          </cell>
          <cell r="C6076" t="str">
            <v>Chem Manuf /Fugitive Emissions /Specify in Comments Field</v>
          </cell>
          <cell r="D6076" t="str">
            <v>Industrial Processes - Chemical Manuf</v>
          </cell>
          <cell r="G6076" t="str">
            <v>Industrial Processes</v>
          </cell>
          <cell r="H6076" t="str">
            <v>Chemical Manufacturing</v>
          </cell>
          <cell r="I6076" t="str">
            <v>Fugitive Emissions</v>
          </cell>
          <cell r="J6076" t="str">
            <v>Specify in Comments Field</v>
          </cell>
          <cell r="K6076" t="str">
            <v>30188801</v>
          </cell>
          <cell r="L6076" t="str">
            <v>2005</v>
          </cell>
          <cell r="N6076">
            <v>40988</v>
          </cell>
        </row>
        <row r="6077">
          <cell r="A6077" t="str">
            <v>30188805</v>
          </cell>
          <cell r="B6077" t="str">
            <v>Point</v>
          </cell>
          <cell r="C6077" t="str">
            <v>Chem Manuf /Fugitive Emissions /Specify in Comments Field</v>
          </cell>
          <cell r="D6077" t="str">
            <v>Industrial Processes - Chemical Manuf</v>
          </cell>
          <cell r="G6077" t="str">
            <v>Industrial Processes</v>
          </cell>
          <cell r="H6077" t="str">
            <v>Chemical Manufacturing</v>
          </cell>
          <cell r="I6077" t="str">
            <v>Fugitive Emissions</v>
          </cell>
          <cell r="J6077" t="str">
            <v>Specify in Comments Field</v>
          </cell>
          <cell r="K6077" t="str">
            <v>30188801</v>
          </cell>
          <cell r="L6077" t="str">
            <v>2005</v>
          </cell>
          <cell r="N6077">
            <v>40988</v>
          </cell>
        </row>
        <row r="6078">
          <cell r="A6078" t="str">
            <v>30190001</v>
          </cell>
          <cell r="B6078" t="str">
            <v>Point</v>
          </cell>
          <cell r="C6078" t="str">
            <v>Chem Manuf /Fuel Fired Equipment /Distillate Oil (No. 2): Process Heaters</v>
          </cell>
          <cell r="D6078" t="str">
            <v>Industrial Processes - Chemical Manuf</v>
          </cell>
          <cell r="G6078" t="str">
            <v>Industrial Processes</v>
          </cell>
          <cell r="H6078" t="str">
            <v>Chemical Manufacturing</v>
          </cell>
          <cell r="I6078" t="str">
            <v>Fuel Fired Equipment</v>
          </cell>
          <cell r="J6078" t="str">
            <v>Distillate Oil (No. 2): Process Heaters</v>
          </cell>
          <cell r="N6078">
            <v>40988</v>
          </cell>
        </row>
        <row r="6079">
          <cell r="A6079" t="str">
            <v>30190002</v>
          </cell>
          <cell r="B6079" t="str">
            <v>Point</v>
          </cell>
          <cell r="C6079" t="str">
            <v>Chem Manuf /Fuel Fired Equipment /Residual Oil: Process Heaters</v>
          </cell>
          <cell r="D6079" t="str">
            <v>Industrial Processes - Chemical Manuf</v>
          </cell>
          <cell r="G6079" t="str">
            <v>Industrial Processes</v>
          </cell>
          <cell r="H6079" t="str">
            <v>Chemical Manufacturing</v>
          </cell>
          <cell r="I6079" t="str">
            <v>Fuel Fired Equipment</v>
          </cell>
          <cell r="J6079" t="str">
            <v>Residual Oil: Process Heaters</v>
          </cell>
          <cell r="N6079">
            <v>40988</v>
          </cell>
        </row>
        <row r="6080">
          <cell r="A6080" t="str">
            <v>30190003</v>
          </cell>
          <cell r="B6080" t="str">
            <v>Point</v>
          </cell>
          <cell r="C6080" t="str">
            <v>Chem Manuf /Fuel Fired Equipment /Natural Gas: Process Heaters</v>
          </cell>
          <cell r="D6080" t="str">
            <v>Industrial Processes - Chemical Manuf</v>
          </cell>
          <cell r="G6080" t="str">
            <v>Industrial Processes</v>
          </cell>
          <cell r="H6080" t="str">
            <v>Chemical Manufacturing</v>
          </cell>
          <cell r="I6080" t="str">
            <v>Fuel Fired Equipment</v>
          </cell>
          <cell r="J6080" t="str">
            <v>Natural Gas: Process Heaters</v>
          </cell>
          <cell r="N6080">
            <v>40988</v>
          </cell>
        </row>
        <row r="6081">
          <cell r="A6081" t="str">
            <v>30190004</v>
          </cell>
          <cell r="B6081" t="str">
            <v>Point</v>
          </cell>
          <cell r="C6081" t="str">
            <v>Chem Manuf /Fuel Fired Equipment /Process Gas: Process Heaters</v>
          </cell>
          <cell r="D6081" t="str">
            <v>Industrial Processes - Chemical Manuf</v>
          </cell>
          <cell r="G6081" t="str">
            <v>Industrial Processes</v>
          </cell>
          <cell r="H6081" t="str">
            <v>Chemical Manufacturing</v>
          </cell>
          <cell r="I6081" t="str">
            <v>Fuel Fired Equipment</v>
          </cell>
          <cell r="J6081" t="str">
            <v>Process Gas: Process Heaters</v>
          </cell>
          <cell r="N6081">
            <v>40988</v>
          </cell>
        </row>
        <row r="6082">
          <cell r="A6082" t="str">
            <v>30190011</v>
          </cell>
          <cell r="B6082" t="str">
            <v>Point</v>
          </cell>
          <cell r="C6082" t="str">
            <v>Chem Manuf /Fuel Fired Equipment /Distillate Oil (No. 2): Incinerators</v>
          </cell>
          <cell r="D6082" t="str">
            <v>Industrial Processes - Chemical Manuf</v>
          </cell>
          <cell r="G6082" t="str">
            <v>Industrial Processes</v>
          </cell>
          <cell r="H6082" t="str">
            <v>Chemical Manufacturing</v>
          </cell>
          <cell r="I6082" t="str">
            <v>Fuel Fired Equipment</v>
          </cell>
          <cell r="J6082" t="str">
            <v>Distillate Oil (No. 2): Incinerators</v>
          </cell>
          <cell r="N6082">
            <v>40988</v>
          </cell>
        </row>
        <row r="6083">
          <cell r="A6083" t="str">
            <v>30190012</v>
          </cell>
          <cell r="B6083" t="str">
            <v>Point</v>
          </cell>
          <cell r="C6083" t="str">
            <v>Chem Manuf /Fuel Fired Equipment /Residual Oil: Incinerators</v>
          </cell>
          <cell r="D6083" t="str">
            <v>Industrial Processes - Chemical Manuf</v>
          </cell>
          <cell r="G6083" t="str">
            <v>Industrial Processes</v>
          </cell>
          <cell r="H6083" t="str">
            <v>Chemical Manufacturing</v>
          </cell>
          <cell r="I6083" t="str">
            <v>Fuel Fired Equipment</v>
          </cell>
          <cell r="J6083" t="str">
            <v>Residual Oil: Incinerators</v>
          </cell>
          <cell r="N6083">
            <v>40988</v>
          </cell>
        </row>
        <row r="6084">
          <cell r="A6084" t="str">
            <v>30190013</v>
          </cell>
          <cell r="B6084" t="str">
            <v>Point</v>
          </cell>
          <cell r="C6084" t="str">
            <v>Chem Manuf /Fuel Fired Equipment /Natural Gas: Incinerators</v>
          </cell>
          <cell r="D6084" t="str">
            <v>Industrial Processes - Chemical Manuf</v>
          </cell>
          <cell r="G6084" t="str">
            <v>Industrial Processes</v>
          </cell>
          <cell r="H6084" t="str">
            <v>Chemical Manufacturing</v>
          </cell>
          <cell r="I6084" t="str">
            <v>Fuel Fired Equipment</v>
          </cell>
          <cell r="J6084" t="str">
            <v>Natural Gas: Incinerators</v>
          </cell>
          <cell r="N6084">
            <v>40988</v>
          </cell>
        </row>
        <row r="6085">
          <cell r="A6085" t="str">
            <v>30190014</v>
          </cell>
          <cell r="B6085" t="str">
            <v>Point</v>
          </cell>
          <cell r="C6085" t="str">
            <v>Chem Manuf /Fuel Fired Equipment /Process Gas: Incinerators</v>
          </cell>
          <cell r="D6085" t="str">
            <v>Industrial Processes - Chemical Manuf</v>
          </cell>
          <cell r="G6085" t="str">
            <v>Industrial Processes</v>
          </cell>
          <cell r="H6085" t="str">
            <v>Chemical Manufacturing</v>
          </cell>
          <cell r="I6085" t="str">
            <v>Fuel Fired Equipment</v>
          </cell>
          <cell r="J6085" t="str">
            <v>Process Gas: Incinerators</v>
          </cell>
          <cell r="N6085">
            <v>40988</v>
          </cell>
        </row>
        <row r="6086">
          <cell r="A6086" t="str">
            <v>30190021</v>
          </cell>
          <cell r="B6086" t="str">
            <v>Point</v>
          </cell>
          <cell r="C6086" t="str">
            <v>Chem Manuf /Fuel Fired Equipment /Distillate Oil (No. 2): Flares</v>
          </cell>
          <cell r="D6086" t="str">
            <v>Industrial Processes - Chemical Manuf</v>
          </cell>
          <cell r="G6086" t="str">
            <v>Industrial Processes</v>
          </cell>
          <cell r="H6086" t="str">
            <v>Chemical Manufacturing</v>
          </cell>
          <cell r="I6086" t="str">
            <v>Fuel Fired Equipment</v>
          </cell>
          <cell r="J6086" t="str">
            <v>Distillate Oil (No. 2): Flares</v>
          </cell>
          <cell r="N6086">
            <v>40988</v>
          </cell>
        </row>
        <row r="6087">
          <cell r="A6087" t="str">
            <v>30190022</v>
          </cell>
          <cell r="B6087" t="str">
            <v>Point</v>
          </cell>
          <cell r="C6087" t="str">
            <v>Chem Manuf /Fuel Fired Equipment /Residual Oil: Flares</v>
          </cell>
          <cell r="D6087" t="str">
            <v>Industrial Processes - Chemical Manuf</v>
          </cell>
          <cell r="G6087" t="str">
            <v>Industrial Processes</v>
          </cell>
          <cell r="H6087" t="str">
            <v>Chemical Manufacturing</v>
          </cell>
          <cell r="I6087" t="str">
            <v>Fuel Fired Equipment</v>
          </cell>
          <cell r="J6087" t="str">
            <v>Residual Oil: Flares</v>
          </cell>
          <cell r="N6087">
            <v>40988</v>
          </cell>
        </row>
        <row r="6088">
          <cell r="A6088" t="str">
            <v>30190023</v>
          </cell>
          <cell r="B6088" t="str">
            <v>Point</v>
          </cell>
          <cell r="C6088" t="str">
            <v>Chem Manuf /Fuel Fired Equipment /Natural Gas: Flares</v>
          </cell>
          <cell r="D6088" t="str">
            <v>Industrial Processes - Chemical Manuf</v>
          </cell>
          <cell r="G6088" t="str">
            <v>Industrial Processes</v>
          </cell>
          <cell r="H6088" t="str">
            <v>Chemical Manufacturing</v>
          </cell>
          <cell r="I6088" t="str">
            <v>Fuel Fired Equipment</v>
          </cell>
          <cell r="J6088" t="str">
            <v>Natural Gas: Flares</v>
          </cell>
          <cell r="N6088">
            <v>40988</v>
          </cell>
        </row>
        <row r="6089">
          <cell r="A6089" t="str">
            <v>30190099</v>
          </cell>
          <cell r="B6089" t="str">
            <v>Point</v>
          </cell>
          <cell r="C6089" t="str">
            <v>Chem Manuf /Fuel Fired Equipment /Specify in Comments Field</v>
          </cell>
          <cell r="D6089" t="str">
            <v>Industrial Processes - Chemical Manuf</v>
          </cell>
          <cell r="G6089" t="str">
            <v>Industrial Processes</v>
          </cell>
          <cell r="H6089" t="str">
            <v>Chemical Manufacturing</v>
          </cell>
          <cell r="I6089" t="str">
            <v>Fuel Fired Equipment</v>
          </cell>
          <cell r="J6089" t="str">
            <v>Specify in Comments Field</v>
          </cell>
          <cell r="N6089">
            <v>40988</v>
          </cell>
        </row>
        <row r="6090">
          <cell r="A6090" t="str">
            <v>30199998</v>
          </cell>
          <cell r="B6090" t="str">
            <v>Point</v>
          </cell>
          <cell r="C6090" t="str">
            <v>Chem Manuf /Other Not Classified /Specify in Comments Field</v>
          </cell>
          <cell r="D6090" t="str">
            <v>Industrial Processes - Chemical Manuf</v>
          </cell>
          <cell r="G6090" t="str">
            <v>Industrial Processes</v>
          </cell>
          <cell r="H6090" t="str">
            <v>Chemical Manufacturing</v>
          </cell>
          <cell r="I6090" t="str">
            <v>Other Not Classified</v>
          </cell>
          <cell r="J6090" t="str">
            <v>Specify in Comments Field</v>
          </cell>
          <cell r="N6090">
            <v>40988</v>
          </cell>
        </row>
        <row r="6091">
          <cell r="A6091" t="str">
            <v>30199999</v>
          </cell>
          <cell r="B6091" t="str">
            <v>Point</v>
          </cell>
          <cell r="C6091" t="str">
            <v>Chem Manuf /Other Not Classified /Specify in Comments Field</v>
          </cell>
          <cell r="D6091" t="str">
            <v>Industrial Processes - Chemical Manuf</v>
          </cell>
          <cell r="G6091" t="str">
            <v>Industrial Processes</v>
          </cell>
          <cell r="H6091" t="str">
            <v>Chemical Manufacturing</v>
          </cell>
          <cell r="I6091" t="str">
            <v>Other Not Classified</v>
          </cell>
          <cell r="J6091" t="str">
            <v>Specify in Comments Field</v>
          </cell>
          <cell r="K6091" t="str">
            <v>30199998</v>
          </cell>
          <cell r="L6091" t="str">
            <v>2005</v>
          </cell>
          <cell r="N6091">
            <v>40988</v>
          </cell>
        </row>
        <row r="6092">
          <cell r="A6092" t="str">
            <v>30200101</v>
          </cell>
          <cell r="B6092" t="str">
            <v>Point</v>
          </cell>
          <cell r="C6092" t="str">
            <v>Alfalfa Dehydration /General</v>
          </cell>
          <cell r="D6092" t="str">
            <v>Industrial Processes - NEC</v>
          </cell>
          <cell r="G6092" t="str">
            <v>Industrial Processes</v>
          </cell>
          <cell r="H6092" t="str">
            <v>Food and Agriculture</v>
          </cell>
          <cell r="I6092" t="str">
            <v>Alfalfa Dehydration</v>
          </cell>
          <cell r="J6092" t="str">
            <v>General</v>
          </cell>
          <cell r="N6092">
            <v>40988</v>
          </cell>
        </row>
        <row r="6093">
          <cell r="A6093" t="str">
            <v>30200102</v>
          </cell>
          <cell r="B6093" t="str">
            <v>Point</v>
          </cell>
          <cell r="C6093" t="str">
            <v>Alfalfa Dehydration /Primary Cyclone and Dryer** (use -11 thru -14)</v>
          </cell>
          <cell r="D6093" t="str">
            <v>Industrial Processes - NEC</v>
          </cell>
          <cell r="G6093" t="str">
            <v>Industrial Processes</v>
          </cell>
          <cell r="H6093" t="str">
            <v>Food and Agriculture</v>
          </cell>
          <cell r="I6093" t="str">
            <v>Alfalfa Dehydration</v>
          </cell>
          <cell r="J6093" t="str">
            <v>Primary Cyclone and Dryer** (use -11 thru -14)</v>
          </cell>
          <cell r="N6093">
            <v>40988</v>
          </cell>
        </row>
        <row r="6094">
          <cell r="A6094" t="str">
            <v>30200103</v>
          </cell>
          <cell r="B6094" t="str">
            <v>Point</v>
          </cell>
          <cell r="C6094" t="str">
            <v>Alfalfa Dehydration /Meal Collector Cyclone</v>
          </cell>
          <cell r="D6094" t="str">
            <v>Industrial Processes - NEC</v>
          </cell>
          <cell r="G6094" t="str">
            <v>Industrial Processes</v>
          </cell>
          <cell r="H6094" t="str">
            <v>Food and Agriculture</v>
          </cell>
          <cell r="I6094" t="str">
            <v>Alfalfa Dehydration</v>
          </cell>
          <cell r="J6094" t="str">
            <v>Meal Collector Cyclone</v>
          </cell>
          <cell r="N6094">
            <v>40988</v>
          </cell>
        </row>
        <row r="6095">
          <cell r="A6095" t="str">
            <v>30200104</v>
          </cell>
          <cell r="B6095" t="str">
            <v>Point</v>
          </cell>
          <cell r="C6095" t="str">
            <v>Alfalfa Dehydration /Pellet Cooler Cyclone</v>
          </cell>
          <cell r="D6095" t="str">
            <v>Industrial Processes - NEC</v>
          </cell>
          <cell r="G6095" t="str">
            <v>Industrial Processes</v>
          </cell>
          <cell r="H6095" t="str">
            <v>Food and Agriculture</v>
          </cell>
          <cell r="I6095" t="str">
            <v>Alfalfa Dehydration</v>
          </cell>
          <cell r="J6095" t="str">
            <v>Pellet Cooler Cyclone</v>
          </cell>
          <cell r="N6095">
            <v>40988</v>
          </cell>
        </row>
        <row r="6096">
          <cell r="A6096" t="str">
            <v>30200107</v>
          </cell>
          <cell r="B6096" t="str">
            <v>Point</v>
          </cell>
          <cell r="C6096" t="str">
            <v>Alfalfa Dehydration /Pellet Collector Cyclone</v>
          </cell>
          <cell r="D6096" t="str">
            <v>Industrial Processes - NEC</v>
          </cell>
          <cell r="G6096" t="str">
            <v>Industrial Processes</v>
          </cell>
          <cell r="H6096" t="str">
            <v>Food and Agriculture</v>
          </cell>
          <cell r="I6096" t="str">
            <v>Alfalfa Dehydration</v>
          </cell>
          <cell r="J6096" t="str">
            <v>Pellet Collector Cyclone</v>
          </cell>
          <cell r="N6096">
            <v>40988</v>
          </cell>
        </row>
        <row r="6097">
          <cell r="A6097" t="str">
            <v>30200111</v>
          </cell>
          <cell r="B6097" t="str">
            <v>Point</v>
          </cell>
          <cell r="C6097" t="str">
            <v>Alfalfa Dehydration /Gas-fired, Triple-Pass Dryer Cyclone</v>
          </cell>
          <cell r="D6097" t="str">
            <v>Industrial Processes - NEC</v>
          </cell>
          <cell r="G6097" t="str">
            <v>Industrial Processes</v>
          </cell>
          <cell r="H6097" t="str">
            <v>Food and Agriculture</v>
          </cell>
          <cell r="I6097" t="str">
            <v>Alfalfa Dehydration</v>
          </cell>
          <cell r="J6097" t="str">
            <v>Gas-fired, Triple-Pass Dryer Cyclone</v>
          </cell>
          <cell r="N6097">
            <v>40988</v>
          </cell>
        </row>
        <row r="6098">
          <cell r="A6098" t="str">
            <v>30200112</v>
          </cell>
          <cell r="B6098" t="str">
            <v>Point</v>
          </cell>
          <cell r="C6098" t="str">
            <v>Alfalfa Dehydration /Coal-fired, Triple-Pass Dryer Cyclone</v>
          </cell>
          <cell r="D6098" t="str">
            <v>Industrial Processes - NEC</v>
          </cell>
          <cell r="G6098" t="str">
            <v>Industrial Processes</v>
          </cell>
          <cell r="H6098" t="str">
            <v>Food and Agriculture</v>
          </cell>
          <cell r="I6098" t="str">
            <v>Alfalfa Dehydration</v>
          </cell>
          <cell r="J6098" t="str">
            <v>Coal-fired, Triple-Pass Dryer Cyclone</v>
          </cell>
          <cell r="N6098">
            <v>40988</v>
          </cell>
        </row>
        <row r="6099">
          <cell r="A6099" t="str">
            <v>30200115</v>
          </cell>
          <cell r="B6099" t="str">
            <v>Point</v>
          </cell>
          <cell r="C6099" t="str">
            <v>Alfalfa Dehydration /Gas-fired, Single-Pass Dryer Cyclone</v>
          </cell>
          <cell r="D6099" t="str">
            <v>Industrial Processes - NEC</v>
          </cell>
          <cell r="G6099" t="str">
            <v>Industrial Processes</v>
          </cell>
          <cell r="H6099" t="str">
            <v>Food and Agriculture</v>
          </cell>
          <cell r="I6099" t="str">
            <v>Alfalfa Dehydration</v>
          </cell>
          <cell r="J6099" t="str">
            <v>Gas-fired, Single-Pass Dryer Cyclone</v>
          </cell>
          <cell r="N6099">
            <v>40988</v>
          </cell>
        </row>
        <row r="6100">
          <cell r="A6100" t="str">
            <v>30200117</v>
          </cell>
          <cell r="B6100" t="str">
            <v>Point</v>
          </cell>
          <cell r="C6100" t="str">
            <v>Alfalfa Dehydration /Wood-fired, Single-Pass Dryer Cyclone</v>
          </cell>
          <cell r="D6100" t="str">
            <v>Industrial Processes - NEC</v>
          </cell>
          <cell r="G6100" t="str">
            <v>Industrial Processes</v>
          </cell>
          <cell r="H6100" t="str">
            <v>Food and Agriculture</v>
          </cell>
          <cell r="I6100" t="str">
            <v>Alfalfa Dehydration</v>
          </cell>
          <cell r="J6100" t="str">
            <v>Wood-fired, Single-Pass Dryer Cyclone</v>
          </cell>
          <cell r="N6100">
            <v>40988</v>
          </cell>
        </row>
        <row r="6101">
          <cell r="A6101" t="str">
            <v>30200120</v>
          </cell>
          <cell r="B6101" t="str">
            <v>Point</v>
          </cell>
          <cell r="C6101" t="str">
            <v>Alfalfa Dehydration /Pellet Storage Bin Cyclone</v>
          </cell>
          <cell r="D6101" t="str">
            <v>Industrial Processes - Storage and Transfer</v>
          </cell>
          <cell r="G6101" t="str">
            <v>Industrial Processes</v>
          </cell>
          <cell r="H6101" t="str">
            <v>Food and Agriculture</v>
          </cell>
          <cell r="I6101" t="str">
            <v>Alfalfa Dehydration</v>
          </cell>
          <cell r="J6101" t="str">
            <v>Pellet Storage Bin Cyclone</v>
          </cell>
          <cell r="N6101">
            <v>40988</v>
          </cell>
        </row>
        <row r="6102">
          <cell r="A6102" t="str">
            <v>30200199</v>
          </cell>
          <cell r="B6102" t="str">
            <v>Point</v>
          </cell>
          <cell r="C6102" t="str">
            <v>Alfalfa Dehydration /Other Not Classified</v>
          </cell>
          <cell r="D6102" t="str">
            <v>Industrial Processes - NEC</v>
          </cell>
          <cell r="G6102" t="str">
            <v>Industrial Processes</v>
          </cell>
          <cell r="H6102" t="str">
            <v>Food and Agriculture</v>
          </cell>
          <cell r="I6102" t="str">
            <v>Alfalfa Dehydration</v>
          </cell>
          <cell r="J6102" t="str">
            <v>Other Not Classified</v>
          </cell>
          <cell r="N6102">
            <v>40988</v>
          </cell>
        </row>
        <row r="6103">
          <cell r="A6103" t="str">
            <v>30200201</v>
          </cell>
          <cell r="B6103" t="str">
            <v>Point</v>
          </cell>
          <cell r="C6103" t="str">
            <v>Coffee Roasting /Direct Fired Roaster ** (use 302002-24 or -25)</v>
          </cell>
          <cell r="D6103" t="str">
            <v>Industrial Processes - NEC</v>
          </cell>
          <cell r="G6103" t="str">
            <v>Industrial Processes</v>
          </cell>
          <cell r="H6103" t="str">
            <v>Food and Agriculture</v>
          </cell>
          <cell r="I6103" t="str">
            <v>Coffee Roasting</v>
          </cell>
          <cell r="J6103" t="str">
            <v>Direct Fired Roaster ** (use 302002-24 or -25)</v>
          </cell>
          <cell r="N6103">
            <v>40988</v>
          </cell>
        </row>
        <row r="6104">
          <cell r="A6104" t="str">
            <v>30200202</v>
          </cell>
          <cell r="B6104" t="str">
            <v>Point</v>
          </cell>
          <cell r="C6104" t="str">
            <v>Coffee Roasting /Indirect Fired Roaster ** (use 302002-20 or -21)</v>
          </cell>
          <cell r="D6104" t="str">
            <v>Industrial Processes - NEC</v>
          </cell>
          <cell r="G6104" t="str">
            <v>Industrial Processes</v>
          </cell>
          <cell r="H6104" t="str">
            <v>Food and Agriculture</v>
          </cell>
          <cell r="I6104" t="str">
            <v>Coffee Roasting</v>
          </cell>
          <cell r="J6104" t="str">
            <v>Indirect Fired Roaster ** (use 302002-20 or -21)</v>
          </cell>
          <cell r="N6104">
            <v>40988</v>
          </cell>
        </row>
        <row r="6105">
          <cell r="A6105" t="str">
            <v>30200203</v>
          </cell>
          <cell r="B6105" t="str">
            <v>Point</v>
          </cell>
          <cell r="C6105" t="str">
            <v>Coffee Roasting /Stoner/Cooler ** (use 302002-30)</v>
          </cell>
          <cell r="D6105" t="str">
            <v>Industrial Processes - NEC</v>
          </cell>
          <cell r="G6105" t="str">
            <v>Industrial Processes</v>
          </cell>
          <cell r="H6105" t="str">
            <v>Food and Agriculture</v>
          </cell>
          <cell r="I6105" t="str">
            <v>Coffee Roasting</v>
          </cell>
          <cell r="J6105" t="str">
            <v>Stoner/Cooler ** (use 302002-30)</v>
          </cell>
          <cell r="N6105">
            <v>40988</v>
          </cell>
        </row>
        <row r="6106">
          <cell r="A6106" t="str">
            <v>30200204</v>
          </cell>
          <cell r="B6106" t="str">
            <v>Point</v>
          </cell>
          <cell r="C6106" t="str">
            <v>Coffee Roasting /Green Coffee Bean Unloading</v>
          </cell>
          <cell r="D6106" t="str">
            <v>Industrial Processes - NEC</v>
          </cell>
          <cell r="G6106" t="str">
            <v>Industrial Processes</v>
          </cell>
          <cell r="H6106" t="str">
            <v>Food and Agriculture</v>
          </cell>
          <cell r="I6106" t="str">
            <v>Coffee Roasting</v>
          </cell>
          <cell r="J6106" t="str">
            <v>Green Coffee Bean Unloading</v>
          </cell>
          <cell r="N6106">
            <v>40988</v>
          </cell>
        </row>
        <row r="6107">
          <cell r="A6107" t="str">
            <v>30200206</v>
          </cell>
          <cell r="B6107" t="str">
            <v>Point</v>
          </cell>
          <cell r="C6107" t="str">
            <v>Coffee Roasting /Screening - Debris Removal from Green Coffee Beans</v>
          </cell>
          <cell r="D6107" t="str">
            <v>Industrial Processes - NEC</v>
          </cell>
          <cell r="G6107" t="str">
            <v>Industrial Processes</v>
          </cell>
          <cell r="H6107" t="str">
            <v>Food and Agriculture</v>
          </cell>
          <cell r="I6107" t="str">
            <v>Coffee Roasting</v>
          </cell>
          <cell r="J6107" t="str">
            <v>Screening - Debris Removal from Green Coffee Beans</v>
          </cell>
          <cell r="N6107">
            <v>40988</v>
          </cell>
        </row>
        <row r="6108">
          <cell r="A6108" t="str">
            <v>30200208</v>
          </cell>
          <cell r="B6108" t="str">
            <v>Point</v>
          </cell>
          <cell r="C6108" t="str">
            <v>Coffee Roasting /Green Coffee Bean Storage and Handling</v>
          </cell>
          <cell r="D6108" t="str">
            <v>Industrial Processes - Storage and Transfer</v>
          </cell>
          <cell r="G6108" t="str">
            <v>Industrial Processes</v>
          </cell>
          <cell r="H6108" t="str">
            <v>Food and Agriculture</v>
          </cell>
          <cell r="I6108" t="str">
            <v>Coffee Roasting</v>
          </cell>
          <cell r="J6108" t="str">
            <v>Green Coffee Bean Storage and Handling</v>
          </cell>
          <cell r="N6108">
            <v>40988</v>
          </cell>
        </row>
        <row r="6109">
          <cell r="A6109" t="str">
            <v>30200210</v>
          </cell>
          <cell r="B6109" t="str">
            <v>Point</v>
          </cell>
          <cell r="C6109" t="str">
            <v>Coffee Roasting /Decaffeination : Solvent Extraction</v>
          </cell>
          <cell r="D6109" t="str">
            <v>Industrial Processes - NEC</v>
          </cell>
          <cell r="G6109" t="str">
            <v>Industrial Processes</v>
          </cell>
          <cell r="H6109" t="str">
            <v>Food and Agriculture</v>
          </cell>
          <cell r="I6109" t="str">
            <v>Coffee Roasting</v>
          </cell>
          <cell r="J6109" t="str">
            <v>Decaffeination : Solvent Extraction</v>
          </cell>
          <cell r="N6109">
            <v>40988</v>
          </cell>
        </row>
        <row r="6110">
          <cell r="A6110" t="str">
            <v>30200211</v>
          </cell>
          <cell r="B6110" t="str">
            <v>Point</v>
          </cell>
          <cell r="C6110" t="str">
            <v>Coffee Roasting /Decaffeination : Supercritical CO2 Extraction</v>
          </cell>
          <cell r="D6110" t="str">
            <v>Industrial Processes - NEC</v>
          </cell>
          <cell r="G6110" t="str">
            <v>Industrial Processes</v>
          </cell>
          <cell r="H6110" t="str">
            <v>Food and Agriculture</v>
          </cell>
          <cell r="I6110" t="str">
            <v>Coffee Roasting</v>
          </cell>
          <cell r="J6110" t="str">
            <v>Decaffeination : Supercritical CO2 Extraction</v>
          </cell>
          <cell r="N6110">
            <v>40988</v>
          </cell>
        </row>
        <row r="6111">
          <cell r="A6111" t="str">
            <v>30200216</v>
          </cell>
          <cell r="B6111" t="str">
            <v>Point</v>
          </cell>
          <cell r="C6111" t="str">
            <v>Coffee Roasting /Steam or Hot Air Drying of Decaffeinated Green Coffee Beans</v>
          </cell>
          <cell r="D6111" t="str">
            <v>Industrial Processes - NEC</v>
          </cell>
          <cell r="G6111" t="str">
            <v>Industrial Processes</v>
          </cell>
          <cell r="H6111" t="str">
            <v>Food and Agriculture</v>
          </cell>
          <cell r="I6111" t="str">
            <v>Coffee Roasting</v>
          </cell>
          <cell r="J6111" t="str">
            <v>Steam or Hot Air Drying of Decaffeinated Green Coffee Beans</v>
          </cell>
          <cell r="N6111">
            <v>40988</v>
          </cell>
        </row>
        <row r="6112">
          <cell r="A6112" t="str">
            <v>30200220</v>
          </cell>
          <cell r="B6112" t="str">
            <v>Point</v>
          </cell>
          <cell r="C6112" t="str">
            <v>Coffee Roasting /Indirect-fired Batch Roaster -Natural Gas (incl combustion emiss)</v>
          </cell>
          <cell r="D6112" t="str">
            <v>Industrial Processes - NEC</v>
          </cell>
          <cell r="G6112" t="str">
            <v>Industrial Processes</v>
          </cell>
          <cell r="H6112" t="str">
            <v>Food and Agriculture</v>
          </cell>
          <cell r="I6112" t="str">
            <v>Coffee Roasting</v>
          </cell>
          <cell r="J6112" t="str">
            <v>Indirect-fired Batch Roaster -Natural Gas (incl combustion emiss)</v>
          </cell>
          <cell r="N6112">
            <v>40988</v>
          </cell>
        </row>
        <row r="6113">
          <cell r="A6113" t="str">
            <v>30200221</v>
          </cell>
          <cell r="B6113" t="str">
            <v>Point</v>
          </cell>
          <cell r="C6113" t="str">
            <v>Coffee Roasting /Indirect-fired Continuous Roaster -Natural Gas (incl combustion emiss)</v>
          </cell>
          <cell r="D6113" t="str">
            <v>Industrial Processes - NEC</v>
          </cell>
          <cell r="G6113" t="str">
            <v>Industrial Processes</v>
          </cell>
          <cell r="H6113" t="str">
            <v>Food and Agriculture</v>
          </cell>
          <cell r="I6113" t="str">
            <v>Coffee Roasting</v>
          </cell>
          <cell r="J6113" t="str">
            <v>Indirect-fired Continuous Roaster -Natural Gas (incl combustion emiss)</v>
          </cell>
          <cell r="N6113">
            <v>40988</v>
          </cell>
        </row>
        <row r="6114">
          <cell r="A6114" t="str">
            <v>30200224</v>
          </cell>
          <cell r="B6114" t="str">
            <v>Point</v>
          </cell>
          <cell r="C6114" t="str">
            <v>Coffee Roasting /Direct-fired Batch Roaster - Natural Gas</v>
          </cell>
          <cell r="D6114" t="str">
            <v>Industrial Processes - NEC</v>
          </cell>
          <cell r="G6114" t="str">
            <v>Industrial Processes</v>
          </cell>
          <cell r="H6114" t="str">
            <v>Food and Agriculture</v>
          </cell>
          <cell r="I6114" t="str">
            <v>Coffee Roasting</v>
          </cell>
          <cell r="J6114" t="str">
            <v>Direct-fired Batch Roaster - Natural Gas</v>
          </cell>
          <cell r="N6114">
            <v>40988</v>
          </cell>
        </row>
        <row r="6115">
          <cell r="A6115" t="str">
            <v>30200225</v>
          </cell>
          <cell r="B6115" t="str">
            <v>Point</v>
          </cell>
          <cell r="C6115" t="str">
            <v>Coffee Roasting /Direct-fired Continuous Roaster - Natural Gas</v>
          </cell>
          <cell r="D6115" t="str">
            <v>Industrial Processes - NEC</v>
          </cell>
          <cell r="G6115" t="str">
            <v>Industrial Processes</v>
          </cell>
          <cell r="H6115" t="str">
            <v>Food and Agriculture</v>
          </cell>
          <cell r="I6115" t="str">
            <v>Coffee Roasting</v>
          </cell>
          <cell r="J6115" t="str">
            <v>Direct-fired Continuous Roaster - Natural Gas</v>
          </cell>
          <cell r="N6115">
            <v>40988</v>
          </cell>
        </row>
        <row r="6116">
          <cell r="A6116" t="str">
            <v>30200228</v>
          </cell>
          <cell r="B6116" t="str">
            <v>Point</v>
          </cell>
          <cell r="C6116" t="str">
            <v>Coffee Roasting /Cooling of Roasted Coffee Beans</v>
          </cell>
          <cell r="D6116" t="str">
            <v>Industrial Processes - NEC</v>
          </cell>
          <cell r="G6116" t="str">
            <v>Industrial Processes</v>
          </cell>
          <cell r="H6116" t="str">
            <v>Food and Agriculture</v>
          </cell>
          <cell r="I6116" t="str">
            <v>Coffee Roasting</v>
          </cell>
          <cell r="J6116" t="str">
            <v>Cooling of Roasted Coffee Beans</v>
          </cell>
          <cell r="N6116">
            <v>40988</v>
          </cell>
        </row>
        <row r="6117">
          <cell r="A6117" t="str">
            <v>30200230</v>
          </cell>
          <cell r="B6117" t="str">
            <v>Point</v>
          </cell>
          <cell r="C6117" t="str">
            <v>Coffee Roasting /De-stoning - Air Classification for Debris Removal</v>
          </cell>
          <cell r="D6117" t="str">
            <v>Industrial Processes - NEC</v>
          </cell>
          <cell r="G6117" t="str">
            <v>Industrial Processes</v>
          </cell>
          <cell r="H6117" t="str">
            <v>Food and Agriculture</v>
          </cell>
          <cell r="I6117" t="str">
            <v>Coffee Roasting</v>
          </cell>
          <cell r="J6117" t="str">
            <v>De-stoning - Air Classification for Debris Removal</v>
          </cell>
          <cell r="N6117">
            <v>40988</v>
          </cell>
        </row>
        <row r="6118">
          <cell r="A6118" t="str">
            <v>30200234</v>
          </cell>
          <cell r="B6118" t="str">
            <v>Point</v>
          </cell>
          <cell r="C6118" t="str">
            <v>Coffee Roasting /Equilibration - Air Drying &amp; Stabilization of Roasted Coffee Beans</v>
          </cell>
          <cell r="D6118" t="str">
            <v>Industrial Processes - NEC</v>
          </cell>
          <cell r="G6118" t="str">
            <v>Industrial Processes</v>
          </cell>
          <cell r="H6118" t="str">
            <v>Food and Agriculture</v>
          </cell>
          <cell r="I6118" t="str">
            <v>Coffee Roasting</v>
          </cell>
          <cell r="J6118" t="str">
            <v>Equilibration - Air Drying &amp; Stabilization of Roasted Coffee Beans</v>
          </cell>
          <cell r="N6118">
            <v>40988</v>
          </cell>
        </row>
        <row r="6119">
          <cell r="A6119" t="str">
            <v>30200299</v>
          </cell>
          <cell r="B6119" t="str">
            <v>Point</v>
          </cell>
          <cell r="C6119" t="str">
            <v>Coffee Roasting /Other Not Classified</v>
          </cell>
          <cell r="D6119" t="str">
            <v>Industrial Processes - NEC</v>
          </cell>
          <cell r="G6119" t="str">
            <v>Industrial Processes</v>
          </cell>
          <cell r="H6119" t="str">
            <v>Food and Agriculture</v>
          </cell>
          <cell r="I6119" t="str">
            <v>Coffee Roasting</v>
          </cell>
          <cell r="J6119" t="str">
            <v>Other Not Classified</v>
          </cell>
          <cell r="N6119">
            <v>40988</v>
          </cell>
        </row>
        <row r="6120">
          <cell r="A6120" t="str">
            <v>30200301</v>
          </cell>
          <cell r="B6120" t="str">
            <v>Point</v>
          </cell>
          <cell r="C6120" t="str">
            <v>Instant Coffee Products /Spray Drying (Instant Coffee) Ground Coffee after H2O Extraction</v>
          </cell>
          <cell r="D6120" t="str">
            <v>Industrial Processes - NEC</v>
          </cell>
          <cell r="G6120" t="str">
            <v>Industrial Processes</v>
          </cell>
          <cell r="H6120" t="str">
            <v>Food and Agriculture</v>
          </cell>
          <cell r="I6120" t="str">
            <v>Instant Coffee Products</v>
          </cell>
          <cell r="J6120" t="str">
            <v>Spray Drying (Instant Coffee) Ground Coffee after H2O Extraction</v>
          </cell>
          <cell r="N6120">
            <v>40988</v>
          </cell>
        </row>
        <row r="6121">
          <cell r="A6121" t="str">
            <v>30200306</v>
          </cell>
          <cell r="B6121" t="str">
            <v>Point</v>
          </cell>
          <cell r="C6121" t="str">
            <v>Instant Coffee Products /Freeze Drying (Instant Coffee) Ground Coffee after H2O Extraction</v>
          </cell>
          <cell r="D6121" t="str">
            <v>Industrial Processes - NEC</v>
          </cell>
          <cell r="G6121" t="str">
            <v>Industrial Processes</v>
          </cell>
          <cell r="H6121" t="str">
            <v>Food and Agriculture</v>
          </cell>
          <cell r="I6121" t="str">
            <v>Instant Coffee Products</v>
          </cell>
          <cell r="J6121" t="str">
            <v>Freeze Drying (Instant Coffee) Ground Coffee after H2O Extraction</v>
          </cell>
          <cell r="N6121">
            <v>40988</v>
          </cell>
        </row>
        <row r="6122">
          <cell r="A6122" t="str">
            <v>30200401</v>
          </cell>
          <cell r="B6122" t="str">
            <v>Point</v>
          </cell>
          <cell r="C6122" t="str">
            <v>Cotton Ginning /Unloading Fan</v>
          </cell>
          <cell r="D6122" t="str">
            <v>Industrial Processes - NEC</v>
          </cell>
          <cell r="G6122" t="str">
            <v>Industrial Processes</v>
          </cell>
          <cell r="H6122" t="str">
            <v>Food and Agriculture</v>
          </cell>
          <cell r="I6122" t="str">
            <v>Cotton Ginning</v>
          </cell>
          <cell r="J6122" t="str">
            <v>Unloading Fan</v>
          </cell>
          <cell r="N6122">
            <v>40988</v>
          </cell>
        </row>
        <row r="6123">
          <cell r="A6123" t="str">
            <v>30200402</v>
          </cell>
          <cell r="B6123" t="str">
            <v>Point</v>
          </cell>
          <cell r="C6123" t="str">
            <v>Cotton Ginning /Seed Cotton Cleaning System ** (use SCCs 3-02-004-20, 21, &amp; 22)</v>
          </cell>
          <cell r="D6123" t="str">
            <v>Industrial Processes - NEC</v>
          </cell>
          <cell r="G6123" t="str">
            <v>Industrial Processes</v>
          </cell>
          <cell r="H6123" t="str">
            <v>Food and Agriculture</v>
          </cell>
          <cell r="I6123" t="str">
            <v>Cotton Ginning</v>
          </cell>
          <cell r="J6123" t="str">
            <v>Seed Cotton Cleaning System ** (use SCCs 3-02-004-20, 21, &amp; 22)</v>
          </cell>
          <cell r="N6123">
            <v>40988</v>
          </cell>
        </row>
        <row r="6124">
          <cell r="A6124" t="str">
            <v>30200403</v>
          </cell>
          <cell r="B6124" t="str">
            <v>Point</v>
          </cell>
          <cell r="C6124" t="str">
            <v>Cotton Ginning /Master Trash Fan(incl Stick&amp;Burr Mach/Gin Stand/Extrr Feed/Batt Cond)</v>
          </cell>
          <cell r="D6124" t="str">
            <v>Industrial Processes - NEC</v>
          </cell>
          <cell r="G6124" t="str">
            <v>Industrial Processes</v>
          </cell>
          <cell r="H6124" t="str">
            <v>Food and Agriculture</v>
          </cell>
          <cell r="I6124" t="str">
            <v>Cotton Ginning</v>
          </cell>
          <cell r="J6124" t="str">
            <v>Master Trash Fan(incl Stick&amp;Burr Mach/Gin Stand/Extrr Feed/Batt Cond)</v>
          </cell>
          <cell r="N6124">
            <v>40988</v>
          </cell>
        </row>
        <row r="6125">
          <cell r="A6125" t="str">
            <v>30200404</v>
          </cell>
          <cell r="B6125" t="str">
            <v>Point</v>
          </cell>
          <cell r="C6125" t="str">
            <v>Cotton Ginning /Miscellaneous ** (incl Lint Clr/Batt Cond/Trash, Overflo &amp; Mote Fans)</v>
          </cell>
          <cell r="D6125" t="str">
            <v>Industrial Processes - NEC</v>
          </cell>
          <cell r="G6125" t="str">
            <v>Industrial Processes</v>
          </cell>
          <cell r="H6125" t="str">
            <v>Food and Agriculture</v>
          </cell>
          <cell r="I6125" t="str">
            <v>Cotton Ginning</v>
          </cell>
          <cell r="J6125" t="str">
            <v>Miscellaneous ** (incl Lint Clr/Batt Cond/Trash, Overflo &amp; Mote Fans)</v>
          </cell>
          <cell r="N6125">
            <v>40988</v>
          </cell>
        </row>
        <row r="6126">
          <cell r="A6126" t="str">
            <v>30200405</v>
          </cell>
          <cell r="B6126" t="str">
            <v>Point</v>
          </cell>
          <cell r="C6126" t="str">
            <v>Cotton Ginning /Extract Feeder Cleaners **</v>
          </cell>
          <cell r="D6126" t="str">
            <v>Industrial Processes - NEC</v>
          </cell>
          <cell r="G6126" t="str">
            <v>Industrial Processes</v>
          </cell>
          <cell r="H6126" t="str">
            <v>Food and Agriculture</v>
          </cell>
          <cell r="I6126" t="str">
            <v>Cotton Ginning</v>
          </cell>
          <cell r="J6126" t="str">
            <v>Extract Feeder Cleaners **</v>
          </cell>
          <cell r="N6126">
            <v>40988</v>
          </cell>
        </row>
        <row r="6127">
          <cell r="A6127" t="str">
            <v>30200406</v>
          </cell>
          <cell r="B6127" t="str">
            <v>Point</v>
          </cell>
          <cell r="C6127" t="str">
            <v>Cotton Ginning /Saw Ginning **</v>
          </cell>
          <cell r="D6127" t="str">
            <v>Industrial Processes - NEC</v>
          </cell>
          <cell r="G6127" t="str">
            <v>Industrial Processes</v>
          </cell>
          <cell r="H6127" t="str">
            <v>Food and Agriculture</v>
          </cell>
          <cell r="I6127" t="str">
            <v>Cotton Ginning</v>
          </cell>
          <cell r="J6127" t="str">
            <v>Saw Ginning **</v>
          </cell>
          <cell r="N6127">
            <v>40988</v>
          </cell>
        </row>
        <row r="6128">
          <cell r="A6128" t="str">
            <v>30200407</v>
          </cell>
          <cell r="B6128" t="str">
            <v>Point</v>
          </cell>
          <cell r="C6128" t="str">
            <v>Cotton Ginning /Lint Cleaners</v>
          </cell>
          <cell r="D6128" t="str">
            <v>Industrial Processes - NEC</v>
          </cell>
          <cell r="G6128" t="str">
            <v>Industrial Processes</v>
          </cell>
          <cell r="H6128" t="str">
            <v>Food and Agriculture</v>
          </cell>
          <cell r="I6128" t="str">
            <v>Cotton Ginning</v>
          </cell>
          <cell r="J6128" t="str">
            <v>Lint Cleaners</v>
          </cell>
          <cell r="N6128">
            <v>40988</v>
          </cell>
        </row>
        <row r="6129">
          <cell r="A6129" t="str">
            <v>30200408</v>
          </cell>
          <cell r="B6129" t="str">
            <v>Point</v>
          </cell>
          <cell r="C6129" t="str">
            <v>Cotton Ginning /Battery Condenser (incl Baling System)</v>
          </cell>
          <cell r="D6129" t="str">
            <v>Industrial Processes - NEC</v>
          </cell>
          <cell r="G6129" t="str">
            <v>Industrial Processes</v>
          </cell>
          <cell r="H6129" t="str">
            <v>Food and Agriculture</v>
          </cell>
          <cell r="I6129" t="str">
            <v>Cotton Ginning</v>
          </cell>
          <cell r="J6129" t="str">
            <v>Battery Condenser (incl Baling System)</v>
          </cell>
          <cell r="N6129">
            <v>40988</v>
          </cell>
        </row>
        <row r="6130">
          <cell r="A6130" t="str">
            <v>30200409</v>
          </cell>
          <cell r="B6130" t="str">
            <v>Point</v>
          </cell>
          <cell r="C6130" t="str">
            <v>Cotton Ginning /Stick and Green Leaf Extracting Cleaner ** (use SCCs 3-02-004-20, 21,</v>
          </cell>
          <cell r="D6130" t="str">
            <v>Industrial Processes - NEC</v>
          </cell>
          <cell r="G6130" t="str">
            <v>Industrial Processes</v>
          </cell>
          <cell r="H6130" t="str">
            <v>Food and Agriculture</v>
          </cell>
          <cell r="I6130" t="str">
            <v>Cotton Ginning</v>
          </cell>
          <cell r="J6130" t="str">
            <v>Stick and Green Leaf Extracting Cleaner ** (use SCCs 3-02-004-20, 21,</v>
          </cell>
          <cell r="N6130">
            <v>40988</v>
          </cell>
        </row>
        <row r="6131">
          <cell r="A6131" t="str">
            <v>30200410</v>
          </cell>
          <cell r="B6131" t="str">
            <v>Point</v>
          </cell>
          <cell r="C6131" t="str">
            <v>Cotton Ginning /General - Entire Process, Sum of Typical Equip Used</v>
          </cell>
          <cell r="D6131" t="str">
            <v>Industrial Processes - NEC</v>
          </cell>
          <cell r="G6131" t="str">
            <v>Industrial Processes</v>
          </cell>
          <cell r="H6131" t="str">
            <v>Food and Agriculture</v>
          </cell>
          <cell r="I6131" t="str">
            <v>Cotton Ginning</v>
          </cell>
          <cell r="J6131" t="str">
            <v>General - Entire Process, Sum of Typical Equip Used</v>
          </cell>
          <cell r="N6131">
            <v>40988</v>
          </cell>
        </row>
        <row r="6132">
          <cell r="A6132" t="str">
            <v>30200411</v>
          </cell>
          <cell r="B6132" t="str">
            <v>Point</v>
          </cell>
          <cell r="C6132" t="str">
            <v>Cotton Ginning /Burr Machine Cleaner ** (use SCCs 3-02-004-20, 21, &amp; 22)</v>
          </cell>
          <cell r="D6132" t="str">
            <v>Industrial Processes - NEC</v>
          </cell>
          <cell r="G6132" t="str">
            <v>Industrial Processes</v>
          </cell>
          <cell r="H6132" t="str">
            <v>Food and Agriculture</v>
          </cell>
          <cell r="I6132" t="str">
            <v>Cotton Ginning</v>
          </cell>
          <cell r="J6132" t="str">
            <v>Burr Machine Cleaner ** (use SCCs 3-02-004-20, 21, &amp; 22)</v>
          </cell>
          <cell r="N6132">
            <v>40988</v>
          </cell>
        </row>
        <row r="6133">
          <cell r="A6133" t="str">
            <v>30200412</v>
          </cell>
          <cell r="B6133" t="str">
            <v>Point</v>
          </cell>
          <cell r="C6133" t="str">
            <v>Cotton Ginning /Stick Machine Cleaner ** (use SCCs 3-02-004-20, 21, &amp; 22)</v>
          </cell>
          <cell r="D6133" t="str">
            <v>Industrial Processes - NEC</v>
          </cell>
          <cell r="G6133" t="str">
            <v>Industrial Processes</v>
          </cell>
          <cell r="H6133" t="str">
            <v>Food and Agriculture</v>
          </cell>
          <cell r="I6133" t="str">
            <v>Cotton Ginning</v>
          </cell>
          <cell r="J6133" t="str">
            <v>Stick Machine Cleaner ** (use SCCs 3-02-004-20, 21, &amp; 22)</v>
          </cell>
          <cell r="N6133">
            <v>40988</v>
          </cell>
        </row>
        <row r="6134">
          <cell r="A6134" t="str">
            <v>30200415</v>
          </cell>
          <cell r="B6134" t="str">
            <v>Point</v>
          </cell>
          <cell r="C6134" t="str">
            <v>Cotton Ginning /Drying ** (use SCCs 3-02-004-20, 21, &amp; 22)</v>
          </cell>
          <cell r="D6134" t="str">
            <v>Industrial Processes - NEC</v>
          </cell>
          <cell r="G6134" t="str">
            <v>Industrial Processes</v>
          </cell>
          <cell r="H6134" t="str">
            <v>Food and Agriculture</v>
          </cell>
          <cell r="I6134" t="str">
            <v>Cotton Ginning</v>
          </cell>
          <cell r="J6134" t="str">
            <v>Drying ** (use SCCs 3-02-004-20, 21, &amp; 22)</v>
          </cell>
          <cell r="N6134">
            <v>40988</v>
          </cell>
        </row>
        <row r="6135">
          <cell r="A6135" t="str">
            <v>30200420</v>
          </cell>
          <cell r="B6135" t="str">
            <v>Point</v>
          </cell>
          <cell r="C6135" t="str">
            <v>Cotton Ginning /No. 1 Dryer and Cleaner</v>
          </cell>
          <cell r="D6135" t="str">
            <v>Industrial Processes - NEC</v>
          </cell>
          <cell r="G6135" t="str">
            <v>Industrial Processes</v>
          </cell>
          <cell r="H6135" t="str">
            <v>Food and Agriculture</v>
          </cell>
          <cell r="I6135" t="str">
            <v>Cotton Ginning</v>
          </cell>
          <cell r="J6135" t="str">
            <v>No. 1 Dryer and Cleaner</v>
          </cell>
          <cell r="N6135">
            <v>40988</v>
          </cell>
        </row>
        <row r="6136">
          <cell r="A6136" t="str">
            <v>30200421</v>
          </cell>
          <cell r="B6136" t="str">
            <v>Point</v>
          </cell>
          <cell r="C6136" t="str">
            <v>Cotton Ginning /No. 2 Dryer and Cleaner</v>
          </cell>
          <cell r="D6136" t="str">
            <v>Industrial Processes - NEC</v>
          </cell>
          <cell r="G6136" t="str">
            <v>Industrial Processes</v>
          </cell>
          <cell r="H6136" t="str">
            <v>Food and Agriculture</v>
          </cell>
          <cell r="I6136" t="str">
            <v>Cotton Ginning</v>
          </cell>
          <cell r="J6136" t="str">
            <v>No. 2 Dryer and Cleaner</v>
          </cell>
          <cell r="N6136">
            <v>40988</v>
          </cell>
        </row>
        <row r="6137">
          <cell r="A6137" t="str">
            <v>30200422</v>
          </cell>
          <cell r="B6137" t="str">
            <v>Point</v>
          </cell>
          <cell r="C6137" t="str">
            <v>Cotton Ginning /No. 3 Dryer and Cleaner</v>
          </cell>
          <cell r="D6137" t="str">
            <v>Industrial Processes - NEC</v>
          </cell>
          <cell r="G6137" t="str">
            <v>Industrial Processes</v>
          </cell>
          <cell r="H6137" t="str">
            <v>Food and Agriculture</v>
          </cell>
          <cell r="I6137" t="str">
            <v>Cotton Ginning</v>
          </cell>
          <cell r="J6137" t="str">
            <v>No. 3 Dryer and Cleaner</v>
          </cell>
          <cell r="N6137">
            <v>40988</v>
          </cell>
        </row>
        <row r="6138">
          <cell r="A6138" t="str">
            <v>30200425</v>
          </cell>
          <cell r="B6138" t="str">
            <v>Point</v>
          </cell>
          <cell r="C6138" t="str">
            <v>Cotton Ginning /Overflow Fan</v>
          </cell>
          <cell r="D6138" t="str">
            <v>Industrial Processes - NEC</v>
          </cell>
          <cell r="G6138" t="str">
            <v>Industrial Processes</v>
          </cell>
          <cell r="H6138" t="str">
            <v>Food and Agriculture</v>
          </cell>
          <cell r="I6138" t="str">
            <v>Cotton Ginning</v>
          </cell>
          <cell r="J6138" t="str">
            <v>Overflow Fan</v>
          </cell>
          <cell r="N6138">
            <v>40988</v>
          </cell>
        </row>
        <row r="6139">
          <cell r="A6139" t="str">
            <v>30200430</v>
          </cell>
          <cell r="B6139" t="str">
            <v>Point</v>
          </cell>
          <cell r="C6139" t="str">
            <v>Cotton Ginning /Cyclone Robber System</v>
          </cell>
          <cell r="D6139" t="str">
            <v>Industrial Processes - NEC</v>
          </cell>
          <cell r="G6139" t="str">
            <v>Industrial Processes</v>
          </cell>
          <cell r="H6139" t="str">
            <v>Food and Agriculture</v>
          </cell>
          <cell r="I6139" t="str">
            <v>Cotton Ginning</v>
          </cell>
          <cell r="J6139" t="str">
            <v>Cyclone Robber System</v>
          </cell>
          <cell r="N6139">
            <v>40988</v>
          </cell>
        </row>
        <row r="6140">
          <cell r="A6140" t="str">
            <v>30200435</v>
          </cell>
          <cell r="B6140" t="str">
            <v>Point</v>
          </cell>
          <cell r="C6140" t="str">
            <v>Cotton Ginning /Mote Fan</v>
          </cell>
          <cell r="D6140" t="str">
            <v>Industrial Processes - NEC</v>
          </cell>
          <cell r="G6140" t="str">
            <v>Industrial Processes</v>
          </cell>
          <cell r="H6140" t="str">
            <v>Food and Agriculture</v>
          </cell>
          <cell r="I6140" t="str">
            <v>Cotton Ginning</v>
          </cell>
          <cell r="J6140" t="str">
            <v>Mote Fan</v>
          </cell>
          <cell r="N6140">
            <v>40988</v>
          </cell>
        </row>
        <row r="6141">
          <cell r="A6141" t="str">
            <v>30200436</v>
          </cell>
          <cell r="B6141" t="str">
            <v>Point</v>
          </cell>
          <cell r="C6141" t="str">
            <v>Cotton Ginning /Mote Trash Fan</v>
          </cell>
          <cell r="D6141" t="str">
            <v>Industrial Processes - NEC</v>
          </cell>
          <cell r="G6141" t="str">
            <v>Industrial Processes</v>
          </cell>
          <cell r="H6141" t="str">
            <v>Food and Agriculture</v>
          </cell>
          <cell r="I6141" t="str">
            <v>Cotton Ginning</v>
          </cell>
          <cell r="J6141" t="str">
            <v>Mote Trash Fan</v>
          </cell>
          <cell r="N6141">
            <v>40988</v>
          </cell>
        </row>
        <row r="6142">
          <cell r="A6142" t="str">
            <v>30200499</v>
          </cell>
          <cell r="B6142" t="str">
            <v>Point</v>
          </cell>
          <cell r="C6142" t="str">
            <v>Cotton Ginning /Not Classified **</v>
          </cell>
          <cell r="D6142" t="str">
            <v>Industrial Processes - NEC</v>
          </cell>
          <cell r="G6142" t="str">
            <v>Industrial Processes</v>
          </cell>
          <cell r="H6142" t="str">
            <v>Food and Agriculture</v>
          </cell>
          <cell r="I6142" t="str">
            <v>Cotton Ginning</v>
          </cell>
          <cell r="J6142" t="str">
            <v>Not Classified **</v>
          </cell>
          <cell r="N6142">
            <v>40988</v>
          </cell>
        </row>
        <row r="6143">
          <cell r="A6143" t="str">
            <v>30200501</v>
          </cell>
          <cell r="B6143" t="str">
            <v>Point</v>
          </cell>
          <cell r="C6143" t="str">
            <v>Feed &amp; Grain Terminal Elevators /Shipping/Receiving **</v>
          </cell>
          <cell r="D6143" t="str">
            <v>Industrial Processes - Storage and Transfer</v>
          </cell>
          <cell r="G6143" t="str">
            <v>Industrial Processes</v>
          </cell>
          <cell r="H6143" t="str">
            <v>Food and Agriculture</v>
          </cell>
          <cell r="I6143" t="str">
            <v>Feed and Grain Terminal Elevators</v>
          </cell>
          <cell r="J6143" t="str">
            <v>Shipping/Receiving **</v>
          </cell>
          <cell r="N6143">
            <v>40988</v>
          </cell>
        </row>
        <row r="6144">
          <cell r="A6144" t="str">
            <v>30200502</v>
          </cell>
          <cell r="B6144" t="str">
            <v>Point</v>
          </cell>
          <cell r="C6144" t="str">
            <v>Feed &amp; Grain Terminal Elevators /Transfer/Convey **</v>
          </cell>
          <cell r="D6144" t="str">
            <v>Industrial Processes - Storage and Transfer</v>
          </cell>
          <cell r="G6144" t="str">
            <v>Industrial Processes</v>
          </cell>
          <cell r="H6144" t="str">
            <v>Food and Agriculture</v>
          </cell>
          <cell r="I6144" t="str">
            <v>Feed and Grain Terminal Elevators</v>
          </cell>
          <cell r="J6144" t="str">
            <v>Transfer/Convey **</v>
          </cell>
          <cell r="N6144">
            <v>40988</v>
          </cell>
        </row>
        <row r="6145">
          <cell r="A6145" t="str">
            <v>30200503</v>
          </cell>
          <cell r="B6145" t="str">
            <v>Point</v>
          </cell>
          <cell r="C6145" t="str">
            <v>Feed &amp; Grain Terminal Elevators /Cleaning</v>
          </cell>
          <cell r="D6145" t="str">
            <v>Industrial Processes - NEC</v>
          </cell>
          <cell r="G6145" t="str">
            <v>Industrial Processes</v>
          </cell>
          <cell r="H6145" t="str">
            <v>Food and Agriculture</v>
          </cell>
          <cell r="I6145" t="str">
            <v>Feed and Grain Terminal Elevators</v>
          </cell>
          <cell r="J6145" t="str">
            <v>Cleaning</v>
          </cell>
          <cell r="N6145">
            <v>40988</v>
          </cell>
        </row>
        <row r="6146">
          <cell r="A6146" t="str">
            <v>30200504</v>
          </cell>
          <cell r="B6146" t="str">
            <v>Point</v>
          </cell>
          <cell r="C6146" t="str">
            <v>Feed &amp; Grain Terminal Elevators /Drying</v>
          </cell>
          <cell r="D6146" t="str">
            <v>Industrial Processes - NEC</v>
          </cell>
          <cell r="G6146" t="str">
            <v>Industrial Processes</v>
          </cell>
          <cell r="H6146" t="str">
            <v>Food and Agriculture</v>
          </cell>
          <cell r="I6146" t="str">
            <v>Feed and Grain Terminal Elevators</v>
          </cell>
          <cell r="J6146" t="str">
            <v>Drying</v>
          </cell>
          <cell r="N6146">
            <v>40988</v>
          </cell>
        </row>
        <row r="6147">
          <cell r="A6147" t="str">
            <v>30200505</v>
          </cell>
          <cell r="B6147" t="str">
            <v>Point</v>
          </cell>
          <cell r="C6147" t="str">
            <v>Feed &amp; Grain Terminal Elevators /Unloading (Receiving)</v>
          </cell>
          <cell r="D6147" t="str">
            <v>Industrial Processes - Storage and Transfer</v>
          </cell>
          <cell r="G6147" t="str">
            <v>Industrial Processes</v>
          </cell>
          <cell r="H6147" t="str">
            <v>Food and Agriculture</v>
          </cell>
          <cell r="I6147" t="str">
            <v>Feed and Grain Terminal Elevators</v>
          </cell>
          <cell r="J6147" t="str">
            <v>Unloading (Receiving)</v>
          </cell>
          <cell r="N6147">
            <v>40988</v>
          </cell>
        </row>
        <row r="6148">
          <cell r="A6148" t="str">
            <v>30200506</v>
          </cell>
          <cell r="B6148" t="str">
            <v>Point</v>
          </cell>
          <cell r="C6148" t="str">
            <v>Feed &amp; Grain Terminal Elevators /Loading (Shipping)</v>
          </cell>
          <cell r="D6148" t="str">
            <v>Industrial Processes - Storage and Transfer</v>
          </cell>
          <cell r="G6148" t="str">
            <v>Industrial Processes</v>
          </cell>
          <cell r="H6148" t="str">
            <v>Food and Agriculture</v>
          </cell>
          <cell r="I6148" t="str">
            <v>Feed and Grain Terminal Elevators</v>
          </cell>
          <cell r="J6148" t="str">
            <v>Loading (Shipping)</v>
          </cell>
          <cell r="N6148">
            <v>40988</v>
          </cell>
        </row>
        <row r="6149">
          <cell r="A6149" t="str">
            <v>30200507</v>
          </cell>
          <cell r="B6149" t="str">
            <v>Point</v>
          </cell>
          <cell r="C6149" t="str">
            <v>Feed &amp; Grain Terminal Elevators /Removal from Bins (Tunnel Belt)</v>
          </cell>
          <cell r="D6149" t="str">
            <v>Industrial Processes - Storage and Transfer</v>
          </cell>
          <cell r="G6149" t="str">
            <v>Industrial Processes</v>
          </cell>
          <cell r="H6149" t="str">
            <v>Food and Agriculture</v>
          </cell>
          <cell r="I6149" t="str">
            <v>Feed and Grain Terminal Elevators</v>
          </cell>
          <cell r="J6149" t="str">
            <v>Removal from Bins (Tunnel Belt)</v>
          </cell>
          <cell r="N6149">
            <v>40988</v>
          </cell>
        </row>
        <row r="6150">
          <cell r="A6150" t="str">
            <v>30200508</v>
          </cell>
          <cell r="B6150" t="str">
            <v>Point</v>
          </cell>
          <cell r="C6150" t="str">
            <v>Feed &amp; Grain Terminal Elevators /Elevator Legs (Headhouse)</v>
          </cell>
          <cell r="D6150" t="str">
            <v>Industrial Processes - Storage and Transfer</v>
          </cell>
          <cell r="G6150" t="str">
            <v>Industrial Processes</v>
          </cell>
          <cell r="H6150" t="str">
            <v>Food and Agriculture</v>
          </cell>
          <cell r="I6150" t="str">
            <v>Feed and Grain Terminal Elevators</v>
          </cell>
          <cell r="J6150" t="str">
            <v>Elevator Legs (Headhouse)</v>
          </cell>
          <cell r="N6150">
            <v>40988</v>
          </cell>
        </row>
        <row r="6151">
          <cell r="A6151" t="str">
            <v>30200509</v>
          </cell>
          <cell r="B6151" t="str">
            <v>Point</v>
          </cell>
          <cell r="C6151" t="str">
            <v>Feed &amp; Grain Terminal Elevators /Tripper (Gallery Belt)</v>
          </cell>
          <cell r="D6151" t="str">
            <v>Industrial Processes - Storage and Transfer</v>
          </cell>
          <cell r="G6151" t="str">
            <v>Industrial Processes</v>
          </cell>
          <cell r="H6151" t="str">
            <v>Food and Agriculture</v>
          </cell>
          <cell r="I6151" t="str">
            <v>Feed and Grain Terminal Elevators</v>
          </cell>
          <cell r="J6151" t="str">
            <v>Tripper (Gallery Belt)</v>
          </cell>
          <cell r="N6151">
            <v>40988</v>
          </cell>
        </row>
        <row r="6152">
          <cell r="A6152" t="str">
            <v>30200510</v>
          </cell>
          <cell r="B6152" t="str">
            <v>Point</v>
          </cell>
          <cell r="C6152" t="str">
            <v>Feed &amp; Grain Terminal Elevators /Removal from Bins (Tunnel Belt)</v>
          </cell>
          <cell r="D6152" t="str">
            <v>Industrial Processes - Storage and Transfer</v>
          </cell>
          <cell r="G6152" t="str">
            <v>Industrial Processes</v>
          </cell>
          <cell r="H6152" t="str">
            <v>Food and Agriculture</v>
          </cell>
          <cell r="I6152" t="str">
            <v>Feed and Grain Terminal Elevators</v>
          </cell>
          <cell r="J6152" t="str">
            <v>Removal from Bins (Tunnel Belt)</v>
          </cell>
          <cell r="K6152" t="str">
            <v>30200507</v>
          </cell>
          <cell r="L6152" t="str">
            <v>2005</v>
          </cell>
          <cell r="N6152">
            <v>40988</v>
          </cell>
        </row>
        <row r="6153">
          <cell r="A6153" t="str">
            <v>30200511</v>
          </cell>
          <cell r="B6153" t="str">
            <v>Point</v>
          </cell>
          <cell r="C6153" t="str">
            <v>Feed &amp; Grain Terminal Elevators /Elevator Legs (Headhouse)</v>
          </cell>
          <cell r="D6153" t="str">
            <v>Industrial Processes - Storage and Transfer</v>
          </cell>
          <cell r="G6153" t="str">
            <v>Industrial Processes</v>
          </cell>
          <cell r="H6153" t="str">
            <v>Food and Agriculture</v>
          </cell>
          <cell r="I6153" t="str">
            <v>Feed and Grain Terminal Elevators</v>
          </cell>
          <cell r="J6153" t="str">
            <v>Elevator Legs (Headhouse)</v>
          </cell>
          <cell r="K6153" t="str">
            <v>30200508</v>
          </cell>
          <cell r="L6153" t="str">
            <v>2005</v>
          </cell>
          <cell r="N6153">
            <v>40988</v>
          </cell>
        </row>
        <row r="6154">
          <cell r="A6154" t="str">
            <v>30200512</v>
          </cell>
          <cell r="B6154" t="str">
            <v>Point</v>
          </cell>
          <cell r="C6154" t="str">
            <v>Feed &amp; Grain Terminal Elevators /Country Elevators: General</v>
          </cell>
          <cell r="D6154" t="str">
            <v>Industrial Processes - Storage and Transfer</v>
          </cell>
          <cell r="G6154" t="str">
            <v>Industrial Processes</v>
          </cell>
          <cell r="H6154" t="str">
            <v>Food and Agriculture</v>
          </cell>
          <cell r="I6154" t="str">
            <v>Feed and Grain Terminal Elevators</v>
          </cell>
          <cell r="J6154" t="str">
            <v>Country Elevators: General</v>
          </cell>
          <cell r="N6154">
            <v>40988</v>
          </cell>
        </row>
        <row r="6155">
          <cell r="A6155" t="str">
            <v>30200513</v>
          </cell>
          <cell r="B6155" t="str">
            <v>Point</v>
          </cell>
          <cell r="C6155" t="str">
            <v>Feed &amp; Grain Terminal Elevators /Fumigation Tanks</v>
          </cell>
          <cell r="D6155" t="str">
            <v>Industrial Processes - NEC</v>
          </cell>
          <cell r="G6155" t="str">
            <v>Industrial Processes</v>
          </cell>
          <cell r="H6155" t="str">
            <v>Food and Agriculture</v>
          </cell>
          <cell r="I6155" t="str">
            <v>Feed and Grain Terminal Elevators</v>
          </cell>
          <cell r="J6155" t="str">
            <v>Fumigation Tanks</v>
          </cell>
          <cell r="N6155">
            <v>40988</v>
          </cell>
        </row>
        <row r="6156">
          <cell r="A6156" t="str">
            <v>30200514</v>
          </cell>
          <cell r="B6156" t="str">
            <v>Point</v>
          </cell>
          <cell r="C6156" t="str">
            <v>Feed &amp; Grain Terminal Elevators /General</v>
          </cell>
          <cell r="D6156" t="str">
            <v>Industrial Processes - Storage and Transfer</v>
          </cell>
          <cell r="G6156" t="str">
            <v>Industrial Processes</v>
          </cell>
          <cell r="H6156" t="str">
            <v>Food and Agriculture</v>
          </cell>
          <cell r="I6156" t="str">
            <v>Feed and Grain Terminal Elevators</v>
          </cell>
          <cell r="J6156" t="str">
            <v>General</v>
          </cell>
          <cell r="K6156" t="str">
            <v>30200526</v>
          </cell>
          <cell r="L6156" t="str">
            <v>2005</v>
          </cell>
          <cell r="N6156">
            <v>40988</v>
          </cell>
        </row>
        <row r="6157">
          <cell r="A6157" t="str">
            <v>30200515</v>
          </cell>
          <cell r="B6157" t="str">
            <v>Point</v>
          </cell>
          <cell r="C6157" t="str">
            <v>Feed &amp; Grain Terminal Elevators /Cleaning</v>
          </cell>
          <cell r="D6157" t="str">
            <v>Industrial Processes - NEC</v>
          </cell>
          <cell r="G6157" t="str">
            <v>Industrial Processes</v>
          </cell>
          <cell r="H6157" t="str">
            <v>Food and Agriculture</v>
          </cell>
          <cell r="I6157" t="str">
            <v>Feed and Grain Terminal Elevators</v>
          </cell>
          <cell r="J6157" t="str">
            <v>Cleaning</v>
          </cell>
          <cell r="K6157" t="str">
            <v>30200503</v>
          </cell>
          <cell r="L6157" t="str">
            <v>2005</v>
          </cell>
          <cell r="N6157">
            <v>40988</v>
          </cell>
        </row>
        <row r="6158">
          <cell r="A6158" t="str">
            <v>30200516</v>
          </cell>
          <cell r="B6158" t="str">
            <v>Point</v>
          </cell>
          <cell r="C6158" t="str">
            <v>Feed &amp; Grain Terminal Elevators /Loading</v>
          </cell>
          <cell r="D6158" t="str">
            <v>Industrial Processes - Storage and Transfer</v>
          </cell>
          <cell r="G6158" t="str">
            <v>Industrial Processes</v>
          </cell>
          <cell r="H6158" t="str">
            <v>Food and Agriculture</v>
          </cell>
          <cell r="I6158" t="str">
            <v>Feed and Grain Terminal Elevators</v>
          </cell>
          <cell r="J6158" t="str">
            <v>Loading</v>
          </cell>
          <cell r="N6158">
            <v>40988</v>
          </cell>
        </row>
        <row r="6159">
          <cell r="A6159" t="str">
            <v>30200517</v>
          </cell>
          <cell r="B6159" t="str">
            <v>Point</v>
          </cell>
          <cell r="C6159" t="str">
            <v>Feed &amp; Grain Terminal Elevators /Turning</v>
          </cell>
          <cell r="D6159" t="str">
            <v>Industrial Processes - Storage and Transfer</v>
          </cell>
          <cell r="G6159" t="str">
            <v>Industrial Processes</v>
          </cell>
          <cell r="H6159" t="str">
            <v>Food and Agriculture</v>
          </cell>
          <cell r="I6159" t="str">
            <v>Feed and Grain Terminal Elevators</v>
          </cell>
          <cell r="J6159" t="str">
            <v>Turning</v>
          </cell>
          <cell r="N6159">
            <v>40988</v>
          </cell>
        </row>
        <row r="6160">
          <cell r="A6160" t="str">
            <v>30200518</v>
          </cell>
          <cell r="B6160" t="str">
            <v>Point</v>
          </cell>
          <cell r="C6160" t="str">
            <v>Feed &amp; Grain Terminal Elevators /Turning</v>
          </cell>
          <cell r="D6160" t="str">
            <v>Industrial Processes - Storage and Transfer</v>
          </cell>
          <cell r="G6160" t="str">
            <v>Industrial Processes</v>
          </cell>
          <cell r="H6160" t="str">
            <v>Food and Agriculture</v>
          </cell>
          <cell r="I6160" t="str">
            <v>Feed and Grain Terminal Elevators</v>
          </cell>
          <cell r="J6160" t="str">
            <v>Turning</v>
          </cell>
          <cell r="K6160" t="str">
            <v>30200517</v>
          </cell>
          <cell r="L6160" t="str">
            <v>2005</v>
          </cell>
          <cell r="N6160">
            <v>40988</v>
          </cell>
        </row>
        <row r="6161">
          <cell r="A6161" t="str">
            <v>30200519</v>
          </cell>
          <cell r="B6161" t="str">
            <v>Point</v>
          </cell>
          <cell r="C6161" t="str">
            <v>Feed &amp; Grain Terminal Elevators /Tripper (Gallery)</v>
          </cell>
          <cell r="D6161" t="str">
            <v>Industrial Processes - Storage and Transfer</v>
          </cell>
          <cell r="G6161" t="str">
            <v>Industrial Processes</v>
          </cell>
          <cell r="H6161" t="str">
            <v>Food and Agriculture</v>
          </cell>
          <cell r="I6161" t="str">
            <v>Feed and Grain Terminal Elevators</v>
          </cell>
          <cell r="J6161" t="str">
            <v>Tripper (Gallery)</v>
          </cell>
          <cell r="N6161">
            <v>40988</v>
          </cell>
        </row>
        <row r="6162">
          <cell r="A6162" t="str">
            <v>30200520</v>
          </cell>
          <cell r="B6162" t="str">
            <v>Point</v>
          </cell>
          <cell r="C6162" t="str">
            <v>Feed &amp; Grain Terminal Elevators /Batch Dryer</v>
          </cell>
          <cell r="D6162" t="str">
            <v>Industrial Processes - NEC</v>
          </cell>
          <cell r="G6162" t="str">
            <v>Industrial Processes</v>
          </cell>
          <cell r="H6162" t="str">
            <v>Food and Agriculture</v>
          </cell>
          <cell r="I6162" t="str">
            <v>Feed and Grain Terminal Elevators</v>
          </cell>
          <cell r="J6162" t="str">
            <v>Batch Dryer</v>
          </cell>
          <cell r="N6162">
            <v>40988</v>
          </cell>
        </row>
        <row r="6163">
          <cell r="A6163" t="str">
            <v>30200521</v>
          </cell>
          <cell r="B6163" t="str">
            <v>Point</v>
          </cell>
          <cell r="C6163" t="str">
            <v>Feed &amp; Grain Terminal Elevators /Cross-flow Dryer</v>
          </cell>
          <cell r="D6163" t="str">
            <v>Industrial Processes - NEC</v>
          </cell>
          <cell r="G6163" t="str">
            <v>Industrial Processes</v>
          </cell>
          <cell r="H6163" t="str">
            <v>Food and Agriculture</v>
          </cell>
          <cell r="I6163" t="str">
            <v>Feed and Grain Terminal Elevators</v>
          </cell>
          <cell r="J6163" t="str">
            <v>Cross-flow Dryer</v>
          </cell>
          <cell r="N6163">
            <v>40988</v>
          </cell>
        </row>
        <row r="6164">
          <cell r="A6164" t="str">
            <v>30200522</v>
          </cell>
          <cell r="B6164" t="str">
            <v>Point</v>
          </cell>
          <cell r="C6164" t="str">
            <v>Feed &amp; Grain Terminal Elevators /Counter-flow Dryer</v>
          </cell>
          <cell r="D6164" t="str">
            <v>Industrial Processes - NEC</v>
          </cell>
          <cell r="G6164" t="str">
            <v>Industrial Processes</v>
          </cell>
          <cell r="H6164" t="str">
            <v>Food and Agriculture</v>
          </cell>
          <cell r="I6164" t="str">
            <v>Feed and Grain Terminal Elevators</v>
          </cell>
          <cell r="J6164" t="str">
            <v>Counter-flow Dryer</v>
          </cell>
          <cell r="N6164">
            <v>40988</v>
          </cell>
        </row>
        <row r="6165">
          <cell r="A6165" t="str">
            <v>30200523</v>
          </cell>
          <cell r="B6165" t="str">
            <v>Point</v>
          </cell>
          <cell r="C6165" t="str">
            <v>Feed &amp; Grain Terminal Elevators /Batch Dryer</v>
          </cell>
          <cell r="D6165" t="str">
            <v>Industrial Processes - NEC</v>
          </cell>
          <cell r="G6165" t="str">
            <v>Industrial Processes</v>
          </cell>
          <cell r="H6165" t="str">
            <v>Food and Agriculture</v>
          </cell>
          <cell r="I6165" t="str">
            <v>Feed and Grain Terminal Elevators</v>
          </cell>
          <cell r="J6165" t="str">
            <v>Batch Dryer</v>
          </cell>
          <cell r="K6165" t="str">
            <v>30200520</v>
          </cell>
          <cell r="L6165" t="str">
            <v>2005</v>
          </cell>
          <cell r="N6165">
            <v>40988</v>
          </cell>
        </row>
        <row r="6166">
          <cell r="A6166" t="str">
            <v>30200524</v>
          </cell>
          <cell r="B6166" t="str">
            <v>Point</v>
          </cell>
          <cell r="C6166" t="str">
            <v>Feed &amp; Grain Terminal Elevators /Cross-flow Dryer</v>
          </cell>
          <cell r="D6166" t="str">
            <v>Industrial Processes - NEC</v>
          </cell>
          <cell r="G6166" t="str">
            <v>Industrial Processes</v>
          </cell>
          <cell r="H6166" t="str">
            <v>Food and Agriculture</v>
          </cell>
          <cell r="I6166" t="str">
            <v>Feed and Grain Terminal Elevators</v>
          </cell>
          <cell r="J6166" t="str">
            <v>Cross-flow Dryer</v>
          </cell>
          <cell r="K6166" t="str">
            <v>30200521</v>
          </cell>
          <cell r="L6166" t="str">
            <v>2005</v>
          </cell>
          <cell r="N6166">
            <v>40988</v>
          </cell>
        </row>
        <row r="6167">
          <cell r="A6167" t="str">
            <v>30200525</v>
          </cell>
          <cell r="B6167" t="str">
            <v>Point</v>
          </cell>
          <cell r="C6167" t="str">
            <v>Feed &amp; Grain Terminal Elevators /Counter-flow Dryer</v>
          </cell>
          <cell r="D6167" t="str">
            <v>Industrial Processes - NEC</v>
          </cell>
          <cell r="G6167" t="str">
            <v>Industrial Processes</v>
          </cell>
          <cell r="H6167" t="str">
            <v>Food and Agriculture</v>
          </cell>
          <cell r="I6167" t="str">
            <v>Feed and Grain Terminal Elevators</v>
          </cell>
          <cell r="J6167" t="str">
            <v>Counter-flow Dryer</v>
          </cell>
          <cell r="K6167" t="str">
            <v>30200522</v>
          </cell>
          <cell r="L6167" t="str">
            <v>2005</v>
          </cell>
          <cell r="N6167">
            <v>40988</v>
          </cell>
        </row>
        <row r="6168">
          <cell r="A6168" t="str">
            <v>30200526</v>
          </cell>
          <cell r="B6168" t="str">
            <v>Point</v>
          </cell>
          <cell r="C6168" t="str">
            <v>Feed &amp; Grain Terminal Elevators /General</v>
          </cell>
          <cell r="D6168" t="str">
            <v>Industrial Processes - Storage and Transfer</v>
          </cell>
          <cell r="G6168" t="str">
            <v>Industrial Processes</v>
          </cell>
          <cell r="H6168" t="str">
            <v>Food and Agriculture</v>
          </cell>
          <cell r="I6168" t="str">
            <v>Feed and Grain Terminal Elevators</v>
          </cell>
          <cell r="J6168" t="str">
            <v>General</v>
          </cell>
          <cell r="N6168">
            <v>40988</v>
          </cell>
        </row>
        <row r="6169">
          <cell r="A6169" t="str">
            <v>30200527</v>
          </cell>
          <cell r="B6169" t="str">
            <v>Point</v>
          </cell>
          <cell r="C6169" t="str">
            <v>Feed &amp; Grain Terminal Elevators /Grain Drying - Column Dryer</v>
          </cell>
          <cell r="D6169" t="str">
            <v>Industrial Processes - NEC</v>
          </cell>
          <cell r="G6169" t="str">
            <v>Industrial Processes</v>
          </cell>
          <cell r="H6169" t="str">
            <v>Food and Agriculture</v>
          </cell>
          <cell r="I6169" t="str">
            <v>Feed and Grain Terminal Elevators</v>
          </cell>
          <cell r="J6169" t="str">
            <v>Grain Drying - Column Dryer</v>
          </cell>
          <cell r="N6169">
            <v>40988</v>
          </cell>
        </row>
        <row r="6170">
          <cell r="A6170" t="str">
            <v>30200528</v>
          </cell>
          <cell r="B6170" t="str">
            <v>Point</v>
          </cell>
          <cell r="C6170" t="str">
            <v>Feed &amp; Grain Terminal Elevators /Grain Drying - Rack Dryer</v>
          </cell>
          <cell r="D6170" t="str">
            <v>Industrial Processes - NEC</v>
          </cell>
          <cell r="G6170" t="str">
            <v>Industrial Processes</v>
          </cell>
          <cell r="H6170" t="str">
            <v>Food and Agriculture</v>
          </cell>
          <cell r="I6170" t="str">
            <v>Feed and Grain Terminal Elevators</v>
          </cell>
          <cell r="J6170" t="str">
            <v>Grain Drying - Rack Dryer</v>
          </cell>
          <cell r="N6170">
            <v>40988</v>
          </cell>
        </row>
        <row r="6171">
          <cell r="A6171" t="str">
            <v>30200530</v>
          </cell>
          <cell r="B6171" t="str">
            <v>Point</v>
          </cell>
          <cell r="C6171" t="str">
            <v>Feed &amp; Grain Terminal Elevators /Headhouse &amp; Internal Handling (legs, belts, distributors, scale, etc.)</v>
          </cell>
          <cell r="D6171" t="str">
            <v>Industrial Processes - Storage and Transfer</v>
          </cell>
          <cell r="G6171" t="str">
            <v>Industrial Processes</v>
          </cell>
          <cell r="H6171" t="str">
            <v>Food and Agriculture</v>
          </cell>
          <cell r="I6171" t="str">
            <v>Feed and Grain Terminal Elevators</v>
          </cell>
          <cell r="J6171" t="str">
            <v>Headhouse &amp; Internal Handling (legs, belts, distributors, scale, etc.)</v>
          </cell>
          <cell r="N6171">
            <v>40988</v>
          </cell>
        </row>
        <row r="6172">
          <cell r="A6172" t="str">
            <v>30200531</v>
          </cell>
          <cell r="B6172" t="str">
            <v>Point</v>
          </cell>
          <cell r="C6172" t="str">
            <v>Feed &amp; Grain Terminal Elevators /Fugitive Emissions: General</v>
          </cell>
          <cell r="D6172" t="str">
            <v>Industrial Processes - Storage and Transfer</v>
          </cell>
          <cell r="G6172" t="str">
            <v>Industrial Processes</v>
          </cell>
          <cell r="H6172" t="str">
            <v>Food and Agriculture</v>
          </cell>
          <cell r="I6172" t="str">
            <v>Feed and Grain Terminal Elevators</v>
          </cell>
          <cell r="J6172" t="str">
            <v>Fugitive Emissions: General</v>
          </cell>
          <cell r="N6172">
            <v>40988</v>
          </cell>
        </row>
        <row r="6173">
          <cell r="A6173" t="str">
            <v>30200532</v>
          </cell>
          <cell r="B6173" t="str">
            <v>Point</v>
          </cell>
          <cell r="C6173" t="str">
            <v>Feed &amp; Grain Terminal Elevators /Fugitive Emissions: Shipping/Receiving</v>
          </cell>
          <cell r="D6173" t="str">
            <v>Industrial Processes - Storage and Transfer</v>
          </cell>
          <cell r="G6173" t="str">
            <v>Industrial Processes</v>
          </cell>
          <cell r="H6173" t="str">
            <v>Food and Agriculture</v>
          </cell>
          <cell r="I6173" t="str">
            <v>Feed and Grain Terminal Elevators</v>
          </cell>
          <cell r="J6173" t="str">
            <v>Fugitive Emissions: Shipping/Receiving</v>
          </cell>
          <cell r="N6173">
            <v>40988</v>
          </cell>
        </row>
        <row r="6174">
          <cell r="A6174" t="str">
            <v>30200537</v>
          </cell>
          <cell r="B6174" t="str">
            <v>Point</v>
          </cell>
          <cell r="C6174" t="str">
            <v>Feed &amp; Grain Terminal Elevators /Grain Cleaning - Internal Vibrating</v>
          </cell>
          <cell r="D6174" t="str">
            <v>Industrial Processes - NEC</v>
          </cell>
          <cell r="G6174" t="str">
            <v>Industrial Processes</v>
          </cell>
          <cell r="H6174" t="str">
            <v>Food and Agriculture</v>
          </cell>
          <cell r="I6174" t="str">
            <v>Feed and Grain Terminal Elevators</v>
          </cell>
          <cell r="J6174" t="str">
            <v>Grain Cleaning - Internal Vibrating</v>
          </cell>
          <cell r="N6174">
            <v>40988</v>
          </cell>
        </row>
        <row r="6175">
          <cell r="A6175" t="str">
            <v>30200538</v>
          </cell>
          <cell r="B6175" t="str">
            <v>Point</v>
          </cell>
          <cell r="C6175" t="str">
            <v>Feed &amp; Grain Terminal Elevators /Grain Cleaning - Stationary Enclosed</v>
          </cell>
          <cell r="D6175" t="str">
            <v>Industrial Processes - NEC</v>
          </cell>
          <cell r="G6175" t="str">
            <v>Industrial Processes</v>
          </cell>
          <cell r="H6175" t="str">
            <v>Food and Agriculture</v>
          </cell>
          <cell r="I6175" t="str">
            <v>Feed and Grain Terminal Elevators</v>
          </cell>
          <cell r="J6175" t="str">
            <v>Grain Cleaning - Stationary Enclosed</v>
          </cell>
          <cell r="N6175">
            <v>40988</v>
          </cell>
        </row>
        <row r="6176">
          <cell r="A6176" t="str">
            <v>30200540</v>
          </cell>
          <cell r="B6176" t="str">
            <v>Point</v>
          </cell>
          <cell r="C6176" t="str">
            <v>Feed &amp; Grain Terminal Elevators /Storage Bin Vents</v>
          </cell>
          <cell r="D6176" t="str">
            <v>Industrial Processes - Storage and Transfer</v>
          </cell>
          <cell r="G6176" t="str">
            <v>Industrial Processes</v>
          </cell>
          <cell r="H6176" t="str">
            <v>Food and Agriculture</v>
          </cell>
          <cell r="I6176" t="str">
            <v>Feed and Grain Terminal Elevators</v>
          </cell>
          <cell r="J6176" t="str">
            <v>Storage Bin Vents</v>
          </cell>
          <cell r="N6176">
            <v>40988</v>
          </cell>
        </row>
        <row r="6177">
          <cell r="A6177" t="str">
            <v>30200550</v>
          </cell>
          <cell r="B6177" t="str">
            <v>Point</v>
          </cell>
          <cell r="C6177" t="str">
            <v>Feed &amp; Grain Terminal Elevators /Unloading (Receiving) from Trucks (unspecified type)</v>
          </cell>
          <cell r="D6177" t="str">
            <v>Industrial Processes - Storage and Transfer</v>
          </cell>
          <cell r="G6177" t="str">
            <v>Industrial Processes</v>
          </cell>
          <cell r="H6177" t="str">
            <v>Food and Agriculture</v>
          </cell>
          <cell r="I6177" t="str">
            <v>Feed and Grain Terminal Elevators</v>
          </cell>
          <cell r="J6177" t="str">
            <v>Unloading (Receiving) from Trucks (unspecified type)</v>
          </cell>
          <cell r="N6177">
            <v>40988</v>
          </cell>
        </row>
        <row r="6178">
          <cell r="A6178" t="str">
            <v>30200551</v>
          </cell>
          <cell r="B6178" t="str">
            <v>Point</v>
          </cell>
          <cell r="C6178" t="str">
            <v>Feed &amp; Grain Terminal Elevators /Unloading (Receiving) from Straight Trucks</v>
          </cell>
          <cell r="D6178" t="str">
            <v>Industrial Processes - Storage and Transfer</v>
          </cell>
          <cell r="G6178" t="str">
            <v>Industrial Processes</v>
          </cell>
          <cell r="H6178" t="str">
            <v>Food and Agriculture</v>
          </cell>
          <cell r="I6178" t="str">
            <v>Feed and Grain Terminal Elevators</v>
          </cell>
          <cell r="J6178" t="str">
            <v>Unloading (Receiving) from Straight Trucks</v>
          </cell>
          <cell r="N6178">
            <v>40988</v>
          </cell>
        </row>
        <row r="6179">
          <cell r="A6179" t="str">
            <v>30200552</v>
          </cell>
          <cell r="B6179" t="str">
            <v>Point</v>
          </cell>
          <cell r="C6179" t="str">
            <v>Feed &amp; Grain Terminal Elevators /Unloading (Receiving) from Hopper Trucks</v>
          </cell>
          <cell r="D6179" t="str">
            <v>Industrial Processes - Storage and Transfer</v>
          </cell>
          <cell r="G6179" t="str">
            <v>Industrial Processes</v>
          </cell>
          <cell r="H6179" t="str">
            <v>Food and Agriculture</v>
          </cell>
          <cell r="I6179" t="str">
            <v>Feed and Grain Terminal Elevators</v>
          </cell>
          <cell r="J6179" t="str">
            <v>Unloading (Receiving) from Hopper Trucks</v>
          </cell>
          <cell r="N6179">
            <v>40988</v>
          </cell>
        </row>
        <row r="6180">
          <cell r="A6180" t="str">
            <v>30200553</v>
          </cell>
          <cell r="B6180" t="str">
            <v>Point</v>
          </cell>
          <cell r="C6180" t="str">
            <v>Feed &amp; Grain Terminal Elevators /Unloading (Receiving) from Railcars</v>
          </cell>
          <cell r="D6180" t="str">
            <v>Industrial Processes - Storage and Transfer</v>
          </cell>
          <cell r="G6180" t="str">
            <v>Industrial Processes</v>
          </cell>
          <cell r="H6180" t="str">
            <v>Food and Agriculture</v>
          </cell>
          <cell r="I6180" t="str">
            <v>Feed and Grain Terminal Elevators</v>
          </cell>
          <cell r="J6180" t="str">
            <v>Unloading (Receiving) from Railcars</v>
          </cell>
          <cell r="N6180">
            <v>40988</v>
          </cell>
        </row>
        <row r="6181">
          <cell r="A6181" t="str">
            <v>30200554</v>
          </cell>
          <cell r="B6181" t="str">
            <v>Point</v>
          </cell>
          <cell r="C6181" t="str">
            <v>Feed &amp; Grain Terminal Elevators /Unloading (Receiving) from Barges - Unspecified (see -56 and -57)</v>
          </cell>
          <cell r="D6181" t="str">
            <v>Industrial Processes - Storage and Transfer</v>
          </cell>
          <cell r="G6181" t="str">
            <v>Industrial Processes</v>
          </cell>
          <cell r="H6181" t="str">
            <v>Food and Agriculture</v>
          </cell>
          <cell r="I6181" t="str">
            <v>Feed and Grain Terminal Elevators</v>
          </cell>
          <cell r="J6181" t="str">
            <v>Unloading (Receiving) from Barges - Unspecified (see -56 and -57)</v>
          </cell>
          <cell r="N6181">
            <v>40988</v>
          </cell>
        </row>
        <row r="6182">
          <cell r="A6182" t="str">
            <v>30200555</v>
          </cell>
          <cell r="B6182" t="str">
            <v>Point</v>
          </cell>
          <cell r="C6182" t="str">
            <v>Feed &amp; Grain Terminal Elevators /Unloading (Receiving) from Ships</v>
          </cell>
          <cell r="D6182" t="str">
            <v>Industrial Processes - Storage and Transfer</v>
          </cell>
          <cell r="G6182" t="str">
            <v>Industrial Processes</v>
          </cell>
          <cell r="H6182" t="str">
            <v>Food and Agriculture</v>
          </cell>
          <cell r="I6182" t="str">
            <v>Feed and Grain Terminal Elevators</v>
          </cell>
          <cell r="J6182" t="str">
            <v>Unloading (Receiving) from Ships</v>
          </cell>
          <cell r="N6182">
            <v>40988</v>
          </cell>
        </row>
        <row r="6183">
          <cell r="A6183" t="str">
            <v>30200556</v>
          </cell>
          <cell r="B6183" t="str">
            <v>Point</v>
          </cell>
          <cell r="C6183" t="str">
            <v>Feed &amp; Grain Terminal Elevators /Unloading (Receiving) from Barges - Continuous Barge Unloader</v>
          </cell>
          <cell r="D6183" t="str">
            <v>Industrial Processes - Storage and Transfer</v>
          </cell>
          <cell r="G6183" t="str">
            <v>Industrial Processes</v>
          </cell>
          <cell r="H6183" t="str">
            <v>Food and Agriculture</v>
          </cell>
          <cell r="I6183" t="str">
            <v>Feed and Grain Terminal Elevators</v>
          </cell>
          <cell r="J6183" t="str">
            <v>Unloading (Receiving) from Barges - Continuous Barge Unloader</v>
          </cell>
          <cell r="M6183">
            <v>37732</v>
          </cell>
          <cell r="N6183">
            <v>40988</v>
          </cell>
        </row>
        <row r="6184">
          <cell r="A6184" t="str">
            <v>30200557</v>
          </cell>
          <cell r="B6184" t="str">
            <v>Point</v>
          </cell>
          <cell r="C6184" t="str">
            <v>Feed &amp; Grain Terminal Elevators /Unloading (Receiving) from Barges - Marine Leg</v>
          </cell>
          <cell r="D6184" t="str">
            <v>Industrial Processes - Storage and Transfer</v>
          </cell>
          <cell r="G6184" t="str">
            <v>Industrial Processes</v>
          </cell>
          <cell r="H6184" t="str">
            <v>Food and Agriculture</v>
          </cell>
          <cell r="I6184" t="str">
            <v>Feed and Grain Terminal Elevators</v>
          </cell>
          <cell r="J6184" t="str">
            <v>Unloading (Receiving) from Barges - Marine Leg</v>
          </cell>
          <cell r="M6184">
            <v>37732</v>
          </cell>
          <cell r="N6184">
            <v>40988</v>
          </cell>
        </row>
        <row r="6185">
          <cell r="A6185" t="str">
            <v>30200560</v>
          </cell>
          <cell r="B6185" t="str">
            <v>Point</v>
          </cell>
          <cell r="C6185" t="str">
            <v>Feed &amp; Grain Terminal Elevators /Loading (Shipping) into Trucks (unspecified type)</v>
          </cell>
          <cell r="D6185" t="str">
            <v>Industrial Processes - Storage and Transfer</v>
          </cell>
          <cell r="G6185" t="str">
            <v>Industrial Processes</v>
          </cell>
          <cell r="H6185" t="str">
            <v>Food and Agriculture</v>
          </cell>
          <cell r="I6185" t="str">
            <v>Feed and Grain Terminal Elevators</v>
          </cell>
          <cell r="J6185" t="str">
            <v>Loading (Shipping) into Trucks (unspecified type)</v>
          </cell>
          <cell r="N6185">
            <v>40988</v>
          </cell>
        </row>
        <row r="6186">
          <cell r="A6186" t="str">
            <v>30200561</v>
          </cell>
          <cell r="B6186" t="str">
            <v>Point</v>
          </cell>
          <cell r="C6186" t="str">
            <v>Feed &amp; Grain Terminal Elevators /Loading (Shipping) into Straight Trucks</v>
          </cell>
          <cell r="D6186" t="str">
            <v>Industrial Processes - Storage and Transfer</v>
          </cell>
          <cell r="G6186" t="str">
            <v>Industrial Processes</v>
          </cell>
          <cell r="H6186" t="str">
            <v>Food and Agriculture</v>
          </cell>
          <cell r="I6186" t="str">
            <v>Feed and Grain Terminal Elevators</v>
          </cell>
          <cell r="J6186" t="str">
            <v>Loading (Shipping) into Straight Trucks</v>
          </cell>
          <cell r="N6186">
            <v>40988</v>
          </cell>
        </row>
        <row r="6187">
          <cell r="A6187" t="str">
            <v>30200562</v>
          </cell>
          <cell r="B6187" t="str">
            <v>Point</v>
          </cell>
          <cell r="C6187" t="str">
            <v>Feed &amp; Grain Terminal Elevators /Loading (Shipping) into Hopper Trucks</v>
          </cell>
          <cell r="D6187" t="str">
            <v>Industrial Processes - Storage and Transfer</v>
          </cell>
          <cell r="G6187" t="str">
            <v>Industrial Processes</v>
          </cell>
          <cell r="H6187" t="str">
            <v>Food and Agriculture</v>
          </cell>
          <cell r="I6187" t="str">
            <v>Feed and Grain Terminal Elevators</v>
          </cell>
          <cell r="J6187" t="str">
            <v>Loading (Shipping) into Hopper Trucks</v>
          </cell>
          <cell r="N6187">
            <v>40988</v>
          </cell>
        </row>
        <row r="6188">
          <cell r="A6188" t="str">
            <v>30200563</v>
          </cell>
          <cell r="B6188" t="str">
            <v>Point</v>
          </cell>
          <cell r="C6188" t="str">
            <v>Feed &amp; Grain Terminal Elevators /Loading (Shipping) into Railcars</v>
          </cell>
          <cell r="D6188" t="str">
            <v>Industrial Processes - Storage and Transfer</v>
          </cell>
          <cell r="G6188" t="str">
            <v>Industrial Processes</v>
          </cell>
          <cell r="H6188" t="str">
            <v>Food and Agriculture</v>
          </cell>
          <cell r="I6188" t="str">
            <v>Feed and Grain Terminal Elevators</v>
          </cell>
          <cell r="J6188" t="str">
            <v>Loading (Shipping) into Railcars</v>
          </cell>
          <cell r="N6188">
            <v>40988</v>
          </cell>
        </row>
        <row r="6189">
          <cell r="A6189" t="str">
            <v>30200564</v>
          </cell>
          <cell r="B6189" t="str">
            <v>Point</v>
          </cell>
          <cell r="C6189" t="str">
            <v>Feed &amp; Grain Terminal Elevators /Loading (Shipping) into Barges</v>
          </cell>
          <cell r="D6189" t="str">
            <v>Industrial Processes - Storage and Transfer</v>
          </cell>
          <cell r="G6189" t="str">
            <v>Industrial Processes</v>
          </cell>
          <cell r="H6189" t="str">
            <v>Food and Agriculture</v>
          </cell>
          <cell r="I6189" t="str">
            <v>Feed and Grain Terminal Elevators</v>
          </cell>
          <cell r="J6189" t="str">
            <v>Loading (Shipping) into Barges</v>
          </cell>
          <cell r="N6189">
            <v>40988</v>
          </cell>
        </row>
        <row r="6190">
          <cell r="A6190" t="str">
            <v>30200565</v>
          </cell>
          <cell r="B6190" t="str">
            <v>Point</v>
          </cell>
          <cell r="C6190" t="str">
            <v>Feed &amp; Grain Terminal Elevators /Loading (Shipping) into Ships</v>
          </cell>
          <cell r="D6190" t="str">
            <v>Industrial Processes - Storage and Transfer</v>
          </cell>
          <cell r="G6190" t="str">
            <v>Industrial Processes</v>
          </cell>
          <cell r="H6190" t="str">
            <v>Food and Agriculture</v>
          </cell>
          <cell r="I6190" t="str">
            <v>Feed and Grain Terminal Elevators</v>
          </cell>
          <cell r="J6190" t="str">
            <v>Loading (Shipping) into Ships</v>
          </cell>
          <cell r="N6190">
            <v>40988</v>
          </cell>
        </row>
        <row r="6191">
          <cell r="A6191" t="str">
            <v>30200601</v>
          </cell>
          <cell r="B6191" t="str">
            <v>Point</v>
          </cell>
          <cell r="C6191" t="str">
            <v>Feed &amp; Grain Country Elevators /Shipping/Receiving **</v>
          </cell>
          <cell r="D6191" t="str">
            <v>Industrial Processes - Storage and Transfer</v>
          </cell>
          <cell r="G6191" t="str">
            <v>Industrial Processes</v>
          </cell>
          <cell r="H6191" t="str">
            <v>Food and Agriculture</v>
          </cell>
          <cell r="I6191" t="str">
            <v>Feed and Grain Country Elevators</v>
          </cell>
          <cell r="J6191" t="str">
            <v>Shipping/Receiving **</v>
          </cell>
          <cell r="N6191">
            <v>40988</v>
          </cell>
        </row>
        <row r="6192">
          <cell r="A6192" t="str">
            <v>30200602</v>
          </cell>
          <cell r="B6192" t="str">
            <v>Point</v>
          </cell>
          <cell r="C6192" t="str">
            <v>Feed &amp; Grain Country Elevators /Transfer/Convey **</v>
          </cell>
          <cell r="D6192" t="str">
            <v>Industrial Processes - Storage and Transfer</v>
          </cell>
          <cell r="G6192" t="str">
            <v>Industrial Processes</v>
          </cell>
          <cell r="H6192" t="str">
            <v>Food and Agriculture</v>
          </cell>
          <cell r="I6192" t="str">
            <v>Feed and Grain Country Elevators</v>
          </cell>
          <cell r="J6192" t="str">
            <v>Transfer/Convey **</v>
          </cell>
          <cell r="N6192">
            <v>40988</v>
          </cell>
        </row>
        <row r="6193">
          <cell r="A6193" t="str">
            <v>30200603</v>
          </cell>
          <cell r="B6193" t="str">
            <v>Point</v>
          </cell>
          <cell r="C6193" t="str">
            <v>Feed &amp; Grain Country Elevators /Cleaning</v>
          </cell>
          <cell r="D6193" t="str">
            <v>Industrial Processes - NEC</v>
          </cell>
          <cell r="G6193" t="str">
            <v>Industrial Processes</v>
          </cell>
          <cell r="H6193" t="str">
            <v>Food and Agriculture</v>
          </cell>
          <cell r="I6193" t="str">
            <v>Feed and Grain Country Elevators</v>
          </cell>
          <cell r="J6193" t="str">
            <v>Cleaning</v>
          </cell>
          <cell r="N6193">
            <v>40988</v>
          </cell>
        </row>
        <row r="6194">
          <cell r="A6194" t="str">
            <v>30200604</v>
          </cell>
          <cell r="B6194" t="str">
            <v>Point</v>
          </cell>
          <cell r="C6194" t="str">
            <v>Feed &amp; Grain Country Elevators /Drying</v>
          </cell>
          <cell r="D6194" t="str">
            <v>Industrial Processes - NEC</v>
          </cell>
          <cell r="G6194" t="str">
            <v>Industrial Processes</v>
          </cell>
          <cell r="H6194" t="str">
            <v>Food and Agriculture</v>
          </cell>
          <cell r="I6194" t="str">
            <v>Feed and Grain Country Elevators</v>
          </cell>
          <cell r="J6194" t="str">
            <v>Drying</v>
          </cell>
          <cell r="N6194">
            <v>40988</v>
          </cell>
        </row>
        <row r="6195">
          <cell r="A6195" t="str">
            <v>30200605</v>
          </cell>
          <cell r="B6195" t="str">
            <v>Point</v>
          </cell>
          <cell r="C6195" t="str">
            <v>Feed &amp; Grain Country Elevators /Unloading (Receiving)</v>
          </cell>
          <cell r="D6195" t="str">
            <v>Industrial Processes - Storage and Transfer</v>
          </cell>
          <cell r="G6195" t="str">
            <v>Industrial Processes</v>
          </cell>
          <cell r="H6195" t="str">
            <v>Food and Agriculture</v>
          </cell>
          <cell r="I6195" t="str">
            <v>Feed and Grain Country Elevators</v>
          </cell>
          <cell r="J6195" t="str">
            <v>Unloading (Receiving)</v>
          </cell>
          <cell r="N6195">
            <v>40988</v>
          </cell>
        </row>
        <row r="6196">
          <cell r="A6196" t="str">
            <v>30200606</v>
          </cell>
          <cell r="B6196" t="str">
            <v>Point</v>
          </cell>
          <cell r="C6196" t="str">
            <v>Feed &amp; Grain Country Elevators /Loading (Shipping)</v>
          </cell>
          <cell r="D6196" t="str">
            <v>Industrial Processes - Storage and Transfer</v>
          </cell>
          <cell r="G6196" t="str">
            <v>Industrial Processes</v>
          </cell>
          <cell r="H6196" t="str">
            <v>Food and Agriculture</v>
          </cell>
          <cell r="I6196" t="str">
            <v>Feed and Grain Country Elevators</v>
          </cell>
          <cell r="J6196" t="str">
            <v>Loading (Shipping)</v>
          </cell>
          <cell r="N6196">
            <v>40988</v>
          </cell>
        </row>
        <row r="6197">
          <cell r="A6197" t="str">
            <v>30200607</v>
          </cell>
          <cell r="B6197" t="str">
            <v>Point</v>
          </cell>
          <cell r="C6197" t="str">
            <v>Feed &amp; Grain Country Elevators /Removal from Bins (Tunnel Belt)</v>
          </cell>
          <cell r="D6197" t="str">
            <v>Industrial Processes - Storage and Transfer</v>
          </cell>
          <cell r="G6197" t="str">
            <v>Industrial Processes</v>
          </cell>
          <cell r="H6197" t="str">
            <v>Food and Agriculture</v>
          </cell>
          <cell r="I6197" t="str">
            <v>Feed and Grain Country Elevators</v>
          </cell>
          <cell r="J6197" t="str">
            <v>Removal from Bins (Tunnel Belt)</v>
          </cell>
          <cell r="N6197">
            <v>40988</v>
          </cell>
        </row>
        <row r="6198">
          <cell r="A6198" t="str">
            <v>30200608</v>
          </cell>
          <cell r="B6198" t="str">
            <v>Point</v>
          </cell>
          <cell r="C6198" t="str">
            <v>Feed &amp; Grain Country Elevators /Elevator Legs (Headhouse)</v>
          </cell>
          <cell r="D6198" t="str">
            <v>Industrial Processes - Storage and Transfer</v>
          </cell>
          <cell r="G6198" t="str">
            <v>Industrial Processes</v>
          </cell>
          <cell r="H6198" t="str">
            <v>Food and Agriculture</v>
          </cell>
          <cell r="I6198" t="str">
            <v>Feed and Grain Country Elevators</v>
          </cell>
          <cell r="J6198" t="str">
            <v>Elevator Legs (Headhouse)</v>
          </cell>
          <cell r="N6198">
            <v>40988</v>
          </cell>
        </row>
        <row r="6199">
          <cell r="A6199" t="str">
            <v>30200609</v>
          </cell>
          <cell r="B6199" t="str">
            <v>Point</v>
          </cell>
          <cell r="C6199" t="str">
            <v>Feed &amp; Grain Country Elevators /Tripper (Gallery Belt)</v>
          </cell>
          <cell r="D6199" t="str">
            <v>Industrial Processes - Storage and Transfer</v>
          </cell>
          <cell r="G6199" t="str">
            <v>Industrial Processes</v>
          </cell>
          <cell r="H6199" t="str">
            <v>Food and Agriculture</v>
          </cell>
          <cell r="I6199" t="str">
            <v>Feed and Grain Country Elevators</v>
          </cell>
          <cell r="J6199" t="str">
            <v>Tripper (Gallery Belt)</v>
          </cell>
          <cell r="N6199">
            <v>40988</v>
          </cell>
        </row>
        <row r="6200">
          <cell r="A6200" t="str">
            <v>30200610</v>
          </cell>
          <cell r="B6200" t="str">
            <v>Point</v>
          </cell>
          <cell r="C6200" t="str">
            <v>Feed &amp; Grain Country Elevators /Removal from Bins (Tunnel Belt)</v>
          </cell>
          <cell r="D6200" t="str">
            <v>Industrial Processes - Storage and Transfer</v>
          </cell>
          <cell r="G6200" t="str">
            <v>Industrial Processes</v>
          </cell>
          <cell r="H6200" t="str">
            <v>Food and Agriculture</v>
          </cell>
          <cell r="I6200" t="str">
            <v>Feed and Grain Country Elevators</v>
          </cell>
          <cell r="J6200" t="str">
            <v>Removal from Bins (Tunnel Belt)</v>
          </cell>
          <cell r="K6200" t="str">
            <v>30200607</v>
          </cell>
          <cell r="L6200" t="str">
            <v>2005</v>
          </cell>
          <cell r="N6200">
            <v>40988</v>
          </cell>
        </row>
        <row r="6201">
          <cell r="A6201" t="str">
            <v>30200611</v>
          </cell>
          <cell r="B6201" t="str">
            <v>Point</v>
          </cell>
          <cell r="C6201" t="str">
            <v>Feed &amp; Grain Country Elevators /Elevator Legs (Headhouse)</v>
          </cell>
          <cell r="D6201" t="str">
            <v>Industrial Processes - Storage and Transfer</v>
          </cell>
          <cell r="G6201" t="str">
            <v>Industrial Processes</v>
          </cell>
          <cell r="H6201" t="str">
            <v>Food and Agriculture</v>
          </cell>
          <cell r="I6201" t="str">
            <v>Feed and Grain Country Elevators</v>
          </cell>
          <cell r="J6201" t="str">
            <v>Elevator Legs (Headhouse)</v>
          </cell>
          <cell r="K6201" t="str">
            <v>30200608</v>
          </cell>
          <cell r="L6201" t="str">
            <v>2005</v>
          </cell>
          <cell r="N6201">
            <v>40988</v>
          </cell>
        </row>
        <row r="6202">
          <cell r="A6202" t="str">
            <v>30200699</v>
          </cell>
          <cell r="B6202" t="str">
            <v>Point</v>
          </cell>
          <cell r="C6202" t="str">
            <v>Feed &amp; Grain Country Elevators /General</v>
          </cell>
          <cell r="D6202" t="str">
            <v>Industrial Processes - Storage and Transfer</v>
          </cell>
          <cell r="G6202" t="str">
            <v>Industrial Processes</v>
          </cell>
          <cell r="H6202" t="str">
            <v>Food and Agriculture</v>
          </cell>
          <cell r="I6202" t="str">
            <v>Feed and Grain Country Elevators</v>
          </cell>
          <cell r="J6202" t="str">
            <v>General</v>
          </cell>
          <cell r="N6202">
            <v>40988</v>
          </cell>
        </row>
        <row r="6203">
          <cell r="A6203" t="str">
            <v>30200701</v>
          </cell>
          <cell r="B6203" t="str">
            <v>Point</v>
          </cell>
          <cell r="C6203" t="str">
            <v>Grain Millings /General **</v>
          </cell>
          <cell r="D6203" t="str">
            <v>Industrial Processes - NEC</v>
          </cell>
          <cell r="G6203" t="str">
            <v>Industrial Processes</v>
          </cell>
          <cell r="H6203" t="str">
            <v>Food and Agriculture</v>
          </cell>
          <cell r="I6203" t="str">
            <v>Grain Millings</v>
          </cell>
          <cell r="J6203" t="str">
            <v>General **</v>
          </cell>
          <cell r="K6203" t="str">
            <v>30200730</v>
          </cell>
          <cell r="L6203" t="str">
            <v>2005</v>
          </cell>
          <cell r="N6203">
            <v>40988</v>
          </cell>
        </row>
        <row r="6204">
          <cell r="A6204" t="str">
            <v>30200702</v>
          </cell>
          <cell r="B6204" t="str">
            <v>Point</v>
          </cell>
          <cell r="C6204" t="str">
            <v>Grain Millings /General **</v>
          </cell>
          <cell r="D6204" t="str">
            <v>Industrial Processes - NEC</v>
          </cell>
          <cell r="G6204" t="str">
            <v>Industrial Processes</v>
          </cell>
          <cell r="H6204" t="str">
            <v>Food and Agriculture</v>
          </cell>
          <cell r="I6204" t="str">
            <v>Grain Millings</v>
          </cell>
          <cell r="J6204" t="str">
            <v>General **</v>
          </cell>
          <cell r="K6204" t="str">
            <v>30200730</v>
          </cell>
          <cell r="L6204" t="str">
            <v>2005</v>
          </cell>
          <cell r="N6204">
            <v>40988</v>
          </cell>
        </row>
        <row r="6205">
          <cell r="A6205" t="str">
            <v>30200703</v>
          </cell>
          <cell r="B6205" t="str">
            <v>Point</v>
          </cell>
          <cell r="C6205" t="str">
            <v>Grain Millings /Barley Cleaning</v>
          </cell>
          <cell r="D6205" t="str">
            <v>Industrial Processes - NEC</v>
          </cell>
          <cell r="G6205" t="str">
            <v>Industrial Processes</v>
          </cell>
          <cell r="H6205" t="str">
            <v>Food and Agriculture</v>
          </cell>
          <cell r="I6205" t="str">
            <v>Grain Millings</v>
          </cell>
          <cell r="J6205" t="str">
            <v>Barley Cleaning</v>
          </cell>
          <cell r="N6205">
            <v>40988</v>
          </cell>
        </row>
        <row r="6206">
          <cell r="A6206" t="str">
            <v>30200704</v>
          </cell>
          <cell r="B6206" t="str">
            <v>Point</v>
          </cell>
          <cell r="C6206" t="str">
            <v>Grain Millings /Milo Cleaning</v>
          </cell>
          <cell r="D6206" t="str">
            <v>Industrial Processes - NEC</v>
          </cell>
          <cell r="G6206" t="str">
            <v>Industrial Processes</v>
          </cell>
          <cell r="H6206" t="str">
            <v>Food and Agriculture</v>
          </cell>
          <cell r="I6206" t="str">
            <v>Grain Millings</v>
          </cell>
          <cell r="J6206" t="str">
            <v>Milo Cleaning</v>
          </cell>
          <cell r="N6206">
            <v>40988</v>
          </cell>
        </row>
        <row r="6207">
          <cell r="A6207" t="str">
            <v>30200705</v>
          </cell>
          <cell r="B6207" t="str">
            <v>Point</v>
          </cell>
          <cell r="C6207" t="str">
            <v>Grain Millings /Barley Flour Mill</v>
          </cell>
          <cell r="D6207" t="str">
            <v>Industrial Processes - NEC</v>
          </cell>
          <cell r="G6207" t="str">
            <v>Industrial Processes</v>
          </cell>
          <cell r="H6207" t="str">
            <v>Food and Agriculture</v>
          </cell>
          <cell r="I6207" t="str">
            <v>Grain Millings</v>
          </cell>
          <cell r="J6207" t="str">
            <v>Barley Flour Mill</v>
          </cell>
          <cell r="N6207">
            <v>40988</v>
          </cell>
        </row>
        <row r="6208">
          <cell r="A6208" t="str">
            <v>30200706</v>
          </cell>
          <cell r="B6208" t="str">
            <v>Point</v>
          </cell>
          <cell r="C6208" t="str">
            <v>Grain Millings /Barley: Receiving</v>
          </cell>
          <cell r="D6208" t="str">
            <v>Industrial Processes - Storage and Transfer</v>
          </cell>
          <cell r="G6208" t="str">
            <v>Industrial Processes</v>
          </cell>
          <cell r="H6208" t="str">
            <v>Food and Agriculture</v>
          </cell>
          <cell r="I6208" t="str">
            <v>Grain Millings</v>
          </cell>
          <cell r="J6208" t="str">
            <v>Barley: Receiving</v>
          </cell>
          <cell r="N6208">
            <v>40988</v>
          </cell>
        </row>
        <row r="6209">
          <cell r="A6209" t="str">
            <v>30200707</v>
          </cell>
          <cell r="B6209" t="str">
            <v>Point</v>
          </cell>
          <cell r="C6209" t="str">
            <v>Grain Millings /Barley: Bulk Loading</v>
          </cell>
          <cell r="D6209" t="str">
            <v>Industrial Processes - Storage and Transfer</v>
          </cell>
          <cell r="G6209" t="str">
            <v>Industrial Processes</v>
          </cell>
          <cell r="H6209" t="str">
            <v>Food and Agriculture</v>
          </cell>
          <cell r="I6209" t="str">
            <v>Grain Millings</v>
          </cell>
          <cell r="J6209" t="str">
            <v>Barley: Bulk Loading</v>
          </cell>
          <cell r="N6209">
            <v>40988</v>
          </cell>
        </row>
        <row r="6210">
          <cell r="A6210" t="str">
            <v>30200708</v>
          </cell>
          <cell r="B6210" t="str">
            <v>Point</v>
          </cell>
          <cell r="C6210" t="str">
            <v>Grain Millings /Barley Malting: Grain Receiving</v>
          </cell>
          <cell r="D6210" t="str">
            <v>Industrial Processes - Storage and Transfer</v>
          </cell>
          <cell r="G6210" t="str">
            <v>Industrial Processes</v>
          </cell>
          <cell r="H6210" t="str">
            <v>Food and Agriculture</v>
          </cell>
          <cell r="I6210" t="str">
            <v>Grain Millings</v>
          </cell>
          <cell r="J6210" t="str">
            <v>Barley Malting: Grain Receiving</v>
          </cell>
          <cell r="N6210">
            <v>40988</v>
          </cell>
        </row>
        <row r="6211">
          <cell r="A6211" t="str">
            <v>30200709</v>
          </cell>
          <cell r="B6211" t="str">
            <v>Point</v>
          </cell>
          <cell r="C6211" t="str">
            <v>Grain Millings /Barley Malting: Gas-fired Malt Kiln</v>
          </cell>
          <cell r="D6211" t="str">
            <v>Industrial Processes - NEC</v>
          </cell>
          <cell r="G6211" t="str">
            <v>Industrial Processes</v>
          </cell>
          <cell r="H6211" t="str">
            <v>Food and Agriculture</v>
          </cell>
          <cell r="I6211" t="str">
            <v>Grain Millings</v>
          </cell>
          <cell r="J6211" t="str">
            <v>Barley Malting: Gas-fired Malt Kiln</v>
          </cell>
          <cell r="N6211">
            <v>40988</v>
          </cell>
        </row>
        <row r="6212">
          <cell r="A6212" t="str">
            <v>30200710</v>
          </cell>
          <cell r="B6212" t="str">
            <v>Point</v>
          </cell>
          <cell r="C6212" t="str">
            <v>Grain Millings /Milo: Receiving</v>
          </cell>
          <cell r="D6212" t="str">
            <v>Industrial Processes - Storage and Transfer</v>
          </cell>
          <cell r="G6212" t="str">
            <v>Industrial Processes</v>
          </cell>
          <cell r="H6212" t="str">
            <v>Food and Agriculture</v>
          </cell>
          <cell r="I6212" t="str">
            <v>Grain Millings</v>
          </cell>
          <cell r="J6212" t="str">
            <v>Milo: Receiving</v>
          </cell>
          <cell r="N6212">
            <v>40988</v>
          </cell>
        </row>
        <row r="6213">
          <cell r="A6213" t="str">
            <v>30200711</v>
          </cell>
          <cell r="B6213" t="str">
            <v>Point</v>
          </cell>
          <cell r="C6213" t="str">
            <v>Grain Millings /Durum Milling: Grain Receiving</v>
          </cell>
          <cell r="D6213" t="str">
            <v>Industrial Processes - Storage and Transfer</v>
          </cell>
          <cell r="G6213" t="str">
            <v>Industrial Processes</v>
          </cell>
          <cell r="H6213" t="str">
            <v>Food and Agriculture</v>
          </cell>
          <cell r="I6213" t="str">
            <v>Grain Millings</v>
          </cell>
          <cell r="J6213" t="str">
            <v>Durum Milling: Grain Receiving</v>
          </cell>
          <cell r="N6213">
            <v>40988</v>
          </cell>
        </row>
        <row r="6214">
          <cell r="A6214" t="str">
            <v>30200712</v>
          </cell>
          <cell r="B6214" t="str">
            <v>Point</v>
          </cell>
          <cell r="C6214" t="str">
            <v>Grain Millings /Durum Milling: Precleaning/Handling</v>
          </cell>
          <cell r="D6214" t="str">
            <v>Industrial Processes - NEC</v>
          </cell>
          <cell r="G6214" t="str">
            <v>Industrial Processes</v>
          </cell>
          <cell r="H6214" t="str">
            <v>Food and Agriculture</v>
          </cell>
          <cell r="I6214" t="str">
            <v>Grain Millings</v>
          </cell>
          <cell r="J6214" t="str">
            <v>Durum Milling: Precleaning/Handling</v>
          </cell>
          <cell r="N6214">
            <v>40988</v>
          </cell>
        </row>
        <row r="6215">
          <cell r="A6215" t="str">
            <v>30200713</v>
          </cell>
          <cell r="B6215" t="str">
            <v>Point</v>
          </cell>
          <cell r="C6215" t="str">
            <v>Grain Millings /Durum Milling: Cleaning House</v>
          </cell>
          <cell r="D6215" t="str">
            <v>Industrial Processes - NEC</v>
          </cell>
          <cell r="G6215" t="str">
            <v>Industrial Processes</v>
          </cell>
          <cell r="H6215" t="str">
            <v>Food and Agriculture</v>
          </cell>
          <cell r="I6215" t="str">
            <v>Grain Millings</v>
          </cell>
          <cell r="J6215" t="str">
            <v>Durum Milling: Cleaning House</v>
          </cell>
          <cell r="N6215">
            <v>40988</v>
          </cell>
        </row>
        <row r="6216">
          <cell r="A6216" t="str">
            <v>30200714</v>
          </cell>
          <cell r="B6216" t="str">
            <v>Point</v>
          </cell>
          <cell r="C6216" t="str">
            <v>Grain Millings /Durum Milling: Millhouse</v>
          </cell>
          <cell r="D6216" t="str">
            <v>Industrial Processes - NEC</v>
          </cell>
          <cell r="G6216" t="str">
            <v>Industrial Processes</v>
          </cell>
          <cell r="H6216" t="str">
            <v>Food and Agriculture</v>
          </cell>
          <cell r="I6216" t="str">
            <v>Grain Millings</v>
          </cell>
          <cell r="J6216" t="str">
            <v>Durum Milling: Millhouse</v>
          </cell>
          <cell r="N6216">
            <v>40988</v>
          </cell>
        </row>
        <row r="6217">
          <cell r="A6217" t="str">
            <v>30200721</v>
          </cell>
          <cell r="B6217" t="str">
            <v>Point</v>
          </cell>
          <cell r="C6217" t="str">
            <v>Grain Millings /Rye: Grain Receiving</v>
          </cell>
          <cell r="D6217" t="str">
            <v>Industrial Processes - Storage and Transfer</v>
          </cell>
          <cell r="G6217" t="str">
            <v>Industrial Processes</v>
          </cell>
          <cell r="H6217" t="str">
            <v>Food and Agriculture</v>
          </cell>
          <cell r="I6217" t="str">
            <v>Grain Millings</v>
          </cell>
          <cell r="J6217" t="str">
            <v>Rye: Grain Receiving</v>
          </cell>
          <cell r="N6217">
            <v>40988</v>
          </cell>
        </row>
        <row r="6218">
          <cell r="A6218" t="str">
            <v>30200722</v>
          </cell>
          <cell r="B6218" t="str">
            <v>Point</v>
          </cell>
          <cell r="C6218" t="str">
            <v>Grain Millings /Rye: Precleaning/Handling</v>
          </cell>
          <cell r="D6218" t="str">
            <v>Industrial Processes - NEC</v>
          </cell>
          <cell r="G6218" t="str">
            <v>Industrial Processes</v>
          </cell>
          <cell r="H6218" t="str">
            <v>Food and Agriculture</v>
          </cell>
          <cell r="I6218" t="str">
            <v>Grain Millings</v>
          </cell>
          <cell r="J6218" t="str">
            <v>Rye: Precleaning/Handling</v>
          </cell>
          <cell r="N6218">
            <v>40988</v>
          </cell>
        </row>
        <row r="6219">
          <cell r="A6219" t="str">
            <v>30200723</v>
          </cell>
          <cell r="B6219" t="str">
            <v>Point</v>
          </cell>
          <cell r="C6219" t="str">
            <v>Grain Millings /Rye: Cleaning House</v>
          </cell>
          <cell r="D6219" t="str">
            <v>Industrial Processes - NEC</v>
          </cell>
          <cell r="G6219" t="str">
            <v>Industrial Processes</v>
          </cell>
          <cell r="H6219" t="str">
            <v>Food and Agriculture</v>
          </cell>
          <cell r="I6219" t="str">
            <v>Grain Millings</v>
          </cell>
          <cell r="J6219" t="str">
            <v>Rye: Cleaning House</v>
          </cell>
          <cell r="N6219">
            <v>40988</v>
          </cell>
        </row>
        <row r="6220">
          <cell r="A6220" t="str">
            <v>30200724</v>
          </cell>
          <cell r="B6220" t="str">
            <v>Point</v>
          </cell>
          <cell r="C6220" t="str">
            <v>Grain Millings /Rye: Millhouse</v>
          </cell>
          <cell r="D6220" t="str">
            <v>Industrial Processes - NEC</v>
          </cell>
          <cell r="G6220" t="str">
            <v>Industrial Processes</v>
          </cell>
          <cell r="H6220" t="str">
            <v>Food and Agriculture</v>
          </cell>
          <cell r="I6220" t="str">
            <v>Grain Millings</v>
          </cell>
          <cell r="J6220" t="str">
            <v>Rye: Millhouse</v>
          </cell>
          <cell r="N6220">
            <v>40988</v>
          </cell>
        </row>
        <row r="6221">
          <cell r="A6221" t="str">
            <v>30200730</v>
          </cell>
          <cell r="B6221" t="str">
            <v>Point</v>
          </cell>
          <cell r="C6221" t="str">
            <v>Grain Millings /General **</v>
          </cell>
          <cell r="D6221" t="str">
            <v>Industrial Processes - NEC</v>
          </cell>
          <cell r="G6221" t="str">
            <v>Industrial Processes</v>
          </cell>
          <cell r="H6221" t="str">
            <v>Food and Agriculture</v>
          </cell>
          <cell r="I6221" t="str">
            <v>Grain Millings</v>
          </cell>
          <cell r="J6221" t="str">
            <v>General **</v>
          </cell>
          <cell r="N6221">
            <v>40988</v>
          </cell>
        </row>
        <row r="6222">
          <cell r="A6222" t="str">
            <v>30200731</v>
          </cell>
          <cell r="B6222" t="str">
            <v>Point</v>
          </cell>
          <cell r="C6222" t="str">
            <v>Grain Millings /Wheat: Grain Receiving</v>
          </cell>
          <cell r="D6222" t="str">
            <v>Industrial Processes - Storage and Transfer</v>
          </cell>
          <cell r="G6222" t="str">
            <v>Industrial Processes</v>
          </cell>
          <cell r="H6222" t="str">
            <v>Food and Agriculture</v>
          </cell>
          <cell r="I6222" t="str">
            <v>Grain Millings</v>
          </cell>
          <cell r="J6222" t="str">
            <v>Wheat: Grain Receiving</v>
          </cell>
          <cell r="N6222">
            <v>40988</v>
          </cell>
        </row>
        <row r="6223">
          <cell r="A6223" t="str">
            <v>30200732</v>
          </cell>
          <cell r="B6223" t="str">
            <v>Point</v>
          </cell>
          <cell r="C6223" t="str">
            <v>Grain Millings /Wheat: Precleaning/Handling</v>
          </cell>
          <cell r="D6223" t="str">
            <v>Industrial Processes - NEC</v>
          </cell>
          <cell r="G6223" t="str">
            <v>Industrial Processes</v>
          </cell>
          <cell r="H6223" t="str">
            <v>Food and Agriculture</v>
          </cell>
          <cell r="I6223" t="str">
            <v>Grain Millings</v>
          </cell>
          <cell r="J6223" t="str">
            <v>Wheat: Precleaning/Handling</v>
          </cell>
          <cell r="N6223">
            <v>40988</v>
          </cell>
        </row>
        <row r="6224">
          <cell r="A6224" t="str">
            <v>30200733</v>
          </cell>
          <cell r="B6224" t="str">
            <v>Point</v>
          </cell>
          <cell r="C6224" t="str">
            <v>Grain Millings /Wheat: Cleaning House</v>
          </cell>
          <cell r="D6224" t="str">
            <v>Industrial Processes - NEC</v>
          </cell>
          <cell r="G6224" t="str">
            <v>Industrial Processes</v>
          </cell>
          <cell r="H6224" t="str">
            <v>Food and Agriculture</v>
          </cell>
          <cell r="I6224" t="str">
            <v>Grain Millings</v>
          </cell>
          <cell r="J6224" t="str">
            <v>Wheat: Cleaning House</v>
          </cell>
          <cell r="N6224">
            <v>40988</v>
          </cell>
        </row>
        <row r="6225">
          <cell r="A6225" t="str">
            <v>30200734</v>
          </cell>
          <cell r="B6225" t="str">
            <v>Point</v>
          </cell>
          <cell r="C6225" t="str">
            <v>Grain Millings /Wheat: Millhouse</v>
          </cell>
          <cell r="D6225" t="str">
            <v>Industrial Processes - NEC</v>
          </cell>
          <cell r="G6225" t="str">
            <v>Industrial Processes</v>
          </cell>
          <cell r="H6225" t="str">
            <v>Food and Agriculture</v>
          </cell>
          <cell r="I6225" t="str">
            <v>Grain Millings</v>
          </cell>
          <cell r="J6225" t="str">
            <v>Wheat: Millhouse</v>
          </cell>
          <cell r="N6225">
            <v>40988</v>
          </cell>
        </row>
        <row r="6226">
          <cell r="A6226" t="str">
            <v>30200740</v>
          </cell>
          <cell r="B6226" t="str">
            <v>Point</v>
          </cell>
          <cell r="C6226" t="str">
            <v>Grain Millings /Dry Corn Milling: Silo Storage</v>
          </cell>
          <cell r="D6226" t="str">
            <v>Industrial Processes - Storage and Transfer</v>
          </cell>
          <cell r="G6226" t="str">
            <v>Industrial Processes</v>
          </cell>
          <cell r="H6226" t="str">
            <v>Food and Agriculture</v>
          </cell>
          <cell r="I6226" t="str">
            <v>Grain Millings</v>
          </cell>
          <cell r="J6226" t="str">
            <v>Dry Corn Milling: Silo Storage</v>
          </cell>
          <cell r="N6226">
            <v>40988</v>
          </cell>
        </row>
        <row r="6227">
          <cell r="A6227" t="str">
            <v>30200741</v>
          </cell>
          <cell r="B6227" t="str">
            <v>Point</v>
          </cell>
          <cell r="C6227" t="str">
            <v>Grain Millings /Dry Corn Milling: Grain Receiving</v>
          </cell>
          <cell r="D6227" t="str">
            <v>Industrial Processes - Storage and Transfer</v>
          </cell>
          <cell r="G6227" t="str">
            <v>Industrial Processes</v>
          </cell>
          <cell r="H6227" t="str">
            <v>Food and Agriculture</v>
          </cell>
          <cell r="I6227" t="str">
            <v>Grain Millings</v>
          </cell>
          <cell r="J6227" t="str">
            <v>Dry Corn Milling: Grain Receiving</v>
          </cell>
          <cell r="N6227">
            <v>40988</v>
          </cell>
        </row>
        <row r="6228">
          <cell r="A6228" t="str">
            <v>30200742</v>
          </cell>
          <cell r="B6228" t="str">
            <v>Point</v>
          </cell>
          <cell r="C6228" t="str">
            <v>Grain Millings /Dry Corn Milling: Grain Drying</v>
          </cell>
          <cell r="D6228" t="str">
            <v>Industrial Processes - NEC</v>
          </cell>
          <cell r="G6228" t="str">
            <v>Industrial Processes</v>
          </cell>
          <cell r="H6228" t="str">
            <v>Food and Agriculture</v>
          </cell>
          <cell r="I6228" t="str">
            <v>Grain Millings</v>
          </cell>
          <cell r="J6228" t="str">
            <v>Dry Corn Milling: Grain Drying</v>
          </cell>
          <cell r="N6228">
            <v>40988</v>
          </cell>
        </row>
        <row r="6229">
          <cell r="A6229" t="str">
            <v>30200743</v>
          </cell>
          <cell r="B6229" t="str">
            <v>Point</v>
          </cell>
          <cell r="C6229" t="str">
            <v>Grain Millings /Dry Corn Milling: Precleaning/Handling</v>
          </cell>
          <cell r="D6229" t="str">
            <v>Industrial Processes - NEC</v>
          </cell>
          <cell r="G6229" t="str">
            <v>Industrial Processes</v>
          </cell>
          <cell r="H6229" t="str">
            <v>Food and Agriculture</v>
          </cell>
          <cell r="I6229" t="str">
            <v>Grain Millings</v>
          </cell>
          <cell r="J6229" t="str">
            <v>Dry Corn Milling: Precleaning/Handling</v>
          </cell>
          <cell r="N6229">
            <v>40988</v>
          </cell>
        </row>
        <row r="6230">
          <cell r="A6230" t="str">
            <v>30200744</v>
          </cell>
          <cell r="B6230" t="str">
            <v>Point</v>
          </cell>
          <cell r="C6230" t="str">
            <v>Grain Millings /Dry Corn Milling: Cleaning House</v>
          </cell>
          <cell r="D6230" t="str">
            <v>Industrial Processes - NEC</v>
          </cell>
          <cell r="G6230" t="str">
            <v>Industrial Processes</v>
          </cell>
          <cell r="H6230" t="str">
            <v>Food and Agriculture</v>
          </cell>
          <cell r="I6230" t="str">
            <v>Grain Millings</v>
          </cell>
          <cell r="J6230" t="str">
            <v>Dry Corn Milling: Cleaning House</v>
          </cell>
          <cell r="N6230">
            <v>40988</v>
          </cell>
        </row>
        <row r="6231">
          <cell r="A6231" t="str">
            <v>30200745</v>
          </cell>
          <cell r="B6231" t="str">
            <v>Point</v>
          </cell>
          <cell r="C6231" t="str">
            <v>Grain Millings /Dry Corn Milling: Degerming and Milling</v>
          </cell>
          <cell r="D6231" t="str">
            <v>Industrial Processes - NEC</v>
          </cell>
          <cell r="G6231" t="str">
            <v>Industrial Processes</v>
          </cell>
          <cell r="H6231" t="str">
            <v>Food and Agriculture</v>
          </cell>
          <cell r="I6231" t="str">
            <v>Grain Millings</v>
          </cell>
          <cell r="J6231" t="str">
            <v>Dry Corn Milling: Degerming and Milling</v>
          </cell>
          <cell r="N6231">
            <v>40988</v>
          </cell>
        </row>
        <row r="6232">
          <cell r="A6232" t="str">
            <v>30200746</v>
          </cell>
          <cell r="B6232" t="str">
            <v>Point</v>
          </cell>
          <cell r="C6232" t="str">
            <v>Grain Millings /Dry Corn Milling: Bulk Loading</v>
          </cell>
          <cell r="D6232" t="str">
            <v>Industrial Processes - Storage and Transfer</v>
          </cell>
          <cell r="G6232" t="str">
            <v>Industrial Processes</v>
          </cell>
          <cell r="H6232" t="str">
            <v>Food and Agriculture</v>
          </cell>
          <cell r="I6232" t="str">
            <v>Grain Millings</v>
          </cell>
          <cell r="J6232" t="str">
            <v>Dry Corn Milling: Bulk Loading</v>
          </cell>
          <cell r="N6232">
            <v>40988</v>
          </cell>
        </row>
        <row r="6233">
          <cell r="A6233" t="str">
            <v>30200747</v>
          </cell>
          <cell r="B6233" t="str">
            <v>Point</v>
          </cell>
          <cell r="C6233" t="str">
            <v>Grain Millings /Dry Corn Milling: Pneumatic Conveyor</v>
          </cell>
          <cell r="D6233" t="str">
            <v>Industrial Processes - Storage and Transfer</v>
          </cell>
          <cell r="G6233" t="str">
            <v>Industrial Processes</v>
          </cell>
          <cell r="H6233" t="str">
            <v>Food and Agriculture</v>
          </cell>
          <cell r="I6233" t="str">
            <v>Grain Millings</v>
          </cell>
          <cell r="J6233" t="str">
            <v>Dry Corn Milling: Pneumatic Conveyor</v>
          </cell>
          <cell r="N6233">
            <v>40988</v>
          </cell>
        </row>
        <row r="6234">
          <cell r="A6234" t="str">
            <v>30200748</v>
          </cell>
          <cell r="B6234" t="str">
            <v>Point</v>
          </cell>
          <cell r="C6234" t="str">
            <v>Grain Millings /Dry Corn Milling: Grinding</v>
          </cell>
          <cell r="D6234" t="str">
            <v>Industrial Processes - NEC</v>
          </cell>
          <cell r="G6234" t="str">
            <v>Industrial Processes</v>
          </cell>
          <cell r="H6234" t="str">
            <v>Food and Agriculture</v>
          </cell>
          <cell r="I6234" t="str">
            <v>Grain Millings</v>
          </cell>
          <cell r="J6234" t="str">
            <v>Dry Corn Milling: Grinding</v>
          </cell>
          <cell r="N6234">
            <v>40988</v>
          </cell>
        </row>
        <row r="6235">
          <cell r="A6235" t="str">
            <v>30200751</v>
          </cell>
          <cell r="B6235" t="str">
            <v>Point</v>
          </cell>
          <cell r="C6235" t="str">
            <v>Grain Millings /Wet Corn Milling: Grain Receiving</v>
          </cell>
          <cell r="D6235" t="str">
            <v>Industrial Processes - Storage and Transfer</v>
          </cell>
          <cell r="G6235" t="str">
            <v>Industrial Processes</v>
          </cell>
          <cell r="H6235" t="str">
            <v>Food and Agriculture</v>
          </cell>
          <cell r="I6235" t="str">
            <v>Grain Millings</v>
          </cell>
          <cell r="J6235" t="str">
            <v>Wet Corn Milling: Grain Receiving</v>
          </cell>
          <cell r="N6235">
            <v>40988</v>
          </cell>
        </row>
        <row r="6236">
          <cell r="A6236" t="str">
            <v>30200752</v>
          </cell>
          <cell r="B6236" t="str">
            <v>Point</v>
          </cell>
          <cell r="C6236" t="str">
            <v>Grain Millings /Wet Corn Milling: Grain Handling</v>
          </cell>
          <cell r="D6236" t="str">
            <v>Industrial Processes - NEC</v>
          </cell>
          <cell r="G6236" t="str">
            <v>Industrial Processes</v>
          </cell>
          <cell r="H6236" t="str">
            <v>Food and Agriculture</v>
          </cell>
          <cell r="I6236" t="str">
            <v>Grain Millings</v>
          </cell>
          <cell r="J6236" t="str">
            <v>Wet Corn Milling: Grain Handling</v>
          </cell>
          <cell r="N6236">
            <v>40988</v>
          </cell>
        </row>
        <row r="6237">
          <cell r="A6237" t="str">
            <v>30200753</v>
          </cell>
          <cell r="B6237" t="str">
            <v>Point</v>
          </cell>
          <cell r="C6237" t="str">
            <v>Grain Millings /Wet Corn Milling: Grain Cleaning</v>
          </cell>
          <cell r="D6237" t="str">
            <v>Industrial Processes - NEC</v>
          </cell>
          <cell r="G6237" t="str">
            <v>Industrial Processes</v>
          </cell>
          <cell r="H6237" t="str">
            <v>Food and Agriculture</v>
          </cell>
          <cell r="I6237" t="str">
            <v>Grain Millings</v>
          </cell>
          <cell r="J6237" t="str">
            <v>Wet Corn Milling: Grain Cleaning</v>
          </cell>
          <cell r="N6237">
            <v>40988</v>
          </cell>
        </row>
        <row r="6238">
          <cell r="A6238" t="str">
            <v>30200754</v>
          </cell>
          <cell r="B6238" t="str">
            <v>Point</v>
          </cell>
          <cell r="C6238" t="str">
            <v>Grain Millings /Wet Corn Milling: Dryers</v>
          </cell>
          <cell r="D6238" t="str">
            <v>Industrial Processes - NEC</v>
          </cell>
          <cell r="G6238" t="str">
            <v>Industrial Processes</v>
          </cell>
          <cell r="H6238" t="str">
            <v>Food and Agriculture</v>
          </cell>
          <cell r="I6238" t="str">
            <v>Grain Millings</v>
          </cell>
          <cell r="J6238" t="str">
            <v>Wet Corn Milling: Dryers</v>
          </cell>
          <cell r="N6238">
            <v>40988</v>
          </cell>
        </row>
        <row r="6239">
          <cell r="A6239" t="str">
            <v>30200755</v>
          </cell>
          <cell r="B6239" t="str">
            <v>Point</v>
          </cell>
          <cell r="C6239" t="str">
            <v>Grain Millings /Wet Corn Milling: Bulk Loading</v>
          </cell>
          <cell r="D6239" t="str">
            <v>Industrial Processes - Storage and Transfer</v>
          </cell>
          <cell r="G6239" t="str">
            <v>Industrial Processes</v>
          </cell>
          <cell r="H6239" t="str">
            <v>Food and Agriculture</v>
          </cell>
          <cell r="I6239" t="str">
            <v>Grain Millings</v>
          </cell>
          <cell r="J6239" t="str">
            <v>Wet Corn Milling: Bulk Loading</v>
          </cell>
          <cell r="N6239">
            <v>40988</v>
          </cell>
        </row>
        <row r="6240">
          <cell r="A6240" t="str">
            <v>30200756</v>
          </cell>
          <cell r="B6240" t="str">
            <v>Point</v>
          </cell>
          <cell r="C6240" t="str">
            <v>Grain Millings /Wet Corn Milling: Milling</v>
          </cell>
          <cell r="D6240" t="str">
            <v>Industrial Processes - NEC</v>
          </cell>
          <cell r="G6240" t="str">
            <v>Industrial Processes</v>
          </cell>
          <cell r="H6240" t="str">
            <v>Food and Agriculture</v>
          </cell>
          <cell r="I6240" t="str">
            <v>Grain Millings</v>
          </cell>
          <cell r="J6240" t="str">
            <v>Wet Corn Milling: Milling</v>
          </cell>
          <cell r="N6240">
            <v>40988</v>
          </cell>
        </row>
        <row r="6241">
          <cell r="A6241" t="str">
            <v>30200757</v>
          </cell>
          <cell r="B6241" t="str">
            <v>Point</v>
          </cell>
          <cell r="C6241" t="str">
            <v>Grain Millings /Dry Corn Milling: Mixing Tank</v>
          </cell>
          <cell r="D6241" t="str">
            <v>Industrial Processes - NEC</v>
          </cell>
          <cell r="G6241" t="str">
            <v>Industrial Processes</v>
          </cell>
          <cell r="H6241" t="str">
            <v>Food and Agriculture</v>
          </cell>
          <cell r="I6241" t="str">
            <v>Grain Millings</v>
          </cell>
          <cell r="J6241" t="str">
            <v>Dry Corn Milling: Mixing Tank</v>
          </cell>
          <cell r="N6241">
            <v>40988</v>
          </cell>
        </row>
        <row r="6242">
          <cell r="A6242" t="str">
            <v>30200758</v>
          </cell>
          <cell r="B6242" t="str">
            <v>Point</v>
          </cell>
          <cell r="C6242" t="str">
            <v>Grain Millings /Dry Corn Milling: Extruder</v>
          </cell>
          <cell r="D6242" t="str">
            <v>Industrial Processes - NEC</v>
          </cell>
          <cell r="G6242" t="str">
            <v>Industrial Processes</v>
          </cell>
          <cell r="H6242" t="str">
            <v>Food and Agriculture</v>
          </cell>
          <cell r="I6242" t="str">
            <v>Grain Millings</v>
          </cell>
          <cell r="J6242" t="str">
            <v>Dry Corn Milling: Extruder</v>
          </cell>
          <cell r="N6242">
            <v>40988</v>
          </cell>
        </row>
        <row r="6243">
          <cell r="A6243" t="str">
            <v>30200759</v>
          </cell>
          <cell r="B6243" t="str">
            <v>Point</v>
          </cell>
          <cell r="C6243" t="str">
            <v>Grain Millings /Dry Corn Milling: Kettle Cooker</v>
          </cell>
          <cell r="D6243" t="str">
            <v>Industrial Processes - NEC</v>
          </cell>
          <cell r="G6243" t="str">
            <v>Industrial Processes</v>
          </cell>
          <cell r="H6243" t="str">
            <v>Food and Agriculture</v>
          </cell>
          <cell r="I6243" t="str">
            <v>Grain Millings</v>
          </cell>
          <cell r="J6243" t="str">
            <v>Dry Corn Milling: Kettle Cooker</v>
          </cell>
          <cell r="N6243">
            <v>40988</v>
          </cell>
        </row>
        <row r="6244">
          <cell r="A6244" t="str">
            <v>30200760</v>
          </cell>
          <cell r="B6244" t="str">
            <v>Point</v>
          </cell>
          <cell r="C6244" t="str">
            <v>Grain Millings /Oat: General</v>
          </cell>
          <cell r="D6244" t="str">
            <v>Industrial Processes - NEC</v>
          </cell>
          <cell r="G6244" t="str">
            <v>Industrial Processes</v>
          </cell>
          <cell r="H6244" t="str">
            <v>Food and Agriculture</v>
          </cell>
          <cell r="I6244" t="str">
            <v>Grain Millings</v>
          </cell>
          <cell r="J6244" t="str">
            <v>Oat: General</v>
          </cell>
          <cell r="N6244">
            <v>40988</v>
          </cell>
        </row>
        <row r="6245">
          <cell r="A6245" t="str">
            <v>30200761</v>
          </cell>
          <cell r="B6245" t="str">
            <v>Point</v>
          </cell>
          <cell r="C6245" t="str">
            <v>Grain Millings /Steeping: Grain Conditioning in Tanks Containing Dilute Sulfurous Acid</v>
          </cell>
          <cell r="D6245" t="str">
            <v>Industrial Processes - NEC</v>
          </cell>
          <cell r="G6245" t="str">
            <v>Industrial Processes</v>
          </cell>
          <cell r="H6245" t="str">
            <v>Food and Agriculture</v>
          </cell>
          <cell r="I6245" t="str">
            <v>Grain Millings</v>
          </cell>
          <cell r="J6245" t="str">
            <v>Steeping: Grain Conditioning in Tanks Containing Dilute Sulfurous Acid</v>
          </cell>
          <cell r="N6245">
            <v>40988</v>
          </cell>
        </row>
        <row r="6246">
          <cell r="A6246" t="str">
            <v>30200762</v>
          </cell>
          <cell r="B6246" t="str">
            <v>Point</v>
          </cell>
          <cell r="C6246" t="str">
            <v>Grain Millings /Evaporators: Concentrate Steepwater to 30-55 % Solids by Evaporation</v>
          </cell>
          <cell r="D6246" t="str">
            <v>Industrial Processes - NEC</v>
          </cell>
          <cell r="G6246" t="str">
            <v>Industrial Processes</v>
          </cell>
          <cell r="H6246" t="str">
            <v>Food and Agriculture</v>
          </cell>
          <cell r="I6246" t="str">
            <v>Grain Millings</v>
          </cell>
          <cell r="J6246" t="str">
            <v>Evaporators: Concentrate Steepwater to 30-55 % Solids by Evaporation</v>
          </cell>
          <cell r="N6246">
            <v>40988</v>
          </cell>
        </row>
        <row r="6247">
          <cell r="A6247" t="str">
            <v>30200763</v>
          </cell>
          <cell r="B6247" t="str">
            <v>Point</v>
          </cell>
          <cell r="C6247" t="str">
            <v>Grain Millings /Gluten Feed Drying: Direct-fired Dryer - Produces Corn Gluten Feed</v>
          </cell>
          <cell r="D6247" t="str">
            <v>Industrial Processes - NEC</v>
          </cell>
          <cell r="G6247" t="str">
            <v>Industrial Processes</v>
          </cell>
          <cell r="H6247" t="str">
            <v>Food and Agriculture</v>
          </cell>
          <cell r="I6247" t="str">
            <v>Grain Millings</v>
          </cell>
          <cell r="J6247" t="str">
            <v>Gluten Feed Drying: Direct-fired Dryer - Produces Corn Gluten Feed</v>
          </cell>
          <cell r="N6247">
            <v>40988</v>
          </cell>
        </row>
        <row r="6248">
          <cell r="A6248" t="str">
            <v>30200764</v>
          </cell>
          <cell r="B6248" t="str">
            <v>Point</v>
          </cell>
          <cell r="C6248" t="str">
            <v>Grain Millings /Gluten Feed Drying: Indirect-fired Dryer - Produces Corn Gluten Feed</v>
          </cell>
          <cell r="D6248" t="str">
            <v>Industrial Processes - NEC</v>
          </cell>
          <cell r="G6248" t="str">
            <v>Industrial Processes</v>
          </cell>
          <cell r="H6248" t="str">
            <v>Food and Agriculture</v>
          </cell>
          <cell r="I6248" t="str">
            <v>Grain Millings</v>
          </cell>
          <cell r="J6248" t="str">
            <v>Gluten Feed Drying: Indirect-fired Dryer - Produces Corn Gluten Feed</v>
          </cell>
          <cell r="N6248">
            <v>40988</v>
          </cell>
        </row>
        <row r="6249">
          <cell r="A6249" t="str">
            <v>30200765</v>
          </cell>
          <cell r="B6249" t="str">
            <v>Point</v>
          </cell>
          <cell r="C6249" t="str">
            <v>Grain Millings /Degerminating Mills: Separates Germ from Starch and Gluten</v>
          </cell>
          <cell r="D6249" t="str">
            <v>Industrial Processes - NEC</v>
          </cell>
          <cell r="G6249" t="str">
            <v>Industrial Processes</v>
          </cell>
          <cell r="H6249" t="str">
            <v>Food and Agriculture</v>
          </cell>
          <cell r="I6249" t="str">
            <v>Grain Millings</v>
          </cell>
          <cell r="J6249" t="str">
            <v>Degerminating Mills: Separates Germ from Starch and Gluten</v>
          </cell>
          <cell r="N6249">
            <v>40988</v>
          </cell>
        </row>
        <row r="6250">
          <cell r="A6250" t="str">
            <v>30200766</v>
          </cell>
          <cell r="B6250" t="str">
            <v>Point</v>
          </cell>
          <cell r="C6250" t="str">
            <v>Grain Millings /Germ Drying: Drying Germ from Degerminating Mills</v>
          </cell>
          <cell r="D6250" t="str">
            <v>Industrial Processes - NEC</v>
          </cell>
          <cell r="G6250" t="str">
            <v>Industrial Processes</v>
          </cell>
          <cell r="H6250" t="str">
            <v>Food and Agriculture</v>
          </cell>
          <cell r="I6250" t="str">
            <v>Grain Millings</v>
          </cell>
          <cell r="J6250" t="str">
            <v>Germ Drying: Drying Germ from Degerminating Mills</v>
          </cell>
          <cell r="N6250">
            <v>40988</v>
          </cell>
        </row>
        <row r="6251">
          <cell r="A6251" t="str">
            <v>30200767</v>
          </cell>
          <cell r="B6251" t="str">
            <v>Point</v>
          </cell>
          <cell r="C6251" t="str">
            <v>Grain Millings /Fiber Drying: Drying Corn Hulls after Separation from Starch &amp; Gluten</v>
          </cell>
          <cell r="D6251" t="str">
            <v>Industrial Processes - NEC</v>
          </cell>
          <cell r="G6251" t="str">
            <v>Industrial Processes</v>
          </cell>
          <cell r="H6251" t="str">
            <v>Food and Agriculture</v>
          </cell>
          <cell r="I6251" t="str">
            <v>Grain Millings</v>
          </cell>
          <cell r="J6251" t="str">
            <v>Fiber Drying: Drying Corn Hulls after Separation from Starch &amp; Gluten</v>
          </cell>
          <cell r="N6251">
            <v>40988</v>
          </cell>
        </row>
        <row r="6252">
          <cell r="A6252" t="str">
            <v>30200768</v>
          </cell>
          <cell r="B6252" t="str">
            <v>Point</v>
          </cell>
          <cell r="C6252" t="str">
            <v>Grain Millings /Gluten Drying: Direct-fired Dryer - Produces Corn Gluten Meal</v>
          </cell>
          <cell r="D6252" t="str">
            <v>Industrial Processes - NEC</v>
          </cell>
          <cell r="G6252" t="str">
            <v>Industrial Processes</v>
          </cell>
          <cell r="H6252" t="str">
            <v>Food and Agriculture</v>
          </cell>
          <cell r="I6252" t="str">
            <v>Grain Millings</v>
          </cell>
          <cell r="J6252" t="str">
            <v>Gluten Drying: Direct-fired Dryer - Produces Corn Gluten Meal</v>
          </cell>
          <cell r="N6252">
            <v>40988</v>
          </cell>
        </row>
        <row r="6253">
          <cell r="A6253" t="str">
            <v>30200769</v>
          </cell>
          <cell r="B6253" t="str">
            <v>Point</v>
          </cell>
          <cell r="C6253" t="str">
            <v>Grain Millings /Gluten Drying: Indirect-fired Dryer - Produces Corn Gluten Meal</v>
          </cell>
          <cell r="D6253" t="str">
            <v>Industrial Processes - NEC</v>
          </cell>
          <cell r="G6253" t="str">
            <v>Industrial Processes</v>
          </cell>
          <cell r="H6253" t="str">
            <v>Food and Agriculture</v>
          </cell>
          <cell r="I6253" t="str">
            <v>Grain Millings</v>
          </cell>
          <cell r="J6253" t="str">
            <v>Gluten Drying: Indirect-fired Dryer - Produces Corn Gluten Meal</v>
          </cell>
          <cell r="N6253">
            <v>40988</v>
          </cell>
        </row>
        <row r="6254">
          <cell r="A6254" t="str">
            <v>30200770</v>
          </cell>
          <cell r="B6254" t="str">
            <v>Point</v>
          </cell>
          <cell r="C6254" t="str">
            <v>Grain Millings /Dextrose Drying</v>
          </cell>
          <cell r="D6254" t="str">
            <v>Industrial Processes - NEC</v>
          </cell>
          <cell r="G6254" t="str">
            <v>Industrial Processes</v>
          </cell>
          <cell r="H6254" t="str">
            <v>Food and Agriculture</v>
          </cell>
          <cell r="I6254" t="str">
            <v>Grain Millings</v>
          </cell>
          <cell r="J6254" t="str">
            <v>Dextrose Drying</v>
          </cell>
          <cell r="N6254">
            <v>40988</v>
          </cell>
        </row>
        <row r="6255">
          <cell r="A6255" t="str">
            <v>30200771</v>
          </cell>
          <cell r="B6255" t="str">
            <v>Point</v>
          </cell>
          <cell r="C6255" t="str">
            <v>Grain Millings /Rice: Grain Receiving</v>
          </cell>
          <cell r="D6255" t="str">
            <v>Industrial Processes - Storage and Transfer</v>
          </cell>
          <cell r="G6255" t="str">
            <v>Industrial Processes</v>
          </cell>
          <cell r="H6255" t="str">
            <v>Food and Agriculture</v>
          </cell>
          <cell r="I6255" t="str">
            <v>Grain Millings</v>
          </cell>
          <cell r="J6255" t="str">
            <v>Rice: Grain Receiving</v>
          </cell>
          <cell r="N6255">
            <v>40988</v>
          </cell>
        </row>
        <row r="6256">
          <cell r="A6256" t="str">
            <v>30200772</v>
          </cell>
          <cell r="B6256" t="str">
            <v>Point</v>
          </cell>
          <cell r="C6256" t="str">
            <v>Grain Millings /Rice: Precleaning/Handling</v>
          </cell>
          <cell r="D6256" t="str">
            <v>Industrial Processes - NEC</v>
          </cell>
          <cell r="G6256" t="str">
            <v>Industrial Processes</v>
          </cell>
          <cell r="H6256" t="str">
            <v>Food and Agriculture</v>
          </cell>
          <cell r="I6256" t="str">
            <v>Grain Millings</v>
          </cell>
          <cell r="J6256" t="str">
            <v>Rice: Precleaning/Handling</v>
          </cell>
          <cell r="N6256">
            <v>40988</v>
          </cell>
        </row>
        <row r="6257">
          <cell r="A6257" t="str">
            <v>30200773</v>
          </cell>
          <cell r="B6257" t="str">
            <v>Point</v>
          </cell>
          <cell r="C6257" t="str">
            <v>Grain Millings /Rice: Drying</v>
          </cell>
          <cell r="D6257" t="str">
            <v>Industrial Processes - NEC</v>
          </cell>
          <cell r="G6257" t="str">
            <v>Industrial Processes</v>
          </cell>
          <cell r="H6257" t="str">
            <v>Food and Agriculture</v>
          </cell>
          <cell r="I6257" t="str">
            <v>Grain Millings</v>
          </cell>
          <cell r="J6257" t="str">
            <v>Rice: Drying</v>
          </cell>
          <cell r="N6257">
            <v>40988</v>
          </cell>
        </row>
        <row r="6258">
          <cell r="A6258" t="str">
            <v>30200774</v>
          </cell>
          <cell r="B6258" t="str">
            <v>Point</v>
          </cell>
          <cell r="C6258" t="str">
            <v>Grain Millings /Rice: Cleaning/Millhouse</v>
          </cell>
          <cell r="D6258" t="str">
            <v>Industrial Processes - NEC</v>
          </cell>
          <cell r="G6258" t="str">
            <v>Industrial Processes</v>
          </cell>
          <cell r="H6258" t="str">
            <v>Food and Agriculture</v>
          </cell>
          <cell r="I6258" t="str">
            <v>Grain Millings</v>
          </cell>
          <cell r="J6258" t="str">
            <v>Rice: Cleaning/Millhouse</v>
          </cell>
          <cell r="N6258">
            <v>40988</v>
          </cell>
        </row>
        <row r="6259">
          <cell r="A6259" t="str">
            <v>30200775</v>
          </cell>
          <cell r="B6259" t="str">
            <v>Point</v>
          </cell>
          <cell r="C6259" t="str">
            <v>Grain Millings /Rice: Paddy Cleaning</v>
          </cell>
          <cell r="D6259" t="str">
            <v>Industrial Processes - NEC</v>
          </cell>
          <cell r="G6259" t="str">
            <v>Industrial Processes</v>
          </cell>
          <cell r="H6259" t="str">
            <v>Food and Agriculture</v>
          </cell>
          <cell r="I6259" t="str">
            <v>Grain Millings</v>
          </cell>
          <cell r="J6259" t="str">
            <v>Rice: Paddy Cleaning</v>
          </cell>
          <cell r="N6259">
            <v>40988</v>
          </cell>
        </row>
        <row r="6260">
          <cell r="A6260" t="str">
            <v>30200776</v>
          </cell>
          <cell r="B6260" t="str">
            <v>Point</v>
          </cell>
          <cell r="C6260" t="str">
            <v>Grain Millings /Rice: Mill House</v>
          </cell>
          <cell r="D6260" t="str">
            <v>Industrial Processes - NEC</v>
          </cell>
          <cell r="G6260" t="str">
            <v>Industrial Processes</v>
          </cell>
          <cell r="H6260" t="str">
            <v>Food and Agriculture</v>
          </cell>
          <cell r="I6260" t="str">
            <v>Grain Millings</v>
          </cell>
          <cell r="J6260" t="str">
            <v>Rice: Mill House</v>
          </cell>
          <cell r="N6260">
            <v>40988</v>
          </cell>
        </row>
        <row r="6261">
          <cell r="A6261" t="str">
            <v>30200777</v>
          </cell>
          <cell r="B6261" t="str">
            <v>Point</v>
          </cell>
          <cell r="C6261" t="str">
            <v>Grain Millings /Rice: Aspirator</v>
          </cell>
          <cell r="D6261" t="str">
            <v>Industrial Processes - NEC</v>
          </cell>
          <cell r="G6261" t="str">
            <v>Industrial Processes</v>
          </cell>
          <cell r="H6261" t="str">
            <v>Food and Agriculture</v>
          </cell>
          <cell r="I6261" t="str">
            <v>Grain Millings</v>
          </cell>
          <cell r="J6261" t="str">
            <v>Rice: Aspirator</v>
          </cell>
          <cell r="N6261">
            <v>40988</v>
          </cell>
        </row>
        <row r="6262">
          <cell r="A6262" t="str">
            <v>30200778</v>
          </cell>
          <cell r="B6262" t="str">
            <v>Point</v>
          </cell>
          <cell r="C6262" t="str">
            <v>Grain Millings /Rice: Cleaning/Millhouse</v>
          </cell>
          <cell r="D6262" t="str">
            <v>Industrial Processes - NEC</v>
          </cell>
          <cell r="G6262" t="str">
            <v>Industrial Processes</v>
          </cell>
          <cell r="H6262" t="str">
            <v>Food and Agriculture</v>
          </cell>
          <cell r="I6262" t="str">
            <v>Grain Millings</v>
          </cell>
          <cell r="J6262" t="str">
            <v>Rice: Cleaning/Millhouse</v>
          </cell>
          <cell r="K6262" t="str">
            <v>30200774</v>
          </cell>
          <cell r="L6262" t="str">
            <v>2005</v>
          </cell>
          <cell r="N6262">
            <v>40988</v>
          </cell>
        </row>
        <row r="6263">
          <cell r="A6263" t="str">
            <v>30200781</v>
          </cell>
          <cell r="B6263" t="str">
            <v>Point</v>
          </cell>
          <cell r="C6263" t="str">
            <v>Grain Millings /Soybean: Grain Receiving</v>
          </cell>
          <cell r="D6263" t="str">
            <v>Industrial Processes - Storage and Transfer</v>
          </cell>
          <cell r="G6263" t="str">
            <v>Industrial Processes</v>
          </cell>
          <cell r="H6263" t="str">
            <v>Food and Agriculture</v>
          </cell>
          <cell r="I6263" t="str">
            <v>Grain Millings</v>
          </cell>
          <cell r="J6263" t="str">
            <v>Soybean: Grain Receiving</v>
          </cell>
          <cell r="N6263">
            <v>40988</v>
          </cell>
        </row>
        <row r="6264">
          <cell r="A6264" t="str">
            <v>30200782</v>
          </cell>
          <cell r="B6264" t="str">
            <v>Point</v>
          </cell>
          <cell r="C6264" t="str">
            <v>Grain Millings /Soybean: Grain Handling</v>
          </cell>
          <cell r="D6264" t="str">
            <v>Industrial Processes - NEC</v>
          </cell>
          <cell r="G6264" t="str">
            <v>Industrial Processes</v>
          </cell>
          <cell r="H6264" t="str">
            <v>Food and Agriculture</v>
          </cell>
          <cell r="I6264" t="str">
            <v>Grain Millings</v>
          </cell>
          <cell r="J6264" t="str">
            <v>Soybean: Grain Handling</v>
          </cell>
          <cell r="N6264">
            <v>40988</v>
          </cell>
        </row>
        <row r="6265">
          <cell r="A6265" t="str">
            <v>30200783</v>
          </cell>
          <cell r="B6265" t="str">
            <v>Point</v>
          </cell>
          <cell r="C6265" t="str">
            <v>Grain Millings /Soybean: Grain Cleaning</v>
          </cell>
          <cell r="D6265" t="str">
            <v>Industrial Processes - NEC</v>
          </cell>
          <cell r="G6265" t="str">
            <v>Industrial Processes</v>
          </cell>
          <cell r="H6265" t="str">
            <v>Food and Agriculture</v>
          </cell>
          <cell r="I6265" t="str">
            <v>Grain Millings</v>
          </cell>
          <cell r="J6265" t="str">
            <v>Soybean: Grain Cleaning</v>
          </cell>
          <cell r="N6265">
            <v>40988</v>
          </cell>
        </row>
        <row r="6266">
          <cell r="A6266" t="str">
            <v>30200784</v>
          </cell>
          <cell r="B6266" t="str">
            <v>Point</v>
          </cell>
          <cell r="C6266" t="str">
            <v>Grain Millings /Soybean: Drying</v>
          </cell>
          <cell r="D6266" t="str">
            <v>Industrial Processes - NEC</v>
          </cell>
          <cell r="G6266" t="str">
            <v>Industrial Processes</v>
          </cell>
          <cell r="H6266" t="str">
            <v>Food and Agriculture</v>
          </cell>
          <cell r="I6266" t="str">
            <v>Grain Millings</v>
          </cell>
          <cell r="J6266" t="str">
            <v>Soybean: Drying</v>
          </cell>
          <cell r="N6266">
            <v>40988</v>
          </cell>
        </row>
        <row r="6267">
          <cell r="A6267" t="str">
            <v>30200785</v>
          </cell>
          <cell r="B6267" t="str">
            <v>Point</v>
          </cell>
          <cell r="C6267" t="str">
            <v>Grain Millings /Soybean: Cracking and Dehulling</v>
          </cell>
          <cell r="D6267" t="str">
            <v>Industrial Processes - NEC</v>
          </cell>
          <cell r="G6267" t="str">
            <v>Industrial Processes</v>
          </cell>
          <cell r="H6267" t="str">
            <v>Food and Agriculture</v>
          </cell>
          <cell r="I6267" t="str">
            <v>Grain Millings</v>
          </cell>
          <cell r="J6267" t="str">
            <v>Soybean: Cracking and Dehulling</v>
          </cell>
          <cell r="N6267">
            <v>40988</v>
          </cell>
        </row>
        <row r="6268">
          <cell r="A6268" t="str">
            <v>30200786</v>
          </cell>
          <cell r="B6268" t="str">
            <v>Point</v>
          </cell>
          <cell r="C6268" t="str">
            <v>Grain Millings /Soybean: Hull Grinding</v>
          </cell>
          <cell r="D6268" t="str">
            <v>Industrial Processes - NEC</v>
          </cell>
          <cell r="G6268" t="str">
            <v>Industrial Processes</v>
          </cell>
          <cell r="H6268" t="str">
            <v>Food and Agriculture</v>
          </cell>
          <cell r="I6268" t="str">
            <v>Grain Millings</v>
          </cell>
          <cell r="J6268" t="str">
            <v>Soybean: Hull Grinding</v>
          </cell>
          <cell r="N6268">
            <v>40988</v>
          </cell>
        </row>
        <row r="6269">
          <cell r="A6269" t="str">
            <v>30200787</v>
          </cell>
          <cell r="B6269" t="str">
            <v>Point</v>
          </cell>
          <cell r="C6269" t="str">
            <v>Grain Millings /Soybean: Bean Conditioning</v>
          </cell>
          <cell r="D6269" t="str">
            <v>Industrial Processes - NEC</v>
          </cell>
          <cell r="G6269" t="str">
            <v>Industrial Processes</v>
          </cell>
          <cell r="H6269" t="str">
            <v>Food and Agriculture</v>
          </cell>
          <cell r="I6269" t="str">
            <v>Grain Millings</v>
          </cell>
          <cell r="J6269" t="str">
            <v>Soybean: Bean Conditioning</v>
          </cell>
          <cell r="N6269">
            <v>40988</v>
          </cell>
        </row>
        <row r="6270">
          <cell r="A6270" t="str">
            <v>30200788</v>
          </cell>
          <cell r="B6270" t="str">
            <v>Point</v>
          </cell>
          <cell r="C6270" t="str">
            <v>Grain Millings /Soybean: Flaking</v>
          </cell>
          <cell r="D6270" t="str">
            <v>Industrial Processes - NEC</v>
          </cell>
          <cell r="G6270" t="str">
            <v>Industrial Processes</v>
          </cell>
          <cell r="H6270" t="str">
            <v>Food and Agriculture</v>
          </cell>
          <cell r="I6270" t="str">
            <v>Grain Millings</v>
          </cell>
          <cell r="J6270" t="str">
            <v>Soybean: Flaking</v>
          </cell>
          <cell r="N6270">
            <v>40988</v>
          </cell>
        </row>
        <row r="6271">
          <cell r="A6271" t="str">
            <v>30200789</v>
          </cell>
          <cell r="B6271" t="str">
            <v>Point</v>
          </cell>
          <cell r="C6271" t="str">
            <v>Grain Millings /Soybean: Meal Dryer</v>
          </cell>
          <cell r="D6271" t="str">
            <v>Industrial Processes - NEC</v>
          </cell>
          <cell r="G6271" t="str">
            <v>Industrial Processes</v>
          </cell>
          <cell r="H6271" t="str">
            <v>Food and Agriculture</v>
          </cell>
          <cell r="I6271" t="str">
            <v>Grain Millings</v>
          </cell>
          <cell r="J6271" t="str">
            <v>Soybean: Meal Dryer</v>
          </cell>
          <cell r="N6271">
            <v>40988</v>
          </cell>
        </row>
        <row r="6272">
          <cell r="A6272" t="str">
            <v>30200790</v>
          </cell>
          <cell r="B6272" t="str">
            <v>Point</v>
          </cell>
          <cell r="C6272" t="str">
            <v>Grain Millings /Soybean: Meal Cooler</v>
          </cell>
          <cell r="D6272" t="str">
            <v>Industrial Processes - NEC</v>
          </cell>
          <cell r="G6272" t="str">
            <v>Industrial Processes</v>
          </cell>
          <cell r="H6272" t="str">
            <v>Food and Agriculture</v>
          </cell>
          <cell r="I6272" t="str">
            <v>Grain Millings</v>
          </cell>
          <cell r="J6272" t="str">
            <v>Soybean: Meal Cooler</v>
          </cell>
          <cell r="N6272">
            <v>40988</v>
          </cell>
        </row>
        <row r="6273">
          <cell r="A6273" t="str">
            <v>30200791</v>
          </cell>
          <cell r="B6273" t="str">
            <v>Point</v>
          </cell>
          <cell r="C6273" t="str">
            <v>Grain Millings /Soybean: Bulk Loading</v>
          </cell>
          <cell r="D6273" t="str">
            <v>Industrial Processes - Storage and Transfer</v>
          </cell>
          <cell r="G6273" t="str">
            <v>Industrial Processes</v>
          </cell>
          <cell r="H6273" t="str">
            <v>Food and Agriculture</v>
          </cell>
          <cell r="I6273" t="str">
            <v>Grain Millings</v>
          </cell>
          <cell r="J6273" t="str">
            <v>Soybean: Bulk Loading</v>
          </cell>
          <cell r="N6273">
            <v>40988</v>
          </cell>
        </row>
        <row r="6274">
          <cell r="A6274" t="str">
            <v>30200792</v>
          </cell>
          <cell r="B6274" t="str">
            <v>Point</v>
          </cell>
          <cell r="C6274" t="str">
            <v>Grain Millings /Soybean: White Flake Cooler</v>
          </cell>
          <cell r="D6274" t="str">
            <v>Industrial Processes - NEC</v>
          </cell>
          <cell r="G6274" t="str">
            <v>Industrial Processes</v>
          </cell>
          <cell r="H6274" t="str">
            <v>Food and Agriculture</v>
          </cell>
          <cell r="I6274" t="str">
            <v>Grain Millings</v>
          </cell>
          <cell r="J6274" t="str">
            <v>Soybean: White Flake Cooler</v>
          </cell>
          <cell r="N6274">
            <v>40988</v>
          </cell>
        </row>
        <row r="6275">
          <cell r="A6275" t="str">
            <v>30200793</v>
          </cell>
          <cell r="B6275" t="str">
            <v>Point</v>
          </cell>
          <cell r="C6275" t="str">
            <v>Grain Millings /Soybean: Meal Grinder/Sizing</v>
          </cell>
          <cell r="D6275" t="str">
            <v>Industrial Processes - NEC</v>
          </cell>
          <cell r="G6275" t="str">
            <v>Industrial Processes</v>
          </cell>
          <cell r="H6275" t="str">
            <v>Food and Agriculture</v>
          </cell>
          <cell r="I6275" t="str">
            <v>Grain Millings</v>
          </cell>
          <cell r="J6275" t="str">
            <v>Soybean: Meal Grinder/Sizing</v>
          </cell>
          <cell r="N6275">
            <v>40988</v>
          </cell>
        </row>
        <row r="6276">
          <cell r="A6276" t="str">
            <v>30200799</v>
          </cell>
          <cell r="B6276" t="str">
            <v>Point</v>
          </cell>
          <cell r="C6276" t="str">
            <v>Grain Millings /See Comments **</v>
          </cell>
          <cell r="D6276" t="str">
            <v>Industrial Processes - NEC</v>
          </cell>
          <cell r="G6276" t="str">
            <v>Industrial Processes</v>
          </cell>
          <cell r="H6276" t="str">
            <v>Food and Agriculture</v>
          </cell>
          <cell r="I6276" t="str">
            <v>Grain Millings</v>
          </cell>
          <cell r="J6276" t="str">
            <v>See Comments **</v>
          </cell>
          <cell r="N6276">
            <v>40988</v>
          </cell>
        </row>
        <row r="6277">
          <cell r="A6277" t="str">
            <v>30200801</v>
          </cell>
          <cell r="B6277" t="str">
            <v>Point</v>
          </cell>
          <cell r="C6277" t="str">
            <v>Food&amp;Agric /Feed Manuf /General **</v>
          </cell>
          <cell r="D6277" t="str">
            <v>Industrial Processes - NEC</v>
          </cell>
          <cell r="G6277" t="str">
            <v>Industrial Processes</v>
          </cell>
          <cell r="H6277" t="str">
            <v>Food and Agriculture</v>
          </cell>
          <cell r="I6277" t="str">
            <v>Feed Manufacture</v>
          </cell>
          <cell r="J6277" t="str">
            <v>General **</v>
          </cell>
          <cell r="N6277">
            <v>40988</v>
          </cell>
        </row>
        <row r="6278">
          <cell r="A6278" t="str">
            <v>30200802</v>
          </cell>
          <cell r="B6278" t="str">
            <v>Point</v>
          </cell>
          <cell r="C6278" t="str">
            <v>Food&amp;Agric /Feed Manuf /Grain Receiving</v>
          </cell>
          <cell r="D6278" t="str">
            <v>Industrial Processes - Storage and Transfer</v>
          </cell>
          <cell r="G6278" t="str">
            <v>Industrial Processes</v>
          </cell>
          <cell r="H6278" t="str">
            <v>Food and Agriculture</v>
          </cell>
          <cell r="I6278" t="str">
            <v>Feed Manufacture</v>
          </cell>
          <cell r="J6278" t="str">
            <v>Grain Receiving</v>
          </cell>
          <cell r="N6278">
            <v>40988</v>
          </cell>
        </row>
        <row r="6279">
          <cell r="A6279" t="str">
            <v>30200803</v>
          </cell>
          <cell r="B6279" t="str">
            <v>Point</v>
          </cell>
          <cell r="C6279" t="str">
            <v>Food&amp;Agric /Feed Manuf /Shipping</v>
          </cell>
          <cell r="D6279" t="str">
            <v>Industrial Processes - Storage and Transfer</v>
          </cell>
          <cell r="G6279" t="str">
            <v>Industrial Processes</v>
          </cell>
          <cell r="H6279" t="str">
            <v>Food and Agriculture</v>
          </cell>
          <cell r="I6279" t="str">
            <v>Feed Manufacture</v>
          </cell>
          <cell r="J6279" t="str">
            <v>Shipping</v>
          </cell>
          <cell r="N6279">
            <v>40988</v>
          </cell>
        </row>
        <row r="6280">
          <cell r="A6280" t="str">
            <v>30200804</v>
          </cell>
          <cell r="B6280" t="str">
            <v>Point</v>
          </cell>
          <cell r="C6280" t="str">
            <v>Food&amp;Agric /Feed Manuf /Handling</v>
          </cell>
          <cell r="D6280" t="str">
            <v>Industrial Processes - NEC</v>
          </cell>
          <cell r="G6280" t="str">
            <v>Industrial Processes</v>
          </cell>
          <cell r="H6280" t="str">
            <v>Food and Agriculture</v>
          </cell>
          <cell r="I6280" t="str">
            <v>Feed Manufacture</v>
          </cell>
          <cell r="J6280" t="str">
            <v>Handling</v>
          </cell>
          <cell r="N6280">
            <v>40988</v>
          </cell>
        </row>
        <row r="6281">
          <cell r="A6281" t="str">
            <v>30200805</v>
          </cell>
          <cell r="B6281" t="str">
            <v>Point</v>
          </cell>
          <cell r="C6281" t="str">
            <v>Food&amp;Agric /Feed Manuf /Grinding</v>
          </cell>
          <cell r="D6281" t="str">
            <v>Industrial Processes - NEC</v>
          </cell>
          <cell r="G6281" t="str">
            <v>Industrial Processes</v>
          </cell>
          <cell r="H6281" t="str">
            <v>Food and Agriculture</v>
          </cell>
          <cell r="I6281" t="str">
            <v>Feed Manufacture</v>
          </cell>
          <cell r="J6281" t="str">
            <v>Grinding</v>
          </cell>
          <cell r="N6281">
            <v>40988</v>
          </cell>
        </row>
        <row r="6282">
          <cell r="A6282" t="str">
            <v>30200806</v>
          </cell>
          <cell r="B6282" t="str">
            <v>Point</v>
          </cell>
          <cell r="C6282" t="str">
            <v>Food&amp;Agric /Feed Manuf /Pellet Coolers</v>
          </cell>
          <cell r="D6282" t="str">
            <v>Industrial Processes - NEC</v>
          </cell>
          <cell r="G6282" t="str">
            <v>Industrial Processes</v>
          </cell>
          <cell r="H6282" t="str">
            <v>Food and Agriculture</v>
          </cell>
          <cell r="I6282" t="str">
            <v>Feed Manufacture</v>
          </cell>
          <cell r="J6282" t="str">
            <v>Pellet Coolers</v>
          </cell>
          <cell r="N6282">
            <v>40988</v>
          </cell>
        </row>
        <row r="6283">
          <cell r="A6283" t="str">
            <v>30200807</v>
          </cell>
          <cell r="B6283" t="str">
            <v>Point</v>
          </cell>
          <cell r="C6283" t="str">
            <v>Food&amp;Agric /Feed Manuf /Grain Cleaning</v>
          </cell>
          <cell r="D6283" t="str">
            <v>Industrial Processes - NEC</v>
          </cell>
          <cell r="G6283" t="str">
            <v>Industrial Processes</v>
          </cell>
          <cell r="H6283" t="str">
            <v>Food and Agriculture</v>
          </cell>
          <cell r="I6283" t="str">
            <v>Feed Manufacture</v>
          </cell>
          <cell r="J6283" t="str">
            <v>Grain Cleaning</v>
          </cell>
          <cell r="N6283">
            <v>40988</v>
          </cell>
        </row>
        <row r="6284">
          <cell r="A6284" t="str">
            <v>30200808</v>
          </cell>
          <cell r="B6284" t="str">
            <v>Point</v>
          </cell>
          <cell r="C6284" t="str">
            <v>Food&amp;Agric /Feed Manuf /Milling</v>
          </cell>
          <cell r="D6284" t="str">
            <v>Industrial Processes - NEC</v>
          </cell>
          <cell r="G6284" t="str">
            <v>Industrial Processes</v>
          </cell>
          <cell r="H6284" t="str">
            <v>Food and Agriculture</v>
          </cell>
          <cell r="I6284" t="str">
            <v>Feed Manufacture</v>
          </cell>
          <cell r="J6284" t="str">
            <v>Milling</v>
          </cell>
          <cell r="N6284">
            <v>40988</v>
          </cell>
        </row>
        <row r="6285">
          <cell r="A6285" t="str">
            <v>30200809</v>
          </cell>
          <cell r="B6285" t="str">
            <v>Point</v>
          </cell>
          <cell r="C6285" t="str">
            <v>Food&amp;Agric /Feed Manuf /Mixing/Blending</v>
          </cell>
          <cell r="D6285" t="str">
            <v>Industrial Processes - NEC</v>
          </cell>
          <cell r="G6285" t="str">
            <v>Industrial Processes</v>
          </cell>
          <cell r="H6285" t="str">
            <v>Food and Agriculture</v>
          </cell>
          <cell r="I6285" t="str">
            <v>Feed Manufacture</v>
          </cell>
          <cell r="J6285" t="str">
            <v>Mixing/Blending</v>
          </cell>
          <cell r="N6285">
            <v>40988</v>
          </cell>
        </row>
        <row r="6286">
          <cell r="A6286" t="str">
            <v>30200810</v>
          </cell>
          <cell r="B6286" t="str">
            <v>Point</v>
          </cell>
          <cell r="C6286" t="str">
            <v>Food&amp;Agric /Feed Manuf /Conveying</v>
          </cell>
          <cell r="D6286" t="str">
            <v>Industrial Processes - NEC</v>
          </cell>
          <cell r="G6286" t="str">
            <v>Industrial Processes</v>
          </cell>
          <cell r="H6286" t="str">
            <v>Food and Agriculture</v>
          </cell>
          <cell r="I6286" t="str">
            <v>Feed Manufacture</v>
          </cell>
          <cell r="J6286" t="str">
            <v>Conveying</v>
          </cell>
          <cell r="N6286">
            <v>40988</v>
          </cell>
        </row>
        <row r="6287">
          <cell r="A6287" t="str">
            <v>30200811</v>
          </cell>
          <cell r="B6287" t="str">
            <v>Point</v>
          </cell>
          <cell r="C6287" t="str">
            <v>Food&amp;Agric /Feed Manuf /Scalping</v>
          </cell>
          <cell r="D6287" t="str">
            <v>Industrial Processes - NEC</v>
          </cell>
          <cell r="G6287" t="str">
            <v>Industrial Processes</v>
          </cell>
          <cell r="H6287" t="str">
            <v>Food and Agriculture</v>
          </cell>
          <cell r="I6287" t="str">
            <v>Feed Manufacture</v>
          </cell>
          <cell r="J6287" t="str">
            <v>Scalping</v>
          </cell>
          <cell r="N6287">
            <v>40988</v>
          </cell>
        </row>
        <row r="6288">
          <cell r="A6288" t="str">
            <v>30200812</v>
          </cell>
          <cell r="B6288" t="str">
            <v>Point</v>
          </cell>
          <cell r="C6288" t="str">
            <v>Food&amp;Agric /Feed Manuf /Bulk Load-out</v>
          </cell>
          <cell r="D6288" t="str">
            <v>Industrial Processes - NEC</v>
          </cell>
          <cell r="G6288" t="str">
            <v>Industrial Processes</v>
          </cell>
          <cell r="H6288" t="str">
            <v>Food and Agriculture</v>
          </cell>
          <cell r="I6288" t="str">
            <v>Feed Manufacture</v>
          </cell>
          <cell r="J6288" t="str">
            <v>Bulk Load-out</v>
          </cell>
          <cell r="N6288">
            <v>40988</v>
          </cell>
        </row>
        <row r="6289">
          <cell r="A6289" t="str">
            <v>30200813</v>
          </cell>
          <cell r="B6289" t="str">
            <v>Point</v>
          </cell>
          <cell r="C6289" t="str">
            <v>Food&amp;Agric /Feed Manuf /Shaking</v>
          </cell>
          <cell r="D6289" t="str">
            <v>Industrial Processes - NEC</v>
          </cell>
          <cell r="G6289" t="str">
            <v>Industrial Processes</v>
          </cell>
          <cell r="H6289" t="str">
            <v>Food and Agriculture</v>
          </cell>
          <cell r="I6289" t="str">
            <v>Feed Manufacture</v>
          </cell>
          <cell r="J6289" t="str">
            <v>Shaking</v>
          </cell>
          <cell r="N6289">
            <v>40988</v>
          </cell>
        </row>
        <row r="6290">
          <cell r="A6290" t="str">
            <v>30200814</v>
          </cell>
          <cell r="B6290" t="str">
            <v>Point</v>
          </cell>
          <cell r="C6290" t="str">
            <v>Food&amp;Agric /Feed Manuf /Storage</v>
          </cell>
          <cell r="D6290" t="str">
            <v>Industrial Processes - NEC</v>
          </cell>
          <cell r="G6290" t="str">
            <v>Industrial Processes</v>
          </cell>
          <cell r="H6290" t="str">
            <v>Food and Agriculture</v>
          </cell>
          <cell r="I6290" t="str">
            <v>Feed Manufacture</v>
          </cell>
          <cell r="J6290" t="str">
            <v>Storage</v>
          </cell>
          <cell r="N6290">
            <v>40988</v>
          </cell>
        </row>
        <row r="6291">
          <cell r="A6291" t="str">
            <v>30200815</v>
          </cell>
          <cell r="B6291" t="str">
            <v>Point</v>
          </cell>
          <cell r="C6291" t="str">
            <v>Food&amp;Agric /Feed Manuf /Grinding</v>
          </cell>
          <cell r="D6291" t="str">
            <v>Industrial Processes - NEC</v>
          </cell>
          <cell r="G6291" t="str">
            <v>Industrial Processes</v>
          </cell>
          <cell r="H6291" t="str">
            <v>Food and Agriculture</v>
          </cell>
          <cell r="I6291" t="str">
            <v>Feed Manufacture</v>
          </cell>
          <cell r="J6291" t="str">
            <v>Grinding</v>
          </cell>
          <cell r="K6291" t="str">
            <v>30200805</v>
          </cell>
          <cell r="L6291" t="str">
            <v>2005</v>
          </cell>
          <cell r="N6291">
            <v>40988</v>
          </cell>
        </row>
        <row r="6292">
          <cell r="A6292" t="str">
            <v>30200816</v>
          </cell>
          <cell r="B6292" t="str">
            <v>Point</v>
          </cell>
          <cell r="C6292" t="str">
            <v>Food&amp;Agric /Feed Manuf /Pellet Cooler</v>
          </cell>
          <cell r="D6292" t="str">
            <v>Industrial Processes - NEC</v>
          </cell>
          <cell r="G6292" t="str">
            <v>Industrial Processes</v>
          </cell>
          <cell r="H6292" t="str">
            <v>Food and Agriculture</v>
          </cell>
          <cell r="I6292" t="str">
            <v>Feed Manufacture</v>
          </cell>
          <cell r="J6292" t="str">
            <v>Pellet Cooler</v>
          </cell>
          <cell r="N6292">
            <v>40988</v>
          </cell>
        </row>
        <row r="6293">
          <cell r="A6293" t="str">
            <v>30200817</v>
          </cell>
          <cell r="B6293" t="str">
            <v>Point</v>
          </cell>
          <cell r="C6293" t="str">
            <v>Food&amp;Agric /Feed Manuf /Grain Milling: Hammermill</v>
          </cell>
          <cell r="D6293" t="str">
            <v>Industrial Processes - NEC</v>
          </cell>
          <cell r="G6293" t="str">
            <v>Industrial Processes</v>
          </cell>
          <cell r="H6293" t="str">
            <v>Food and Agriculture</v>
          </cell>
          <cell r="I6293" t="str">
            <v>Feed Manufacture</v>
          </cell>
          <cell r="J6293" t="str">
            <v>Grain Milling: Hammermill</v>
          </cell>
          <cell r="N6293">
            <v>40988</v>
          </cell>
        </row>
        <row r="6294">
          <cell r="A6294" t="str">
            <v>30200818</v>
          </cell>
          <cell r="B6294" t="str">
            <v>Point</v>
          </cell>
          <cell r="C6294" t="str">
            <v>Food&amp;Agric /Feed Manuf /Grain Milling: Flaker</v>
          </cell>
          <cell r="D6294" t="str">
            <v>Industrial Processes - NEC</v>
          </cell>
          <cell r="G6294" t="str">
            <v>Industrial Processes</v>
          </cell>
          <cell r="H6294" t="str">
            <v>Food and Agriculture</v>
          </cell>
          <cell r="I6294" t="str">
            <v>Feed Manufacture</v>
          </cell>
          <cell r="J6294" t="str">
            <v>Grain Milling: Flaker</v>
          </cell>
          <cell r="N6294">
            <v>40988</v>
          </cell>
        </row>
        <row r="6295">
          <cell r="A6295" t="str">
            <v>30200819</v>
          </cell>
          <cell r="B6295" t="str">
            <v>Point</v>
          </cell>
          <cell r="C6295" t="str">
            <v>Food&amp;Agric /Feed Manuf /Grain Milling: Grain Cracker</v>
          </cell>
          <cell r="D6295" t="str">
            <v>Industrial Processes - NEC</v>
          </cell>
          <cell r="G6295" t="str">
            <v>Industrial Processes</v>
          </cell>
          <cell r="H6295" t="str">
            <v>Food and Agriculture</v>
          </cell>
          <cell r="I6295" t="str">
            <v>Feed Manufacture</v>
          </cell>
          <cell r="J6295" t="str">
            <v>Grain Milling: Grain Cracker</v>
          </cell>
          <cell r="N6295">
            <v>40988</v>
          </cell>
        </row>
        <row r="6296">
          <cell r="A6296" t="str">
            <v>30200821</v>
          </cell>
          <cell r="B6296" t="str">
            <v>Point</v>
          </cell>
          <cell r="C6296" t="str">
            <v>Food&amp;Agric /Feed Manuf /Fugitive Emissions: General</v>
          </cell>
          <cell r="D6296" t="str">
            <v>Industrial Processes - NEC</v>
          </cell>
          <cell r="G6296" t="str">
            <v>Industrial Processes</v>
          </cell>
          <cell r="H6296" t="str">
            <v>Food and Agriculture</v>
          </cell>
          <cell r="I6296" t="str">
            <v>Feed Manufacture</v>
          </cell>
          <cell r="J6296" t="str">
            <v>Fugitive Emissions: General</v>
          </cell>
          <cell r="N6296">
            <v>40988</v>
          </cell>
        </row>
        <row r="6297">
          <cell r="A6297" t="str">
            <v>30200822</v>
          </cell>
          <cell r="B6297" t="str">
            <v>Point</v>
          </cell>
          <cell r="C6297" t="str">
            <v>Food&amp;Agric /Feed Manuf /Fugitive Emissions: Shipping/Receiving</v>
          </cell>
          <cell r="D6297" t="str">
            <v>Industrial Processes - NEC</v>
          </cell>
          <cell r="G6297" t="str">
            <v>Industrial Processes</v>
          </cell>
          <cell r="H6297" t="str">
            <v>Food and Agriculture</v>
          </cell>
          <cell r="I6297" t="str">
            <v>Feed Manufacture</v>
          </cell>
          <cell r="J6297" t="str">
            <v>Fugitive Emissions: Shipping/Receiving</v>
          </cell>
          <cell r="N6297">
            <v>40988</v>
          </cell>
        </row>
        <row r="6298">
          <cell r="A6298" t="str">
            <v>30200823</v>
          </cell>
          <cell r="B6298" t="str">
            <v>Point</v>
          </cell>
          <cell r="C6298" t="str">
            <v>Food&amp;Agric /Feed Manuf /Fugitive Emissions: Packing</v>
          </cell>
          <cell r="D6298" t="str">
            <v>Industrial Processes - NEC</v>
          </cell>
          <cell r="G6298" t="str">
            <v>Industrial Processes</v>
          </cell>
          <cell r="H6298" t="str">
            <v>Food and Agriculture</v>
          </cell>
          <cell r="I6298" t="str">
            <v>Feed Manufacture</v>
          </cell>
          <cell r="J6298" t="str">
            <v>Fugitive Emissions: Packing</v>
          </cell>
          <cell r="N6298">
            <v>40988</v>
          </cell>
        </row>
        <row r="6299">
          <cell r="A6299" t="str">
            <v>30200832</v>
          </cell>
          <cell r="B6299" t="str">
            <v>Point</v>
          </cell>
          <cell r="C6299" t="str">
            <v>Food&amp;Agric /Feed Manuf /Citrate: Handling/Transferring</v>
          </cell>
          <cell r="D6299" t="str">
            <v>Industrial Processes - Storage and Transfer</v>
          </cell>
          <cell r="G6299" t="str">
            <v>Industrial Processes</v>
          </cell>
          <cell r="H6299" t="str">
            <v>Food and Agriculture</v>
          </cell>
          <cell r="I6299" t="str">
            <v>Feed Manufacture</v>
          </cell>
          <cell r="J6299" t="str">
            <v>Citrate: Handling/Transferring</v>
          </cell>
          <cell r="N6299">
            <v>40988</v>
          </cell>
        </row>
        <row r="6300">
          <cell r="A6300" t="str">
            <v>30200833</v>
          </cell>
          <cell r="B6300" t="str">
            <v>Point</v>
          </cell>
          <cell r="C6300" t="str">
            <v>Food&amp;Agric /Feed Manuf /Citrate: Grinding</v>
          </cell>
          <cell r="D6300" t="str">
            <v>Industrial Processes - NEC</v>
          </cell>
          <cell r="G6300" t="str">
            <v>Industrial Processes</v>
          </cell>
          <cell r="H6300" t="str">
            <v>Food and Agriculture</v>
          </cell>
          <cell r="I6300" t="str">
            <v>Feed Manufacture</v>
          </cell>
          <cell r="J6300" t="str">
            <v>Citrate: Grinding</v>
          </cell>
          <cell r="N6300">
            <v>40988</v>
          </cell>
        </row>
        <row r="6301">
          <cell r="A6301" t="str">
            <v>30200834</v>
          </cell>
          <cell r="B6301" t="str">
            <v>Point</v>
          </cell>
          <cell r="C6301" t="str">
            <v>Food&amp;Agric /Feed Manuf /Citrate: Drying</v>
          </cell>
          <cell r="D6301" t="str">
            <v>Industrial Processes - NEC</v>
          </cell>
          <cell r="G6301" t="str">
            <v>Industrial Processes</v>
          </cell>
          <cell r="H6301" t="str">
            <v>Food and Agriculture</v>
          </cell>
          <cell r="I6301" t="str">
            <v>Feed Manufacture</v>
          </cell>
          <cell r="J6301" t="str">
            <v>Citrate: Drying</v>
          </cell>
          <cell r="N6301">
            <v>40988</v>
          </cell>
        </row>
        <row r="6302">
          <cell r="A6302" t="str">
            <v>30200835</v>
          </cell>
          <cell r="B6302" t="str">
            <v>Point</v>
          </cell>
          <cell r="C6302" t="str">
            <v>Food&amp;Agric /Feed Manuf /Citrate: Storage</v>
          </cell>
          <cell r="D6302" t="str">
            <v>Industrial Processes - Storage and Transfer</v>
          </cell>
          <cell r="G6302" t="str">
            <v>Industrial Processes</v>
          </cell>
          <cell r="H6302" t="str">
            <v>Food and Agriculture</v>
          </cell>
          <cell r="I6302" t="str">
            <v>Feed Manufacture</v>
          </cell>
          <cell r="J6302" t="str">
            <v>Citrate: Storage</v>
          </cell>
          <cell r="N6302">
            <v>40988</v>
          </cell>
        </row>
        <row r="6303">
          <cell r="A6303" t="str">
            <v>30200899</v>
          </cell>
          <cell r="B6303" t="str">
            <v>Point</v>
          </cell>
          <cell r="C6303" t="str">
            <v>Food&amp;Agric /Feed Manuf /Not Classified **</v>
          </cell>
          <cell r="D6303" t="str">
            <v>Industrial Processes - NEC</v>
          </cell>
          <cell r="G6303" t="str">
            <v>Industrial Processes</v>
          </cell>
          <cell r="H6303" t="str">
            <v>Food and Agriculture</v>
          </cell>
          <cell r="I6303" t="str">
            <v>Feed Manufacture</v>
          </cell>
          <cell r="J6303" t="str">
            <v>Not Classified **</v>
          </cell>
          <cell r="N6303">
            <v>40988</v>
          </cell>
        </row>
        <row r="6304">
          <cell r="A6304" t="str">
            <v>30200901</v>
          </cell>
          <cell r="B6304" t="str">
            <v>Point</v>
          </cell>
          <cell r="C6304" t="str">
            <v>Beer Production /Grain Handling (see also 3-02-005-xx)</v>
          </cell>
          <cell r="D6304" t="str">
            <v>Industrial Processes - NEC</v>
          </cell>
          <cell r="G6304" t="str">
            <v>Industrial Processes</v>
          </cell>
          <cell r="H6304" t="str">
            <v>Food and Agriculture</v>
          </cell>
          <cell r="I6304" t="str">
            <v>Beer Production</v>
          </cell>
          <cell r="J6304" t="str">
            <v>Grain Handling (see also 3-02-005-xx)</v>
          </cell>
          <cell r="N6304">
            <v>40988</v>
          </cell>
        </row>
        <row r="6305">
          <cell r="A6305" t="str">
            <v>30200902</v>
          </cell>
          <cell r="B6305" t="str">
            <v>Point</v>
          </cell>
          <cell r="C6305" t="str">
            <v>Beer Production /Drying Spent Grains ** (use SCCs 3-02-009-30 &amp; -31)</v>
          </cell>
          <cell r="D6305" t="str">
            <v>Industrial Processes - NEC</v>
          </cell>
          <cell r="G6305" t="str">
            <v>Industrial Processes</v>
          </cell>
          <cell r="H6305" t="str">
            <v>Food and Agriculture</v>
          </cell>
          <cell r="I6305" t="str">
            <v>Beer Production</v>
          </cell>
          <cell r="J6305" t="str">
            <v>Drying Spent Grains ** (use SCCs 3-02-009-30 &amp; -31)</v>
          </cell>
          <cell r="N6305">
            <v>40988</v>
          </cell>
        </row>
        <row r="6306">
          <cell r="A6306" t="str">
            <v>30200903</v>
          </cell>
          <cell r="B6306" t="str">
            <v>Point</v>
          </cell>
          <cell r="C6306" t="str">
            <v>Beer Production /Brew Kettle ** (use SCC 3-02-009-07)</v>
          </cell>
          <cell r="D6306" t="str">
            <v>Industrial Processes - NEC</v>
          </cell>
          <cell r="G6306" t="str">
            <v>Industrial Processes</v>
          </cell>
          <cell r="H6306" t="str">
            <v>Food and Agriculture</v>
          </cell>
          <cell r="I6306" t="str">
            <v>Beer Production</v>
          </cell>
          <cell r="J6306" t="str">
            <v>Brew Kettle ** (use SCC 3-02-009-07)</v>
          </cell>
          <cell r="N6306">
            <v>40988</v>
          </cell>
        </row>
        <row r="6307">
          <cell r="A6307" t="str">
            <v>30200904</v>
          </cell>
          <cell r="B6307" t="str">
            <v>Point</v>
          </cell>
          <cell r="C6307" t="str">
            <v>Beer Production /Aging Tank: Secondary Fermentation</v>
          </cell>
          <cell r="D6307" t="str">
            <v>Industrial Processes - NEC</v>
          </cell>
          <cell r="G6307" t="str">
            <v>Industrial Processes</v>
          </cell>
          <cell r="H6307" t="str">
            <v>Food and Agriculture</v>
          </cell>
          <cell r="I6307" t="str">
            <v>Beer Production</v>
          </cell>
          <cell r="J6307" t="str">
            <v>Aging Tank: Secondary Fermentation</v>
          </cell>
          <cell r="N6307">
            <v>40988</v>
          </cell>
        </row>
        <row r="6308">
          <cell r="A6308" t="str">
            <v>30200905</v>
          </cell>
          <cell r="B6308" t="str">
            <v>Point</v>
          </cell>
          <cell r="C6308" t="str">
            <v>Beer Production /Malt Kiln</v>
          </cell>
          <cell r="D6308" t="str">
            <v>Industrial Processes - NEC</v>
          </cell>
          <cell r="G6308" t="str">
            <v>Industrial Processes</v>
          </cell>
          <cell r="H6308" t="str">
            <v>Food and Agriculture</v>
          </cell>
          <cell r="I6308" t="str">
            <v>Beer Production</v>
          </cell>
          <cell r="J6308" t="str">
            <v>Malt Kiln</v>
          </cell>
          <cell r="N6308">
            <v>40988</v>
          </cell>
        </row>
        <row r="6309">
          <cell r="A6309" t="str">
            <v>30200906</v>
          </cell>
          <cell r="B6309" t="str">
            <v>Point</v>
          </cell>
          <cell r="C6309" t="str">
            <v>Beer Production /Malt Mill</v>
          </cell>
          <cell r="D6309" t="str">
            <v>Industrial Processes - NEC</v>
          </cell>
          <cell r="G6309" t="str">
            <v>Industrial Processes</v>
          </cell>
          <cell r="H6309" t="str">
            <v>Food and Agriculture</v>
          </cell>
          <cell r="I6309" t="str">
            <v>Beer Production</v>
          </cell>
          <cell r="J6309" t="str">
            <v>Malt Mill</v>
          </cell>
          <cell r="N6309">
            <v>40988</v>
          </cell>
        </row>
        <row r="6310">
          <cell r="A6310" t="str">
            <v>30200907</v>
          </cell>
          <cell r="B6310" t="str">
            <v>Point</v>
          </cell>
          <cell r="C6310" t="str">
            <v>Beer Production /Brew Kettle</v>
          </cell>
          <cell r="D6310" t="str">
            <v>Industrial Processes - NEC</v>
          </cell>
          <cell r="G6310" t="str">
            <v>Industrial Processes</v>
          </cell>
          <cell r="H6310" t="str">
            <v>Food and Agriculture</v>
          </cell>
          <cell r="I6310" t="str">
            <v>Beer Production</v>
          </cell>
          <cell r="J6310" t="str">
            <v>Brew Kettle</v>
          </cell>
          <cell r="N6310">
            <v>40988</v>
          </cell>
        </row>
        <row r="6311">
          <cell r="A6311" t="str">
            <v>30200908</v>
          </cell>
          <cell r="B6311" t="str">
            <v>Point</v>
          </cell>
          <cell r="C6311" t="str">
            <v>Beer Production /Aging Tank: Filling</v>
          </cell>
          <cell r="D6311" t="str">
            <v>Industrial Processes - NEC</v>
          </cell>
          <cell r="G6311" t="str">
            <v>Industrial Processes</v>
          </cell>
          <cell r="H6311" t="str">
            <v>Food and Agriculture</v>
          </cell>
          <cell r="I6311" t="str">
            <v>Beer Production</v>
          </cell>
          <cell r="J6311" t="str">
            <v>Aging Tank: Filling</v>
          </cell>
          <cell r="N6311">
            <v>40988</v>
          </cell>
        </row>
        <row r="6312">
          <cell r="A6312" t="str">
            <v>30200910</v>
          </cell>
          <cell r="B6312" t="str">
            <v>Point</v>
          </cell>
          <cell r="C6312" t="str">
            <v>Beer Production /Beer Bottling: Storage **</v>
          </cell>
          <cell r="D6312" t="str">
            <v>Industrial Processes - Storage and Transfer</v>
          </cell>
          <cell r="G6312" t="str">
            <v>Industrial Processes</v>
          </cell>
          <cell r="H6312" t="str">
            <v>Food and Agriculture</v>
          </cell>
          <cell r="I6312" t="str">
            <v>Beer Production</v>
          </cell>
          <cell r="J6312" t="str">
            <v>Beer Bottling: Storage **</v>
          </cell>
          <cell r="N6312">
            <v>40988</v>
          </cell>
        </row>
        <row r="6313">
          <cell r="A6313" t="str">
            <v>30200911</v>
          </cell>
          <cell r="B6313" t="str">
            <v>Point</v>
          </cell>
          <cell r="C6313" t="str">
            <v>Beer Production /Fugitive Emissions: General</v>
          </cell>
          <cell r="D6313" t="str">
            <v>Industrial Processes - NEC</v>
          </cell>
          <cell r="G6313" t="str">
            <v>Industrial Processes</v>
          </cell>
          <cell r="H6313" t="str">
            <v>Food and Agriculture</v>
          </cell>
          <cell r="I6313" t="str">
            <v>Beer Production</v>
          </cell>
          <cell r="J6313" t="str">
            <v>Fugitive Emissions: General</v>
          </cell>
          <cell r="N6313">
            <v>40988</v>
          </cell>
        </row>
        <row r="6314">
          <cell r="A6314" t="str">
            <v>30200912</v>
          </cell>
          <cell r="B6314" t="str">
            <v>Point</v>
          </cell>
          <cell r="C6314" t="str">
            <v>Beer Production /Fugitive Emissions: General</v>
          </cell>
          <cell r="D6314" t="str">
            <v>Industrial Processes - NEC</v>
          </cell>
          <cell r="G6314" t="str">
            <v>Industrial Processes</v>
          </cell>
          <cell r="H6314" t="str">
            <v>Food and Agriculture</v>
          </cell>
          <cell r="I6314" t="str">
            <v>Beer Production</v>
          </cell>
          <cell r="J6314" t="str">
            <v>Fugitive Emissions: General</v>
          </cell>
          <cell r="K6314" t="str">
            <v>30200911</v>
          </cell>
          <cell r="L6314" t="str">
            <v>2005</v>
          </cell>
          <cell r="N6314">
            <v>40988</v>
          </cell>
        </row>
        <row r="6315">
          <cell r="A6315" t="str">
            <v>30200915</v>
          </cell>
          <cell r="B6315" t="str">
            <v>Point</v>
          </cell>
          <cell r="C6315" t="str">
            <v>Beer Production /Milled Malt Hopper</v>
          </cell>
          <cell r="D6315" t="str">
            <v>Industrial Processes - NEC</v>
          </cell>
          <cell r="G6315" t="str">
            <v>Industrial Processes</v>
          </cell>
          <cell r="H6315" t="str">
            <v>Food and Agriculture</v>
          </cell>
          <cell r="I6315" t="str">
            <v>Beer Production</v>
          </cell>
          <cell r="J6315" t="str">
            <v>Milled Malt Hopper</v>
          </cell>
          <cell r="N6315">
            <v>40988</v>
          </cell>
        </row>
        <row r="6316">
          <cell r="A6316" t="str">
            <v>30200920</v>
          </cell>
          <cell r="B6316" t="str">
            <v>Point</v>
          </cell>
          <cell r="C6316" t="str">
            <v>Beer Production /Raw Material Storage **</v>
          </cell>
          <cell r="D6316" t="str">
            <v>Industrial Processes - Storage and Transfer</v>
          </cell>
          <cell r="G6316" t="str">
            <v>Industrial Processes</v>
          </cell>
          <cell r="H6316" t="str">
            <v>Food and Agriculture</v>
          </cell>
          <cell r="I6316" t="str">
            <v>Beer Production</v>
          </cell>
          <cell r="J6316" t="str">
            <v>Raw Material Storage **</v>
          </cell>
          <cell r="N6316">
            <v>40988</v>
          </cell>
        </row>
        <row r="6317">
          <cell r="A6317" t="str">
            <v>30200921</v>
          </cell>
          <cell r="B6317" t="str">
            <v>Point</v>
          </cell>
          <cell r="C6317" t="str">
            <v>Beer Production /Mash Tun</v>
          </cell>
          <cell r="D6317" t="str">
            <v>Industrial Processes - NEC</v>
          </cell>
          <cell r="G6317" t="str">
            <v>Industrial Processes</v>
          </cell>
          <cell r="H6317" t="str">
            <v>Food and Agriculture</v>
          </cell>
          <cell r="I6317" t="str">
            <v>Beer Production</v>
          </cell>
          <cell r="J6317" t="str">
            <v>Mash Tun</v>
          </cell>
          <cell r="N6317">
            <v>40988</v>
          </cell>
        </row>
        <row r="6318">
          <cell r="A6318" t="str">
            <v>30200922</v>
          </cell>
          <cell r="B6318" t="str">
            <v>Point</v>
          </cell>
          <cell r="C6318" t="str">
            <v>Beer Production /Cereal Cooker</v>
          </cell>
          <cell r="D6318" t="str">
            <v>Industrial Processes - NEC</v>
          </cell>
          <cell r="G6318" t="str">
            <v>Industrial Processes</v>
          </cell>
          <cell r="H6318" t="str">
            <v>Food and Agriculture</v>
          </cell>
          <cell r="I6318" t="str">
            <v>Beer Production</v>
          </cell>
          <cell r="J6318" t="str">
            <v>Cereal Cooker</v>
          </cell>
          <cell r="N6318">
            <v>40988</v>
          </cell>
        </row>
        <row r="6319">
          <cell r="A6319" t="str">
            <v>30200923</v>
          </cell>
          <cell r="B6319" t="str">
            <v>Point</v>
          </cell>
          <cell r="C6319" t="str">
            <v>Beer Production /Lauter Tun or Strainmaster</v>
          </cell>
          <cell r="D6319" t="str">
            <v>Industrial Processes - NEC</v>
          </cell>
          <cell r="G6319" t="str">
            <v>Industrial Processes</v>
          </cell>
          <cell r="H6319" t="str">
            <v>Food and Agriculture</v>
          </cell>
          <cell r="I6319" t="str">
            <v>Beer Production</v>
          </cell>
          <cell r="J6319" t="str">
            <v>Lauter Tun or Strainmaster</v>
          </cell>
          <cell r="N6319">
            <v>40988</v>
          </cell>
        </row>
        <row r="6320">
          <cell r="A6320" t="str">
            <v>30200924</v>
          </cell>
          <cell r="B6320" t="str">
            <v>Point</v>
          </cell>
          <cell r="C6320" t="str">
            <v>Beer Production /Hot Wort Settling Tank</v>
          </cell>
          <cell r="D6320" t="str">
            <v>Industrial Processes - NEC</v>
          </cell>
          <cell r="G6320" t="str">
            <v>Industrial Processes</v>
          </cell>
          <cell r="H6320" t="str">
            <v>Food and Agriculture</v>
          </cell>
          <cell r="I6320" t="str">
            <v>Beer Production</v>
          </cell>
          <cell r="J6320" t="str">
            <v>Hot Wort Settling Tank</v>
          </cell>
          <cell r="N6320">
            <v>40988</v>
          </cell>
        </row>
        <row r="6321">
          <cell r="A6321" t="str">
            <v>30200925</v>
          </cell>
          <cell r="B6321" t="str">
            <v>Point</v>
          </cell>
          <cell r="C6321" t="str">
            <v>Beer Production /Wort Cooler</v>
          </cell>
          <cell r="D6321" t="str">
            <v>Industrial Processes - NEC</v>
          </cell>
          <cell r="G6321" t="str">
            <v>Industrial Processes</v>
          </cell>
          <cell r="H6321" t="str">
            <v>Food and Agriculture</v>
          </cell>
          <cell r="I6321" t="str">
            <v>Beer Production</v>
          </cell>
          <cell r="J6321" t="str">
            <v>Wort Cooler</v>
          </cell>
          <cell r="N6321">
            <v>40988</v>
          </cell>
        </row>
        <row r="6322">
          <cell r="A6322" t="str">
            <v>30200926</v>
          </cell>
          <cell r="B6322" t="str">
            <v>Point</v>
          </cell>
          <cell r="C6322" t="str">
            <v>Beer Production /Trub Vessel</v>
          </cell>
          <cell r="D6322" t="str">
            <v>Industrial Processes - NEC</v>
          </cell>
          <cell r="G6322" t="str">
            <v>Industrial Processes</v>
          </cell>
          <cell r="H6322" t="str">
            <v>Food and Agriculture</v>
          </cell>
          <cell r="I6322" t="str">
            <v>Beer Production</v>
          </cell>
          <cell r="J6322" t="str">
            <v>Trub Vessel</v>
          </cell>
          <cell r="N6322">
            <v>40988</v>
          </cell>
        </row>
        <row r="6323">
          <cell r="A6323" t="str">
            <v>30200930</v>
          </cell>
          <cell r="B6323" t="str">
            <v>Point</v>
          </cell>
          <cell r="C6323" t="str">
            <v>Beer Production /Brewers Grain Dryer: Natural Gas-fired</v>
          </cell>
          <cell r="D6323" t="str">
            <v>Industrial Processes - NEC</v>
          </cell>
          <cell r="G6323" t="str">
            <v>Industrial Processes</v>
          </cell>
          <cell r="H6323" t="str">
            <v>Food and Agriculture</v>
          </cell>
          <cell r="I6323" t="str">
            <v>Beer Production</v>
          </cell>
          <cell r="J6323" t="str">
            <v>Brewers Grain Dryer: Natural Gas-fired</v>
          </cell>
          <cell r="N6323">
            <v>40988</v>
          </cell>
        </row>
        <row r="6324">
          <cell r="A6324" t="str">
            <v>30200931</v>
          </cell>
          <cell r="B6324" t="str">
            <v>Point</v>
          </cell>
          <cell r="C6324" t="str">
            <v>Beer Production /Brewers Grain Dryer: Fuel Oil-fired</v>
          </cell>
          <cell r="D6324" t="str">
            <v>Industrial Processes - NEC</v>
          </cell>
          <cell r="G6324" t="str">
            <v>Industrial Processes</v>
          </cell>
          <cell r="H6324" t="str">
            <v>Food and Agriculture</v>
          </cell>
          <cell r="I6324" t="str">
            <v>Beer Production</v>
          </cell>
          <cell r="J6324" t="str">
            <v>Brewers Grain Dryer: Fuel Oil-fired</v>
          </cell>
          <cell r="N6324">
            <v>40988</v>
          </cell>
        </row>
        <row r="6325">
          <cell r="A6325" t="str">
            <v>30200932</v>
          </cell>
          <cell r="B6325" t="str">
            <v>Point</v>
          </cell>
          <cell r="C6325" t="str">
            <v>Beer Production /Brewers Grain Dryer: Steam-heated</v>
          </cell>
          <cell r="D6325" t="str">
            <v>Industrial Processes - NEC</v>
          </cell>
          <cell r="G6325" t="str">
            <v>Industrial Processes</v>
          </cell>
          <cell r="H6325" t="str">
            <v>Food and Agriculture</v>
          </cell>
          <cell r="I6325" t="str">
            <v>Beer Production</v>
          </cell>
          <cell r="J6325" t="str">
            <v>Brewers Grain Dryer: Steam-heated</v>
          </cell>
          <cell r="N6325">
            <v>40988</v>
          </cell>
        </row>
        <row r="6326">
          <cell r="A6326" t="str">
            <v>30200935</v>
          </cell>
          <cell r="B6326" t="str">
            <v>Point</v>
          </cell>
          <cell r="C6326" t="str">
            <v>Beer Production /Fermenter Venting: Closed Fermenter</v>
          </cell>
          <cell r="D6326" t="str">
            <v>Industrial Processes - NEC</v>
          </cell>
          <cell r="G6326" t="str">
            <v>Industrial Processes</v>
          </cell>
          <cell r="H6326" t="str">
            <v>Food and Agriculture</v>
          </cell>
          <cell r="I6326" t="str">
            <v>Beer Production</v>
          </cell>
          <cell r="J6326" t="str">
            <v>Fermenter Venting: Closed Fermenter</v>
          </cell>
          <cell r="N6326">
            <v>40988</v>
          </cell>
        </row>
        <row r="6327">
          <cell r="A6327" t="str">
            <v>30200937</v>
          </cell>
          <cell r="B6327" t="str">
            <v>Point</v>
          </cell>
          <cell r="C6327" t="str">
            <v>Beer Production /Fermenter Venting: Open Fermenter</v>
          </cell>
          <cell r="D6327" t="str">
            <v>Industrial Processes - NEC</v>
          </cell>
          <cell r="G6327" t="str">
            <v>Industrial Processes</v>
          </cell>
          <cell r="H6327" t="str">
            <v>Food and Agriculture</v>
          </cell>
          <cell r="I6327" t="str">
            <v>Beer Production</v>
          </cell>
          <cell r="J6327" t="str">
            <v>Fermenter Venting: Open Fermenter</v>
          </cell>
          <cell r="N6327">
            <v>40988</v>
          </cell>
        </row>
        <row r="6328">
          <cell r="A6328" t="str">
            <v>30200939</v>
          </cell>
          <cell r="B6328" t="str">
            <v>Point</v>
          </cell>
          <cell r="C6328" t="str">
            <v>Beer Production /Activated Carbon Regeneration</v>
          </cell>
          <cell r="D6328" t="str">
            <v>Industrial Processes - NEC</v>
          </cell>
          <cell r="G6328" t="str">
            <v>Industrial Processes</v>
          </cell>
          <cell r="H6328" t="str">
            <v>Food and Agriculture</v>
          </cell>
          <cell r="I6328" t="str">
            <v>Beer Production</v>
          </cell>
          <cell r="J6328" t="str">
            <v>Activated Carbon Regeneration</v>
          </cell>
          <cell r="N6328">
            <v>40988</v>
          </cell>
        </row>
        <row r="6329">
          <cell r="A6329" t="str">
            <v>30200940</v>
          </cell>
          <cell r="B6329" t="str">
            <v>Point</v>
          </cell>
          <cell r="C6329" t="str">
            <v>Beer Production /Brewers Yeast Disposal</v>
          </cell>
          <cell r="D6329" t="str">
            <v>Industrial Processes - NEC</v>
          </cell>
          <cell r="G6329" t="str">
            <v>Industrial Processes</v>
          </cell>
          <cell r="H6329" t="str">
            <v>Food and Agriculture</v>
          </cell>
          <cell r="I6329" t="str">
            <v>Beer Production</v>
          </cell>
          <cell r="J6329" t="str">
            <v>Brewers Yeast Disposal</v>
          </cell>
          <cell r="N6329">
            <v>40988</v>
          </cell>
        </row>
        <row r="6330">
          <cell r="A6330" t="str">
            <v>30200941</v>
          </cell>
          <cell r="B6330" t="str">
            <v>Point</v>
          </cell>
          <cell r="C6330" t="str">
            <v>Beer Production /Yeast Propagation</v>
          </cell>
          <cell r="D6330" t="str">
            <v>Industrial Processes - NEC</v>
          </cell>
          <cell r="G6330" t="str">
            <v>Industrial Processes</v>
          </cell>
          <cell r="H6330" t="str">
            <v>Food and Agriculture</v>
          </cell>
          <cell r="I6330" t="str">
            <v>Beer Production</v>
          </cell>
          <cell r="J6330" t="str">
            <v>Yeast Propagation</v>
          </cell>
          <cell r="N6330">
            <v>40988</v>
          </cell>
        </row>
        <row r="6331">
          <cell r="A6331" t="str">
            <v>30200951</v>
          </cell>
          <cell r="B6331" t="str">
            <v>Point</v>
          </cell>
          <cell r="C6331" t="str">
            <v>Beer Production /Can Filling Line</v>
          </cell>
          <cell r="D6331" t="str">
            <v>Industrial Processes - NEC</v>
          </cell>
          <cell r="G6331" t="str">
            <v>Industrial Processes</v>
          </cell>
          <cell r="H6331" t="str">
            <v>Food and Agriculture</v>
          </cell>
          <cell r="I6331" t="str">
            <v>Beer Production</v>
          </cell>
          <cell r="J6331" t="str">
            <v>Can Filling Line</v>
          </cell>
          <cell r="N6331">
            <v>40988</v>
          </cell>
        </row>
        <row r="6332">
          <cell r="A6332" t="str">
            <v>30200952</v>
          </cell>
          <cell r="B6332" t="str">
            <v>Point</v>
          </cell>
          <cell r="C6332" t="str">
            <v>Beer Production /Sterilized Can Filling Line</v>
          </cell>
          <cell r="D6332" t="str">
            <v>Industrial Processes - NEC</v>
          </cell>
          <cell r="G6332" t="str">
            <v>Industrial Processes</v>
          </cell>
          <cell r="H6332" t="str">
            <v>Food and Agriculture</v>
          </cell>
          <cell r="I6332" t="str">
            <v>Beer Production</v>
          </cell>
          <cell r="J6332" t="str">
            <v>Sterilized Can Filling Line</v>
          </cell>
          <cell r="N6332">
            <v>40988</v>
          </cell>
        </row>
        <row r="6333">
          <cell r="A6333" t="str">
            <v>30200953</v>
          </cell>
          <cell r="B6333" t="str">
            <v>Point</v>
          </cell>
          <cell r="C6333" t="str">
            <v>Beer Production /Bottle Filling Line</v>
          </cell>
          <cell r="D6333" t="str">
            <v>Industrial Processes - NEC</v>
          </cell>
          <cell r="G6333" t="str">
            <v>Industrial Processes</v>
          </cell>
          <cell r="H6333" t="str">
            <v>Food and Agriculture</v>
          </cell>
          <cell r="I6333" t="str">
            <v>Beer Production</v>
          </cell>
          <cell r="J6333" t="str">
            <v>Bottle Filling Line</v>
          </cell>
          <cell r="N6333">
            <v>40988</v>
          </cell>
        </row>
        <row r="6334">
          <cell r="A6334" t="str">
            <v>30200954</v>
          </cell>
          <cell r="B6334" t="str">
            <v>Point</v>
          </cell>
          <cell r="C6334" t="str">
            <v>Beer Production /Sterilized Bottle Filling Line</v>
          </cell>
          <cell r="D6334" t="str">
            <v>Industrial Processes - NEC</v>
          </cell>
          <cell r="G6334" t="str">
            <v>Industrial Processes</v>
          </cell>
          <cell r="H6334" t="str">
            <v>Food and Agriculture</v>
          </cell>
          <cell r="I6334" t="str">
            <v>Beer Production</v>
          </cell>
          <cell r="J6334" t="str">
            <v>Sterilized Bottle Filling Line</v>
          </cell>
          <cell r="N6334">
            <v>40988</v>
          </cell>
        </row>
        <row r="6335">
          <cell r="A6335" t="str">
            <v>30200955</v>
          </cell>
          <cell r="B6335" t="str">
            <v>Point</v>
          </cell>
          <cell r="C6335" t="str">
            <v>Beer Production /Keg Filling Line</v>
          </cell>
          <cell r="D6335" t="str">
            <v>Industrial Processes - NEC</v>
          </cell>
          <cell r="G6335" t="str">
            <v>Industrial Processes</v>
          </cell>
          <cell r="H6335" t="str">
            <v>Food and Agriculture</v>
          </cell>
          <cell r="I6335" t="str">
            <v>Beer Production</v>
          </cell>
          <cell r="J6335" t="str">
            <v>Keg Filling Line</v>
          </cell>
          <cell r="N6335">
            <v>40988</v>
          </cell>
        </row>
        <row r="6336">
          <cell r="A6336" t="str">
            <v>30200960</v>
          </cell>
          <cell r="B6336" t="str">
            <v>Point</v>
          </cell>
          <cell r="C6336" t="str">
            <v>Beer Production /Bottle Soaker and Cleaner</v>
          </cell>
          <cell r="D6336" t="str">
            <v>Industrial Processes - NEC</v>
          </cell>
          <cell r="G6336" t="str">
            <v>Industrial Processes</v>
          </cell>
          <cell r="H6336" t="str">
            <v>Food and Agriculture</v>
          </cell>
          <cell r="I6336" t="str">
            <v>Beer Production</v>
          </cell>
          <cell r="J6336" t="str">
            <v>Bottle Soaker and Cleaner</v>
          </cell>
          <cell r="N6336">
            <v>40988</v>
          </cell>
        </row>
        <row r="6337">
          <cell r="A6337" t="str">
            <v>30200961</v>
          </cell>
          <cell r="B6337" t="str">
            <v>Point</v>
          </cell>
          <cell r="C6337" t="str">
            <v>Beer Production /Bottle Crusher</v>
          </cell>
          <cell r="D6337" t="str">
            <v>Industrial Processes - NEC</v>
          </cell>
          <cell r="G6337" t="str">
            <v>Industrial Processes</v>
          </cell>
          <cell r="H6337" t="str">
            <v>Food and Agriculture</v>
          </cell>
          <cell r="I6337" t="str">
            <v>Beer Production</v>
          </cell>
          <cell r="J6337" t="str">
            <v>Bottle Crusher</v>
          </cell>
          <cell r="N6337">
            <v>40988</v>
          </cell>
        </row>
        <row r="6338">
          <cell r="A6338" t="str">
            <v>30200962</v>
          </cell>
          <cell r="B6338" t="str">
            <v>Point</v>
          </cell>
          <cell r="C6338" t="str">
            <v>Beer Production /Can Crusher with Pneumatic Conveyor</v>
          </cell>
          <cell r="D6338" t="str">
            <v>Industrial Processes - NEC</v>
          </cell>
          <cell r="G6338" t="str">
            <v>Industrial Processes</v>
          </cell>
          <cell r="H6338" t="str">
            <v>Food and Agriculture</v>
          </cell>
          <cell r="I6338" t="str">
            <v>Beer Production</v>
          </cell>
          <cell r="J6338" t="str">
            <v>Can Crusher with Pneumatic Conveyor</v>
          </cell>
          <cell r="N6338">
            <v>40988</v>
          </cell>
        </row>
        <row r="6339">
          <cell r="A6339" t="str">
            <v>30200963</v>
          </cell>
          <cell r="B6339" t="str">
            <v>Point</v>
          </cell>
          <cell r="C6339" t="str">
            <v>Beer Production /Beer Sump</v>
          </cell>
          <cell r="D6339" t="str">
            <v>Industrial Processes - NEC</v>
          </cell>
          <cell r="G6339" t="str">
            <v>Industrial Processes</v>
          </cell>
          <cell r="H6339" t="str">
            <v>Food and Agriculture</v>
          </cell>
          <cell r="I6339" t="str">
            <v>Beer Production</v>
          </cell>
          <cell r="J6339" t="str">
            <v>Beer Sump</v>
          </cell>
          <cell r="N6339">
            <v>40988</v>
          </cell>
        </row>
        <row r="6340">
          <cell r="A6340" t="str">
            <v>30200964</v>
          </cell>
          <cell r="B6340" t="str">
            <v>Point</v>
          </cell>
          <cell r="C6340" t="str">
            <v>Beer Production /Waste Beer Recovery</v>
          </cell>
          <cell r="D6340" t="str">
            <v>Industrial Processes - NEC</v>
          </cell>
          <cell r="G6340" t="str">
            <v>Industrial Processes</v>
          </cell>
          <cell r="H6340" t="str">
            <v>Food and Agriculture</v>
          </cell>
          <cell r="I6340" t="str">
            <v>Beer Production</v>
          </cell>
          <cell r="J6340" t="str">
            <v>Waste Beer Recovery</v>
          </cell>
          <cell r="N6340">
            <v>40988</v>
          </cell>
        </row>
        <row r="6341">
          <cell r="A6341" t="str">
            <v>30200965</v>
          </cell>
          <cell r="B6341" t="str">
            <v>Point</v>
          </cell>
          <cell r="C6341" t="str">
            <v>Beer Production /Waste Beer Storage Tanks</v>
          </cell>
          <cell r="D6341" t="str">
            <v>Industrial Processes - Storage and Transfer</v>
          </cell>
          <cell r="G6341" t="str">
            <v>Industrial Processes</v>
          </cell>
          <cell r="H6341" t="str">
            <v>Food and Agriculture</v>
          </cell>
          <cell r="I6341" t="str">
            <v>Beer Production</v>
          </cell>
          <cell r="J6341" t="str">
            <v>Waste Beer Storage Tanks</v>
          </cell>
          <cell r="N6341">
            <v>40988</v>
          </cell>
        </row>
        <row r="6342">
          <cell r="A6342" t="str">
            <v>30200966</v>
          </cell>
          <cell r="B6342" t="str">
            <v>Point</v>
          </cell>
          <cell r="C6342" t="str">
            <v>Beer Production /Ethanol Removal from Waste Beer</v>
          </cell>
          <cell r="D6342" t="str">
            <v>Industrial Processes - NEC</v>
          </cell>
          <cell r="G6342" t="str">
            <v>Industrial Processes</v>
          </cell>
          <cell r="H6342" t="str">
            <v>Food and Agriculture</v>
          </cell>
          <cell r="I6342" t="str">
            <v>Beer Production</v>
          </cell>
          <cell r="J6342" t="str">
            <v>Ethanol Removal from Waste Beer</v>
          </cell>
          <cell r="N6342">
            <v>40988</v>
          </cell>
        </row>
        <row r="6343">
          <cell r="A6343" t="str">
            <v>30200967</v>
          </cell>
          <cell r="B6343" t="str">
            <v>Point</v>
          </cell>
          <cell r="C6343" t="str">
            <v>Beer Production /Ethanol Recovery from Waste Beer</v>
          </cell>
          <cell r="D6343" t="str">
            <v>Industrial Processes - NEC</v>
          </cell>
          <cell r="G6343" t="str">
            <v>Industrial Processes</v>
          </cell>
          <cell r="H6343" t="str">
            <v>Food and Agriculture</v>
          </cell>
          <cell r="I6343" t="str">
            <v>Beer Production</v>
          </cell>
          <cell r="J6343" t="str">
            <v>Ethanol Recovery from Waste Beer</v>
          </cell>
          <cell r="N6343">
            <v>40988</v>
          </cell>
        </row>
        <row r="6344">
          <cell r="A6344" t="str">
            <v>30200998</v>
          </cell>
          <cell r="B6344" t="str">
            <v>Point</v>
          </cell>
          <cell r="C6344" t="str">
            <v>Beer Production /Other Not Classified</v>
          </cell>
          <cell r="D6344" t="str">
            <v>Industrial Processes - NEC</v>
          </cell>
          <cell r="G6344" t="str">
            <v>Industrial Processes</v>
          </cell>
          <cell r="H6344" t="str">
            <v>Food and Agriculture</v>
          </cell>
          <cell r="I6344" t="str">
            <v>Beer Production</v>
          </cell>
          <cell r="J6344" t="str">
            <v>Other Not Classified</v>
          </cell>
          <cell r="N6344">
            <v>40988</v>
          </cell>
        </row>
        <row r="6345">
          <cell r="A6345" t="str">
            <v>30200999</v>
          </cell>
          <cell r="B6345" t="str">
            <v>Point</v>
          </cell>
          <cell r="C6345" t="str">
            <v>Beer Production /Other Not Classified</v>
          </cell>
          <cell r="D6345" t="str">
            <v>Industrial Processes - NEC</v>
          </cell>
          <cell r="G6345" t="str">
            <v>Industrial Processes</v>
          </cell>
          <cell r="H6345" t="str">
            <v>Food and Agriculture</v>
          </cell>
          <cell r="I6345" t="str">
            <v>Beer Production</v>
          </cell>
          <cell r="J6345" t="str">
            <v>Other Not Classified **</v>
          </cell>
          <cell r="K6345" t="str">
            <v>30200998</v>
          </cell>
          <cell r="L6345" t="str">
            <v>2005</v>
          </cell>
          <cell r="N6345">
            <v>40988</v>
          </cell>
        </row>
        <row r="6346">
          <cell r="A6346" t="str">
            <v>30201001</v>
          </cell>
          <cell r="B6346" t="str">
            <v>Point</v>
          </cell>
          <cell r="C6346" t="str">
            <v>Distilled Spirits /Grain Handling** (see 3-02-006-05)</v>
          </cell>
          <cell r="D6346" t="str">
            <v>Industrial Processes - NEC</v>
          </cell>
          <cell r="G6346" t="str">
            <v>Industrial Processes</v>
          </cell>
          <cell r="H6346" t="str">
            <v>Food and Agriculture</v>
          </cell>
          <cell r="I6346" t="str">
            <v>Distilled Spirits</v>
          </cell>
          <cell r="J6346" t="str">
            <v>Grain Handling** (see 3-02-006-05)</v>
          </cell>
          <cell r="N6346">
            <v>40988</v>
          </cell>
        </row>
        <row r="6347">
          <cell r="A6347" t="str">
            <v>30201002</v>
          </cell>
          <cell r="B6347" t="str">
            <v>Point</v>
          </cell>
          <cell r="C6347" t="str">
            <v>Distilled Spirits /Dryer House Operations</v>
          </cell>
          <cell r="D6347" t="str">
            <v>Industrial Processes - NEC</v>
          </cell>
          <cell r="G6347" t="str">
            <v>Industrial Processes</v>
          </cell>
          <cell r="H6347" t="str">
            <v>Food and Agriculture</v>
          </cell>
          <cell r="I6347" t="str">
            <v>Distilled Spirits</v>
          </cell>
          <cell r="J6347" t="str">
            <v>Dryer House Operations</v>
          </cell>
          <cell r="N6347">
            <v>40988</v>
          </cell>
        </row>
        <row r="6348">
          <cell r="A6348" t="str">
            <v>30201003</v>
          </cell>
          <cell r="B6348" t="str">
            <v>Point</v>
          </cell>
          <cell r="C6348" t="str">
            <v>Distilled Spirits /Aging** (see 3-02-010-17)</v>
          </cell>
          <cell r="D6348" t="str">
            <v>Industrial Processes - NEC</v>
          </cell>
          <cell r="G6348" t="str">
            <v>Industrial Processes</v>
          </cell>
          <cell r="H6348" t="str">
            <v>Food and Agriculture</v>
          </cell>
          <cell r="I6348" t="str">
            <v>Distilled Spirits</v>
          </cell>
          <cell r="J6348" t="str">
            <v>Aging** (see 3-02-010-17)</v>
          </cell>
          <cell r="N6348">
            <v>40988</v>
          </cell>
        </row>
        <row r="6349">
          <cell r="A6349" t="str">
            <v>30201004</v>
          </cell>
          <cell r="B6349" t="str">
            <v>Point</v>
          </cell>
          <cell r="C6349" t="str">
            <v>Distilled Spirits /Fermentation Tank** (see 3-02-010-14)</v>
          </cell>
          <cell r="D6349" t="str">
            <v>Industrial Processes - NEC</v>
          </cell>
          <cell r="G6349" t="str">
            <v>Industrial Processes</v>
          </cell>
          <cell r="H6349" t="str">
            <v>Food and Agriculture</v>
          </cell>
          <cell r="I6349" t="str">
            <v>Distilled Spirits</v>
          </cell>
          <cell r="J6349" t="str">
            <v>Fermentation Tank** (see 3-02-010-14)</v>
          </cell>
          <cell r="N6349">
            <v>40988</v>
          </cell>
        </row>
        <row r="6350">
          <cell r="A6350" t="str">
            <v>30201005</v>
          </cell>
          <cell r="B6350" t="str">
            <v>Point</v>
          </cell>
          <cell r="C6350" t="str">
            <v>Distilled Spirits /Malt Milling</v>
          </cell>
          <cell r="D6350" t="str">
            <v>Industrial Processes - NEC</v>
          </cell>
          <cell r="G6350" t="str">
            <v>Industrial Processes</v>
          </cell>
          <cell r="H6350" t="str">
            <v>Food and Agriculture</v>
          </cell>
          <cell r="I6350" t="str">
            <v>Distilled Spirits</v>
          </cell>
          <cell r="J6350" t="str">
            <v>Malt Milling</v>
          </cell>
          <cell r="N6350">
            <v>40988</v>
          </cell>
        </row>
        <row r="6351">
          <cell r="A6351" t="str">
            <v>30201006</v>
          </cell>
          <cell r="B6351" t="str">
            <v>Point</v>
          </cell>
          <cell r="C6351" t="str">
            <v>Distilled Spirits /Malt Drying</v>
          </cell>
          <cell r="D6351" t="str">
            <v>Industrial Processes - NEC</v>
          </cell>
          <cell r="G6351" t="str">
            <v>Industrial Processes</v>
          </cell>
          <cell r="H6351" t="str">
            <v>Food and Agriculture</v>
          </cell>
          <cell r="I6351" t="str">
            <v>Distilled Spirits</v>
          </cell>
          <cell r="J6351" t="str">
            <v>Malt Drying</v>
          </cell>
          <cell r="N6351">
            <v>40988</v>
          </cell>
        </row>
        <row r="6352">
          <cell r="A6352" t="str">
            <v>30201010</v>
          </cell>
          <cell r="B6352" t="str">
            <v>Point</v>
          </cell>
          <cell r="C6352" t="str">
            <v>Distilled Spirits /Whiskey Bottling: Storage** (see 3-02-010-18)</v>
          </cell>
          <cell r="D6352" t="str">
            <v>Industrial Processes - Storage and Transfer</v>
          </cell>
          <cell r="G6352" t="str">
            <v>Industrial Processes</v>
          </cell>
          <cell r="H6352" t="str">
            <v>Food and Agriculture</v>
          </cell>
          <cell r="I6352" t="str">
            <v>Distilled Spirits</v>
          </cell>
          <cell r="J6352" t="str">
            <v>Whiskey Bottling: Storage** (see 3-02-010-18)</v>
          </cell>
          <cell r="N6352">
            <v>40988</v>
          </cell>
        </row>
        <row r="6353">
          <cell r="A6353" t="str">
            <v>30201011</v>
          </cell>
          <cell r="B6353" t="str">
            <v>Point</v>
          </cell>
          <cell r="C6353" t="str">
            <v>Distilled Spirits /Fugitive Emissions: General</v>
          </cell>
          <cell r="D6353" t="str">
            <v>Industrial Processes - NEC</v>
          </cell>
          <cell r="G6353" t="str">
            <v>Industrial Processes</v>
          </cell>
          <cell r="H6353" t="str">
            <v>Food and Agriculture</v>
          </cell>
          <cell r="I6353" t="str">
            <v>Distilled Spirits</v>
          </cell>
          <cell r="J6353" t="str">
            <v>Fugitive Emissions: General</v>
          </cell>
          <cell r="N6353">
            <v>40988</v>
          </cell>
        </row>
        <row r="6354">
          <cell r="A6354" t="str">
            <v>30201012</v>
          </cell>
          <cell r="B6354" t="str">
            <v>Point</v>
          </cell>
          <cell r="C6354" t="str">
            <v>Distilled Spirits /Fugitive Emissions: General</v>
          </cell>
          <cell r="D6354" t="str">
            <v>Industrial Processes - NEC</v>
          </cell>
          <cell r="G6354" t="str">
            <v>Industrial Processes</v>
          </cell>
          <cell r="H6354" t="str">
            <v>Food and Agriculture</v>
          </cell>
          <cell r="I6354" t="str">
            <v>Distilled Spirits</v>
          </cell>
          <cell r="J6354" t="str">
            <v>Fugitive Emissions: General</v>
          </cell>
          <cell r="K6354" t="str">
            <v>30201011</v>
          </cell>
          <cell r="L6354" t="str">
            <v>2005</v>
          </cell>
          <cell r="N6354">
            <v>40988</v>
          </cell>
        </row>
        <row r="6355">
          <cell r="A6355" t="str">
            <v>30201013</v>
          </cell>
          <cell r="B6355" t="str">
            <v>Point</v>
          </cell>
          <cell r="C6355" t="str">
            <v>Distilled Spirits /Whiskey: Grain Mashing</v>
          </cell>
          <cell r="D6355" t="str">
            <v>Industrial Processes - NEC</v>
          </cell>
          <cell r="G6355" t="str">
            <v>Industrial Processes</v>
          </cell>
          <cell r="H6355" t="str">
            <v>Food and Agriculture</v>
          </cell>
          <cell r="I6355" t="str">
            <v>Distilled Spirits</v>
          </cell>
          <cell r="J6355" t="str">
            <v>Whiskey: Grain Mashing</v>
          </cell>
          <cell r="N6355">
            <v>40988</v>
          </cell>
        </row>
        <row r="6356">
          <cell r="A6356" t="str">
            <v>30201014</v>
          </cell>
          <cell r="B6356" t="str">
            <v>Point</v>
          </cell>
          <cell r="C6356" t="str">
            <v>Distilled Spirits /Whiskey: Fermentation Tank</v>
          </cell>
          <cell r="D6356" t="str">
            <v>Industrial Processes - NEC</v>
          </cell>
          <cell r="G6356" t="str">
            <v>Industrial Processes</v>
          </cell>
          <cell r="H6356" t="str">
            <v>Food and Agriculture</v>
          </cell>
          <cell r="I6356" t="str">
            <v>Distilled Spirits</v>
          </cell>
          <cell r="J6356" t="str">
            <v>Whiskey: Fermentation Tank</v>
          </cell>
          <cell r="N6356">
            <v>40988</v>
          </cell>
        </row>
        <row r="6357">
          <cell r="A6357" t="str">
            <v>30201015</v>
          </cell>
          <cell r="B6357" t="str">
            <v>Point</v>
          </cell>
          <cell r="C6357" t="str">
            <v>Distilled Spirits /Whiskey: Distillation</v>
          </cell>
          <cell r="D6357" t="str">
            <v>Industrial Processes - NEC</v>
          </cell>
          <cell r="G6357" t="str">
            <v>Industrial Processes</v>
          </cell>
          <cell r="H6357" t="str">
            <v>Food and Agriculture</v>
          </cell>
          <cell r="I6357" t="str">
            <v>Distilled Spirits</v>
          </cell>
          <cell r="J6357" t="str">
            <v>Whiskey: Distillation</v>
          </cell>
          <cell r="N6357">
            <v>40988</v>
          </cell>
        </row>
        <row r="6358">
          <cell r="A6358" t="str">
            <v>30201017</v>
          </cell>
          <cell r="B6358" t="str">
            <v>Point</v>
          </cell>
          <cell r="C6358" t="str">
            <v>Distilled Spirits /Whiskey: Aging - Evaporation Loss</v>
          </cell>
          <cell r="D6358" t="str">
            <v>Industrial Processes - NEC</v>
          </cell>
          <cell r="G6358" t="str">
            <v>Industrial Processes</v>
          </cell>
          <cell r="H6358" t="str">
            <v>Food and Agriculture</v>
          </cell>
          <cell r="I6358" t="str">
            <v>Distilled Spirits</v>
          </cell>
          <cell r="J6358" t="str">
            <v>Whiskey: Aging - Evaporation Loss</v>
          </cell>
          <cell r="N6358">
            <v>40988</v>
          </cell>
        </row>
        <row r="6359">
          <cell r="A6359" t="str">
            <v>30201018</v>
          </cell>
          <cell r="B6359" t="str">
            <v>Point</v>
          </cell>
          <cell r="C6359" t="str">
            <v>Distilled Spirits /Whiskey: Blending/Bottling</v>
          </cell>
          <cell r="D6359" t="str">
            <v>Industrial Processes - NEC</v>
          </cell>
          <cell r="G6359" t="str">
            <v>Industrial Processes</v>
          </cell>
          <cell r="H6359" t="str">
            <v>Food and Agriculture</v>
          </cell>
          <cell r="I6359" t="str">
            <v>Distilled Spirits</v>
          </cell>
          <cell r="J6359" t="str">
            <v>Whiskey: Blending/Bottling</v>
          </cell>
          <cell r="N6359">
            <v>40988</v>
          </cell>
        </row>
        <row r="6360">
          <cell r="A6360" t="str">
            <v>30201020</v>
          </cell>
          <cell r="B6360" t="str">
            <v>Point</v>
          </cell>
          <cell r="C6360" t="str">
            <v>Distilled Spirits /Raw Material Storage</v>
          </cell>
          <cell r="D6360" t="str">
            <v>Industrial Processes - Storage and Transfer</v>
          </cell>
          <cell r="G6360" t="str">
            <v>Industrial Processes</v>
          </cell>
          <cell r="H6360" t="str">
            <v>Food and Agriculture</v>
          </cell>
          <cell r="I6360" t="str">
            <v>Distilled Spirits</v>
          </cell>
          <cell r="J6360" t="str">
            <v>Raw Material Storage</v>
          </cell>
          <cell r="N6360">
            <v>40988</v>
          </cell>
        </row>
        <row r="6361">
          <cell r="A6361" t="str">
            <v>30201099</v>
          </cell>
          <cell r="B6361" t="str">
            <v>Point</v>
          </cell>
          <cell r="C6361" t="str">
            <v>Distilled Spirits /Other Not Classified **</v>
          </cell>
          <cell r="D6361" t="str">
            <v>Industrial Processes - NEC</v>
          </cell>
          <cell r="G6361" t="str">
            <v>Industrial Processes</v>
          </cell>
          <cell r="H6361" t="str">
            <v>Food and Agriculture</v>
          </cell>
          <cell r="I6361" t="str">
            <v>Distilled Spirits</v>
          </cell>
          <cell r="J6361" t="str">
            <v>Other Not Classified **</v>
          </cell>
          <cell r="N6361">
            <v>40988</v>
          </cell>
        </row>
        <row r="6362">
          <cell r="A6362" t="str">
            <v>30201101</v>
          </cell>
          <cell r="B6362" t="str">
            <v>Point</v>
          </cell>
          <cell r="C6362" t="str">
            <v>Wines, Brandy, &amp; Brandy Spirits /Grape Crushing/Treatment: White Wines</v>
          </cell>
          <cell r="D6362" t="str">
            <v>Industrial Processes - NEC</v>
          </cell>
          <cell r="G6362" t="str">
            <v>Industrial Processes</v>
          </cell>
          <cell r="H6362" t="str">
            <v>Food and Agriculture</v>
          </cell>
          <cell r="I6362" t="str">
            <v>Wines, Brandy, and Brandy Spirits</v>
          </cell>
          <cell r="J6362" t="str">
            <v>Grape Crushing/Treatment: White Wines</v>
          </cell>
          <cell r="N6362">
            <v>40988</v>
          </cell>
        </row>
        <row r="6363">
          <cell r="A6363" t="str">
            <v>30201102</v>
          </cell>
          <cell r="B6363" t="str">
            <v>Point</v>
          </cell>
          <cell r="C6363" t="str">
            <v>Wines, Brandy, &amp; Brandy Spirits /Grape Crushing/Treatment: Red Wine</v>
          </cell>
          <cell r="D6363" t="str">
            <v>Industrial Processes - NEC</v>
          </cell>
          <cell r="G6363" t="str">
            <v>Industrial Processes</v>
          </cell>
          <cell r="H6363" t="str">
            <v>Food and Agriculture</v>
          </cell>
          <cell r="I6363" t="str">
            <v>Wines, Brandy, and Brandy Spirits</v>
          </cell>
          <cell r="J6363" t="str">
            <v>Grape Crushing/Treatment: Red Wine</v>
          </cell>
          <cell r="N6363">
            <v>40988</v>
          </cell>
        </row>
        <row r="6364">
          <cell r="A6364" t="str">
            <v>30201103</v>
          </cell>
          <cell r="B6364" t="str">
            <v>Point</v>
          </cell>
          <cell r="C6364" t="str">
            <v>Wines, Brandy, &amp; Brandy Spirits /Aging</v>
          </cell>
          <cell r="D6364" t="str">
            <v>Industrial Processes - NEC</v>
          </cell>
          <cell r="G6364" t="str">
            <v>Industrial Processes</v>
          </cell>
          <cell r="H6364" t="str">
            <v>Food and Agriculture</v>
          </cell>
          <cell r="I6364" t="str">
            <v>Wines, Brandy, and Brandy Spirits</v>
          </cell>
          <cell r="J6364" t="str">
            <v>Aging</v>
          </cell>
          <cell r="N6364">
            <v>40988</v>
          </cell>
        </row>
        <row r="6365">
          <cell r="A6365" t="str">
            <v>30201104</v>
          </cell>
          <cell r="B6365" t="str">
            <v>Point</v>
          </cell>
          <cell r="C6365" t="str">
            <v>Wines, Brandy, &amp; Brandy Spirits /Fermentation Tank</v>
          </cell>
          <cell r="D6365" t="str">
            <v>Industrial Processes - NEC</v>
          </cell>
          <cell r="G6365" t="str">
            <v>Industrial Processes</v>
          </cell>
          <cell r="H6365" t="str">
            <v>Food and Agriculture</v>
          </cell>
          <cell r="I6365" t="str">
            <v>Wines, Brandy, and Brandy Spirits</v>
          </cell>
          <cell r="J6365" t="str">
            <v>Fermentation Tank</v>
          </cell>
          <cell r="N6365">
            <v>40988</v>
          </cell>
        </row>
        <row r="6366">
          <cell r="A6366" t="str">
            <v>30201105</v>
          </cell>
          <cell r="B6366" t="str">
            <v>Point</v>
          </cell>
          <cell r="C6366" t="str">
            <v>Wines, Brandy, &amp; Brandy Spirits /Wine Fermentation - White Wine</v>
          </cell>
          <cell r="D6366" t="str">
            <v>Industrial Processes - NEC</v>
          </cell>
          <cell r="G6366" t="str">
            <v>Industrial Processes</v>
          </cell>
          <cell r="H6366" t="str">
            <v>Food and Agriculture</v>
          </cell>
          <cell r="I6366" t="str">
            <v>Wines, Brandy, and Brandy Spirits</v>
          </cell>
          <cell r="J6366" t="str">
            <v>Wine Fermentation - White Wine</v>
          </cell>
          <cell r="N6366">
            <v>40988</v>
          </cell>
        </row>
        <row r="6367">
          <cell r="A6367" t="str">
            <v>30201106</v>
          </cell>
          <cell r="B6367" t="str">
            <v>Point</v>
          </cell>
          <cell r="C6367" t="str">
            <v>Wines, Brandy, &amp; Brandy Spirits /Wine Fermentation - Red Wine</v>
          </cell>
          <cell r="D6367" t="str">
            <v>Industrial Processes - NEC</v>
          </cell>
          <cell r="G6367" t="str">
            <v>Industrial Processes</v>
          </cell>
          <cell r="H6367" t="str">
            <v>Food and Agriculture</v>
          </cell>
          <cell r="I6367" t="str">
            <v>Wines, Brandy, and Brandy Spirits</v>
          </cell>
          <cell r="J6367" t="str">
            <v>Wine Fermentation - Red Wine</v>
          </cell>
          <cell r="N6367">
            <v>40988</v>
          </cell>
        </row>
        <row r="6368">
          <cell r="A6368" t="str">
            <v>30201110</v>
          </cell>
          <cell r="B6368" t="str">
            <v>Point</v>
          </cell>
          <cell r="C6368" t="str">
            <v>Wines, Brandy, &amp; Brandy Spirits /Wine Bottling: Storage</v>
          </cell>
          <cell r="D6368" t="str">
            <v>Industrial Processes - Storage and Transfer</v>
          </cell>
          <cell r="G6368" t="str">
            <v>Industrial Processes</v>
          </cell>
          <cell r="H6368" t="str">
            <v>Food and Agriculture</v>
          </cell>
          <cell r="I6368" t="str">
            <v>Wines, Brandy, and Brandy Spirits</v>
          </cell>
          <cell r="J6368" t="str">
            <v>Wine Bottling: Storage</v>
          </cell>
          <cell r="N6368">
            <v>40988</v>
          </cell>
        </row>
        <row r="6369">
          <cell r="A6369" t="str">
            <v>30201111</v>
          </cell>
          <cell r="B6369" t="str">
            <v>Point</v>
          </cell>
          <cell r="C6369" t="str">
            <v>Wines, Brandy, &amp; Brandy Spirits /Fugitive Emissions: Pomace Screening - Red Wine</v>
          </cell>
          <cell r="D6369" t="str">
            <v>Industrial Processes - NEC</v>
          </cell>
          <cell r="G6369" t="str">
            <v>Industrial Processes</v>
          </cell>
          <cell r="H6369" t="str">
            <v>Food and Agriculture</v>
          </cell>
          <cell r="I6369" t="str">
            <v>Wines, Brandy, and Brandy Spirits</v>
          </cell>
          <cell r="J6369" t="str">
            <v>Fugitive Emissions: Pomace Screening - Red Wine</v>
          </cell>
          <cell r="N6369">
            <v>40988</v>
          </cell>
        </row>
        <row r="6370">
          <cell r="A6370" t="str">
            <v>30201112</v>
          </cell>
          <cell r="B6370" t="str">
            <v>Point</v>
          </cell>
          <cell r="C6370" t="str">
            <v>Wines, Brandy, &amp; Brandy Spirits /Fugitive Emissions: Pomace Press - Red Wine</v>
          </cell>
          <cell r="D6370" t="str">
            <v>Industrial Processes - NEC</v>
          </cell>
          <cell r="G6370" t="str">
            <v>Industrial Processes</v>
          </cell>
          <cell r="H6370" t="str">
            <v>Food and Agriculture</v>
          </cell>
          <cell r="I6370" t="str">
            <v>Wines, Brandy, and Brandy Spirits</v>
          </cell>
          <cell r="J6370" t="str">
            <v>Fugitive Emissions: Pomace Press - Red Wine</v>
          </cell>
          <cell r="N6370">
            <v>40988</v>
          </cell>
        </row>
        <row r="6371">
          <cell r="A6371" t="str">
            <v>30201120</v>
          </cell>
          <cell r="B6371" t="str">
            <v>Point</v>
          </cell>
          <cell r="C6371" t="str">
            <v>Wines, Brandy, &amp; Brandy Spirits /Raw Material Storage</v>
          </cell>
          <cell r="D6371" t="str">
            <v>Industrial Processes - Storage and Transfer</v>
          </cell>
          <cell r="G6371" t="str">
            <v>Industrial Processes</v>
          </cell>
          <cell r="H6371" t="str">
            <v>Food and Agriculture</v>
          </cell>
          <cell r="I6371" t="str">
            <v>Wines, Brandy, and Brandy Spirits</v>
          </cell>
          <cell r="J6371" t="str">
            <v>Raw Material Storage</v>
          </cell>
          <cell r="N6371">
            <v>40988</v>
          </cell>
        </row>
        <row r="6372">
          <cell r="A6372" t="str">
            <v>30201121</v>
          </cell>
          <cell r="B6372" t="str">
            <v>Point</v>
          </cell>
          <cell r="C6372" t="str">
            <v>Wines, Brandy, &amp; Brandy Spirits /Wine Bottling - White Wine</v>
          </cell>
          <cell r="D6372" t="str">
            <v>Industrial Processes - NEC</v>
          </cell>
          <cell r="G6372" t="str">
            <v>Industrial Processes</v>
          </cell>
          <cell r="H6372" t="str">
            <v>Food and Agriculture</v>
          </cell>
          <cell r="I6372" t="str">
            <v>Wines, Brandy, and Brandy Spirits</v>
          </cell>
          <cell r="J6372" t="str">
            <v>Wine Bottling - White Wine</v>
          </cell>
          <cell r="N6372">
            <v>40988</v>
          </cell>
        </row>
        <row r="6373">
          <cell r="A6373" t="str">
            <v>30201199</v>
          </cell>
          <cell r="B6373" t="str">
            <v>Point</v>
          </cell>
          <cell r="C6373" t="str">
            <v>Wines, Brandy, &amp; Brandy Spirits /Other Not Classified</v>
          </cell>
          <cell r="D6373" t="str">
            <v>Industrial Processes - NEC</v>
          </cell>
          <cell r="G6373" t="str">
            <v>Industrial Processes</v>
          </cell>
          <cell r="H6373" t="str">
            <v>Food and Agriculture</v>
          </cell>
          <cell r="I6373" t="str">
            <v>Wines, Brandy, and Brandy Spirits</v>
          </cell>
          <cell r="J6373" t="str">
            <v>Other Not Classified</v>
          </cell>
          <cell r="N6373">
            <v>40988</v>
          </cell>
        </row>
        <row r="6374">
          <cell r="A6374" t="str">
            <v>30201201</v>
          </cell>
          <cell r="B6374" t="str">
            <v>Point</v>
          </cell>
          <cell r="C6374" t="str">
            <v>Fish Processing /Cookers: Fresh Fish Scrap</v>
          </cell>
          <cell r="D6374" t="str">
            <v>Industrial Processes - NEC</v>
          </cell>
          <cell r="G6374" t="str">
            <v>Industrial Processes</v>
          </cell>
          <cell r="H6374" t="str">
            <v>Food and Agriculture</v>
          </cell>
          <cell r="I6374" t="str">
            <v>Fish Processing</v>
          </cell>
          <cell r="J6374" t="str">
            <v>Cookers: Fresh Fish Scrap</v>
          </cell>
          <cell r="N6374">
            <v>40988</v>
          </cell>
        </row>
        <row r="6375">
          <cell r="A6375" t="str">
            <v>30201202</v>
          </cell>
          <cell r="B6375" t="str">
            <v>Point</v>
          </cell>
          <cell r="C6375" t="str">
            <v>Fish Processing /Cookers: Stale Fish Scrap</v>
          </cell>
          <cell r="D6375" t="str">
            <v>Industrial Processes - NEC</v>
          </cell>
          <cell r="G6375" t="str">
            <v>Industrial Processes</v>
          </cell>
          <cell r="H6375" t="str">
            <v>Food and Agriculture</v>
          </cell>
          <cell r="I6375" t="str">
            <v>Fish Processing</v>
          </cell>
          <cell r="J6375" t="str">
            <v>Cookers: Stale Fish Scrap</v>
          </cell>
          <cell r="N6375">
            <v>40988</v>
          </cell>
        </row>
        <row r="6376">
          <cell r="A6376" t="str">
            <v>30201203</v>
          </cell>
          <cell r="B6376" t="str">
            <v>Point</v>
          </cell>
          <cell r="C6376" t="str">
            <v>Fish Processing /Dryers **</v>
          </cell>
          <cell r="D6376" t="str">
            <v>Industrial Processes - NEC</v>
          </cell>
          <cell r="G6376" t="str">
            <v>Industrial Processes</v>
          </cell>
          <cell r="H6376" t="str">
            <v>Food and Agriculture</v>
          </cell>
          <cell r="I6376" t="str">
            <v>Fish Processing</v>
          </cell>
          <cell r="J6376" t="str">
            <v>Dryers **</v>
          </cell>
          <cell r="N6376">
            <v>40988</v>
          </cell>
        </row>
        <row r="6377">
          <cell r="A6377" t="str">
            <v>30201204</v>
          </cell>
          <cell r="B6377" t="str">
            <v>Point</v>
          </cell>
          <cell r="C6377" t="str">
            <v>Fish Processing /Canning Cookers</v>
          </cell>
          <cell r="D6377" t="str">
            <v>Industrial Processes - NEC</v>
          </cell>
          <cell r="G6377" t="str">
            <v>Industrial Processes</v>
          </cell>
          <cell r="H6377" t="str">
            <v>Food and Agriculture</v>
          </cell>
          <cell r="I6377" t="str">
            <v>Fish Processing</v>
          </cell>
          <cell r="J6377" t="str">
            <v>Canning Cookers</v>
          </cell>
          <cell r="N6377">
            <v>40988</v>
          </cell>
        </row>
        <row r="6378">
          <cell r="A6378" t="str">
            <v>30201205</v>
          </cell>
          <cell r="B6378" t="str">
            <v>Point</v>
          </cell>
          <cell r="C6378" t="str">
            <v>Fish Processing /Steam Tube Dryer</v>
          </cell>
          <cell r="D6378" t="str">
            <v>Industrial Processes - NEC</v>
          </cell>
          <cell r="G6378" t="str">
            <v>Industrial Processes</v>
          </cell>
          <cell r="H6378" t="str">
            <v>Food and Agriculture</v>
          </cell>
          <cell r="I6378" t="str">
            <v>Fish Processing</v>
          </cell>
          <cell r="J6378" t="str">
            <v>Steam Tube Dryer</v>
          </cell>
          <cell r="N6378">
            <v>40988</v>
          </cell>
        </row>
        <row r="6379">
          <cell r="A6379" t="str">
            <v>30201206</v>
          </cell>
          <cell r="B6379" t="str">
            <v>Point</v>
          </cell>
          <cell r="C6379" t="str">
            <v>Fish Processing /Direct Fired Dryer</v>
          </cell>
          <cell r="D6379" t="str">
            <v>Industrial Processes - NEC</v>
          </cell>
          <cell r="G6379" t="str">
            <v>Industrial Processes</v>
          </cell>
          <cell r="H6379" t="str">
            <v>Food and Agriculture</v>
          </cell>
          <cell r="I6379" t="str">
            <v>Fish Processing</v>
          </cell>
          <cell r="J6379" t="str">
            <v>Direct Fired Dryer</v>
          </cell>
          <cell r="N6379">
            <v>40988</v>
          </cell>
        </row>
        <row r="6380">
          <cell r="A6380" t="str">
            <v>30201299</v>
          </cell>
          <cell r="B6380" t="str">
            <v>Point</v>
          </cell>
          <cell r="C6380" t="str">
            <v>Fish Processing /Other Not Classified **</v>
          </cell>
          <cell r="D6380" t="str">
            <v>Industrial Processes - NEC</v>
          </cell>
          <cell r="G6380" t="str">
            <v>Industrial Processes</v>
          </cell>
          <cell r="H6380" t="str">
            <v>Food and Agriculture</v>
          </cell>
          <cell r="I6380" t="str">
            <v>Fish Processing</v>
          </cell>
          <cell r="J6380" t="str">
            <v>Other Not Classified **</v>
          </cell>
          <cell r="N6380">
            <v>40988</v>
          </cell>
        </row>
        <row r="6381">
          <cell r="A6381" t="str">
            <v>30201301</v>
          </cell>
          <cell r="B6381" t="str">
            <v>Point</v>
          </cell>
          <cell r="C6381" t="str">
            <v>Meat Smokehouses /Combined Operations **</v>
          </cell>
          <cell r="D6381" t="str">
            <v>Industrial Processes - NEC</v>
          </cell>
          <cell r="G6381" t="str">
            <v>Industrial Processes</v>
          </cell>
          <cell r="H6381" t="str">
            <v>Food and Agriculture</v>
          </cell>
          <cell r="I6381" t="str">
            <v>Meat Smokehouses</v>
          </cell>
          <cell r="J6381" t="str">
            <v>Combined Operations **</v>
          </cell>
          <cell r="N6381">
            <v>40988</v>
          </cell>
        </row>
        <row r="6382">
          <cell r="A6382" t="str">
            <v>30201302</v>
          </cell>
          <cell r="B6382" t="str">
            <v>Point</v>
          </cell>
          <cell r="C6382" t="str">
            <v>Meat Smokehouses /Batch Smokehouses: Smoking Cycle</v>
          </cell>
          <cell r="D6382" t="str">
            <v>Industrial Processes - NEC</v>
          </cell>
          <cell r="G6382" t="str">
            <v>Industrial Processes</v>
          </cell>
          <cell r="H6382" t="str">
            <v>Food and Agriculture</v>
          </cell>
          <cell r="I6382" t="str">
            <v>Meat Smokehouses</v>
          </cell>
          <cell r="J6382" t="str">
            <v>Batch Smokehouses: Smoking Cycle</v>
          </cell>
          <cell r="N6382">
            <v>40988</v>
          </cell>
        </row>
        <row r="6383">
          <cell r="A6383" t="str">
            <v>30201303</v>
          </cell>
          <cell r="B6383" t="str">
            <v>Point</v>
          </cell>
          <cell r="C6383" t="str">
            <v>Meat Smokehouses /Batch Smokehouses: Cooking Cycle</v>
          </cell>
          <cell r="D6383" t="str">
            <v>Industrial Processes - NEC</v>
          </cell>
          <cell r="G6383" t="str">
            <v>Industrial Processes</v>
          </cell>
          <cell r="H6383" t="str">
            <v>Food and Agriculture</v>
          </cell>
          <cell r="I6383" t="str">
            <v>Meat Smokehouses</v>
          </cell>
          <cell r="J6383" t="str">
            <v>Batch Smokehouses: Cooking Cycle</v>
          </cell>
          <cell r="N6383">
            <v>40988</v>
          </cell>
        </row>
        <row r="6384">
          <cell r="A6384" t="str">
            <v>30201304</v>
          </cell>
          <cell r="B6384" t="str">
            <v>Point</v>
          </cell>
          <cell r="C6384" t="str">
            <v>Meat Smokehouses /Continuous Smokehouse: Smoke Zone</v>
          </cell>
          <cell r="D6384" t="str">
            <v>Industrial Processes - NEC</v>
          </cell>
          <cell r="G6384" t="str">
            <v>Industrial Processes</v>
          </cell>
          <cell r="H6384" t="str">
            <v>Food and Agriculture</v>
          </cell>
          <cell r="I6384" t="str">
            <v>Meat Smokehouses</v>
          </cell>
          <cell r="J6384" t="str">
            <v>Continuous Smokehouse: Smoke Zone</v>
          </cell>
          <cell r="N6384">
            <v>40988</v>
          </cell>
        </row>
        <row r="6385">
          <cell r="A6385" t="str">
            <v>30201305</v>
          </cell>
          <cell r="B6385" t="str">
            <v>Point</v>
          </cell>
          <cell r="C6385" t="str">
            <v>Meat Smokehouses /Continuous Smokehouse: Heat Zone</v>
          </cell>
          <cell r="D6385" t="str">
            <v>Industrial Processes - NEC</v>
          </cell>
          <cell r="G6385" t="str">
            <v>Industrial Processes</v>
          </cell>
          <cell r="H6385" t="str">
            <v>Food and Agriculture</v>
          </cell>
          <cell r="I6385" t="str">
            <v>Meat Smokehouses</v>
          </cell>
          <cell r="J6385" t="str">
            <v>Continuous Smokehouse: Heat Zone</v>
          </cell>
          <cell r="N6385">
            <v>40988</v>
          </cell>
        </row>
        <row r="6386">
          <cell r="A6386" t="str">
            <v>30201311</v>
          </cell>
          <cell r="B6386" t="str">
            <v>Point</v>
          </cell>
          <cell r="C6386" t="str">
            <v>Meat Smokehouses /Meat Charbroiler</v>
          </cell>
          <cell r="D6386" t="str">
            <v>Industrial Processes - NEC</v>
          </cell>
          <cell r="G6386" t="str">
            <v>Industrial Processes</v>
          </cell>
          <cell r="H6386" t="str">
            <v>Food and Agriculture</v>
          </cell>
          <cell r="I6386" t="str">
            <v>Meat Smokehouses</v>
          </cell>
          <cell r="J6386" t="str">
            <v>Meat Charbroiler</v>
          </cell>
          <cell r="N6386">
            <v>40988</v>
          </cell>
        </row>
        <row r="6387">
          <cell r="A6387" t="str">
            <v>30201401</v>
          </cell>
          <cell r="B6387" t="str">
            <v>Point</v>
          </cell>
          <cell r="C6387" t="str">
            <v>Starch Manuf /Combined Operations</v>
          </cell>
          <cell r="D6387" t="str">
            <v>Industrial Processes - NEC</v>
          </cell>
          <cell r="G6387" t="str">
            <v>Industrial Processes</v>
          </cell>
          <cell r="H6387" t="str">
            <v>Food and Agriculture</v>
          </cell>
          <cell r="I6387" t="str">
            <v>Starch Manufacturing</v>
          </cell>
          <cell r="J6387" t="str">
            <v>Combined Operations</v>
          </cell>
          <cell r="N6387">
            <v>40988</v>
          </cell>
        </row>
        <row r="6388">
          <cell r="A6388" t="str">
            <v>30201402</v>
          </cell>
          <cell r="B6388" t="str">
            <v>Point</v>
          </cell>
          <cell r="C6388" t="str">
            <v>Starch Manuf /Steeping (Acidification)</v>
          </cell>
          <cell r="D6388" t="str">
            <v>Industrial Processes - NEC</v>
          </cell>
          <cell r="G6388" t="str">
            <v>Industrial Processes</v>
          </cell>
          <cell r="H6388" t="str">
            <v>Food and Agriculture</v>
          </cell>
          <cell r="I6388" t="str">
            <v>Starch Manufacturing</v>
          </cell>
          <cell r="J6388" t="str">
            <v>Steeping (Acidification)</v>
          </cell>
          <cell r="N6388">
            <v>40988</v>
          </cell>
        </row>
        <row r="6389">
          <cell r="A6389" t="str">
            <v>30201403</v>
          </cell>
          <cell r="B6389" t="str">
            <v>Point</v>
          </cell>
          <cell r="C6389" t="str">
            <v>Starch Manuf /Grinding</v>
          </cell>
          <cell r="D6389" t="str">
            <v>Industrial Processes - NEC</v>
          </cell>
          <cell r="G6389" t="str">
            <v>Industrial Processes</v>
          </cell>
          <cell r="H6389" t="str">
            <v>Food and Agriculture</v>
          </cell>
          <cell r="I6389" t="str">
            <v>Starch Manufacturing</v>
          </cell>
          <cell r="J6389" t="str">
            <v>Grinding</v>
          </cell>
          <cell r="N6389">
            <v>40988</v>
          </cell>
        </row>
        <row r="6390">
          <cell r="A6390" t="str">
            <v>30201404</v>
          </cell>
          <cell r="B6390" t="str">
            <v>Point</v>
          </cell>
          <cell r="C6390" t="str">
            <v>Starch Manuf /Screening</v>
          </cell>
          <cell r="D6390" t="str">
            <v>Industrial Processes - NEC</v>
          </cell>
          <cell r="G6390" t="str">
            <v>Industrial Processes</v>
          </cell>
          <cell r="H6390" t="str">
            <v>Food and Agriculture</v>
          </cell>
          <cell r="I6390" t="str">
            <v>Starch Manufacturing</v>
          </cell>
          <cell r="J6390" t="str">
            <v>Screening</v>
          </cell>
          <cell r="N6390">
            <v>40988</v>
          </cell>
        </row>
        <row r="6391">
          <cell r="A6391" t="str">
            <v>30201405</v>
          </cell>
          <cell r="B6391" t="str">
            <v>Point</v>
          </cell>
          <cell r="C6391" t="str">
            <v>Starch Manuf /Centrifuging</v>
          </cell>
          <cell r="D6391" t="str">
            <v>Industrial Processes - NEC</v>
          </cell>
          <cell r="G6391" t="str">
            <v>Industrial Processes</v>
          </cell>
          <cell r="H6391" t="str">
            <v>Food and Agriculture</v>
          </cell>
          <cell r="I6391" t="str">
            <v>Starch Manufacturing</v>
          </cell>
          <cell r="J6391" t="str">
            <v>Centrifuging</v>
          </cell>
          <cell r="N6391">
            <v>40988</v>
          </cell>
        </row>
        <row r="6392">
          <cell r="A6392" t="str">
            <v>30201406</v>
          </cell>
          <cell r="B6392" t="str">
            <v>Point</v>
          </cell>
          <cell r="C6392" t="str">
            <v>Starch Manuf /Starch Filtering</v>
          </cell>
          <cell r="D6392" t="str">
            <v>Industrial Processes - NEC</v>
          </cell>
          <cell r="G6392" t="str">
            <v>Industrial Processes</v>
          </cell>
          <cell r="H6392" t="str">
            <v>Food and Agriculture</v>
          </cell>
          <cell r="I6392" t="str">
            <v>Starch Manufacturing</v>
          </cell>
          <cell r="J6392" t="str">
            <v>Starch Filtering</v>
          </cell>
          <cell r="N6392">
            <v>40988</v>
          </cell>
        </row>
        <row r="6393">
          <cell r="A6393" t="str">
            <v>30201407</v>
          </cell>
          <cell r="B6393" t="str">
            <v>Point</v>
          </cell>
          <cell r="C6393" t="str">
            <v>Starch Manuf /Starch Storage Bin</v>
          </cell>
          <cell r="D6393" t="str">
            <v>Industrial Processes - NEC</v>
          </cell>
          <cell r="G6393" t="str">
            <v>Industrial Processes</v>
          </cell>
          <cell r="H6393" t="str">
            <v>Food and Agriculture</v>
          </cell>
          <cell r="I6393" t="str">
            <v>Starch Manufacturing</v>
          </cell>
          <cell r="J6393" t="str">
            <v>Starch Storage Bin</v>
          </cell>
          <cell r="N6393">
            <v>40988</v>
          </cell>
        </row>
        <row r="6394">
          <cell r="A6394" t="str">
            <v>30201408</v>
          </cell>
          <cell r="B6394" t="str">
            <v>Point</v>
          </cell>
          <cell r="C6394" t="str">
            <v>Starch Manuf /Starch Bulk Loadout</v>
          </cell>
          <cell r="D6394" t="str">
            <v>Industrial Processes - NEC</v>
          </cell>
          <cell r="G6394" t="str">
            <v>Industrial Processes</v>
          </cell>
          <cell r="H6394" t="str">
            <v>Food and Agriculture</v>
          </cell>
          <cell r="I6394" t="str">
            <v>Starch Manufacturing</v>
          </cell>
          <cell r="J6394" t="str">
            <v>Starch Bulk Loadout</v>
          </cell>
          <cell r="N6394">
            <v>40988</v>
          </cell>
        </row>
        <row r="6395">
          <cell r="A6395" t="str">
            <v>30201410</v>
          </cell>
          <cell r="B6395" t="str">
            <v>Point</v>
          </cell>
          <cell r="C6395" t="str">
            <v>Starch Manuf /Modified Starch Drying: Flash Dryers</v>
          </cell>
          <cell r="D6395" t="str">
            <v>Industrial Processes - NEC</v>
          </cell>
          <cell r="G6395" t="str">
            <v>Industrial Processes</v>
          </cell>
          <cell r="H6395" t="str">
            <v>Food and Agriculture</v>
          </cell>
          <cell r="I6395" t="str">
            <v>Starch Manufacturing</v>
          </cell>
          <cell r="J6395" t="str">
            <v>Modified Starch Drying: Flash Dryers</v>
          </cell>
          <cell r="N6395">
            <v>40988</v>
          </cell>
        </row>
        <row r="6396">
          <cell r="A6396" t="str">
            <v>30201411</v>
          </cell>
          <cell r="B6396" t="str">
            <v>Point</v>
          </cell>
          <cell r="C6396" t="str">
            <v>Starch Manuf /Modified Starch Drying: Spray Dryers</v>
          </cell>
          <cell r="D6396" t="str">
            <v>Industrial Processes - NEC</v>
          </cell>
          <cell r="G6396" t="str">
            <v>Industrial Processes</v>
          </cell>
          <cell r="H6396" t="str">
            <v>Food and Agriculture</v>
          </cell>
          <cell r="I6396" t="str">
            <v>Starch Manufacturing</v>
          </cell>
          <cell r="J6396" t="str">
            <v>Modified Starch Drying: Spray Dryers</v>
          </cell>
          <cell r="N6396">
            <v>40988</v>
          </cell>
        </row>
        <row r="6397">
          <cell r="A6397" t="str">
            <v>30201412</v>
          </cell>
          <cell r="B6397" t="str">
            <v>Point</v>
          </cell>
          <cell r="C6397" t="str">
            <v>Starch Manuf /Unmodified Starch Drying: Flash Dryers</v>
          </cell>
          <cell r="D6397" t="str">
            <v>Industrial Processes - NEC</v>
          </cell>
          <cell r="G6397" t="str">
            <v>Industrial Processes</v>
          </cell>
          <cell r="H6397" t="str">
            <v>Food and Agriculture</v>
          </cell>
          <cell r="I6397" t="str">
            <v>Starch Manufacturing</v>
          </cell>
          <cell r="J6397" t="str">
            <v>Unmodified Starch Drying: Flash Dryers</v>
          </cell>
          <cell r="N6397">
            <v>40988</v>
          </cell>
        </row>
        <row r="6398">
          <cell r="A6398" t="str">
            <v>30201413</v>
          </cell>
          <cell r="B6398" t="str">
            <v>Point</v>
          </cell>
          <cell r="C6398" t="str">
            <v>Starch Manuf /Unmodified Starch Drying: Spray Dryers</v>
          </cell>
          <cell r="D6398" t="str">
            <v>Industrial Processes - NEC</v>
          </cell>
          <cell r="G6398" t="str">
            <v>Industrial Processes</v>
          </cell>
          <cell r="H6398" t="str">
            <v>Food and Agriculture</v>
          </cell>
          <cell r="I6398" t="str">
            <v>Starch Manufacturing</v>
          </cell>
          <cell r="J6398" t="str">
            <v>Unmodified Starch Drying: Spray Dryers</v>
          </cell>
          <cell r="N6398">
            <v>40988</v>
          </cell>
        </row>
        <row r="6399">
          <cell r="A6399" t="str">
            <v>30201421</v>
          </cell>
          <cell r="B6399" t="str">
            <v>Point</v>
          </cell>
          <cell r="C6399" t="str">
            <v>Starch Manuf /Fugitive Emissions: General</v>
          </cell>
          <cell r="D6399" t="str">
            <v>Industrial Processes - NEC</v>
          </cell>
          <cell r="G6399" t="str">
            <v>Industrial Processes</v>
          </cell>
          <cell r="H6399" t="str">
            <v>Food and Agriculture</v>
          </cell>
          <cell r="I6399" t="str">
            <v>Starch Manufacturing</v>
          </cell>
          <cell r="J6399" t="str">
            <v>Fugitive Emissions: General</v>
          </cell>
          <cell r="N6399">
            <v>40988</v>
          </cell>
        </row>
        <row r="6400">
          <cell r="A6400" t="str">
            <v>30201422</v>
          </cell>
          <cell r="B6400" t="str">
            <v>Point</v>
          </cell>
          <cell r="C6400" t="str">
            <v>Starch Manuf /Fugitive Emissions: Starch Packaging</v>
          </cell>
          <cell r="D6400" t="str">
            <v>Industrial Processes - NEC</v>
          </cell>
          <cell r="G6400" t="str">
            <v>Industrial Processes</v>
          </cell>
          <cell r="H6400" t="str">
            <v>Food and Agriculture</v>
          </cell>
          <cell r="I6400" t="str">
            <v>Starch Manufacturing</v>
          </cell>
          <cell r="J6400" t="str">
            <v>Fugitive Emissions: Starch Packaging</v>
          </cell>
          <cell r="N6400">
            <v>40988</v>
          </cell>
        </row>
        <row r="6401">
          <cell r="A6401" t="str">
            <v>30201501</v>
          </cell>
          <cell r="B6401" t="str">
            <v>Point</v>
          </cell>
          <cell r="C6401" t="str">
            <v>Sugar Cane Refining /General</v>
          </cell>
          <cell r="D6401" t="str">
            <v>Industrial Processes - NEC</v>
          </cell>
          <cell r="G6401" t="str">
            <v>Industrial Processes</v>
          </cell>
          <cell r="H6401" t="str">
            <v>Food and Agriculture</v>
          </cell>
          <cell r="I6401" t="str">
            <v>Sugar Cane Refining</v>
          </cell>
          <cell r="J6401" t="str">
            <v>General</v>
          </cell>
          <cell r="N6401">
            <v>40988</v>
          </cell>
        </row>
        <row r="6402">
          <cell r="A6402" t="str">
            <v>30201503</v>
          </cell>
          <cell r="B6402" t="str">
            <v>Point</v>
          </cell>
          <cell r="C6402" t="str">
            <v>Sugar Cane Refining /Evaporators</v>
          </cell>
          <cell r="D6402" t="str">
            <v>Industrial Processes - NEC</v>
          </cell>
          <cell r="G6402" t="str">
            <v>Industrial Processes</v>
          </cell>
          <cell r="H6402" t="str">
            <v>Food and Agriculture</v>
          </cell>
          <cell r="I6402" t="str">
            <v>Sugar Cane Refining</v>
          </cell>
          <cell r="J6402" t="str">
            <v>Evaporators</v>
          </cell>
          <cell r="N6402">
            <v>40988</v>
          </cell>
        </row>
        <row r="6403">
          <cell r="A6403" t="str">
            <v>30201505</v>
          </cell>
          <cell r="B6403" t="str">
            <v>Point</v>
          </cell>
          <cell r="C6403" t="str">
            <v>Sugar Cane Refining /Clarifier</v>
          </cell>
          <cell r="D6403" t="str">
            <v>Industrial Processes - NEC</v>
          </cell>
          <cell r="G6403" t="str">
            <v>Industrial Processes</v>
          </cell>
          <cell r="H6403" t="str">
            <v>Food and Agriculture</v>
          </cell>
          <cell r="I6403" t="str">
            <v>Sugar Cane Refining</v>
          </cell>
          <cell r="J6403" t="str">
            <v>Clarifier</v>
          </cell>
          <cell r="N6403">
            <v>40988</v>
          </cell>
        </row>
        <row r="6404">
          <cell r="A6404" t="str">
            <v>30201507</v>
          </cell>
          <cell r="B6404" t="str">
            <v>Point</v>
          </cell>
          <cell r="C6404" t="str">
            <v>Sugar Cane Refining /Vacuum Pans</v>
          </cell>
          <cell r="D6404" t="str">
            <v>Industrial Processes - NEC</v>
          </cell>
          <cell r="G6404" t="str">
            <v>Industrial Processes</v>
          </cell>
          <cell r="H6404" t="str">
            <v>Food and Agriculture</v>
          </cell>
          <cell r="I6404" t="str">
            <v>Sugar Cane Refining</v>
          </cell>
          <cell r="J6404" t="str">
            <v>Vacuum Pans</v>
          </cell>
          <cell r="N6404">
            <v>40988</v>
          </cell>
        </row>
        <row r="6405">
          <cell r="A6405" t="str">
            <v>30201510</v>
          </cell>
          <cell r="B6405" t="str">
            <v>Point</v>
          </cell>
          <cell r="C6405" t="str">
            <v>Sugar Cane Refining /Cane Sugar Dryer</v>
          </cell>
          <cell r="D6405" t="str">
            <v>Industrial Processes - NEC</v>
          </cell>
          <cell r="G6405" t="str">
            <v>Industrial Processes</v>
          </cell>
          <cell r="H6405" t="str">
            <v>Food and Agriculture</v>
          </cell>
          <cell r="I6405" t="str">
            <v>Sugar Cane Refining</v>
          </cell>
          <cell r="J6405" t="str">
            <v>Cane Sugar Dryer</v>
          </cell>
          <cell r="N6405">
            <v>40988</v>
          </cell>
        </row>
        <row r="6406">
          <cell r="A6406" t="str">
            <v>30201512</v>
          </cell>
          <cell r="B6406" t="str">
            <v>Point</v>
          </cell>
          <cell r="C6406" t="str">
            <v>Sugar Cane Refining /Bulk Sugar Storage</v>
          </cell>
          <cell r="D6406" t="str">
            <v>Industrial Processes - Storage and Transfer</v>
          </cell>
          <cell r="G6406" t="str">
            <v>Industrial Processes</v>
          </cell>
          <cell r="H6406" t="str">
            <v>Food and Agriculture</v>
          </cell>
          <cell r="I6406" t="str">
            <v>Sugar Cane Refining</v>
          </cell>
          <cell r="J6406" t="str">
            <v>Bulk Sugar Storage</v>
          </cell>
          <cell r="N6406">
            <v>40988</v>
          </cell>
        </row>
        <row r="6407">
          <cell r="A6407" t="str">
            <v>30201514</v>
          </cell>
          <cell r="B6407" t="str">
            <v>Point</v>
          </cell>
          <cell r="C6407" t="str">
            <v>Sugar Cane Refining /Bulk Sugar Loadout</v>
          </cell>
          <cell r="D6407" t="str">
            <v>Industrial Processes - Storage and Transfer</v>
          </cell>
          <cell r="G6407" t="str">
            <v>Industrial Processes</v>
          </cell>
          <cell r="H6407" t="str">
            <v>Food and Agriculture</v>
          </cell>
          <cell r="I6407" t="str">
            <v>Sugar Cane Refining</v>
          </cell>
          <cell r="J6407" t="str">
            <v>Bulk Sugar Loadout</v>
          </cell>
          <cell r="N6407">
            <v>40988</v>
          </cell>
        </row>
        <row r="6408">
          <cell r="A6408" t="str">
            <v>30201520</v>
          </cell>
          <cell r="B6408" t="str">
            <v>Point</v>
          </cell>
          <cell r="C6408" t="str">
            <v>Sugar Cane Refining /Clarification (Phosphatation)</v>
          </cell>
          <cell r="D6408" t="str">
            <v>Industrial Processes - NEC</v>
          </cell>
          <cell r="G6408" t="str">
            <v>Industrial Processes</v>
          </cell>
          <cell r="H6408" t="str">
            <v>Food and Agriculture</v>
          </cell>
          <cell r="I6408" t="str">
            <v>Sugar Cane Refining</v>
          </cell>
          <cell r="J6408" t="str">
            <v>Clarification (Phosphatation)</v>
          </cell>
          <cell r="N6408">
            <v>40988</v>
          </cell>
        </row>
        <row r="6409">
          <cell r="A6409" t="str">
            <v>30201521</v>
          </cell>
          <cell r="B6409" t="str">
            <v>Point</v>
          </cell>
          <cell r="C6409" t="str">
            <v>Sugar Cane Refining /Clarification (Carbonation)</v>
          </cell>
          <cell r="D6409" t="str">
            <v>Industrial Processes - NEC</v>
          </cell>
          <cell r="G6409" t="str">
            <v>Industrial Processes</v>
          </cell>
          <cell r="H6409" t="str">
            <v>Food and Agriculture</v>
          </cell>
          <cell r="I6409" t="str">
            <v>Sugar Cane Refining</v>
          </cell>
          <cell r="J6409" t="str">
            <v>Clarification (Carbonation)</v>
          </cell>
          <cell r="N6409">
            <v>40988</v>
          </cell>
        </row>
        <row r="6410">
          <cell r="A6410" t="str">
            <v>30201525</v>
          </cell>
          <cell r="B6410" t="str">
            <v>Point</v>
          </cell>
          <cell r="C6410" t="str">
            <v>Sugar Cane Refining /Adsorbent Regeneration</v>
          </cell>
          <cell r="D6410" t="str">
            <v>Industrial Processes - NEC</v>
          </cell>
          <cell r="G6410" t="str">
            <v>Industrial Processes</v>
          </cell>
          <cell r="H6410" t="str">
            <v>Food and Agriculture</v>
          </cell>
          <cell r="I6410" t="str">
            <v>Sugar Cane Refining</v>
          </cell>
          <cell r="J6410" t="str">
            <v>Adsorbent Regeneration</v>
          </cell>
          <cell r="N6410">
            <v>40988</v>
          </cell>
        </row>
        <row r="6411">
          <cell r="A6411" t="str">
            <v>30201526</v>
          </cell>
          <cell r="B6411" t="str">
            <v>Point</v>
          </cell>
          <cell r="C6411" t="str">
            <v>Sugar Cane Refining /Adsorbent Conveyor Transfer</v>
          </cell>
          <cell r="D6411" t="str">
            <v>Industrial Processes - NEC</v>
          </cell>
          <cell r="G6411" t="str">
            <v>Industrial Processes</v>
          </cell>
          <cell r="H6411" t="str">
            <v>Food and Agriculture</v>
          </cell>
          <cell r="I6411" t="str">
            <v>Sugar Cane Refining</v>
          </cell>
          <cell r="J6411" t="str">
            <v>Adsorbent Conveyor Transfer</v>
          </cell>
          <cell r="N6411">
            <v>40988</v>
          </cell>
        </row>
        <row r="6412">
          <cell r="A6412" t="str">
            <v>30201530</v>
          </cell>
          <cell r="B6412" t="str">
            <v>Point</v>
          </cell>
          <cell r="C6412" t="str">
            <v>Sugar Cane Refining /Evaporator</v>
          </cell>
          <cell r="D6412" t="str">
            <v>Industrial Processes - NEC</v>
          </cell>
          <cell r="G6412" t="str">
            <v>Industrial Processes</v>
          </cell>
          <cell r="H6412" t="str">
            <v>Food and Agriculture</v>
          </cell>
          <cell r="I6412" t="str">
            <v>Sugar Cane Refining</v>
          </cell>
          <cell r="J6412" t="str">
            <v>Evaporator</v>
          </cell>
          <cell r="N6412">
            <v>40988</v>
          </cell>
        </row>
        <row r="6413">
          <cell r="A6413" t="str">
            <v>30201532</v>
          </cell>
          <cell r="B6413" t="str">
            <v>Point</v>
          </cell>
          <cell r="C6413" t="str">
            <v>Sugar Cane Refining /Vacuum Pans</v>
          </cell>
          <cell r="D6413" t="str">
            <v>Industrial Processes - NEC</v>
          </cell>
          <cell r="G6413" t="str">
            <v>Industrial Processes</v>
          </cell>
          <cell r="H6413" t="str">
            <v>Food and Agriculture</v>
          </cell>
          <cell r="I6413" t="str">
            <v>Sugar Cane Refining</v>
          </cell>
          <cell r="J6413" t="str">
            <v>Vacuum Pans</v>
          </cell>
          <cell r="K6413" t="str">
            <v>30201507</v>
          </cell>
          <cell r="L6413" t="str">
            <v>2005</v>
          </cell>
          <cell r="N6413">
            <v>40988</v>
          </cell>
        </row>
        <row r="6414">
          <cell r="A6414" t="str">
            <v>30201535</v>
          </cell>
          <cell r="B6414" t="str">
            <v>Point</v>
          </cell>
          <cell r="C6414" t="str">
            <v>Sugar Cane Refining /Sugar Dryer</v>
          </cell>
          <cell r="D6414" t="str">
            <v>Industrial Processes - NEC</v>
          </cell>
          <cell r="G6414" t="str">
            <v>Industrial Processes</v>
          </cell>
          <cell r="H6414" t="str">
            <v>Food and Agriculture</v>
          </cell>
          <cell r="I6414" t="str">
            <v>Sugar Cane Refining</v>
          </cell>
          <cell r="J6414" t="str">
            <v>Sugar Dryer</v>
          </cell>
          <cell r="N6414">
            <v>40988</v>
          </cell>
        </row>
        <row r="6415">
          <cell r="A6415" t="str">
            <v>30201536</v>
          </cell>
          <cell r="B6415" t="str">
            <v>Point</v>
          </cell>
          <cell r="C6415" t="str">
            <v>Sugar Cane Refining /Sugar Cooler</v>
          </cell>
          <cell r="D6415" t="str">
            <v>Industrial Processes - NEC</v>
          </cell>
          <cell r="G6415" t="str">
            <v>Industrial Processes</v>
          </cell>
          <cell r="H6415" t="str">
            <v>Food and Agriculture</v>
          </cell>
          <cell r="I6415" t="str">
            <v>Sugar Cane Refining</v>
          </cell>
          <cell r="J6415" t="str">
            <v>Sugar Cooler</v>
          </cell>
          <cell r="N6415">
            <v>40988</v>
          </cell>
        </row>
        <row r="6416">
          <cell r="A6416" t="str">
            <v>30201537</v>
          </cell>
          <cell r="B6416" t="str">
            <v>Point</v>
          </cell>
          <cell r="C6416" t="str">
            <v>Sugar Cane Refining /Sugar Granulator (Dryer &amp; Cooler)</v>
          </cell>
          <cell r="D6416" t="str">
            <v>Industrial Processes - NEC</v>
          </cell>
          <cell r="G6416" t="str">
            <v>Industrial Processes</v>
          </cell>
          <cell r="H6416" t="str">
            <v>Food and Agriculture</v>
          </cell>
          <cell r="I6416" t="str">
            <v>Sugar Cane Refining</v>
          </cell>
          <cell r="J6416" t="str">
            <v>Sugar Granulator (Dryer &amp; Cooler)</v>
          </cell>
          <cell r="N6416">
            <v>40988</v>
          </cell>
        </row>
        <row r="6417">
          <cell r="A6417" t="str">
            <v>30201540</v>
          </cell>
          <cell r="B6417" t="str">
            <v>Point</v>
          </cell>
          <cell r="C6417" t="str">
            <v>Sugar Cane Refining /Screen</v>
          </cell>
          <cell r="D6417" t="str">
            <v>Industrial Processes - NEC</v>
          </cell>
          <cell r="G6417" t="str">
            <v>Industrial Processes</v>
          </cell>
          <cell r="H6417" t="str">
            <v>Food and Agriculture</v>
          </cell>
          <cell r="I6417" t="str">
            <v>Sugar Cane Refining</v>
          </cell>
          <cell r="J6417" t="str">
            <v>Screen</v>
          </cell>
          <cell r="N6417">
            <v>40988</v>
          </cell>
        </row>
        <row r="6418">
          <cell r="A6418" t="str">
            <v>30201542</v>
          </cell>
          <cell r="B6418" t="str">
            <v>Point</v>
          </cell>
          <cell r="C6418" t="str">
            <v>Sugar Cane Refining /Sugar Storage and Packaging</v>
          </cell>
          <cell r="D6418" t="str">
            <v>Industrial Processes - Storage and Transfer</v>
          </cell>
          <cell r="G6418" t="str">
            <v>Industrial Processes</v>
          </cell>
          <cell r="H6418" t="str">
            <v>Food and Agriculture</v>
          </cell>
          <cell r="I6418" t="str">
            <v>Sugar Cane Refining</v>
          </cell>
          <cell r="J6418" t="str">
            <v>Sugar Storage and Packaging</v>
          </cell>
          <cell r="N6418">
            <v>40988</v>
          </cell>
        </row>
        <row r="6419">
          <cell r="A6419" t="str">
            <v>30201544</v>
          </cell>
          <cell r="B6419" t="str">
            <v>Point</v>
          </cell>
          <cell r="C6419" t="str">
            <v>Sugar Cane Refining /Bulk Loadout</v>
          </cell>
          <cell r="D6419" t="str">
            <v>Industrial Processes - NEC</v>
          </cell>
          <cell r="G6419" t="str">
            <v>Industrial Processes</v>
          </cell>
          <cell r="H6419" t="str">
            <v>Food and Agriculture</v>
          </cell>
          <cell r="I6419" t="str">
            <v>Sugar Cane Refining</v>
          </cell>
          <cell r="J6419" t="str">
            <v>Bulk Loadout</v>
          </cell>
          <cell r="N6419">
            <v>40988</v>
          </cell>
        </row>
        <row r="6420">
          <cell r="A6420" t="str">
            <v>30201599</v>
          </cell>
          <cell r="B6420" t="str">
            <v>Point</v>
          </cell>
          <cell r="C6420" t="str">
            <v>Sugar Cane Refining /Other Not Classified</v>
          </cell>
          <cell r="D6420" t="str">
            <v>Industrial Processes - NEC</v>
          </cell>
          <cell r="G6420" t="str">
            <v>Industrial Processes</v>
          </cell>
          <cell r="H6420" t="str">
            <v>Food and Agriculture</v>
          </cell>
          <cell r="I6420" t="str">
            <v>Sugar Cane Refining</v>
          </cell>
          <cell r="J6420" t="str">
            <v>Other Not Classified</v>
          </cell>
          <cell r="N6420">
            <v>40988</v>
          </cell>
        </row>
        <row r="6421">
          <cell r="A6421" t="str">
            <v>30201601</v>
          </cell>
          <cell r="B6421" t="str">
            <v>Point</v>
          </cell>
          <cell r="C6421" t="str">
            <v>Sugar Beet Processing /Pulp Dryer : Coal-fired</v>
          </cell>
          <cell r="D6421" t="str">
            <v>Industrial Processes - NEC</v>
          </cell>
          <cell r="G6421" t="str">
            <v>Industrial Processes</v>
          </cell>
          <cell r="H6421" t="str">
            <v>Food and Agriculture</v>
          </cell>
          <cell r="I6421" t="str">
            <v>Sugar Beet Processing</v>
          </cell>
          <cell r="J6421" t="str">
            <v>Pulp Dryer : Coal-fired</v>
          </cell>
          <cell r="N6421">
            <v>40988</v>
          </cell>
        </row>
        <row r="6422">
          <cell r="A6422" t="str">
            <v>30201605</v>
          </cell>
          <cell r="B6422" t="str">
            <v>Point</v>
          </cell>
          <cell r="C6422" t="str">
            <v>Sugar Beet Processing /Pulp Dryer : Oil-fired</v>
          </cell>
          <cell r="D6422" t="str">
            <v>Industrial Processes - NEC</v>
          </cell>
          <cell r="G6422" t="str">
            <v>Industrial Processes</v>
          </cell>
          <cell r="H6422" t="str">
            <v>Food and Agriculture</v>
          </cell>
          <cell r="I6422" t="str">
            <v>Sugar Beet Processing</v>
          </cell>
          <cell r="J6422" t="str">
            <v>Pulp Dryer : Oil-fired</v>
          </cell>
          <cell r="N6422">
            <v>40988</v>
          </cell>
        </row>
        <row r="6423">
          <cell r="A6423" t="str">
            <v>30201608</v>
          </cell>
          <cell r="B6423" t="str">
            <v>Point</v>
          </cell>
          <cell r="C6423" t="str">
            <v>Sugar Beet Processing /Pulp Dryer : Natural Gas-fired</v>
          </cell>
          <cell r="D6423" t="str">
            <v>Industrial Processes - NEC</v>
          </cell>
          <cell r="G6423" t="str">
            <v>Industrial Processes</v>
          </cell>
          <cell r="H6423" t="str">
            <v>Food and Agriculture</v>
          </cell>
          <cell r="I6423" t="str">
            <v>Sugar Beet Processing</v>
          </cell>
          <cell r="J6423" t="str">
            <v>Pulp Dryer : Natural Gas-fired</v>
          </cell>
          <cell r="N6423">
            <v>40988</v>
          </cell>
        </row>
        <row r="6424">
          <cell r="A6424" t="str">
            <v>30201612</v>
          </cell>
          <cell r="B6424" t="str">
            <v>Point</v>
          </cell>
          <cell r="C6424" t="str">
            <v>Sugar Beet Processing /Dried Pulp Pelletizer</v>
          </cell>
          <cell r="D6424" t="str">
            <v>Industrial Processes - NEC</v>
          </cell>
          <cell r="G6424" t="str">
            <v>Industrial Processes</v>
          </cell>
          <cell r="H6424" t="str">
            <v>Food and Agriculture</v>
          </cell>
          <cell r="I6424" t="str">
            <v>Sugar Beet Processing</v>
          </cell>
          <cell r="J6424" t="str">
            <v>Dried Pulp Pelletizer</v>
          </cell>
          <cell r="N6424">
            <v>40988</v>
          </cell>
        </row>
        <row r="6425">
          <cell r="A6425" t="str">
            <v>30201616</v>
          </cell>
          <cell r="B6425" t="str">
            <v>Point</v>
          </cell>
          <cell r="C6425" t="str">
            <v>Sugar Beet Processing /Dried Pulp Pellet Cooler</v>
          </cell>
          <cell r="D6425" t="str">
            <v>Industrial Processes - NEC</v>
          </cell>
          <cell r="G6425" t="str">
            <v>Industrial Processes</v>
          </cell>
          <cell r="H6425" t="str">
            <v>Food and Agriculture</v>
          </cell>
          <cell r="I6425" t="str">
            <v>Sugar Beet Processing</v>
          </cell>
          <cell r="J6425" t="str">
            <v>Dried Pulp Pellet Cooler</v>
          </cell>
          <cell r="N6425">
            <v>40988</v>
          </cell>
        </row>
        <row r="6426">
          <cell r="A6426" t="str">
            <v>30201621</v>
          </cell>
          <cell r="B6426" t="str">
            <v>Point</v>
          </cell>
          <cell r="C6426" t="str">
            <v>Sugar Beet Processing /First Carbonation Tank</v>
          </cell>
          <cell r="D6426" t="str">
            <v>Industrial Processes - NEC</v>
          </cell>
          <cell r="G6426" t="str">
            <v>Industrial Processes</v>
          </cell>
          <cell r="H6426" t="str">
            <v>Food and Agriculture</v>
          </cell>
          <cell r="I6426" t="str">
            <v>Sugar Beet Processing</v>
          </cell>
          <cell r="J6426" t="str">
            <v>First Carbonation Tank</v>
          </cell>
          <cell r="N6426">
            <v>40988</v>
          </cell>
        </row>
        <row r="6427">
          <cell r="A6427" t="str">
            <v>30201622</v>
          </cell>
          <cell r="B6427" t="str">
            <v>Point</v>
          </cell>
          <cell r="C6427" t="str">
            <v>Sugar Beet Processing /Second Carbonation Tank</v>
          </cell>
          <cell r="D6427" t="str">
            <v>Industrial Processes - NEC</v>
          </cell>
          <cell r="G6427" t="str">
            <v>Industrial Processes</v>
          </cell>
          <cell r="H6427" t="str">
            <v>Food and Agriculture</v>
          </cell>
          <cell r="I6427" t="str">
            <v>Sugar Beet Processing</v>
          </cell>
          <cell r="J6427" t="str">
            <v>Second Carbonation Tank</v>
          </cell>
          <cell r="N6427">
            <v>40988</v>
          </cell>
        </row>
        <row r="6428">
          <cell r="A6428" t="str">
            <v>30201631</v>
          </cell>
          <cell r="B6428" t="str">
            <v>Point</v>
          </cell>
          <cell r="C6428" t="str">
            <v>Sugar Beet Processing /Sulfur Stove Contacting Tower</v>
          </cell>
          <cell r="D6428" t="str">
            <v>Industrial Processes - NEC</v>
          </cell>
          <cell r="G6428" t="str">
            <v>Industrial Processes</v>
          </cell>
          <cell r="H6428" t="str">
            <v>Food and Agriculture</v>
          </cell>
          <cell r="I6428" t="str">
            <v>Sugar Beet Processing</v>
          </cell>
          <cell r="J6428" t="str">
            <v>Sulfur Stove Contacting Tower</v>
          </cell>
          <cell r="N6428">
            <v>40988</v>
          </cell>
        </row>
        <row r="6429">
          <cell r="A6429" t="str">
            <v>30201641</v>
          </cell>
          <cell r="B6429" t="str">
            <v>Point</v>
          </cell>
          <cell r="C6429" t="str">
            <v>Sugar Beet Processing /First Effect Evaporator Vent</v>
          </cell>
          <cell r="D6429" t="str">
            <v>Industrial Processes - NEC</v>
          </cell>
          <cell r="G6429" t="str">
            <v>Industrial Processes</v>
          </cell>
          <cell r="H6429" t="str">
            <v>Food and Agriculture</v>
          </cell>
          <cell r="I6429" t="str">
            <v>Sugar Beet Processing</v>
          </cell>
          <cell r="J6429" t="str">
            <v>First Effect Evaporator Vent</v>
          </cell>
          <cell r="N6429">
            <v>40988</v>
          </cell>
        </row>
        <row r="6430">
          <cell r="A6430" t="str">
            <v>30201651</v>
          </cell>
          <cell r="B6430" t="str">
            <v>Point</v>
          </cell>
          <cell r="C6430" t="str">
            <v>Sugar Beet Processing /Sugar Dryer</v>
          </cell>
          <cell r="D6430" t="str">
            <v>Industrial Processes - NEC</v>
          </cell>
          <cell r="G6430" t="str">
            <v>Industrial Processes</v>
          </cell>
          <cell r="H6430" t="str">
            <v>Food and Agriculture</v>
          </cell>
          <cell r="I6430" t="str">
            <v>Sugar Beet Processing</v>
          </cell>
          <cell r="J6430" t="str">
            <v>Sugar Dryer</v>
          </cell>
          <cell r="N6430">
            <v>40988</v>
          </cell>
        </row>
        <row r="6431">
          <cell r="A6431" t="str">
            <v>30201655</v>
          </cell>
          <cell r="B6431" t="str">
            <v>Point</v>
          </cell>
          <cell r="C6431" t="str">
            <v>Sugar Beet Processing /Sugar Cooler</v>
          </cell>
          <cell r="D6431" t="str">
            <v>Industrial Processes - NEC</v>
          </cell>
          <cell r="G6431" t="str">
            <v>Industrial Processes</v>
          </cell>
          <cell r="H6431" t="str">
            <v>Food and Agriculture</v>
          </cell>
          <cell r="I6431" t="str">
            <v>Sugar Beet Processing</v>
          </cell>
          <cell r="J6431" t="str">
            <v>Sugar Cooler</v>
          </cell>
          <cell r="N6431">
            <v>40988</v>
          </cell>
        </row>
        <row r="6432">
          <cell r="A6432" t="str">
            <v>30201658</v>
          </cell>
          <cell r="B6432" t="str">
            <v>Point</v>
          </cell>
          <cell r="C6432" t="str">
            <v>Sugar Beet Processing /Sugar Granulator (Dryer &amp; Cooler)</v>
          </cell>
          <cell r="D6432" t="str">
            <v>Industrial Processes - NEC</v>
          </cell>
          <cell r="G6432" t="str">
            <v>Industrial Processes</v>
          </cell>
          <cell r="H6432" t="str">
            <v>Food and Agriculture</v>
          </cell>
          <cell r="I6432" t="str">
            <v>Sugar Beet Processing</v>
          </cell>
          <cell r="J6432" t="str">
            <v>Sugar Granulator (Dryer &amp; Cooler)</v>
          </cell>
          <cell r="N6432">
            <v>40988</v>
          </cell>
        </row>
        <row r="6433">
          <cell r="A6433" t="str">
            <v>30201661</v>
          </cell>
          <cell r="B6433" t="str">
            <v>Point</v>
          </cell>
          <cell r="C6433" t="str">
            <v>Sugar Beet Processing /Sugar Conveying and Sacking</v>
          </cell>
          <cell r="D6433" t="str">
            <v>Industrial Processes - NEC</v>
          </cell>
          <cell r="G6433" t="str">
            <v>Industrial Processes</v>
          </cell>
          <cell r="H6433" t="str">
            <v>Food and Agriculture</v>
          </cell>
          <cell r="I6433" t="str">
            <v>Sugar Beet Processing</v>
          </cell>
          <cell r="J6433" t="str">
            <v>Sugar Conveying and Sacking</v>
          </cell>
          <cell r="N6433">
            <v>40988</v>
          </cell>
        </row>
        <row r="6434">
          <cell r="A6434" t="str">
            <v>30201682</v>
          </cell>
          <cell r="B6434" t="str">
            <v>Point</v>
          </cell>
          <cell r="C6434" t="str">
            <v>Sugar Beet Processing /Lime Crusher</v>
          </cell>
          <cell r="D6434" t="str">
            <v>Industrial Processes - NEC</v>
          </cell>
          <cell r="G6434" t="str">
            <v>Industrial Processes</v>
          </cell>
          <cell r="H6434" t="str">
            <v>Food and Agriculture</v>
          </cell>
          <cell r="I6434" t="str">
            <v>Sugar Beet Processing</v>
          </cell>
          <cell r="J6434" t="str">
            <v>Lime Crusher</v>
          </cell>
          <cell r="N6434">
            <v>40988</v>
          </cell>
        </row>
        <row r="6435">
          <cell r="A6435" t="str">
            <v>30201684</v>
          </cell>
          <cell r="B6435" t="str">
            <v>Point</v>
          </cell>
          <cell r="C6435" t="str">
            <v>Sugar Beet Processing /Lime Kiln : Coal-fired</v>
          </cell>
          <cell r="D6435" t="str">
            <v>Industrial Processes - NEC</v>
          </cell>
          <cell r="G6435" t="str">
            <v>Industrial Processes</v>
          </cell>
          <cell r="H6435" t="str">
            <v>Food and Agriculture</v>
          </cell>
          <cell r="I6435" t="str">
            <v>Sugar Beet Processing</v>
          </cell>
          <cell r="J6435" t="str">
            <v>Lime Kiln : Coal-fired</v>
          </cell>
          <cell r="N6435">
            <v>40988</v>
          </cell>
        </row>
        <row r="6436">
          <cell r="A6436" t="str">
            <v>30201686</v>
          </cell>
          <cell r="B6436" t="str">
            <v>Point</v>
          </cell>
          <cell r="C6436" t="str">
            <v>Sugar Beet Processing /Lime Kiln : Natural Gas-fired</v>
          </cell>
          <cell r="D6436" t="str">
            <v>Industrial Processes - NEC</v>
          </cell>
          <cell r="G6436" t="str">
            <v>Industrial Processes</v>
          </cell>
          <cell r="H6436" t="str">
            <v>Food and Agriculture</v>
          </cell>
          <cell r="I6436" t="str">
            <v>Sugar Beet Processing</v>
          </cell>
          <cell r="J6436" t="str">
            <v>Lime Kiln : Natural Gas-fired</v>
          </cell>
          <cell r="N6436">
            <v>40988</v>
          </cell>
        </row>
        <row r="6437">
          <cell r="A6437" t="str">
            <v>30201688</v>
          </cell>
          <cell r="B6437" t="str">
            <v>Point</v>
          </cell>
          <cell r="C6437" t="str">
            <v>Sugar Beet Processing /Lime Slaker</v>
          </cell>
          <cell r="D6437" t="str">
            <v>Industrial Processes - NEC</v>
          </cell>
          <cell r="G6437" t="str">
            <v>Industrial Processes</v>
          </cell>
          <cell r="H6437" t="str">
            <v>Food and Agriculture</v>
          </cell>
          <cell r="I6437" t="str">
            <v>Sugar Beet Processing</v>
          </cell>
          <cell r="J6437" t="str">
            <v>Lime Slaker</v>
          </cell>
          <cell r="N6437">
            <v>40988</v>
          </cell>
        </row>
        <row r="6438">
          <cell r="A6438" t="str">
            <v>30201699</v>
          </cell>
          <cell r="B6438" t="str">
            <v>Point</v>
          </cell>
          <cell r="C6438" t="str">
            <v>Sugar Beet Processing /Other Not Classified</v>
          </cell>
          <cell r="D6438" t="str">
            <v>Industrial Processes - NEC</v>
          </cell>
          <cell r="G6438" t="str">
            <v>Industrial Processes</v>
          </cell>
          <cell r="H6438" t="str">
            <v>Food and Agriculture</v>
          </cell>
          <cell r="I6438" t="str">
            <v>Sugar Beet Processing</v>
          </cell>
          <cell r="J6438" t="str">
            <v>Other Not Classified</v>
          </cell>
          <cell r="N6438">
            <v>40988</v>
          </cell>
        </row>
        <row r="6439">
          <cell r="A6439" t="str">
            <v>30201701</v>
          </cell>
          <cell r="B6439" t="str">
            <v>Point</v>
          </cell>
          <cell r="C6439" t="str">
            <v>Peanut Processing /Loading/Unloading</v>
          </cell>
          <cell r="D6439" t="str">
            <v>Industrial Processes - Storage and Transfer</v>
          </cell>
          <cell r="G6439" t="str">
            <v>Industrial Processes</v>
          </cell>
          <cell r="H6439" t="str">
            <v>Food and Agriculture</v>
          </cell>
          <cell r="I6439" t="str">
            <v>Peanut Processing</v>
          </cell>
          <cell r="J6439" t="str">
            <v>Loading/Unloading</v>
          </cell>
          <cell r="N6439">
            <v>40988</v>
          </cell>
        </row>
        <row r="6440">
          <cell r="A6440" t="str">
            <v>30201702</v>
          </cell>
          <cell r="B6440" t="str">
            <v>Point</v>
          </cell>
          <cell r="C6440" t="str">
            <v>Peanut Processing /Cleaning</v>
          </cell>
          <cell r="D6440" t="str">
            <v>Industrial Processes - NEC</v>
          </cell>
          <cell r="G6440" t="str">
            <v>Industrial Processes</v>
          </cell>
          <cell r="H6440" t="str">
            <v>Food and Agriculture</v>
          </cell>
          <cell r="I6440" t="str">
            <v>Peanut Processing</v>
          </cell>
          <cell r="J6440" t="str">
            <v>Cleaning</v>
          </cell>
          <cell r="N6440">
            <v>40988</v>
          </cell>
        </row>
        <row r="6441">
          <cell r="A6441" t="str">
            <v>30201703</v>
          </cell>
          <cell r="B6441" t="str">
            <v>Point</v>
          </cell>
          <cell r="C6441" t="str">
            <v>Peanut Processing /Shelling</v>
          </cell>
          <cell r="D6441" t="str">
            <v>Industrial Processes - NEC</v>
          </cell>
          <cell r="G6441" t="str">
            <v>Industrial Processes</v>
          </cell>
          <cell r="H6441" t="str">
            <v>Food and Agriculture</v>
          </cell>
          <cell r="I6441" t="str">
            <v>Peanut Processing</v>
          </cell>
          <cell r="J6441" t="str">
            <v>Shelling</v>
          </cell>
          <cell r="N6441">
            <v>40988</v>
          </cell>
        </row>
        <row r="6442">
          <cell r="A6442" t="str">
            <v>30201704</v>
          </cell>
          <cell r="B6442" t="str">
            <v>Point</v>
          </cell>
          <cell r="C6442" t="str">
            <v>Peanut Processing /Milling</v>
          </cell>
          <cell r="D6442" t="str">
            <v>Industrial Processes - NEC</v>
          </cell>
          <cell r="G6442" t="str">
            <v>Industrial Processes</v>
          </cell>
          <cell r="H6442" t="str">
            <v>Food and Agriculture</v>
          </cell>
          <cell r="I6442" t="str">
            <v>Peanut Processing</v>
          </cell>
          <cell r="J6442" t="str">
            <v>Milling</v>
          </cell>
          <cell r="N6442">
            <v>40988</v>
          </cell>
        </row>
        <row r="6443">
          <cell r="A6443" t="str">
            <v>30201705</v>
          </cell>
          <cell r="B6443" t="str">
            <v>Point</v>
          </cell>
          <cell r="C6443" t="str">
            <v>Peanut Processing /Dryer</v>
          </cell>
          <cell r="D6443" t="str">
            <v>Industrial Processes - NEC</v>
          </cell>
          <cell r="G6443" t="str">
            <v>Industrial Processes</v>
          </cell>
          <cell r="H6443" t="str">
            <v>Food and Agriculture</v>
          </cell>
          <cell r="I6443" t="str">
            <v>Peanut Processing</v>
          </cell>
          <cell r="J6443" t="str">
            <v>Dryer</v>
          </cell>
          <cell r="N6443">
            <v>40988</v>
          </cell>
        </row>
        <row r="6444">
          <cell r="A6444" t="str">
            <v>30201711</v>
          </cell>
          <cell r="B6444" t="str">
            <v>Point</v>
          </cell>
          <cell r="C6444" t="str">
            <v>Peanut Processing /Unloading of Almonds to Receiving Pit</v>
          </cell>
          <cell r="D6444" t="str">
            <v>Industrial Processes - Storage and Transfer</v>
          </cell>
          <cell r="G6444" t="str">
            <v>Industrial Processes</v>
          </cell>
          <cell r="H6444" t="str">
            <v>Food and Agriculture</v>
          </cell>
          <cell r="I6444" t="str">
            <v>Peanut Processing</v>
          </cell>
          <cell r="J6444" t="str">
            <v>Unloading of Almonds to Receiving Pit</v>
          </cell>
          <cell r="N6444">
            <v>40988</v>
          </cell>
        </row>
        <row r="6445">
          <cell r="A6445" t="str">
            <v>30201712</v>
          </cell>
          <cell r="B6445" t="str">
            <v>Point</v>
          </cell>
          <cell r="C6445" t="str">
            <v>Peanut Processing /Precleaning of Orchard Debris from Almonds</v>
          </cell>
          <cell r="D6445" t="str">
            <v>Industrial Processes - NEC</v>
          </cell>
          <cell r="G6445" t="str">
            <v>Industrial Processes</v>
          </cell>
          <cell r="H6445" t="str">
            <v>Food and Agriculture</v>
          </cell>
          <cell r="I6445" t="str">
            <v>Peanut Processing</v>
          </cell>
          <cell r="J6445" t="str">
            <v>Precleaning of Orchard Debris from Almonds</v>
          </cell>
          <cell r="N6445">
            <v>40988</v>
          </cell>
        </row>
        <row r="6446">
          <cell r="A6446" t="str">
            <v>30201713</v>
          </cell>
          <cell r="B6446" t="str">
            <v>Point</v>
          </cell>
          <cell r="C6446" t="str">
            <v>Peanut Processing /Hull Removal and Separation from In-shell Almonds</v>
          </cell>
          <cell r="D6446" t="str">
            <v>Industrial Processes - NEC</v>
          </cell>
          <cell r="G6446" t="str">
            <v>Industrial Processes</v>
          </cell>
          <cell r="H6446" t="str">
            <v>Food and Agriculture</v>
          </cell>
          <cell r="I6446" t="str">
            <v>Peanut Processing</v>
          </cell>
          <cell r="J6446" t="str">
            <v>Hull Removal and Separation from In-shell Almonds</v>
          </cell>
          <cell r="N6446">
            <v>40988</v>
          </cell>
        </row>
        <row r="6447">
          <cell r="A6447" t="str">
            <v>30201714</v>
          </cell>
          <cell r="B6447" t="str">
            <v>Point</v>
          </cell>
          <cell r="C6447" t="str">
            <v>Peanut Processing /Hulling and Shelling of Almonds (Huller/Sheller)</v>
          </cell>
          <cell r="D6447" t="str">
            <v>Industrial Processes - NEC</v>
          </cell>
          <cell r="G6447" t="str">
            <v>Industrial Processes</v>
          </cell>
          <cell r="H6447" t="str">
            <v>Food and Agriculture</v>
          </cell>
          <cell r="I6447" t="str">
            <v>Peanut Processing</v>
          </cell>
          <cell r="J6447" t="str">
            <v>Hulling and Shelling of Almonds (Huller/Sheller)</v>
          </cell>
          <cell r="N6447">
            <v>40988</v>
          </cell>
        </row>
        <row r="6448">
          <cell r="A6448" t="str">
            <v>30201715</v>
          </cell>
          <cell r="B6448" t="str">
            <v>Point</v>
          </cell>
          <cell r="C6448" t="str">
            <v>Peanut Processing /Classifier Screen Deck to Remove Shell from Meats</v>
          </cell>
          <cell r="D6448" t="str">
            <v>Industrial Processes - NEC</v>
          </cell>
          <cell r="G6448" t="str">
            <v>Industrial Processes</v>
          </cell>
          <cell r="H6448" t="str">
            <v>Food and Agriculture</v>
          </cell>
          <cell r="I6448" t="str">
            <v>Peanut Processing</v>
          </cell>
          <cell r="J6448" t="str">
            <v>Classifier Screen Deck to Remove Shell from Meats</v>
          </cell>
          <cell r="N6448">
            <v>40988</v>
          </cell>
        </row>
        <row r="6449">
          <cell r="A6449" t="str">
            <v>30201716</v>
          </cell>
          <cell r="B6449" t="str">
            <v>Point</v>
          </cell>
          <cell r="C6449" t="str">
            <v>Peanut Processing /Air Leg to Separate Shells from Meats</v>
          </cell>
          <cell r="D6449" t="str">
            <v>Industrial Processes - NEC</v>
          </cell>
          <cell r="G6449" t="str">
            <v>Industrial Processes</v>
          </cell>
          <cell r="H6449" t="str">
            <v>Food and Agriculture</v>
          </cell>
          <cell r="I6449" t="str">
            <v>Peanut Processing</v>
          </cell>
          <cell r="J6449" t="str">
            <v>Air Leg to Separate Shells from Meats</v>
          </cell>
          <cell r="N6449">
            <v>40988</v>
          </cell>
        </row>
        <row r="6450">
          <cell r="A6450" t="str">
            <v>30201717</v>
          </cell>
          <cell r="B6450" t="str">
            <v>Point</v>
          </cell>
          <cell r="C6450" t="str">
            <v>Peanut Processing /Almond Roaster: Direct-fired Rotating Drum</v>
          </cell>
          <cell r="D6450" t="str">
            <v>Industrial Processes - NEC</v>
          </cell>
          <cell r="G6450" t="str">
            <v>Industrial Processes</v>
          </cell>
          <cell r="H6450" t="str">
            <v>Food and Agriculture</v>
          </cell>
          <cell r="I6450" t="str">
            <v>Peanut Processing</v>
          </cell>
          <cell r="J6450" t="str">
            <v>Almond Roaster: Direct-fired Rotating Drum</v>
          </cell>
          <cell r="N6450">
            <v>40988</v>
          </cell>
        </row>
        <row r="6451">
          <cell r="A6451" t="str">
            <v>30201799</v>
          </cell>
          <cell r="B6451" t="str">
            <v>Point</v>
          </cell>
          <cell r="C6451" t="str">
            <v>Peanut Processing /Other Not Classified</v>
          </cell>
          <cell r="D6451" t="str">
            <v>Industrial Processes - NEC</v>
          </cell>
          <cell r="G6451" t="str">
            <v>Industrial Processes</v>
          </cell>
          <cell r="H6451" t="str">
            <v>Food and Agriculture</v>
          </cell>
          <cell r="I6451" t="str">
            <v>Peanut Processing</v>
          </cell>
          <cell r="J6451" t="str">
            <v>Other Not Classified</v>
          </cell>
          <cell r="N6451">
            <v>40988</v>
          </cell>
        </row>
        <row r="6452">
          <cell r="A6452" t="str">
            <v>30201899</v>
          </cell>
          <cell r="B6452" t="str">
            <v>Point</v>
          </cell>
          <cell r="C6452" t="str">
            <v>Candy Manuf /Other Not Classified</v>
          </cell>
          <cell r="D6452" t="str">
            <v>Industrial Processes - NEC</v>
          </cell>
          <cell r="G6452" t="str">
            <v>Industrial Processes</v>
          </cell>
          <cell r="H6452" t="str">
            <v>Food and Agriculture</v>
          </cell>
          <cell r="I6452" t="str">
            <v>Candy Manufacturing</v>
          </cell>
          <cell r="J6452" t="str">
            <v>Other Not Classified</v>
          </cell>
          <cell r="N6452">
            <v>40988</v>
          </cell>
        </row>
        <row r="6453">
          <cell r="A6453" t="str">
            <v>30201901</v>
          </cell>
          <cell r="B6453" t="str">
            <v>Point</v>
          </cell>
          <cell r="C6453" t="str">
            <v>Vegetable Oil Processing /Corn Oil: General</v>
          </cell>
          <cell r="D6453" t="str">
            <v>Industrial Processes - NEC</v>
          </cell>
          <cell r="G6453" t="str">
            <v>Industrial Processes</v>
          </cell>
          <cell r="H6453" t="str">
            <v>Food and Agriculture</v>
          </cell>
          <cell r="I6453" t="str">
            <v>Vegetable Oil Processing</v>
          </cell>
          <cell r="J6453" t="str">
            <v>Corn Oil: General</v>
          </cell>
          <cell r="K6453" t="str">
            <v>30201906</v>
          </cell>
          <cell r="L6453" t="str">
            <v>2005</v>
          </cell>
          <cell r="N6453">
            <v>40988</v>
          </cell>
        </row>
        <row r="6454">
          <cell r="A6454" t="str">
            <v>30201902</v>
          </cell>
          <cell r="B6454" t="str">
            <v>Point</v>
          </cell>
          <cell r="C6454" t="str">
            <v>Vegetable Oil Processing /Cottonseed Oil: General</v>
          </cell>
          <cell r="D6454" t="str">
            <v>Industrial Processes - NEC</v>
          </cell>
          <cell r="G6454" t="str">
            <v>Industrial Processes</v>
          </cell>
          <cell r="H6454" t="str">
            <v>Food and Agriculture</v>
          </cell>
          <cell r="I6454" t="str">
            <v>Vegetable Oil Processing</v>
          </cell>
          <cell r="J6454" t="str">
            <v>Cottonseed Oil: General</v>
          </cell>
          <cell r="N6454">
            <v>40988</v>
          </cell>
        </row>
        <row r="6455">
          <cell r="A6455" t="str">
            <v>30201903</v>
          </cell>
          <cell r="B6455" t="str">
            <v>Point</v>
          </cell>
          <cell r="C6455" t="str">
            <v>Vegetable Oil Processing /Soybean Oil Production: Complete Process-Solvent Loss (average)</v>
          </cell>
          <cell r="D6455" t="str">
            <v>Industrial Processes - NEC</v>
          </cell>
          <cell r="G6455" t="str">
            <v>Industrial Processes</v>
          </cell>
          <cell r="H6455" t="str">
            <v>Food and Agriculture</v>
          </cell>
          <cell r="I6455" t="str">
            <v>Vegetable Oil Processing</v>
          </cell>
          <cell r="J6455" t="str">
            <v>Soybean Oil: General</v>
          </cell>
          <cell r="K6455" t="str">
            <v>30201998</v>
          </cell>
          <cell r="L6455" t="str">
            <v>2005</v>
          </cell>
          <cell r="N6455">
            <v>40988</v>
          </cell>
        </row>
        <row r="6456">
          <cell r="A6456" t="str">
            <v>30201904</v>
          </cell>
          <cell r="B6456" t="str">
            <v>Point</v>
          </cell>
          <cell r="C6456" t="str">
            <v>Vegetable Oil Processing /Peanut Oil: General</v>
          </cell>
          <cell r="D6456" t="str">
            <v>Industrial Processes - NEC</v>
          </cell>
          <cell r="G6456" t="str">
            <v>Industrial Processes</v>
          </cell>
          <cell r="H6456" t="str">
            <v>Food and Agriculture</v>
          </cell>
          <cell r="I6456" t="str">
            <v>Vegetable Oil Processing</v>
          </cell>
          <cell r="J6456" t="str">
            <v>Peanut Oil: General</v>
          </cell>
          <cell r="K6456" t="str">
            <v>30201909</v>
          </cell>
          <cell r="L6456" t="str">
            <v>2005</v>
          </cell>
          <cell r="N6456">
            <v>40988</v>
          </cell>
        </row>
        <row r="6457">
          <cell r="A6457" t="str">
            <v>30201905</v>
          </cell>
          <cell r="B6457" t="str">
            <v>Point</v>
          </cell>
          <cell r="C6457" t="str">
            <v>Vegetable Oil Processing /General **</v>
          </cell>
          <cell r="D6457" t="str">
            <v>Industrial Processes - NEC</v>
          </cell>
          <cell r="G6457" t="str">
            <v>Industrial Processes</v>
          </cell>
          <cell r="H6457" t="str">
            <v>Food and Agriculture</v>
          </cell>
          <cell r="I6457" t="str">
            <v>Vegetable Oil Processing</v>
          </cell>
          <cell r="J6457" t="str">
            <v>General</v>
          </cell>
          <cell r="L6457" t="str">
            <v>2005</v>
          </cell>
          <cell r="N6457">
            <v>40988</v>
          </cell>
        </row>
        <row r="6458">
          <cell r="A6458" t="str">
            <v>30201906</v>
          </cell>
          <cell r="B6458" t="str">
            <v>Point</v>
          </cell>
          <cell r="C6458" t="str">
            <v>Vegetable Oil Processing /Corn Oil: General</v>
          </cell>
          <cell r="D6458" t="str">
            <v>Industrial Processes - NEC</v>
          </cell>
          <cell r="G6458" t="str">
            <v>Industrial Processes</v>
          </cell>
          <cell r="H6458" t="str">
            <v>Food and Agriculture</v>
          </cell>
          <cell r="I6458" t="str">
            <v>Vegetable Oil Processing</v>
          </cell>
          <cell r="J6458" t="str">
            <v>Corn Oil: General</v>
          </cell>
          <cell r="N6458">
            <v>40988</v>
          </cell>
        </row>
        <row r="6459">
          <cell r="A6459" t="str">
            <v>30201907</v>
          </cell>
          <cell r="B6459" t="str">
            <v>Point</v>
          </cell>
          <cell r="C6459" t="str">
            <v>Vegetable Oil Processing /Cottonseed Oil: General</v>
          </cell>
          <cell r="D6459" t="str">
            <v>Industrial Processes - NEC</v>
          </cell>
          <cell r="G6459" t="str">
            <v>Industrial Processes</v>
          </cell>
          <cell r="H6459" t="str">
            <v>Food and Agriculture</v>
          </cell>
          <cell r="I6459" t="str">
            <v>Vegetable Oil Processing</v>
          </cell>
          <cell r="J6459" t="str">
            <v>Cottonseed Oil: General</v>
          </cell>
          <cell r="K6459" t="str">
            <v>30201902</v>
          </cell>
          <cell r="L6459" t="str">
            <v>2005</v>
          </cell>
          <cell r="N6459">
            <v>40988</v>
          </cell>
        </row>
        <row r="6460">
          <cell r="A6460" t="str">
            <v>30201908</v>
          </cell>
          <cell r="B6460" t="str">
            <v>Point</v>
          </cell>
          <cell r="C6460" t="str">
            <v>Vegetable Oil Processing /Soybean Oil Production: Complete Process-Solvent Loss (average)</v>
          </cell>
          <cell r="D6460" t="str">
            <v>Industrial Processes - NEC</v>
          </cell>
          <cell r="G6460" t="str">
            <v>Industrial Processes</v>
          </cell>
          <cell r="H6460" t="str">
            <v>Food and Agriculture</v>
          </cell>
          <cell r="I6460" t="str">
            <v>Vegetable Oil Processing</v>
          </cell>
          <cell r="J6460" t="str">
            <v>Soybean Oil: General</v>
          </cell>
          <cell r="K6460" t="str">
            <v>30201998</v>
          </cell>
          <cell r="L6460" t="str">
            <v>2005</v>
          </cell>
          <cell r="N6460">
            <v>40988</v>
          </cell>
        </row>
        <row r="6461">
          <cell r="A6461" t="str">
            <v>30201909</v>
          </cell>
          <cell r="B6461" t="str">
            <v>Point</v>
          </cell>
          <cell r="C6461" t="str">
            <v>Vegetable Oil Processing /Peanut Oil: General</v>
          </cell>
          <cell r="D6461" t="str">
            <v>Industrial Processes - NEC</v>
          </cell>
          <cell r="G6461" t="str">
            <v>Industrial Processes</v>
          </cell>
          <cell r="H6461" t="str">
            <v>Food and Agriculture</v>
          </cell>
          <cell r="I6461" t="str">
            <v>Vegetable Oil Processing</v>
          </cell>
          <cell r="J6461" t="str">
            <v>Peanut Oil: General</v>
          </cell>
          <cell r="N6461">
            <v>40988</v>
          </cell>
        </row>
        <row r="6462">
          <cell r="A6462" t="str">
            <v>30201911</v>
          </cell>
          <cell r="B6462" t="str">
            <v>Point</v>
          </cell>
          <cell r="C6462" t="str">
            <v>Vegetable Oil Processing /Oil Extraction</v>
          </cell>
          <cell r="D6462" t="str">
            <v>Industrial Processes - NEC</v>
          </cell>
          <cell r="G6462" t="str">
            <v>Industrial Processes</v>
          </cell>
          <cell r="H6462" t="str">
            <v>Food and Agriculture</v>
          </cell>
          <cell r="I6462" t="str">
            <v>Vegetable Oil Processing</v>
          </cell>
          <cell r="J6462" t="str">
            <v>Oil Extraction</v>
          </cell>
          <cell r="K6462" t="str">
            <v>30201916</v>
          </cell>
          <cell r="L6462" t="str">
            <v>2005</v>
          </cell>
          <cell r="N6462">
            <v>40988</v>
          </cell>
        </row>
        <row r="6463">
          <cell r="A6463" t="str">
            <v>30201912</v>
          </cell>
          <cell r="B6463" t="str">
            <v>Point</v>
          </cell>
          <cell r="C6463" t="str">
            <v>Vegetable Oil Processing /Meal Preparation</v>
          </cell>
          <cell r="D6463" t="str">
            <v>Industrial Processes - NEC</v>
          </cell>
          <cell r="G6463" t="str">
            <v>Industrial Processes</v>
          </cell>
          <cell r="H6463" t="str">
            <v>Food and Agriculture</v>
          </cell>
          <cell r="I6463" t="str">
            <v>Vegetable Oil Processing</v>
          </cell>
          <cell r="J6463" t="str">
            <v>Meal Preparation</v>
          </cell>
          <cell r="K6463" t="str">
            <v>30201917</v>
          </cell>
          <cell r="L6463" t="str">
            <v>2005</v>
          </cell>
          <cell r="N6463">
            <v>40988</v>
          </cell>
        </row>
        <row r="6464">
          <cell r="A6464" t="str">
            <v>30201913</v>
          </cell>
          <cell r="B6464" t="str">
            <v>Point</v>
          </cell>
          <cell r="C6464" t="str">
            <v>Vegetable Oil Processing /Oil Refining</v>
          </cell>
          <cell r="D6464" t="str">
            <v>Industrial Processes - NEC</v>
          </cell>
          <cell r="G6464" t="str">
            <v>Industrial Processes</v>
          </cell>
          <cell r="H6464" t="str">
            <v>Food and Agriculture</v>
          </cell>
          <cell r="I6464" t="str">
            <v>Vegetable Oil Processing</v>
          </cell>
          <cell r="J6464" t="str">
            <v>Oil Refining</v>
          </cell>
          <cell r="K6464" t="str">
            <v>30201918</v>
          </cell>
          <cell r="L6464" t="str">
            <v>2005</v>
          </cell>
          <cell r="N6464">
            <v>40988</v>
          </cell>
        </row>
        <row r="6465">
          <cell r="A6465" t="str">
            <v>30201914</v>
          </cell>
          <cell r="B6465" t="str">
            <v>Point</v>
          </cell>
          <cell r="C6465" t="str">
            <v>Vegetable Oil Processing /Fugitive Leaks</v>
          </cell>
          <cell r="D6465" t="str">
            <v>Industrial Processes - NEC</v>
          </cell>
          <cell r="G6465" t="str">
            <v>Industrial Processes</v>
          </cell>
          <cell r="H6465" t="str">
            <v>Food and Agriculture</v>
          </cell>
          <cell r="I6465" t="str">
            <v>Vegetable Oil Processing</v>
          </cell>
          <cell r="J6465" t="str">
            <v>Fugitive Leaks</v>
          </cell>
          <cell r="K6465" t="str">
            <v>30201919</v>
          </cell>
          <cell r="L6465" t="str">
            <v>2005</v>
          </cell>
          <cell r="N6465">
            <v>40988</v>
          </cell>
        </row>
        <row r="6466">
          <cell r="A6466" t="str">
            <v>30201915</v>
          </cell>
          <cell r="B6466" t="str">
            <v>Point</v>
          </cell>
          <cell r="C6466" t="str">
            <v>Vegetable Oil Processing /Solvent Storage (Use 4-07-016-15 &amp; -16 or 4-07-176-03 &amp; -04 if possib)</v>
          </cell>
          <cell r="D6466" t="str">
            <v>Industrial Processes - Storage and Transfer</v>
          </cell>
          <cell r="G6466" t="str">
            <v>Industrial Processes</v>
          </cell>
          <cell r="H6466" t="str">
            <v>Food and Agriculture</v>
          </cell>
          <cell r="I6466" t="str">
            <v>Vegetable Oil Processing</v>
          </cell>
          <cell r="J6466" t="str">
            <v>Solvent Storage (Use 4-07-016-15 &amp; -16 or 4-07-176-03 &amp; -04)</v>
          </cell>
          <cell r="K6466" t="str">
            <v>30201920</v>
          </cell>
          <cell r="L6466" t="str">
            <v>2005</v>
          </cell>
          <cell r="N6466">
            <v>40988</v>
          </cell>
        </row>
        <row r="6467">
          <cell r="A6467" t="str">
            <v>30201916</v>
          </cell>
          <cell r="B6467" t="str">
            <v>Point</v>
          </cell>
          <cell r="C6467" t="str">
            <v>Vegetable Oil Processing /Oil Extraction</v>
          </cell>
          <cell r="D6467" t="str">
            <v>Industrial Processes - NEC</v>
          </cell>
          <cell r="G6467" t="str">
            <v>Industrial Processes</v>
          </cell>
          <cell r="H6467" t="str">
            <v>Food and Agriculture</v>
          </cell>
          <cell r="I6467" t="str">
            <v>Vegetable Oil Processing</v>
          </cell>
          <cell r="J6467" t="str">
            <v>Oil Extraction</v>
          </cell>
          <cell r="N6467">
            <v>40988</v>
          </cell>
        </row>
        <row r="6468">
          <cell r="A6468" t="str">
            <v>30201917</v>
          </cell>
          <cell r="B6468" t="str">
            <v>Point</v>
          </cell>
          <cell r="C6468" t="str">
            <v>Vegetable Oil Processing /Meal Preparation</v>
          </cell>
          <cell r="D6468" t="str">
            <v>Industrial Processes - NEC</v>
          </cell>
          <cell r="G6468" t="str">
            <v>Industrial Processes</v>
          </cell>
          <cell r="H6468" t="str">
            <v>Food and Agriculture</v>
          </cell>
          <cell r="I6468" t="str">
            <v>Vegetable Oil Processing</v>
          </cell>
          <cell r="J6468" t="str">
            <v>Meal Preparation</v>
          </cell>
          <cell r="N6468">
            <v>40988</v>
          </cell>
        </row>
        <row r="6469">
          <cell r="A6469" t="str">
            <v>30201918</v>
          </cell>
          <cell r="B6469" t="str">
            <v>Point</v>
          </cell>
          <cell r="C6469" t="str">
            <v>Vegetable Oil Processing /Oil Refining</v>
          </cell>
          <cell r="D6469" t="str">
            <v>Industrial Processes - NEC</v>
          </cell>
          <cell r="G6469" t="str">
            <v>Industrial Processes</v>
          </cell>
          <cell r="H6469" t="str">
            <v>Food and Agriculture</v>
          </cell>
          <cell r="I6469" t="str">
            <v>Vegetable Oil Processing</v>
          </cell>
          <cell r="J6469" t="str">
            <v>Oil Refining</v>
          </cell>
          <cell r="N6469">
            <v>40988</v>
          </cell>
        </row>
        <row r="6470">
          <cell r="A6470" t="str">
            <v>30201919</v>
          </cell>
          <cell r="B6470" t="str">
            <v>Point</v>
          </cell>
          <cell r="C6470" t="str">
            <v>Vegetable Oil Processing /Fugitive Leaks</v>
          </cell>
          <cell r="D6470" t="str">
            <v>Industrial Processes - NEC</v>
          </cell>
          <cell r="G6470" t="str">
            <v>Industrial Processes</v>
          </cell>
          <cell r="H6470" t="str">
            <v>Food and Agriculture</v>
          </cell>
          <cell r="I6470" t="str">
            <v>Vegetable Oil Processing</v>
          </cell>
          <cell r="J6470" t="str">
            <v>Fugitive Leaks</v>
          </cell>
          <cell r="N6470">
            <v>40988</v>
          </cell>
        </row>
        <row r="6471">
          <cell r="A6471" t="str">
            <v>30201920</v>
          </cell>
          <cell r="B6471" t="str">
            <v>Point</v>
          </cell>
          <cell r="C6471" t="str">
            <v>Vegetable Oil Processing /Solvent Storage (Use 4-07-016-15 &amp; -16 or 4-07-176-03 &amp; -04 if possib)</v>
          </cell>
          <cell r="D6471" t="str">
            <v>Industrial Processes - Storage and Transfer</v>
          </cell>
          <cell r="G6471" t="str">
            <v>Industrial Processes</v>
          </cell>
          <cell r="H6471" t="str">
            <v>Food and Agriculture</v>
          </cell>
          <cell r="I6471" t="str">
            <v>Vegetable Oil Processing</v>
          </cell>
          <cell r="J6471" t="str">
            <v>Solvent Storage (Use 4-07-016-15 &amp; -16 or 4-07-176-03 &amp; -04)</v>
          </cell>
          <cell r="N6471">
            <v>40988</v>
          </cell>
        </row>
        <row r="6472">
          <cell r="A6472" t="str">
            <v>30201921</v>
          </cell>
          <cell r="B6472" t="str">
            <v>Point</v>
          </cell>
          <cell r="C6472" t="str">
            <v>Vegetable Oil Processing /Solvent Work Tank</v>
          </cell>
          <cell r="D6472" t="str">
            <v>Industrial Processes - NEC</v>
          </cell>
          <cell r="G6472" t="str">
            <v>Industrial Processes</v>
          </cell>
          <cell r="H6472" t="str">
            <v>Food and Agriculture</v>
          </cell>
          <cell r="I6472" t="str">
            <v>Vegetable Oil Processing</v>
          </cell>
          <cell r="J6472" t="str">
            <v>Solvent Work Tank</v>
          </cell>
          <cell r="N6472">
            <v>40988</v>
          </cell>
        </row>
        <row r="6473">
          <cell r="A6473" t="str">
            <v>30201923</v>
          </cell>
          <cell r="B6473" t="str">
            <v>Point</v>
          </cell>
          <cell r="C6473" t="str">
            <v>Vegetable Oil Processing /Aspiration Exhaust Vent: Startup and Shutdown</v>
          </cell>
          <cell r="D6473" t="str">
            <v>Industrial Processes - NEC</v>
          </cell>
          <cell r="G6473" t="str">
            <v>Industrial Processes</v>
          </cell>
          <cell r="H6473" t="str">
            <v>Food and Agriculture</v>
          </cell>
          <cell r="I6473" t="str">
            <v>Vegetable Oil Processing</v>
          </cell>
          <cell r="J6473" t="str">
            <v>Aspiration Exhaust Vent: Startup and Shutdown</v>
          </cell>
          <cell r="N6473">
            <v>40988</v>
          </cell>
        </row>
        <row r="6474">
          <cell r="A6474" t="str">
            <v>30201925</v>
          </cell>
          <cell r="B6474" t="str">
            <v>Point</v>
          </cell>
          <cell r="C6474" t="str">
            <v>Vegetable Oil Processing /Oil Extraction Rotary Cell Extractor</v>
          </cell>
          <cell r="D6474" t="str">
            <v>Industrial Processes - NEC</v>
          </cell>
          <cell r="G6474" t="str">
            <v>Industrial Processes</v>
          </cell>
          <cell r="H6474" t="str">
            <v>Food and Agriculture</v>
          </cell>
          <cell r="I6474" t="str">
            <v>Vegetable Oil Processing</v>
          </cell>
          <cell r="J6474" t="str">
            <v>Oil Extraction Rotary Cell Extractor</v>
          </cell>
          <cell r="N6474">
            <v>40988</v>
          </cell>
        </row>
        <row r="6475">
          <cell r="A6475" t="str">
            <v>30201926</v>
          </cell>
          <cell r="B6475" t="str">
            <v>Point</v>
          </cell>
          <cell r="C6475" t="str">
            <v>Vegetable Oil Processing /Oil Extraction Vertically Arranged Basket Type Extractor</v>
          </cell>
          <cell r="D6475" t="str">
            <v>Industrial Processes - NEC</v>
          </cell>
          <cell r="G6475" t="str">
            <v>Industrial Processes</v>
          </cell>
          <cell r="H6475" t="str">
            <v>Food and Agriculture</v>
          </cell>
          <cell r="I6475" t="str">
            <v>Vegetable Oil Processing</v>
          </cell>
          <cell r="J6475" t="str">
            <v>Oil Extraction Vertically Arranged Basket Type Extractor</v>
          </cell>
          <cell r="N6475">
            <v>40988</v>
          </cell>
        </row>
        <row r="6476">
          <cell r="A6476" t="str">
            <v>30201927</v>
          </cell>
          <cell r="B6476" t="str">
            <v>Point</v>
          </cell>
          <cell r="C6476" t="str">
            <v>Vegetable Oil Processing /Oil Extraction Continuous, Shallowbed, Rectangular Loop, No Baskets</v>
          </cell>
          <cell r="D6476" t="str">
            <v>Industrial Processes - NEC</v>
          </cell>
          <cell r="G6476" t="str">
            <v>Industrial Processes</v>
          </cell>
          <cell r="H6476" t="str">
            <v>Food and Agriculture</v>
          </cell>
          <cell r="I6476" t="str">
            <v>Vegetable Oil Processing</v>
          </cell>
          <cell r="J6476" t="str">
            <v>Oil Extraction Continuous, Shallowbed, Rectangular Loop, No Baskets</v>
          </cell>
          <cell r="N6476">
            <v>40988</v>
          </cell>
        </row>
        <row r="6477">
          <cell r="A6477" t="str">
            <v>30201930</v>
          </cell>
          <cell r="B6477" t="str">
            <v>Point</v>
          </cell>
          <cell r="C6477" t="str">
            <v>Vegetable Oil Processing /Meal Preparation: Desolventizer/Toaster</v>
          </cell>
          <cell r="D6477" t="str">
            <v>Industrial Processes - NEC</v>
          </cell>
          <cell r="G6477" t="str">
            <v>Industrial Processes</v>
          </cell>
          <cell r="H6477" t="str">
            <v>Food and Agriculture</v>
          </cell>
          <cell r="I6477" t="str">
            <v>Vegetable Oil Processing</v>
          </cell>
          <cell r="J6477" t="str">
            <v>Meal Preparation: Desolventizer/Toaster</v>
          </cell>
          <cell r="N6477">
            <v>40988</v>
          </cell>
        </row>
        <row r="6478">
          <cell r="A6478" t="str">
            <v>30201931</v>
          </cell>
          <cell r="B6478" t="str">
            <v>Point</v>
          </cell>
          <cell r="C6478" t="str">
            <v>Vegetable Oil Processing /Meal Preparation: Dryer</v>
          </cell>
          <cell r="D6478" t="str">
            <v>Industrial Processes - NEC</v>
          </cell>
          <cell r="G6478" t="str">
            <v>Industrial Processes</v>
          </cell>
          <cell r="H6478" t="str">
            <v>Food and Agriculture</v>
          </cell>
          <cell r="I6478" t="str">
            <v>Vegetable Oil Processing</v>
          </cell>
          <cell r="J6478" t="str">
            <v>Meal Preparation: Dryer</v>
          </cell>
          <cell r="N6478">
            <v>40988</v>
          </cell>
        </row>
        <row r="6479">
          <cell r="A6479" t="str">
            <v>30201932</v>
          </cell>
          <cell r="B6479" t="str">
            <v>Point</v>
          </cell>
          <cell r="C6479" t="str">
            <v>Vegetable Oil Processing /Meal Preparation: Cooler</v>
          </cell>
          <cell r="D6479" t="str">
            <v>Industrial Processes - NEC</v>
          </cell>
          <cell r="G6479" t="str">
            <v>Industrial Processes</v>
          </cell>
          <cell r="H6479" t="str">
            <v>Food and Agriculture</v>
          </cell>
          <cell r="I6479" t="str">
            <v>Vegetable Oil Processing</v>
          </cell>
          <cell r="J6479" t="str">
            <v>Meal Preparation: Cooler</v>
          </cell>
          <cell r="N6479">
            <v>40988</v>
          </cell>
        </row>
        <row r="6480">
          <cell r="A6480" t="str">
            <v>30201933</v>
          </cell>
          <cell r="B6480" t="str">
            <v>Point</v>
          </cell>
          <cell r="C6480" t="str">
            <v>Vegetable Oil Processing /Meal Preparation: Pneumatic Conveyor</v>
          </cell>
          <cell r="D6480" t="str">
            <v>Industrial Processes - NEC</v>
          </cell>
          <cell r="G6480" t="str">
            <v>Industrial Processes</v>
          </cell>
          <cell r="H6480" t="str">
            <v>Food and Agriculture</v>
          </cell>
          <cell r="I6480" t="str">
            <v>Vegetable Oil Processing</v>
          </cell>
          <cell r="J6480" t="str">
            <v>Meal Preparation: Pneumatic Conveyor</v>
          </cell>
          <cell r="N6480">
            <v>40988</v>
          </cell>
        </row>
        <row r="6481">
          <cell r="A6481" t="str">
            <v>30201935</v>
          </cell>
          <cell r="B6481" t="str">
            <v>Point</v>
          </cell>
          <cell r="C6481" t="str">
            <v>Vegetable Oil Processing /Meal Preparation: Screening and Grinding</v>
          </cell>
          <cell r="D6481" t="str">
            <v>Industrial Processes - NEC</v>
          </cell>
          <cell r="G6481" t="str">
            <v>Industrial Processes</v>
          </cell>
          <cell r="H6481" t="str">
            <v>Food and Agriculture</v>
          </cell>
          <cell r="I6481" t="str">
            <v>Vegetable Oil Processing</v>
          </cell>
          <cell r="J6481" t="str">
            <v>Meal Preparation: Screening and Grinding</v>
          </cell>
          <cell r="N6481">
            <v>40988</v>
          </cell>
        </row>
        <row r="6482">
          <cell r="A6482" t="str">
            <v>30201939</v>
          </cell>
          <cell r="B6482" t="str">
            <v>Point</v>
          </cell>
          <cell r="C6482" t="str">
            <v>Vegetable Oil Processing /Meal Storage Tanks</v>
          </cell>
          <cell r="D6482" t="str">
            <v>Industrial Processes - Storage and Transfer</v>
          </cell>
          <cell r="G6482" t="str">
            <v>Industrial Processes</v>
          </cell>
          <cell r="H6482" t="str">
            <v>Food and Agriculture</v>
          </cell>
          <cell r="I6482" t="str">
            <v>Vegetable Oil Processing</v>
          </cell>
          <cell r="J6482" t="str">
            <v>Meal Storage Tanks</v>
          </cell>
          <cell r="N6482">
            <v>40988</v>
          </cell>
        </row>
        <row r="6483">
          <cell r="A6483" t="str">
            <v>30201941</v>
          </cell>
          <cell r="B6483" t="str">
            <v>Point</v>
          </cell>
          <cell r="C6483" t="str">
            <v>Vegetable Oil Processing /Oil Refining: Miscellaneous Holding Tank</v>
          </cell>
          <cell r="D6483" t="str">
            <v>Industrial Processes - Storage and Transfer</v>
          </cell>
          <cell r="G6483" t="str">
            <v>Industrial Processes</v>
          </cell>
          <cell r="H6483" t="str">
            <v>Food and Agriculture</v>
          </cell>
          <cell r="I6483" t="str">
            <v>Vegetable Oil Processing</v>
          </cell>
          <cell r="J6483" t="str">
            <v>Oil Refining: Miscellaneous Holding Tank</v>
          </cell>
          <cell r="N6483">
            <v>40988</v>
          </cell>
        </row>
        <row r="6484">
          <cell r="A6484" t="str">
            <v>30201942</v>
          </cell>
          <cell r="B6484" t="str">
            <v>Point</v>
          </cell>
          <cell r="C6484" t="str">
            <v>Vegetable Oil Processing /Oil Refining: Evaporator(s)</v>
          </cell>
          <cell r="D6484" t="str">
            <v>Industrial Processes - NEC</v>
          </cell>
          <cell r="G6484" t="str">
            <v>Industrial Processes</v>
          </cell>
          <cell r="H6484" t="str">
            <v>Food and Agriculture</v>
          </cell>
          <cell r="I6484" t="str">
            <v>Vegetable Oil Processing</v>
          </cell>
          <cell r="J6484" t="str">
            <v>Oil Refining: Evaporator(s)</v>
          </cell>
          <cell r="N6484">
            <v>40988</v>
          </cell>
        </row>
        <row r="6485">
          <cell r="A6485" t="str">
            <v>30201945</v>
          </cell>
          <cell r="B6485" t="str">
            <v>Point</v>
          </cell>
          <cell r="C6485" t="str">
            <v>Vegetable Oil Processing /Oil Refining: Oil Stripping Column</v>
          </cell>
          <cell r="D6485" t="str">
            <v>Industrial Processes - NEC</v>
          </cell>
          <cell r="G6485" t="str">
            <v>Industrial Processes</v>
          </cell>
          <cell r="H6485" t="str">
            <v>Food and Agriculture</v>
          </cell>
          <cell r="I6485" t="str">
            <v>Vegetable Oil Processing</v>
          </cell>
          <cell r="J6485" t="str">
            <v>Oil Refining: Oil Stripping Column</v>
          </cell>
          <cell r="N6485">
            <v>40988</v>
          </cell>
        </row>
        <row r="6486">
          <cell r="A6486" t="str">
            <v>30201949</v>
          </cell>
          <cell r="B6486" t="str">
            <v>Point</v>
          </cell>
          <cell r="C6486" t="str">
            <v>Vegetable Oil Processing /Crude Oil Storage Tanks</v>
          </cell>
          <cell r="D6486" t="str">
            <v>Industrial Processes - Storage and Transfer</v>
          </cell>
          <cell r="G6486" t="str">
            <v>Industrial Processes</v>
          </cell>
          <cell r="H6486" t="str">
            <v>Food and Agriculture</v>
          </cell>
          <cell r="I6486" t="str">
            <v>Vegetable Oil Processing</v>
          </cell>
          <cell r="J6486" t="str">
            <v>Crude Oil Storage Tanks</v>
          </cell>
          <cell r="N6486">
            <v>40988</v>
          </cell>
        </row>
        <row r="6487">
          <cell r="A6487" t="str">
            <v>30201950</v>
          </cell>
          <cell r="B6487" t="str">
            <v>Point</v>
          </cell>
          <cell r="C6487" t="str">
            <v>Vegetable Oil Processing /Solvent/Water Separator</v>
          </cell>
          <cell r="D6487" t="str">
            <v>Industrial Processes - NEC</v>
          </cell>
          <cell r="G6487" t="str">
            <v>Industrial Processes</v>
          </cell>
          <cell r="H6487" t="str">
            <v>Food and Agriculture</v>
          </cell>
          <cell r="I6487" t="str">
            <v>Vegetable Oil Processing</v>
          </cell>
          <cell r="J6487" t="str">
            <v>Solvent/Water Separator</v>
          </cell>
          <cell r="N6487">
            <v>40988</v>
          </cell>
        </row>
        <row r="6488">
          <cell r="A6488" t="str">
            <v>30201960</v>
          </cell>
          <cell r="B6488" t="str">
            <v>Point</v>
          </cell>
          <cell r="C6488" t="str">
            <v>Vegetable Oil Processing /Wastewater Evaporator</v>
          </cell>
          <cell r="D6488" t="str">
            <v>Industrial Processes - NEC</v>
          </cell>
          <cell r="G6488" t="str">
            <v>Industrial Processes</v>
          </cell>
          <cell r="H6488" t="str">
            <v>Food and Agriculture</v>
          </cell>
          <cell r="I6488" t="str">
            <v>Vegetable Oil Processing</v>
          </cell>
          <cell r="J6488" t="str">
            <v>Wastewater Evaporator</v>
          </cell>
          <cell r="N6488">
            <v>40988</v>
          </cell>
        </row>
        <row r="6489">
          <cell r="A6489" t="str">
            <v>30201997</v>
          </cell>
          <cell r="B6489" t="str">
            <v>Point</v>
          </cell>
          <cell r="C6489" t="str">
            <v>Vegetable Oil Processing /Soybean Oil Production: Complete Process-Solvent Loss(Plant-specific)</v>
          </cell>
          <cell r="D6489" t="str">
            <v>Industrial Processes - NEC</v>
          </cell>
          <cell r="G6489" t="str">
            <v>Industrial Processes</v>
          </cell>
          <cell r="H6489" t="str">
            <v>Food and Agriculture</v>
          </cell>
          <cell r="I6489" t="str">
            <v>Vegetable Oil Processing</v>
          </cell>
          <cell r="J6489" t="str">
            <v>Soybean Oil Production: Complete Process-Solvent Loss(Plant-specific)</v>
          </cell>
          <cell r="N6489">
            <v>40988</v>
          </cell>
        </row>
        <row r="6490">
          <cell r="A6490" t="str">
            <v>30201998</v>
          </cell>
          <cell r="B6490" t="str">
            <v>Point</v>
          </cell>
          <cell r="C6490" t="str">
            <v>Vegetable Oil Processing /Soybean Oil Production: Complete Process-Solvent Loss (average)</v>
          </cell>
          <cell r="D6490" t="str">
            <v>Industrial Processes - NEC</v>
          </cell>
          <cell r="G6490" t="str">
            <v>Industrial Processes</v>
          </cell>
          <cell r="H6490" t="str">
            <v>Food and Agriculture</v>
          </cell>
          <cell r="I6490" t="str">
            <v>Vegetable Oil Processing</v>
          </cell>
          <cell r="J6490" t="str">
            <v>Soybean Oil Production: Complete Process-Solvent Loss (average)</v>
          </cell>
          <cell r="N6490">
            <v>40988</v>
          </cell>
        </row>
        <row r="6491">
          <cell r="A6491" t="str">
            <v>30201999</v>
          </cell>
          <cell r="B6491" t="str">
            <v>Point</v>
          </cell>
          <cell r="C6491" t="str">
            <v>Vegetable Oil Processing /Other Not Classified</v>
          </cell>
          <cell r="D6491" t="str">
            <v>Industrial Processes - NEC</v>
          </cell>
          <cell r="G6491" t="str">
            <v>Industrial Processes</v>
          </cell>
          <cell r="H6491" t="str">
            <v>Food and Agriculture</v>
          </cell>
          <cell r="I6491" t="str">
            <v>Vegetable Oil Processing</v>
          </cell>
          <cell r="J6491" t="str">
            <v>Other Not Classified</v>
          </cell>
          <cell r="N6491">
            <v>40988</v>
          </cell>
        </row>
        <row r="6492">
          <cell r="A6492" t="str">
            <v>30202000</v>
          </cell>
          <cell r="B6492" t="str">
            <v>Point</v>
          </cell>
          <cell r="C6492" t="str">
            <v>Swine Feedlots /General</v>
          </cell>
          <cell r="D6492" t="str">
            <v>Agriculture - Livestock Waste</v>
          </cell>
          <cell r="G6492" t="str">
            <v>Industrial Processes</v>
          </cell>
          <cell r="H6492" t="str">
            <v>Food and Agriculture</v>
          </cell>
          <cell r="I6492" t="str">
            <v>Beef Cattle Feedlots</v>
          </cell>
          <cell r="J6492" t="str">
            <v>Swine Feedlots</v>
          </cell>
          <cell r="K6492" t="str">
            <v>2805025000</v>
          </cell>
          <cell r="L6492" t="str">
            <v>2002</v>
          </cell>
          <cell r="M6492">
            <v>38801</v>
          </cell>
          <cell r="N6492">
            <v>40988</v>
          </cell>
        </row>
        <row r="6493">
          <cell r="A6493" t="str">
            <v>30202001</v>
          </cell>
          <cell r="B6493" t="str">
            <v>Point</v>
          </cell>
          <cell r="C6493" t="str">
            <v>Beef Cattle Feedlots /General</v>
          </cell>
          <cell r="D6493" t="str">
            <v>Agriculture - Livestock Waste</v>
          </cell>
          <cell r="G6493" t="str">
            <v>Industrial Processes</v>
          </cell>
          <cell r="H6493" t="str">
            <v>Food and Agriculture</v>
          </cell>
          <cell r="I6493" t="str">
            <v>Beef Cattle Feedlots</v>
          </cell>
          <cell r="J6493" t="str">
            <v>Feedlots: General</v>
          </cell>
          <cell r="N6493">
            <v>40988</v>
          </cell>
        </row>
        <row r="6494">
          <cell r="A6494" t="str">
            <v>30202002</v>
          </cell>
          <cell r="B6494" t="str">
            <v>Point</v>
          </cell>
          <cell r="C6494" t="str">
            <v>Beef Cattle Feedlots /General</v>
          </cell>
          <cell r="D6494" t="str">
            <v>Agriculture - Livestock Waste</v>
          </cell>
          <cell r="G6494" t="str">
            <v>Industrial Processes</v>
          </cell>
          <cell r="H6494" t="str">
            <v>Food and Agriculture</v>
          </cell>
          <cell r="I6494" t="str">
            <v>Beef Cattle Feedlots</v>
          </cell>
          <cell r="J6494" t="str">
            <v>Feedlots: General</v>
          </cell>
          <cell r="K6494" t="str">
            <v>30202001</v>
          </cell>
          <cell r="L6494" t="str">
            <v>2002</v>
          </cell>
          <cell r="N6494">
            <v>40988</v>
          </cell>
        </row>
        <row r="6495">
          <cell r="A6495" t="str">
            <v>30202010</v>
          </cell>
          <cell r="B6495" t="str">
            <v>Point</v>
          </cell>
          <cell r="C6495" t="str">
            <v>Agric - Livestock /Range Cattle</v>
          </cell>
          <cell r="D6495" t="str">
            <v>Agriculture - Livestock Waste</v>
          </cell>
          <cell r="G6495" t="str">
            <v>Industrial Processes</v>
          </cell>
          <cell r="H6495" t="str">
            <v>Food and Agriculture</v>
          </cell>
          <cell r="I6495" t="str">
            <v>Range Cattle</v>
          </cell>
          <cell r="J6495" t="str">
            <v>Enteric, Confinement, Manure Handling, Storage, Land Application</v>
          </cell>
          <cell r="M6495">
            <v>40995</v>
          </cell>
          <cell r="N6495">
            <v>41113</v>
          </cell>
          <cell r="O6495" t="str">
            <v>created 3-27-2012 per CARB request</v>
          </cell>
        </row>
        <row r="6496">
          <cell r="A6496" t="str">
            <v>30202020</v>
          </cell>
          <cell r="B6496" t="str">
            <v>Point</v>
          </cell>
          <cell r="C6496" t="str">
            <v>Agric - Livestock /Dairy Cattle</v>
          </cell>
          <cell r="D6496" t="str">
            <v>Agriculture - Livestock Waste</v>
          </cell>
          <cell r="G6496" t="str">
            <v>Industrial Processes</v>
          </cell>
          <cell r="H6496" t="str">
            <v>Food and Agriculture</v>
          </cell>
          <cell r="I6496" t="str">
            <v>Dairy Cattle</v>
          </cell>
          <cell r="J6496" t="str">
            <v>Enteric, Confinement, Manure Handling, Storage, Land Application</v>
          </cell>
          <cell r="M6496">
            <v>40995</v>
          </cell>
          <cell r="N6496">
            <v>41113</v>
          </cell>
          <cell r="O6496" t="str">
            <v>created 3-27-2012 per CARB request</v>
          </cell>
        </row>
        <row r="6497">
          <cell r="A6497" t="str">
            <v>30202050</v>
          </cell>
          <cell r="B6497" t="str">
            <v>Point</v>
          </cell>
          <cell r="C6497" t="str">
            <v>Agric - Livestock /Feedlot Cattle</v>
          </cell>
          <cell r="D6497" t="str">
            <v>Agriculture - Livestock Waste</v>
          </cell>
          <cell r="G6497" t="str">
            <v>Industrial Processes</v>
          </cell>
          <cell r="H6497" t="str">
            <v>Food and Agriculture</v>
          </cell>
          <cell r="I6497" t="str">
            <v>Feedlot Cattle</v>
          </cell>
          <cell r="J6497" t="str">
            <v>Enteric, Confinement, Manure Handling, Storage, Land Application</v>
          </cell>
          <cell r="M6497">
            <v>40995</v>
          </cell>
          <cell r="N6497">
            <v>41113</v>
          </cell>
          <cell r="O6497" t="str">
            <v>created 3-27-2012 per CARB request</v>
          </cell>
        </row>
        <row r="6498">
          <cell r="A6498" t="str">
            <v>30202070</v>
          </cell>
          <cell r="B6498" t="str">
            <v>Point</v>
          </cell>
          <cell r="C6498" t="str">
            <v>Agric - Livestock /Silage Pile</v>
          </cell>
          <cell r="D6498" t="str">
            <v>Agriculture - Livestock Waste</v>
          </cell>
          <cell r="G6498" t="str">
            <v>Industrial Processes</v>
          </cell>
          <cell r="H6498" t="str">
            <v>Food and Agriculture</v>
          </cell>
          <cell r="I6498" t="str">
            <v>Silage pile - AFO</v>
          </cell>
          <cell r="J6498" t="str">
            <v>Storage and Handling</v>
          </cell>
          <cell r="M6498">
            <v>40995</v>
          </cell>
          <cell r="N6498">
            <v>41113</v>
          </cell>
          <cell r="O6498" t="str">
            <v>created 3-27-2012 per CARB request</v>
          </cell>
        </row>
        <row r="6499">
          <cell r="A6499" t="str">
            <v>30202080</v>
          </cell>
          <cell r="B6499" t="str">
            <v>Point</v>
          </cell>
          <cell r="C6499" t="str">
            <v>Agric - Livestock /Silage TMR</v>
          </cell>
          <cell r="D6499" t="str">
            <v>Agriculture - Livestock Waste</v>
          </cell>
          <cell r="G6499" t="str">
            <v>Industrial Processes</v>
          </cell>
          <cell r="H6499" t="str">
            <v>Food and Agriculture</v>
          </cell>
          <cell r="I6499" t="str">
            <v>Silage TMR - AFO</v>
          </cell>
          <cell r="J6499" t="str">
            <v>Storage and Handling</v>
          </cell>
          <cell r="M6499">
            <v>40995</v>
          </cell>
          <cell r="N6499">
            <v>41113</v>
          </cell>
          <cell r="O6499" t="str">
            <v>created 3-27-2012 per CARB request</v>
          </cell>
        </row>
        <row r="6500">
          <cell r="A6500" t="str">
            <v>30202101</v>
          </cell>
          <cell r="B6500" t="str">
            <v>Point</v>
          </cell>
          <cell r="C6500" t="str">
            <v>Food&amp;Agric /Eggs &amp; Poultry Production /Manure Handling: Dry</v>
          </cell>
          <cell r="D6500" t="str">
            <v>Agriculture - Livestock Waste</v>
          </cell>
          <cell r="G6500" t="str">
            <v>Industrial Processes</v>
          </cell>
          <cell r="H6500" t="str">
            <v>Food and Agriculture</v>
          </cell>
          <cell r="I6500" t="str">
            <v>Eggs and Poultry Production</v>
          </cell>
          <cell r="J6500" t="str">
            <v>Manure Handling: Dry</v>
          </cell>
          <cell r="N6500">
            <v>40988</v>
          </cell>
        </row>
        <row r="6501">
          <cell r="A6501" t="str">
            <v>30202102</v>
          </cell>
          <cell r="B6501" t="str">
            <v>Point</v>
          </cell>
          <cell r="C6501" t="str">
            <v>Food&amp;Agric /Eggs &amp; Poultry Production /Manure Handling: Dry</v>
          </cell>
          <cell r="D6501" t="str">
            <v>Agriculture - Livestock Waste</v>
          </cell>
          <cell r="G6501" t="str">
            <v>Industrial Processes</v>
          </cell>
          <cell r="H6501" t="str">
            <v>Food and Agriculture</v>
          </cell>
          <cell r="I6501" t="str">
            <v>Eggs and Poultry Production</v>
          </cell>
          <cell r="J6501" t="str">
            <v>Manure Handling: Dry</v>
          </cell>
          <cell r="K6501" t="str">
            <v>30202101</v>
          </cell>
          <cell r="L6501" t="str">
            <v>2005</v>
          </cell>
          <cell r="N6501">
            <v>40988</v>
          </cell>
        </row>
        <row r="6502">
          <cell r="A6502" t="str">
            <v>30202105</v>
          </cell>
          <cell r="B6502" t="str">
            <v>Point</v>
          </cell>
          <cell r="C6502" t="str">
            <v>Food&amp;Agric /Eggs &amp; Poultry Production /Manure Handling: Wet</v>
          </cell>
          <cell r="D6502" t="str">
            <v>Agriculture - Livestock Waste</v>
          </cell>
          <cell r="G6502" t="str">
            <v>Industrial Processes</v>
          </cell>
          <cell r="H6502" t="str">
            <v>Food and Agriculture</v>
          </cell>
          <cell r="I6502" t="str">
            <v>Eggs and Poultry Production</v>
          </cell>
          <cell r="J6502" t="str">
            <v>Manure Handling: Wet</v>
          </cell>
          <cell r="N6502">
            <v>40988</v>
          </cell>
        </row>
        <row r="6503">
          <cell r="A6503" t="str">
            <v>30202106</v>
          </cell>
          <cell r="B6503" t="str">
            <v>Point</v>
          </cell>
          <cell r="C6503" t="str">
            <v>Food&amp;Agric /Eggs &amp; Poultry Production /Manure Handling: Wet</v>
          </cell>
          <cell r="D6503" t="str">
            <v>Agriculture - Livestock Waste</v>
          </cell>
          <cell r="G6503" t="str">
            <v>Industrial Processes</v>
          </cell>
          <cell r="H6503" t="str">
            <v>Food and Agriculture</v>
          </cell>
          <cell r="I6503" t="str">
            <v>Eggs and Poultry Production</v>
          </cell>
          <cell r="J6503" t="str">
            <v>Manure Handling: Wet</v>
          </cell>
          <cell r="K6503" t="str">
            <v>30202105</v>
          </cell>
          <cell r="L6503" t="str">
            <v>2005</v>
          </cell>
          <cell r="N6503">
            <v>40988</v>
          </cell>
        </row>
        <row r="6504">
          <cell r="A6504" t="str">
            <v>30202120</v>
          </cell>
          <cell r="B6504" t="str">
            <v>Point</v>
          </cell>
          <cell r="C6504" t="str">
            <v>Agric - Livestock /Broilers</v>
          </cell>
          <cell r="D6504" t="str">
            <v>Agriculture - Livestock Waste</v>
          </cell>
          <cell r="G6504" t="str">
            <v>Industrial Processes</v>
          </cell>
          <cell r="H6504" t="str">
            <v>Food and Agriculture</v>
          </cell>
          <cell r="I6504" t="str">
            <v>Broilers</v>
          </cell>
          <cell r="J6504" t="str">
            <v>Enteric, Confinement, Manure Handling, Storage, Land Application</v>
          </cell>
          <cell r="M6504">
            <v>40995</v>
          </cell>
          <cell r="N6504">
            <v>41113</v>
          </cell>
          <cell r="O6504" t="str">
            <v>created 3-27-2012 per CARB request</v>
          </cell>
        </row>
        <row r="6505">
          <cell r="A6505" t="str">
            <v>30202130</v>
          </cell>
          <cell r="B6505" t="str">
            <v>Point</v>
          </cell>
          <cell r="C6505" t="str">
            <v>Agric - Livestock /Layers</v>
          </cell>
          <cell r="D6505" t="str">
            <v>Agriculture - Livestock Waste</v>
          </cell>
          <cell r="G6505" t="str">
            <v>Industrial Processes</v>
          </cell>
          <cell r="H6505" t="str">
            <v>Food and Agriculture</v>
          </cell>
          <cell r="I6505" t="str">
            <v>Layers</v>
          </cell>
          <cell r="J6505" t="str">
            <v>Enteric, Confinement, Manure Handling, Storage, Land Application</v>
          </cell>
          <cell r="M6505">
            <v>40995</v>
          </cell>
          <cell r="N6505">
            <v>41113</v>
          </cell>
          <cell r="O6505" t="str">
            <v>created 3-27-2012 per CARB request</v>
          </cell>
        </row>
        <row r="6506">
          <cell r="A6506" t="str">
            <v>30202140</v>
          </cell>
          <cell r="B6506" t="str">
            <v>Point</v>
          </cell>
          <cell r="C6506" t="str">
            <v>Agric - Livestock /Turkeys</v>
          </cell>
          <cell r="D6506" t="str">
            <v>Agriculture - Livestock Waste</v>
          </cell>
          <cell r="G6506" t="str">
            <v>Industrial Processes</v>
          </cell>
          <cell r="H6506" t="str">
            <v>Food and Agriculture</v>
          </cell>
          <cell r="I6506" t="str">
            <v>Turkeys</v>
          </cell>
          <cell r="J6506" t="str">
            <v>Enteric, Confinement, Manure Handling, Storage, Land Application</v>
          </cell>
          <cell r="M6506">
            <v>40995</v>
          </cell>
          <cell r="N6506">
            <v>41113</v>
          </cell>
          <cell r="O6506" t="str">
            <v>created 3-27-2012 per CARB request</v>
          </cell>
        </row>
        <row r="6507">
          <cell r="A6507" t="str">
            <v>30202150</v>
          </cell>
          <cell r="B6507" t="str">
            <v>Point</v>
          </cell>
          <cell r="C6507" t="str">
            <v>Agric - Livestock /Swine</v>
          </cell>
          <cell r="D6507" t="str">
            <v>Agriculture - Livestock Waste</v>
          </cell>
          <cell r="G6507" t="str">
            <v>Industrial Processes</v>
          </cell>
          <cell r="H6507" t="str">
            <v>Food and Agriculture</v>
          </cell>
          <cell r="I6507" t="str">
            <v>Swine</v>
          </cell>
          <cell r="J6507" t="str">
            <v>Enteric, Confinement, Manure Handling, Storage, Land Application</v>
          </cell>
          <cell r="M6507">
            <v>40995</v>
          </cell>
          <cell r="N6507">
            <v>41113</v>
          </cell>
          <cell r="O6507" t="str">
            <v>created 3-27-2012 per CARB request</v>
          </cell>
        </row>
        <row r="6508">
          <cell r="A6508" t="str">
            <v>30202160</v>
          </cell>
          <cell r="B6508" t="str">
            <v>Point</v>
          </cell>
          <cell r="C6508" t="str">
            <v>Agric - Livestock /Sheep</v>
          </cell>
          <cell r="D6508" t="str">
            <v>Agriculture - Livestock Waste</v>
          </cell>
          <cell r="G6508" t="str">
            <v>Industrial Processes</v>
          </cell>
          <cell r="H6508" t="str">
            <v>Food and Agriculture</v>
          </cell>
          <cell r="I6508" t="str">
            <v>Sheep</v>
          </cell>
          <cell r="J6508" t="str">
            <v>Enteric, Confinement, Manure Handling, Storage, Land Application</v>
          </cell>
          <cell r="M6508">
            <v>40995</v>
          </cell>
          <cell r="N6508">
            <v>41113</v>
          </cell>
          <cell r="O6508" t="str">
            <v>created 3-27-2012 per CARB request</v>
          </cell>
        </row>
        <row r="6509">
          <cell r="A6509" t="str">
            <v>30202170</v>
          </cell>
          <cell r="B6509" t="str">
            <v>Point</v>
          </cell>
          <cell r="C6509" t="str">
            <v>Agric - Livestock /Horses</v>
          </cell>
          <cell r="D6509" t="str">
            <v>Agriculture - Livestock Waste</v>
          </cell>
          <cell r="G6509" t="str">
            <v>Industrial Processes</v>
          </cell>
          <cell r="H6509" t="str">
            <v>Food and Agriculture</v>
          </cell>
          <cell r="I6509" t="str">
            <v>Horses</v>
          </cell>
          <cell r="J6509" t="str">
            <v>Enteric, Confinement, Manure Handling, Storage, Land Application</v>
          </cell>
          <cell r="M6509">
            <v>40995</v>
          </cell>
          <cell r="N6509">
            <v>41113</v>
          </cell>
          <cell r="O6509" t="str">
            <v>created 3-27-2012 per CARB request</v>
          </cell>
        </row>
        <row r="6510">
          <cell r="A6510" t="str">
            <v>30202180</v>
          </cell>
          <cell r="B6510" t="str">
            <v>Point</v>
          </cell>
          <cell r="C6510" t="str">
            <v>Agric - Livestock /Other Livestock</v>
          </cell>
          <cell r="D6510" t="str">
            <v>Agriculture - Livestock Waste</v>
          </cell>
          <cell r="G6510" t="str">
            <v>Industrial Processes</v>
          </cell>
          <cell r="H6510" t="str">
            <v>Food and Agriculture</v>
          </cell>
          <cell r="I6510" t="str">
            <v>Other Livestock</v>
          </cell>
          <cell r="J6510" t="str">
            <v>Enteric, Confinement, Manure Handling, Storage, Land Application</v>
          </cell>
          <cell r="M6510">
            <v>40995</v>
          </cell>
          <cell r="N6510">
            <v>41113</v>
          </cell>
          <cell r="O6510" t="str">
            <v>created 3-27-2012 per CARB request</v>
          </cell>
        </row>
        <row r="6511">
          <cell r="A6511" t="str">
            <v>30202201</v>
          </cell>
          <cell r="B6511" t="str">
            <v>Point</v>
          </cell>
          <cell r="C6511" t="str">
            <v>Cotton Seed Delinting /Acid Delinting of Cotton Seeds</v>
          </cell>
          <cell r="D6511" t="str">
            <v>Industrial Processes - NEC</v>
          </cell>
          <cell r="G6511" t="str">
            <v>Industrial Processes</v>
          </cell>
          <cell r="H6511" t="str">
            <v>Food and Agriculture</v>
          </cell>
          <cell r="I6511" t="str">
            <v>Cotton Seed Delinting</v>
          </cell>
          <cell r="J6511" t="str">
            <v>Acid Delinting of Cotton Seeds</v>
          </cell>
          <cell r="N6511">
            <v>40988</v>
          </cell>
        </row>
        <row r="6512">
          <cell r="A6512" t="str">
            <v>30202601</v>
          </cell>
          <cell r="B6512" t="str">
            <v>Point</v>
          </cell>
          <cell r="C6512" t="str">
            <v>Food&amp;Agric /Seed Products &amp; Processing /Seed Handling: General</v>
          </cell>
          <cell r="D6512" t="str">
            <v>Industrial Processes - NEC</v>
          </cell>
          <cell r="G6512" t="str">
            <v>Industrial Processes</v>
          </cell>
          <cell r="H6512" t="str">
            <v>Food and Agriculture</v>
          </cell>
          <cell r="I6512" t="str">
            <v>Seed Products and Processing</v>
          </cell>
          <cell r="J6512" t="str">
            <v>Seed Handling: General</v>
          </cell>
          <cell r="N6512">
            <v>40988</v>
          </cell>
        </row>
        <row r="6513">
          <cell r="A6513" t="str">
            <v>30202801</v>
          </cell>
          <cell r="B6513" t="str">
            <v>Point</v>
          </cell>
          <cell r="C6513" t="str">
            <v>Food&amp;Agric /Mushroom Growing /General</v>
          </cell>
          <cell r="D6513" t="str">
            <v>Industrial Processes - NEC</v>
          </cell>
          <cell r="G6513" t="str">
            <v>Industrial Processes</v>
          </cell>
          <cell r="H6513" t="str">
            <v>Food and Agriculture</v>
          </cell>
          <cell r="I6513" t="str">
            <v>Mushroom Growing</v>
          </cell>
          <cell r="J6513" t="str">
            <v>General</v>
          </cell>
          <cell r="N6513">
            <v>40988</v>
          </cell>
        </row>
        <row r="6514">
          <cell r="A6514" t="str">
            <v>30203001</v>
          </cell>
          <cell r="B6514" t="str">
            <v>Point</v>
          </cell>
          <cell r="C6514" t="str">
            <v>Food&amp;Agric /Dairy Products /Milk: Spray Dryer</v>
          </cell>
          <cell r="D6514" t="str">
            <v>Industrial Processes - NEC</v>
          </cell>
          <cell r="G6514" t="str">
            <v>Industrial Processes</v>
          </cell>
          <cell r="H6514" t="str">
            <v>Food and Agriculture</v>
          </cell>
          <cell r="I6514" t="str">
            <v>Dairy Products</v>
          </cell>
          <cell r="J6514" t="str">
            <v>Milk: Spray Dryer</v>
          </cell>
          <cell r="N6514">
            <v>40988</v>
          </cell>
        </row>
        <row r="6515">
          <cell r="A6515" t="str">
            <v>30203010</v>
          </cell>
          <cell r="B6515" t="str">
            <v>Point</v>
          </cell>
          <cell r="C6515" t="str">
            <v>Food&amp;Agric /Dairy Products /Whey Dryer</v>
          </cell>
          <cell r="D6515" t="str">
            <v>Industrial Processes - NEC</v>
          </cell>
          <cell r="G6515" t="str">
            <v>Industrial Processes</v>
          </cell>
          <cell r="H6515" t="str">
            <v>Food and Agriculture</v>
          </cell>
          <cell r="I6515" t="str">
            <v>Dairy Products</v>
          </cell>
          <cell r="J6515" t="str">
            <v>Whey Dryer</v>
          </cell>
          <cell r="N6515">
            <v>40988</v>
          </cell>
        </row>
        <row r="6516">
          <cell r="A6516" t="str">
            <v>30203020</v>
          </cell>
          <cell r="B6516" t="str">
            <v>Point</v>
          </cell>
          <cell r="C6516" t="str">
            <v>Food&amp;Agric /Dairy Products /Cheese Dryer</v>
          </cell>
          <cell r="D6516" t="str">
            <v>Industrial Processes - NEC</v>
          </cell>
          <cell r="G6516" t="str">
            <v>Industrial Processes</v>
          </cell>
          <cell r="H6516" t="str">
            <v>Food and Agriculture</v>
          </cell>
          <cell r="I6516" t="str">
            <v>Dairy Products</v>
          </cell>
          <cell r="J6516" t="str">
            <v>Cheese Dryer</v>
          </cell>
          <cell r="N6516">
            <v>40988</v>
          </cell>
        </row>
        <row r="6517">
          <cell r="A6517" t="str">
            <v>30203099</v>
          </cell>
          <cell r="B6517" t="str">
            <v>Point</v>
          </cell>
          <cell r="C6517" t="str">
            <v>Food&amp;Agric /Dairy Products /Other Not Classified</v>
          </cell>
          <cell r="D6517" t="str">
            <v>Industrial Processes - NEC</v>
          </cell>
          <cell r="G6517" t="str">
            <v>Industrial Processes</v>
          </cell>
          <cell r="H6517" t="str">
            <v>Food and Agriculture</v>
          </cell>
          <cell r="I6517" t="str">
            <v>Dairy Products</v>
          </cell>
          <cell r="J6517" t="str">
            <v>Other Not Classified</v>
          </cell>
          <cell r="N6517">
            <v>40988</v>
          </cell>
        </row>
        <row r="6518">
          <cell r="A6518" t="str">
            <v>30203103</v>
          </cell>
          <cell r="B6518" t="str">
            <v>Point</v>
          </cell>
          <cell r="C6518" t="str">
            <v>Export Grain Elevators /Cleaning</v>
          </cell>
          <cell r="D6518" t="str">
            <v>Industrial Processes - NEC</v>
          </cell>
          <cell r="G6518" t="str">
            <v>Industrial Processes</v>
          </cell>
          <cell r="H6518" t="str">
            <v>Food and Agriculture</v>
          </cell>
          <cell r="I6518" t="str">
            <v>Export Grain Elevators</v>
          </cell>
          <cell r="J6518" t="str">
            <v>Cleaning</v>
          </cell>
          <cell r="N6518">
            <v>40988</v>
          </cell>
        </row>
        <row r="6519">
          <cell r="A6519" t="str">
            <v>30203104</v>
          </cell>
          <cell r="B6519" t="str">
            <v>Point</v>
          </cell>
          <cell r="C6519" t="str">
            <v>Export Grain Elevators /Drying</v>
          </cell>
          <cell r="D6519" t="str">
            <v>Industrial Processes - NEC</v>
          </cell>
          <cell r="G6519" t="str">
            <v>Industrial Processes</v>
          </cell>
          <cell r="H6519" t="str">
            <v>Food and Agriculture</v>
          </cell>
          <cell r="I6519" t="str">
            <v>Export Grain Elevators</v>
          </cell>
          <cell r="J6519" t="str">
            <v>Drying</v>
          </cell>
          <cell r="N6519">
            <v>40988</v>
          </cell>
        </row>
        <row r="6520">
          <cell r="A6520" t="str">
            <v>30203105</v>
          </cell>
          <cell r="B6520" t="str">
            <v>Point</v>
          </cell>
          <cell r="C6520" t="str">
            <v>Export Grain Elevators /Unloading</v>
          </cell>
          <cell r="D6520" t="str">
            <v>Industrial Processes - Storage and Transfer</v>
          </cell>
          <cell r="G6520" t="str">
            <v>Industrial Processes</v>
          </cell>
          <cell r="H6520" t="str">
            <v>Food and Agriculture</v>
          </cell>
          <cell r="I6520" t="str">
            <v>Export Grain Elevators</v>
          </cell>
          <cell r="J6520" t="str">
            <v>Unloading</v>
          </cell>
          <cell r="N6520">
            <v>40988</v>
          </cell>
        </row>
        <row r="6521">
          <cell r="A6521" t="str">
            <v>30203106</v>
          </cell>
          <cell r="B6521" t="str">
            <v>Point</v>
          </cell>
          <cell r="C6521" t="str">
            <v>Export Grain Elevators /Loading</v>
          </cell>
          <cell r="D6521" t="str">
            <v>Industrial Processes - Storage and Transfer</v>
          </cell>
          <cell r="G6521" t="str">
            <v>Industrial Processes</v>
          </cell>
          <cell r="H6521" t="str">
            <v>Food and Agriculture</v>
          </cell>
          <cell r="I6521" t="str">
            <v>Export Grain Elevators</v>
          </cell>
          <cell r="J6521" t="str">
            <v>Loading</v>
          </cell>
          <cell r="N6521">
            <v>40988</v>
          </cell>
        </row>
        <row r="6522">
          <cell r="A6522" t="str">
            <v>30203107</v>
          </cell>
          <cell r="B6522" t="str">
            <v>Point</v>
          </cell>
          <cell r="C6522" t="str">
            <v>Export Grain Elevators /Removal from Bins (Tunnel Belt)</v>
          </cell>
          <cell r="D6522" t="str">
            <v>Industrial Processes - Storage and Transfer</v>
          </cell>
          <cell r="G6522" t="str">
            <v>Industrial Processes</v>
          </cell>
          <cell r="H6522" t="str">
            <v>Food and Agriculture</v>
          </cell>
          <cell r="I6522" t="str">
            <v>Export Grain Elevators</v>
          </cell>
          <cell r="J6522" t="str">
            <v>Removal from Bins (Tunnel Belt)</v>
          </cell>
          <cell r="N6522">
            <v>40988</v>
          </cell>
        </row>
        <row r="6523">
          <cell r="A6523" t="str">
            <v>30203108</v>
          </cell>
          <cell r="B6523" t="str">
            <v>Point</v>
          </cell>
          <cell r="C6523" t="str">
            <v>Export Grain Elevators /Elevator Legs (Headhouse)</v>
          </cell>
          <cell r="D6523" t="str">
            <v>Industrial Processes - Storage and Transfer</v>
          </cell>
          <cell r="G6523" t="str">
            <v>Industrial Processes</v>
          </cell>
          <cell r="H6523" t="str">
            <v>Food and Agriculture</v>
          </cell>
          <cell r="I6523" t="str">
            <v>Export Grain Elevators</v>
          </cell>
          <cell r="J6523" t="str">
            <v>Elevator Legs (Headhouse)</v>
          </cell>
          <cell r="N6523">
            <v>40988</v>
          </cell>
        </row>
        <row r="6524">
          <cell r="A6524" t="str">
            <v>30203109</v>
          </cell>
          <cell r="B6524" t="str">
            <v>Point</v>
          </cell>
          <cell r="C6524" t="str">
            <v>Export Grain Elevators /Tripper (Gallery Belt)</v>
          </cell>
          <cell r="D6524" t="str">
            <v>Industrial Processes - Storage and Transfer</v>
          </cell>
          <cell r="G6524" t="str">
            <v>Industrial Processes</v>
          </cell>
          <cell r="H6524" t="str">
            <v>Food and Agriculture</v>
          </cell>
          <cell r="I6524" t="str">
            <v>Export Grain Elevators</v>
          </cell>
          <cell r="J6524" t="str">
            <v>Tripper (Gallery Belt)</v>
          </cell>
          <cell r="N6524">
            <v>40988</v>
          </cell>
        </row>
        <row r="6525">
          <cell r="A6525" t="str">
            <v>30203110</v>
          </cell>
          <cell r="B6525" t="str">
            <v>Point</v>
          </cell>
          <cell r="C6525" t="str">
            <v>Export Grain Elevators /Removal from Bins (Tunnel Belt)</v>
          </cell>
          <cell r="D6525" t="str">
            <v>Industrial Processes - Storage and Transfer</v>
          </cell>
          <cell r="G6525" t="str">
            <v>Industrial Processes</v>
          </cell>
          <cell r="H6525" t="str">
            <v>Food and Agriculture</v>
          </cell>
          <cell r="I6525" t="str">
            <v>Export Grain Elevators</v>
          </cell>
          <cell r="J6525" t="str">
            <v>Removal from Bins (Tunnel Belt)</v>
          </cell>
          <cell r="K6525" t="str">
            <v>30203107</v>
          </cell>
          <cell r="L6525" t="str">
            <v>2005</v>
          </cell>
          <cell r="N6525">
            <v>40988</v>
          </cell>
        </row>
        <row r="6526">
          <cell r="A6526" t="str">
            <v>30203111</v>
          </cell>
          <cell r="B6526" t="str">
            <v>Point</v>
          </cell>
          <cell r="C6526" t="str">
            <v>Export Grain Elevators /Elevator Legs (Headhouse)</v>
          </cell>
          <cell r="D6526" t="str">
            <v>Industrial Processes - Storage and Transfer</v>
          </cell>
          <cell r="G6526" t="str">
            <v>Industrial Processes</v>
          </cell>
          <cell r="H6526" t="str">
            <v>Food and Agriculture</v>
          </cell>
          <cell r="I6526" t="str">
            <v>Export Grain Elevators</v>
          </cell>
          <cell r="J6526" t="str">
            <v>Elevator Legs (Headhouse)</v>
          </cell>
          <cell r="K6526" t="str">
            <v>30203108</v>
          </cell>
          <cell r="L6526" t="str">
            <v>2005</v>
          </cell>
          <cell r="N6526">
            <v>40988</v>
          </cell>
        </row>
        <row r="6527">
          <cell r="A6527" t="str">
            <v>30203201</v>
          </cell>
          <cell r="B6527" t="str">
            <v>Point</v>
          </cell>
          <cell r="C6527" t="str">
            <v>Bakeries /Bread Baking: Sponge-Dough Process</v>
          </cell>
          <cell r="D6527" t="str">
            <v>Industrial Processes - NEC</v>
          </cell>
          <cell r="G6527" t="str">
            <v>Industrial Processes</v>
          </cell>
          <cell r="H6527" t="str">
            <v>Food and Agriculture</v>
          </cell>
          <cell r="I6527" t="str">
            <v>Bakeries</v>
          </cell>
          <cell r="J6527" t="str">
            <v>Bread Baking: Sponge-Dough Process</v>
          </cell>
          <cell r="N6527">
            <v>40988</v>
          </cell>
        </row>
        <row r="6528">
          <cell r="A6528" t="str">
            <v>30203202</v>
          </cell>
          <cell r="B6528" t="str">
            <v>Point</v>
          </cell>
          <cell r="C6528" t="str">
            <v>Bakeries /Bread Baking: Straight-Dough Process</v>
          </cell>
          <cell r="D6528" t="str">
            <v>Industrial Processes - NEC</v>
          </cell>
          <cell r="G6528" t="str">
            <v>Industrial Processes</v>
          </cell>
          <cell r="H6528" t="str">
            <v>Food and Agriculture</v>
          </cell>
          <cell r="I6528" t="str">
            <v>Bakeries</v>
          </cell>
          <cell r="J6528" t="str">
            <v>Bread Baking: Straight-Dough Process</v>
          </cell>
          <cell r="N6528">
            <v>40988</v>
          </cell>
        </row>
        <row r="6529">
          <cell r="A6529" t="str">
            <v>30203203</v>
          </cell>
          <cell r="B6529" t="str">
            <v>Point</v>
          </cell>
          <cell r="C6529" t="str">
            <v>Bakeries /Material Handling &amp; Transferring</v>
          </cell>
          <cell r="D6529" t="str">
            <v>Industrial Processes - NEC</v>
          </cell>
          <cell r="G6529" t="str">
            <v>Industrial Processes</v>
          </cell>
          <cell r="H6529" t="str">
            <v>Food and Agriculture</v>
          </cell>
          <cell r="I6529" t="str">
            <v>Bakeries</v>
          </cell>
          <cell r="J6529" t="str">
            <v>Material Handling and Transferring</v>
          </cell>
          <cell r="N6529">
            <v>40988</v>
          </cell>
        </row>
        <row r="6530">
          <cell r="A6530" t="str">
            <v>30203204</v>
          </cell>
          <cell r="B6530" t="str">
            <v>Point</v>
          </cell>
          <cell r="C6530" t="str">
            <v>Bakeries /Flour Storage</v>
          </cell>
          <cell r="D6530" t="str">
            <v>Industrial Processes - NEC</v>
          </cell>
          <cell r="G6530" t="str">
            <v>Industrial Processes</v>
          </cell>
          <cell r="H6530" t="str">
            <v>Food and Agriculture</v>
          </cell>
          <cell r="I6530" t="str">
            <v>Bakeries</v>
          </cell>
          <cell r="J6530" t="str">
            <v>Flour Storage</v>
          </cell>
          <cell r="N6530">
            <v>40988</v>
          </cell>
        </row>
        <row r="6531">
          <cell r="A6531" t="str">
            <v>30203205</v>
          </cell>
          <cell r="B6531" t="str">
            <v>Point</v>
          </cell>
          <cell r="C6531" t="str">
            <v>Bakeries /Cracker and Cookie Baking</v>
          </cell>
          <cell r="D6531" t="str">
            <v>Industrial Processes - NEC</v>
          </cell>
          <cell r="G6531" t="str">
            <v>Industrial Processes</v>
          </cell>
          <cell r="H6531" t="str">
            <v>Food and Agriculture</v>
          </cell>
          <cell r="I6531" t="str">
            <v>Bakeries</v>
          </cell>
          <cell r="J6531" t="str">
            <v>Cracker and Cookie Baking</v>
          </cell>
          <cell r="M6531">
            <v>37826</v>
          </cell>
          <cell r="N6531">
            <v>40988</v>
          </cell>
        </row>
        <row r="6532">
          <cell r="A6532" t="str">
            <v>30203299</v>
          </cell>
          <cell r="B6532" t="str">
            <v>Point</v>
          </cell>
          <cell r="C6532" t="str">
            <v>Bakeries /Other Not Classified</v>
          </cell>
          <cell r="D6532" t="str">
            <v>Industrial Processes - NEC</v>
          </cell>
          <cell r="G6532" t="str">
            <v>Industrial Processes</v>
          </cell>
          <cell r="H6532" t="str">
            <v>Food and Agriculture</v>
          </cell>
          <cell r="I6532" t="str">
            <v>Bakeries</v>
          </cell>
          <cell r="J6532" t="str">
            <v>Other Not Classified</v>
          </cell>
          <cell r="N6532">
            <v>40988</v>
          </cell>
        </row>
        <row r="6533">
          <cell r="A6533" t="str">
            <v>30203399</v>
          </cell>
          <cell r="B6533" t="str">
            <v>Point</v>
          </cell>
          <cell r="C6533" t="str">
            <v>Tobacco Processing /Other Not Classified</v>
          </cell>
          <cell r="D6533" t="str">
            <v>Industrial Processes - NEC</v>
          </cell>
          <cell r="G6533" t="str">
            <v>Industrial Processes</v>
          </cell>
          <cell r="H6533" t="str">
            <v>Food and Agriculture</v>
          </cell>
          <cell r="I6533" t="str">
            <v>Tobacco Processing</v>
          </cell>
          <cell r="J6533" t="str">
            <v>Other Not Classified</v>
          </cell>
          <cell r="N6533">
            <v>40988</v>
          </cell>
        </row>
        <row r="6534">
          <cell r="A6534" t="str">
            <v>30203404</v>
          </cell>
          <cell r="B6534" t="str">
            <v>Point</v>
          </cell>
          <cell r="C6534" t="str">
            <v>Bakers Yeast Manuf - Dry Yeast /Intermediate Fermentor (F4 Stage)</v>
          </cell>
          <cell r="D6534" t="str">
            <v>Industrial Processes - NEC</v>
          </cell>
          <cell r="G6534" t="str">
            <v>Industrial Processes</v>
          </cell>
          <cell r="H6534" t="str">
            <v>Food and Agriculture</v>
          </cell>
          <cell r="I6534" t="str">
            <v>Bakers Yeast Manufacturing - Dry Yeast</v>
          </cell>
          <cell r="J6534" t="str">
            <v>Intermediate Fermentor (F4 Stage)</v>
          </cell>
          <cell r="N6534">
            <v>40988</v>
          </cell>
        </row>
        <row r="6535">
          <cell r="A6535" t="str">
            <v>30203405</v>
          </cell>
          <cell r="B6535" t="str">
            <v>Point</v>
          </cell>
          <cell r="C6535" t="str">
            <v>Bakers Yeast Manuf - Dry Yeast /Stock Fermentor (F5 Stage)</v>
          </cell>
          <cell r="D6535" t="str">
            <v>Industrial Processes - NEC</v>
          </cell>
          <cell r="G6535" t="str">
            <v>Industrial Processes</v>
          </cell>
          <cell r="H6535" t="str">
            <v>Food and Agriculture</v>
          </cell>
          <cell r="I6535" t="str">
            <v>Bakers Yeast Manufacturing - Dry Yeast</v>
          </cell>
          <cell r="J6535" t="str">
            <v>Stock Fermentor (F5 Stage)</v>
          </cell>
          <cell r="N6535">
            <v>40988</v>
          </cell>
        </row>
        <row r="6536">
          <cell r="A6536" t="str">
            <v>30203406</v>
          </cell>
          <cell r="B6536" t="str">
            <v>Point</v>
          </cell>
          <cell r="C6536" t="str">
            <v>Bakers Yeast Manuf - Dry Yeast /Pitch Fermentor (F6 Stage)</v>
          </cell>
          <cell r="D6536" t="str">
            <v>Industrial Processes - NEC</v>
          </cell>
          <cell r="G6536" t="str">
            <v>Industrial Processes</v>
          </cell>
          <cell r="H6536" t="str">
            <v>Food and Agriculture</v>
          </cell>
          <cell r="I6536" t="str">
            <v>Bakers Yeast Manufacturing - Dry Yeast</v>
          </cell>
          <cell r="J6536" t="str">
            <v>Pitch Fermentor (F6 Stage)</v>
          </cell>
          <cell r="N6536">
            <v>40988</v>
          </cell>
        </row>
        <row r="6537">
          <cell r="A6537" t="str">
            <v>30203407</v>
          </cell>
          <cell r="B6537" t="str">
            <v>Point</v>
          </cell>
          <cell r="C6537" t="str">
            <v>Bakers Yeast Manuf - Dry Yeast /Trade Fermentor (F7 Stage)</v>
          </cell>
          <cell r="D6537" t="str">
            <v>Industrial Processes - NEC</v>
          </cell>
          <cell r="G6537" t="str">
            <v>Industrial Processes</v>
          </cell>
          <cell r="H6537" t="str">
            <v>Food and Agriculture</v>
          </cell>
          <cell r="I6537" t="str">
            <v>Bakers Yeast Manufacturing - Dry Yeast</v>
          </cell>
          <cell r="J6537" t="str">
            <v>Trade Fermentor (F7 Stage)</v>
          </cell>
          <cell r="N6537">
            <v>40988</v>
          </cell>
        </row>
        <row r="6538">
          <cell r="A6538" t="str">
            <v>30203410</v>
          </cell>
          <cell r="B6538" t="str">
            <v>Point</v>
          </cell>
          <cell r="C6538" t="str">
            <v>Bakers Yeast Manuf - Dry Yeast /Wastewater Treatment</v>
          </cell>
          <cell r="D6538" t="str">
            <v>Industrial Processes - NEC</v>
          </cell>
          <cell r="G6538" t="str">
            <v>Industrial Processes</v>
          </cell>
          <cell r="H6538" t="str">
            <v>Food and Agriculture</v>
          </cell>
          <cell r="I6538" t="str">
            <v>Bakers Yeast Manufacturing - Dry Yeast</v>
          </cell>
          <cell r="J6538" t="str">
            <v>Wastewater Treatment</v>
          </cell>
          <cell r="N6538">
            <v>40988</v>
          </cell>
        </row>
        <row r="6539">
          <cell r="A6539" t="str">
            <v>30203415</v>
          </cell>
          <cell r="B6539" t="str">
            <v>Point</v>
          </cell>
          <cell r="C6539" t="str">
            <v>Bakers Yeast Manuf - Dry Yeast /Extrusion</v>
          </cell>
          <cell r="D6539" t="str">
            <v>Industrial Processes - NEC</v>
          </cell>
          <cell r="G6539" t="str">
            <v>Industrial Processes</v>
          </cell>
          <cell r="H6539" t="str">
            <v>Food and Agriculture</v>
          </cell>
          <cell r="I6539" t="str">
            <v>Bakers Yeast Manufacturing - Dry Yeast</v>
          </cell>
          <cell r="J6539" t="str">
            <v>Extrusion</v>
          </cell>
          <cell r="N6539">
            <v>40988</v>
          </cell>
        </row>
        <row r="6540">
          <cell r="A6540" t="str">
            <v>30203420</v>
          </cell>
          <cell r="B6540" t="str">
            <v>Point</v>
          </cell>
          <cell r="C6540" t="str">
            <v>Bakers Yeast Manuf - Dry Yeast /Dryer</v>
          </cell>
          <cell r="D6540" t="str">
            <v>Industrial Processes - NEC</v>
          </cell>
          <cell r="G6540" t="str">
            <v>Industrial Processes</v>
          </cell>
          <cell r="H6540" t="str">
            <v>Food and Agriculture</v>
          </cell>
          <cell r="I6540" t="str">
            <v>Bakers Yeast Manufacturing - Dry Yeast</v>
          </cell>
          <cell r="J6540" t="str">
            <v>Dryer</v>
          </cell>
          <cell r="N6540">
            <v>40988</v>
          </cell>
        </row>
        <row r="6541">
          <cell r="A6541" t="str">
            <v>30203421</v>
          </cell>
          <cell r="B6541" t="str">
            <v>Point</v>
          </cell>
          <cell r="C6541" t="str">
            <v>Bakers Yeast Manuf - Dry Yeast /Drying Chamber</v>
          </cell>
          <cell r="D6541" t="str">
            <v>Industrial Processes - NEC</v>
          </cell>
          <cell r="G6541" t="str">
            <v>Industrial Processes</v>
          </cell>
          <cell r="H6541" t="str">
            <v>Food and Agriculture</v>
          </cell>
          <cell r="I6541" t="str">
            <v>Bakers Yeast Manufacturing - Dry Yeast</v>
          </cell>
          <cell r="J6541" t="str">
            <v>Drying Chamber</v>
          </cell>
          <cell r="N6541">
            <v>40988</v>
          </cell>
        </row>
        <row r="6542">
          <cell r="A6542" t="str">
            <v>30203422</v>
          </cell>
          <cell r="B6542" t="str">
            <v>Point</v>
          </cell>
          <cell r="C6542" t="str">
            <v>Bakers Yeast Manuf - Dry Yeast /Rotolouvre Dryer</v>
          </cell>
          <cell r="D6542" t="str">
            <v>Industrial Processes - NEC</v>
          </cell>
          <cell r="G6542" t="str">
            <v>Industrial Processes</v>
          </cell>
          <cell r="H6542" t="str">
            <v>Food and Agriculture</v>
          </cell>
          <cell r="I6542" t="str">
            <v>Bakers Yeast Manufacturing - Dry Yeast</v>
          </cell>
          <cell r="J6542" t="str">
            <v>Rotolouvre Dryer</v>
          </cell>
          <cell r="N6542">
            <v>40988</v>
          </cell>
        </row>
        <row r="6543">
          <cell r="A6543" t="str">
            <v>30203423</v>
          </cell>
          <cell r="B6543" t="str">
            <v>Point</v>
          </cell>
          <cell r="C6543" t="str">
            <v>Bakers Yeast Manuf - Dry Yeast /Airlift Dryer: Batch Process</v>
          </cell>
          <cell r="D6543" t="str">
            <v>Industrial Processes - NEC</v>
          </cell>
          <cell r="G6543" t="str">
            <v>Industrial Processes</v>
          </cell>
          <cell r="H6543" t="str">
            <v>Food and Agriculture</v>
          </cell>
          <cell r="I6543" t="str">
            <v>Bakers Yeast Manufacturing - Dry Yeast</v>
          </cell>
          <cell r="J6543" t="str">
            <v>Airlift Dryer: Batch Process</v>
          </cell>
          <cell r="N6543">
            <v>40988</v>
          </cell>
        </row>
        <row r="6544">
          <cell r="A6544" t="str">
            <v>30203424</v>
          </cell>
          <cell r="B6544" t="str">
            <v>Point</v>
          </cell>
          <cell r="C6544" t="str">
            <v>Bakers Yeast Manuf - Dry Yeast /Airlift Dryer: Continuous Process</v>
          </cell>
          <cell r="D6544" t="str">
            <v>Industrial Processes - NEC</v>
          </cell>
          <cell r="G6544" t="str">
            <v>Industrial Processes</v>
          </cell>
          <cell r="H6544" t="str">
            <v>Food and Agriculture</v>
          </cell>
          <cell r="I6544" t="str">
            <v>Bakers Yeast Manufacturing - Dry Yeast</v>
          </cell>
          <cell r="J6544" t="str">
            <v>Airlift Dryer: Continuous Process</v>
          </cell>
          <cell r="N6544">
            <v>40988</v>
          </cell>
        </row>
        <row r="6545">
          <cell r="A6545" t="str">
            <v>30203504</v>
          </cell>
          <cell r="B6545" t="str">
            <v>Point</v>
          </cell>
          <cell r="C6545" t="str">
            <v>Bakers Yeast Manufacturing - Compressed Yeast /Intermediate Fermentor (F4 Stage)</v>
          </cell>
          <cell r="D6545" t="str">
            <v>Industrial Processes - NEC</v>
          </cell>
          <cell r="G6545" t="str">
            <v>Industrial Processes</v>
          </cell>
          <cell r="H6545" t="str">
            <v>Food and Agriculture</v>
          </cell>
          <cell r="I6545" t="str">
            <v>Bakers Yeast Manufacturing - Compressed Yeast</v>
          </cell>
          <cell r="J6545" t="str">
            <v>Intermediate Fermentor (F4 Stage)</v>
          </cell>
          <cell r="N6545">
            <v>40988</v>
          </cell>
        </row>
        <row r="6546">
          <cell r="A6546" t="str">
            <v>30203505</v>
          </cell>
          <cell r="B6546" t="str">
            <v>Point</v>
          </cell>
          <cell r="C6546" t="str">
            <v>Bakers Yeast Manufacturing - Compressed Yeast /Stock Fermentor (F5 Stage)</v>
          </cell>
          <cell r="D6546" t="str">
            <v>Industrial Processes - NEC</v>
          </cell>
          <cell r="G6546" t="str">
            <v>Industrial Processes</v>
          </cell>
          <cell r="H6546" t="str">
            <v>Food and Agriculture</v>
          </cell>
          <cell r="I6546" t="str">
            <v>Bakers Yeast Manufacturing - Compressed Yeast</v>
          </cell>
          <cell r="J6546" t="str">
            <v>Stock Fermentor (F5 Stage)</v>
          </cell>
          <cell r="N6546">
            <v>40988</v>
          </cell>
        </row>
        <row r="6547">
          <cell r="A6547" t="str">
            <v>30203506</v>
          </cell>
          <cell r="B6547" t="str">
            <v>Point</v>
          </cell>
          <cell r="C6547" t="str">
            <v>Bakers Yeast Manufacturing - Compressed Yeast /Pitch Fermentor (F6 Stage)</v>
          </cell>
          <cell r="D6547" t="str">
            <v>Industrial Processes - NEC</v>
          </cell>
          <cell r="G6547" t="str">
            <v>Industrial Processes</v>
          </cell>
          <cell r="H6547" t="str">
            <v>Food and Agriculture</v>
          </cell>
          <cell r="I6547" t="str">
            <v>Bakers Yeast Manufacturing - Compressed Yeast</v>
          </cell>
          <cell r="J6547" t="str">
            <v>Pitch Fermentor (F6 Stage)</v>
          </cell>
          <cell r="N6547">
            <v>40988</v>
          </cell>
        </row>
        <row r="6548">
          <cell r="A6548" t="str">
            <v>30203507</v>
          </cell>
          <cell r="B6548" t="str">
            <v>Point</v>
          </cell>
          <cell r="C6548" t="str">
            <v>Bakers Yeast Manufacturing - Compressed Yeast /Trade Fermentor (F7 Stage)</v>
          </cell>
          <cell r="D6548" t="str">
            <v>Industrial Processes - NEC</v>
          </cell>
          <cell r="G6548" t="str">
            <v>Industrial Processes</v>
          </cell>
          <cell r="H6548" t="str">
            <v>Food and Agriculture</v>
          </cell>
          <cell r="I6548" t="str">
            <v>Bakers Yeast Manufacturing - Compressed Yeast</v>
          </cell>
          <cell r="J6548" t="str">
            <v>Trade Fermentor (F7 Stage)</v>
          </cell>
          <cell r="N6548">
            <v>40988</v>
          </cell>
        </row>
        <row r="6549">
          <cell r="A6549" t="str">
            <v>30203510</v>
          </cell>
          <cell r="B6549" t="str">
            <v>Point</v>
          </cell>
          <cell r="C6549" t="str">
            <v>Bakers Yeast Manufacturing - Compressed Yeast /Wastewater Treatment</v>
          </cell>
          <cell r="D6549" t="str">
            <v>Industrial Processes - NEC</v>
          </cell>
          <cell r="G6549" t="str">
            <v>Industrial Processes</v>
          </cell>
          <cell r="H6549" t="str">
            <v>Food and Agriculture</v>
          </cell>
          <cell r="I6549" t="str">
            <v>Bakers Yeast Manufacturing - Compressed Yeast</v>
          </cell>
          <cell r="J6549" t="str">
            <v>Wastewater Treatment</v>
          </cell>
          <cell r="N6549">
            <v>40988</v>
          </cell>
        </row>
        <row r="6550">
          <cell r="A6550" t="str">
            <v>30203530</v>
          </cell>
          <cell r="B6550" t="str">
            <v>Point</v>
          </cell>
          <cell r="C6550" t="str">
            <v>Bakers Yeast Manufacturing - Compressed Yeast /Harvesting</v>
          </cell>
          <cell r="D6550" t="str">
            <v>Industrial Processes - NEC</v>
          </cell>
          <cell r="G6550" t="str">
            <v>Industrial Processes</v>
          </cell>
          <cell r="H6550" t="str">
            <v>Food and Agriculture</v>
          </cell>
          <cell r="I6550" t="str">
            <v>Bakers Yeast Manufacturing - Compressed Yeast</v>
          </cell>
          <cell r="J6550" t="str">
            <v>Harvesting</v>
          </cell>
          <cell r="N6550">
            <v>40988</v>
          </cell>
        </row>
        <row r="6551">
          <cell r="A6551" t="str">
            <v>30203531</v>
          </cell>
          <cell r="B6551" t="str">
            <v>Point</v>
          </cell>
          <cell r="C6551" t="str">
            <v>Bakers Yeast Manufacturing - Compressed Yeast /Harvesting: Centrifuge</v>
          </cell>
          <cell r="D6551" t="str">
            <v>Industrial Processes - NEC</v>
          </cell>
          <cell r="G6551" t="str">
            <v>Industrial Processes</v>
          </cell>
          <cell r="H6551" t="str">
            <v>Food and Agriculture</v>
          </cell>
          <cell r="I6551" t="str">
            <v>Bakers Yeast Manufacturing - Compressed Yeast</v>
          </cell>
          <cell r="J6551" t="str">
            <v>Harvesting: Centrifuge</v>
          </cell>
          <cell r="N6551">
            <v>40988</v>
          </cell>
        </row>
        <row r="6552">
          <cell r="A6552" t="str">
            <v>30203532</v>
          </cell>
          <cell r="B6552" t="str">
            <v>Point</v>
          </cell>
          <cell r="C6552" t="str">
            <v>Bakers Yeast Manufacturing - Compressed Yeast /Harvesting: Plate and Frame Filter Press</v>
          </cell>
          <cell r="D6552" t="str">
            <v>Industrial Processes - NEC</v>
          </cell>
          <cell r="G6552" t="str">
            <v>Industrial Processes</v>
          </cell>
          <cell r="H6552" t="str">
            <v>Food and Agriculture</v>
          </cell>
          <cell r="I6552" t="str">
            <v>Bakers Yeast Manufacturing - Compressed Yeast</v>
          </cell>
          <cell r="J6552" t="str">
            <v>Harvesting: Plate and Frame Filter Press</v>
          </cell>
          <cell r="N6552">
            <v>40988</v>
          </cell>
        </row>
        <row r="6553">
          <cell r="A6553" t="str">
            <v>30203533</v>
          </cell>
          <cell r="B6553" t="str">
            <v>Point</v>
          </cell>
          <cell r="C6553" t="str">
            <v>Bakers Yeast Manufacturing - Compressed Yeast /Harvesting: Rotary Vacuum Filter</v>
          </cell>
          <cell r="D6553" t="str">
            <v>Industrial Processes - NEC</v>
          </cell>
          <cell r="G6553" t="str">
            <v>Industrial Processes</v>
          </cell>
          <cell r="H6553" t="str">
            <v>Food and Agriculture</v>
          </cell>
          <cell r="I6553" t="str">
            <v>Bakers Yeast Manufacturing - Compressed Yeast</v>
          </cell>
          <cell r="J6553" t="str">
            <v>Harvesting: Rotary Vacuum Filter</v>
          </cell>
          <cell r="N6553">
            <v>40988</v>
          </cell>
        </row>
        <row r="6554">
          <cell r="A6554" t="str">
            <v>30203534</v>
          </cell>
          <cell r="B6554" t="str">
            <v>Point</v>
          </cell>
          <cell r="C6554" t="str">
            <v>Bakers Yeast Manufacturing - Compressed Yeast /Harvesting: Mixers</v>
          </cell>
          <cell r="D6554" t="str">
            <v>Industrial Processes - NEC</v>
          </cell>
          <cell r="G6554" t="str">
            <v>Industrial Processes</v>
          </cell>
          <cell r="H6554" t="str">
            <v>Food and Agriculture</v>
          </cell>
          <cell r="I6554" t="str">
            <v>Bakers Yeast Manufacturing - Compressed Yeast</v>
          </cell>
          <cell r="J6554" t="str">
            <v>Harvesting: Mixers</v>
          </cell>
          <cell r="N6554">
            <v>40988</v>
          </cell>
        </row>
        <row r="6555">
          <cell r="A6555" t="str">
            <v>30203535</v>
          </cell>
          <cell r="B6555" t="str">
            <v>Point</v>
          </cell>
          <cell r="C6555" t="str">
            <v>Bakers Yeast Manufacturing - Compressed Yeast /Harvesting: Extrusion</v>
          </cell>
          <cell r="D6555" t="str">
            <v>Industrial Processes - NEC</v>
          </cell>
          <cell r="G6555" t="str">
            <v>Industrial Processes</v>
          </cell>
          <cell r="H6555" t="str">
            <v>Food and Agriculture</v>
          </cell>
          <cell r="I6555" t="str">
            <v>Bakers Yeast Manufacturing - Compressed Yeast</v>
          </cell>
          <cell r="J6555" t="str">
            <v>Harvesting: Extrusion</v>
          </cell>
          <cell r="N6555">
            <v>40988</v>
          </cell>
        </row>
        <row r="6556">
          <cell r="A6556" t="str">
            <v>30203536</v>
          </cell>
          <cell r="B6556" t="str">
            <v>Point</v>
          </cell>
          <cell r="C6556" t="str">
            <v>Bakers Yeast Manufacturing - Compressed Yeast /Harvesting: Cutting</v>
          </cell>
          <cell r="D6556" t="str">
            <v>Industrial Processes - NEC</v>
          </cell>
          <cell r="G6556" t="str">
            <v>Industrial Processes</v>
          </cell>
          <cell r="H6556" t="str">
            <v>Food and Agriculture</v>
          </cell>
          <cell r="I6556" t="str">
            <v>Bakers Yeast Manufacturing - Compressed Yeast</v>
          </cell>
          <cell r="J6556" t="str">
            <v>Harvesting: Cutting</v>
          </cell>
          <cell r="N6556">
            <v>40988</v>
          </cell>
        </row>
        <row r="6557">
          <cell r="A6557" t="str">
            <v>30203540</v>
          </cell>
          <cell r="B6557" t="str">
            <v>Point</v>
          </cell>
          <cell r="C6557" t="str">
            <v>Bakers Yeast Manufacturing - Compressed Yeast /Packaging</v>
          </cell>
          <cell r="D6557" t="str">
            <v>Industrial Processes - NEC</v>
          </cell>
          <cell r="G6557" t="str">
            <v>Industrial Processes</v>
          </cell>
          <cell r="H6557" t="str">
            <v>Food and Agriculture</v>
          </cell>
          <cell r="I6557" t="str">
            <v>Bakers Yeast Manufacturing - Compressed Yeast</v>
          </cell>
          <cell r="J6557" t="str">
            <v>Packaging</v>
          </cell>
          <cell r="N6557">
            <v>40988</v>
          </cell>
        </row>
        <row r="6558">
          <cell r="A6558" t="str">
            <v>30203601</v>
          </cell>
          <cell r="B6558" t="str">
            <v>Point</v>
          </cell>
          <cell r="C6558" t="str">
            <v>Food&amp;Agric /Deep Fat Frying /Continuous Deep Fat Fryer: Potato Chips</v>
          </cell>
          <cell r="D6558" t="str">
            <v>Industrial Processes - NEC</v>
          </cell>
          <cell r="G6558" t="str">
            <v>Industrial Processes</v>
          </cell>
          <cell r="H6558" t="str">
            <v>Food and Agriculture</v>
          </cell>
          <cell r="I6558" t="str">
            <v>Deep Fat Frying</v>
          </cell>
          <cell r="J6558" t="str">
            <v>Continuous Deep Fat Fryer: Potato Chips</v>
          </cell>
          <cell r="N6558">
            <v>40988</v>
          </cell>
        </row>
        <row r="6559">
          <cell r="A6559" t="str">
            <v>30203602</v>
          </cell>
          <cell r="B6559" t="str">
            <v>Point</v>
          </cell>
          <cell r="C6559" t="str">
            <v>Food&amp;Agric /Deep Fat Frying /Continuous Deep Fat Fryer: Other Snack Chips</v>
          </cell>
          <cell r="D6559" t="str">
            <v>Industrial Processes - NEC</v>
          </cell>
          <cell r="G6559" t="str">
            <v>Industrial Processes</v>
          </cell>
          <cell r="H6559" t="str">
            <v>Food and Agriculture</v>
          </cell>
          <cell r="I6559" t="str">
            <v>Deep Fat Frying</v>
          </cell>
          <cell r="J6559" t="str">
            <v>Continuous Deep Fat Fryer: Other Snack Chips</v>
          </cell>
          <cell r="N6559">
            <v>40988</v>
          </cell>
        </row>
        <row r="6560">
          <cell r="A6560" t="str">
            <v>30203603</v>
          </cell>
          <cell r="B6560" t="str">
            <v>Point</v>
          </cell>
          <cell r="C6560" t="str">
            <v>Food&amp;Agric /Deep Fat Frying /Batch Deep Fat Fryer: Potato Chips</v>
          </cell>
          <cell r="D6560" t="str">
            <v>Industrial Processes - NEC</v>
          </cell>
          <cell r="G6560" t="str">
            <v>Industrial Processes</v>
          </cell>
          <cell r="H6560" t="str">
            <v>Food and Agriculture</v>
          </cell>
          <cell r="I6560" t="str">
            <v>Deep Fat Frying</v>
          </cell>
          <cell r="J6560" t="str">
            <v>Batch Deep Fat Fryer: Potato Chips</v>
          </cell>
          <cell r="N6560">
            <v>40988</v>
          </cell>
        </row>
        <row r="6561">
          <cell r="A6561" t="str">
            <v>30203604</v>
          </cell>
          <cell r="B6561" t="str">
            <v>Point</v>
          </cell>
          <cell r="C6561" t="str">
            <v>Food&amp;Agric /Deep Fat Frying /Gas-fired Toaster: Snack Chips</v>
          </cell>
          <cell r="D6561" t="str">
            <v>Industrial Processes - NEC</v>
          </cell>
          <cell r="G6561" t="str">
            <v>Industrial Processes</v>
          </cell>
          <cell r="H6561" t="str">
            <v>Food and Agriculture</v>
          </cell>
          <cell r="I6561" t="str">
            <v>Deep Fat Frying</v>
          </cell>
          <cell r="J6561" t="str">
            <v>Gas-fired Toaster: Snack Chips</v>
          </cell>
          <cell r="N6561">
            <v>40988</v>
          </cell>
        </row>
        <row r="6562">
          <cell r="A6562" t="str">
            <v>30203801</v>
          </cell>
          <cell r="B6562" t="str">
            <v>Point</v>
          </cell>
          <cell r="C6562" t="str">
            <v>Food&amp;Agric /Animal/Poultry Rendering /General</v>
          </cell>
          <cell r="D6562" t="str">
            <v>Industrial Processes - NEC</v>
          </cell>
          <cell r="G6562" t="str">
            <v>Industrial Processes</v>
          </cell>
          <cell r="H6562" t="str">
            <v>Food and Agriculture</v>
          </cell>
          <cell r="I6562" t="str">
            <v>Animal/Poultry Rendering</v>
          </cell>
          <cell r="J6562" t="str">
            <v>General</v>
          </cell>
          <cell r="N6562">
            <v>40988</v>
          </cell>
        </row>
        <row r="6563">
          <cell r="A6563" t="str">
            <v>30203802</v>
          </cell>
          <cell r="B6563" t="str">
            <v>Point</v>
          </cell>
          <cell r="C6563" t="str">
            <v>Food&amp;Agric /Animal/Poultry Rendering /Size Reduction</v>
          </cell>
          <cell r="D6563" t="str">
            <v>Industrial Processes - NEC</v>
          </cell>
          <cell r="G6563" t="str">
            <v>Industrial Processes</v>
          </cell>
          <cell r="H6563" t="str">
            <v>Food and Agriculture</v>
          </cell>
          <cell r="I6563" t="str">
            <v>Animal/Poultry Rendering</v>
          </cell>
          <cell r="J6563" t="str">
            <v>Size Reduction</v>
          </cell>
          <cell r="N6563">
            <v>40988</v>
          </cell>
        </row>
        <row r="6564">
          <cell r="A6564" t="str">
            <v>30203803</v>
          </cell>
          <cell r="B6564" t="str">
            <v>Point</v>
          </cell>
          <cell r="C6564" t="str">
            <v>Food&amp;Agric /Animal/Poultry Rendering /Cooking</v>
          </cell>
          <cell r="D6564" t="str">
            <v>Industrial Processes - NEC</v>
          </cell>
          <cell r="G6564" t="str">
            <v>Industrial Processes</v>
          </cell>
          <cell r="H6564" t="str">
            <v>Food and Agriculture</v>
          </cell>
          <cell r="I6564" t="str">
            <v>Animal/Poultry Rendering</v>
          </cell>
          <cell r="J6564" t="str">
            <v>Cooking</v>
          </cell>
          <cell r="N6564">
            <v>40988</v>
          </cell>
        </row>
        <row r="6565">
          <cell r="A6565" t="str">
            <v>30203804</v>
          </cell>
          <cell r="B6565" t="str">
            <v>Point</v>
          </cell>
          <cell r="C6565" t="str">
            <v>Food&amp;Agric /Animal/Poultry Rendering /Storage</v>
          </cell>
          <cell r="D6565" t="str">
            <v>Industrial Processes - NEC</v>
          </cell>
          <cell r="G6565" t="str">
            <v>Industrial Processes</v>
          </cell>
          <cell r="H6565" t="str">
            <v>Food and Agriculture</v>
          </cell>
          <cell r="I6565" t="str">
            <v>Animal/Poultry Rendering</v>
          </cell>
          <cell r="J6565" t="str">
            <v>Storage</v>
          </cell>
          <cell r="N6565">
            <v>40988</v>
          </cell>
        </row>
        <row r="6566">
          <cell r="A6566" t="str">
            <v>30203805</v>
          </cell>
          <cell r="B6566" t="str">
            <v>Point</v>
          </cell>
          <cell r="C6566" t="str">
            <v>Food&amp;Agric /Animal/Poultry Rendering /Material Handling</v>
          </cell>
          <cell r="D6566" t="str">
            <v>Industrial Processes - NEC</v>
          </cell>
          <cell r="G6566" t="str">
            <v>Industrial Processes</v>
          </cell>
          <cell r="H6566" t="str">
            <v>Food and Agriculture</v>
          </cell>
          <cell r="I6566" t="str">
            <v>Animal/Poultry Rendering</v>
          </cell>
          <cell r="J6566" t="str">
            <v>Material Handling</v>
          </cell>
          <cell r="N6566">
            <v>40988</v>
          </cell>
        </row>
        <row r="6567">
          <cell r="A6567" t="str">
            <v>30203811</v>
          </cell>
          <cell r="B6567" t="str">
            <v>Point</v>
          </cell>
          <cell r="C6567" t="str">
            <v>Food&amp;Agric /Animal/Poultry Rendering /Blood Dryer: Natural Gas Direct Fired</v>
          </cell>
          <cell r="D6567" t="str">
            <v>Industrial Processes - NEC</v>
          </cell>
          <cell r="G6567" t="str">
            <v>Industrial Processes</v>
          </cell>
          <cell r="H6567" t="str">
            <v>Food and Agriculture</v>
          </cell>
          <cell r="I6567" t="str">
            <v>Animal/Poultry Rendering</v>
          </cell>
          <cell r="J6567" t="str">
            <v>Blood Dryer: Natural Gas Direct Fired</v>
          </cell>
          <cell r="N6567">
            <v>40988</v>
          </cell>
        </row>
        <row r="6568">
          <cell r="A6568" t="str">
            <v>30203812</v>
          </cell>
          <cell r="B6568" t="str">
            <v>Point</v>
          </cell>
          <cell r="C6568" t="str">
            <v>Food&amp;Agric /Animal/Poultry Rendering /Blood Dryer: Steam-coil Indirect Heated</v>
          </cell>
          <cell r="D6568" t="str">
            <v>Industrial Processes - NEC</v>
          </cell>
          <cell r="G6568" t="str">
            <v>Industrial Processes</v>
          </cell>
          <cell r="H6568" t="str">
            <v>Food and Agriculture</v>
          </cell>
          <cell r="I6568" t="str">
            <v>Animal/Poultry Rendering</v>
          </cell>
          <cell r="J6568" t="str">
            <v>Blood Dryer: Steam-coil Indirect Heated</v>
          </cell>
          <cell r="N6568">
            <v>40988</v>
          </cell>
        </row>
        <row r="6569">
          <cell r="A6569" t="str">
            <v>30203901</v>
          </cell>
          <cell r="B6569" t="str">
            <v>Point</v>
          </cell>
          <cell r="C6569" t="str">
            <v>Food&amp;Agric /Carob Kibble /Roaster</v>
          </cell>
          <cell r="D6569" t="str">
            <v>Industrial Processes - NEC</v>
          </cell>
          <cell r="G6569" t="str">
            <v>Industrial Processes</v>
          </cell>
          <cell r="H6569" t="str">
            <v>Food and Agriculture</v>
          </cell>
          <cell r="I6569" t="str">
            <v>Carob Kibble</v>
          </cell>
          <cell r="J6569" t="str">
            <v>Roaster</v>
          </cell>
          <cell r="N6569">
            <v>40988</v>
          </cell>
        </row>
        <row r="6570">
          <cell r="A6570" t="str">
            <v>30203902</v>
          </cell>
          <cell r="B6570" t="str">
            <v>Point</v>
          </cell>
          <cell r="C6570" t="str">
            <v>Food&amp;Agric /Carob Kibble /Receiving</v>
          </cell>
          <cell r="D6570" t="str">
            <v>Industrial Processes - NEC</v>
          </cell>
          <cell r="G6570" t="str">
            <v>Industrial Processes</v>
          </cell>
          <cell r="H6570" t="str">
            <v>Food and Agriculture</v>
          </cell>
          <cell r="I6570" t="str">
            <v>Carob Kibble</v>
          </cell>
          <cell r="J6570" t="str">
            <v>Receiving</v>
          </cell>
          <cell r="N6570">
            <v>40988</v>
          </cell>
        </row>
        <row r="6571">
          <cell r="A6571" t="str">
            <v>30204001</v>
          </cell>
          <cell r="B6571" t="str">
            <v>Point</v>
          </cell>
          <cell r="C6571" t="str">
            <v>Food&amp;Agric /Cereal /Dryer</v>
          </cell>
          <cell r="D6571" t="str">
            <v>Industrial Processes - NEC</v>
          </cell>
          <cell r="G6571" t="str">
            <v>Industrial Processes</v>
          </cell>
          <cell r="H6571" t="str">
            <v>Food and Agriculture</v>
          </cell>
          <cell r="I6571" t="str">
            <v>Cereal</v>
          </cell>
          <cell r="J6571" t="str">
            <v>Dryer</v>
          </cell>
          <cell r="N6571">
            <v>40988</v>
          </cell>
        </row>
        <row r="6572">
          <cell r="A6572" t="str">
            <v>30204002</v>
          </cell>
          <cell r="B6572" t="str">
            <v>Point</v>
          </cell>
          <cell r="C6572" t="str">
            <v>Food&amp;Agric /Cereal /Cereal Conveying</v>
          </cell>
          <cell r="D6572" t="str">
            <v>Industrial Processes - NEC</v>
          </cell>
          <cell r="G6572" t="str">
            <v>Industrial Processes</v>
          </cell>
          <cell r="H6572" t="str">
            <v>Food and Agriculture</v>
          </cell>
          <cell r="I6572" t="str">
            <v>Cereal</v>
          </cell>
          <cell r="J6572" t="str">
            <v>Cereal Conveying</v>
          </cell>
          <cell r="N6572">
            <v>40988</v>
          </cell>
        </row>
        <row r="6573">
          <cell r="A6573" t="str">
            <v>30204003</v>
          </cell>
          <cell r="B6573" t="str">
            <v>Point</v>
          </cell>
          <cell r="C6573" t="str">
            <v>Food&amp;Agric /Cereal /Cereal Packaging</v>
          </cell>
          <cell r="D6573" t="str">
            <v>Industrial Processes - NEC</v>
          </cell>
          <cell r="G6573" t="str">
            <v>Industrial Processes</v>
          </cell>
          <cell r="H6573" t="str">
            <v>Food and Agriculture</v>
          </cell>
          <cell r="I6573" t="str">
            <v>Cereal</v>
          </cell>
          <cell r="J6573" t="str">
            <v>Cereal Packaging</v>
          </cell>
          <cell r="N6573">
            <v>40988</v>
          </cell>
        </row>
        <row r="6574">
          <cell r="A6574" t="str">
            <v>30204004</v>
          </cell>
          <cell r="B6574" t="str">
            <v>Point</v>
          </cell>
          <cell r="C6574" t="str">
            <v>Food&amp;Agric /Cereal /Cereal Coating</v>
          </cell>
          <cell r="D6574" t="str">
            <v>Industrial Processes - NEC</v>
          </cell>
          <cell r="G6574" t="str">
            <v>Industrial Processes</v>
          </cell>
          <cell r="H6574" t="str">
            <v>Food and Agriculture</v>
          </cell>
          <cell r="I6574" t="str">
            <v>Cereal</v>
          </cell>
          <cell r="J6574" t="str">
            <v>Cereal Coating</v>
          </cell>
          <cell r="N6574">
            <v>40988</v>
          </cell>
        </row>
        <row r="6575">
          <cell r="A6575" t="str">
            <v>30204201</v>
          </cell>
          <cell r="B6575" t="str">
            <v>Point</v>
          </cell>
          <cell r="C6575" t="str">
            <v>Food&amp;Agric /Vinegar Manuf /Fermentation: Alcohol</v>
          </cell>
          <cell r="D6575" t="str">
            <v>Industrial Processes - NEC</v>
          </cell>
          <cell r="G6575" t="str">
            <v>Industrial Processes</v>
          </cell>
          <cell r="H6575" t="str">
            <v>Food and Agriculture</v>
          </cell>
          <cell r="I6575" t="str">
            <v>Vinegar Manufacturing</v>
          </cell>
          <cell r="J6575" t="str">
            <v>Fermentation: Alcohol</v>
          </cell>
          <cell r="N6575">
            <v>40988</v>
          </cell>
        </row>
        <row r="6576">
          <cell r="A6576" t="str">
            <v>30205010</v>
          </cell>
          <cell r="B6576" t="str">
            <v>Point</v>
          </cell>
          <cell r="C6576" t="str">
            <v>Ethanol Production /Distillation</v>
          </cell>
          <cell r="D6576" t="str">
            <v>Industrial Processes - Chemical Manuf</v>
          </cell>
          <cell r="G6576" t="str">
            <v>Industrial Processes</v>
          </cell>
          <cell r="H6576" t="str">
            <v>Food and Agriculture</v>
          </cell>
          <cell r="I6576" t="str">
            <v>Ethanol Production</v>
          </cell>
          <cell r="J6576" t="str">
            <v>Distillation</v>
          </cell>
          <cell r="M6576">
            <v>39917</v>
          </cell>
          <cell r="N6576">
            <v>40988</v>
          </cell>
        </row>
        <row r="6577">
          <cell r="A6577" t="str">
            <v>30205011</v>
          </cell>
          <cell r="B6577" t="str">
            <v>Point</v>
          </cell>
          <cell r="C6577" t="str">
            <v>Ethanol Production /Fermentation</v>
          </cell>
          <cell r="D6577" t="str">
            <v>Industrial Processes - Chemical Manuf</v>
          </cell>
          <cell r="G6577" t="str">
            <v>Industrial Processes</v>
          </cell>
          <cell r="H6577" t="str">
            <v>Food and Agriculture</v>
          </cell>
          <cell r="I6577" t="str">
            <v>Ethanol Production</v>
          </cell>
          <cell r="J6577" t="str">
            <v>Fermentation</v>
          </cell>
          <cell r="M6577">
            <v>39917</v>
          </cell>
          <cell r="N6577">
            <v>40988</v>
          </cell>
        </row>
        <row r="6578">
          <cell r="A6578" t="str">
            <v>30205012</v>
          </cell>
          <cell r="B6578" t="str">
            <v>Point</v>
          </cell>
          <cell r="C6578" t="str">
            <v>Ethanol Production /Stillage Drying (Dry Mill Process)</v>
          </cell>
          <cell r="D6578" t="str">
            <v>Industrial Processes - Chemical Manuf</v>
          </cell>
          <cell r="G6578" t="str">
            <v>Industrial Processes</v>
          </cell>
          <cell r="H6578" t="str">
            <v>Food and Agriculture</v>
          </cell>
          <cell r="I6578" t="str">
            <v>Ethanol Production</v>
          </cell>
          <cell r="J6578" t="str">
            <v>Stillage Drying (Dry Mill Process)</v>
          </cell>
          <cell r="M6578">
            <v>39917</v>
          </cell>
          <cell r="N6578">
            <v>40988</v>
          </cell>
        </row>
        <row r="6579">
          <cell r="A6579" t="str">
            <v>30205013</v>
          </cell>
          <cell r="B6579" t="str">
            <v>Point</v>
          </cell>
          <cell r="C6579" t="str">
            <v>Ethanol Production /Stillage Drying (Wet Mill Process)</v>
          </cell>
          <cell r="D6579" t="str">
            <v>Industrial Processes - Chemical Manuf</v>
          </cell>
          <cell r="G6579" t="str">
            <v>Industrial Processes</v>
          </cell>
          <cell r="H6579" t="str">
            <v>Food and Agriculture</v>
          </cell>
          <cell r="I6579" t="str">
            <v>Ethanol Production</v>
          </cell>
          <cell r="J6579" t="str">
            <v>Stillage Drying (Wet Mill Process)</v>
          </cell>
          <cell r="M6579">
            <v>39917</v>
          </cell>
          <cell r="N6579">
            <v>40988</v>
          </cell>
        </row>
        <row r="6580">
          <cell r="A6580" t="str">
            <v>30205014</v>
          </cell>
          <cell r="B6580" t="str">
            <v>Point</v>
          </cell>
          <cell r="C6580" t="str">
            <v>Ethanol Production /DDGS Cooling</v>
          </cell>
          <cell r="D6580" t="str">
            <v>Industrial Processes - Chemical Manuf</v>
          </cell>
          <cell r="G6580" t="str">
            <v>Industrial Processes</v>
          </cell>
          <cell r="H6580" t="str">
            <v>Food and Agriculture</v>
          </cell>
          <cell r="I6580" t="str">
            <v>Ethanol Production</v>
          </cell>
          <cell r="J6580" t="str">
            <v>DDGS Cooling</v>
          </cell>
          <cell r="M6580">
            <v>39917</v>
          </cell>
          <cell r="N6580">
            <v>40988</v>
          </cell>
        </row>
        <row r="6581">
          <cell r="A6581" t="str">
            <v>30205020</v>
          </cell>
          <cell r="B6581" t="str">
            <v>Point</v>
          </cell>
          <cell r="C6581" t="str">
            <v>Ethanol Production /Natural Gas Combustion from Dryer</v>
          </cell>
          <cell r="D6581" t="str">
            <v>Industrial Processes - Chemical Manuf</v>
          </cell>
          <cell r="G6581" t="str">
            <v>Industrial Processes</v>
          </cell>
          <cell r="H6581" t="str">
            <v>Food and Agriculture</v>
          </cell>
          <cell r="I6581" t="str">
            <v>Ethanol Production</v>
          </cell>
          <cell r="J6581" t="str">
            <v>Natural Gas Combustion from Dryer</v>
          </cell>
          <cell r="M6581">
            <v>39917</v>
          </cell>
          <cell r="N6581">
            <v>40988</v>
          </cell>
        </row>
        <row r="6582">
          <cell r="A6582" t="str">
            <v>30205021</v>
          </cell>
          <cell r="B6582" t="str">
            <v>Point</v>
          </cell>
          <cell r="C6582" t="str">
            <v>Ethanol Production /Natural Gas Combustion from Thermal Oxidizer</v>
          </cell>
          <cell r="D6582" t="str">
            <v>Industrial Processes - Chemical Manuf</v>
          </cell>
          <cell r="G6582" t="str">
            <v>Industrial Processes</v>
          </cell>
          <cell r="H6582" t="str">
            <v>Food and Agriculture</v>
          </cell>
          <cell r="I6582" t="str">
            <v>Ethanol Production</v>
          </cell>
          <cell r="J6582" t="str">
            <v>Natural Gas Combustion from Thermal Oxidizer</v>
          </cell>
          <cell r="M6582">
            <v>39917</v>
          </cell>
          <cell r="N6582">
            <v>40988</v>
          </cell>
        </row>
        <row r="6583">
          <cell r="A6583" t="str">
            <v>30205030</v>
          </cell>
          <cell r="B6583" t="str">
            <v>Point</v>
          </cell>
          <cell r="C6583" t="str">
            <v>Ethanol Production /Denatured Ethanol Storage Standing Loss</v>
          </cell>
          <cell r="D6583" t="str">
            <v>Industrial Processes - Chemical Manuf</v>
          </cell>
          <cell r="G6583" t="str">
            <v>Industrial Processes</v>
          </cell>
          <cell r="H6583" t="str">
            <v>Food and Agriculture</v>
          </cell>
          <cell r="I6583" t="str">
            <v>Ethanol Production</v>
          </cell>
          <cell r="J6583" t="str">
            <v>Denatured Ethanol Storage Standing Loss</v>
          </cell>
          <cell r="M6583">
            <v>39917</v>
          </cell>
          <cell r="N6583">
            <v>40988</v>
          </cell>
        </row>
        <row r="6584">
          <cell r="A6584" t="str">
            <v>30205031</v>
          </cell>
          <cell r="B6584" t="str">
            <v>Point</v>
          </cell>
          <cell r="C6584" t="str">
            <v>Ethanol Production /Denatured Ethanol Storage Working Loss</v>
          </cell>
          <cell r="D6584" t="str">
            <v>Industrial Processes - Chemical Manuf</v>
          </cell>
          <cell r="G6584" t="str">
            <v>Industrial Processes</v>
          </cell>
          <cell r="H6584" t="str">
            <v>Food and Agriculture</v>
          </cell>
          <cell r="I6584" t="str">
            <v>Ethanol Production</v>
          </cell>
          <cell r="J6584" t="str">
            <v>Denatured Ethanol Storage Working Loss</v>
          </cell>
          <cell r="M6584">
            <v>39917</v>
          </cell>
          <cell r="N6584">
            <v>40988</v>
          </cell>
        </row>
        <row r="6585">
          <cell r="A6585" t="str">
            <v>30205032</v>
          </cell>
          <cell r="B6585" t="str">
            <v>Point</v>
          </cell>
          <cell r="C6585" t="str">
            <v>Ethanol Production /E-85 Denatured Ethanol Storage Standing Loss</v>
          </cell>
          <cell r="D6585" t="str">
            <v>Industrial Processes - Chemical Manuf</v>
          </cell>
          <cell r="G6585" t="str">
            <v>Industrial Processes</v>
          </cell>
          <cell r="H6585" t="str">
            <v>Food and Agriculture</v>
          </cell>
          <cell r="I6585" t="str">
            <v>Ethanol Production</v>
          </cell>
          <cell r="J6585" t="str">
            <v>E-85 Denatured Ethanol Storage Standing Loss</v>
          </cell>
          <cell r="M6585">
            <v>39917</v>
          </cell>
          <cell r="N6585">
            <v>40988</v>
          </cell>
        </row>
        <row r="6586">
          <cell r="A6586" t="str">
            <v>30205033</v>
          </cell>
          <cell r="B6586" t="str">
            <v>Point</v>
          </cell>
          <cell r="C6586" t="str">
            <v>Ethanol Production /E-85 Denatured Ethanol Storage Working Loss</v>
          </cell>
          <cell r="D6586" t="str">
            <v>Industrial Processes - Chemical Manuf</v>
          </cell>
          <cell r="G6586" t="str">
            <v>Industrial Processes</v>
          </cell>
          <cell r="H6586" t="str">
            <v>Food and Agriculture</v>
          </cell>
          <cell r="I6586" t="str">
            <v>Ethanol Production</v>
          </cell>
          <cell r="J6586" t="str">
            <v>E-85 Denatured Ethanol Storage Working Loss</v>
          </cell>
          <cell r="M6586">
            <v>39917</v>
          </cell>
          <cell r="N6586">
            <v>40988</v>
          </cell>
        </row>
        <row r="6587">
          <cell r="A6587" t="str">
            <v>30205034</v>
          </cell>
          <cell r="B6587" t="str">
            <v>Point</v>
          </cell>
          <cell r="C6587" t="str">
            <v>Ethanol Production /200 Proof Ethanol Storage Standing Loss</v>
          </cell>
          <cell r="D6587" t="str">
            <v>Industrial Processes - Chemical Manuf</v>
          </cell>
          <cell r="G6587" t="str">
            <v>Industrial Processes</v>
          </cell>
          <cell r="H6587" t="str">
            <v>Food and Agriculture</v>
          </cell>
          <cell r="I6587" t="str">
            <v>Ethanol Production</v>
          </cell>
          <cell r="J6587" t="str">
            <v>200 Proof Ethanol Storage Standing Loss</v>
          </cell>
          <cell r="M6587">
            <v>39917</v>
          </cell>
          <cell r="N6587">
            <v>40988</v>
          </cell>
        </row>
        <row r="6588">
          <cell r="A6588" t="str">
            <v>30205035</v>
          </cell>
          <cell r="B6588" t="str">
            <v>Point</v>
          </cell>
          <cell r="C6588" t="str">
            <v>Ethanol Production /200 Proof Ethanol Storage Working Loss</v>
          </cell>
          <cell r="D6588" t="str">
            <v>Industrial Processes - Chemical Manuf</v>
          </cell>
          <cell r="G6588" t="str">
            <v>Industrial Processes</v>
          </cell>
          <cell r="H6588" t="str">
            <v>Food and Agriculture</v>
          </cell>
          <cell r="I6588" t="str">
            <v>Ethanol Production</v>
          </cell>
          <cell r="J6588" t="str">
            <v>200 Proof Ethanol Storage Working Loss</v>
          </cell>
          <cell r="M6588">
            <v>39917</v>
          </cell>
          <cell r="N6588">
            <v>40988</v>
          </cell>
        </row>
        <row r="6589">
          <cell r="A6589" t="str">
            <v>30205038</v>
          </cell>
          <cell r="B6589" t="str">
            <v>Point</v>
          </cell>
          <cell r="C6589" t="str">
            <v>Ethanol Production /190 Proof Ethanol Storage Standing Loss</v>
          </cell>
          <cell r="D6589" t="str">
            <v>Industrial Processes - Chemical Manuf</v>
          </cell>
          <cell r="G6589" t="str">
            <v>Industrial Processes</v>
          </cell>
          <cell r="H6589" t="str">
            <v>Food and Agriculture</v>
          </cell>
          <cell r="I6589" t="str">
            <v>Ethanol Production</v>
          </cell>
          <cell r="J6589" t="str">
            <v>190 Proof Ethanol Storage Standing Loss</v>
          </cell>
          <cell r="M6589">
            <v>39917</v>
          </cell>
          <cell r="N6589">
            <v>40988</v>
          </cell>
        </row>
        <row r="6590">
          <cell r="A6590" t="str">
            <v>30205039</v>
          </cell>
          <cell r="B6590" t="str">
            <v>Point</v>
          </cell>
          <cell r="C6590" t="str">
            <v>Ethanol Production /190 Proof Ethanol Storage Working Loss</v>
          </cell>
          <cell r="D6590" t="str">
            <v>Industrial Processes - Chemical Manuf</v>
          </cell>
          <cell r="G6590" t="str">
            <v>Industrial Processes</v>
          </cell>
          <cell r="H6590" t="str">
            <v>Food and Agriculture</v>
          </cell>
          <cell r="I6590" t="str">
            <v>Ethanol Production</v>
          </cell>
          <cell r="J6590" t="str">
            <v>190 Proof Ethanol Storage Working Loss</v>
          </cell>
          <cell r="M6590">
            <v>39917</v>
          </cell>
          <cell r="N6590">
            <v>40988</v>
          </cell>
        </row>
        <row r="6591">
          <cell r="A6591" t="str">
            <v>30205040</v>
          </cell>
          <cell r="B6591" t="str">
            <v>Point</v>
          </cell>
          <cell r="C6591" t="str">
            <v>Ethanol Production /Biomethanator Flaring</v>
          </cell>
          <cell r="D6591" t="str">
            <v>Industrial Processes - Chemical Manuf</v>
          </cell>
          <cell r="G6591" t="str">
            <v>Industrial Processes</v>
          </cell>
          <cell r="H6591" t="str">
            <v>Food and Agriculture</v>
          </cell>
          <cell r="I6591" t="str">
            <v>Ethanol Production</v>
          </cell>
          <cell r="J6591" t="str">
            <v>Biomethanator Flaring</v>
          </cell>
          <cell r="M6591">
            <v>39917</v>
          </cell>
          <cell r="N6591">
            <v>40988</v>
          </cell>
        </row>
        <row r="6592">
          <cell r="A6592" t="str">
            <v>30205041</v>
          </cell>
          <cell r="B6592" t="str">
            <v>Point</v>
          </cell>
          <cell r="C6592" t="str">
            <v>Ethanol Production /Vapor Recovery (From Ethanol Loadout) Combustion</v>
          </cell>
          <cell r="D6592" t="str">
            <v>Industrial Processes - Chemical Manuf</v>
          </cell>
          <cell r="G6592" t="str">
            <v>Industrial Processes</v>
          </cell>
          <cell r="H6592" t="str">
            <v>Food and Agriculture</v>
          </cell>
          <cell r="I6592" t="str">
            <v>Ethanol Production</v>
          </cell>
          <cell r="J6592" t="str">
            <v>Vapor Recovery (From Ethanol Loadout) Combustion</v>
          </cell>
          <cell r="M6592">
            <v>39917</v>
          </cell>
          <cell r="N6592">
            <v>40988</v>
          </cell>
        </row>
        <row r="6593">
          <cell r="A6593" t="str">
            <v>30205050</v>
          </cell>
          <cell r="B6593" t="str">
            <v>Point</v>
          </cell>
          <cell r="C6593" t="str">
            <v>Ethanol Production /DDGS Loadout to Trucks</v>
          </cell>
          <cell r="D6593" t="str">
            <v>Industrial Processes - Chemical Manuf</v>
          </cell>
          <cell r="G6593" t="str">
            <v>Industrial Processes</v>
          </cell>
          <cell r="H6593" t="str">
            <v>Food and Agriculture</v>
          </cell>
          <cell r="I6593" t="str">
            <v>Ethanol Production</v>
          </cell>
          <cell r="J6593" t="str">
            <v>DDGS Loadout to Trucks</v>
          </cell>
          <cell r="M6593">
            <v>39917</v>
          </cell>
          <cell r="N6593">
            <v>40988</v>
          </cell>
        </row>
        <row r="6594">
          <cell r="A6594" t="str">
            <v>30205051</v>
          </cell>
          <cell r="B6594" t="str">
            <v>Point</v>
          </cell>
          <cell r="C6594" t="str">
            <v>Ethanol Production /DDGS Loadout to Railcars</v>
          </cell>
          <cell r="D6594" t="str">
            <v>Industrial Processes - Chemical Manuf</v>
          </cell>
          <cell r="G6594" t="str">
            <v>Industrial Processes</v>
          </cell>
          <cell r="H6594" t="str">
            <v>Food and Agriculture</v>
          </cell>
          <cell r="I6594" t="str">
            <v>Ethanol Production</v>
          </cell>
          <cell r="J6594" t="str">
            <v>DDGS Loadout to Railcars</v>
          </cell>
          <cell r="M6594">
            <v>39917</v>
          </cell>
          <cell r="N6594">
            <v>40988</v>
          </cell>
        </row>
        <row r="6595">
          <cell r="A6595" t="str">
            <v>30205052</v>
          </cell>
          <cell r="B6595" t="str">
            <v>Point</v>
          </cell>
          <cell r="C6595" t="str">
            <v>Ethanol Production /Ethanol Loadout to Truck</v>
          </cell>
          <cell r="D6595" t="str">
            <v>Industrial Processes - Chemical Manuf</v>
          </cell>
          <cell r="G6595" t="str">
            <v>Industrial Processes</v>
          </cell>
          <cell r="H6595" t="str">
            <v>Food and Agriculture</v>
          </cell>
          <cell r="I6595" t="str">
            <v>Ethanol Production</v>
          </cell>
          <cell r="J6595" t="str">
            <v>Ethanol Loadout to Truck</v>
          </cell>
          <cell r="M6595">
            <v>39917</v>
          </cell>
          <cell r="N6595">
            <v>40988</v>
          </cell>
        </row>
        <row r="6596">
          <cell r="A6596" t="str">
            <v>30205053</v>
          </cell>
          <cell r="B6596" t="str">
            <v>Point</v>
          </cell>
          <cell r="C6596" t="str">
            <v>Ethanol Production /Ethanol Loadout to Railcar</v>
          </cell>
          <cell r="D6596" t="str">
            <v>Industrial Processes - Chemical Manuf</v>
          </cell>
          <cell r="G6596" t="str">
            <v>Industrial Processes</v>
          </cell>
          <cell r="H6596" t="str">
            <v>Food and Agriculture</v>
          </cell>
          <cell r="I6596" t="str">
            <v>Ethanol Production</v>
          </cell>
          <cell r="J6596" t="str">
            <v>Ethanol Loadout to Railcar</v>
          </cell>
          <cell r="M6596">
            <v>39917</v>
          </cell>
          <cell r="N6596">
            <v>40988</v>
          </cell>
        </row>
        <row r="6597">
          <cell r="A6597" t="str">
            <v>30205054</v>
          </cell>
          <cell r="B6597" t="str">
            <v>Point</v>
          </cell>
          <cell r="C6597" t="str">
            <v>Ethanol Production /Hauling on Paved/Unpaved Road</v>
          </cell>
          <cell r="D6597" t="str">
            <v>Industrial Processes - Chemical Manuf</v>
          </cell>
          <cell r="G6597" t="str">
            <v>Industrial Processes</v>
          </cell>
          <cell r="H6597" t="str">
            <v>Food and Agriculture</v>
          </cell>
          <cell r="I6597" t="str">
            <v>Ethanol Production</v>
          </cell>
          <cell r="J6597" t="str">
            <v>Hauling on Paved/Unpaved Road</v>
          </cell>
          <cell r="M6597">
            <v>39917</v>
          </cell>
          <cell r="N6597">
            <v>40988</v>
          </cell>
        </row>
        <row r="6598">
          <cell r="A6598" t="str">
            <v>30205091</v>
          </cell>
          <cell r="B6598" t="str">
            <v>Point</v>
          </cell>
          <cell r="C6598" t="str">
            <v>Ethanol Production /Equipment Leaks</v>
          </cell>
          <cell r="D6598" t="str">
            <v>Industrial Processes - Chemical Manuf</v>
          </cell>
          <cell r="G6598" t="str">
            <v>Industrial Processes</v>
          </cell>
          <cell r="H6598" t="str">
            <v>Food and Agriculture</v>
          </cell>
          <cell r="I6598" t="str">
            <v>Ethanol Production</v>
          </cell>
          <cell r="J6598" t="str">
            <v>Equipment Leaks</v>
          </cell>
          <cell r="M6598">
            <v>39917</v>
          </cell>
          <cell r="N6598">
            <v>40988</v>
          </cell>
        </row>
        <row r="6599">
          <cell r="A6599" t="str">
            <v>30206011</v>
          </cell>
          <cell r="B6599" t="str">
            <v>Point</v>
          </cell>
          <cell r="C6599" t="str">
            <v>Biodiesel Production /Crude Oil Tank</v>
          </cell>
          <cell r="D6599" t="str">
            <v>Industrial Processes - Chemical Manuf</v>
          </cell>
          <cell r="G6599" t="str">
            <v>Industrial Processes</v>
          </cell>
          <cell r="H6599" t="str">
            <v>Food and Agriculture</v>
          </cell>
          <cell r="I6599" t="str">
            <v>Biodiesel Production</v>
          </cell>
          <cell r="J6599" t="str">
            <v>Crude Oil Tank</v>
          </cell>
          <cell r="M6599">
            <v>39917</v>
          </cell>
          <cell r="N6599">
            <v>40988</v>
          </cell>
        </row>
        <row r="6600">
          <cell r="A6600" t="str">
            <v>30206012</v>
          </cell>
          <cell r="B6600" t="str">
            <v>Point</v>
          </cell>
          <cell r="C6600" t="str">
            <v>Biodiesel Production /Oil Treatment</v>
          </cell>
          <cell r="D6600" t="str">
            <v>Industrial Processes - Chemical Manuf</v>
          </cell>
          <cell r="G6600" t="str">
            <v>Industrial Processes</v>
          </cell>
          <cell r="H6600" t="str">
            <v>Food and Agriculture</v>
          </cell>
          <cell r="I6600" t="str">
            <v>Biodiesel Production</v>
          </cell>
          <cell r="J6600" t="str">
            <v>Oil Treatment</v>
          </cell>
          <cell r="M6600">
            <v>39917</v>
          </cell>
          <cell r="N6600">
            <v>40988</v>
          </cell>
        </row>
        <row r="6601">
          <cell r="A6601" t="str">
            <v>30206013</v>
          </cell>
          <cell r="B6601" t="str">
            <v>Point</v>
          </cell>
          <cell r="C6601" t="str">
            <v>Biodiesel Production /Biodiesel Process Vents</v>
          </cell>
          <cell r="D6601" t="str">
            <v>Industrial Processes - Chemical Manuf</v>
          </cell>
          <cell r="G6601" t="str">
            <v>Industrial Processes</v>
          </cell>
          <cell r="H6601" t="str">
            <v>Food and Agriculture</v>
          </cell>
          <cell r="I6601" t="str">
            <v>Biodiesel Production</v>
          </cell>
          <cell r="J6601" t="str">
            <v>Biodiesel Process Vents</v>
          </cell>
          <cell r="M6601">
            <v>39917</v>
          </cell>
          <cell r="N6601">
            <v>40988</v>
          </cell>
        </row>
        <row r="6602">
          <cell r="A6602" t="str">
            <v>30206014</v>
          </cell>
          <cell r="B6602" t="str">
            <v>Point</v>
          </cell>
          <cell r="C6602" t="str">
            <v>Biodiesel Production /Biodiesel Storage Tanks &amp; Rework Tank</v>
          </cell>
          <cell r="D6602" t="str">
            <v>Industrial Processes - Chemical Manuf</v>
          </cell>
          <cell r="G6602" t="str">
            <v>Industrial Processes</v>
          </cell>
          <cell r="H6602" t="str">
            <v>Food and Agriculture</v>
          </cell>
          <cell r="I6602" t="str">
            <v>Biodiesel Production</v>
          </cell>
          <cell r="J6602" t="str">
            <v>Biodiesel Storage Tanks &amp; Rework Tank</v>
          </cell>
          <cell r="M6602">
            <v>39917</v>
          </cell>
          <cell r="N6602">
            <v>40988</v>
          </cell>
        </row>
        <row r="6603">
          <cell r="A6603" t="str">
            <v>30206015</v>
          </cell>
          <cell r="B6603" t="str">
            <v>Point</v>
          </cell>
          <cell r="C6603" t="str">
            <v>Biodiesel Production /Biodiesel Loadout</v>
          </cell>
          <cell r="D6603" t="str">
            <v>Industrial Processes - Chemical Manuf</v>
          </cell>
          <cell r="G6603" t="str">
            <v>Industrial Processes</v>
          </cell>
          <cell r="H6603" t="str">
            <v>Food and Agriculture</v>
          </cell>
          <cell r="I6603" t="str">
            <v>Biodiesel Production</v>
          </cell>
          <cell r="J6603" t="str">
            <v>Biodiesel Loadout</v>
          </cell>
          <cell r="M6603">
            <v>39917</v>
          </cell>
          <cell r="N6603">
            <v>40988</v>
          </cell>
        </row>
        <row r="6604">
          <cell r="A6604" t="str">
            <v>30206016</v>
          </cell>
          <cell r="B6604" t="str">
            <v>Point</v>
          </cell>
          <cell r="C6604" t="str">
            <v>Biodiesel Production /Methanol Tank</v>
          </cell>
          <cell r="D6604" t="str">
            <v>Industrial Processes - Chemical Manuf</v>
          </cell>
          <cell r="G6604" t="str">
            <v>Industrial Processes</v>
          </cell>
          <cell r="H6604" t="str">
            <v>Food and Agriculture</v>
          </cell>
          <cell r="I6604" t="str">
            <v>Biodiesel Production</v>
          </cell>
          <cell r="J6604" t="str">
            <v>Methanol Tank</v>
          </cell>
          <cell r="M6604">
            <v>39917</v>
          </cell>
          <cell r="N6604">
            <v>40988</v>
          </cell>
        </row>
        <row r="6605">
          <cell r="A6605" t="str">
            <v>30206017</v>
          </cell>
          <cell r="B6605" t="str">
            <v>Point</v>
          </cell>
          <cell r="C6605" t="str">
            <v>Biodiesel Production /Catalyst Tank</v>
          </cell>
          <cell r="D6605" t="str">
            <v>Industrial Processes - Chemical Manuf</v>
          </cell>
          <cell r="G6605" t="str">
            <v>Industrial Processes</v>
          </cell>
          <cell r="H6605" t="str">
            <v>Food and Agriculture</v>
          </cell>
          <cell r="I6605" t="str">
            <v>Biodiesel Production</v>
          </cell>
          <cell r="J6605" t="str">
            <v>Catalyst Tank</v>
          </cell>
          <cell r="M6605">
            <v>39917</v>
          </cell>
          <cell r="N6605">
            <v>40988</v>
          </cell>
        </row>
        <row r="6606">
          <cell r="A6606" t="str">
            <v>30206018</v>
          </cell>
          <cell r="B6606" t="str">
            <v>Point</v>
          </cell>
          <cell r="C6606" t="str">
            <v>Biodiesel Production /Glycerin Process Vents</v>
          </cell>
          <cell r="D6606" t="str">
            <v>Industrial Processes - Chemical Manuf</v>
          </cell>
          <cell r="G6606" t="str">
            <v>Industrial Processes</v>
          </cell>
          <cell r="H6606" t="str">
            <v>Food and Agriculture</v>
          </cell>
          <cell r="I6606" t="str">
            <v>Biodiesel Production</v>
          </cell>
          <cell r="J6606" t="str">
            <v>Glycerin Process Vents</v>
          </cell>
          <cell r="M6606">
            <v>39917</v>
          </cell>
          <cell r="N6606">
            <v>40988</v>
          </cell>
        </row>
        <row r="6607">
          <cell r="A6607" t="str">
            <v>30206019</v>
          </cell>
          <cell r="B6607" t="str">
            <v>Point</v>
          </cell>
          <cell r="C6607" t="str">
            <v>Biodiesel Production /Glycerin Storage</v>
          </cell>
          <cell r="D6607" t="str">
            <v>Industrial Processes - Chemical Manuf</v>
          </cell>
          <cell r="G6607" t="str">
            <v>Industrial Processes</v>
          </cell>
          <cell r="H6607" t="str">
            <v>Food and Agriculture</v>
          </cell>
          <cell r="I6607" t="str">
            <v>Biodiesel Production</v>
          </cell>
          <cell r="J6607" t="str">
            <v>Glycerin Storage</v>
          </cell>
          <cell r="M6607">
            <v>39917</v>
          </cell>
          <cell r="N6607">
            <v>40988</v>
          </cell>
        </row>
        <row r="6608">
          <cell r="A6608" t="str">
            <v>30206020</v>
          </cell>
          <cell r="B6608" t="str">
            <v>Point</v>
          </cell>
          <cell r="C6608" t="str">
            <v>Biodiesel Production /Glycerin Loadout</v>
          </cell>
          <cell r="D6608" t="str">
            <v>Industrial Processes - Chemical Manuf</v>
          </cell>
          <cell r="G6608" t="str">
            <v>Industrial Processes</v>
          </cell>
          <cell r="H6608" t="str">
            <v>Food and Agriculture</v>
          </cell>
          <cell r="I6608" t="str">
            <v>Biodiesel Production</v>
          </cell>
          <cell r="J6608" t="str">
            <v>Glycerin Loadout</v>
          </cell>
          <cell r="M6608">
            <v>39917</v>
          </cell>
          <cell r="N6608">
            <v>40988</v>
          </cell>
        </row>
        <row r="6609">
          <cell r="A6609" t="str">
            <v>30206021</v>
          </cell>
          <cell r="B6609" t="str">
            <v>Point</v>
          </cell>
          <cell r="C6609" t="str">
            <v>Biodiesel Production /Fatty Acid Process</v>
          </cell>
          <cell r="D6609" t="str">
            <v>Industrial Processes - Chemical Manuf</v>
          </cell>
          <cell r="G6609" t="str">
            <v>Industrial Processes</v>
          </cell>
          <cell r="H6609" t="str">
            <v>Food and Agriculture</v>
          </cell>
          <cell r="I6609" t="str">
            <v>Biodiesel Production</v>
          </cell>
          <cell r="J6609" t="str">
            <v>Fatty Acid Process</v>
          </cell>
          <cell r="M6609">
            <v>39917</v>
          </cell>
          <cell r="N6609">
            <v>40988</v>
          </cell>
        </row>
        <row r="6610">
          <cell r="A6610" t="str">
            <v>30206022</v>
          </cell>
          <cell r="B6610" t="str">
            <v>Point</v>
          </cell>
          <cell r="C6610" t="str">
            <v>Biodiesel Production /Soapstock Process</v>
          </cell>
          <cell r="D6610" t="str">
            <v>Industrial Processes - Chemical Manuf</v>
          </cell>
          <cell r="G6610" t="str">
            <v>Industrial Processes</v>
          </cell>
          <cell r="H6610" t="str">
            <v>Food and Agriculture</v>
          </cell>
          <cell r="I6610" t="str">
            <v>Biodiesel Production</v>
          </cell>
          <cell r="J6610" t="str">
            <v>Soapstock Process</v>
          </cell>
          <cell r="M6610">
            <v>39917</v>
          </cell>
          <cell r="N6610">
            <v>40988</v>
          </cell>
        </row>
        <row r="6611">
          <cell r="A6611" t="str">
            <v>30206025</v>
          </cell>
          <cell r="B6611" t="str">
            <v>Point</v>
          </cell>
          <cell r="C6611" t="str">
            <v>Biodiesel Production /Hauling on Paved/Unpaved Road</v>
          </cell>
          <cell r="D6611" t="str">
            <v>Industrial Processes - Chemical Manuf</v>
          </cell>
          <cell r="G6611" t="str">
            <v>Industrial Processes</v>
          </cell>
          <cell r="H6611" t="str">
            <v>Food and Agriculture</v>
          </cell>
          <cell r="I6611" t="str">
            <v>Biodiesel Production</v>
          </cell>
          <cell r="J6611" t="str">
            <v>Hauling on Paved/Unpaved Road</v>
          </cell>
          <cell r="M6611">
            <v>39917</v>
          </cell>
          <cell r="N6611">
            <v>40988</v>
          </cell>
        </row>
        <row r="6612">
          <cell r="A6612" t="str">
            <v>30280001</v>
          </cell>
          <cell r="B6612" t="str">
            <v>Point</v>
          </cell>
          <cell r="C6612" t="str">
            <v>Food&amp;Agric /Equipment Leaks /Equipment Leaks</v>
          </cell>
          <cell r="D6612" t="str">
            <v>Industrial Processes - NEC</v>
          </cell>
          <cell r="G6612" t="str">
            <v>Industrial Processes</v>
          </cell>
          <cell r="H6612" t="str">
            <v>Food and Agriculture</v>
          </cell>
          <cell r="I6612" t="str">
            <v>Equipment Leaks</v>
          </cell>
          <cell r="J6612" t="str">
            <v>Equipment Leaks</v>
          </cell>
          <cell r="N6612">
            <v>40988</v>
          </cell>
        </row>
        <row r="6613">
          <cell r="A6613" t="str">
            <v>30282001</v>
          </cell>
          <cell r="B6613" t="str">
            <v>Point</v>
          </cell>
          <cell r="C6613" t="str">
            <v>Food&amp;Agric /Wastewater, Aggregate /Process Area Drains</v>
          </cell>
          <cell r="D6613" t="str">
            <v>Industrial Processes - NEC</v>
          </cell>
          <cell r="G6613" t="str">
            <v>Industrial Processes</v>
          </cell>
          <cell r="H6613" t="str">
            <v>Food and Agriculture</v>
          </cell>
          <cell r="I6613" t="str">
            <v>Wastewater, Aggregate</v>
          </cell>
          <cell r="J6613" t="str">
            <v>Process Area Drains</v>
          </cell>
          <cell r="N6613">
            <v>40988</v>
          </cell>
        </row>
        <row r="6614">
          <cell r="A6614" t="str">
            <v>30282002</v>
          </cell>
          <cell r="B6614" t="str">
            <v>Point</v>
          </cell>
          <cell r="C6614" t="str">
            <v>Food&amp;Agric /Wastewater, Aggregate /Process Equipment Drains</v>
          </cell>
          <cell r="D6614" t="str">
            <v>Industrial Processes - NEC</v>
          </cell>
          <cell r="G6614" t="str">
            <v>Industrial Processes</v>
          </cell>
          <cell r="H6614" t="str">
            <v>Food and Agriculture</v>
          </cell>
          <cell r="I6614" t="str">
            <v>Wastewater, Aggregate</v>
          </cell>
          <cell r="J6614" t="str">
            <v>Process Equipment Drains</v>
          </cell>
          <cell r="N6614">
            <v>40988</v>
          </cell>
        </row>
        <row r="6615">
          <cell r="A6615" t="str">
            <v>30282501</v>
          </cell>
          <cell r="B6615" t="str">
            <v>Point</v>
          </cell>
          <cell r="C6615" t="str">
            <v>Food&amp;Agric /Wastewater, Pts of Generation /Mineral Oil Stripper</v>
          </cell>
          <cell r="D6615" t="str">
            <v>Industrial Processes - NEC</v>
          </cell>
          <cell r="G6615" t="str">
            <v>Industrial Processes</v>
          </cell>
          <cell r="H6615" t="str">
            <v>Food and Agriculture</v>
          </cell>
          <cell r="I6615" t="str">
            <v>Wastewater, Points of Generation</v>
          </cell>
          <cell r="J6615" t="str">
            <v>Mineral Oil Stripper</v>
          </cell>
          <cell r="N6615">
            <v>40988</v>
          </cell>
        </row>
        <row r="6616">
          <cell r="A6616" t="str">
            <v>30282502</v>
          </cell>
          <cell r="B6616" t="str">
            <v>Point</v>
          </cell>
          <cell r="C6616" t="str">
            <v>Food&amp;Agric /Wastewater, Pts of Generation /Desolventizer/Toaster</v>
          </cell>
          <cell r="D6616" t="str">
            <v>Industrial Processes - NEC</v>
          </cell>
          <cell r="G6616" t="str">
            <v>Industrial Processes</v>
          </cell>
          <cell r="H6616" t="str">
            <v>Food and Agriculture</v>
          </cell>
          <cell r="I6616" t="str">
            <v>Wastewater, Points of Generation</v>
          </cell>
          <cell r="J6616" t="str">
            <v>Desolventizer/Toaster</v>
          </cell>
          <cell r="N6616">
            <v>40988</v>
          </cell>
        </row>
        <row r="6617">
          <cell r="A6617" t="str">
            <v>30282503</v>
          </cell>
          <cell r="B6617" t="str">
            <v>Point</v>
          </cell>
          <cell r="C6617" t="str">
            <v>Food&amp;Agric /Wastewater, Pts of Generation /Condensate from Condensers</v>
          </cell>
          <cell r="D6617" t="str">
            <v>Industrial Processes - NEC</v>
          </cell>
          <cell r="G6617" t="str">
            <v>Industrial Processes</v>
          </cell>
          <cell r="H6617" t="str">
            <v>Food and Agriculture</v>
          </cell>
          <cell r="I6617" t="str">
            <v>Wastewater, Points of Generation</v>
          </cell>
          <cell r="J6617" t="str">
            <v>Condensate from Condensers</v>
          </cell>
          <cell r="N6617">
            <v>40988</v>
          </cell>
        </row>
        <row r="6618">
          <cell r="A6618" t="str">
            <v>30282504</v>
          </cell>
          <cell r="B6618" t="str">
            <v>Point</v>
          </cell>
          <cell r="C6618" t="str">
            <v>Food&amp;Agric /Wastewater, Pts of Generation /Wastewater Separator</v>
          </cell>
          <cell r="D6618" t="str">
            <v>Industrial Processes - NEC</v>
          </cell>
          <cell r="G6618" t="str">
            <v>Industrial Processes</v>
          </cell>
          <cell r="H6618" t="str">
            <v>Food and Agriculture</v>
          </cell>
          <cell r="I6618" t="str">
            <v>Wastewater, Points of Generation</v>
          </cell>
          <cell r="J6618" t="str">
            <v>Wastewater Separator</v>
          </cell>
          <cell r="N6618">
            <v>40988</v>
          </cell>
        </row>
        <row r="6619">
          <cell r="A6619" t="str">
            <v>30282599</v>
          </cell>
          <cell r="B6619" t="str">
            <v>Point</v>
          </cell>
          <cell r="C6619" t="str">
            <v>Food&amp;Agric /Wastewater, Pts of Generation /Specify Point of Generation</v>
          </cell>
          <cell r="D6619" t="str">
            <v>Industrial Processes - NEC</v>
          </cell>
          <cell r="G6619" t="str">
            <v>Industrial Processes</v>
          </cell>
          <cell r="H6619" t="str">
            <v>Food and Agriculture</v>
          </cell>
          <cell r="I6619" t="str">
            <v>Wastewater, Points of Generation</v>
          </cell>
          <cell r="J6619" t="str">
            <v>Specify Point of Generation</v>
          </cell>
          <cell r="N6619">
            <v>40988</v>
          </cell>
        </row>
        <row r="6620">
          <cell r="A6620" t="str">
            <v>30288801</v>
          </cell>
          <cell r="B6620" t="str">
            <v>Point</v>
          </cell>
          <cell r="C6620" t="str">
            <v>Food&amp;Agric /Fugitive Emissions /Specify in Comments Field</v>
          </cell>
          <cell r="D6620" t="str">
            <v>Industrial Processes - NEC</v>
          </cell>
          <cell r="G6620" t="str">
            <v>Industrial Processes</v>
          </cell>
          <cell r="H6620" t="str">
            <v>Food and Agriculture</v>
          </cell>
          <cell r="I6620" t="str">
            <v>Fugitive Emissions</v>
          </cell>
          <cell r="J6620" t="str">
            <v>Specify in Comments Field</v>
          </cell>
          <cell r="N6620">
            <v>40988</v>
          </cell>
        </row>
        <row r="6621">
          <cell r="A6621" t="str">
            <v>30288802</v>
          </cell>
          <cell r="B6621" t="str">
            <v>Point</v>
          </cell>
          <cell r="C6621" t="str">
            <v>Food&amp;Agric /Fugitive Emissions /Specify in Comments Field</v>
          </cell>
          <cell r="D6621" t="str">
            <v>Industrial Processes - NEC</v>
          </cell>
          <cell r="G6621" t="str">
            <v>Industrial Processes</v>
          </cell>
          <cell r="H6621" t="str">
            <v>Food and Agriculture</v>
          </cell>
          <cell r="I6621" t="str">
            <v>Fugitive Emissions</v>
          </cell>
          <cell r="J6621" t="str">
            <v>Specify in Comments Field</v>
          </cell>
          <cell r="K6621" t="str">
            <v>30288801</v>
          </cell>
          <cell r="L6621" t="str">
            <v>2005</v>
          </cell>
          <cell r="N6621">
            <v>40988</v>
          </cell>
        </row>
        <row r="6622">
          <cell r="A6622" t="str">
            <v>30288803</v>
          </cell>
          <cell r="B6622" t="str">
            <v>Point</v>
          </cell>
          <cell r="C6622" t="str">
            <v>Food&amp;Agric /Fugitive Emissions /Specify in Comments Field</v>
          </cell>
          <cell r="D6622" t="str">
            <v>Industrial Processes - NEC</v>
          </cell>
          <cell r="G6622" t="str">
            <v>Industrial Processes</v>
          </cell>
          <cell r="H6622" t="str">
            <v>Food and Agriculture</v>
          </cell>
          <cell r="I6622" t="str">
            <v>Fugitive Emissions</v>
          </cell>
          <cell r="J6622" t="str">
            <v>Specify in Comments Field</v>
          </cell>
          <cell r="K6622" t="str">
            <v>30288801</v>
          </cell>
          <cell r="L6622" t="str">
            <v>2005</v>
          </cell>
          <cell r="N6622">
            <v>40988</v>
          </cell>
        </row>
        <row r="6623">
          <cell r="A6623" t="str">
            <v>30288804</v>
          </cell>
          <cell r="B6623" t="str">
            <v>Point</v>
          </cell>
          <cell r="C6623" t="str">
            <v>Food&amp;Agric /Fugitive Emissions /Specify in Comments Field</v>
          </cell>
          <cell r="D6623" t="str">
            <v>Industrial Processes - NEC</v>
          </cell>
          <cell r="G6623" t="str">
            <v>Industrial Processes</v>
          </cell>
          <cell r="H6623" t="str">
            <v>Food and Agriculture</v>
          </cell>
          <cell r="I6623" t="str">
            <v>Fugitive Emissions</v>
          </cell>
          <cell r="J6623" t="str">
            <v>Specify in Comments Field</v>
          </cell>
          <cell r="K6623" t="str">
            <v>30288801</v>
          </cell>
          <cell r="L6623" t="str">
            <v>2005</v>
          </cell>
          <cell r="N6623">
            <v>40988</v>
          </cell>
        </row>
        <row r="6624">
          <cell r="A6624" t="str">
            <v>30288805</v>
          </cell>
          <cell r="B6624" t="str">
            <v>Point</v>
          </cell>
          <cell r="C6624" t="str">
            <v>Food&amp;Agric /Fugitive Emissions /Specify in Comments Field</v>
          </cell>
          <cell r="D6624" t="str">
            <v>Industrial Processes - NEC</v>
          </cell>
          <cell r="G6624" t="str">
            <v>Industrial Processes</v>
          </cell>
          <cell r="H6624" t="str">
            <v>Food and Agriculture</v>
          </cell>
          <cell r="I6624" t="str">
            <v>Fugitive Emissions</v>
          </cell>
          <cell r="J6624" t="str">
            <v>Specify in Comments Field</v>
          </cell>
          <cell r="K6624" t="str">
            <v>30288801</v>
          </cell>
          <cell r="L6624" t="str">
            <v>2005</v>
          </cell>
          <cell r="N6624">
            <v>40988</v>
          </cell>
        </row>
        <row r="6625">
          <cell r="A6625" t="str">
            <v>30290001</v>
          </cell>
          <cell r="B6625" t="str">
            <v>Point</v>
          </cell>
          <cell r="C6625" t="str">
            <v>Food&amp;Agric /Fuel Fired Equipment /Distillate Oil (No. 2): Process Heaters</v>
          </cell>
          <cell r="D6625" t="str">
            <v>Industrial Processes - NEC</v>
          </cell>
          <cell r="G6625" t="str">
            <v>Industrial Processes</v>
          </cell>
          <cell r="H6625" t="str">
            <v>Food and Agriculture</v>
          </cell>
          <cell r="I6625" t="str">
            <v>Fuel Fired Equipment</v>
          </cell>
          <cell r="J6625" t="str">
            <v>Distillate Oil (No. 2): Process Heaters</v>
          </cell>
          <cell r="N6625">
            <v>40988</v>
          </cell>
        </row>
        <row r="6626">
          <cell r="A6626" t="str">
            <v>30290002</v>
          </cell>
          <cell r="B6626" t="str">
            <v>Point</v>
          </cell>
          <cell r="C6626" t="str">
            <v>Food&amp;Agric /Fuel Fired Equipment /Residual Oil: Process Heaters</v>
          </cell>
          <cell r="D6626" t="str">
            <v>Industrial Processes - NEC</v>
          </cell>
          <cell r="G6626" t="str">
            <v>Industrial Processes</v>
          </cell>
          <cell r="H6626" t="str">
            <v>Food and Agriculture</v>
          </cell>
          <cell r="I6626" t="str">
            <v>Fuel Fired Equipment</v>
          </cell>
          <cell r="J6626" t="str">
            <v>Residual Oil: Process Heaters</v>
          </cell>
          <cell r="N6626">
            <v>40988</v>
          </cell>
        </row>
        <row r="6627">
          <cell r="A6627" t="str">
            <v>30290003</v>
          </cell>
          <cell r="B6627" t="str">
            <v>Point</v>
          </cell>
          <cell r="C6627" t="str">
            <v>Food&amp;Agric /Fuel Fired Equipment /Natural Gas: Process Heaters</v>
          </cell>
          <cell r="D6627" t="str">
            <v>Industrial Processes - NEC</v>
          </cell>
          <cell r="G6627" t="str">
            <v>Industrial Processes</v>
          </cell>
          <cell r="H6627" t="str">
            <v>Food and Agriculture</v>
          </cell>
          <cell r="I6627" t="str">
            <v>Fuel Fired Equipment</v>
          </cell>
          <cell r="J6627" t="str">
            <v>Natural Gas: Process Heaters</v>
          </cell>
          <cell r="N6627">
            <v>40988</v>
          </cell>
        </row>
        <row r="6628">
          <cell r="A6628" t="str">
            <v>30290005</v>
          </cell>
          <cell r="B6628" t="str">
            <v>Point</v>
          </cell>
          <cell r="C6628" t="str">
            <v>Food&amp;Agric /Fuel Fired Equipment /Liquified Petroleum Gas (LPG): Process Heaters</v>
          </cell>
          <cell r="D6628" t="str">
            <v>Industrial Processes - NEC</v>
          </cell>
          <cell r="G6628" t="str">
            <v>Industrial Processes</v>
          </cell>
          <cell r="H6628" t="str">
            <v>Food and Agriculture</v>
          </cell>
          <cell r="I6628" t="str">
            <v>Fuel Fired Equipment</v>
          </cell>
          <cell r="J6628" t="str">
            <v>Liquified Petroleum Gas (LPG): Process Heaters</v>
          </cell>
          <cell r="N6628">
            <v>40988</v>
          </cell>
        </row>
        <row r="6629">
          <cell r="A6629" t="str">
            <v>30291001</v>
          </cell>
          <cell r="B6629" t="str">
            <v>Point</v>
          </cell>
          <cell r="C6629" t="str">
            <v>Food&amp;Agric /Fuel Fired Equipment /Broiling Food: Natural Gas</v>
          </cell>
          <cell r="D6629" t="str">
            <v>Industrial Processes - NEC</v>
          </cell>
          <cell r="G6629" t="str">
            <v>Industrial Processes</v>
          </cell>
          <cell r="H6629" t="str">
            <v>Food and Agriculture</v>
          </cell>
          <cell r="I6629" t="str">
            <v>Fuel Fired Equipment</v>
          </cell>
          <cell r="J6629" t="str">
            <v>Broiling Food: Natural Gas</v>
          </cell>
          <cell r="N6629">
            <v>40988</v>
          </cell>
        </row>
        <row r="6630">
          <cell r="A6630" t="str">
            <v>30299998</v>
          </cell>
          <cell r="B6630" t="str">
            <v>Point</v>
          </cell>
          <cell r="C6630" t="str">
            <v>Food&amp;Agric /Other Not Specified /Other Not Classified</v>
          </cell>
          <cell r="D6630" t="str">
            <v>Industrial Processes - NEC</v>
          </cell>
          <cell r="G6630" t="str">
            <v>Industrial Processes</v>
          </cell>
          <cell r="H6630" t="str">
            <v>Food and Agriculture</v>
          </cell>
          <cell r="I6630" t="str">
            <v>Other Not Specified</v>
          </cell>
          <cell r="J6630" t="str">
            <v>Other Not Classified</v>
          </cell>
          <cell r="N6630">
            <v>40988</v>
          </cell>
        </row>
        <row r="6631">
          <cell r="A6631" t="str">
            <v>30299999</v>
          </cell>
          <cell r="B6631" t="str">
            <v>Point</v>
          </cell>
          <cell r="C6631" t="str">
            <v>Food&amp;Agric /Other Not Specified /Other Not Classified</v>
          </cell>
          <cell r="D6631" t="str">
            <v>Industrial Processes - NEC</v>
          </cell>
          <cell r="G6631" t="str">
            <v>Industrial Processes</v>
          </cell>
          <cell r="H6631" t="str">
            <v>Food and Agriculture</v>
          </cell>
          <cell r="I6631" t="str">
            <v>Other Not Specified</v>
          </cell>
          <cell r="J6631" t="str">
            <v>Other Not Classified</v>
          </cell>
          <cell r="K6631" t="str">
            <v>30299998</v>
          </cell>
          <cell r="L6631" t="str">
            <v>2005</v>
          </cell>
          <cell r="N6631">
            <v>40988</v>
          </cell>
        </row>
        <row r="6632">
          <cell r="A6632" t="str">
            <v>30300001</v>
          </cell>
          <cell r="B6632" t="str">
            <v>Point</v>
          </cell>
          <cell r="C6632" t="str">
            <v>Aluminum Ore (Bauxite) /Crushing/Handling</v>
          </cell>
          <cell r="D6632" t="str">
            <v>Industrial Processes - Non-ferrous Metals</v>
          </cell>
          <cell r="G6632" t="str">
            <v>Industrial Processes</v>
          </cell>
          <cell r="H6632" t="str">
            <v>Primary Metal Production</v>
          </cell>
          <cell r="I6632" t="str">
            <v>Bauxite Ore Processing</v>
          </cell>
          <cell r="J6632" t="str">
            <v>Crushing/Handling</v>
          </cell>
          <cell r="N6632">
            <v>41332</v>
          </cell>
        </row>
        <row r="6633">
          <cell r="A6633" t="str">
            <v>30300002</v>
          </cell>
          <cell r="B6633" t="str">
            <v>Point</v>
          </cell>
          <cell r="C6633" t="str">
            <v>Aluminum Ore (Bauxite) /Drying Oven</v>
          </cell>
          <cell r="D6633" t="str">
            <v>Industrial Processes - Non-ferrous Metals</v>
          </cell>
          <cell r="G6633" t="str">
            <v>Industrial Processes</v>
          </cell>
          <cell r="H6633" t="str">
            <v>Primary Metal Production</v>
          </cell>
          <cell r="I6633" t="str">
            <v>Bauxite Ore Processing</v>
          </cell>
          <cell r="J6633" t="str">
            <v>Drying Oven</v>
          </cell>
          <cell r="N6633">
            <v>41332</v>
          </cell>
        </row>
        <row r="6634">
          <cell r="A6634" t="str">
            <v>30300003</v>
          </cell>
          <cell r="B6634" t="str">
            <v>Point</v>
          </cell>
          <cell r="C6634" t="str">
            <v>Aluminum Ore (Bauxite) /Fine Ore Storage</v>
          </cell>
          <cell r="D6634" t="str">
            <v>Industrial Processes - Storage and Transfer</v>
          </cell>
          <cell r="G6634" t="str">
            <v>Industrial Processes</v>
          </cell>
          <cell r="H6634" t="str">
            <v>Primary Metal Production</v>
          </cell>
          <cell r="I6634" t="str">
            <v>Bauxite Ore Processing</v>
          </cell>
          <cell r="J6634" t="str">
            <v>Fine Ore Storage</v>
          </cell>
          <cell r="N6634">
            <v>41332</v>
          </cell>
        </row>
        <row r="6635">
          <cell r="A6635" t="str">
            <v>30300004</v>
          </cell>
          <cell r="B6635" t="str">
            <v>Point</v>
          </cell>
          <cell r="C6635" t="str">
            <v>Aluminum Ore (Bauxite) /Loading and Unloading</v>
          </cell>
          <cell r="D6635" t="str">
            <v>Industrial Processes - Storage and Transfer</v>
          </cell>
          <cell r="G6635" t="str">
            <v>Industrial Processes</v>
          </cell>
          <cell r="H6635" t="str">
            <v>Primary Metal Production</v>
          </cell>
          <cell r="I6635" t="str">
            <v>Bauxite Ore Processing</v>
          </cell>
          <cell r="J6635" t="str">
            <v>Loading and Unloading</v>
          </cell>
          <cell r="N6635">
            <v>41332</v>
          </cell>
        </row>
        <row r="6636">
          <cell r="A6636" t="str">
            <v>30300101</v>
          </cell>
          <cell r="B6636" t="str">
            <v>Point</v>
          </cell>
          <cell r="C6636" t="str">
            <v>Aluminum Ore (Electro-reduction) /Prebaked Reduction Cell</v>
          </cell>
          <cell r="D6636" t="str">
            <v>Industrial Processes - Non-ferrous Metals</v>
          </cell>
          <cell r="G6636" t="str">
            <v>Industrial Processes</v>
          </cell>
          <cell r="H6636" t="str">
            <v>Primary Metal Production</v>
          </cell>
          <cell r="I6636" t="str">
            <v>Alumina Electrolytic Reduction</v>
          </cell>
          <cell r="J6636" t="str">
            <v>Prebaked Potline Primary Emissions [See also 303001-13 thru-16]</v>
          </cell>
          <cell r="N6636">
            <v>41332</v>
          </cell>
        </row>
        <row r="6637">
          <cell r="A6637" t="str">
            <v>30300102</v>
          </cell>
          <cell r="B6637" t="str">
            <v>Point</v>
          </cell>
          <cell r="C6637" t="str">
            <v>Aluminum Ore (Electro-reduction) /Horizontal Stud Soderberg Cell</v>
          </cell>
          <cell r="D6637" t="str">
            <v>Industrial Processes - Non-ferrous Metals</v>
          </cell>
          <cell r="G6637" t="str">
            <v>Industrial Processes</v>
          </cell>
          <cell r="H6637" t="str">
            <v>Primary Metal Production</v>
          </cell>
          <cell r="I6637" t="str">
            <v>Alumina Electrolytic Reduction</v>
          </cell>
          <cell r="J6637" t="str">
            <v>Horizontal Stud Soderberg Potline Primary Emissions</v>
          </cell>
          <cell r="N6637">
            <v>41332</v>
          </cell>
        </row>
        <row r="6638">
          <cell r="A6638" t="str">
            <v>30300103</v>
          </cell>
          <cell r="B6638" t="str">
            <v>Point</v>
          </cell>
          <cell r="C6638" t="str">
            <v>Aluminum Ore (Electro-reduction) /Vertical Stud Soderberg Cell</v>
          </cell>
          <cell r="D6638" t="str">
            <v>Industrial Processes - Non-ferrous Metals</v>
          </cell>
          <cell r="G6638" t="str">
            <v>Industrial Processes</v>
          </cell>
          <cell r="H6638" t="str">
            <v>Primary Metal Production</v>
          </cell>
          <cell r="I6638" t="str">
            <v>Alumina Electrolytic Reduction</v>
          </cell>
          <cell r="J6638" t="str">
            <v>Vertical Stud Soderberg Potline Primary Emissions</v>
          </cell>
          <cell r="N6638">
            <v>41332</v>
          </cell>
        </row>
        <row r="6639">
          <cell r="A6639" t="str">
            <v>30300104</v>
          </cell>
          <cell r="B6639" t="str">
            <v>Point</v>
          </cell>
          <cell r="C6639" t="str">
            <v>Aluminum Ore (Electro-reduction) /Materials Handling</v>
          </cell>
          <cell r="D6639" t="str">
            <v>Industrial Processes - Non-ferrous Metals</v>
          </cell>
          <cell r="G6639" t="str">
            <v>Industrial Processes</v>
          </cell>
          <cell r="H6639" t="str">
            <v>Primary Metal Production</v>
          </cell>
          <cell r="I6639" t="str">
            <v>Alumina Electrolytic Reduction</v>
          </cell>
          <cell r="J6639" t="str">
            <v>Materials Handling [See also 30300123 and 30300125]</v>
          </cell>
          <cell r="N6639">
            <v>41332</v>
          </cell>
        </row>
        <row r="6640">
          <cell r="A6640" t="str">
            <v>30300105</v>
          </cell>
          <cell r="B6640" t="str">
            <v>Point</v>
          </cell>
          <cell r="C6640" t="str">
            <v>Aluminum Ore (Electro-reduction) /Anode Baking Furnace</v>
          </cell>
          <cell r="D6640" t="str">
            <v>Industrial Processes - Non-ferrous Metals</v>
          </cell>
          <cell r="G6640" t="str">
            <v>Industrial Processes</v>
          </cell>
          <cell r="H6640" t="str">
            <v>Primary Metal Production</v>
          </cell>
          <cell r="I6640" t="str">
            <v>Alumina Electrolytic Reduction</v>
          </cell>
          <cell r="J6640" t="str">
            <v>Anode Baking Furnace Primary Emissions</v>
          </cell>
          <cell r="N6640">
            <v>41332</v>
          </cell>
        </row>
        <row r="6641">
          <cell r="A6641" t="str">
            <v>30300106</v>
          </cell>
          <cell r="B6641" t="str">
            <v>Point</v>
          </cell>
          <cell r="C6641" t="str">
            <v>Aluminum Ore (Electro-reduction) /Degassing</v>
          </cell>
          <cell r="D6641" t="str">
            <v>Industrial Processes - Non-ferrous Metals</v>
          </cell>
          <cell r="G6641" t="str">
            <v>Industrial Processes</v>
          </cell>
          <cell r="H6641" t="str">
            <v>Primary Metal Production</v>
          </cell>
          <cell r="I6641" t="str">
            <v>Alumina Electrolytic Reduction</v>
          </cell>
          <cell r="J6641" t="str">
            <v>Degassing</v>
          </cell>
          <cell r="N6641">
            <v>41332</v>
          </cell>
        </row>
        <row r="6642">
          <cell r="A6642" t="str">
            <v>30300107</v>
          </cell>
          <cell r="B6642" t="str">
            <v>Point</v>
          </cell>
          <cell r="C6642" t="str">
            <v>Aluminum Ore (Electro-reduction) /Roof Vents</v>
          </cell>
          <cell r="D6642" t="str">
            <v>Industrial Processes - Non-ferrous Metals</v>
          </cell>
          <cell r="G6642" t="str">
            <v>Industrial Processes</v>
          </cell>
          <cell r="H6642" t="str">
            <v>Primary Metal Production</v>
          </cell>
          <cell r="I6642" t="str">
            <v>Alumina Electrolytic Reduction</v>
          </cell>
          <cell r="J6642" t="str">
            <v>Roof Vents</v>
          </cell>
          <cell r="N6642">
            <v>41332</v>
          </cell>
        </row>
        <row r="6643">
          <cell r="A6643" t="str">
            <v>30300108</v>
          </cell>
          <cell r="B6643" t="str">
            <v>Point</v>
          </cell>
          <cell r="C6643" t="str">
            <v>Aluminum Ore (Electro-reduction) /Prebake: Fugitive Emissions</v>
          </cell>
          <cell r="D6643" t="str">
            <v>Industrial Processes - Non-ferrous Metals</v>
          </cell>
          <cell r="G6643" t="str">
            <v>Industrial Processes</v>
          </cell>
          <cell r="H6643" t="str">
            <v>Primary Metal Production</v>
          </cell>
          <cell r="I6643" t="str">
            <v>Alumina Electrolytic Reduction</v>
          </cell>
          <cell r="J6643" t="str">
            <v>Prebake Potline Secondary Emissions [See also 303001 -19 thru -22]</v>
          </cell>
          <cell r="N6643">
            <v>41332</v>
          </cell>
        </row>
        <row r="6644">
          <cell r="A6644" t="str">
            <v>30300109</v>
          </cell>
          <cell r="B6644" t="str">
            <v>Point</v>
          </cell>
          <cell r="C6644" t="str">
            <v>Aluminum Ore (Electro-reduction) /H.S.S.: Fugitive Emissions</v>
          </cell>
          <cell r="D6644" t="str">
            <v>Industrial Processes - Non-ferrous Metals</v>
          </cell>
          <cell r="G6644" t="str">
            <v>Industrial Processes</v>
          </cell>
          <cell r="H6644" t="str">
            <v>Primary Metal Production</v>
          </cell>
          <cell r="I6644" t="str">
            <v>Alumina Electrolytic Reduction</v>
          </cell>
          <cell r="J6644" t="str">
            <v>Horizontal Stud Soderberg Potline Secondary Emissions</v>
          </cell>
          <cell r="N6644">
            <v>41332</v>
          </cell>
        </row>
        <row r="6645">
          <cell r="A6645" t="str">
            <v>30300110</v>
          </cell>
          <cell r="B6645" t="str">
            <v>Point</v>
          </cell>
          <cell r="C6645" t="str">
            <v>Aluminum Ore (Electro-reduction) /V.S.S.: Fugitive Emissions</v>
          </cell>
          <cell r="D6645" t="str">
            <v>Industrial Processes - Non-ferrous Metals</v>
          </cell>
          <cell r="G6645" t="str">
            <v>Industrial Processes</v>
          </cell>
          <cell r="H6645" t="str">
            <v>Primary Metal Production</v>
          </cell>
          <cell r="I6645" t="str">
            <v>Alumina Electrolytic Reduction</v>
          </cell>
          <cell r="J6645" t="str">
            <v>Vertical Stud Soderberg Potline Secondary Emission [See also 30300118]</v>
          </cell>
          <cell r="N6645">
            <v>41332</v>
          </cell>
        </row>
        <row r="6646">
          <cell r="A6646" t="str">
            <v>30300111</v>
          </cell>
          <cell r="B6646" t="str">
            <v>Point</v>
          </cell>
          <cell r="C6646" t="str">
            <v>Aluminum Ore (Electro-reduction) /Anode Baking: Fugitive Emissions</v>
          </cell>
          <cell r="D6646" t="str">
            <v>Industrial Processes - Non-ferrous Metals</v>
          </cell>
          <cell r="G6646" t="str">
            <v>Industrial Processes</v>
          </cell>
          <cell r="H6646" t="str">
            <v>Primary Metal Production</v>
          </cell>
          <cell r="I6646" t="str">
            <v>Alumina Electrolytic Reduction</v>
          </cell>
          <cell r="J6646" t="str">
            <v>Anode Bake Furnace Seocndary Emissions</v>
          </cell>
          <cell r="N6646">
            <v>41332</v>
          </cell>
        </row>
        <row r="6647">
          <cell r="A6647" t="str">
            <v>30300112</v>
          </cell>
          <cell r="B6647" t="str">
            <v>Point</v>
          </cell>
          <cell r="D6647" t="str">
            <v>Industrial Processes - Non-ferrous Metals</v>
          </cell>
          <cell r="G6647" t="str">
            <v>Industrial Process</v>
          </cell>
          <cell r="H6647" t="str">
            <v>Primary Metal Production</v>
          </cell>
          <cell r="I6647" t="str">
            <v>Alumina Electrolytic Reduction</v>
          </cell>
          <cell r="J6647" t="str">
            <v>Paste Production Plant Emissions</v>
          </cell>
          <cell r="N6647">
            <v>41332</v>
          </cell>
        </row>
        <row r="6648">
          <cell r="A6648" t="str">
            <v>30300113</v>
          </cell>
          <cell r="B6648" t="str">
            <v>Point</v>
          </cell>
          <cell r="D6648" t="str">
            <v>Industrial Processes - Non-ferrous Metals</v>
          </cell>
          <cell r="G6648" t="str">
            <v>Industrial Process</v>
          </cell>
          <cell r="H6648" t="str">
            <v>Primary Metal Production</v>
          </cell>
          <cell r="I6648" t="str">
            <v>Alumina Electrolytic Reduction</v>
          </cell>
          <cell r="J6648" t="str">
            <v>Center-Worked Prebake One (CWPB1) Potline Primary Emissions</v>
          </cell>
          <cell r="N6648">
            <v>41332</v>
          </cell>
        </row>
        <row r="6649">
          <cell r="A6649" t="str">
            <v>30300114</v>
          </cell>
          <cell r="B6649" t="str">
            <v>Point</v>
          </cell>
          <cell r="D6649" t="str">
            <v>Industrial Processes - Non-ferrous Metals</v>
          </cell>
          <cell r="G6649" t="str">
            <v>Industrial Processes</v>
          </cell>
          <cell r="H6649" t="str">
            <v>Primary Metal Production</v>
          </cell>
          <cell r="I6649" t="str">
            <v>Alumina Electrolytic Reduction</v>
          </cell>
          <cell r="J6649" t="str">
            <v>Center-Worked Prebake Two (CWPB2) Potline Primary Emissions</v>
          </cell>
          <cell r="N6649">
            <v>41332</v>
          </cell>
        </row>
        <row r="6650">
          <cell r="A6650" t="str">
            <v>30300115</v>
          </cell>
          <cell r="B6650" t="str">
            <v>Point</v>
          </cell>
          <cell r="D6650" t="str">
            <v>Industrial Processes - Non-ferrous Metals</v>
          </cell>
          <cell r="G6650" t="str">
            <v>Industrial Processes</v>
          </cell>
          <cell r="H6650" t="str">
            <v>Primary Metal Production</v>
          </cell>
          <cell r="I6650" t="str">
            <v>Alumina Electrolytic Reduction</v>
          </cell>
          <cell r="J6650" t="str">
            <v>Center-Worked Prebake Three (CWPB3) Potline Primary Emissions</v>
          </cell>
          <cell r="N6650">
            <v>41332</v>
          </cell>
        </row>
        <row r="6651">
          <cell r="A6651" t="str">
            <v>30300116</v>
          </cell>
          <cell r="B6651" t="str">
            <v>Point</v>
          </cell>
          <cell r="D6651" t="str">
            <v>Industrial Processes - Non-ferrous Metals</v>
          </cell>
          <cell r="G6651" t="str">
            <v>Industrial Processes</v>
          </cell>
          <cell r="H6651" t="str">
            <v>Primary Metal Production</v>
          </cell>
          <cell r="I6651" t="str">
            <v>Alumina Electrolytic Reduction</v>
          </cell>
          <cell r="J6651" t="str">
            <v>Side-Worked Prebake (SWPB) Potline Primary Emissions</v>
          </cell>
          <cell r="N6651">
            <v>41332</v>
          </cell>
        </row>
        <row r="6652">
          <cell r="A6652" t="str">
            <v>30300117</v>
          </cell>
          <cell r="B6652" t="str">
            <v>Point</v>
          </cell>
          <cell r="D6652" t="str">
            <v>Industrial Processes - Non-ferrous Metals</v>
          </cell>
          <cell r="G6652" t="str">
            <v>Industrial Processes</v>
          </cell>
          <cell r="H6652" t="str">
            <v>Primary Metal Production</v>
          </cell>
          <cell r="I6652" t="str">
            <v>Alumina Electrolytic Reduction</v>
          </cell>
          <cell r="J6652" t="str">
            <v>Vertical Stud Soderberg 2 Potline Primary Emissions</v>
          </cell>
          <cell r="N6652">
            <v>41332</v>
          </cell>
        </row>
        <row r="6653">
          <cell r="A6653" t="str">
            <v>30300118</v>
          </cell>
          <cell r="B6653" t="str">
            <v>Point</v>
          </cell>
          <cell r="D6653" t="str">
            <v>Industrial Processes - Non-ferrous Metals</v>
          </cell>
          <cell r="G6653" t="str">
            <v>Industril Processes</v>
          </cell>
          <cell r="H6653" t="str">
            <v>Primary Metal Production</v>
          </cell>
          <cell r="I6653" t="str">
            <v>Alumina Electrolytic Reduction</v>
          </cell>
          <cell r="J6653" t="str">
            <v>Vertical Stud Soderberg 2 Potline Secondary Emissions</v>
          </cell>
          <cell r="N6653">
            <v>41332</v>
          </cell>
        </row>
        <row r="6654">
          <cell r="A6654" t="str">
            <v>30300119</v>
          </cell>
          <cell r="B6654" t="str">
            <v>Point</v>
          </cell>
          <cell r="D6654" t="str">
            <v>Industrial Processes - Non-ferrous Metals</v>
          </cell>
          <cell r="G6654" t="str">
            <v>Industrial Processes</v>
          </cell>
          <cell r="H6654" t="str">
            <v>Primary Metal Production</v>
          </cell>
          <cell r="I6654" t="str">
            <v>Alumina Electrolytic Reduction</v>
          </cell>
          <cell r="J6654" t="str">
            <v>Center-Worked Prebake One (CWPB1) Potline Secondary Emissions</v>
          </cell>
          <cell r="N6654">
            <v>41332</v>
          </cell>
        </row>
        <row r="6655">
          <cell r="A6655" t="str">
            <v>30300120</v>
          </cell>
          <cell r="B6655" t="str">
            <v>Point</v>
          </cell>
          <cell r="D6655" t="str">
            <v>Industrial Processes - Non-ferrous Metals</v>
          </cell>
          <cell r="G6655" t="str">
            <v>Industrial Processes</v>
          </cell>
          <cell r="H6655" t="str">
            <v>Primar Metal Production</v>
          </cell>
          <cell r="I6655" t="str">
            <v>Alumina Electrolytic Reduction</v>
          </cell>
          <cell r="J6655" t="str">
            <v>Center-Worked Prebake Two (CWPB2) Potline Secondary Emissions</v>
          </cell>
          <cell r="N6655">
            <v>41332</v>
          </cell>
        </row>
        <row r="6656">
          <cell r="A6656" t="str">
            <v>30300121</v>
          </cell>
          <cell r="B6656" t="str">
            <v>Point</v>
          </cell>
          <cell r="D6656" t="str">
            <v>Industrial Processes - Non-ferrous Metals</v>
          </cell>
          <cell r="G6656" t="str">
            <v>Industrial Processes</v>
          </cell>
          <cell r="H6656" t="str">
            <v>Prmary Metal Production</v>
          </cell>
          <cell r="I6656" t="str">
            <v>Alumina Electrolytic Reduction</v>
          </cell>
          <cell r="J6656" t="str">
            <v>Center-Worked Prebake Three (CWPB3) Potline Secondary Emissions</v>
          </cell>
          <cell r="N6656">
            <v>41332</v>
          </cell>
        </row>
        <row r="6657">
          <cell r="A6657" t="str">
            <v>30300122</v>
          </cell>
          <cell r="B6657" t="str">
            <v>Point</v>
          </cell>
          <cell r="D6657" t="str">
            <v>Industrial Processes - Non-ferrous Metals</v>
          </cell>
          <cell r="G6657" t="str">
            <v>Indutrial Processes</v>
          </cell>
          <cell r="H6657" t="str">
            <v>Primary Metal Production</v>
          </cell>
          <cell r="I6657" t="str">
            <v>Alumina Electrolytic Reduction</v>
          </cell>
          <cell r="J6657" t="str">
            <v>Side-Worked Prebake (SWPB) Potline Secondary Emissions</v>
          </cell>
          <cell r="N6657">
            <v>41332</v>
          </cell>
        </row>
        <row r="6658">
          <cell r="A6658" t="str">
            <v>30300123</v>
          </cell>
          <cell r="B6658" t="str">
            <v>Point</v>
          </cell>
          <cell r="D6658" t="str">
            <v>Industrial Processes - Non-ferrous Metals</v>
          </cell>
          <cell r="G6658" t="str">
            <v>Industrial Processes</v>
          </cell>
          <cell r="H6658" t="str">
            <v>Primary Metal Production</v>
          </cell>
          <cell r="I6658" t="str">
            <v>Alumina Electrolytic Reduction</v>
          </cell>
          <cell r="J6658" t="str">
            <v>Pitch Storage, Loading And Unloading Operations</v>
          </cell>
          <cell r="N6658">
            <v>41332</v>
          </cell>
        </row>
        <row r="6659">
          <cell r="A6659" t="str">
            <v>30300124</v>
          </cell>
          <cell r="B6659" t="str">
            <v>Point</v>
          </cell>
          <cell r="D6659" t="str">
            <v>Industrial Processes - Non-ferrous Metals</v>
          </cell>
          <cell r="G6659" t="str">
            <v>Industrial Procsses</v>
          </cell>
          <cell r="H6659" t="str">
            <v>Primary Metal Production</v>
          </cell>
          <cell r="I6659" t="str">
            <v>Alumina Electrolytic Reduction</v>
          </cell>
          <cell r="J6659" t="str">
            <v>Alumina Storage, Loading And Unloading Operations</v>
          </cell>
          <cell r="N6659">
            <v>41332</v>
          </cell>
        </row>
        <row r="6660">
          <cell r="A6660" t="str">
            <v>30300125</v>
          </cell>
          <cell r="B6660" t="str">
            <v>Point</v>
          </cell>
          <cell r="D6660" t="str">
            <v>Industrial Processes - Non-ferrous Metals</v>
          </cell>
          <cell r="G6660" t="str">
            <v>Industrial Processes</v>
          </cell>
          <cell r="H6660" t="str">
            <v>Primary Metal Production</v>
          </cell>
          <cell r="I6660" t="str">
            <v>Alumina Electrolytic Reduction</v>
          </cell>
          <cell r="J6660" t="str">
            <v>Anode Coke Storage, Loading And Unloading Operations</v>
          </cell>
          <cell r="N6660">
            <v>41332</v>
          </cell>
        </row>
        <row r="6661">
          <cell r="A6661" t="str">
            <v>30300199</v>
          </cell>
          <cell r="B6661" t="str">
            <v>Point</v>
          </cell>
          <cell r="C6661" t="str">
            <v>Aluminum Ore (Electro-reduction) /Not Classified **</v>
          </cell>
          <cell r="D6661" t="str">
            <v>Industrial Processes - Non-ferrous Metals</v>
          </cell>
          <cell r="G6661" t="str">
            <v>Industrial Processes</v>
          </cell>
          <cell r="H6661" t="str">
            <v>Primary Metal Production</v>
          </cell>
          <cell r="I6661" t="str">
            <v>Alumina Electrolytic Reduction</v>
          </cell>
          <cell r="J6661" t="str">
            <v>Not otherwise classified</v>
          </cell>
          <cell r="N6661">
            <v>41332</v>
          </cell>
        </row>
        <row r="6662">
          <cell r="A6662" t="str">
            <v>30300201</v>
          </cell>
          <cell r="B6662" t="str">
            <v>Point</v>
          </cell>
          <cell r="C6662" t="str">
            <v>Aluminum Hydroxide Calcining /Overall Process</v>
          </cell>
          <cell r="D6662" t="str">
            <v>Industrial Processes - Non-ferrous Metals</v>
          </cell>
          <cell r="G6662" t="str">
            <v>Industrial Processes</v>
          </cell>
          <cell r="H6662" t="str">
            <v>Primary Metal Production</v>
          </cell>
          <cell r="I6662" t="str">
            <v>Aluminum Hydroxide Calcining</v>
          </cell>
          <cell r="J6662" t="str">
            <v>Overall Process</v>
          </cell>
          <cell r="N6662">
            <v>40988</v>
          </cell>
        </row>
        <row r="6663">
          <cell r="A6663" t="str">
            <v>30300302</v>
          </cell>
          <cell r="B6663" t="str">
            <v>Point</v>
          </cell>
          <cell r="C6663" t="str">
            <v>By-product Coke Manuf /Oven Charging</v>
          </cell>
          <cell r="D6663" t="str">
            <v>Industrial Processes - NEC</v>
          </cell>
          <cell r="G6663" t="str">
            <v>Industrial Processes</v>
          </cell>
          <cell r="H6663" t="str">
            <v>Primary Metal Production</v>
          </cell>
          <cell r="I6663" t="str">
            <v>By-product Coke Manufacturing</v>
          </cell>
          <cell r="J6663" t="str">
            <v>Oven Charging</v>
          </cell>
          <cell r="N6663">
            <v>40988</v>
          </cell>
        </row>
        <row r="6664">
          <cell r="A6664" t="str">
            <v>30300303</v>
          </cell>
          <cell r="B6664" t="str">
            <v>Point</v>
          </cell>
          <cell r="C6664" t="str">
            <v>By-product Coke Manuf /Oven Pushing</v>
          </cell>
          <cell r="D6664" t="str">
            <v>Industrial Processes - NEC</v>
          </cell>
          <cell r="G6664" t="str">
            <v>Industrial Processes</v>
          </cell>
          <cell r="H6664" t="str">
            <v>Primary Metal Production</v>
          </cell>
          <cell r="I6664" t="str">
            <v>By-product Coke Manufacturing</v>
          </cell>
          <cell r="J6664" t="str">
            <v>Oven Pushing</v>
          </cell>
          <cell r="N6664">
            <v>40988</v>
          </cell>
        </row>
        <row r="6665">
          <cell r="A6665" t="str">
            <v>30300304</v>
          </cell>
          <cell r="B6665" t="str">
            <v>Point</v>
          </cell>
          <cell r="C6665" t="str">
            <v>By-product Coke Manuf /Quenching</v>
          </cell>
          <cell r="D6665" t="str">
            <v>Industrial Processes - NEC</v>
          </cell>
          <cell r="G6665" t="str">
            <v>Industrial Processes</v>
          </cell>
          <cell r="H6665" t="str">
            <v>Primary Metal Production</v>
          </cell>
          <cell r="I6665" t="str">
            <v>By-product Coke Manufacturing</v>
          </cell>
          <cell r="J6665" t="str">
            <v>Quenching</v>
          </cell>
          <cell r="N6665">
            <v>40988</v>
          </cell>
        </row>
        <row r="6666">
          <cell r="A6666" t="str">
            <v>30300305</v>
          </cell>
          <cell r="B6666" t="str">
            <v>Point</v>
          </cell>
          <cell r="C6666" t="str">
            <v>By-product Coke Manuf /Coal Unloading</v>
          </cell>
          <cell r="D6666" t="str">
            <v>Industrial Processes - Storage and Transfer</v>
          </cell>
          <cell r="G6666" t="str">
            <v>Industrial Processes</v>
          </cell>
          <cell r="H6666" t="str">
            <v>Primary Metal Production</v>
          </cell>
          <cell r="I6666" t="str">
            <v>By-product Coke Manufacturing</v>
          </cell>
          <cell r="J6666" t="str">
            <v>Coal Unloading</v>
          </cell>
          <cell r="N6666">
            <v>40988</v>
          </cell>
        </row>
        <row r="6667">
          <cell r="A6667" t="str">
            <v>30300306</v>
          </cell>
          <cell r="B6667" t="str">
            <v>Point</v>
          </cell>
          <cell r="C6667" t="str">
            <v>By-product Coke Manuf /Oven Underfiring</v>
          </cell>
          <cell r="D6667" t="str">
            <v>Industrial Processes - NEC</v>
          </cell>
          <cell r="G6667" t="str">
            <v>Industrial Processes</v>
          </cell>
          <cell r="H6667" t="str">
            <v>Primary Metal Production</v>
          </cell>
          <cell r="I6667" t="str">
            <v>By-product Coke Manufacturing</v>
          </cell>
          <cell r="J6667" t="str">
            <v>Oven Underfiring</v>
          </cell>
          <cell r="N6667">
            <v>40988</v>
          </cell>
        </row>
        <row r="6668">
          <cell r="A6668" t="str">
            <v>30300307</v>
          </cell>
          <cell r="B6668" t="str">
            <v>Point</v>
          </cell>
          <cell r="C6668" t="str">
            <v>By-product Coke Manuf /Coal Crushing/Handling</v>
          </cell>
          <cell r="D6668" t="str">
            <v>Industrial Processes - NEC</v>
          </cell>
          <cell r="G6668" t="str">
            <v>Industrial Processes</v>
          </cell>
          <cell r="H6668" t="str">
            <v>Primary Metal Production</v>
          </cell>
          <cell r="I6668" t="str">
            <v>By-product Coke Manufacturing</v>
          </cell>
          <cell r="J6668" t="str">
            <v>Coal Crushing/Handling</v>
          </cell>
          <cell r="N6668">
            <v>40988</v>
          </cell>
        </row>
        <row r="6669">
          <cell r="A6669" t="str">
            <v>30300308</v>
          </cell>
          <cell r="B6669" t="str">
            <v>Point</v>
          </cell>
          <cell r="C6669" t="str">
            <v>By-product Coke Manuf /Oven/Door Leaks</v>
          </cell>
          <cell r="D6669" t="str">
            <v>Industrial Processes - NEC</v>
          </cell>
          <cell r="G6669" t="str">
            <v>Industrial Processes</v>
          </cell>
          <cell r="H6669" t="str">
            <v>Primary Metal Production</v>
          </cell>
          <cell r="I6669" t="str">
            <v>By-product Coke Manufacturing</v>
          </cell>
          <cell r="J6669" t="str">
            <v>Oven/Door Leaks</v>
          </cell>
          <cell r="N6669">
            <v>40988</v>
          </cell>
        </row>
        <row r="6670">
          <cell r="A6670" t="str">
            <v>30300309</v>
          </cell>
          <cell r="B6670" t="str">
            <v>Point</v>
          </cell>
          <cell r="C6670" t="str">
            <v>By-product Coke Manuf /Coal Conveying</v>
          </cell>
          <cell r="D6670" t="str">
            <v>Industrial Processes - Storage and Transfer</v>
          </cell>
          <cell r="G6670" t="str">
            <v>Industrial Processes</v>
          </cell>
          <cell r="H6670" t="str">
            <v>Primary Metal Production</v>
          </cell>
          <cell r="I6670" t="str">
            <v>By-product Coke Manufacturing</v>
          </cell>
          <cell r="J6670" t="str">
            <v>Coal Conveying</v>
          </cell>
          <cell r="N6670">
            <v>40988</v>
          </cell>
        </row>
        <row r="6671">
          <cell r="A6671" t="str">
            <v>30300310</v>
          </cell>
          <cell r="B6671" t="str">
            <v>Point</v>
          </cell>
          <cell r="C6671" t="str">
            <v>By-product Coke Manuf /Coal Crushing</v>
          </cell>
          <cell r="D6671" t="str">
            <v>Industrial Processes - NEC</v>
          </cell>
          <cell r="G6671" t="str">
            <v>Industrial Processes</v>
          </cell>
          <cell r="H6671" t="str">
            <v>Primary Metal Production</v>
          </cell>
          <cell r="I6671" t="str">
            <v>By-product Coke Manufacturing</v>
          </cell>
          <cell r="J6671" t="str">
            <v>Coal Crushing</v>
          </cell>
          <cell r="N6671">
            <v>40988</v>
          </cell>
        </row>
        <row r="6672">
          <cell r="A6672" t="str">
            <v>30300311</v>
          </cell>
          <cell r="B6672" t="str">
            <v>Point</v>
          </cell>
          <cell r="C6672" t="str">
            <v>By-product Coke Manuf /Coal Screening</v>
          </cell>
          <cell r="D6672" t="str">
            <v>Industrial Processes - NEC</v>
          </cell>
          <cell r="G6672" t="str">
            <v>Industrial Processes</v>
          </cell>
          <cell r="H6672" t="str">
            <v>Primary Metal Production</v>
          </cell>
          <cell r="I6672" t="str">
            <v>By-product Coke Manufacturing</v>
          </cell>
          <cell r="J6672" t="str">
            <v>Coal Screening</v>
          </cell>
          <cell r="N6672">
            <v>40988</v>
          </cell>
        </row>
        <row r="6673">
          <cell r="A6673" t="str">
            <v>30300312</v>
          </cell>
          <cell r="B6673" t="str">
            <v>Point</v>
          </cell>
          <cell r="C6673" t="str">
            <v>By-product Coke Manuf /Coke: Crushing/Screening/Handling</v>
          </cell>
          <cell r="D6673" t="str">
            <v>Industrial Processes - NEC</v>
          </cell>
          <cell r="G6673" t="str">
            <v>Industrial Processes</v>
          </cell>
          <cell r="H6673" t="str">
            <v>Primary Metal Production</v>
          </cell>
          <cell r="I6673" t="str">
            <v>By-product Coke Manufacturing</v>
          </cell>
          <cell r="J6673" t="str">
            <v>Coke: Crushing/Screening/Handling</v>
          </cell>
          <cell r="N6673">
            <v>40988</v>
          </cell>
        </row>
        <row r="6674">
          <cell r="A6674" t="str">
            <v>30300313</v>
          </cell>
          <cell r="B6674" t="str">
            <v>Point</v>
          </cell>
          <cell r="C6674" t="str">
            <v>By-product Coke Manuf /Coal Preheater</v>
          </cell>
          <cell r="D6674" t="str">
            <v>Industrial Processes - NEC</v>
          </cell>
          <cell r="G6674" t="str">
            <v>Industrial Processes</v>
          </cell>
          <cell r="H6674" t="str">
            <v>Primary Metal Production</v>
          </cell>
          <cell r="I6674" t="str">
            <v>By-product Coke Manufacturing</v>
          </cell>
          <cell r="J6674" t="str">
            <v>Coal Preheater</v>
          </cell>
          <cell r="N6674">
            <v>40988</v>
          </cell>
        </row>
        <row r="6675">
          <cell r="A6675" t="str">
            <v>30300314</v>
          </cell>
          <cell r="B6675" t="str">
            <v>Point</v>
          </cell>
          <cell r="C6675" t="str">
            <v>By-product Coke Manuf /Topside Leaks</v>
          </cell>
          <cell r="D6675" t="str">
            <v>Industrial Processes - NEC</v>
          </cell>
          <cell r="G6675" t="str">
            <v>Industrial Processes</v>
          </cell>
          <cell r="H6675" t="str">
            <v>Primary Metal Production</v>
          </cell>
          <cell r="I6675" t="str">
            <v>By-product Coke Manufacturing</v>
          </cell>
          <cell r="J6675" t="str">
            <v>Topside Leaks</v>
          </cell>
          <cell r="N6675">
            <v>40988</v>
          </cell>
        </row>
        <row r="6676">
          <cell r="A6676" t="str">
            <v>30300315</v>
          </cell>
          <cell r="B6676" t="str">
            <v>Point</v>
          </cell>
          <cell r="C6676" t="str">
            <v>By-product Coke Manuf /Gas By-product Plant</v>
          </cell>
          <cell r="D6676" t="str">
            <v>Industrial Processes - NEC</v>
          </cell>
          <cell r="G6676" t="str">
            <v>Industrial Processes</v>
          </cell>
          <cell r="H6676" t="str">
            <v>Primary Metal Production</v>
          </cell>
          <cell r="I6676" t="str">
            <v>By-product Coke Manufacturing</v>
          </cell>
          <cell r="J6676" t="str">
            <v>Gas By-product Plant</v>
          </cell>
          <cell r="N6676">
            <v>40988</v>
          </cell>
        </row>
        <row r="6677">
          <cell r="A6677" t="str">
            <v>30300316</v>
          </cell>
          <cell r="B6677" t="str">
            <v>Point</v>
          </cell>
          <cell r="C6677" t="str">
            <v>By-product Coke Manuf /Coal Storage Pile</v>
          </cell>
          <cell r="D6677" t="str">
            <v>Industrial Processes - Storage and Transfer</v>
          </cell>
          <cell r="G6677" t="str">
            <v>Industrial Processes</v>
          </cell>
          <cell r="H6677" t="str">
            <v>Primary Metal Production</v>
          </cell>
          <cell r="I6677" t="str">
            <v>By-product Coke Manufacturing</v>
          </cell>
          <cell r="J6677" t="str">
            <v>Coal Storage Pile</v>
          </cell>
          <cell r="N6677">
            <v>40988</v>
          </cell>
        </row>
        <row r="6678">
          <cell r="A6678" t="str">
            <v>30300317</v>
          </cell>
          <cell r="B6678" t="str">
            <v>Point</v>
          </cell>
          <cell r="C6678" t="str">
            <v>By-product Coke Manuf /Combustion Stack: Coke Oven Gas (COG)</v>
          </cell>
          <cell r="D6678" t="str">
            <v>Industrial Processes - NEC</v>
          </cell>
          <cell r="G6678" t="str">
            <v>Industrial Processes</v>
          </cell>
          <cell r="H6678" t="str">
            <v>Primary Metal Production</v>
          </cell>
          <cell r="I6678" t="str">
            <v>By-product Coke Manufacturing</v>
          </cell>
          <cell r="J6678" t="str">
            <v>Combustion Stack: Coke Oven Gas (COG)</v>
          </cell>
          <cell r="N6678">
            <v>40988</v>
          </cell>
        </row>
        <row r="6679">
          <cell r="A6679" t="str">
            <v>30300318</v>
          </cell>
          <cell r="B6679" t="str">
            <v>Point</v>
          </cell>
          <cell r="C6679" t="str">
            <v>By-product Coke Manuf /Combustion Stack: Blast Furnace Gas (BFG)</v>
          </cell>
          <cell r="D6679" t="str">
            <v>Industrial Processes - NEC</v>
          </cell>
          <cell r="G6679" t="str">
            <v>Industrial Processes</v>
          </cell>
          <cell r="H6679" t="str">
            <v>Primary Metal Production</v>
          </cell>
          <cell r="I6679" t="str">
            <v>By-product Coke Manufacturing</v>
          </cell>
          <cell r="J6679" t="str">
            <v>Combustion Stack: Blast Furnace Gas (BFG)</v>
          </cell>
          <cell r="N6679">
            <v>40988</v>
          </cell>
        </row>
        <row r="6680">
          <cell r="A6680" t="str">
            <v>30300331</v>
          </cell>
          <cell r="B6680" t="str">
            <v>Point</v>
          </cell>
          <cell r="C6680" t="str">
            <v>By-product Coke Manuf /By-product Coke Manufacturing</v>
          </cell>
          <cell r="D6680" t="str">
            <v>Industrial Processes - NEC</v>
          </cell>
          <cell r="G6680" t="str">
            <v>Industrial Processes</v>
          </cell>
          <cell r="H6680" t="str">
            <v>Primary Metal Production</v>
          </cell>
          <cell r="I6680" t="str">
            <v>By-product Coke Manufacturing</v>
          </cell>
          <cell r="J6680" t="str">
            <v>By-product Coke Manufacturing</v>
          </cell>
          <cell r="N6680">
            <v>40988</v>
          </cell>
        </row>
        <row r="6681">
          <cell r="A6681" t="str">
            <v>30300332</v>
          </cell>
          <cell r="B6681" t="str">
            <v>Point</v>
          </cell>
          <cell r="C6681" t="str">
            <v>By-product Coke Manuf /Flushing-liquor Circulation Tank</v>
          </cell>
          <cell r="D6681" t="str">
            <v>Industrial Processes - NEC</v>
          </cell>
          <cell r="G6681" t="str">
            <v>Industrial Processes</v>
          </cell>
          <cell r="H6681" t="str">
            <v>Primary Metal Production</v>
          </cell>
          <cell r="I6681" t="str">
            <v>By-product Coke Manufacturing</v>
          </cell>
          <cell r="J6681" t="str">
            <v>Flushing-liquor Circulation Tank</v>
          </cell>
          <cell r="N6681">
            <v>40988</v>
          </cell>
        </row>
        <row r="6682">
          <cell r="A6682" t="str">
            <v>30300333</v>
          </cell>
          <cell r="B6682" t="str">
            <v>Point</v>
          </cell>
          <cell r="C6682" t="str">
            <v>By-product Coke Manuf /Excess-ammonia Liquor Tank</v>
          </cell>
          <cell r="D6682" t="str">
            <v>Industrial Processes - NEC</v>
          </cell>
          <cell r="G6682" t="str">
            <v>Industrial Processes</v>
          </cell>
          <cell r="H6682" t="str">
            <v>Primary Metal Production</v>
          </cell>
          <cell r="I6682" t="str">
            <v>By-product Coke Manufacturing</v>
          </cell>
          <cell r="J6682" t="str">
            <v>Excess-ammonia Liquor Tank</v>
          </cell>
          <cell r="N6682">
            <v>40988</v>
          </cell>
        </row>
        <row r="6683">
          <cell r="A6683" t="str">
            <v>30300334</v>
          </cell>
          <cell r="B6683" t="str">
            <v>Point</v>
          </cell>
          <cell r="C6683" t="str">
            <v>By-product Coke Manuf /Tar Dehydrator</v>
          </cell>
          <cell r="D6683" t="str">
            <v>Industrial Processes - NEC</v>
          </cell>
          <cell r="G6683" t="str">
            <v>Industrial Processes</v>
          </cell>
          <cell r="H6683" t="str">
            <v>Primary Metal Production</v>
          </cell>
          <cell r="I6683" t="str">
            <v>By-product Coke Manufacturing</v>
          </cell>
          <cell r="J6683" t="str">
            <v>Tar Dehydrator</v>
          </cell>
          <cell r="N6683">
            <v>40988</v>
          </cell>
        </row>
        <row r="6684">
          <cell r="A6684" t="str">
            <v>30300335</v>
          </cell>
          <cell r="B6684" t="str">
            <v>Point</v>
          </cell>
          <cell r="C6684" t="str">
            <v>By-product Coke Manuf /Tar Interceding Sump</v>
          </cell>
          <cell r="D6684" t="str">
            <v>Industrial Processes - NEC</v>
          </cell>
          <cell r="G6684" t="str">
            <v>Industrial Processes</v>
          </cell>
          <cell r="H6684" t="str">
            <v>Primary Metal Production</v>
          </cell>
          <cell r="I6684" t="str">
            <v>By-product Coke Manufacturing</v>
          </cell>
          <cell r="J6684" t="str">
            <v>Tar Interceding Sump</v>
          </cell>
          <cell r="N6684">
            <v>40988</v>
          </cell>
        </row>
        <row r="6685">
          <cell r="A6685" t="str">
            <v>30300336</v>
          </cell>
          <cell r="B6685" t="str">
            <v>Point</v>
          </cell>
          <cell r="C6685" t="str">
            <v>By-product Coke Manuf /Tar Storage</v>
          </cell>
          <cell r="D6685" t="str">
            <v>Industrial Processes - NEC</v>
          </cell>
          <cell r="G6685" t="str">
            <v>Industrial Processes</v>
          </cell>
          <cell r="H6685" t="str">
            <v>Primary Metal Production</v>
          </cell>
          <cell r="I6685" t="str">
            <v>By-product Coke Manufacturing</v>
          </cell>
          <cell r="J6685" t="str">
            <v>Tar Storage</v>
          </cell>
          <cell r="N6685">
            <v>40988</v>
          </cell>
        </row>
        <row r="6686">
          <cell r="A6686" t="str">
            <v>30300341</v>
          </cell>
          <cell r="B6686" t="str">
            <v>Point</v>
          </cell>
          <cell r="C6686" t="str">
            <v>By-product Coke Manuf /Light Oil Sump</v>
          </cell>
          <cell r="D6686" t="str">
            <v>Industrial Processes - NEC</v>
          </cell>
          <cell r="G6686" t="str">
            <v>Industrial Processes</v>
          </cell>
          <cell r="H6686" t="str">
            <v>Primary Metal Production</v>
          </cell>
          <cell r="I6686" t="str">
            <v>By-product Coke Manufacturing</v>
          </cell>
          <cell r="J6686" t="str">
            <v>Light Oil Sump</v>
          </cell>
          <cell r="N6686">
            <v>40988</v>
          </cell>
        </row>
        <row r="6687">
          <cell r="A6687" t="str">
            <v>30300342</v>
          </cell>
          <cell r="B6687" t="str">
            <v>Point</v>
          </cell>
          <cell r="C6687" t="str">
            <v>By-product Coke Manuf /Light Oil Decanter/Condenser Vent</v>
          </cell>
          <cell r="D6687" t="str">
            <v>Industrial Processes - NEC</v>
          </cell>
          <cell r="G6687" t="str">
            <v>Industrial Processes</v>
          </cell>
          <cell r="H6687" t="str">
            <v>Primary Metal Production</v>
          </cell>
          <cell r="I6687" t="str">
            <v>By-product Coke Manufacturing</v>
          </cell>
          <cell r="J6687" t="str">
            <v>Light Oil Decanter/Condenser Vent</v>
          </cell>
          <cell r="N6687">
            <v>40988</v>
          </cell>
        </row>
        <row r="6688">
          <cell r="A6688" t="str">
            <v>30300343</v>
          </cell>
          <cell r="B6688" t="str">
            <v>Point</v>
          </cell>
          <cell r="C6688" t="str">
            <v>By-product Coke Manuf /Wash Oil Decanter</v>
          </cell>
          <cell r="D6688" t="str">
            <v>Industrial Processes - NEC</v>
          </cell>
          <cell r="G6688" t="str">
            <v>Industrial Processes</v>
          </cell>
          <cell r="H6688" t="str">
            <v>Primary Metal Production</v>
          </cell>
          <cell r="I6688" t="str">
            <v>By-product Coke Manufacturing</v>
          </cell>
          <cell r="J6688" t="str">
            <v>Wash Oil Decanter</v>
          </cell>
          <cell r="N6688">
            <v>40988</v>
          </cell>
        </row>
        <row r="6689">
          <cell r="A6689" t="str">
            <v>30300344</v>
          </cell>
          <cell r="B6689" t="str">
            <v>Point</v>
          </cell>
          <cell r="C6689" t="str">
            <v>By-product Coke Manuf /Wash-oil Circulation Tank</v>
          </cell>
          <cell r="D6689" t="str">
            <v>Industrial Processes - NEC</v>
          </cell>
          <cell r="G6689" t="str">
            <v>Industrial Processes</v>
          </cell>
          <cell r="H6689" t="str">
            <v>Primary Metal Production</v>
          </cell>
          <cell r="I6689" t="str">
            <v>By-product Coke Manufacturing</v>
          </cell>
          <cell r="J6689" t="str">
            <v>Wash-oil Circulation Tank</v>
          </cell>
          <cell r="N6689">
            <v>40988</v>
          </cell>
        </row>
        <row r="6690">
          <cell r="A6690" t="str">
            <v>30300351</v>
          </cell>
          <cell r="B6690" t="str">
            <v>Point</v>
          </cell>
          <cell r="C6690" t="str">
            <v>By-product Coke Manuf /By-product Coke Manufacturing</v>
          </cell>
          <cell r="D6690" t="str">
            <v>Industrial Processes - NEC</v>
          </cell>
          <cell r="G6690" t="str">
            <v>Industrial Processes</v>
          </cell>
          <cell r="H6690" t="str">
            <v>Primary Metal Production</v>
          </cell>
          <cell r="I6690" t="str">
            <v>By-product Coke Manufacturing</v>
          </cell>
          <cell r="J6690" t="str">
            <v>By-product Coke Manufacturing</v>
          </cell>
          <cell r="K6690" t="str">
            <v>30300331</v>
          </cell>
          <cell r="L6690" t="str">
            <v>2005</v>
          </cell>
          <cell r="N6690">
            <v>40988</v>
          </cell>
        </row>
        <row r="6691">
          <cell r="A6691" t="str">
            <v>30300352</v>
          </cell>
          <cell r="B6691" t="str">
            <v>Point</v>
          </cell>
          <cell r="C6691" t="str">
            <v>By-product Coke Manuf /Tar Bottom Final Cooler</v>
          </cell>
          <cell r="D6691" t="str">
            <v>Industrial Processes - NEC</v>
          </cell>
          <cell r="G6691" t="str">
            <v>Industrial Processes</v>
          </cell>
          <cell r="H6691" t="str">
            <v>Primary Metal Production</v>
          </cell>
          <cell r="I6691" t="str">
            <v>By-product Coke Manufacturing</v>
          </cell>
          <cell r="J6691" t="str">
            <v>Tar Bottom Final Cooler</v>
          </cell>
          <cell r="N6691">
            <v>40988</v>
          </cell>
        </row>
        <row r="6692">
          <cell r="A6692" t="str">
            <v>30300353</v>
          </cell>
          <cell r="B6692" t="str">
            <v>Point</v>
          </cell>
          <cell r="C6692" t="str">
            <v>By-product Coke Manuf /Naphthalene Processing/Handling</v>
          </cell>
          <cell r="D6692" t="str">
            <v>Industrial Processes - NEC</v>
          </cell>
          <cell r="G6692" t="str">
            <v>Industrial Processes</v>
          </cell>
          <cell r="H6692" t="str">
            <v>Primary Metal Production</v>
          </cell>
          <cell r="I6692" t="str">
            <v>By-product Coke Manufacturing</v>
          </cell>
          <cell r="J6692" t="str">
            <v>Naphthalene Processing/Handling</v>
          </cell>
          <cell r="N6692">
            <v>40988</v>
          </cell>
        </row>
        <row r="6693">
          <cell r="A6693" t="str">
            <v>30300361</v>
          </cell>
          <cell r="B6693" t="str">
            <v>Point</v>
          </cell>
          <cell r="C6693" t="str">
            <v>By-product Coke Manuf /Equipment Leaks</v>
          </cell>
          <cell r="D6693" t="str">
            <v>Industrial Processes - NEC</v>
          </cell>
          <cell r="G6693" t="str">
            <v>Industrial Processes</v>
          </cell>
          <cell r="H6693" t="str">
            <v>Primary Metal Production</v>
          </cell>
          <cell r="I6693" t="str">
            <v>By-product Coke Manufacturing</v>
          </cell>
          <cell r="J6693" t="str">
            <v>Equipment Leaks</v>
          </cell>
          <cell r="N6693">
            <v>40988</v>
          </cell>
        </row>
        <row r="6694">
          <cell r="A6694" t="str">
            <v>30300399</v>
          </cell>
          <cell r="B6694" t="str">
            <v>Point</v>
          </cell>
          <cell r="C6694" t="str">
            <v>By-product Coke Manuf /Not Classified **</v>
          </cell>
          <cell r="D6694" t="str">
            <v>Industrial Processes - NEC</v>
          </cell>
          <cell r="G6694" t="str">
            <v>Industrial Processes</v>
          </cell>
          <cell r="H6694" t="str">
            <v>Primary Metal Production</v>
          </cell>
          <cell r="I6694" t="str">
            <v>By-product Coke Manufacturing</v>
          </cell>
          <cell r="J6694" t="str">
            <v>Not Classified **</v>
          </cell>
          <cell r="N6694">
            <v>40988</v>
          </cell>
        </row>
        <row r="6695">
          <cell r="A6695" t="str">
            <v>30300401</v>
          </cell>
          <cell r="B6695" t="str">
            <v>Point</v>
          </cell>
          <cell r="C6695" t="str">
            <v>Coke Manuf: Beehive Process /General</v>
          </cell>
          <cell r="D6695" t="str">
            <v>Industrial Processes - NEC</v>
          </cell>
          <cell r="G6695" t="str">
            <v>Industrial Processes</v>
          </cell>
          <cell r="H6695" t="str">
            <v>Primary Metal Production</v>
          </cell>
          <cell r="I6695" t="str">
            <v>Coke Manufacture: Beehive Process</v>
          </cell>
          <cell r="J6695" t="str">
            <v>General</v>
          </cell>
          <cell r="N6695">
            <v>40988</v>
          </cell>
        </row>
        <row r="6696">
          <cell r="A6696" t="str">
            <v>30300502</v>
          </cell>
          <cell r="B6696" t="str">
            <v>Point</v>
          </cell>
          <cell r="C6696" t="str">
            <v>Primary Copper Smelting /Multiple Hearth Roaster</v>
          </cell>
          <cell r="D6696" t="str">
            <v>Industrial Processes - Non-ferrous Metals</v>
          </cell>
          <cell r="G6696" t="str">
            <v>Industrial Processes</v>
          </cell>
          <cell r="H6696" t="str">
            <v>Primary Metal Production</v>
          </cell>
          <cell r="I6696" t="str">
            <v>Primary Copper Smelting</v>
          </cell>
          <cell r="J6696" t="str">
            <v>Multiple Hearth Roaster</v>
          </cell>
          <cell r="N6696">
            <v>40988</v>
          </cell>
        </row>
        <row r="6697">
          <cell r="A6697" t="str">
            <v>30300503</v>
          </cell>
          <cell r="B6697" t="str">
            <v>Point</v>
          </cell>
          <cell r="C6697" t="str">
            <v>Primary Copper Smelting /Reverberatory Smelting Furnace after Roaster</v>
          </cell>
          <cell r="D6697" t="str">
            <v>Industrial Processes - Non-ferrous Metals</v>
          </cell>
          <cell r="G6697" t="str">
            <v>Industrial Processes</v>
          </cell>
          <cell r="H6697" t="str">
            <v>Primary Metal Production</v>
          </cell>
          <cell r="I6697" t="str">
            <v>Primary Copper Smelting</v>
          </cell>
          <cell r="J6697" t="str">
            <v>Reverberatory Smelting Furnace after Roaster</v>
          </cell>
          <cell r="N6697">
            <v>40988</v>
          </cell>
        </row>
        <row r="6698">
          <cell r="A6698" t="str">
            <v>30300504</v>
          </cell>
          <cell r="B6698" t="str">
            <v>Point</v>
          </cell>
          <cell r="C6698" t="str">
            <v>Primary Copper Smelting /Converter (All Configurations)</v>
          </cell>
          <cell r="D6698" t="str">
            <v>Industrial Processes - Non-ferrous Metals</v>
          </cell>
          <cell r="G6698" t="str">
            <v>Industrial Processes</v>
          </cell>
          <cell r="H6698" t="str">
            <v>Primary Metal Production</v>
          </cell>
          <cell r="I6698" t="str">
            <v>Primary Copper Smelting</v>
          </cell>
          <cell r="J6698" t="str">
            <v>Converter (All Configurations)</v>
          </cell>
          <cell r="N6698">
            <v>40988</v>
          </cell>
        </row>
        <row r="6699">
          <cell r="A6699" t="str">
            <v>30300505</v>
          </cell>
          <cell r="B6699" t="str">
            <v>Point</v>
          </cell>
          <cell r="C6699" t="str">
            <v>Primary Copper Smelting /Fire (Furnace) Refining</v>
          </cell>
          <cell r="D6699" t="str">
            <v>Industrial Processes - Non-ferrous Metals</v>
          </cell>
          <cell r="G6699" t="str">
            <v>Industrial Processes</v>
          </cell>
          <cell r="H6699" t="str">
            <v>Primary Metal Production</v>
          </cell>
          <cell r="I6699" t="str">
            <v>Primary Copper Smelting</v>
          </cell>
          <cell r="J6699" t="str">
            <v>Fire (Furnace) Refining</v>
          </cell>
          <cell r="N6699">
            <v>40988</v>
          </cell>
        </row>
        <row r="6700">
          <cell r="A6700" t="str">
            <v>30300506</v>
          </cell>
          <cell r="B6700" t="str">
            <v>Point</v>
          </cell>
          <cell r="C6700" t="str">
            <v>Primary Copper Smelting /Ore Concentrate Dryer</v>
          </cell>
          <cell r="D6700" t="str">
            <v>Industrial Processes - Non-ferrous Metals</v>
          </cell>
          <cell r="G6700" t="str">
            <v>Industrial Processes</v>
          </cell>
          <cell r="H6700" t="str">
            <v>Primary Metal Production</v>
          </cell>
          <cell r="I6700" t="str">
            <v>Primary Copper Smelting</v>
          </cell>
          <cell r="J6700" t="str">
            <v>Ore Concentrate Dryer</v>
          </cell>
          <cell r="N6700">
            <v>40988</v>
          </cell>
        </row>
        <row r="6701">
          <cell r="A6701" t="str">
            <v>30300507</v>
          </cell>
          <cell r="B6701" t="str">
            <v>Point</v>
          </cell>
          <cell r="C6701" t="str">
            <v>Primary Copper Smelting /Reverberatory Smelting Furnace w/ Ore Charge w/o Roasting</v>
          </cell>
          <cell r="D6701" t="str">
            <v>Industrial Processes - Non-ferrous Metals</v>
          </cell>
          <cell r="G6701" t="str">
            <v>Industrial Processes</v>
          </cell>
          <cell r="H6701" t="str">
            <v>Primary Metal Production</v>
          </cell>
          <cell r="I6701" t="str">
            <v>Primary Copper Smelting</v>
          </cell>
          <cell r="J6701" t="str">
            <v>Reverberatory Smelting Furnace w/ Ore Charge w/o Roasting</v>
          </cell>
          <cell r="N6701">
            <v>40988</v>
          </cell>
        </row>
        <row r="6702">
          <cell r="A6702" t="str">
            <v>30300508</v>
          </cell>
          <cell r="B6702" t="str">
            <v>Point</v>
          </cell>
          <cell r="C6702" t="str">
            <v>Primary Copper Smelting /Refined Metal Finishing Operations</v>
          </cell>
          <cell r="D6702" t="str">
            <v>Industrial Processes - Non-ferrous Metals</v>
          </cell>
          <cell r="G6702" t="str">
            <v>Industrial Processes</v>
          </cell>
          <cell r="H6702" t="str">
            <v>Primary Metal Production</v>
          </cell>
          <cell r="I6702" t="str">
            <v>Primary Copper Smelting</v>
          </cell>
          <cell r="J6702" t="str">
            <v>Refined Metal Finishing Operations</v>
          </cell>
          <cell r="N6702">
            <v>40988</v>
          </cell>
        </row>
        <row r="6703">
          <cell r="A6703" t="str">
            <v>30300509</v>
          </cell>
          <cell r="B6703" t="str">
            <v>Point</v>
          </cell>
          <cell r="C6703" t="str">
            <v>Primary Copper Smelting /Fluidized Bed Roaster</v>
          </cell>
          <cell r="D6703" t="str">
            <v>Industrial Processes - Non-ferrous Metals</v>
          </cell>
          <cell r="G6703" t="str">
            <v>Industrial Processes</v>
          </cell>
          <cell r="H6703" t="str">
            <v>Primary Metal Production</v>
          </cell>
          <cell r="I6703" t="str">
            <v>Primary Copper Smelting</v>
          </cell>
          <cell r="J6703" t="str">
            <v>Fluidized Bed Roaster</v>
          </cell>
          <cell r="N6703">
            <v>40988</v>
          </cell>
        </row>
        <row r="6704">
          <cell r="A6704" t="str">
            <v>30300510</v>
          </cell>
          <cell r="B6704" t="str">
            <v>Point</v>
          </cell>
          <cell r="C6704" t="str">
            <v>Primary Copper Smelting /Electric Smelting Furnace</v>
          </cell>
          <cell r="D6704" t="str">
            <v>Industrial Processes - Non-ferrous Metals</v>
          </cell>
          <cell r="G6704" t="str">
            <v>Industrial Processes</v>
          </cell>
          <cell r="H6704" t="str">
            <v>Primary Metal Production</v>
          </cell>
          <cell r="I6704" t="str">
            <v>Primary Copper Smelting</v>
          </cell>
          <cell r="J6704" t="str">
            <v>Electric Smelting Furnace</v>
          </cell>
          <cell r="N6704">
            <v>40988</v>
          </cell>
        </row>
        <row r="6705">
          <cell r="A6705" t="str">
            <v>30300511</v>
          </cell>
          <cell r="B6705" t="str">
            <v>Point</v>
          </cell>
          <cell r="C6705" t="str">
            <v>Primary Copper Smelting /Electrolytic Refining</v>
          </cell>
          <cell r="D6705" t="str">
            <v>Industrial Processes - Non-ferrous Metals</v>
          </cell>
          <cell r="G6705" t="str">
            <v>Industrial Processes</v>
          </cell>
          <cell r="H6705" t="str">
            <v>Primary Metal Production</v>
          </cell>
          <cell r="I6705" t="str">
            <v>Primary Copper Smelting</v>
          </cell>
          <cell r="J6705" t="str">
            <v>Electrolytic Refining</v>
          </cell>
          <cell r="N6705">
            <v>40988</v>
          </cell>
        </row>
        <row r="6706">
          <cell r="A6706" t="str">
            <v>30300512</v>
          </cell>
          <cell r="B6706" t="str">
            <v>Point</v>
          </cell>
          <cell r="C6706" t="str">
            <v>Primary Copper Smelting /Flash Smelting</v>
          </cell>
          <cell r="D6706" t="str">
            <v>Industrial Processes - Non-ferrous Metals</v>
          </cell>
          <cell r="G6706" t="str">
            <v>Industrial Processes</v>
          </cell>
          <cell r="H6706" t="str">
            <v>Primary Metal Production</v>
          </cell>
          <cell r="I6706" t="str">
            <v>Primary Copper Smelting</v>
          </cell>
          <cell r="J6706" t="str">
            <v>Flash Smelting</v>
          </cell>
          <cell r="N6706">
            <v>40988</v>
          </cell>
        </row>
        <row r="6707">
          <cell r="A6707" t="str">
            <v>30300513</v>
          </cell>
          <cell r="B6707" t="str">
            <v>Point</v>
          </cell>
          <cell r="C6707" t="str">
            <v>Primary Copper Smelting /Roasting: Fugitive Emissions</v>
          </cell>
          <cell r="D6707" t="str">
            <v>Industrial Processes - Non-ferrous Metals</v>
          </cell>
          <cell r="G6707" t="str">
            <v>Industrial Processes</v>
          </cell>
          <cell r="H6707" t="str">
            <v>Primary Metal Production</v>
          </cell>
          <cell r="I6707" t="str">
            <v>Primary Copper Smelting</v>
          </cell>
          <cell r="J6707" t="str">
            <v>Roasting: Fugitive Emissions</v>
          </cell>
          <cell r="N6707">
            <v>40988</v>
          </cell>
        </row>
        <row r="6708">
          <cell r="A6708" t="str">
            <v>30300514</v>
          </cell>
          <cell r="B6708" t="str">
            <v>Point</v>
          </cell>
          <cell r="C6708" t="str">
            <v>Primary Copper Smelting /Reverberatory Furnace: Fugitive Emissions</v>
          </cell>
          <cell r="D6708" t="str">
            <v>Industrial Processes - Non-ferrous Metals</v>
          </cell>
          <cell r="G6708" t="str">
            <v>Industrial Processes</v>
          </cell>
          <cell r="H6708" t="str">
            <v>Primary Metal Production</v>
          </cell>
          <cell r="I6708" t="str">
            <v>Primary Copper Smelting</v>
          </cell>
          <cell r="J6708" t="str">
            <v>Reverberatory Furnace: Fugitive Emissions</v>
          </cell>
          <cell r="N6708">
            <v>40988</v>
          </cell>
        </row>
        <row r="6709">
          <cell r="A6709" t="str">
            <v>30300515</v>
          </cell>
          <cell r="B6709" t="str">
            <v>Point</v>
          </cell>
          <cell r="C6709" t="str">
            <v>Primary Copper Smelting /Converter: Fugitive Emissions</v>
          </cell>
          <cell r="D6709" t="str">
            <v>Industrial Processes - Non-ferrous Metals</v>
          </cell>
          <cell r="G6709" t="str">
            <v>Industrial Processes</v>
          </cell>
          <cell r="H6709" t="str">
            <v>Primary Metal Production</v>
          </cell>
          <cell r="I6709" t="str">
            <v>Primary Copper Smelting</v>
          </cell>
          <cell r="J6709" t="str">
            <v>Converter: Fugitive Emissions</v>
          </cell>
          <cell r="N6709">
            <v>40988</v>
          </cell>
        </row>
        <row r="6710">
          <cell r="A6710" t="str">
            <v>30300516</v>
          </cell>
          <cell r="B6710" t="str">
            <v>Point</v>
          </cell>
          <cell r="C6710" t="str">
            <v>Primary Copper Smelting /Anode Refining Furnace: Fugitive Emissions</v>
          </cell>
          <cell r="D6710" t="str">
            <v>Industrial Processes - Non-ferrous Metals</v>
          </cell>
          <cell r="G6710" t="str">
            <v>Industrial Processes</v>
          </cell>
          <cell r="H6710" t="str">
            <v>Primary Metal Production</v>
          </cell>
          <cell r="I6710" t="str">
            <v>Primary Copper Smelting</v>
          </cell>
          <cell r="J6710" t="str">
            <v>Anode Refining Furnace: Fugitive Emissions</v>
          </cell>
          <cell r="N6710">
            <v>40988</v>
          </cell>
        </row>
        <row r="6711">
          <cell r="A6711" t="str">
            <v>30300517</v>
          </cell>
          <cell r="B6711" t="str">
            <v>Point</v>
          </cell>
          <cell r="C6711" t="str">
            <v>Primary Copper Smelting /Slag Cleaning Furnace: Fugitive Emissions</v>
          </cell>
          <cell r="D6711" t="str">
            <v>Industrial Processes - Non-ferrous Metals</v>
          </cell>
          <cell r="G6711" t="str">
            <v>Industrial Processes</v>
          </cell>
          <cell r="H6711" t="str">
            <v>Primary Metal Production</v>
          </cell>
          <cell r="I6711" t="str">
            <v>Primary Copper Smelting</v>
          </cell>
          <cell r="J6711" t="str">
            <v>Slag Cleaning Furnace: Fugitive Emissions</v>
          </cell>
          <cell r="N6711">
            <v>40988</v>
          </cell>
        </row>
        <row r="6712">
          <cell r="A6712" t="str">
            <v>30300518</v>
          </cell>
          <cell r="B6712" t="str">
            <v>Point</v>
          </cell>
          <cell r="C6712" t="str">
            <v>Primary Copper Smelting /Converter Slag Return: Fugitive Emissions</v>
          </cell>
          <cell r="D6712" t="str">
            <v>Industrial Processes - Non-ferrous Metals</v>
          </cell>
          <cell r="G6712" t="str">
            <v>Industrial Processes</v>
          </cell>
          <cell r="H6712" t="str">
            <v>Primary Metal Production</v>
          </cell>
          <cell r="I6712" t="str">
            <v>Primary Copper Smelting</v>
          </cell>
          <cell r="J6712" t="str">
            <v>Converter Slag Return: Fugitive Emissions</v>
          </cell>
          <cell r="N6712">
            <v>40988</v>
          </cell>
        </row>
        <row r="6713">
          <cell r="A6713" t="str">
            <v>30300519</v>
          </cell>
          <cell r="B6713" t="str">
            <v>Point</v>
          </cell>
          <cell r="C6713" t="str">
            <v>Primary Copper Smelting /Unpaved Road Traffic: Fugitive Emissions</v>
          </cell>
          <cell r="D6713" t="str">
            <v>Industrial Processes - Non-ferrous Metals</v>
          </cell>
          <cell r="G6713" t="str">
            <v>Industrial Processes</v>
          </cell>
          <cell r="H6713" t="str">
            <v>Primary Metal Production</v>
          </cell>
          <cell r="I6713" t="str">
            <v>Primary Copper Smelting</v>
          </cell>
          <cell r="J6713" t="str">
            <v>Unpaved Road Traffic: Fugitive Emissions</v>
          </cell>
          <cell r="N6713">
            <v>40988</v>
          </cell>
        </row>
        <row r="6714">
          <cell r="A6714" t="str">
            <v>30300521</v>
          </cell>
          <cell r="B6714" t="str">
            <v>Point</v>
          </cell>
          <cell r="C6714" t="str">
            <v>Primary Copper Smelting /Noranda Reactor</v>
          </cell>
          <cell r="D6714" t="str">
            <v>Industrial Processes - Non-ferrous Metals</v>
          </cell>
          <cell r="G6714" t="str">
            <v>Industrial Processes</v>
          </cell>
          <cell r="H6714" t="str">
            <v>Primary Metal Production</v>
          </cell>
          <cell r="I6714" t="str">
            <v>Primary Copper Smelting</v>
          </cell>
          <cell r="J6714" t="str">
            <v>Noranda Reactor</v>
          </cell>
          <cell r="N6714">
            <v>40988</v>
          </cell>
        </row>
        <row r="6715">
          <cell r="A6715" t="str">
            <v>30300522</v>
          </cell>
          <cell r="B6715" t="str">
            <v>Point</v>
          </cell>
          <cell r="C6715" t="str">
            <v>Primary Copper Smelting /Slag Cleaning Furnace</v>
          </cell>
          <cell r="D6715" t="str">
            <v>Industrial Processes - Non-ferrous Metals</v>
          </cell>
          <cell r="G6715" t="str">
            <v>Industrial Processes</v>
          </cell>
          <cell r="H6715" t="str">
            <v>Primary Metal Production</v>
          </cell>
          <cell r="I6715" t="str">
            <v>Primary Copper Smelting</v>
          </cell>
          <cell r="J6715" t="str">
            <v>Slag Cleaning Furnace</v>
          </cell>
          <cell r="N6715">
            <v>40988</v>
          </cell>
        </row>
        <row r="6716">
          <cell r="A6716" t="str">
            <v>30300523</v>
          </cell>
          <cell r="B6716" t="str">
            <v>Point</v>
          </cell>
          <cell r="C6716" t="str">
            <v>Primary Copper Smelting /Reverberatory Furnace with Converter</v>
          </cell>
          <cell r="D6716" t="str">
            <v>Industrial Processes - Non-ferrous Metals</v>
          </cell>
          <cell r="G6716" t="str">
            <v>Industrial Processes</v>
          </cell>
          <cell r="H6716" t="str">
            <v>Primary Metal Production</v>
          </cell>
          <cell r="I6716" t="str">
            <v>Primary Copper Smelting</v>
          </cell>
          <cell r="J6716" t="str">
            <v>Reverberatory Furnace with Converter</v>
          </cell>
          <cell r="N6716">
            <v>40988</v>
          </cell>
        </row>
        <row r="6717">
          <cell r="A6717" t="str">
            <v>30300524</v>
          </cell>
          <cell r="B6717" t="str">
            <v>Point</v>
          </cell>
          <cell r="C6717" t="str">
            <v>Primary Copper Smelting /AFT MHR+RF/FBR+EF</v>
          </cell>
          <cell r="D6717" t="str">
            <v>Industrial Processes - Non-ferrous Metals</v>
          </cell>
          <cell r="G6717" t="str">
            <v>Industrial Processes</v>
          </cell>
          <cell r="H6717" t="str">
            <v>Primary Metal Production</v>
          </cell>
          <cell r="I6717" t="str">
            <v>Primary Copper Smelting</v>
          </cell>
          <cell r="J6717" t="str">
            <v>AFT MHR+RF/FBR+EF</v>
          </cell>
          <cell r="N6717">
            <v>40988</v>
          </cell>
        </row>
        <row r="6718">
          <cell r="A6718" t="str">
            <v>30300525</v>
          </cell>
          <cell r="B6718" t="str">
            <v>Point</v>
          </cell>
          <cell r="C6718" t="str">
            <v>Primary Copper Smelting /Fluid Bed Roaster with Reverberatory Furnace and Converter</v>
          </cell>
          <cell r="D6718" t="str">
            <v>Industrial Processes - Non-ferrous Metals</v>
          </cell>
          <cell r="G6718" t="str">
            <v>Industrial Processes</v>
          </cell>
          <cell r="H6718" t="str">
            <v>Primary Metal Production</v>
          </cell>
          <cell r="I6718" t="str">
            <v>Primary Copper Smelting</v>
          </cell>
          <cell r="J6718" t="str">
            <v>Fluid Bed Roaster with Reverberatory Furnace and Converter</v>
          </cell>
          <cell r="N6718">
            <v>40988</v>
          </cell>
        </row>
        <row r="6719">
          <cell r="A6719" t="str">
            <v>30300526</v>
          </cell>
          <cell r="B6719" t="str">
            <v>Point</v>
          </cell>
          <cell r="C6719" t="str">
            <v>Primary Copper Smelting /Dryer with Electric Furnace and Cleaning Furnace and Convertor</v>
          </cell>
          <cell r="D6719" t="str">
            <v>Industrial Processes - Non-ferrous Metals</v>
          </cell>
          <cell r="G6719" t="str">
            <v>Industrial Processes</v>
          </cell>
          <cell r="H6719" t="str">
            <v>Primary Metal Production</v>
          </cell>
          <cell r="I6719" t="str">
            <v>Primary Copper Smelting</v>
          </cell>
          <cell r="J6719" t="str">
            <v>Dryer with Electric Furnace and Cleaning Furnace and Convertor</v>
          </cell>
          <cell r="N6719">
            <v>40988</v>
          </cell>
        </row>
        <row r="6720">
          <cell r="A6720" t="str">
            <v>30300527</v>
          </cell>
          <cell r="B6720" t="str">
            <v>Point</v>
          </cell>
          <cell r="C6720" t="str">
            <v>Primary Copper Smelting /Dryer with Flash Furnace and Converter</v>
          </cell>
          <cell r="D6720" t="str">
            <v>Industrial Processes - Non-ferrous Metals</v>
          </cell>
          <cell r="G6720" t="str">
            <v>Industrial Processes</v>
          </cell>
          <cell r="H6720" t="str">
            <v>Primary Metal Production</v>
          </cell>
          <cell r="I6720" t="str">
            <v>Primary Copper Smelting</v>
          </cell>
          <cell r="J6720" t="str">
            <v>Dryer with Flash Furnace and Converter</v>
          </cell>
          <cell r="N6720">
            <v>40988</v>
          </cell>
        </row>
        <row r="6721">
          <cell r="A6721" t="str">
            <v>30300528</v>
          </cell>
          <cell r="B6721" t="str">
            <v>Point</v>
          </cell>
          <cell r="C6721" t="str">
            <v>Primary Copper Smelting /Norander Reactor and Converter</v>
          </cell>
          <cell r="D6721" t="str">
            <v>Industrial Processes - Non-ferrous Metals</v>
          </cell>
          <cell r="G6721" t="str">
            <v>Industrial Processes</v>
          </cell>
          <cell r="H6721" t="str">
            <v>Primary Metal Production</v>
          </cell>
          <cell r="I6721" t="str">
            <v>Primary Copper Smelting</v>
          </cell>
          <cell r="J6721" t="str">
            <v>Norander Reactor and Converter</v>
          </cell>
          <cell r="N6721">
            <v>40988</v>
          </cell>
        </row>
        <row r="6722">
          <cell r="A6722" t="str">
            <v>30300529</v>
          </cell>
          <cell r="B6722" t="str">
            <v>Point</v>
          </cell>
          <cell r="C6722" t="str">
            <v>Primary Copper Smelting /Multiple Hearth Roaster with Reverberatory Furnace and Converter</v>
          </cell>
          <cell r="D6722" t="str">
            <v>Industrial Processes - Non-ferrous Metals</v>
          </cell>
          <cell r="G6722" t="str">
            <v>Industrial Processes</v>
          </cell>
          <cell r="H6722" t="str">
            <v>Primary Metal Production</v>
          </cell>
          <cell r="I6722" t="str">
            <v>Primary Copper Smelting</v>
          </cell>
          <cell r="J6722" t="str">
            <v>Multiple Hearth Roaster with Reverberatory Furnace and Converter</v>
          </cell>
          <cell r="N6722">
            <v>40988</v>
          </cell>
        </row>
        <row r="6723">
          <cell r="A6723" t="str">
            <v>30300530</v>
          </cell>
          <cell r="B6723" t="str">
            <v>Point</v>
          </cell>
          <cell r="C6723" t="str">
            <v>Primary Copper Smelting /Fluid Bed Roaster with Electric Furnace and Converter</v>
          </cell>
          <cell r="D6723" t="str">
            <v>Industrial Processes - Non-ferrous Metals</v>
          </cell>
          <cell r="G6723" t="str">
            <v>Industrial Processes</v>
          </cell>
          <cell r="H6723" t="str">
            <v>Primary Metal Production</v>
          </cell>
          <cell r="I6723" t="str">
            <v>Primary Copper Smelting</v>
          </cell>
          <cell r="J6723" t="str">
            <v>Fluid Bed Roaster with Electric Furnace and Converter</v>
          </cell>
          <cell r="N6723">
            <v>40988</v>
          </cell>
        </row>
        <row r="6724">
          <cell r="A6724" t="str">
            <v>30300531</v>
          </cell>
          <cell r="B6724" t="str">
            <v>Point</v>
          </cell>
          <cell r="C6724" t="str">
            <v>Primary Copper Smelting /Reverberatory Furnace After Multiple Hearth Roaster</v>
          </cell>
          <cell r="D6724" t="str">
            <v>Industrial Processes - Non-ferrous Metals</v>
          </cell>
          <cell r="G6724" t="str">
            <v>Industrial Processes</v>
          </cell>
          <cell r="H6724" t="str">
            <v>Primary Metal Production</v>
          </cell>
          <cell r="I6724" t="str">
            <v>Primary Copper Smelting</v>
          </cell>
          <cell r="J6724" t="str">
            <v>Reverberatory Furnace After Multiple Hearth Roaster</v>
          </cell>
          <cell r="N6724">
            <v>40988</v>
          </cell>
        </row>
        <row r="6725">
          <cell r="A6725" t="str">
            <v>30300532</v>
          </cell>
          <cell r="B6725" t="str">
            <v>Point</v>
          </cell>
          <cell r="C6725" t="str">
            <v>Primary Copper Smelting /Reverberatory Furnace After Fluid Bed Roaster</v>
          </cell>
          <cell r="D6725" t="str">
            <v>Industrial Processes - Non-ferrous Metals</v>
          </cell>
          <cell r="G6725" t="str">
            <v>Industrial Processes</v>
          </cell>
          <cell r="H6725" t="str">
            <v>Primary Metal Production</v>
          </cell>
          <cell r="I6725" t="str">
            <v>Primary Copper Smelting</v>
          </cell>
          <cell r="J6725" t="str">
            <v>Reverberatory Furnace After Fluid Bed Roaster</v>
          </cell>
          <cell r="N6725">
            <v>40988</v>
          </cell>
        </row>
        <row r="6726">
          <cell r="A6726" t="str">
            <v>30300533</v>
          </cell>
          <cell r="B6726" t="str">
            <v>Point</v>
          </cell>
          <cell r="C6726" t="str">
            <v>Primary Copper Smelting /Electric Furnace After Concentrate Dryer</v>
          </cell>
          <cell r="D6726" t="str">
            <v>Industrial Processes - Non-ferrous Metals</v>
          </cell>
          <cell r="G6726" t="str">
            <v>Industrial Processes</v>
          </cell>
          <cell r="H6726" t="str">
            <v>Primary Metal Production</v>
          </cell>
          <cell r="I6726" t="str">
            <v>Primary Copper Smelting</v>
          </cell>
          <cell r="J6726" t="str">
            <v>Electric Furnace After Concentrate Dryer</v>
          </cell>
          <cell r="N6726">
            <v>40988</v>
          </cell>
        </row>
        <row r="6727">
          <cell r="A6727" t="str">
            <v>30300534</v>
          </cell>
          <cell r="B6727" t="str">
            <v>Point</v>
          </cell>
          <cell r="C6727" t="str">
            <v>Primary Copper Smelting /Flash Furnace After Concentrate Dryer</v>
          </cell>
          <cell r="D6727" t="str">
            <v>Industrial Processes - Non-ferrous Metals</v>
          </cell>
          <cell r="G6727" t="str">
            <v>Industrial Processes</v>
          </cell>
          <cell r="H6727" t="str">
            <v>Primary Metal Production</v>
          </cell>
          <cell r="I6727" t="str">
            <v>Primary Copper Smelting</v>
          </cell>
          <cell r="J6727" t="str">
            <v>Flash Furnace After Concentrate Dryer</v>
          </cell>
          <cell r="N6727">
            <v>40988</v>
          </cell>
        </row>
        <row r="6728">
          <cell r="A6728" t="str">
            <v>30300535</v>
          </cell>
          <cell r="B6728" t="str">
            <v>Point</v>
          </cell>
          <cell r="C6728" t="str">
            <v>Primary Copper Smelting /Electric Furnace After Fluid Bed Roaster</v>
          </cell>
          <cell r="D6728" t="str">
            <v>Industrial Processes - Non-ferrous Metals</v>
          </cell>
          <cell r="G6728" t="str">
            <v>Industrial Processes</v>
          </cell>
          <cell r="H6728" t="str">
            <v>Primary Metal Production</v>
          </cell>
          <cell r="I6728" t="str">
            <v>Primary Copper Smelting</v>
          </cell>
          <cell r="J6728" t="str">
            <v>Electric Furnace After Fluid Bed Roaster</v>
          </cell>
          <cell r="N6728">
            <v>40988</v>
          </cell>
        </row>
        <row r="6729">
          <cell r="A6729" t="str">
            <v>30300541</v>
          </cell>
          <cell r="B6729" t="str">
            <v>Point</v>
          </cell>
          <cell r="C6729" t="str">
            <v>Primary Copper Smelting /Concentrate Dryer Followed by Noranda Reactors and Converter</v>
          </cell>
          <cell r="D6729" t="str">
            <v>Industrial Processes - Non-ferrous Metals</v>
          </cell>
          <cell r="G6729" t="str">
            <v>Industrial Processes</v>
          </cell>
          <cell r="H6729" t="str">
            <v>Primary Metal Production</v>
          </cell>
          <cell r="I6729" t="str">
            <v>Primary Copper Smelting</v>
          </cell>
          <cell r="J6729" t="str">
            <v>Concentrate Dryer Followed by Noranda Reactors and Converter</v>
          </cell>
          <cell r="N6729">
            <v>40988</v>
          </cell>
        </row>
        <row r="6730">
          <cell r="A6730" t="str">
            <v>30300599</v>
          </cell>
          <cell r="B6730" t="str">
            <v>Point</v>
          </cell>
          <cell r="C6730" t="str">
            <v>Primary Copper Smelting /Other Not Classified</v>
          </cell>
          <cell r="D6730" t="str">
            <v>Industrial Processes - Non-ferrous Metals</v>
          </cell>
          <cell r="G6730" t="str">
            <v>Industrial Processes</v>
          </cell>
          <cell r="H6730" t="str">
            <v>Primary Metal Production</v>
          </cell>
          <cell r="I6730" t="str">
            <v>Primary Copper Smelting</v>
          </cell>
          <cell r="J6730" t="str">
            <v>Other Not Classified</v>
          </cell>
          <cell r="N6730">
            <v>40988</v>
          </cell>
        </row>
        <row r="6731">
          <cell r="A6731" t="str">
            <v>30300601</v>
          </cell>
          <cell r="B6731" t="str">
            <v>Point</v>
          </cell>
          <cell r="C6731" t="str">
            <v>Ferroalloy, Open Furnace /50% FeSi: Electric Smelting Furnace</v>
          </cell>
          <cell r="D6731" t="str">
            <v>Industrial Processes - Ferrous Metals</v>
          </cell>
          <cell r="G6731" t="str">
            <v>Industrial Processes</v>
          </cell>
          <cell r="H6731" t="str">
            <v>Primary Metal Production</v>
          </cell>
          <cell r="I6731" t="str">
            <v>Ferroalloy, Open Furnace</v>
          </cell>
          <cell r="J6731" t="str">
            <v>50% FeSi: Electric Smelting Furnace</v>
          </cell>
          <cell r="N6731">
            <v>40988</v>
          </cell>
        </row>
        <row r="6732">
          <cell r="A6732" t="str">
            <v>30300602</v>
          </cell>
          <cell r="B6732" t="str">
            <v>Point</v>
          </cell>
          <cell r="C6732" t="str">
            <v>Ferroalloy, Open Furnace /75% FeSi: Electric Smelting Furnace</v>
          </cell>
          <cell r="D6732" t="str">
            <v>Industrial Processes - Ferrous Metals</v>
          </cell>
          <cell r="G6732" t="str">
            <v>Industrial Processes</v>
          </cell>
          <cell r="H6732" t="str">
            <v>Primary Metal Production</v>
          </cell>
          <cell r="I6732" t="str">
            <v>Ferroalloy, Open Furnace</v>
          </cell>
          <cell r="J6732" t="str">
            <v>75% FeSi: Electric Smelting Furnace</v>
          </cell>
          <cell r="N6732">
            <v>40988</v>
          </cell>
        </row>
        <row r="6733">
          <cell r="A6733" t="str">
            <v>30300603</v>
          </cell>
          <cell r="B6733" t="str">
            <v>Point</v>
          </cell>
          <cell r="C6733" t="str">
            <v>Ferroalloy, Open Furnace /90% FeSi: Electric Smelting Furnace</v>
          </cell>
          <cell r="D6733" t="str">
            <v>Industrial Processes - Ferrous Metals</v>
          </cell>
          <cell r="G6733" t="str">
            <v>Industrial Processes</v>
          </cell>
          <cell r="H6733" t="str">
            <v>Primary Metal Production</v>
          </cell>
          <cell r="I6733" t="str">
            <v>Ferroalloy, Open Furnace</v>
          </cell>
          <cell r="J6733" t="str">
            <v>90% FeSi: Electric Smelting Furnace</v>
          </cell>
          <cell r="N6733">
            <v>40988</v>
          </cell>
        </row>
        <row r="6734">
          <cell r="A6734" t="str">
            <v>30300604</v>
          </cell>
          <cell r="B6734" t="str">
            <v>Point</v>
          </cell>
          <cell r="C6734" t="str">
            <v>Ferroalloy, Open Furnace /Silicon Metal: Electric Smelting Furnace</v>
          </cell>
          <cell r="D6734" t="str">
            <v>Industrial Processes - Ferrous Metals</v>
          </cell>
          <cell r="G6734" t="str">
            <v>Industrial Processes</v>
          </cell>
          <cell r="H6734" t="str">
            <v>Primary Metal Production</v>
          </cell>
          <cell r="I6734" t="str">
            <v>Ferroalloy, Open Furnace</v>
          </cell>
          <cell r="J6734" t="str">
            <v>Silicon Metal: Electric Smelting Furnace</v>
          </cell>
          <cell r="N6734">
            <v>40988</v>
          </cell>
        </row>
        <row r="6735">
          <cell r="A6735" t="str">
            <v>30300605</v>
          </cell>
          <cell r="B6735" t="str">
            <v>Point</v>
          </cell>
          <cell r="C6735" t="str">
            <v>Ferroalloy, Open Furnace /Silicomanaganese: Electric Smelting Furnace</v>
          </cell>
          <cell r="D6735" t="str">
            <v>Industrial Processes - Ferrous Metals</v>
          </cell>
          <cell r="G6735" t="str">
            <v>Industrial Processes</v>
          </cell>
          <cell r="H6735" t="str">
            <v>Primary Metal Production</v>
          </cell>
          <cell r="I6735" t="str">
            <v>Ferroalloy, Open Furnace</v>
          </cell>
          <cell r="J6735" t="str">
            <v>Silicomanaganese: Electric Smelting Furnace</v>
          </cell>
          <cell r="N6735">
            <v>40988</v>
          </cell>
        </row>
        <row r="6736">
          <cell r="A6736" t="str">
            <v>30300606</v>
          </cell>
          <cell r="B6736" t="str">
            <v>Point</v>
          </cell>
          <cell r="C6736" t="str">
            <v>Ferroalloy, Open Furnace /80% Ferromanganese</v>
          </cell>
          <cell r="D6736" t="str">
            <v>Industrial Processes - Ferrous Metals</v>
          </cell>
          <cell r="G6736" t="str">
            <v>Industrial Processes</v>
          </cell>
          <cell r="H6736" t="str">
            <v>Primary Metal Production</v>
          </cell>
          <cell r="I6736" t="str">
            <v>Ferroalloy, Open Furnace</v>
          </cell>
          <cell r="J6736" t="str">
            <v>80% Ferromanganese</v>
          </cell>
          <cell r="N6736">
            <v>40988</v>
          </cell>
        </row>
        <row r="6737">
          <cell r="A6737" t="str">
            <v>30300607</v>
          </cell>
          <cell r="B6737" t="str">
            <v>Point</v>
          </cell>
          <cell r="C6737" t="str">
            <v>Ferroalloy, Open Furnace /80% Ferrochromium</v>
          </cell>
          <cell r="D6737" t="str">
            <v>Industrial Processes - Ferrous Metals</v>
          </cell>
          <cell r="G6737" t="str">
            <v>Industrial Processes</v>
          </cell>
          <cell r="H6737" t="str">
            <v>Primary Metal Production</v>
          </cell>
          <cell r="I6737" t="str">
            <v>Ferroalloy, Open Furnace</v>
          </cell>
          <cell r="J6737" t="str">
            <v>80% Ferrochromium</v>
          </cell>
          <cell r="N6737">
            <v>40988</v>
          </cell>
        </row>
        <row r="6738">
          <cell r="A6738" t="str">
            <v>30300608</v>
          </cell>
          <cell r="B6738" t="str">
            <v>Point</v>
          </cell>
          <cell r="C6738" t="str">
            <v>Ferroalloy, Open Furnace /Raw Material Unloading</v>
          </cell>
          <cell r="D6738" t="str">
            <v>Industrial Processes - Storage and Transfer</v>
          </cell>
          <cell r="G6738" t="str">
            <v>Industrial Processes</v>
          </cell>
          <cell r="H6738" t="str">
            <v>Primary Metal Production</v>
          </cell>
          <cell r="I6738" t="str">
            <v>Ferroalloy, Open Furnace</v>
          </cell>
          <cell r="J6738" t="str">
            <v>Raw Material Unloading</v>
          </cell>
          <cell r="N6738">
            <v>40988</v>
          </cell>
        </row>
        <row r="6739">
          <cell r="A6739" t="str">
            <v>30300609</v>
          </cell>
          <cell r="B6739" t="str">
            <v>Point</v>
          </cell>
          <cell r="C6739" t="str">
            <v>Ferroalloy, Open Furnace /Raw Material Crushing</v>
          </cell>
          <cell r="D6739" t="str">
            <v>Industrial Processes - Ferrous Metals</v>
          </cell>
          <cell r="G6739" t="str">
            <v>Industrial Processes</v>
          </cell>
          <cell r="H6739" t="str">
            <v>Primary Metal Production</v>
          </cell>
          <cell r="I6739" t="str">
            <v>Ferroalloy, Open Furnace</v>
          </cell>
          <cell r="J6739" t="str">
            <v>Raw Material Crushing</v>
          </cell>
          <cell r="N6739">
            <v>40988</v>
          </cell>
        </row>
        <row r="6740">
          <cell r="A6740" t="str">
            <v>30300610</v>
          </cell>
          <cell r="B6740" t="str">
            <v>Point</v>
          </cell>
          <cell r="C6740" t="str">
            <v>Ferroalloy, Open Furnace /Ore Screening</v>
          </cell>
          <cell r="D6740" t="str">
            <v>Industrial Processes - Ferrous Metals</v>
          </cell>
          <cell r="G6740" t="str">
            <v>Industrial Processes</v>
          </cell>
          <cell r="H6740" t="str">
            <v>Primary Metal Production</v>
          </cell>
          <cell r="I6740" t="str">
            <v>Ferroalloy, Open Furnace</v>
          </cell>
          <cell r="J6740" t="str">
            <v>Ore Screening</v>
          </cell>
          <cell r="N6740">
            <v>40988</v>
          </cell>
        </row>
        <row r="6741">
          <cell r="A6741" t="str">
            <v>30300611</v>
          </cell>
          <cell r="B6741" t="str">
            <v>Point</v>
          </cell>
          <cell r="C6741" t="str">
            <v>Ferroalloy, Open Furnace /Ore Dryer</v>
          </cell>
          <cell r="D6741" t="str">
            <v>Industrial Processes - Ferrous Metals</v>
          </cell>
          <cell r="G6741" t="str">
            <v>Industrial Processes</v>
          </cell>
          <cell r="H6741" t="str">
            <v>Primary Metal Production</v>
          </cell>
          <cell r="I6741" t="str">
            <v>Ferroalloy, Open Furnace</v>
          </cell>
          <cell r="J6741" t="str">
            <v>Ore Dryer</v>
          </cell>
          <cell r="N6741">
            <v>40988</v>
          </cell>
        </row>
        <row r="6742">
          <cell r="A6742" t="str">
            <v>30300613</v>
          </cell>
          <cell r="B6742" t="str">
            <v>Point</v>
          </cell>
          <cell r="C6742" t="str">
            <v>Ferroalloy, Open Furnace /Raw Material Storage</v>
          </cell>
          <cell r="D6742" t="str">
            <v>Industrial Processes - Storage and Transfer</v>
          </cell>
          <cell r="G6742" t="str">
            <v>Industrial Processes</v>
          </cell>
          <cell r="H6742" t="str">
            <v>Primary Metal Production</v>
          </cell>
          <cell r="I6742" t="str">
            <v>Ferroalloy, Open Furnace</v>
          </cell>
          <cell r="J6742" t="str">
            <v>Raw Material Storage</v>
          </cell>
          <cell r="N6742">
            <v>40988</v>
          </cell>
        </row>
        <row r="6743">
          <cell r="A6743" t="str">
            <v>30300614</v>
          </cell>
          <cell r="B6743" t="str">
            <v>Point</v>
          </cell>
          <cell r="C6743" t="str">
            <v>Ferroalloy, Open Furnace /Raw Material Transfer</v>
          </cell>
          <cell r="D6743" t="str">
            <v>Industrial Processes - Storage and Transfer</v>
          </cell>
          <cell r="G6743" t="str">
            <v>Industrial Processes</v>
          </cell>
          <cell r="H6743" t="str">
            <v>Primary Metal Production</v>
          </cell>
          <cell r="I6743" t="str">
            <v>Ferroalloy, Open Furnace</v>
          </cell>
          <cell r="J6743" t="str">
            <v>Raw Material Transfer</v>
          </cell>
          <cell r="N6743">
            <v>40988</v>
          </cell>
        </row>
        <row r="6744">
          <cell r="A6744" t="str">
            <v>30300615</v>
          </cell>
          <cell r="B6744" t="str">
            <v>Point</v>
          </cell>
          <cell r="C6744" t="str">
            <v>Ferroalloy, Open Furnace /Ferromanganese: Blast Furnace</v>
          </cell>
          <cell r="D6744" t="str">
            <v>Industrial Processes - Ferrous Metals</v>
          </cell>
          <cell r="G6744" t="str">
            <v>Industrial Processes</v>
          </cell>
          <cell r="H6744" t="str">
            <v>Primary Metal Production</v>
          </cell>
          <cell r="I6744" t="str">
            <v>Ferroalloy, Open Furnace</v>
          </cell>
          <cell r="J6744" t="str">
            <v>Ferromanganese: Blast Furnace</v>
          </cell>
          <cell r="N6744">
            <v>40988</v>
          </cell>
        </row>
        <row r="6745">
          <cell r="A6745" t="str">
            <v>30300616</v>
          </cell>
          <cell r="B6745" t="str">
            <v>Point</v>
          </cell>
          <cell r="C6745" t="str">
            <v>Ferroalloy, Open Furnace /Ferrosilicon: Blast Furnace</v>
          </cell>
          <cell r="D6745" t="str">
            <v>Industrial Processes - Ferrous Metals</v>
          </cell>
          <cell r="G6745" t="str">
            <v>Industrial Processes</v>
          </cell>
          <cell r="H6745" t="str">
            <v>Primary Metal Production</v>
          </cell>
          <cell r="I6745" t="str">
            <v>Ferroalloy, Open Furnace</v>
          </cell>
          <cell r="J6745" t="str">
            <v>Ferrosilicon: Blast Furnace</v>
          </cell>
          <cell r="N6745">
            <v>40988</v>
          </cell>
        </row>
        <row r="6746">
          <cell r="A6746" t="str">
            <v>30300617</v>
          </cell>
          <cell r="B6746" t="str">
            <v>Point</v>
          </cell>
          <cell r="C6746" t="str">
            <v>Ferroalloy, Open Furnace /Cast House</v>
          </cell>
          <cell r="D6746" t="str">
            <v>Industrial Processes - Ferrous Metals</v>
          </cell>
          <cell r="G6746" t="str">
            <v>Industrial Processes</v>
          </cell>
          <cell r="H6746" t="str">
            <v>Primary Metal Production</v>
          </cell>
          <cell r="I6746" t="str">
            <v>Ferroalloy, Open Furnace</v>
          </cell>
          <cell r="J6746" t="str">
            <v>Cast House</v>
          </cell>
          <cell r="N6746">
            <v>40988</v>
          </cell>
        </row>
        <row r="6747">
          <cell r="A6747" t="str">
            <v>30300618</v>
          </cell>
          <cell r="B6747" t="str">
            <v>Point</v>
          </cell>
          <cell r="C6747" t="str">
            <v>Ferroalloy, Open Furnace /Mix House/Weighing</v>
          </cell>
          <cell r="D6747" t="str">
            <v>Industrial Processes - Ferrous Metals</v>
          </cell>
          <cell r="G6747" t="str">
            <v>Industrial Processes</v>
          </cell>
          <cell r="H6747" t="str">
            <v>Primary Metal Production</v>
          </cell>
          <cell r="I6747" t="str">
            <v>Ferroalloy, Open Furnace</v>
          </cell>
          <cell r="J6747" t="str">
            <v>Mix House/Weighing</v>
          </cell>
          <cell r="N6747">
            <v>40988</v>
          </cell>
        </row>
        <row r="6748">
          <cell r="A6748" t="str">
            <v>30300619</v>
          </cell>
          <cell r="B6748" t="str">
            <v>Point</v>
          </cell>
          <cell r="C6748" t="str">
            <v>Ferroalloy, Open Furnace /Raw Material Charging</v>
          </cell>
          <cell r="D6748" t="str">
            <v>Industrial Processes - Ferrous Metals</v>
          </cell>
          <cell r="G6748" t="str">
            <v>Industrial Processes</v>
          </cell>
          <cell r="H6748" t="str">
            <v>Primary Metal Production</v>
          </cell>
          <cell r="I6748" t="str">
            <v>Ferroalloy, Open Furnace</v>
          </cell>
          <cell r="J6748" t="str">
            <v>Raw Material Charging</v>
          </cell>
          <cell r="N6748">
            <v>40988</v>
          </cell>
        </row>
        <row r="6749">
          <cell r="A6749" t="str">
            <v>30300620</v>
          </cell>
          <cell r="B6749" t="str">
            <v>Point</v>
          </cell>
          <cell r="C6749" t="str">
            <v>Ferroalloy, Open Furnace /Tapping</v>
          </cell>
          <cell r="D6749" t="str">
            <v>Industrial Processes - Ferrous Metals</v>
          </cell>
          <cell r="G6749" t="str">
            <v>Industrial Processes</v>
          </cell>
          <cell r="H6749" t="str">
            <v>Primary Metal Production</v>
          </cell>
          <cell r="I6749" t="str">
            <v>Ferroalloy, Open Furnace</v>
          </cell>
          <cell r="J6749" t="str">
            <v>Tapping</v>
          </cell>
          <cell r="N6749">
            <v>40988</v>
          </cell>
        </row>
        <row r="6750">
          <cell r="A6750" t="str">
            <v>30300621</v>
          </cell>
          <cell r="B6750" t="str">
            <v>Point</v>
          </cell>
          <cell r="C6750" t="str">
            <v>Ferroalloy, Open Furnace /Casting</v>
          </cell>
          <cell r="D6750" t="str">
            <v>Industrial Processes - Ferrous Metals</v>
          </cell>
          <cell r="G6750" t="str">
            <v>Industrial Processes</v>
          </cell>
          <cell r="H6750" t="str">
            <v>Primary Metal Production</v>
          </cell>
          <cell r="I6750" t="str">
            <v>Ferroalloy, Open Furnace</v>
          </cell>
          <cell r="J6750" t="str">
            <v>Casting</v>
          </cell>
          <cell r="N6750">
            <v>40988</v>
          </cell>
        </row>
        <row r="6751">
          <cell r="A6751" t="str">
            <v>30300622</v>
          </cell>
          <cell r="B6751" t="str">
            <v>Point</v>
          </cell>
          <cell r="C6751" t="str">
            <v>Ferroalloy, Open Furnace /Cooling</v>
          </cell>
          <cell r="D6751" t="str">
            <v>Industrial Processes - Ferrous Metals</v>
          </cell>
          <cell r="G6751" t="str">
            <v>Industrial Processes</v>
          </cell>
          <cell r="H6751" t="str">
            <v>Primary Metal Production</v>
          </cell>
          <cell r="I6751" t="str">
            <v>Ferroalloy, Open Furnace</v>
          </cell>
          <cell r="J6751" t="str">
            <v>Cooling</v>
          </cell>
          <cell r="N6751">
            <v>40988</v>
          </cell>
        </row>
        <row r="6752">
          <cell r="A6752" t="str">
            <v>30300623</v>
          </cell>
          <cell r="B6752" t="str">
            <v>Point</v>
          </cell>
          <cell r="C6752" t="str">
            <v>Ferroalloy, Open Furnace /Product Crushing</v>
          </cell>
          <cell r="D6752" t="str">
            <v>Industrial Processes - Ferrous Metals</v>
          </cell>
          <cell r="G6752" t="str">
            <v>Industrial Processes</v>
          </cell>
          <cell r="H6752" t="str">
            <v>Primary Metal Production</v>
          </cell>
          <cell r="I6752" t="str">
            <v>Ferroalloy, Open Furnace</v>
          </cell>
          <cell r="J6752" t="str">
            <v>Product Crushing</v>
          </cell>
          <cell r="N6752">
            <v>40988</v>
          </cell>
        </row>
        <row r="6753">
          <cell r="A6753" t="str">
            <v>30300624</v>
          </cell>
          <cell r="B6753" t="str">
            <v>Point</v>
          </cell>
          <cell r="C6753" t="str">
            <v>Ferroalloy, Open Furnace /Product Storage</v>
          </cell>
          <cell r="D6753" t="str">
            <v>Industrial Processes - Storage and Transfer</v>
          </cell>
          <cell r="G6753" t="str">
            <v>Industrial Processes</v>
          </cell>
          <cell r="H6753" t="str">
            <v>Primary Metal Production</v>
          </cell>
          <cell r="I6753" t="str">
            <v>Ferroalloy, Open Furnace</v>
          </cell>
          <cell r="J6753" t="str">
            <v>Product Storage</v>
          </cell>
          <cell r="N6753">
            <v>40988</v>
          </cell>
        </row>
        <row r="6754">
          <cell r="A6754" t="str">
            <v>30300625</v>
          </cell>
          <cell r="B6754" t="str">
            <v>Point</v>
          </cell>
          <cell r="C6754" t="str">
            <v>Ferroalloy, Open Furnace /Product Loading</v>
          </cell>
          <cell r="D6754" t="str">
            <v>Industrial Processes - Ferrous Metals</v>
          </cell>
          <cell r="G6754" t="str">
            <v>Industrial Processes</v>
          </cell>
          <cell r="H6754" t="str">
            <v>Primary Metal Production</v>
          </cell>
          <cell r="I6754" t="str">
            <v>Ferroalloy, Open Furnace</v>
          </cell>
          <cell r="J6754" t="str">
            <v>Product Loading</v>
          </cell>
          <cell r="N6754">
            <v>40988</v>
          </cell>
        </row>
        <row r="6755">
          <cell r="A6755" t="str">
            <v>30300651</v>
          </cell>
          <cell r="B6755" t="str">
            <v>Point</v>
          </cell>
          <cell r="C6755" t="str">
            <v>Ferroalloy, Open Furnace /Sealed Furnace: Ferromanganese: Electric Arc Furnace</v>
          </cell>
          <cell r="D6755" t="str">
            <v>Industrial Processes - Ferrous Metals</v>
          </cell>
          <cell r="G6755" t="str">
            <v>Industrial Processes</v>
          </cell>
          <cell r="H6755" t="str">
            <v>Primary Metal Production</v>
          </cell>
          <cell r="I6755" t="str">
            <v>Ferroalloy, Open Furnace</v>
          </cell>
          <cell r="J6755" t="str">
            <v>Sealed Furnace: Ferromanganese: Electric Arc Furnace</v>
          </cell>
          <cell r="N6755">
            <v>40988</v>
          </cell>
        </row>
        <row r="6756">
          <cell r="A6756" t="str">
            <v>30300652</v>
          </cell>
          <cell r="B6756" t="str">
            <v>Point</v>
          </cell>
          <cell r="C6756" t="str">
            <v>Ferroalloy, Open Furnace /Sealed Furnace: Ferrochromium: Electric Arc Furnace</v>
          </cell>
          <cell r="D6756" t="str">
            <v>Industrial Processes - Ferrous Metals</v>
          </cell>
          <cell r="G6756" t="str">
            <v>Industrial Processes</v>
          </cell>
          <cell r="H6756" t="str">
            <v>Primary Metal Production</v>
          </cell>
          <cell r="I6756" t="str">
            <v>Ferroalloy, Open Furnace</v>
          </cell>
          <cell r="J6756" t="str">
            <v>Sealed Furnace: Ferrochromium: Electric Arc Furnace</v>
          </cell>
          <cell r="N6756">
            <v>40988</v>
          </cell>
        </row>
        <row r="6757">
          <cell r="A6757" t="str">
            <v>30300653</v>
          </cell>
          <cell r="B6757" t="str">
            <v>Point</v>
          </cell>
          <cell r="C6757" t="str">
            <v>Ferroalloy, Open Furnace /Sealed Furnace: Ferrochromium Silica: Electric Arc Furnace</v>
          </cell>
          <cell r="D6757" t="str">
            <v>Industrial Processes - Ferrous Metals</v>
          </cell>
          <cell r="G6757" t="str">
            <v>Industrial Processes</v>
          </cell>
          <cell r="H6757" t="str">
            <v>Primary Metal Production</v>
          </cell>
          <cell r="I6757" t="str">
            <v>Ferroalloy, Open Furnace</v>
          </cell>
          <cell r="J6757" t="str">
            <v>Sealed Furnace: Ferrochromium Silica: Electric Arc Furnace</v>
          </cell>
          <cell r="N6757">
            <v>40988</v>
          </cell>
        </row>
        <row r="6758">
          <cell r="A6758" t="str">
            <v>30300654</v>
          </cell>
          <cell r="B6758" t="str">
            <v>Point</v>
          </cell>
          <cell r="C6758" t="str">
            <v>Ferroalloy, Open Furnace /Sealed Furnace: EAF - Other Alloys: Specify in Comment</v>
          </cell>
          <cell r="D6758" t="str">
            <v>Industrial Processes - Ferrous Metals</v>
          </cell>
          <cell r="G6758" t="str">
            <v>Industrial Processes</v>
          </cell>
          <cell r="H6758" t="str">
            <v>Primary Metal Production</v>
          </cell>
          <cell r="I6758" t="str">
            <v>Ferroalloy, Open Furnace</v>
          </cell>
          <cell r="J6758" t="str">
            <v>Sealed Furnace: EAF - Other Alloys: Specify in Comment</v>
          </cell>
          <cell r="N6758">
            <v>40988</v>
          </cell>
        </row>
        <row r="6759">
          <cell r="A6759" t="str">
            <v>30300699</v>
          </cell>
          <cell r="B6759" t="str">
            <v>Point</v>
          </cell>
          <cell r="C6759" t="str">
            <v>Ferroalloy, Open Furnace /Other Not Classified</v>
          </cell>
          <cell r="D6759" t="str">
            <v>Industrial Processes - Ferrous Metals</v>
          </cell>
          <cell r="G6759" t="str">
            <v>Industrial Processes</v>
          </cell>
          <cell r="H6759" t="str">
            <v>Primary Metal Production</v>
          </cell>
          <cell r="I6759" t="str">
            <v>Ferroalloy, Open Furnace</v>
          </cell>
          <cell r="J6759" t="str">
            <v>Other Not Classified</v>
          </cell>
          <cell r="N6759">
            <v>40988</v>
          </cell>
        </row>
        <row r="6760">
          <cell r="A6760" t="str">
            <v>30300701</v>
          </cell>
          <cell r="B6760" t="str">
            <v>Point</v>
          </cell>
          <cell r="C6760" t="str">
            <v>Ferroalloy, Semi-covered Furnace /Ferromanganese: Electric Arc Furnace</v>
          </cell>
          <cell r="D6760" t="str">
            <v>Industrial Processes - Ferrous Metals</v>
          </cell>
          <cell r="G6760" t="str">
            <v>Industrial Processes</v>
          </cell>
          <cell r="H6760" t="str">
            <v>Primary Metal Production</v>
          </cell>
          <cell r="I6760" t="str">
            <v>Ferroalloy, Semi-covered Furnace</v>
          </cell>
          <cell r="J6760" t="str">
            <v>Ferromanganese: Electric Arc Furnace</v>
          </cell>
          <cell r="N6760">
            <v>40988</v>
          </cell>
        </row>
        <row r="6761">
          <cell r="A6761" t="str">
            <v>30300702</v>
          </cell>
          <cell r="B6761" t="str">
            <v>Point</v>
          </cell>
          <cell r="C6761" t="str">
            <v>Ferroalloy, Semi-covered Furnace /Electric Arc Furnace: Other Alloys/Specify</v>
          </cell>
          <cell r="D6761" t="str">
            <v>Industrial Processes - Ferrous Metals</v>
          </cell>
          <cell r="G6761" t="str">
            <v>Industrial Processes</v>
          </cell>
          <cell r="H6761" t="str">
            <v>Primary Metal Production</v>
          </cell>
          <cell r="I6761" t="str">
            <v>Ferroalloy, Semi-covered Furnace</v>
          </cell>
          <cell r="J6761" t="str">
            <v>Electric Arc Furnace: Other Alloys/Specify</v>
          </cell>
          <cell r="N6761">
            <v>40988</v>
          </cell>
        </row>
        <row r="6762">
          <cell r="A6762" t="str">
            <v>30300703</v>
          </cell>
          <cell r="B6762" t="str">
            <v>Point</v>
          </cell>
          <cell r="C6762" t="str">
            <v>Ferroalloy, Semi-covered Furnace /Ferrochromium: Electric Arc Furnace</v>
          </cell>
          <cell r="D6762" t="str">
            <v>Industrial Processes - Ferrous Metals</v>
          </cell>
          <cell r="G6762" t="str">
            <v>Industrial Processes</v>
          </cell>
          <cell r="H6762" t="str">
            <v>Primary Metal Production</v>
          </cell>
          <cell r="I6762" t="str">
            <v>Ferroalloy, Semi-covered Furnace</v>
          </cell>
          <cell r="J6762" t="str">
            <v>Ferrochromium: Electric Arc Furnace</v>
          </cell>
          <cell r="N6762">
            <v>40988</v>
          </cell>
        </row>
        <row r="6763">
          <cell r="A6763" t="str">
            <v>30300704</v>
          </cell>
          <cell r="B6763" t="str">
            <v>Point</v>
          </cell>
          <cell r="C6763" t="str">
            <v>Ferroalloy, Semi-covered Furnace /Ferrochromium Silicon: Electric Arc Furnace</v>
          </cell>
          <cell r="D6763" t="str">
            <v>Industrial Processes - Ferrous Metals</v>
          </cell>
          <cell r="G6763" t="str">
            <v>Industrial Processes</v>
          </cell>
          <cell r="H6763" t="str">
            <v>Primary Metal Production</v>
          </cell>
          <cell r="I6763" t="str">
            <v>Ferroalloy, Semi-covered Furnace</v>
          </cell>
          <cell r="J6763" t="str">
            <v>Ferrochromium Silicon: Electric Arc Furnace</v>
          </cell>
          <cell r="N6763">
            <v>40988</v>
          </cell>
        </row>
        <row r="6764">
          <cell r="A6764" t="str">
            <v>30300801</v>
          </cell>
          <cell r="B6764" t="str">
            <v>Point</v>
          </cell>
          <cell r="C6764" t="str">
            <v>Iron Production /Ore Charging</v>
          </cell>
          <cell r="D6764" t="str">
            <v>Industrial Processes - Ferrous Metals</v>
          </cell>
          <cell r="G6764" t="str">
            <v>Industrial Processes</v>
          </cell>
          <cell r="H6764" t="str">
            <v>Primary Metal Production</v>
          </cell>
          <cell r="I6764" t="str">
            <v>Iron Production (See 3-03-015 for Integrated Iron &amp; Steel MACT)</v>
          </cell>
          <cell r="J6764" t="str">
            <v>Ore Charging</v>
          </cell>
          <cell r="N6764">
            <v>40988</v>
          </cell>
        </row>
        <row r="6765">
          <cell r="A6765" t="str">
            <v>30300802</v>
          </cell>
          <cell r="B6765" t="str">
            <v>Point</v>
          </cell>
          <cell r="C6765" t="str">
            <v>Iron Production /Agglomerate Charging</v>
          </cell>
          <cell r="D6765" t="str">
            <v>Industrial Processes - Ferrous Metals</v>
          </cell>
          <cell r="G6765" t="str">
            <v>Industrial Processes</v>
          </cell>
          <cell r="H6765" t="str">
            <v>Primary Metal Production</v>
          </cell>
          <cell r="I6765" t="str">
            <v>Iron Production (See 3-03-015 for Integrated Iron &amp; Steel MACT)</v>
          </cell>
          <cell r="J6765" t="str">
            <v>Agglomerate Charging</v>
          </cell>
          <cell r="N6765">
            <v>40988</v>
          </cell>
        </row>
        <row r="6766">
          <cell r="A6766" t="str">
            <v>30300804</v>
          </cell>
          <cell r="B6766" t="str">
            <v>Point</v>
          </cell>
          <cell r="C6766" t="str">
            <v>Iron Production /Loader: Hi-Silt</v>
          </cell>
          <cell r="D6766" t="str">
            <v>Industrial Processes - Storage and Transfer</v>
          </cell>
          <cell r="G6766" t="str">
            <v>Industrial Processes</v>
          </cell>
          <cell r="H6766" t="str">
            <v>Primary Metal Production</v>
          </cell>
          <cell r="I6766" t="str">
            <v>Iron Production (See 3-03-015 for Integrated Iron &amp; Steel MACT)</v>
          </cell>
          <cell r="J6766" t="str">
            <v>Loader: Hi-Silt</v>
          </cell>
          <cell r="N6766">
            <v>40988</v>
          </cell>
        </row>
        <row r="6767">
          <cell r="A6767" t="str">
            <v>30300805</v>
          </cell>
          <cell r="B6767" t="str">
            <v>Point</v>
          </cell>
          <cell r="C6767" t="str">
            <v>Iron Production /Loader: Low-Silt</v>
          </cell>
          <cell r="D6767" t="str">
            <v>Industrial Processes - Storage and Transfer</v>
          </cell>
          <cell r="G6767" t="str">
            <v>Industrial Processes</v>
          </cell>
          <cell r="H6767" t="str">
            <v>Primary Metal Production</v>
          </cell>
          <cell r="I6767" t="str">
            <v>Iron Production (See 3-03-015 for Integrated Iron &amp; Steel MACT)</v>
          </cell>
          <cell r="J6767" t="str">
            <v>Loader: Low-Silt</v>
          </cell>
          <cell r="N6767">
            <v>40988</v>
          </cell>
        </row>
        <row r="6768">
          <cell r="A6768" t="str">
            <v>30300808</v>
          </cell>
          <cell r="B6768" t="str">
            <v>Point</v>
          </cell>
          <cell r="C6768" t="str">
            <v>Iron Production /Slag Crushing and Sizing</v>
          </cell>
          <cell r="D6768" t="str">
            <v>Industrial Processes - Ferrous Metals</v>
          </cell>
          <cell r="G6768" t="str">
            <v>Industrial Processes</v>
          </cell>
          <cell r="H6768" t="str">
            <v>Primary Metal Production</v>
          </cell>
          <cell r="I6768" t="str">
            <v>Iron Production (See 3-03-015 for Integrated Iron &amp; Steel MACT)</v>
          </cell>
          <cell r="J6768" t="str">
            <v>Slag Crushing and Sizing</v>
          </cell>
          <cell r="N6768">
            <v>40988</v>
          </cell>
        </row>
        <row r="6769">
          <cell r="A6769" t="str">
            <v>30300809</v>
          </cell>
          <cell r="B6769" t="str">
            <v>Point</v>
          </cell>
          <cell r="C6769" t="str">
            <v>Iron Production /Slag Removal and Dumping</v>
          </cell>
          <cell r="D6769" t="str">
            <v>Industrial Processes - Storage and Transfer</v>
          </cell>
          <cell r="G6769" t="str">
            <v>Industrial Processes</v>
          </cell>
          <cell r="H6769" t="str">
            <v>Primary Metal Production</v>
          </cell>
          <cell r="I6769" t="str">
            <v>Iron Production (See 3-03-015 for Integrated Iron &amp; Steel MACT)</v>
          </cell>
          <cell r="J6769" t="str">
            <v>Slag Removal and Dumping</v>
          </cell>
          <cell r="N6769">
            <v>40988</v>
          </cell>
        </row>
        <row r="6770">
          <cell r="A6770" t="str">
            <v>30300811</v>
          </cell>
          <cell r="B6770" t="str">
            <v>Point</v>
          </cell>
          <cell r="C6770" t="str">
            <v>Iron Production /Raw Material Stockpiles, Coke Breeze, Limestone, Ore Fines</v>
          </cell>
          <cell r="D6770" t="str">
            <v>Industrial Processes - Storage and Transfer</v>
          </cell>
          <cell r="G6770" t="str">
            <v>Industrial Processes</v>
          </cell>
          <cell r="H6770" t="str">
            <v>Primary Metal Production</v>
          </cell>
          <cell r="I6770" t="str">
            <v>Iron Production (See 3-03-015 for Integrated Iron &amp; Steel MACT)</v>
          </cell>
          <cell r="J6770" t="str">
            <v>Raw Material Stockpiles, Coke Breeze, Limestone, Ore Fines</v>
          </cell>
          <cell r="N6770">
            <v>40988</v>
          </cell>
        </row>
        <row r="6771">
          <cell r="A6771" t="str">
            <v>30300812</v>
          </cell>
          <cell r="B6771" t="str">
            <v>Point</v>
          </cell>
          <cell r="C6771" t="str">
            <v>Iron Production /Raw Material Transfer/Handling</v>
          </cell>
          <cell r="D6771" t="str">
            <v>Industrial Processes - Storage and Transfer</v>
          </cell>
          <cell r="G6771" t="str">
            <v>Industrial Processes</v>
          </cell>
          <cell r="H6771" t="str">
            <v>Primary Metal Production</v>
          </cell>
          <cell r="I6771" t="str">
            <v>Iron Production (See 3-03-015 for Integrated Iron &amp; Steel MACT)</v>
          </cell>
          <cell r="J6771" t="str">
            <v>Raw Material Transfer/Handling</v>
          </cell>
          <cell r="N6771">
            <v>40988</v>
          </cell>
        </row>
        <row r="6772">
          <cell r="A6772" t="str">
            <v>30300813</v>
          </cell>
          <cell r="B6772" t="str">
            <v>Point</v>
          </cell>
          <cell r="C6772" t="str">
            <v>Iron Production /Windbox</v>
          </cell>
          <cell r="D6772" t="str">
            <v>Industrial Processes - Ferrous Metals</v>
          </cell>
          <cell r="G6772" t="str">
            <v>Industrial Processes</v>
          </cell>
          <cell r="H6772" t="str">
            <v>Primary Metal Production</v>
          </cell>
          <cell r="I6772" t="str">
            <v>Iron Production (See 3-03-015 for Integrated Iron &amp; Steel MACT)</v>
          </cell>
          <cell r="J6772" t="str">
            <v>Windbox</v>
          </cell>
          <cell r="N6772">
            <v>40988</v>
          </cell>
        </row>
        <row r="6773">
          <cell r="A6773" t="str">
            <v>30300814</v>
          </cell>
          <cell r="B6773" t="str">
            <v>Point</v>
          </cell>
          <cell r="C6773" t="str">
            <v>Iron Production /Discharge End</v>
          </cell>
          <cell r="D6773" t="str">
            <v>Industrial Processes - Ferrous Metals</v>
          </cell>
          <cell r="G6773" t="str">
            <v>Industrial Processes</v>
          </cell>
          <cell r="H6773" t="str">
            <v>Primary Metal Production</v>
          </cell>
          <cell r="I6773" t="str">
            <v>Iron Production (See 3-03-015 for Integrated Iron &amp; Steel MACT)</v>
          </cell>
          <cell r="J6773" t="str">
            <v>Discharge End</v>
          </cell>
          <cell r="N6773">
            <v>40988</v>
          </cell>
        </row>
        <row r="6774">
          <cell r="A6774" t="str">
            <v>30300815</v>
          </cell>
          <cell r="B6774" t="str">
            <v>Point</v>
          </cell>
          <cell r="C6774" t="str">
            <v>Iron Production /Sinter Breaker</v>
          </cell>
          <cell r="D6774" t="str">
            <v>Industrial Processes - Ferrous Metals</v>
          </cell>
          <cell r="G6774" t="str">
            <v>Industrial Processes</v>
          </cell>
          <cell r="H6774" t="str">
            <v>Primary Metal Production</v>
          </cell>
          <cell r="I6774" t="str">
            <v>Iron Production (See 3-03-015 for Integrated Iron &amp; Steel MACT)</v>
          </cell>
          <cell r="J6774" t="str">
            <v>Sinter Breaker</v>
          </cell>
          <cell r="N6774">
            <v>40988</v>
          </cell>
        </row>
        <row r="6775">
          <cell r="A6775" t="str">
            <v>30300816</v>
          </cell>
          <cell r="B6775" t="str">
            <v>Point</v>
          </cell>
          <cell r="C6775" t="str">
            <v>Iron Production /Hot Screening</v>
          </cell>
          <cell r="D6775" t="str">
            <v>Industrial Processes - Ferrous Metals</v>
          </cell>
          <cell r="G6775" t="str">
            <v>Industrial Processes</v>
          </cell>
          <cell r="H6775" t="str">
            <v>Primary Metal Production</v>
          </cell>
          <cell r="I6775" t="str">
            <v>Iron Production (See 3-03-015 for Integrated Iron &amp; Steel MACT)</v>
          </cell>
          <cell r="J6775" t="str">
            <v>Hot Screening</v>
          </cell>
          <cell r="N6775">
            <v>40988</v>
          </cell>
        </row>
        <row r="6776">
          <cell r="A6776" t="str">
            <v>30300817</v>
          </cell>
          <cell r="B6776" t="str">
            <v>Point</v>
          </cell>
          <cell r="C6776" t="str">
            <v>Iron Production /Cooler</v>
          </cell>
          <cell r="D6776" t="str">
            <v>Industrial Processes - Ferrous Metals</v>
          </cell>
          <cell r="G6776" t="str">
            <v>Industrial Processes</v>
          </cell>
          <cell r="H6776" t="str">
            <v>Primary Metal Production</v>
          </cell>
          <cell r="I6776" t="str">
            <v>Iron Production (See 3-03-015 for Integrated Iron &amp; Steel MACT)</v>
          </cell>
          <cell r="J6776" t="str">
            <v>Cooler</v>
          </cell>
          <cell r="N6776">
            <v>40988</v>
          </cell>
        </row>
        <row r="6777">
          <cell r="A6777" t="str">
            <v>30300818</v>
          </cell>
          <cell r="B6777" t="str">
            <v>Point</v>
          </cell>
          <cell r="C6777" t="str">
            <v>Iron Production /Cold Screening</v>
          </cell>
          <cell r="D6777" t="str">
            <v>Industrial Processes - Ferrous Metals</v>
          </cell>
          <cell r="G6777" t="str">
            <v>Industrial Processes</v>
          </cell>
          <cell r="H6777" t="str">
            <v>Primary Metal Production</v>
          </cell>
          <cell r="I6777" t="str">
            <v>Iron Production (See 3-03-015 for Integrated Iron &amp; Steel MACT)</v>
          </cell>
          <cell r="J6777" t="str">
            <v>Cold Screening</v>
          </cell>
          <cell r="N6777">
            <v>40988</v>
          </cell>
        </row>
        <row r="6778">
          <cell r="A6778" t="str">
            <v>30300819</v>
          </cell>
          <cell r="B6778" t="str">
            <v>Point</v>
          </cell>
          <cell r="C6778" t="str">
            <v>Iron Production /Sinter Process (Combined Code includes 15,16,17,18)</v>
          </cell>
          <cell r="D6778" t="str">
            <v>Industrial Processes - Ferrous Metals</v>
          </cell>
          <cell r="G6778" t="str">
            <v>Industrial Processes</v>
          </cell>
          <cell r="H6778" t="str">
            <v>Primary Metal Production</v>
          </cell>
          <cell r="I6778" t="str">
            <v>Iron Production (See 3-03-015 for Integrated Iron &amp; Steel MACT)</v>
          </cell>
          <cell r="J6778" t="str">
            <v>Sinter Process (Combined Code includes 15,16,17,18)</v>
          </cell>
          <cell r="N6778">
            <v>40988</v>
          </cell>
        </row>
        <row r="6779">
          <cell r="A6779" t="str">
            <v>30300820</v>
          </cell>
          <cell r="B6779" t="str">
            <v>Point</v>
          </cell>
          <cell r="C6779" t="str">
            <v>Iron Production /Sinter Conveyor: Transfer Station</v>
          </cell>
          <cell r="D6779" t="str">
            <v>Industrial Processes - Storage and Transfer</v>
          </cell>
          <cell r="G6779" t="str">
            <v>Industrial Processes</v>
          </cell>
          <cell r="H6779" t="str">
            <v>Primary Metal Production</v>
          </cell>
          <cell r="I6779" t="str">
            <v>Iron Production (See 3-03-015 for Integrated Iron &amp; Steel MACT)</v>
          </cell>
          <cell r="J6779" t="str">
            <v>Sinter Conveyor: Transfer Station</v>
          </cell>
          <cell r="N6779">
            <v>40988</v>
          </cell>
        </row>
        <row r="6780">
          <cell r="A6780" t="str">
            <v>30300821</v>
          </cell>
          <cell r="B6780" t="str">
            <v>Point</v>
          </cell>
          <cell r="C6780" t="str">
            <v>Iron Production /Unload Ore, Pellets, Limestone, into Blast Furnace</v>
          </cell>
          <cell r="D6780" t="str">
            <v>Industrial Processes - Storage and Transfer</v>
          </cell>
          <cell r="G6780" t="str">
            <v>Industrial Processes</v>
          </cell>
          <cell r="H6780" t="str">
            <v>Primary Metal Production</v>
          </cell>
          <cell r="I6780" t="str">
            <v>Iron Production (See 3-03-015 for Integrated Iron &amp; Steel MACT)</v>
          </cell>
          <cell r="J6780" t="str">
            <v>Unload Ore, Pellets, Limestone, into Blast Furnace</v>
          </cell>
          <cell r="N6780">
            <v>40988</v>
          </cell>
        </row>
        <row r="6781">
          <cell r="A6781" t="str">
            <v>30300822</v>
          </cell>
          <cell r="B6781" t="str">
            <v>Point</v>
          </cell>
          <cell r="C6781" t="str">
            <v>Iron Production /Raw Material Stockpile: Ore, Pellets, Limestone, Coke, Sinter</v>
          </cell>
          <cell r="D6781" t="str">
            <v>Industrial Processes - Storage and Transfer</v>
          </cell>
          <cell r="G6781" t="str">
            <v>Industrial Processes</v>
          </cell>
          <cell r="H6781" t="str">
            <v>Primary Metal Production</v>
          </cell>
          <cell r="I6781" t="str">
            <v>Iron Production (See 3-03-015 for Integrated Iron &amp; Steel MACT)</v>
          </cell>
          <cell r="J6781" t="str">
            <v>Raw Material Stockpile: Ore, Pellets, Limestone, Coke, Sinter</v>
          </cell>
          <cell r="N6781">
            <v>40988</v>
          </cell>
        </row>
        <row r="6782">
          <cell r="A6782" t="str">
            <v>30300823</v>
          </cell>
          <cell r="B6782" t="str">
            <v>Point</v>
          </cell>
          <cell r="C6782" t="str">
            <v>Iron Production /Charge Materials: Transfer/Handling</v>
          </cell>
          <cell r="D6782" t="str">
            <v>Industrial Processes - Storage and Transfer</v>
          </cell>
          <cell r="G6782" t="str">
            <v>Industrial Processes</v>
          </cell>
          <cell r="H6782" t="str">
            <v>Primary Metal Production</v>
          </cell>
          <cell r="I6782" t="str">
            <v>Iron Production (See 3-03-015 for Integrated Iron &amp; Steel MACT)</v>
          </cell>
          <cell r="J6782" t="str">
            <v>Charge Materials: Transfer/Handling</v>
          </cell>
          <cell r="N6782">
            <v>40988</v>
          </cell>
        </row>
        <row r="6783">
          <cell r="A6783" t="str">
            <v>30300824</v>
          </cell>
          <cell r="B6783" t="str">
            <v>Point</v>
          </cell>
          <cell r="C6783" t="str">
            <v>Iron Production /Blast Heating Stoves</v>
          </cell>
          <cell r="D6783" t="str">
            <v>Industrial Processes - Ferrous Metals</v>
          </cell>
          <cell r="G6783" t="str">
            <v>Industrial Processes</v>
          </cell>
          <cell r="H6783" t="str">
            <v>Primary Metal Production</v>
          </cell>
          <cell r="I6783" t="str">
            <v>Iron Production (See 3-03-015 for Integrated Iron &amp; Steel MACT)</v>
          </cell>
          <cell r="J6783" t="str">
            <v>Blast Heating Stoves</v>
          </cell>
          <cell r="N6783">
            <v>40988</v>
          </cell>
        </row>
        <row r="6784">
          <cell r="A6784" t="str">
            <v>30300825</v>
          </cell>
          <cell r="B6784" t="str">
            <v>Point</v>
          </cell>
          <cell r="C6784" t="str">
            <v>Iron Production /Cast House</v>
          </cell>
          <cell r="D6784" t="str">
            <v>Industrial Processes - Ferrous Metals</v>
          </cell>
          <cell r="G6784" t="str">
            <v>Industrial Processes</v>
          </cell>
          <cell r="H6784" t="str">
            <v>Primary Metal Production</v>
          </cell>
          <cell r="I6784" t="str">
            <v>Iron Production (See 3-03-015 for Integrated Iron &amp; Steel MACT)</v>
          </cell>
          <cell r="J6784" t="str">
            <v>Cast House</v>
          </cell>
          <cell r="N6784">
            <v>40988</v>
          </cell>
        </row>
        <row r="6785">
          <cell r="A6785" t="str">
            <v>30300826</v>
          </cell>
          <cell r="B6785" t="str">
            <v>Point</v>
          </cell>
          <cell r="C6785" t="str">
            <v>Iron Production /Blast Furnace Slips</v>
          </cell>
          <cell r="D6785" t="str">
            <v>Industrial Processes - Ferrous Metals</v>
          </cell>
          <cell r="G6785" t="str">
            <v>Industrial Processes</v>
          </cell>
          <cell r="H6785" t="str">
            <v>Primary Metal Production</v>
          </cell>
          <cell r="I6785" t="str">
            <v>Iron Production (See 3-03-015 for Integrated Iron &amp; Steel MACT)</v>
          </cell>
          <cell r="J6785" t="str">
            <v>Blast Furnace Slips</v>
          </cell>
          <cell r="N6785">
            <v>40988</v>
          </cell>
        </row>
        <row r="6786">
          <cell r="A6786" t="str">
            <v>30300827</v>
          </cell>
          <cell r="B6786" t="str">
            <v>Point</v>
          </cell>
          <cell r="C6786" t="str">
            <v>Iron Production /Lump Ore Unloading</v>
          </cell>
          <cell r="D6786" t="str">
            <v>Industrial Processes - Storage and Transfer</v>
          </cell>
          <cell r="G6786" t="str">
            <v>Industrial Processes</v>
          </cell>
          <cell r="H6786" t="str">
            <v>Primary Metal Production</v>
          </cell>
          <cell r="I6786" t="str">
            <v>Iron Production (See 3-03-015 for Integrated Iron &amp; Steel MACT)</v>
          </cell>
          <cell r="J6786" t="str">
            <v>Lump Ore Unloading</v>
          </cell>
          <cell r="N6786">
            <v>40988</v>
          </cell>
        </row>
        <row r="6787">
          <cell r="A6787" t="str">
            <v>30300828</v>
          </cell>
          <cell r="B6787" t="str">
            <v>Point</v>
          </cell>
          <cell r="C6787" t="str">
            <v>Iron Production /Blast Furnace: Local Evacuation</v>
          </cell>
          <cell r="D6787" t="str">
            <v>Industrial Processes - Ferrous Metals</v>
          </cell>
          <cell r="G6787" t="str">
            <v>Industrial Processes</v>
          </cell>
          <cell r="H6787" t="str">
            <v>Primary Metal Production</v>
          </cell>
          <cell r="I6787" t="str">
            <v>Iron Production (See 3-03-015 for Integrated Iron &amp; Steel MACT)</v>
          </cell>
          <cell r="J6787" t="str">
            <v>Blast Furnace: Local Evacuation</v>
          </cell>
          <cell r="N6787">
            <v>40988</v>
          </cell>
        </row>
        <row r="6788">
          <cell r="A6788" t="str">
            <v>30300829</v>
          </cell>
          <cell r="B6788" t="str">
            <v>Point</v>
          </cell>
          <cell r="C6788" t="str">
            <v>Iron Production /Blast Furnace: Taphole and Trough</v>
          </cell>
          <cell r="D6788" t="str">
            <v>Industrial Processes - Ferrous Metals</v>
          </cell>
          <cell r="G6788" t="str">
            <v>Industrial Processes</v>
          </cell>
          <cell r="H6788" t="str">
            <v>Primary Metal Production</v>
          </cell>
          <cell r="I6788" t="str">
            <v>Iron Production (See 3-03-015 for Integrated Iron &amp; Steel MACT)</v>
          </cell>
          <cell r="J6788" t="str">
            <v>Blast Furnace: Taphole and Trough</v>
          </cell>
          <cell r="N6788">
            <v>40988</v>
          </cell>
        </row>
        <row r="6789">
          <cell r="A6789" t="str">
            <v>30300831</v>
          </cell>
          <cell r="B6789" t="str">
            <v>Point</v>
          </cell>
          <cell r="C6789" t="str">
            <v>Iron Production /Unpaved Roads: Light Duty Vehicles</v>
          </cell>
          <cell r="D6789" t="str">
            <v>Industrial Processes - Storage and Transfer</v>
          </cell>
          <cell r="G6789" t="str">
            <v>Industrial Processes</v>
          </cell>
          <cell r="H6789" t="str">
            <v>Primary Metal Production</v>
          </cell>
          <cell r="I6789" t="str">
            <v>Iron Production (See 3-03-015 for Integrated Iron &amp; Steel MACT)</v>
          </cell>
          <cell r="J6789" t="str">
            <v>Unpaved Roads: Light Duty Vehicles</v>
          </cell>
          <cell r="N6789">
            <v>40988</v>
          </cell>
        </row>
        <row r="6790">
          <cell r="A6790" t="str">
            <v>30300832</v>
          </cell>
          <cell r="B6790" t="str">
            <v>Point</v>
          </cell>
          <cell r="C6790" t="str">
            <v>Iron Production /Unpaved Roads: Medium Duty Vehicles</v>
          </cell>
          <cell r="D6790" t="str">
            <v>Industrial Processes - Storage and Transfer</v>
          </cell>
          <cell r="G6790" t="str">
            <v>Industrial Processes</v>
          </cell>
          <cell r="H6790" t="str">
            <v>Primary Metal Production</v>
          </cell>
          <cell r="I6790" t="str">
            <v>Iron Production (See 3-03-015 for Integrated Iron &amp; Steel MACT)</v>
          </cell>
          <cell r="J6790" t="str">
            <v>Unpaved Roads: Medium Duty Vehicles</v>
          </cell>
          <cell r="N6790">
            <v>40988</v>
          </cell>
        </row>
        <row r="6791">
          <cell r="A6791" t="str">
            <v>30300833</v>
          </cell>
          <cell r="B6791" t="str">
            <v>Point</v>
          </cell>
          <cell r="C6791" t="str">
            <v>Iron Production /Unpaved Roads: Heavy Duty Vehicles</v>
          </cell>
          <cell r="D6791" t="str">
            <v>Industrial Processes - Storage and Transfer</v>
          </cell>
          <cell r="G6791" t="str">
            <v>Industrial Processes</v>
          </cell>
          <cell r="H6791" t="str">
            <v>Primary Metal Production</v>
          </cell>
          <cell r="I6791" t="str">
            <v>Iron Production (See 3-03-015 for Integrated Iron &amp; Steel MACT)</v>
          </cell>
          <cell r="J6791" t="str">
            <v>Unpaved Roads: Heavy Duty Vehicles</v>
          </cell>
          <cell r="N6791">
            <v>40988</v>
          </cell>
        </row>
        <row r="6792">
          <cell r="A6792" t="str">
            <v>30300834</v>
          </cell>
          <cell r="B6792" t="str">
            <v>Point</v>
          </cell>
          <cell r="C6792" t="str">
            <v>Iron Production /Paved Roads: All Vehicle Types</v>
          </cell>
          <cell r="D6792" t="str">
            <v>Industrial Processes - Storage and Transfer</v>
          </cell>
          <cell r="G6792" t="str">
            <v>Industrial Processes</v>
          </cell>
          <cell r="H6792" t="str">
            <v>Primary Metal Production</v>
          </cell>
          <cell r="I6792" t="str">
            <v>Iron Production (See 3-03-015 for Integrated Iron &amp; Steel MACT)</v>
          </cell>
          <cell r="J6792" t="str">
            <v>Paved Roads: All Vehicle Types</v>
          </cell>
          <cell r="N6792">
            <v>40988</v>
          </cell>
        </row>
        <row r="6793">
          <cell r="A6793" t="str">
            <v>30300841</v>
          </cell>
          <cell r="B6793" t="str">
            <v>Point</v>
          </cell>
          <cell r="C6793" t="str">
            <v>Iron Production /Flue Dust Unloading</v>
          </cell>
          <cell r="D6793" t="str">
            <v>Industrial Processes - Storage and Transfer</v>
          </cell>
          <cell r="G6793" t="str">
            <v>Industrial Processes</v>
          </cell>
          <cell r="H6793" t="str">
            <v>Primary Metal Production</v>
          </cell>
          <cell r="I6793" t="str">
            <v>Iron Production (See 3-03-015 for Integrated Iron &amp; Steel MACT)</v>
          </cell>
          <cell r="J6793" t="str">
            <v>Flue Dust Unloading</v>
          </cell>
          <cell r="N6793">
            <v>40988</v>
          </cell>
        </row>
        <row r="6794">
          <cell r="A6794" t="str">
            <v>30300842</v>
          </cell>
          <cell r="B6794" t="str">
            <v>Point</v>
          </cell>
          <cell r="C6794" t="str">
            <v>Iron Production /Blended Ore Unloading</v>
          </cell>
          <cell r="D6794" t="str">
            <v>Industrial Processes - Storage and Transfer</v>
          </cell>
          <cell r="G6794" t="str">
            <v>Industrial Processes</v>
          </cell>
          <cell r="H6794" t="str">
            <v>Primary Metal Production</v>
          </cell>
          <cell r="I6794" t="str">
            <v>Iron Production (See 3-03-015 for Integrated Iron &amp; Steel MACT)</v>
          </cell>
          <cell r="J6794" t="str">
            <v>Blended Ore Unloading</v>
          </cell>
          <cell r="N6794">
            <v>40988</v>
          </cell>
        </row>
        <row r="6795">
          <cell r="A6795" t="str">
            <v>30300899</v>
          </cell>
          <cell r="B6795" t="str">
            <v>Point</v>
          </cell>
          <cell r="C6795" t="str">
            <v>Iron Production /See Comment **</v>
          </cell>
          <cell r="D6795" t="str">
            <v>Industrial Processes - Ferrous Metals</v>
          </cell>
          <cell r="G6795" t="str">
            <v>Industrial Processes</v>
          </cell>
          <cell r="H6795" t="str">
            <v>Primary Metal Production</v>
          </cell>
          <cell r="I6795" t="str">
            <v>Iron Production (See 3-03-015 for Integrated Iron &amp; Steel MACT)</v>
          </cell>
          <cell r="J6795" t="str">
            <v>See Comment **</v>
          </cell>
          <cell r="N6795">
            <v>40988</v>
          </cell>
        </row>
        <row r="6796">
          <cell r="A6796" t="str">
            <v>30300901</v>
          </cell>
          <cell r="B6796" t="str">
            <v>Point</v>
          </cell>
          <cell r="C6796" t="str">
            <v>Steel Manuf /Open Hearth Furnace: Stack</v>
          </cell>
          <cell r="D6796" t="str">
            <v>Industrial Processes - Ferrous Metals</v>
          </cell>
          <cell r="G6796" t="str">
            <v>Industrial Processes</v>
          </cell>
          <cell r="H6796" t="str">
            <v>Primary Metal Production</v>
          </cell>
          <cell r="I6796" t="str">
            <v>Steel Manufacturing (See 3-03-015 for Integrated Iron &amp; Steel MACT)</v>
          </cell>
          <cell r="J6796" t="str">
            <v>Open Hearth Furnace: Stack</v>
          </cell>
          <cell r="N6796">
            <v>40988</v>
          </cell>
        </row>
        <row r="6797">
          <cell r="A6797" t="str">
            <v>30300904</v>
          </cell>
          <cell r="B6797" t="str">
            <v>Point</v>
          </cell>
          <cell r="C6797" t="str">
            <v>Steel Manuf /Electric Arc Furnace: Alloy Steel (Stack)</v>
          </cell>
          <cell r="D6797" t="str">
            <v>Industrial Processes - Ferrous Metals</v>
          </cell>
          <cell r="G6797" t="str">
            <v>Industrial Processes</v>
          </cell>
          <cell r="H6797" t="str">
            <v>Primary Metal Production</v>
          </cell>
          <cell r="I6797" t="str">
            <v>Steel Manufacturing (See 3-03-015 for Integrated Iron &amp; Steel MACT)</v>
          </cell>
          <cell r="J6797" t="str">
            <v>Electric Arc Furnace: Alloy Steel (Stack)</v>
          </cell>
          <cell r="N6797">
            <v>40988</v>
          </cell>
        </row>
        <row r="6798">
          <cell r="A6798" t="str">
            <v>30300906</v>
          </cell>
          <cell r="B6798" t="str">
            <v>Point</v>
          </cell>
          <cell r="C6798" t="str">
            <v>Steel Manuf /Charging: Electric Arc Furnace</v>
          </cell>
          <cell r="D6798" t="str">
            <v>Industrial Processes - Ferrous Metals</v>
          </cell>
          <cell r="G6798" t="str">
            <v>Industrial Processes</v>
          </cell>
          <cell r="H6798" t="str">
            <v>Primary Metal Production</v>
          </cell>
          <cell r="I6798" t="str">
            <v>Steel Manufacturing (See 3-03-015 for Integrated Iron &amp; Steel MACT)</v>
          </cell>
          <cell r="J6798" t="str">
            <v>Charging: Electric Arc Furnace</v>
          </cell>
          <cell r="N6798">
            <v>40988</v>
          </cell>
        </row>
        <row r="6799">
          <cell r="A6799" t="str">
            <v>30300907</v>
          </cell>
          <cell r="B6799" t="str">
            <v>Point</v>
          </cell>
          <cell r="C6799" t="str">
            <v>Steel Manuf /Tapping: Electric Arc Furnace</v>
          </cell>
          <cell r="D6799" t="str">
            <v>Industrial Processes - Ferrous Metals</v>
          </cell>
          <cell r="G6799" t="str">
            <v>Industrial Processes</v>
          </cell>
          <cell r="H6799" t="str">
            <v>Primary Metal Production</v>
          </cell>
          <cell r="I6799" t="str">
            <v>Steel Manufacturing (See 3-03-015 for Integrated Iron &amp; Steel MACT)</v>
          </cell>
          <cell r="J6799" t="str">
            <v>Tapping: Electric Arc Furnace</v>
          </cell>
          <cell r="N6799">
            <v>40988</v>
          </cell>
        </row>
        <row r="6800">
          <cell r="A6800" t="str">
            <v>30300908</v>
          </cell>
          <cell r="B6800" t="str">
            <v>Point</v>
          </cell>
          <cell r="C6800" t="str">
            <v>Steel Manuf /Electric Arc Furnace: Carbon Steel (Stack)</v>
          </cell>
          <cell r="D6800" t="str">
            <v>Industrial Processes - Ferrous Metals</v>
          </cell>
          <cell r="G6800" t="str">
            <v>Industrial Processes</v>
          </cell>
          <cell r="H6800" t="str">
            <v>Primary Metal Production</v>
          </cell>
          <cell r="I6800" t="str">
            <v>Steel Manufacturing (See 3-03-015 for Integrated Iron &amp; Steel MACT)</v>
          </cell>
          <cell r="J6800" t="str">
            <v>Electric Arc Furnace: Carbon Steel (Stack)</v>
          </cell>
          <cell r="N6800">
            <v>40988</v>
          </cell>
        </row>
        <row r="6801">
          <cell r="A6801" t="str">
            <v>30300910</v>
          </cell>
          <cell r="B6801" t="str">
            <v>Point</v>
          </cell>
          <cell r="C6801" t="str">
            <v>Steel Manuf /Pickling</v>
          </cell>
          <cell r="D6801" t="str">
            <v>Industrial Processes - Ferrous Metals</v>
          </cell>
          <cell r="G6801" t="str">
            <v>Industrial Processes</v>
          </cell>
          <cell r="H6801" t="str">
            <v>Primary Metal Production</v>
          </cell>
          <cell r="I6801" t="str">
            <v>Steel Manufacturing (See 3-03-015 for Integrated Iron &amp; Steel MACT)</v>
          </cell>
          <cell r="J6801" t="str">
            <v>Pickling</v>
          </cell>
          <cell r="N6801">
            <v>40988</v>
          </cell>
        </row>
        <row r="6802">
          <cell r="A6802" t="str">
            <v>30300911</v>
          </cell>
          <cell r="B6802" t="str">
            <v>Point</v>
          </cell>
          <cell r="C6802" t="str">
            <v>Steel Manuf /Soaking Pits</v>
          </cell>
          <cell r="D6802" t="str">
            <v>Industrial Processes - Ferrous Metals</v>
          </cell>
          <cell r="G6802" t="str">
            <v>Industrial Processes</v>
          </cell>
          <cell r="H6802" t="str">
            <v>Primary Metal Production</v>
          </cell>
          <cell r="I6802" t="str">
            <v>Steel Manufacturing (See 3-03-015 for Integrated Iron &amp; Steel MACT)</v>
          </cell>
          <cell r="J6802" t="str">
            <v>Soaking Pits</v>
          </cell>
          <cell r="N6802">
            <v>40988</v>
          </cell>
        </row>
        <row r="6803">
          <cell r="A6803" t="str">
            <v>30300912</v>
          </cell>
          <cell r="B6803" t="str">
            <v>Point</v>
          </cell>
          <cell r="C6803" t="str">
            <v>Steel Manuf /Grinding</v>
          </cell>
          <cell r="D6803" t="str">
            <v>Industrial Processes - Ferrous Metals</v>
          </cell>
          <cell r="G6803" t="str">
            <v>Industrial Processes</v>
          </cell>
          <cell r="H6803" t="str">
            <v>Primary Metal Production</v>
          </cell>
          <cell r="I6803" t="str">
            <v>Steel Manufacturing (See 3-03-015 for Integrated Iron &amp; Steel MACT)</v>
          </cell>
          <cell r="J6803" t="str">
            <v>Grinding</v>
          </cell>
          <cell r="N6803">
            <v>40988</v>
          </cell>
        </row>
        <row r="6804">
          <cell r="A6804" t="str">
            <v>30300913</v>
          </cell>
          <cell r="B6804" t="str">
            <v>Point</v>
          </cell>
          <cell r="C6804" t="str">
            <v>Steel Manuf /Basic Oxygen Furnace: Open Hood-Stack</v>
          </cell>
          <cell r="D6804" t="str">
            <v>Industrial Processes - Ferrous Metals</v>
          </cell>
          <cell r="G6804" t="str">
            <v>Industrial Processes</v>
          </cell>
          <cell r="H6804" t="str">
            <v>Primary Metal Production</v>
          </cell>
          <cell r="I6804" t="str">
            <v>Steel Manufacturing (See 3-03-015 for Integrated Iron &amp; Steel MACT)</v>
          </cell>
          <cell r="J6804" t="str">
            <v>Basic Oxygen Furnace: Open Hood-Stack</v>
          </cell>
          <cell r="N6804">
            <v>40988</v>
          </cell>
        </row>
        <row r="6805">
          <cell r="A6805" t="str">
            <v>30300914</v>
          </cell>
          <cell r="B6805" t="str">
            <v>Point</v>
          </cell>
          <cell r="C6805" t="str">
            <v>Steel Manuf /Basic Oxygen Furnace: Closed Hood-Stack</v>
          </cell>
          <cell r="D6805" t="str">
            <v>Industrial Processes - Ferrous Metals</v>
          </cell>
          <cell r="G6805" t="str">
            <v>Industrial Processes</v>
          </cell>
          <cell r="H6805" t="str">
            <v>Primary Metal Production</v>
          </cell>
          <cell r="I6805" t="str">
            <v>Steel Manufacturing (See 3-03-015 for Integrated Iron &amp; Steel MACT)</v>
          </cell>
          <cell r="J6805" t="str">
            <v>Basic Oxygen Furnace: Closed Hood-Stack</v>
          </cell>
          <cell r="N6805">
            <v>40988</v>
          </cell>
        </row>
        <row r="6806">
          <cell r="A6806" t="str">
            <v>30300915</v>
          </cell>
          <cell r="B6806" t="str">
            <v>Point</v>
          </cell>
          <cell r="C6806" t="str">
            <v>Steel Manuf /Hot Metal (Iron) Transfer to Steelmaking Furnace</v>
          </cell>
          <cell r="D6806" t="str">
            <v>Industrial Processes - Storage and Transfer</v>
          </cell>
          <cell r="G6806" t="str">
            <v>Industrial Processes</v>
          </cell>
          <cell r="H6806" t="str">
            <v>Primary Metal Production</v>
          </cell>
          <cell r="I6806" t="str">
            <v>Steel Manufacturing (See 3-03-015 for Integrated Iron &amp; Steel MACT)</v>
          </cell>
          <cell r="J6806" t="str">
            <v>Hot Metal (Iron) Transfer to Steelmaking Furnace</v>
          </cell>
          <cell r="N6806">
            <v>40988</v>
          </cell>
        </row>
        <row r="6807">
          <cell r="A6807" t="str">
            <v>30300916</v>
          </cell>
          <cell r="B6807" t="str">
            <v>Point</v>
          </cell>
          <cell r="C6807" t="str">
            <v>Steel Manuf /Charging: BOF</v>
          </cell>
          <cell r="D6807" t="str">
            <v>Industrial Processes - Ferrous Metals</v>
          </cell>
          <cell r="G6807" t="str">
            <v>Industrial Processes</v>
          </cell>
          <cell r="H6807" t="str">
            <v>Primary Metal Production</v>
          </cell>
          <cell r="I6807" t="str">
            <v>Steel Manufacturing (See 3-03-015 for Integrated Iron &amp; Steel MACT)</v>
          </cell>
          <cell r="J6807" t="str">
            <v>Charging: BOF</v>
          </cell>
          <cell r="N6807">
            <v>40988</v>
          </cell>
        </row>
        <row r="6808">
          <cell r="A6808" t="str">
            <v>30300917</v>
          </cell>
          <cell r="B6808" t="str">
            <v>Point</v>
          </cell>
          <cell r="C6808" t="str">
            <v>Steel Manuf /Tapping: BOF</v>
          </cell>
          <cell r="D6808" t="str">
            <v>Industrial Processes - Ferrous Metals</v>
          </cell>
          <cell r="G6808" t="str">
            <v>Industrial Processes</v>
          </cell>
          <cell r="H6808" t="str">
            <v>Primary Metal Production</v>
          </cell>
          <cell r="I6808" t="str">
            <v>Steel Manufacturing (See 3-03-015 for Integrated Iron &amp; Steel MACT)</v>
          </cell>
          <cell r="J6808" t="str">
            <v>Tapping: BOF</v>
          </cell>
          <cell r="N6808">
            <v>40988</v>
          </cell>
        </row>
        <row r="6809">
          <cell r="A6809" t="str">
            <v>30300918</v>
          </cell>
          <cell r="B6809" t="str">
            <v>Point</v>
          </cell>
          <cell r="C6809" t="str">
            <v>Steel Manuf /Charging: Open Hearth</v>
          </cell>
          <cell r="D6809" t="str">
            <v>Industrial Processes - Ferrous Metals</v>
          </cell>
          <cell r="G6809" t="str">
            <v>Industrial Processes</v>
          </cell>
          <cell r="H6809" t="str">
            <v>Primary Metal Production</v>
          </cell>
          <cell r="I6809" t="str">
            <v>Steel Manufacturing (See 3-03-015 for Integrated Iron &amp; Steel MACT)</v>
          </cell>
          <cell r="J6809" t="str">
            <v>Charging: Open Hearth</v>
          </cell>
          <cell r="N6809">
            <v>40988</v>
          </cell>
        </row>
        <row r="6810">
          <cell r="A6810" t="str">
            <v>30300919</v>
          </cell>
          <cell r="B6810" t="str">
            <v>Point</v>
          </cell>
          <cell r="C6810" t="str">
            <v>Steel Manuf /Tapping: Open Hearth</v>
          </cell>
          <cell r="D6810" t="str">
            <v>Industrial Processes - Ferrous Metals</v>
          </cell>
          <cell r="G6810" t="str">
            <v>Industrial Processes</v>
          </cell>
          <cell r="H6810" t="str">
            <v>Primary Metal Production</v>
          </cell>
          <cell r="I6810" t="str">
            <v>Steel Manufacturing (See 3-03-015 for Integrated Iron &amp; Steel MACT)</v>
          </cell>
          <cell r="J6810" t="str">
            <v>Tapping: Open Hearth</v>
          </cell>
          <cell r="N6810">
            <v>40988</v>
          </cell>
        </row>
        <row r="6811">
          <cell r="A6811" t="str">
            <v>30300920</v>
          </cell>
          <cell r="B6811" t="str">
            <v>Point</v>
          </cell>
          <cell r="C6811" t="str">
            <v>Steel Manuf /Hot Metal Desulfurization</v>
          </cell>
          <cell r="D6811" t="str">
            <v>Industrial Processes - Ferrous Metals</v>
          </cell>
          <cell r="G6811" t="str">
            <v>Industrial Processes</v>
          </cell>
          <cell r="H6811" t="str">
            <v>Primary Metal Production</v>
          </cell>
          <cell r="I6811" t="str">
            <v>Steel Manufacturing (See 3-03-015 for Integrated Iron &amp; Steel MACT)</v>
          </cell>
          <cell r="J6811" t="str">
            <v>Hot Metal Desulfurization</v>
          </cell>
          <cell r="N6811">
            <v>40988</v>
          </cell>
        </row>
        <row r="6812">
          <cell r="A6812" t="str">
            <v>30300921</v>
          </cell>
          <cell r="B6812" t="str">
            <v>Point</v>
          </cell>
          <cell r="C6812" t="str">
            <v>Steel Manuf /Teeming (Unleaded Steel)</v>
          </cell>
          <cell r="D6812" t="str">
            <v>Industrial Processes - Ferrous Metals</v>
          </cell>
          <cell r="G6812" t="str">
            <v>Industrial Processes</v>
          </cell>
          <cell r="H6812" t="str">
            <v>Primary Metal Production</v>
          </cell>
          <cell r="I6812" t="str">
            <v>Steel Manufacturing (See 3-03-015 for Integrated Iron &amp; Steel MACT)</v>
          </cell>
          <cell r="J6812" t="str">
            <v>Teeming (Unleaded Steel)</v>
          </cell>
          <cell r="N6812">
            <v>40988</v>
          </cell>
        </row>
        <row r="6813">
          <cell r="A6813" t="str">
            <v>30300922</v>
          </cell>
          <cell r="B6813" t="str">
            <v>Point</v>
          </cell>
          <cell r="C6813" t="str">
            <v>Steel Manuf /Continuous Casting</v>
          </cell>
          <cell r="D6813" t="str">
            <v>Industrial Processes - Ferrous Metals</v>
          </cell>
          <cell r="G6813" t="str">
            <v>Industrial Processes</v>
          </cell>
          <cell r="H6813" t="str">
            <v>Primary Metal Production</v>
          </cell>
          <cell r="I6813" t="str">
            <v>Steel Manufacturing (See 3-03-015 for Integrated Iron &amp; Steel MACT)</v>
          </cell>
          <cell r="J6813" t="str">
            <v>Continuous Casting</v>
          </cell>
          <cell r="N6813">
            <v>40988</v>
          </cell>
        </row>
        <row r="6814">
          <cell r="A6814" t="str">
            <v>30300923</v>
          </cell>
          <cell r="B6814" t="str">
            <v>Point</v>
          </cell>
          <cell r="C6814" t="str">
            <v>Steel Manuf /Steel Furnace Slag Tapping and Dumping</v>
          </cell>
          <cell r="D6814" t="str">
            <v>Industrial Processes - Ferrous Metals</v>
          </cell>
          <cell r="G6814" t="str">
            <v>Industrial Processes</v>
          </cell>
          <cell r="H6814" t="str">
            <v>Primary Metal Production</v>
          </cell>
          <cell r="I6814" t="str">
            <v>Steel Manufacturing (See 3-03-015 for Integrated Iron &amp; Steel MACT)</v>
          </cell>
          <cell r="J6814" t="str">
            <v>Steel Furnace Slag Tapping and Dumping</v>
          </cell>
          <cell r="N6814">
            <v>40988</v>
          </cell>
        </row>
        <row r="6815">
          <cell r="A6815" t="str">
            <v>30300924</v>
          </cell>
          <cell r="B6815" t="str">
            <v>Point</v>
          </cell>
          <cell r="C6815" t="str">
            <v>Steel Manuf /Steel Furnace Slag Processing</v>
          </cell>
          <cell r="D6815" t="str">
            <v>Industrial Processes - Ferrous Metals</v>
          </cell>
          <cell r="G6815" t="str">
            <v>Industrial Processes</v>
          </cell>
          <cell r="H6815" t="str">
            <v>Primary Metal Production</v>
          </cell>
          <cell r="I6815" t="str">
            <v>Steel Manufacturing (See 3-03-015 for Integrated Iron &amp; Steel MACT)</v>
          </cell>
          <cell r="J6815" t="str">
            <v>Steel Furnace Slag Processing</v>
          </cell>
          <cell r="N6815">
            <v>40988</v>
          </cell>
        </row>
        <row r="6816">
          <cell r="A6816" t="str">
            <v>30300925</v>
          </cell>
          <cell r="B6816" t="str">
            <v>Point</v>
          </cell>
          <cell r="C6816" t="str">
            <v>Steel Manuf /Teeming (Leaded Steel)</v>
          </cell>
          <cell r="D6816" t="str">
            <v>Industrial Processes - Ferrous Metals</v>
          </cell>
          <cell r="G6816" t="str">
            <v>Industrial Processes</v>
          </cell>
          <cell r="H6816" t="str">
            <v>Primary Metal Production</v>
          </cell>
          <cell r="I6816" t="str">
            <v>Steel Manufacturing (See 3-03-015 for Integrated Iron &amp; Steel MACT)</v>
          </cell>
          <cell r="J6816" t="str">
            <v>Teeming (Leaded Steel)</v>
          </cell>
          <cell r="N6816">
            <v>40988</v>
          </cell>
        </row>
        <row r="6817">
          <cell r="A6817" t="str">
            <v>30300926</v>
          </cell>
          <cell r="B6817" t="str">
            <v>Point</v>
          </cell>
          <cell r="C6817" t="str">
            <v>Steel Manuf /Electric Induction Furnace</v>
          </cell>
          <cell r="D6817" t="str">
            <v>Industrial Processes - Ferrous Metals</v>
          </cell>
          <cell r="G6817" t="str">
            <v>Industrial Processes</v>
          </cell>
          <cell r="H6817" t="str">
            <v>Primary Metal Production</v>
          </cell>
          <cell r="I6817" t="str">
            <v>Steel Manufacturing (See 3-03-015 for Integrated Iron &amp; Steel MACT)</v>
          </cell>
          <cell r="J6817" t="str">
            <v>Electric Induction Furnace</v>
          </cell>
          <cell r="N6817">
            <v>40988</v>
          </cell>
        </row>
        <row r="6818">
          <cell r="A6818" t="str">
            <v>30300927</v>
          </cell>
          <cell r="B6818" t="str">
            <v>Point</v>
          </cell>
          <cell r="C6818" t="str">
            <v>Steel Manuf /Steel Scrap Preheater</v>
          </cell>
          <cell r="D6818" t="str">
            <v>Industrial Processes - Ferrous Metals</v>
          </cell>
          <cell r="G6818" t="str">
            <v>Industrial Processes</v>
          </cell>
          <cell r="H6818" t="str">
            <v>Primary Metal Production</v>
          </cell>
          <cell r="I6818" t="str">
            <v>Steel Manufacturing (See 3-03-015 for Integrated Iron &amp; Steel MACT)</v>
          </cell>
          <cell r="J6818" t="str">
            <v>Steel Scrap Preheater</v>
          </cell>
          <cell r="N6818">
            <v>40988</v>
          </cell>
        </row>
        <row r="6819">
          <cell r="A6819" t="str">
            <v>30300928</v>
          </cell>
          <cell r="B6819" t="str">
            <v>Point</v>
          </cell>
          <cell r="C6819" t="str">
            <v>Steel Manuf /Argon-oxygen Decarburization</v>
          </cell>
          <cell r="D6819" t="str">
            <v>Industrial Processes - Ferrous Metals</v>
          </cell>
          <cell r="G6819" t="str">
            <v>Industrial Processes</v>
          </cell>
          <cell r="H6819" t="str">
            <v>Primary Metal Production</v>
          </cell>
          <cell r="I6819" t="str">
            <v>Steel Manufacturing (See 3-03-015 for Integrated Iron &amp; Steel MACT)</v>
          </cell>
          <cell r="J6819" t="str">
            <v>Argon-oxygen Decarburization</v>
          </cell>
          <cell r="N6819">
            <v>40988</v>
          </cell>
        </row>
        <row r="6820">
          <cell r="A6820" t="str">
            <v>30300929</v>
          </cell>
          <cell r="B6820" t="str">
            <v>Point</v>
          </cell>
          <cell r="C6820" t="str">
            <v>Steel Manuf /Steel Plate Burner/Torch Cutter</v>
          </cell>
          <cell r="D6820" t="str">
            <v>Industrial Processes - Ferrous Metals</v>
          </cell>
          <cell r="G6820" t="str">
            <v>Industrial Processes</v>
          </cell>
          <cell r="H6820" t="str">
            <v>Primary Metal Production</v>
          </cell>
          <cell r="I6820" t="str">
            <v>Steel Manufacturing (See 3-03-015 for Integrated Iron &amp; Steel MACT)</v>
          </cell>
          <cell r="J6820" t="str">
            <v>Steel Plate Burner/Torch Cutter</v>
          </cell>
          <cell r="N6820">
            <v>40988</v>
          </cell>
        </row>
        <row r="6821">
          <cell r="A6821" t="str">
            <v>30300930</v>
          </cell>
          <cell r="B6821" t="str">
            <v>Point</v>
          </cell>
          <cell r="C6821" t="str">
            <v>Steel Manuf /Q-BOP Melting and Refining</v>
          </cell>
          <cell r="D6821" t="str">
            <v>Industrial Processes - Ferrous Metals</v>
          </cell>
          <cell r="G6821" t="str">
            <v>Industrial Processes</v>
          </cell>
          <cell r="H6821" t="str">
            <v>Primary Metal Production</v>
          </cell>
          <cell r="I6821" t="str">
            <v>Steel Manufacturing (See 3-03-015 for Integrated Iron &amp; Steel MACT)</v>
          </cell>
          <cell r="J6821" t="str">
            <v>Q-BOP Melting and Refining</v>
          </cell>
          <cell r="N6821">
            <v>40988</v>
          </cell>
        </row>
        <row r="6822">
          <cell r="A6822" t="str">
            <v>30300931</v>
          </cell>
          <cell r="B6822" t="str">
            <v>Point</v>
          </cell>
          <cell r="C6822" t="str">
            <v>Steel Manuf /Hot Rolling</v>
          </cell>
          <cell r="D6822" t="str">
            <v>Industrial Processes - Ferrous Metals</v>
          </cell>
          <cell r="G6822" t="str">
            <v>Industrial Processes</v>
          </cell>
          <cell r="H6822" t="str">
            <v>Primary Metal Production</v>
          </cell>
          <cell r="I6822" t="str">
            <v>Steel Manufacturing (See 3-03-015 for Integrated Iron &amp; Steel MACT)</v>
          </cell>
          <cell r="J6822" t="str">
            <v>Hot Rolling</v>
          </cell>
          <cell r="N6822">
            <v>40988</v>
          </cell>
        </row>
        <row r="6823">
          <cell r="A6823" t="str">
            <v>30300932</v>
          </cell>
          <cell r="B6823" t="str">
            <v>Point</v>
          </cell>
          <cell r="C6823" t="str">
            <v>Steel Manuf /Scarfing</v>
          </cell>
          <cell r="D6823" t="str">
            <v>Industrial Processes - Ferrous Metals</v>
          </cell>
          <cell r="G6823" t="str">
            <v>Industrial Processes</v>
          </cell>
          <cell r="H6823" t="str">
            <v>Primary Metal Production</v>
          </cell>
          <cell r="I6823" t="str">
            <v>Steel Manufacturing (See 3-03-015 for Integrated Iron &amp; Steel MACT)</v>
          </cell>
          <cell r="J6823" t="str">
            <v>Scarfing</v>
          </cell>
          <cell r="N6823">
            <v>40988</v>
          </cell>
        </row>
        <row r="6824">
          <cell r="A6824" t="str">
            <v>30300933</v>
          </cell>
          <cell r="B6824" t="str">
            <v>Point</v>
          </cell>
          <cell r="C6824" t="str">
            <v>Steel Manuf /Reheat Furnaces</v>
          </cell>
          <cell r="D6824" t="str">
            <v>Industrial Processes - Ferrous Metals</v>
          </cell>
          <cell r="G6824" t="str">
            <v>Industrial Processes</v>
          </cell>
          <cell r="H6824" t="str">
            <v>Primary Metal Production</v>
          </cell>
          <cell r="I6824" t="str">
            <v>Steel Manufacturing (See 3-03-015 for Integrated Iron &amp; Steel MACT)</v>
          </cell>
          <cell r="J6824" t="str">
            <v>Reheat Furnaces</v>
          </cell>
          <cell r="N6824">
            <v>40988</v>
          </cell>
        </row>
        <row r="6825">
          <cell r="A6825" t="str">
            <v>30300934</v>
          </cell>
          <cell r="B6825" t="str">
            <v>Point</v>
          </cell>
          <cell r="C6825" t="str">
            <v>Steel Manuf /Heat Treating Furnaces: Annealing</v>
          </cell>
          <cell r="D6825" t="str">
            <v>Industrial Processes - Ferrous Metals</v>
          </cell>
          <cell r="G6825" t="str">
            <v>Industrial Processes</v>
          </cell>
          <cell r="H6825" t="str">
            <v>Primary Metal Production</v>
          </cell>
          <cell r="I6825" t="str">
            <v>Steel Manufacturing (See 3-03-015 for Integrated Iron &amp; Steel MACT)</v>
          </cell>
          <cell r="J6825" t="str">
            <v>Heat Treating Furnaces: Annealing</v>
          </cell>
          <cell r="N6825">
            <v>40988</v>
          </cell>
        </row>
        <row r="6826">
          <cell r="A6826" t="str">
            <v>30300935</v>
          </cell>
          <cell r="B6826" t="str">
            <v>Point</v>
          </cell>
          <cell r="C6826" t="str">
            <v>Steel Manuf /Cold Rolling</v>
          </cell>
          <cell r="D6826" t="str">
            <v>Industrial Processes - Ferrous Metals</v>
          </cell>
          <cell r="G6826" t="str">
            <v>Industrial Processes</v>
          </cell>
          <cell r="H6826" t="str">
            <v>Primary Metal Production</v>
          </cell>
          <cell r="I6826" t="str">
            <v>Steel Manufacturing (See 3-03-015 for Integrated Iron &amp; Steel MACT)</v>
          </cell>
          <cell r="J6826" t="str">
            <v>Cold Rolling</v>
          </cell>
          <cell r="N6826">
            <v>40988</v>
          </cell>
        </row>
        <row r="6827">
          <cell r="A6827" t="str">
            <v>30300936</v>
          </cell>
          <cell r="B6827" t="str">
            <v>Point</v>
          </cell>
          <cell r="C6827" t="str">
            <v>Steel Manuf /Coating: Tin, Zinc, etc.</v>
          </cell>
          <cell r="D6827" t="str">
            <v>Industrial Processes - Ferrous Metals</v>
          </cell>
          <cell r="G6827" t="str">
            <v>Industrial Processes</v>
          </cell>
          <cell r="H6827" t="str">
            <v>Primary Metal Production</v>
          </cell>
          <cell r="I6827" t="str">
            <v>Steel Manufacturing (See 3-03-015 for Integrated Iron &amp; Steel MACT)</v>
          </cell>
          <cell r="J6827" t="str">
            <v>Coating: Tin, Zinc, etc.</v>
          </cell>
          <cell r="N6827">
            <v>40988</v>
          </cell>
        </row>
        <row r="6828">
          <cell r="A6828" t="str">
            <v>30300998</v>
          </cell>
          <cell r="B6828" t="str">
            <v>Point</v>
          </cell>
          <cell r="C6828" t="str">
            <v>Steel Manuf /Other Not Classified</v>
          </cell>
          <cell r="D6828" t="str">
            <v>Industrial Processes - Ferrous Metals</v>
          </cell>
          <cell r="G6828" t="str">
            <v>Industrial Processes</v>
          </cell>
          <cell r="H6828" t="str">
            <v>Primary Metal Production</v>
          </cell>
          <cell r="I6828" t="str">
            <v>Steel Manufacturing (See 3-03-015 for Integrated Iron &amp; Steel MACT)</v>
          </cell>
          <cell r="J6828" t="str">
            <v>Other Not Classified</v>
          </cell>
          <cell r="K6828" t="str">
            <v>30300999</v>
          </cell>
          <cell r="L6828" t="str">
            <v>2005</v>
          </cell>
          <cell r="N6828">
            <v>40988</v>
          </cell>
        </row>
        <row r="6829">
          <cell r="A6829" t="str">
            <v>30300999</v>
          </cell>
          <cell r="B6829" t="str">
            <v>Point</v>
          </cell>
          <cell r="C6829" t="str">
            <v>Steel Manuf /Other Not Classified</v>
          </cell>
          <cell r="D6829" t="str">
            <v>Industrial Processes - Ferrous Metals</v>
          </cell>
          <cell r="G6829" t="str">
            <v>Industrial Processes</v>
          </cell>
          <cell r="H6829" t="str">
            <v>Primary Metal Production</v>
          </cell>
          <cell r="I6829" t="str">
            <v>Steel Manufacturing (See 3-03-015 for Integrated Iron &amp; Steel MACT)</v>
          </cell>
          <cell r="J6829" t="str">
            <v>Other Not Classified</v>
          </cell>
          <cell r="N6829">
            <v>40988</v>
          </cell>
        </row>
        <row r="6830">
          <cell r="A6830" t="str">
            <v>30301001</v>
          </cell>
          <cell r="B6830" t="str">
            <v>Point</v>
          </cell>
          <cell r="C6830" t="str">
            <v>Lead Production /Sintering: Single Stream</v>
          </cell>
          <cell r="D6830" t="str">
            <v>Industrial Processes - Non-ferrous Metals</v>
          </cell>
          <cell r="G6830" t="str">
            <v>Industrial Processes</v>
          </cell>
          <cell r="H6830" t="str">
            <v>Primary Metal Production</v>
          </cell>
          <cell r="I6830" t="str">
            <v>Lead Production</v>
          </cell>
          <cell r="J6830" t="str">
            <v>Sintering: Single Stream</v>
          </cell>
          <cell r="N6830">
            <v>40988</v>
          </cell>
        </row>
        <row r="6831">
          <cell r="A6831" t="str">
            <v>30301002</v>
          </cell>
          <cell r="B6831" t="str">
            <v>Point</v>
          </cell>
          <cell r="C6831" t="str">
            <v>Lead Production /Blast Furnace Operation</v>
          </cell>
          <cell r="D6831" t="str">
            <v>Industrial Processes - Non-ferrous Metals</v>
          </cell>
          <cell r="G6831" t="str">
            <v>Industrial Processes</v>
          </cell>
          <cell r="H6831" t="str">
            <v>Primary Metal Production</v>
          </cell>
          <cell r="I6831" t="str">
            <v>Lead Production</v>
          </cell>
          <cell r="J6831" t="str">
            <v>Blast Furnace Operation</v>
          </cell>
          <cell r="N6831">
            <v>40988</v>
          </cell>
        </row>
        <row r="6832">
          <cell r="A6832" t="str">
            <v>30301003</v>
          </cell>
          <cell r="B6832" t="str">
            <v>Point</v>
          </cell>
          <cell r="C6832" t="str">
            <v>Lead Production /Dross Reverberatory Furnace</v>
          </cell>
          <cell r="D6832" t="str">
            <v>Industrial Processes - Non-ferrous Metals</v>
          </cell>
          <cell r="G6832" t="str">
            <v>Industrial Processes</v>
          </cell>
          <cell r="H6832" t="str">
            <v>Primary Metal Production</v>
          </cell>
          <cell r="I6832" t="str">
            <v>Lead Production</v>
          </cell>
          <cell r="J6832" t="str">
            <v>Dross Reverberatory Furnace</v>
          </cell>
          <cell r="N6832">
            <v>40988</v>
          </cell>
        </row>
        <row r="6833">
          <cell r="A6833" t="str">
            <v>30301004</v>
          </cell>
          <cell r="B6833" t="str">
            <v>Point</v>
          </cell>
          <cell r="C6833" t="str">
            <v>Lead Production /Ore Crushing</v>
          </cell>
          <cell r="D6833" t="str">
            <v>Industrial Processes - Non-ferrous Metals</v>
          </cell>
          <cell r="G6833" t="str">
            <v>Industrial Processes</v>
          </cell>
          <cell r="H6833" t="str">
            <v>Primary Metal Production</v>
          </cell>
          <cell r="I6833" t="str">
            <v>Lead Production</v>
          </cell>
          <cell r="J6833" t="str">
            <v>Ore Crushing</v>
          </cell>
          <cell r="N6833">
            <v>40988</v>
          </cell>
        </row>
        <row r="6834">
          <cell r="A6834" t="str">
            <v>30301005</v>
          </cell>
          <cell r="B6834" t="str">
            <v>Point</v>
          </cell>
          <cell r="C6834" t="str">
            <v>Lead Production /Materials Handling (Includes 11, 12, 13, 04, 14)</v>
          </cell>
          <cell r="D6834" t="str">
            <v>Industrial Processes - Non-ferrous Metals</v>
          </cell>
          <cell r="G6834" t="str">
            <v>Industrial Processes</v>
          </cell>
          <cell r="H6834" t="str">
            <v>Primary Metal Production</v>
          </cell>
          <cell r="I6834" t="str">
            <v>Lead Production</v>
          </cell>
          <cell r="J6834" t="str">
            <v>Materials Handling (Includes 11, 12, 13, 04, 14)</v>
          </cell>
          <cell r="N6834">
            <v>40988</v>
          </cell>
        </row>
        <row r="6835">
          <cell r="A6835" t="str">
            <v>30301006</v>
          </cell>
          <cell r="B6835" t="str">
            <v>Point</v>
          </cell>
          <cell r="C6835" t="str">
            <v>Lead Production /Sintering: Dual Stream Feed End</v>
          </cell>
          <cell r="D6835" t="str">
            <v>Industrial Processes - Non-ferrous Metals</v>
          </cell>
          <cell r="G6835" t="str">
            <v>Industrial Processes</v>
          </cell>
          <cell r="H6835" t="str">
            <v>Primary Metal Production</v>
          </cell>
          <cell r="I6835" t="str">
            <v>Lead Production</v>
          </cell>
          <cell r="J6835" t="str">
            <v>Sintering: Dual Stream Feed End</v>
          </cell>
          <cell r="N6835">
            <v>40988</v>
          </cell>
        </row>
        <row r="6836">
          <cell r="A6836" t="str">
            <v>30301007</v>
          </cell>
          <cell r="B6836" t="str">
            <v>Point</v>
          </cell>
          <cell r="C6836" t="str">
            <v>Lead Production /Sintering: Dual Stream Discharge End</v>
          </cell>
          <cell r="D6836" t="str">
            <v>Industrial Processes - Non-ferrous Metals</v>
          </cell>
          <cell r="G6836" t="str">
            <v>Industrial Processes</v>
          </cell>
          <cell r="H6836" t="str">
            <v>Primary Metal Production</v>
          </cell>
          <cell r="I6836" t="str">
            <v>Lead Production</v>
          </cell>
          <cell r="J6836" t="str">
            <v>Sintering: Dual Stream Discharge End</v>
          </cell>
          <cell r="N6836">
            <v>40988</v>
          </cell>
        </row>
        <row r="6837">
          <cell r="A6837" t="str">
            <v>30301008</v>
          </cell>
          <cell r="B6837" t="str">
            <v>Point</v>
          </cell>
          <cell r="C6837" t="str">
            <v>Lead Production /Slag Fume Furnace</v>
          </cell>
          <cell r="D6837" t="str">
            <v>Industrial Processes - Non-ferrous Metals</v>
          </cell>
          <cell r="G6837" t="str">
            <v>Industrial Processes</v>
          </cell>
          <cell r="H6837" t="str">
            <v>Primary Metal Production</v>
          </cell>
          <cell r="I6837" t="str">
            <v>Lead Production</v>
          </cell>
          <cell r="J6837" t="str">
            <v>Slag Fume Furnace</v>
          </cell>
          <cell r="N6837">
            <v>40988</v>
          </cell>
        </row>
        <row r="6838">
          <cell r="A6838" t="str">
            <v>30301009</v>
          </cell>
          <cell r="B6838" t="str">
            <v>Point</v>
          </cell>
          <cell r="C6838" t="str">
            <v>Lead Production /Lead Drossing</v>
          </cell>
          <cell r="D6838" t="str">
            <v>Industrial Processes - Non-ferrous Metals</v>
          </cell>
          <cell r="G6838" t="str">
            <v>Industrial Processes</v>
          </cell>
          <cell r="H6838" t="str">
            <v>Primary Metal Production</v>
          </cell>
          <cell r="I6838" t="str">
            <v>Lead Production</v>
          </cell>
          <cell r="J6838" t="str">
            <v>Lead Drossing</v>
          </cell>
          <cell r="N6838">
            <v>40988</v>
          </cell>
        </row>
        <row r="6839">
          <cell r="A6839" t="str">
            <v>30301010</v>
          </cell>
          <cell r="B6839" t="str">
            <v>Point</v>
          </cell>
          <cell r="C6839" t="str">
            <v>Lead Production /Raw Material Crushing and Grinding</v>
          </cell>
          <cell r="D6839" t="str">
            <v>Industrial Processes - Non-ferrous Metals</v>
          </cell>
          <cell r="G6839" t="str">
            <v>Industrial Processes</v>
          </cell>
          <cell r="H6839" t="str">
            <v>Primary Metal Production</v>
          </cell>
          <cell r="I6839" t="str">
            <v>Lead Production</v>
          </cell>
          <cell r="J6839" t="str">
            <v>Raw Material Crushing and Grinding</v>
          </cell>
          <cell r="N6839">
            <v>40988</v>
          </cell>
        </row>
        <row r="6840">
          <cell r="A6840" t="str">
            <v>30301011</v>
          </cell>
          <cell r="B6840" t="str">
            <v>Point</v>
          </cell>
          <cell r="C6840" t="str">
            <v>Lead Production /Raw Material Unloading</v>
          </cell>
          <cell r="D6840" t="str">
            <v>Industrial Processes - Storage and Transfer</v>
          </cell>
          <cell r="G6840" t="str">
            <v>Industrial Processes</v>
          </cell>
          <cell r="H6840" t="str">
            <v>Primary Metal Production</v>
          </cell>
          <cell r="I6840" t="str">
            <v>Lead Production</v>
          </cell>
          <cell r="J6840" t="str">
            <v>Raw Material Unloading</v>
          </cell>
          <cell r="N6840">
            <v>40988</v>
          </cell>
        </row>
        <row r="6841">
          <cell r="A6841" t="str">
            <v>30301012</v>
          </cell>
          <cell r="B6841" t="str">
            <v>Point</v>
          </cell>
          <cell r="C6841" t="str">
            <v>Lead Production /Raw Material Storage Piles</v>
          </cell>
          <cell r="D6841" t="str">
            <v>Industrial Processes - Storage and Transfer</v>
          </cell>
          <cell r="G6841" t="str">
            <v>Industrial Processes</v>
          </cell>
          <cell r="H6841" t="str">
            <v>Primary Metal Production</v>
          </cell>
          <cell r="I6841" t="str">
            <v>Lead Production</v>
          </cell>
          <cell r="J6841" t="str">
            <v>Raw Material Storage Piles</v>
          </cell>
          <cell r="N6841">
            <v>40988</v>
          </cell>
        </row>
        <row r="6842">
          <cell r="A6842" t="str">
            <v>30301013</v>
          </cell>
          <cell r="B6842" t="str">
            <v>Point</v>
          </cell>
          <cell r="C6842" t="str">
            <v>Lead Production /Raw Material Transfer</v>
          </cell>
          <cell r="D6842" t="str">
            <v>Industrial Processes - Storage and Transfer</v>
          </cell>
          <cell r="G6842" t="str">
            <v>Industrial Processes</v>
          </cell>
          <cell r="H6842" t="str">
            <v>Primary Metal Production</v>
          </cell>
          <cell r="I6842" t="str">
            <v>Lead Production</v>
          </cell>
          <cell r="J6842" t="str">
            <v>Raw Material Transfer</v>
          </cell>
          <cell r="N6842">
            <v>40988</v>
          </cell>
        </row>
        <row r="6843">
          <cell r="A6843" t="str">
            <v>30301014</v>
          </cell>
          <cell r="B6843" t="str">
            <v>Point</v>
          </cell>
          <cell r="C6843" t="str">
            <v>Lead Production /Sintering Charge Mixing</v>
          </cell>
          <cell r="D6843" t="str">
            <v>Industrial Processes - Non-ferrous Metals</v>
          </cell>
          <cell r="G6843" t="str">
            <v>Industrial Processes</v>
          </cell>
          <cell r="H6843" t="str">
            <v>Primary Metal Production</v>
          </cell>
          <cell r="I6843" t="str">
            <v>Lead Production</v>
          </cell>
          <cell r="J6843" t="str">
            <v>Sintering Charge Mixing</v>
          </cell>
          <cell r="N6843">
            <v>40988</v>
          </cell>
        </row>
        <row r="6844">
          <cell r="A6844" t="str">
            <v>30301015</v>
          </cell>
          <cell r="B6844" t="str">
            <v>Point</v>
          </cell>
          <cell r="C6844" t="str">
            <v>Lead Production /Sinter Crushing/Screening</v>
          </cell>
          <cell r="D6844" t="str">
            <v>Industrial Processes - Non-ferrous Metals</v>
          </cell>
          <cell r="G6844" t="str">
            <v>Industrial Processes</v>
          </cell>
          <cell r="H6844" t="str">
            <v>Primary Metal Production</v>
          </cell>
          <cell r="I6844" t="str">
            <v>Lead Production</v>
          </cell>
          <cell r="J6844" t="str">
            <v>Sinter Crushing/Screening</v>
          </cell>
          <cell r="N6844">
            <v>40988</v>
          </cell>
        </row>
        <row r="6845">
          <cell r="A6845" t="str">
            <v>30301016</v>
          </cell>
          <cell r="B6845" t="str">
            <v>Point</v>
          </cell>
          <cell r="C6845" t="str">
            <v>Lead Production /Sinter Transfer</v>
          </cell>
          <cell r="D6845" t="str">
            <v>Industrial Processes - Storage and Transfer</v>
          </cell>
          <cell r="G6845" t="str">
            <v>Industrial Processes</v>
          </cell>
          <cell r="H6845" t="str">
            <v>Primary Metal Production</v>
          </cell>
          <cell r="I6845" t="str">
            <v>Lead Production</v>
          </cell>
          <cell r="J6845" t="str">
            <v>Sinter Transfer</v>
          </cell>
          <cell r="N6845">
            <v>40988</v>
          </cell>
        </row>
        <row r="6846">
          <cell r="A6846" t="str">
            <v>30301017</v>
          </cell>
          <cell r="B6846" t="str">
            <v>Point</v>
          </cell>
          <cell r="C6846" t="str">
            <v>Lead Production /Sinter Fines Return Handling</v>
          </cell>
          <cell r="D6846" t="str">
            <v>Industrial Processes - Non-ferrous Metals</v>
          </cell>
          <cell r="G6846" t="str">
            <v>Industrial Processes</v>
          </cell>
          <cell r="H6846" t="str">
            <v>Primary Metal Production</v>
          </cell>
          <cell r="I6846" t="str">
            <v>Lead Production</v>
          </cell>
          <cell r="J6846" t="str">
            <v>Sinter Fines Return Handling</v>
          </cell>
          <cell r="N6846">
            <v>40988</v>
          </cell>
        </row>
        <row r="6847">
          <cell r="A6847" t="str">
            <v>30301018</v>
          </cell>
          <cell r="B6847" t="str">
            <v>Point</v>
          </cell>
          <cell r="C6847" t="str">
            <v>Lead Production /Blast Furnace Charging</v>
          </cell>
          <cell r="D6847" t="str">
            <v>Industrial Processes - Non-ferrous Metals</v>
          </cell>
          <cell r="G6847" t="str">
            <v>Industrial Processes</v>
          </cell>
          <cell r="H6847" t="str">
            <v>Primary Metal Production</v>
          </cell>
          <cell r="I6847" t="str">
            <v>Lead Production</v>
          </cell>
          <cell r="J6847" t="str">
            <v>Blast Furnace Charging</v>
          </cell>
          <cell r="N6847">
            <v>40988</v>
          </cell>
        </row>
        <row r="6848">
          <cell r="A6848" t="str">
            <v>30301019</v>
          </cell>
          <cell r="B6848" t="str">
            <v>Point</v>
          </cell>
          <cell r="C6848" t="str">
            <v>Lead Production /Blast Furnace Tapping (Metal and Slag)</v>
          </cell>
          <cell r="D6848" t="str">
            <v>Industrial Processes - Non-ferrous Metals</v>
          </cell>
          <cell r="G6848" t="str">
            <v>Industrial Processes</v>
          </cell>
          <cell r="H6848" t="str">
            <v>Primary Metal Production</v>
          </cell>
          <cell r="I6848" t="str">
            <v>Lead Production</v>
          </cell>
          <cell r="J6848" t="str">
            <v>Blast Furnace Tapping (Metal and Slag)</v>
          </cell>
          <cell r="N6848">
            <v>40988</v>
          </cell>
        </row>
        <row r="6849">
          <cell r="A6849" t="str">
            <v>30301020</v>
          </cell>
          <cell r="B6849" t="str">
            <v>Point</v>
          </cell>
          <cell r="C6849" t="str">
            <v>Lead Production /Blast Furnace Lead Pouring</v>
          </cell>
          <cell r="D6849" t="str">
            <v>Industrial Processes - Non-ferrous Metals</v>
          </cell>
          <cell r="G6849" t="str">
            <v>Industrial Processes</v>
          </cell>
          <cell r="H6849" t="str">
            <v>Primary Metal Production</v>
          </cell>
          <cell r="I6849" t="str">
            <v>Lead Production</v>
          </cell>
          <cell r="J6849" t="str">
            <v>Blast Furnace Lead Pouring</v>
          </cell>
          <cell r="N6849">
            <v>40988</v>
          </cell>
        </row>
        <row r="6850">
          <cell r="A6850" t="str">
            <v>30301021</v>
          </cell>
          <cell r="B6850" t="str">
            <v>Point</v>
          </cell>
          <cell r="C6850" t="str">
            <v>Lead Production /Blast Furnace Slag Pouring</v>
          </cell>
          <cell r="D6850" t="str">
            <v>Industrial Processes - Non-ferrous Metals</v>
          </cell>
          <cell r="G6850" t="str">
            <v>Industrial Processes</v>
          </cell>
          <cell r="H6850" t="str">
            <v>Primary Metal Production</v>
          </cell>
          <cell r="I6850" t="str">
            <v>Lead Production</v>
          </cell>
          <cell r="J6850" t="str">
            <v>Blast Furnace Slag Pouring</v>
          </cell>
          <cell r="N6850">
            <v>40988</v>
          </cell>
        </row>
        <row r="6851">
          <cell r="A6851" t="str">
            <v>30301022</v>
          </cell>
          <cell r="B6851" t="str">
            <v>Point</v>
          </cell>
          <cell r="C6851" t="str">
            <v>Lead Production /Lead Refining/Silver Retort</v>
          </cell>
          <cell r="D6851" t="str">
            <v>Industrial Processes - Non-ferrous Metals</v>
          </cell>
          <cell r="G6851" t="str">
            <v>Industrial Processes</v>
          </cell>
          <cell r="H6851" t="str">
            <v>Primary Metal Production</v>
          </cell>
          <cell r="I6851" t="str">
            <v>Lead Production</v>
          </cell>
          <cell r="J6851" t="str">
            <v>Lead Refining/Silver Retort</v>
          </cell>
          <cell r="N6851">
            <v>40988</v>
          </cell>
        </row>
        <row r="6852">
          <cell r="A6852" t="str">
            <v>30301023</v>
          </cell>
          <cell r="B6852" t="str">
            <v>Point</v>
          </cell>
          <cell r="C6852" t="str">
            <v>Lead Production /Lead Casting</v>
          </cell>
          <cell r="D6852" t="str">
            <v>Industrial Processes - Non-ferrous Metals</v>
          </cell>
          <cell r="G6852" t="str">
            <v>Industrial Processes</v>
          </cell>
          <cell r="H6852" t="str">
            <v>Primary Metal Production</v>
          </cell>
          <cell r="I6852" t="str">
            <v>Lead Production</v>
          </cell>
          <cell r="J6852" t="str">
            <v>Lead Casting</v>
          </cell>
          <cell r="N6852">
            <v>40988</v>
          </cell>
        </row>
        <row r="6853">
          <cell r="A6853" t="str">
            <v>30301024</v>
          </cell>
          <cell r="B6853" t="str">
            <v>Point</v>
          </cell>
          <cell r="C6853" t="str">
            <v>Lead Production /Reverberatory or Kettle Softening</v>
          </cell>
          <cell r="D6853" t="str">
            <v>Industrial Processes - Non-ferrous Metals</v>
          </cell>
          <cell r="G6853" t="str">
            <v>Industrial Processes</v>
          </cell>
          <cell r="H6853" t="str">
            <v>Primary Metal Production</v>
          </cell>
          <cell r="I6853" t="str">
            <v>Lead Production</v>
          </cell>
          <cell r="J6853" t="str">
            <v>Reverberatory or Kettle Softening</v>
          </cell>
          <cell r="N6853">
            <v>40988</v>
          </cell>
        </row>
        <row r="6854">
          <cell r="A6854" t="str">
            <v>30301025</v>
          </cell>
          <cell r="B6854" t="str">
            <v>Point</v>
          </cell>
          <cell r="C6854" t="str">
            <v>Lead Production /Sinter Machine Leakage</v>
          </cell>
          <cell r="D6854" t="str">
            <v>Industrial Processes - Non-ferrous Metals</v>
          </cell>
          <cell r="G6854" t="str">
            <v>Industrial Processes</v>
          </cell>
          <cell r="H6854" t="str">
            <v>Primary Metal Production</v>
          </cell>
          <cell r="I6854" t="str">
            <v>Lead Production</v>
          </cell>
          <cell r="J6854" t="str">
            <v>Sinter Machine Leakage</v>
          </cell>
          <cell r="N6854">
            <v>40988</v>
          </cell>
        </row>
        <row r="6855">
          <cell r="A6855" t="str">
            <v>30301026</v>
          </cell>
          <cell r="B6855" t="str">
            <v>Point</v>
          </cell>
          <cell r="C6855" t="str">
            <v>Lead Production /Sinter Dump Area</v>
          </cell>
          <cell r="D6855" t="str">
            <v>Industrial Processes - Storage and Transfer</v>
          </cell>
          <cell r="G6855" t="str">
            <v>Industrial Processes</v>
          </cell>
          <cell r="H6855" t="str">
            <v>Primary Metal Production</v>
          </cell>
          <cell r="I6855" t="str">
            <v>Lead Production</v>
          </cell>
          <cell r="J6855" t="str">
            <v>Sinter Dump Area</v>
          </cell>
          <cell r="N6855">
            <v>40988</v>
          </cell>
        </row>
        <row r="6856">
          <cell r="A6856" t="str">
            <v>30301027</v>
          </cell>
          <cell r="B6856" t="str">
            <v>Point</v>
          </cell>
          <cell r="C6856" t="str">
            <v>Lead Production /Vacuum Distillation</v>
          </cell>
          <cell r="D6856" t="str">
            <v>Industrial Processes - Non-ferrous Metals</v>
          </cell>
          <cell r="G6856" t="str">
            <v>Industrial Processes</v>
          </cell>
          <cell r="H6856" t="str">
            <v>Primary Metal Production</v>
          </cell>
          <cell r="I6856" t="str">
            <v>Lead Production</v>
          </cell>
          <cell r="J6856" t="str">
            <v>Vacuum Distillation</v>
          </cell>
          <cell r="N6856">
            <v>40988</v>
          </cell>
        </row>
        <row r="6857">
          <cell r="A6857" t="str">
            <v>30301028</v>
          </cell>
          <cell r="B6857" t="str">
            <v>Point</v>
          </cell>
          <cell r="C6857" t="str">
            <v>Lead Production /Tetrahedrite Dryer</v>
          </cell>
          <cell r="D6857" t="str">
            <v>Industrial Processes - Non-ferrous Metals</v>
          </cell>
          <cell r="G6857" t="str">
            <v>Industrial Processes</v>
          </cell>
          <cell r="H6857" t="str">
            <v>Primary Metal Production</v>
          </cell>
          <cell r="I6857" t="str">
            <v>Lead Production</v>
          </cell>
          <cell r="J6857" t="str">
            <v>Tetrahedrite Dryer</v>
          </cell>
          <cell r="N6857">
            <v>40988</v>
          </cell>
        </row>
        <row r="6858">
          <cell r="A6858" t="str">
            <v>30301029</v>
          </cell>
          <cell r="B6858" t="str">
            <v>Point</v>
          </cell>
          <cell r="C6858" t="str">
            <v>Lead Production /Sinter Machine (Weak Gas)</v>
          </cell>
          <cell r="D6858" t="str">
            <v>Industrial Processes - Non-ferrous Metals</v>
          </cell>
          <cell r="G6858" t="str">
            <v>Industrial Processes</v>
          </cell>
          <cell r="H6858" t="str">
            <v>Primary Metal Production</v>
          </cell>
          <cell r="I6858" t="str">
            <v>Lead Production</v>
          </cell>
          <cell r="J6858" t="str">
            <v>Sinter Machine (Weak Gas)</v>
          </cell>
          <cell r="N6858">
            <v>40988</v>
          </cell>
        </row>
        <row r="6859">
          <cell r="A6859" t="str">
            <v>30301030</v>
          </cell>
          <cell r="B6859" t="str">
            <v>Point</v>
          </cell>
          <cell r="C6859" t="str">
            <v>Lead Production /Sinter Storage</v>
          </cell>
          <cell r="D6859" t="str">
            <v>Industrial Processes - Non-ferrous Metals</v>
          </cell>
          <cell r="G6859" t="str">
            <v>Industrial Processes</v>
          </cell>
          <cell r="H6859" t="str">
            <v>Primary Metal Production</v>
          </cell>
          <cell r="I6859" t="str">
            <v>Lead Production</v>
          </cell>
          <cell r="J6859" t="str">
            <v>Sinter Storage</v>
          </cell>
          <cell r="N6859">
            <v>40988</v>
          </cell>
        </row>
        <row r="6860">
          <cell r="A6860" t="str">
            <v>30301031</v>
          </cell>
          <cell r="B6860" t="str">
            <v>Point</v>
          </cell>
          <cell r="C6860" t="str">
            <v>Lead Production /Speiss Pit</v>
          </cell>
          <cell r="D6860" t="str">
            <v>Industrial Processes - Non-ferrous Metals</v>
          </cell>
          <cell r="G6860" t="str">
            <v>Industrial Processes</v>
          </cell>
          <cell r="H6860" t="str">
            <v>Primary Metal Production</v>
          </cell>
          <cell r="I6860" t="str">
            <v>Lead Production</v>
          </cell>
          <cell r="J6860" t="str">
            <v>Speiss Pit</v>
          </cell>
          <cell r="N6860">
            <v>40988</v>
          </cell>
        </row>
        <row r="6861">
          <cell r="A6861" t="str">
            <v>30301032</v>
          </cell>
          <cell r="B6861" t="str">
            <v>Point</v>
          </cell>
          <cell r="C6861" t="str">
            <v>Lead Production /Ore Screening</v>
          </cell>
          <cell r="D6861" t="str">
            <v>Industrial Processes - Non-ferrous Metals</v>
          </cell>
          <cell r="G6861" t="str">
            <v>Industrial Processes</v>
          </cell>
          <cell r="H6861" t="str">
            <v>Primary Metal Production</v>
          </cell>
          <cell r="I6861" t="str">
            <v>Lead Production</v>
          </cell>
          <cell r="J6861" t="str">
            <v>Ore Screening</v>
          </cell>
          <cell r="N6861">
            <v>40988</v>
          </cell>
        </row>
        <row r="6862">
          <cell r="A6862" t="str">
            <v>30301099</v>
          </cell>
          <cell r="B6862" t="str">
            <v>Point</v>
          </cell>
          <cell r="C6862" t="str">
            <v>Lead Production /Other Not Classified</v>
          </cell>
          <cell r="D6862" t="str">
            <v>Industrial Processes - Non-ferrous Metals</v>
          </cell>
          <cell r="G6862" t="str">
            <v>Industrial Processes</v>
          </cell>
          <cell r="H6862" t="str">
            <v>Primary Metal Production</v>
          </cell>
          <cell r="I6862" t="str">
            <v>Lead Production</v>
          </cell>
          <cell r="J6862" t="str">
            <v>Other Not Classified</v>
          </cell>
          <cell r="N6862">
            <v>40988</v>
          </cell>
        </row>
        <row r="6863">
          <cell r="A6863" t="str">
            <v>30301101</v>
          </cell>
          <cell r="B6863" t="str">
            <v>Point</v>
          </cell>
          <cell r="C6863" t="str">
            <v>Molybdenum Mining: General</v>
          </cell>
          <cell r="D6863" t="str">
            <v>Industrial Processes - Non-ferrous Metals</v>
          </cell>
          <cell r="G6863" t="str">
            <v>Industrial Processes</v>
          </cell>
          <cell r="H6863" t="str">
            <v>Primary Metal Production</v>
          </cell>
          <cell r="I6863" t="str">
            <v>Molybdenum</v>
          </cell>
          <cell r="J6863" t="str">
            <v>Mining: General</v>
          </cell>
          <cell r="N6863">
            <v>40988</v>
          </cell>
        </row>
        <row r="6864">
          <cell r="A6864" t="str">
            <v>30301102</v>
          </cell>
          <cell r="B6864" t="str">
            <v>Point</v>
          </cell>
          <cell r="C6864" t="str">
            <v>Molybdenum Milling: General</v>
          </cell>
          <cell r="D6864" t="str">
            <v>Industrial Processes - Non-ferrous Metals</v>
          </cell>
          <cell r="G6864" t="str">
            <v>Industrial Processes</v>
          </cell>
          <cell r="H6864" t="str">
            <v>Primary Metal Production</v>
          </cell>
          <cell r="I6864" t="str">
            <v>Molybdenum</v>
          </cell>
          <cell r="J6864" t="str">
            <v>Milling: General</v>
          </cell>
          <cell r="N6864">
            <v>40988</v>
          </cell>
        </row>
        <row r="6865">
          <cell r="A6865" t="str">
            <v>30301199</v>
          </cell>
          <cell r="B6865" t="str">
            <v>Point</v>
          </cell>
          <cell r="C6865" t="str">
            <v>Molybdenum Other Not Classified</v>
          </cell>
          <cell r="D6865" t="str">
            <v>Industrial Processes - Non-ferrous Metals</v>
          </cell>
          <cell r="G6865" t="str">
            <v>Industrial Processes</v>
          </cell>
          <cell r="H6865" t="str">
            <v>Primary Metal Production</v>
          </cell>
          <cell r="I6865" t="str">
            <v>Molybdenum</v>
          </cell>
          <cell r="J6865" t="str">
            <v>Other Not Classified</v>
          </cell>
          <cell r="N6865">
            <v>40988</v>
          </cell>
        </row>
        <row r="6866">
          <cell r="A6866" t="str">
            <v>30301201</v>
          </cell>
          <cell r="B6866" t="str">
            <v>Point</v>
          </cell>
          <cell r="C6866" t="str">
            <v>Titanium Production - Chlorination</v>
          </cell>
          <cell r="D6866" t="str">
            <v>Industrial Processes - Non-ferrous Metals</v>
          </cell>
          <cell r="G6866" t="str">
            <v>Industrial Processes</v>
          </cell>
          <cell r="H6866" t="str">
            <v>Primary Metal Production</v>
          </cell>
          <cell r="I6866" t="str">
            <v>Titanium</v>
          </cell>
          <cell r="J6866" t="str">
            <v>Chlorination</v>
          </cell>
          <cell r="N6866">
            <v>40988</v>
          </cell>
        </row>
        <row r="6867">
          <cell r="A6867" t="str">
            <v>30301202</v>
          </cell>
          <cell r="B6867" t="str">
            <v>Point</v>
          </cell>
          <cell r="C6867" t="str">
            <v>Titanium Production - Drying Titanium Sand Ore (Cyclone Exit)</v>
          </cell>
          <cell r="D6867" t="str">
            <v>Industrial Processes - Non-ferrous Metals</v>
          </cell>
          <cell r="G6867" t="str">
            <v>Industrial Processes</v>
          </cell>
          <cell r="H6867" t="str">
            <v>Primary Metal Production</v>
          </cell>
          <cell r="I6867" t="str">
            <v>Titanium</v>
          </cell>
          <cell r="J6867" t="str">
            <v>Drying Titanium Sand Ore (Cyclone Exit)</v>
          </cell>
          <cell r="N6867">
            <v>40988</v>
          </cell>
        </row>
        <row r="6868">
          <cell r="A6868" t="str">
            <v>30301299</v>
          </cell>
          <cell r="B6868" t="str">
            <v>Point</v>
          </cell>
          <cell r="C6868" t="str">
            <v>Titanium Production - Other Not Classified</v>
          </cell>
          <cell r="D6868" t="str">
            <v>Industrial Processes - Non-ferrous Metals</v>
          </cell>
          <cell r="G6868" t="str">
            <v>Industrial Processes</v>
          </cell>
          <cell r="H6868" t="str">
            <v>Primary Metal Production</v>
          </cell>
          <cell r="I6868" t="str">
            <v>Titanium</v>
          </cell>
          <cell r="J6868" t="str">
            <v>Other Not Classified</v>
          </cell>
          <cell r="N6868">
            <v>40988</v>
          </cell>
        </row>
        <row r="6869">
          <cell r="A6869" t="str">
            <v>30301301</v>
          </cell>
          <cell r="B6869" t="str">
            <v>Point</v>
          </cell>
          <cell r="C6869" t="str">
            <v>Gold Processing - General Processes</v>
          </cell>
          <cell r="D6869" t="str">
            <v>Industrial Processes - Non-ferrous Metals</v>
          </cell>
          <cell r="G6869" t="str">
            <v>Industrial Processes</v>
          </cell>
          <cell r="H6869" t="str">
            <v>Primary Metal Production</v>
          </cell>
          <cell r="I6869" t="str">
            <v>Gold Processing</v>
          </cell>
          <cell r="J6869" t="str">
            <v>General Processes</v>
          </cell>
          <cell r="N6869">
            <v>40995</v>
          </cell>
        </row>
        <row r="6870">
          <cell r="A6870" t="str">
            <v>30301302</v>
          </cell>
          <cell r="B6870" t="str">
            <v>Point</v>
          </cell>
          <cell r="C6870" t="str">
            <v>Gold Processing - Fines Crushing</v>
          </cell>
          <cell r="D6870" t="str">
            <v>Industrial Processes - Non-ferrous Metals</v>
          </cell>
          <cell r="G6870" t="str">
            <v>Industrial Processes</v>
          </cell>
          <cell r="H6870" t="str">
            <v>Primary Metal Production</v>
          </cell>
          <cell r="I6870" t="str">
            <v>Gold Processing</v>
          </cell>
          <cell r="J6870" t="str">
            <v>Fines Crushing</v>
          </cell>
          <cell r="N6870">
            <v>40995</v>
          </cell>
        </row>
        <row r="6871">
          <cell r="A6871" t="str">
            <v>30301303</v>
          </cell>
          <cell r="B6871" t="str">
            <v>Point</v>
          </cell>
          <cell r="C6871" t="str">
            <v>Gold Processing - autoclave</v>
          </cell>
          <cell r="D6871" t="str">
            <v>Industrial Processes - Non-ferrous Metals</v>
          </cell>
          <cell r="G6871" t="str">
            <v>Industrial Processes</v>
          </cell>
          <cell r="H6871" t="str">
            <v>Primary Metal Production</v>
          </cell>
          <cell r="I6871" t="str">
            <v>Gold Processing</v>
          </cell>
          <cell r="J6871" t="str">
            <v>autoclave</v>
          </cell>
          <cell r="M6871">
            <v>40995</v>
          </cell>
          <cell r="N6871">
            <v>41113</v>
          </cell>
          <cell r="O6871" t="str">
            <v>created 3-27-2012 per ERT request</v>
          </cell>
        </row>
        <row r="6872">
          <cell r="A6872" t="str">
            <v>30301304</v>
          </cell>
          <cell r="B6872" t="str">
            <v>Point</v>
          </cell>
          <cell r="C6872" t="str">
            <v>Gold Processing - cyanide leaching process</v>
          </cell>
          <cell r="D6872" t="str">
            <v>Industrial Processes - Non-ferrous Metals</v>
          </cell>
          <cell r="G6872" t="str">
            <v>Industrial Processes</v>
          </cell>
          <cell r="H6872" t="str">
            <v>Primary Metal Production</v>
          </cell>
          <cell r="I6872" t="str">
            <v>Gold Processing</v>
          </cell>
          <cell r="J6872" t="str">
            <v>cyanide leaching process</v>
          </cell>
          <cell r="M6872">
            <v>40995</v>
          </cell>
          <cell r="N6872">
            <v>41113</v>
          </cell>
          <cell r="O6872" t="str">
            <v>created 3-27-2012 per ERT request</v>
          </cell>
        </row>
        <row r="6873">
          <cell r="A6873" t="str">
            <v>30301305</v>
          </cell>
          <cell r="B6873" t="str">
            <v>Point</v>
          </cell>
          <cell r="C6873" t="str">
            <v>Gold Processing - carbon kiln</v>
          </cell>
          <cell r="D6873" t="str">
            <v>Industrial Processes - Non-ferrous Metals</v>
          </cell>
          <cell r="G6873" t="str">
            <v>Industrial Processes</v>
          </cell>
          <cell r="H6873" t="str">
            <v>Primary Metal Production</v>
          </cell>
          <cell r="I6873" t="str">
            <v>Gold Processing</v>
          </cell>
          <cell r="J6873" t="str">
            <v>carbon kiln</v>
          </cell>
          <cell r="M6873">
            <v>40995</v>
          </cell>
          <cell r="N6873">
            <v>41113</v>
          </cell>
          <cell r="O6873" t="str">
            <v>created 3-27-2012 per ERT request</v>
          </cell>
        </row>
        <row r="6874">
          <cell r="A6874" t="str">
            <v>30301306</v>
          </cell>
          <cell r="B6874" t="str">
            <v>Point</v>
          </cell>
          <cell r="C6874" t="str">
            <v>Gold Processing - pregnant solution tank</v>
          </cell>
          <cell r="D6874" t="str">
            <v>Industrial Processes - Non-ferrous Metals</v>
          </cell>
          <cell r="G6874" t="str">
            <v>Industrial Processes</v>
          </cell>
          <cell r="H6874" t="str">
            <v>Primary Metal Production</v>
          </cell>
          <cell r="I6874" t="str">
            <v>Gold Processing</v>
          </cell>
          <cell r="J6874" t="str">
            <v>pregnant solution tank</v>
          </cell>
          <cell r="M6874">
            <v>40995</v>
          </cell>
          <cell r="N6874">
            <v>41113</v>
          </cell>
          <cell r="O6874" t="str">
            <v>created 3-27-2012 per ERT request</v>
          </cell>
        </row>
        <row r="6875">
          <cell r="A6875" t="str">
            <v>30301307</v>
          </cell>
          <cell r="B6875" t="str">
            <v>Point</v>
          </cell>
          <cell r="C6875" t="str">
            <v>Gold Processing - electrowinning cell</v>
          </cell>
          <cell r="D6875" t="str">
            <v>Industrial Processes - Non-ferrous Metals</v>
          </cell>
          <cell r="G6875" t="str">
            <v>Industrial Processes</v>
          </cell>
          <cell r="H6875" t="str">
            <v>Primary Metal Production</v>
          </cell>
          <cell r="I6875" t="str">
            <v>Gold Processing</v>
          </cell>
          <cell r="J6875" t="str">
            <v>electrowinning cell</v>
          </cell>
          <cell r="M6875">
            <v>40995</v>
          </cell>
          <cell r="N6875">
            <v>41113</v>
          </cell>
          <cell r="O6875" t="str">
            <v>created 3-27-2012 per ERT request</v>
          </cell>
        </row>
        <row r="6876">
          <cell r="A6876" t="str">
            <v>30301308</v>
          </cell>
          <cell r="B6876" t="str">
            <v>Point</v>
          </cell>
          <cell r="C6876" t="str">
            <v>Gold Processing - mercury retorts</v>
          </cell>
          <cell r="D6876" t="str">
            <v>Industrial Processes - Non-ferrous Metals</v>
          </cell>
          <cell r="G6876" t="str">
            <v>Industrial Processes</v>
          </cell>
          <cell r="H6876" t="str">
            <v>Primary Metal Production</v>
          </cell>
          <cell r="I6876" t="str">
            <v>Gold Processing</v>
          </cell>
          <cell r="J6876" t="str">
            <v>mercury retorts</v>
          </cell>
          <cell r="M6876">
            <v>40995</v>
          </cell>
          <cell r="N6876">
            <v>41113</v>
          </cell>
          <cell r="O6876" t="str">
            <v>created 3-27-2012 per ERT request</v>
          </cell>
        </row>
        <row r="6877">
          <cell r="A6877" t="str">
            <v>30301309</v>
          </cell>
          <cell r="B6877" t="str">
            <v>Point</v>
          </cell>
          <cell r="C6877" t="str">
            <v>Gold Processing - melt furnace</v>
          </cell>
          <cell r="D6877" t="str">
            <v>Industrial Processes - Non-ferrous Metals</v>
          </cell>
          <cell r="G6877" t="str">
            <v>Industrial Processes</v>
          </cell>
          <cell r="H6877" t="str">
            <v>Primary Metal Production</v>
          </cell>
          <cell r="I6877" t="str">
            <v>Gold Processing</v>
          </cell>
          <cell r="J6877" t="str">
            <v>melt furnace</v>
          </cell>
          <cell r="M6877">
            <v>40995</v>
          </cell>
          <cell r="N6877">
            <v>41113</v>
          </cell>
          <cell r="O6877" t="str">
            <v>created 3-27-2012 per ERT request</v>
          </cell>
        </row>
        <row r="6878">
          <cell r="A6878" t="str">
            <v>30301310</v>
          </cell>
          <cell r="B6878" t="str">
            <v>Point</v>
          </cell>
          <cell r="C6878" t="str">
            <v>Gold Processing - quenching</v>
          </cell>
          <cell r="D6878" t="str">
            <v>Industrial Processes - Non-ferrous Metals</v>
          </cell>
          <cell r="G6878" t="str">
            <v>Industrial Processes</v>
          </cell>
          <cell r="H6878" t="str">
            <v>Primary Metal Production</v>
          </cell>
          <cell r="I6878" t="str">
            <v>Gold Processing</v>
          </cell>
          <cell r="J6878" t="str">
            <v>quenching</v>
          </cell>
          <cell r="M6878">
            <v>40995</v>
          </cell>
          <cell r="N6878">
            <v>41113</v>
          </cell>
          <cell r="O6878" t="str">
            <v>created 3-27-2012 per ERT request</v>
          </cell>
        </row>
        <row r="6879">
          <cell r="A6879" t="str">
            <v>30301311</v>
          </cell>
          <cell r="B6879" t="str">
            <v>Point</v>
          </cell>
          <cell r="C6879" t="str">
            <v>Gold Processing - roasting</v>
          </cell>
          <cell r="D6879" t="str">
            <v>Industrial Processes - Non-ferrous Metals</v>
          </cell>
          <cell r="G6879" t="str">
            <v>Industrial Processes</v>
          </cell>
          <cell r="H6879" t="str">
            <v>Primary Metal Production</v>
          </cell>
          <cell r="I6879" t="str">
            <v>Gold Processing</v>
          </cell>
          <cell r="J6879" t="str">
            <v>roasting</v>
          </cell>
          <cell r="M6879">
            <v>40995</v>
          </cell>
          <cell r="N6879">
            <v>41113</v>
          </cell>
          <cell r="O6879" t="str">
            <v>created 3-27-2012 per ERT request</v>
          </cell>
        </row>
        <row r="6880">
          <cell r="A6880" t="str">
            <v>30301312</v>
          </cell>
          <cell r="B6880" t="str">
            <v>Point</v>
          </cell>
          <cell r="C6880" t="str">
            <v>Gold Processing - ore dry grinding</v>
          </cell>
          <cell r="D6880" t="str">
            <v>Industrial Processes - Non-ferrous Metals</v>
          </cell>
          <cell r="G6880" t="str">
            <v>Industrial Processes</v>
          </cell>
          <cell r="H6880" t="str">
            <v>Primary Metal Production</v>
          </cell>
          <cell r="I6880" t="str">
            <v>Gold Processing</v>
          </cell>
          <cell r="J6880" t="str">
            <v>ore dry grinding</v>
          </cell>
          <cell r="M6880">
            <v>40995</v>
          </cell>
          <cell r="N6880">
            <v>41113</v>
          </cell>
          <cell r="O6880" t="str">
            <v>created 3-27-2012 per ERT request</v>
          </cell>
        </row>
        <row r="6881">
          <cell r="A6881" t="str">
            <v>30301313</v>
          </cell>
          <cell r="B6881" t="str">
            <v>Point</v>
          </cell>
          <cell r="C6881" t="str">
            <v>Gold Processing - ore preheating</v>
          </cell>
          <cell r="D6881" t="str">
            <v>Industrial Processes - Non-ferrous Metals</v>
          </cell>
          <cell r="G6881" t="str">
            <v>Industrial Processes</v>
          </cell>
          <cell r="H6881" t="str">
            <v>Primary Metal Production</v>
          </cell>
          <cell r="I6881" t="str">
            <v>Gold Processing</v>
          </cell>
          <cell r="J6881" t="str">
            <v>ore preheating</v>
          </cell>
          <cell r="M6881">
            <v>40995</v>
          </cell>
          <cell r="N6881">
            <v>41113</v>
          </cell>
          <cell r="O6881" t="str">
            <v>created 3-27-2012 per ERT request</v>
          </cell>
        </row>
        <row r="6882">
          <cell r="A6882" t="str">
            <v>30301314</v>
          </cell>
          <cell r="B6882" t="str">
            <v>Point</v>
          </cell>
          <cell r="C6882" t="str">
            <v>Gold Processing-non-C concentrate (Merrill-Crowe)</v>
          </cell>
          <cell r="D6882" t="str">
            <v>Industrial Processes - Non-ferrous Metals</v>
          </cell>
          <cell r="G6882" t="str">
            <v>Industrial Processes</v>
          </cell>
          <cell r="H6882" t="str">
            <v>Primary Metal Production</v>
          </cell>
          <cell r="I6882" t="str">
            <v>Gold Processing</v>
          </cell>
          <cell r="J6882" t="str">
            <v>non-carbon concentrate process (Merrill-Crowe)</v>
          </cell>
          <cell r="M6882">
            <v>40995</v>
          </cell>
          <cell r="N6882">
            <v>41113</v>
          </cell>
          <cell r="O6882" t="str">
            <v>created 3-27-2012 per ERT request</v>
          </cell>
        </row>
        <row r="6883">
          <cell r="A6883" t="str">
            <v>30301401</v>
          </cell>
          <cell r="B6883" t="str">
            <v>Point</v>
          </cell>
          <cell r="C6883" t="str">
            <v>Barium Ore Processing /Ore Grinding</v>
          </cell>
          <cell r="D6883" t="str">
            <v>Industrial Processes - Non-ferrous Metals</v>
          </cell>
          <cell r="G6883" t="str">
            <v>Industrial Processes</v>
          </cell>
          <cell r="H6883" t="str">
            <v>Primary Metal Production</v>
          </cell>
          <cell r="I6883" t="str">
            <v>Barium Ore Processing</v>
          </cell>
          <cell r="J6883" t="str">
            <v>Ore Grinding</v>
          </cell>
          <cell r="N6883">
            <v>40988</v>
          </cell>
        </row>
        <row r="6884">
          <cell r="A6884" t="str">
            <v>30301402</v>
          </cell>
          <cell r="B6884" t="str">
            <v>Point</v>
          </cell>
          <cell r="C6884" t="str">
            <v>Barium Ore Processing /Reduction Kiln</v>
          </cell>
          <cell r="D6884" t="str">
            <v>Industrial Processes - Non-ferrous Metals</v>
          </cell>
          <cell r="G6884" t="str">
            <v>Industrial Processes</v>
          </cell>
          <cell r="H6884" t="str">
            <v>Primary Metal Production</v>
          </cell>
          <cell r="I6884" t="str">
            <v>Barium Ore Processing</v>
          </cell>
          <cell r="J6884" t="str">
            <v>Reduction Kiln</v>
          </cell>
          <cell r="N6884">
            <v>40988</v>
          </cell>
        </row>
        <row r="6885">
          <cell r="A6885" t="str">
            <v>30301403</v>
          </cell>
          <cell r="B6885" t="str">
            <v>Point</v>
          </cell>
          <cell r="C6885" t="str">
            <v>Barium Ore Processing /Dryers/Calciners</v>
          </cell>
          <cell r="D6885" t="str">
            <v>Industrial Processes - Non-ferrous Metals</v>
          </cell>
          <cell r="G6885" t="str">
            <v>Industrial Processes</v>
          </cell>
          <cell r="H6885" t="str">
            <v>Primary Metal Production</v>
          </cell>
          <cell r="I6885" t="str">
            <v>Barium Ore Processing</v>
          </cell>
          <cell r="J6885" t="str">
            <v>Dryers/Calciners</v>
          </cell>
          <cell r="N6885">
            <v>40988</v>
          </cell>
        </row>
        <row r="6886">
          <cell r="A6886" t="str">
            <v>30301499</v>
          </cell>
          <cell r="B6886" t="str">
            <v>Point</v>
          </cell>
          <cell r="C6886" t="str">
            <v>Barium Ore Processing /Other Not Classified</v>
          </cell>
          <cell r="D6886" t="str">
            <v>Industrial Processes - Non-ferrous Metals</v>
          </cell>
          <cell r="G6886" t="str">
            <v>Industrial Processes</v>
          </cell>
          <cell r="H6886" t="str">
            <v>Primary Metal Production</v>
          </cell>
          <cell r="I6886" t="str">
            <v>Barium Ore Processing</v>
          </cell>
          <cell r="J6886" t="str">
            <v>Other Not Classified</v>
          </cell>
          <cell r="N6886">
            <v>40988</v>
          </cell>
        </row>
        <row r="6887">
          <cell r="A6887" t="str">
            <v>30301501</v>
          </cell>
          <cell r="B6887" t="str">
            <v>Point</v>
          </cell>
          <cell r="C6887" t="str">
            <v>Integr Iron&amp;Steel Manuf /Integrated Iron and Steel Foundries</v>
          </cell>
          <cell r="D6887" t="str">
            <v>Industrial Processes - Ferrous Metals</v>
          </cell>
          <cell r="G6887" t="str">
            <v>Industrial Processes</v>
          </cell>
          <cell r="H6887" t="str">
            <v>Primary Metal Production</v>
          </cell>
          <cell r="I6887" t="str">
            <v>Integrated Iron and Steel Manufacturing (See also 3-03-008 &amp; 3-03-009)</v>
          </cell>
          <cell r="J6887" t="str">
            <v>Integrated Iron and Steel Foundries</v>
          </cell>
          <cell r="N6887">
            <v>40988</v>
          </cell>
        </row>
        <row r="6888">
          <cell r="A6888" t="str">
            <v>30301502</v>
          </cell>
          <cell r="B6888" t="str">
            <v>Point</v>
          </cell>
          <cell r="C6888" t="str">
            <v>Integr Iron&amp;Steel Manuf /Sintering: Raw Materials Handling</v>
          </cell>
          <cell r="D6888" t="str">
            <v>Industrial Processes - Ferrous Metals</v>
          </cell>
          <cell r="G6888" t="str">
            <v>Industrial Processes</v>
          </cell>
          <cell r="H6888" t="str">
            <v>Primary Metal Production</v>
          </cell>
          <cell r="I6888" t="str">
            <v>Integrated Iron and Steel Manufacturing (See also 3-03-008 &amp; 3-03-009)</v>
          </cell>
          <cell r="J6888" t="str">
            <v>Sintering: Raw Materials Handling</v>
          </cell>
          <cell r="N6888">
            <v>40988</v>
          </cell>
        </row>
        <row r="6889">
          <cell r="A6889" t="str">
            <v>30301503</v>
          </cell>
          <cell r="B6889" t="str">
            <v>Point</v>
          </cell>
          <cell r="C6889" t="str">
            <v>Integr Iron&amp;Steel Manuf /Sintering: Windbox</v>
          </cell>
          <cell r="D6889" t="str">
            <v>Industrial Processes - Ferrous Metals</v>
          </cell>
          <cell r="G6889" t="str">
            <v>Industrial Processes</v>
          </cell>
          <cell r="H6889" t="str">
            <v>Primary Metal Production</v>
          </cell>
          <cell r="I6889" t="str">
            <v>Integrated Iron and Steel Manufacturing (See also 3-03-008 &amp; 3-03-009)</v>
          </cell>
          <cell r="J6889" t="str">
            <v>Sintering: Windbox</v>
          </cell>
          <cell r="N6889">
            <v>40988</v>
          </cell>
        </row>
        <row r="6890">
          <cell r="A6890" t="str">
            <v>30301504</v>
          </cell>
          <cell r="B6890" t="str">
            <v>Point</v>
          </cell>
          <cell r="C6890" t="str">
            <v>Integr Iron&amp;Steel Manuf /Sintering: Discharge End</v>
          </cell>
          <cell r="D6890" t="str">
            <v>Industrial Processes - Ferrous Metals</v>
          </cell>
          <cell r="G6890" t="str">
            <v>Industrial Processes</v>
          </cell>
          <cell r="H6890" t="str">
            <v>Primary Metal Production</v>
          </cell>
          <cell r="I6890" t="str">
            <v>Integrated Iron and Steel Manufacturing (See also 3-03-008 &amp; 3-03-009)</v>
          </cell>
          <cell r="J6890" t="str">
            <v>Sintering: Discharge End</v>
          </cell>
          <cell r="N6890">
            <v>40988</v>
          </cell>
        </row>
        <row r="6891">
          <cell r="A6891" t="str">
            <v>30301505</v>
          </cell>
          <cell r="B6891" t="str">
            <v>Point</v>
          </cell>
          <cell r="C6891" t="str">
            <v>Integr Iron&amp;Steel Manuf /Sintering: Cooler</v>
          </cell>
          <cell r="D6891" t="str">
            <v>Industrial Processes - Ferrous Metals</v>
          </cell>
          <cell r="G6891" t="str">
            <v>Industrial Processes</v>
          </cell>
          <cell r="H6891" t="str">
            <v>Primary Metal Production</v>
          </cell>
          <cell r="I6891" t="str">
            <v>Integrated Iron and Steel Manufacturing (See also 3-03-008 &amp; 3-03-009)</v>
          </cell>
          <cell r="J6891" t="str">
            <v>Sintering: Cooler</v>
          </cell>
          <cell r="N6891">
            <v>40988</v>
          </cell>
        </row>
        <row r="6892">
          <cell r="A6892" t="str">
            <v>30301506</v>
          </cell>
          <cell r="B6892" t="str">
            <v>Point</v>
          </cell>
          <cell r="C6892" t="str">
            <v>Integr Iron&amp;Steel Manuf /Sintering: Cold Screen</v>
          </cell>
          <cell r="D6892" t="str">
            <v>Industrial Processes - Ferrous Metals</v>
          </cell>
          <cell r="G6892" t="str">
            <v>Industrial Processes</v>
          </cell>
          <cell r="H6892" t="str">
            <v>Primary Metal Production</v>
          </cell>
          <cell r="I6892" t="str">
            <v>Integrated Iron and Steel Manufacturing (See also 3-03-008 &amp; 3-03-009)</v>
          </cell>
          <cell r="J6892" t="str">
            <v>Sintering: Cold Screen</v>
          </cell>
          <cell r="N6892">
            <v>40988</v>
          </cell>
        </row>
        <row r="6893">
          <cell r="A6893" t="str">
            <v>30301510</v>
          </cell>
          <cell r="B6893" t="str">
            <v>Point</v>
          </cell>
          <cell r="C6893" t="str">
            <v>Integr Iron&amp;Steel Manuf /Blast Furnace: Slip</v>
          </cell>
          <cell r="D6893" t="str">
            <v>Industrial Processes - Ferrous Metals</v>
          </cell>
          <cell r="G6893" t="str">
            <v>Industrial Processes</v>
          </cell>
          <cell r="H6893" t="str">
            <v>Primary Metal Production</v>
          </cell>
          <cell r="I6893" t="str">
            <v>Integrated Iron and Steel Manufacturing (See also 3-03-008 &amp; 3-03-009)</v>
          </cell>
          <cell r="J6893" t="str">
            <v>Blast Furnace: Slip</v>
          </cell>
          <cell r="N6893">
            <v>40988</v>
          </cell>
        </row>
        <row r="6894">
          <cell r="A6894" t="str">
            <v>30301511</v>
          </cell>
          <cell r="B6894" t="str">
            <v>Point</v>
          </cell>
          <cell r="C6894" t="str">
            <v>Integr Iron&amp;Steel Manuf /Blast Furnace: Charging</v>
          </cell>
          <cell r="D6894" t="str">
            <v>Industrial Processes - Ferrous Metals</v>
          </cell>
          <cell r="G6894" t="str">
            <v>Industrial Processes</v>
          </cell>
          <cell r="H6894" t="str">
            <v>Primary Metal Production</v>
          </cell>
          <cell r="I6894" t="str">
            <v>Integrated Iron and Steel Manufacturing (See also 3-03-008 &amp; 3-03-009)</v>
          </cell>
          <cell r="J6894" t="str">
            <v>Blast Furnace: Charging</v>
          </cell>
          <cell r="N6894">
            <v>40988</v>
          </cell>
        </row>
        <row r="6895">
          <cell r="A6895" t="str">
            <v>30301512</v>
          </cell>
          <cell r="B6895" t="str">
            <v>Point</v>
          </cell>
          <cell r="C6895" t="str">
            <v>Integr Iron&amp;Steel Manuf /Blast Furnace: Casting, Uncontrolled Casthouse Roof Monitor</v>
          </cell>
          <cell r="D6895" t="str">
            <v>Industrial Processes - Ferrous Metals</v>
          </cell>
          <cell r="G6895" t="str">
            <v>Industrial Processes</v>
          </cell>
          <cell r="H6895" t="str">
            <v>Primary Metal Production</v>
          </cell>
          <cell r="I6895" t="str">
            <v>Integrated Iron and Steel Manufacturing (See also 3-03-008 &amp; 3-03-009)</v>
          </cell>
          <cell r="J6895" t="str">
            <v>Blast Furnace: Casting, Uncontrolled Casthouse Roof Monitor</v>
          </cell>
          <cell r="N6895">
            <v>40988</v>
          </cell>
        </row>
        <row r="6896">
          <cell r="A6896" t="str">
            <v>30301513</v>
          </cell>
          <cell r="B6896" t="str">
            <v>Point</v>
          </cell>
          <cell r="C6896" t="str">
            <v>Integr Iron&amp;Steel Manuf /Blast Furnace: Casting, Furnace with Local Evacuation</v>
          </cell>
          <cell r="D6896" t="str">
            <v>Industrial Processes - Ferrous Metals</v>
          </cell>
          <cell r="G6896" t="str">
            <v>Industrial Processes</v>
          </cell>
          <cell r="H6896" t="str">
            <v>Primary Metal Production</v>
          </cell>
          <cell r="I6896" t="str">
            <v>Integrated Iron and Steel Manufacturing (See also 3-03-008 &amp; 3-03-009)</v>
          </cell>
          <cell r="J6896" t="str">
            <v>Blast Furnace: Casting, Furnace with Local Evacuation</v>
          </cell>
          <cell r="N6896">
            <v>40988</v>
          </cell>
        </row>
        <row r="6897">
          <cell r="A6897" t="str">
            <v>30301514</v>
          </cell>
          <cell r="B6897" t="str">
            <v>Point</v>
          </cell>
          <cell r="C6897" t="str">
            <v>Integr Iron&amp;Steel Manuf /Blast Furnace: Taphole and Trough Only</v>
          </cell>
          <cell r="D6897" t="str">
            <v>Industrial Processes - Ferrous Metals</v>
          </cell>
          <cell r="G6897" t="str">
            <v>Industrial Processes</v>
          </cell>
          <cell r="H6897" t="str">
            <v>Primary Metal Production</v>
          </cell>
          <cell r="I6897" t="str">
            <v>Integrated Iron and Steel Manufacturing (See also 3-03-008 &amp; 3-03-009)</v>
          </cell>
          <cell r="J6897" t="str">
            <v>Blast Furnace: Taphole and Trough Only</v>
          </cell>
          <cell r="N6897">
            <v>40988</v>
          </cell>
        </row>
        <row r="6898">
          <cell r="A6898" t="str">
            <v>30301518</v>
          </cell>
          <cell r="B6898" t="str">
            <v>Point</v>
          </cell>
          <cell r="C6898" t="str">
            <v>Integr Iron&amp;Steel Manuf /Hot Metal Desulfurization</v>
          </cell>
          <cell r="D6898" t="str">
            <v>Industrial Processes - Ferrous Metals</v>
          </cell>
          <cell r="G6898" t="str">
            <v>Industrial Processes</v>
          </cell>
          <cell r="H6898" t="str">
            <v>Primary Metal Production</v>
          </cell>
          <cell r="I6898" t="str">
            <v>Integrated Iron and Steel Manufacturing (See also 3-03-008 &amp; 3-03-009)</v>
          </cell>
          <cell r="J6898" t="str">
            <v>Hot Metal Desulfurization</v>
          </cell>
          <cell r="N6898">
            <v>40988</v>
          </cell>
        </row>
        <row r="6899">
          <cell r="A6899" t="str">
            <v>30301520</v>
          </cell>
          <cell r="B6899" t="str">
            <v>Point</v>
          </cell>
          <cell r="C6899" t="str">
            <v>Integr Iron&amp;Steel Manuf /Basic Oxygen Furnace (BOF)</v>
          </cell>
          <cell r="D6899" t="str">
            <v>Industrial Processes - Ferrous Metals</v>
          </cell>
          <cell r="G6899" t="str">
            <v>Industrial Processes</v>
          </cell>
          <cell r="H6899" t="str">
            <v>Primary Metal Production</v>
          </cell>
          <cell r="I6899" t="str">
            <v>Integrated Iron and Steel Manufacturing (See also 3-03-008 &amp; 3-03-009)</v>
          </cell>
          <cell r="J6899" t="str">
            <v>Basic Oxygen Furnace (BOF)</v>
          </cell>
          <cell r="N6899">
            <v>40988</v>
          </cell>
        </row>
        <row r="6900">
          <cell r="A6900" t="str">
            <v>30301521</v>
          </cell>
          <cell r="B6900" t="str">
            <v>Point</v>
          </cell>
          <cell r="C6900" t="str">
            <v>Integr Iron&amp;Steel Manuf /BOF, Top Blown Furnace: Charging</v>
          </cell>
          <cell r="D6900" t="str">
            <v>Industrial Processes - Ferrous Metals</v>
          </cell>
          <cell r="G6900" t="str">
            <v>Industrial Processes</v>
          </cell>
          <cell r="H6900" t="str">
            <v>Primary Metal Production</v>
          </cell>
          <cell r="I6900" t="str">
            <v>Integrated Iron and Steel Manufacturing (See also 3-03-008 &amp; 3-03-009)</v>
          </cell>
          <cell r="J6900" t="str">
            <v>BOF, Top Blown Furnace: Charging</v>
          </cell>
          <cell r="N6900">
            <v>40988</v>
          </cell>
        </row>
        <row r="6901">
          <cell r="A6901" t="str">
            <v>30301522</v>
          </cell>
          <cell r="B6901" t="str">
            <v>Point</v>
          </cell>
          <cell r="C6901" t="str">
            <v>Integr Iron&amp;Steel Manuf /BOF, Top Blown Furnace: Melting and Refining</v>
          </cell>
          <cell r="D6901" t="str">
            <v>Industrial Processes - Ferrous Metals</v>
          </cell>
          <cell r="G6901" t="str">
            <v>Industrial Processes</v>
          </cell>
          <cell r="H6901" t="str">
            <v>Primary Metal Production</v>
          </cell>
          <cell r="I6901" t="str">
            <v>Integrated Iron and Steel Manufacturing (See also 3-03-008 &amp; 3-03-009)</v>
          </cell>
          <cell r="J6901" t="str">
            <v>BOF, Top Blown Furnace: Melting and Refining</v>
          </cell>
          <cell r="N6901">
            <v>40988</v>
          </cell>
        </row>
        <row r="6902">
          <cell r="A6902" t="str">
            <v>30301523</v>
          </cell>
          <cell r="B6902" t="str">
            <v>Point</v>
          </cell>
          <cell r="C6902" t="str">
            <v>Integr Iron&amp;Steel Manuf /BOF, Top Blown Furnace: Tapping</v>
          </cell>
          <cell r="D6902" t="str">
            <v>Industrial Processes - Ferrous Metals</v>
          </cell>
          <cell r="G6902" t="str">
            <v>Industrial Processes</v>
          </cell>
          <cell r="H6902" t="str">
            <v>Primary Metal Production</v>
          </cell>
          <cell r="I6902" t="str">
            <v>Integrated Iron and Steel Manufacturing (See also 3-03-008 &amp; 3-03-009)</v>
          </cell>
          <cell r="J6902" t="str">
            <v>BOF, Top Blown Furnace: Tapping</v>
          </cell>
          <cell r="N6902">
            <v>40988</v>
          </cell>
        </row>
        <row r="6903">
          <cell r="A6903" t="str">
            <v>30301524</v>
          </cell>
          <cell r="B6903" t="str">
            <v>Point</v>
          </cell>
          <cell r="C6903" t="str">
            <v>Integr Iron&amp;Steel Manuf /BOF, Top Blown Furnace: Hot Metal Transfer</v>
          </cell>
          <cell r="D6903" t="str">
            <v>Industrial Processes - Storage and Transfer</v>
          </cell>
          <cell r="G6903" t="str">
            <v>Industrial Processes</v>
          </cell>
          <cell r="H6903" t="str">
            <v>Primary Metal Production</v>
          </cell>
          <cell r="I6903" t="str">
            <v>Integrated Iron and Steel Manufacturing (See also 3-03-008 &amp; 3-03-009)</v>
          </cell>
          <cell r="J6903" t="str">
            <v>BOF, Top Blown Furnace: Hot Metal Transfer</v>
          </cell>
          <cell r="N6903">
            <v>40988</v>
          </cell>
        </row>
        <row r="6904">
          <cell r="A6904" t="str">
            <v>30301530</v>
          </cell>
          <cell r="B6904" t="str">
            <v>Point</v>
          </cell>
          <cell r="C6904" t="str">
            <v>Integr Iron&amp;Steel Manuf /QBOP: Melting and Refining</v>
          </cell>
          <cell r="D6904" t="str">
            <v>Industrial Processes - Ferrous Metals</v>
          </cell>
          <cell r="G6904" t="str">
            <v>Industrial Processes</v>
          </cell>
          <cell r="H6904" t="str">
            <v>Primary Metal Production</v>
          </cell>
          <cell r="I6904" t="str">
            <v>Integrated Iron and Steel Manufacturing (See also 3-03-008 &amp; 3-03-009)</v>
          </cell>
          <cell r="J6904" t="str">
            <v>QBOP: Melting and Refining</v>
          </cell>
          <cell r="N6904">
            <v>40988</v>
          </cell>
        </row>
        <row r="6905">
          <cell r="A6905" t="str">
            <v>30301540</v>
          </cell>
          <cell r="B6905" t="str">
            <v>Point</v>
          </cell>
          <cell r="C6905" t="str">
            <v>Integr Iron&amp;Steel Manuf /Electric Arc Furnace (EAF): Charging</v>
          </cell>
          <cell r="D6905" t="str">
            <v>Industrial Processes - Ferrous Metals</v>
          </cell>
          <cell r="G6905" t="str">
            <v>Industrial Processes</v>
          </cell>
          <cell r="H6905" t="str">
            <v>Primary Metal Production</v>
          </cell>
          <cell r="I6905" t="str">
            <v>Integrated Iron and Steel Manufacturing (See also 3-03-008 &amp; 3-03-009)</v>
          </cell>
          <cell r="J6905" t="str">
            <v>Electric Arc Furnace (EAF): Charging</v>
          </cell>
          <cell r="N6905">
            <v>40988</v>
          </cell>
        </row>
        <row r="6906">
          <cell r="A6906" t="str">
            <v>30301541</v>
          </cell>
          <cell r="B6906" t="str">
            <v>Point</v>
          </cell>
          <cell r="C6906" t="str">
            <v>Integr Iron&amp;Steel Manuf /EAF: Melting and Refining</v>
          </cell>
          <cell r="D6906" t="str">
            <v>Industrial Processes - Ferrous Metals</v>
          </cell>
          <cell r="G6906" t="str">
            <v>Industrial Processes</v>
          </cell>
          <cell r="H6906" t="str">
            <v>Primary Metal Production</v>
          </cell>
          <cell r="I6906" t="str">
            <v>Integrated Iron and Steel Manufacturing (See also 3-03-008 &amp; 3-03-009)</v>
          </cell>
          <cell r="J6906" t="str">
            <v>EAF: Melting and Refining</v>
          </cell>
          <cell r="N6906">
            <v>40988</v>
          </cell>
        </row>
        <row r="6907">
          <cell r="A6907" t="str">
            <v>30301542</v>
          </cell>
          <cell r="B6907" t="str">
            <v>Point</v>
          </cell>
          <cell r="C6907" t="str">
            <v>Integr Iron&amp;Steel Manuf /EAF: Tapping</v>
          </cell>
          <cell r="D6907" t="str">
            <v>Industrial Processes - Ferrous Metals</v>
          </cell>
          <cell r="G6907" t="str">
            <v>Industrial Processes</v>
          </cell>
          <cell r="H6907" t="str">
            <v>Primary Metal Production</v>
          </cell>
          <cell r="I6907" t="str">
            <v>Integrated Iron and Steel Manufacturing (See also 3-03-008 &amp; 3-03-009)</v>
          </cell>
          <cell r="J6907" t="str">
            <v>EAF: Tapping</v>
          </cell>
          <cell r="N6907">
            <v>40988</v>
          </cell>
        </row>
        <row r="6908">
          <cell r="A6908" t="str">
            <v>30301543</v>
          </cell>
          <cell r="B6908" t="str">
            <v>Point</v>
          </cell>
          <cell r="C6908" t="str">
            <v>Integr Iron&amp;Steel Manuf /EAF: Slagging</v>
          </cell>
          <cell r="D6908" t="str">
            <v>Industrial Processes - Ferrous Metals</v>
          </cell>
          <cell r="G6908" t="str">
            <v>Industrial Processes</v>
          </cell>
          <cell r="H6908" t="str">
            <v>Primary Metal Production</v>
          </cell>
          <cell r="I6908" t="str">
            <v>Integrated Iron and Steel Manufacturing (See also 3-03-008 &amp; 3-03-009)</v>
          </cell>
          <cell r="J6908" t="str">
            <v>EAF: Slagging</v>
          </cell>
          <cell r="N6908">
            <v>40988</v>
          </cell>
        </row>
        <row r="6909">
          <cell r="A6909" t="str">
            <v>30301550</v>
          </cell>
          <cell r="B6909" t="str">
            <v>Point</v>
          </cell>
          <cell r="C6909" t="str">
            <v>Integr Iron&amp;Steel Manuf /Open Hearth Furnace: Charging</v>
          </cell>
          <cell r="D6909" t="str">
            <v>Industrial Processes - Ferrous Metals</v>
          </cell>
          <cell r="G6909" t="str">
            <v>Industrial Processes</v>
          </cell>
          <cell r="H6909" t="str">
            <v>Primary Metal Production</v>
          </cell>
          <cell r="I6909" t="str">
            <v>Integrated Iron and Steel Manufacturing (See also 3-03-008 &amp; 3-03-009)</v>
          </cell>
          <cell r="J6909" t="str">
            <v>Open Hearth Furnace: Charging</v>
          </cell>
          <cell r="N6909">
            <v>40988</v>
          </cell>
        </row>
        <row r="6910">
          <cell r="A6910" t="str">
            <v>30301551</v>
          </cell>
          <cell r="B6910" t="str">
            <v>Point</v>
          </cell>
          <cell r="C6910" t="str">
            <v>Integr Iron&amp;Steel Manuf /Open Hearth Furnace: Melting and Refining</v>
          </cell>
          <cell r="D6910" t="str">
            <v>Industrial Processes - Ferrous Metals</v>
          </cell>
          <cell r="G6910" t="str">
            <v>Industrial Processes</v>
          </cell>
          <cell r="H6910" t="str">
            <v>Primary Metal Production</v>
          </cell>
          <cell r="I6910" t="str">
            <v>Integrated Iron and Steel Manufacturing (See also 3-03-008 &amp; 3-03-009)</v>
          </cell>
          <cell r="J6910" t="str">
            <v>Open Hearth Furnace: Melting and Refining</v>
          </cell>
          <cell r="N6910">
            <v>40988</v>
          </cell>
        </row>
        <row r="6911">
          <cell r="A6911" t="str">
            <v>30301552</v>
          </cell>
          <cell r="B6911" t="str">
            <v>Point</v>
          </cell>
          <cell r="C6911" t="str">
            <v>Integr Iron&amp;Steel Manuf /Open Hearth Furnace: Tapping</v>
          </cell>
          <cell r="D6911" t="str">
            <v>Industrial Processes - Ferrous Metals</v>
          </cell>
          <cell r="G6911" t="str">
            <v>Industrial Processes</v>
          </cell>
          <cell r="H6911" t="str">
            <v>Primary Metal Production</v>
          </cell>
          <cell r="I6911" t="str">
            <v>Integrated Iron and Steel Manufacturing (See also 3-03-008 &amp; 3-03-009)</v>
          </cell>
          <cell r="J6911" t="str">
            <v>Open Hearth Furnace: Tapping</v>
          </cell>
          <cell r="N6911">
            <v>40988</v>
          </cell>
        </row>
        <row r="6912">
          <cell r="A6912" t="str">
            <v>30301553</v>
          </cell>
          <cell r="B6912" t="str">
            <v>Point</v>
          </cell>
          <cell r="C6912" t="str">
            <v>Integr Iron&amp;Steel Manuf /Open Hearth Furnace: Hot Metal Transfer</v>
          </cell>
          <cell r="D6912" t="str">
            <v>Industrial Processes - Storage and Transfer</v>
          </cell>
          <cell r="G6912" t="str">
            <v>Industrial Processes</v>
          </cell>
          <cell r="H6912" t="str">
            <v>Primary Metal Production</v>
          </cell>
          <cell r="I6912" t="str">
            <v>Integrated Iron and Steel Manufacturing (See also 3-03-008 &amp; 3-03-009)</v>
          </cell>
          <cell r="J6912" t="str">
            <v>Open Hearth Furnace: Hot Metal Transfer</v>
          </cell>
          <cell r="N6912">
            <v>40988</v>
          </cell>
        </row>
        <row r="6913">
          <cell r="A6913" t="str">
            <v>30301554</v>
          </cell>
          <cell r="B6913" t="str">
            <v>Point</v>
          </cell>
          <cell r="C6913" t="str">
            <v>Integr Iron&amp;Steel Manuf /Open Hearth Furnace: Slagging</v>
          </cell>
          <cell r="D6913" t="str">
            <v>Industrial Processes - Ferrous Metals</v>
          </cell>
          <cell r="G6913" t="str">
            <v>Industrial Processes</v>
          </cell>
          <cell r="H6913" t="str">
            <v>Primary Metal Production</v>
          </cell>
          <cell r="I6913" t="str">
            <v>Integrated Iron and Steel Manufacturing (See also 3-03-008 &amp; 3-03-009)</v>
          </cell>
          <cell r="J6913" t="str">
            <v>Open Hearth Furnace: Slagging</v>
          </cell>
          <cell r="N6913">
            <v>40988</v>
          </cell>
        </row>
        <row r="6914">
          <cell r="A6914" t="str">
            <v>30301560</v>
          </cell>
          <cell r="B6914" t="str">
            <v>Point</v>
          </cell>
          <cell r="C6914" t="str">
            <v>Integr Iron&amp;Steel Manuf /Teeming: Leaded Steel</v>
          </cell>
          <cell r="D6914" t="str">
            <v>Industrial Processes - Ferrous Metals</v>
          </cell>
          <cell r="G6914" t="str">
            <v>Industrial Processes</v>
          </cell>
          <cell r="H6914" t="str">
            <v>Primary Metal Production</v>
          </cell>
          <cell r="I6914" t="str">
            <v>Integrated Iron and Steel Manufacturing (See also 3-03-008 &amp; 3-03-009)</v>
          </cell>
          <cell r="J6914" t="str">
            <v>Teeming: Leaded Steel</v>
          </cell>
          <cell r="N6914">
            <v>40988</v>
          </cell>
        </row>
        <row r="6915">
          <cell r="A6915" t="str">
            <v>30301561</v>
          </cell>
          <cell r="B6915" t="str">
            <v>Point</v>
          </cell>
          <cell r="C6915" t="str">
            <v>Integr Iron&amp;Steel Manuf /Teeming: Unleaded Steel</v>
          </cell>
          <cell r="D6915" t="str">
            <v>Industrial Processes - Ferrous Metals</v>
          </cell>
          <cell r="G6915" t="str">
            <v>Industrial Processes</v>
          </cell>
          <cell r="H6915" t="str">
            <v>Primary Metal Production</v>
          </cell>
          <cell r="I6915" t="str">
            <v>Integrated Iron and Steel Manufacturing (See also 3-03-008 &amp; 3-03-009)</v>
          </cell>
          <cell r="J6915" t="str">
            <v>Teeming: Unleaded Steel</v>
          </cell>
          <cell r="N6915">
            <v>40988</v>
          </cell>
        </row>
        <row r="6916">
          <cell r="A6916" t="str">
            <v>30301570</v>
          </cell>
          <cell r="B6916" t="str">
            <v>Point</v>
          </cell>
          <cell r="C6916" t="str">
            <v>Integr Iron&amp;Steel Manuf /Machine Scarfing</v>
          </cell>
          <cell r="D6916" t="str">
            <v>Industrial Processes - Ferrous Metals</v>
          </cell>
          <cell r="G6916" t="str">
            <v>Industrial Processes</v>
          </cell>
          <cell r="H6916" t="str">
            <v>Primary Metal Production</v>
          </cell>
          <cell r="I6916" t="str">
            <v>Integrated Iron and Steel Manufacturing (See also 3-03-008 &amp; 3-03-009)</v>
          </cell>
          <cell r="J6916" t="str">
            <v>Machine Scarfing</v>
          </cell>
          <cell r="N6916">
            <v>40988</v>
          </cell>
        </row>
        <row r="6917">
          <cell r="A6917" t="str">
            <v>30301571</v>
          </cell>
          <cell r="B6917" t="str">
            <v>Point</v>
          </cell>
          <cell r="C6917" t="str">
            <v>Integr Iron&amp;Steel Manuf /Manual Scarfing</v>
          </cell>
          <cell r="D6917" t="str">
            <v>Industrial Processes - Ferrous Metals</v>
          </cell>
          <cell r="G6917" t="str">
            <v>Industrial Processes</v>
          </cell>
          <cell r="H6917" t="str">
            <v>Primary Metal Production</v>
          </cell>
          <cell r="I6917" t="str">
            <v>Integrated Iron and Steel Manufacturing (See also 3-03-008 &amp; 3-03-009)</v>
          </cell>
          <cell r="J6917" t="str">
            <v>Manual Scarfing</v>
          </cell>
          <cell r="N6917">
            <v>40988</v>
          </cell>
        </row>
        <row r="6918">
          <cell r="A6918" t="str">
            <v>30301580</v>
          </cell>
          <cell r="B6918" t="str">
            <v>Point</v>
          </cell>
          <cell r="C6918" t="str">
            <v>Integr Iron&amp;Steel Manuf /Misc Combustion Sources</v>
          </cell>
          <cell r="D6918" t="str">
            <v>Industrial Processes - Ferrous Metals</v>
          </cell>
          <cell r="G6918" t="str">
            <v>Industrial Processes</v>
          </cell>
          <cell r="H6918" t="str">
            <v>Primary Metal Production</v>
          </cell>
          <cell r="I6918" t="str">
            <v>Integrated Iron and Steel Manufacturing (See also 3-03-008 &amp; 3-03-009)</v>
          </cell>
          <cell r="J6918" t="str">
            <v>Miscellaneous Combustion Sources</v>
          </cell>
          <cell r="N6918">
            <v>40988</v>
          </cell>
        </row>
        <row r="6919">
          <cell r="A6919" t="str">
            <v>30301581</v>
          </cell>
          <cell r="B6919" t="str">
            <v>Point</v>
          </cell>
          <cell r="C6919" t="str">
            <v>Integr Iron&amp;Steel Manuf /Misc Combustion Sources: Blast Furnace Stoves</v>
          </cell>
          <cell r="D6919" t="str">
            <v>Industrial Processes - Ferrous Metals</v>
          </cell>
          <cell r="G6919" t="str">
            <v>Industrial Processes</v>
          </cell>
          <cell r="H6919" t="str">
            <v>Primary Metal Production</v>
          </cell>
          <cell r="I6919" t="str">
            <v>Integrated Iron and Steel Manufacturing (See also 3-03-008 &amp; 3-03-009)</v>
          </cell>
          <cell r="J6919" t="str">
            <v>Miscellaneous Combustion Sources: Blast Furnace Stoves</v>
          </cell>
          <cell r="N6919">
            <v>40988</v>
          </cell>
        </row>
        <row r="6920">
          <cell r="A6920" t="str">
            <v>30301582</v>
          </cell>
          <cell r="B6920" t="str">
            <v>Point</v>
          </cell>
          <cell r="C6920" t="str">
            <v>Integr Iron&amp;Steel Manuf /Misc Combustion Sources: Boilers</v>
          </cell>
          <cell r="D6920" t="str">
            <v>Industrial Processes - Ferrous Metals</v>
          </cell>
          <cell r="G6920" t="str">
            <v>Industrial Processes</v>
          </cell>
          <cell r="H6920" t="str">
            <v>Primary Metal Production</v>
          </cell>
          <cell r="I6920" t="str">
            <v>Integrated Iron and Steel Manufacturing (See also 3-03-008 &amp; 3-03-009)</v>
          </cell>
          <cell r="J6920" t="str">
            <v>Miscellaneous Combustion Sources: Boilers</v>
          </cell>
          <cell r="N6920">
            <v>40988</v>
          </cell>
        </row>
        <row r="6921">
          <cell r="A6921" t="str">
            <v>30301583</v>
          </cell>
          <cell r="B6921" t="str">
            <v>Point</v>
          </cell>
          <cell r="C6921" t="str">
            <v>Integr Iron&amp;Steel Manuf /Misc Combustion Sources: Soaking Pits</v>
          </cell>
          <cell r="D6921" t="str">
            <v>Industrial Processes - Ferrous Metals</v>
          </cell>
          <cell r="G6921" t="str">
            <v>Industrial Processes</v>
          </cell>
          <cell r="H6921" t="str">
            <v>Primary Metal Production</v>
          </cell>
          <cell r="I6921" t="str">
            <v>Integrated Iron and Steel Manufacturing (See also 3-03-008 &amp; 3-03-009)</v>
          </cell>
          <cell r="J6921" t="str">
            <v>Miscellaneous Combustion Sources: Soaking Pits</v>
          </cell>
          <cell r="N6921">
            <v>40988</v>
          </cell>
        </row>
        <row r="6922">
          <cell r="A6922" t="str">
            <v>30301584</v>
          </cell>
          <cell r="B6922" t="str">
            <v>Point</v>
          </cell>
          <cell r="C6922" t="str">
            <v>Integr Iron&amp;Steel Manuf /Misc Combustion Sources: Reheat Furnaces</v>
          </cell>
          <cell r="D6922" t="str">
            <v>Industrial Processes - Ferrous Metals</v>
          </cell>
          <cell r="G6922" t="str">
            <v>Industrial Processes</v>
          </cell>
          <cell r="H6922" t="str">
            <v>Primary Metal Production</v>
          </cell>
          <cell r="I6922" t="str">
            <v>Integrated Iron and Steel Manufacturing (See also 3-03-008 &amp; 3-03-009)</v>
          </cell>
          <cell r="J6922" t="str">
            <v>Miscellaneous Combustion Sources: Reheat Furnaces</v>
          </cell>
          <cell r="N6922">
            <v>40988</v>
          </cell>
        </row>
        <row r="6923">
          <cell r="A6923" t="str">
            <v>30301590</v>
          </cell>
          <cell r="B6923" t="str">
            <v>Point</v>
          </cell>
          <cell r="C6923" t="str">
            <v>Integr Iron&amp;Steel Manuf /Open Dust Sources</v>
          </cell>
          <cell r="D6923" t="str">
            <v>Industrial Processes - Ferrous Metals</v>
          </cell>
          <cell r="G6923" t="str">
            <v>Industrial Processes</v>
          </cell>
          <cell r="H6923" t="str">
            <v>Primary Metal Production</v>
          </cell>
          <cell r="I6923" t="str">
            <v>Integrated Iron and Steel Manufacturing (See also 3-03-008 &amp; 3-03-009)</v>
          </cell>
          <cell r="J6923" t="str">
            <v>Open Dust Sources</v>
          </cell>
          <cell r="N6923">
            <v>40988</v>
          </cell>
        </row>
        <row r="6924">
          <cell r="A6924" t="str">
            <v>30301591</v>
          </cell>
          <cell r="B6924" t="str">
            <v>Point</v>
          </cell>
          <cell r="C6924" t="str">
            <v>Integr Iron&amp;Steel Manuf /Continuous Drop: Conveyor Transfer Station</v>
          </cell>
          <cell r="D6924" t="str">
            <v>Industrial Processes - Storage and Transfer</v>
          </cell>
          <cell r="G6924" t="str">
            <v>Industrial Processes</v>
          </cell>
          <cell r="H6924" t="str">
            <v>Primary Metal Production</v>
          </cell>
          <cell r="I6924" t="str">
            <v>Integrated Iron and Steel Manufacturing (See also 3-03-008 &amp; 3-03-009)</v>
          </cell>
          <cell r="J6924" t="str">
            <v>Continuous Drop: Conveyor Transfer Station</v>
          </cell>
          <cell r="N6924">
            <v>40988</v>
          </cell>
        </row>
        <row r="6925">
          <cell r="A6925" t="str">
            <v>30301592</v>
          </cell>
          <cell r="B6925" t="str">
            <v>Point</v>
          </cell>
          <cell r="C6925" t="str">
            <v>Integr Iron&amp;Steel Manuf /Pile Formation Stacker: Pellet Ore</v>
          </cell>
          <cell r="D6925" t="str">
            <v>Industrial Processes - Storage and Transfer</v>
          </cell>
          <cell r="G6925" t="str">
            <v>Industrial Processes</v>
          </cell>
          <cell r="H6925" t="str">
            <v>Primary Metal Production</v>
          </cell>
          <cell r="I6925" t="str">
            <v>Integrated Iron and Steel Manufacturing (See also 3-03-008 &amp; 3-03-009)</v>
          </cell>
          <cell r="J6925" t="str">
            <v>Pile Formation Stacker: Pellet Ore</v>
          </cell>
          <cell r="N6925">
            <v>40988</v>
          </cell>
        </row>
        <row r="6926">
          <cell r="A6926" t="str">
            <v>30301593</v>
          </cell>
          <cell r="B6926" t="str">
            <v>Point</v>
          </cell>
          <cell r="C6926" t="str">
            <v>Integr Iron&amp;Steel Manuf /Pile Formation Stacker: Lump Ore</v>
          </cell>
          <cell r="D6926" t="str">
            <v>Industrial Processes - Storage and Transfer</v>
          </cell>
          <cell r="G6926" t="str">
            <v>Industrial Processes</v>
          </cell>
          <cell r="H6926" t="str">
            <v>Primary Metal Production</v>
          </cell>
          <cell r="I6926" t="str">
            <v>Integrated Iron and Steel Manufacturing (See also 3-03-008 &amp; 3-03-009)</v>
          </cell>
          <cell r="J6926" t="str">
            <v>Pile Formation Stacker: Lump Ore</v>
          </cell>
          <cell r="N6926">
            <v>40988</v>
          </cell>
        </row>
        <row r="6927">
          <cell r="A6927" t="str">
            <v>30301594</v>
          </cell>
          <cell r="B6927" t="str">
            <v>Point</v>
          </cell>
          <cell r="C6927" t="str">
            <v>Integr Iron&amp;Steel Manuf /Pile Formation Stacker: Coal</v>
          </cell>
          <cell r="D6927" t="str">
            <v>Industrial Processes - Storage and Transfer</v>
          </cell>
          <cell r="G6927" t="str">
            <v>Industrial Processes</v>
          </cell>
          <cell r="H6927" t="str">
            <v>Primary Metal Production</v>
          </cell>
          <cell r="I6927" t="str">
            <v>Integrated Iron and Steel Manufacturing (See also 3-03-008 &amp; 3-03-009)</v>
          </cell>
          <cell r="J6927" t="str">
            <v>Pile Formation Stacker: Coal</v>
          </cell>
          <cell r="N6927">
            <v>40988</v>
          </cell>
        </row>
        <row r="6928">
          <cell r="A6928" t="str">
            <v>30301595</v>
          </cell>
          <cell r="B6928" t="str">
            <v>Point</v>
          </cell>
          <cell r="C6928" t="str">
            <v>Integr Iron&amp;Steel Manuf /Batch Drops Front End Loader Truck: High Silt Slag</v>
          </cell>
          <cell r="D6928" t="str">
            <v>Industrial Processes - Storage and Transfer</v>
          </cell>
          <cell r="G6928" t="str">
            <v>Industrial Processes</v>
          </cell>
          <cell r="H6928" t="str">
            <v>Primary Metal Production</v>
          </cell>
          <cell r="I6928" t="str">
            <v>Integrated Iron and Steel Manufacturing (See also 3-03-008 &amp; 3-03-009)</v>
          </cell>
          <cell r="J6928" t="str">
            <v>Batch Drops Front End Loader Truck: High Silt Slag</v>
          </cell>
          <cell r="N6928">
            <v>40988</v>
          </cell>
        </row>
        <row r="6929">
          <cell r="A6929" t="str">
            <v>30301596</v>
          </cell>
          <cell r="B6929" t="str">
            <v>Point</v>
          </cell>
          <cell r="C6929" t="str">
            <v>Integr Iron&amp;Steel Manuf /Batch Drops Front End Loader Truck: Low Silt Slag</v>
          </cell>
          <cell r="D6929" t="str">
            <v>Industrial Processes - Storage and Transfer</v>
          </cell>
          <cell r="G6929" t="str">
            <v>Industrial Processes</v>
          </cell>
          <cell r="H6929" t="str">
            <v>Primary Metal Production</v>
          </cell>
          <cell r="I6929" t="str">
            <v>Integrated Iron and Steel Manufacturing (See also 3-03-008 &amp; 3-03-009)</v>
          </cell>
          <cell r="J6929" t="str">
            <v>Batch Drops Front End Loader Truck: Low Silt Slag</v>
          </cell>
          <cell r="N6929">
            <v>40988</v>
          </cell>
        </row>
        <row r="6930">
          <cell r="A6930" t="str">
            <v>30302301</v>
          </cell>
          <cell r="B6930" t="str">
            <v>Point</v>
          </cell>
          <cell r="C6930" t="str">
            <v>Taconite Iron Ore Processing /Primary Crushing</v>
          </cell>
          <cell r="D6930" t="str">
            <v>Industrial Processes - Ferrous Metals</v>
          </cell>
          <cell r="G6930" t="str">
            <v>Industrial Processes</v>
          </cell>
          <cell r="H6930" t="str">
            <v>Primary Metal Production</v>
          </cell>
          <cell r="I6930" t="str">
            <v>Taconite Iron Ore Processing</v>
          </cell>
          <cell r="J6930" t="str">
            <v>Primary Crushing</v>
          </cell>
          <cell r="N6930">
            <v>40988</v>
          </cell>
        </row>
        <row r="6931">
          <cell r="A6931" t="str">
            <v>30302302</v>
          </cell>
          <cell r="B6931" t="str">
            <v>Point</v>
          </cell>
          <cell r="C6931" t="str">
            <v>Taconite Iron Ore Processing /Tertiary Crusher</v>
          </cell>
          <cell r="D6931" t="str">
            <v>Industrial Processes - Ferrous Metals</v>
          </cell>
          <cell r="G6931" t="str">
            <v>Industrial Processes</v>
          </cell>
          <cell r="H6931" t="str">
            <v>Primary Metal Production</v>
          </cell>
          <cell r="I6931" t="str">
            <v>Taconite Iron Ore Processing</v>
          </cell>
          <cell r="J6931" t="str">
            <v>Tertiary Crusher</v>
          </cell>
          <cell r="N6931">
            <v>40988</v>
          </cell>
        </row>
        <row r="6932">
          <cell r="A6932" t="str">
            <v>30302303</v>
          </cell>
          <cell r="B6932" t="str">
            <v>Point</v>
          </cell>
          <cell r="C6932" t="str">
            <v>Taconite Iron Ore Processing /Ore Screening</v>
          </cell>
          <cell r="D6932" t="str">
            <v>Industrial Processes - Ferrous Metals</v>
          </cell>
          <cell r="G6932" t="str">
            <v>Industrial Processes</v>
          </cell>
          <cell r="H6932" t="str">
            <v>Primary Metal Production</v>
          </cell>
          <cell r="I6932" t="str">
            <v>Taconite Iron Ore Processing</v>
          </cell>
          <cell r="J6932" t="str">
            <v>Ore Screening</v>
          </cell>
          <cell r="N6932">
            <v>40988</v>
          </cell>
        </row>
        <row r="6933">
          <cell r="A6933" t="str">
            <v>30302304</v>
          </cell>
          <cell r="B6933" t="str">
            <v>Point</v>
          </cell>
          <cell r="C6933" t="str">
            <v>Taconite Iron Ore Processing /Ore Transfer</v>
          </cell>
          <cell r="D6933" t="str">
            <v>Industrial Processes - Storage and Transfer</v>
          </cell>
          <cell r="G6933" t="str">
            <v>Industrial Processes</v>
          </cell>
          <cell r="H6933" t="str">
            <v>Primary Metal Production</v>
          </cell>
          <cell r="I6933" t="str">
            <v>Taconite Iron Ore Processing</v>
          </cell>
          <cell r="J6933" t="str">
            <v>Ore Transfer</v>
          </cell>
          <cell r="N6933">
            <v>40988</v>
          </cell>
        </row>
        <row r="6934">
          <cell r="A6934" t="str">
            <v>30302305</v>
          </cell>
          <cell r="B6934" t="str">
            <v>Point</v>
          </cell>
          <cell r="C6934" t="str">
            <v>Taconite Iron Ore Processing /Ore Storage</v>
          </cell>
          <cell r="D6934" t="str">
            <v>Industrial Processes - Storage and Transfer</v>
          </cell>
          <cell r="G6934" t="str">
            <v>Industrial Processes</v>
          </cell>
          <cell r="H6934" t="str">
            <v>Primary Metal Production</v>
          </cell>
          <cell r="I6934" t="str">
            <v>Taconite Iron Ore Processing</v>
          </cell>
          <cell r="J6934" t="str">
            <v>Ore Storage</v>
          </cell>
          <cell r="N6934">
            <v>40988</v>
          </cell>
        </row>
        <row r="6935">
          <cell r="A6935" t="str">
            <v>30302306</v>
          </cell>
          <cell r="B6935" t="str">
            <v>Point</v>
          </cell>
          <cell r="C6935" t="str">
            <v>Taconite Iron Ore Processing /Dry Grinding/Milling</v>
          </cell>
          <cell r="D6935" t="str">
            <v>Industrial Processes - Ferrous Metals</v>
          </cell>
          <cell r="G6935" t="str">
            <v>Industrial Processes</v>
          </cell>
          <cell r="H6935" t="str">
            <v>Primary Metal Production</v>
          </cell>
          <cell r="I6935" t="str">
            <v>Taconite Iron Ore Processing</v>
          </cell>
          <cell r="J6935" t="str">
            <v>Dry Grinding/Milling</v>
          </cell>
          <cell r="N6935">
            <v>40988</v>
          </cell>
        </row>
        <row r="6936">
          <cell r="A6936" t="str">
            <v>30302307</v>
          </cell>
          <cell r="B6936" t="str">
            <v>Point</v>
          </cell>
          <cell r="C6936" t="str">
            <v>Taconite Iron Ore Processing /Bentonite Storage</v>
          </cell>
          <cell r="D6936" t="str">
            <v>Industrial Processes - Storage and Transfer</v>
          </cell>
          <cell r="G6936" t="str">
            <v>Industrial Processes</v>
          </cell>
          <cell r="H6936" t="str">
            <v>Primary Metal Production</v>
          </cell>
          <cell r="I6936" t="str">
            <v>Taconite Iron Ore Processing</v>
          </cell>
          <cell r="J6936" t="str">
            <v>Bentonite Storage</v>
          </cell>
          <cell r="N6936">
            <v>40988</v>
          </cell>
        </row>
        <row r="6937">
          <cell r="A6937" t="str">
            <v>30302308</v>
          </cell>
          <cell r="B6937" t="str">
            <v>Point</v>
          </cell>
          <cell r="C6937" t="str">
            <v>Taconite Iron Ore Processing /Bentonite Blending</v>
          </cell>
          <cell r="D6937" t="str">
            <v>Industrial Processes - Ferrous Metals</v>
          </cell>
          <cell r="G6937" t="str">
            <v>Industrial Processes</v>
          </cell>
          <cell r="H6937" t="str">
            <v>Primary Metal Production</v>
          </cell>
          <cell r="I6937" t="str">
            <v>Taconite Iron Ore Processing</v>
          </cell>
          <cell r="J6937" t="str">
            <v>Bentonite Blending</v>
          </cell>
          <cell r="N6937">
            <v>40988</v>
          </cell>
        </row>
        <row r="6938">
          <cell r="A6938" t="str">
            <v>30302309</v>
          </cell>
          <cell r="B6938" t="str">
            <v>Point</v>
          </cell>
          <cell r="C6938" t="str">
            <v>Taconite Iron Ore Processing /Traveling Grate Feed** (use 3-03-023-79)</v>
          </cell>
          <cell r="D6938" t="str">
            <v>Industrial Processes - Storage and Transfer</v>
          </cell>
          <cell r="G6938" t="str">
            <v>Industrial Processes</v>
          </cell>
          <cell r="H6938" t="str">
            <v>Primary Metal Production</v>
          </cell>
          <cell r="I6938" t="str">
            <v>Taconite Iron Ore Processing</v>
          </cell>
          <cell r="J6938" t="str">
            <v>Traveling Grate Feed** (use 3-03-023-79)</v>
          </cell>
          <cell r="N6938">
            <v>40988</v>
          </cell>
        </row>
        <row r="6939">
          <cell r="A6939" t="str">
            <v>30302310</v>
          </cell>
          <cell r="B6939" t="str">
            <v>Point</v>
          </cell>
          <cell r="C6939" t="str">
            <v>Taconite Iron Ore Processing /Traveling Grate Discharge** (use 3-03-023-80)</v>
          </cell>
          <cell r="D6939" t="str">
            <v>Industrial Processes - Storage and Transfer</v>
          </cell>
          <cell r="G6939" t="str">
            <v>Industrial Processes</v>
          </cell>
          <cell r="H6939" t="str">
            <v>Primary Metal Production</v>
          </cell>
          <cell r="I6939" t="str">
            <v>Taconite Iron Ore Processing</v>
          </cell>
          <cell r="J6939" t="str">
            <v>Traveling Grate Discharge** (use 3-03-023-80)</v>
          </cell>
          <cell r="N6939">
            <v>40988</v>
          </cell>
        </row>
        <row r="6940">
          <cell r="A6940" t="str">
            <v>30302311</v>
          </cell>
          <cell r="B6940" t="str">
            <v>Point</v>
          </cell>
          <cell r="C6940" t="str">
            <v>Taconite Iron Ore Processing /Chip Regrinding</v>
          </cell>
          <cell r="D6940" t="str">
            <v>Industrial Processes - Ferrous Metals</v>
          </cell>
          <cell r="G6940" t="str">
            <v>Industrial Processes</v>
          </cell>
          <cell r="H6940" t="str">
            <v>Primary Metal Production</v>
          </cell>
          <cell r="I6940" t="str">
            <v>Taconite Iron Ore Processing</v>
          </cell>
          <cell r="J6940" t="str">
            <v>Chip Regrinding</v>
          </cell>
          <cell r="N6940">
            <v>40988</v>
          </cell>
        </row>
        <row r="6941">
          <cell r="A6941" t="str">
            <v>30302312</v>
          </cell>
          <cell r="B6941" t="str">
            <v>Point</v>
          </cell>
          <cell r="C6941" t="str">
            <v>Taconite Iron Ore Processing /Indurating Furnace: Gas Fired** (see 3-03-023-51 thru -88)</v>
          </cell>
          <cell r="D6941" t="str">
            <v>Industrial Processes - Ferrous Metals</v>
          </cell>
          <cell r="G6941" t="str">
            <v>Industrial Processes</v>
          </cell>
          <cell r="H6941" t="str">
            <v>Primary Metal Production</v>
          </cell>
          <cell r="I6941" t="str">
            <v>Taconite Iron Ore Processing</v>
          </cell>
          <cell r="J6941" t="str">
            <v>Indurating Furnace: Gas Fired** (see 3-03-023-51 thru -88)</v>
          </cell>
          <cell r="N6941">
            <v>40988</v>
          </cell>
        </row>
        <row r="6942">
          <cell r="A6942" t="str">
            <v>30302313</v>
          </cell>
          <cell r="B6942" t="str">
            <v>Point</v>
          </cell>
          <cell r="C6942" t="str">
            <v>Taconite Iron Ore Processing /Indurating Furnace: Oil Fired** (see 3-03-023-51 thru -88)</v>
          </cell>
          <cell r="D6942" t="str">
            <v>Industrial Processes - Ferrous Metals</v>
          </cell>
          <cell r="G6942" t="str">
            <v>Industrial Processes</v>
          </cell>
          <cell r="H6942" t="str">
            <v>Primary Metal Production</v>
          </cell>
          <cell r="I6942" t="str">
            <v>Taconite Iron Ore Processing</v>
          </cell>
          <cell r="J6942" t="str">
            <v>Indurating Furnace: Oil Fired** (see 3-03-023-51 thru -88)</v>
          </cell>
          <cell r="N6942">
            <v>40988</v>
          </cell>
        </row>
        <row r="6943">
          <cell r="A6943" t="str">
            <v>30302314</v>
          </cell>
          <cell r="B6943" t="str">
            <v>Point</v>
          </cell>
          <cell r="C6943" t="str">
            <v>Taconite Iron Ore Processing /Indurating Furnace: Coal Fired** (see 3-03-023-51 thru -88)</v>
          </cell>
          <cell r="D6943" t="str">
            <v>Industrial Processes - Ferrous Metals</v>
          </cell>
          <cell r="G6943" t="str">
            <v>Industrial Processes</v>
          </cell>
          <cell r="H6943" t="str">
            <v>Primary Metal Production</v>
          </cell>
          <cell r="I6943" t="str">
            <v>Taconite Iron Ore Processing</v>
          </cell>
          <cell r="J6943" t="str">
            <v>Indurating Furnace: Coal Fired** (see 3-03-023-51 thru -88)</v>
          </cell>
          <cell r="N6943">
            <v>40988</v>
          </cell>
        </row>
        <row r="6944">
          <cell r="A6944" t="str">
            <v>30302315</v>
          </cell>
          <cell r="B6944" t="str">
            <v>Point</v>
          </cell>
          <cell r="C6944" t="str">
            <v>Taconite Iron Ore Processing /Pellet Cooler</v>
          </cell>
          <cell r="D6944" t="str">
            <v>Industrial Processes - Ferrous Metals</v>
          </cell>
          <cell r="G6944" t="str">
            <v>Industrial Processes</v>
          </cell>
          <cell r="H6944" t="str">
            <v>Primary Metal Production</v>
          </cell>
          <cell r="I6944" t="str">
            <v>Taconite Iron Ore Processing</v>
          </cell>
          <cell r="J6944" t="str">
            <v>Pellet Cooler</v>
          </cell>
          <cell r="N6944">
            <v>40988</v>
          </cell>
        </row>
        <row r="6945">
          <cell r="A6945" t="str">
            <v>30302316</v>
          </cell>
          <cell r="B6945" t="str">
            <v>Point</v>
          </cell>
          <cell r="C6945" t="str">
            <v>Taconite Iron Ore Processing /Pellet Transfer to Storage</v>
          </cell>
          <cell r="D6945" t="str">
            <v>Industrial Processes - Storage and Transfer</v>
          </cell>
          <cell r="G6945" t="str">
            <v>Industrial Processes</v>
          </cell>
          <cell r="H6945" t="str">
            <v>Primary Metal Production</v>
          </cell>
          <cell r="I6945" t="str">
            <v>Taconite Iron Ore Processing</v>
          </cell>
          <cell r="J6945" t="str">
            <v>Pellet Transfer to Storage</v>
          </cell>
          <cell r="N6945">
            <v>40988</v>
          </cell>
        </row>
        <row r="6946">
          <cell r="A6946" t="str">
            <v>30302317</v>
          </cell>
          <cell r="B6946" t="str">
            <v>Point</v>
          </cell>
          <cell r="C6946" t="str">
            <v>Taconite Iron Ore Processing /Magnetic Separation</v>
          </cell>
          <cell r="D6946" t="str">
            <v>Industrial Processes - Ferrous Metals</v>
          </cell>
          <cell r="G6946" t="str">
            <v>Industrial Processes</v>
          </cell>
          <cell r="H6946" t="str">
            <v>Primary Metal Production</v>
          </cell>
          <cell r="I6946" t="str">
            <v>Taconite Iron Ore Processing</v>
          </cell>
          <cell r="J6946" t="str">
            <v>Magnetic Separation</v>
          </cell>
          <cell r="N6946">
            <v>40988</v>
          </cell>
        </row>
        <row r="6947">
          <cell r="A6947" t="str">
            <v>30302318</v>
          </cell>
          <cell r="B6947" t="str">
            <v>Point</v>
          </cell>
          <cell r="C6947" t="str">
            <v>Taconite Iron Ore Processing /Non-magnetic Separation</v>
          </cell>
          <cell r="D6947" t="str">
            <v>Industrial Processes - Ferrous Metals</v>
          </cell>
          <cell r="G6947" t="str">
            <v>Industrial Processes</v>
          </cell>
          <cell r="H6947" t="str">
            <v>Primary Metal Production</v>
          </cell>
          <cell r="I6947" t="str">
            <v>Taconite Iron Ore Processing</v>
          </cell>
          <cell r="J6947" t="str">
            <v>Non-magnetic Separation</v>
          </cell>
          <cell r="N6947">
            <v>40988</v>
          </cell>
        </row>
        <row r="6948">
          <cell r="A6948" t="str">
            <v>30302319</v>
          </cell>
          <cell r="B6948" t="str">
            <v>Point</v>
          </cell>
          <cell r="C6948" t="str">
            <v>Taconite Iron Ore Processing /Kiln** (see 3-03-023-51 thru -88)</v>
          </cell>
          <cell r="D6948" t="str">
            <v>Industrial Processes - Ferrous Metals</v>
          </cell>
          <cell r="G6948" t="str">
            <v>Industrial Processes</v>
          </cell>
          <cell r="H6948" t="str">
            <v>Primary Metal Production</v>
          </cell>
          <cell r="I6948" t="str">
            <v>Taconite Iron Ore Processing</v>
          </cell>
          <cell r="J6948" t="str">
            <v>Kiln** (see 3-03-023-51 thru -88)</v>
          </cell>
          <cell r="N6948">
            <v>40988</v>
          </cell>
        </row>
        <row r="6949">
          <cell r="A6949" t="str">
            <v>30302320</v>
          </cell>
          <cell r="B6949" t="str">
            <v>Point</v>
          </cell>
          <cell r="C6949" t="str">
            <v>Taconite Iron Ore Processing /Conveyors, Transfer, and Loading** (see 3-03-023-51 thru -88)</v>
          </cell>
          <cell r="D6949" t="str">
            <v>Industrial Processes - Storage and Transfer</v>
          </cell>
          <cell r="G6949" t="str">
            <v>Industrial Processes</v>
          </cell>
          <cell r="H6949" t="str">
            <v>Primary Metal Production</v>
          </cell>
          <cell r="I6949" t="str">
            <v>Taconite Iron Ore Processing</v>
          </cell>
          <cell r="J6949" t="str">
            <v>Conveyors, Transfer, and Loading** (see 3-03-023-51 thru -88)</v>
          </cell>
          <cell r="N6949">
            <v>40988</v>
          </cell>
        </row>
        <row r="6950">
          <cell r="A6950" t="str">
            <v>30302321</v>
          </cell>
          <cell r="B6950" t="str">
            <v>Point</v>
          </cell>
          <cell r="C6950" t="str">
            <v>Taconite Iron Ore Processing /Haul Road: Rock</v>
          </cell>
          <cell r="D6950" t="str">
            <v>Industrial Processes - Ferrous Metals</v>
          </cell>
          <cell r="G6950" t="str">
            <v>Industrial Processes</v>
          </cell>
          <cell r="H6950" t="str">
            <v>Primary Metal Production</v>
          </cell>
          <cell r="I6950" t="str">
            <v>Taconite Iron Ore Processing</v>
          </cell>
          <cell r="J6950" t="str">
            <v>Haul Road: Rock</v>
          </cell>
          <cell r="N6950">
            <v>40988</v>
          </cell>
        </row>
        <row r="6951">
          <cell r="A6951" t="str">
            <v>30302322</v>
          </cell>
          <cell r="B6951" t="str">
            <v>Point</v>
          </cell>
          <cell r="C6951" t="str">
            <v>Taconite Iron Ore Processing /Haul Road: Taconite</v>
          </cell>
          <cell r="D6951" t="str">
            <v>Industrial Processes - Ferrous Metals</v>
          </cell>
          <cell r="G6951" t="str">
            <v>Industrial Processes</v>
          </cell>
          <cell r="H6951" t="str">
            <v>Primary Metal Production</v>
          </cell>
          <cell r="I6951" t="str">
            <v>Taconite Iron Ore Processing</v>
          </cell>
          <cell r="J6951" t="str">
            <v>Haul Road: Taconite</v>
          </cell>
          <cell r="N6951">
            <v>40988</v>
          </cell>
        </row>
        <row r="6952">
          <cell r="A6952" t="str">
            <v>30302325</v>
          </cell>
          <cell r="B6952" t="str">
            <v>Point</v>
          </cell>
          <cell r="C6952" t="str">
            <v>Taconite Iron Ore Processing /Primary Crusher Return Conveyor Transfer</v>
          </cell>
          <cell r="D6952" t="str">
            <v>Industrial Processes - Storage and Transfer</v>
          </cell>
          <cell r="G6952" t="str">
            <v>Industrial Processes</v>
          </cell>
          <cell r="H6952" t="str">
            <v>Primary Metal Production</v>
          </cell>
          <cell r="I6952" t="str">
            <v>Taconite Iron Ore Processing</v>
          </cell>
          <cell r="J6952" t="str">
            <v>Primary Crusher Return Conveyor Transfer</v>
          </cell>
          <cell r="N6952">
            <v>40988</v>
          </cell>
        </row>
        <row r="6953">
          <cell r="A6953" t="str">
            <v>30302327</v>
          </cell>
          <cell r="B6953" t="str">
            <v>Point</v>
          </cell>
          <cell r="C6953" t="str">
            <v>Taconite Iron Ore Processing /Secondary Crushing Line (includes Feed &amp; Discharge Pts)</v>
          </cell>
          <cell r="D6953" t="str">
            <v>Industrial Processes - Ferrous Metals</v>
          </cell>
          <cell r="G6953" t="str">
            <v>Industrial Processes</v>
          </cell>
          <cell r="H6953" t="str">
            <v>Primary Metal Production</v>
          </cell>
          <cell r="I6953" t="str">
            <v>Taconite Iron Ore Processing</v>
          </cell>
          <cell r="J6953" t="str">
            <v>Secondary Crushing Line (includes Feed &amp; Discharge Pts)</v>
          </cell>
          <cell r="N6953">
            <v>40988</v>
          </cell>
        </row>
        <row r="6954">
          <cell r="A6954" t="str">
            <v>30302328</v>
          </cell>
          <cell r="B6954" t="str">
            <v>Point</v>
          </cell>
          <cell r="C6954" t="str">
            <v>Taconite Iron Ore Processing /Secondary Crusher Return Conveyor Transfer</v>
          </cell>
          <cell r="D6954" t="str">
            <v>Industrial Processes - Storage and Transfer</v>
          </cell>
          <cell r="G6954" t="str">
            <v>Industrial Processes</v>
          </cell>
          <cell r="H6954" t="str">
            <v>Primary Metal Production</v>
          </cell>
          <cell r="I6954" t="str">
            <v>Taconite Iron Ore Processing</v>
          </cell>
          <cell r="J6954" t="str">
            <v>Secondary Crusher Return Conveyor Transfer</v>
          </cell>
          <cell r="N6954">
            <v>40988</v>
          </cell>
        </row>
        <row r="6955">
          <cell r="A6955" t="str">
            <v>30302330</v>
          </cell>
          <cell r="B6955" t="str">
            <v>Point</v>
          </cell>
          <cell r="C6955" t="str">
            <v>Taconite Iron Ore Processing /Tertiary Crushing Line (includes Feed &amp; Discharge Pts)</v>
          </cell>
          <cell r="D6955" t="str">
            <v>Industrial Processes - Ferrous Metals</v>
          </cell>
          <cell r="G6955" t="str">
            <v>Industrial Processes</v>
          </cell>
          <cell r="H6955" t="str">
            <v>Primary Metal Production</v>
          </cell>
          <cell r="I6955" t="str">
            <v>Taconite Iron Ore Processing</v>
          </cell>
          <cell r="J6955" t="str">
            <v>Tertiary Crushing Line (includes Feed &amp; Discharge Pts)</v>
          </cell>
          <cell r="N6955">
            <v>40988</v>
          </cell>
        </row>
        <row r="6956">
          <cell r="A6956" t="str">
            <v>30302331</v>
          </cell>
          <cell r="B6956" t="str">
            <v>Point</v>
          </cell>
          <cell r="C6956" t="str">
            <v>Taconite Iron Ore Processing /Tertiary Crushing Line Discharge Conveyor</v>
          </cell>
          <cell r="D6956" t="str">
            <v>Industrial Processes - Storage and Transfer</v>
          </cell>
          <cell r="G6956" t="str">
            <v>Industrial Processes</v>
          </cell>
          <cell r="H6956" t="str">
            <v>Primary Metal Production</v>
          </cell>
          <cell r="I6956" t="str">
            <v>Taconite Iron Ore Processing</v>
          </cell>
          <cell r="J6956" t="str">
            <v>Tertiary Crushing Line Discharge Conveyor</v>
          </cell>
          <cell r="N6956">
            <v>40988</v>
          </cell>
        </row>
        <row r="6957">
          <cell r="A6957" t="str">
            <v>30302334</v>
          </cell>
          <cell r="B6957" t="str">
            <v>Point</v>
          </cell>
          <cell r="C6957" t="str">
            <v>Taconite Iron Ore Processing /Grinder Feed</v>
          </cell>
          <cell r="D6957" t="str">
            <v>Industrial Processes - Ferrous Metals</v>
          </cell>
          <cell r="G6957" t="str">
            <v>Industrial Processes</v>
          </cell>
          <cell r="H6957" t="str">
            <v>Primary Metal Production</v>
          </cell>
          <cell r="I6957" t="str">
            <v>Taconite Iron Ore Processing</v>
          </cell>
          <cell r="J6957" t="str">
            <v>Grinder Feed</v>
          </cell>
          <cell r="N6957">
            <v>40988</v>
          </cell>
        </row>
        <row r="6958">
          <cell r="A6958" t="str">
            <v>30302336</v>
          </cell>
          <cell r="B6958" t="str">
            <v>Point</v>
          </cell>
          <cell r="C6958" t="str">
            <v>Taconite Iron Ore Processing /Classification</v>
          </cell>
          <cell r="D6958" t="str">
            <v>Industrial Processes - Ferrous Metals</v>
          </cell>
          <cell r="G6958" t="str">
            <v>Industrial Processes</v>
          </cell>
          <cell r="H6958" t="str">
            <v>Primary Metal Production</v>
          </cell>
          <cell r="I6958" t="str">
            <v>Taconite Iron Ore Processing</v>
          </cell>
          <cell r="J6958" t="str">
            <v>Classification</v>
          </cell>
          <cell r="N6958">
            <v>40988</v>
          </cell>
        </row>
        <row r="6959">
          <cell r="A6959" t="str">
            <v>30302338</v>
          </cell>
          <cell r="B6959" t="str">
            <v>Point</v>
          </cell>
          <cell r="C6959" t="str">
            <v>Taconite Iron Ore Processing /Secondary Grinding</v>
          </cell>
          <cell r="D6959" t="str">
            <v>Industrial Processes - Ferrous Metals</v>
          </cell>
          <cell r="G6959" t="str">
            <v>Industrial Processes</v>
          </cell>
          <cell r="H6959" t="str">
            <v>Primary Metal Production</v>
          </cell>
          <cell r="I6959" t="str">
            <v>Taconite Iron Ore Processing</v>
          </cell>
          <cell r="J6959" t="str">
            <v>Secondary Grinding</v>
          </cell>
          <cell r="N6959">
            <v>40988</v>
          </cell>
        </row>
        <row r="6960">
          <cell r="A6960" t="str">
            <v>30302340</v>
          </cell>
          <cell r="B6960" t="str">
            <v>Point</v>
          </cell>
          <cell r="C6960" t="str">
            <v>Taconite Iron Ore Processing /Tailings Basin</v>
          </cell>
          <cell r="D6960" t="str">
            <v>Industrial Processes - Ferrous Metals</v>
          </cell>
          <cell r="G6960" t="str">
            <v>Industrial Processes</v>
          </cell>
          <cell r="H6960" t="str">
            <v>Primary Metal Production</v>
          </cell>
          <cell r="I6960" t="str">
            <v>Taconite Iron Ore Processing</v>
          </cell>
          <cell r="J6960" t="str">
            <v>Tailings Basin</v>
          </cell>
          <cell r="N6960">
            <v>40988</v>
          </cell>
        </row>
        <row r="6961">
          <cell r="A6961" t="str">
            <v>30302341</v>
          </cell>
          <cell r="B6961" t="str">
            <v>Point</v>
          </cell>
          <cell r="C6961" t="str">
            <v>Taconite Iron Ore Processing /Conveyor Transfer to Concentrator</v>
          </cell>
          <cell r="D6961" t="str">
            <v>Industrial Processes - Storage and Transfer</v>
          </cell>
          <cell r="G6961" t="str">
            <v>Industrial Processes</v>
          </cell>
          <cell r="H6961" t="str">
            <v>Primary Metal Production</v>
          </cell>
          <cell r="I6961" t="str">
            <v>Taconite Iron Ore Processing</v>
          </cell>
          <cell r="J6961" t="str">
            <v>Conveyor Transfer to Concentrator</v>
          </cell>
          <cell r="N6961">
            <v>40988</v>
          </cell>
        </row>
        <row r="6962">
          <cell r="A6962" t="str">
            <v>30302344</v>
          </cell>
          <cell r="B6962" t="str">
            <v>Point</v>
          </cell>
          <cell r="C6962" t="str">
            <v>Taconite Iron Ore Processing /Concentrate Storage</v>
          </cell>
          <cell r="D6962" t="str">
            <v>Industrial Processes - Storage and Transfer</v>
          </cell>
          <cell r="G6962" t="str">
            <v>Industrial Processes</v>
          </cell>
          <cell r="H6962" t="str">
            <v>Primary Metal Production</v>
          </cell>
          <cell r="I6962" t="str">
            <v>Taconite Iron Ore Processing</v>
          </cell>
          <cell r="J6962" t="str">
            <v>Concentrate Storage</v>
          </cell>
          <cell r="N6962">
            <v>40988</v>
          </cell>
        </row>
        <row r="6963">
          <cell r="A6963" t="str">
            <v>30302345</v>
          </cell>
          <cell r="B6963" t="str">
            <v>Point</v>
          </cell>
          <cell r="C6963" t="str">
            <v>Taconite Iron Ore Processing /Bentonite Transfer to Blending</v>
          </cell>
          <cell r="D6963" t="str">
            <v>Industrial Processes - Storage and Transfer</v>
          </cell>
          <cell r="G6963" t="str">
            <v>Industrial Processes</v>
          </cell>
          <cell r="H6963" t="str">
            <v>Primary Metal Production</v>
          </cell>
          <cell r="I6963" t="str">
            <v>Taconite Iron Ore Processing</v>
          </cell>
          <cell r="J6963" t="str">
            <v>Bentonite Transfer to Blending</v>
          </cell>
          <cell r="N6963">
            <v>40988</v>
          </cell>
        </row>
        <row r="6964">
          <cell r="A6964" t="str">
            <v>30302347</v>
          </cell>
          <cell r="B6964" t="str">
            <v>Point</v>
          </cell>
          <cell r="C6964" t="str">
            <v>Taconite Iron Ore Processing /Green Pellet Screening</v>
          </cell>
          <cell r="D6964" t="str">
            <v>Industrial Processes - Ferrous Metals</v>
          </cell>
          <cell r="G6964" t="str">
            <v>Industrial Processes</v>
          </cell>
          <cell r="H6964" t="str">
            <v>Primary Metal Production</v>
          </cell>
          <cell r="I6964" t="str">
            <v>Taconite Iron Ore Processing</v>
          </cell>
          <cell r="J6964" t="str">
            <v>Green Pellet Screening</v>
          </cell>
          <cell r="N6964">
            <v>40988</v>
          </cell>
        </row>
        <row r="6965">
          <cell r="A6965" t="str">
            <v>30302348</v>
          </cell>
          <cell r="B6965" t="str">
            <v>Point</v>
          </cell>
          <cell r="C6965" t="str">
            <v>Taconite Iron Ore Processing /Hearth Layer Feed to Furnace</v>
          </cell>
          <cell r="D6965" t="str">
            <v>Industrial Processes - Ferrous Metals</v>
          </cell>
          <cell r="G6965" t="str">
            <v>Industrial Processes</v>
          </cell>
          <cell r="H6965" t="str">
            <v>Primary Metal Production</v>
          </cell>
          <cell r="I6965" t="str">
            <v>Taconite Iron Ore Processing</v>
          </cell>
          <cell r="J6965" t="str">
            <v>Hearth Layer Feed to Furnace</v>
          </cell>
          <cell r="N6965">
            <v>40988</v>
          </cell>
        </row>
        <row r="6966">
          <cell r="A6966" t="str">
            <v>30302349</v>
          </cell>
          <cell r="B6966" t="str">
            <v>Point</v>
          </cell>
          <cell r="C6966" t="str">
            <v>Taconite Iron Ore Processing /Grate/Kiln Furnace Feed</v>
          </cell>
          <cell r="D6966" t="str">
            <v>Industrial Processes - Ferrous Metals</v>
          </cell>
          <cell r="G6966" t="str">
            <v>Industrial Processes</v>
          </cell>
          <cell r="H6966" t="str">
            <v>Primary Metal Production</v>
          </cell>
          <cell r="I6966" t="str">
            <v>Taconite Iron Ore Processing</v>
          </cell>
          <cell r="J6966" t="str">
            <v>Grate/Kiln Furnace Feed</v>
          </cell>
          <cell r="N6966">
            <v>40988</v>
          </cell>
        </row>
        <row r="6967">
          <cell r="A6967" t="str">
            <v>30302350</v>
          </cell>
          <cell r="B6967" t="str">
            <v>Point</v>
          </cell>
          <cell r="C6967" t="str">
            <v>Taconite Iron Ore Processing /Grate/Kiln Furnace Discharge</v>
          </cell>
          <cell r="D6967" t="str">
            <v>Industrial Processes - Ferrous Metals</v>
          </cell>
          <cell r="G6967" t="str">
            <v>Industrial Processes</v>
          </cell>
          <cell r="H6967" t="str">
            <v>Primary Metal Production</v>
          </cell>
          <cell r="I6967" t="str">
            <v>Taconite Iron Ore Processing</v>
          </cell>
          <cell r="J6967" t="str">
            <v>Grate/Kiln Furnace Discharge</v>
          </cell>
          <cell r="N6967">
            <v>40988</v>
          </cell>
        </row>
        <row r="6968">
          <cell r="A6968" t="str">
            <v>30302351</v>
          </cell>
          <cell r="B6968" t="str">
            <v>Point</v>
          </cell>
          <cell r="C6968" t="str">
            <v>Taconite Iron Ore Processing /Induration: Grate/Kiln, Gas-fired, Acid Pellets</v>
          </cell>
          <cell r="D6968" t="str">
            <v>Industrial Processes - Ferrous Metals</v>
          </cell>
          <cell r="G6968" t="str">
            <v>Industrial Processes</v>
          </cell>
          <cell r="H6968" t="str">
            <v>Primary Metal Production</v>
          </cell>
          <cell r="I6968" t="str">
            <v>Taconite Iron Ore Processing</v>
          </cell>
          <cell r="J6968" t="str">
            <v>Induration: Grate/Kiln, Gas-fired, Acid Pellets</v>
          </cell>
          <cell r="N6968">
            <v>40988</v>
          </cell>
        </row>
        <row r="6969">
          <cell r="A6969" t="str">
            <v>30302352</v>
          </cell>
          <cell r="B6969" t="str">
            <v>Point</v>
          </cell>
          <cell r="C6969" t="str">
            <v>Taconite Iron Ore Processing /Induration: Grate/Kiln, Gas-fired, Flux Pellets</v>
          </cell>
          <cell r="D6969" t="str">
            <v>Industrial Processes - Ferrous Metals</v>
          </cell>
          <cell r="G6969" t="str">
            <v>Industrial Processes</v>
          </cell>
          <cell r="H6969" t="str">
            <v>Primary Metal Production</v>
          </cell>
          <cell r="I6969" t="str">
            <v>Taconite Iron Ore Processing</v>
          </cell>
          <cell r="J6969" t="str">
            <v>Induration: Grate/Kiln, Gas-fired, Flux Pellets</v>
          </cell>
          <cell r="N6969">
            <v>40988</v>
          </cell>
        </row>
        <row r="6970">
          <cell r="A6970" t="str">
            <v>30302353</v>
          </cell>
          <cell r="B6970" t="str">
            <v>Point</v>
          </cell>
          <cell r="C6970" t="str">
            <v>Taconite Iron Ore Processing /Induration: Grate/Kiln, Gas &amp; Oil-fired, Acid Pellets</v>
          </cell>
          <cell r="D6970" t="str">
            <v>Industrial Processes - Ferrous Metals</v>
          </cell>
          <cell r="G6970" t="str">
            <v>Industrial Processes</v>
          </cell>
          <cell r="H6970" t="str">
            <v>Primary Metal Production</v>
          </cell>
          <cell r="I6970" t="str">
            <v>Taconite Iron Ore Processing</v>
          </cell>
          <cell r="J6970" t="str">
            <v>Induration: Grate/Kiln, Gas &amp; Oil-fired, Acid Pellets</v>
          </cell>
          <cell r="N6970">
            <v>40988</v>
          </cell>
        </row>
        <row r="6971">
          <cell r="A6971" t="str">
            <v>30302354</v>
          </cell>
          <cell r="B6971" t="str">
            <v>Point</v>
          </cell>
          <cell r="C6971" t="str">
            <v>Taconite Iron Ore Processing /Induration: Grate/Kiln, Gas &amp; Oil-fired, Flux Pellets</v>
          </cell>
          <cell r="D6971" t="str">
            <v>Industrial Processes - Ferrous Metals</v>
          </cell>
          <cell r="G6971" t="str">
            <v>Industrial Processes</v>
          </cell>
          <cell r="H6971" t="str">
            <v>Primary Metal Production</v>
          </cell>
          <cell r="I6971" t="str">
            <v>Taconite Iron Ore Processing</v>
          </cell>
          <cell r="J6971" t="str">
            <v>Induration: Grate/Kiln, Gas &amp; Oil-fired, Flux Pellets</v>
          </cell>
          <cell r="N6971">
            <v>40988</v>
          </cell>
        </row>
        <row r="6972">
          <cell r="A6972" t="str">
            <v>30302355</v>
          </cell>
          <cell r="B6972" t="str">
            <v>Point</v>
          </cell>
          <cell r="C6972" t="str">
            <v>Taconite Iron Ore Processing /Induration: Grate/Kiln, Coke-fired, Acid Pellets</v>
          </cell>
          <cell r="D6972" t="str">
            <v>Industrial Processes - Ferrous Metals</v>
          </cell>
          <cell r="G6972" t="str">
            <v>Industrial Processes</v>
          </cell>
          <cell r="H6972" t="str">
            <v>Primary Metal Production</v>
          </cell>
          <cell r="I6972" t="str">
            <v>Taconite Iron Ore Processing</v>
          </cell>
          <cell r="J6972" t="str">
            <v>Induration: Grate/Kiln, Coke-fired, Acid Pellets</v>
          </cell>
          <cell r="N6972">
            <v>40988</v>
          </cell>
        </row>
        <row r="6973">
          <cell r="A6973" t="str">
            <v>30302356</v>
          </cell>
          <cell r="B6973" t="str">
            <v>Point</v>
          </cell>
          <cell r="C6973" t="str">
            <v>Taconite Iron Ore Processing /Induration: Grate/Kiln, Coke-fired, Flux Pellets</v>
          </cell>
          <cell r="D6973" t="str">
            <v>Industrial Processes - Ferrous Metals</v>
          </cell>
          <cell r="G6973" t="str">
            <v>Industrial Processes</v>
          </cell>
          <cell r="H6973" t="str">
            <v>Primary Metal Production</v>
          </cell>
          <cell r="I6973" t="str">
            <v>Taconite Iron Ore Processing</v>
          </cell>
          <cell r="J6973" t="str">
            <v>Induration: Grate/Kiln, Coke-fired, Flux Pellets</v>
          </cell>
          <cell r="N6973">
            <v>40988</v>
          </cell>
        </row>
        <row r="6974">
          <cell r="A6974" t="str">
            <v>30302357</v>
          </cell>
          <cell r="B6974" t="str">
            <v>Point</v>
          </cell>
          <cell r="C6974" t="str">
            <v>Taconite Iron Ore Processing /Induration: Grate/Kiln, Coke &amp; Coal-fired, Acid Pellets</v>
          </cell>
          <cell r="D6974" t="str">
            <v>Industrial Processes - Ferrous Metals</v>
          </cell>
          <cell r="G6974" t="str">
            <v>Industrial Processes</v>
          </cell>
          <cell r="H6974" t="str">
            <v>Primary Metal Production</v>
          </cell>
          <cell r="I6974" t="str">
            <v>Taconite Iron Ore Processing</v>
          </cell>
          <cell r="J6974" t="str">
            <v>Induration: Grate/Kiln, Coke &amp; Coal-fired, Acid Pellets</v>
          </cell>
          <cell r="N6974">
            <v>40988</v>
          </cell>
        </row>
        <row r="6975">
          <cell r="A6975" t="str">
            <v>30302358</v>
          </cell>
          <cell r="B6975" t="str">
            <v>Point</v>
          </cell>
          <cell r="C6975" t="str">
            <v>Taconite Iron Ore Processing /Induration: Grate/Kiln, Coke &amp; Coal-fired, Flux Pellets</v>
          </cell>
          <cell r="D6975" t="str">
            <v>Industrial Processes - Ferrous Metals</v>
          </cell>
          <cell r="G6975" t="str">
            <v>Industrial Processes</v>
          </cell>
          <cell r="H6975" t="str">
            <v>Primary Metal Production</v>
          </cell>
          <cell r="I6975" t="str">
            <v>Taconite Iron Ore Processing</v>
          </cell>
          <cell r="J6975" t="str">
            <v>Induration: Grate/Kiln, Coke &amp; Coal-fired, Flux Pellets</v>
          </cell>
          <cell r="N6975">
            <v>40988</v>
          </cell>
        </row>
        <row r="6976">
          <cell r="A6976" t="str">
            <v>30302359</v>
          </cell>
          <cell r="B6976" t="str">
            <v>Point</v>
          </cell>
          <cell r="C6976" t="str">
            <v>Taconite Iron Ore Processing /Induration: Grate/Kiln, Coal-fired, Acid Pellets</v>
          </cell>
          <cell r="D6976" t="str">
            <v>Industrial Processes - Ferrous Metals</v>
          </cell>
          <cell r="G6976" t="str">
            <v>Industrial Processes</v>
          </cell>
          <cell r="H6976" t="str">
            <v>Primary Metal Production</v>
          </cell>
          <cell r="I6976" t="str">
            <v>Taconite Iron Ore Processing</v>
          </cell>
          <cell r="J6976" t="str">
            <v>Induration: Grate/Kiln, Coal-fired, Acid Pellets</v>
          </cell>
          <cell r="N6976">
            <v>40988</v>
          </cell>
        </row>
        <row r="6977">
          <cell r="A6977" t="str">
            <v>30302360</v>
          </cell>
          <cell r="B6977" t="str">
            <v>Point</v>
          </cell>
          <cell r="C6977" t="str">
            <v>Taconite Iron Ore Processing /Induration: Grate/Kiln, Coal-fired, Flux Pellets</v>
          </cell>
          <cell r="D6977" t="str">
            <v>Industrial Processes - Ferrous Metals</v>
          </cell>
          <cell r="G6977" t="str">
            <v>Industrial Processes</v>
          </cell>
          <cell r="H6977" t="str">
            <v>Primary Metal Production</v>
          </cell>
          <cell r="I6977" t="str">
            <v>Taconite Iron Ore Processing</v>
          </cell>
          <cell r="J6977" t="str">
            <v>Induration: Grate/Kiln, Coal-fired, Flux Pellets</v>
          </cell>
          <cell r="N6977">
            <v>40988</v>
          </cell>
        </row>
        <row r="6978">
          <cell r="A6978" t="str">
            <v>30302361</v>
          </cell>
          <cell r="B6978" t="str">
            <v>Point</v>
          </cell>
          <cell r="C6978" t="str">
            <v>Taconite Iron Ore Processing /Induration: Grate/Kiln, Coal &amp; Oil-fired, Acid Pellets</v>
          </cell>
          <cell r="D6978" t="str">
            <v>Industrial Processes - Ferrous Metals</v>
          </cell>
          <cell r="G6978" t="str">
            <v>Industrial Processes</v>
          </cell>
          <cell r="H6978" t="str">
            <v>Primary Metal Production</v>
          </cell>
          <cell r="I6978" t="str">
            <v>Taconite Iron Ore Processing</v>
          </cell>
          <cell r="J6978" t="str">
            <v>Induration: Grate/Kiln, Coal &amp; Oil-fired, Acid Pellets</v>
          </cell>
          <cell r="N6978">
            <v>40988</v>
          </cell>
        </row>
        <row r="6979">
          <cell r="A6979" t="str">
            <v>30302362</v>
          </cell>
          <cell r="B6979" t="str">
            <v>Point</v>
          </cell>
          <cell r="C6979" t="str">
            <v>Taconite Iron Ore Processing /Induration: Grate/Kiln, Coal &amp; Oil-fired, Flux Pellets</v>
          </cell>
          <cell r="D6979" t="str">
            <v>Industrial Processes - Ferrous Metals</v>
          </cell>
          <cell r="G6979" t="str">
            <v>Industrial Processes</v>
          </cell>
          <cell r="H6979" t="str">
            <v>Primary Metal Production</v>
          </cell>
          <cell r="I6979" t="str">
            <v>Taconite Iron Ore Processing</v>
          </cell>
          <cell r="J6979" t="str">
            <v>Induration: Grate/Kiln, Coal &amp; Oil-fired, Flux Pellets</v>
          </cell>
          <cell r="N6979">
            <v>40988</v>
          </cell>
        </row>
        <row r="6980">
          <cell r="A6980" t="str">
            <v>30302369</v>
          </cell>
          <cell r="B6980" t="str">
            <v>Point</v>
          </cell>
          <cell r="C6980" t="str">
            <v>Taconite Iron Ore Processing /Vertical Shaft Furnace Feed</v>
          </cell>
          <cell r="D6980" t="str">
            <v>Industrial Processes - Ferrous Metals</v>
          </cell>
          <cell r="G6980" t="str">
            <v>Industrial Processes</v>
          </cell>
          <cell r="H6980" t="str">
            <v>Primary Metal Production</v>
          </cell>
          <cell r="I6980" t="str">
            <v>Taconite Iron Ore Processing</v>
          </cell>
          <cell r="J6980" t="str">
            <v>Vertical Shaft Furnace Feed</v>
          </cell>
          <cell r="N6980">
            <v>40988</v>
          </cell>
        </row>
        <row r="6981">
          <cell r="A6981" t="str">
            <v>30302370</v>
          </cell>
          <cell r="B6981" t="str">
            <v>Point</v>
          </cell>
          <cell r="C6981" t="str">
            <v>Taconite Iron Ore Processing /Vertical Shaft Furnace Discharge</v>
          </cell>
          <cell r="D6981" t="str">
            <v>Industrial Processes - Ferrous Metals</v>
          </cell>
          <cell r="G6981" t="str">
            <v>Industrial Processes</v>
          </cell>
          <cell r="H6981" t="str">
            <v>Primary Metal Production</v>
          </cell>
          <cell r="I6981" t="str">
            <v>Taconite Iron Ore Processing</v>
          </cell>
          <cell r="J6981" t="str">
            <v>Vertical Shaft Furnace Discharge</v>
          </cell>
          <cell r="N6981">
            <v>40988</v>
          </cell>
        </row>
        <row r="6982">
          <cell r="A6982" t="str">
            <v>30302371</v>
          </cell>
          <cell r="B6982" t="str">
            <v>Point</v>
          </cell>
          <cell r="C6982" t="str">
            <v>Taconite Iron Ore Processing /Induration: Vertical Shaft, Gas-fired, Acid Pellets, Top Gas Stack</v>
          </cell>
          <cell r="D6982" t="str">
            <v>Industrial Processes - Ferrous Metals</v>
          </cell>
          <cell r="G6982" t="str">
            <v>Industrial Processes</v>
          </cell>
          <cell r="H6982" t="str">
            <v>Primary Metal Production</v>
          </cell>
          <cell r="I6982" t="str">
            <v>Taconite Iron Ore Processing</v>
          </cell>
          <cell r="J6982" t="str">
            <v>Induration: Vertical Shaft, Gas-fired, Acid Pellets, Top Gas Stack</v>
          </cell>
          <cell r="N6982">
            <v>40988</v>
          </cell>
        </row>
        <row r="6983">
          <cell r="A6983" t="str">
            <v>30302372</v>
          </cell>
          <cell r="B6983" t="str">
            <v>Point</v>
          </cell>
          <cell r="C6983" t="str">
            <v>Taconite Iron Ore Processing /Induration: Vertical Shaft, Gas-fired, Flux Pellets, Top Gas Stack</v>
          </cell>
          <cell r="D6983" t="str">
            <v>Industrial Processes - Ferrous Metals</v>
          </cell>
          <cell r="G6983" t="str">
            <v>Industrial Processes</v>
          </cell>
          <cell r="H6983" t="str">
            <v>Primary Metal Production</v>
          </cell>
          <cell r="I6983" t="str">
            <v>Taconite Iron Ore Processing</v>
          </cell>
          <cell r="J6983" t="str">
            <v>Induration: Vertical Shaft, Gas-fired, Flux Pellets, Top Gas Stack</v>
          </cell>
          <cell r="N6983">
            <v>40988</v>
          </cell>
        </row>
        <row r="6984">
          <cell r="A6984" t="str">
            <v>30302373</v>
          </cell>
          <cell r="B6984" t="str">
            <v>Point</v>
          </cell>
          <cell r="C6984" t="str">
            <v>Taconite Iron Ore Processing /Induration: Vertical Shaft, Gas-fired, Acid Pellets, Bottom Gas Stack</v>
          </cell>
          <cell r="D6984" t="str">
            <v>Industrial Processes - Ferrous Metals</v>
          </cell>
          <cell r="G6984" t="str">
            <v>Industrial Processes</v>
          </cell>
          <cell r="H6984" t="str">
            <v>Primary Metal Production</v>
          </cell>
          <cell r="I6984" t="str">
            <v>Taconite Iron Ore Processing</v>
          </cell>
          <cell r="J6984" t="str">
            <v>Induration: Vertical Shaft, Gas-fired, Acid Pellets, Bottom Gas Stack</v>
          </cell>
          <cell r="N6984">
            <v>40988</v>
          </cell>
        </row>
        <row r="6985">
          <cell r="A6985" t="str">
            <v>30302374</v>
          </cell>
          <cell r="B6985" t="str">
            <v>Point</v>
          </cell>
          <cell r="C6985" t="str">
            <v>Taconite Iron Ore Processing /Induration: Vertical Shaft, Gas-fired, Flux Pellets, Bottom Gas Stack</v>
          </cell>
          <cell r="D6985" t="str">
            <v>Industrial Processes - Ferrous Metals</v>
          </cell>
          <cell r="G6985" t="str">
            <v>Industrial Processes</v>
          </cell>
          <cell r="H6985" t="str">
            <v>Primary Metal Production</v>
          </cell>
          <cell r="I6985" t="str">
            <v>Taconite Iron Ore Processing</v>
          </cell>
          <cell r="J6985" t="str">
            <v>Induration: Vertical Shaft, Gas-fired, Flux Pellets, Bottom Gas Stack</v>
          </cell>
          <cell r="N6985">
            <v>40988</v>
          </cell>
        </row>
        <row r="6986">
          <cell r="A6986" t="str">
            <v>30302379</v>
          </cell>
          <cell r="B6986" t="str">
            <v>Point</v>
          </cell>
          <cell r="C6986" t="str">
            <v>Taconite Iron Ore Processing /Straight Grate Furnace Feed</v>
          </cell>
          <cell r="D6986" t="str">
            <v>Industrial Processes - Ferrous Metals</v>
          </cell>
          <cell r="G6986" t="str">
            <v>Industrial Processes</v>
          </cell>
          <cell r="H6986" t="str">
            <v>Primary Metal Production</v>
          </cell>
          <cell r="I6986" t="str">
            <v>Taconite Iron Ore Processing</v>
          </cell>
          <cell r="J6986" t="str">
            <v>Straight Grate Furnace Feed</v>
          </cell>
          <cell r="N6986">
            <v>40988</v>
          </cell>
        </row>
        <row r="6987">
          <cell r="A6987" t="str">
            <v>30302380</v>
          </cell>
          <cell r="B6987" t="str">
            <v>Point</v>
          </cell>
          <cell r="C6987" t="str">
            <v>Taconite Iron Ore Processing /Straight Grate Furnace Discharge</v>
          </cell>
          <cell r="D6987" t="str">
            <v>Industrial Processes - Ferrous Metals</v>
          </cell>
          <cell r="G6987" t="str">
            <v>Industrial Processes</v>
          </cell>
          <cell r="H6987" t="str">
            <v>Primary Metal Production</v>
          </cell>
          <cell r="I6987" t="str">
            <v>Taconite Iron Ore Processing</v>
          </cell>
          <cell r="J6987" t="str">
            <v>Straight Grate Furnace Discharge</v>
          </cell>
          <cell r="N6987">
            <v>40988</v>
          </cell>
        </row>
        <row r="6988">
          <cell r="A6988" t="str">
            <v>30302381</v>
          </cell>
          <cell r="B6988" t="str">
            <v>Point</v>
          </cell>
          <cell r="C6988" t="str">
            <v>Taconite Iron Ore Processing /Induration: Straight Grate, Gas-fired, Acid Pellets</v>
          </cell>
          <cell r="D6988" t="str">
            <v>Industrial Processes - Ferrous Metals</v>
          </cell>
          <cell r="G6988" t="str">
            <v>Industrial Processes</v>
          </cell>
          <cell r="H6988" t="str">
            <v>Primary Metal Production</v>
          </cell>
          <cell r="I6988" t="str">
            <v>Taconite Iron Ore Processing</v>
          </cell>
          <cell r="J6988" t="str">
            <v>Induration: Straight Grate, Gas-fired, Acid Pellets</v>
          </cell>
          <cell r="N6988">
            <v>40988</v>
          </cell>
        </row>
        <row r="6989">
          <cell r="A6989" t="str">
            <v>30302382</v>
          </cell>
          <cell r="B6989" t="str">
            <v>Point</v>
          </cell>
          <cell r="C6989" t="str">
            <v>Taconite Iron Ore Processing /Induration: Straight Grate, Gas-fired, Flux Pellets</v>
          </cell>
          <cell r="D6989" t="str">
            <v>Industrial Processes - Ferrous Metals</v>
          </cell>
          <cell r="G6989" t="str">
            <v>Industrial Processes</v>
          </cell>
          <cell r="H6989" t="str">
            <v>Primary Metal Production</v>
          </cell>
          <cell r="I6989" t="str">
            <v>Taconite Iron Ore Processing</v>
          </cell>
          <cell r="J6989" t="str">
            <v>Induration: Straight Grate, Gas-fired, Flux Pellets</v>
          </cell>
          <cell r="N6989">
            <v>40988</v>
          </cell>
        </row>
        <row r="6990">
          <cell r="A6990" t="str">
            <v>30302383</v>
          </cell>
          <cell r="B6990" t="str">
            <v>Point</v>
          </cell>
          <cell r="C6990" t="str">
            <v>Taconite Iron Ore Processing /Induration: Straight Grate, Oil-fired, Acid Pellets</v>
          </cell>
          <cell r="D6990" t="str">
            <v>Industrial Processes - Ferrous Metals</v>
          </cell>
          <cell r="G6990" t="str">
            <v>Industrial Processes</v>
          </cell>
          <cell r="H6990" t="str">
            <v>Primary Metal Production</v>
          </cell>
          <cell r="I6990" t="str">
            <v>Taconite Iron Ore Processing</v>
          </cell>
          <cell r="J6990" t="str">
            <v>Induration: Straight Grate, Oil-fired, Acid Pellets</v>
          </cell>
          <cell r="N6990">
            <v>40988</v>
          </cell>
        </row>
        <row r="6991">
          <cell r="A6991" t="str">
            <v>30302384</v>
          </cell>
          <cell r="B6991" t="str">
            <v>Point</v>
          </cell>
          <cell r="C6991" t="str">
            <v>Taconite Iron Ore Processing /Induration: Straight Grate, Oil-fired, Flux Pellets</v>
          </cell>
          <cell r="D6991" t="str">
            <v>Industrial Processes - Ferrous Metals</v>
          </cell>
          <cell r="G6991" t="str">
            <v>Industrial Processes</v>
          </cell>
          <cell r="H6991" t="str">
            <v>Primary Metal Production</v>
          </cell>
          <cell r="I6991" t="str">
            <v>Taconite Iron Ore Processing</v>
          </cell>
          <cell r="J6991" t="str">
            <v>Induration: Straight Grate, Oil-fired, Flux Pellets</v>
          </cell>
          <cell r="N6991">
            <v>40988</v>
          </cell>
        </row>
        <row r="6992">
          <cell r="A6992" t="str">
            <v>30302385</v>
          </cell>
          <cell r="B6992" t="str">
            <v>Point</v>
          </cell>
          <cell r="C6992" t="str">
            <v>Taconite Iron Ore Processing /Induration: Straight Grate, Coke-fired, Acid Pellets</v>
          </cell>
          <cell r="D6992" t="str">
            <v>Industrial Processes - Ferrous Metals</v>
          </cell>
          <cell r="G6992" t="str">
            <v>Industrial Processes</v>
          </cell>
          <cell r="H6992" t="str">
            <v>Primary Metal Production</v>
          </cell>
          <cell r="I6992" t="str">
            <v>Taconite Iron Ore Processing</v>
          </cell>
          <cell r="J6992" t="str">
            <v>Induration: Straight Grate, Coke-fired, Acid Pellets</v>
          </cell>
          <cell r="N6992">
            <v>40988</v>
          </cell>
        </row>
        <row r="6993">
          <cell r="A6993" t="str">
            <v>30302386</v>
          </cell>
          <cell r="B6993" t="str">
            <v>Point</v>
          </cell>
          <cell r="C6993" t="str">
            <v>Taconite Iron Ore Processing /Induration: Straight Grate, Coke-fired, Flux Pellets</v>
          </cell>
          <cell r="D6993" t="str">
            <v>Industrial Processes - Ferrous Metals</v>
          </cell>
          <cell r="G6993" t="str">
            <v>Industrial Processes</v>
          </cell>
          <cell r="H6993" t="str">
            <v>Primary Metal Production</v>
          </cell>
          <cell r="I6993" t="str">
            <v>Taconite Iron Ore Processing</v>
          </cell>
          <cell r="J6993" t="str">
            <v>Induration: Straight Grate, Coke-fired, Flux Pellets</v>
          </cell>
          <cell r="N6993">
            <v>40988</v>
          </cell>
        </row>
        <row r="6994">
          <cell r="A6994" t="str">
            <v>30302387</v>
          </cell>
          <cell r="B6994" t="str">
            <v>Point</v>
          </cell>
          <cell r="C6994" t="str">
            <v>Taconite Iron Ore Processing /Induration: Straight Grate, Coke &amp; Gas-fired, Acid Pellets</v>
          </cell>
          <cell r="D6994" t="str">
            <v>Industrial Processes - Ferrous Metals</v>
          </cell>
          <cell r="G6994" t="str">
            <v>Industrial Processes</v>
          </cell>
          <cell r="H6994" t="str">
            <v>Primary Metal Production</v>
          </cell>
          <cell r="I6994" t="str">
            <v>Taconite Iron Ore Processing</v>
          </cell>
          <cell r="J6994" t="str">
            <v>Induration: Straight Grate, Coke &amp; Gas-fired, Acid Pellets</v>
          </cell>
          <cell r="N6994">
            <v>40988</v>
          </cell>
        </row>
        <row r="6995">
          <cell r="A6995" t="str">
            <v>30302388</v>
          </cell>
          <cell r="B6995" t="str">
            <v>Point</v>
          </cell>
          <cell r="C6995" t="str">
            <v>Taconite Iron Ore Processing /Induration: Straight Grate, Coke &amp; Gas-fired, Flux Pellets</v>
          </cell>
          <cell r="D6995" t="str">
            <v>Industrial Processes - Ferrous Metals</v>
          </cell>
          <cell r="G6995" t="str">
            <v>Industrial Processes</v>
          </cell>
          <cell r="H6995" t="str">
            <v>Primary Metal Production</v>
          </cell>
          <cell r="I6995" t="str">
            <v>Taconite Iron Ore Processing</v>
          </cell>
          <cell r="J6995" t="str">
            <v>Induration: Straight Grate, Coke &amp; Gas-fired, Flux Pellets</v>
          </cell>
          <cell r="N6995">
            <v>40988</v>
          </cell>
        </row>
        <row r="6996">
          <cell r="A6996" t="str">
            <v>30302393</v>
          </cell>
          <cell r="B6996" t="str">
            <v>Point</v>
          </cell>
          <cell r="C6996" t="str">
            <v>Taconite Iron Ore Processing /Hearth Layer Screen</v>
          </cell>
          <cell r="D6996" t="str">
            <v>Industrial Processes - Ferrous Metals</v>
          </cell>
          <cell r="G6996" t="str">
            <v>Industrial Processes</v>
          </cell>
          <cell r="H6996" t="str">
            <v>Primary Metal Production</v>
          </cell>
          <cell r="I6996" t="str">
            <v>Taconite Iron Ore Processing</v>
          </cell>
          <cell r="J6996" t="str">
            <v>Hearth Layer Screen</v>
          </cell>
          <cell r="N6996">
            <v>40988</v>
          </cell>
        </row>
        <row r="6997">
          <cell r="A6997" t="str">
            <v>30302395</v>
          </cell>
          <cell r="B6997" t="str">
            <v>Point</v>
          </cell>
          <cell r="C6997" t="str">
            <v>Taconite Iron Ore Processing /Pellet Screen</v>
          </cell>
          <cell r="D6997" t="str">
            <v>Industrial Processes - Ferrous Metals</v>
          </cell>
          <cell r="G6997" t="str">
            <v>Industrial Processes</v>
          </cell>
          <cell r="H6997" t="str">
            <v>Primary Metal Production</v>
          </cell>
          <cell r="I6997" t="str">
            <v>Taconite Iron Ore Processing</v>
          </cell>
          <cell r="J6997" t="str">
            <v>Pellet Screen</v>
          </cell>
          <cell r="N6997">
            <v>40988</v>
          </cell>
        </row>
        <row r="6998">
          <cell r="A6998" t="str">
            <v>30302396</v>
          </cell>
          <cell r="B6998" t="str">
            <v>Point</v>
          </cell>
          <cell r="C6998" t="str">
            <v>Taconite Iron Ore Processing /Pellet Storage Bin Loading</v>
          </cell>
          <cell r="D6998" t="str">
            <v>Industrial Processes - Storage and Transfer</v>
          </cell>
          <cell r="G6998" t="str">
            <v>Industrial Processes</v>
          </cell>
          <cell r="H6998" t="str">
            <v>Primary Metal Production</v>
          </cell>
          <cell r="I6998" t="str">
            <v>Taconite Iron Ore Processing</v>
          </cell>
          <cell r="J6998" t="str">
            <v>Pellet Storage Bin Loading</v>
          </cell>
          <cell r="N6998">
            <v>40988</v>
          </cell>
        </row>
        <row r="6999">
          <cell r="A6999" t="str">
            <v>30302397</v>
          </cell>
          <cell r="B6999" t="str">
            <v>Point</v>
          </cell>
          <cell r="C6999" t="str">
            <v>Taconite Iron Ore Processing /Secondary Storage Bin Loading</v>
          </cell>
          <cell r="D6999" t="str">
            <v>Industrial Processes - Storage and Transfer</v>
          </cell>
          <cell r="G6999" t="str">
            <v>Industrial Processes</v>
          </cell>
          <cell r="H6999" t="str">
            <v>Primary Metal Production</v>
          </cell>
          <cell r="I6999" t="str">
            <v>Taconite Iron Ore Processing</v>
          </cell>
          <cell r="J6999" t="str">
            <v>Secondary Storage Bin Loading</v>
          </cell>
          <cell r="N6999">
            <v>40988</v>
          </cell>
        </row>
        <row r="7000">
          <cell r="A7000" t="str">
            <v>30302398</v>
          </cell>
          <cell r="B7000" t="str">
            <v>Point</v>
          </cell>
          <cell r="C7000" t="str">
            <v>Taconite Iron Ore Processing /Tertiary Storage Bin Loading</v>
          </cell>
          <cell r="D7000" t="str">
            <v>Industrial Processes - Storage and Transfer</v>
          </cell>
          <cell r="G7000" t="str">
            <v>Industrial Processes</v>
          </cell>
          <cell r="H7000" t="str">
            <v>Primary Metal Production</v>
          </cell>
          <cell r="I7000" t="str">
            <v>Taconite Iron Ore Processing</v>
          </cell>
          <cell r="J7000" t="str">
            <v>Tertiary Storage Bin Loading</v>
          </cell>
          <cell r="N7000">
            <v>40988</v>
          </cell>
        </row>
        <row r="7001">
          <cell r="A7001" t="str">
            <v>30302399</v>
          </cell>
          <cell r="B7001" t="str">
            <v>Point</v>
          </cell>
          <cell r="C7001" t="str">
            <v>Taconite Iron Ore Processing /Other Not Classified</v>
          </cell>
          <cell r="D7001" t="str">
            <v>Industrial Processes - Storage and Transfer</v>
          </cell>
          <cell r="G7001" t="str">
            <v>Industrial Processes</v>
          </cell>
          <cell r="H7001" t="str">
            <v>Primary Metal Production</v>
          </cell>
          <cell r="I7001" t="str">
            <v>Taconite Iron Ore Processing</v>
          </cell>
          <cell r="J7001" t="str">
            <v>Other Not Classified</v>
          </cell>
          <cell r="N7001">
            <v>40988</v>
          </cell>
        </row>
        <row r="7002">
          <cell r="A7002" t="str">
            <v>30302401</v>
          </cell>
          <cell r="B7002" t="str">
            <v>Point</v>
          </cell>
          <cell r="C7002" t="str">
            <v>Metal Mining (General Proc) /Primary Crushing: Low Moisture Ore</v>
          </cell>
          <cell r="D7002" t="str">
            <v>Industrial Processes - Mining</v>
          </cell>
          <cell r="G7002" t="str">
            <v>Industrial Processes</v>
          </cell>
          <cell r="H7002" t="str">
            <v>Primary Metal Production</v>
          </cell>
          <cell r="I7002" t="str">
            <v>Metal Mining (General Processes)</v>
          </cell>
          <cell r="J7002" t="str">
            <v>Primary Crushing: Low Moisture Ore</v>
          </cell>
          <cell r="N7002">
            <v>40988</v>
          </cell>
        </row>
        <row r="7003">
          <cell r="A7003" t="str">
            <v>30302402</v>
          </cell>
          <cell r="B7003" t="str">
            <v>Point</v>
          </cell>
          <cell r="C7003" t="str">
            <v>Metal Mining (General Proc) /Secondary Crushing: Low Moisture Ore</v>
          </cell>
          <cell r="D7003" t="str">
            <v>Industrial Processes - Mining</v>
          </cell>
          <cell r="G7003" t="str">
            <v>Industrial Processes</v>
          </cell>
          <cell r="H7003" t="str">
            <v>Primary Metal Production</v>
          </cell>
          <cell r="I7003" t="str">
            <v>Metal Mining (General Processes)</v>
          </cell>
          <cell r="J7003" t="str">
            <v>Secondary Crushing: Low Moisture Ore</v>
          </cell>
          <cell r="N7003">
            <v>40988</v>
          </cell>
        </row>
        <row r="7004">
          <cell r="A7004" t="str">
            <v>30302403</v>
          </cell>
          <cell r="B7004" t="str">
            <v>Point</v>
          </cell>
          <cell r="C7004" t="str">
            <v>Metal Mining (General Proc) /Tertiary Crushing: Low Moisture Ore</v>
          </cell>
          <cell r="D7004" t="str">
            <v>Industrial Processes - Mining</v>
          </cell>
          <cell r="G7004" t="str">
            <v>Industrial Processes</v>
          </cell>
          <cell r="H7004" t="str">
            <v>Primary Metal Production</v>
          </cell>
          <cell r="I7004" t="str">
            <v>Metal Mining (General Processes)</v>
          </cell>
          <cell r="J7004" t="str">
            <v>Tertiary Crushing: Low Moisture Ore</v>
          </cell>
          <cell r="N7004">
            <v>40988</v>
          </cell>
        </row>
        <row r="7005">
          <cell r="A7005" t="str">
            <v>30302404</v>
          </cell>
          <cell r="B7005" t="str">
            <v>Point</v>
          </cell>
          <cell r="C7005" t="str">
            <v>Metal Mining (General Proc) /Material Handling: Low Moisture Ore</v>
          </cell>
          <cell r="D7005" t="str">
            <v>Industrial Processes - Mining</v>
          </cell>
          <cell r="G7005" t="str">
            <v>Industrial Processes</v>
          </cell>
          <cell r="H7005" t="str">
            <v>Primary Metal Production</v>
          </cell>
          <cell r="I7005" t="str">
            <v>Metal Mining (General Processes)</v>
          </cell>
          <cell r="J7005" t="str">
            <v>Material Handling: Low Moisture Ore</v>
          </cell>
          <cell r="N7005">
            <v>40988</v>
          </cell>
        </row>
        <row r="7006">
          <cell r="A7006" t="str">
            <v>30302405</v>
          </cell>
          <cell r="B7006" t="str">
            <v>Point</v>
          </cell>
          <cell r="C7006" t="str">
            <v>Metal Mining (General Proc) /Primary Crushing: High Moisture Ore</v>
          </cell>
          <cell r="D7006" t="str">
            <v>Industrial Processes - Mining</v>
          </cell>
          <cell r="G7006" t="str">
            <v>Industrial Processes</v>
          </cell>
          <cell r="H7006" t="str">
            <v>Primary Metal Production</v>
          </cell>
          <cell r="I7006" t="str">
            <v>Metal Mining (General Processes)</v>
          </cell>
          <cell r="J7006" t="str">
            <v>Primary Crushing: High Moisture Ore</v>
          </cell>
          <cell r="N7006">
            <v>40988</v>
          </cell>
        </row>
        <row r="7007">
          <cell r="A7007" t="str">
            <v>30302406</v>
          </cell>
          <cell r="B7007" t="str">
            <v>Point</v>
          </cell>
          <cell r="C7007" t="str">
            <v>Metal Mining (General Proc) /Secondary Crushing: High Moisture Ore</v>
          </cell>
          <cell r="D7007" t="str">
            <v>Industrial Processes - Mining</v>
          </cell>
          <cell r="G7007" t="str">
            <v>Industrial Processes</v>
          </cell>
          <cell r="H7007" t="str">
            <v>Primary Metal Production</v>
          </cell>
          <cell r="I7007" t="str">
            <v>Metal Mining (General Processes)</v>
          </cell>
          <cell r="J7007" t="str">
            <v>Secondary Crushing: High Moisture Ore</v>
          </cell>
          <cell r="N7007">
            <v>40988</v>
          </cell>
        </row>
        <row r="7008">
          <cell r="A7008" t="str">
            <v>30302407</v>
          </cell>
          <cell r="B7008" t="str">
            <v>Point</v>
          </cell>
          <cell r="C7008" t="str">
            <v>Metal Mining (General Proc) /Tertiary Crushing: High Moisture Ore</v>
          </cell>
          <cell r="D7008" t="str">
            <v>Industrial Processes - Mining</v>
          </cell>
          <cell r="G7008" t="str">
            <v>Industrial Processes</v>
          </cell>
          <cell r="H7008" t="str">
            <v>Primary Metal Production</v>
          </cell>
          <cell r="I7008" t="str">
            <v>Metal Mining (General Processes)</v>
          </cell>
          <cell r="J7008" t="str">
            <v>Tertiary Crushing: High Moisture Ore</v>
          </cell>
          <cell r="N7008">
            <v>40988</v>
          </cell>
        </row>
        <row r="7009">
          <cell r="A7009" t="str">
            <v>30302408</v>
          </cell>
          <cell r="B7009" t="str">
            <v>Point</v>
          </cell>
          <cell r="C7009" t="str">
            <v>Metal Mining (General Proc) /Material Handling: High Moisture Ore</v>
          </cell>
          <cell r="D7009" t="str">
            <v>Industrial Processes - Mining</v>
          </cell>
          <cell r="G7009" t="str">
            <v>Industrial Processes</v>
          </cell>
          <cell r="H7009" t="str">
            <v>Primary Metal Production</v>
          </cell>
          <cell r="I7009" t="str">
            <v>Metal Mining (General Processes)</v>
          </cell>
          <cell r="J7009" t="str">
            <v>Material Handling: High Moisture Ore</v>
          </cell>
          <cell r="N7009">
            <v>40988</v>
          </cell>
        </row>
        <row r="7010">
          <cell r="A7010" t="str">
            <v>30302409</v>
          </cell>
          <cell r="B7010" t="str">
            <v>Point</v>
          </cell>
          <cell r="C7010" t="str">
            <v>Metal Mining (General Proc) /Dry Grinding with Air Conveying</v>
          </cell>
          <cell r="D7010" t="str">
            <v>Industrial Processes - Mining</v>
          </cell>
          <cell r="G7010" t="str">
            <v>Industrial Processes</v>
          </cell>
          <cell r="H7010" t="str">
            <v>Primary Metal Production</v>
          </cell>
          <cell r="I7010" t="str">
            <v>Metal Mining (General Processes)</v>
          </cell>
          <cell r="J7010" t="str">
            <v>Dry Grinding with Air Conveying</v>
          </cell>
          <cell r="N7010">
            <v>40988</v>
          </cell>
        </row>
        <row r="7011">
          <cell r="A7011" t="str">
            <v>30302410</v>
          </cell>
          <cell r="B7011" t="str">
            <v>Point</v>
          </cell>
          <cell r="C7011" t="str">
            <v>Metal Mining (General Proc) /Dry Grinding without Air Conveying</v>
          </cell>
          <cell r="D7011" t="str">
            <v>Industrial Processes - Mining</v>
          </cell>
          <cell r="G7011" t="str">
            <v>Industrial Processes</v>
          </cell>
          <cell r="H7011" t="str">
            <v>Primary Metal Production</v>
          </cell>
          <cell r="I7011" t="str">
            <v>Metal Mining (General Processes)</v>
          </cell>
          <cell r="J7011" t="str">
            <v>Dry Grinding without Air Conveying</v>
          </cell>
          <cell r="N7011">
            <v>40988</v>
          </cell>
        </row>
        <row r="7012">
          <cell r="A7012" t="str">
            <v>30302411</v>
          </cell>
          <cell r="B7012" t="str">
            <v>Point</v>
          </cell>
          <cell r="C7012" t="str">
            <v>Metal Mining (General Proc) /Ore Drying</v>
          </cell>
          <cell r="D7012" t="str">
            <v>Industrial Processes - Mining</v>
          </cell>
          <cell r="G7012" t="str">
            <v>Industrial Processes</v>
          </cell>
          <cell r="H7012" t="str">
            <v>Primary Metal Production</v>
          </cell>
          <cell r="I7012" t="str">
            <v>Metal Mining (General Processes)</v>
          </cell>
          <cell r="J7012" t="str">
            <v>Ore Drying</v>
          </cell>
          <cell r="N7012">
            <v>40988</v>
          </cell>
        </row>
        <row r="7013">
          <cell r="A7013" t="str">
            <v>30303002</v>
          </cell>
          <cell r="B7013" t="str">
            <v>Point</v>
          </cell>
          <cell r="C7013" t="str">
            <v>Zinc Production /Multiple Hearth Roaster</v>
          </cell>
          <cell r="D7013" t="str">
            <v>Industrial Processes - Non-ferrous Metals</v>
          </cell>
          <cell r="G7013" t="str">
            <v>Industrial Processes</v>
          </cell>
          <cell r="H7013" t="str">
            <v>Primary Metal Production</v>
          </cell>
          <cell r="I7013" t="str">
            <v>Zinc Production</v>
          </cell>
          <cell r="J7013" t="str">
            <v>Multiple Hearth Roaster</v>
          </cell>
          <cell r="N7013">
            <v>40988</v>
          </cell>
        </row>
        <row r="7014">
          <cell r="A7014" t="str">
            <v>30303003</v>
          </cell>
          <cell r="B7014" t="str">
            <v>Point</v>
          </cell>
          <cell r="C7014" t="str">
            <v>Zinc Production /Sinter Strand</v>
          </cell>
          <cell r="D7014" t="str">
            <v>Industrial Processes - Non-ferrous Metals</v>
          </cell>
          <cell r="G7014" t="str">
            <v>Industrial Processes</v>
          </cell>
          <cell r="H7014" t="str">
            <v>Primary Metal Production</v>
          </cell>
          <cell r="I7014" t="str">
            <v>Zinc Production</v>
          </cell>
          <cell r="J7014" t="str">
            <v>Sinter Strand</v>
          </cell>
          <cell r="N7014">
            <v>40988</v>
          </cell>
        </row>
        <row r="7015">
          <cell r="A7015" t="str">
            <v>30303005</v>
          </cell>
          <cell r="B7015" t="str">
            <v>Point</v>
          </cell>
          <cell r="C7015" t="str">
            <v>Zinc Production /Vertical Retort/Electrothermal Furnace</v>
          </cell>
          <cell r="D7015" t="str">
            <v>Industrial Processes - Non-ferrous Metals</v>
          </cell>
          <cell r="G7015" t="str">
            <v>Industrial Processes</v>
          </cell>
          <cell r="H7015" t="str">
            <v>Primary Metal Production</v>
          </cell>
          <cell r="I7015" t="str">
            <v>Zinc Production</v>
          </cell>
          <cell r="J7015" t="str">
            <v>Vertical Retort/Electrothermal Furnace</v>
          </cell>
          <cell r="N7015">
            <v>40988</v>
          </cell>
        </row>
        <row r="7016">
          <cell r="A7016" t="str">
            <v>30303006</v>
          </cell>
          <cell r="B7016" t="str">
            <v>Point</v>
          </cell>
          <cell r="C7016" t="str">
            <v>Zinc Production /Electrolytic Processor</v>
          </cell>
          <cell r="D7016" t="str">
            <v>Industrial Processes - Non-ferrous Metals</v>
          </cell>
          <cell r="G7016" t="str">
            <v>Industrial Processes</v>
          </cell>
          <cell r="H7016" t="str">
            <v>Primary Metal Production</v>
          </cell>
          <cell r="I7016" t="str">
            <v>Zinc Production</v>
          </cell>
          <cell r="J7016" t="str">
            <v>Electrolytic Processor</v>
          </cell>
          <cell r="N7016">
            <v>40988</v>
          </cell>
        </row>
        <row r="7017">
          <cell r="A7017" t="str">
            <v>30303007</v>
          </cell>
          <cell r="B7017" t="str">
            <v>Point</v>
          </cell>
          <cell r="C7017" t="str">
            <v>Zinc Production /Flash Roaster</v>
          </cell>
          <cell r="D7017" t="str">
            <v>Industrial Processes - Non-ferrous Metals</v>
          </cell>
          <cell r="G7017" t="str">
            <v>Industrial Processes</v>
          </cell>
          <cell r="H7017" t="str">
            <v>Primary Metal Production</v>
          </cell>
          <cell r="I7017" t="str">
            <v>Zinc Production</v>
          </cell>
          <cell r="J7017" t="str">
            <v>Flash Roaster</v>
          </cell>
          <cell r="N7017">
            <v>40988</v>
          </cell>
        </row>
        <row r="7018">
          <cell r="A7018" t="str">
            <v>30303008</v>
          </cell>
          <cell r="B7018" t="str">
            <v>Point</v>
          </cell>
          <cell r="C7018" t="str">
            <v>Zinc Production /Fluid Bed Roaster</v>
          </cell>
          <cell r="D7018" t="str">
            <v>Industrial Processes - Non-ferrous Metals</v>
          </cell>
          <cell r="G7018" t="str">
            <v>Industrial Processes</v>
          </cell>
          <cell r="H7018" t="str">
            <v>Primary Metal Production</v>
          </cell>
          <cell r="I7018" t="str">
            <v>Zinc Production</v>
          </cell>
          <cell r="J7018" t="str">
            <v>Fluid Bed Roaster</v>
          </cell>
          <cell r="N7018">
            <v>40988</v>
          </cell>
        </row>
        <row r="7019">
          <cell r="A7019" t="str">
            <v>30303009</v>
          </cell>
          <cell r="B7019" t="str">
            <v>Point</v>
          </cell>
          <cell r="C7019" t="str">
            <v>Zinc Production /Raw Material Handling and Transfer</v>
          </cell>
          <cell r="D7019" t="str">
            <v>Industrial Processes - Storage and Transfer</v>
          </cell>
          <cell r="G7019" t="str">
            <v>Industrial Processes</v>
          </cell>
          <cell r="H7019" t="str">
            <v>Primary Metal Production</v>
          </cell>
          <cell r="I7019" t="str">
            <v>Zinc Production</v>
          </cell>
          <cell r="J7019" t="str">
            <v>Raw Material Handling and Transfer</v>
          </cell>
          <cell r="N7019">
            <v>40988</v>
          </cell>
        </row>
        <row r="7020">
          <cell r="A7020" t="str">
            <v>30303010</v>
          </cell>
          <cell r="B7020" t="str">
            <v>Point</v>
          </cell>
          <cell r="C7020" t="str">
            <v>Zinc Production /Sinter Breaking and Cooling</v>
          </cell>
          <cell r="D7020" t="str">
            <v>Industrial Processes - Non-ferrous Metals</v>
          </cell>
          <cell r="G7020" t="str">
            <v>Industrial Processes</v>
          </cell>
          <cell r="H7020" t="str">
            <v>Primary Metal Production</v>
          </cell>
          <cell r="I7020" t="str">
            <v>Zinc Production</v>
          </cell>
          <cell r="J7020" t="str">
            <v>Sinter Breaking and Cooling</v>
          </cell>
          <cell r="N7020">
            <v>40988</v>
          </cell>
        </row>
        <row r="7021">
          <cell r="A7021" t="str">
            <v>30303011</v>
          </cell>
          <cell r="B7021" t="str">
            <v>Point</v>
          </cell>
          <cell r="C7021" t="str">
            <v>Zinc Production /Zinc Casting</v>
          </cell>
          <cell r="D7021" t="str">
            <v>Industrial Processes - Non-ferrous Metals</v>
          </cell>
          <cell r="G7021" t="str">
            <v>Industrial Processes</v>
          </cell>
          <cell r="H7021" t="str">
            <v>Primary Metal Production</v>
          </cell>
          <cell r="I7021" t="str">
            <v>Zinc Production</v>
          </cell>
          <cell r="J7021" t="str">
            <v>Zinc Casting</v>
          </cell>
          <cell r="N7021">
            <v>40988</v>
          </cell>
        </row>
        <row r="7022">
          <cell r="A7022" t="str">
            <v>30303012</v>
          </cell>
          <cell r="B7022" t="str">
            <v>Point</v>
          </cell>
          <cell r="C7022" t="str">
            <v>Zinc Production /Raw Material Unloading</v>
          </cell>
          <cell r="D7022" t="str">
            <v>Industrial Processes - Storage and Transfer</v>
          </cell>
          <cell r="G7022" t="str">
            <v>Industrial Processes</v>
          </cell>
          <cell r="H7022" t="str">
            <v>Primary Metal Production</v>
          </cell>
          <cell r="I7022" t="str">
            <v>Zinc Production</v>
          </cell>
          <cell r="J7022" t="str">
            <v>Raw Material Unloading</v>
          </cell>
          <cell r="N7022">
            <v>40988</v>
          </cell>
        </row>
        <row r="7023">
          <cell r="A7023" t="str">
            <v>30303013</v>
          </cell>
          <cell r="B7023" t="str">
            <v>Point</v>
          </cell>
          <cell r="C7023" t="str">
            <v>Zinc Production /Suspension Roaster</v>
          </cell>
          <cell r="D7023" t="str">
            <v>Industrial Processes - Non-ferrous Metals</v>
          </cell>
          <cell r="G7023" t="str">
            <v>Industrial Processes</v>
          </cell>
          <cell r="H7023" t="str">
            <v>Primary Metal Production</v>
          </cell>
          <cell r="I7023" t="str">
            <v>Zinc Production</v>
          </cell>
          <cell r="J7023" t="str">
            <v>Suspension Roaster</v>
          </cell>
          <cell r="N7023">
            <v>40988</v>
          </cell>
        </row>
        <row r="7024">
          <cell r="A7024" t="str">
            <v>30303014</v>
          </cell>
          <cell r="B7024" t="str">
            <v>Point</v>
          </cell>
          <cell r="C7024" t="str">
            <v>Zinc Production /Crushing/Screening</v>
          </cell>
          <cell r="D7024" t="str">
            <v>Industrial Processes - Non-ferrous Metals</v>
          </cell>
          <cell r="G7024" t="str">
            <v>Industrial Processes</v>
          </cell>
          <cell r="H7024" t="str">
            <v>Primary Metal Production</v>
          </cell>
          <cell r="I7024" t="str">
            <v>Zinc Production</v>
          </cell>
          <cell r="J7024" t="str">
            <v>Crushing/Screening</v>
          </cell>
          <cell r="N7024">
            <v>40988</v>
          </cell>
        </row>
        <row r="7025">
          <cell r="A7025" t="str">
            <v>30303015</v>
          </cell>
          <cell r="B7025" t="str">
            <v>Point</v>
          </cell>
          <cell r="C7025" t="str">
            <v>Zinc Production /Zinc Melting</v>
          </cell>
          <cell r="D7025" t="str">
            <v>Industrial Processes - Non-ferrous Metals</v>
          </cell>
          <cell r="G7025" t="str">
            <v>Industrial Processes</v>
          </cell>
          <cell r="H7025" t="str">
            <v>Primary Metal Production</v>
          </cell>
          <cell r="I7025" t="str">
            <v>Zinc Production</v>
          </cell>
          <cell r="J7025" t="str">
            <v>Zinc Melting</v>
          </cell>
          <cell r="N7025">
            <v>40988</v>
          </cell>
        </row>
        <row r="7026">
          <cell r="A7026" t="str">
            <v>30303016</v>
          </cell>
          <cell r="B7026" t="str">
            <v>Point</v>
          </cell>
          <cell r="C7026" t="str">
            <v>Zinc Production /Alloying</v>
          </cell>
          <cell r="D7026" t="str">
            <v>Industrial Processes - Non-ferrous Metals</v>
          </cell>
          <cell r="G7026" t="str">
            <v>Industrial Processes</v>
          </cell>
          <cell r="H7026" t="str">
            <v>Primary Metal Production</v>
          </cell>
          <cell r="I7026" t="str">
            <v>Zinc Production</v>
          </cell>
          <cell r="J7026" t="str">
            <v>Alloying</v>
          </cell>
          <cell r="N7026">
            <v>40988</v>
          </cell>
        </row>
        <row r="7027">
          <cell r="A7027" t="str">
            <v>30303017</v>
          </cell>
          <cell r="B7027" t="str">
            <v>Point</v>
          </cell>
          <cell r="C7027" t="str">
            <v>Zinc Production /Leaching</v>
          </cell>
          <cell r="D7027" t="str">
            <v>Industrial Processes - Non-ferrous Metals</v>
          </cell>
          <cell r="G7027" t="str">
            <v>Industrial Processes</v>
          </cell>
          <cell r="H7027" t="str">
            <v>Primary Metal Production</v>
          </cell>
          <cell r="I7027" t="str">
            <v>Zinc Production</v>
          </cell>
          <cell r="J7027" t="str">
            <v>Leaching</v>
          </cell>
          <cell r="N7027">
            <v>40988</v>
          </cell>
        </row>
        <row r="7028">
          <cell r="A7028" t="str">
            <v>30303018</v>
          </cell>
          <cell r="B7028" t="str">
            <v>Point</v>
          </cell>
          <cell r="C7028" t="str">
            <v>Zinc Production /Purification</v>
          </cell>
          <cell r="D7028" t="str">
            <v>Industrial Processes - Non-ferrous Metals</v>
          </cell>
          <cell r="G7028" t="str">
            <v>Industrial Processes</v>
          </cell>
          <cell r="H7028" t="str">
            <v>Primary Metal Production</v>
          </cell>
          <cell r="I7028" t="str">
            <v>Zinc Production</v>
          </cell>
          <cell r="J7028" t="str">
            <v>Purification</v>
          </cell>
          <cell r="N7028">
            <v>40988</v>
          </cell>
        </row>
        <row r="7029">
          <cell r="A7029" t="str">
            <v>30303019</v>
          </cell>
          <cell r="B7029" t="str">
            <v>Point</v>
          </cell>
          <cell r="C7029" t="str">
            <v>Zinc Production /Sinter Plant Wind Box</v>
          </cell>
          <cell r="D7029" t="str">
            <v>Industrial Processes - Non-ferrous Metals</v>
          </cell>
          <cell r="G7029" t="str">
            <v>Industrial Processes</v>
          </cell>
          <cell r="H7029" t="str">
            <v>Primary Metal Production</v>
          </cell>
          <cell r="I7029" t="str">
            <v>Zinc Production</v>
          </cell>
          <cell r="J7029" t="str">
            <v>Sinter Plant Wind Box</v>
          </cell>
          <cell r="N7029">
            <v>40988</v>
          </cell>
        </row>
        <row r="7030">
          <cell r="A7030" t="str">
            <v>30303020</v>
          </cell>
          <cell r="B7030" t="str">
            <v>Point</v>
          </cell>
          <cell r="C7030" t="str">
            <v>Zinc Production /Sinter Plant Discharge and Screens</v>
          </cell>
          <cell r="D7030" t="str">
            <v>Industrial Processes - Non-ferrous Metals</v>
          </cell>
          <cell r="G7030" t="str">
            <v>Industrial Processes</v>
          </cell>
          <cell r="H7030" t="str">
            <v>Primary Metal Production</v>
          </cell>
          <cell r="I7030" t="str">
            <v>Zinc Production</v>
          </cell>
          <cell r="J7030" t="str">
            <v>Sinter Plant Discharge and Screens</v>
          </cell>
          <cell r="N7030">
            <v>40988</v>
          </cell>
        </row>
        <row r="7031">
          <cell r="A7031" t="str">
            <v>30303021</v>
          </cell>
          <cell r="B7031" t="str">
            <v>Point</v>
          </cell>
          <cell r="C7031" t="str">
            <v>Zinc Production /Retort Furnace</v>
          </cell>
          <cell r="D7031" t="str">
            <v>Industrial Processes - Non-ferrous Metals</v>
          </cell>
          <cell r="G7031" t="str">
            <v>Industrial Processes</v>
          </cell>
          <cell r="H7031" t="str">
            <v>Primary Metal Production</v>
          </cell>
          <cell r="I7031" t="str">
            <v>Zinc Production</v>
          </cell>
          <cell r="J7031" t="str">
            <v>Retort Furnace</v>
          </cell>
          <cell r="N7031">
            <v>40988</v>
          </cell>
        </row>
        <row r="7032">
          <cell r="A7032" t="str">
            <v>30303022</v>
          </cell>
          <cell r="B7032" t="str">
            <v>Point</v>
          </cell>
          <cell r="C7032" t="str">
            <v>Zinc Production /Flue Dust Handling</v>
          </cell>
          <cell r="D7032" t="str">
            <v>Industrial Processes - Non-ferrous Metals</v>
          </cell>
          <cell r="G7032" t="str">
            <v>Industrial Processes</v>
          </cell>
          <cell r="H7032" t="str">
            <v>Primary Metal Production</v>
          </cell>
          <cell r="I7032" t="str">
            <v>Zinc Production</v>
          </cell>
          <cell r="J7032" t="str">
            <v>Flue Dust Handling</v>
          </cell>
          <cell r="N7032">
            <v>40988</v>
          </cell>
        </row>
        <row r="7033">
          <cell r="A7033" t="str">
            <v>30303023</v>
          </cell>
          <cell r="B7033" t="str">
            <v>Point</v>
          </cell>
          <cell r="C7033" t="str">
            <v>Zinc Production /Dross Handling</v>
          </cell>
          <cell r="D7033" t="str">
            <v>Industrial Processes - Non-ferrous Metals</v>
          </cell>
          <cell r="G7033" t="str">
            <v>Industrial Processes</v>
          </cell>
          <cell r="H7033" t="str">
            <v>Primary Metal Production</v>
          </cell>
          <cell r="I7033" t="str">
            <v>Zinc Production</v>
          </cell>
          <cell r="J7033" t="str">
            <v>Dross Handling</v>
          </cell>
          <cell r="N7033">
            <v>40988</v>
          </cell>
        </row>
        <row r="7034">
          <cell r="A7034" t="str">
            <v>30303024</v>
          </cell>
          <cell r="B7034" t="str">
            <v>Point</v>
          </cell>
          <cell r="C7034" t="str">
            <v>Zinc Production /Roasting: Fugitive Emissions</v>
          </cell>
          <cell r="D7034" t="str">
            <v>Industrial Processes - Non-ferrous Metals</v>
          </cell>
          <cell r="G7034" t="str">
            <v>Industrial Processes</v>
          </cell>
          <cell r="H7034" t="str">
            <v>Primary Metal Production</v>
          </cell>
          <cell r="I7034" t="str">
            <v>Zinc Production</v>
          </cell>
          <cell r="J7034" t="str">
            <v>Roasting: Fugitive Emissions</v>
          </cell>
          <cell r="N7034">
            <v>40988</v>
          </cell>
        </row>
        <row r="7035">
          <cell r="A7035" t="str">
            <v>30303025</v>
          </cell>
          <cell r="B7035" t="str">
            <v>Point</v>
          </cell>
          <cell r="C7035" t="str">
            <v>Zinc Production /Sinter Plant, Wind Box: Fugitive Emissions</v>
          </cell>
          <cell r="D7035" t="str">
            <v>Industrial Processes - Non-ferrous Metals</v>
          </cell>
          <cell r="G7035" t="str">
            <v>Industrial Processes</v>
          </cell>
          <cell r="H7035" t="str">
            <v>Primary Metal Production</v>
          </cell>
          <cell r="I7035" t="str">
            <v>Zinc Production</v>
          </cell>
          <cell r="J7035" t="str">
            <v>Sinter Plant, Wind Box: Fugitive Emissions</v>
          </cell>
          <cell r="N7035">
            <v>40988</v>
          </cell>
        </row>
        <row r="7036">
          <cell r="A7036" t="str">
            <v>30303026</v>
          </cell>
          <cell r="B7036" t="str">
            <v>Point</v>
          </cell>
          <cell r="C7036" t="str">
            <v>Zinc Production /Sinter Plant, Discharge Screens: Fugitive Emissions</v>
          </cell>
          <cell r="D7036" t="str">
            <v>Industrial Processes - Non-ferrous Metals</v>
          </cell>
          <cell r="G7036" t="str">
            <v>Industrial Processes</v>
          </cell>
          <cell r="H7036" t="str">
            <v>Primary Metal Production</v>
          </cell>
          <cell r="I7036" t="str">
            <v>Zinc Production</v>
          </cell>
          <cell r="J7036" t="str">
            <v>Sinter Plant, Discharge Screens: Fugitive Emissions</v>
          </cell>
          <cell r="N7036">
            <v>40988</v>
          </cell>
        </row>
        <row r="7037">
          <cell r="A7037" t="str">
            <v>30303027</v>
          </cell>
          <cell r="B7037" t="str">
            <v>Point</v>
          </cell>
          <cell r="C7037" t="str">
            <v>Zinc Production /Retort Building: Fugitive Emissions</v>
          </cell>
          <cell r="D7037" t="str">
            <v>Industrial Processes - Non-ferrous Metals</v>
          </cell>
          <cell r="G7037" t="str">
            <v>Industrial Processes</v>
          </cell>
          <cell r="H7037" t="str">
            <v>Primary Metal Production</v>
          </cell>
          <cell r="I7037" t="str">
            <v>Zinc Production</v>
          </cell>
          <cell r="J7037" t="str">
            <v>Retort Building: Fugitive Emissions</v>
          </cell>
          <cell r="N7037">
            <v>40988</v>
          </cell>
        </row>
        <row r="7038">
          <cell r="A7038" t="str">
            <v>30303028</v>
          </cell>
          <cell r="B7038" t="str">
            <v>Point</v>
          </cell>
          <cell r="C7038" t="str">
            <v>Zinc Production /Casting: Fugitive Emissions</v>
          </cell>
          <cell r="D7038" t="str">
            <v>Industrial Processes - Non-ferrous Metals</v>
          </cell>
          <cell r="G7038" t="str">
            <v>Industrial Processes</v>
          </cell>
          <cell r="H7038" t="str">
            <v>Primary Metal Production</v>
          </cell>
          <cell r="I7038" t="str">
            <v>Zinc Production</v>
          </cell>
          <cell r="J7038" t="str">
            <v>Casting: Fugitive Emissions</v>
          </cell>
          <cell r="N7038">
            <v>40988</v>
          </cell>
        </row>
        <row r="7039">
          <cell r="A7039" t="str">
            <v>30303029</v>
          </cell>
          <cell r="B7039" t="str">
            <v>Point</v>
          </cell>
          <cell r="C7039" t="str">
            <v>Zinc Production /Electric Retort</v>
          </cell>
          <cell r="D7039" t="str">
            <v>Industrial Processes - Non-ferrous Metals</v>
          </cell>
          <cell r="G7039" t="str">
            <v>Industrial Processes</v>
          </cell>
          <cell r="H7039" t="str">
            <v>Primary Metal Production</v>
          </cell>
          <cell r="I7039" t="str">
            <v>Zinc Production</v>
          </cell>
          <cell r="J7039" t="str">
            <v>Electric Retort</v>
          </cell>
          <cell r="N7039">
            <v>40988</v>
          </cell>
        </row>
        <row r="7040">
          <cell r="A7040" t="str">
            <v>30303099</v>
          </cell>
          <cell r="B7040" t="str">
            <v>Point</v>
          </cell>
          <cell r="C7040" t="str">
            <v>Zinc Production /Other Not Classified</v>
          </cell>
          <cell r="D7040" t="str">
            <v>Industrial Processes - Non-ferrous Metals</v>
          </cell>
          <cell r="G7040" t="str">
            <v>Industrial Processes</v>
          </cell>
          <cell r="H7040" t="str">
            <v>Primary Metal Production</v>
          </cell>
          <cell r="I7040" t="str">
            <v>Zinc Production</v>
          </cell>
          <cell r="J7040" t="str">
            <v>Other Not Classified</v>
          </cell>
          <cell r="N7040">
            <v>40988</v>
          </cell>
        </row>
        <row r="7041">
          <cell r="A7041" t="str">
            <v>30303101</v>
          </cell>
          <cell r="B7041" t="str">
            <v>Point</v>
          </cell>
          <cell r="C7041" t="str">
            <v>Leadbearing Ore Crushing &amp; Grinding /Lead Ore w/ 5.1% Lead Content</v>
          </cell>
          <cell r="D7041" t="str">
            <v>Industrial Processes - Mining</v>
          </cell>
          <cell r="G7041" t="str">
            <v>Industrial Processes</v>
          </cell>
          <cell r="H7041" t="str">
            <v>Primary Metal Production</v>
          </cell>
          <cell r="I7041" t="str">
            <v>Leadbearing Ore Crushing and Grinding</v>
          </cell>
          <cell r="J7041" t="str">
            <v>Lead Ore w/ 5.1% Lead Content</v>
          </cell>
          <cell r="N7041">
            <v>40988</v>
          </cell>
        </row>
        <row r="7042">
          <cell r="A7042" t="str">
            <v>30303102</v>
          </cell>
          <cell r="B7042" t="str">
            <v>Point</v>
          </cell>
          <cell r="C7042" t="str">
            <v>Leadbearing Ore Crushing &amp; Grinding /Zinc Ore w/ 0.2% Lead Content</v>
          </cell>
          <cell r="D7042" t="str">
            <v>Industrial Processes - Mining</v>
          </cell>
          <cell r="G7042" t="str">
            <v>Industrial Processes</v>
          </cell>
          <cell r="H7042" t="str">
            <v>Primary Metal Production</v>
          </cell>
          <cell r="I7042" t="str">
            <v>Leadbearing Ore Crushing and Grinding</v>
          </cell>
          <cell r="J7042" t="str">
            <v>Zinc Ore w/ 0.2% Lead Content</v>
          </cell>
          <cell r="N7042">
            <v>40988</v>
          </cell>
        </row>
        <row r="7043">
          <cell r="A7043" t="str">
            <v>30303103</v>
          </cell>
          <cell r="B7043" t="str">
            <v>Point</v>
          </cell>
          <cell r="C7043" t="str">
            <v>Leadbearing Ore Crushing &amp; Grinding /Copper Ore w/ 0.2% Lead Content</v>
          </cell>
          <cell r="D7043" t="str">
            <v>Industrial Processes - Mining</v>
          </cell>
          <cell r="G7043" t="str">
            <v>Industrial Processes</v>
          </cell>
          <cell r="H7043" t="str">
            <v>Primary Metal Production</v>
          </cell>
          <cell r="I7043" t="str">
            <v>Leadbearing Ore Crushing and Grinding</v>
          </cell>
          <cell r="J7043" t="str">
            <v>Copper Ore w/ 0.2% Lead Content</v>
          </cell>
          <cell r="N7043">
            <v>40988</v>
          </cell>
        </row>
        <row r="7044">
          <cell r="A7044" t="str">
            <v>30303104</v>
          </cell>
          <cell r="B7044" t="str">
            <v>Point</v>
          </cell>
          <cell r="C7044" t="str">
            <v>Leadbearing Ore Crushing &amp; Grinding /Lead-Zinc Ore w/ 2% Lead Content</v>
          </cell>
          <cell r="D7044" t="str">
            <v>Industrial Processes - Mining</v>
          </cell>
          <cell r="G7044" t="str">
            <v>Industrial Processes</v>
          </cell>
          <cell r="H7044" t="str">
            <v>Primary Metal Production</v>
          </cell>
          <cell r="I7044" t="str">
            <v>Leadbearing Ore Crushing and Grinding</v>
          </cell>
          <cell r="J7044" t="str">
            <v>Lead-Zinc Ore w/ 2% Lead Content</v>
          </cell>
          <cell r="N7044">
            <v>40988</v>
          </cell>
        </row>
        <row r="7045">
          <cell r="A7045" t="str">
            <v>30303105</v>
          </cell>
          <cell r="B7045" t="str">
            <v>Point</v>
          </cell>
          <cell r="C7045" t="str">
            <v>Leadbearing Ore Crushing &amp; Grinding /Copper-Lead Ore w/ 2% Lead Content</v>
          </cell>
          <cell r="D7045" t="str">
            <v>Industrial Processes - Mining</v>
          </cell>
          <cell r="G7045" t="str">
            <v>Industrial Processes</v>
          </cell>
          <cell r="H7045" t="str">
            <v>Primary Metal Production</v>
          </cell>
          <cell r="I7045" t="str">
            <v>Leadbearing Ore Crushing and Grinding</v>
          </cell>
          <cell r="J7045" t="str">
            <v>Copper-Lead Ore w/ 2% Lead Content</v>
          </cell>
          <cell r="N7045">
            <v>40988</v>
          </cell>
        </row>
        <row r="7046">
          <cell r="A7046" t="str">
            <v>30303106</v>
          </cell>
          <cell r="B7046" t="str">
            <v>Point</v>
          </cell>
          <cell r="C7046" t="str">
            <v>Leadbearing Ore Crushing &amp; Grinding /Copper-Zinc Ore w/ 0.2% Lead Content</v>
          </cell>
          <cell r="D7046" t="str">
            <v>Industrial Processes - Mining</v>
          </cell>
          <cell r="G7046" t="str">
            <v>Industrial Processes</v>
          </cell>
          <cell r="H7046" t="str">
            <v>Primary Metal Production</v>
          </cell>
          <cell r="I7046" t="str">
            <v>Leadbearing Ore Crushing and Grinding</v>
          </cell>
          <cell r="J7046" t="str">
            <v>Copper-Zinc Ore w/ 0.2% Lead Content</v>
          </cell>
          <cell r="N7046">
            <v>40988</v>
          </cell>
        </row>
        <row r="7047">
          <cell r="A7047" t="str">
            <v>30303107</v>
          </cell>
          <cell r="B7047" t="str">
            <v>Point</v>
          </cell>
          <cell r="C7047" t="str">
            <v>Leadbearing Ore Crushing &amp; Grinding /Copper-Lead-Zinc w/ 2% Lead Content</v>
          </cell>
          <cell r="D7047" t="str">
            <v>Industrial Processes - Mining</v>
          </cell>
          <cell r="G7047" t="str">
            <v>Industrial Processes</v>
          </cell>
          <cell r="H7047" t="str">
            <v>Primary Metal Production</v>
          </cell>
          <cell r="I7047" t="str">
            <v>Leadbearing Ore Crushing and Grinding</v>
          </cell>
          <cell r="J7047" t="str">
            <v>Copper-Lead-Zinc w/ 2% Lead Content</v>
          </cell>
          <cell r="N7047">
            <v>40988</v>
          </cell>
        </row>
        <row r="7048">
          <cell r="A7048" t="str">
            <v>30304001</v>
          </cell>
          <cell r="B7048" t="str">
            <v>Point</v>
          </cell>
          <cell r="C7048" t="str">
            <v>Alumina - Bayer Process /Bayer Process</v>
          </cell>
          <cell r="D7048" t="str">
            <v>Industrial Processes - Non-ferrous Metals</v>
          </cell>
          <cell r="G7048" t="str">
            <v>Industrial Processes</v>
          </cell>
          <cell r="H7048" t="str">
            <v>Primary Metal Production</v>
          </cell>
          <cell r="I7048" t="str">
            <v>Alumina Processing - Bayer Process</v>
          </cell>
          <cell r="J7048" t="str">
            <v>Bayer Process</v>
          </cell>
          <cell r="N7048">
            <v>40988</v>
          </cell>
        </row>
        <row r="7049">
          <cell r="A7049" t="str">
            <v>30304010</v>
          </cell>
          <cell r="B7049" t="str">
            <v>Point</v>
          </cell>
          <cell r="C7049" t="str">
            <v>Alumina - Bayer Process /Ore Crushing/Grinding</v>
          </cell>
          <cell r="D7049" t="str">
            <v>Industrial Processes - Non-ferrous Metals</v>
          </cell>
          <cell r="G7049" t="str">
            <v>Industrial Processes</v>
          </cell>
          <cell r="H7049" t="str">
            <v>Primary Metal Production</v>
          </cell>
          <cell r="I7049" t="str">
            <v>Alumina Processing - Bayer Process</v>
          </cell>
          <cell r="J7049" t="str">
            <v>Ore Crushing/Grinding</v>
          </cell>
          <cell r="N7049">
            <v>40988</v>
          </cell>
        </row>
        <row r="7050">
          <cell r="A7050" t="str">
            <v>30304011</v>
          </cell>
          <cell r="B7050" t="str">
            <v>Point</v>
          </cell>
          <cell r="C7050" t="str">
            <v>Alumina - Bayer Process /Mixer</v>
          </cell>
          <cell r="D7050" t="str">
            <v>Industrial Processes - Non-ferrous Metals</v>
          </cell>
          <cell r="G7050" t="str">
            <v>Industrial Processes</v>
          </cell>
          <cell r="H7050" t="str">
            <v>Primary Metal Production</v>
          </cell>
          <cell r="I7050" t="str">
            <v>Alumina Processing - Bayer Process</v>
          </cell>
          <cell r="J7050" t="str">
            <v>Mixer</v>
          </cell>
          <cell r="N7050">
            <v>40988</v>
          </cell>
        </row>
        <row r="7051">
          <cell r="A7051" t="str">
            <v>30304012</v>
          </cell>
          <cell r="B7051" t="str">
            <v>Point</v>
          </cell>
          <cell r="C7051" t="str">
            <v>Alumina - Bayer Process /Digester</v>
          </cell>
          <cell r="D7051" t="str">
            <v>Industrial Processes - Non-ferrous Metals</v>
          </cell>
          <cell r="G7051" t="str">
            <v>Industrial Processes</v>
          </cell>
          <cell r="H7051" t="str">
            <v>Primary Metal Production</v>
          </cell>
          <cell r="I7051" t="str">
            <v>Alumina Processing - Bayer Process</v>
          </cell>
          <cell r="J7051" t="str">
            <v>Digester</v>
          </cell>
          <cell r="N7051">
            <v>40988</v>
          </cell>
        </row>
        <row r="7052">
          <cell r="A7052" t="str">
            <v>30304013</v>
          </cell>
          <cell r="B7052" t="str">
            <v>Point</v>
          </cell>
          <cell r="C7052" t="str">
            <v>Alumina - Bayer Process /Filter/Wash</v>
          </cell>
          <cell r="D7052" t="str">
            <v>Industrial Processes - Non-ferrous Metals</v>
          </cell>
          <cell r="G7052" t="str">
            <v>Industrial Processes</v>
          </cell>
          <cell r="H7052" t="str">
            <v>Primary Metal Production</v>
          </cell>
          <cell r="I7052" t="str">
            <v>Alumina Processing - Bayer Process</v>
          </cell>
          <cell r="J7052" t="str">
            <v>Filter/Wash</v>
          </cell>
          <cell r="N7052">
            <v>40988</v>
          </cell>
        </row>
        <row r="7053">
          <cell r="A7053" t="str">
            <v>30304014</v>
          </cell>
          <cell r="B7053" t="str">
            <v>Point</v>
          </cell>
          <cell r="C7053" t="str">
            <v>Alumina - Bayer Process /Hydrolization/Cooling</v>
          </cell>
          <cell r="D7053" t="str">
            <v>Industrial Processes - Non-ferrous Metals</v>
          </cell>
          <cell r="G7053" t="str">
            <v>Industrial Processes</v>
          </cell>
          <cell r="H7053" t="str">
            <v>Primary Metal Production</v>
          </cell>
          <cell r="I7053" t="str">
            <v>Alumina Processing - Bayer Process</v>
          </cell>
          <cell r="J7053" t="str">
            <v>Hydrolization/Cooling</v>
          </cell>
          <cell r="N7053">
            <v>40988</v>
          </cell>
        </row>
        <row r="7054">
          <cell r="A7054" t="str">
            <v>30304015</v>
          </cell>
          <cell r="B7054" t="str">
            <v>Point</v>
          </cell>
          <cell r="C7054" t="str">
            <v>Alumina - Bayer Process /Precipitate Filtering/Washing</v>
          </cell>
          <cell r="D7054" t="str">
            <v>Industrial Processes - Non-ferrous Metals</v>
          </cell>
          <cell r="G7054" t="str">
            <v>Industrial Processes</v>
          </cell>
          <cell r="H7054" t="str">
            <v>Primary Metal Production</v>
          </cell>
          <cell r="I7054" t="str">
            <v>Alumina Processing - Bayer Process</v>
          </cell>
          <cell r="J7054" t="str">
            <v>Precipitate Filtering/Washing</v>
          </cell>
          <cell r="N7054">
            <v>40988</v>
          </cell>
        </row>
        <row r="7055">
          <cell r="A7055" t="str">
            <v>30304016</v>
          </cell>
          <cell r="B7055" t="str">
            <v>Point</v>
          </cell>
          <cell r="C7055" t="str">
            <v>Alumina - Bayer Process /Calcination/Heating</v>
          </cell>
          <cell r="D7055" t="str">
            <v>Industrial Processes - Non-ferrous Metals</v>
          </cell>
          <cell r="G7055" t="str">
            <v>Industrial Processes</v>
          </cell>
          <cell r="H7055" t="str">
            <v>Primary Metal Production</v>
          </cell>
          <cell r="I7055" t="str">
            <v>Alumina Processing - Bayer Process</v>
          </cell>
          <cell r="J7055" t="str">
            <v>Calcination/Heating</v>
          </cell>
          <cell r="N7055">
            <v>40988</v>
          </cell>
        </row>
        <row r="7056">
          <cell r="A7056" t="str">
            <v>30304017</v>
          </cell>
          <cell r="B7056" t="str">
            <v>Point</v>
          </cell>
          <cell r="C7056" t="str">
            <v>Alumina - Bayer Process /Cooling of Alumina</v>
          </cell>
          <cell r="D7056" t="str">
            <v>Industrial Processes - Non-ferrous Metals</v>
          </cell>
          <cell r="G7056" t="str">
            <v>Industrial Processes</v>
          </cell>
          <cell r="H7056" t="str">
            <v>Primary Metal Production</v>
          </cell>
          <cell r="I7056" t="str">
            <v>Alumina Processing - Bayer Process</v>
          </cell>
          <cell r="J7056" t="str">
            <v>Cooling of Alumina</v>
          </cell>
          <cell r="N7056">
            <v>40988</v>
          </cell>
        </row>
        <row r="7057">
          <cell r="A7057" t="str">
            <v>30380001</v>
          </cell>
          <cell r="B7057" t="str">
            <v>Point</v>
          </cell>
          <cell r="C7057" t="str">
            <v>Primary Metals /Equipment Leaks /Equipment Leaks</v>
          </cell>
          <cell r="D7057" t="str">
            <v>Industrial Processes - Non-ferrous Metals</v>
          </cell>
          <cell r="G7057" t="str">
            <v>Industrial Processes</v>
          </cell>
          <cell r="H7057" t="str">
            <v>Primary Metal Production</v>
          </cell>
          <cell r="I7057" t="str">
            <v>Equipment Leaks</v>
          </cell>
          <cell r="J7057" t="str">
            <v>Equipment Leaks</v>
          </cell>
          <cell r="N7057">
            <v>40988</v>
          </cell>
        </row>
        <row r="7058">
          <cell r="A7058" t="str">
            <v>30382001</v>
          </cell>
          <cell r="B7058" t="str">
            <v>Point</v>
          </cell>
          <cell r="C7058" t="str">
            <v>Primary Metals /Wastewater, Aggregate /Process Area Drains</v>
          </cell>
          <cell r="D7058" t="str">
            <v>Industrial Processes - Non-ferrous Metals</v>
          </cell>
          <cell r="G7058" t="str">
            <v>Industrial Processes</v>
          </cell>
          <cell r="H7058" t="str">
            <v>Primary Metal Production</v>
          </cell>
          <cell r="I7058" t="str">
            <v>Wastewater, Aggregate</v>
          </cell>
          <cell r="J7058" t="str">
            <v>Process Area Drains</v>
          </cell>
          <cell r="N7058">
            <v>40988</v>
          </cell>
        </row>
        <row r="7059">
          <cell r="A7059" t="str">
            <v>30382002</v>
          </cell>
          <cell r="B7059" t="str">
            <v>Point</v>
          </cell>
          <cell r="C7059" t="str">
            <v>Primary Metals /Wastewater, Aggregate /Process Equipment Drains</v>
          </cell>
          <cell r="D7059" t="str">
            <v>Industrial Processes - Non-ferrous Metals</v>
          </cell>
          <cell r="G7059" t="str">
            <v>Industrial Processes</v>
          </cell>
          <cell r="H7059" t="str">
            <v>Primary Metal Production</v>
          </cell>
          <cell r="I7059" t="str">
            <v>Wastewater, Aggregate</v>
          </cell>
          <cell r="J7059" t="str">
            <v>Process Equipment Drains</v>
          </cell>
          <cell r="N7059">
            <v>40988</v>
          </cell>
        </row>
        <row r="7060">
          <cell r="A7060" t="str">
            <v>30382599</v>
          </cell>
          <cell r="B7060" t="str">
            <v>Point</v>
          </cell>
          <cell r="C7060" t="str">
            <v>Primary Metals /Wastewater, Pts of Generation /Specify Point of Generation</v>
          </cell>
          <cell r="D7060" t="str">
            <v>Industrial Processes - Non-ferrous Metals</v>
          </cell>
          <cell r="G7060" t="str">
            <v>Industrial Processes</v>
          </cell>
          <cell r="H7060" t="str">
            <v>Primary Metal Production</v>
          </cell>
          <cell r="I7060" t="str">
            <v>Wastewater, Points of Generation</v>
          </cell>
          <cell r="J7060" t="str">
            <v>Specify Point of Generation</v>
          </cell>
          <cell r="N7060">
            <v>40988</v>
          </cell>
        </row>
        <row r="7061">
          <cell r="A7061" t="str">
            <v>30388801</v>
          </cell>
          <cell r="B7061" t="str">
            <v>Point</v>
          </cell>
          <cell r="C7061" t="str">
            <v>Primary Metals /Fugitive Emissions /Specify in Comments Field</v>
          </cell>
          <cell r="D7061" t="str">
            <v>Industrial Processes - Non-ferrous Metals</v>
          </cell>
          <cell r="G7061" t="str">
            <v>Industrial Processes</v>
          </cell>
          <cell r="H7061" t="str">
            <v>Primary Metal Production</v>
          </cell>
          <cell r="I7061" t="str">
            <v>Fugitive Emissions</v>
          </cell>
          <cell r="J7061" t="str">
            <v>Specify in Comments Field</v>
          </cell>
          <cell r="N7061">
            <v>40988</v>
          </cell>
        </row>
        <row r="7062">
          <cell r="A7062" t="str">
            <v>30388802</v>
          </cell>
          <cell r="B7062" t="str">
            <v>Point</v>
          </cell>
          <cell r="C7062" t="str">
            <v>Primary Metals /Fugitive Emissions /Specify in Comments Field</v>
          </cell>
          <cell r="D7062" t="str">
            <v>Industrial Processes - Non-ferrous Metals</v>
          </cell>
          <cell r="G7062" t="str">
            <v>Industrial Processes</v>
          </cell>
          <cell r="H7062" t="str">
            <v>Primary Metal Production</v>
          </cell>
          <cell r="I7062" t="str">
            <v>Fugitive Emissions</v>
          </cell>
          <cell r="J7062" t="str">
            <v>Specify in Comments Field</v>
          </cell>
          <cell r="K7062" t="str">
            <v>30388801</v>
          </cell>
          <cell r="L7062" t="str">
            <v>2005</v>
          </cell>
          <cell r="N7062">
            <v>40988</v>
          </cell>
        </row>
        <row r="7063">
          <cell r="A7063" t="str">
            <v>30388803</v>
          </cell>
          <cell r="B7063" t="str">
            <v>Point</v>
          </cell>
          <cell r="C7063" t="str">
            <v>Primary Metals /Fugitive Emissions /Specify in Comments Field</v>
          </cell>
          <cell r="D7063" t="str">
            <v>Industrial Processes - Non-ferrous Metals</v>
          </cell>
          <cell r="G7063" t="str">
            <v>Industrial Processes</v>
          </cell>
          <cell r="H7063" t="str">
            <v>Primary Metal Production</v>
          </cell>
          <cell r="I7063" t="str">
            <v>Fugitive Emissions</v>
          </cell>
          <cell r="J7063" t="str">
            <v>Specify in Comments Field</v>
          </cell>
          <cell r="K7063" t="str">
            <v>30388801</v>
          </cell>
          <cell r="L7063" t="str">
            <v>2005</v>
          </cell>
          <cell r="N7063">
            <v>40988</v>
          </cell>
        </row>
        <row r="7064">
          <cell r="A7064" t="str">
            <v>30388804</v>
          </cell>
          <cell r="B7064" t="str">
            <v>Point</v>
          </cell>
          <cell r="C7064" t="str">
            <v>Primary Metals /Fugitive Emissions /Specify in Comments Field</v>
          </cell>
          <cell r="D7064" t="str">
            <v>Industrial Processes - Non-ferrous Metals</v>
          </cell>
          <cell r="G7064" t="str">
            <v>Industrial Processes</v>
          </cell>
          <cell r="H7064" t="str">
            <v>Primary Metal Production</v>
          </cell>
          <cell r="I7064" t="str">
            <v>Fugitive Emissions</v>
          </cell>
          <cell r="J7064" t="str">
            <v>Specify in Comments Field</v>
          </cell>
          <cell r="K7064" t="str">
            <v>30388801</v>
          </cell>
          <cell r="L7064" t="str">
            <v>2005</v>
          </cell>
          <cell r="N7064">
            <v>40988</v>
          </cell>
        </row>
        <row r="7065">
          <cell r="A7065" t="str">
            <v>30388805</v>
          </cell>
          <cell r="B7065" t="str">
            <v>Point</v>
          </cell>
          <cell r="C7065" t="str">
            <v>Primary Metals /Fugitive Emissions /Specify in Comments Field</v>
          </cell>
          <cell r="D7065" t="str">
            <v>Industrial Processes - Non-ferrous Metals</v>
          </cell>
          <cell r="G7065" t="str">
            <v>Industrial Processes</v>
          </cell>
          <cell r="H7065" t="str">
            <v>Primary Metal Production</v>
          </cell>
          <cell r="I7065" t="str">
            <v>Fugitive Emissions</v>
          </cell>
          <cell r="J7065" t="str">
            <v>Specify in Comments Field</v>
          </cell>
          <cell r="K7065" t="str">
            <v>30388801</v>
          </cell>
          <cell r="L7065" t="str">
            <v>2005</v>
          </cell>
          <cell r="N7065">
            <v>40988</v>
          </cell>
        </row>
        <row r="7066">
          <cell r="A7066" t="str">
            <v>30390001</v>
          </cell>
          <cell r="B7066" t="str">
            <v>Point</v>
          </cell>
          <cell r="C7066" t="str">
            <v>Primary Metals /Fuel Fired Equipment /Distillate Oil (No. 2): Process Heaters</v>
          </cell>
          <cell r="D7066" t="str">
            <v>Industrial Processes - Non-ferrous Metals</v>
          </cell>
          <cell r="G7066" t="str">
            <v>Industrial Processes</v>
          </cell>
          <cell r="H7066" t="str">
            <v>Primary Metal Production</v>
          </cell>
          <cell r="I7066" t="str">
            <v>Fuel Fired Equipment</v>
          </cell>
          <cell r="J7066" t="str">
            <v>Distillate Oil (No. 2): Process Heaters</v>
          </cell>
          <cell r="N7066">
            <v>40988</v>
          </cell>
        </row>
        <row r="7067">
          <cell r="A7067" t="str">
            <v>30390002</v>
          </cell>
          <cell r="B7067" t="str">
            <v>Point</v>
          </cell>
          <cell r="C7067" t="str">
            <v>Primary Metals /Fuel Fired Equipment /Residual Oil: Process Heaters</v>
          </cell>
          <cell r="D7067" t="str">
            <v>Industrial Processes - Non-ferrous Metals</v>
          </cell>
          <cell r="G7067" t="str">
            <v>Industrial Processes</v>
          </cell>
          <cell r="H7067" t="str">
            <v>Primary Metal Production</v>
          </cell>
          <cell r="I7067" t="str">
            <v>Fuel Fired Equipment</v>
          </cell>
          <cell r="J7067" t="str">
            <v>Residual Oil: Process Heaters</v>
          </cell>
          <cell r="N7067">
            <v>40988</v>
          </cell>
        </row>
        <row r="7068">
          <cell r="A7068" t="str">
            <v>30390003</v>
          </cell>
          <cell r="B7068" t="str">
            <v>Point</v>
          </cell>
          <cell r="C7068" t="str">
            <v>Primary Metals /Fuel Fired Equipment /Natural Gas: Process Heaters</v>
          </cell>
          <cell r="D7068" t="str">
            <v>Industrial Processes - Non-ferrous Metals</v>
          </cell>
          <cell r="G7068" t="str">
            <v>Industrial Processes</v>
          </cell>
          <cell r="H7068" t="str">
            <v>Primary Metal Production</v>
          </cell>
          <cell r="I7068" t="str">
            <v>Fuel Fired Equipment</v>
          </cell>
          <cell r="J7068" t="str">
            <v>Natural Gas: Process Heaters</v>
          </cell>
          <cell r="N7068">
            <v>40988</v>
          </cell>
        </row>
        <row r="7069">
          <cell r="A7069" t="str">
            <v>30390004</v>
          </cell>
          <cell r="B7069" t="str">
            <v>Point</v>
          </cell>
          <cell r="C7069" t="str">
            <v>Primary Metals /Fuel Fired Equipment /Process Gas: Process Heaters</v>
          </cell>
          <cell r="D7069" t="str">
            <v>Industrial Processes - Non-ferrous Metals</v>
          </cell>
          <cell r="G7069" t="str">
            <v>Industrial Processes</v>
          </cell>
          <cell r="H7069" t="str">
            <v>Primary Metal Production</v>
          </cell>
          <cell r="I7069" t="str">
            <v>Fuel Fired Equipment</v>
          </cell>
          <cell r="J7069" t="str">
            <v>Process Gas: Process Heaters</v>
          </cell>
          <cell r="N7069">
            <v>40988</v>
          </cell>
        </row>
        <row r="7070">
          <cell r="A7070" t="str">
            <v>30390011</v>
          </cell>
          <cell r="B7070" t="str">
            <v>Point</v>
          </cell>
          <cell r="C7070" t="str">
            <v>Primary Metals /Fuel Fired Equipment /Distillate Oil (No. 2): Incinerators</v>
          </cell>
          <cell r="D7070" t="str">
            <v>Industrial Processes - Non-ferrous Metals</v>
          </cell>
          <cell r="G7070" t="str">
            <v>Industrial Processes</v>
          </cell>
          <cell r="H7070" t="str">
            <v>Primary Metal Production</v>
          </cell>
          <cell r="I7070" t="str">
            <v>Fuel Fired Equipment</v>
          </cell>
          <cell r="J7070" t="str">
            <v>Distillate Oil (No. 2): Incinerators</v>
          </cell>
          <cell r="N7070">
            <v>40988</v>
          </cell>
        </row>
        <row r="7071">
          <cell r="A7071" t="str">
            <v>30390012</v>
          </cell>
          <cell r="B7071" t="str">
            <v>Point</v>
          </cell>
          <cell r="C7071" t="str">
            <v>Primary Metals /Fuel Fired Equipment /Residual Oil: Incinerators</v>
          </cell>
          <cell r="D7071" t="str">
            <v>Industrial Processes - Non-ferrous Metals</v>
          </cell>
          <cell r="G7071" t="str">
            <v>Industrial Processes</v>
          </cell>
          <cell r="H7071" t="str">
            <v>Primary Metal Production</v>
          </cell>
          <cell r="I7071" t="str">
            <v>Fuel Fired Equipment</v>
          </cell>
          <cell r="J7071" t="str">
            <v>Residual Oil: Incinerators</v>
          </cell>
          <cell r="N7071">
            <v>40988</v>
          </cell>
        </row>
        <row r="7072">
          <cell r="A7072" t="str">
            <v>30390013</v>
          </cell>
          <cell r="B7072" t="str">
            <v>Point</v>
          </cell>
          <cell r="C7072" t="str">
            <v>Primary Metals /Fuel Fired Equipment /Natural Gas: Incinerators</v>
          </cell>
          <cell r="D7072" t="str">
            <v>Industrial Processes - Non-ferrous Metals</v>
          </cell>
          <cell r="G7072" t="str">
            <v>Industrial Processes</v>
          </cell>
          <cell r="H7072" t="str">
            <v>Primary Metal Production</v>
          </cell>
          <cell r="I7072" t="str">
            <v>Fuel Fired Equipment</v>
          </cell>
          <cell r="J7072" t="str">
            <v>Natural Gas: Incinerators</v>
          </cell>
          <cell r="N7072">
            <v>40988</v>
          </cell>
        </row>
        <row r="7073">
          <cell r="A7073" t="str">
            <v>30390014</v>
          </cell>
          <cell r="B7073" t="str">
            <v>Point</v>
          </cell>
          <cell r="C7073" t="str">
            <v>Primary Metals /Fuel Fired Equipment /Process Gas: Incinerators</v>
          </cell>
          <cell r="D7073" t="str">
            <v>Industrial Processes - Non-ferrous Metals</v>
          </cell>
          <cell r="G7073" t="str">
            <v>Industrial Processes</v>
          </cell>
          <cell r="H7073" t="str">
            <v>Primary Metal Production</v>
          </cell>
          <cell r="I7073" t="str">
            <v>Fuel Fired Equipment</v>
          </cell>
          <cell r="J7073" t="str">
            <v>Process Gas: Incinerators</v>
          </cell>
          <cell r="N7073">
            <v>40988</v>
          </cell>
        </row>
        <row r="7074">
          <cell r="A7074" t="str">
            <v>30390021</v>
          </cell>
          <cell r="B7074" t="str">
            <v>Point</v>
          </cell>
          <cell r="C7074" t="str">
            <v>Primary Metals /Fuel Fired Equipment /Distillate Oil (No. 2): Flares</v>
          </cell>
          <cell r="D7074" t="str">
            <v>Industrial Processes - Non-ferrous Metals</v>
          </cell>
          <cell r="G7074" t="str">
            <v>Industrial Processes</v>
          </cell>
          <cell r="H7074" t="str">
            <v>Primary Metal Production</v>
          </cell>
          <cell r="I7074" t="str">
            <v>Fuel Fired Equipment</v>
          </cell>
          <cell r="J7074" t="str">
            <v>Distillate Oil (No. 2): Flares</v>
          </cell>
          <cell r="N7074">
            <v>40988</v>
          </cell>
        </row>
        <row r="7075">
          <cell r="A7075" t="str">
            <v>30390022</v>
          </cell>
          <cell r="B7075" t="str">
            <v>Point</v>
          </cell>
          <cell r="C7075" t="str">
            <v>Primary Metals /Fuel Fired Equipment /Residual Oil: Flares</v>
          </cell>
          <cell r="D7075" t="str">
            <v>Industrial Processes - Non-ferrous Metals</v>
          </cell>
          <cell r="G7075" t="str">
            <v>Industrial Processes</v>
          </cell>
          <cell r="H7075" t="str">
            <v>Primary Metal Production</v>
          </cell>
          <cell r="I7075" t="str">
            <v>Fuel Fired Equipment</v>
          </cell>
          <cell r="J7075" t="str">
            <v>Residual Oil: Flares</v>
          </cell>
          <cell r="N7075">
            <v>40988</v>
          </cell>
        </row>
        <row r="7076">
          <cell r="A7076" t="str">
            <v>30390023</v>
          </cell>
          <cell r="B7076" t="str">
            <v>Point</v>
          </cell>
          <cell r="C7076" t="str">
            <v>Primary Metals /Fuel Fired Equipment /Natural Gas: Flares</v>
          </cell>
          <cell r="D7076" t="str">
            <v>Industrial Processes - Non-ferrous Metals</v>
          </cell>
          <cell r="G7076" t="str">
            <v>Industrial Processes</v>
          </cell>
          <cell r="H7076" t="str">
            <v>Primary Metal Production</v>
          </cell>
          <cell r="I7076" t="str">
            <v>Fuel Fired Equipment</v>
          </cell>
          <cell r="J7076" t="str">
            <v>Natural Gas: Flares</v>
          </cell>
          <cell r="N7076">
            <v>40988</v>
          </cell>
        </row>
        <row r="7077">
          <cell r="A7077" t="str">
            <v>30390024</v>
          </cell>
          <cell r="B7077" t="str">
            <v>Point</v>
          </cell>
          <cell r="C7077" t="str">
            <v>Primary Metals /Fuel Fired Equipment /Process Gas: Flares</v>
          </cell>
          <cell r="D7077" t="str">
            <v>Industrial Processes - Non-ferrous Metals</v>
          </cell>
          <cell r="G7077" t="str">
            <v>Industrial Processes</v>
          </cell>
          <cell r="H7077" t="str">
            <v>Primary Metal Production</v>
          </cell>
          <cell r="I7077" t="str">
            <v>Fuel Fired Equipment</v>
          </cell>
          <cell r="J7077" t="str">
            <v>Process Gas: Flares</v>
          </cell>
          <cell r="N7077">
            <v>40988</v>
          </cell>
        </row>
        <row r="7078">
          <cell r="A7078" t="str">
            <v>30399999</v>
          </cell>
          <cell r="B7078" t="str">
            <v>Point</v>
          </cell>
          <cell r="C7078" t="str">
            <v>Primary Metals /Other Not Classified</v>
          </cell>
          <cell r="D7078" t="str">
            <v>Industrial Processes - Non-ferrous Metals</v>
          </cell>
          <cell r="G7078" t="str">
            <v>Industrial Processes</v>
          </cell>
          <cell r="H7078" t="str">
            <v>Primary Metal Production</v>
          </cell>
          <cell r="I7078" t="str">
            <v>Other Not Classified</v>
          </cell>
          <cell r="J7078" t="str">
            <v>Other Not Classified</v>
          </cell>
          <cell r="N7078">
            <v>40988</v>
          </cell>
        </row>
        <row r="7079">
          <cell r="A7079" t="str">
            <v>30400101</v>
          </cell>
          <cell r="B7079" t="str">
            <v>Point</v>
          </cell>
          <cell r="C7079" t="str">
            <v>Secondary Metals /Aluminum /Sweating Furnace</v>
          </cell>
          <cell r="D7079" t="str">
            <v>Industrial Processes - Non-ferrous Metals</v>
          </cell>
          <cell r="G7079" t="str">
            <v>Industrial Processes</v>
          </cell>
          <cell r="H7079" t="str">
            <v>Secondary Metal Production</v>
          </cell>
          <cell r="I7079" t="str">
            <v>Aluminum</v>
          </cell>
          <cell r="J7079" t="str">
            <v>Sweating Furnace</v>
          </cell>
          <cell r="N7079">
            <v>40988</v>
          </cell>
        </row>
        <row r="7080">
          <cell r="A7080" t="str">
            <v>30400102</v>
          </cell>
          <cell r="B7080" t="str">
            <v>Point</v>
          </cell>
          <cell r="C7080" t="str">
            <v>Secondary Metals /Aluminum /Smelting Furnace/Crucible</v>
          </cell>
          <cell r="D7080" t="str">
            <v>Industrial Processes - Non-ferrous Metals</v>
          </cell>
          <cell r="G7080" t="str">
            <v>Industrial Processes</v>
          </cell>
          <cell r="H7080" t="str">
            <v>Secondary Metal Production</v>
          </cell>
          <cell r="I7080" t="str">
            <v>Aluminum</v>
          </cell>
          <cell r="J7080" t="str">
            <v>Smelting Furnace/Crucible</v>
          </cell>
          <cell r="N7080">
            <v>40988</v>
          </cell>
        </row>
        <row r="7081">
          <cell r="A7081" t="str">
            <v>30400103</v>
          </cell>
          <cell r="B7081" t="str">
            <v>Point</v>
          </cell>
          <cell r="C7081" t="str">
            <v>Secondary Metals /Aluminum /Smelting Furnace/Reverberatory</v>
          </cell>
          <cell r="D7081" t="str">
            <v>Industrial Processes - Non-ferrous Metals</v>
          </cell>
          <cell r="G7081" t="str">
            <v>Industrial Processes</v>
          </cell>
          <cell r="H7081" t="str">
            <v>Secondary Metal Production</v>
          </cell>
          <cell r="I7081" t="str">
            <v>Aluminum</v>
          </cell>
          <cell r="J7081" t="str">
            <v>Smelting Furnace/Reverberatory</v>
          </cell>
          <cell r="N7081">
            <v>40988</v>
          </cell>
        </row>
        <row r="7082">
          <cell r="A7082" t="str">
            <v>30400104</v>
          </cell>
          <cell r="B7082" t="str">
            <v>Point</v>
          </cell>
          <cell r="C7082" t="str">
            <v>Secondary Metals /Aluminum /Fluxing: Chlorination (Chlorine Demagging)</v>
          </cell>
          <cell r="D7082" t="str">
            <v>Industrial Processes - Non-ferrous Metals</v>
          </cell>
          <cell r="G7082" t="str">
            <v>Industrial Processes</v>
          </cell>
          <cell r="H7082" t="str">
            <v>Secondary Metal Production</v>
          </cell>
          <cell r="I7082" t="str">
            <v>Aluminum</v>
          </cell>
          <cell r="J7082" t="str">
            <v>Fluxing: Chlorination (Chlorine Demagging)</v>
          </cell>
          <cell r="N7082">
            <v>40988</v>
          </cell>
        </row>
        <row r="7083">
          <cell r="A7083" t="str">
            <v>30400105</v>
          </cell>
          <cell r="B7083" t="str">
            <v>Point</v>
          </cell>
          <cell r="C7083" t="str">
            <v>Secondary Metals /Aluminum /Fluxing: Fluoridation</v>
          </cell>
          <cell r="D7083" t="str">
            <v>Industrial Processes - Non-ferrous Metals</v>
          </cell>
          <cell r="G7083" t="str">
            <v>Industrial Processes</v>
          </cell>
          <cell r="H7083" t="str">
            <v>Secondary Metal Production</v>
          </cell>
          <cell r="I7083" t="str">
            <v>Aluminum</v>
          </cell>
          <cell r="J7083" t="str">
            <v>Fluxing: Fluoridation</v>
          </cell>
          <cell r="N7083">
            <v>40988</v>
          </cell>
        </row>
        <row r="7084">
          <cell r="A7084" t="str">
            <v>30400106</v>
          </cell>
          <cell r="B7084" t="str">
            <v>Point</v>
          </cell>
          <cell r="C7084" t="str">
            <v>Secondary Metals /Aluminum /Degassing</v>
          </cell>
          <cell r="D7084" t="str">
            <v>Industrial Processes - Non-ferrous Metals</v>
          </cell>
          <cell r="G7084" t="str">
            <v>Industrial Processes</v>
          </cell>
          <cell r="H7084" t="str">
            <v>Secondary Metal Production</v>
          </cell>
          <cell r="I7084" t="str">
            <v>Aluminum</v>
          </cell>
          <cell r="J7084" t="str">
            <v>Degassing</v>
          </cell>
          <cell r="N7084">
            <v>40988</v>
          </cell>
        </row>
        <row r="7085">
          <cell r="A7085" t="str">
            <v>30400107</v>
          </cell>
          <cell r="B7085" t="str">
            <v>Point</v>
          </cell>
          <cell r="C7085" t="str">
            <v>Secondary Metals /Aluminum /Hot Dross Processing</v>
          </cell>
          <cell r="D7085" t="str">
            <v>Industrial Processes - Non-ferrous Metals</v>
          </cell>
          <cell r="G7085" t="str">
            <v>Industrial Processes</v>
          </cell>
          <cell r="H7085" t="str">
            <v>Secondary Metal Production</v>
          </cell>
          <cell r="I7085" t="str">
            <v>Aluminum</v>
          </cell>
          <cell r="J7085" t="str">
            <v>Dross Furnace</v>
          </cell>
          <cell r="N7085">
            <v>41332</v>
          </cell>
        </row>
        <row r="7086">
          <cell r="A7086" t="str">
            <v>30400108</v>
          </cell>
          <cell r="B7086" t="str">
            <v>Point</v>
          </cell>
          <cell r="C7086" t="str">
            <v>Secondary Metals /Aluminum /Crushing/Screening</v>
          </cell>
          <cell r="D7086" t="str">
            <v>Industrial Processes - Non-ferrous Metals</v>
          </cell>
          <cell r="G7086" t="str">
            <v>Industrial Processes</v>
          </cell>
          <cell r="H7086" t="str">
            <v>Secondary Metal Production</v>
          </cell>
          <cell r="I7086" t="str">
            <v>Aluminum</v>
          </cell>
          <cell r="J7086" t="str">
            <v>Aluminum Scrap Shredder/Crushing/Screening</v>
          </cell>
          <cell r="N7086">
            <v>41332</v>
          </cell>
        </row>
        <row r="7087">
          <cell r="A7087" t="str">
            <v>30400109</v>
          </cell>
          <cell r="B7087" t="str">
            <v>Point</v>
          </cell>
          <cell r="C7087" t="str">
            <v>Secondary Metals /Aluminum /Burning/Drying</v>
          </cell>
          <cell r="D7087" t="str">
            <v>Industrial Processes - Non-ferrous Metals</v>
          </cell>
          <cell r="G7087" t="str">
            <v>Industrial Processes</v>
          </cell>
          <cell r="H7087" t="str">
            <v>Secondary Metal Production</v>
          </cell>
          <cell r="I7087" t="str">
            <v>Aluminum</v>
          </cell>
          <cell r="J7087" t="str">
            <v>Burning/Drying</v>
          </cell>
          <cell r="N7087">
            <v>40988</v>
          </cell>
        </row>
        <row r="7088">
          <cell r="A7088" t="str">
            <v>30400110</v>
          </cell>
          <cell r="B7088" t="str">
            <v>Point</v>
          </cell>
          <cell r="C7088" t="str">
            <v>Secondary Metals /Aluminum /Foil Rolling</v>
          </cell>
          <cell r="D7088" t="str">
            <v>Industrial Processes - Non-ferrous Metals</v>
          </cell>
          <cell r="G7088" t="str">
            <v>Industrial Processes</v>
          </cell>
          <cell r="H7088" t="str">
            <v>Secondary Metal Production</v>
          </cell>
          <cell r="I7088" t="str">
            <v>Aluminum</v>
          </cell>
          <cell r="J7088" t="str">
            <v>Foil Rolling</v>
          </cell>
          <cell r="N7088">
            <v>40988</v>
          </cell>
        </row>
        <row r="7089">
          <cell r="A7089" t="str">
            <v>30400111</v>
          </cell>
          <cell r="B7089" t="str">
            <v>Point</v>
          </cell>
          <cell r="C7089" t="str">
            <v>Secondary Metals /Aluminum /Foil Converting</v>
          </cell>
          <cell r="D7089" t="str">
            <v>Industrial Processes - Non-ferrous Metals</v>
          </cell>
          <cell r="G7089" t="str">
            <v>Industrial Processes</v>
          </cell>
          <cell r="H7089" t="str">
            <v>Secondary Metal Production</v>
          </cell>
          <cell r="I7089" t="str">
            <v>Aluminum</v>
          </cell>
          <cell r="J7089" t="str">
            <v>Foil Converting</v>
          </cell>
          <cell r="N7089">
            <v>40988</v>
          </cell>
        </row>
        <row r="7090">
          <cell r="A7090" t="str">
            <v>30400112</v>
          </cell>
          <cell r="B7090" t="str">
            <v>Point</v>
          </cell>
          <cell r="C7090" t="str">
            <v>Secondary Metals /Aluminum /Annealing Furnace</v>
          </cell>
          <cell r="D7090" t="str">
            <v>Industrial Processes - Non-ferrous Metals</v>
          </cell>
          <cell r="G7090" t="str">
            <v>Industrial Processes</v>
          </cell>
          <cell r="H7090" t="str">
            <v>Secondary Metal Production</v>
          </cell>
          <cell r="I7090" t="str">
            <v>Aluminum</v>
          </cell>
          <cell r="J7090" t="str">
            <v>Annealing Furnace</v>
          </cell>
          <cell r="N7090">
            <v>40988</v>
          </cell>
        </row>
        <row r="7091">
          <cell r="A7091" t="str">
            <v>30400113</v>
          </cell>
          <cell r="B7091" t="str">
            <v>Point</v>
          </cell>
          <cell r="C7091" t="str">
            <v>Secondary Metals /Aluminum /Slab Furnace</v>
          </cell>
          <cell r="D7091" t="str">
            <v>Industrial Processes - Non-ferrous Metals</v>
          </cell>
          <cell r="G7091" t="str">
            <v>Industrial Processes</v>
          </cell>
          <cell r="H7091" t="str">
            <v>Secondary Metal Production</v>
          </cell>
          <cell r="I7091" t="str">
            <v>Aluminum</v>
          </cell>
          <cell r="J7091" t="str">
            <v>Slab Furnace</v>
          </cell>
          <cell r="N7091">
            <v>40988</v>
          </cell>
        </row>
        <row r="7092">
          <cell r="A7092" t="str">
            <v>30400114</v>
          </cell>
          <cell r="B7092" t="str">
            <v>Point</v>
          </cell>
          <cell r="C7092" t="str">
            <v>Secondary Metals /Aluminum /Pouring/Casting</v>
          </cell>
          <cell r="D7092" t="str">
            <v>Industrial Processes - Non-ferrous Metals</v>
          </cell>
          <cell r="G7092" t="str">
            <v>Industrial Processes</v>
          </cell>
          <cell r="H7092" t="str">
            <v>Secondary Metal Production</v>
          </cell>
          <cell r="I7092" t="str">
            <v>Aluminum</v>
          </cell>
          <cell r="J7092" t="str">
            <v>Pouring/Casting</v>
          </cell>
          <cell r="N7092">
            <v>40988</v>
          </cell>
        </row>
        <row r="7093">
          <cell r="A7093" t="str">
            <v>30400115</v>
          </cell>
          <cell r="B7093" t="str">
            <v>Point</v>
          </cell>
          <cell r="C7093" t="str">
            <v>Secondary Metals /Aluminum /Sweating Furnace: Grate</v>
          </cell>
          <cell r="D7093" t="str">
            <v>Industrial Processes - Non-ferrous Metals</v>
          </cell>
          <cell r="G7093" t="str">
            <v>Industrial Processes</v>
          </cell>
          <cell r="H7093" t="str">
            <v>Secondary Metal Production</v>
          </cell>
          <cell r="I7093" t="str">
            <v>Aluminum</v>
          </cell>
          <cell r="J7093" t="str">
            <v>Sweating Furnace: Grate</v>
          </cell>
          <cell r="N7093">
            <v>40988</v>
          </cell>
        </row>
        <row r="7094">
          <cell r="A7094" t="str">
            <v>30400116</v>
          </cell>
          <cell r="B7094" t="str">
            <v>Point</v>
          </cell>
          <cell r="C7094" t="str">
            <v>Secondary Metals /Aluminum /Dry Milling Dross</v>
          </cell>
          <cell r="D7094" t="str">
            <v>Industrial Processes - Non-ferrous Metals</v>
          </cell>
          <cell r="G7094" t="str">
            <v>Industrial Processes</v>
          </cell>
          <cell r="H7094" t="str">
            <v>Secondary Metal Production</v>
          </cell>
          <cell r="I7094" t="str">
            <v>Aluminum</v>
          </cell>
          <cell r="J7094" t="str">
            <v>Dry Milling Dross</v>
          </cell>
          <cell r="N7094">
            <v>40988</v>
          </cell>
        </row>
        <row r="7095">
          <cell r="A7095" t="str">
            <v>30400117</v>
          </cell>
          <cell r="B7095" t="str">
            <v>Point</v>
          </cell>
          <cell r="C7095" t="str">
            <v>Secondary Metals /Aluminum /Wet Milling Dross</v>
          </cell>
          <cell r="D7095" t="str">
            <v>Industrial Processes - Non-ferrous Metals</v>
          </cell>
          <cell r="G7095" t="str">
            <v>Industrial Processes</v>
          </cell>
          <cell r="H7095" t="str">
            <v>Secondary Metal Production</v>
          </cell>
          <cell r="I7095" t="str">
            <v>Aluminum</v>
          </cell>
          <cell r="J7095" t="str">
            <v>Wet Milling Dross</v>
          </cell>
          <cell r="N7095">
            <v>40988</v>
          </cell>
        </row>
        <row r="7096">
          <cell r="A7096" t="str">
            <v>30400118</v>
          </cell>
          <cell r="B7096" t="str">
            <v>Point</v>
          </cell>
          <cell r="C7096" t="str">
            <v>Secondary Metals /Aluminum /Leaching</v>
          </cell>
          <cell r="D7096" t="str">
            <v>Industrial Processes - Non-ferrous Metals</v>
          </cell>
          <cell r="G7096" t="str">
            <v>Industrial Processes</v>
          </cell>
          <cell r="H7096" t="str">
            <v>Secondary Metal Production</v>
          </cell>
          <cell r="I7096" t="str">
            <v>Aluminum</v>
          </cell>
          <cell r="J7096" t="str">
            <v>Leaching</v>
          </cell>
          <cell r="N7096">
            <v>40988</v>
          </cell>
        </row>
        <row r="7097">
          <cell r="A7097" t="str">
            <v>30400120</v>
          </cell>
          <cell r="B7097" t="str">
            <v>Point</v>
          </cell>
          <cell r="C7097" t="str">
            <v>Secondary Metals /Aluminum /Can Manufacture</v>
          </cell>
          <cell r="D7097" t="str">
            <v>Industrial Processes - Non-ferrous Metals</v>
          </cell>
          <cell r="G7097" t="str">
            <v>Industrial Processes</v>
          </cell>
          <cell r="H7097" t="str">
            <v>Secondary Metal Production</v>
          </cell>
          <cell r="I7097" t="str">
            <v>Aluminum</v>
          </cell>
          <cell r="J7097" t="str">
            <v>Can Manufacture</v>
          </cell>
          <cell r="N7097">
            <v>40988</v>
          </cell>
        </row>
        <row r="7098">
          <cell r="A7098" t="str">
            <v>30400121</v>
          </cell>
          <cell r="B7098" t="str">
            <v>Point</v>
          </cell>
          <cell r="C7098" t="str">
            <v>Secondary Metals /Aluminum /Roasting</v>
          </cell>
          <cell r="D7098" t="str">
            <v>Industrial Processes - Non-ferrous Metals</v>
          </cell>
          <cell r="G7098" t="str">
            <v>Industrial Processes</v>
          </cell>
          <cell r="H7098" t="str">
            <v>Secondary Metal Production</v>
          </cell>
          <cell r="I7098" t="str">
            <v>Aluminum</v>
          </cell>
          <cell r="J7098" t="str">
            <v>Roasting</v>
          </cell>
          <cell r="N7098">
            <v>40988</v>
          </cell>
        </row>
        <row r="7099">
          <cell r="A7099" t="str">
            <v>30400130</v>
          </cell>
          <cell r="B7099" t="str">
            <v>Point</v>
          </cell>
          <cell r="C7099" t="str">
            <v>Secondary Metals /Aluminum /Damagging</v>
          </cell>
          <cell r="D7099" t="str">
            <v>Industrial Processes - Non-ferrous Metals</v>
          </cell>
          <cell r="G7099" t="str">
            <v>Industrial Processes</v>
          </cell>
          <cell r="H7099" t="str">
            <v>Secondary Metal Production</v>
          </cell>
          <cell r="I7099" t="str">
            <v>Aluminum</v>
          </cell>
          <cell r="J7099" t="str">
            <v>Demagging</v>
          </cell>
          <cell r="N7099">
            <v>41332</v>
          </cell>
        </row>
        <row r="7100">
          <cell r="A7100" t="str">
            <v>30400131</v>
          </cell>
          <cell r="B7100" t="str">
            <v>Point</v>
          </cell>
          <cell r="C7100" t="str">
            <v>Secondary Metals /Aluminum /Raw Material Charging</v>
          </cell>
          <cell r="D7100" t="str">
            <v>Industrial Processes - Non-ferrous Metals</v>
          </cell>
          <cell r="G7100" t="str">
            <v>Industrial Processes</v>
          </cell>
          <cell r="H7100" t="str">
            <v>Secondary Metal Production</v>
          </cell>
          <cell r="I7100" t="str">
            <v>Aluminum</v>
          </cell>
          <cell r="J7100" t="str">
            <v>Raw Material Charging</v>
          </cell>
          <cell r="N7100">
            <v>40988</v>
          </cell>
        </row>
        <row r="7101">
          <cell r="A7101" t="str">
            <v>30400132</v>
          </cell>
          <cell r="B7101" t="str">
            <v>Point</v>
          </cell>
          <cell r="C7101" t="str">
            <v>Secondary Metals /Aluminum /Raw Material Storage</v>
          </cell>
          <cell r="D7101" t="str">
            <v>Industrial Processes - Storage and Transfer</v>
          </cell>
          <cell r="G7101" t="str">
            <v>Industrial Processes</v>
          </cell>
          <cell r="H7101" t="str">
            <v>Secondary Metal Production</v>
          </cell>
          <cell r="I7101" t="str">
            <v>Aluminum</v>
          </cell>
          <cell r="J7101" t="str">
            <v>Raw Material Storage</v>
          </cell>
          <cell r="N7101">
            <v>40988</v>
          </cell>
        </row>
        <row r="7102">
          <cell r="A7102" t="str">
            <v>30400133</v>
          </cell>
          <cell r="B7102" t="str">
            <v>Point</v>
          </cell>
          <cell r="C7102" t="str">
            <v>Secondary Metals /Aluminum /Tapping</v>
          </cell>
          <cell r="D7102" t="str">
            <v>Industrial Processes - Non-ferrous Metals</v>
          </cell>
          <cell r="G7102" t="str">
            <v>Industrial Processes</v>
          </cell>
          <cell r="H7102" t="str">
            <v>Secondary Metal Production</v>
          </cell>
          <cell r="I7102" t="str">
            <v>Aluminum</v>
          </cell>
          <cell r="J7102" t="str">
            <v>Tapping</v>
          </cell>
          <cell r="N7102">
            <v>40988</v>
          </cell>
        </row>
        <row r="7103">
          <cell r="A7103" t="str">
            <v>30400134</v>
          </cell>
          <cell r="B7103" t="str">
            <v>Point</v>
          </cell>
          <cell r="D7103" t="str">
            <v>Industrial Processes - Non-ferrous Metals</v>
          </cell>
          <cell r="G7103" t="str">
            <v>Industrial Processes</v>
          </cell>
          <cell r="H7103" t="str">
            <v>Secondary Metal Production</v>
          </cell>
          <cell r="I7103" t="str">
            <v>Aluminum</v>
          </cell>
          <cell r="J7103" t="str">
            <v>Thermal Chip Dryer</v>
          </cell>
          <cell r="N7103">
            <v>41332</v>
          </cell>
        </row>
        <row r="7104">
          <cell r="A7104" t="str">
            <v>30400135</v>
          </cell>
          <cell r="B7104" t="str">
            <v>Point</v>
          </cell>
          <cell r="D7104" t="str">
            <v>Industrial Processes - Non-ferrous Metals</v>
          </cell>
          <cell r="G7104" t="str">
            <v>Industrial Processes</v>
          </cell>
          <cell r="H7104" t="str">
            <v>Secondary Metal Production</v>
          </cell>
          <cell r="I7104" t="str">
            <v>Aluminum</v>
          </cell>
          <cell r="J7104" t="str">
            <v>Scrap Dryer/Delacquering/Decoating Kiln</v>
          </cell>
          <cell r="N7104">
            <v>41332</v>
          </cell>
        </row>
        <row r="7105">
          <cell r="A7105" t="str">
            <v>30400136</v>
          </cell>
          <cell r="B7105" t="str">
            <v>Point</v>
          </cell>
          <cell r="D7105" t="str">
            <v>Industrial Processes - Non-ferrous Metals</v>
          </cell>
          <cell r="G7105" t="str">
            <v>Industrial Processes</v>
          </cell>
          <cell r="H7105" t="str">
            <v>Secondary Metal Production</v>
          </cell>
          <cell r="I7105" t="str">
            <v>Aluminum</v>
          </cell>
          <cell r="J7105" t="str">
            <v>Rotary Dross Cooler</v>
          </cell>
          <cell r="N7105">
            <v>41332</v>
          </cell>
        </row>
        <row r="7106">
          <cell r="A7106" t="str">
            <v>30400137</v>
          </cell>
          <cell r="B7106" t="str">
            <v>Point</v>
          </cell>
          <cell r="D7106" t="str">
            <v>Industrial Processes - Non-ferrous Metals</v>
          </cell>
          <cell r="G7106" t="str">
            <v>Industrial Processes</v>
          </cell>
          <cell r="H7106" t="str">
            <v>Secondary Metal Production</v>
          </cell>
          <cell r="I7106" t="str">
            <v>Aluminum</v>
          </cell>
          <cell r="J7106" t="str">
            <v>Group 1 Furnace, handling clean charge only</v>
          </cell>
          <cell r="N7106">
            <v>41332</v>
          </cell>
        </row>
        <row r="7107">
          <cell r="A7107" t="str">
            <v>30400138</v>
          </cell>
          <cell r="B7107" t="str">
            <v>Point</v>
          </cell>
          <cell r="D7107" t="str">
            <v>Industrial Processes - Non-ferrous Metals</v>
          </cell>
          <cell r="G7107" t="str">
            <v>Industrial Processes</v>
          </cell>
          <cell r="H7107" t="str">
            <v>Secondary Metal Production</v>
          </cell>
          <cell r="I7107" t="str">
            <v>Aluminum</v>
          </cell>
          <cell r="J7107" t="str">
            <v>Group 1 Furnace, handling other than clean charge</v>
          </cell>
          <cell r="N7107">
            <v>41332</v>
          </cell>
        </row>
        <row r="7108">
          <cell r="A7108" t="str">
            <v>30400150</v>
          </cell>
          <cell r="B7108" t="str">
            <v>Point</v>
          </cell>
          <cell r="C7108" t="str">
            <v>Secondary Metals /Aluminum /Rolling/Drawing/Extruding</v>
          </cell>
          <cell r="D7108" t="str">
            <v>Industrial Processes - Non-ferrous Metals</v>
          </cell>
          <cell r="G7108" t="str">
            <v>Industrial Processes</v>
          </cell>
          <cell r="H7108" t="str">
            <v>Secondary Metal Production</v>
          </cell>
          <cell r="I7108" t="str">
            <v>Aluminum</v>
          </cell>
          <cell r="J7108" t="str">
            <v>Rolling/Drawing/Extruding</v>
          </cell>
          <cell r="N7108">
            <v>40988</v>
          </cell>
        </row>
        <row r="7109">
          <cell r="A7109" t="str">
            <v>30400160</v>
          </cell>
          <cell r="B7109" t="str">
            <v>Point</v>
          </cell>
          <cell r="C7109" t="str">
            <v>Secondary Metals /Aluminum /Material Handling</v>
          </cell>
          <cell r="D7109" t="str">
            <v>Industrial Processes - Non-ferrous Metals</v>
          </cell>
          <cell r="G7109" t="str">
            <v>Industrial Processes</v>
          </cell>
          <cell r="H7109" t="str">
            <v>Secondary Metal Production</v>
          </cell>
          <cell r="I7109" t="str">
            <v>Aluminum</v>
          </cell>
          <cell r="J7109" t="str">
            <v>Material Handling</v>
          </cell>
          <cell r="N7109">
            <v>40988</v>
          </cell>
        </row>
        <row r="7110">
          <cell r="A7110" t="str">
            <v>30400199</v>
          </cell>
          <cell r="B7110" t="str">
            <v>Point</v>
          </cell>
          <cell r="C7110" t="str">
            <v>Secondary Metals /Aluminum /Other Not Classified</v>
          </cell>
          <cell r="D7110" t="str">
            <v>Industrial Processes - Non-ferrous Metals</v>
          </cell>
          <cell r="G7110" t="str">
            <v>Industrial Processes</v>
          </cell>
          <cell r="H7110" t="str">
            <v>Secondary Metal Production</v>
          </cell>
          <cell r="I7110" t="str">
            <v>Aluminum</v>
          </cell>
          <cell r="J7110" t="str">
            <v>Other Not Classified</v>
          </cell>
          <cell r="N7110">
            <v>40988</v>
          </cell>
        </row>
        <row r="7111">
          <cell r="A7111" t="str">
            <v>30400204</v>
          </cell>
          <cell r="B7111" t="str">
            <v>Point</v>
          </cell>
          <cell r="C7111" t="str">
            <v>Secondary Metals /Copper /Electric Induction Furnace</v>
          </cell>
          <cell r="D7111" t="str">
            <v>Industrial Processes - Non-ferrous Metals</v>
          </cell>
          <cell r="G7111" t="str">
            <v>Industrial Processes</v>
          </cell>
          <cell r="H7111" t="str">
            <v>Secondary Metal Production</v>
          </cell>
          <cell r="I7111" t="str">
            <v>Copper</v>
          </cell>
          <cell r="J7111" t="str">
            <v>Electric Induction Furnace</v>
          </cell>
          <cell r="K7111" t="str">
            <v>30400238</v>
          </cell>
          <cell r="L7111" t="str">
            <v>2005</v>
          </cell>
          <cell r="N7111">
            <v>40988</v>
          </cell>
        </row>
        <row r="7112">
          <cell r="A7112" t="str">
            <v>30400207</v>
          </cell>
          <cell r="B7112" t="str">
            <v>Point</v>
          </cell>
          <cell r="C7112" t="str">
            <v>Secondary Metals /Copper /Scrap Dryer (Rotary)</v>
          </cell>
          <cell r="D7112" t="str">
            <v>Industrial Processes - Non-ferrous Metals</v>
          </cell>
          <cell r="G7112" t="str">
            <v>Industrial Processes</v>
          </cell>
          <cell r="H7112" t="str">
            <v>Secondary Metal Production</v>
          </cell>
          <cell r="I7112" t="str">
            <v>Copper</v>
          </cell>
          <cell r="J7112" t="str">
            <v>Scrap Dryer (Rotary)</v>
          </cell>
          <cell r="N7112">
            <v>40988</v>
          </cell>
        </row>
        <row r="7113">
          <cell r="A7113" t="str">
            <v>30400208</v>
          </cell>
          <cell r="B7113" t="str">
            <v>Point</v>
          </cell>
          <cell r="C7113" t="str">
            <v>Secondary Metals /Copper /Wire Burning: Incinerator</v>
          </cell>
          <cell r="D7113" t="str">
            <v>Industrial Processes - Non-ferrous Metals</v>
          </cell>
          <cell r="G7113" t="str">
            <v>Industrial Processes</v>
          </cell>
          <cell r="H7113" t="str">
            <v>Secondary Metal Production</v>
          </cell>
          <cell r="I7113" t="str">
            <v>Copper</v>
          </cell>
          <cell r="J7113" t="str">
            <v>Wire Burning: Incinerator</v>
          </cell>
          <cell r="N7113">
            <v>40988</v>
          </cell>
        </row>
        <row r="7114">
          <cell r="A7114" t="str">
            <v>30400209</v>
          </cell>
          <cell r="B7114" t="str">
            <v>Point</v>
          </cell>
          <cell r="C7114" t="str">
            <v>Secondary Metals /Copper /Sweating Furnace</v>
          </cell>
          <cell r="D7114" t="str">
            <v>Industrial Processes - Non-ferrous Metals</v>
          </cell>
          <cell r="G7114" t="str">
            <v>Industrial Processes</v>
          </cell>
          <cell r="H7114" t="str">
            <v>Secondary Metal Production</v>
          </cell>
          <cell r="I7114" t="str">
            <v>Copper</v>
          </cell>
          <cell r="J7114" t="str">
            <v>Sweating Furnace</v>
          </cell>
          <cell r="N7114">
            <v>40988</v>
          </cell>
        </row>
        <row r="7115">
          <cell r="A7115" t="str">
            <v>30400210</v>
          </cell>
          <cell r="B7115" t="str">
            <v>Point</v>
          </cell>
          <cell r="C7115" t="str">
            <v>Secondary Metals /Copper /Charge with Scrap Copper: Cupolas</v>
          </cell>
          <cell r="D7115" t="str">
            <v>Industrial Processes - Non-ferrous Metals</v>
          </cell>
          <cell r="G7115" t="str">
            <v>Industrial Processes</v>
          </cell>
          <cell r="H7115" t="str">
            <v>Secondary Metal Production</v>
          </cell>
          <cell r="I7115" t="str">
            <v>Copper</v>
          </cell>
          <cell r="J7115" t="str">
            <v>Charge with Scrap Copper: Cupolas</v>
          </cell>
          <cell r="N7115">
            <v>40988</v>
          </cell>
        </row>
        <row r="7116">
          <cell r="A7116" t="str">
            <v>30400211</v>
          </cell>
          <cell r="B7116" t="str">
            <v>Point</v>
          </cell>
          <cell r="C7116" t="str">
            <v>Secondary Metals /Copper /Charge with Insulated Copper Wire: Cupolas</v>
          </cell>
          <cell r="D7116" t="str">
            <v>Industrial Processes - Non-ferrous Metals</v>
          </cell>
          <cell r="G7116" t="str">
            <v>Industrial Processes</v>
          </cell>
          <cell r="H7116" t="str">
            <v>Secondary Metal Production</v>
          </cell>
          <cell r="I7116" t="str">
            <v>Copper</v>
          </cell>
          <cell r="J7116" t="str">
            <v>Charge with Insulated Copper Wire: Cupolas</v>
          </cell>
          <cell r="N7116">
            <v>40988</v>
          </cell>
        </row>
        <row r="7117">
          <cell r="A7117" t="str">
            <v>30400212</v>
          </cell>
          <cell r="B7117" t="str">
            <v>Point</v>
          </cell>
          <cell r="C7117" t="str">
            <v>Secondary Metals /Copper /Charge with Scrap Copper And Brass: Cupolas</v>
          </cell>
          <cell r="D7117" t="str">
            <v>Industrial Processes - Non-ferrous Metals</v>
          </cell>
          <cell r="G7117" t="str">
            <v>Industrial Processes</v>
          </cell>
          <cell r="H7117" t="str">
            <v>Secondary Metal Production</v>
          </cell>
          <cell r="I7117" t="str">
            <v>Copper</v>
          </cell>
          <cell r="J7117" t="str">
            <v>Charge with Scrap Copper And Brass: Cupolas</v>
          </cell>
          <cell r="N7117">
            <v>40988</v>
          </cell>
        </row>
        <row r="7118">
          <cell r="A7118" t="str">
            <v>30400213</v>
          </cell>
          <cell r="B7118" t="str">
            <v>Point</v>
          </cell>
          <cell r="C7118" t="str">
            <v>Secondary Metals /Copper /Charge with Scrap Iron: Cupolas</v>
          </cell>
          <cell r="D7118" t="str">
            <v>Industrial Processes - Non-ferrous Metals</v>
          </cell>
          <cell r="G7118" t="str">
            <v>Industrial Processes</v>
          </cell>
          <cell r="H7118" t="str">
            <v>Secondary Metal Production</v>
          </cell>
          <cell r="I7118" t="str">
            <v>Copper</v>
          </cell>
          <cell r="J7118" t="str">
            <v>Charge with Scrap Iron: Cupolas</v>
          </cell>
          <cell r="N7118">
            <v>40988</v>
          </cell>
        </row>
        <row r="7119">
          <cell r="A7119" t="str">
            <v>30400214</v>
          </cell>
          <cell r="B7119" t="str">
            <v>Point</v>
          </cell>
          <cell r="C7119" t="str">
            <v>Secondary Metals /Copper /Charge with Copper: Reverberatory Furnace</v>
          </cell>
          <cell r="D7119" t="str">
            <v>Industrial Processes - Non-ferrous Metals</v>
          </cell>
          <cell r="G7119" t="str">
            <v>Industrial Processes</v>
          </cell>
          <cell r="H7119" t="str">
            <v>Secondary Metal Production</v>
          </cell>
          <cell r="I7119" t="str">
            <v>Copper</v>
          </cell>
          <cell r="J7119" t="str">
            <v>Charge with Copper: Reverberatory Furnace</v>
          </cell>
          <cell r="N7119">
            <v>40988</v>
          </cell>
        </row>
        <row r="7120">
          <cell r="A7120" t="str">
            <v>30400215</v>
          </cell>
          <cell r="B7120" t="str">
            <v>Point</v>
          </cell>
          <cell r="C7120" t="str">
            <v>Secondary Metals /Copper /Charge with Brass and Bronze: Reverberatory Furnace</v>
          </cell>
          <cell r="D7120" t="str">
            <v>Industrial Processes - Non-ferrous Metals</v>
          </cell>
          <cell r="G7120" t="str">
            <v>Industrial Processes</v>
          </cell>
          <cell r="H7120" t="str">
            <v>Secondary Metal Production</v>
          </cell>
          <cell r="I7120" t="str">
            <v>Copper</v>
          </cell>
          <cell r="J7120" t="str">
            <v>Charge with Brass and Bronze: Reverberatory Furnace</v>
          </cell>
          <cell r="N7120">
            <v>40988</v>
          </cell>
        </row>
        <row r="7121">
          <cell r="A7121" t="str">
            <v>30400216</v>
          </cell>
          <cell r="B7121" t="str">
            <v>Point</v>
          </cell>
          <cell r="C7121" t="str">
            <v>Secondary Metals /Copper /Charge with Copper: Rotary Furnace</v>
          </cell>
          <cell r="D7121" t="str">
            <v>Industrial Processes - Non-ferrous Metals</v>
          </cell>
          <cell r="G7121" t="str">
            <v>Industrial Processes</v>
          </cell>
          <cell r="H7121" t="str">
            <v>Secondary Metal Production</v>
          </cell>
          <cell r="I7121" t="str">
            <v>Copper</v>
          </cell>
          <cell r="J7121" t="str">
            <v>Charge with Copper: Rotary Furnace</v>
          </cell>
          <cell r="N7121">
            <v>40988</v>
          </cell>
        </row>
        <row r="7122">
          <cell r="A7122" t="str">
            <v>30400217</v>
          </cell>
          <cell r="B7122" t="str">
            <v>Point</v>
          </cell>
          <cell r="C7122" t="str">
            <v>Secondary Metals /Copper /Charge with Brass and Bronze: Rotary Furnace</v>
          </cell>
          <cell r="D7122" t="str">
            <v>Industrial Processes - Non-ferrous Metals</v>
          </cell>
          <cell r="G7122" t="str">
            <v>Industrial Processes</v>
          </cell>
          <cell r="H7122" t="str">
            <v>Secondary Metal Production</v>
          </cell>
          <cell r="I7122" t="str">
            <v>Copper</v>
          </cell>
          <cell r="J7122" t="str">
            <v>Charge with Brass and Bronze: Rotary Furnace</v>
          </cell>
          <cell r="N7122">
            <v>40988</v>
          </cell>
        </row>
        <row r="7123">
          <cell r="A7123" t="str">
            <v>30400218</v>
          </cell>
          <cell r="B7123" t="str">
            <v>Point</v>
          </cell>
          <cell r="C7123" t="str">
            <v>Secondary Metals /Copper /Charge with Copper: Crucible and Pot Furnace</v>
          </cell>
          <cell r="D7123" t="str">
            <v>Industrial Processes - Non-ferrous Metals</v>
          </cell>
          <cell r="G7123" t="str">
            <v>Industrial Processes</v>
          </cell>
          <cell r="H7123" t="str">
            <v>Secondary Metal Production</v>
          </cell>
          <cell r="I7123" t="str">
            <v>Copper</v>
          </cell>
          <cell r="J7123" t="str">
            <v>Charge with Copper: Crucible and Pot Furnace</v>
          </cell>
          <cell r="N7123">
            <v>40988</v>
          </cell>
        </row>
        <row r="7124">
          <cell r="A7124" t="str">
            <v>30400219</v>
          </cell>
          <cell r="B7124" t="str">
            <v>Point</v>
          </cell>
          <cell r="C7124" t="str">
            <v>Secondary Metals /Copper /Charge with Brass and Bronze: Crucible and Pot Furnace</v>
          </cell>
          <cell r="D7124" t="str">
            <v>Industrial Processes - Non-ferrous Metals</v>
          </cell>
          <cell r="G7124" t="str">
            <v>Industrial Processes</v>
          </cell>
          <cell r="H7124" t="str">
            <v>Secondary Metal Production</v>
          </cell>
          <cell r="I7124" t="str">
            <v>Copper</v>
          </cell>
          <cell r="J7124" t="str">
            <v>Charge with Brass and Bronze: Crucible and Pot Furnace</v>
          </cell>
          <cell r="N7124">
            <v>40988</v>
          </cell>
        </row>
        <row r="7125">
          <cell r="A7125" t="str">
            <v>30400220</v>
          </cell>
          <cell r="B7125" t="str">
            <v>Point</v>
          </cell>
          <cell r="C7125" t="str">
            <v>Secondary Metals /Copper /Charge with Copper: Electric Arc Furnace</v>
          </cell>
          <cell r="D7125" t="str">
            <v>Industrial Processes - Non-ferrous Metals</v>
          </cell>
          <cell r="G7125" t="str">
            <v>Industrial Processes</v>
          </cell>
          <cell r="H7125" t="str">
            <v>Secondary Metal Production</v>
          </cell>
          <cell r="I7125" t="str">
            <v>Copper</v>
          </cell>
          <cell r="J7125" t="str">
            <v>Charge with Copper: Electric Arc Furnace</v>
          </cell>
          <cell r="N7125">
            <v>40988</v>
          </cell>
        </row>
        <row r="7126">
          <cell r="A7126" t="str">
            <v>30400221</v>
          </cell>
          <cell r="B7126" t="str">
            <v>Point</v>
          </cell>
          <cell r="C7126" t="str">
            <v>Secondary Metals /Copper /Charge with Brass and Bronze: Electric Arc Furnace</v>
          </cell>
          <cell r="D7126" t="str">
            <v>Industrial Processes - Non-ferrous Metals</v>
          </cell>
          <cell r="G7126" t="str">
            <v>Industrial Processes</v>
          </cell>
          <cell r="H7126" t="str">
            <v>Secondary Metal Production</v>
          </cell>
          <cell r="I7126" t="str">
            <v>Copper</v>
          </cell>
          <cell r="J7126" t="str">
            <v>Charge with Brass and Bronze: Electric Arc Furnace</v>
          </cell>
          <cell r="N7126">
            <v>40988</v>
          </cell>
        </row>
        <row r="7127">
          <cell r="A7127" t="str">
            <v>30400223</v>
          </cell>
          <cell r="B7127" t="str">
            <v>Point</v>
          </cell>
          <cell r="C7127" t="str">
            <v>Secondary Metals /Copper /Charge with Copper: Electric Induction</v>
          </cell>
          <cell r="D7127" t="str">
            <v>Industrial Processes - Non-ferrous Metals</v>
          </cell>
          <cell r="G7127" t="str">
            <v>Industrial Processes</v>
          </cell>
          <cell r="H7127" t="str">
            <v>Secondary Metal Production</v>
          </cell>
          <cell r="I7127" t="str">
            <v>Copper</v>
          </cell>
          <cell r="J7127" t="str">
            <v>Charge with Copper: Electric Induction</v>
          </cell>
          <cell r="N7127">
            <v>40988</v>
          </cell>
        </row>
        <row r="7128">
          <cell r="A7128" t="str">
            <v>30400224</v>
          </cell>
          <cell r="B7128" t="str">
            <v>Point</v>
          </cell>
          <cell r="C7128" t="str">
            <v>Secondary Metals /Copper /Charge with Brass and Bronze: Electric Induction</v>
          </cell>
          <cell r="D7128" t="str">
            <v>Industrial Processes - Non-ferrous Metals</v>
          </cell>
          <cell r="G7128" t="str">
            <v>Industrial Processes</v>
          </cell>
          <cell r="H7128" t="str">
            <v>Secondary Metal Production</v>
          </cell>
          <cell r="I7128" t="str">
            <v>Copper</v>
          </cell>
          <cell r="J7128" t="str">
            <v>Charge with Brass and Bronze: Electric Induction</v>
          </cell>
          <cell r="N7128">
            <v>40988</v>
          </cell>
        </row>
        <row r="7129">
          <cell r="A7129" t="str">
            <v>30400230</v>
          </cell>
          <cell r="B7129" t="str">
            <v>Point</v>
          </cell>
          <cell r="C7129" t="str">
            <v>Secondary Metals /Copper /Scrap Metal Pretreatment</v>
          </cell>
          <cell r="D7129" t="str">
            <v>Industrial Processes - Non-ferrous Metals</v>
          </cell>
          <cell r="G7129" t="str">
            <v>Industrial Processes</v>
          </cell>
          <cell r="H7129" t="str">
            <v>Secondary Metal Production</v>
          </cell>
          <cell r="I7129" t="str">
            <v>Copper</v>
          </cell>
          <cell r="J7129" t="str">
            <v>Scrap Metal Pretreatment</v>
          </cell>
          <cell r="N7129">
            <v>40988</v>
          </cell>
        </row>
        <row r="7130">
          <cell r="A7130" t="str">
            <v>30400231</v>
          </cell>
          <cell r="B7130" t="str">
            <v>Point</v>
          </cell>
          <cell r="C7130" t="str">
            <v>Secondary Metals /Copper /Scrap Dryer (Rotary)</v>
          </cell>
          <cell r="D7130" t="str">
            <v>Industrial Processes - Non-ferrous Metals</v>
          </cell>
          <cell r="G7130" t="str">
            <v>Industrial Processes</v>
          </cell>
          <cell r="H7130" t="str">
            <v>Secondary Metal Production</v>
          </cell>
          <cell r="I7130" t="str">
            <v>Copper</v>
          </cell>
          <cell r="J7130" t="str">
            <v>Scrap Dryer</v>
          </cell>
          <cell r="K7130" t="str">
            <v>30400207</v>
          </cell>
          <cell r="L7130" t="str">
            <v>2005</v>
          </cell>
          <cell r="N7130">
            <v>40988</v>
          </cell>
        </row>
        <row r="7131">
          <cell r="A7131" t="str">
            <v>30400232</v>
          </cell>
          <cell r="B7131" t="str">
            <v>Point</v>
          </cell>
          <cell r="C7131" t="str">
            <v>Secondary Metals /Copper /Wire Burning: Incinerator</v>
          </cell>
          <cell r="D7131" t="str">
            <v>Industrial Processes - Non-ferrous Metals</v>
          </cell>
          <cell r="G7131" t="str">
            <v>Industrial Processes</v>
          </cell>
          <cell r="H7131" t="str">
            <v>Secondary Metal Production</v>
          </cell>
          <cell r="I7131" t="str">
            <v>Copper</v>
          </cell>
          <cell r="J7131" t="str">
            <v>Wire Incinerator</v>
          </cell>
          <cell r="K7131" t="str">
            <v>30400208</v>
          </cell>
          <cell r="L7131" t="str">
            <v>2005</v>
          </cell>
          <cell r="N7131">
            <v>40988</v>
          </cell>
        </row>
        <row r="7132">
          <cell r="A7132" t="str">
            <v>30400233</v>
          </cell>
          <cell r="B7132" t="str">
            <v>Point</v>
          </cell>
          <cell r="C7132" t="str">
            <v>Secondary Metals /Copper /Sweating Furnace</v>
          </cell>
          <cell r="D7132" t="str">
            <v>Industrial Processes - Non-ferrous Metals</v>
          </cell>
          <cell r="G7132" t="str">
            <v>Industrial Processes</v>
          </cell>
          <cell r="H7132" t="str">
            <v>Secondary Metal Production</v>
          </cell>
          <cell r="I7132" t="str">
            <v>Copper</v>
          </cell>
          <cell r="J7132" t="str">
            <v>Sweating Furnace</v>
          </cell>
          <cell r="K7132" t="str">
            <v>30400209</v>
          </cell>
          <cell r="L7132" t="str">
            <v>2005</v>
          </cell>
          <cell r="N7132">
            <v>40988</v>
          </cell>
        </row>
        <row r="7133">
          <cell r="A7133" t="str">
            <v>30400234</v>
          </cell>
          <cell r="B7133" t="str">
            <v>Point</v>
          </cell>
          <cell r="C7133" t="str">
            <v>Secondary Metals /Copper /Cupola Furnace</v>
          </cell>
          <cell r="D7133" t="str">
            <v>Industrial Processes - Non-ferrous Metals</v>
          </cell>
          <cell r="G7133" t="str">
            <v>Industrial Processes</v>
          </cell>
          <cell r="H7133" t="str">
            <v>Secondary Metal Production</v>
          </cell>
          <cell r="I7133" t="str">
            <v>Copper</v>
          </cell>
          <cell r="J7133" t="str">
            <v>Cupola Furnace</v>
          </cell>
          <cell r="N7133">
            <v>40988</v>
          </cell>
        </row>
        <row r="7134">
          <cell r="A7134" t="str">
            <v>30400235</v>
          </cell>
          <cell r="B7134" t="str">
            <v>Point</v>
          </cell>
          <cell r="C7134" t="str">
            <v>Secondary Metals /Copper /Reverberatory Furnace</v>
          </cell>
          <cell r="D7134" t="str">
            <v>Industrial Processes - Non-ferrous Metals</v>
          </cell>
          <cell r="G7134" t="str">
            <v>Industrial Processes</v>
          </cell>
          <cell r="H7134" t="str">
            <v>Secondary Metal Production</v>
          </cell>
          <cell r="I7134" t="str">
            <v>Copper</v>
          </cell>
          <cell r="J7134" t="str">
            <v>Reverberatory Furnace</v>
          </cell>
          <cell r="N7134">
            <v>40988</v>
          </cell>
        </row>
        <row r="7135">
          <cell r="A7135" t="str">
            <v>30400236</v>
          </cell>
          <cell r="B7135" t="str">
            <v>Point</v>
          </cell>
          <cell r="C7135" t="str">
            <v>Secondary Metals /Copper /Rotary Furnace</v>
          </cell>
          <cell r="D7135" t="str">
            <v>Industrial Processes - Non-ferrous Metals</v>
          </cell>
          <cell r="G7135" t="str">
            <v>Industrial Processes</v>
          </cell>
          <cell r="H7135" t="str">
            <v>Secondary Metal Production</v>
          </cell>
          <cell r="I7135" t="str">
            <v>Copper</v>
          </cell>
          <cell r="J7135" t="str">
            <v>Rotary Furnace</v>
          </cell>
          <cell r="N7135">
            <v>40988</v>
          </cell>
        </row>
        <row r="7136">
          <cell r="A7136" t="str">
            <v>30400237</v>
          </cell>
          <cell r="B7136" t="str">
            <v>Point</v>
          </cell>
          <cell r="C7136" t="str">
            <v>Secondary Metals /Copper /Crucible Furnace</v>
          </cell>
          <cell r="D7136" t="str">
            <v>Industrial Processes - Non-ferrous Metals</v>
          </cell>
          <cell r="G7136" t="str">
            <v>Industrial Processes</v>
          </cell>
          <cell r="H7136" t="str">
            <v>Secondary Metal Production</v>
          </cell>
          <cell r="I7136" t="str">
            <v>Copper</v>
          </cell>
          <cell r="J7136" t="str">
            <v>Crucible Furnace</v>
          </cell>
          <cell r="N7136">
            <v>40988</v>
          </cell>
        </row>
        <row r="7137">
          <cell r="A7137" t="str">
            <v>30400238</v>
          </cell>
          <cell r="B7137" t="str">
            <v>Point</v>
          </cell>
          <cell r="C7137" t="str">
            <v>Secondary Metals /Copper /Electric Induction Furnace</v>
          </cell>
          <cell r="D7137" t="str">
            <v>Industrial Processes - Non-ferrous Metals</v>
          </cell>
          <cell r="G7137" t="str">
            <v>Industrial Processes</v>
          </cell>
          <cell r="H7137" t="str">
            <v>Secondary Metal Production</v>
          </cell>
          <cell r="I7137" t="str">
            <v>Copper</v>
          </cell>
          <cell r="J7137" t="str">
            <v>Electric Induction Furnace</v>
          </cell>
          <cell r="N7137">
            <v>40988</v>
          </cell>
        </row>
        <row r="7138">
          <cell r="A7138" t="str">
            <v>30400239</v>
          </cell>
          <cell r="B7138" t="str">
            <v>Point</v>
          </cell>
          <cell r="C7138" t="str">
            <v>Secondary Metals /Copper /Casting Operations</v>
          </cell>
          <cell r="D7138" t="str">
            <v>Industrial Processes - Non-ferrous Metals</v>
          </cell>
          <cell r="G7138" t="str">
            <v>Industrial Processes</v>
          </cell>
          <cell r="H7138" t="str">
            <v>Secondary Metal Production</v>
          </cell>
          <cell r="I7138" t="str">
            <v>Copper</v>
          </cell>
          <cell r="J7138" t="str">
            <v>Casting Operations</v>
          </cell>
          <cell r="N7138">
            <v>40988</v>
          </cell>
        </row>
        <row r="7139">
          <cell r="A7139" t="str">
            <v>30400240</v>
          </cell>
          <cell r="B7139" t="str">
            <v>Point</v>
          </cell>
          <cell r="C7139" t="str">
            <v>Secondary Metals /Copper /Charge with Copper: Holding Furnace</v>
          </cell>
          <cell r="D7139" t="str">
            <v>Industrial Processes - Non-ferrous Metals</v>
          </cell>
          <cell r="G7139" t="str">
            <v>Industrial Processes</v>
          </cell>
          <cell r="H7139" t="str">
            <v>Secondary Metal Production</v>
          </cell>
          <cell r="I7139" t="str">
            <v>Copper</v>
          </cell>
          <cell r="J7139" t="str">
            <v>Charge with Copper: Holding Furnace</v>
          </cell>
          <cell r="N7139">
            <v>40988</v>
          </cell>
        </row>
        <row r="7140">
          <cell r="A7140" t="str">
            <v>30400241</v>
          </cell>
          <cell r="B7140" t="str">
            <v>Point</v>
          </cell>
          <cell r="C7140" t="str">
            <v>Secondary Metals /Copper /Charge with Copper: Holding Furnace</v>
          </cell>
          <cell r="D7140" t="str">
            <v>Industrial Processes - Non-ferrous Metals</v>
          </cell>
          <cell r="G7140" t="str">
            <v>Industrial Processes</v>
          </cell>
          <cell r="H7140" t="str">
            <v>Secondary Metal Production</v>
          </cell>
          <cell r="I7140" t="str">
            <v>Copper</v>
          </cell>
          <cell r="J7140" t="str">
            <v>Charge with Copper: Holding Furnace</v>
          </cell>
          <cell r="K7140" t="str">
            <v>30400240</v>
          </cell>
          <cell r="L7140" t="str">
            <v>2005</v>
          </cell>
          <cell r="N7140">
            <v>40988</v>
          </cell>
        </row>
        <row r="7141">
          <cell r="A7141" t="str">
            <v>30400242</v>
          </cell>
          <cell r="B7141" t="str">
            <v>Point</v>
          </cell>
          <cell r="C7141" t="str">
            <v>Secondary Metals /Copper /Charge with Other Alloy (7%): Reverberatory Furnace</v>
          </cell>
          <cell r="D7141" t="str">
            <v>Industrial Processes - Non-ferrous Metals</v>
          </cell>
          <cell r="G7141" t="str">
            <v>Industrial Processes</v>
          </cell>
          <cell r="H7141" t="str">
            <v>Secondary Metal Production</v>
          </cell>
          <cell r="I7141" t="str">
            <v>Copper</v>
          </cell>
          <cell r="J7141" t="str">
            <v>Charge with Other Alloy (7%): Reverberatory Furnace</v>
          </cell>
          <cell r="N7141">
            <v>40988</v>
          </cell>
        </row>
        <row r="7142">
          <cell r="A7142" t="str">
            <v>30400243</v>
          </cell>
          <cell r="B7142" t="str">
            <v>Point</v>
          </cell>
          <cell r="C7142" t="str">
            <v>Secondary Metals /Copper /Charge with High Lead Alloy (58%): Reverberatory Furnace</v>
          </cell>
          <cell r="D7142" t="str">
            <v>Industrial Processes - Non-ferrous Metals</v>
          </cell>
          <cell r="G7142" t="str">
            <v>Industrial Processes</v>
          </cell>
          <cell r="H7142" t="str">
            <v>Secondary Metal Production</v>
          </cell>
          <cell r="I7142" t="str">
            <v>Copper</v>
          </cell>
          <cell r="J7142" t="str">
            <v>Charge with High Lead Alloy (58%): Reverberatory Furnace</v>
          </cell>
          <cell r="N7142">
            <v>40988</v>
          </cell>
        </row>
        <row r="7143">
          <cell r="A7143" t="str">
            <v>30400244</v>
          </cell>
          <cell r="B7143" t="str">
            <v>Point</v>
          </cell>
          <cell r="C7143" t="str">
            <v>Secondary Metals /Copper /Charge with Red/Yellow Brass: Reverberatory Furnace</v>
          </cell>
          <cell r="D7143" t="str">
            <v>Industrial Processes - Non-ferrous Metals</v>
          </cell>
          <cell r="G7143" t="str">
            <v>Industrial Processes</v>
          </cell>
          <cell r="H7143" t="str">
            <v>Secondary Metal Production</v>
          </cell>
          <cell r="I7143" t="str">
            <v>Copper</v>
          </cell>
          <cell r="J7143" t="str">
            <v>Charge with Red/Yellow Brass: Reverberatory Furnace</v>
          </cell>
          <cell r="N7143">
            <v>40988</v>
          </cell>
        </row>
        <row r="7144">
          <cell r="A7144" t="str">
            <v>30400250</v>
          </cell>
          <cell r="B7144" t="str">
            <v>Point</v>
          </cell>
          <cell r="C7144" t="str">
            <v>Secondary Metals /Copper /Charge with Copper: Converter</v>
          </cell>
          <cell r="D7144" t="str">
            <v>Industrial Processes - Non-ferrous Metals</v>
          </cell>
          <cell r="G7144" t="str">
            <v>Industrial Processes</v>
          </cell>
          <cell r="H7144" t="str">
            <v>Secondary Metal Production</v>
          </cell>
          <cell r="I7144" t="str">
            <v>Copper</v>
          </cell>
          <cell r="J7144" t="str">
            <v>Charge with Copper: Converter</v>
          </cell>
          <cell r="N7144">
            <v>40988</v>
          </cell>
        </row>
        <row r="7145">
          <cell r="A7145" t="str">
            <v>30400251</v>
          </cell>
          <cell r="B7145" t="str">
            <v>Point</v>
          </cell>
          <cell r="C7145" t="str">
            <v>Secondary Metals /Copper /Charge with Brass and Bronze: Converter</v>
          </cell>
          <cell r="D7145" t="str">
            <v>Industrial Processes - Non-ferrous Metals</v>
          </cell>
          <cell r="G7145" t="str">
            <v>Industrial Processes</v>
          </cell>
          <cell r="H7145" t="str">
            <v>Secondary Metal Production</v>
          </cell>
          <cell r="I7145" t="str">
            <v>Copper</v>
          </cell>
          <cell r="J7145" t="str">
            <v>Charge with Brass and Bronze: Converter</v>
          </cell>
          <cell r="N7145">
            <v>40988</v>
          </cell>
        </row>
        <row r="7146">
          <cell r="A7146" t="str">
            <v>30400299</v>
          </cell>
          <cell r="B7146" t="str">
            <v>Point</v>
          </cell>
          <cell r="C7146" t="str">
            <v>Secondary Metals /Copper /Other Not Classified</v>
          </cell>
          <cell r="D7146" t="str">
            <v>Industrial Processes - Non-ferrous Metals</v>
          </cell>
          <cell r="G7146" t="str">
            <v>Industrial Processes</v>
          </cell>
          <cell r="H7146" t="str">
            <v>Secondary Metal Production</v>
          </cell>
          <cell r="I7146" t="str">
            <v>Copper</v>
          </cell>
          <cell r="J7146" t="str">
            <v>Other Not Classified</v>
          </cell>
          <cell r="N7146">
            <v>40988</v>
          </cell>
        </row>
        <row r="7147">
          <cell r="A7147" t="str">
            <v>30400301</v>
          </cell>
          <cell r="B7147" t="str">
            <v>Point</v>
          </cell>
          <cell r="C7147" t="str">
            <v>Secondary Metals /Grey Iron Foundries /Cupola</v>
          </cell>
          <cell r="D7147" t="str">
            <v>Industrial Processes - Ferrous Metals</v>
          </cell>
          <cell r="G7147" t="str">
            <v>Industrial Processes</v>
          </cell>
          <cell r="H7147" t="str">
            <v>Secondary Metal Production</v>
          </cell>
          <cell r="I7147" t="str">
            <v>Grey Iron Foundries</v>
          </cell>
          <cell r="J7147" t="str">
            <v>Cupola</v>
          </cell>
          <cell r="N7147">
            <v>40988</v>
          </cell>
        </row>
        <row r="7148">
          <cell r="A7148" t="str">
            <v>30400302</v>
          </cell>
          <cell r="B7148" t="str">
            <v>Point</v>
          </cell>
          <cell r="C7148" t="str">
            <v>Secondary Metals /Grey Iron Foundries /Reverberatory Furnace</v>
          </cell>
          <cell r="D7148" t="str">
            <v>Industrial Processes - Ferrous Metals</v>
          </cell>
          <cell r="G7148" t="str">
            <v>Industrial Processes</v>
          </cell>
          <cell r="H7148" t="str">
            <v>Secondary Metal Production</v>
          </cell>
          <cell r="I7148" t="str">
            <v>Grey Iron Foundries</v>
          </cell>
          <cell r="J7148" t="str">
            <v>Reverberatory Furnace</v>
          </cell>
          <cell r="N7148">
            <v>40988</v>
          </cell>
        </row>
        <row r="7149">
          <cell r="A7149" t="str">
            <v>30400303</v>
          </cell>
          <cell r="B7149" t="str">
            <v>Point</v>
          </cell>
          <cell r="C7149" t="str">
            <v>Secondary Metals /Grey Iron Foundries /Electric Induction Furnace</v>
          </cell>
          <cell r="D7149" t="str">
            <v>Industrial Processes - Ferrous Metals</v>
          </cell>
          <cell r="G7149" t="str">
            <v>Industrial Processes</v>
          </cell>
          <cell r="H7149" t="str">
            <v>Secondary Metal Production</v>
          </cell>
          <cell r="I7149" t="str">
            <v>Grey Iron Foundries</v>
          </cell>
          <cell r="J7149" t="str">
            <v>Electric Induction Furnace</v>
          </cell>
          <cell r="N7149">
            <v>40988</v>
          </cell>
        </row>
        <row r="7150">
          <cell r="A7150" t="str">
            <v>30400304</v>
          </cell>
          <cell r="B7150" t="str">
            <v>Point</v>
          </cell>
          <cell r="C7150" t="str">
            <v>Secondary Metals /Grey Iron Foundries /Electric Arc Furnace</v>
          </cell>
          <cell r="D7150" t="str">
            <v>Industrial Processes - Ferrous Metals</v>
          </cell>
          <cell r="G7150" t="str">
            <v>Industrial Processes</v>
          </cell>
          <cell r="H7150" t="str">
            <v>Secondary Metal Production</v>
          </cell>
          <cell r="I7150" t="str">
            <v>Grey Iron Foundries</v>
          </cell>
          <cell r="J7150" t="str">
            <v>Electric Arc Furnace</v>
          </cell>
          <cell r="N7150">
            <v>40988</v>
          </cell>
        </row>
        <row r="7151">
          <cell r="A7151" t="str">
            <v>30400305</v>
          </cell>
          <cell r="B7151" t="str">
            <v>Point</v>
          </cell>
          <cell r="C7151" t="str">
            <v>Secondary Metals /Grey Iron Foundries /Annealing Operation</v>
          </cell>
          <cell r="D7151" t="str">
            <v>Industrial Processes - Ferrous Metals</v>
          </cell>
          <cell r="G7151" t="str">
            <v>Industrial Processes</v>
          </cell>
          <cell r="H7151" t="str">
            <v>Secondary Metal Production</v>
          </cell>
          <cell r="I7151" t="str">
            <v>Grey Iron Foundries</v>
          </cell>
          <cell r="J7151" t="str">
            <v>Annealing Operation</v>
          </cell>
          <cell r="N7151">
            <v>40988</v>
          </cell>
        </row>
        <row r="7152">
          <cell r="A7152" t="str">
            <v>30400310</v>
          </cell>
          <cell r="B7152" t="str">
            <v>Point</v>
          </cell>
          <cell r="C7152" t="str">
            <v>Secondary Metals /Grey Iron Foundries /Inoculation</v>
          </cell>
          <cell r="D7152" t="str">
            <v>Industrial Processes - Ferrous Metals</v>
          </cell>
          <cell r="G7152" t="str">
            <v>Industrial Processes</v>
          </cell>
          <cell r="H7152" t="str">
            <v>Secondary Metal Production</v>
          </cell>
          <cell r="I7152" t="str">
            <v>Grey Iron Foundries</v>
          </cell>
          <cell r="J7152" t="str">
            <v>Inoculation</v>
          </cell>
          <cell r="N7152">
            <v>40988</v>
          </cell>
        </row>
        <row r="7153">
          <cell r="A7153" t="str">
            <v>30400314</v>
          </cell>
          <cell r="B7153" t="str">
            <v>Point</v>
          </cell>
          <cell r="C7153" t="str">
            <v>Secondary Metals /Grey Iron Foundries /Scrap Metal Preheating</v>
          </cell>
          <cell r="D7153" t="str">
            <v>Industrial Processes - Ferrous Metals</v>
          </cell>
          <cell r="G7153" t="str">
            <v>Industrial Processes</v>
          </cell>
          <cell r="H7153" t="str">
            <v>Secondary Metal Production</v>
          </cell>
          <cell r="I7153" t="str">
            <v>Grey Iron Foundries</v>
          </cell>
          <cell r="J7153" t="str">
            <v>Scrap Metal Preheating</v>
          </cell>
          <cell r="N7153">
            <v>40988</v>
          </cell>
        </row>
        <row r="7154">
          <cell r="A7154" t="str">
            <v>30400315</v>
          </cell>
          <cell r="B7154" t="str">
            <v>Point</v>
          </cell>
          <cell r="C7154" t="str">
            <v>Secondary Metals /Grey Iron Foundries /Charge Handling</v>
          </cell>
          <cell r="D7154" t="str">
            <v>Industrial Processes - Ferrous Metals</v>
          </cell>
          <cell r="G7154" t="str">
            <v>Industrial Processes</v>
          </cell>
          <cell r="H7154" t="str">
            <v>Secondary Metal Production</v>
          </cell>
          <cell r="I7154" t="str">
            <v>Grey Iron Foundries</v>
          </cell>
          <cell r="J7154" t="str">
            <v>Charge Handling</v>
          </cell>
          <cell r="N7154">
            <v>40988</v>
          </cell>
        </row>
        <row r="7155">
          <cell r="A7155" t="str">
            <v>30400316</v>
          </cell>
          <cell r="B7155" t="str">
            <v>Point</v>
          </cell>
          <cell r="C7155" t="str">
            <v>Secondary Metals /Grey Iron Foundries /Tapping</v>
          </cell>
          <cell r="D7155" t="str">
            <v>Industrial Processes - Ferrous Metals</v>
          </cell>
          <cell r="G7155" t="str">
            <v>Industrial Processes</v>
          </cell>
          <cell r="H7155" t="str">
            <v>Secondary Metal Production</v>
          </cell>
          <cell r="I7155" t="str">
            <v>Grey Iron Foundries</v>
          </cell>
          <cell r="J7155" t="str">
            <v>Tapping</v>
          </cell>
          <cell r="N7155">
            <v>40988</v>
          </cell>
        </row>
        <row r="7156">
          <cell r="A7156" t="str">
            <v>30400317</v>
          </cell>
          <cell r="B7156" t="str">
            <v>Point</v>
          </cell>
          <cell r="C7156" t="str">
            <v>Secondary Metals /Grey Iron Foundries /Pouring Ladle</v>
          </cell>
          <cell r="D7156" t="str">
            <v>Industrial Processes - Ferrous Metals</v>
          </cell>
          <cell r="G7156" t="str">
            <v>Industrial Processes</v>
          </cell>
          <cell r="H7156" t="str">
            <v>Secondary Metal Production</v>
          </cell>
          <cell r="I7156" t="str">
            <v>Grey Iron Foundries</v>
          </cell>
          <cell r="J7156" t="str">
            <v>Pouring Ladle</v>
          </cell>
          <cell r="N7156">
            <v>40988</v>
          </cell>
        </row>
        <row r="7157">
          <cell r="A7157" t="str">
            <v>30400318</v>
          </cell>
          <cell r="B7157" t="str">
            <v>Point</v>
          </cell>
          <cell r="C7157" t="str">
            <v>Secondary Metals /Grey Iron Foundries /Pouring, Cooling</v>
          </cell>
          <cell r="D7157" t="str">
            <v>Industrial Processes - Ferrous Metals</v>
          </cell>
          <cell r="G7157" t="str">
            <v>Industrial Processes</v>
          </cell>
          <cell r="H7157" t="str">
            <v>Secondary Metal Production</v>
          </cell>
          <cell r="I7157" t="str">
            <v>Grey Iron Foundries</v>
          </cell>
          <cell r="J7157" t="str">
            <v>Pouring, Cooling</v>
          </cell>
          <cell r="N7157">
            <v>40988</v>
          </cell>
        </row>
        <row r="7158">
          <cell r="A7158" t="str">
            <v>30400319</v>
          </cell>
          <cell r="B7158" t="str">
            <v>Point</v>
          </cell>
          <cell r="C7158" t="str">
            <v>Secondary Metals /Grey Iron Foundries /Core Making, Baking</v>
          </cell>
          <cell r="D7158" t="str">
            <v>Industrial Processes - Ferrous Metals</v>
          </cell>
          <cell r="G7158" t="str">
            <v>Industrial Processes</v>
          </cell>
          <cell r="H7158" t="str">
            <v>Secondary Metal Production</v>
          </cell>
          <cell r="I7158" t="str">
            <v>Grey Iron Foundries</v>
          </cell>
          <cell r="J7158" t="str">
            <v>Core Making, Baking</v>
          </cell>
          <cell r="N7158">
            <v>40988</v>
          </cell>
        </row>
        <row r="7159">
          <cell r="A7159" t="str">
            <v>30400320</v>
          </cell>
          <cell r="B7159" t="str">
            <v>Point</v>
          </cell>
          <cell r="C7159" t="str">
            <v>Secondary Metals /Grey Iron Foundries /Pouring/Casting</v>
          </cell>
          <cell r="D7159" t="str">
            <v>Industrial Processes - Ferrous Metals</v>
          </cell>
          <cell r="G7159" t="str">
            <v>Industrial Processes</v>
          </cell>
          <cell r="H7159" t="str">
            <v>Secondary Metal Production</v>
          </cell>
          <cell r="I7159" t="str">
            <v>Grey Iron Foundries</v>
          </cell>
          <cell r="J7159" t="str">
            <v>Pouring/Casting</v>
          </cell>
          <cell r="N7159">
            <v>40988</v>
          </cell>
        </row>
        <row r="7160">
          <cell r="A7160" t="str">
            <v>30400321</v>
          </cell>
          <cell r="B7160" t="str">
            <v>Point</v>
          </cell>
          <cell r="C7160" t="str">
            <v>Secondary Metals /Grey Iron Foundries /Magnesium Treatment</v>
          </cell>
          <cell r="D7160" t="str">
            <v>Industrial Processes - Ferrous Metals</v>
          </cell>
          <cell r="G7160" t="str">
            <v>Industrial Processes</v>
          </cell>
          <cell r="H7160" t="str">
            <v>Secondary Metal Production</v>
          </cell>
          <cell r="I7160" t="str">
            <v>Grey Iron Foundries</v>
          </cell>
          <cell r="J7160" t="str">
            <v>Magnesium Treatment</v>
          </cell>
          <cell r="N7160">
            <v>40988</v>
          </cell>
        </row>
        <row r="7161">
          <cell r="A7161" t="str">
            <v>30400322</v>
          </cell>
          <cell r="B7161" t="str">
            <v>Point</v>
          </cell>
          <cell r="C7161" t="str">
            <v>Secondary Metals /Grey Iron Foundries /Refining</v>
          </cell>
          <cell r="D7161" t="str">
            <v>Industrial Processes - Ferrous Metals</v>
          </cell>
          <cell r="G7161" t="str">
            <v>Industrial Processes</v>
          </cell>
          <cell r="H7161" t="str">
            <v>Secondary Metal Production</v>
          </cell>
          <cell r="I7161" t="str">
            <v>Grey Iron Foundries</v>
          </cell>
          <cell r="J7161" t="str">
            <v>Refining</v>
          </cell>
          <cell r="N7161">
            <v>40988</v>
          </cell>
        </row>
        <row r="7162">
          <cell r="A7162" t="str">
            <v>30400325</v>
          </cell>
          <cell r="B7162" t="str">
            <v>Point</v>
          </cell>
          <cell r="C7162" t="str">
            <v>Secondary Metals /Grey Iron Foundries /Castings Cooling</v>
          </cell>
          <cell r="D7162" t="str">
            <v>Industrial Processes - Ferrous Metals</v>
          </cell>
          <cell r="G7162" t="str">
            <v>Industrial Processes</v>
          </cell>
          <cell r="H7162" t="str">
            <v>Secondary Metal Production</v>
          </cell>
          <cell r="I7162" t="str">
            <v>Grey Iron Foundries</v>
          </cell>
          <cell r="J7162" t="str">
            <v>Castings Cooling</v>
          </cell>
          <cell r="N7162">
            <v>40988</v>
          </cell>
        </row>
        <row r="7163">
          <cell r="A7163" t="str">
            <v>30400330</v>
          </cell>
          <cell r="B7163" t="str">
            <v>Point</v>
          </cell>
          <cell r="C7163" t="str">
            <v>Secondary Metals /Grey Iron Foundries /Miscellaneous Casting-Fabricating **</v>
          </cell>
          <cell r="D7163" t="str">
            <v>Industrial Processes - Ferrous Metals</v>
          </cell>
          <cell r="G7163" t="str">
            <v>Industrial Processes</v>
          </cell>
          <cell r="H7163" t="str">
            <v>Secondary Metal Production</v>
          </cell>
          <cell r="I7163" t="str">
            <v>Grey Iron Foundries</v>
          </cell>
          <cell r="J7163" t="str">
            <v>Miscellaneous Casting-Fabricating **</v>
          </cell>
          <cell r="N7163">
            <v>40988</v>
          </cell>
        </row>
        <row r="7164">
          <cell r="A7164" t="str">
            <v>30400331</v>
          </cell>
          <cell r="B7164" t="str">
            <v>Point</v>
          </cell>
          <cell r="C7164" t="str">
            <v>Secondary Metals /Grey Iron Foundries /Casting Shakeout</v>
          </cell>
          <cell r="D7164" t="str">
            <v>Industrial Processes - Ferrous Metals</v>
          </cell>
          <cell r="G7164" t="str">
            <v>Industrial Processes</v>
          </cell>
          <cell r="H7164" t="str">
            <v>Secondary Metal Production</v>
          </cell>
          <cell r="I7164" t="str">
            <v>Grey Iron Foundries</v>
          </cell>
          <cell r="J7164" t="str">
            <v>Casting Shakeout</v>
          </cell>
          <cell r="N7164">
            <v>40988</v>
          </cell>
        </row>
        <row r="7165">
          <cell r="A7165" t="str">
            <v>30400332</v>
          </cell>
          <cell r="B7165" t="str">
            <v>Point</v>
          </cell>
          <cell r="C7165" t="str">
            <v>Secondary Metals /Grey Iron Foundries /Casting Knock Out</v>
          </cell>
          <cell r="D7165" t="str">
            <v>Industrial Processes - Ferrous Metals</v>
          </cell>
          <cell r="G7165" t="str">
            <v>Industrial Processes</v>
          </cell>
          <cell r="H7165" t="str">
            <v>Secondary Metal Production</v>
          </cell>
          <cell r="I7165" t="str">
            <v>Grey Iron Foundries</v>
          </cell>
          <cell r="J7165" t="str">
            <v>Casting Knock Out</v>
          </cell>
          <cell r="N7165">
            <v>40988</v>
          </cell>
        </row>
        <row r="7166">
          <cell r="A7166" t="str">
            <v>30400333</v>
          </cell>
          <cell r="B7166" t="str">
            <v>Point</v>
          </cell>
          <cell r="C7166" t="str">
            <v>Secondary Metals /Grey Iron Foundries /Shakeout Machine</v>
          </cell>
          <cell r="D7166" t="str">
            <v>Industrial Processes - Ferrous Metals</v>
          </cell>
          <cell r="G7166" t="str">
            <v>Industrial Processes</v>
          </cell>
          <cell r="H7166" t="str">
            <v>Secondary Metal Production</v>
          </cell>
          <cell r="I7166" t="str">
            <v>Grey Iron Foundries</v>
          </cell>
          <cell r="J7166" t="str">
            <v>Shakeout Machine</v>
          </cell>
          <cell r="N7166">
            <v>40988</v>
          </cell>
        </row>
        <row r="7167">
          <cell r="A7167" t="str">
            <v>30400340</v>
          </cell>
          <cell r="B7167" t="str">
            <v>Point</v>
          </cell>
          <cell r="C7167" t="str">
            <v>Secondary Metals /Grey Iron Foundries /Grinding/Cleaning</v>
          </cell>
          <cell r="D7167" t="str">
            <v>Industrial Processes - Ferrous Metals</v>
          </cell>
          <cell r="G7167" t="str">
            <v>Industrial Processes</v>
          </cell>
          <cell r="H7167" t="str">
            <v>Secondary Metal Production</v>
          </cell>
          <cell r="I7167" t="str">
            <v>Grey Iron Foundries</v>
          </cell>
          <cell r="J7167" t="str">
            <v>Grinding/Cleaning</v>
          </cell>
          <cell r="N7167">
            <v>40988</v>
          </cell>
        </row>
        <row r="7168">
          <cell r="A7168" t="str">
            <v>30400341</v>
          </cell>
          <cell r="B7168" t="str">
            <v>Point</v>
          </cell>
          <cell r="C7168" t="str">
            <v>Secondary Metals /Grey Iron Foundries /Casting Cleaning/Tumblers</v>
          </cell>
          <cell r="D7168" t="str">
            <v>Industrial Processes - Ferrous Metals</v>
          </cell>
          <cell r="G7168" t="str">
            <v>Industrial Processes</v>
          </cell>
          <cell r="H7168" t="str">
            <v>Secondary Metal Production</v>
          </cell>
          <cell r="I7168" t="str">
            <v>Grey Iron Foundries</v>
          </cell>
          <cell r="J7168" t="str">
            <v>Casting Cleaning/Tumblers</v>
          </cell>
          <cell r="N7168">
            <v>40988</v>
          </cell>
        </row>
        <row r="7169">
          <cell r="A7169" t="str">
            <v>30400342</v>
          </cell>
          <cell r="B7169" t="str">
            <v>Point</v>
          </cell>
          <cell r="C7169" t="str">
            <v>Secondary Metals /Grey Iron Foundries /Casting Cleaning/Chippers</v>
          </cell>
          <cell r="D7169" t="str">
            <v>Industrial Processes - Ferrous Metals</v>
          </cell>
          <cell r="G7169" t="str">
            <v>Industrial Processes</v>
          </cell>
          <cell r="H7169" t="str">
            <v>Secondary Metal Production</v>
          </cell>
          <cell r="I7169" t="str">
            <v>Grey Iron Foundries</v>
          </cell>
          <cell r="J7169" t="str">
            <v>Casting Cleaning/Chippers</v>
          </cell>
          <cell r="N7169">
            <v>40988</v>
          </cell>
        </row>
        <row r="7170">
          <cell r="A7170" t="str">
            <v>30400350</v>
          </cell>
          <cell r="B7170" t="str">
            <v>Point</v>
          </cell>
          <cell r="C7170" t="str">
            <v>Secondary Metals /Grey Iron Foundries /Sand Grinding/Handling</v>
          </cell>
          <cell r="D7170" t="str">
            <v>Industrial Processes - Ferrous Metals</v>
          </cell>
          <cell r="G7170" t="str">
            <v>Industrial Processes</v>
          </cell>
          <cell r="H7170" t="str">
            <v>Secondary Metal Production</v>
          </cell>
          <cell r="I7170" t="str">
            <v>Grey Iron Foundries</v>
          </cell>
          <cell r="J7170" t="str">
            <v>Sand Grinding/Handling</v>
          </cell>
          <cell r="N7170">
            <v>40988</v>
          </cell>
        </row>
        <row r="7171">
          <cell r="A7171" t="str">
            <v>30400351</v>
          </cell>
          <cell r="B7171" t="str">
            <v>Point</v>
          </cell>
          <cell r="C7171" t="str">
            <v>Secondary Metals /Grey Iron Foundries /Core Ovens</v>
          </cell>
          <cell r="D7171" t="str">
            <v>Industrial Processes - Ferrous Metals</v>
          </cell>
          <cell r="G7171" t="str">
            <v>Industrial Processes</v>
          </cell>
          <cell r="H7171" t="str">
            <v>Secondary Metal Production</v>
          </cell>
          <cell r="I7171" t="str">
            <v>Grey Iron Foundries</v>
          </cell>
          <cell r="J7171" t="str">
            <v>Core Ovens</v>
          </cell>
          <cell r="N7171">
            <v>40988</v>
          </cell>
        </row>
        <row r="7172">
          <cell r="A7172" t="str">
            <v>30400352</v>
          </cell>
          <cell r="B7172" t="str">
            <v>Point</v>
          </cell>
          <cell r="C7172" t="str">
            <v>Secondary Metals /Grey Iron Foundries /Sand Grinding/Handling</v>
          </cell>
          <cell r="D7172" t="str">
            <v>Industrial Processes - Ferrous Metals</v>
          </cell>
          <cell r="G7172" t="str">
            <v>Industrial Processes</v>
          </cell>
          <cell r="H7172" t="str">
            <v>Secondary Metal Production</v>
          </cell>
          <cell r="I7172" t="str">
            <v>Grey Iron Foundries</v>
          </cell>
          <cell r="J7172" t="str">
            <v>Sand Grinding/Handling</v>
          </cell>
          <cell r="K7172" t="str">
            <v>30400350</v>
          </cell>
          <cell r="L7172" t="str">
            <v>2005</v>
          </cell>
          <cell r="N7172">
            <v>40988</v>
          </cell>
        </row>
        <row r="7173">
          <cell r="A7173" t="str">
            <v>30400353</v>
          </cell>
          <cell r="B7173" t="str">
            <v>Point</v>
          </cell>
          <cell r="C7173" t="str">
            <v>Secondary Metals /Grey Iron Foundries /Core Ovens</v>
          </cell>
          <cell r="D7173" t="str">
            <v>Industrial Processes - Ferrous Metals</v>
          </cell>
          <cell r="G7173" t="str">
            <v>Industrial Processes</v>
          </cell>
          <cell r="H7173" t="str">
            <v>Secondary Metal Production</v>
          </cell>
          <cell r="I7173" t="str">
            <v>Grey Iron Foundries</v>
          </cell>
          <cell r="J7173" t="str">
            <v>Core Ovens</v>
          </cell>
          <cell r="K7173" t="str">
            <v>30400351</v>
          </cell>
          <cell r="L7173" t="str">
            <v>2005</v>
          </cell>
          <cell r="N7173">
            <v>40988</v>
          </cell>
        </row>
        <row r="7174">
          <cell r="A7174" t="str">
            <v>30400354</v>
          </cell>
          <cell r="B7174" t="str">
            <v>Point</v>
          </cell>
          <cell r="C7174" t="str">
            <v>Secondary Metals /Grey Iron Foundries /Core Ovens</v>
          </cell>
          <cell r="D7174" t="str">
            <v>Industrial Processes - Ferrous Metals</v>
          </cell>
          <cell r="G7174" t="str">
            <v>Industrial Processes</v>
          </cell>
          <cell r="H7174" t="str">
            <v>Secondary Metal Production</v>
          </cell>
          <cell r="I7174" t="str">
            <v>Grey Iron Foundries</v>
          </cell>
          <cell r="J7174" t="str">
            <v>Core Ovens</v>
          </cell>
          <cell r="K7174" t="str">
            <v>30400351</v>
          </cell>
          <cell r="L7174" t="str">
            <v>2005</v>
          </cell>
          <cell r="N7174">
            <v>40988</v>
          </cell>
        </row>
        <row r="7175">
          <cell r="A7175" t="str">
            <v>30400355</v>
          </cell>
          <cell r="B7175" t="str">
            <v>Point</v>
          </cell>
          <cell r="C7175" t="str">
            <v>Secondary Metals /Grey Iron Foundries /Sand Dryer</v>
          </cell>
          <cell r="D7175" t="str">
            <v>Industrial Processes - Ferrous Metals</v>
          </cell>
          <cell r="G7175" t="str">
            <v>Industrial Processes</v>
          </cell>
          <cell r="H7175" t="str">
            <v>Secondary Metal Production</v>
          </cell>
          <cell r="I7175" t="str">
            <v>Grey Iron Foundries</v>
          </cell>
          <cell r="J7175" t="str">
            <v>Sand Dryer</v>
          </cell>
          <cell r="N7175">
            <v>40988</v>
          </cell>
        </row>
        <row r="7176">
          <cell r="A7176" t="str">
            <v>30400356</v>
          </cell>
          <cell r="B7176" t="str">
            <v>Point</v>
          </cell>
          <cell r="C7176" t="str">
            <v>Secondary Metals /Grey Iron Foundries /Sand Silo</v>
          </cell>
          <cell r="D7176" t="str">
            <v>Industrial Processes - Storage and Transfer</v>
          </cell>
          <cell r="G7176" t="str">
            <v>Industrial Processes</v>
          </cell>
          <cell r="H7176" t="str">
            <v>Secondary Metal Production</v>
          </cell>
          <cell r="I7176" t="str">
            <v>Grey Iron Foundries</v>
          </cell>
          <cell r="J7176" t="str">
            <v>Sand Silo</v>
          </cell>
          <cell r="N7176">
            <v>40988</v>
          </cell>
        </row>
        <row r="7177">
          <cell r="A7177" t="str">
            <v>30400357</v>
          </cell>
          <cell r="B7177" t="str">
            <v>Point</v>
          </cell>
          <cell r="C7177" t="str">
            <v>Secondary Metals /Grey Iron Foundries /Conveyors/Elevators</v>
          </cell>
          <cell r="D7177" t="str">
            <v>Industrial Processes - Storage and Transfer</v>
          </cell>
          <cell r="G7177" t="str">
            <v>Industrial Processes</v>
          </cell>
          <cell r="H7177" t="str">
            <v>Secondary Metal Production</v>
          </cell>
          <cell r="I7177" t="str">
            <v>Grey Iron Foundries</v>
          </cell>
          <cell r="J7177" t="str">
            <v>Conveyors/Elevators</v>
          </cell>
          <cell r="N7177">
            <v>40988</v>
          </cell>
        </row>
        <row r="7178">
          <cell r="A7178" t="str">
            <v>30400358</v>
          </cell>
          <cell r="B7178" t="str">
            <v>Point</v>
          </cell>
          <cell r="C7178" t="str">
            <v>Secondary Metals /Grey Iron Foundries /Sand Screens</v>
          </cell>
          <cell r="D7178" t="str">
            <v>Industrial Processes - Ferrous Metals</v>
          </cell>
          <cell r="G7178" t="str">
            <v>Industrial Processes</v>
          </cell>
          <cell r="H7178" t="str">
            <v>Secondary Metal Production</v>
          </cell>
          <cell r="I7178" t="str">
            <v>Grey Iron Foundries</v>
          </cell>
          <cell r="J7178" t="str">
            <v>Sand Screens</v>
          </cell>
          <cell r="N7178">
            <v>40988</v>
          </cell>
        </row>
        <row r="7179">
          <cell r="A7179" t="str">
            <v>30400360</v>
          </cell>
          <cell r="B7179" t="str">
            <v>Point</v>
          </cell>
          <cell r="C7179" t="str">
            <v>Secondary Metals /Grey Iron Foundries /Castings Finishing</v>
          </cell>
          <cell r="D7179" t="str">
            <v>Industrial Processes - Ferrous Metals</v>
          </cell>
          <cell r="G7179" t="str">
            <v>Industrial Processes</v>
          </cell>
          <cell r="H7179" t="str">
            <v>Secondary Metal Production</v>
          </cell>
          <cell r="I7179" t="str">
            <v>Grey Iron Foundries</v>
          </cell>
          <cell r="J7179" t="str">
            <v>Castings Finishing</v>
          </cell>
          <cell r="N7179">
            <v>40988</v>
          </cell>
        </row>
        <row r="7180">
          <cell r="A7180" t="str">
            <v>30400370</v>
          </cell>
          <cell r="B7180" t="str">
            <v>Point</v>
          </cell>
          <cell r="C7180" t="str">
            <v>Secondary Metals /Grey Iron Foundries /Shell Core Machine</v>
          </cell>
          <cell r="D7180" t="str">
            <v>Industrial Processes - Ferrous Metals</v>
          </cell>
          <cell r="G7180" t="str">
            <v>Industrial Processes</v>
          </cell>
          <cell r="H7180" t="str">
            <v>Secondary Metal Production</v>
          </cell>
          <cell r="I7180" t="str">
            <v>Grey Iron Foundries</v>
          </cell>
          <cell r="J7180" t="str">
            <v>Shell Core Machine</v>
          </cell>
          <cell r="N7180">
            <v>40988</v>
          </cell>
        </row>
        <row r="7181">
          <cell r="A7181" t="str">
            <v>30400371</v>
          </cell>
          <cell r="B7181" t="str">
            <v>Point</v>
          </cell>
          <cell r="C7181" t="str">
            <v>Secondary Metals /Grey Iron Foundries /Core Machines/Other</v>
          </cell>
          <cell r="D7181" t="str">
            <v>Industrial Processes - Ferrous Metals</v>
          </cell>
          <cell r="G7181" t="str">
            <v>Industrial Processes</v>
          </cell>
          <cell r="H7181" t="str">
            <v>Secondary Metal Production</v>
          </cell>
          <cell r="I7181" t="str">
            <v>Grey Iron Foundries</v>
          </cell>
          <cell r="J7181" t="str">
            <v>Core Machines/Other</v>
          </cell>
          <cell r="N7181">
            <v>40988</v>
          </cell>
        </row>
        <row r="7182">
          <cell r="A7182" t="str">
            <v>30400398</v>
          </cell>
          <cell r="B7182" t="str">
            <v>Point</v>
          </cell>
          <cell r="C7182" t="str">
            <v>Secondary Metals /Grey Iron Foundries /Other Not Classified</v>
          </cell>
          <cell r="D7182" t="str">
            <v>Industrial Processes - Ferrous Metals</v>
          </cell>
          <cell r="G7182" t="str">
            <v>Industrial Processes</v>
          </cell>
          <cell r="H7182" t="str">
            <v>Secondary Metal Production</v>
          </cell>
          <cell r="I7182" t="str">
            <v>Grey Iron Foundries</v>
          </cell>
          <cell r="J7182" t="str">
            <v>Other Not Classified</v>
          </cell>
          <cell r="N7182">
            <v>40988</v>
          </cell>
        </row>
        <row r="7183">
          <cell r="A7183" t="str">
            <v>30400399</v>
          </cell>
          <cell r="B7183" t="str">
            <v>Point</v>
          </cell>
          <cell r="C7183" t="str">
            <v>Secondary Metals /Grey Iron Foundries /Other Not Classified</v>
          </cell>
          <cell r="D7183" t="str">
            <v>Industrial Processes - Ferrous Metals</v>
          </cell>
          <cell r="G7183" t="str">
            <v>Industrial Processes</v>
          </cell>
          <cell r="H7183" t="str">
            <v>Secondary Metal Production</v>
          </cell>
          <cell r="I7183" t="str">
            <v>Grey Iron Foundries</v>
          </cell>
          <cell r="J7183" t="str">
            <v>Other Not Classified</v>
          </cell>
          <cell r="N7183">
            <v>40988</v>
          </cell>
        </row>
        <row r="7184">
          <cell r="A7184" t="str">
            <v>30400401</v>
          </cell>
          <cell r="B7184" t="str">
            <v>Point</v>
          </cell>
          <cell r="C7184" t="str">
            <v>Secondary Metals /Lead /Pot Furnace</v>
          </cell>
          <cell r="D7184" t="str">
            <v>Industrial Processes - Non-ferrous Metals</v>
          </cell>
          <cell r="G7184" t="str">
            <v>Industrial Processes</v>
          </cell>
          <cell r="H7184" t="str">
            <v>Secondary Metal Production</v>
          </cell>
          <cell r="I7184" t="str">
            <v>Lead</v>
          </cell>
          <cell r="J7184" t="str">
            <v>Pot Furnace</v>
          </cell>
          <cell r="N7184">
            <v>40988</v>
          </cell>
        </row>
        <row r="7185">
          <cell r="A7185" t="str">
            <v>30400402</v>
          </cell>
          <cell r="B7185" t="str">
            <v>Point</v>
          </cell>
          <cell r="C7185" t="str">
            <v>Secondary Metals /Lead /Reverberatory Furnace</v>
          </cell>
          <cell r="D7185" t="str">
            <v>Industrial Processes - Non-ferrous Metals</v>
          </cell>
          <cell r="G7185" t="str">
            <v>Industrial Processes</v>
          </cell>
          <cell r="H7185" t="str">
            <v>Secondary Metal Production</v>
          </cell>
          <cell r="I7185" t="str">
            <v>Lead</v>
          </cell>
          <cell r="J7185" t="str">
            <v>Reverberatory Furnace</v>
          </cell>
          <cell r="N7185">
            <v>40988</v>
          </cell>
        </row>
        <row r="7186">
          <cell r="A7186" t="str">
            <v>30400403</v>
          </cell>
          <cell r="B7186" t="str">
            <v>Point</v>
          </cell>
          <cell r="C7186" t="str">
            <v>Secondary Metals /Lead /Blast Furnace (Cupola)</v>
          </cell>
          <cell r="D7186" t="str">
            <v>Industrial Processes - Non-ferrous Metals</v>
          </cell>
          <cell r="G7186" t="str">
            <v>Industrial Processes</v>
          </cell>
          <cell r="H7186" t="str">
            <v>Secondary Metal Production</v>
          </cell>
          <cell r="I7186" t="str">
            <v>Lead</v>
          </cell>
          <cell r="J7186" t="str">
            <v>Blast Furnace (Cupola)</v>
          </cell>
          <cell r="N7186">
            <v>40988</v>
          </cell>
        </row>
        <row r="7187">
          <cell r="A7187" t="str">
            <v>30400404</v>
          </cell>
          <cell r="B7187" t="str">
            <v>Point</v>
          </cell>
          <cell r="C7187" t="str">
            <v>Secondary Metals /Lead /Rotary Sweating Furnace</v>
          </cell>
          <cell r="D7187" t="str">
            <v>Industrial Processes - Non-ferrous Metals</v>
          </cell>
          <cell r="G7187" t="str">
            <v>Industrial Processes</v>
          </cell>
          <cell r="H7187" t="str">
            <v>Secondary Metal Production</v>
          </cell>
          <cell r="I7187" t="str">
            <v>Lead</v>
          </cell>
          <cell r="J7187" t="str">
            <v>Rotary Sweating Furnace</v>
          </cell>
          <cell r="N7187">
            <v>40988</v>
          </cell>
        </row>
        <row r="7188">
          <cell r="A7188" t="str">
            <v>30400405</v>
          </cell>
          <cell r="B7188" t="str">
            <v>Point</v>
          </cell>
          <cell r="C7188" t="str">
            <v>Secondary Metals /Lead /Reverberatory Sweating Furnace</v>
          </cell>
          <cell r="D7188" t="str">
            <v>Industrial Processes - Non-ferrous Metals</v>
          </cell>
          <cell r="G7188" t="str">
            <v>Industrial Processes</v>
          </cell>
          <cell r="H7188" t="str">
            <v>Secondary Metal Production</v>
          </cell>
          <cell r="I7188" t="str">
            <v>Lead</v>
          </cell>
          <cell r="J7188" t="str">
            <v>Reverberatory Sweating Furnace</v>
          </cell>
          <cell r="N7188">
            <v>40988</v>
          </cell>
        </row>
        <row r="7189">
          <cell r="A7189" t="str">
            <v>30400406</v>
          </cell>
          <cell r="B7189" t="str">
            <v>Point</v>
          </cell>
          <cell r="C7189" t="str">
            <v>Secondary Metals /Lead /Pot Furnace Heater: Distillate Oil</v>
          </cell>
          <cell r="D7189" t="str">
            <v>Industrial Processes - Non-ferrous Metals</v>
          </cell>
          <cell r="G7189" t="str">
            <v>Industrial Processes</v>
          </cell>
          <cell r="H7189" t="str">
            <v>Secondary Metal Production</v>
          </cell>
          <cell r="I7189" t="str">
            <v>Lead</v>
          </cell>
          <cell r="J7189" t="str">
            <v>Pot Furnace Heater: Distillate Oil</v>
          </cell>
          <cell r="N7189">
            <v>40988</v>
          </cell>
        </row>
        <row r="7190">
          <cell r="A7190" t="str">
            <v>30400407</v>
          </cell>
          <cell r="B7190" t="str">
            <v>Point</v>
          </cell>
          <cell r="C7190" t="str">
            <v>Secondary Metals /Lead /Pot Furnace Heater: Natural Gas</v>
          </cell>
          <cell r="D7190" t="str">
            <v>Industrial Processes - Non-ferrous Metals</v>
          </cell>
          <cell r="G7190" t="str">
            <v>Industrial Processes</v>
          </cell>
          <cell r="H7190" t="str">
            <v>Secondary Metal Production</v>
          </cell>
          <cell r="I7190" t="str">
            <v>Lead</v>
          </cell>
          <cell r="J7190" t="str">
            <v>Pot Furnace Heater: Natural Gas</v>
          </cell>
          <cell r="N7190">
            <v>40988</v>
          </cell>
        </row>
        <row r="7191">
          <cell r="A7191" t="str">
            <v>30400408</v>
          </cell>
          <cell r="B7191" t="str">
            <v>Point</v>
          </cell>
          <cell r="C7191" t="str">
            <v>Secondary Metals /Lead /Barton Process Reactor (Oxidation Kettle)</v>
          </cell>
          <cell r="D7191" t="str">
            <v>Industrial Processes - Non-ferrous Metals</v>
          </cell>
          <cell r="G7191" t="str">
            <v>Industrial Processes</v>
          </cell>
          <cell r="H7191" t="str">
            <v>Secondary Metal Production</v>
          </cell>
          <cell r="I7191" t="str">
            <v>Lead</v>
          </cell>
          <cell r="J7191" t="str">
            <v>Barton Process Reactor (Oxidation Kettle)</v>
          </cell>
          <cell r="N7191">
            <v>40988</v>
          </cell>
        </row>
        <row r="7192">
          <cell r="A7192" t="str">
            <v>30400409</v>
          </cell>
          <cell r="B7192" t="str">
            <v>Point</v>
          </cell>
          <cell r="C7192" t="str">
            <v>Secondary Metals /Lead /Casting</v>
          </cell>
          <cell r="D7192" t="str">
            <v>Industrial Processes - Non-ferrous Metals</v>
          </cell>
          <cell r="G7192" t="str">
            <v>Industrial Processes</v>
          </cell>
          <cell r="H7192" t="str">
            <v>Secondary Metal Production</v>
          </cell>
          <cell r="I7192" t="str">
            <v>Lead</v>
          </cell>
          <cell r="J7192" t="str">
            <v>Casting</v>
          </cell>
          <cell r="N7192">
            <v>40988</v>
          </cell>
        </row>
        <row r="7193">
          <cell r="A7193" t="str">
            <v>30400410</v>
          </cell>
          <cell r="B7193" t="str">
            <v>Point</v>
          </cell>
          <cell r="C7193" t="str">
            <v>Secondary Metals /Lead /Battery Breaking</v>
          </cell>
          <cell r="D7193" t="str">
            <v>Industrial Processes - Non-ferrous Metals</v>
          </cell>
          <cell r="G7193" t="str">
            <v>Industrial Processes</v>
          </cell>
          <cell r="H7193" t="str">
            <v>Secondary Metal Production</v>
          </cell>
          <cell r="I7193" t="str">
            <v>Lead</v>
          </cell>
          <cell r="J7193" t="str">
            <v>Battery Breaking</v>
          </cell>
          <cell r="N7193">
            <v>40988</v>
          </cell>
        </row>
        <row r="7194">
          <cell r="A7194" t="str">
            <v>30400411</v>
          </cell>
          <cell r="B7194" t="str">
            <v>Point</v>
          </cell>
          <cell r="C7194" t="str">
            <v>Secondary Metals /Lead /Scrap Crushing</v>
          </cell>
          <cell r="D7194" t="str">
            <v>Industrial Processes - Non-ferrous Metals</v>
          </cell>
          <cell r="G7194" t="str">
            <v>Industrial Processes</v>
          </cell>
          <cell r="H7194" t="str">
            <v>Secondary Metal Production</v>
          </cell>
          <cell r="I7194" t="str">
            <v>Lead</v>
          </cell>
          <cell r="J7194" t="str">
            <v>Scrap Crushing</v>
          </cell>
          <cell r="N7194">
            <v>40988</v>
          </cell>
        </row>
        <row r="7195">
          <cell r="A7195" t="str">
            <v>30400412</v>
          </cell>
          <cell r="B7195" t="str">
            <v>Point</v>
          </cell>
          <cell r="C7195" t="str">
            <v>Secondary Metals /Lead /Sweating Furnace: Fugitive Emissions</v>
          </cell>
          <cell r="D7195" t="str">
            <v>Industrial Processes - Non-ferrous Metals</v>
          </cell>
          <cell r="G7195" t="str">
            <v>Industrial Processes</v>
          </cell>
          <cell r="H7195" t="str">
            <v>Secondary Metal Production</v>
          </cell>
          <cell r="I7195" t="str">
            <v>Lead</v>
          </cell>
          <cell r="J7195" t="str">
            <v>Sweating Furnace: Fugitive Emissions</v>
          </cell>
          <cell r="N7195">
            <v>40988</v>
          </cell>
        </row>
        <row r="7196">
          <cell r="A7196" t="str">
            <v>30400413</v>
          </cell>
          <cell r="B7196" t="str">
            <v>Point</v>
          </cell>
          <cell r="C7196" t="str">
            <v>Secondary Metals /Lead /Smelting Furnace: Fugitive Emissions</v>
          </cell>
          <cell r="D7196" t="str">
            <v>Industrial Processes - Non-ferrous Metals</v>
          </cell>
          <cell r="G7196" t="str">
            <v>Industrial Processes</v>
          </cell>
          <cell r="H7196" t="str">
            <v>Secondary Metal Production</v>
          </cell>
          <cell r="I7196" t="str">
            <v>Lead</v>
          </cell>
          <cell r="J7196" t="str">
            <v>Smelting Furnace: Fugitive Emissions</v>
          </cell>
          <cell r="N7196">
            <v>40988</v>
          </cell>
        </row>
        <row r="7197">
          <cell r="A7197" t="str">
            <v>30400414</v>
          </cell>
          <cell r="B7197" t="str">
            <v>Point</v>
          </cell>
          <cell r="C7197" t="str">
            <v>Secondary Metals /Lead /Kettle Refining: Fugitive Emissions</v>
          </cell>
          <cell r="D7197" t="str">
            <v>Industrial Processes - Non-ferrous Metals</v>
          </cell>
          <cell r="G7197" t="str">
            <v>Industrial Processes</v>
          </cell>
          <cell r="H7197" t="str">
            <v>Secondary Metal Production</v>
          </cell>
          <cell r="I7197" t="str">
            <v>Lead</v>
          </cell>
          <cell r="J7197" t="str">
            <v>Kettle Refining: Fugitive Emissions</v>
          </cell>
          <cell r="N7197">
            <v>40988</v>
          </cell>
        </row>
        <row r="7198">
          <cell r="A7198" t="str">
            <v>30400415</v>
          </cell>
          <cell r="B7198" t="str">
            <v>Point</v>
          </cell>
          <cell r="C7198" t="str">
            <v>Secondary Metals /Lead /Agglomeration Furnace</v>
          </cell>
          <cell r="D7198" t="str">
            <v>Industrial Processes - Non-ferrous Metals</v>
          </cell>
          <cell r="G7198" t="str">
            <v>Industrial Processes</v>
          </cell>
          <cell r="H7198" t="str">
            <v>Secondary Metal Production</v>
          </cell>
          <cell r="I7198" t="str">
            <v>Lead</v>
          </cell>
          <cell r="J7198" t="str">
            <v>Agglomeration Furnace</v>
          </cell>
          <cell r="N7198">
            <v>40988</v>
          </cell>
        </row>
        <row r="7199">
          <cell r="A7199" t="str">
            <v>30400416</v>
          </cell>
          <cell r="B7199" t="str">
            <v>Point</v>
          </cell>
          <cell r="C7199" t="str">
            <v>Secondary Metals /Lead /Furnace Charging</v>
          </cell>
          <cell r="D7199" t="str">
            <v>Industrial Processes - Non-ferrous Metals</v>
          </cell>
          <cell r="G7199" t="str">
            <v>Industrial Processes</v>
          </cell>
          <cell r="H7199" t="str">
            <v>Secondary Metal Production</v>
          </cell>
          <cell r="I7199" t="str">
            <v>Lead</v>
          </cell>
          <cell r="J7199" t="str">
            <v>Furnace Charging</v>
          </cell>
          <cell r="N7199">
            <v>40988</v>
          </cell>
        </row>
        <row r="7200">
          <cell r="A7200" t="str">
            <v>30400417</v>
          </cell>
          <cell r="B7200" t="str">
            <v>Point</v>
          </cell>
          <cell r="C7200" t="str">
            <v>Secondary Metals /Lead /Furnace Lead/Slagtapping</v>
          </cell>
          <cell r="D7200" t="str">
            <v>Industrial Processes - Non-ferrous Metals</v>
          </cell>
          <cell r="G7200" t="str">
            <v>Industrial Processes</v>
          </cell>
          <cell r="H7200" t="str">
            <v>Secondary Metal Production</v>
          </cell>
          <cell r="I7200" t="str">
            <v>Lead</v>
          </cell>
          <cell r="J7200" t="str">
            <v>Furnace Lead/Slagtapping</v>
          </cell>
          <cell r="N7200">
            <v>40988</v>
          </cell>
        </row>
        <row r="7201">
          <cell r="A7201" t="str">
            <v>30400418</v>
          </cell>
          <cell r="B7201" t="str">
            <v>Point</v>
          </cell>
          <cell r="C7201" t="str">
            <v>Secondary Metals /Lead /Electric Furnace</v>
          </cell>
          <cell r="D7201" t="str">
            <v>Industrial Processes - Non-ferrous Metals</v>
          </cell>
          <cell r="G7201" t="str">
            <v>Industrial Processes</v>
          </cell>
          <cell r="H7201" t="str">
            <v>Secondary Metal Production</v>
          </cell>
          <cell r="I7201" t="str">
            <v>Lead</v>
          </cell>
          <cell r="J7201" t="str">
            <v>Electric Furnace</v>
          </cell>
          <cell r="N7201">
            <v>40988</v>
          </cell>
        </row>
        <row r="7202">
          <cell r="A7202" t="str">
            <v>30400419</v>
          </cell>
          <cell r="B7202" t="str">
            <v>Point</v>
          </cell>
          <cell r="C7202" t="str">
            <v>Secondary Metals /Lead /Raw Material Dryer</v>
          </cell>
          <cell r="D7202" t="str">
            <v>Industrial Processes - Non-ferrous Metals</v>
          </cell>
          <cell r="G7202" t="str">
            <v>Industrial Processes</v>
          </cell>
          <cell r="H7202" t="str">
            <v>Secondary Metal Production</v>
          </cell>
          <cell r="I7202" t="str">
            <v>Lead</v>
          </cell>
          <cell r="J7202" t="str">
            <v>Raw Material Dryer</v>
          </cell>
          <cell r="N7202">
            <v>40988</v>
          </cell>
        </row>
        <row r="7203">
          <cell r="A7203" t="str">
            <v>30400420</v>
          </cell>
          <cell r="B7203" t="str">
            <v>Point</v>
          </cell>
          <cell r="C7203" t="str">
            <v>Secondary Metals /Lead /Raw Material Unloading</v>
          </cell>
          <cell r="D7203" t="str">
            <v>Industrial Processes - Storage and Transfer</v>
          </cell>
          <cell r="G7203" t="str">
            <v>Industrial Processes</v>
          </cell>
          <cell r="H7203" t="str">
            <v>Secondary Metal Production</v>
          </cell>
          <cell r="I7203" t="str">
            <v>Lead</v>
          </cell>
          <cell r="J7203" t="str">
            <v>Raw Material Unloading</v>
          </cell>
          <cell r="N7203">
            <v>40988</v>
          </cell>
        </row>
        <row r="7204">
          <cell r="A7204" t="str">
            <v>30400421</v>
          </cell>
          <cell r="B7204" t="str">
            <v>Point</v>
          </cell>
          <cell r="C7204" t="str">
            <v>Secondary Metals /Lead /Raw Material Transfer/Conveying</v>
          </cell>
          <cell r="D7204" t="str">
            <v>Industrial Processes - Storage and Transfer</v>
          </cell>
          <cell r="G7204" t="str">
            <v>Industrial Processes</v>
          </cell>
          <cell r="H7204" t="str">
            <v>Secondary Metal Production</v>
          </cell>
          <cell r="I7204" t="str">
            <v>Lead</v>
          </cell>
          <cell r="J7204" t="str">
            <v>Raw Material Transfer/Conveying</v>
          </cell>
          <cell r="N7204">
            <v>40988</v>
          </cell>
        </row>
        <row r="7205">
          <cell r="A7205" t="str">
            <v>30400422</v>
          </cell>
          <cell r="B7205" t="str">
            <v>Point</v>
          </cell>
          <cell r="C7205" t="str">
            <v>Secondary Metals /Lead /Raw Material Storage Pile</v>
          </cell>
          <cell r="D7205" t="str">
            <v>Industrial Processes - Storage and Transfer</v>
          </cell>
          <cell r="G7205" t="str">
            <v>Industrial Processes</v>
          </cell>
          <cell r="H7205" t="str">
            <v>Secondary Metal Production</v>
          </cell>
          <cell r="I7205" t="str">
            <v>Lead</v>
          </cell>
          <cell r="J7205" t="str">
            <v>Raw Material Storage Pile</v>
          </cell>
          <cell r="N7205">
            <v>40988</v>
          </cell>
        </row>
        <row r="7206">
          <cell r="A7206" t="str">
            <v>30400423</v>
          </cell>
          <cell r="B7206" t="str">
            <v>Point</v>
          </cell>
          <cell r="C7206" t="str">
            <v>Secondary Metals /Lead /Slag Breaking</v>
          </cell>
          <cell r="D7206" t="str">
            <v>Industrial Processes - Non-ferrous Metals</v>
          </cell>
          <cell r="G7206" t="str">
            <v>Industrial Processes</v>
          </cell>
          <cell r="H7206" t="str">
            <v>Secondary Metal Production</v>
          </cell>
          <cell r="I7206" t="str">
            <v>Lead</v>
          </cell>
          <cell r="J7206" t="str">
            <v>Slag Breaking</v>
          </cell>
          <cell r="N7206">
            <v>40988</v>
          </cell>
        </row>
        <row r="7207">
          <cell r="A7207" t="str">
            <v>30400424</v>
          </cell>
          <cell r="B7207" t="str">
            <v>Point</v>
          </cell>
          <cell r="C7207" t="str">
            <v>Secondary Metals /Lead /Size Separation</v>
          </cell>
          <cell r="D7207" t="str">
            <v>Industrial Processes - Non-ferrous Metals</v>
          </cell>
          <cell r="G7207" t="str">
            <v>Industrial Processes</v>
          </cell>
          <cell r="H7207" t="str">
            <v>Secondary Metal Production</v>
          </cell>
          <cell r="I7207" t="str">
            <v>Lead</v>
          </cell>
          <cell r="J7207" t="str">
            <v>Size Separation</v>
          </cell>
          <cell r="N7207">
            <v>40988</v>
          </cell>
        </row>
        <row r="7208">
          <cell r="A7208" t="str">
            <v>30400425</v>
          </cell>
          <cell r="B7208" t="str">
            <v>Point</v>
          </cell>
          <cell r="C7208" t="str">
            <v>Secondary Metals /Lead /Casting: Fugitive Emissions</v>
          </cell>
          <cell r="D7208" t="str">
            <v>Industrial Processes - Non-ferrous Metals</v>
          </cell>
          <cell r="G7208" t="str">
            <v>Industrial Processes</v>
          </cell>
          <cell r="H7208" t="str">
            <v>Secondary Metal Production</v>
          </cell>
          <cell r="I7208" t="str">
            <v>Lead</v>
          </cell>
          <cell r="J7208" t="str">
            <v>Casting: Fugitive Emissions</v>
          </cell>
          <cell r="N7208">
            <v>40988</v>
          </cell>
        </row>
        <row r="7209">
          <cell r="A7209" t="str">
            <v>30400426</v>
          </cell>
          <cell r="B7209" t="str">
            <v>Point</v>
          </cell>
          <cell r="C7209" t="str">
            <v>Secondary Metals /Lead /Kettle Refining</v>
          </cell>
          <cell r="D7209" t="str">
            <v>Industrial Processes - Non-ferrous Metals</v>
          </cell>
          <cell r="G7209" t="str">
            <v>Industrial Processes</v>
          </cell>
          <cell r="H7209" t="str">
            <v>Secondary Metal Production</v>
          </cell>
          <cell r="I7209" t="str">
            <v>Lead</v>
          </cell>
          <cell r="J7209" t="str">
            <v>Kettle Refining</v>
          </cell>
          <cell r="N7209">
            <v>40988</v>
          </cell>
        </row>
        <row r="7210">
          <cell r="A7210" t="str">
            <v>30400499</v>
          </cell>
          <cell r="B7210" t="str">
            <v>Point</v>
          </cell>
          <cell r="C7210" t="str">
            <v>Secondary Metals /Lead /Other Not Classified</v>
          </cell>
          <cell r="D7210" t="str">
            <v>Industrial Processes - Non-ferrous Metals</v>
          </cell>
          <cell r="G7210" t="str">
            <v>Industrial Processes</v>
          </cell>
          <cell r="H7210" t="str">
            <v>Secondary Metal Production</v>
          </cell>
          <cell r="I7210" t="str">
            <v>Lead</v>
          </cell>
          <cell r="J7210" t="str">
            <v>Other Not Classified</v>
          </cell>
          <cell r="N7210">
            <v>40988</v>
          </cell>
        </row>
        <row r="7211">
          <cell r="A7211" t="str">
            <v>30400501</v>
          </cell>
          <cell r="B7211" t="str">
            <v>Point</v>
          </cell>
          <cell r="C7211" t="str">
            <v>Secondary Metals /Lead Battery Manuf /Overall Process</v>
          </cell>
          <cell r="D7211" t="str">
            <v>Industrial Processes - Non-ferrous Metals</v>
          </cell>
          <cell r="G7211" t="str">
            <v>Industrial Processes</v>
          </cell>
          <cell r="H7211" t="str">
            <v>Secondary Metal Production</v>
          </cell>
          <cell r="I7211" t="str">
            <v>Lead Battery Manufacture</v>
          </cell>
          <cell r="J7211" t="str">
            <v>Overall Process **</v>
          </cell>
          <cell r="K7211" t="str">
            <v>30400521</v>
          </cell>
          <cell r="L7211" t="str">
            <v>2005</v>
          </cell>
          <cell r="N7211">
            <v>40988</v>
          </cell>
        </row>
        <row r="7212">
          <cell r="A7212" t="str">
            <v>30400502</v>
          </cell>
          <cell r="B7212" t="str">
            <v>Point</v>
          </cell>
          <cell r="C7212" t="str">
            <v>Secondary Metals /Lead Battery Manuf /Grid Casting</v>
          </cell>
          <cell r="D7212" t="str">
            <v>Industrial Processes - Non-ferrous Metals</v>
          </cell>
          <cell r="G7212" t="str">
            <v>Industrial Processes</v>
          </cell>
          <cell r="H7212" t="str">
            <v>Secondary Metal Production</v>
          </cell>
          <cell r="I7212" t="str">
            <v>Lead Battery Manufacture</v>
          </cell>
          <cell r="J7212" t="str">
            <v>Casting Furnace **</v>
          </cell>
          <cell r="K7212" t="str">
            <v>30400522</v>
          </cell>
          <cell r="L7212" t="str">
            <v>2005</v>
          </cell>
          <cell r="N7212">
            <v>40988</v>
          </cell>
        </row>
        <row r="7213">
          <cell r="A7213" t="str">
            <v>30400503</v>
          </cell>
          <cell r="B7213" t="str">
            <v>Point</v>
          </cell>
          <cell r="C7213" t="str">
            <v>Secondary Metals /Lead Battery Manuf /Paste Mixing</v>
          </cell>
          <cell r="D7213" t="str">
            <v>Industrial Processes - Non-ferrous Metals</v>
          </cell>
          <cell r="G7213" t="str">
            <v>Industrial Processes</v>
          </cell>
          <cell r="H7213" t="str">
            <v>Secondary Metal Production</v>
          </cell>
          <cell r="I7213" t="str">
            <v>Lead Battery Manufacture</v>
          </cell>
          <cell r="J7213" t="str">
            <v>Paste Mixer **</v>
          </cell>
          <cell r="K7213" t="str">
            <v>30400523</v>
          </cell>
          <cell r="L7213" t="str">
            <v>2005</v>
          </cell>
          <cell r="N7213">
            <v>40988</v>
          </cell>
        </row>
        <row r="7214">
          <cell r="A7214" t="str">
            <v>30400504</v>
          </cell>
          <cell r="B7214" t="str">
            <v>Point</v>
          </cell>
          <cell r="C7214" t="str">
            <v>Secondary Metals /Lead Battery Manuf /Three Process Operation</v>
          </cell>
          <cell r="D7214" t="str">
            <v>Industrial Processes - Non-ferrous Metals</v>
          </cell>
          <cell r="G7214" t="str">
            <v>Industrial Processes</v>
          </cell>
          <cell r="H7214" t="str">
            <v>Secondary Metal Production</v>
          </cell>
          <cell r="I7214" t="str">
            <v>Lead Battery Manufacture</v>
          </cell>
          <cell r="J7214" t="str">
            <v>Three Process Operation **</v>
          </cell>
          <cell r="K7214" t="str">
            <v>30400525</v>
          </cell>
          <cell r="L7214" t="str">
            <v>2005</v>
          </cell>
          <cell r="N7214">
            <v>40988</v>
          </cell>
        </row>
        <row r="7215">
          <cell r="A7215" t="str">
            <v>30400505</v>
          </cell>
          <cell r="B7215" t="str">
            <v>Point</v>
          </cell>
          <cell r="C7215" t="str">
            <v>Secondary Metals /Lead Battery Manuf /Overall Process</v>
          </cell>
          <cell r="D7215" t="str">
            <v>Industrial Processes - Non-ferrous Metals</v>
          </cell>
          <cell r="G7215" t="str">
            <v>Industrial Processes</v>
          </cell>
          <cell r="H7215" t="str">
            <v>Secondary Metal Production</v>
          </cell>
          <cell r="I7215" t="str">
            <v>Lead Battery Manufacture</v>
          </cell>
          <cell r="J7215" t="str">
            <v>Overall Process</v>
          </cell>
          <cell r="K7215" t="str">
            <v>30400521</v>
          </cell>
          <cell r="L7215" t="str">
            <v>2005</v>
          </cell>
          <cell r="N7215">
            <v>40988</v>
          </cell>
        </row>
        <row r="7216">
          <cell r="A7216" t="str">
            <v>30400506</v>
          </cell>
          <cell r="B7216" t="str">
            <v>Point</v>
          </cell>
          <cell r="C7216" t="str">
            <v>Secondary Metals /Lead Battery Manuf /Grid Casting</v>
          </cell>
          <cell r="D7216" t="str">
            <v>Industrial Processes - Non-ferrous Metals</v>
          </cell>
          <cell r="G7216" t="str">
            <v>Industrial Processes</v>
          </cell>
          <cell r="H7216" t="str">
            <v>Secondary Metal Production</v>
          </cell>
          <cell r="I7216" t="str">
            <v>Lead Battery Manufacture</v>
          </cell>
          <cell r="J7216" t="str">
            <v>Grid Casting</v>
          </cell>
          <cell r="K7216" t="str">
            <v>30400522</v>
          </cell>
          <cell r="L7216" t="str">
            <v>2005</v>
          </cell>
          <cell r="N7216">
            <v>40988</v>
          </cell>
        </row>
        <row r="7217">
          <cell r="A7217" t="str">
            <v>30400507</v>
          </cell>
          <cell r="B7217" t="str">
            <v>Point</v>
          </cell>
          <cell r="C7217" t="str">
            <v>Secondary Metals /Lead Battery Manuf /Paste Mixing</v>
          </cell>
          <cell r="D7217" t="str">
            <v>Industrial Processes - Non-ferrous Metals</v>
          </cell>
          <cell r="G7217" t="str">
            <v>Industrial Processes</v>
          </cell>
          <cell r="H7217" t="str">
            <v>Secondary Metal Production</v>
          </cell>
          <cell r="I7217" t="str">
            <v>Lead Battery Manufacture</v>
          </cell>
          <cell r="J7217" t="str">
            <v>Paste Mixing</v>
          </cell>
          <cell r="K7217" t="str">
            <v>30400523</v>
          </cell>
          <cell r="L7217" t="str">
            <v>2005</v>
          </cell>
          <cell r="N7217">
            <v>40988</v>
          </cell>
        </row>
        <row r="7218">
          <cell r="A7218" t="str">
            <v>30400508</v>
          </cell>
          <cell r="B7218" t="str">
            <v>Point</v>
          </cell>
          <cell r="C7218" t="str">
            <v>Secondary Metals /Lead Battery Manuf /Lead Oxide Mill (Baghouse Outlet)</v>
          </cell>
          <cell r="D7218" t="str">
            <v>Industrial Processes - Non-ferrous Metals</v>
          </cell>
          <cell r="G7218" t="str">
            <v>Industrial Processes</v>
          </cell>
          <cell r="H7218" t="str">
            <v>Secondary Metal Production</v>
          </cell>
          <cell r="I7218" t="str">
            <v>Lead Battery Manufacture</v>
          </cell>
          <cell r="J7218" t="str">
            <v>Lead Oxide Mill (Baghouse Outlet)</v>
          </cell>
          <cell r="K7218" t="str">
            <v>30400524</v>
          </cell>
          <cell r="L7218" t="str">
            <v>2005</v>
          </cell>
          <cell r="N7218">
            <v>40988</v>
          </cell>
        </row>
        <row r="7219">
          <cell r="A7219" t="str">
            <v>30400509</v>
          </cell>
          <cell r="B7219" t="str">
            <v>Point</v>
          </cell>
          <cell r="C7219" t="str">
            <v>Secondary Metals /Lead Battery Manuf /Three Process Operation</v>
          </cell>
          <cell r="D7219" t="str">
            <v>Industrial Processes - Non-ferrous Metals</v>
          </cell>
          <cell r="G7219" t="str">
            <v>Industrial Processes</v>
          </cell>
          <cell r="H7219" t="str">
            <v>Secondary Metal Production</v>
          </cell>
          <cell r="I7219" t="str">
            <v>Lead Battery Manufacture</v>
          </cell>
          <cell r="J7219" t="str">
            <v>Three Process Operation</v>
          </cell>
          <cell r="K7219" t="str">
            <v>30400525</v>
          </cell>
          <cell r="L7219" t="str">
            <v>2005</v>
          </cell>
          <cell r="N7219">
            <v>40988</v>
          </cell>
        </row>
        <row r="7220">
          <cell r="A7220" t="str">
            <v>30400510</v>
          </cell>
          <cell r="B7220" t="str">
            <v>Point</v>
          </cell>
          <cell r="C7220" t="str">
            <v>Secondary Metals /Lead Battery Manuf /Lead Reclaiming Furnace</v>
          </cell>
          <cell r="D7220" t="str">
            <v>Industrial Processes - Non-ferrous Metals</v>
          </cell>
          <cell r="G7220" t="str">
            <v>Industrial Processes</v>
          </cell>
          <cell r="H7220" t="str">
            <v>Secondary Metal Production</v>
          </cell>
          <cell r="I7220" t="str">
            <v>Lead Battery Manufacture</v>
          </cell>
          <cell r="J7220" t="str">
            <v>Lead Reclaiming Furnace</v>
          </cell>
          <cell r="K7220" t="str">
            <v>30400526</v>
          </cell>
          <cell r="L7220" t="str">
            <v>2005</v>
          </cell>
          <cell r="N7220">
            <v>40988</v>
          </cell>
        </row>
        <row r="7221">
          <cell r="A7221" t="str">
            <v>30400511</v>
          </cell>
          <cell r="B7221" t="str">
            <v>Point</v>
          </cell>
          <cell r="C7221" t="str">
            <v>Secondary Metals /Lead Battery Manuf /Small Parts Casting</v>
          </cell>
          <cell r="D7221" t="str">
            <v>Industrial Processes - Non-ferrous Metals</v>
          </cell>
          <cell r="G7221" t="str">
            <v>Industrial Processes</v>
          </cell>
          <cell r="H7221" t="str">
            <v>Secondary Metal Production</v>
          </cell>
          <cell r="I7221" t="str">
            <v>Lead Battery Manufacture</v>
          </cell>
          <cell r="J7221" t="str">
            <v>Small Parts Casting</v>
          </cell>
          <cell r="K7221" t="str">
            <v>30400527</v>
          </cell>
          <cell r="L7221" t="str">
            <v>2005</v>
          </cell>
          <cell r="N7221">
            <v>40988</v>
          </cell>
        </row>
        <row r="7222">
          <cell r="A7222" t="str">
            <v>30400512</v>
          </cell>
          <cell r="B7222" t="str">
            <v>Point</v>
          </cell>
          <cell r="C7222" t="str">
            <v>Secondary Metals /Lead Battery Manuf /Formation</v>
          </cell>
          <cell r="D7222" t="str">
            <v>Industrial Processes - Non-ferrous Metals</v>
          </cell>
          <cell r="G7222" t="str">
            <v>Industrial Processes</v>
          </cell>
          <cell r="H7222" t="str">
            <v>Secondary Metal Production</v>
          </cell>
          <cell r="I7222" t="str">
            <v>Lead Battery Manufacture</v>
          </cell>
          <cell r="J7222" t="str">
            <v>Formation</v>
          </cell>
          <cell r="K7222" t="str">
            <v>30400528</v>
          </cell>
          <cell r="L7222" t="str">
            <v>2005</v>
          </cell>
          <cell r="N7222">
            <v>40988</v>
          </cell>
        </row>
        <row r="7223">
          <cell r="A7223" t="str">
            <v>30400513</v>
          </cell>
          <cell r="B7223" t="str">
            <v>Point</v>
          </cell>
          <cell r="C7223" t="str">
            <v>Secondary Metals /Lead Battery Manuf /Barton Process: Oxidation Kettle</v>
          </cell>
          <cell r="D7223" t="str">
            <v>Industrial Processes - Non-ferrous Metals</v>
          </cell>
          <cell r="G7223" t="str">
            <v>Industrial Processes</v>
          </cell>
          <cell r="H7223" t="str">
            <v>Secondary Metal Production</v>
          </cell>
          <cell r="I7223" t="str">
            <v>Lead Battery Manufacture</v>
          </cell>
          <cell r="J7223" t="str">
            <v>Barton Process: Oxidation Kettle</v>
          </cell>
          <cell r="N7223">
            <v>40988</v>
          </cell>
        </row>
        <row r="7224">
          <cell r="A7224" t="str">
            <v>30400521</v>
          </cell>
          <cell r="B7224" t="str">
            <v>Point</v>
          </cell>
          <cell r="C7224" t="str">
            <v>Secondary Metals /Lead Battery Manuf /Overall Process</v>
          </cell>
          <cell r="D7224" t="str">
            <v>Industrial Processes - Non-ferrous Metals</v>
          </cell>
          <cell r="G7224" t="str">
            <v>Industrial Processes</v>
          </cell>
          <cell r="H7224" t="str">
            <v>Secondary Metal Production</v>
          </cell>
          <cell r="I7224" t="str">
            <v>Lead Battery Manufacture</v>
          </cell>
          <cell r="J7224" t="str">
            <v>Overall Process</v>
          </cell>
          <cell r="N7224">
            <v>40988</v>
          </cell>
        </row>
        <row r="7225">
          <cell r="A7225" t="str">
            <v>30400522</v>
          </cell>
          <cell r="B7225" t="str">
            <v>Point</v>
          </cell>
          <cell r="C7225" t="str">
            <v>Secondary Metals /Lead Battery Manuf /Grid Casting</v>
          </cell>
          <cell r="D7225" t="str">
            <v>Industrial Processes - Non-ferrous Metals</v>
          </cell>
          <cell r="G7225" t="str">
            <v>Industrial Processes</v>
          </cell>
          <cell r="H7225" t="str">
            <v>Secondary Metal Production</v>
          </cell>
          <cell r="I7225" t="str">
            <v>Lead Battery Manufacture</v>
          </cell>
          <cell r="J7225" t="str">
            <v>Grid Casting</v>
          </cell>
          <cell r="N7225">
            <v>40988</v>
          </cell>
        </row>
        <row r="7226">
          <cell r="A7226" t="str">
            <v>30400523</v>
          </cell>
          <cell r="B7226" t="str">
            <v>Point</v>
          </cell>
          <cell r="C7226" t="str">
            <v>Secondary Metals /Lead Battery Manuf /Paste Mixing</v>
          </cell>
          <cell r="D7226" t="str">
            <v>Industrial Processes - Non-ferrous Metals</v>
          </cell>
          <cell r="G7226" t="str">
            <v>Industrial Processes</v>
          </cell>
          <cell r="H7226" t="str">
            <v>Secondary Metal Production</v>
          </cell>
          <cell r="I7226" t="str">
            <v>Lead Battery Manufacture</v>
          </cell>
          <cell r="J7226" t="str">
            <v>Paste Mixing</v>
          </cell>
          <cell r="N7226">
            <v>40988</v>
          </cell>
        </row>
        <row r="7227">
          <cell r="A7227" t="str">
            <v>30400524</v>
          </cell>
          <cell r="B7227" t="str">
            <v>Point</v>
          </cell>
          <cell r="C7227" t="str">
            <v>Secondary Metals /Lead Battery Manuf /Lead Oxide Mill (Baghouse Outlet)</v>
          </cell>
          <cell r="D7227" t="str">
            <v>Industrial Processes - Non-ferrous Metals</v>
          </cell>
          <cell r="G7227" t="str">
            <v>Industrial Processes</v>
          </cell>
          <cell r="H7227" t="str">
            <v>Secondary Metal Production</v>
          </cell>
          <cell r="I7227" t="str">
            <v>Lead Battery Manufacture</v>
          </cell>
          <cell r="J7227" t="str">
            <v>Lead Oxide Mill (Baghouse Outlet)</v>
          </cell>
          <cell r="N7227">
            <v>40988</v>
          </cell>
        </row>
        <row r="7228">
          <cell r="A7228" t="str">
            <v>30400525</v>
          </cell>
          <cell r="B7228" t="str">
            <v>Point</v>
          </cell>
          <cell r="C7228" t="str">
            <v>Secondary Metals /Lead Battery Manuf /Three Process Operation</v>
          </cell>
          <cell r="D7228" t="str">
            <v>Industrial Processes - Non-ferrous Metals</v>
          </cell>
          <cell r="G7228" t="str">
            <v>Industrial Processes</v>
          </cell>
          <cell r="H7228" t="str">
            <v>Secondary Metal Production</v>
          </cell>
          <cell r="I7228" t="str">
            <v>Lead Battery Manufacture</v>
          </cell>
          <cell r="J7228" t="str">
            <v>Three Process Operation</v>
          </cell>
          <cell r="N7228">
            <v>40988</v>
          </cell>
        </row>
        <row r="7229">
          <cell r="A7229" t="str">
            <v>30400526</v>
          </cell>
          <cell r="B7229" t="str">
            <v>Point</v>
          </cell>
          <cell r="C7229" t="str">
            <v>Secondary Metals /Lead Battery Manuf /Lead Reclaiming Furnace</v>
          </cell>
          <cell r="D7229" t="str">
            <v>Industrial Processes - Non-ferrous Metals</v>
          </cell>
          <cell r="G7229" t="str">
            <v>Industrial Processes</v>
          </cell>
          <cell r="H7229" t="str">
            <v>Secondary Metal Production</v>
          </cell>
          <cell r="I7229" t="str">
            <v>Lead Battery Manufacture</v>
          </cell>
          <cell r="J7229" t="str">
            <v>Lead Reclaiming Furnace</v>
          </cell>
          <cell r="N7229">
            <v>40988</v>
          </cell>
        </row>
        <row r="7230">
          <cell r="A7230" t="str">
            <v>30400527</v>
          </cell>
          <cell r="B7230" t="str">
            <v>Point</v>
          </cell>
          <cell r="C7230" t="str">
            <v>Secondary Metals /Lead Battery Manuf /Small Parts Casting</v>
          </cell>
          <cell r="D7230" t="str">
            <v>Industrial Processes - Non-ferrous Metals</v>
          </cell>
          <cell r="G7230" t="str">
            <v>Industrial Processes</v>
          </cell>
          <cell r="H7230" t="str">
            <v>Secondary Metal Production</v>
          </cell>
          <cell r="I7230" t="str">
            <v>Lead Battery Manufacture</v>
          </cell>
          <cell r="J7230" t="str">
            <v>Small Parts Casting</v>
          </cell>
          <cell r="N7230">
            <v>40988</v>
          </cell>
        </row>
        <row r="7231">
          <cell r="A7231" t="str">
            <v>30400528</v>
          </cell>
          <cell r="B7231" t="str">
            <v>Point</v>
          </cell>
          <cell r="C7231" t="str">
            <v>Secondary Metals /Lead Battery Manuf /Formation</v>
          </cell>
          <cell r="D7231" t="str">
            <v>Industrial Processes - Non-ferrous Metals</v>
          </cell>
          <cell r="G7231" t="str">
            <v>Industrial Processes</v>
          </cell>
          <cell r="H7231" t="str">
            <v>Secondary Metal Production</v>
          </cell>
          <cell r="I7231" t="str">
            <v>Lead Battery Manufacture</v>
          </cell>
          <cell r="J7231" t="str">
            <v>Formation</v>
          </cell>
          <cell r="N7231">
            <v>40988</v>
          </cell>
        </row>
        <row r="7232">
          <cell r="A7232" t="str">
            <v>30400529</v>
          </cell>
          <cell r="B7232" t="str">
            <v>Point</v>
          </cell>
          <cell r="C7232" t="str">
            <v>Secondary Metals /Lead Battery Manuf /Grid Cast/Paste Mix: Combined Operation</v>
          </cell>
          <cell r="D7232" t="str">
            <v>Industrial Processes - Non-ferrous Metals</v>
          </cell>
          <cell r="G7232" t="str">
            <v>Industrial Processes</v>
          </cell>
          <cell r="H7232" t="str">
            <v>Secondary Metal Production</v>
          </cell>
          <cell r="I7232" t="str">
            <v>Lead Battery Manufacture</v>
          </cell>
          <cell r="J7232" t="str">
            <v>Grid Cast/Paste Mix: Combined Operation</v>
          </cell>
          <cell r="N7232">
            <v>40988</v>
          </cell>
        </row>
        <row r="7233">
          <cell r="A7233" t="str">
            <v>30400530</v>
          </cell>
          <cell r="B7233" t="str">
            <v>Point</v>
          </cell>
          <cell r="C7233" t="str">
            <v>Secondary Metals /Lead Battery Manuf /Paste Mix/Lead Charge: Combined Operation</v>
          </cell>
          <cell r="D7233" t="str">
            <v>Industrial Processes - Non-ferrous Metals</v>
          </cell>
          <cell r="G7233" t="str">
            <v>Industrial Processes</v>
          </cell>
          <cell r="H7233" t="str">
            <v>Secondary Metal Production</v>
          </cell>
          <cell r="I7233" t="str">
            <v>Lead Battery Manufacture</v>
          </cell>
          <cell r="J7233" t="str">
            <v>Paste Mix/Lead Charge: Combined Operation</v>
          </cell>
          <cell r="N7233">
            <v>40988</v>
          </cell>
        </row>
        <row r="7234">
          <cell r="A7234" t="str">
            <v>30400531</v>
          </cell>
          <cell r="B7234" t="str">
            <v>Point</v>
          </cell>
          <cell r="C7234" t="str">
            <v>Secondary Metals /Lead Battery Manuf /Wash and Paint</v>
          </cell>
          <cell r="D7234" t="str">
            <v>Industrial Processes - Non-ferrous Metals</v>
          </cell>
          <cell r="G7234" t="str">
            <v>Industrial Processes</v>
          </cell>
          <cell r="H7234" t="str">
            <v>Secondary Metal Production</v>
          </cell>
          <cell r="I7234" t="str">
            <v>Lead Battery Manufacture</v>
          </cell>
          <cell r="J7234" t="str">
            <v>Wash and Paint</v>
          </cell>
          <cell r="N7234">
            <v>40988</v>
          </cell>
        </row>
        <row r="7235">
          <cell r="A7235" t="str">
            <v>30400599</v>
          </cell>
          <cell r="B7235" t="str">
            <v>Point</v>
          </cell>
          <cell r="C7235" t="str">
            <v>Secondary Metals /Lead Battery Manuf /Other Not Classified</v>
          </cell>
          <cell r="D7235" t="str">
            <v>Industrial Processes - Non-ferrous Metals</v>
          </cell>
          <cell r="G7235" t="str">
            <v>Industrial Processes</v>
          </cell>
          <cell r="H7235" t="str">
            <v>Secondary Metal Production</v>
          </cell>
          <cell r="I7235" t="str">
            <v>Lead Battery Manufacture</v>
          </cell>
          <cell r="J7235" t="str">
            <v>Other Not Classified</v>
          </cell>
          <cell r="N7235">
            <v>40988</v>
          </cell>
        </row>
        <row r="7236">
          <cell r="A7236" t="str">
            <v>30400601</v>
          </cell>
          <cell r="B7236" t="str">
            <v>Point</v>
          </cell>
          <cell r="C7236" t="str">
            <v>Secondary Metals /Magnesium /Pot Furnace</v>
          </cell>
          <cell r="D7236" t="str">
            <v>Industrial Processes - Non-ferrous Metals</v>
          </cell>
          <cell r="G7236" t="str">
            <v>Industrial Processes</v>
          </cell>
          <cell r="H7236" t="str">
            <v>Secondary Metal Production</v>
          </cell>
          <cell r="I7236" t="str">
            <v>Magnesium</v>
          </cell>
          <cell r="J7236" t="str">
            <v>Pot Furnace</v>
          </cell>
          <cell r="N7236">
            <v>40988</v>
          </cell>
        </row>
        <row r="7237">
          <cell r="A7237" t="str">
            <v>30400602</v>
          </cell>
          <cell r="B7237" t="str">
            <v>Point</v>
          </cell>
          <cell r="C7237" t="str">
            <v>Secondary Metals /Magnesium /Dow Seawater Process</v>
          </cell>
          <cell r="D7237" t="str">
            <v>Industrial Processes - Non-ferrous Metals</v>
          </cell>
          <cell r="G7237" t="str">
            <v>Industrial Processes</v>
          </cell>
          <cell r="H7237" t="str">
            <v>Secondary Metal Production</v>
          </cell>
          <cell r="I7237" t="str">
            <v>Magnesium</v>
          </cell>
          <cell r="J7237" t="str">
            <v>Dow Seawater Process</v>
          </cell>
          <cell r="N7237">
            <v>40988</v>
          </cell>
        </row>
        <row r="7238">
          <cell r="A7238" t="str">
            <v>30400605</v>
          </cell>
          <cell r="B7238" t="str">
            <v>Point</v>
          </cell>
          <cell r="C7238" t="str">
            <v>Secondary Metals /Magnesium /Dow Seawater Process: Neutralization Tank</v>
          </cell>
          <cell r="D7238" t="str">
            <v>Industrial Processes - Non-ferrous Metals</v>
          </cell>
          <cell r="G7238" t="str">
            <v>Industrial Processes</v>
          </cell>
          <cell r="H7238" t="str">
            <v>Secondary Metal Production</v>
          </cell>
          <cell r="I7238" t="str">
            <v>Magnesium</v>
          </cell>
          <cell r="J7238" t="str">
            <v>Dow Seawater Process: Neutralization Tank</v>
          </cell>
          <cell r="N7238">
            <v>40988</v>
          </cell>
        </row>
        <row r="7239">
          <cell r="A7239" t="str">
            <v>30400606</v>
          </cell>
          <cell r="B7239" t="str">
            <v>Point</v>
          </cell>
          <cell r="C7239" t="str">
            <v>Secondary Metals /Magnesium /Dow Seawater Process: HCl Absorbers</v>
          </cell>
          <cell r="D7239" t="str">
            <v>Industrial Processes - Non-ferrous Metals</v>
          </cell>
          <cell r="G7239" t="str">
            <v>Industrial Processes</v>
          </cell>
          <cell r="H7239" t="str">
            <v>Secondary Metal Production</v>
          </cell>
          <cell r="I7239" t="str">
            <v>Magnesium</v>
          </cell>
          <cell r="J7239" t="str">
            <v>Dow Seawater Process: HCl Absorbers</v>
          </cell>
          <cell r="N7239">
            <v>40988</v>
          </cell>
        </row>
        <row r="7240">
          <cell r="A7240" t="str">
            <v>30400607</v>
          </cell>
          <cell r="B7240" t="str">
            <v>Point</v>
          </cell>
          <cell r="C7240" t="str">
            <v>Secondary Metals /Magnesium /Dow Seawater Process: Evaporator</v>
          </cell>
          <cell r="D7240" t="str">
            <v>Industrial Processes - Non-ferrous Metals</v>
          </cell>
          <cell r="G7240" t="str">
            <v>Industrial Processes</v>
          </cell>
          <cell r="H7240" t="str">
            <v>Secondary Metal Production</v>
          </cell>
          <cell r="I7240" t="str">
            <v>Magnesium</v>
          </cell>
          <cell r="J7240" t="str">
            <v>Dow Seawater Process: Evaporator</v>
          </cell>
          <cell r="N7240">
            <v>40988</v>
          </cell>
        </row>
        <row r="7241">
          <cell r="A7241" t="str">
            <v>30400608</v>
          </cell>
          <cell r="B7241" t="str">
            <v>Point</v>
          </cell>
          <cell r="C7241" t="str">
            <v>Secondary Metals /Magnesium /Dow Seawater Process: Filtering/Concentration</v>
          </cell>
          <cell r="D7241" t="str">
            <v>Industrial Processes - Non-ferrous Metals</v>
          </cell>
          <cell r="G7241" t="str">
            <v>Industrial Processes</v>
          </cell>
          <cell r="H7241" t="str">
            <v>Secondary Metal Production</v>
          </cell>
          <cell r="I7241" t="str">
            <v>Magnesium</v>
          </cell>
          <cell r="J7241" t="str">
            <v>Dow Seawater Process: Filtering/Concentration</v>
          </cell>
          <cell r="N7241">
            <v>40988</v>
          </cell>
        </row>
        <row r="7242">
          <cell r="A7242" t="str">
            <v>30400609</v>
          </cell>
          <cell r="B7242" t="str">
            <v>Point</v>
          </cell>
          <cell r="C7242" t="str">
            <v>Secondary Metals /Magnesium /Dow Seawater Process: Shelf Dryer</v>
          </cell>
          <cell r="D7242" t="str">
            <v>Industrial Processes - Non-ferrous Metals</v>
          </cell>
          <cell r="G7242" t="str">
            <v>Industrial Processes</v>
          </cell>
          <cell r="H7242" t="str">
            <v>Secondary Metal Production</v>
          </cell>
          <cell r="I7242" t="str">
            <v>Magnesium</v>
          </cell>
          <cell r="J7242" t="str">
            <v>Dow Seawater Process: Shelf Dryer</v>
          </cell>
          <cell r="N7242">
            <v>40988</v>
          </cell>
        </row>
        <row r="7243">
          <cell r="A7243" t="str">
            <v>30400610</v>
          </cell>
          <cell r="B7243" t="str">
            <v>Point</v>
          </cell>
          <cell r="C7243" t="str">
            <v>Secondary Metals /Magnesium /Dow Seawater Process: Rotary Dryer</v>
          </cell>
          <cell r="D7243" t="str">
            <v>Industrial Processes - Non-ferrous Metals</v>
          </cell>
          <cell r="G7243" t="str">
            <v>Industrial Processes</v>
          </cell>
          <cell r="H7243" t="str">
            <v>Secondary Metal Production</v>
          </cell>
          <cell r="I7243" t="str">
            <v>Magnesium</v>
          </cell>
          <cell r="J7243" t="str">
            <v>Dow Seawater Process: Rotary Dryer</v>
          </cell>
          <cell r="N7243">
            <v>40988</v>
          </cell>
        </row>
        <row r="7244">
          <cell r="A7244" t="str">
            <v>30400611</v>
          </cell>
          <cell r="B7244" t="str">
            <v>Point</v>
          </cell>
          <cell r="C7244" t="str">
            <v>Secondary Metals /Magnesium /Dow Seawater Process: Prilling</v>
          </cell>
          <cell r="D7244" t="str">
            <v>Industrial Processes - Non-ferrous Metals</v>
          </cell>
          <cell r="G7244" t="str">
            <v>Industrial Processes</v>
          </cell>
          <cell r="H7244" t="str">
            <v>Secondary Metal Production</v>
          </cell>
          <cell r="I7244" t="str">
            <v>Magnesium</v>
          </cell>
          <cell r="J7244" t="str">
            <v>Dow Seawater Process: Prilling</v>
          </cell>
          <cell r="N7244">
            <v>40988</v>
          </cell>
        </row>
        <row r="7245">
          <cell r="A7245" t="str">
            <v>30400612</v>
          </cell>
          <cell r="B7245" t="str">
            <v>Point</v>
          </cell>
          <cell r="C7245" t="str">
            <v>Secondary Metals /Magnesium /Dow Seawater Process: Granule Storage Tanks</v>
          </cell>
          <cell r="D7245" t="str">
            <v>Industrial Processes - Storage and Transfer</v>
          </cell>
          <cell r="G7245" t="str">
            <v>Industrial Processes</v>
          </cell>
          <cell r="H7245" t="str">
            <v>Secondary Metal Production</v>
          </cell>
          <cell r="I7245" t="str">
            <v>Magnesium</v>
          </cell>
          <cell r="J7245" t="str">
            <v>Dow Seawater Process: Granule Storage Tanks</v>
          </cell>
          <cell r="N7245">
            <v>40988</v>
          </cell>
        </row>
        <row r="7246">
          <cell r="A7246" t="str">
            <v>30400613</v>
          </cell>
          <cell r="B7246" t="str">
            <v>Point</v>
          </cell>
          <cell r="C7246" t="str">
            <v>Secondary Metals /Magnesium /Dow Seawater Process: Electrolysis</v>
          </cell>
          <cell r="D7246" t="str">
            <v>Industrial Processes - Non-ferrous Metals</v>
          </cell>
          <cell r="G7246" t="str">
            <v>Industrial Processes</v>
          </cell>
          <cell r="H7246" t="str">
            <v>Secondary Metal Production</v>
          </cell>
          <cell r="I7246" t="str">
            <v>Magnesium</v>
          </cell>
          <cell r="J7246" t="str">
            <v>Dow Seawater Process: Electrolysis</v>
          </cell>
          <cell r="N7246">
            <v>40988</v>
          </cell>
        </row>
        <row r="7247">
          <cell r="A7247" t="str">
            <v>30400614</v>
          </cell>
          <cell r="B7247" t="str">
            <v>Point</v>
          </cell>
          <cell r="C7247" t="str">
            <v>Secondary Metals /Magnesium /Dow Seawater Process: Regenerative Furnaces</v>
          </cell>
          <cell r="D7247" t="str">
            <v>Industrial Processes - Non-ferrous Metals</v>
          </cell>
          <cell r="G7247" t="str">
            <v>Industrial Processes</v>
          </cell>
          <cell r="H7247" t="str">
            <v>Secondary Metal Production</v>
          </cell>
          <cell r="I7247" t="str">
            <v>Magnesium</v>
          </cell>
          <cell r="J7247" t="str">
            <v>Dow Seawater Process: Regenerative Furnaces</v>
          </cell>
          <cell r="N7247">
            <v>40988</v>
          </cell>
        </row>
        <row r="7248">
          <cell r="A7248" t="str">
            <v>30400630</v>
          </cell>
          <cell r="B7248" t="str">
            <v>Point</v>
          </cell>
          <cell r="C7248" t="str">
            <v>Secondary Metals /Magnesium /Natural Lead Industrial (NLI) Brine Process</v>
          </cell>
          <cell r="D7248" t="str">
            <v>Industrial Processes - Non-ferrous Metals</v>
          </cell>
          <cell r="G7248" t="str">
            <v>Industrial Processes</v>
          </cell>
          <cell r="H7248" t="str">
            <v>Secondary Metal Production</v>
          </cell>
          <cell r="I7248" t="str">
            <v>Magnesium</v>
          </cell>
          <cell r="J7248" t="str">
            <v>Natural Lead Industrial (NLI) Brine Process</v>
          </cell>
          <cell r="N7248">
            <v>40988</v>
          </cell>
        </row>
        <row r="7249">
          <cell r="A7249" t="str">
            <v>30400635</v>
          </cell>
          <cell r="B7249" t="str">
            <v>Point</v>
          </cell>
          <cell r="C7249" t="str">
            <v>Secondary Metals /Magnesium /NLI Brine Process: MgCl2 Melt/Purification</v>
          </cell>
          <cell r="D7249" t="str">
            <v>Industrial Processes - Non-ferrous Metals</v>
          </cell>
          <cell r="G7249" t="str">
            <v>Industrial Processes</v>
          </cell>
          <cell r="H7249" t="str">
            <v>Secondary Metal Production</v>
          </cell>
          <cell r="I7249" t="str">
            <v>Magnesium</v>
          </cell>
          <cell r="J7249" t="str">
            <v>NLI Brine Process: MgCl2 Melt/Purification</v>
          </cell>
          <cell r="N7249">
            <v>40988</v>
          </cell>
        </row>
        <row r="7250">
          <cell r="A7250" t="str">
            <v>30400636</v>
          </cell>
          <cell r="B7250" t="str">
            <v>Point</v>
          </cell>
          <cell r="C7250" t="str">
            <v>Secondary Metals /Magnesium /NLI Brine Process: 2nd Vessel, Further Purification</v>
          </cell>
          <cell r="D7250" t="str">
            <v>Industrial Processes - Non-ferrous Metals</v>
          </cell>
          <cell r="G7250" t="str">
            <v>Industrial Processes</v>
          </cell>
          <cell r="H7250" t="str">
            <v>Secondary Metal Production</v>
          </cell>
          <cell r="I7250" t="str">
            <v>Magnesium</v>
          </cell>
          <cell r="J7250" t="str">
            <v>NLI Brine Process: 2nd Vessel, Further Purification</v>
          </cell>
          <cell r="N7250">
            <v>40988</v>
          </cell>
        </row>
        <row r="7251">
          <cell r="A7251" t="str">
            <v>30400637</v>
          </cell>
          <cell r="B7251" t="str">
            <v>Point</v>
          </cell>
          <cell r="C7251" t="str">
            <v>Secondary Metals /Magnesium /NLI Brine Process: Electrolysis</v>
          </cell>
          <cell r="D7251" t="str">
            <v>Industrial Processes - Non-ferrous Metals</v>
          </cell>
          <cell r="G7251" t="str">
            <v>Industrial Processes</v>
          </cell>
          <cell r="H7251" t="str">
            <v>Secondary Metal Production</v>
          </cell>
          <cell r="I7251" t="str">
            <v>Magnesium</v>
          </cell>
          <cell r="J7251" t="str">
            <v>NLI Brine Process: Electrolysis</v>
          </cell>
          <cell r="N7251">
            <v>40988</v>
          </cell>
        </row>
        <row r="7252">
          <cell r="A7252" t="str">
            <v>30400650</v>
          </cell>
          <cell r="B7252" t="str">
            <v>Point</v>
          </cell>
          <cell r="C7252" t="str">
            <v>Secondary Metals /Magnesium /American Magnesium Process</v>
          </cell>
          <cell r="D7252" t="str">
            <v>Industrial Processes - Non-ferrous Metals</v>
          </cell>
          <cell r="G7252" t="str">
            <v>Industrial Processes</v>
          </cell>
          <cell r="H7252" t="str">
            <v>Secondary Metal Production</v>
          </cell>
          <cell r="I7252" t="str">
            <v>Magnesium</v>
          </cell>
          <cell r="J7252" t="str">
            <v>American Magnesium Process</v>
          </cell>
          <cell r="N7252">
            <v>40988</v>
          </cell>
        </row>
        <row r="7253">
          <cell r="A7253" t="str">
            <v>30400655</v>
          </cell>
          <cell r="B7253" t="str">
            <v>Point</v>
          </cell>
          <cell r="C7253" t="str">
            <v>Secondary Metals /Magnesium /American Magnesium Process: Purification II</v>
          </cell>
          <cell r="D7253" t="str">
            <v>Industrial Processes - Non-ferrous Metals</v>
          </cell>
          <cell r="G7253" t="str">
            <v>Industrial Processes</v>
          </cell>
          <cell r="H7253" t="str">
            <v>Secondary Metal Production</v>
          </cell>
          <cell r="I7253" t="str">
            <v>Magnesium</v>
          </cell>
          <cell r="J7253" t="str">
            <v>American Magnesium Process: Purification II</v>
          </cell>
          <cell r="N7253">
            <v>40988</v>
          </cell>
        </row>
        <row r="7254">
          <cell r="A7254" t="str">
            <v>30400656</v>
          </cell>
          <cell r="B7254" t="str">
            <v>Point</v>
          </cell>
          <cell r="C7254" t="str">
            <v>Secondary Metals /Magnesium /American Magnesium Process: Electrolysis</v>
          </cell>
          <cell r="D7254" t="str">
            <v>Industrial Processes - Non-ferrous Metals</v>
          </cell>
          <cell r="G7254" t="str">
            <v>Industrial Processes</v>
          </cell>
          <cell r="H7254" t="str">
            <v>Secondary Metal Production</v>
          </cell>
          <cell r="I7254" t="str">
            <v>Magnesium</v>
          </cell>
          <cell r="J7254" t="str">
            <v>American Magnesium Process: Electrolysis</v>
          </cell>
          <cell r="N7254">
            <v>40988</v>
          </cell>
        </row>
        <row r="7255">
          <cell r="A7255" t="str">
            <v>30400660</v>
          </cell>
          <cell r="B7255" t="str">
            <v>Point</v>
          </cell>
          <cell r="C7255" t="str">
            <v>Secondary Metals /Magnesium /American Magnesium Process: Chlorine Recovery</v>
          </cell>
          <cell r="D7255" t="str">
            <v>Industrial Processes - Non-ferrous Metals</v>
          </cell>
          <cell r="G7255" t="str">
            <v>Industrial Processes</v>
          </cell>
          <cell r="H7255" t="str">
            <v>Secondary Metal Production</v>
          </cell>
          <cell r="I7255" t="str">
            <v>Magnesium</v>
          </cell>
          <cell r="J7255" t="str">
            <v>American Magnesium Process: Chlorine Recovery</v>
          </cell>
          <cell r="N7255">
            <v>40988</v>
          </cell>
        </row>
        <row r="7256">
          <cell r="A7256" t="str">
            <v>30400699</v>
          </cell>
          <cell r="B7256" t="str">
            <v>Point</v>
          </cell>
          <cell r="C7256" t="str">
            <v>Secondary Metals /Magnesium /Other Not Classified</v>
          </cell>
          <cell r="D7256" t="str">
            <v>Industrial Processes - Non-ferrous Metals</v>
          </cell>
          <cell r="G7256" t="str">
            <v>Industrial Processes</v>
          </cell>
          <cell r="H7256" t="str">
            <v>Secondary Metal Production</v>
          </cell>
          <cell r="I7256" t="str">
            <v>Magnesium</v>
          </cell>
          <cell r="J7256" t="str">
            <v>Other Not Classified</v>
          </cell>
          <cell r="N7256">
            <v>40988</v>
          </cell>
        </row>
        <row r="7257">
          <cell r="A7257" t="str">
            <v>30400701</v>
          </cell>
          <cell r="B7257" t="str">
            <v>Point</v>
          </cell>
          <cell r="C7257" t="str">
            <v>Secondary Metals /Steel Foundries /Electric Arc Furnace</v>
          </cell>
          <cell r="D7257" t="str">
            <v>Industrial Processes - Ferrous Metals</v>
          </cell>
          <cell r="G7257" t="str">
            <v>Industrial Processes</v>
          </cell>
          <cell r="H7257" t="str">
            <v>Secondary Metal Production</v>
          </cell>
          <cell r="I7257" t="str">
            <v>Steel Foundries</v>
          </cell>
          <cell r="J7257" t="str">
            <v>Electric Arc Furnace</v>
          </cell>
          <cell r="N7257">
            <v>40988</v>
          </cell>
        </row>
        <row r="7258">
          <cell r="A7258" t="str">
            <v>30400702</v>
          </cell>
          <cell r="B7258" t="str">
            <v>Point</v>
          </cell>
          <cell r="C7258" t="str">
            <v>Secondary Metals /Steel Foundries /Open Hearth Furnace</v>
          </cell>
          <cell r="D7258" t="str">
            <v>Industrial Processes - Ferrous Metals</v>
          </cell>
          <cell r="G7258" t="str">
            <v>Industrial Processes</v>
          </cell>
          <cell r="H7258" t="str">
            <v>Secondary Metal Production</v>
          </cell>
          <cell r="I7258" t="str">
            <v>Steel Foundries</v>
          </cell>
          <cell r="J7258" t="str">
            <v>Open Hearth Furnace</v>
          </cell>
          <cell r="N7258">
            <v>40988</v>
          </cell>
        </row>
        <row r="7259">
          <cell r="A7259" t="str">
            <v>30400703</v>
          </cell>
          <cell r="B7259" t="str">
            <v>Point</v>
          </cell>
          <cell r="C7259" t="str">
            <v>Secondary Metals /Steel Foundries /Open Hearth Furnace with Oxygen Lance</v>
          </cell>
          <cell r="D7259" t="str">
            <v>Industrial Processes - Ferrous Metals</v>
          </cell>
          <cell r="G7259" t="str">
            <v>Industrial Processes</v>
          </cell>
          <cell r="H7259" t="str">
            <v>Secondary Metal Production</v>
          </cell>
          <cell r="I7259" t="str">
            <v>Steel Foundries</v>
          </cell>
          <cell r="J7259" t="str">
            <v>Open Hearth Furnace with Oxygen Lance</v>
          </cell>
          <cell r="N7259">
            <v>40988</v>
          </cell>
        </row>
        <row r="7260">
          <cell r="A7260" t="str">
            <v>30400704</v>
          </cell>
          <cell r="B7260" t="str">
            <v>Point</v>
          </cell>
          <cell r="C7260" t="str">
            <v>Secondary Metals /Steel Foundries /Heat Treating Furnace</v>
          </cell>
          <cell r="D7260" t="str">
            <v>Industrial Processes - Ferrous Metals</v>
          </cell>
          <cell r="G7260" t="str">
            <v>Industrial Processes</v>
          </cell>
          <cell r="H7260" t="str">
            <v>Secondary Metal Production</v>
          </cell>
          <cell r="I7260" t="str">
            <v>Steel Foundries</v>
          </cell>
          <cell r="J7260" t="str">
            <v>Heat Treating Furnace</v>
          </cell>
          <cell r="N7260">
            <v>40988</v>
          </cell>
        </row>
        <row r="7261">
          <cell r="A7261" t="str">
            <v>30400705</v>
          </cell>
          <cell r="B7261" t="str">
            <v>Point</v>
          </cell>
          <cell r="C7261" t="str">
            <v>Secondary Metals /Steel Foundries /Electric Induction Furnace</v>
          </cell>
          <cell r="D7261" t="str">
            <v>Industrial Processes - Ferrous Metals</v>
          </cell>
          <cell r="G7261" t="str">
            <v>Industrial Processes</v>
          </cell>
          <cell r="H7261" t="str">
            <v>Secondary Metal Production</v>
          </cell>
          <cell r="I7261" t="str">
            <v>Steel Foundries</v>
          </cell>
          <cell r="J7261" t="str">
            <v>Electric Induction Furnace</v>
          </cell>
          <cell r="N7261">
            <v>40988</v>
          </cell>
        </row>
        <row r="7262">
          <cell r="A7262" t="str">
            <v>30400706</v>
          </cell>
          <cell r="B7262" t="str">
            <v>Point</v>
          </cell>
          <cell r="C7262" t="str">
            <v>Secondary Metals /Steel Foundries /Sand Grinding/Handling</v>
          </cell>
          <cell r="D7262" t="str">
            <v>Industrial Processes - Ferrous Metals</v>
          </cell>
          <cell r="G7262" t="str">
            <v>Industrial Processes</v>
          </cell>
          <cell r="H7262" t="str">
            <v>Secondary Metal Production</v>
          </cell>
          <cell r="I7262" t="str">
            <v>Steel Foundries</v>
          </cell>
          <cell r="J7262" t="str">
            <v>Sand Grinding/Handling</v>
          </cell>
          <cell r="N7262">
            <v>40988</v>
          </cell>
        </row>
        <row r="7263">
          <cell r="A7263" t="str">
            <v>30400707</v>
          </cell>
          <cell r="B7263" t="str">
            <v>Point</v>
          </cell>
          <cell r="C7263" t="str">
            <v>Secondary Metals /Steel Foundries /Core Ovens</v>
          </cell>
          <cell r="D7263" t="str">
            <v>Industrial Processes - Ferrous Metals</v>
          </cell>
          <cell r="G7263" t="str">
            <v>Industrial Processes</v>
          </cell>
          <cell r="H7263" t="str">
            <v>Secondary Metal Production</v>
          </cell>
          <cell r="I7263" t="str">
            <v>Steel Foundries</v>
          </cell>
          <cell r="J7263" t="str">
            <v>Core Ovens</v>
          </cell>
          <cell r="K7263" t="str">
            <v>30400717</v>
          </cell>
          <cell r="L7263" t="str">
            <v>2005</v>
          </cell>
          <cell r="N7263">
            <v>40988</v>
          </cell>
        </row>
        <row r="7264">
          <cell r="A7264" t="str">
            <v>30400708</v>
          </cell>
          <cell r="B7264" t="str">
            <v>Point</v>
          </cell>
          <cell r="C7264" t="str">
            <v>Secondary Metals /Steel Foundries /Pouring/Casting</v>
          </cell>
          <cell r="D7264" t="str">
            <v>Industrial Processes - Ferrous Metals</v>
          </cell>
          <cell r="G7264" t="str">
            <v>Industrial Processes</v>
          </cell>
          <cell r="H7264" t="str">
            <v>Secondary Metal Production</v>
          </cell>
          <cell r="I7264" t="str">
            <v>Steel Foundries</v>
          </cell>
          <cell r="J7264" t="str">
            <v>Pouring/Casting</v>
          </cell>
          <cell r="N7264">
            <v>40988</v>
          </cell>
        </row>
        <row r="7265">
          <cell r="A7265" t="str">
            <v>30400709</v>
          </cell>
          <cell r="B7265" t="str">
            <v>Point</v>
          </cell>
          <cell r="C7265" t="str">
            <v>Secondary Metals /Steel Foundries /Casting Shakeout</v>
          </cell>
          <cell r="D7265" t="str">
            <v>Industrial Processes - Ferrous Metals</v>
          </cell>
          <cell r="G7265" t="str">
            <v>Industrial Processes</v>
          </cell>
          <cell r="H7265" t="str">
            <v>Secondary Metal Production</v>
          </cell>
          <cell r="I7265" t="str">
            <v>Steel Foundries</v>
          </cell>
          <cell r="J7265" t="str">
            <v>Casting Shakeout</v>
          </cell>
          <cell r="N7265">
            <v>40988</v>
          </cell>
        </row>
        <row r="7266">
          <cell r="A7266" t="str">
            <v>30400710</v>
          </cell>
          <cell r="B7266" t="str">
            <v>Point</v>
          </cell>
          <cell r="C7266" t="str">
            <v>Secondary Metals /Steel Foundries /Casting Knock Out</v>
          </cell>
          <cell r="D7266" t="str">
            <v>Industrial Processes - Ferrous Metals</v>
          </cell>
          <cell r="G7266" t="str">
            <v>Industrial Processes</v>
          </cell>
          <cell r="H7266" t="str">
            <v>Secondary Metal Production</v>
          </cell>
          <cell r="I7266" t="str">
            <v>Steel Foundries</v>
          </cell>
          <cell r="J7266" t="str">
            <v>Casting Knock Out</v>
          </cell>
          <cell r="N7266">
            <v>40988</v>
          </cell>
        </row>
        <row r="7267">
          <cell r="A7267" t="str">
            <v>30400711</v>
          </cell>
          <cell r="B7267" t="str">
            <v>Point</v>
          </cell>
          <cell r="C7267" t="str">
            <v>Secondary Metals /Steel Foundries /Cleaning</v>
          </cell>
          <cell r="D7267" t="str">
            <v>Industrial Processes - Ferrous Metals</v>
          </cell>
          <cell r="G7267" t="str">
            <v>Industrial Processes</v>
          </cell>
          <cell r="H7267" t="str">
            <v>Secondary Metal Production</v>
          </cell>
          <cell r="I7267" t="str">
            <v>Steel Foundries</v>
          </cell>
          <cell r="J7267" t="str">
            <v>Cleaning</v>
          </cell>
          <cell r="N7267">
            <v>40988</v>
          </cell>
        </row>
        <row r="7268">
          <cell r="A7268" t="str">
            <v>30400712</v>
          </cell>
          <cell r="B7268" t="str">
            <v>Point</v>
          </cell>
          <cell r="C7268" t="str">
            <v>Secondary Metals /Steel Foundries /Charge Handling</v>
          </cell>
          <cell r="D7268" t="str">
            <v>Industrial Processes - Ferrous Metals</v>
          </cell>
          <cell r="G7268" t="str">
            <v>Industrial Processes</v>
          </cell>
          <cell r="H7268" t="str">
            <v>Secondary Metal Production</v>
          </cell>
          <cell r="I7268" t="str">
            <v>Steel Foundries</v>
          </cell>
          <cell r="J7268" t="str">
            <v>Charge Handling</v>
          </cell>
          <cell r="N7268">
            <v>40988</v>
          </cell>
        </row>
        <row r="7269">
          <cell r="A7269" t="str">
            <v>30400713</v>
          </cell>
          <cell r="B7269" t="str">
            <v>Point</v>
          </cell>
          <cell r="C7269" t="str">
            <v>Secondary Metals /Steel Foundries /Castings Cooling</v>
          </cell>
          <cell r="D7269" t="str">
            <v>Industrial Processes - Ferrous Metals</v>
          </cell>
          <cell r="G7269" t="str">
            <v>Industrial Processes</v>
          </cell>
          <cell r="H7269" t="str">
            <v>Secondary Metal Production</v>
          </cell>
          <cell r="I7269" t="str">
            <v>Steel Foundries</v>
          </cell>
          <cell r="J7269" t="str">
            <v>Castings Cooling</v>
          </cell>
          <cell r="N7269">
            <v>40988</v>
          </cell>
        </row>
        <row r="7270">
          <cell r="A7270" t="str">
            <v>30400714</v>
          </cell>
          <cell r="B7270" t="str">
            <v>Point</v>
          </cell>
          <cell r="C7270" t="str">
            <v>Secondary Metals /Steel Foundries /Shakeout Machine</v>
          </cell>
          <cell r="D7270" t="str">
            <v>Industrial Processes - Ferrous Metals</v>
          </cell>
          <cell r="G7270" t="str">
            <v>Industrial Processes</v>
          </cell>
          <cell r="H7270" t="str">
            <v>Secondary Metal Production</v>
          </cell>
          <cell r="I7270" t="str">
            <v>Steel Foundries</v>
          </cell>
          <cell r="J7270" t="str">
            <v>Shakeout Machine</v>
          </cell>
          <cell r="N7270">
            <v>40988</v>
          </cell>
        </row>
        <row r="7271">
          <cell r="A7271" t="str">
            <v>30400715</v>
          </cell>
          <cell r="B7271" t="str">
            <v>Point</v>
          </cell>
          <cell r="C7271" t="str">
            <v>Secondary Metals /Steel Foundries /Finishing</v>
          </cell>
          <cell r="D7271" t="str">
            <v>Industrial Processes - Ferrous Metals</v>
          </cell>
          <cell r="G7271" t="str">
            <v>Industrial Processes</v>
          </cell>
          <cell r="H7271" t="str">
            <v>Secondary Metal Production</v>
          </cell>
          <cell r="I7271" t="str">
            <v>Steel Foundries</v>
          </cell>
          <cell r="J7271" t="str">
            <v>Finishing</v>
          </cell>
          <cell r="N7271">
            <v>40988</v>
          </cell>
        </row>
        <row r="7272">
          <cell r="A7272" t="str">
            <v>30400716</v>
          </cell>
          <cell r="B7272" t="str">
            <v>Point</v>
          </cell>
          <cell r="C7272" t="str">
            <v>Secondary Metals /Steel Foundries /Sand Grinding/Handling</v>
          </cell>
          <cell r="D7272" t="str">
            <v>Industrial Processes - Ferrous Metals</v>
          </cell>
          <cell r="G7272" t="str">
            <v>Industrial Processes</v>
          </cell>
          <cell r="H7272" t="str">
            <v>Secondary Metal Production</v>
          </cell>
          <cell r="I7272" t="str">
            <v>Steel Foundries</v>
          </cell>
          <cell r="J7272" t="str">
            <v>Sand Grinding/Handling</v>
          </cell>
          <cell r="K7272" t="str">
            <v>30400706</v>
          </cell>
          <cell r="L7272" t="str">
            <v>2005</v>
          </cell>
          <cell r="N7272">
            <v>40988</v>
          </cell>
        </row>
        <row r="7273">
          <cell r="A7273" t="str">
            <v>30400717</v>
          </cell>
          <cell r="B7273" t="str">
            <v>Point</v>
          </cell>
          <cell r="C7273" t="str">
            <v>Secondary Metals /Steel Foundries /Core Ovens</v>
          </cell>
          <cell r="D7273" t="str">
            <v>Industrial Processes - Ferrous Metals</v>
          </cell>
          <cell r="G7273" t="str">
            <v>Industrial Processes</v>
          </cell>
          <cell r="H7273" t="str">
            <v>Secondary Metal Production</v>
          </cell>
          <cell r="I7273" t="str">
            <v>Steel Foundries</v>
          </cell>
          <cell r="J7273" t="str">
            <v>Core Ovens</v>
          </cell>
          <cell r="N7273">
            <v>40988</v>
          </cell>
        </row>
        <row r="7274">
          <cell r="A7274" t="str">
            <v>30400718</v>
          </cell>
          <cell r="B7274" t="str">
            <v>Point</v>
          </cell>
          <cell r="C7274" t="str">
            <v>Secondary Metals /Steel Foundries /Core Ovens</v>
          </cell>
          <cell r="D7274" t="str">
            <v>Industrial Processes - Ferrous Metals</v>
          </cell>
          <cell r="G7274" t="str">
            <v>Industrial Processes</v>
          </cell>
          <cell r="H7274" t="str">
            <v>Secondary Metal Production</v>
          </cell>
          <cell r="I7274" t="str">
            <v>Steel Foundries</v>
          </cell>
          <cell r="J7274" t="str">
            <v>Core Ovens</v>
          </cell>
          <cell r="K7274" t="str">
            <v>30400717</v>
          </cell>
          <cell r="L7274" t="str">
            <v>2005</v>
          </cell>
          <cell r="N7274">
            <v>40988</v>
          </cell>
        </row>
        <row r="7275">
          <cell r="A7275" t="str">
            <v>30400720</v>
          </cell>
          <cell r="B7275" t="str">
            <v>Point</v>
          </cell>
          <cell r="C7275" t="str">
            <v>Secondary Metals /Steel Foundries /Sand Dryer</v>
          </cell>
          <cell r="D7275" t="str">
            <v>Industrial Processes - Ferrous Metals</v>
          </cell>
          <cell r="G7275" t="str">
            <v>Industrial Processes</v>
          </cell>
          <cell r="H7275" t="str">
            <v>Secondary Metal Production</v>
          </cell>
          <cell r="I7275" t="str">
            <v>Steel Foundries</v>
          </cell>
          <cell r="J7275" t="str">
            <v>Sand Dryer</v>
          </cell>
          <cell r="N7275">
            <v>40988</v>
          </cell>
        </row>
        <row r="7276">
          <cell r="A7276" t="str">
            <v>30400721</v>
          </cell>
          <cell r="B7276" t="str">
            <v>Point</v>
          </cell>
          <cell r="C7276" t="str">
            <v>Secondary Metals /Steel Foundries /Sand Silo</v>
          </cell>
          <cell r="D7276" t="str">
            <v>Industrial Processes - Storage and Transfer</v>
          </cell>
          <cell r="G7276" t="str">
            <v>Industrial Processes</v>
          </cell>
          <cell r="H7276" t="str">
            <v>Secondary Metal Production</v>
          </cell>
          <cell r="I7276" t="str">
            <v>Steel Foundries</v>
          </cell>
          <cell r="J7276" t="str">
            <v>Sand Silo</v>
          </cell>
          <cell r="N7276">
            <v>40988</v>
          </cell>
        </row>
        <row r="7277">
          <cell r="A7277" t="str">
            <v>30400722</v>
          </cell>
          <cell r="B7277" t="str">
            <v>Point</v>
          </cell>
          <cell r="C7277" t="str">
            <v>Secondary Metals /Steel Foundries /Muller</v>
          </cell>
          <cell r="D7277" t="str">
            <v>Industrial Processes - Ferrous Metals</v>
          </cell>
          <cell r="G7277" t="str">
            <v>Industrial Processes</v>
          </cell>
          <cell r="H7277" t="str">
            <v>Secondary Metal Production</v>
          </cell>
          <cell r="I7277" t="str">
            <v>Steel Foundries</v>
          </cell>
          <cell r="J7277" t="str">
            <v>Muller</v>
          </cell>
          <cell r="N7277">
            <v>40988</v>
          </cell>
        </row>
        <row r="7278">
          <cell r="A7278" t="str">
            <v>30400723</v>
          </cell>
          <cell r="B7278" t="str">
            <v>Point</v>
          </cell>
          <cell r="C7278" t="str">
            <v>Secondary Metals /Steel Foundries /Conveyors/Elevators</v>
          </cell>
          <cell r="D7278" t="str">
            <v>Industrial Processes - Storage and Transfer</v>
          </cell>
          <cell r="G7278" t="str">
            <v>Industrial Processes</v>
          </cell>
          <cell r="H7278" t="str">
            <v>Secondary Metal Production</v>
          </cell>
          <cell r="I7278" t="str">
            <v>Steel Foundries</v>
          </cell>
          <cell r="J7278" t="str">
            <v>Conveyors/Elevators</v>
          </cell>
          <cell r="N7278">
            <v>40988</v>
          </cell>
        </row>
        <row r="7279">
          <cell r="A7279" t="str">
            <v>30400724</v>
          </cell>
          <cell r="B7279" t="str">
            <v>Point</v>
          </cell>
          <cell r="C7279" t="str">
            <v>Secondary Metals /Steel Foundries /Sand Screens</v>
          </cell>
          <cell r="D7279" t="str">
            <v>Industrial Processes - Ferrous Metals</v>
          </cell>
          <cell r="G7279" t="str">
            <v>Industrial Processes</v>
          </cell>
          <cell r="H7279" t="str">
            <v>Secondary Metal Production</v>
          </cell>
          <cell r="I7279" t="str">
            <v>Steel Foundries</v>
          </cell>
          <cell r="J7279" t="str">
            <v>Sand Screens</v>
          </cell>
          <cell r="N7279">
            <v>40988</v>
          </cell>
        </row>
        <row r="7280">
          <cell r="A7280" t="str">
            <v>30400725</v>
          </cell>
          <cell r="B7280" t="str">
            <v>Point</v>
          </cell>
          <cell r="C7280" t="str">
            <v>Secondary Metals /Steel Foundries /Casting Cleaning/Tumblers</v>
          </cell>
          <cell r="D7280" t="str">
            <v>Industrial Processes - Ferrous Metals</v>
          </cell>
          <cell r="G7280" t="str">
            <v>Industrial Processes</v>
          </cell>
          <cell r="H7280" t="str">
            <v>Secondary Metal Production</v>
          </cell>
          <cell r="I7280" t="str">
            <v>Steel Foundries</v>
          </cell>
          <cell r="J7280" t="str">
            <v>Casting Cleaning/Tumblers</v>
          </cell>
          <cell r="N7280">
            <v>40988</v>
          </cell>
        </row>
        <row r="7281">
          <cell r="A7281" t="str">
            <v>30400726</v>
          </cell>
          <cell r="B7281" t="str">
            <v>Point</v>
          </cell>
          <cell r="C7281" t="str">
            <v>Secondary Metals /Steel Foundries /Casting Cleaning/Chippers</v>
          </cell>
          <cell r="D7281" t="str">
            <v>Industrial Processes - Ferrous Metals</v>
          </cell>
          <cell r="G7281" t="str">
            <v>Industrial Processes</v>
          </cell>
          <cell r="H7281" t="str">
            <v>Secondary Metal Production</v>
          </cell>
          <cell r="I7281" t="str">
            <v>Steel Foundries</v>
          </cell>
          <cell r="J7281" t="str">
            <v>Casting Cleaning/Chippers</v>
          </cell>
          <cell r="N7281">
            <v>40988</v>
          </cell>
        </row>
        <row r="7282">
          <cell r="A7282" t="str">
            <v>30400730</v>
          </cell>
          <cell r="B7282" t="str">
            <v>Point</v>
          </cell>
          <cell r="C7282" t="str">
            <v>Secondary Metals /Steel Foundries /Shell Core Machine</v>
          </cell>
          <cell r="D7282" t="str">
            <v>Industrial Processes - Ferrous Metals</v>
          </cell>
          <cell r="G7282" t="str">
            <v>Industrial Processes</v>
          </cell>
          <cell r="H7282" t="str">
            <v>Secondary Metal Production</v>
          </cell>
          <cell r="I7282" t="str">
            <v>Steel Foundries</v>
          </cell>
          <cell r="J7282" t="str">
            <v>Shell Core Machine</v>
          </cell>
          <cell r="N7282">
            <v>40988</v>
          </cell>
        </row>
        <row r="7283">
          <cell r="A7283" t="str">
            <v>30400731</v>
          </cell>
          <cell r="B7283" t="str">
            <v>Point</v>
          </cell>
          <cell r="C7283" t="str">
            <v>Secondary Metals /Steel Foundries /Core Machines/Other</v>
          </cell>
          <cell r="D7283" t="str">
            <v>Industrial Processes - Ferrous Metals</v>
          </cell>
          <cell r="G7283" t="str">
            <v>Industrial Processes</v>
          </cell>
          <cell r="H7283" t="str">
            <v>Secondary Metal Production</v>
          </cell>
          <cell r="I7283" t="str">
            <v>Steel Foundries</v>
          </cell>
          <cell r="J7283" t="str">
            <v>Core Machines/Other</v>
          </cell>
          <cell r="N7283">
            <v>40988</v>
          </cell>
        </row>
        <row r="7284">
          <cell r="A7284" t="str">
            <v>30400732</v>
          </cell>
          <cell r="B7284" t="str">
            <v>Point</v>
          </cell>
          <cell r="C7284" t="str">
            <v>Secondary Metals /Steel Foundries /Electric Arc Furnace: Baghouse</v>
          </cell>
          <cell r="D7284" t="str">
            <v>Industrial Processes - Ferrous Metals</v>
          </cell>
          <cell r="G7284" t="str">
            <v>Industrial Processes</v>
          </cell>
          <cell r="H7284" t="str">
            <v>Secondary Metal Production</v>
          </cell>
          <cell r="I7284" t="str">
            <v>Steel Foundries</v>
          </cell>
          <cell r="J7284" t="str">
            <v>Electric Arc Furnace: Baghouse</v>
          </cell>
          <cell r="N7284">
            <v>40988</v>
          </cell>
        </row>
        <row r="7285">
          <cell r="A7285" t="str">
            <v>30400733</v>
          </cell>
          <cell r="B7285" t="str">
            <v>Point</v>
          </cell>
          <cell r="C7285" t="str">
            <v>Secondary Metals /Steel Foundries /Electric Arc Furnace: Baghouse Dust Handling</v>
          </cell>
          <cell r="D7285" t="str">
            <v>Industrial Processes - Ferrous Metals</v>
          </cell>
          <cell r="G7285" t="str">
            <v>Industrial Processes</v>
          </cell>
          <cell r="H7285" t="str">
            <v>Secondary Metal Production</v>
          </cell>
          <cell r="I7285" t="str">
            <v>Steel Foundries</v>
          </cell>
          <cell r="J7285" t="str">
            <v>Electric Arc Furnace: Baghouse Dust Handling</v>
          </cell>
          <cell r="N7285">
            <v>40988</v>
          </cell>
        </row>
        <row r="7286">
          <cell r="A7286" t="str">
            <v>30400735</v>
          </cell>
          <cell r="B7286" t="str">
            <v>Point</v>
          </cell>
          <cell r="C7286" t="str">
            <v>Secondary Metals /Steel Foundries /Raw Material Unloading</v>
          </cell>
          <cell r="D7286" t="str">
            <v>Industrial Processes - Storage and Transfer</v>
          </cell>
          <cell r="G7286" t="str">
            <v>Industrial Processes</v>
          </cell>
          <cell r="H7286" t="str">
            <v>Secondary Metal Production</v>
          </cell>
          <cell r="I7286" t="str">
            <v>Steel Foundries</v>
          </cell>
          <cell r="J7286" t="str">
            <v>Raw Material Unloading</v>
          </cell>
          <cell r="N7286">
            <v>40988</v>
          </cell>
        </row>
        <row r="7287">
          <cell r="A7287" t="str">
            <v>30400736</v>
          </cell>
          <cell r="B7287" t="str">
            <v>Point</v>
          </cell>
          <cell r="C7287" t="str">
            <v>Secondary Metals /Steel Foundries /Conveyors/Elevators: Raw Material</v>
          </cell>
          <cell r="D7287" t="str">
            <v>Industrial Processes - Storage and Transfer</v>
          </cell>
          <cell r="G7287" t="str">
            <v>Industrial Processes</v>
          </cell>
          <cell r="H7287" t="str">
            <v>Secondary Metal Production</v>
          </cell>
          <cell r="I7287" t="str">
            <v>Steel Foundries</v>
          </cell>
          <cell r="J7287" t="str">
            <v>Conveyors/Elevators: Raw Material</v>
          </cell>
          <cell r="N7287">
            <v>40988</v>
          </cell>
        </row>
        <row r="7288">
          <cell r="A7288" t="str">
            <v>30400737</v>
          </cell>
          <cell r="B7288" t="str">
            <v>Point</v>
          </cell>
          <cell r="C7288" t="str">
            <v>Secondary Metals /Steel Foundries /Raw Material Silo</v>
          </cell>
          <cell r="D7288" t="str">
            <v>Industrial Processes - Storage and Transfer</v>
          </cell>
          <cell r="G7288" t="str">
            <v>Industrial Processes</v>
          </cell>
          <cell r="H7288" t="str">
            <v>Secondary Metal Production</v>
          </cell>
          <cell r="I7288" t="str">
            <v>Steel Foundries</v>
          </cell>
          <cell r="J7288" t="str">
            <v>Raw Material Silo</v>
          </cell>
          <cell r="N7288">
            <v>40988</v>
          </cell>
        </row>
        <row r="7289">
          <cell r="A7289" t="str">
            <v>30400739</v>
          </cell>
          <cell r="B7289" t="str">
            <v>Point</v>
          </cell>
          <cell r="C7289" t="str">
            <v>Secondary Metals /Steel Foundries /Scrap Centrifugation</v>
          </cell>
          <cell r="D7289" t="str">
            <v>Industrial Processes - Ferrous Metals</v>
          </cell>
          <cell r="G7289" t="str">
            <v>Industrial Processes</v>
          </cell>
          <cell r="H7289" t="str">
            <v>Secondary Metal Production</v>
          </cell>
          <cell r="I7289" t="str">
            <v>Steel Foundries</v>
          </cell>
          <cell r="J7289" t="str">
            <v>Scrap Centrifugation</v>
          </cell>
          <cell r="N7289">
            <v>40988</v>
          </cell>
        </row>
        <row r="7290">
          <cell r="A7290" t="str">
            <v>30400740</v>
          </cell>
          <cell r="B7290" t="str">
            <v>Point</v>
          </cell>
          <cell r="C7290" t="str">
            <v>Secondary Metals /Steel Foundries /Reheating Furnace: Natural Gas</v>
          </cell>
          <cell r="D7290" t="str">
            <v>Industrial Processes - Ferrous Metals</v>
          </cell>
          <cell r="G7290" t="str">
            <v>Industrial Processes</v>
          </cell>
          <cell r="H7290" t="str">
            <v>Secondary Metal Production</v>
          </cell>
          <cell r="I7290" t="str">
            <v>Steel Foundries</v>
          </cell>
          <cell r="J7290" t="str">
            <v>Reheating Furnace: Natural Gas</v>
          </cell>
          <cell r="N7290">
            <v>40988</v>
          </cell>
        </row>
        <row r="7291">
          <cell r="A7291" t="str">
            <v>30400741</v>
          </cell>
          <cell r="B7291" t="str">
            <v>Point</v>
          </cell>
          <cell r="C7291" t="str">
            <v>Secondary Metals /Steel Foundries /Scrap Heating</v>
          </cell>
          <cell r="D7291" t="str">
            <v>Industrial Processes - Ferrous Metals</v>
          </cell>
          <cell r="G7291" t="str">
            <v>Industrial Processes</v>
          </cell>
          <cell r="H7291" t="str">
            <v>Secondary Metal Production</v>
          </cell>
          <cell r="I7291" t="str">
            <v>Steel Foundries</v>
          </cell>
          <cell r="J7291" t="str">
            <v>Scrap Heating</v>
          </cell>
          <cell r="N7291">
            <v>40988</v>
          </cell>
        </row>
        <row r="7292">
          <cell r="A7292" t="str">
            <v>30400742</v>
          </cell>
          <cell r="B7292" t="str">
            <v>Point</v>
          </cell>
          <cell r="C7292" t="str">
            <v>Secondary Metals /Steel Foundries /Crucible</v>
          </cell>
          <cell r="D7292" t="str">
            <v>Industrial Processes - Ferrous Metals</v>
          </cell>
          <cell r="G7292" t="str">
            <v>Industrial Processes</v>
          </cell>
          <cell r="H7292" t="str">
            <v>Secondary Metal Production</v>
          </cell>
          <cell r="I7292" t="str">
            <v>Steel Foundries</v>
          </cell>
          <cell r="J7292" t="str">
            <v>Crucible</v>
          </cell>
          <cell r="N7292">
            <v>40988</v>
          </cell>
        </row>
        <row r="7293">
          <cell r="A7293" t="str">
            <v>30400743</v>
          </cell>
          <cell r="B7293" t="str">
            <v>Point</v>
          </cell>
          <cell r="C7293" t="str">
            <v>Secondary Metals /Steel Foundries /Pneumatic Converter Furnace</v>
          </cell>
          <cell r="D7293" t="str">
            <v>Industrial Processes - Ferrous Metals</v>
          </cell>
          <cell r="G7293" t="str">
            <v>Industrial Processes</v>
          </cell>
          <cell r="H7293" t="str">
            <v>Secondary Metal Production</v>
          </cell>
          <cell r="I7293" t="str">
            <v>Steel Foundries</v>
          </cell>
          <cell r="J7293" t="str">
            <v>Pneumatic Converter Furnace</v>
          </cell>
          <cell r="N7293">
            <v>40988</v>
          </cell>
        </row>
        <row r="7294">
          <cell r="A7294" t="str">
            <v>30400744</v>
          </cell>
          <cell r="B7294" t="str">
            <v>Point</v>
          </cell>
          <cell r="C7294" t="str">
            <v>Secondary Metals /Steel Foundries /Ladle</v>
          </cell>
          <cell r="D7294" t="str">
            <v>Industrial Processes - Ferrous Metals</v>
          </cell>
          <cell r="G7294" t="str">
            <v>Industrial Processes</v>
          </cell>
          <cell r="H7294" t="str">
            <v>Secondary Metal Production</v>
          </cell>
          <cell r="I7294" t="str">
            <v>Steel Foundries</v>
          </cell>
          <cell r="J7294" t="str">
            <v>Ladle</v>
          </cell>
          <cell r="N7294">
            <v>40988</v>
          </cell>
        </row>
        <row r="7295">
          <cell r="A7295" t="str">
            <v>30400745</v>
          </cell>
          <cell r="B7295" t="str">
            <v>Point</v>
          </cell>
          <cell r="C7295" t="str">
            <v>Secondary Metals /Steel Foundries /Fugitive Emissions: Furnace</v>
          </cell>
          <cell r="D7295" t="str">
            <v>Industrial Processes - Ferrous Metals</v>
          </cell>
          <cell r="G7295" t="str">
            <v>Industrial Processes</v>
          </cell>
          <cell r="H7295" t="str">
            <v>Secondary Metal Production</v>
          </cell>
          <cell r="I7295" t="str">
            <v>Steel Foundries</v>
          </cell>
          <cell r="J7295" t="str">
            <v>Fugitive Emissions: Furnace</v>
          </cell>
          <cell r="N7295">
            <v>40988</v>
          </cell>
        </row>
        <row r="7296">
          <cell r="A7296" t="str">
            <v>30400760</v>
          </cell>
          <cell r="B7296" t="str">
            <v>Point</v>
          </cell>
          <cell r="C7296" t="str">
            <v>Secondary Metals /Steel Foundries /Alloy Feeding</v>
          </cell>
          <cell r="D7296" t="str">
            <v>Industrial Processes - Ferrous Metals</v>
          </cell>
          <cell r="G7296" t="str">
            <v>Industrial Processes</v>
          </cell>
          <cell r="H7296" t="str">
            <v>Secondary Metal Production</v>
          </cell>
          <cell r="I7296" t="str">
            <v>Steel Foundries</v>
          </cell>
          <cell r="J7296" t="str">
            <v>Alloy Feeding</v>
          </cell>
          <cell r="N7296">
            <v>40988</v>
          </cell>
        </row>
        <row r="7297">
          <cell r="A7297" t="str">
            <v>30400765</v>
          </cell>
          <cell r="B7297" t="str">
            <v>Point</v>
          </cell>
          <cell r="C7297" t="str">
            <v>Secondary Metals /Steel Foundries /Billet Cutting</v>
          </cell>
          <cell r="D7297" t="str">
            <v>Industrial Processes - Ferrous Metals</v>
          </cell>
          <cell r="G7297" t="str">
            <v>Industrial Processes</v>
          </cell>
          <cell r="H7297" t="str">
            <v>Secondary Metal Production</v>
          </cell>
          <cell r="I7297" t="str">
            <v>Steel Foundries</v>
          </cell>
          <cell r="J7297" t="str">
            <v>Billet Cutting</v>
          </cell>
          <cell r="N7297">
            <v>40988</v>
          </cell>
        </row>
        <row r="7298">
          <cell r="A7298" t="str">
            <v>30400768</v>
          </cell>
          <cell r="B7298" t="str">
            <v>Point</v>
          </cell>
          <cell r="C7298" t="str">
            <v>Secondary Metals /Steel Foundries /Scrap Handling</v>
          </cell>
          <cell r="D7298" t="str">
            <v>Industrial Processes - Ferrous Metals</v>
          </cell>
          <cell r="G7298" t="str">
            <v>Industrial Processes</v>
          </cell>
          <cell r="H7298" t="str">
            <v>Secondary Metal Production</v>
          </cell>
          <cell r="I7298" t="str">
            <v>Steel Foundries</v>
          </cell>
          <cell r="J7298" t="str">
            <v>Scrap Handling</v>
          </cell>
          <cell r="N7298">
            <v>40988</v>
          </cell>
        </row>
        <row r="7299">
          <cell r="A7299" t="str">
            <v>30400770</v>
          </cell>
          <cell r="B7299" t="str">
            <v>Point</v>
          </cell>
          <cell r="C7299" t="str">
            <v>Secondary Metals /Steel Foundries /Slag Storage Pile</v>
          </cell>
          <cell r="D7299" t="str">
            <v>Industrial Processes - Storage and Transfer</v>
          </cell>
          <cell r="G7299" t="str">
            <v>Industrial Processes</v>
          </cell>
          <cell r="H7299" t="str">
            <v>Secondary Metal Production</v>
          </cell>
          <cell r="I7299" t="str">
            <v>Steel Foundries</v>
          </cell>
          <cell r="J7299" t="str">
            <v>Slag Storage Pile</v>
          </cell>
          <cell r="N7299">
            <v>40988</v>
          </cell>
        </row>
        <row r="7300">
          <cell r="A7300" t="str">
            <v>30400775</v>
          </cell>
          <cell r="B7300" t="str">
            <v>Point</v>
          </cell>
          <cell r="C7300" t="str">
            <v>Secondary Metals /Steel Foundries /Slag Crushing</v>
          </cell>
          <cell r="D7300" t="str">
            <v>Industrial Processes - Ferrous Metals</v>
          </cell>
          <cell r="G7300" t="str">
            <v>Industrial Processes</v>
          </cell>
          <cell r="H7300" t="str">
            <v>Secondary Metal Production</v>
          </cell>
          <cell r="I7300" t="str">
            <v>Steel Foundries</v>
          </cell>
          <cell r="J7300" t="str">
            <v>Slag Crushing</v>
          </cell>
          <cell r="N7300">
            <v>40988</v>
          </cell>
        </row>
        <row r="7301">
          <cell r="A7301" t="str">
            <v>30400780</v>
          </cell>
          <cell r="B7301" t="str">
            <v>Point</v>
          </cell>
          <cell r="C7301" t="str">
            <v>Secondary Metals /Steel Foundries /Limerock Handling</v>
          </cell>
          <cell r="D7301" t="str">
            <v>Industrial Processes - Ferrous Metals</v>
          </cell>
          <cell r="G7301" t="str">
            <v>Industrial Processes</v>
          </cell>
          <cell r="H7301" t="str">
            <v>Secondary Metal Production</v>
          </cell>
          <cell r="I7301" t="str">
            <v>Steel Foundries</v>
          </cell>
          <cell r="J7301" t="str">
            <v>Limerock Handling</v>
          </cell>
          <cell r="N7301">
            <v>40988</v>
          </cell>
        </row>
        <row r="7302">
          <cell r="A7302" t="str">
            <v>30400785</v>
          </cell>
          <cell r="B7302" t="str">
            <v>Point</v>
          </cell>
          <cell r="C7302" t="str">
            <v>Secondary Metals /Steel Foundries /Roof Monitors - Hot Metal Transfer</v>
          </cell>
          <cell r="D7302" t="str">
            <v>Industrial Processes - Ferrous Metals</v>
          </cell>
          <cell r="G7302" t="str">
            <v>Industrial Processes</v>
          </cell>
          <cell r="H7302" t="str">
            <v>Secondary Metal Production</v>
          </cell>
          <cell r="I7302" t="str">
            <v>Steel Foundries</v>
          </cell>
          <cell r="J7302" t="str">
            <v>Roof Monitors - Hot Metal Transfer</v>
          </cell>
          <cell r="N7302">
            <v>40988</v>
          </cell>
        </row>
        <row r="7303">
          <cell r="A7303" t="str">
            <v>30400799</v>
          </cell>
          <cell r="B7303" t="str">
            <v>Point</v>
          </cell>
          <cell r="C7303" t="str">
            <v>Secondary Metals /Steel Foundries /Other Not Classified</v>
          </cell>
          <cell r="D7303" t="str">
            <v>Industrial Processes - Ferrous Metals</v>
          </cell>
          <cell r="G7303" t="str">
            <v>Industrial Processes</v>
          </cell>
          <cell r="H7303" t="str">
            <v>Secondary Metal Production</v>
          </cell>
          <cell r="I7303" t="str">
            <v>Steel Foundries</v>
          </cell>
          <cell r="J7303" t="str">
            <v>Other Not Classified</v>
          </cell>
          <cell r="N7303">
            <v>40988</v>
          </cell>
        </row>
        <row r="7304">
          <cell r="A7304" t="str">
            <v>30400801</v>
          </cell>
          <cell r="B7304" t="str">
            <v>Point</v>
          </cell>
          <cell r="C7304" t="str">
            <v>Secondary Metals /Zinc /Retort Furnace</v>
          </cell>
          <cell r="D7304" t="str">
            <v>Industrial Processes - Non-ferrous Metals</v>
          </cell>
          <cell r="G7304" t="str">
            <v>Industrial Processes</v>
          </cell>
          <cell r="H7304" t="str">
            <v>Secondary Metal Production</v>
          </cell>
          <cell r="I7304" t="str">
            <v>Zinc</v>
          </cell>
          <cell r="J7304" t="str">
            <v>Retort Furnace</v>
          </cell>
          <cell r="N7304">
            <v>40988</v>
          </cell>
        </row>
        <row r="7305">
          <cell r="A7305" t="str">
            <v>30400802</v>
          </cell>
          <cell r="B7305" t="str">
            <v>Point</v>
          </cell>
          <cell r="C7305" t="str">
            <v>Secondary Metals /Zinc /Horizontal Muffle Furnace</v>
          </cell>
          <cell r="D7305" t="str">
            <v>Industrial Processes - Non-ferrous Metals</v>
          </cell>
          <cell r="G7305" t="str">
            <v>Industrial Processes</v>
          </cell>
          <cell r="H7305" t="str">
            <v>Secondary Metal Production</v>
          </cell>
          <cell r="I7305" t="str">
            <v>Zinc</v>
          </cell>
          <cell r="J7305" t="str">
            <v>Horizontal Muffle Furnace</v>
          </cell>
          <cell r="N7305">
            <v>40988</v>
          </cell>
        </row>
        <row r="7306">
          <cell r="A7306" t="str">
            <v>30400803</v>
          </cell>
          <cell r="B7306" t="str">
            <v>Point</v>
          </cell>
          <cell r="C7306" t="str">
            <v>Secondary Metals /Zinc /Pot Furnace</v>
          </cell>
          <cell r="D7306" t="str">
            <v>Industrial Processes - Non-ferrous Metals</v>
          </cell>
          <cell r="G7306" t="str">
            <v>Industrial Processes</v>
          </cell>
          <cell r="H7306" t="str">
            <v>Secondary Metal Production</v>
          </cell>
          <cell r="I7306" t="str">
            <v>Zinc</v>
          </cell>
          <cell r="J7306" t="str">
            <v>Pot Furnace</v>
          </cell>
          <cell r="N7306">
            <v>40988</v>
          </cell>
        </row>
        <row r="7307">
          <cell r="A7307" t="str">
            <v>30400805</v>
          </cell>
          <cell r="B7307" t="str">
            <v>Point</v>
          </cell>
          <cell r="C7307" t="str">
            <v>Secondary Metals /Zinc /Galvanizing Kettle</v>
          </cell>
          <cell r="D7307" t="str">
            <v>Industrial Processes - Non-ferrous Metals</v>
          </cell>
          <cell r="G7307" t="str">
            <v>Industrial Processes</v>
          </cell>
          <cell r="H7307" t="str">
            <v>Secondary Metal Production</v>
          </cell>
          <cell r="I7307" t="str">
            <v>Zinc</v>
          </cell>
          <cell r="J7307" t="str">
            <v>Galvanizing Kettle</v>
          </cell>
          <cell r="N7307">
            <v>40988</v>
          </cell>
        </row>
        <row r="7308">
          <cell r="A7308" t="str">
            <v>30400806</v>
          </cell>
          <cell r="B7308" t="str">
            <v>Point</v>
          </cell>
          <cell r="C7308" t="str">
            <v>Secondary Metals /Zinc /Calcining Kiln</v>
          </cell>
          <cell r="D7308" t="str">
            <v>Industrial Processes - Non-ferrous Metals</v>
          </cell>
          <cell r="G7308" t="str">
            <v>Industrial Processes</v>
          </cell>
          <cell r="H7308" t="str">
            <v>Secondary Metal Production</v>
          </cell>
          <cell r="I7308" t="str">
            <v>Zinc</v>
          </cell>
          <cell r="J7308" t="str">
            <v>Calcining Kiln</v>
          </cell>
          <cell r="N7308">
            <v>40988</v>
          </cell>
        </row>
        <row r="7309">
          <cell r="A7309" t="str">
            <v>30400807</v>
          </cell>
          <cell r="B7309" t="str">
            <v>Point</v>
          </cell>
          <cell r="C7309" t="str">
            <v>Secondary Metals /Zinc /Concentrate Dryer</v>
          </cell>
          <cell r="D7309" t="str">
            <v>Industrial Processes - Non-ferrous Metals</v>
          </cell>
          <cell r="G7309" t="str">
            <v>Industrial Processes</v>
          </cell>
          <cell r="H7309" t="str">
            <v>Secondary Metal Production</v>
          </cell>
          <cell r="I7309" t="str">
            <v>Zinc</v>
          </cell>
          <cell r="J7309" t="str">
            <v>Concentrate Dryer</v>
          </cell>
          <cell r="N7309">
            <v>40988</v>
          </cell>
        </row>
        <row r="7310">
          <cell r="A7310" t="str">
            <v>30400809</v>
          </cell>
          <cell r="B7310" t="str">
            <v>Point</v>
          </cell>
          <cell r="C7310" t="str">
            <v>Secondary Metals /Zinc /Rotary Sweat Furnace</v>
          </cell>
          <cell r="D7310" t="str">
            <v>Industrial Processes - Non-ferrous Metals</v>
          </cell>
          <cell r="G7310" t="str">
            <v>Industrial Processes</v>
          </cell>
          <cell r="H7310" t="str">
            <v>Secondary Metal Production</v>
          </cell>
          <cell r="I7310" t="str">
            <v>Zinc</v>
          </cell>
          <cell r="J7310" t="str">
            <v>Rotary Sweat Furnace</v>
          </cell>
          <cell r="N7310">
            <v>40988</v>
          </cell>
        </row>
        <row r="7311">
          <cell r="A7311" t="str">
            <v>30400810</v>
          </cell>
          <cell r="B7311" t="str">
            <v>Point</v>
          </cell>
          <cell r="C7311" t="str">
            <v>Secondary Metals /Zinc /Muffle Sweat Furnace</v>
          </cell>
          <cell r="D7311" t="str">
            <v>Industrial Processes - Non-ferrous Metals</v>
          </cell>
          <cell r="G7311" t="str">
            <v>Industrial Processes</v>
          </cell>
          <cell r="H7311" t="str">
            <v>Secondary Metal Production</v>
          </cell>
          <cell r="I7311" t="str">
            <v>Zinc</v>
          </cell>
          <cell r="J7311" t="str">
            <v>Muffle Sweat Furnace</v>
          </cell>
          <cell r="N7311">
            <v>40988</v>
          </cell>
        </row>
        <row r="7312">
          <cell r="A7312" t="str">
            <v>30400811</v>
          </cell>
          <cell r="B7312" t="str">
            <v>Point</v>
          </cell>
          <cell r="C7312" t="str">
            <v>Secondary Metals /Zinc /Electric Resistance Sweat Furnace</v>
          </cell>
          <cell r="D7312" t="str">
            <v>Industrial Processes - Non-ferrous Metals</v>
          </cell>
          <cell r="G7312" t="str">
            <v>Industrial Processes</v>
          </cell>
          <cell r="H7312" t="str">
            <v>Secondary Metal Production</v>
          </cell>
          <cell r="I7312" t="str">
            <v>Zinc</v>
          </cell>
          <cell r="J7312" t="str">
            <v>Electric Resistance Sweat Furnace</v>
          </cell>
          <cell r="N7312">
            <v>40988</v>
          </cell>
        </row>
        <row r="7313">
          <cell r="A7313" t="str">
            <v>30400812</v>
          </cell>
          <cell r="B7313" t="str">
            <v>Point</v>
          </cell>
          <cell r="C7313" t="str">
            <v>Secondary Metals /Zinc /Crushing/Screening of Zinc Residues</v>
          </cell>
          <cell r="D7313" t="str">
            <v>Industrial Processes - Non-ferrous Metals</v>
          </cell>
          <cell r="G7313" t="str">
            <v>Industrial Processes</v>
          </cell>
          <cell r="H7313" t="str">
            <v>Secondary Metal Production</v>
          </cell>
          <cell r="I7313" t="str">
            <v>Zinc</v>
          </cell>
          <cell r="J7313" t="str">
            <v>Crushing/Screening of Zinc Residues</v>
          </cell>
          <cell r="N7313">
            <v>40988</v>
          </cell>
        </row>
        <row r="7314">
          <cell r="A7314" t="str">
            <v>30400814</v>
          </cell>
          <cell r="B7314" t="str">
            <v>Point</v>
          </cell>
          <cell r="C7314" t="str">
            <v>Secondary Metals /Zinc /Kettle-Sweat Furnace: Clean Metallic Scrap</v>
          </cell>
          <cell r="D7314" t="str">
            <v>Industrial Processes - Non-ferrous Metals</v>
          </cell>
          <cell r="G7314" t="str">
            <v>Industrial Processes</v>
          </cell>
          <cell r="H7314" t="str">
            <v>Secondary Metal Production</v>
          </cell>
          <cell r="I7314" t="str">
            <v>Zinc</v>
          </cell>
          <cell r="J7314" t="str">
            <v>Kettle-Sweat Furnace: Clean Metallic Scrap</v>
          </cell>
          <cell r="N7314">
            <v>40988</v>
          </cell>
        </row>
        <row r="7315">
          <cell r="A7315" t="str">
            <v>30400818</v>
          </cell>
          <cell r="B7315" t="str">
            <v>Point</v>
          </cell>
          <cell r="C7315" t="str">
            <v>Secondary Metals /Zinc /Reverberatory Sweat Furnace: Clean Metallic Scrap</v>
          </cell>
          <cell r="D7315" t="str">
            <v>Industrial Processes - Non-ferrous Metals</v>
          </cell>
          <cell r="G7315" t="str">
            <v>Industrial Processes</v>
          </cell>
          <cell r="H7315" t="str">
            <v>Secondary Metal Production</v>
          </cell>
          <cell r="I7315" t="str">
            <v>Zinc</v>
          </cell>
          <cell r="J7315" t="str">
            <v>Reverberatory Sweat Furnace: Clean Metallic Scrap</v>
          </cell>
          <cell r="N7315">
            <v>40988</v>
          </cell>
        </row>
        <row r="7316">
          <cell r="A7316" t="str">
            <v>30400824</v>
          </cell>
          <cell r="B7316" t="str">
            <v>Point</v>
          </cell>
          <cell r="C7316" t="str">
            <v>Secondary Metals /Zinc /Kettle-Sweat Furnace: General Metallic Scrap</v>
          </cell>
          <cell r="D7316" t="str">
            <v>Industrial Processes - Non-ferrous Metals</v>
          </cell>
          <cell r="G7316" t="str">
            <v>Industrial Processes</v>
          </cell>
          <cell r="H7316" t="str">
            <v>Secondary Metal Production</v>
          </cell>
          <cell r="I7316" t="str">
            <v>Zinc</v>
          </cell>
          <cell r="J7316" t="str">
            <v>Kettle-Sweat Furnace: General Metallic Scrap</v>
          </cell>
          <cell r="N7316">
            <v>40988</v>
          </cell>
        </row>
        <row r="7317">
          <cell r="A7317" t="str">
            <v>30400828</v>
          </cell>
          <cell r="B7317" t="str">
            <v>Point</v>
          </cell>
          <cell r="C7317" t="str">
            <v>Secondary Metals /Zinc /Reverberatory Sweat Furnace: General Metallic Scrap</v>
          </cell>
          <cell r="D7317" t="str">
            <v>Industrial Processes - Non-ferrous Metals</v>
          </cell>
          <cell r="G7317" t="str">
            <v>Industrial Processes</v>
          </cell>
          <cell r="H7317" t="str">
            <v>Secondary Metal Production</v>
          </cell>
          <cell r="I7317" t="str">
            <v>Zinc</v>
          </cell>
          <cell r="J7317" t="str">
            <v>Reverberatory Sweat Furnace: General Metallic Scrap</v>
          </cell>
          <cell r="N7317">
            <v>40988</v>
          </cell>
        </row>
        <row r="7318">
          <cell r="A7318" t="str">
            <v>30400834</v>
          </cell>
          <cell r="B7318" t="str">
            <v>Point</v>
          </cell>
          <cell r="C7318" t="str">
            <v>Secondary Metals /Zinc /Kettle-Sweat Furnace: Residual Metallic Scrap</v>
          </cell>
          <cell r="D7318" t="str">
            <v>Industrial Processes - Non-ferrous Metals</v>
          </cell>
          <cell r="G7318" t="str">
            <v>Industrial Processes</v>
          </cell>
          <cell r="H7318" t="str">
            <v>Secondary Metal Production</v>
          </cell>
          <cell r="I7318" t="str">
            <v>Zinc</v>
          </cell>
          <cell r="J7318" t="str">
            <v>Kettle-Sweat Furnace: Residual Metallic Scrap</v>
          </cell>
          <cell r="N7318">
            <v>40988</v>
          </cell>
        </row>
        <row r="7319">
          <cell r="A7319" t="str">
            <v>30400838</v>
          </cell>
          <cell r="B7319" t="str">
            <v>Point</v>
          </cell>
          <cell r="C7319" t="str">
            <v>Secondary Metals /Zinc /Reverberatory Sweat Furnace: Residual Metallic Scrap</v>
          </cell>
          <cell r="D7319" t="str">
            <v>Industrial Processes - Non-ferrous Metals</v>
          </cell>
          <cell r="G7319" t="str">
            <v>Industrial Processes</v>
          </cell>
          <cell r="H7319" t="str">
            <v>Secondary Metal Production</v>
          </cell>
          <cell r="I7319" t="str">
            <v>Zinc</v>
          </cell>
          <cell r="J7319" t="str">
            <v>Reverberatory Sweat Furnace: Residual Metallic Scrap</v>
          </cell>
          <cell r="N7319">
            <v>40988</v>
          </cell>
        </row>
        <row r="7320">
          <cell r="A7320" t="str">
            <v>30400840</v>
          </cell>
          <cell r="B7320" t="str">
            <v>Point</v>
          </cell>
          <cell r="C7320" t="str">
            <v>Secondary Metals /Zinc /Alloying</v>
          </cell>
          <cell r="D7320" t="str">
            <v>Industrial Processes - Non-ferrous Metals</v>
          </cell>
          <cell r="G7320" t="str">
            <v>Industrial Processes</v>
          </cell>
          <cell r="H7320" t="str">
            <v>Secondary Metal Production</v>
          </cell>
          <cell r="I7320" t="str">
            <v>Zinc</v>
          </cell>
          <cell r="J7320" t="str">
            <v>Alloying</v>
          </cell>
          <cell r="N7320">
            <v>40988</v>
          </cell>
        </row>
        <row r="7321">
          <cell r="A7321" t="str">
            <v>30400841</v>
          </cell>
          <cell r="B7321" t="str">
            <v>Point</v>
          </cell>
          <cell r="C7321" t="str">
            <v>Secondary Metals /Zinc /Scrap Melting: Crucible</v>
          </cell>
          <cell r="D7321" t="str">
            <v>Industrial Processes - Non-ferrous Metals</v>
          </cell>
          <cell r="G7321" t="str">
            <v>Industrial Processes</v>
          </cell>
          <cell r="H7321" t="str">
            <v>Secondary Metal Production</v>
          </cell>
          <cell r="I7321" t="str">
            <v>Zinc</v>
          </cell>
          <cell r="J7321" t="str">
            <v>Scrap Melting: Crucible</v>
          </cell>
          <cell r="N7321">
            <v>40988</v>
          </cell>
        </row>
        <row r="7322">
          <cell r="A7322" t="str">
            <v>30400842</v>
          </cell>
          <cell r="B7322" t="str">
            <v>Point</v>
          </cell>
          <cell r="C7322" t="str">
            <v>Secondary Metals /Zinc /Scrap Melting: Reverberatory Furnace</v>
          </cell>
          <cell r="D7322" t="str">
            <v>Industrial Processes - Non-ferrous Metals</v>
          </cell>
          <cell r="G7322" t="str">
            <v>Industrial Processes</v>
          </cell>
          <cell r="H7322" t="str">
            <v>Secondary Metal Production</v>
          </cell>
          <cell r="I7322" t="str">
            <v>Zinc</v>
          </cell>
          <cell r="J7322" t="str">
            <v>Scrap Melting: Reverberatory Furnace</v>
          </cell>
          <cell r="N7322">
            <v>40988</v>
          </cell>
        </row>
        <row r="7323">
          <cell r="A7323" t="str">
            <v>30400843</v>
          </cell>
          <cell r="B7323" t="str">
            <v>Point</v>
          </cell>
          <cell r="C7323" t="str">
            <v>Secondary Metals /Zinc /Scrap Melting: Electric Induction Furnace</v>
          </cell>
          <cell r="D7323" t="str">
            <v>Industrial Processes - Non-ferrous Metals</v>
          </cell>
          <cell r="G7323" t="str">
            <v>Industrial Processes</v>
          </cell>
          <cell r="H7323" t="str">
            <v>Secondary Metal Production</v>
          </cell>
          <cell r="I7323" t="str">
            <v>Zinc</v>
          </cell>
          <cell r="J7323" t="str">
            <v>Scrap Melting: Electric Induction Furnace</v>
          </cell>
          <cell r="N7323">
            <v>40988</v>
          </cell>
        </row>
        <row r="7324">
          <cell r="A7324" t="str">
            <v>30400851</v>
          </cell>
          <cell r="B7324" t="str">
            <v>Point</v>
          </cell>
          <cell r="C7324" t="str">
            <v>Secondary Metals /Zinc /Retort and Muffle Distillation: Pouring</v>
          </cell>
          <cell r="D7324" t="str">
            <v>Industrial Processes - Non-ferrous Metals</v>
          </cell>
          <cell r="G7324" t="str">
            <v>Industrial Processes</v>
          </cell>
          <cell r="H7324" t="str">
            <v>Secondary Metal Production</v>
          </cell>
          <cell r="I7324" t="str">
            <v>Zinc</v>
          </cell>
          <cell r="J7324" t="str">
            <v>Retort and Muffle Distillation: Pouring</v>
          </cell>
          <cell r="N7324">
            <v>40988</v>
          </cell>
        </row>
        <row r="7325">
          <cell r="A7325" t="str">
            <v>30400852</v>
          </cell>
          <cell r="B7325" t="str">
            <v>Point</v>
          </cell>
          <cell r="C7325" t="str">
            <v>Secondary Metals /Zinc /Retort and Muffle Distillation: Casting</v>
          </cell>
          <cell r="D7325" t="str">
            <v>Industrial Processes - Non-ferrous Metals</v>
          </cell>
          <cell r="G7325" t="str">
            <v>Industrial Processes</v>
          </cell>
          <cell r="H7325" t="str">
            <v>Secondary Metal Production</v>
          </cell>
          <cell r="I7325" t="str">
            <v>Zinc</v>
          </cell>
          <cell r="J7325" t="str">
            <v>Retort and Muffle Distillation: Casting</v>
          </cell>
          <cell r="N7325">
            <v>40988</v>
          </cell>
        </row>
        <row r="7326">
          <cell r="A7326" t="str">
            <v>30400853</v>
          </cell>
          <cell r="B7326" t="str">
            <v>Point</v>
          </cell>
          <cell r="C7326" t="str">
            <v>Secondary Metals /Zinc /Graphite Rod Distillation</v>
          </cell>
          <cell r="D7326" t="str">
            <v>Industrial Processes - Non-ferrous Metals</v>
          </cell>
          <cell r="G7326" t="str">
            <v>Industrial Processes</v>
          </cell>
          <cell r="H7326" t="str">
            <v>Secondary Metal Production</v>
          </cell>
          <cell r="I7326" t="str">
            <v>Zinc</v>
          </cell>
          <cell r="J7326" t="str">
            <v>Graphite Rod Distillation</v>
          </cell>
          <cell r="N7326">
            <v>40988</v>
          </cell>
        </row>
        <row r="7327">
          <cell r="A7327" t="str">
            <v>30400854</v>
          </cell>
          <cell r="B7327" t="str">
            <v>Point</v>
          </cell>
          <cell r="C7327" t="str">
            <v>Secondary Metals /Zinc /Retort Distillation/Oxidation</v>
          </cell>
          <cell r="D7327" t="str">
            <v>Industrial Processes - Non-ferrous Metals</v>
          </cell>
          <cell r="G7327" t="str">
            <v>Industrial Processes</v>
          </cell>
          <cell r="H7327" t="str">
            <v>Secondary Metal Production</v>
          </cell>
          <cell r="I7327" t="str">
            <v>Zinc</v>
          </cell>
          <cell r="J7327" t="str">
            <v>Retort Distillation/Oxidation</v>
          </cell>
          <cell r="N7327">
            <v>40988</v>
          </cell>
        </row>
        <row r="7328">
          <cell r="A7328" t="str">
            <v>30400855</v>
          </cell>
          <cell r="B7328" t="str">
            <v>Point</v>
          </cell>
          <cell r="C7328" t="str">
            <v>Secondary Metals /Zinc /Muffle Distillation/Oxidation</v>
          </cell>
          <cell r="D7328" t="str">
            <v>Industrial Processes - Non-ferrous Metals</v>
          </cell>
          <cell r="G7328" t="str">
            <v>Industrial Processes</v>
          </cell>
          <cell r="H7328" t="str">
            <v>Secondary Metal Production</v>
          </cell>
          <cell r="I7328" t="str">
            <v>Zinc</v>
          </cell>
          <cell r="J7328" t="str">
            <v>Muffle Distillation/Oxidation</v>
          </cell>
          <cell r="N7328">
            <v>40988</v>
          </cell>
        </row>
        <row r="7329">
          <cell r="A7329" t="str">
            <v>30400861</v>
          </cell>
          <cell r="B7329" t="str">
            <v>Point</v>
          </cell>
          <cell r="C7329" t="str">
            <v>Secondary Metals /Zinc /Reverberatory Sweating</v>
          </cell>
          <cell r="D7329" t="str">
            <v>Industrial Processes - Non-ferrous Metals</v>
          </cell>
          <cell r="G7329" t="str">
            <v>Industrial Processes</v>
          </cell>
          <cell r="H7329" t="str">
            <v>Secondary Metal Production</v>
          </cell>
          <cell r="I7329" t="str">
            <v>Zinc</v>
          </cell>
          <cell r="J7329" t="str">
            <v>Reverberatory Sweating</v>
          </cell>
          <cell r="N7329">
            <v>40988</v>
          </cell>
        </row>
        <row r="7330">
          <cell r="A7330" t="str">
            <v>30400862</v>
          </cell>
          <cell r="B7330" t="str">
            <v>Point</v>
          </cell>
          <cell r="C7330" t="str">
            <v>Secondary Metals /Zinc /Rotary Sweating</v>
          </cell>
          <cell r="D7330" t="str">
            <v>Industrial Processes - Non-ferrous Metals</v>
          </cell>
          <cell r="G7330" t="str">
            <v>Industrial Processes</v>
          </cell>
          <cell r="H7330" t="str">
            <v>Secondary Metal Production</v>
          </cell>
          <cell r="I7330" t="str">
            <v>Zinc</v>
          </cell>
          <cell r="J7330" t="str">
            <v>Rotary Sweating</v>
          </cell>
          <cell r="N7330">
            <v>40988</v>
          </cell>
        </row>
        <row r="7331">
          <cell r="A7331" t="str">
            <v>30400863</v>
          </cell>
          <cell r="B7331" t="str">
            <v>Point</v>
          </cell>
          <cell r="C7331" t="str">
            <v>Secondary Metals /Zinc /Muffle Sweating</v>
          </cell>
          <cell r="D7331" t="str">
            <v>Industrial Processes - Non-ferrous Metals</v>
          </cell>
          <cell r="G7331" t="str">
            <v>Industrial Processes</v>
          </cell>
          <cell r="H7331" t="str">
            <v>Secondary Metal Production</v>
          </cell>
          <cell r="I7331" t="str">
            <v>Zinc</v>
          </cell>
          <cell r="J7331" t="str">
            <v>Muffle Sweating</v>
          </cell>
          <cell r="N7331">
            <v>40988</v>
          </cell>
        </row>
        <row r="7332">
          <cell r="A7332" t="str">
            <v>30400864</v>
          </cell>
          <cell r="B7332" t="str">
            <v>Point</v>
          </cell>
          <cell r="C7332" t="str">
            <v>Secondary Metals /Zinc /Kettle (Pot) Sweating</v>
          </cell>
          <cell r="D7332" t="str">
            <v>Industrial Processes - Non-ferrous Metals</v>
          </cell>
          <cell r="G7332" t="str">
            <v>Industrial Processes</v>
          </cell>
          <cell r="H7332" t="str">
            <v>Secondary Metal Production</v>
          </cell>
          <cell r="I7332" t="str">
            <v>Zinc</v>
          </cell>
          <cell r="J7332" t="str">
            <v>Kettle (Pot) Sweating</v>
          </cell>
          <cell r="N7332">
            <v>40988</v>
          </cell>
        </row>
        <row r="7333">
          <cell r="A7333" t="str">
            <v>30400865</v>
          </cell>
          <cell r="B7333" t="str">
            <v>Point</v>
          </cell>
          <cell r="C7333" t="str">
            <v>Secondary Metals /Zinc /Electric Resistance Sweating</v>
          </cell>
          <cell r="D7333" t="str">
            <v>Industrial Processes - Non-ferrous Metals</v>
          </cell>
          <cell r="G7333" t="str">
            <v>Industrial Processes</v>
          </cell>
          <cell r="H7333" t="str">
            <v>Secondary Metal Production</v>
          </cell>
          <cell r="I7333" t="str">
            <v>Zinc</v>
          </cell>
          <cell r="J7333" t="str">
            <v>Electric Resistance Sweating</v>
          </cell>
          <cell r="N7333">
            <v>40988</v>
          </cell>
        </row>
        <row r="7334">
          <cell r="A7334" t="str">
            <v>30400866</v>
          </cell>
          <cell r="B7334" t="str">
            <v>Point</v>
          </cell>
          <cell r="C7334" t="str">
            <v>Secondary Metals /Zinc /Sodium Carbonate Leaching</v>
          </cell>
          <cell r="D7334" t="str">
            <v>Industrial Processes - Non-ferrous Metals</v>
          </cell>
          <cell r="G7334" t="str">
            <v>Industrial Processes</v>
          </cell>
          <cell r="H7334" t="str">
            <v>Secondary Metal Production</v>
          </cell>
          <cell r="I7334" t="str">
            <v>Zinc</v>
          </cell>
          <cell r="J7334" t="str">
            <v>Sodium Carbonate Leaching</v>
          </cell>
          <cell r="N7334">
            <v>40988</v>
          </cell>
        </row>
        <row r="7335">
          <cell r="A7335" t="str">
            <v>30400867</v>
          </cell>
          <cell r="B7335" t="str">
            <v>Point</v>
          </cell>
          <cell r="C7335" t="str">
            <v>Secondary Metals /Zinc /Kettle (Pot) Melting Furnace</v>
          </cell>
          <cell r="D7335" t="str">
            <v>Industrial Processes - Non-ferrous Metals</v>
          </cell>
          <cell r="G7335" t="str">
            <v>Industrial Processes</v>
          </cell>
          <cell r="H7335" t="str">
            <v>Secondary Metal Production</v>
          </cell>
          <cell r="I7335" t="str">
            <v>Zinc</v>
          </cell>
          <cell r="J7335" t="str">
            <v>Kettle (Pot) Melting Furnace</v>
          </cell>
          <cell r="N7335">
            <v>40988</v>
          </cell>
        </row>
        <row r="7336">
          <cell r="A7336" t="str">
            <v>30400868</v>
          </cell>
          <cell r="B7336" t="str">
            <v>Point</v>
          </cell>
          <cell r="C7336" t="str">
            <v>Secondary Metals /Zinc /Crucible Melting Furnace</v>
          </cell>
          <cell r="D7336" t="str">
            <v>Industrial Processes - Non-ferrous Metals</v>
          </cell>
          <cell r="G7336" t="str">
            <v>Industrial Processes</v>
          </cell>
          <cell r="H7336" t="str">
            <v>Secondary Metal Production</v>
          </cell>
          <cell r="I7336" t="str">
            <v>Zinc</v>
          </cell>
          <cell r="J7336" t="str">
            <v>Crucible Melting Furnace</v>
          </cell>
          <cell r="N7336">
            <v>40988</v>
          </cell>
        </row>
        <row r="7337">
          <cell r="A7337" t="str">
            <v>30400869</v>
          </cell>
          <cell r="B7337" t="str">
            <v>Point</v>
          </cell>
          <cell r="C7337" t="str">
            <v>Secondary Metals /Zinc /Reverberatory Melting Furnace</v>
          </cell>
          <cell r="D7337" t="str">
            <v>Industrial Processes - Non-ferrous Metals</v>
          </cell>
          <cell r="G7337" t="str">
            <v>Industrial Processes</v>
          </cell>
          <cell r="H7337" t="str">
            <v>Secondary Metal Production</v>
          </cell>
          <cell r="I7337" t="str">
            <v>Zinc</v>
          </cell>
          <cell r="J7337" t="str">
            <v>Reverberatory Melting Furnace</v>
          </cell>
          <cell r="N7337">
            <v>40988</v>
          </cell>
        </row>
        <row r="7338">
          <cell r="A7338" t="str">
            <v>30400870</v>
          </cell>
          <cell r="B7338" t="str">
            <v>Point</v>
          </cell>
          <cell r="C7338" t="str">
            <v>Secondary Metals /Zinc /Electric Induction Melting Furnace</v>
          </cell>
          <cell r="D7338" t="str">
            <v>Industrial Processes - Non-ferrous Metals</v>
          </cell>
          <cell r="G7338" t="str">
            <v>Industrial Processes</v>
          </cell>
          <cell r="H7338" t="str">
            <v>Secondary Metal Production</v>
          </cell>
          <cell r="I7338" t="str">
            <v>Zinc</v>
          </cell>
          <cell r="J7338" t="str">
            <v>Electric Induction Melting Furnace</v>
          </cell>
          <cell r="N7338">
            <v>40988</v>
          </cell>
        </row>
        <row r="7339">
          <cell r="A7339" t="str">
            <v>30400871</v>
          </cell>
          <cell r="B7339" t="str">
            <v>Point</v>
          </cell>
          <cell r="C7339" t="str">
            <v>Secondary Metals /Zinc /Alloying Retort Distillation</v>
          </cell>
          <cell r="D7339" t="str">
            <v>Industrial Processes - Non-ferrous Metals</v>
          </cell>
          <cell r="G7339" t="str">
            <v>Industrial Processes</v>
          </cell>
          <cell r="H7339" t="str">
            <v>Secondary Metal Production</v>
          </cell>
          <cell r="I7339" t="str">
            <v>Zinc</v>
          </cell>
          <cell r="J7339" t="str">
            <v>Alloying Retort Distillation</v>
          </cell>
          <cell r="N7339">
            <v>40988</v>
          </cell>
        </row>
        <row r="7340">
          <cell r="A7340" t="str">
            <v>30400872</v>
          </cell>
          <cell r="B7340" t="str">
            <v>Point</v>
          </cell>
          <cell r="C7340" t="str">
            <v>Secondary Metals /Zinc /Retort and Muffle Distillation</v>
          </cell>
          <cell r="D7340" t="str">
            <v>Industrial Processes - Non-ferrous Metals</v>
          </cell>
          <cell r="G7340" t="str">
            <v>Industrial Processes</v>
          </cell>
          <cell r="H7340" t="str">
            <v>Secondary Metal Production</v>
          </cell>
          <cell r="I7340" t="str">
            <v>Zinc</v>
          </cell>
          <cell r="J7340" t="str">
            <v>Retort and Muffle Distillation</v>
          </cell>
          <cell r="N7340">
            <v>40988</v>
          </cell>
        </row>
        <row r="7341">
          <cell r="A7341" t="str">
            <v>30400873</v>
          </cell>
          <cell r="B7341" t="str">
            <v>Point</v>
          </cell>
          <cell r="C7341" t="str">
            <v>Secondary Metals /Zinc /Casting</v>
          </cell>
          <cell r="D7341" t="str">
            <v>Industrial Processes - Non-ferrous Metals</v>
          </cell>
          <cell r="G7341" t="str">
            <v>Industrial Processes</v>
          </cell>
          <cell r="H7341" t="str">
            <v>Secondary Metal Production</v>
          </cell>
          <cell r="I7341" t="str">
            <v>Zinc</v>
          </cell>
          <cell r="J7341" t="str">
            <v>Casting</v>
          </cell>
          <cell r="N7341">
            <v>40988</v>
          </cell>
        </row>
        <row r="7342">
          <cell r="A7342" t="str">
            <v>30400874</v>
          </cell>
          <cell r="B7342" t="str">
            <v>Point</v>
          </cell>
          <cell r="C7342" t="str">
            <v>Secondary Metals /Zinc /Graphite Rod Distillation</v>
          </cell>
          <cell r="D7342" t="str">
            <v>Industrial Processes - Non-ferrous Metals</v>
          </cell>
          <cell r="G7342" t="str">
            <v>Industrial Processes</v>
          </cell>
          <cell r="H7342" t="str">
            <v>Secondary Metal Production</v>
          </cell>
          <cell r="I7342" t="str">
            <v>Zinc</v>
          </cell>
          <cell r="J7342" t="str">
            <v>Graphite Rod Distillation</v>
          </cell>
          <cell r="K7342" t="str">
            <v>30400853</v>
          </cell>
          <cell r="L7342" t="str">
            <v>2005</v>
          </cell>
          <cell r="N7342">
            <v>40988</v>
          </cell>
        </row>
        <row r="7343">
          <cell r="A7343" t="str">
            <v>30400875</v>
          </cell>
          <cell r="B7343" t="str">
            <v>Point</v>
          </cell>
          <cell r="C7343" t="str">
            <v>Secondary Metals /Zinc /Retort Distillation/Oxidation</v>
          </cell>
          <cell r="D7343" t="str">
            <v>Industrial Processes - Non-ferrous Metals</v>
          </cell>
          <cell r="G7343" t="str">
            <v>Industrial Processes</v>
          </cell>
          <cell r="H7343" t="str">
            <v>Secondary Metal Production</v>
          </cell>
          <cell r="I7343" t="str">
            <v>Zinc</v>
          </cell>
          <cell r="J7343" t="str">
            <v>Retort Distillation/Oxidation</v>
          </cell>
          <cell r="K7343" t="str">
            <v>30400854</v>
          </cell>
          <cell r="L7343" t="str">
            <v>2005</v>
          </cell>
          <cell r="N7343">
            <v>40988</v>
          </cell>
        </row>
        <row r="7344">
          <cell r="A7344" t="str">
            <v>30400876</v>
          </cell>
          <cell r="B7344" t="str">
            <v>Point</v>
          </cell>
          <cell r="C7344" t="str">
            <v>Secondary Metals /Zinc /Muffle Distillation/Oxidation</v>
          </cell>
          <cell r="D7344" t="str">
            <v>Industrial Processes - Non-ferrous Metals</v>
          </cell>
          <cell r="G7344" t="str">
            <v>Industrial Processes</v>
          </cell>
          <cell r="H7344" t="str">
            <v>Secondary Metal Production</v>
          </cell>
          <cell r="I7344" t="str">
            <v>Zinc</v>
          </cell>
          <cell r="J7344" t="str">
            <v>Muffle Distillation/Oxidation</v>
          </cell>
          <cell r="K7344" t="str">
            <v>30400855</v>
          </cell>
          <cell r="L7344" t="str">
            <v>2005</v>
          </cell>
          <cell r="N7344">
            <v>40988</v>
          </cell>
        </row>
        <row r="7345">
          <cell r="A7345" t="str">
            <v>30400877</v>
          </cell>
          <cell r="B7345" t="str">
            <v>Point</v>
          </cell>
          <cell r="C7345" t="str">
            <v>Secondary Metals /Zinc /Retort Reduction</v>
          </cell>
          <cell r="D7345" t="str">
            <v>Industrial Processes - Non-ferrous Metals</v>
          </cell>
          <cell r="G7345" t="str">
            <v>Industrial Processes</v>
          </cell>
          <cell r="H7345" t="str">
            <v>Secondary Metal Production</v>
          </cell>
          <cell r="I7345" t="str">
            <v>Zinc</v>
          </cell>
          <cell r="J7345" t="str">
            <v>Retort Reduction</v>
          </cell>
          <cell r="N7345">
            <v>40988</v>
          </cell>
        </row>
        <row r="7346">
          <cell r="A7346" t="str">
            <v>30400899</v>
          </cell>
          <cell r="B7346" t="str">
            <v>Point</v>
          </cell>
          <cell r="C7346" t="str">
            <v>Secondary Metals /Zinc /Other Not Classified</v>
          </cell>
          <cell r="D7346" t="str">
            <v>Industrial Processes - Non-ferrous Metals</v>
          </cell>
          <cell r="G7346" t="str">
            <v>Industrial Processes</v>
          </cell>
          <cell r="H7346" t="str">
            <v>Secondary Metal Production</v>
          </cell>
          <cell r="I7346" t="str">
            <v>Zinc</v>
          </cell>
          <cell r="J7346" t="str">
            <v>Other Not Classified</v>
          </cell>
          <cell r="N7346">
            <v>40988</v>
          </cell>
        </row>
        <row r="7347">
          <cell r="A7347" t="str">
            <v>30400901</v>
          </cell>
          <cell r="B7347" t="str">
            <v>Point</v>
          </cell>
          <cell r="C7347" t="str">
            <v>Secondary Metals /Malleable Iron /Annealing</v>
          </cell>
          <cell r="D7347" t="str">
            <v>Industrial Processes - Ferrous Metals</v>
          </cell>
          <cell r="G7347" t="str">
            <v>Industrial Processes</v>
          </cell>
          <cell r="H7347" t="str">
            <v>Secondary Metal Production</v>
          </cell>
          <cell r="I7347" t="str">
            <v>Malleable Iron</v>
          </cell>
          <cell r="J7347" t="str">
            <v>Annealing</v>
          </cell>
          <cell r="N7347">
            <v>40988</v>
          </cell>
        </row>
        <row r="7348">
          <cell r="A7348" t="str">
            <v>30400999</v>
          </cell>
          <cell r="B7348" t="str">
            <v>Point</v>
          </cell>
          <cell r="C7348" t="str">
            <v>Secondary Metals /Malleable Iron /Other Not Classified</v>
          </cell>
          <cell r="D7348" t="str">
            <v>Industrial Processes - Ferrous Metals</v>
          </cell>
          <cell r="G7348" t="str">
            <v>Industrial Processes</v>
          </cell>
          <cell r="H7348" t="str">
            <v>Secondary Metal Production</v>
          </cell>
          <cell r="I7348" t="str">
            <v>Malleable Iron</v>
          </cell>
          <cell r="J7348" t="str">
            <v>Other Not Classified</v>
          </cell>
          <cell r="N7348">
            <v>40988</v>
          </cell>
        </row>
        <row r="7349">
          <cell r="A7349" t="str">
            <v>30401001</v>
          </cell>
          <cell r="B7349" t="str">
            <v>Point</v>
          </cell>
          <cell r="C7349" t="str">
            <v>Secondary Metals /Nickel /Flux Furnace</v>
          </cell>
          <cell r="D7349" t="str">
            <v>Industrial Processes - Non-ferrous Metals</v>
          </cell>
          <cell r="G7349" t="str">
            <v>Industrial Processes</v>
          </cell>
          <cell r="H7349" t="str">
            <v>Secondary Metal Production</v>
          </cell>
          <cell r="I7349" t="str">
            <v>Nickel</v>
          </cell>
          <cell r="J7349" t="str">
            <v>Flux Furnace</v>
          </cell>
          <cell r="N7349">
            <v>40988</v>
          </cell>
        </row>
        <row r="7350">
          <cell r="A7350" t="str">
            <v>30401002</v>
          </cell>
          <cell r="B7350" t="str">
            <v>Point</v>
          </cell>
          <cell r="C7350" t="str">
            <v>Secondary Metals /Nickel /Mixing/Blending/Grinding/Screening</v>
          </cell>
          <cell r="D7350" t="str">
            <v>Industrial Processes - Non-ferrous Metals</v>
          </cell>
          <cell r="G7350" t="str">
            <v>Industrial Processes</v>
          </cell>
          <cell r="H7350" t="str">
            <v>Secondary Metal Production</v>
          </cell>
          <cell r="I7350" t="str">
            <v>Nickel</v>
          </cell>
          <cell r="J7350" t="str">
            <v>Mixing/Blending/Grinding/Screening</v>
          </cell>
          <cell r="N7350">
            <v>40988</v>
          </cell>
        </row>
        <row r="7351">
          <cell r="A7351" t="str">
            <v>30401004</v>
          </cell>
          <cell r="B7351" t="str">
            <v>Point</v>
          </cell>
          <cell r="C7351" t="str">
            <v>Secondary Metals /Nickel /Heat Treat Furnace</v>
          </cell>
          <cell r="D7351" t="str">
            <v>Industrial Processes - Non-ferrous Metals</v>
          </cell>
          <cell r="G7351" t="str">
            <v>Industrial Processes</v>
          </cell>
          <cell r="H7351" t="str">
            <v>Secondary Metal Production</v>
          </cell>
          <cell r="I7351" t="str">
            <v>Nickel</v>
          </cell>
          <cell r="J7351" t="str">
            <v>Heat Treat Furnace</v>
          </cell>
          <cell r="N7351">
            <v>40988</v>
          </cell>
        </row>
        <row r="7352">
          <cell r="A7352" t="str">
            <v>30401005</v>
          </cell>
          <cell r="B7352" t="str">
            <v>Point</v>
          </cell>
          <cell r="C7352" t="str">
            <v>Secondary Metals /Nickel /Induction Furnace (Inlet Air)</v>
          </cell>
          <cell r="D7352" t="str">
            <v>Industrial Processes - Non-ferrous Metals</v>
          </cell>
          <cell r="G7352" t="str">
            <v>Industrial Processes</v>
          </cell>
          <cell r="H7352" t="str">
            <v>Secondary Metal Production</v>
          </cell>
          <cell r="I7352" t="str">
            <v>Nickel</v>
          </cell>
          <cell r="J7352" t="str">
            <v>Induction Furnace (Inlet Air)</v>
          </cell>
          <cell r="N7352">
            <v>40988</v>
          </cell>
        </row>
        <row r="7353">
          <cell r="A7353" t="str">
            <v>30401006</v>
          </cell>
          <cell r="B7353" t="str">
            <v>Point</v>
          </cell>
          <cell r="C7353" t="str">
            <v>Secondary Metals /Nickel /Induction Furnace (Under Vacuum)</v>
          </cell>
          <cell r="D7353" t="str">
            <v>Industrial Processes - Non-ferrous Metals</v>
          </cell>
          <cell r="G7353" t="str">
            <v>Industrial Processes</v>
          </cell>
          <cell r="H7353" t="str">
            <v>Secondary Metal Production</v>
          </cell>
          <cell r="I7353" t="str">
            <v>Nickel</v>
          </cell>
          <cell r="J7353" t="str">
            <v>Induction Furnace (Under Vacuum)</v>
          </cell>
          <cell r="N7353">
            <v>40988</v>
          </cell>
        </row>
        <row r="7354">
          <cell r="A7354" t="str">
            <v>30401007</v>
          </cell>
          <cell r="B7354" t="str">
            <v>Point</v>
          </cell>
          <cell r="C7354" t="str">
            <v>Secondary Metals /Nickel /Electric Arc Furnace with Carbon Electrode</v>
          </cell>
          <cell r="D7354" t="str">
            <v>Industrial Processes - Non-ferrous Metals</v>
          </cell>
          <cell r="G7354" t="str">
            <v>Industrial Processes</v>
          </cell>
          <cell r="H7354" t="str">
            <v>Secondary Metal Production</v>
          </cell>
          <cell r="I7354" t="str">
            <v>Nickel</v>
          </cell>
          <cell r="J7354" t="str">
            <v>Electric Arc Furnace with Carbon Electrode</v>
          </cell>
          <cell r="N7354">
            <v>40988</v>
          </cell>
        </row>
        <row r="7355">
          <cell r="A7355" t="str">
            <v>30401008</v>
          </cell>
          <cell r="B7355" t="str">
            <v>Point</v>
          </cell>
          <cell r="C7355" t="str">
            <v>Secondary Metals /Nickel /Electric Arc Furnace</v>
          </cell>
          <cell r="D7355" t="str">
            <v>Industrial Processes - Non-ferrous Metals</v>
          </cell>
          <cell r="G7355" t="str">
            <v>Industrial Processes</v>
          </cell>
          <cell r="H7355" t="str">
            <v>Secondary Metal Production</v>
          </cell>
          <cell r="I7355" t="str">
            <v>Nickel</v>
          </cell>
          <cell r="J7355" t="str">
            <v>Electric Arc Furnace</v>
          </cell>
          <cell r="N7355">
            <v>40988</v>
          </cell>
        </row>
        <row r="7356">
          <cell r="A7356" t="str">
            <v>30401010</v>
          </cell>
          <cell r="B7356" t="str">
            <v>Point</v>
          </cell>
          <cell r="C7356" t="str">
            <v>Secondary Metals /Nickel /Finishing: Pickling/Neutralizing</v>
          </cell>
          <cell r="D7356" t="str">
            <v>Industrial Processes - Non-ferrous Metals</v>
          </cell>
          <cell r="G7356" t="str">
            <v>Industrial Processes</v>
          </cell>
          <cell r="H7356" t="str">
            <v>Secondary Metal Production</v>
          </cell>
          <cell r="I7356" t="str">
            <v>Nickel</v>
          </cell>
          <cell r="J7356" t="str">
            <v>Finishing: Pickling/Neutralizing</v>
          </cell>
          <cell r="N7356">
            <v>40988</v>
          </cell>
        </row>
        <row r="7357">
          <cell r="A7357" t="str">
            <v>30401011</v>
          </cell>
          <cell r="B7357" t="str">
            <v>Point</v>
          </cell>
          <cell r="C7357" t="str">
            <v>Secondary Metals /Nickel /Finishing: Grinding</v>
          </cell>
          <cell r="D7357" t="str">
            <v>Industrial Processes - Non-ferrous Metals</v>
          </cell>
          <cell r="G7357" t="str">
            <v>Industrial Processes</v>
          </cell>
          <cell r="H7357" t="str">
            <v>Secondary Metal Production</v>
          </cell>
          <cell r="I7357" t="str">
            <v>Nickel</v>
          </cell>
          <cell r="J7357" t="str">
            <v>Finishing: Grinding</v>
          </cell>
          <cell r="N7357">
            <v>40988</v>
          </cell>
        </row>
        <row r="7358">
          <cell r="A7358" t="str">
            <v>30401015</v>
          </cell>
          <cell r="B7358" t="str">
            <v>Point</v>
          </cell>
          <cell r="C7358" t="str">
            <v>Secondary Metals /Nickel /Multiple Hearth Roaster</v>
          </cell>
          <cell r="D7358" t="str">
            <v>Industrial Processes - Non-ferrous Metals</v>
          </cell>
          <cell r="G7358" t="str">
            <v>Industrial Processes</v>
          </cell>
          <cell r="H7358" t="str">
            <v>Secondary Metal Production</v>
          </cell>
          <cell r="I7358" t="str">
            <v>Nickel</v>
          </cell>
          <cell r="J7358" t="str">
            <v>Multiple Hearth Roaster</v>
          </cell>
          <cell r="N7358">
            <v>40988</v>
          </cell>
        </row>
        <row r="7359">
          <cell r="A7359" t="str">
            <v>30401016</v>
          </cell>
          <cell r="B7359" t="str">
            <v>Point</v>
          </cell>
          <cell r="C7359" t="str">
            <v>Secondary Metals /Nickel /Converters</v>
          </cell>
          <cell r="D7359" t="str">
            <v>Industrial Processes - Non-ferrous Metals</v>
          </cell>
          <cell r="G7359" t="str">
            <v>Industrial Processes</v>
          </cell>
          <cell r="H7359" t="str">
            <v>Secondary Metal Production</v>
          </cell>
          <cell r="I7359" t="str">
            <v>Nickel</v>
          </cell>
          <cell r="J7359" t="str">
            <v>Converters</v>
          </cell>
          <cell r="N7359">
            <v>40988</v>
          </cell>
        </row>
        <row r="7360">
          <cell r="A7360" t="str">
            <v>30401017</v>
          </cell>
          <cell r="B7360" t="str">
            <v>Point</v>
          </cell>
          <cell r="C7360" t="str">
            <v>Secondary Metals /Nickel /Reverberatory Furnace</v>
          </cell>
          <cell r="D7360" t="str">
            <v>Industrial Processes - Non-ferrous Metals</v>
          </cell>
          <cell r="G7360" t="str">
            <v>Industrial Processes</v>
          </cell>
          <cell r="H7360" t="str">
            <v>Secondary Metal Production</v>
          </cell>
          <cell r="I7360" t="str">
            <v>Nickel</v>
          </cell>
          <cell r="J7360" t="str">
            <v>Reverberatory Furnace</v>
          </cell>
          <cell r="N7360">
            <v>40988</v>
          </cell>
        </row>
        <row r="7361">
          <cell r="A7361" t="str">
            <v>30401018</v>
          </cell>
          <cell r="B7361" t="str">
            <v>Point</v>
          </cell>
          <cell r="C7361" t="str">
            <v>Secondary Metals /Nickel /Electric Furnace</v>
          </cell>
          <cell r="D7361" t="str">
            <v>Industrial Processes - Non-ferrous Metals</v>
          </cell>
          <cell r="G7361" t="str">
            <v>Industrial Processes</v>
          </cell>
          <cell r="H7361" t="str">
            <v>Secondary Metal Production</v>
          </cell>
          <cell r="I7361" t="str">
            <v>Nickel</v>
          </cell>
          <cell r="J7361" t="str">
            <v>Electric Furnace</v>
          </cell>
          <cell r="N7361">
            <v>40988</v>
          </cell>
        </row>
        <row r="7362">
          <cell r="A7362" t="str">
            <v>30401019</v>
          </cell>
          <cell r="B7362" t="str">
            <v>Point</v>
          </cell>
          <cell r="C7362" t="str">
            <v>Secondary Metals /Nickel /Sinter Machine</v>
          </cell>
          <cell r="D7362" t="str">
            <v>Industrial Processes - Non-ferrous Metals</v>
          </cell>
          <cell r="G7362" t="str">
            <v>Industrial Processes</v>
          </cell>
          <cell r="H7362" t="str">
            <v>Secondary Metal Production</v>
          </cell>
          <cell r="I7362" t="str">
            <v>Nickel</v>
          </cell>
          <cell r="J7362" t="str">
            <v>Sinter Machine</v>
          </cell>
          <cell r="N7362">
            <v>40988</v>
          </cell>
        </row>
        <row r="7363">
          <cell r="A7363" t="str">
            <v>30401061</v>
          </cell>
          <cell r="B7363" t="str">
            <v>Point</v>
          </cell>
          <cell r="C7363" t="str">
            <v>Secondary Metals /Nickel /Roasting: Fugitive Emissions</v>
          </cell>
          <cell r="D7363" t="str">
            <v>Industrial Processes - Non-ferrous Metals</v>
          </cell>
          <cell r="G7363" t="str">
            <v>Industrial Processes</v>
          </cell>
          <cell r="H7363" t="str">
            <v>Secondary Metal Production</v>
          </cell>
          <cell r="I7363" t="str">
            <v>Nickel</v>
          </cell>
          <cell r="J7363" t="str">
            <v>Roasting: Fugitive Emissions</v>
          </cell>
          <cell r="N7363">
            <v>40988</v>
          </cell>
        </row>
        <row r="7364">
          <cell r="A7364" t="str">
            <v>30401062</v>
          </cell>
          <cell r="B7364" t="str">
            <v>Point</v>
          </cell>
          <cell r="C7364" t="str">
            <v>Secondary Metals /Nickel /Reverberatory Furnace: Fugitive Emissions</v>
          </cell>
          <cell r="D7364" t="str">
            <v>Industrial Processes - Non-ferrous Metals</v>
          </cell>
          <cell r="G7364" t="str">
            <v>Industrial Processes</v>
          </cell>
          <cell r="H7364" t="str">
            <v>Secondary Metal Production</v>
          </cell>
          <cell r="I7364" t="str">
            <v>Nickel</v>
          </cell>
          <cell r="J7364" t="str">
            <v>Reverberatory Furnace: Fugitive Emissions</v>
          </cell>
          <cell r="N7364">
            <v>40988</v>
          </cell>
        </row>
        <row r="7365">
          <cell r="A7365" t="str">
            <v>30401063</v>
          </cell>
          <cell r="B7365" t="str">
            <v>Point</v>
          </cell>
          <cell r="C7365" t="str">
            <v>Secondary Metals /Nickel /Converter: Fugitive Emissions</v>
          </cell>
          <cell r="D7365" t="str">
            <v>Industrial Processes - Non-ferrous Metals</v>
          </cell>
          <cell r="G7365" t="str">
            <v>Industrial Processes</v>
          </cell>
          <cell r="H7365" t="str">
            <v>Secondary Metal Production</v>
          </cell>
          <cell r="I7365" t="str">
            <v>Nickel</v>
          </cell>
          <cell r="J7365" t="str">
            <v>Converter: Fugitive Emissions</v>
          </cell>
          <cell r="N7365">
            <v>40988</v>
          </cell>
        </row>
        <row r="7366">
          <cell r="A7366" t="str">
            <v>30401099</v>
          </cell>
          <cell r="B7366" t="str">
            <v>Point</v>
          </cell>
          <cell r="C7366" t="str">
            <v>Secondary Metals /Nickel /Other Not Classified</v>
          </cell>
          <cell r="D7366" t="str">
            <v>Industrial Processes - Non-ferrous Metals</v>
          </cell>
          <cell r="G7366" t="str">
            <v>Industrial Processes</v>
          </cell>
          <cell r="H7366" t="str">
            <v>Secondary Metal Production</v>
          </cell>
          <cell r="I7366" t="str">
            <v>Nickel</v>
          </cell>
          <cell r="J7366" t="str">
            <v>Other Not Classified</v>
          </cell>
          <cell r="N7366">
            <v>40988</v>
          </cell>
        </row>
        <row r="7367">
          <cell r="A7367" t="str">
            <v>30402001</v>
          </cell>
          <cell r="B7367" t="str">
            <v>Point</v>
          </cell>
          <cell r="C7367" t="str">
            <v>Secondary Metals /Furnace Electrode Manuf /Calcination</v>
          </cell>
          <cell r="D7367" t="str">
            <v>Industrial Processes - NEC</v>
          </cell>
          <cell r="G7367" t="str">
            <v>Industrial Processes</v>
          </cell>
          <cell r="H7367" t="str">
            <v>Secondary Metal Production</v>
          </cell>
          <cell r="I7367" t="str">
            <v>Furnace Electrode Manufacture</v>
          </cell>
          <cell r="J7367" t="str">
            <v>Calcination</v>
          </cell>
          <cell r="N7367">
            <v>40988</v>
          </cell>
        </row>
        <row r="7368">
          <cell r="A7368" t="str">
            <v>30402002</v>
          </cell>
          <cell r="B7368" t="str">
            <v>Point</v>
          </cell>
          <cell r="C7368" t="str">
            <v>Secondary Metals /Furnace Electrode Manuf /Mixing</v>
          </cell>
          <cell r="D7368" t="str">
            <v>Industrial Processes - NEC</v>
          </cell>
          <cell r="G7368" t="str">
            <v>Industrial Processes</v>
          </cell>
          <cell r="H7368" t="str">
            <v>Secondary Metal Production</v>
          </cell>
          <cell r="I7368" t="str">
            <v>Furnace Electrode Manufacture</v>
          </cell>
          <cell r="J7368" t="str">
            <v>Mixing</v>
          </cell>
          <cell r="N7368">
            <v>40988</v>
          </cell>
        </row>
        <row r="7369">
          <cell r="A7369" t="str">
            <v>30402003</v>
          </cell>
          <cell r="B7369" t="str">
            <v>Point</v>
          </cell>
          <cell r="C7369" t="str">
            <v>Secondary Metals /Furnace Electrode Manuf /Pitch Treating</v>
          </cell>
          <cell r="D7369" t="str">
            <v>Industrial Processes - NEC</v>
          </cell>
          <cell r="G7369" t="str">
            <v>Industrial Processes</v>
          </cell>
          <cell r="H7369" t="str">
            <v>Secondary Metal Production</v>
          </cell>
          <cell r="I7369" t="str">
            <v>Furnace Electrode Manufacture</v>
          </cell>
          <cell r="J7369" t="str">
            <v>Pitch Treating</v>
          </cell>
          <cell r="N7369">
            <v>40988</v>
          </cell>
        </row>
        <row r="7370">
          <cell r="A7370" t="str">
            <v>30402004</v>
          </cell>
          <cell r="B7370" t="str">
            <v>Point</v>
          </cell>
          <cell r="C7370" t="str">
            <v>Secondary Metals /Furnace Electrode Manuf /Bake Furnaces</v>
          </cell>
          <cell r="D7370" t="str">
            <v>Industrial Processes - NEC</v>
          </cell>
          <cell r="G7370" t="str">
            <v>Industrial Processes</v>
          </cell>
          <cell r="H7370" t="str">
            <v>Secondary Metal Production</v>
          </cell>
          <cell r="I7370" t="str">
            <v>Furnace Electrode Manufacture</v>
          </cell>
          <cell r="J7370" t="str">
            <v>Bake Furnaces</v>
          </cell>
          <cell r="N7370">
            <v>40988</v>
          </cell>
        </row>
        <row r="7371">
          <cell r="A7371" t="str">
            <v>30402005</v>
          </cell>
          <cell r="B7371" t="str">
            <v>Point</v>
          </cell>
          <cell r="C7371" t="str">
            <v>Secondary Metals /Furnace Electrode Manuf /Grafitization of Coal by Heating Process</v>
          </cell>
          <cell r="D7371" t="str">
            <v>Industrial Processes - NEC</v>
          </cell>
          <cell r="G7371" t="str">
            <v>Industrial Processes</v>
          </cell>
          <cell r="H7371" t="str">
            <v>Secondary Metal Production</v>
          </cell>
          <cell r="I7371" t="str">
            <v>Furnace Electrode Manufacture</v>
          </cell>
          <cell r="J7371" t="str">
            <v>Grafitization of Coal by Heating Process</v>
          </cell>
          <cell r="N7371">
            <v>40988</v>
          </cell>
        </row>
        <row r="7372">
          <cell r="A7372" t="str">
            <v>30402099</v>
          </cell>
          <cell r="B7372" t="str">
            <v>Point</v>
          </cell>
          <cell r="C7372" t="str">
            <v>Secondary Metals /Furnace Electrode Manuf /Other Not Classified</v>
          </cell>
          <cell r="D7372" t="str">
            <v>Industrial Processes - NEC</v>
          </cell>
          <cell r="G7372" t="str">
            <v>Industrial Processes</v>
          </cell>
          <cell r="H7372" t="str">
            <v>Secondary Metal Production</v>
          </cell>
          <cell r="I7372" t="str">
            <v>Furnace Electrode Manufacture</v>
          </cell>
          <cell r="J7372" t="str">
            <v>Other Not Classified</v>
          </cell>
          <cell r="N7372">
            <v>40988</v>
          </cell>
        </row>
        <row r="7373">
          <cell r="A7373" t="str">
            <v>30402201</v>
          </cell>
          <cell r="B7373" t="str">
            <v>Point</v>
          </cell>
          <cell r="C7373" t="str">
            <v>Secondary Metals /Metal Heat Treating /Furnace: General</v>
          </cell>
          <cell r="D7373" t="str">
            <v>Industrial Processes - Non-ferrous Metals</v>
          </cell>
          <cell r="G7373" t="str">
            <v>Industrial Processes</v>
          </cell>
          <cell r="H7373" t="str">
            <v>Secondary Metal Production</v>
          </cell>
          <cell r="I7373" t="str">
            <v>Metal Heat Treating</v>
          </cell>
          <cell r="J7373" t="str">
            <v>Furnace: General</v>
          </cell>
          <cell r="N7373">
            <v>40988</v>
          </cell>
        </row>
        <row r="7374">
          <cell r="A7374" t="str">
            <v>30402210</v>
          </cell>
          <cell r="B7374" t="str">
            <v>Point</v>
          </cell>
          <cell r="C7374" t="str">
            <v>Secondary Metals /Metal Heat Treating /Quench Bath</v>
          </cell>
          <cell r="D7374" t="str">
            <v>Industrial Processes - Non-ferrous Metals</v>
          </cell>
          <cell r="G7374" t="str">
            <v>Industrial Processes</v>
          </cell>
          <cell r="H7374" t="str">
            <v>Secondary Metal Production</v>
          </cell>
          <cell r="I7374" t="str">
            <v>Metal Heat Treating</v>
          </cell>
          <cell r="J7374" t="str">
            <v>Quench Bath</v>
          </cell>
          <cell r="N7374">
            <v>40988</v>
          </cell>
        </row>
        <row r="7375">
          <cell r="A7375" t="str">
            <v>30402211</v>
          </cell>
          <cell r="B7375" t="str">
            <v>Point</v>
          </cell>
          <cell r="C7375" t="str">
            <v>Secondary Metals /Metal Heat Treating /Quenching</v>
          </cell>
          <cell r="D7375" t="str">
            <v>Industrial Processes - Non-ferrous Metals</v>
          </cell>
          <cell r="G7375" t="str">
            <v>Industrial Processes</v>
          </cell>
          <cell r="H7375" t="str">
            <v>Secondary Metal Production</v>
          </cell>
          <cell r="I7375" t="str">
            <v>Metal Heat Treating</v>
          </cell>
          <cell r="J7375" t="str">
            <v>Quenching</v>
          </cell>
          <cell r="N7375">
            <v>40988</v>
          </cell>
        </row>
        <row r="7376">
          <cell r="A7376" t="str">
            <v>30404001</v>
          </cell>
          <cell r="B7376" t="str">
            <v>Point</v>
          </cell>
          <cell r="C7376" t="str">
            <v>Secondary Metals /Lead Cable Coating /General</v>
          </cell>
          <cell r="D7376" t="str">
            <v>Industrial Processes - Non-ferrous Metals</v>
          </cell>
          <cell r="G7376" t="str">
            <v>Industrial Processes</v>
          </cell>
          <cell r="H7376" t="str">
            <v>Secondary Metal Production</v>
          </cell>
          <cell r="I7376" t="str">
            <v>Lead Cable Coating</v>
          </cell>
          <cell r="J7376" t="str">
            <v>General</v>
          </cell>
          <cell r="N7376">
            <v>40988</v>
          </cell>
        </row>
        <row r="7377">
          <cell r="A7377" t="str">
            <v>30404901</v>
          </cell>
          <cell r="B7377" t="str">
            <v>Point</v>
          </cell>
          <cell r="C7377" t="str">
            <v>Secondary Metals /Misc Casting &amp; Fabricating /Wax Burnout Oven</v>
          </cell>
          <cell r="D7377" t="str">
            <v>Industrial Processes - Non-ferrous Metals</v>
          </cell>
          <cell r="G7377" t="str">
            <v>Industrial Processes</v>
          </cell>
          <cell r="H7377" t="str">
            <v>Secondary Metal Production</v>
          </cell>
          <cell r="I7377" t="str">
            <v>Miscellaneous Casting and Fabricating</v>
          </cell>
          <cell r="J7377" t="str">
            <v>Wax Burnout Oven</v>
          </cell>
          <cell r="N7377">
            <v>40988</v>
          </cell>
        </row>
        <row r="7378">
          <cell r="A7378" t="str">
            <v>30404902</v>
          </cell>
          <cell r="B7378" t="str">
            <v>Point</v>
          </cell>
          <cell r="C7378" t="str">
            <v>Secondary Metals /Misc Casting &amp; Fabricating /Wax Burnout Oven</v>
          </cell>
          <cell r="D7378" t="str">
            <v>Industrial Processes - Non-ferrous Metals</v>
          </cell>
          <cell r="G7378" t="str">
            <v>Industrial Processes</v>
          </cell>
          <cell r="H7378" t="str">
            <v>Secondary Metal Production</v>
          </cell>
          <cell r="I7378" t="str">
            <v>Miscellaneous Casting and Fabricating</v>
          </cell>
          <cell r="J7378" t="str">
            <v>Wax Burnout Oven</v>
          </cell>
          <cell r="K7378" t="str">
            <v>30404901</v>
          </cell>
          <cell r="L7378" t="str">
            <v>2005</v>
          </cell>
          <cell r="N7378">
            <v>40988</v>
          </cell>
        </row>
        <row r="7379">
          <cell r="A7379" t="str">
            <v>30404999</v>
          </cell>
          <cell r="B7379" t="str">
            <v>Point</v>
          </cell>
          <cell r="C7379" t="str">
            <v>Secondary Metals /Misc Casting &amp; Fabricating /Wax Burnout Oven</v>
          </cell>
          <cell r="D7379" t="str">
            <v>Industrial Processes - Non-ferrous Metals</v>
          </cell>
          <cell r="G7379" t="str">
            <v>Industrial Processes</v>
          </cell>
          <cell r="H7379" t="str">
            <v>Secondary Metal Production</v>
          </cell>
          <cell r="I7379" t="str">
            <v>Miscellaneous Casting and Fabricating</v>
          </cell>
          <cell r="J7379" t="str">
            <v>Wax Burnout Oven</v>
          </cell>
          <cell r="K7379" t="str">
            <v>30404901</v>
          </cell>
          <cell r="L7379" t="str">
            <v>2005</v>
          </cell>
          <cell r="N7379">
            <v>40988</v>
          </cell>
        </row>
        <row r="7380">
          <cell r="A7380" t="str">
            <v>30405001</v>
          </cell>
          <cell r="B7380" t="str">
            <v>Point</v>
          </cell>
          <cell r="C7380" t="str">
            <v>Secondary Metals /Misc Casting Fabricating /Other Not Classified</v>
          </cell>
          <cell r="D7380" t="str">
            <v>Industrial Processes - Non-ferrous Metals</v>
          </cell>
          <cell r="G7380" t="str">
            <v>Industrial Processes</v>
          </cell>
          <cell r="H7380" t="str">
            <v>Secondary Metal Production</v>
          </cell>
          <cell r="I7380" t="str">
            <v>Miscellaneous Casting Fabricating</v>
          </cell>
          <cell r="J7380" t="str">
            <v>Other Not Classified</v>
          </cell>
          <cell r="N7380">
            <v>41130</v>
          </cell>
        </row>
        <row r="7381">
          <cell r="A7381" t="str">
            <v>30405099</v>
          </cell>
          <cell r="B7381" t="str">
            <v>Point</v>
          </cell>
          <cell r="C7381" t="str">
            <v>Secondary Metals /Misc Casting Fabricating /Other Not Classified</v>
          </cell>
          <cell r="D7381" t="str">
            <v>Industrial Processes - Non-ferrous Metals</v>
          </cell>
          <cell r="G7381" t="str">
            <v>Industrial Processes</v>
          </cell>
          <cell r="H7381" t="str">
            <v>Secondary Metal Production</v>
          </cell>
          <cell r="I7381" t="str">
            <v>Miscellaneous Casting Fabricating</v>
          </cell>
          <cell r="J7381" t="str">
            <v>Other Not Classified</v>
          </cell>
          <cell r="K7381" t="str">
            <v>30405001</v>
          </cell>
          <cell r="L7381" t="str">
            <v>2005</v>
          </cell>
          <cell r="N7381">
            <v>41130</v>
          </cell>
        </row>
        <row r="7382">
          <cell r="A7382" t="str">
            <v>30405101</v>
          </cell>
          <cell r="B7382" t="str">
            <v>Point</v>
          </cell>
          <cell r="C7382" t="str">
            <v>Secondary Metals /Metallic Lead Products /Ammunition</v>
          </cell>
          <cell r="D7382" t="str">
            <v>Industrial Processes - Non-ferrous Metals</v>
          </cell>
          <cell r="G7382" t="str">
            <v>Industrial Processes</v>
          </cell>
          <cell r="H7382" t="str">
            <v>Secondary Metal Production</v>
          </cell>
          <cell r="I7382" t="str">
            <v>Metallic Lead Products</v>
          </cell>
          <cell r="J7382" t="str">
            <v>Ammunition</v>
          </cell>
          <cell r="N7382">
            <v>41130</v>
          </cell>
        </row>
        <row r="7383">
          <cell r="A7383" t="str">
            <v>30405102</v>
          </cell>
          <cell r="B7383" t="str">
            <v>Point</v>
          </cell>
          <cell r="C7383" t="str">
            <v>Secondary Metals /Metallic Lead Products /Bearing Metals</v>
          </cell>
          <cell r="D7383" t="str">
            <v>Industrial Processes - Non-ferrous Metals</v>
          </cell>
          <cell r="G7383" t="str">
            <v>Industrial Processes</v>
          </cell>
          <cell r="H7383" t="str">
            <v>Secondary Metal Production</v>
          </cell>
          <cell r="I7383" t="str">
            <v>Metallic Lead Products</v>
          </cell>
          <cell r="J7383" t="str">
            <v>Bearing Metals</v>
          </cell>
          <cell r="N7383">
            <v>41130</v>
          </cell>
        </row>
        <row r="7384">
          <cell r="A7384" t="str">
            <v>30405103</v>
          </cell>
          <cell r="B7384" t="str">
            <v>Point</v>
          </cell>
          <cell r="C7384" t="str">
            <v>Secondary Metals /Metallic Lead Products /Other Sources of Lead</v>
          </cell>
          <cell r="D7384" t="str">
            <v>Industrial Processes - Non-ferrous Metals</v>
          </cell>
          <cell r="G7384" t="str">
            <v>Industrial Processes</v>
          </cell>
          <cell r="H7384" t="str">
            <v>Secondary Metal Production</v>
          </cell>
          <cell r="I7384" t="str">
            <v>Metallic Lead Products</v>
          </cell>
          <cell r="J7384" t="str">
            <v>Other Sources of Lead</v>
          </cell>
          <cell r="N7384">
            <v>41130</v>
          </cell>
        </row>
        <row r="7385">
          <cell r="A7385" t="str">
            <v>30480001</v>
          </cell>
          <cell r="B7385" t="str">
            <v>Point</v>
          </cell>
          <cell r="C7385" t="str">
            <v>Secondary Metals /Equipment Leaks /Equipment Leaks</v>
          </cell>
          <cell r="D7385" t="str">
            <v>Industrial Processes - Non-ferrous Metals</v>
          </cell>
          <cell r="G7385" t="str">
            <v>Industrial Processes</v>
          </cell>
          <cell r="H7385" t="str">
            <v>Secondary Metal Production</v>
          </cell>
          <cell r="I7385" t="str">
            <v>Equipment Leaks</v>
          </cell>
          <cell r="J7385" t="str">
            <v>Equipment Leaks</v>
          </cell>
          <cell r="N7385">
            <v>40988</v>
          </cell>
        </row>
        <row r="7386">
          <cell r="A7386" t="str">
            <v>30482001</v>
          </cell>
          <cell r="B7386" t="str">
            <v>Point</v>
          </cell>
          <cell r="C7386" t="str">
            <v>Secondary Metals /Wastewater, Aggregate /Process Area Drains</v>
          </cell>
          <cell r="D7386" t="str">
            <v>Industrial Processes - Non-ferrous Metals</v>
          </cell>
          <cell r="G7386" t="str">
            <v>Industrial Processes</v>
          </cell>
          <cell r="H7386" t="str">
            <v>Secondary Metal Production</v>
          </cell>
          <cell r="I7386" t="str">
            <v>Wastewater, Aggregate</v>
          </cell>
          <cell r="J7386" t="str">
            <v>Process Area Drains</v>
          </cell>
          <cell r="N7386">
            <v>40988</v>
          </cell>
        </row>
        <row r="7387">
          <cell r="A7387" t="str">
            <v>30482002</v>
          </cell>
          <cell r="B7387" t="str">
            <v>Point</v>
          </cell>
          <cell r="C7387" t="str">
            <v>Secondary Metals /Wastewater, Aggregate /Process Equipment Drains</v>
          </cell>
          <cell r="D7387" t="str">
            <v>Industrial Processes - Non-ferrous Metals</v>
          </cell>
          <cell r="G7387" t="str">
            <v>Industrial Processes</v>
          </cell>
          <cell r="H7387" t="str">
            <v>Secondary Metal Production</v>
          </cell>
          <cell r="I7387" t="str">
            <v>Wastewater, Aggregate</v>
          </cell>
          <cell r="J7387" t="str">
            <v>Process Equipment Drains</v>
          </cell>
          <cell r="N7387">
            <v>40988</v>
          </cell>
        </row>
        <row r="7388">
          <cell r="A7388" t="str">
            <v>30482599</v>
          </cell>
          <cell r="B7388" t="str">
            <v>Point</v>
          </cell>
          <cell r="C7388" t="str">
            <v>Secondary Metals /Wastewater, Pts of Generation /Specify Point of Generation</v>
          </cell>
          <cell r="D7388" t="str">
            <v>Industrial Processes - Non-ferrous Metals</v>
          </cell>
          <cell r="G7388" t="str">
            <v>Industrial Processes</v>
          </cell>
          <cell r="H7388" t="str">
            <v>Secondary Metal Production</v>
          </cell>
          <cell r="I7388" t="str">
            <v>Wastewater, Points of Generation</v>
          </cell>
          <cell r="J7388" t="str">
            <v>Specify Point of Generation</v>
          </cell>
          <cell r="N7388">
            <v>40988</v>
          </cell>
        </row>
        <row r="7389">
          <cell r="A7389" t="str">
            <v>30488801</v>
          </cell>
          <cell r="B7389" t="str">
            <v>Point</v>
          </cell>
          <cell r="C7389" t="str">
            <v>Secondary Metals /Fugitive Emissions /Specify in Comments Field</v>
          </cell>
          <cell r="D7389" t="str">
            <v>Industrial Processes - Non-ferrous Metals</v>
          </cell>
          <cell r="G7389" t="str">
            <v>Industrial Processes</v>
          </cell>
          <cell r="H7389" t="str">
            <v>Secondary Metal Production</v>
          </cell>
          <cell r="I7389" t="str">
            <v>Fugitive Emissions</v>
          </cell>
          <cell r="J7389" t="str">
            <v>Specify in Comments Field</v>
          </cell>
          <cell r="N7389">
            <v>40988</v>
          </cell>
        </row>
        <row r="7390">
          <cell r="A7390" t="str">
            <v>30488802</v>
          </cell>
          <cell r="B7390" t="str">
            <v>Point</v>
          </cell>
          <cell r="C7390" t="str">
            <v>Secondary Metals /Fugitive Emissions /Specify in Comments Field</v>
          </cell>
          <cell r="D7390" t="str">
            <v>Industrial Processes - Non-ferrous Metals</v>
          </cell>
          <cell r="G7390" t="str">
            <v>Industrial Processes</v>
          </cell>
          <cell r="H7390" t="str">
            <v>Secondary Metal Production</v>
          </cell>
          <cell r="I7390" t="str">
            <v>Fugitive Emissions</v>
          </cell>
          <cell r="J7390" t="str">
            <v>Specify in Comments Field</v>
          </cell>
          <cell r="K7390" t="str">
            <v>30488801</v>
          </cell>
          <cell r="L7390" t="str">
            <v>2002</v>
          </cell>
          <cell r="N7390">
            <v>40988</v>
          </cell>
        </row>
        <row r="7391">
          <cell r="A7391" t="str">
            <v>30488803</v>
          </cell>
          <cell r="B7391" t="str">
            <v>Point</v>
          </cell>
          <cell r="C7391" t="str">
            <v>Secondary Metals /Fugitive Emissions /Specify in Comments Field</v>
          </cell>
          <cell r="D7391" t="str">
            <v>Industrial Processes - Non-ferrous Metals</v>
          </cell>
          <cell r="G7391" t="str">
            <v>Industrial Processes</v>
          </cell>
          <cell r="H7391" t="str">
            <v>Secondary Metal Production</v>
          </cell>
          <cell r="I7391" t="str">
            <v>Fugitive Emissions</v>
          </cell>
          <cell r="J7391" t="str">
            <v>Specify in Comments Field</v>
          </cell>
          <cell r="K7391" t="str">
            <v>30488801</v>
          </cell>
          <cell r="L7391" t="str">
            <v>2002</v>
          </cell>
          <cell r="N7391">
            <v>40988</v>
          </cell>
        </row>
        <row r="7392">
          <cell r="A7392" t="str">
            <v>30488804</v>
          </cell>
          <cell r="B7392" t="str">
            <v>Point</v>
          </cell>
          <cell r="C7392" t="str">
            <v>Secondary Metals /Fugitive Emissions /Specify in Comments Field</v>
          </cell>
          <cell r="D7392" t="str">
            <v>Industrial Processes - Non-ferrous Metals</v>
          </cell>
          <cell r="G7392" t="str">
            <v>Industrial Processes</v>
          </cell>
          <cell r="H7392" t="str">
            <v>Secondary Metal Production</v>
          </cell>
          <cell r="I7392" t="str">
            <v>Fugitive Emissions</v>
          </cell>
          <cell r="J7392" t="str">
            <v>Specify in Comments Field</v>
          </cell>
          <cell r="K7392" t="str">
            <v>30488801</v>
          </cell>
          <cell r="L7392" t="str">
            <v>2002</v>
          </cell>
          <cell r="N7392">
            <v>40988</v>
          </cell>
        </row>
        <row r="7393">
          <cell r="A7393" t="str">
            <v>30488805</v>
          </cell>
          <cell r="B7393" t="str">
            <v>Point</v>
          </cell>
          <cell r="C7393" t="str">
            <v>Secondary Metals /Fugitive Emissions /Specify in Comments Field</v>
          </cell>
          <cell r="D7393" t="str">
            <v>Industrial Processes - Non-ferrous Metals</v>
          </cell>
          <cell r="G7393" t="str">
            <v>Industrial Processes</v>
          </cell>
          <cell r="H7393" t="str">
            <v>Secondary Metal Production</v>
          </cell>
          <cell r="I7393" t="str">
            <v>Fugitive Emissions</v>
          </cell>
          <cell r="J7393" t="str">
            <v>Specify in Comments Field</v>
          </cell>
          <cell r="K7393" t="str">
            <v>30488801</v>
          </cell>
          <cell r="L7393" t="str">
            <v>2002</v>
          </cell>
          <cell r="N7393">
            <v>40988</v>
          </cell>
        </row>
        <row r="7394">
          <cell r="A7394" t="str">
            <v>30490001</v>
          </cell>
          <cell r="B7394" t="str">
            <v>Point</v>
          </cell>
          <cell r="C7394" t="str">
            <v>Secondary Metals /Fuel Fired Equipment /Distillate Oil (No. 2): Process Heaters</v>
          </cell>
          <cell r="D7394" t="str">
            <v>Industrial Processes - Non-ferrous Metals</v>
          </cell>
          <cell r="G7394" t="str">
            <v>Industrial Processes</v>
          </cell>
          <cell r="H7394" t="str">
            <v>Secondary Metal Production</v>
          </cell>
          <cell r="I7394" t="str">
            <v>Fuel Fired Equipment</v>
          </cell>
          <cell r="J7394" t="str">
            <v>Distillate Oil (No. 2): Process Heaters</v>
          </cell>
          <cell r="N7394">
            <v>40988</v>
          </cell>
        </row>
        <row r="7395">
          <cell r="A7395" t="str">
            <v>30490002</v>
          </cell>
          <cell r="B7395" t="str">
            <v>Point</v>
          </cell>
          <cell r="C7395" t="str">
            <v>Secondary Metals /Fuel Fired Equipment /Residual Oil: Process Heaters</v>
          </cell>
          <cell r="D7395" t="str">
            <v>Industrial Processes - Non-ferrous Metals</v>
          </cell>
          <cell r="G7395" t="str">
            <v>Industrial Processes</v>
          </cell>
          <cell r="H7395" t="str">
            <v>Secondary Metal Production</v>
          </cell>
          <cell r="I7395" t="str">
            <v>Fuel Fired Equipment</v>
          </cell>
          <cell r="J7395" t="str">
            <v>Residual Oil: Process Heaters</v>
          </cell>
          <cell r="N7395">
            <v>40988</v>
          </cell>
        </row>
        <row r="7396">
          <cell r="A7396" t="str">
            <v>30490003</v>
          </cell>
          <cell r="B7396" t="str">
            <v>Point</v>
          </cell>
          <cell r="C7396" t="str">
            <v>Secondary Metals /Fuel Fired Equipment /Natural Gas: Process Heaters</v>
          </cell>
          <cell r="D7396" t="str">
            <v>Industrial Processes - Non-ferrous Metals</v>
          </cell>
          <cell r="G7396" t="str">
            <v>Industrial Processes</v>
          </cell>
          <cell r="H7396" t="str">
            <v>Secondary Metal Production</v>
          </cell>
          <cell r="I7396" t="str">
            <v>Fuel Fired Equipment</v>
          </cell>
          <cell r="J7396" t="str">
            <v>Natural Gas: Process Heaters</v>
          </cell>
          <cell r="N7396">
            <v>40988</v>
          </cell>
        </row>
        <row r="7397">
          <cell r="A7397" t="str">
            <v>30490004</v>
          </cell>
          <cell r="B7397" t="str">
            <v>Point</v>
          </cell>
          <cell r="C7397" t="str">
            <v>Secondary Metals /Fuel Fired Equipment /Process Gas: Process Heaters</v>
          </cell>
          <cell r="D7397" t="str">
            <v>Industrial Processes - Non-ferrous Metals</v>
          </cell>
          <cell r="G7397" t="str">
            <v>Industrial Processes</v>
          </cell>
          <cell r="H7397" t="str">
            <v>Secondary Metal Production</v>
          </cell>
          <cell r="I7397" t="str">
            <v>Fuel Fired Equipment</v>
          </cell>
          <cell r="J7397" t="str">
            <v>Process Gas: Process Heaters</v>
          </cell>
          <cell r="N7397">
            <v>40988</v>
          </cell>
        </row>
        <row r="7398">
          <cell r="A7398" t="str">
            <v>30490011</v>
          </cell>
          <cell r="B7398" t="str">
            <v>Point</v>
          </cell>
          <cell r="C7398" t="str">
            <v>Secondary Metals /Fuel Fired Equipment /Distillate Oil (No. 2): Incinerators</v>
          </cell>
          <cell r="D7398" t="str">
            <v>Industrial Processes - Non-ferrous Metals</v>
          </cell>
          <cell r="G7398" t="str">
            <v>Industrial Processes</v>
          </cell>
          <cell r="H7398" t="str">
            <v>Secondary Metal Production</v>
          </cell>
          <cell r="I7398" t="str">
            <v>Fuel Fired Equipment</v>
          </cell>
          <cell r="J7398" t="str">
            <v>Distillate Oil (No. 2): Incinerators</v>
          </cell>
          <cell r="N7398">
            <v>40988</v>
          </cell>
        </row>
        <row r="7399">
          <cell r="A7399" t="str">
            <v>30490012</v>
          </cell>
          <cell r="B7399" t="str">
            <v>Point</v>
          </cell>
          <cell r="C7399" t="str">
            <v>Secondary Metals /Fuel Fired Equipment /Residual Oil: Incinerators</v>
          </cell>
          <cell r="D7399" t="str">
            <v>Industrial Processes - Non-ferrous Metals</v>
          </cell>
          <cell r="G7399" t="str">
            <v>Industrial Processes</v>
          </cell>
          <cell r="H7399" t="str">
            <v>Secondary Metal Production</v>
          </cell>
          <cell r="I7399" t="str">
            <v>Fuel Fired Equipment</v>
          </cell>
          <cell r="J7399" t="str">
            <v>Residual Oil: Incinerators</v>
          </cell>
          <cell r="N7399">
            <v>40988</v>
          </cell>
        </row>
        <row r="7400">
          <cell r="A7400" t="str">
            <v>30490013</v>
          </cell>
          <cell r="B7400" t="str">
            <v>Point</v>
          </cell>
          <cell r="C7400" t="str">
            <v>Secondary Metals /Fuel Fired Equipment /Natural Gas: Incinerators</v>
          </cell>
          <cell r="D7400" t="str">
            <v>Industrial Processes - Non-ferrous Metals</v>
          </cell>
          <cell r="G7400" t="str">
            <v>Industrial Processes</v>
          </cell>
          <cell r="H7400" t="str">
            <v>Secondary Metal Production</v>
          </cell>
          <cell r="I7400" t="str">
            <v>Fuel Fired Equipment</v>
          </cell>
          <cell r="J7400" t="str">
            <v>Natural Gas: Incinerators</v>
          </cell>
          <cell r="N7400">
            <v>40988</v>
          </cell>
        </row>
        <row r="7401">
          <cell r="A7401" t="str">
            <v>30490014</v>
          </cell>
          <cell r="B7401" t="str">
            <v>Point</v>
          </cell>
          <cell r="C7401" t="str">
            <v>Secondary Metals /Fuel Fired Equipment /Process Gas: Incinerators</v>
          </cell>
          <cell r="D7401" t="str">
            <v>Industrial Processes - Non-ferrous Metals</v>
          </cell>
          <cell r="G7401" t="str">
            <v>Industrial Processes</v>
          </cell>
          <cell r="H7401" t="str">
            <v>Secondary Metal Production</v>
          </cell>
          <cell r="I7401" t="str">
            <v>Fuel Fired Equipment</v>
          </cell>
          <cell r="J7401" t="str">
            <v>Process Gas: Incinerators</v>
          </cell>
          <cell r="N7401">
            <v>40988</v>
          </cell>
        </row>
        <row r="7402">
          <cell r="A7402" t="str">
            <v>30490021</v>
          </cell>
          <cell r="B7402" t="str">
            <v>Point</v>
          </cell>
          <cell r="C7402" t="str">
            <v>Secondary Metals /Fuel Fired Equipment /Distillate Oil (No. 2): Flares</v>
          </cell>
          <cell r="D7402" t="str">
            <v>Industrial Processes - Non-ferrous Metals</v>
          </cell>
          <cell r="G7402" t="str">
            <v>Industrial Processes</v>
          </cell>
          <cell r="H7402" t="str">
            <v>Secondary Metal Production</v>
          </cell>
          <cell r="I7402" t="str">
            <v>Fuel Fired Equipment</v>
          </cell>
          <cell r="J7402" t="str">
            <v>Distillate Oil (No. 2): Flares</v>
          </cell>
          <cell r="N7402">
            <v>40988</v>
          </cell>
        </row>
        <row r="7403">
          <cell r="A7403" t="str">
            <v>30490022</v>
          </cell>
          <cell r="B7403" t="str">
            <v>Point</v>
          </cell>
          <cell r="C7403" t="str">
            <v>Secondary Metals /Fuel Fired Equipment /Residual Oil: Flares</v>
          </cell>
          <cell r="D7403" t="str">
            <v>Industrial Processes - Non-ferrous Metals</v>
          </cell>
          <cell r="G7403" t="str">
            <v>Industrial Processes</v>
          </cell>
          <cell r="H7403" t="str">
            <v>Secondary Metal Production</v>
          </cell>
          <cell r="I7403" t="str">
            <v>Fuel Fired Equipment</v>
          </cell>
          <cell r="J7403" t="str">
            <v>Residual Oil: Flares</v>
          </cell>
          <cell r="N7403">
            <v>40988</v>
          </cell>
        </row>
        <row r="7404">
          <cell r="A7404" t="str">
            <v>30490023</v>
          </cell>
          <cell r="B7404" t="str">
            <v>Point</v>
          </cell>
          <cell r="C7404" t="str">
            <v>Secondary Metals /Fuel Fired Equipment /Natural Gas: Flares</v>
          </cell>
          <cell r="D7404" t="str">
            <v>Industrial Processes - Non-ferrous Metals</v>
          </cell>
          <cell r="G7404" t="str">
            <v>Industrial Processes</v>
          </cell>
          <cell r="H7404" t="str">
            <v>Secondary Metal Production</v>
          </cell>
          <cell r="I7404" t="str">
            <v>Fuel Fired Equipment</v>
          </cell>
          <cell r="J7404" t="str">
            <v>Natural Gas: Flares</v>
          </cell>
          <cell r="N7404">
            <v>40988</v>
          </cell>
        </row>
        <row r="7405">
          <cell r="A7405" t="str">
            <v>30490024</v>
          </cell>
          <cell r="B7405" t="str">
            <v>Point</v>
          </cell>
          <cell r="C7405" t="str">
            <v>Secondary Metals /Fuel Fired Equipment /Process Gas: Flares</v>
          </cell>
          <cell r="D7405" t="str">
            <v>Industrial Processes - Non-ferrous Metals</v>
          </cell>
          <cell r="G7405" t="str">
            <v>Industrial Processes</v>
          </cell>
          <cell r="H7405" t="str">
            <v>Secondary Metal Production</v>
          </cell>
          <cell r="I7405" t="str">
            <v>Fuel Fired Equipment</v>
          </cell>
          <cell r="J7405" t="str">
            <v>Process Gas: Flares</v>
          </cell>
          <cell r="N7405">
            <v>40988</v>
          </cell>
        </row>
        <row r="7406">
          <cell r="A7406" t="str">
            <v>30490031</v>
          </cell>
          <cell r="B7406" t="str">
            <v>Point</v>
          </cell>
          <cell r="C7406" t="str">
            <v>Secondary Metals /Fuel Fired Equipment /Distillate Oil (No. 2): Furnaces</v>
          </cell>
          <cell r="D7406" t="str">
            <v>Industrial Processes - Non-ferrous Metals</v>
          </cell>
          <cell r="G7406" t="str">
            <v>Industrial Processes</v>
          </cell>
          <cell r="H7406" t="str">
            <v>Secondary Metal Production</v>
          </cell>
          <cell r="I7406" t="str">
            <v>Fuel Fired Equipment</v>
          </cell>
          <cell r="J7406" t="str">
            <v>Distillate Oil (No. 2): Furnaces</v>
          </cell>
          <cell r="N7406">
            <v>40988</v>
          </cell>
        </row>
        <row r="7407">
          <cell r="A7407" t="str">
            <v>30490032</v>
          </cell>
          <cell r="B7407" t="str">
            <v>Point</v>
          </cell>
          <cell r="C7407" t="str">
            <v>Secondary Metals /Fuel Fired Equipment /Residual Oil: Furnaces</v>
          </cell>
          <cell r="D7407" t="str">
            <v>Industrial Processes - Non-ferrous Metals</v>
          </cell>
          <cell r="G7407" t="str">
            <v>Industrial Processes</v>
          </cell>
          <cell r="H7407" t="str">
            <v>Secondary Metal Production</v>
          </cell>
          <cell r="I7407" t="str">
            <v>Fuel Fired Equipment</v>
          </cell>
          <cell r="J7407" t="str">
            <v>Residual Oil: Furnaces</v>
          </cell>
          <cell r="N7407">
            <v>40988</v>
          </cell>
        </row>
        <row r="7408">
          <cell r="A7408" t="str">
            <v>30490033</v>
          </cell>
          <cell r="B7408" t="str">
            <v>Point</v>
          </cell>
          <cell r="C7408" t="str">
            <v>Secondary Metals /Fuel Fired Equipment /Natural Gas: Furnaces</v>
          </cell>
          <cell r="D7408" t="str">
            <v>Industrial Processes - Non-ferrous Metals</v>
          </cell>
          <cell r="G7408" t="str">
            <v>Industrial Processes</v>
          </cell>
          <cell r="H7408" t="str">
            <v>Secondary Metal Production</v>
          </cell>
          <cell r="I7408" t="str">
            <v>Fuel Fired Equipment</v>
          </cell>
          <cell r="J7408" t="str">
            <v>Natural Gas: Furnaces</v>
          </cell>
          <cell r="N7408">
            <v>40988</v>
          </cell>
        </row>
        <row r="7409">
          <cell r="A7409" t="str">
            <v>30490034</v>
          </cell>
          <cell r="B7409" t="str">
            <v>Point</v>
          </cell>
          <cell r="C7409" t="str">
            <v>Secondary Metals /Fuel Fired Equipment /Process Gas: Furnaces</v>
          </cell>
          <cell r="D7409" t="str">
            <v>Industrial Processes - Non-ferrous Metals</v>
          </cell>
          <cell r="G7409" t="str">
            <v>Industrial Processes</v>
          </cell>
          <cell r="H7409" t="str">
            <v>Secondary Metal Production</v>
          </cell>
          <cell r="I7409" t="str">
            <v>Fuel Fired Equipment</v>
          </cell>
          <cell r="J7409" t="str">
            <v>Process Gas: Furnaces</v>
          </cell>
          <cell r="N7409">
            <v>40988</v>
          </cell>
        </row>
        <row r="7410">
          <cell r="A7410" t="str">
            <v>30490035</v>
          </cell>
          <cell r="B7410" t="str">
            <v>Point</v>
          </cell>
          <cell r="C7410" t="str">
            <v>Secondary Metals /Fuel Fired Equipment /Propane: Furnaces</v>
          </cell>
          <cell r="D7410" t="str">
            <v>Industrial Processes - Non-ferrous Metals</v>
          </cell>
          <cell r="G7410" t="str">
            <v>Industrial Processes</v>
          </cell>
          <cell r="H7410" t="str">
            <v>Secondary Metal Production</v>
          </cell>
          <cell r="I7410" t="str">
            <v>Fuel Fired Equipment</v>
          </cell>
          <cell r="J7410" t="str">
            <v>Propane: Furnaces</v>
          </cell>
          <cell r="N7410">
            <v>40988</v>
          </cell>
        </row>
        <row r="7411">
          <cell r="A7411" t="str">
            <v>30499999</v>
          </cell>
          <cell r="B7411" t="str">
            <v>Point</v>
          </cell>
          <cell r="C7411" t="str">
            <v>Secondary Metals /Other Not Classified /Specify in Comments Field</v>
          </cell>
          <cell r="D7411" t="str">
            <v>Industrial Processes - Non-ferrous Metals</v>
          </cell>
          <cell r="G7411" t="str">
            <v>Industrial Processes</v>
          </cell>
          <cell r="H7411" t="str">
            <v>Secondary Metal Production</v>
          </cell>
          <cell r="I7411" t="str">
            <v>Other Not Classified</v>
          </cell>
          <cell r="J7411" t="str">
            <v>Specify in Comments Field</v>
          </cell>
          <cell r="N7411">
            <v>40988</v>
          </cell>
        </row>
        <row r="7412">
          <cell r="A7412" t="str">
            <v>30500101</v>
          </cell>
          <cell r="B7412" t="str">
            <v>Point</v>
          </cell>
          <cell r="C7412" t="str">
            <v>Asphalt Roofing Manufacture /Asphalt Blowing: Saturant (Use 3-05-050-10 for MACT)</v>
          </cell>
          <cell r="D7412" t="str">
            <v>Industrial Processes - NEC</v>
          </cell>
          <cell r="G7412" t="str">
            <v>Industrial Processes</v>
          </cell>
          <cell r="H7412" t="str">
            <v>Mineral Products</v>
          </cell>
          <cell r="I7412" t="str">
            <v>Asphalt Roofing Manufacture</v>
          </cell>
          <cell r="J7412" t="str">
            <v>Asphalt Blowing: Saturant (Use 3-05-050-10 for MACT)</v>
          </cell>
          <cell r="N7412">
            <v>40988</v>
          </cell>
        </row>
        <row r="7413">
          <cell r="A7413" t="str">
            <v>30500102</v>
          </cell>
          <cell r="B7413" t="str">
            <v>Point</v>
          </cell>
          <cell r="C7413" t="str">
            <v>Asphalt Roofing Manufacture /Asphalt Blowing: Coating (Use 3-05-050-10 for MACT)</v>
          </cell>
          <cell r="D7413" t="str">
            <v>Industrial Processes - NEC</v>
          </cell>
          <cell r="G7413" t="str">
            <v>Industrial Processes</v>
          </cell>
          <cell r="H7413" t="str">
            <v>Mineral Products</v>
          </cell>
          <cell r="I7413" t="str">
            <v>Asphalt Roofing Manufacture</v>
          </cell>
          <cell r="J7413" t="str">
            <v>Asphalt Blowing: Coating (Use 3-05-050-10 for MACT)</v>
          </cell>
          <cell r="N7413">
            <v>40988</v>
          </cell>
        </row>
        <row r="7414">
          <cell r="A7414" t="str">
            <v>30500103</v>
          </cell>
          <cell r="B7414" t="str">
            <v>Point</v>
          </cell>
          <cell r="C7414" t="str">
            <v>Asphalt Roofing Manufacture /Felt Saturation: Dipping Only</v>
          </cell>
          <cell r="D7414" t="str">
            <v>Industrial Processes - NEC</v>
          </cell>
          <cell r="G7414" t="str">
            <v>Industrial Processes</v>
          </cell>
          <cell r="H7414" t="str">
            <v>Mineral Products</v>
          </cell>
          <cell r="I7414" t="str">
            <v>Asphalt Roofing Manufacture</v>
          </cell>
          <cell r="J7414" t="str">
            <v>Felt Saturation: Dipping Only</v>
          </cell>
          <cell r="N7414">
            <v>40988</v>
          </cell>
        </row>
        <row r="7415">
          <cell r="A7415" t="str">
            <v>30500104</v>
          </cell>
          <cell r="B7415" t="str">
            <v>Point</v>
          </cell>
          <cell r="C7415" t="str">
            <v>Asphalt Roofing Manufacture /Felt Saturation: Dipping/Spraying</v>
          </cell>
          <cell r="D7415" t="str">
            <v>Industrial Processes - NEC</v>
          </cell>
          <cell r="G7415" t="str">
            <v>Industrial Processes</v>
          </cell>
          <cell r="H7415" t="str">
            <v>Mineral Products</v>
          </cell>
          <cell r="I7415" t="str">
            <v>Asphalt Roofing Manufacture</v>
          </cell>
          <cell r="J7415" t="str">
            <v>Felt Saturation: Dipping/Spraying</v>
          </cell>
          <cell r="N7415">
            <v>40988</v>
          </cell>
        </row>
        <row r="7416">
          <cell r="A7416" t="str">
            <v>30500105</v>
          </cell>
          <cell r="B7416" t="str">
            <v>Point</v>
          </cell>
          <cell r="C7416" t="str">
            <v>Asphalt Roofing Manufacture /General **</v>
          </cell>
          <cell r="D7416" t="str">
            <v>Industrial Processes - NEC</v>
          </cell>
          <cell r="G7416" t="str">
            <v>Industrial Processes</v>
          </cell>
          <cell r="H7416" t="str">
            <v>Mineral Products</v>
          </cell>
          <cell r="I7416" t="str">
            <v>Asphalt Roofing Manufacture</v>
          </cell>
          <cell r="J7416" t="str">
            <v>General **</v>
          </cell>
          <cell r="N7416">
            <v>40988</v>
          </cell>
        </row>
        <row r="7417">
          <cell r="A7417" t="str">
            <v>30500106</v>
          </cell>
          <cell r="B7417" t="str">
            <v>Point</v>
          </cell>
          <cell r="C7417" t="str">
            <v>Asphalt Roofing Manufacture /Shingles and Rolls: Spraying Only</v>
          </cell>
          <cell r="D7417" t="str">
            <v>Industrial Processes - NEC</v>
          </cell>
          <cell r="G7417" t="str">
            <v>Industrial Processes</v>
          </cell>
          <cell r="H7417" t="str">
            <v>Mineral Products</v>
          </cell>
          <cell r="I7417" t="str">
            <v>Asphalt Roofing Manufacture</v>
          </cell>
          <cell r="J7417" t="str">
            <v>Shingles and Rolls: Spraying Only</v>
          </cell>
          <cell r="N7417">
            <v>40988</v>
          </cell>
        </row>
        <row r="7418">
          <cell r="A7418" t="str">
            <v>30500107</v>
          </cell>
          <cell r="B7418" t="str">
            <v>Point</v>
          </cell>
          <cell r="C7418" t="str">
            <v>Asphalt Roofing Manufacture /Shingles and Rolls: Mineral Dryer</v>
          </cell>
          <cell r="D7418" t="str">
            <v>Industrial Processes - NEC</v>
          </cell>
          <cell r="G7418" t="str">
            <v>Industrial Processes</v>
          </cell>
          <cell r="H7418" t="str">
            <v>Mineral Products</v>
          </cell>
          <cell r="I7418" t="str">
            <v>Asphalt Roofing Manufacture</v>
          </cell>
          <cell r="J7418" t="str">
            <v>Shingles and Rolls: Mineral Dryer</v>
          </cell>
          <cell r="N7418">
            <v>40988</v>
          </cell>
        </row>
        <row r="7419">
          <cell r="A7419" t="str">
            <v>30500108</v>
          </cell>
          <cell r="B7419" t="str">
            <v>Point</v>
          </cell>
          <cell r="C7419" t="str">
            <v>Asphalt Roofing Manufacture /Shingles and Rolls: Coating</v>
          </cell>
          <cell r="D7419" t="str">
            <v>Industrial Processes - NEC</v>
          </cell>
          <cell r="G7419" t="str">
            <v>Industrial Processes</v>
          </cell>
          <cell r="H7419" t="str">
            <v>Mineral Products</v>
          </cell>
          <cell r="I7419" t="str">
            <v>Asphalt Roofing Manufacture</v>
          </cell>
          <cell r="J7419" t="str">
            <v>Shingles and Rolls: Coating</v>
          </cell>
          <cell r="N7419">
            <v>40988</v>
          </cell>
        </row>
        <row r="7420">
          <cell r="A7420" t="str">
            <v>30500110</v>
          </cell>
          <cell r="B7420" t="str">
            <v>Point</v>
          </cell>
          <cell r="C7420" t="str">
            <v>Asphalt Roofing Manufacture /Blowing (Use 3-05-050-01 for MACT)</v>
          </cell>
          <cell r="D7420" t="str">
            <v>Industrial Processes - NEC</v>
          </cell>
          <cell r="G7420" t="str">
            <v>Industrial Processes</v>
          </cell>
          <cell r="H7420" t="str">
            <v>Mineral Products</v>
          </cell>
          <cell r="I7420" t="str">
            <v>Asphalt Roofing Manufacture</v>
          </cell>
          <cell r="J7420" t="str">
            <v>Blowing (Use 3-05-050-01 for MACT)</v>
          </cell>
          <cell r="N7420">
            <v>40988</v>
          </cell>
        </row>
        <row r="7421">
          <cell r="A7421" t="str">
            <v>30500111</v>
          </cell>
          <cell r="B7421" t="str">
            <v>Point</v>
          </cell>
          <cell r="C7421" t="str">
            <v>Asphalt Roofing Manufacture /Dipping Only</v>
          </cell>
          <cell r="D7421" t="str">
            <v>Industrial Processes - NEC</v>
          </cell>
          <cell r="G7421" t="str">
            <v>Industrial Processes</v>
          </cell>
          <cell r="H7421" t="str">
            <v>Mineral Products</v>
          </cell>
          <cell r="I7421" t="str">
            <v>Asphalt Roofing Manufacture</v>
          </cell>
          <cell r="J7421" t="str">
            <v>Dipping Only</v>
          </cell>
          <cell r="N7421">
            <v>40988</v>
          </cell>
        </row>
        <row r="7422">
          <cell r="A7422" t="str">
            <v>30500112</v>
          </cell>
          <cell r="B7422" t="str">
            <v>Point</v>
          </cell>
          <cell r="C7422" t="str">
            <v>Asphalt Roofing Manufacture /Spraying Only</v>
          </cell>
          <cell r="D7422" t="str">
            <v>Industrial Processes - NEC</v>
          </cell>
          <cell r="G7422" t="str">
            <v>Industrial Processes</v>
          </cell>
          <cell r="H7422" t="str">
            <v>Mineral Products</v>
          </cell>
          <cell r="I7422" t="str">
            <v>Asphalt Roofing Manufacture</v>
          </cell>
          <cell r="J7422" t="str">
            <v>Spraying Only</v>
          </cell>
          <cell r="N7422">
            <v>40988</v>
          </cell>
        </row>
        <row r="7423">
          <cell r="A7423" t="str">
            <v>30500113</v>
          </cell>
          <cell r="B7423" t="str">
            <v>Point</v>
          </cell>
          <cell r="C7423" t="str">
            <v>Asphalt Roofing Manufacture /Dipping/Spraying</v>
          </cell>
          <cell r="D7423" t="str">
            <v>Industrial Processes - NEC</v>
          </cell>
          <cell r="G7423" t="str">
            <v>Industrial Processes</v>
          </cell>
          <cell r="H7423" t="str">
            <v>Mineral Products</v>
          </cell>
          <cell r="I7423" t="str">
            <v>Asphalt Roofing Manufacture</v>
          </cell>
          <cell r="J7423" t="str">
            <v>Dipping/Spraying</v>
          </cell>
          <cell r="N7423">
            <v>40988</v>
          </cell>
        </row>
        <row r="7424">
          <cell r="A7424" t="str">
            <v>30500114</v>
          </cell>
          <cell r="B7424" t="str">
            <v>Point</v>
          </cell>
          <cell r="C7424" t="str">
            <v>Asphalt Roofing Manufacture /Asphaltic Felt: Coating</v>
          </cell>
          <cell r="D7424" t="str">
            <v>Industrial Processes - NEC</v>
          </cell>
          <cell r="G7424" t="str">
            <v>Industrial Processes</v>
          </cell>
          <cell r="H7424" t="str">
            <v>Mineral Products</v>
          </cell>
          <cell r="I7424" t="str">
            <v>Asphalt Roofing Manufacture</v>
          </cell>
          <cell r="J7424" t="str">
            <v>Asphaltic Felt: Coating</v>
          </cell>
          <cell r="N7424">
            <v>40988</v>
          </cell>
        </row>
        <row r="7425">
          <cell r="A7425" t="str">
            <v>30500115</v>
          </cell>
          <cell r="B7425" t="str">
            <v>Point</v>
          </cell>
          <cell r="C7425" t="str">
            <v>Asphalt Roofing Manufacture /Storage Bins: Steam Drying Drums</v>
          </cell>
          <cell r="D7425" t="str">
            <v>Industrial Processes - NEC</v>
          </cell>
          <cell r="G7425" t="str">
            <v>Industrial Processes</v>
          </cell>
          <cell r="H7425" t="str">
            <v>Mineral Products</v>
          </cell>
          <cell r="I7425" t="str">
            <v>Asphalt Roofing Manufacture</v>
          </cell>
          <cell r="J7425" t="str">
            <v>Storage Bins: Steam Drying Drums</v>
          </cell>
          <cell r="N7425">
            <v>40988</v>
          </cell>
        </row>
        <row r="7426">
          <cell r="A7426" t="str">
            <v>30500116</v>
          </cell>
          <cell r="B7426" t="str">
            <v>Point</v>
          </cell>
          <cell r="C7426" t="str">
            <v>Asphalt Roofing Manufacture /Shingle Saturation: Dip Saturator, Drying-in Drum, Hot Looper &amp; Coater</v>
          </cell>
          <cell r="D7426" t="str">
            <v>Industrial Processes - NEC</v>
          </cell>
          <cell r="G7426" t="str">
            <v>Industrial Processes</v>
          </cell>
          <cell r="H7426" t="str">
            <v>Mineral Products</v>
          </cell>
          <cell r="I7426" t="str">
            <v>Asphalt Roofing Manufacture</v>
          </cell>
          <cell r="J7426" t="str">
            <v>Shingle Saturation: Dip Saturator, Drying-in Drum, Hot Looper &amp; Coater</v>
          </cell>
          <cell r="N7426">
            <v>40988</v>
          </cell>
        </row>
        <row r="7427">
          <cell r="A7427" t="str">
            <v>30500117</v>
          </cell>
          <cell r="B7427" t="str">
            <v>Point</v>
          </cell>
          <cell r="C7427" t="str">
            <v>Asphalt Roofing Manufacture /Shingle Saturation: Dip Saturator, Drying-in Drum and Coater</v>
          </cell>
          <cell r="D7427" t="str">
            <v>Industrial Processes - NEC</v>
          </cell>
          <cell r="G7427" t="str">
            <v>Industrial Processes</v>
          </cell>
          <cell r="H7427" t="str">
            <v>Mineral Products</v>
          </cell>
          <cell r="I7427" t="str">
            <v>Asphalt Roofing Manufacture</v>
          </cell>
          <cell r="J7427" t="str">
            <v>Shingle Saturation: Dip Saturator, Drying-in Drum and Coater</v>
          </cell>
          <cell r="N7427">
            <v>40988</v>
          </cell>
        </row>
        <row r="7428">
          <cell r="A7428" t="str">
            <v>30500118</v>
          </cell>
          <cell r="B7428" t="str">
            <v>Point</v>
          </cell>
          <cell r="C7428" t="str">
            <v>Asphalt Roofing Manufacture /Shingle Saturation: Dip Saturator, Drying-in Drum and Hot Looper</v>
          </cell>
          <cell r="D7428" t="str">
            <v>Industrial Processes - NEC</v>
          </cell>
          <cell r="G7428" t="str">
            <v>Industrial Processes</v>
          </cell>
          <cell r="H7428" t="str">
            <v>Mineral Products</v>
          </cell>
          <cell r="I7428" t="str">
            <v>Asphalt Roofing Manufacture</v>
          </cell>
          <cell r="J7428" t="str">
            <v>Shingle Saturation: Dip Saturator, Drying-in Drum and Hot Looper</v>
          </cell>
          <cell r="N7428">
            <v>40988</v>
          </cell>
        </row>
        <row r="7429">
          <cell r="A7429" t="str">
            <v>30500119</v>
          </cell>
          <cell r="B7429" t="str">
            <v>Point</v>
          </cell>
          <cell r="C7429" t="str">
            <v>Asphalt Roofing Manufacture /Shingle Sation:Spray/Dip Satur,Drying-in Drm,Hot Loopr,Coatr &amp; Str Tk</v>
          </cell>
          <cell r="D7429" t="str">
            <v>Industrial Processes - NEC</v>
          </cell>
          <cell r="G7429" t="str">
            <v>Industrial Processes</v>
          </cell>
          <cell r="H7429" t="str">
            <v>Mineral Products</v>
          </cell>
          <cell r="I7429" t="str">
            <v>Asphalt Roofing Manufacture</v>
          </cell>
          <cell r="J7429" t="str">
            <v>Shingle Sation:Spray/Dip Satur,Drying-in Drm,Hot Loopr,Coatr &amp; Str Tk</v>
          </cell>
          <cell r="N7429">
            <v>40988</v>
          </cell>
        </row>
        <row r="7430">
          <cell r="A7430" t="str">
            <v>30500120</v>
          </cell>
          <cell r="B7430" t="str">
            <v>Point</v>
          </cell>
          <cell r="C7430" t="str">
            <v>Asphalt Roofing Manufacture /Storage Bins: Ferric Chloride</v>
          </cell>
          <cell r="D7430" t="str">
            <v>Industrial Processes - NEC</v>
          </cell>
          <cell r="G7430" t="str">
            <v>Industrial Processes</v>
          </cell>
          <cell r="H7430" t="str">
            <v>Mineral Products</v>
          </cell>
          <cell r="I7430" t="str">
            <v>Asphalt Roofing Manufacture</v>
          </cell>
          <cell r="J7430" t="str">
            <v>Storage Bins: Ferric Chloride</v>
          </cell>
          <cell r="N7430">
            <v>40988</v>
          </cell>
        </row>
        <row r="7431">
          <cell r="A7431" t="str">
            <v>30500121</v>
          </cell>
          <cell r="B7431" t="str">
            <v>Point</v>
          </cell>
          <cell r="C7431" t="str">
            <v>Asphalt Roofing Manufacture /Storage Bins: Mineral Stabilizer</v>
          </cell>
          <cell r="D7431" t="str">
            <v>Industrial Processes - NEC</v>
          </cell>
          <cell r="G7431" t="str">
            <v>Industrial Processes</v>
          </cell>
          <cell r="H7431" t="str">
            <v>Mineral Products</v>
          </cell>
          <cell r="I7431" t="str">
            <v>Asphalt Roofing Manufacture</v>
          </cell>
          <cell r="J7431" t="str">
            <v>Storage Bins: Mineral Stabilizer</v>
          </cell>
          <cell r="N7431">
            <v>40988</v>
          </cell>
        </row>
        <row r="7432">
          <cell r="A7432" t="str">
            <v>30500130</v>
          </cell>
          <cell r="B7432" t="str">
            <v>Point</v>
          </cell>
          <cell r="C7432" t="str">
            <v>Asphalt Roofing Manufacture /Fixed Roof Tank: Asphalt/Breathing Loss</v>
          </cell>
          <cell r="D7432" t="str">
            <v>Industrial Processes - NEC</v>
          </cell>
          <cell r="G7432" t="str">
            <v>Industrial Processes</v>
          </cell>
          <cell r="H7432" t="str">
            <v>Mineral Products</v>
          </cell>
          <cell r="I7432" t="str">
            <v>Asphalt Roofing Manufacture</v>
          </cell>
          <cell r="J7432" t="str">
            <v>Fixed Roof Tank: Asphalt/Breathing Loss</v>
          </cell>
          <cell r="N7432">
            <v>40988</v>
          </cell>
        </row>
        <row r="7433">
          <cell r="A7433" t="str">
            <v>30500131</v>
          </cell>
          <cell r="B7433" t="str">
            <v>Point</v>
          </cell>
          <cell r="C7433" t="str">
            <v>Asphalt Roofing Manufacture /Fixed Roof Tank: Working Loss</v>
          </cell>
          <cell r="D7433" t="str">
            <v>Industrial Processes - NEC</v>
          </cell>
          <cell r="G7433" t="str">
            <v>Industrial Processes</v>
          </cell>
          <cell r="H7433" t="str">
            <v>Mineral Products</v>
          </cell>
          <cell r="I7433" t="str">
            <v>Asphalt Roofing Manufacture</v>
          </cell>
          <cell r="J7433" t="str">
            <v>Fixed Roof Tank: Working Loss</v>
          </cell>
          <cell r="N7433">
            <v>40988</v>
          </cell>
        </row>
        <row r="7434">
          <cell r="A7434" t="str">
            <v>30500132</v>
          </cell>
          <cell r="B7434" t="str">
            <v>Point</v>
          </cell>
          <cell r="C7434" t="str">
            <v>Asphalt Roofing Manufacture /Floating Roof Tank: Standing Loss</v>
          </cell>
          <cell r="D7434" t="str">
            <v>Industrial Processes - NEC</v>
          </cell>
          <cell r="G7434" t="str">
            <v>Industrial Processes</v>
          </cell>
          <cell r="H7434" t="str">
            <v>Mineral Products</v>
          </cell>
          <cell r="I7434" t="str">
            <v>Asphalt Roofing Manufacture</v>
          </cell>
          <cell r="J7434" t="str">
            <v>Floating Roof Tank: Standing Loss</v>
          </cell>
          <cell r="N7434">
            <v>40988</v>
          </cell>
        </row>
        <row r="7435">
          <cell r="A7435" t="str">
            <v>30500133</v>
          </cell>
          <cell r="B7435" t="str">
            <v>Point</v>
          </cell>
          <cell r="C7435" t="str">
            <v>Asphalt Roofing Manufacture /Floating Roof Tank: Working Loss</v>
          </cell>
          <cell r="D7435" t="str">
            <v>Industrial Processes - NEC</v>
          </cell>
          <cell r="G7435" t="str">
            <v>Industrial Processes</v>
          </cell>
          <cell r="H7435" t="str">
            <v>Mineral Products</v>
          </cell>
          <cell r="I7435" t="str">
            <v>Asphalt Roofing Manufacture</v>
          </cell>
          <cell r="J7435" t="str">
            <v>Floating Roof Tank: Working Loss</v>
          </cell>
          <cell r="N7435">
            <v>40988</v>
          </cell>
        </row>
        <row r="7436">
          <cell r="A7436" t="str">
            <v>30500134</v>
          </cell>
          <cell r="B7436" t="str">
            <v>Point</v>
          </cell>
          <cell r="C7436" t="str">
            <v>Asphalt Roofing Manufacture /Blown Saturant Storage</v>
          </cell>
          <cell r="D7436" t="str">
            <v>Industrial Processes - Storage and Transfer</v>
          </cell>
          <cell r="G7436" t="str">
            <v>Industrial Processes</v>
          </cell>
          <cell r="H7436" t="str">
            <v>Mineral Products</v>
          </cell>
          <cell r="I7436" t="str">
            <v>Asphalt Roofing Manufacture</v>
          </cell>
          <cell r="J7436" t="str">
            <v>Blown Saturant Storage</v>
          </cell>
          <cell r="N7436">
            <v>40988</v>
          </cell>
        </row>
        <row r="7437">
          <cell r="A7437" t="str">
            <v>30500135</v>
          </cell>
          <cell r="B7437" t="str">
            <v>Point</v>
          </cell>
          <cell r="C7437" t="str">
            <v>Asphalt Roofing Manufacture /Blown Coating Storage</v>
          </cell>
          <cell r="D7437" t="str">
            <v>Industrial Processes - Storage and Transfer</v>
          </cell>
          <cell r="G7437" t="str">
            <v>Industrial Processes</v>
          </cell>
          <cell r="H7437" t="str">
            <v>Mineral Products</v>
          </cell>
          <cell r="I7437" t="str">
            <v>Asphalt Roofing Manufacture</v>
          </cell>
          <cell r="J7437" t="str">
            <v>Blown Coating Storage</v>
          </cell>
          <cell r="N7437">
            <v>40988</v>
          </cell>
        </row>
        <row r="7438">
          <cell r="A7438" t="str">
            <v>30500140</v>
          </cell>
          <cell r="B7438" t="str">
            <v>Point</v>
          </cell>
          <cell r="C7438" t="str">
            <v>Asphalt Roofing Manufacture /Granules Unloading</v>
          </cell>
          <cell r="D7438" t="str">
            <v>Industrial Processes - Storage and Transfer</v>
          </cell>
          <cell r="G7438" t="str">
            <v>Industrial Processes</v>
          </cell>
          <cell r="H7438" t="str">
            <v>Mineral Products</v>
          </cell>
          <cell r="I7438" t="str">
            <v>Asphalt Roofing Manufacture</v>
          </cell>
          <cell r="J7438" t="str">
            <v>Granules Unloading</v>
          </cell>
          <cell r="N7438">
            <v>40988</v>
          </cell>
        </row>
        <row r="7439">
          <cell r="A7439" t="str">
            <v>30500141</v>
          </cell>
          <cell r="B7439" t="str">
            <v>Point</v>
          </cell>
          <cell r="C7439" t="str">
            <v>Asphalt Roofing Manufacture /Granules Storage</v>
          </cell>
          <cell r="D7439" t="str">
            <v>Industrial Processes - Storage and Transfer</v>
          </cell>
          <cell r="G7439" t="str">
            <v>Industrial Processes</v>
          </cell>
          <cell r="H7439" t="str">
            <v>Mineral Products</v>
          </cell>
          <cell r="I7439" t="str">
            <v>Asphalt Roofing Manufacture</v>
          </cell>
          <cell r="J7439" t="str">
            <v>Granules Storage</v>
          </cell>
          <cell r="N7439">
            <v>40988</v>
          </cell>
        </row>
        <row r="7440">
          <cell r="A7440" t="str">
            <v>30500142</v>
          </cell>
          <cell r="B7440" t="str">
            <v>Point</v>
          </cell>
          <cell r="C7440" t="str">
            <v>Asphalt Roofing Manufacture /Mineral Dust Unloading</v>
          </cell>
          <cell r="D7440" t="str">
            <v>Industrial Processes - Storage and Transfer</v>
          </cell>
          <cell r="G7440" t="str">
            <v>Industrial Processes</v>
          </cell>
          <cell r="H7440" t="str">
            <v>Mineral Products</v>
          </cell>
          <cell r="I7440" t="str">
            <v>Asphalt Roofing Manufacture</v>
          </cell>
          <cell r="J7440" t="str">
            <v>Mineral Dust Unloading</v>
          </cell>
          <cell r="N7440">
            <v>40988</v>
          </cell>
        </row>
        <row r="7441">
          <cell r="A7441" t="str">
            <v>30500143</v>
          </cell>
          <cell r="B7441" t="str">
            <v>Point</v>
          </cell>
          <cell r="C7441" t="str">
            <v>Asphalt Roofing Manufacture /Mineral Dust Storage</v>
          </cell>
          <cell r="D7441" t="str">
            <v>Industrial Processes - Storage and Transfer</v>
          </cell>
          <cell r="G7441" t="str">
            <v>Industrial Processes</v>
          </cell>
          <cell r="H7441" t="str">
            <v>Mineral Products</v>
          </cell>
          <cell r="I7441" t="str">
            <v>Asphalt Roofing Manufacture</v>
          </cell>
          <cell r="J7441" t="str">
            <v>Mineral Dust Storage</v>
          </cell>
          <cell r="N7441">
            <v>40988</v>
          </cell>
        </row>
        <row r="7442">
          <cell r="A7442" t="str">
            <v>30500144</v>
          </cell>
          <cell r="B7442" t="str">
            <v>Point</v>
          </cell>
          <cell r="C7442" t="str">
            <v>Asphalt Roofing Manufacture /Granules Transport Screw Conveyor and Bucket Elevator</v>
          </cell>
          <cell r="D7442" t="str">
            <v>Industrial Processes - Storage and Transfer</v>
          </cell>
          <cell r="G7442" t="str">
            <v>Industrial Processes</v>
          </cell>
          <cell r="H7442" t="str">
            <v>Mineral Products</v>
          </cell>
          <cell r="I7442" t="str">
            <v>Asphalt Roofing Manufacture</v>
          </cell>
          <cell r="J7442" t="str">
            <v>Granules Transport Screw Conveyor and Bucket Elevator</v>
          </cell>
          <cell r="N7442">
            <v>40988</v>
          </cell>
        </row>
        <row r="7443">
          <cell r="A7443" t="str">
            <v>30500145</v>
          </cell>
          <cell r="B7443" t="str">
            <v>Point</v>
          </cell>
          <cell r="C7443" t="str">
            <v>Asphalt Roofing Manufacture /Mineral Dust Transport Screw Conveyor and Bucket Elevator</v>
          </cell>
          <cell r="D7443" t="str">
            <v>Industrial Processes - Storage and Transfer</v>
          </cell>
          <cell r="G7443" t="str">
            <v>Industrial Processes</v>
          </cell>
          <cell r="H7443" t="str">
            <v>Mineral Products</v>
          </cell>
          <cell r="I7443" t="str">
            <v>Asphalt Roofing Manufacture</v>
          </cell>
          <cell r="J7443" t="str">
            <v>Mineral Dust Transport Screw Conveyor and Bucket Elevator</v>
          </cell>
          <cell r="N7443">
            <v>40988</v>
          </cell>
        </row>
        <row r="7444">
          <cell r="A7444" t="str">
            <v>30500146</v>
          </cell>
          <cell r="B7444" t="str">
            <v>Point</v>
          </cell>
          <cell r="C7444" t="str">
            <v>Asphalt Roofing Manufacture /Sand Surge Bin</v>
          </cell>
          <cell r="D7444" t="str">
            <v>Industrial Processes - NEC</v>
          </cell>
          <cell r="G7444" t="str">
            <v>Industrial Processes</v>
          </cell>
          <cell r="H7444" t="str">
            <v>Mineral Products</v>
          </cell>
          <cell r="I7444" t="str">
            <v>Asphalt Roofing Manufacture</v>
          </cell>
          <cell r="J7444" t="str">
            <v>Sand Surge Bin</v>
          </cell>
          <cell r="N7444">
            <v>40988</v>
          </cell>
        </row>
        <row r="7445">
          <cell r="A7445" t="str">
            <v>30500147</v>
          </cell>
          <cell r="B7445" t="str">
            <v>Point</v>
          </cell>
          <cell r="C7445" t="str">
            <v>Asphalt Roofing Manufacture /Granules Surge Bin</v>
          </cell>
          <cell r="D7445" t="str">
            <v>Industrial Processes - NEC</v>
          </cell>
          <cell r="G7445" t="str">
            <v>Industrial Processes</v>
          </cell>
          <cell r="H7445" t="str">
            <v>Mineral Products</v>
          </cell>
          <cell r="I7445" t="str">
            <v>Asphalt Roofing Manufacture</v>
          </cell>
          <cell r="J7445" t="str">
            <v>Granules Surge Bin</v>
          </cell>
          <cell r="N7445">
            <v>40988</v>
          </cell>
        </row>
        <row r="7446">
          <cell r="A7446" t="str">
            <v>30500150</v>
          </cell>
          <cell r="B7446" t="str">
            <v>Point</v>
          </cell>
          <cell r="C7446" t="str">
            <v>Asphalt Roofing Manufacture /Mineral Dust (Filler) and Asphalt Coating Mixer</v>
          </cell>
          <cell r="D7446" t="str">
            <v>Industrial Processes - NEC</v>
          </cell>
          <cell r="G7446" t="str">
            <v>Industrial Processes</v>
          </cell>
          <cell r="H7446" t="str">
            <v>Mineral Products</v>
          </cell>
          <cell r="I7446" t="str">
            <v>Asphalt Roofing Manufacture</v>
          </cell>
          <cell r="J7446" t="str">
            <v>Mineral Dust (Filler) and Asphalt Coating Mixer</v>
          </cell>
          <cell r="N7446">
            <v>40988</v>
          </cell>
        </row>
        <row r="7447">
          <cell r="A7447" t="str">
            <v>30500151</v>
          </cell>
          <cell r="B7447" t="str">
            <v>Point</v>
          </cell>
          <cell r="C7447" t="str">
            <v>Asphalt Roofing Manufacture /Granules</v>
          </cell>
          <cell r="D7447" t="str">
            <v>Industrial Processes - NEC</v>
          </cell>
          <cell r="G7447" t="str">
            <v>Industrial Processes</v>
          </cell>
          <cell r="H7447" t="str">
            <v>Mineral Products</v>
          </cell>
          <cell r="I7447" t="str">
            <v>Asphalt Roofing Manufacture</v>
          </cell>
          <cell r="J7447" t="str">
            <v>Granules</v>
          </cell>
          <cell r="N7447">
            <v>40988</v>
          </cell>
        </row>
        <row r="7448">
          <cell r="A7448" t="str">
            <v>30500152</v>
          </cell>
          <cell r="B7448" t="str">
            <v>Point</v>
          </cell>
          <cell r="C7448" t="str">
            <v>Asphalt Roofing Manufacture /Sand Applicator</v>
          </cell>
          <cell r="D7448" t="str">
            <v>Industrial Processes - NEC</v>
          </cell>
          <cell r="G7448" t="str">
            <v>Industrial Processes</v>
          </cell>
          <cell r="H7448" t="str">
            <v>Mineral Products</v>
          </cell>
          <cell r="I7448" t="str">
            <v>Asphalt Roofing Manufacture</v>
          </cell>
          <cell r="J7448" t="str">
            <v>Sand Applicator</v>
          </cell>
          <cell r="N7448">
            <v>40988</v>
          </cell>
        </row>
        <row r="7449">
          <cell r="A7449" t="str">
            <v>30500153</v>
          </cell>
          <cell r="B7449" t="str">
            <v>Point</v>
          </cell>
          <cell r="C7449" t="str">
            <v>Asphalt Roofing Manufacture /Cooling Rolls</v>
          </cell>
          <cell r="D7449" t="str">
            <v>Industrial Processes - NEC</v>
          </cell>
          <cell r="G7449" t="str">
            <v>Industrial Processes</v>
          </cell>
          <cell r="H7449" t="str">
            <v>Mineral Products</v>
          </cell>
          <cell r="I7449" t="str">
            <v>Asphalt Roofing Manufacture</v>
          </cell>
          <cell r="J7449" t="str">
            <v>Cooling Rolls</v>
          </cell>
          <cell r="N7449">
            <v>40988</v>
          </cell>
        </row>
        <row r="7450">
          <cell r="A7450" t="str">
            <v>30500154</v>
          </cell>
          <cell r="B7450" t="str">
            <v>Point</v>
          </cell>
          <cell r="C7450" t="str">
            <v>Asphalt Roofing Manufacture /Finish Floating Looper</v>
          </cell>
          <cell r="D7450" t="str">
            <v>Industrial Processes - NEC</v>
          </cell>
          <cell r="G7450" t="str">
            <v>Industrial Processes</v>
          </cell>
          <cell r="H7450" t="str">
            <v>Mineral Products</v>
          </cell>
          <cell r="I7450" t="str">
            <v>Asphalt Roofing Manufacture</v>
          </cell>
          <cell r="J7450" t="str">
            <v>Finish Floating Looper</v>
          </cell>
          <cell r="N7450">
            <v>40988</v>
          </cell>
        </row>
        <row r="7451">
          <cell r="A7451" t="str">
            <v>30500198</v>
          </cell>
          <cell r="B7451" t="str">
            <v>Point</v>
          </cell>
          <cell r="C7451" t="str">
            <v>Asphalt Roofing Manufacture /Other Not Classified</v>
          </cell>
          <cell r="D7451" t="str">
            <v>Industrial Processes - NEC</v>
          </cell>
          <cell r="G7451" t="str">
            <v>Industrial Processes</v>
          </cell>
          <cell r="H7451" t="str">
            <v>Mineral Products</v>
          </cell>
          <cell r="I7451" t="str">
            <v>Asphalt Roofing Manufacture</v>
          </cell>
          <cell r="J7451" t="str">
            <v>Other Not Classified</v>
          </cell>
          <cell r="N7451">
            <v>40988</v>
          </cell>
        </row>
        <row r="7452">
          <cell r="A7452" t="str">
            <v>30500199</v>
          </cell>
          <cell r="B7452" t="str">
            <v>Point</v>
          </cell>
          <cell r="C7452" t="str">
            <v>Asphalt Roofing Manufacture /See Comment **</v>
          </cell>
          <cell r="D7452" t="str">
            <v>Industrial Processes - NEC</v>
          </cell>
          <cell r="G7452" t="str">
            <v>Industrial Processes</v>
          </cell>
          <cell r="H7452" t="str">
            <v>Mineral Products</v>
          </cell>
          <cell r="I7452" t="str">
            <v>Asphalt Roofing Manufacture</v>
          </cell>
          <cell r="J7452" t="str">
            <v>See Comment **</v>
          </cell>
          <cell r="N7452">
            <v>40988</v>
          </cell>
        </row>
        <row r="7453">
          <cell r="A7453" t="str">
            <v>30500201</v>
          </cell>
          <cell r="B7453" t="str">
            <v>Point</v>
          </cell>
          <cell r="C7453" t="str">
            <v>Asphalt Concrete /Rotary Dryer: Conventional Plant (see 3-05-002-50 to -53 for subtypes)</v>
          </cell>
          <cell r="D7453" t="str">
            <v>Industrial Processes - NEC</v>
          </cell>
          <cell r="G7453" t="str">
            <v>Industrial Processes</v>
          </cell>
          <cell r="H7453" t="str">
            <v>Mineral Products</v>
          </cell>
          <cell r="I7453" t="str">
            <v>Asphalt Concrete</v>
          </cell>
          <cell r="J7453" t="str">
            <v>Rotary Dryer: Conventional Plant (see 3-05-002-50 to -53 for subtypes)</v>
          </cell>
          <cell r="N7453">
            <v>40988</v>
          </cell>
        </row>
        <row r="7454">
          <cell r="A7454" t="str">
            <v>30500202</v>
          </cell>
          <cell r="B7454" t="str">
            <v>Point</v>
          </cell>
          <cell r="C7454" t="str">
            <v>Asphalt Concrete /Batch Mix Plant: Hot Elevs, Screens, Bins&amp;Mixer (also see -45 thru -47</v>
          </cell>
          <cell r="D7454" t="str">
            <v>Industrial Processes - NEC</v>
          </cell>
          <cell r="G7454" t="str">
            <v>Industrial Processes</v>
          </cell>
          <cell r="H7454" t="str">
            <v>Mineral Products</v>
          </cell>
          <cell r="I7454" t="str">
            <v>Asphalt Concrete</v>
          </cell>
          <cell r="J7454" t="str">
            <v>Batch Mix Plant: Hot Elevs, Screens, Bins&amp;Mixer (also see -45 thru -47</v>
          </cell>
          <cell r="N7454">
            <v>40988</v>
          </cell>
        </row>
        <row r="7455">
          <cell r="A7455" t="str">
            <v>30500203</v>
          </cell>
          <cell r="B7455" t="str">
            <v>Point</v>
          </cell>
          <cell r="C7455" t="str">
            <v>Asphalt Concrete /Storage Piles</v>
          </cell>
          <cell r="D7455" t="str">
            <v>Industrial Processes - Storage and Transfer</v>
          </cell>
          <cell r="G7455" t="str">
            <v>Industrial Processes</v>
          </cell>
          <cell r="H7455" t="str">
            <v>Mineral Products</v>
          </cell>
          <cell r="I7455" t="str">
            <v>Asphalt Concrete</v>
          </cell>
          <cell r="J7455" t="str">
            <v>Storage Piles</v>
          </cell>
          <cell r="N7455">
            <v>40988</v>
          </cell>
        </row>
        <row r="7456">
          <cell r="A7456" t="str">
            <v>30500204</v>
          </cell>
          <cell r="B7456" t="str">
            <v>Point</v>
          </cell>
          <cell r="C7456" t="str">
            <v>Asphalt Concrete /Cold Aggregate Handling</v>
          </cell>
          <cell r="D7456" t="str">
            <v>Industrial Processes - NEC</v>
          </cell>
          <cell r="G7456" t="str">
            <v>Industrial Processes</v>
          </cell>
          <cell r="H7456" t="str">
            <v>Mineral Products</v>
          </cell>
          <cell r="I7456" t="str">
            <v>Asphalt Concrete</v>
          </cell>
          <cell r="J7456" t="str">
            <v>Cold Aggregate Handling</v>
          </cell>
          <cell r="N7456">
            <v>40988</v>
          </cell>
        </row>
        <row r="7457">
          <cell r="A7457" t="str">
            <v>30500205</v>
          </cell>
          <cell r="B7457" t="str">
            <v>Point</v>
          </cell>
          <cell r="C7457" t="str">
            <v>Asphalt Concrete /Drum Dryer: Drum Mix Plant (see 3-05-002-55 thru -63 for subtypes)</v>
          </cell>
          <cell r="D7457" t="str">
            <v>Industrial Processes - NEC</v>
          </cell>
          <cell r="G7457" t="str">
            <v>Industrial Processes</v>
          </cell>
          <cell r="H7457" t="str">
            <v>Mineral Products</v>
          </cell>
          <cell r="I7457" t="str">
            <v>Asphalt Concrete</v>
          </cell>
          <cell r="J7457" t="str">
            <v>Drum Dryer: Drum Mix Plant (see 3-05-002-55 thru -63 for subtypes)</v>
          </cell>
          <cell r="N7457">
            <v>40988</v>
          </cell>
        </row>
        <row r="7458">
          <cell r="A7458" t="str">
            <v>30500206</v>
          </cell>
          <cell r="B7458" t="str">
            <v>Point</v>
          </cell>
          <cell r="C7458" t="str">
            <v>Asphalt Concrete /Asphalt Heater: Natural Gas</v>
          </cell>
          <cell r="D7458" t="str">
            <v>Industrial Processes - NEC</v>
          </cell>
          <cell r="G7458" t="str">
            <v>Industrial Processes</v>
          </cell>
          <cell r="H7458" t="str">
            <v>Mineral Products</v>
          </cell>
          <cell r="I7458" t="str">
            <v>Asphalt Concrete</v>
          </cell>
          <cell r="J7458" t="str">
            <v>Asphalt Heater: Natural Gas</v>
          </cell>
          <cell r="N7458">
            <v>40988</v>
          </cell>
        </row>
        <row r="7459">
          <cell r="A7459" t="str">
            <v>30500207</v>
          </cell>
          <cell r="B7459" t="str">
            <v>Point</v>
          </cell>
          <cell r="C7459" t="str">
            <v>Asphalt Concrete /Asphalt Heater: Residual Oil</v>
          </cell>
          <cell r="D7459" t="str">
            <v>Industrial Processes - NEC</v>
          </cell>
          <cell r="G7459" t="str">
            <v>Industrial Processes</v>
          </cell>
          <cell r="H7459" t="str">
            <v>Mineral Products</v>
          </cell>
          <cell r="I7459" t="str">
            <v>Asphalt Concrete</v>
          </cell>
          <cell r="J7459" t="str">
            <v>Asphalt Heater: Residual Oil</v>
          </cell>
          <cell r="N7459">
            <v>40988</v>
          </cell>
        </row>
        <row r="7460">
          <cell r="A7460" t="str">
            <v>30500208</v>
          </cell>
          <cell r="B7460" t="str">
            <v>Point</v>
          </cell>
          <cell r="C7460" t="str">
            <v>Asphalt Concrete /Asphalt Heater: Distillate Oil</v>
          </cell>
          <cell r="D7460" t="str">
            <v>Industrial Processes - NEC</v>
          </cell>
          <cell r="G7460" t="str">
            <v>Industrial Processes</v>
          </cell>
          <cell r="H7460" t="str">
            <v>Mineral Products</v>
          </cell>
          <cell r="I7460" t="str">
            <v>Asphalt Concrete</v>
          </cell>
          <cell r="J7460" t="str">
            <v>Asphalt Heater: Distillate Oil</v>
          </cell>
          <cell r="N7460">
            <v>40988</v>
          </cell>
        </row>
        <row r="7461">
          <cell r="A7461" t="str">
            <v>30500209</v>
          </cell>
          <cell r="B7461" t="str">
            <v>Point</v>
          </cell>
          <cell r="C7461" t="str">
            <v>Asphalt Concrete /Asphalt Heater: LPG</v>
          </cell>
          <cell r="D7461" t="str">
            <v>Industrial Processes - NEC</v>
          </cell>
          <cell r="G7461" t="str">
            <v>Industrial Processes</v>
          </cell>
          <cell r="H7461" t="str">
            <v>Mineral Products</v>
          </cell>
          <cell r="I7461" t="str">
            <v>Asphalt Concrete</v>
          </cell>
          <cell r="J7461" t="str">
            <v>Asphalt Heater: LPG</v>
          </cell>
          <cell r="N7461">
            <v>40988</v>
          </cell>
        </row>
        <row r="7462">
          <cell r="A7462" t="str">
            <v>30500210</v>
          </cell>
          <cell r="B7462" t="str">
            <v>Point</v>
          </cell>
          <cell r="C7462" t="str">
            <v>Asphalt Concrete /Asphalt Heater: Waste Oil</v>
          </cell>
          <cell r="D7462" t="str">
            <v>Industrial Processes - NEC</v>
          </cell>
          <cell r="G7462" t="str">
            <v>Industrial Processes</v>
          </cell>
          <cell r="H7462" t="str">
            <v>Mineral Products</v>
          </cell>
          <cell r="I7462" t="str">
            <v>Asphalt Concrete</v>
          </cell>
          <cell r="J7462" t="str">
            <v>Asphalt Heater: Waste Oil</v>
          </cell>
          <cell r="N7462">
            <v>40988</v>
          </cell>
        </row>
        <row r="7463">
          <cell r="A7463" t="str">
            <v>30500211</v>
          </cell>
          <cell r="B7463" t="str">
            <v>Point</v>
          </cell>
          <cell r="C7463" t="str">
            <v>Asphalt Concrete /Rotary Dryer Conventional Plant with Cyclone ** use 3-05-002-01 w/CTL</v>
          </cell>
          <cell r="D7463" t="str">
            <v>Industrial Processes - NEC</v>
          </cell>
          <cell r="G7463" t="str">
            <v>Industrial Processes</v>
          </cell>
          <cell r="H7463" t="str">
            <v>Mineral Products</v>
          </cell>
          <cell r="I7463" t="str">
            <v>Asphalt Concrete</v>
          </cell>
          <cell r="J7463" t="str">
            <v>Rotary Dryer Conventional Plant with Cyclone ** use 3-05-002-01 w/CTL</v>
          </cell>
          <cell r="N7463">
            <v>40988</v>
          </cell>
        </row>
        <row r="7464">
          <cell r="A7464" t="str">
            <v>30500212</v>
          </cell>
          <cell r="B7464" t="str">
            <v>Point</v>
          </cell>
          <cell r="C7464" t="str">
            <v>Asphalt Concrete /Heated Asphalt Storage Tanks</v>
          </cell>
          <cell r="D7464" t="str">
            <v>Industrial Processes - Storage and Transfer</v>
          </cell>
          <cell r="G7464" t="str">
            <v>Industrial Processes</v>
          </cell>
          <cell r="H7464" t="str">
            <v>Mineral Products</v>
          </cell>
          <cell r="I7464" t="str">
            <v>Asphalt Concrete</v>
          </cell>
          <cell r="J7464" t="str">
            <v>Heated Asphalt Storage Tanks</v>
          </cell>
          <cell r="N7464">
            <v>40988</v>
          </cell>
        </row>
        <row r="7465">
          <cell r="A7465" t="str">
            <v>30500213</v>
          </cell>
          <cell r="B7465" t="str">
            <v>Point</v>
          </cell>
          <cell r="C7465" t="str">
            <v>Asphalt Concrete /Storage Silo</v>
          </cell>
          <cell r="D7465" t="str">
            <v>Industrial Processes - Storage and Transfer</v>
          </cell>
          <cell r="G7465" t="str">
            <v>Industrial Processes</v>
          </cell>
          <cell r="H7465" t="str">
            <v>Mineral Products</v>
          </cell>
          <cell r="I7465" t="str">
            <v>Asphalt Concrete</v>
          </cell>
          <cell r="J7465" t="str">
            <v>Storage Silo</v>
          </cell>
          <cell r="N7465">
            <v>40988</v>
          </cell>
        </row>
        <row r="7466">
          <cell r="A7466" t="str">
            <v>30500214</v>
          </cell>
          <cell r="B7466" t="str">
            <v>Point</v>
          </cell>
          <cell r="C7466" t="str">
            <v>Asphalt Concrete /Truck Load-out</v>
          </cell>
          <cell r="D7466" t="str">
            <v>Industrial Processes - Storage and Transfer</v>
          </cell>
          <cell r="G7466" t="str">
            <v>Industrial Processes</v>
          </cell>
          <cell r="H7466" t="str">
            <v>Mineral Products</v>
          </cell>
          <cell r="I7466" t="str">
            <v>Asphalt Concrete</v>
          </cell>
          <cell r="J7466" t="str">
            <v>Truck Load-out</v>
          </cell>
          <cell r="N7466">
            <v>40988</v>
          </cell>
        </row>
        <row r="7467">
          <cell r="A7467" t="str">
            <v>30500215</v>
          </cell>
          <cell r="B7467" t="str">
            <v>Point</v>
          </cell>
          <cell r="C7467" t="str">
            <v>Asphalt Concrete /In Place Recycling: Propane</v>
          </cell>
          <cell r="D7467" t="str">
            <v>Industrial Processes - NEC</v>
          </cell>
          <cell r="G7467" t="str">
            <v>Industrial Processes</v>
          </cell>
          <cell r="H7467" t="str">
            <v>Mineral Products</v>
          </cell>
          <cell r="I7467" t="str">
            <v>Asphalt Concrete</v>
          </cell>
          <cell r="J7467" t="str">
            <v>In Place Recycling: Propane</v>
          </cell>
          <cell r="N7467">
            <v>40988</v>
          </cell>
        </row>
        <row r="7468">
          <cell r="A7468" t="str">
            <v>30500216</v>
          </cell>
          <cell r="B7468" t="str">
            <v>Point</v>
          </cell>
          <cell r="C7468" t="str">
            <v>Asphalt Concrete /Cold Aggregate Feed Bins</v>
          </cell>
          <cell r="D7468" t="str">
            <v>Industrial Processes - NEC</v>
          </cell>
          <cell r="G7468" t="str">
            <v>Industrial Processes</v>
          </cell>
          <cell r="H7468" t="str">
            <v>Mineral Products</v>
          </cell>
          <cell r="I7468" t="str">
            <v>Asphalt Concrete</v>
          </cell>
          <cell r="J7468" t="str">
            <v>Cold Aggregate Feed Bins</v>
          </cell>
          <cell r="N7468">
            <v>40988</v>
          </cell>
        </row>
        <row r="7469">
          <cell r="A7469" t="str">
            <v>30500217</v>
          </cell>
          <cell r="B7469" t="str">
            <v>Point</v>
          </cell>
          <cell r="C7469" t="str">
            <v>Asphalt Concrete /Cold Aggregate Conveyors and Elevators</v>
          </cell>
          <cell r="D7469" t="str">
            <v>Industrial Processes - Storage and Transfer</v>
          </cell>
          <cell r="G7469" t="str">
            <v>Industrial Processes</v>
          </cell>
          <cell r="H7469" t="str">
            <v>Mineral Products</v>
          </cell>
          <cell r="I7469" t="str">
            <v>Asphalt Concrete</v>
          </cell>
          <cell r="J7469" t="str">
            <v>Cold Aggregate Conveyors and Elevators</v>
          </cell>
          <cell r="N7469">
            <v>40988</v>
          </cell>
        </row>
        <row r="7470">
          <cell r="A7470" t="str">
            <v>30500220</v>
          </cell>
          <cell r="B7470" t="str">
            <v>Point</v>
          </cell>
          <cell r="C7470" t="str">
            <v>Asphalt Concrete /Elevators: Batch Process (also see -45 thru -47 for combos w/scr,bins</v>
          </cell>
          <cell r="D7470" t="str">
            <v>Industrial Processes - Storage and Transfer</v>
          </cell>
          <cell r="G7470" t="str">
            <v>Industrial Processes</v>
          </cell>
          <cell r="H7470" t="str">
            <v>Mineral Products</v>
          </cell>
          <cell r="I7470" t="str">
            <v>Asphalt Concrete</v>
          </cell>
          <cell r="J7470" t="str">
            <v>Elevators: Batch Process (also see -45 thru -47 for combos w/scr,bins</v>
          </cell>
          <cell r="N7470">
            <v>40988</v>
          </cell>
        </row>
        <row r="7471">
          <cell r="A7471" t="str">
            <v>30500221</v>
          </cell>
          <cell r="B7471" t="str">
            <v>Point</v>
          </cell>
          <cell r="C7471" t="str">
            <v>Asphalt Concrete /Elevators: Continuous Process</v>
          </cell>
          <cell r="D7471" t="str">
            <v>Industrial Processes - Storage and Transfer</v>
          </cell>
          <cell r="G7471" t="str">
            <v>Industrial Processes</v>
          </cell>
          <cell r="H7471" t="str">
            <v>Mineral Products</v>
          </cell>
          <cell r="I7471" t="str">
            <v>Asphalt Concrete</v>
          </cell>
          <cell r="J7471" t="str">
            <v>Elevators: Continuous Process</v>
          </cell>
          <cell r="N7471">
            <v>40988</v>
          </cell>
        </row>
        <row r="7472">
          <cell r="A7472" t="str">
            <v>30500230</v>
          </cell>
          <cell r="B7472" t="str">
            <v>Point</v>
          </cell>
          <cell r="C7472" t="str">
            <v>Asphalt Concrete /Hot Bins and Screens: Batch Process (also see -45 thru -47 for combos)</v>
          </cell>
          <cell r="D7472" t="str">
            <v>Industrial Processes - NEC</v>
          </cell>
          <cell r="G7472" t="str">
            <v>Industrial Processes</v>
          </cell>
          <cell r="H7472" t="str">
            <v>Mineral Products</v>
          </cell>
          <cell r="I7472" t="str">
            <v>Asphalt Concrete</v>
          </cell>
          <cell r="J7472" t="str">
            <v>Hot Bins and Screens: Batch Process (also see -45 thru -47 for combos)</v>
          </cell>
          <cell r="N7472">
            <v>40988</v>
          </cell>
        </row>
        <row r="7473">
          <cell r="A7473" t="str">
            <v>30500231</v>
          </cell>
          <cell r="B7473" t="str">
            <v>Point</v>
          </cell>
          <cell r="C7473" t="str">
            <v>Asphalt Concrete /Hot Bins and Screens: Continuous Process</v>
          </cell>
          <cell r="D7473" t="str">
            <v>Industrial Processes - NEC</v>
          </cell>
          <cell r="G7473" t="str">
            <v>Industrial Processes</v>
          </cell>
          <cell r="H7473" t="str">
            <v>Mineral Products</v>
          </cell>
          <cell r="I7473" t="str">
            <v>Asphalt Concrete</v>
          </cell>
          <cell r="J7473" t="str">
            <v>Hot Bins and Screens: Continuous Process</v>
          </cell>
          <cell r="N7473">
            <v>40988</v>
          </cell>
        </row>
        <row r="7474">
          <cell r="A7474" t="str">
            <v>30500240</v>
          </cell>
          <cell r="B7474" t="str">
            <v>Point</v>
          </cell>
          <cell r="C7474" t="str">
            <v>Asphalt Concrete /Mixers: Batch Process (also see -45 thru -47 for combos w/scr,bins</v>
          </cell>
          <cell r="D7474" t="str">
            <v>Industrial Processes - NEC</v>
          </cell>
          <cell r="G7474" t="str">
            <v>Industrial Processes</v>
          </cell>
          <cell r="H7474" t="str">
            <v>Mineral Products</v>
          </cell>
          <cell r="I7474" t="str">
            <v>Asphalt Concrete</v>
          </cell>
          <cell r="J7474" t="str">
            <v>Mixers: Batch Process (also see -45 thru -47 for combos w/scr,bins</v>
          </cell>
          <cell r="N7474">
            <v>40988</v>
          </cell>
        </row>
        <row r="7475">
          <cell r="A7475" t="str">
            <v>30500241</v>
          </cell>
          <cell r="B7475" t="str">
            <v>Point</v>
          </cell>
          <cell r="C7475" t="str">
            <v>Asphalt Concrete /Mixers: Continuous Mix (outside the drum) Process</v>
          </cell>
          <cell r="D7475" t="str">
            <v>Industrial Processes - NEC</v>
          </cell>
          <cell r="G7475" t="str">
            <v>Industrial Processes</v>
          </cell>
          <cell r="H7475" t="str">
            <v>Mineral Products</v>
          </cell>
          <cell r="I7475" t="str">
            <v>Asphalt Concrete</v>
          </cell>
          <cell r="J7475" t="str">
            <v>Mixers: Continuous Mix (outside the drum) Process</v>
          </cell>
          <cell r="N7475">
            <v>40988</v>
          </cell>
        </row>
        <row r="7476">
          <cell r="A7476" t="str">
            <v>30500242</v>
          </cell>
          <cell r="B7476" t="str">
            <v>Point</v>
          </cell>
          <cell r="C7476" t="str">
            <v>Asphalt Concrete /Mixers: Drum Mix Process ** (use 3-05-002-005 and subtypes)</v>
          </cell>
          <cell r="D7476" t="str">
            <v>Industrial Processes - NEC</v>
          </cell>
          <cell r="G7476" t="str">
            <v>Industrial Processes</v>
          </cell>
          <cell r="H7476" t="str">
            <v>Mineral Products</v>
          </cell>
          <cell r="I7476" t="str">
            <v>Asphalt Concrete</v>
          </cell>
          <cell r="J7476" t="str">
            <v>Mixers: Drum Mix Process ** (use 3-05-002-005 and subtypes)</v>
          </cell>
          <cell r="N7476">
            <v>40988</v>
          </cell>
        </row>
        <row r="7477">
          <cell r="A7477" t="str">
            <v>30500245</v>
          </cell>
          <cell r="B7477" t="str">
            <v>Point</v>
          </cell>
          <cell r="C7477" t="str">
            <v>Asphalt Concrete /Batch Mix Plant: Hot Elevators, Screens, Bins, Mixer &amp; NG Rot Dryer</v>
          </cell>
          <cell r="D7477" t="str">
            <v>Industrial Processes - NEC</v>
          </cell>
          <cell r="G7477" t="str">
            <v>Industrial Processes</v>
          </cell>
          <cell r="H7477" t="str">
            <v>Mineral Products</v>
          </cell>
          <cell r="I7477" t="str">
            <v>Asphalt Concrete</v>
          </cell>
          <cell r="J7477" t="str">
            <v>Batch Mix Plant: Hot Elevators, Screens, Bins, Mixer &amp; NG Rot Dryer</v>
          </cell>
          <cell r="M7477">
            <v>36866</v>
          </cell>
          <cell r="N7477">
            <v>40988</v>
          </cell>
        </row>
        <row r="7478">
          <cell r="A7478" t="str">
            <v>30500246</v>
          </cell>
          <cell r="B7478" t="str">
            <v>Point</v>
          </cell>
          <cell r="C7478" t="str">
            <v>Asphalt Concrete /Batch Mix Plant: Hot Elevators, Screens, Bins, Mixer&amp; #2 Oil Rot Dryer</v>
          </cell>
          <cell r="D7478" t="str">
            <v>Industrial Processes - NEC</v>
          </cell>
          <cell r="G7478" t="str">
            <v>Industrial Processes</v>
          </cell>
          <cell r="H7478" t="str">
            <v>Mineral Products</v>
          </cell>
          <cell r="I7478" t="str">
            <v>Asphalt Concrete</v>
          </cell>
          <cell r="J7478" t="str">
            <v>Batch Mix Plant: Hot Elevators, Screens, Bins, Mixer&amp; #2 Oil Rot Dryer</v>
          </cell>
          <cell r="M7478">
            <v>36866</v>
          </cell>
          <cell r="N7478">
            <v>40988</v>
          </cell>
        </row>
        <row r="7479">
          <cell r="A7479" t="str">
            <v>30500247</v>
          </cell>
          <cell r="B7479" t="str">
            <v>Point</v>
          </cell>
          <cell r="C7479" t="str">
            <v>Asphalt Concrete /Batch Mix Plant: Hot Elevs, Scrns, Bins, Mixer&amp; Waste/Drain/#6 Oil Rot</v>
          </cell>
          <cell r="D7479" t="str">
            <v>Industrial Processes - NEC</v>
          </cell>
          <cell r="G7479" t="str">
            <v>Industrial Processes</v>
          </cell>
          <cell r="H7479" t="str">
            <v>Mineral Products</v>
          </cell>
          <cell r="I7479" t="str">
            <v>Asphalt Concrete</v>
          </cell>
          <cell r="J7479" t="str">
            <v>Batch Mix Plant: Hot Elevs, Scrns, Bins, Mixer&amp; Waste/Drain/#6 Oil Rot</v>
          </cell>
          <cell r="M7479">
            <v>36866</v>
          </cell>
          <cell r="N7479">
            <v>40988</v>
          </cell>
        </row>
        <row r="7480">
          <cell r="A7480" t="str">
            <v>30500250</v>
          </cell>
          <cell r="B7480" t="str">
            <v>Point</v>
          </cell>
          <cell r="C7480" t="str">
            <v>Asphalt Concrete /Conventional Continuous Mix (outside of drum) Plant: Rotary Dryer</v>
          </cell>
          <cell r="D7480" t="str">
            <v>Industrial Processes - NEC</v>
          </cell>
          <cell r="G7480" t="str">
            <v>Industrial Processes</v>
          </cell>
          <cell r="H7480" t="str">
            <v>Mineral Products</v>
          </cell>
          <cell r="I7480" t="str">
            <v>Asphalt Concrete</v>
          </cell>
          <cell r="J7480" t="str">
            <v>Conventional Continuous Mix (outside of drum) Plant: Rotary Dryer</v>
          </cell>
          <cell r="N7480">
            <v>40988</v>
          </cell>
        </row>
        <row r="7481">
          <cell r="A7481" t="str">
            <v>30500251</v>
          </cell>
          <cell r="B7481" t="str">
            <v>Point</v>
          </cell>
          <cell r="C7481" t="str">
            <v>Asphalt Concrete /Batch Mix Plant: Rotary Dryer, Natural Gas-Fired (also see -45)</v>
          </cell>
          <cell r="D7481" t="str">
            <v>Industrial Processes - NEC</v>
          </cell>
          <cell r="G7481" t="str">
            <v>Industrial Processes</v>
          </cell>
          <cell r="H7481" t="str">
            <v>Mineral Products</v>
          </cell>
          <cell r="I7481" t="str">
            <v>Asphalt Concrete</v>
          </cell>
          <cell r="J7481" t="str">
            <v>Batch Mix Plant: Rotary Dryer, Natural Gas-Fired (also see -45)</v>
          </cell>
          <cell r="N7481">
            <v>40988</v>
          </cell>
        </row>
        <row r="7482">
          <cell r="A7482" t="str">
            <v>30500252</v>
          </cell>
          <cell r="B7482" t="str">
            <v>Point</v>
          </cell>
          <cell r="C7482" t="str">
            <v>Asphalt Concrete /Batch Mix Plant: Rotary Dryer, Oil-Fired (also see -46)</v>
          </cell>
          <cell r="D7482" t="str">
            <v>Industrial Processes - NEC</v>
          </cell>
          <cell r="G7482" t="str">
            <v>Industrial Processes</v>
          </cell>
          <cell r="H7482" t="str">
            <v>Mineral Products</v>
          </cell>
          <cell r="I7482" t="str">
            <v>Asphalt Concrete</v>
          </cell>
          <cell r="J7482" t="str">
            <v>Batch Mix Plant: Rotary Dryer, Oil-Fired (also see -46)</v>
          </cell>
          <cell r="N7482">
            <v>40988</v>
          </cell>
        </row>
        <row r="7483">
          <cell r="A7483" t="str">
            <v>30500253</v>
          </cell>
          <cell r="B7483" t="str">
            <v>Point</v>
          </cell>
          <cell r="C7483" t="str">
            <v>Asphalt Concrete /Batch Mix Plant: Rotary Dryer, Waste/Drain/# 6 Oil-Fired (also see -47</v>
          </cell>
          <cell r="D7483" t="str">
            <v>Industrial Processes - NEC</v>
          </cell>
          <cell r="G7483" t="str">
            <v>Industrial Processes</v>
          </cell>
          <cell r="H7483" t="str">
            <v>Mineral Products</v>
          </cell>
          <cell r="I7483" t="str">
            <v>Asphalt Concrete</v>
          </cell>
          <cell r="J7483" t="str">
            <v>Batch Mix Plant: Rotary Dryer, Waste/Drain/# 6 Oil-Fired (also see -47</v>
          </cell>
          <cell r="M7483">
            <v>36866</v>
          </cell>
          <cell r="N7483">
            <v>40988</v>
          </cell>
        </row>
        <row r="7484">
          <cell r="A7484" t="str">
            <v>30500255</v>
          </cell>
          <cell r="B7484" t="str">
            <v>Point</v>
          </cell>
          <cell r="C7484" t="str">
            <v>Asphalt Concrete /Drum Mix Plant: Rotary Drum Dryer / Mixer, Natural Gas-Fired</v>
          </cell>
          <cell r="D7484" t="str">
            <v>Industrial Processes - NEC</v>
          </cell>
          <cell r="G7484" t="str">
            <v>Industrial Processes</v>
          </cell>
          <cell r="H7484" t="str">
            <v>Mineral Products</v>
          </cell>
          <cell r="I7484" t="str">
            <v>Asphalt Concrete</v>
          </cell>
          <cell r="J7484" t="str">
            <v>Drum Mix Plant: Rotary Drum Dryer / Mixer, Natural Gas-Fired</v>
          </cell>
          <cell r="N7484">
            <v>40988</v>
          </cell>
        </row>
        <row r="7485">
          <cell r="A7485" t="str">
            <v>30500256</v>
          </cell>
          <cell r="B7485" t="str">
            <v>Point</v>
          </cell>
          <cell r="C7485" t="str">
            <v>Asphalt Concrete /Drum Mix Plant: Rotary Drum Dryer / Mixer, Natural Gas, Parallel Flow</v>
          </cell>
          <cell r="D7485" t="str">
            <v>Industrial Processes - NEC</v>
          </cell>
          <cell r="G7485" t="str">
            <v>Industrial Processes</v>
          </cell>
          <cell r="H7485" t="str">
            <v>Mineral Products</v>
          </cell>
          <cell r="I7485" t="str">
            <v>Asphalt Concrete</v>
          </cell>
          <cell r="J7485" t="str">
            <v>Drum Mix Plant: Rotary Drum Dryer / Mixer, Natural Gas, Parallel Flow</v>
          </cell>
          <cell r="N7485">
            <v>40988</v>
          </cell>
        </row>
        <row r="7486">
          <cell r="A7486" t="str">
            <v>30500257</v>
          </cell>
          <cell r="B7486" t="str">
            <v>Point</v>
          </cell>
          <cell r="C7486" t="str">
            <v>Asphalt Concrete /Drum Mix Plant: Rotary Drum Dryer / Mixer, Natural Gas, Counterflow</v>
          </cell>
          <cell r="D7486" t="str">
            <v>Industrial Processes - NEC</v>
          </cell>
          <cell r="G7486" t="str">
            <v>Industrial Processes</v>
          </cell>
          <cell r="H7486" t="str">
            <v>Mineral Products</v>
          </cell>
          <cell r="I7486" t="str">
            <v>Asphalt Concrete</v>
          </cell>
          <cell r="J7486" t="str">
            <v>Drum Mix Plant: Rotary Drum Dryer / Mixer, Natural Gas, Counterflow</v>
          </cell>
          <cell r="N7486">
            <v>40988</v>
          </cell>
        </row>
        <row r="7487">
          <cell r="A7487" t="str">
            <v>30500258</v>
          </cell>
          <cell r="B7487" t="str">
            <v>Point</v>
          </cell>
          <cell r="C7487" t="str">
            <v>Asphalt Concrete /Drum Mix Plant: Rotary Drum Dryer / Mixer, #2 Oil-Fired</v>
          </cell>
          <cell r="D7487" t="str">
            <v>Industrial Processes - NEC</v>
          </cell>
          <cell r="G7487" t="str">
            <v>Industrial Processes</v>
          </cell>
          <cell r="H7487" t="str">
            <v>Mineral Products</v>
          </cell>
          <cell r="I7487" t="str">
            <v>Asphalt Concrete</v>
          </cell>
          <cell r="J7487" t="str">
            <v>Drum Mix Plant: Rotary Drum Dryer / Mixer, #2 Oil-Fired</v>
          </cell>
          <cell r="N7487">
            <v>40988</v>
          </cell>
        </row>
        <row r="7488">
          <cell r="A7488" t="str">
            <v>30500259</v>
          </cell>
          <cell r="B7488" t="str">
            <v>Point</v>
          </cell>
          <cell r="C7488" t="str">
            <v>Asphalt Concrete /Drum Mix Plant: Rotary Drum Dryer / Mixer, #2 Oil-Fired, Parallel Flow</v>
          </cell>
          <cell r="D7488" t="str">
            <v>Industrial Processes - NEC</v>
          </cell>
          <cell r="G7488" t="str">
            <v>Industrial Processes</v>
          </cell>
          <cell r="H7488" t="str">
            <v>Mineral Products</v>
          </cell>
          <cell r="I7488" t="str">
            <v>Asphalt Concrete</v>
          </cell>
          <cell r="J7488" t="str">
            <v>Drum Mix Plant: Rotary Drum Dryer / Mixer, #2 Oil-Fired, Parallel Flow</v>
          </cell>
          <cell r="N7488">
            <v>40988</v>
          </cell>
        </row>
        <row r="7489">
          <cell r="A7489" t="str">
            <v>30500260</v>
          </cell>
          <cell r="B7489" t="str">
            <v>Point</v>
          </cell>
          <cell r="C7489" t="str">
            <v>Asphalt Concrete /Drum Mix Plant: Rotary Drum Dryer / Mixer, #2 Oil-Fired, Counterflow</v>
          </cell>
          <cell r="D7489" t="str">
            <v>Industrial Processes - NEC</v>
          </cell>
          <cell r="G7489" t="str">
            <v>Industrial Processes</v>
          </cell>
          <cell r="H7489" t="str">
            <v>Mineral Products</v>
          </cell>
          <cell r="I7489" t="str">
            <v>Asphalt Concrete</v>
          </cell>
          <cell r="J7489" t="str">
            <v>Drum Mix Plant: Rotary Drum Dryer / Mixer, #2 Oil-Fired, Counterflow</v>
          </cell>
          <cell r="N7489">
            <v>40988</v>
          </cell>
        </row>
        <row r="7490">
          <cell r="A7490" t="str">
            <v>30500261</v>
          </cell>
          <cell r="B7490" t="str">
            <v>Point</v>
          </cell>
          <cell r="C7490" t="str">
            <v>Asphalt Concrete /Drum Mix Plant: Rotary Drum Dryer/Mixer, Waste/Drain/#6 Oil-Fired</v>
          </cell>
          <cell r="D7490" t="str">
            <v>Industrial Processes - NEC</v>
          </cell>
          <cell r="G7490" t="str">
            <v>Industrial Processes</v>
          </cell>
          <cell r="H7490" t="str">
            <v>Mineral Products</v>
          </cell>
          <cell r="I7490" t="str">
            <v>Asphalt Concrete</v>
          </cell>
          <cell r="J7490" t="str">
            <v>Drum Mix Plant: Rotary Drum Dryer/Mixer, Waste/Drain/#6 Oil-Fired</v>
          </cell>
          <cell r="M7490">
            <v>36866</v>
          </cell>
          <cell r="N7490">
            <v>40988</v>
          </cell>
        </row>
        <row r="7491">
          <cell r="A7491" t="str">
            <v>30500262</v>
          </cell>
          <cell r="B7491" t="str">
            <v>Point</v>
          </cell>
          <cell r="C7491" t="str">
            <v>Asphalt Concrete /Drum Mix Pl: Rotary Drum Dryer/Mixer, Waste/Drain/#6 Oil, Parallel Flo</v>
          </cell>
          <cell r="D7491" t="str">
            <v>Industrial Processes - NEC</v>
          </cell>
          <cell r="G7491" t="str">
            <v>Industrial Processes</v>
          </cell>
          <cell r="H7491" t="str">
            <v>Mineral Products</v>
          </cell>
          <cell r="I7491" t="str">
            <v>Asphalt Concrete</v>
          </cell>
          <cell r="J7491" t="str">
            <v>Drum Mix Pl: Rotary Drum Dryer/Mixer, Waste/Drain/#6 Oil, Parallel Flo</v>
          </cell>
          <cell r="M7491">
            <v>36866</v>
          </cell>
          <cell r="N7491">
            <v>40988</v>
          </cell>
        </row>
        <row r="7492">
          <cell r="A7492" t="str">
            <v>30500263</v>
          </cell>
          <cell r="B7492" t="str">
            <v>Point</v>
          </cell>
          <cell r="C7492" t="str">
            <v>Asphalt Concrete /Drum Mix Pl: Rotary Drum Dryer/Mixer, Waste/Drain/#6 Oil, Counterflow</v>
          </cell>
          <cell r="D7492" t="str">
            <v>Industrial Processes - NEC</v>
          </cell>
          <cell r="G7492" t="str">
            <v>Industrial Processes</v>
          </cell>
          <cell r="H7492" t="str">
            <v>Mineral Products</v>
          </cell>
          <cell r="I7492" t="str">
            <v>Asphalt Concrete</v>
          </cell>
          <cell r="J7492" t="str">
            <v>Drum Mix Pl: Rotary Drum Dryer/Mixer, Waste/Drain/#6 Oil, Counterflow</v>
          </cell>
          <cell r="M7492">
            <v>36866</v>
          </cell>
          <cell r="N7492">
            <v>40988</v>
          </cell>
        </row>
        <row r="7493">
          <cell r="A7493" t="str">
            <v>30500270</v>
          </cell>
          <cell r="B7493" t="str">
            <v>Point</v>
          </cell>
          <cell r="C7493" t="str">
            <v>Asphalt Concrete /Yard Emissions:  Emissions from asphalt in truck beds</v>
          </cell>
          <cell r="D7493" t="str">
            <v>Industrial Processes - NEC</v>
          </cell>
          <cell r="G7493" t="str">
            <v>Industrial Processes</v>
          </cell>
          <cell r="H7493" t="str">
            <v>Mineral Products</v>
          </cell>
          <cell r="I7493" t="str">
            <v>Asphalt Concrete</v>
          </cell>
          <cell r="J7493" t="str">
            <v>Yard Emissions:  Emissions from asphalt in truck beds</v>
          </cell>
          <cell r="M7493">
            <v>36866</v>
          </cell>
          <cell r="N7493">
            <v>40988</v>
          </cell>
        </row>
        <row r="7494">
          <cell r="A7494" t="str">
            <v>30500290</v>
          </cell>
          <cell r="B7494" t="str">
            <v>Point</v>
          </cell>
          <cell r="C7494" t="str">
            <v>Asphalt Concrete /Haul Roads: General</v>
          </cell>
          <cell r="D7494" t="str">
            <v>Industrial Processes - NEC</v>
          </cell>
          <cell r="G7494" t="str">
            <v>Industrial Processes</v>
          </cell>
          <cell r="H7494" t="str">
            <v>Mineral Products</v>
          </cell>
          <cell r="I7494" t="str">
            <v>Asphalt Concrete</v>
          </cell>
          <cell r="J7494" t="str">
            <v>Haul Roads: General</v>
          </cell>
          <cell r="N7494">
            <v>40988</v>
          </cell>
        </row>
        <row r="7495">
          <cell r="A7495" t="str">
            <v>30500298</v>
          </cell>
          <cell r="B7495" t="str">
            <v>Point</v>
          </cell>
          <cell r="C7495" t="str">
            <v>Asphalt Concrete /Other Not Classified</v>
          </cell>
          <cell r="D7495" t="str">
            <v>Industrial Processes - NEC</v>
          </cell>
          <cell r="G7495" t="str">
            <v>Industrial Processes</v>
          </cell>
          <cell r="H7495" t="str">
            <v>Mineral Products</v>
          </cell>
          <cell r="I7495" t="str">
            <v>Asphalt Concrete</v>
          </cell>
          <cell r="J7495" t="str">
            <v>Other Not Classified</v>
          </cell>
          <cell r="N7495">
            <v>40988</v>
          </cell>
        </row>
        <row r="7496">
          <cell r="A7496" t="str">
            <v>30500299</v>
          </cell>
          <cell r="B7496" t="str">
            <v>Point</v>
          </cell>
          <cell r="C7496" t="str">
            <v>Asphalt Concrete /See Comment **</v>
          </cell>
          <cell r="D7496" t="str">
            <v>Industrial Processes - NEC</v>
          </cell>
          <cell r="G7496" t="str">
            <v>Industrial Processes</v>
          </cell>
          <cell r="H7496" t="str">
            <v>Mineral Products</v>
          </cell>
          <cell r="I7496" t="str">
            <v>Asphalt Concrete</v>
          </cell>
          <cell r="J7496" t="str">
            <v>See Comment **</v>
          </cell>
          <cell r="N7496">
            <v>40988</v>
          </cell>
        </row>
        <row r="7497">
          <cell r="A7497" t="str">
            <v>30500301</v>
          </cell>
          <cell r="B7497" t="str">
            <v>Point</v>
          </cell>
          <cell r="C7497" t="str">
            <v>Brick Manuf /Raw Material Drying</v>
          </cell>
          <cell r="D7497" t="str">
            <v>Industrial Processes - NEC</v>
          </cell>
          <cell r="G7497" t="str">
            <v>Industrial Processes</v>
          </cell>
          <cell r="H7497" t="str">
            <v>Mineral Products</v>
          </cell>
          <cell r="I7497" t="str">
            <v>Brick Manufacture</v>
          </cell>
          <cell r="J7497" t="str">
            <v>Raw Material Drying</v>
          </cell>
          <cell r="N7497">
            <v>40988</v>
          </cell>
        </row>
        <row r="7498">
          <cell r="A7498" t="str">
            <v>30500302</v>
          </cell>
          <cell r="B7498" t="str">
            <v>Point</v>
          </cell>
          <cell r="C7498" t="str">
            <v>Brick Manuf /Raw Material Grinding &amp; Screening</v>
          </cell>
          <cell r="D7498" t="str">
            <v>Industrial Processes - NEC</v>
          </cell>
          <cell r="G7498" t="str">
            <v>Industrial Processes</v>
          </cell>
          <cell r="H7498" t="str">
            <v>Mineral Products</v>
          </cell>
          <cell r="I7498" t="str">
            <v>Brick Manufacture</v>
          </cell>
          <cell r="J7498" t="str">
            <v>Raw Material Grinding &amp; Screening</v>
          </cell>
          <cell r="N7498">
            <v>40988</v>
          </cell>
        </row>
        <row r="7499">
          <cell r="A7499" t="str">
            <v>30500303</v>
          </cell>
          <cell r="B7499" t="str">
            <v>Point</v>
          </cell>
          <cell r="C7499" t="str">
            <v>Brick Manuf /Storage of Raw Materials</v>
          </cell>
          <cell r="D7499" t="str">
            <v>Industrial Processes - Storage and Transfer</v>
          </cell>
          <cell r="G7499" t="str">
            <v>Industrial Processes</v>
          </cell>
          <cell r="H7499" t="str">
            <v>Mineral Products</v>
          </cell>
          <cell r="I7499" t="str">
            <v>Brick Manufacture</v>
          </cell>
          <cell r="J7499" t="str">
            <v>Storage of Raw Materials</v>
          </cell>
          <cell r="N7499">
            <v>40988</v>
          </cell>
        </row>
        <row r="7500">
          <cell r="A7500" t="str">
            <v>30500304</v>
          </cell>
          <cell r="B7500" t="str">
            <v>Point</v>
          </cell>
          <cell r="C7500" t="str">
            <v>Brick Manuf /Curing **</v>
          </cell>
          <cell r="D7500" t="str">
            <v>Industrial Processes - NEC</v>
          </cell>
          <cell r="G7500" t="str">
            <v>Industrial Processes</v>
          </cell>
          <cell r="H7500" t="str">
            <v>Mineral Products</v>
          </cell>
          <cell r="I7500" t="str">
            <v>Brick Manufacture</v>
          </cell>
          <cell r="J7500" t="str">
            <v>Curing **</v>
          </cell>
          <cell r="N7500">
            <v>40988</v>
          </cell>
        </row>
        <row r="7501">
          <cell r="A7501" t="str">
            <v>30500305</v>
          </cell>
          <cell r="B7501" t="str">
            <v>Point</v>
          </cell>
          <cell r="C7501" t="str">
            <v>Brick Manuf /Raw Material Handling and Transferring</v>
          </cell>
          <cell r="D7501" t="str">
            <v>Industrial Processes - Storage and Transfer</v>
          </cell>
          <cell r="G7501" t="str">
            <v>Industrial Processes</v>
          </cell>
          <cell r="H7501" t="str">
            <v>Mineral Products</v>
          </cell>
          <cell r="I7501" t="str">
            <v>Brick Manufacture</v>
          </cell>
          <cell r="J7501" t="str">
            <v>Raw Material Handling and Transferring</v>
          </cell>
          <cell r="N7501">
            <v>40988</v>
          </cell>
        </row>
        <row r="7502">
          <cell r="A7502" t="str">
            <v>30500306</v>
          </cell>
          <cell r="B7502" t="str">
            <v>Point</v>
          </cell>
          <cell r="C7502" t="str">
            <v>Brick Manuf /Pulverizing</v>
          </cell>
          <cell r="D7502" t="str">
            <v>Industrial Processes - NEC</v>
          </cell>
          <cell r="G7502" t="str">
            <v>Industrial Processes</v>
          </cell>
          <cell r="H7502" t="str">
            <v>Mineral Products</v>
          </cell>
          <cell r="I7502" t="str">
            <v>Brick Manufacture</v>
          </cell>
          <cell r="J7502" t="str">
            <v>Pulverizing</v>
          </cell>
          <cell r="N7502">
            <v>40988</v>
          </cell>
        </row>
        <row r="7503">
          <cell r="A7503" t="str">
            <v>30500307</v>
          </cell>
          <cell r="B7503" t="str">
            <v>Point</v>
          </cell>
          <cell r="C7503" t="str">
            <v>Brick Manuf /Calcining</v>
          </cell>
          <cell r="D7503" t="str">
            <v>Industrial Processes - NEC</v>
          </cell>
          <cell r="G7503" t="str">
            <v>Industrial Processes</v>
          </cell>
          <cell r="H7503" t="str">
            <v>Mineral Products</v>
          </cell>
          <cell r="I7503" t="str">
            <v>Brick Manufacture</v>
          </cell>
          <cell r="J7503" t="str">
            <v>Calcining</v>
          </cell>
          <cell r="N7503">
            <v>40988</v>
          </cell>
        </row>
        <row r="7504">
          <cell r="A7504" t="str">
            <v>30500308</v>
          </cell>
          <cell r="B7504" t="str">
            <v>Point</v>
          </cell>
          <cell r="C7504" t="str">
            <v>Brick Manuf /Screening</v>
          </cell>
          <cell r="D7504" t="str">
            <v>Industrial Processes - NEC</v>
          </cell>
          <cell r="G7504" t="str">
            <v>Industrial Processes</v>
          </cell>
          <cell r="H7504" t="str">
            <v>Mineral Products</v>
          </cell>
          <cell r="I7504" t="str">
            <v>Brick Manufacture</v>
          </cell>
          <cell r="J7504" t="str">
            <v>Screening</v>
          </cell>
          <cell r="N7504">
            <v>40988</v>
          </cell>
        </row>
        <row r="7505">
          <cell r="A7505" t="str">
            <v>30500309</v>
          </cell>
          <cell r="B7505" t="str">
            <v>Point</v>
          </cell>
          <cell r="C7505" t="str">
            <v>Brick Manuf /Blending and Mixing</v>
          </cell>
          <cell r="D7505" t="str">
            <v>Industrial Processes - NEC</v>
          </cell>
          <cell r="G7505" t="str">
            <v>Industrial Processes</v>
          </cell>
          <cell r="H7505" t="str">
            <v>Mineral Products</v>
          </cell>
          <cell r="I7505" t="str">
            <v>Brick Manufacture</v>
          </cell>
          <cell r="J7505" t="str">
            <v>Blending and Mixing</v>
          </cell>
          <cell r="N7505">
            <v>40988</v>
          </cell>
        </row>
        <row r="7506">
          <cell r="A7506" t="str">
            <v>30500310</v>
          </cell>
          <cell r="B7506" t="str">
            <v>Point</v>
          </cell>
          <cell r="C7506" t="str">
            <v>Brick Manuf /Curing and Firing: Sawdust Fired Tunnel Kilns</v>
          </cell>
          <cell r="D7506" t="str">
            <v>Industrial Processes - NEC</v>
          </cell>
          <cell r="G7506" t="str">
            <v>Industrial Processes</v>
          </cell>
          <cell r="H7506" t="str">
            <v>Mineral Products</v>
          </cell>
          <cell r="I7506" t="str">
            <v>Brick Manufacture</v>
          </cell>
          <cell r="J7506" t="str">
            <v>Curing and Firing: Sawdust Fired Tunnel Kilns</v>
          </cell>
          <cell r="N7506">
            <v>40988</v>
          </cell>
        </row>
        <row r="7507">
          <cell r="A7507" t="str">
            <v>30500311</v>
          </cell>
          <cell r="B7507" t="str">
            <v>Point</v>
          </cell>
          <cell r="C7507" t="str">
            <v>Brick Manuf /Curing and Firing: Gas-fired Tunnel Kilns</v>
          </cell>
          <cell r="D7507" t="str">
            <v>Industrial Processes - NEC</v>
          </cell>
          <cell r="G7507" t="str">
            <v>Industrial Processes</v>
          </cell>
          <cell r="H7507" t="str">
            <v>Mineral Products</v>
          </cell>
          <cell r="I7507" t="str">
            <v>Brick Manufacture</v>
          </cell>
          <cell r="J7507" t="str">
            <v>Curing and Firing: Gas-fired Tunnel Kilns</v>
          </cell>
          <cell r="N7507">
            <v>40988</v>
          </cell>
        </row>
        <row r="7508">
          <cell r="A7508" t="str">
            <v>30500312</v>
          </cell>
          <cell r="B7508" t="str">
            <v>Point</v>
          </cell>
          <cell r="C7508" t="str">
            <v>Brick Manuf /Curing and Firing: Oil-fired Tunnel Kilns</v>
          </cell>
          <cell r="D7508" t="str">
            <v>Industrial Processes - NEC</v>
          </cell>
          <cell r="G7508" t="str">
            <v>Industrial Processes</v>
          </cell>
          <cell r="H7508" t="str">
            <v>Mineral Products</v>
          </cell>
          <cell r="I7508" t="str">
            <v>Brick Manufacture</v>
          </cell>
          <cell r="J7508" t="str">
            <v>Curing and Firing: Oil-fired Tunnel Kilns</v>
          </cell>
          <cell r="N7508">
            <v>40988</v>
          </cell>
        </row>
        <row r="7509">
          <cell r="A7509" t="str">
            <v>30500313</v>
          </cell>
          <cell r="B7509" t="str">
            <v>Point</v>
          </cell>
          <cell r="C7509" t="str">
            <v>Brick Manuf /Curing and Firing: Coal-fired Tunnel Kilns</v>
          </cell>
          <cell r="D7509" t="str">
            <v>Industrial Processes - NEC</v>
          </cell>
          <cell r="G7509" t="str">
            <v>Industrial Processes</v>
          </cell>
          <cell r="H7509" t="str">
            <v>Mineral Products</v>
          </cell>
          <cell r="I7509" t="str">
            <v>Brick Manufacture</v>
          </cell>
          <cell r="J7509" t="str">
            <v>Curing and Firing: Coal-fired Tunnel Kilns</v>
          </cell>
          <cell r="N7509">
            <v>40988</v>
          </cell>
        </row>
        <row r="7510">
          <cell r="A7510" t="str">
            <v>30500314</v>
          </cell>
          <cell r="B7510" t="str">
            <v>Point</v>
          </cell>
          <cell r="C7510" t="str">
            <v>Brick Manuf /Curing and Firing: Gas-fired Periodic Kilns</v>
          </cell>
          <cell r="D7510" t="str">
            <v>Industrial Processes - NEC</v>
          </cell>
          <cell r="G7510" t="str">
            <v>Industrial Processes</v>
          </cell>
          <cell r="H7510" t="str">
            <v>Mineral Products</v>
          </cell>
          <cell r="I7510" t="str">
            <v>Brick Manufacture</v>
          </cell>
          <cell r="J7510" t="str">
            <v>Curing and Firing: Gas-fired Periodic Kilns</v>
          </cell>
          <cell r="N7510">
            <v>40988</v>
          </cell>
        </row>
        <row r="7511">
          <cell r="A7511" t="str">
            <v>30500315</v>
          </cell>
          <cell r="B7511" t="str">
            <v>Point</v>
          </cell>
          <cell r="C7511" t="str">
            <v>Brick Manuf /Curing and Firing: Oil-fired Periodic Kilns</v>
          </cell>
          <cell r="D7511" t="str">
            <v>Industrial Processes - NEC</v>
          </cell>
          <cell r="G7511" t="str">
            <v>Industrial Processes</v>
          </cell>
          <cell r="H7511" t="str">
            <v>Mineral Products</v>
          </cell>
          <cell r="I7511" t="str">
            <v>Brick Manufacture</v>
          </cell>
          <cell r="J7511" t="str">
            <v>Curing and Firing: Oil-fired Periodic Kilns</v>
          </cell>
          <cell r="N7511">
            <v>40988</v>
          </cell>
        </row>
        <row r="7512">
          <cell r="A7512" t="str">
            <v>30500316</v>
          </cell>
          <cell r="B7512" t="str">
            <v>Point</v>
          </cell>
          <cell r="C7512" t="str">
            <v>Brick Manuf /Curing and Firing: Coal-fired Periodic Kilns</v>
          </cell>
          <cell r="D7512" t="str">
            <v>Industrial Processes - NEC</v>
          </cell>
          <cell r="G7512" t="str">
            <v>Industrial Processes</v>
          </cell>
          <cell r="H7512" t="str">
            <v>Mineral Products</v>
          </cell>
          <cell r="I7512" t="str">
            <v>Brick Manufacture</v>
          </cell>
          <cell r="J7512" t="str">
            <v>Curing and Firing: Coal-fired Periodic Kilns</v>
          </cell>
          <cell r="N7512">
            <v>40988</v>
          </cell>
        </row>
        <row r="7513">
          <cell r="A7513" t="str">
            <v>30500317</v>
          </cell>
          <cell r="B7513" t="str">
            <v>Point</v>
          </cell>
          <cell r="C7513" t="str">
            <v>Brick Manuf /Raw Material Unloading</v>
          </cell>
          <cell r="D7513" t="str">
            <v>Industrial Processes - Storage and Transfer</v>
          </cell>
          <cell r="G7513" t="str">
            <v>Industrial Processes</v>
          </cell>
          <cell r="H7513" t="str">
            <v>Mineral Products</v>
          </cell>
          <cell r="I7513" t="str">
            <v>Brick Manufacture</v>
          </cell>
          <cell r="J7513" t="str">
            <v>Raw Material Unloading</v>
          </cell>
          <cell r="N7513">
            <v>40988</v>
          </cell>
        </row>
        <row r="7514">
          <cell r="A7514" t="str">
            <v>30500318</v>
          </cell>
          <cell r="B7514" t="str">
            <v>Point</v>
          </cell>
          <cell r="C7514" t="str">
            <v>Brick Manuf /Tunnel Kiln: Wood-fired</v>
          </cell>
          <cell r="D7514" t="str">
            <v>Industrial Processes - NEC</v>
          </cell>
          <cell r="G7514" t="str">
            <v>Industrial Processes</v>
          </cell>
          <cell r="H7514" t="str">
            <v>Mineral Products</v>
          </cell>
          <cell r="I7514" t="str">
            <v>Brick Manufacture</v>
          </cell>
          <cell r="J7514" t="str">
            <v>Tunnel Kiln: Wood-fired</v>
          </cell>
          <cell r="N7514">
            <v>40988</v>
          </cell>
        </row>
        <row r="7515">
          <cell r="A7515" t="str">
            <v>30500319</v>
          </cell>
          <cell r="B7515" t="str">
            <v>Point</v>
          </cell>
          <cell r="C7515" t="str">
            <v>Brick Manuf /Transfer and Conveying</v>
          </cell>
          <cell r="D7515" t="str">
            <v>Industrial Processes - Storage and Transfer</v>
          </cell>
          <cell r="G7515" t="str">
            <v>Industrial Processes</v>
          </cell>
          <cell r="H7515" t="str">
            <v>Mineral Products</v>
          </cell>
          <cell r="I7515" t="str">
            <v>Brick Manufacture</v>
          </cell>
          <cell r="J7515" t="str">
            <v>Transfer and Conveying</v>
          </cell>
          <cell r="N7515">
            <v>40988</v>
          </cell>
        </row>
        <row r="7516">
          <cell r="A7516" t="str">
            <v>30500321</v>
          </cell>
          <cell r="B7516" t="str">
            <v>Point</v>
          </cell>
          <cell r="C7516" t="str">
            <v>Brick Manuf /General</v>
          </cell>
          <cell r="D7516" t="str">
            <v>Industrial Processes - NEC</v>
          </cell>
          <cell r="G7516" t="str">
            <v>Industrial Processes</v>
          </cell>
          <cell r="H7516" t="str">
            <v>Mineral Products</v>
          </cell>
          <cell r="I7516" t="str">
            <v>Brick Manufacture</v>
          </cell>
          <cell r="J7516" t="str">
            <v>General</v>
          </cell>
          <cell r="N7516">
            <v>40988</v>
          </cell>
        </row>
        <row r="7517">
          <cell r="A7517" t="str">
            <v>30500322</v>
          </cell>
          <cell r="B7517" t="str">
            <v>Point</v>
          </cell>
          <cell r="C7517" t="str">
            <v>Brick Manuf /Firing: Natural Gas-fired Tunnel Kiln Firing High-Sulfur Material</v>
          </cell>
          <cell r="D7517" t="str">
            <v>Industrial Processes - NEC</v>
          </cell>
          <cell r="G7517" t="str">
            <v>Industrial Processes</v>
          </cell>
          <cell r="H7517" t="str">
            <v>Mineral Products</v>
          </cell>
          <cell r="I7517" t="str">
            <v>Brick Manufacture</v>
          </cell>
          <cell r="J7517" t="str">
            <v>Firing: Natural Gas-fired Tunnel Kiln Firing High-Sulfur Material</v>
          </cell>
          <cell r="N7517">
            <v>40988</v>
          </cell>
        </row>
        <row r="7518">
          <cell r="A7518" t="str">
            <v>30500330</v>
          </cell>
          <cell r="B7518" t="str">
            <v>Point</v>
          </cell>
          <cell r="C7518" t="str">
            <v>Brick Manuf /Curing and Firing: Dual Fuel-fired Periodic Kiln</v>
          </cell>
          <cell r="D7518" t="str">
            <v>Industrial Processes - NEC</v>
          </cell>
          <cell r="G7518" t="str">
            <v>Industrial Processes</v>
          </cell>
          <cell r="H7518" t="str">
            <v>Mineral Products</v>
          </cell>
          <cell r="I7518" t="str">
            <v>Brick Manufacture</v>
          </cell>
          <cell r="J7518" t="str">
            <v>Curing and Firing: Dual Fuel-fired Periodic Kiln</v>
          </cell>
          <cell r="N7518">
            <v>40988</v>
          </cell>
        </row>
        <row r="7519">
          <cell r="A7519" t="str">
            <v>30500331</v>
          </cell>
          <cell r="B7519" t="str">
            <v>Point</v>
          </cell>
          <cell r="C7519" t="str">
            <v>Brick Manuf /Curing and Firing: Dual Fuel Fired Tunnel Kiln</v>
          </cell>
          <cell r="D7519" t="str">
            <v>Industrial Processes - NEC</v>
          </cell>
          <cell r="G7519" t="str">
            <v>Industrial Processes</v>
          </cell>
          <cell r="H7519" t="str">
            <v>Mineral Products</v>
          </cell>
          <cell r="I7519" t="str">
            <v>Brick Manufacture</v>
          </cell>
          <cell r="J7519" t="str">
            <v>Curing and Firing: Dual Fuel Fired Tunnel Kiln</v>
          </cell>
          <cell r="N7519">
            <v>40988</v>
          </cell>
        </row>
        <row r="7520">
          <cell r="A7520" t="str">
            <v>30500332</v>
          </cell>
          <cell r="B7520" t="str">
            <v>Point</v>
          </cell>
          <cell r="C7520" t="str">
            <v>Brick Manuf /Curing and Firing: Gas-fired Kiln, Other Type</v>
          </cell>
          <cell r="D7520" t="str">
            <v>Industrial Processes - NEC</v>
          </cell>
          <cell r="G7520" t="str">
            <v>Industrial Processes</v>
          </cell>
          <cell r="H7520" t="str">
            <v>Mineral Products</v>
          </cell>
          <cell r="I7520" t="str">
            <v>Brick Manufacture</v>
          </cell>
          <cell r="J7520" t="str">
            <v>Curing and Firing: Gas-fired Kiln, Other Type</v>
          </cell>
          <cell r="N7520">
            <v>40988</v>
          </cell>
        </row>
        <row r="7521">
          <cell r="A7521" t="str">
            <v>30500333</v>
          </cell>
          <cell r="B7521" t="str">
            <v>Point</v>
          </cell>
          <cell r="C7521" t="str">
            <v>Brick Manuf /Curing and Firing: Oil-fired Kiln, Other Type</v>
          </cell>
          <cell r="D7521" t="str">
            <v>Industrial Processes - NEC</v>
          </cell>
          <cell r="G7521" t="str">
            <v>Industrial Processes</v>
          </cell>
          <cell r="H7521" t="str">
            <v>Mineral Products</v>
          </cell>
          <cell r="I7521" t="str">
            <v>Brick Manufacture</v>
          </cell>
          <cell r="J7521" t="str">
            <v>Curing and Firing: Oil-fired Kiln, Other Type</v>
          </cell>
          <cell r="N7521">
            <v>40988</v>
          </cell>
        </row>
        <row r="7522">
          <cell r="A7522" t="str">
            <v>30500334</v>
          </cell>
          <cell r="B7522" t="str">
            <v>Point</v>
          </cell>
          <cell r="C7522" t="str">
            <v>Brick Manuf /Curing and Firing: Coal-fired Kiln, Other Type</v>
          </cell>
          <cell r="D7522" t="str">
            <v>Industrial Processes - NEC</v>
          </cell>
          <cell r="G7522" t="str">
            <v>Industrial Processes</v>
          </cell>
          <cell r="H7522" t="str">
            <v>Mineral Products</v>
          </cell>
          <cell r="I7522" t="str">
            <v>Brick Manufacture</v>
          </cell>
          <cell r="J7522" t="str">
            <v>Curing and Firing: Coal-fired Kiln, Other Type</v>
          </cell>
          <cell r="N7522">
            <v>40988</v>
          </cell>
        </row>
        <row r="7523">
          <cell r="A7523" t="str">
            <v>30500335</v>
          </cell>
          <cell r="B7523" t="str">
            <v>Point</v>
          </cell>
          <cell r="C7523" t="str">
            <v>Brick Manuf /Curing and Firing: Dual Fuel-fired Kiln, Other Type</v>
          </cell>
          <cell r="D7523" t="str">
            <v>Industrial Processes - NEC</v>
          </cell>
          <cell r="G7523" t="str">
            <v>Industrial Processes</v>
          </cell>
          <cell r="H7523" t="str">
            <v>Mineral Products</v>
          </cell>
          <cell r="I7523" t="str">
            <v>Brick Manufacture</v>
          </cell>
          <cell r="J7523" t="str">
            <v>Curing and Firing: Dual Fuel-fired Kiln, Other Type</v>
          </cell>
          <cell r="N7523">
            <v>40988</v>
          </cell>
        </row>
        <row r="7524">
          <cell r="A7524" t="str">
            <v>30500340</v>
          </cell>
          <cell r="B7524" t="str">
            <v>Point</v>
          </cell>
          <cell r="C7524" t="str">
            <v>Brick Manuf /Primary Crusher</v>
          </cell>
          <cell r="D7524" t="str">
            <v>Industrial Processes - NEC</v>
          </cell>
          <cell r="G7524" t="str">
            <v>Industrial Processes</v>
          </cell>
          <cell r="H7524" t="str">
            <v>Mineral Products</v>
          </cell>
          <cell r="I7524" t="str">
            <v>Brick Manufacture</v>
          </cell>
          <cell r="J7524" t="str">
            <v>Primary Crusher</v>
          </cell>
          <cell r="N7524">
            <v>40988</v>
          </cell>
        </row>
        <row r="7525">
          <cell r="A7525" t="str">
            <v>30500342</v>
          </cell>
          <cell r="B7525" t="str">
            <v>Point</v>
          </cell>
          <cell r="C7525" t="str">
            <v>Brick Manuf /Extrusion Line</v>
          </cell>
          <cell r="D7525" t="str">
            <v>Industrial Processes - NEC</v>
          </cell>
          <cell r="G7525" t="str">
            <v>Industrial Processes</v>
          </cell>
          <cell r="H7525" t="str">
            <v>Mineral Products</v>
          </cell>
          <cell r="I7525" t="str">
            <v>Brick Manufacture</v>
          </cell>
          <cell r="J7525" t="str">
            <v>Extrusion Line</v>
          </cell>
          <cell r="N7525">
            <v>40988</v>
          </cell>
        </row>
        <row r="7526">
          <cell r="A7526" t="str">
            <v>30500350</v>
          </cell>
          <cell r="B7526" t="str">
            <v>Point</v>
          </cell>
          <cell r="C7526" t="str">
            <v>Brick Manuf /Brick Dryer: Heated With Waste Heat From Kiln Cooling Zone</v>
          </cell>
          <cell r="D7526" t="str">
            <v>Industrial Processes - NEC</v>
          </cell>
          <cell r="G7526" t="str">
            <v>Industrial Processes</v>
          </cell>
          <cell r="H7526" t="str">
            <v>Mineral Products</v>
          </cell>
          <cell r="I7526" t="str">
            <v>Brick Manufacture</v>
          </cell>
          <cell r="J7526" t="str">
            <v>Brick Dryer: Heated With Waste Heat From Kiln Cooling Zone</v>
          </cell>
          <cell r="N7526">
            <v>40988</v>
          </cell>
        </row>
        <row r="7527">
          <cell r="A7527" t="str">
            <v>30500351</v>
          </cell>
          <cell r="B7527" t="str">
            <v>Point</v>
          </cell>
          <cell r="C7527" t="str">
            <v>Brick Manuf /Brick Dryer: Heated With Waste Heat And Supplemental Gas Burners</v>
          </cell>
          <cell r="D7527" t="str">
            <v>Industrial Processes - NEC</v>
          </cell>
          <cell r="G7527" t="str">
            <v>Industrial Processes</v>
          </cell>
          <cell r="H7527" t="str">
            <v>Mineral Products</v>
          </cell>
          <cell r="I7527" t="str">
            <v>Brick Manufacture</v>
          </cell>
          <cell r="J7527" t="str">
            <v>Brick Dryer: Heated With Waste Heat And Supplemental Gas Burners</v>
          </cell>
          <cell r="N7527">
            <v>40988</v>
          </cell>
        </row>
        <row r="7528">
          <cell r="A7528" t="str">
            <v>30500355</v>
          </cell>
          <cell r="B7528" t="str">
            <v>Point</v>
          </cell>
          <cell r="C7528" t="str">
            <v>Brick Manuf /Coal Crushing And Storage System</v>
          </cell>
          <cell r="D7528" t="str">
            <v>Industrial Processes - Storage and Transfer</v>
          </cell>
          <cell r="G7528" t="str">
            <v>Industrial Processes</v>
          </cell>
          <cell r="H7528" t="str">
            <v>Mineral Products</v>
          </cell>
          <cell r="I7528" t="str">
            <v>Brick Manufacture</v>
          </cell>
          <cell r="J7528" t="str">
            <v>Coal Crushing And Storage System</v>
          </cell>
          <cell r="N7528">
            <v>40988</v>
          </cell>
        </row>
        <row r="7529">
          <cell r="A7529" t="str">
            <v>30500360</v>
          </cell>
          <cell r="B7529" t="str">
            <v>Point</v>
          </cell>
          <cell r="C7529" t="str">
            <v>Brick Manuf /Sawdust Dryer</v>
          </cell>
          <cell r="D7529" t="str">
            <v>Industrial Processes - NEC</v>
          </cell>
          <cell r="G7529" t="str">
            <v>Industrial Processes</v>
          </cell>
          <cell r="H7529" t="str">
            <v>Mineral Products</v>
          </cell>
          <cell r="I7529" t="str">
            <v>Brick Manufacture</v>
          </cell>
          <cell r="J7529" t="str">
            <v>Sawdust Dryer</v>
          </cell>
          <cell r="N7529">
            <v>40988</v>
          </cell>
        </row>
        <row r="7530">
          <cell r="A7530" t="str">
            <v>30500361</v>
          </cell>
          <cell r="B7530" t="str">
            <v>Point</v>
          </cell>
          <cell r="C7530" t="str">
            <v>Brick Manuf /Sawdust Dryer: Heated With Exhaust From Sawdust-fired Kiln</v>
          </cell>
          <cell r="D7530" t="str">
            <v>Industrial Processes - NEC</v>
          </cell>
          <cell r="G7530" t="str">
            <v>Industrial Processes</v>
          </cell>
          <cell r="H7530" t="str">
            <v>Mineral Products</v>
          </cell>
          <cell r="I7530" t="str">
            <v>Brick Manufacture</v>
          </cell>
          <cell r="J7530" t="str">
            <v>Sawdust Dryer: Heated With Exhaust From Sawdust-fired Kiln</v>
          </cell>
          <cell r="N7530">
            <v>40988</v>
          </cell>
        </row>
        <row r="7531">
          <cell r="A7531" t="str">
            <v>30500370</v>
          </cell>
          <cell r="B7531" t="str">
            <v>Point</v>
          </cell>
          <cell r="C7531" t="str">
            <v>Brick Manuf /Firing: Natural Gas-fired Tunnel Kiln Firing Structural Clay Tile</v>
          </cell>
          <cell r="D7531" t="str">
            <v>Industrial Processes - NEC</v>
          </cell>
          <cell r="G7531" t="str">
            <v>Industrial Processes</v>
          </cell>
          <cell r="H7531" t="str">
            <v>Mineral Products</v>
          </cell>
          <cell r="I7531" t="str">
            <v>Brick Manufacture</v>
          </cell>
          <cell r="J7531" t="str">
            <v>Firing: Natural Gas-fired Tunnel Kiln Firing Structural Clay Tile</v>
          </cell>
          <cell r="N7531">
            <v>40988</v>
          </cell>
        </row>
        <row r="7532">
          <cell r="A7532" t="str">
            <v>30500397</v>
          </cell>
          <cell r="B7532" t="str">
            <v>Point</v>
          </cell>
          <cell r="C7532" t="str">
            <v>Brick Manuf /Other Not Classified</v>
          </cell>
          <cell r="D7532" t="str">
            <v>Industrial Processes - NEC</v>
          </cell>
          <cell r="G7532" t="str">
            <v>Industrial Processes</v>
          </cell>
          <cell r="H7532" t="str">
            <v>Mineral Products</v>
          </cell>
          <cell r="I7532" t="str">
            <v>Brick Manufacture</v>
          </cell>
          <cell r="J7532" t="str">
            <v>Other Not Classified</v>
          </cell>
          <cell r="N7532">
            <v>40988</v>
          </cell>
        </row>
        <row r="7533">
          <cell r="A7533" t="str">
            <v>30500398</v>
          </cell>
          <cell r="B7533" t="str">
            <v>Point</v>
          </cell>
          <cell r="C7533" t="str">
            <v>Brick Manuf /Other Not Classified</v>
          </cell>
          <cell r="D7533" t="str">
            <v>Industrial Processes - NEC</v>
          </cell>
          <cell r="G7533" t="str">
            <v>Industrial Processes</v>
          </cell>
          <cell r="H7533" t="str">
            <v>Mineral Products</v>
          </cell>
          <cell r="I7533" t="str">
            <v>Brick Manufacture</v>
          </cell>
          <cell r="J7533" t="str">
            <v>Other Not Classified</v>
          </cell>
          <cell r="N7533">
            <v>40988</v>
          </cell>
        </row>
        <row r="7534">
          <cell r="A7534" t="str">
            <v>30500399</v>
          </cell>
          <cell r="B7534" t="str">
            <v>Point</v>
          </cell>
          <cell r="C7534" t="str">
            <v>Brick Manuf /Other Not Classified</v>
          </cell>
          <cell r="D7534" t="str">
            <v>Industrial Processes - NEC</v>
          </cell>
          <cell r="G7534" t="str">
            <v>Industrial Processes</v>
          </cell>
          <cell r="H7534" t="str">
            <v>Mineral Products</v>
          </cell>
          <cell r="I7534" t="str">
            <v>Brick Manufacture</v>
          </cell>
          <cell r="J7534" t="str">
            <v>Other Not Classified</v>
          </cell>
          <cell r="N7534">
            <v>40988</v>
          </cell>
        </row>
        <row r="7535">
          <cell r="A7535" t="str">
            <v>30500401</v>
          </cell>
          <cell r="B7535" t="str">
            <v>Point</v>
          </cell>
          <cell r="C7535" t="str">
            <v>Calcium Carbide /Electric Furnace: Hoods and Main Stack</v>
          </cell>
          <cell r="D7535" t="str">
            <v>Industrial Processes - NEC</v>
          </cell>
          <cell r="G7535" t="str">
            <v>Industrial Processes</v>
          </cell>
          <cell r="H7535" t="str">
            <v>Mineral Products</v>
          </cell>
          <cell r="I7535" t="str">
            <v>Calcium Carbide</v>
          </cell>
          <cell r="J7535" t="str">
            <v>Electric Furnace: Hoods and Main Stack</v>
          </cell>
          <cell r="N7535">
            <v>40988</v>
          </cell>
        </row>
        <row r="7536">
          <cell r="A7536" t="str">
            <v>30500402</v>
          </cell>
          <cell r="B7536" t="str">
            <v>Point</v>
          </cell>
          <cell r="C7536" t="str">
            <v>Calcium Carbide /Coke Dryer</v>
          </cell>
          <cell r="D7536" t="str">
            <v>Industrial Processes - NEC</v>
          </cell>
          <cell r="G7536" t="str">
            <v>Industrial Processes</v>
          </cell>
          <cell r="H7536" t="str">
            <v>Mineral Products</v>
          </cell>
          <cell r="I7536" t="str">
            <v>Calcium Carbide</v>
          </cell>
          <cell r="J7536" t="str">
            <v>Coke Dryer</v>
          </cell>
          <cell r="N7536">
            <v>40988</v>
          </cell>
        </row>
        <row r="7537">
          <cell r="A7537" t="str">
            <v>30500403</v>
          </cell>
          <cell r="B7537" t="str">
            <v>Point</v>
          </cell>
          <cell r="C7537" t="str">
            <v>Calcium Carbide /Furnace Room Vents</v>
          </cell>
          <cell r="D7537" t="str">
            <v>Industrial Processes - NEC</v>
          </cell>
          <cell r="G7537" t="str">
            <v>Industrial Processes</v>
          </cell>
          <cell r="H7537" t="str">
            <v>Mineral Products</v>
          </cell>
          <cell r="I7537" t="str">
            <v>Calcium Carbide</v>
          </cell>
          <cell r="J7537" t="str">
            <v>Furnace Room Vents</v>
          </cell>
          <cell r="N7537">
            <v>40988</v>
          </cell>
        </row>
        <row r="7538">
          <cell r="A7538" t="str">
            <v>30500404</v>
          </cell>
          <cell r="B7538" t="str">
            <v>Point</v>
          </cell>
          <cell r="C7538" t="str">
            <v>Calcium Carbide /Tap Fume Vents</v>
          </cell>
          <cell r="D7538" t="str">
            <v>Industrial Processes - NEC</v>
          </cell>
          <cell r="G7538" t="str">
            <v>Industrial Processes</v>
          </cell>
          <cell r="H7538" t="str">
            <v>Mineral Products</v>
          </cell>
          <cell r="I7538" t="str">
            <v>Calcium Carbide</v>
          </cell>
          <cell r="J7538" t="str">
            <v>Tap Fume Vents</v>
          </cell>
          <cell r="N7538">
            <v>40988</v>
          </cell>
        </row>
        <row r="7539">
          <cell r="A7539" t="str">
            <v>30500405</v>
          </cell>
          <cell r="B7539" t="str">
            <v>Point</v>
          </cell>
          <cell r="C7539" t="str">
            <v>Calcium Carbide /Primary/Secondary Crushing</v>
          </cell>
          <cell r="D7539" t="str">
            <v>Industrial Processes - NEC</v>
          </cell>
          <cell r="G7539" t="str">
            <v>Industrial Processes</v>
          </cell>
          <cell r="H7539" t="str">
            <v>Mineral Products</v>
          </cell>
          <cell r="I7539" t="str">
            <v>Calcium Carbide</v>
          </cell>
          <cell r="J7539" t="str">
            <v>Primary/Secondary Crushing</v>
          </cell>
          <cell r="N7539">
            <v>40988</v>
          </cell>
        </row>
        <row r="7540">
          <cell r="A7540" t="str">
            <v>30500406</v>
          </cell>
          <cell r="B7540" t="str">
            <v>Point</v>
          </cell>
          <cell r="C7540" t="str">
            <v>Calcium Carbide /Circular Charging: Conveyor</v>
          </cell>
          <cell r="D7540" t="str">
            <v>Industrial Processes - Storage and Transfer</v>
          </cell>
          <cell r="G7540" t="str">
            <v>Industrial Processes</v>
          </cell>
          <cell r="H7540" t="str">
            <v>Mineral Products</v>
          </cell>
          <cell r="I7540" t="str">
            <v>Calcium Carbide</v>
          </cell>
          <cell r="J7540" t="str">
            <v>Circular Charging: Conveyor</v>
          </cell>
          <cell r="N7540">
            <v>40988</v>
          </cell>
        </row>
        <row r="7541">
          <cell r="A7541" t="str">
            <v>30500499</v>
          </cell>
          <cell r="B7541" t="str">
            <v>Point</v>
          </cell>
          <cell r="C7541" t="str">
            <v>Calcium Carbide /Other Not Classified</v>
          </cell>
          <cell r="D7541" t="str">
            <v>Industrial Processes - NEC</v>
          </cell>
          <cell r="G7541" t="str">
            <v>Industrial Processes</v>
          </cell>
          <cell r="H7541" t="str">
            <v>Mineral Products</v>
          </cell>
          <cell r="I7541" t="str">
            <v>Calcium Carbide</v>
          </cell>
          <cell r="J7541" t="str">
            <v>Other Not Classified</v>
          </cell>
          <cell r="N7541">
            <v>40988</v>
          </cell>
        </row>
        <row r="7542">
          <cell r="A7542" t="str">
            <v>30500501</v>
          </cell>
          <cell r="B7542" t="str">
            <v>Point</v>
          </cell>
          <cell r="C7542" t="str">
            <v>Castable Refractory /Fire Clay: Rotary Dryer</v>
          </cell>
          <cell r="D7542" t="str">
            <v>Industrial Processes - NEC</v>
          </cell>
          <cell r="G7542" t="str">
            <v>Industrial Processes</v>
          </cell>
          <cell r="H7542" t="str">
            <v>Mineral Products</v>
          </cell>
          <cell r="I7542" t="str">
            <v>Castable Refractory</v>
          </cell>
          <cell r="J7542" t="str">
            <v>Fire Clay: Rotary Dryer</v>
          </cell>
          <cell r="N7542">
            <v>40988</v>
          </cell>
        </row>
        <row r="7543">
          <cell r="A7543" t="str">
            <v>30500502</v>
          </cell>
          <cell r="B7543" t="str">
            <v>Point</v>
          </cell>
          <cell r="C7543" t="str">
            <v>Castable Refractory /Raw Material Crushing/Processing</v>
          </cell>
          <cell r="D7543" t="str">
            <v>Industrial Processes - NEC</v>
          </cell>
          <cell r="G7543" t="str">
            <v>Industrial Processes</v>
          </cell>
          <cell r="H7543" t="str">
            <v>Mineral Products</v>
          </cell>
          <cell r="I7543" t="str">
            <v>Castable Refractory</v>
          </cell>
          <cell r="J7543" t="str">
            <v>Raw Material Crushing/Processing</v>
          </cell>
          <cell r="N7543">
            <v>40988</v>
          </cell>
        </row>
        <row r="7544">
          <cell r="A7544" t="str">
            <v>30500503</v>
          </cell>
          <cell r="B7544" t="str">
            <v>Point</v>
          </cell>
          <cell r="C7544" t="str">
            <v>Castable Refractory /Electric Arc Melt Furnace</v>
          </cell>
          <cell r="D7544" t="str">
            <v>Industrial Processes - NEC</v>
          </cell>
          <cell r="G7544" t="str">
            <v>Industrial Processes</v>
          </cell>
          <cell r="H7544" t="str">
            <v>Mineral Products</v>
          </cell>
          <cell r="I7544" t="str">
            <v>Castable Refractory</v>
          </cell>
          <cell r="J7544" t="str">
            <v>Electric Arc Melt Furnace</v>
          </cell>
          <cell r="N7544">
            <v>40988</v>
          </cell>
        </row>
        <row r="7545">
          <cell r="A7545" t="str">
            <v>30500504</v>
          </cell>
          <cell r="B7545" t="str">
            <v>Point</v>
          </cell>
          <cell r="C7545" t="str">
            <v>Castable Refractory /Curing Oven</v>
          </cell>
          <cell r="D7545" t="str">
            <v>Industrial Processes - NEC</v>
          </cell>
          <cell r="G7545" t="str">
            <v>Industrial Processes</v>
          </cell>
          <cell r="H7545" t="str">
            <v>Mineral Products</v>
          </cell>
          <cell r="I7545" t="str">
            <v>Castable Refractory</v>
          </cell>
          <cell r="J7545" t="str">
            <v>Curing Oven</v>
          </cell>
          <cell r="N7545">
            <v>40988</v>
          </cell>
        </row>
        <row r="7546">
          <cell r="A7546" t="str">
            <v>30500505</v>
          </cell>
          <cell r="B7546" t="str">
            <v>Point</v>
          </cell>
          <cell r="C7546" t="str">
            <v>Castable Refractory /Molding and Shakeout</v>
          </cell>
          <cell r="D7546" t="str">
            <v>Industrial Processes - NEC</v>
          </cell>
          <cell r="G7546" t="str">
            <v>Industrial Processes</v>
          </cell>
          <cell r="H7546" t="str">
            <v>Mineral Products</v>
          </cell>
          <cell r="I7546" t="str">
            <v>Castable Refractory</v>
          </cell>
          <cell r="J7546" t="str">
            <v>Molding and Shakeout</v>
          </cell>
          <cell r="N7546">
            <v>40988</v>
          </cell>
        </row>
        <row r="7547">
          <cell r="A7547" t="str">
            <v>30500506</v>
          </cell>
          <cell r="B7547" t="str">
            <v>Point</v>
          </cell>
          <cell r="C7547" t="str">
            <v>Castable Refractory /Fire Clay: Rotary Calciner</v>
          </cell>
          <cell r="D7547" t="str">
            <v>Industrial Processes - NEC</v>
          </cell>
          <cell r="G7547" t="str">
            <v>Industrial Processes</v>
          </cell>
          <cell r="H7547" t="str">
            <v>Mineral Products</v>
          </cell>
          <cell r="I7547" t="str">
            <v>Castable Refractory</v>
          </cell>
          <cell r="J7547" t="str">
            <v>Fire Clay: Rotary Calciner</v>
          </cell>
          <cell r="N7547">
            <v>40988</v>
          </cell>
        </row>
        <row r="7548">
          <cell r="A7548" t="str">
            <v>30500507</v>
          </cell>
          <cell r="B7548" t="str">
            <v>Point</v>
          </cell>
          <cell r="C7548" t="str">
            <v>Castable Refractory /Fire Clay: Tunnel Kiln</v>
          </cell>
          <cell r="D7548" t="str">
            <v>Industrial Processes - NEC</v>
          </cell>
          <cell r="G7548" t="str">
            <v>Industrial Processes</v>
          </cell>
          <cell r="H7548" t="str">
            <v>Mineral Products</v>
          </cell>
          <cell r="I7548" t="str">
            <v>Castable Refractory</v>
          </cell>
          <cell r="J7548" t="str">
            <v>Fire Clay: Tunnel Kiln</v>
          </cell>
          <cell r="N7548">
            <v>40988</v>
          </cell>
        </row>
        <row r="7549">
          <cell r="A7549" t="str">
            <v>30500508</v>
          </cell>
          <cell r="B7549" t="str">
            <v>Point</v>
          </cell>
          <cell r="C7549" t="str">
            <v>Castable Refractory /Chromite-Magnesite Ore: Rotary Dryer</v>
          </cell>
          <cell r="D7549" t="str">
            <v>Industrial Processes - NEC</v>
          </cell>
          <cell r="G7549" t="str">
            <v>Industrial Processes</v>
          </cell>
          <cell r="H7549" t="str">
            <v>Mineral Products</v>
          </cell>
          <cell r="I7549" t="str">
            <v>Castable Refractory</v>
          </cell>
          <cell r="J7549" t="str">
            <v>Chromite-Magnesite Ore: Rotary Dryer</v>
          </cell>
          <cell r="N7549">
            <v>40988</v>
          </cell>
        </row>
        <row r="7550">
          <cell r="A7550" t="str">
            <v>30500509</v>
          </cell>
          <cell r="B7550" t="str">
            <v>Point</v>
          </cell>
          <cell r="C7550" t="str">
            <v>Castable Refractory /Chromite-Magnesite Ore: Tunnel Kiln</v>
          </cell>
          <cell r="D7550" t="str">
            <v>Industrial Processes - NEC</v>
          </cell>
          <cell r="G7550" t="str">
            <v>Industrial Processes</v>
          </cell>
          <cell r="H7550" t="str">
            <v>Mineral Products</v>
          </cell>
          <cell r="I7550" t="str">
            <v>Castable Refractory</v>
          </cell>
          <cell r="J7550" t="str">
            <v>Chromite-Magnesite Ore: Tunnel Kiln</v>
          </cell>
          <cell r="N7550">
            <v>40988</v>
          </cell>
        </row>
        <row r="7551">
          <cell r="A7551" t="str">
            <v>30500598</v>
          </cell>
          <cell r="B7551" t="str">
            <v>Point</v>
          </cell>
          <cell r="C7551" t="str">
            <v>Castable Refractory /Other Not Classified</v>
          </cell>
          <cell r="D7551" t="str">
            <v>Industrial Processes - NEC</v>
          </cell>
          <cell r="G7551" t="str">
            <v>Industrial Processes</v>
          </cell>
          <cell r="H7551" t="str">
            <v>Mineral Products</v>
          </cell>
          <cell r="I7551" t="str">
            <v>Castable Refractory</v>
          </cell>
          <cell r="J7551" t="str">
            <v>Other Not Classified</v>
          </cell>
          <cell r="K7551" t="str">
            <v>30500599</v>
          </cell>
          <cell r="L7551" t="str">
            <v>2005</v>
          </cell>
          <cell r="N7551">
            <v>40988</v>
          </cell>
        </row>
        <row r="7552">
          <cell r="A7552" t="str">
            <v>30500599</v>
          </cell>
          <cell r="B7552" t="str">
            <v>Point</v>
          </cell>
          <cell r="C7552" t="str">
            <v>Castable Refractory /Other Not Classified</v>
          </cell>
          <cell r="D7552" t="str">
            <v>Industrial Processes - NEC</v>
          </cell>
          <cell r="G7552" t="str">
            <v>Industrial Processes</v>
          </cell>
          <cell r="H7552" t="str">
            <v>Mineral Products</v>
          </cell>
          <cell r="I7552" t="str">
            <v>Castable Refractory</v>
          </cell>
          <cell r="J7552" t="str">
            <v>Other Not Classified</v>
          </cell>
          <cell r="N7552">
            <v>40988</v>
          </cell>
        </row>
        <row r="7553">
          <cell r="A7553" t="str">
            <v>30500606</v>
          </cell>
          <cell r="B7553" t="str">
            <v>Point</v>
          </cell>
          <cell r="C7553" t="str">
            <v>Cement Manuf (Dry Proc) /Kilns</v>
          </cell>
          <cell r="D7553" t="str">
            <v>Industrial Processes - Cement Manuf</v>
          </cell>
          <cell r="G7553" t="str">
            <v>Industrial Processes</v>
          </cell>
          <cell r="H7553" t="str">
            <v>Mineral Products</v>
          </cell>
          <cell r="I7553" t="str">
            <v>Cement Manufacturing (Dry Process)</v>
          </cell>
          <cell r="J7553" t="str">
            <v>Long Kiln</v>
          </cell>
          <cell r="N7553">
            <v>40995</v>
          </cell>
        </row>
        <row r="7554">
          <cell r="A7554" t="str">
            <v>30500607</v>
          </cell>
          <cell r="B7554" t="str">
            <v>Point</v>
          </cell>
          <cell r="C7554" t="str">
            <v>Cement Manuf (Dry Proc) /Raw Material Unloading</v>
          </cell>
          <cell r="D7554" t="str">
            <v>Industrial Processes - Storage and Transfer</v>
          </cell>
          <cell r="G7554" t="str">
            <v>Industrial Processes</v>
          </cell>
          <cell r="H7554" t="str">
            <v>Mineral Products</v>
          </cell>
          <cell r="I7554" t="str">
            <v>Cement Manufacturing (Dry Process)</v>
          </cell>
          <cell r="J7554" t="str">
            <v>Raw Material Unloading</v>
          </cell>
          <cell r="N7554">
            <v>40988</v>
          </cell>
        </row>
        <row r="7555">
          <cell r="A7555" t="str">
            <v>30500608</v>
          </cell>
          <cell r="B7555" t="str">
            <v>Point</v>
          </cell>
          <cell r="C7555" t="str">
            <v>Cement Manuf (Dry Proc) /Raw Material Piles</v>
          </cell>
          <cell r="D7555" t="str">
            <v>Industrial Processes - Storage and Transfer</v>
          </cell>
          <cell r="G7555" t="str">
            <v>Industrial Processes</v>
          </cell>
          <cell r="H7555" t="str">
            <v>Mineral Products</v>
          </cell>
          <cell r="I7555" t="str">
            <v>Cement Manufacturing (Dry Process)</v>
          </cell>
          <cell r="J7555" t="str">
            <v>Raw Material Piles</v>
          </cell>
          <cell r="N7555">
            <v>40988</v>
          </cell>
        </row>
        <row r="7556">
          <cell r="A7556" t="str">
            <v>30500609</v>
          </cell>
          <cell r="B7556" t="str">
            <v>Point</v>
          </cell>
          <cell r="C7556" t="str">
            <v>Cement Manuf (Dry Proc) /Primary Crushing</v>
          </cell>
          <cell r="D7556" t="str">
            <v>Industrial Processes - Cement Manuf</v>
          </cell>
          <cell r="G7556" t="str">
            <v>Industrial Processes</v>
          </cell>
          <cell r="H7556" t="str">
            <v>Mineral Products</v>
          </cell>
          <cell r="I7556" t="str">
            <v>Cement Manufacturing (Dry Process)</v>
          </cell>
          <cell r="J7556" t="str">
            <v>Primary Crushing</v>
          </cell>
          <cell r="N7556">
            <v>40988</v>
          </cell>
        </row>
        <row r="7557">
          <cell r="A7557" t="str">
            <v>30500610</v>
          </cell>
          <cell r="B7557" t="str">
            <v>Point</v>
          </cell>
          <cell r="C7557" t="str">
            <v>Cement Manuf (Dry Proc) /Secondary Crushing</v>
          </cell>
          <cell r="D7557" t="str">
            <v>Industrial Processes - Cement Manuf</v>
          </cell>
          <cell r="G7557" t="str">
            <v>Industrial Processes</v>
          </cell>
          <cell r="H7557" t="str">
            <v>Mineral Products</v>
          </cell>
          <cell r="I7557" t="str">
            <v>Cement Manufacturing (Dry Process)</v>
          </cell>
          <cell r="J7557" t="str">
            <v>Secondary Crushing</v>
          </cell>
          <cell r="N7557">
            <v>40988</v>
          </cell>
        </row>
        <row r="7558">
          <cell r="A7558" t="str">
            <v>30500611</v>
          </cell>
          <cell r="B7558" t="str">
            <v>Point</v>
          </cell>
          <cell r="C7558" t="str">
            <v>Cement Manuf (Dry Proc) /Screening</v>
          </cell>
          <cell r="D7558" t="str">
            <v>Industrial Processes - Cement Manuf</v>
          </cell>
          <cell r="G7558" t="str">
            <v>Industrial Processes</v>
          </cell>
          <cell r="H7558" t="str">
            <v>Mineral Products</v>
          </cell>
          <cell r="I7558" t="str">
            <v>Cement Manufacturing (Dry Process)</v>
          </cell>
          <cell r="J7558" t="str">
            <v>Screening</v>
          </cell>
          <cell r="N7558">
            <v>40988</v>
          </cell>
        </row>
        <row r="7559">
          <cell r="A7559" t="str">
            <v>30500612</v>
          </cell>
          <cell r="B7559" t="str">
            <v>Point</v>
          </cell>
          <cell r="C7559" t="str">
            <v>Cement Manuf (Dry Proc) /Raw Material Transfer</v>
          </cell>
          <cell r="D7559" t="str">
            <v>Industrial Processes - Storage and Transfer</v>
          </cell>
          <cell r="G7559" t="str">
            <v>Industrial Processes</v>
          </cell>
          <cell r="H7559" t="str">
            <v>Mineral Products</v>
          </cell>
          <cell r="I7559" t="str">
            <v>Cement Manufacturing (Dry Process)</v>
          </cell>
          <cell r="J7559" t="str">
            <v>Raw Material Transfer</v>
          </cell>
          <cell r="N7559">
            <v>40988</v>
          </cell>
        </row>
        <row r="7560">
          <cell r="A7560" t="str">
            <v>30500613</v>
          </cell>
          <cell r="B7560" t="str">
            <v>Point</v>
          </cell>
          <cell r="C7560" t="str">
            <v>Cement Manuf (Dry Proc) /Raw Material Grinding and Drying</v>
          </cell>
          <cell r="D7560" t="str">
            <v>Industrial Processes - Cement Manuf</v>
          </cell>
          <cell r="G7560" t="str">
            <v>Industrial Processes</v>
          </cell>
          <cell r="H7560" t="str">
            <v>Mineral Products</v>
          </cell>
          <cell r="I7560" t="str">
            <v>Cement Manufacturing (Dry Process)</v>
          </cell>
          <cell r="J7560" t="str">
            <v>Raw Material Grinding and Drying</v>
          </cell>
          <cell r="N7560">
            <v>40988</v>
          </cell>
        </row>
        <row r="7561">
          <cell r="A7561" t="str">
            <v>30500614</v>
          </cell>
          <cell r="B7561" t="str">
            <v>Point</v>
          </cell>
          <cell r="C7561" t="str">
            <v>Cement Manuf (Dry Proc) /Clinker Cooler</v>
          </cell>
          <cell r="D7561" t="str">
            <v>Industrial Processes - Cement Manuf</v>
          </cell>
          <cell r="G7561" t="str">
            <v>Industrial Processes</v>
          </cell>
          <cell r="H7561" t="str">
            <v>Mineral Products</v>
          </cell>
          <cell r="I7561" t="str">
            <v>Cement Manufacturing (Dry Process)</v>
          </cell>
          <cell r="J7561" t="str">
            <v>Clinker Cooler</v>
          </cell>
          <cell r="N7561">
            <v>40988</v>
          </cell>
        </row>
        <row r="7562">
          <cell r="A7562" t="str">
            <v>30500615</v>
          </cell>
          <cell r="B7562" t="str">
            <v>Point</v>
          </cell>
          <cell r="C7562" t="str">
            <v>Cement Manuf (Dry Proc) /Clinker Piles</v>
          </cell>
          <cell r="D7562" t="str">
            <v>Industrial Processes - Storage and Transfer</v>
          </cell>
          <cell r="G7562" t="str">
            <v>Industrial Processes</v>
          </cell>
          <cell r="H7562" t="str">
            <v>Mineral Products</v>
          </cell>
          <cell r="I7562" t="str">
            <v>Cement Manufacturing (Dry Process)</v>
          </cell>
          <cell r="J7562" t="str">
            <v>Clinker Piles</v>
          </cell>
          <cell r="N7562">
            <v>40988</v>
          </cell>
        </row>
        <row r="7563">
          <cell r="A7563" t="str">
            <v>30500616</v>
          </cell>
          <cell r="B7563" t="str">
            <v>Point</v>
          </cell>
          <cell r="C7563" t="str">
            <v>Cement Manuf (Dry Proc) /Clinker Transfer</v>
          </cell>
          <cell r="D7563" t="str">
            <v>Industrial Processes - Storage and Transfer</v>
          </cell>
          <cell r="G7563" t="str">
            <v>Industrial Processes</v>
          </cell>
          <cell r="H7563" t="str">
            <v>Mineral Products</v>
          </cell>
          <cell r="I7563" t="str">
            <v>Cement Manufacturing (Dry Process)</v>
          </cell>
          <cell r="J7563" t="str">
            <v>Clinker Transfer</v>
          </cell>
          <cell r="N7563">
            <v>40988</v>
          </cell>
        </row>
        <row r="7564">
          <cell r="A7564" t="str">
            <v>30500617</v>
          </cell>
          <cell r="B7564" t="str">
            <v>Point</v>
          </cell>
          <cell r="C7564" t="str">
            <v>Cement Manuf (Dry Proc) /Clinker Grinding</v>
          </cell>
          <cell r="D7564" t="str">
            <v>Industrial Processes - Cement Manuf</v>
          </cell>
          <cell r="G7564" t="str">
            <v>Industrial Processes</v>
          </cell>
          <cell r="H7564" t="str">
            <v>Mineral Products</v>
          </cell>
          <cell r="I7564" t="str">
            <v>Cement Manufacturing (Dry Process)</v>
          </cell>
          <cell r="J7564" t="str">
            <v>Clinker Grinding</v>
          </cell>
          <cell r="N7564">
            <v>40988</v>
          </cell>
        </row>
        <row r="7565">
          <cell r="A7565" t="str">
            <v>30500618</v>
          </cell>
          <cell r="B7565" t="str">
            <v>Point</v>
          </cell>
          <cell r="C7565" t="str">
            <v>Cement Manuf (Dry Proc) /Cement Silos</v>
          </cell>
          <cell r="D7565" t="str">
            <v>Industrial Processes - Storage and Transfer</v>
          </cell>
          <cell r="G7565" t="str">
            <v>Industrial Processes</v>
          </cell>
          <cell r="H7565" t="str">
            <v>Mineral Products</v>
          </cell>
          <cell r="I7565" t="str">
            <v>Cement Manufacturing (Dry Process)</v>
          </cell>
          <cell r="J7565" t="str">
            <v>Cement Silos</v>
          </cell>
          <cell r="N7565">
            <v>40988</v>
          </cell>
        </row>
        <row r="7566">
          <cell r="A7566" t="str">
            <v>30500619</v>
          </cell>
          <cell r="B7566" t="str">
            <v>Point</v>
          </cell>
          <cell r="C7566" t="str">
            <v>Cement Manuf (Dry Proc) /Cement Load Out</v>
          </cell>
          <cell r="D7566" t="str">
            <v>Industrial Processes - Cement Manuf</v>
          </cell>
          <cell r="G7566" t="str">
            <v>Industrial Processes</v>
          </cell>
          <cell r="H7566" t="str">
            <v>Mineral Products</v>
          </cell>
          <cell r="I7566" t="str">
            <v>Cement Manufacturing (Dry Process)</v>
          </cell>
          <cell r="J7566" t="str">
            <v>Cement Load Out</v>
          </cell>
          <cell r="N7566">
            <v>40988</v>
          </cell>
        </row>
        <row r="7567">
          <cell r="A7567" t="str">
            <v>30500620</v>
          </cell>
          <cell r="B7567" t="str">
            <v>Point</v>
          </cell>
          <cell r="C7567" t="str">
            <v>Cement Manuf (Dry Proc) /Predryer</v>
          </cell>
          <cell r="D7567" t="str">
            <v>Industrial Processes - Cement Manuf</v>
          </cell>
          <cell r="G7567" t="str">
            <v>Industrial Processes</v>
          </cell>
          <cell r="H7567" t="str">
            <v>Mineral Products</v>
          </cell>
          <cell r="I7567" t="str">
            <v>Cement Manufacturing (Dry Process)</v>
          </cell>
          <cell r="J7567" t="str">
            <v>Predryer</v>
          </cell>
          <cell r="N7567">
            <v>40988</v>
          </cell>
        </row>
        <row r="7568">
          <cell r="A7568" t="str">
            <v>30500621</v>
          </cell>
          <cell r="B7568" t="str">
            <v>Point</v>
          </cell>
          <cell r="C7568" t="str">
            <v>Cement Manuf (Dry Proc) /Pulverized Coal Kiln Feed Units</v>
          </cell>
          <cell r="D7568" t="str">
            <v>Industrial Processes - Cement Manuf</v>
          </cell>
          <cell r="G7568" t="str">
            <v>Industrial Processes</v>
          </cell>
          <cell r="H7568" t="str">
            <v>Mineral Products</v>
          </cell>
          <cell r="I7568" t="str">
            <v>Cement Manufacturing (Wet or Dry Process)</v>
          </cell>
          <cell r="J7568" t="str">
            <v>Pulverized Coal Kiln Feed Units</v>
          </cell>
          <cell r="N7568">
            <v>40995</v>
          </cell>
        </row>
        <row r="7569">
          <cell r="A7569" t="str">
            <v>30500622</v>
          </cell>
          <cell r="B7569" t="str">
            <v>Point</v>
          </cell>
          <cell r="C7569" t="str">
            <v>Cement Manuf (Dry Proc) /Preheater Kiln</v>
          </cell>
          <cell r="D7569" t="str">
            <v>Industrial Processes - Cement Manuf</v>
          </cell>
          <cell r="G7569" t="str">
            <v>Industrial Processes</v>
          </cell>
          <cell r="H7569" t="str">
            <v>Mineral Products</v>
          </cell>
          <cell r="I7569" t="str">
            <v>Cement Manufacturing (Dry Process)</v>
          </cell>
          <cell r="J7569" t="str">
            <v>Preheater Kiln</v>
          </cell>
          <cell r="N7569">
            <v>40988</v>
          </cell>
        </row>
        <row r="7570">
          <cell r="A7570" t="str">
            <v>30500623</v>
          </cell>
          <cell r="B7570" t="str">
            <v>Point</v>
          </cell>
          <cell r="C7570" t="str">
            <v>Cement Manuf (Dry Proc) /Preheater/Precalciner Kiln</v>
          </cell>
          <cell r="D7570" t="str">
            <v>Industrial Processes - Cement Manuf</v>
          </cell>
          <cell r="G7570" t="str">
            <v>Industrial Processes</v>
          </cell>
          <cell r="H7570" t="str">
            <v>Mineral Products</v>
          </cell>
          <cell r="I7570" t="str">
            <v>Cement Manufacturing (Dry Process)</v>
          </cell>
          <cell r="J7570" t="str">
            <v>Preheater/Precalciner Kiln</v>
          </cell>
          <cell r="N7570">
            <v>40988</v>
          </cell>
        </row>
        <row r="7571">
          <cell r="A7571" t="str">
            <v>30500624</v>
          </cell>
          <cell r="B7571" t="str">
            <v>Point</v>
          </cell>
          <cell r="C7571" t="str">
            <v>Cement Manuf (Dry Proc) /Raw Mill Feed Belt</v>
          </cell>
          <cell r="D7571" t="str">
            <v>Industrial Processes - Cement Manuf</v>
          </cell>
          <cell r="G7571" t="str">
            <v>Industrial Processes</v>
          </cell>
          <cell r="H7571" t="str">
            <v>Mineral Products</v>
          </cell>
          <cell r="I7571" t="str">
            <v>Cement Manufacturing (Dry Process)</v>
          </cell>
          <cell r="J7571" t="str">
            <v>Raw Mill Feed Belt</v>
          </cell>
          <cell r="N7571">
            <v>40988</v>
          </cell>
        </row>
        <row r="7572">
          <cell r="A7572" t="str">
            <v>30500625</v>
          </cell>
          <cell r="B7572" t="str">
            <v>Point</v>
          </cell>
          <cell r="C7572" t="str">
            <v>Cement Manuf (Dry Proc) /Raw Mill Weigh Hopper</v>
          </cell>
          <cell r="D7572" t="str">
            <v>Industrial Processes - Cement Manuf</v>
          </cell>
          <cell r="G7572" t="str">
            <v>Industrial Processes</v>
          </cell>
          <cell r="H7572" t="str">
            <v>Mineral Products</v>
          </cell>
          <cell r="I7572" t="str">
            <v>Cement Manufacturing (Dry Process)</v>
          </cell>
          <cell r="J7572" t="str">
            <v>Raw Mill Weigh Hopper</v>
          </cell>
          <cell r="N7572">
            <v>40988</v>
          </cell>
        </row>
        <row r="7573">
          <cell r="A7573" t="str">
            <v>30500626</v>
          </cell>
          <cell r="B7573" t="str">
            <v>Point</v>
          </cell>
          <cell r="C7573" t="str">
            <v>Cement Manuf (Dry Proc) /Raw Mill Air Separator</v>
          </cell>
          <cell r="D7573" t="str">
            <v>Industrial Processes - Cement Manuf</v>
          </cell>
          <cell r="G7573" t="str">
            <v>Industrial Processes</v>
          </cell>
          <cell r="H7573" t="str">
            <v>Mineral Products</v>
          </cell>
          <cell r="I7573" t="str">
            <v>Cement Manufacturing (Dry Process)</v>
          </cell>
          <cell r="J7573" t="str">
            <v>Raw Mill Air Separator</v>
          </cell>
          <cell r="N7573">
            <v>40988</v>
          </cell>
        </row>
        <row r="7574">
          <cell r="A7574" t="str">
            <v>30500627</v>
          </cell>
          <cell r="B7574" t="str">
            <v>Point</v>
          </cell>
          <cell r="C7574" t="str">
            <v>Cement Manuf (Dry Proc) /Finish Grinding Mill Feed Belt</v>
          </cell>
          <cell r="D7574" t="str">
            <v>Industrial Processes - Cement Manuf</v>
          </cell>
          <cell r="G7574" t="str">
            <v>Industrial Processes</v>
          </cell>
          <cell r="H7574" t="str">
            <v>Mineral Products</v>
          </cell>
          <cell r="I7574" t="str">
            <v>Cement Manufacturing (Dry Process)</v>
          </cell>
          <cell r="J7574" t="str">
            <v>Finish Grinding Mill Feed Belt</v>
          </cell>
          <cell r="N7574">
            <v>40988</v>
          </cell>
        </row>
        <row r="7575">
          <cell r="A7575" t="str">
            <v>30500628</v>
          </cell>
          <cell r="B7575" t="str">
            <v>Point</v>
          </cell>
          <cell r="C7575" t="str">
            <v>Cement Manuf (Dry Proc) /Finish Grinding Mill Weigh Hopper</v>
          </cell>
          <cell r="D7575" t="str">
            <v>Industrial Processes - Cement Manuf</v>
          </cell>
          <cell r="G7575" t="str">
            <v>Industrial Processes</v>
          </cell>
          <cell r="H7575" t="str">
            <v>Mineral Products</v>
          </cell>
          <cell r="I7575" t="str">
            <v>Cement Manufacturing (Dry Process)</v>
          </cell>
          <cell r="J7575" t="str">
            <v>Finish Grinding Mill Weigh Hopper</v>
          </cell>
          <cell r="N7575">
            <v>40988</v>
          </cell>
        </row>
        <row r="7576">
          <cell r="A7576" t="str">
            <v>30500629</v>
          </cell>
          <cell r="B7576" t="str">
            <v>Point</v>
          </cell>
          <cell r="C7576" t="str">
            <v>Cement Manuf (Dry Proc) /Finish Grinding Mill Air Separator</v>
          </cell>
          <cell r="D7576" t="str">
            <v>Industrial Processes - Cement Manuf</v>
          </cell>
          <cell r="G7576" t="str">
            <v>Industrial Processes</v>
          </cell>
          <cell r="H7576" t="str">
            <v>Mineral Products</v>
          </cell>
          <cell r="I7576" t="str">
            <v>Cement Manufacturing (Dry Process)</v>
          </cell>
          <cell r="J7576" t="str">
            <v>Finish Grinding Mill Air Separator</v>
          </cell>
          <cell r="N7576">
            <v>40988</v>
          </cell>
        </row>
        <row r="7577">
          <cell r="A7577" t="str">
            <v>30500699</v>
          </cell>
          <cell r="B7577" t="str">
            <v>Point</v>
          </cell>
          <cell r="C7577" t="str">
            <v>Cement Manuf (Dry Proc) /Other Not Classified</v>
          </cell>
          <cell r="D7577" t="str">
            <v>Industrial Processes - Cement Manuf</v>
          </cell>
          <cell r="G7577" t="str">
            <v>Industrial Processes</v>
          </cell>
          <cell r="H7577" t="str">
            <v>Mineral Products</v>
          </cell>
          <cell r="I7577" t="str">
            <v>Cement Manufacturing (Dry Process)</v>
          </cell>
          <cell r="J7577" t="str">
            <v>Other Not Classified</v>
          </cell>
          <cell r="N7577">
            <v>40988</v>
          </cell>
        </row>
        <row r="7578">
          <cell r="A7578" t="str">
            <v>30500706</v>
          </cell>
          <cell r="B7578" t="str">
            <v>Point</v>
          </cell>
          <cell r="C7578" t="str">
            <v>Cement Manuf (Wet Proc) /Kilns</v>
          </cell>
          <cell r="D7578" t="str">
            <v>Industrial Processes - Cement Manuf</v>
          </cell>
          <cell r="G7578" t="str">
            <v>Industrial Processes</v>
          </cell>
          <cell r="H7578" t="str">
            <v>Mineral Products</v>
          </cell>
          <cell r="I7578" t="str">
            <v>Cement Manufacturing (Wet Process)</v>
          </cell>
          <cell r="J7578" t="str">
            <v>Kilns</v>
          </cell>
          <cell r="N7578">
            <v>40988</v>
          </cell>
        </row>
        <row r="7579">
          <cell r="A7579" t="str">
            <v>30500707</v>
          </cell>
          <cell r="B7579" t="str">
            <v>Point</v>
          </cell>
          <cell r="C7579" t="str">
            <v>Cement Manuf (Wet Proc) /Raw Material Unloading</v>
          </cell>
          <cell r="D7579" t="str">
            <v>Industrial Processes - Storage and Transfer</v>
          </cell>
          <cell r="G7579" t="str">
            <v>Industrial Processes</v>
          </cell>
          <cell r="H7579" t="str">
            <v>Mineral Products</v>
          </cell>
          <cell r="I7579" t="str">
            <v>Cement Manufacturing (Wet Process)</v>
          </cell>
          <cell r="J7579" t="str">
            <v>Raw Material Unloading</v>
          </cell>
          <cell r="N7579">
            <v>40988</v>
          </cell>
        </row>
        <row r="7580">
          <cell r="A7580" t="str">
            <v>30500708</v>
          </cell>
          <cell r="B7580" t="str">
            <v>Point</v>
          </cell>
          <cell r="C7580" t="str">
            <v>Cement Manuf (Wet Proc) /Raw Material Piles</v>
          </cell>
          <cell r="D7580" t="str">
            <v>Industrial Processes - Storage and Transfer</v>
          </cell>
          <cell r="G7580" t="str">
            <v>Industrial Processes</v>
          </cell>
          <cell r="H7580" t="str">
            <v>Mineral Products</v>
          </cell>
          <cell r="I7580" t="str">
            <v>Cement Manufacturing (Wet Process)</v>
          </cell>
          <cell r="J7580" t="str">
            <v>Raw Material Piles</v>
          </cell>
          <cell r="N7580">
            <v>40988</v>
          </cell>
        </row>
        <row r="7581">
          <cell r="A7581" t="str">
            <v>30500709</v>
          </cell>
          <cell r="B7581" t="str">
            <v>Point</v>
          </cell>
          <cell r="C7581" t="str">
            <v>Cement Manuf (Wet Proc) /Primary Crushing</v>
          </cell>
          <cell r="D7581" t="str">
            <v>Industrial Processes - Cement Manuf</v>
          </cell>
          <cell r="G7581" t="str">
            <v>Industrial Processes</v>
          </cell>
          <cell r="H7581" t="str">
            <v>Mineral Products</v>
          </cell>
          <cell r="I7581" t="str">
            <v>Cement Manufacturing (Wet Process)</v>
          </cell>
          <cell r="J7581" t="str">
            <v>Primary Crushing</v>
          </cell>
          <cell r="N7581">
            <v>40988</v>
          </cell>
        </row>
        <row r="7582">
          <cell r="A7582" t="str">
            <v>30500710</v>
          </cell>
          <cell r="B7582" t="str">
            <v>Point</v>
          </cell>
          <cell r="C7582" t="str">
            <v>Cement Manuf (Wet Proc) /Secondary Crushing</v>
          </cell>
          <cell r="D7582" t="str">
            <v>Industrial Processes - Cement Manuf</v>
          </cell>
          <cell r="G7582" t="str">
            <v>Industrial Processes</v>
          </cell>
          <cell r="H7582" t="str">
            <v>Mineral Products</v>
          </cell>
          <cell r="I7582" t="str">
            <v>Cement Manufacturing (Wet Process)</v>
          </cell>
          <cell r="J7582" t="str">
            <v>Secondary Crushing</v>
          </cell>
          <cell r="N7582">
            <v>40988</v>
          </cell>
        </row>
        <row r="7583">
          <cell r="A7583" t="str">
            <v>30500711</v>
          </cell>
          <cell r="B7583" t="str">
            <v>Point</v>
          </cell>
          <cell r="C7583" t="str">
            <v>Cement Manuf (Wet Proc) /Screening</v>
          </cell>
          <cell r="D7583" t="str">
            <v>Industrial Processes - Cement Manuf</v>
          </cell>
          <cell r="G7583" t="str">
            <v>Industrial Processes</v>
          </cell>
          <cell r="H7583" t="str">
            <v>Mineral Products</v>
          </cell>
          <cell r="I7583" t="str">
            <v>Cement Manufacturing (Wet Process)</v>
          </cell>
          <cell r="J7583" t="str">
            <v>Screening</v>
          </cell>
          <cell r="N7583">
            <v>40988</v>
          </cell>
        </row>
        <row r="7584">
          <cell r="A7584" t="str">
            <v>30500712</v>
          </cell>
          <cell r="B7584" t="str">
            <v>Point</v>
          </cell>
          <cell r="C7584" t="str">
            <v>Cement Manuf (Wet Proc) /Raw Material Transfer</v>
          </cell>
          <cell r="D7584" t="str">
            <v>Industrial Processes - Storage and Transfer</v>
          </cell>
          <cell r="G7584" t="str">
            <v>Industrial Processes</v>
          </cell>
          <cell r="H7584" t="str">
            <v>Mineral Products</v>
          </cell>
          <cell r="I7584" t="str">
            <v>Cement Manufacturing (Wet Process)</v>
          </cell>
          <cell r="J7584" t="str">
            <v>Raw Material Transfer</v>
          </cell>
          <cell r="N7584">
            <v>40988</v>
          </cell>
        </row>
        <row r="7585">
          <cell r="A7585" t="str">
            <v>30500714</v>
          </cell>
          <cell r="B7585" t="str">
            <v>Point</v>
          </cell>
          <cell r="C7585" t="str">
            <v>Cement Manuf (Wet Proc) /Clinker Cooler</v>
          </cell>
          <cell r="D7585" t="str">
            <v>Industrial Processes - Cement Manuf</v>
          </cell>
          <cell r="G7585" t="str">
            <v>Industrial Processes</v>
          </cell>
          <cell r="H7585" t="str">
            <v>Mineral Products</v>
          </cell>
          <cell r="I7585" t="str">
            <v>Cement Manufacturing (Wet Process)</v>
          </cell>
          <cell r="J7585" t="str">
            <v>Clinker Cooler</v>
          </cell>
          <cell r="N7585">
            <v>40988</v>
          </cell>
        </row>
        <row r="7586">
          <cell r="A7586" t="str">
            <v>30500715</v>
          </cell>
          <cell r="B7586" t="str">
            <v>Point</v>
          </cell>
          <cell r="C7586" t="str">
            <v>Cement Manuf (Wet Proc) /Clinker Piles</v>
          </cell>
          <cell r="D7586" t="str">
            <v>Industrial Processes - Storage and Transfer</v>
          </cell>
          <cell r="G7586" t="str">
            <v>Industrial Processes</v>
          </cell>
          <cell r="H7586" t="str">
            <v>Mineral Products</v>
          </cell>
          <cell r="I7586" t="str">
            <v>Cement Manufacturing (Wet Process)</v>
          </cell>
          <cell r="J7586" t="str">
            <v>Clinker Piles</v>
          </cell>
          <cell r="N7586">
            <v>40988</v>
          </cell>
        </row>
        <row r="7587">
          <cell r="A7587" t="str">
            <v>30500716</v>
          </cell>
          <cell r="B7587" t="str">
            <v>Point</v>
          </cell>
          <cell r="C7587" t="str">
            <v>Cement Manuf (Wet Proc) /Clinker Transfer</v>
          </cell>
          <cell r="D7587" t="str">
            <v>Industrial Processes - Storage and Transfer</v>
          </cell>
          <cell r="G7587" t="str">
            <v>Industrial Processes</v>
          </cell>
          <cell r="H7587" t="str">
            <v>Mineral Products</v>
          </cell>
          <cell r="I7587" t="str">
            <v>Cement Manufacturing (Wet Process)</v>
          </cell>
          <cell r="J7587" t="str">
            <v>Clinker Transfer</v>
          </cell>
          <cell r="N7587">
            <v>40988</v>
          </cell>
        </row>
        <row r="7588">
          <cell r="A7588" t="str">
            <v>30500717</v>
          </cell>
          <cell r="B7588" t="str">
            <v>Point</v>
          </cell>
          <cell r="C7588" t="str">
            <v>Cement Manuf (Wet Proc) /Clinker Grinding</v>
          </cell>
          <cell r="D7588" t="str">
            <v>Industrial Processes - Cement Manuf</v>
          </cell>
          <cell r="G7588" t="str">
            <v>Industrial Processes</v>
          </cell>
          <cell r="H7588" t="str">
            <v>Mineral Products</v>
          </cell>
          <cell r="I7588" t="str">
            <v>Cement Manufacturing (Wet Process)</v>
          </cell>
          <cell r="J7588" t="str">
            <v>Clinker Grinding</v>
          </cell>
          <cell r="N7588">
            <v>40988</v>
          </cell>
        </row>
        <row r="7589">
          <cell r="A7589" t="str">
            <v>30500718</v>
          </cell>
          <cell r="B7589" t="str">
            <v>Point</v>
          </cell>
          <cell r="C7589" t="str">
            <v>Cement Manuf (Wet Proc) /Cement Silos</v>
          </cell>
          <cell r="D7589" t="str">
            <v>Industrial Processes - Storage and Transfer</v>
          </cell>
          <cell r="G7589" t="str">
            <v>Industrial Processes</v>
          </cell>
          <cell r="H7589" t="str">
            <v>Mineral Products</v>
          </cell>
          <cell r="I7589" t="str">
            <v>Cement Manufacturing (Wet Process)</v>
          </cell>
          <cell r="J7589" t="str">
            <v>Cement Silos</v>
          </cell>
          <cell r="N7589">
            <v>40988</v>
          </cell>
        </row>
        <row r="7590">
          <cell r="A7590" t="str">
            <v>30500719</v>
          </cell>
          <cell r="B7590" t="str">
            <v>Point</v>
          </cell>
          <cell r="C7590" t="str">
            <v>Cement Manuf (Wet Proc) /Cement Load Out</v>
          </cell>
          <cell r="D7590" t="str">
            <v>Industrial Processes - Cement Manuf</v>
          </cell>
          <cell r="G7590" t="str">
            <v>Industrial Processes</v>
          </cell>
          <cell r="H7590" t="str">
            <v>Mineral Products</v>
          </cell>
          <cell r="I7590" t="str">
            <v>Cement Manufacturing (Wet Process)</v>
          </cell>
          <cell r="J7590" t="str">
            <v>Cement Load Out</v>
          </cell>
          <cell r="N7590">
            <v>40988</v>
          </cell>
        </row>
        <row r="7591">
          <cell r="A7591" t="str">
            <v>30500727</v>
          </cell>
          <cell r="B7591" t="str">
            <v>Point</v>
          </cell>
          <cell r="C7591" t="str">
            <v>Cement Manuf (Wet Proc) /Finish Grinding Mill Feed Belt</v>
          </cell>
          <cell r="D7591" t="str">
            <v>Industrial Processes - Cement Manuf</v>
          </cell>
          <cell r="G7591" t="str">
            <v>Industrial Processes</v>
          </cell>
          <cell r="H7591" t="str">
            <v>Mineral Products</v>
          </cell>
          <cell r="I7591" t="str">
            <v>Cement Manufacturing (Wet Process)</v>
          </cell>
          <cell r="J7591" t="str">
            <v>Finish Grinding Mill Feed Belt</v>
          </cell>
          <cell r="N7591">
            <v>40988</v>
          </cell>
        </row>
        <row r="7592">
          <cell r="A7592" t="str">
            <v>30500728</v>
          </cell>
          <cell r="B7592" t="str">
            <v>Point</v>
          </cell>
          <cell r="C7592" t="str">
            <v>Cement Manuf (Wet Proc) /Finish Grinding Mill Weigh Hopper</v>
          </cell>
          <cell r="D7592" t="str">
            <v>Industrial Processes - Cement Manuf</v>
          </cell>
          <cell r="G7592" t="str">
            <v>Industrial Processes</v>
          </cell>
          <cell r="H7592" t="str">
            <v>Mineral Products</v>
          </cell>
          <cell r="I7592" t="str">
            <v>Cement Manufacturing (Wet Process)</v>
          </cell>
          <cell r="J7592" t="str">
            <v>Finish Grinding Mill Weigh Hopper</v>
          </cell>
          <cell r="N7592">
            <v>40988</v>
          </cell>
        </row>
        <row r="7593">
          <cell r="A7593" t="str">
            <v>30500729</v>
          </cell>
          <cell r="B7593" t="str">
            <v>Point</v>
          </cell>
          <cell r="C7593" t="str">
            <v>Cement Manuf (Wet Proc) /Finish Grinding Mill Air Separator</v>
          </cell>
          <cell r="D7593" t="str">
            <v>Industrial Processes - Cement Manuf</v>
          </cell>
          <cell r="G7593" t="str">
            <v>Industrial Processes</v>
          </cell>
          <cell r="H7593" t="str">
            <v>Mineral Products</v>
          </cell>
          <cell r="I7593" t="str">
            <v>Cement Manufacturing (Wet Process)</v>
          </cell>
          <cell r="J7593" t="str">
            <v>Finish Grinding Mill Air Separator</v>
          </cell>
          <cell r="N7593">
            <v>40988</v>
          </cell>
        </row>
        <row r="7594">
          <cell r="A7594" t="str">
            <v>30500799</v>
          </cell>
          <cell r="B7594" t="str">
            <v>Point</v>
          </cell>
          <cell r="C7594" t="str">
            <v>Cement Manuf (Wet Proc) /Other Not Classified</v>
          </cell>
          <cell r="D7594" t="str">
            <v>Industrial Processes - Cement Manuf</v>
          </cell>
          <cell r="G7594" t="str">
            <v>Industrial Processes</v>
          </cell>
          <cell r="H7594" t="str">
            <v>Mineral Products</v>
          </cell>
          <cell r="I7594" t="str">
            <v>Cement Manufacturing (Wet Process)</v>
          </cell>
          <cell r="J7594" t="str">
            <v>Other Not Classified</v>
          </cell>
          <cell r="N7594">
            <v>40988</v>
          </cell>
        </row>
        <row r="7595">
          <cell r="A7595" t="str">
            <v>30500801</v>
          </cell>
          <cell r="B7595" t="str">
            <v>Point</v>
          </cell>
          <cell r="C7595" t="str">
            <v>Ceramic Clay-Tile Manuf /Drying ** (use SCC 3-05-008-13)</v>
          </cell>
          <cell r="D7595" t="str">
            <v>Industrial Processes - NEC</v>
          </cell>
          <cell r="G7595" t="str">
            <v>Industrial Processes</v>
          </cell>
          <cell r="H7595" t="str">
            <v>Mineral Products</v>
          </cell>
          <cell r="I7595" t="str">
            <v>Ceramic Clay/Tile Manufacture</v>
          </cell>
          <cell r="J7595" t="str">
            <v>Drying ** (use SCC 3-05-008-13)</v>
          </cell>
          <cell r="N7595">
            <v>40988</v>
          </cell>
        </row>
        <row r="7596">
          <cell r="A7596" t="str">
            <v>30500802</v>
          </cell>
          <cell r="B7596" t="str">
            <v>Point</v>
          </cell>
          <cell r="C7596" t="str">
            <v>Ceramic Clay-Tile Manuf /Comminution - Crushing, Grinding, &amp; Milling</v>
          </cell>
          <cell r="D7596" t="str">
            <v>Industrial Processes - NEC</v>
          </cell>
          <cell r="G7596" t="str">
            <v>Industrial Processes</v>
          </cell>
          <cell r="H7596" t="str">
            <v>Mineral Products</v>
          </cell>
          <cell r="I7596" t="str">
            <v>Ceramic Clay/Tile Manufacture</v>
          </cell>
          <cell r="J7596" t="str">
            <v>Comminution - Crushing, Grinding, &amp; Milling</v>
          </cell>
          <cell r="N7596">
            <v>40988</v>
          </cell>
        </row>
        <row r="7597">
          <cell r="A7597" t="str">
            <v>30500803</v>
          </cell>
          <cell r="B7597" t="str">
            <v>Point</v>
          </cell>
          <cell r="C7597" t="str">
            <v>Ceramic Clay-Tile Manuf /Raw Material Storage</v>
          </cell>
          <cell r="D7597" t="str">
            <v>Industrial Processes - Storage and Transfer</v>
          </cell>
          <cell r="G7597" t="str">
            <v>Industrial Processes</v>
          </cell>
          <cell r="H7597" t="str">
            <v>Mineral Products</v>
          </cell>
          <cell r="I7597" t="str">
            <v>Ceramic Clay/Tile Manufacture</v>
          </cell>
          <cell r="J7597" t="str">
            <v>Raw Material Storage</v>
          </cell>
          <cell r="N7597">
            <v>40988</v>
          </cell>
        </row>
        <row r="7598">
          <cell r="A7598" t="str">
            <v>30500804</v>
          </cell>
          <cell r="B7598" t="str">
            <v>Point</v>
          </cell>
          <cell r="C7598" t="str">
            <v>Ceramic Clay-Tile Manuf /Screening and floating ** (use SCC 3-05-008-16)</v>
          </cell>
          <cell r="D7598" t="str">
            <v>Industrial Processes - NEC</v>
          </cell>
          <cell r="G7598" t="str">
            <v>Industrial Processes</v>
          </cell>
          <cell r="H7598" t="str">
            <v>Mineral Products</v>
          </cell>
          <cell r="I7598" t="str">
            <v>Ceramic Clay/Tile Manufacture</v>
          </cell>
          <cell r="J7598" t="str">
            <v>Screening and floating ** (use SCC 3-05-008-16)</v>
          </cell>
          <cell r="N7598">
            <v>40988</v>
          </cell>
        </row>
        <row r="7599">
          <cell r="A7599" t="str">
            <v>30500805</v>
          </cell>
          <cell r="B7599" t="str">
            <v>Point</v>
          </cell>
          <cell r="C7599" t="str">
            <v>Ceramic Clay-Tile Manuf /Granulation - Direct Mixing of Ceramic Powder and Binder Solution</v>
          </cell>
          <cell r="D7599" t="str">
            <v>Industrial Processes - NEC</v>
          </cell>
          <cell r="G7599" t="str">
            <v>Industrial Processes</v>
          </cell>
          <cell r="H7599" t="str">
            <v>Mineral Products</v>
          </cell>
          <cell r="I7599" t="str">
            <v>Ceramic Clay/Tile Manufacture</v>
          </cell>
          <cell r="J7599" t="str">
            <v>Granulation - Direct Mixing of Ceramic Powder and Binder Solution</v>
          </cell>
          <cell r="N7599">
            <v>40988</v>
          </cell>
        </row>
        <row r="7600">
          <cell r="A7600" t="str">
            <v>30500806</v>
          </cell>
          <cell r="B7600" t="str">
            <v>Point</v>
          </cell>
          <cell r="C7600" t="str">
            <v>Ceramic Clay-Tile Manuf /Raw Material Handling and Transfer</v>
          </cell>
          <cell r="D7600" t="str">
            <v>Industrial Processes - Storage and Transfer</v>
          </cell>
          <cell r="G7600" t="str">
            <v>Industrial Processes</v>
          </cell>
          <cell r="H7600" t="str">
            <v>Mineral Products</v>
          </cell>
          <cell r="I7600" t="str">
            <v>Ceramic Clay/Tile Manufacture</v>
          </cell>
          <cell r="J7600" t="str">
            <v>Raw Material Handling and Transfer</v>
          </cell>
          <cell r="N7600">
            <v>40988</v>
          </cell>
        </row>
        <row r="7601">
          <cell r="A7601" t="str">
            <v>30500807</v>
          </cell>
          <cell r="B7601" t="str">
            <v>Point</v>
          </cell>
          <cell r="C7601" t="str">
            <v>Ceramic Clay-Tile Manuf /Grinding, dry ** (use SCC 3-05-008-02)</v>
          </cell>
          <cell r="D7601" t="str">
            <v>Industrial Processes - NEC</v>
          </cell>
          <cell r="G7601" t="str">
            <v>Industrial Processes</v>
          </cell>
          <cell r="H7601" t="str">
            <v>Mineral Products</v>
          </cell>
          <cell r="I7601" t="str">
            <v>Ceramic Clay/Tile Manufacture</v>
          </cell>
          <cell r="J7601" t="str">
            <v>Grinding, dry ** (use SCC 3-05-008-02)</v>
          </cell>
          <cell r="N7601">
            <v>40988</v>
          </cell>
        </row>
        <row r="7602">
          <cell r="A7602" t="str">
            <v>30500810</v>
          </cell>
          <cell r="B7602" t="str">
            <v>Point</v>
          </cell>
          <cell r="C7602" t="str">
            <v>Ceramic Clay-Tile Manuf /Granulation - Natural Gas-fired Spray Dryer</v>
          </cell>
          <cell r="D7602" t="str">
            <v>Industrial Processes - NEC</v>
          </cell>
          <cell r="G7602" t="str">
            <v>Industrial Processes</v>
          </cell>
          <cell r="H7602" t="str">
            <v>Mineral Products</v>
          </cell>
          <cell r="I7602" t="str">
            <v>Ceramic Clay/Tile Manufacture</v>
          </cell>
          <cell r="J7602" t="str">
            <v>Granulation - Natural Gas-fired Spray Dryer</v>
          </cell>
          <cell r="N7602">
            <v>40988</v>
          </cell>
        </row>
        <row r="7603">
          <cell r="A7603" t="str">
            <v>30500811</v>
          </cell>
          <cell r="B7603" t="str">
            <v>Point</v>
          </cell>
          <cell r="C7603" t="str">
            <v>Ceramic Clay-Tile Manuf /Drying - Infrared (IR) Drying Prior to Firing</v>
          </cell>
          <cell r="D7603" t="str">
            <v>Industrial Processes - NEC</v>
          </cell>
          <cell r="G7603" t="str">
            <v>Industrial Processes</v>
          </cell>
          <cell r="H7603" t="str">
            <v>Mineral Products</v>
          </cell>
          <cell r="I7603" t="str">
            <v>Ceramic Clay/Tile Manufacture</v>
          </cell>
          <cell r="J7603" t="str">
            <v>Drying - Infrared (IR) Drying Prior to Firing</v>
          </cell>
          <cell r="N7603">
            <v>40988</v>
          </cell>
        </row>
        <row r="7604">
          <cell r="A7604" t="str">
            <v>30500812</v>
          </cell>
          <cell r="B7604" t="str">
            <v>Point</v>
          </cell>
          <cell r="C7604" t="str">
            <v>Ceramic Clay-Tile Manuf /Glazing and firing kiln ** (use SCCs 3-05-008-45 &amp; -50)</v>
          </cell>
          <cell r="D7604" t="str">
            <v>Industrial Processes - NEC</v>
          </cell>
          <cell r="G7604" t="str">
            <v>Industrial Processes</v>
          </cell>
          <cell r="H7604" t="str">
            <v>Mineral Products</v>
          </cell>
          <cell r="I7604" t="str">
            <v>Ceramic Clay/Tile Manufacture</v>
          </cell>
          <cell r="J7604" t="str">
            <v>Glazing and firing kiln ** (use SCCs 3-05-008-45 &amp; -50)</v>
          </cell>
          <cell r="N7604">
            <v>40988</v>
          </cell>
        </row>
        <row r="7605">
          <cell r="A7605" t="str">
            <v>30500813</v>
          </cell>
          <cell r="B7605" t="str">
            <v>Point</v>
          </cell>
          <cell r="C7605" t="str">
            <v>Ceramic Clay-Tile Manuf /Drying - Convection Drying Prior to Firing</v>
          </cell>
          <cell r="D7605" t="str">
            <v>Industrial Processes - NEC</v>
          </cell>
          <cell r="G7605" t="str">
            <v>Industrial Processes</v>
          </cell>
          <cell r="H7605" t="str">
            <v>Mineral Products</v>
          </cell>
          <cell r="I7605" t="str">
            <v>Ceramic Clay/Tile Manufacture</v>
          </cell>
          <cell r="J7605" t="str">
            <v>Drying - Convection Drying Prior to Firing</v>
          </cell>
          <cell r="N7605">
            <v>40988</v>
          </cell>
        </row>
        <row r="7606">
          <cell r="A7606" t="str">
            <v>30500816</v>
          </cell>
          <cell r="B7606" t="str">
            <v>Point</v>
          </cell>
          <cell r="C7606" t="str">
            <v>Ceramic Clay-Tile Manuf /Sizing - Vibrating Screens</v>
          </cell>
          <cell r="D7606" t="str">
            <v>Industrial Processes - NEC</v>
          </cell>
          <cell r="G7606" t="str">
            <v>Industrial Processes</v>
          </cell>
          <cell r="H7606" t="str">
            <v>Mineral Products</v>
          </cell>
          <cell r="I7606" t="str">
            <v>Ceramic Clay/Tile Manufacture</v>
          </cell>
          <cell r="J7606" t="str">
            <v>Sizing - Vibrating Screens</v>
          </cell>
          <cell r="N7606">
            <v>40988</v>
          </cell>
        </row>
        <row r="7607">
          <cell r="A7607" t="str">
            <v>30500818</v>
          </cell>
          <cell r="B7607" t="str">
            <v>Point</v>
          </cell>
          <cell r="C7607" t="str">
            <v>Ceramic Clay-Tile Manuf /Air Classifier</v>
          </cell>
          <cell r="D7607" t="str">
            <v>Industrial Processes - NEC</v>
          </cell>
          <cell r="G7607" t="str">
            <v>Industrial Processes</v>
          </cell>
          <cell r="H7607" t="str">
            <v>Mineral Products</v>
          </cell>
          <cell r="I7607" t="str">
            <v>Ceramic Clay/Tile Manufacture</v>
          </cell>
          <cell r="J7607" t="str">
            <v>Air Classifier</v>
          </cell>
          <cell r="N7607">
            <v>40988</v>
          </cell>
        </row>
        <row r="7608">
          <cell r="A7608" t="str">
            <v>30500821</v>
          </cell>
          <cell r="B7608" t="str">
            <v>Point</v>
          </cell>
          <cell r="C7608" t="str">
            <v>Ceramic Clay-Tile Manuf /Calcining-Natural Gas-fired Rotary Calciner</v>
          </cell>
          <cell r="D7608" t="str">
            <v>Industrial Processes - NEC</v>
          </cell>
          <cell r="G7608" t="str">
            <v>Industrial Processes</v>
          </cell>
          <cell r="H7608" t="str">
            <v>Mineral Products</v>
          </cell>
          <cell r="I7608" t="str">
            <v>Ceramic Clay/Tile Manufacture</v>
          </cell>
          <cell r="J7608" t="str">
            <v>Calcining-Natural Gas-fired Rotary Calciner</v>
          </cell>
          <cell r="N7608">
            <v>40988</v>
          </cell>
        </row>
        <row r="7609">
          <cell r="A7609" t="str">
            <v>30500822</v>
          </cell>
          <cell r="B7609" t="str">
            <v>Point</v>
          </cell>
          <cell r="C7609" t="str">
            <v>Ceramic Clay-Tile Manuf /Calcining-Fuel Oil-fired Rotary Calciner</v>
          </cell>
          <cell r="D7609" t="str">
            <v>Industrial Processes - NEC</v>
          </cell>
          <cell r="G7609" t="str">
            <v>Industrial Processes</v>
          </cell>
          <cell r="H7609" t="str">
            <v>Mineral Products</v>
          </cell>
          <cell r="I7609" t="str">
            <v>Ceramic Clay/Tile Manufacture</v>
          </cell>
          <cell r="J7609" t="str">
            <v>Calcining-Fuel Oil-fired Rotary Calciner</v>
          </cell>
          <cell r="N7609">
            <v>40988</v>
          </cell>
        </row>
        <row r="7610">
          <cell r="A7610" t="str">
            <v>30500823</v>
          </cell>
          <cell r="B7610" t="str">
            <v>Point</v>
          </cell>
          <cell r="C7610" t="str">
            <v>Ceramic Clay-Tile Manuf /Calcining-Natural Gas-fired Fluidized Bed Calciner</v>
          </cell>
          <cell r="D7610" t="str">
            <v>Industrial Processes - NEC</v>
          </cell>
          <cell r="G7610" t="str">
            <v>Industrial Processes</v>
          </cell>
          <cell r="H7610" t="str">
            <v>Mineral Products</v>
          </cell>
          <cell r="I7610" t="str">
            <v>Ceramic Clay/Tile Manufacture</v>
          </cell>
          <cell r="J7610" t="str">
            <v>Calcining-Natural Gas-fired Fluidized Bed Calciner</v>
          </cell>
          <cell r="N7610">
            <v>40988</v>
          </cell>
        </row>
        <row r="7611">
          <cell r="A7611" t="str">
            <v>30500824</v>
          </cell>
          <cell r="B7611" t="str">
            <v>Point</v>
          </cell>
          <cell r="C7611" t="str">
            <v>Ceramic Clay-Tile Manuf /Calcining-Fuel Oil-fired Fluidized Bed Calciner</v>
          </cell>
          <cell r="D7611" t="str">
            <v>Industrial Processes - NEC</v>
          </cell>
          <cell r="G7611" t="str">
            <v>Industrial Processes</v>
          </cell>
          <cell r="H7611" t="str">
            <v>Mineral Products</v>
          </cell>
          <cell r="I7611" t="str">
            <v>Ceramic Clay/Tile Manufacture</v>
          </cell>
          <cell r="J7611" t="str">
            <v>Calcining-Fuel Oil-fired Fluidized Bed Calciner</v>
          </cell>
          <cell r="N7611">
            <v>40988</v>
          </cell>
        </row>
        <row r="7612">
          <cell r="A7612" t="str">
            <v>30500828</v>
          </cell>
          <cell r="B7612" t="str">
            <v>Point</v>
          </cell>
          <cell r="C7612" t="str">
            <v>Ceramic Clay-Tile Manuf /Mixing - Raw Matls, Binders, Plasticizers, Surfactants, &amp; Other Agent</v>
          </cell>
          <cell r="D7612" t="str">
            <v>Industrial Processes - NEC</v>
          </cell>
          <cell r="G7612" t="str">
            <v>Industrial Processes</v>
          </cell>
          <cell r="H7612" t="str">
            <v>Mineral Products</v>
          </cell>
          <cell r="I7612" t="str">
            <v>Ceramic Clay/Tile Manufacture</v>
          </cell>
          <cell r="J7612" t="str">
            <v>Mixing - Raw Matls, Binders, Plasticizers, Surfactants, &amp; Other Agent</v>
          </cell>
          <cell r="N7612">
            <v>40988</v>
          </cell>
        </row>
        <row r="7613">
          <cell r="A7613" t="str">
            <v>30500830</v>
          </cell>
          <cell r="B7613" t="str">
            <v>Point</v>
          </cell>
          <cell r="C7613" t="str">
            <v>Ceramic Clay-Tile Manuf /Forming - General</v>
          </cell>
          <cell r="D7613" t="str">
            <v>Industrial Processes - NEC</v>
          </cell>
          <cell r="G7613" t="str">
            <v>Industrial Processes</v>
          </cell>
          <cell r="H7613" t="str">
            <v>Mineral Products</v>
          </cell>
          <cell r="I7613" t="str">
            <v>Ceramic Clay/Tile Manufacture</v>
          </cell>
          <cell r="J7613" t="str">
            <v>Forming - General</v>
          </cell>
          <cell r="N7613">
            <v>40988</v>
          </cell>
        </row>
        <row r="7614">
          <cell r="A7614" t="str">
            <v>30500831</v>
          </cell>
          <cell r="B7614" t="str">
            <v>Point</v>
          </cell>
          <cell r="C7614" t="str">
            <v>Ceramic Clay-Tile Manuf /Forming - Tape Casters</v>
          </cell>
          <cell r="D7614" t="str">
            <v>Industrial Processes - NEC</v>
          </cell>
          <cell r="G7614" t="str">
            <v>Industrial Processes</v>
          </cell>
          <cell r="H7614" t="str">
            <v>Mineral Products</v>
          </cell>
          <cell r="I7614" t="str">
            <v>Ceramic Clay/Tile Manufacture</v>
          </cell>
          <cell r="J7614" t="str">
            <v>Forming - Tape Casters</v>
          </cell>
          <cell r="N7614">
            <v>40988</v>
          </cell>
        </row>
        <row r="7615">
          <cell r="A7615" t="str">
            <v>30500835</v>
          </cell>
          <cell r="B7615" t="str">
            <v>Point</v>
          </cell>
          <cell r="C7615" t="str">
            <v>Ceramic Clay-Tile Manuf /Green Machining-Grindg, Cutg, or Laminatg Formed Ceramics Prior to Fir</v>
          </cell>
          <cell r="D7615" t="str">
            <v>Industrial Processes - NEC</v>
          </cell>
          <cell r="G7615" t="str">
            <v>Industrial Processes</v>
          </cell>
          <cell r="H7615" t="str">
            <v>Mineral Products</v>
          </cell>
          <cell r="I7615" t="str">
            <v>Ceramic Clay/Tile Manufacture</v>
          </cell>
          <cell r="J7615" t="str">
            <v>Green Machining-Grindg, Cutg, or Laminatg Formed Ceramics Prior to Fir</v>
          </cell>
          <cell r="N7615">
            <v>40988</v>
          </cell>
        </row>
        <row r="7616">
          <cell r="A7616" t="str">
            <v>30500840</v>
          </cell>
          <cell r="B7616" t="str">
            <v>Point</v>
          </cell>
          <cell r="C7616" t="str">
            <v>Ceramic Clay-Tile Manuf /Presinter Thermal Processing - Natural Gas-fired Kiln</v>
          </cell>
          <cell r="D7616" t="str">
            <v>Industrial Processes - NEC</v>
          </cell>
          <cell r="G7616" t="str">
            <v>Industrial Processes</v>
          </cell>
          <cell r="H7616" t="str">
            <v>Mineral Products</v>
          </cell>
          <cell r="I7616" t="str">
            <v>Ceramic Clay/Tile Manufacture</v>
          </cell>
          <cell r="J7616" t="str">
            <v>Presinter Thermal Processing - Natural Gas-fired Kiln</v>
          </cell>
          <cell r="N7616">
            <v>40988</v>
          </cell>
        </row>
        <row r="7617">
          <cell r="A7617" t="str">
            <v>30500841</v>
          </cell>
          <cell r="B7617" t="str">
            <v>Point</v>
          </cell>
          <cell r="C7617" t="str">
            <v>Ceramic Clay-Tile Manuf /Presinter Thermal Processing - Fuel Oil-fired Kiln</v>
          </cell>
          <cell r="D7617" t="str">
            <v>Industrial Processes - NEC</v>
          </cell>
          <cell r="G7617" t="str">
            <v>Industrial Processes</v>
          </cell>
          <cell r="H7617" t="str">
            <v>Mineral Products</v>
          </cell>
          <cell r="I7617" t="str">
            <v>Ceramic Clay/Tile Manufacture</v>
          </cell>
          <cell r="J7617" t="str">
            <v>Presinter Thermal Processing - Fuel Oil-fired Kiln</v>
          </cell>
          <cell r="N7617">
            <v>40988</v>
          </cell>
        </row>
        <row r="7618">
          <cell r="A7618" t="str">
            <v>30500843</v>
          </cell>
          <cell r="B7618" t="str">
            <v>Point</v>
          </cell>
          <cell r="C7618" t="str">
            <v>Ceramic Clay-Tile Manuf /Glaze Preparation - Ballmill or Attrition Mill</v>
          </cell>
          <cell r="D7618" t="str">
            <v>Industrial Processes - NEC</v>
          </cell>
          <cell r="G7618" t="str">
            <v>Industrial Processes</v>
          </cell>
          <cell r="H7618" t="str">
            <v>Mineral Products</v>
          </cell>
          <cell r="I7618" t="str">
            <v>Ceramic Clay/Tile Manufacture</v>
          </cell>
          <cell r="J7618" t="str">
            <v>Glaze Preparation - Ballmill or Attrition Mill</v>
          </cell>
          <cell r="N7618">
            <v>40988</v>
          </cell>
        </row>
        <row r="7619">
          <cell r="A7619" t="str">
            <v>30500845</v>
          </cell>
          <cell r="B7619" t="str">
            <v>Point</v>
          </cell>
          <cell r="C7619" t="str">
            <v>Ceramic Clay-Tile Manuf /Ceramic Glaze Spray Booth</v>
          </cell>
          <cell r="D7619" t="str">
            <v>Industrial Processes - NEC</v>
          </cell>
          <cell r="G7619" t="str">
            <v>Industrial Processes</v>
          </cell>
          <cell r="H7619" t="str">
            <v>Mineral Products</v>
          </cell>
          <cell r="I7619" t="str">
            <v>Ceramic Clay/Tile Manufacture</v>
          </cell>
          <cell r="J7619" t="str">
            <v>Ceramic Glaze Spray Booth</v>
          </cell>
          <cell r="N7619">
            <v>40988</v>
          </cell>
        </row>
        <row r="7620">
          <cell r="A7620" t="str">
            <v>30500850</v>
          </cell>
          <cell r="B7620" t="str">
            <v>Point</v>
          </cell>
          <cell r="C7620" t="str">
            <v>Ceramic Clay-Tile Manuf /Firing - Natural Gas-fired Kiln</v>
          </cell>
          <cell r="D7620" t="str">
            <v>Industrial Processes - NEC</v>
          </cell>
          <cell r="G7620" t="str">
            <v>Industrial Processes</v>
          </cell>
          <cell r="H7620" t="str">
            <v>Mineral Products</v>
          </cell>
          <cell r="I7620" t="str">
            <v>Ceramic Clay/Tile Manufacture</v>
          </cell>
          <cell r="J7620" t="str">
            <v>Firing - Natural Gas-fired Kiln</v>
          </cell>
          <cell r="N7620">
            <v>40988</v>
          </cell>
        </row>
        <row r="7621">
          <cell r="A7621" t="str">
            <v>30500854</v>
          </cell>
          <cell r="B7621" t="str">
            <v>Point</v>
          </cell>
          <cell r="C7621" t="str">
            <v>Ceramic Clay-Tile Manuf /Firing - Fuel Oil-fired Kiln</v>
          </cell>
          <cell r="D7621" t="str">
            <v>Industrial Processes - NEC</v>
          </cell>
          <cell r="G7621" t="str">
            <v>Industrial Processes</v>
          </cell>
          <cell r="H7621" t="str">
            <v>Mineral Products</v>
          </cell>
          <cell r="I7621" t="str">
            <v>Ceramic Clay/Tile Manufacture</v>
          </cell>
          <cell r="J7621" t="str">
            <v>Firing - Fuel Oil-fired Kiln</v>
          </cell>
          <cell r="N7621">
            <v>40988</v>
          </cell>
        </row>
        <row r="7622">
          <cell r="A7622" t="str">
            <v>30500856</v>
          </cell>
          <cell r="B7622" t="str">
            <v>Point</v>
          </cell>
          <cell r="C7622" t="str">
            <v>Ceramic Clay-Tile Manuf /Refiring Kiln - Refiring after Decal, Paint, or Ink Applied; Natural-g</v>
          </cell>
          <cell r="D7622" t="str">
            <v>Industrial Processes - NEC</v>
          </cell>
          <cell r="G7622" t="str">
            <v>Industrial Processes</v>
          </cell>
          <cell r="H7622" t="str">
            <v>Mineral Products</v>
          </cell>
          <cell r="I7622" t="str">
            <v>Ceramic Clay/Tile Manufacture</v>
          </cell>
          <cell r="J7622" t="str">
            <v>Refiring Kiln - Refiring after Decal, Paint, or Ink Applied; Natural-g</v>
          </cell>
          <cell r="N7622">
            <v>40988</v>
          </cell>
        </row>
        <row r="7623">
          <cell r="A7623" t="str">
            <v>30500858</v>
          </cell>
          <cell r="B7623" t="str">
            <v>Point</v>
          </cell>
          <cell r="C7623" t="str">
            <v>Ceramic Clay-Tile Manuf /Cooler - Cooling Ceramics Following Firing</v>
          </cell>
          <cell r="D7623" t="str">
            <v>Industrial Processes - NEC</v>
          </cell>
          <cell r="G7623" t="str">
            <v>Industrial Processes</v>
          </cell>
          <cell r="H7623" t="str">
            <v>Mineral Products</v>
          </cell>
          <cell r="I7623" t="str">
            <v>Ceramic Clay/Tile Manufacture</v>
          </cell>
          <cell r="J7623" t="str">
            <v>Cooler - Cooling Ceramics Following Firing</v>
          </cell>
          <cell r="N7623">
            <v>40988</v>
          </cell>
        </row>
        <row r="7624">
          <cell r="A7624" t="str">
            <v>30500860</v>
          </cell>
          <cell r="B7624" t="str">
            <v>Point</v>
          </cell>
          <cell r="C7624" t="str">
            <v>Ceramic Clay-Tile Manuf /Final Processing - Grinding and Polishing</v>
          </cell>
          <cell r="D7624" t="str">
            <v>Industrial Processes - NEC</v>
          </cell>
          <cell r="G7624" t="str">
            <v>Industrial Processes</v>
          </cell>
          <cell r="H7624" t="str">
            <v>Mineral Products</v>
          </cell>
          <cell r="I7624" t="str">
            <v>Ceramic Clay/Tile Manufacture</v>
          </cell>
          <cell r="J7624" t="str">
            <v>Final Processing - Grinding and Polishing</v>
          </cell>
          <cell r="N7624">
            <v>40988</v>
          </cell>
        </row>
        <row r="7625">
          <cell r="A7625" t="str">
            <v>30500870</v>
          </cell>
          <cell r="B7625" t="str">
            <v>Point</v>
          </cell>
          <cell r="C7625" t="str">
            <v>Ceramic Clay-Tile Manuf /Final Processing - Annealing</v>
          </cell>
          <cell r="D7625" t="str">
            <v>Industrial Processes - NEC</v>
          </cell>
          <cell r="G7625" t="str">
            <v>Industrial Processes</v>
          </cell>
          <cell r="H7625" t="str">
            <v>Mineral Products</v>
          </cell>
          <cell r="I7625" t="str">
            <v>Ceramic Clay/Tile Manufacture</v>
          </cell>
          <cell r="J7625" t="str">
            <v>Final Processing - Annealing</v>
          </cell>
          <cell r="N7625">
            <v>40988</v>
          </cell>
        </row>
        <row r="7626">
          <cell r="A7626" t="str">
            <v>30500880</v>
          </cell>
          <cell r="B7626" t="str">
            <v>Point</v>
          </cell>
          <cell r="C7626" t="str">
            <v>Ceramic Clay-Tile Manuf /Final Processing - Surface Coating</v>
          </cell>
          <cell r="D7626" t="str">
            <v>Industrial Processes - NEC</v>
          </cell>
          <cell r="G7626" t="str">
            <v>Industrial Processes</v>
          </cell>
          <cell r="H7626" t="str">
            <v>Mineral Products</v>
          </cell>
          <cell r="I7626" t="str">
            <v>Ceramic Clay/Tile Manufacture</v>
          </cell>
          <cell r="J7626" t="str">
            <v>Final Processing - Surface Coating</v>
          </cell>
          <cell r="N7626">
            <v>40988</v>
          </cell>
        </row>
        <row r="7627">
          <cell r="A7627" t="str">
            <v>30500899</v>
          </cell>
          <cell r="B7627" t="str">
            <v>Point</v>
          </cell>
          <cell r="C7627" t="str">
            <v>Ceramic Clay-Tile Manuf /Other Not Classified</v>
          </cell>
          <cell r="D7627" t="str">
            <v>Industrial Processes - NEC</v>
          </cell>
          <cell r="G7627" t="str">
            <v>Industrial Processes</v>
          </cell>
          <cell r="H7627" t="str">
            <v>Mineral Products</v>
          </cell>
          <cell r="I7627" t="str">
            <v>Ceramic Clay/Tile Manufacture</v>
          </cell>
          <cell r="J7627" t="str">
            <v>Other Not Classified</v>
          </cell>
          <cell r="N7627">
            <v>40988</v>
          </cell>
        </row>
        <row r="7628">
          <cell r="A7628" t="str">
            <v>30500901</v>
          </cell>
          <cell r="B7628" t="str">
            <v>Point</v>
          </cell>
          <cell r="C7628" t="str">
            <v>Clay and Fly Ash Sintering /Fly Ash Sintering</v>
          </cell>
          <cell r="D7628" t="str">
            <v>Industrial Processes - NEC</v>
          </cell>
          <cell r="G7628" t="str">
            <v>Industrial Processes</v>
          </cell>
          <cell r="H7628" t="str">
            <v>Mineral Products</v>
          </cell>
          <cell r="I7628" t="str">
            <v>Clay and Fly Ash Sintering</v>
          </cell>
          <cell r="J7628" t="str">
            <v>Fly Ash Sintering</v>
          </cell>
          <cell r="N7628">
            <v>40988</v>
          </cell>
        </row>
        <row r="7629">
          <cell r="A7629" t="str">
            <v>30500902</v>
          </cell>
          <cell r="B7629" t="str">
            <v>Point</v>
          </cell>
          <cell r="C7629" t="str">
            <v>Clay and Fly Ash Sintering /Clay/Coke Sintering</v>
          </cell>
          <cell r="D7629" t="str">
            <v>Industrial Processes - NEC</v>
          </cell>
          <cell r="G7629" t="str">
            <v>Industrial Processes</v>
          </cell>
          <cell r="H7629" t="str">
            <v>Mineral Products</v>
          </cell>
          <cell r="I7629" t="str">
            <v>Clay and Fly Ash Sintering</v>
          </cell>
          <cell r="J7629" t="str">
            <v>Clay/Coke Sintering</v>
          </cell>
          <cell r="N7629">
            <v>40988</v>
          </cell>
        </row>
        <row r="7630">
          <cell r="A7630" t="str">
            <v>30500903</v>
          </cell>
          <cell r="B7630" t="str">
            <v>Point</v>
          </cell>
          <cell r="C7630" t="str">
            <v>Clay and Fly Ash Sintering /Natural Clay/Shale Sintering</v>
          </cell>
          <cell r="D7630" t="str">
            <v>Industrial Processes - NEC</v>
          </cell>
          <cell r="G7630" t="str">
            <v>Industrial Processes</v>
          </cell>
          <cell r="H7630" t="str">
            <v>Mineral Products</v>
          </cell>
          <cell r="I7630" t="str">
            <v>Clay and Fly Ash Sintering</v>
          </cell>
          <cell r="J7630" t="str">
            <v>Natural Clay/Shale Sintering</v>
          </cell>
          <cell r="N7630">
            <v>40988</v>
          </cell>
        </row>
        <row r="7631">
          <cell r="A7631" t="str">
            <v>30500904</v>
          </cell>
          <cell r="B7631" t="str">
            <v>Point</v>
          </cell>
          <cell r="C7631" t="str">
            <v>Clay and Fly Ash Sintering /Raw Clay/Shale Crushing/Screening</v>
          </cell>
          <cell r="D7631" t="str">
            <v>Industrial Processes - NEC</v>
          </cell>
          <cell r="G7631" t="str">
            <v>Industrial Processes</v>
          </cell>
          <cell r="H7631" t="str">
            <v>Mineral Products</v>
          </cell>
          <cell r="I7631" t="str">
            <v>Clay and Fly Ash Sintering</v>
          </cell>
          <cell r="J7631" t="str">
            <v>Raw Clay/Shale Crushing/Screening</v>
          </cell>
          <cell r="N7631">
            <v>40988</v>
          </cell>
        </row>
        <row r="7632">
          <cell r="A7632" t="str">
            <v>30500905</v>
          </cell>
          <cell r="B7632" t="str">
            <v>Point</v>
          </cell>
          <cell r="C7632" t="str">
            <v>Clay and Fly Ash Sintering /Raw Clay/Shale Transfer/Conveying</v>
          </cell>
          <cell r="D7632" t="str">
            <v>Industrial Processes - Storage and Transfer</v>
          </cell>
          <cell r="G7632" t="str">
            <v>Industrial Processes</v>
          </cell>
          <cell r="H7632" t="str">
            <v>Mineral Products</v>
          </cell>
          <cell r="I7632" t="str">
            <v>Clay and Fly Ash Sintering</v>
          </cell>
          <cell r="J7632" t="str">
            <v>Raw Clay/Shale Transfer/Conveying</v>
          </cell>
          <cell r="N7632">
            <v>40988</v>
          </cell>
        </row>
        <row r="7633">
          <cell r="A7633" t="str">
            <v>30500906</v>
          </cell>
          <cell r="B7633" t="str">
            <v>Point</v>
          </cell>
          <cell r="C7633" t="str">
            <v>Clay and Fly Ash Sintering /Raw Clay/Shale Storage Piles</v>
          </cell>
          <cell r="D7633" t="str">
            <v>Industrial Processes - Storage and Transfer</v>
          </cell>
          <cell r="G7633" t="str">
            <v>Industrial Processes</v>
          </cell>
          <cell r="H7633" t="str">
            <v>Mineral Products</v>
          </cell>
          <cell r="I7633" t="str">
            <v>Clay and Fly Ash Sintering</v>
          </cell>
          <cell r="J7633" t="str">
            <v>Raw Clay/Shale Storage Piles</v>
          </cell>
          <cell r="N7633">
            <v>40988</v>
          </cell>
        </row>
        <row r="7634">
          <cell r="A7634" t="str">
            <v>30500907</v>
          </cell>
          <cell r="B7634" t="str">
            <v>Point</v>
          </cell>
          <cell r="C7634" t="str">
            <v>Clay and Fly Ash Sintering /Sintered Clay/Coke Product Crushing/Screening</v>
          </cell>
          <cell r="D7634" t="str">
            <v>Industrial Processes - NEC</v>
          </cell>
          <cell r="G7634" t="str">
            <v>Industrial Processes</v>
          </cell>
          <cell r="H7634" t="str">
            <v>Mineral Products</v>
          </cell>
          <cell r="I7634" t="str">
            <v>Clay and Fly Ash Sintering</v>
          </cell>
          <cell r="J7634" t="str">
            <v>Sintered Clay/Coke Product Crushing/Screening</v>
          </cell>
          <cell r="N7634">
            <v>40988</v>
          </cell>
        </row>
        <row r="7635">
          <cell r="A7635" t="str">
            <v>30500908</v>
          </cell>
          <cell r="B7635" t="str">
            <v>Point</v>
          </cell>
          <cell r="C7635" t="str">
            <v>Clay and Fly Ash Sintering /Sintered Clay/Shale Product Crushing/Screening</v>
          </cell>
          <cell r="D7635" t="str">
            <v>Industrial Processes - NEC</v>
          </cell>
          <cell r="G7635" t="str">
            <v>Industrial Processes</v>
          </cell>
          <cell r="H7635" t="str">
            <v>Mineral Products</v>
          </cell>
          <cell r="I7635" t="str">
            <v>Clay and Fly Ash Sintering</v>
          </cell>
          <cell r="J7635" t="str">
            <v>Sintered Clay/Shale Product Crushing/Screening</v>
          </cell>
          <cell r="N7635">
            <v>40988</v>
          </cell>
        </row>
        <row r="7636">
          <cell r="A7636" t="str">
            <v>30500909</v>
          </cell>
          <cell r="B7636" t="str">
            <v>Point</v>
          </cell>
          <cell r="C7636" t="str">
            <v>Clay and Fly Ash Sintering /Expanded Shale Clinker Cooling</v>
          </cell>
          <cell r="D7636" t="str">
            <v>Industrial Processes - NEC</v>
          </cell>
          <cell r="G7636" t="str">
            <v>Industrial Processes</v>
          </cell>
          <cell r="H7636" t="str">
            <v>Mineral Products</v>
          </cell>
          <cell r="I7636" t="str">
            <v>Clay and Fly Ash Sintering</v>
          </cell>
          <cell r="J7636" t="str">
            <v>Expanded Shale Clinker Cooling</v>
          </cell>
          <cell r="N7636">
            <v>40988</v>
          </cell>
        </row>
        <row r="7637">
          <cell r="A7637" t="str">
            <v>30500910</v>
          </cell>
          <cell r="B7637" t="str">
            <v>Point</v>
          </cell>
          <cell r="C7637" t="str">
            <v>Clay and Fly Ash Sintering /Expanded Shale Storage</v>
          </cell>
          <cell r="D7637" t="str">
            <v>Industrial Processes - Storage and Transfer</v>
          </cell>
          <cell r="G7637" t="str">
            <v>Industrial Processes</v>
          </cell>
          <cell r="H7637" t="str">
            <v>Mineral Products</v>
          </cell>
          <cell r="I7637" t="str">
            <v>Clay and Fly Ash Sintering</v>
          </cell>
          <cell r="J7637" t="str">
            <v>Expanded Shale Storage</v>
          </cell>
          <cell r="N7637">
            <v>40988</v>
          </cell>
        </row>
        <row r="7638">
          <cell r="A7638" t="str">
            <v>30500915</v>
          </cell>
          <cell r="B7638" t="str">
            <v>Point</v>
          </cell>
          <cell r="C7638" t="str">
            <v>Clay and Fly Ash Sintering /Rotary Kiln</v>
          </cell>
          <cell r="D7638" t="str">
            <v>Industrial Processes - NEC</v>
          </cell>
          <cell r="G7638" t="str">
            <v>Industrial Processes</v>
          </cell>
          <cell r="H7638" t="str">
            <v>Mineral Products</v>
          </cell>
          <cell r="I7638" t="str">
            <v>Clay and Fly Ash Sintering</v>
          </cell>
          <cell r="J7638" t="str">
            <v>Rotary Kiln</v>
          </cell>
          <cell r="N7638">
            <v>40988</v>
          </cell>
        </row>
        <row r="7639">
          <cell r="A7639" t="str">
            <v>30500916</v>
          </cell>
          <cell r="B7639" t="str">
            <v>Point</v>
          </cell>
          <cell r="C7639" t="str">
            <v>Clay and Fly Ash Sintering /Dryer</v>
          </cell>
          <cell r="D7639" t="str">
            <v>Industrial Processes - NEC</v>
          </cell>
          <cell r="G7639" t="str">
            <v>Industrial Processes</v>
          </cell>
          <cell r="H7639" t="str">
            <v>Mineral Products</v>
          </cell>
          <cell r="I7639" t="str">
            <v>Clay and Fly Ash Sintering</v>
          </cell>
          <cell r="J7639" t="str">
            <v>Dryer</v>
          </cell>
          <cell r="N7639">
            <v>40988</v>
          </cell>
        </row>
        <row r="7640">
          <cell r="A7640" t="str">
            <v>30500917</v>
          </cell>
          <cell r="B7640" t="str">
            <v>Point</v>
          </cell>
          <cell r="C7640" t="str">
            <v>Clay and Fly Ash Sintering /Clay Reciprocating Grate Clinker Cooler</v>
          </cell>
          <cell r="D7640" t="str">
            <v>Industrial Processes - NEC</v>
          </cell>
          <cell r="G7640" t="str">
            <v>Industrial Processes</v>
          </cell>
          <cell r="H7640" t="str">
            <v>Mineral Products</v>
          </cell>
          <cell r="I7640" t="str">
            <v>Clay and Fly Ash Sintering</v>
          </cell>
          <cell r="J7640" t="str">
            <v>Clay Reciprocating Grate Clinker Cooler</v>
          </cell>
          <cell r="N7640">
            <v>40988</v>
          </cell>
        </row>
        <row r="7641">
          <cell r="A7641" t="str">
            <v>30500999</v>
          </cell>
          <cell r="B7641" t="str">
            <v>Point</v>
          </cell>
          <cell r="C7641" t="str">
            <v>Clay and Fly Ash Sintering /Other Not Classified</v>
          </cell>
          <cell r="D7641" t="str">
            <v>Industrial Processes - NEC</v>
          </cell>
          <cell r="G7641" t="str">
            <v>Industrial Processes</v>
          </cell>
          <cell r="H7641" t="str">
            <v>Mineral Products</v>
          </cell>
          <cell r="I7641" t="str">
            <v>Clay and Fly Ash Sintering</v>
          </cell>
          <cell r="J7641" t="str">
            <v>Other Not Classified</v>
          </cell>
          <cell r="N7641">
            <v>40988</v>
          </cell>
        </row>
        <row r="7642">
          <cell r="A7642" t="str">
            <v>30501001</v>
          </cell>
          <cell r="B7642" t="str">
            <v>Point</v>
          </cell>
          <cell r="C7642" t="str">
            <v>Coal Mining, Cleaning &amp; Material Handling /Fluidized Bed</v>
          </cell>
          <cell r="D7642" t="str">
            <v>Industrial Processes - Mining</v>
          </cell>
          <cell r="G7642" t="str">
            <v>Industrial Processes</v>
          </cell>
          <cell r="H7642" t="str">
            <v>Mineral Products</v>
          </cell>
          <cell r="I7642" t="str">
            <v>Coal Mining, Cleaning, and Material Handling</v>
          </cell>
          <cell r="J7642" t="str">
            <v>Fluidized Bed Reactor</v>
          </cell>
          <cell r="N7642">
            <v>40995</v>
          </cell>
        </row>
        <row r="7643">
          <cell r="A7643" t="str">
            <v>30501002</v>
          </cell>
          <cell r="B7643" t="str">
            <v>Point</v>
          </cell>
          <cell r="C7643" t="str">
            <v>Coal Mining, Cleaning &amp; Material Handling /Flash or Suspension</v>
          </cell>
          <cell r="D7643" t="str">
            <v>Industrial Processes - Mining</v>
          </cell>
          <cell r="G7643" t="str">
            <v>Industrial Processes</v>
          </cell>
          <cell r="H7643" t="str">
            <v>Mineral Products</v>
          </cell>
          <cell r="I7643" t="str">
            <v>Coal Mining, Cleaning, and Material Handling</v>
          </cell>
          <cell r="J7643" t="str">
            <v>Flash or Suspension Dryer</v>
          </cell>
          <cell r="N7643">
            <v>40995</v>
          </cell>
        </row>
        <row r="7644">
          <cell r="A7644" t="str">
            <v>30501003</v>
          </cell>
          <cell r="B7644" t="str">
            <v>Point</v>
          </cell>
          <cell r="C7644" t="str">
            <v>Coal Mining, Cleaning &amp; Material Handling /Multilouvered</v>
          </cell>
          <cell r="D7644" t="str">
            <v>Industrial Processes - Mining</v>
          </cell>
          <cell r="G7644" t="str">
            <v>Industrial Processes</v>
          </cell>
          <cell r="H7644" t="str">
            <v>Mineral Products</v>
          </cell>
          <cell r="I7644" t="str">
            <v>Coal Mining, Cleaning, and Material Handling</v>
          </cell>
          <cell r="J7644" t="str">
            <v>Multilouvered Dryer</v>
          </cell>
          <cell r="N7644">
            <v>40995</v>
          </cell>
        </row>
        <row r="7645">
          <cell r="A7645" t="str">
            <v>30501004</v>
          </cell>
          <cell r="B7645" t="str">
            <v>Point</v>
          </cell>
          <cell r="C7645" t="str">
            <v>Coal Mining, Cleaning &amp; Material Handling /Rotary</v>
          </cell>
          <cell r="D7645" t="str">
            <v>Industrial Processes - Mining</v>
          </cell>
          <cell r="G7645" t="str">
            <v>Industrial Processes</v>
          </cell>
          <cell r="H7645" t="str">
            <v>Mineral Products</v>
          </cell>
          <cell r="I7645" t="str">
            <v>Coal Mining, Cleaning, and Material Handling</v>
          </cell>
          <cell r="J7645" t="str">
            <v>Rotary Dryer</v>
          </cell>
          <cell r="N7645">
            <v>40995</v>
          </cell>
        </row>
        <row r="7646">
          <cell r="A7646" t="str">
            <v>30501005</v>
          </cell>
          <cell r="B7646" t="str">
            <v>Point</v>
          </cell>
          <cell r="C7646" t="str">
            <v>Coal Mining, Cleaning &amp; Material Handling /Cascade</v>
          </cell>
          <cell r="D7646" t="str">
            <v>Industrial Processes - Mining</v>
          </cell>
          <cell r="G7646" t="str">
            <v>Industrial Processes</v>
          </cell>
          <cell r="H7646" t="str">
            <v>Mineral Products</v>
          </cell>
          <cell r="I7646" t="str">
            <v>Coal Mining, Cleaning, and Material Handling</v>
          </cell>
          <cell r="J7646" t="str">
            <v>Cascade Dryer</v>
          </cell>
          <cell r="N7646">
            <v>40995</v>
          </cell>
        </row>
        <row r="7647">
          <cell r="A7647" t="str">
            <v>30501006</v>
          </cell>
          <cell r="B7647" t="str">
            <v>Point</v>
          </cell>
          <cell r="C7647" t="str">
            <v>Coal Mining, Cleaning &amp; Material Handling /Continuous Carrier</v>
          </cell>
          <cell r="D7647" t="str">
            <v>Industrial Processes - Mining</v>
          </cell>
          <cell r="G7647" t="str">
            <v>Industrial Processes</v>
          </cell>
          <cell r="H7647" t="str">
            <v>Mineral Products</v>
          </cell>
          <cell r="I7647" t="str">
            <v>Coal Mining, Cleaning, and Material Handling</v>
          </cell>
          <cell r="J7647" t="str">
            <v>Continuous Carrier/Conveyor</v>
          </cell>
          <cell r="N7647">
            <v>40995</v>
          </cell>
        </row>
        <row r="7648">
          <cell r="A7648" t="str">
            <v>30501007</v>
          </cell>
          <cell r="B7648" t="str">
            <v>Point</v>
          </cell>
          <cell r="C7648" t="str">
            <v>Coal Mining, Cleaning &amp; Material Handling /Screen</v>
          </cell>
          <cell r="D7648" t="str">
            <v>Industrial Processes - Mining</v>
          </cell>
          <cell r="G7648" t="str">
            <v>Industrial Processes</v>
          </cell>
          <cell r="H7648" t="str">
            <v>Mineral Products</v>
          </cell>
          <cell r="I7648" t="str">
            <v>Coal Mining, Cleaning, and Material Handling</v>
          </cell>
          <cell r="J7648" t="str">
            <v>Screen</v>
          </cell>
          <cell r="K7648" t="str">
            <v>30501012</v>
          </cell>
          <cell r="L7648" t="str">
            <v>2011</v>
          </cell>
          <cell r="N7648">
            <v>40995</v>
          </cell>
        </row>
        <row r="7649">
          <cell r="A7649" t="str">
            <v>30501008</v>
          </cell>
          <cell r="B7649" t="str">
            <v>Point</v>
          </cell>
          <cell r="C7649" t="str">
            <v>Coal Mining, Cleaning &amp; Material Handling /Unloading</v>
          </cell>
          <cell r="D7649" t="str">
            <v>Industrial Processes - Mining</v>
          </cell>
          <cell r="G7649" t="str">
            <v>Industrial Processes</v>
          </cell>
          <cell r="H7649" t="str">
            <v>Mineral Products</v>
          </cell>
          <cell r="I7649" t="str">
            <v>Coal Mining, Cleaning, and Material Handling</v>
          </cell>
          <cell r="J7649" t="str">
            <v>Unloading</v>
          </cell>
          <cell r="N7649">
            <v>40995</v>
          </cell>
        </row>
        <row r="7650">
          <cell r="A7650" t="str">
            <v>30501009</v>
          </cell>
          <cell r="B7650" t="str">
            <v>Point</v>
          </cell>
          <cell r="C7650" t="str">
            <v>Coal Mining, Cleaning &amp; Material Handling /Raw Coal Storage</v>
          </cell>
          <cell r="D7650" t="str">
            <v>Industrial Processes - Mining</v>
          </cell>
          <cell r="G7650" t="str">
            <v>Industrial Processes</v>
          </cell>
          <cell r="H7650" t="str">
            <v>Mineral Products</v>
          </cell>
          <cell r="I7650" t="str">
            <v>Coal Mining, Cleaning, and Material Handling</v>
          </cell>
          <cell r="J7650" t="str">
            <v>Raw Coal Storage</v>
          </cell>
          <cell r="N7650">
            <v>40995</v>
          </cell>
        </row>
        <row r="7651">
          <cell r="A7651" t="str">
            <v>30501010</v>
          </cell>
          <cell r="B7651" t="str">
            <v>Point</v>
          </cell>
          <cell r="C7651" t="str">
            <v>Coal Mining, Cleaning &amp; Material Handling /Crushing</v>
          </cell>
          <cell r="D7651" t="str">
            <v>Industrial Processes - Mining</v>
          </cell>
          <cell r="G7651" t="str">
            <v>Industrial Processes</v>
          </cell>
          <cell r="H7651" t="str">
            <v>Mineral Products</v>
          </cell>
          <cell r="I7651" t="str">
            <v>Coal Mining, Cleaning, and Material Handling</v>
          </cell>
          <cell r="J7651" t="str">
            <v>Crushing</v>
          </cell>
          <cell r="N7651">
            <v>40995</v>
          </cell>
        </row>
        <row r="7652">
          <cell r="A7652" t="str">
            <v>30501011</v>
          </cell>
          <cell r="B7652" t="str">
            <v>Point</v>
          </cell>
          <cell r="C7652" t="str">
            <v>Coal Mining, Cleaning &amp; Material Handling /Coal Transfer</v>
          </cell>
          <cell r="D7652" t="str">
            <v>Industrial Processes - Mining</v>
          </cell>
          <cell r="G7652" t="str">
            <v>Industrial Processes</v>
          </cell>
          <cell r="H7652" t="str">
            <v>Mineral Products</v>
          </cell>
          <cell r="I7652" t="str">
            <v>Coal Mining, Cleaning, and Material Handling</v>
          </cell>
          <cell r="J7652" t="str">
            <v>Coal Transfer</v>
          </cell>
          <cell r="N7652">
            <v>40995</v>
          </cell>
        </row>
        <row r="7653">
          <cell r="A7653" t="str">
            <v>30501012</v>
          </cell>
          <cell r="B7653" t="str">
            <v>Point</v>
          </cell>
          <cell r="C7653" t="str">
            <v>Coal Mining, Cleaning &amp; Material Handling /Screening</v>
          </cell>
          <cell r="D7653" t="str">
            <v>Industrial Processes - Mining</v>
          </cell>
          <cell r="G7653" t="str">
            <v>Industrial Processes</v>
          </cell>
          <cell r="H7653" t="str">
            <v>Mineral Products</v>
          </cell>
          <cell r="I7653" t="str">
            <v>Coal Mining, Cleaning, and Material Handling</v>
          </cell>
          <cell r="J7653" t="str">
            <v>Screening</v>
          </cell>
          <cell r="N7653">
            <v>40995</v>
          </cell>
        </row>
        <row r="7654">
          <cell r="A7654" t="str">
            <v>30501013</v>
          </cell>
          <cell r="B7654" t="str">
            <v>Point</v>
          </cell>
          <cell r="C7654" t="str">
            <v>Coal Mining, Cleaning &amp; Material Handling /Air Tables</v>
          </cell>
          <cell r="D7654" t="str">
            <v>Industrial Processes - Mining</v>
          </cell>
          <cell r="G7654" t="str">
            <v>Industrial Processes</v>
          </cell>
          <cell r="H7654" t="str">
            <v>Mineral Products</v>
          </cell>
          <cell r="I7654" t="str">
            <v>Coal Mining, Cleaning, and Material Handling</v>
          </cell>
          <cell r="J7654" t="str">
            <v>Coal Cleaning: Air Table</v>
          </cell>
          <cell r="N7654">
            <v>40995</v>
          </cell>
        </row>
        <row r="7655">
          <cell r="A7655" t="str">
            <v>30501014</v>
          </cell>
          <cell r="B7655" t="str">
            <v>Point</v>
          </cell>
          <cell r="C7655" t="str">
            <v>Coal Mining, Cleaning &amp; Material Handling /Cleaned Coal Storage</v>
          </cell>
          <cell r="D7655" t="str">
            <v>Industrial Processes - Mining</v>
          </cell>
          <cell r="G7655" t="str">
            <v>Industrial Processes</v>
          </cell>
          <cell r="H7655" t="str">
            <v>Mineral Products</v>
          </cell>
          <cell r="I7655" t="str">
            <v>Coal Mining, Cleaning, and Material Handling</v>
          </cell>
          <cell r="J7655" t="str">
            <v>Cleaned Coal Storage</v>
          </cell>
          <cell r="N7655">
            <v>40995</v>
          </cell>
        </row>
        <row r="7656">
          <cell r="A7656" t="str">
            <v>30501015</v>
          </cell>
          <cell r="B7656" t="str">
            <v>Point</v>
          </cell>
          <cell r="C7656" t="str">
            <v>Coal Mining, Cleaning &amp; Material Handling /Loading</v>
          </cell>
          <cell r="D7656" t="str">
            <v>Industrial Processes - Mining</v>
          </cell>
          <cell r="G7656" t="str">
            <v>Industrial Processes</v>
          </cell>
          <cell r="H7656" t="str">
            <v>Mineral Products</v>
          </cell>
          <cell r="I7656" t="str">
            <v>Coal Mining, Cleaning, and Material Handling</v>
          </cell>
          <cell r="J7656" t="str">
            <v>Coal Loading (For Clean Coal Loading USE 30501016)</v>
          </cell>
          <cell r="N7656">
            <v>40995</v>
          </cell>
        </row>
        <row r="7657">
          <cell r="A7657" t="str">
            <v>30501016</v>
          </cell>
          <cell r="B7657" t="str">
            <v>Point</v>
          </cell>
          <cell r="C7657" t="str">
            <v>Coal Mining, Cleaning &amp; Material Handling /Loading: Clean Coal</v>
          </cell>
          <cell r="D7657" t="str">
            <v>Industrial Processes - Mining</v>
          </cell>
          <cell r="G7657" t="str">
            <v>Industrial Processes</v>
          </cell>
          <cell r="H7657" t="str">
            <v>Mineral Products</v>
          </cell>
          <cell r="I7657" t="str">
            <v>Coal Mining, Cleaning, and Material Handling</v>
          </cell>
          <cell r="J7657" t="str">
            <v>Clean Coal Loading</v>
          </cell>
          <cell r="N7657">
            <v>40995</v>
          </cell>
        </row>
        <row r="7658">
          <cell r="A7658" t="str">
            <v>30501017</v>
          </cell>
          <cell r="B7658" t="str">
            <v>Point</v>
          </cell>
          <cell r="C7658" t="str">
            <v>Coal Mining, Cleaning &amp; Material Handling /Secondary Crushing</v>
          </cell>
          <cell r="D7658" t="str">
            <v>Industrial Processes - Mining</v>
          </cell>
          <cell r="G7658" t="str">
            <v>Industrial Processes</v>
          </cell>
          <cell r="H7658" t="str">
            <v>Mineral Products</v>
          </cell>
          <cell r="I7658" t="str">
            <v>Coal Mining, Cleaning, and Material Handling</v>
          </cell>
          <cell r="J7658" t="str">
            <v>Secondary Crushing</v>
          </cell>
          <cell r="N7658">
            <v>40995</v>
          </cell>
        </row>
        <row r="7659">
          <cell r="A7659" t="str">
            <v>30501018</v>
          </cell>
          <cell r="B7659" t="str">
            <v>Point</v>
          </cell>
          <cell r="C7659" t="str">
            <v>Coal Mining,Clean &amp; Mat Handling/Pickling Table</v>
          </cell>
          <cell r="D7659" t="str">
            <v>Industrial Processes - Mining</v>
          </cell>
          <cell r="G7659" t="str">
            <v>Industrial Processes</v>
          </cell>
          <cell r="H7659" t="str">
            <v>Mineral Products</v>
          </cell>
          <cell r="I7659" t="str">
            <v>Coal Mining, Cleaning, and Material Handling</v>
          </cell>
          <cell r="J7659" t="str">
            <v>Coal Cleaning: Pickling Table</v>
          </cell>
          <cell r="M7659">
            <v>40995</v>
          </cell>
          <cell r="N7659">
            <v>41113</v>
          </cell>
          <cell r="O7659" t="str">
            <v>created 3-27-2012 per ERT request</v>
          </cell>
        </row>
        <row r="7660">
          <cell r="A7660" t="str">
            <v>30501019</v>
          </cell>
          <cell r="B7660" t="str">
            <v>Point</v>
          </cell>
          <cell r="C7660" t="str">
            <v>Coal Mining,Clean &amp; Mat Handling/Heavy Media Bath</v>
          </cell>
          <cell r="D7660" t="str">
            <v>Industrial Processes - Mining</v>
          </cell>
          <cell r="G7660" t="str">
            <v>Industrial Processes</v>
          </cell>
          <cell r="H7660" t="str">
            <v>Mineral Products</v>
          </cell>
          <cell r="I7660" t="str">
            <v>Coal Mining, Cleaning, and Material Handling</v>
          </cell>
          <cell r="J7660" t="str">
            <v>Coal Cleaning: Heavy Media Bath</v>
          </cell>
          <cell r="M7660">
            <v>40995</v>
          </cell>
          <cell r="N7660">
            <v>41113</v>
          </cell>
          <cell r="O7660" t="str">
            <v>created 3-27-2012 per ERT request</v>
          </cell>
        </row>
        <row r="7661">
          <cell r="A7661" t="str">
            <v>30501021</v>
          </cell>
          <cell r="B7661" t="str">
            <v>Point</v>
          </cell>
          <cell r="C7661" t="str">
            <v>Coal Mining, Cleaning &amp; Material Handling /Overburden Removal</v>
          </cell>
          <cell r="D7661" t="str">
            <v>Industrial Processes - Mining</v>
          </cell>
          <cell r="G7661" t="str">
            <v>Industrial Processes</v>
          </cell>
          <cell r="H7661" t="str">
            <v>Mineral Products</v>
          </cell>
          <cell r="I7661" t="str">
            <v>Coal Mining, Cleaning, and Material Handling</v>
          </cell>
          <cell r="J7661" t="str">
            <v>Overburden Removal</v>
          </cell>
          <cell r="K7661" t="str">
            <v>30501030</v>
          </cell>
          <cell r="L7661" t="str">
            <v>2011</v>
          </cell>
          <cell r="N7661">
            <v>40995</v>
          </cell>
        </row>
        <row r="7662">
          <cell r="A7662" t="str">
            <v>30501022</v>
          </cell>
          <cell r="B7662" t="str">
            <v>Point</v>
          </cell>
          <cell r="C7662" t="str">
            <v>Coal Mining, Cleaning &amp; Material Handling /Drilling/Blasting</v>
          </cell>
          <cell r="D7662" t="str">
            <v>Industrial Processes - Mining</v>
          </cell>
          <cell r="G7662" t="str">
            <v>Industrial Processes</v>
          </cell>
          <cell r="H7662" t="str">
            <v>Mineral Products</v>
          </cell>
          <cell r="I7662" t="str">
            <v>Coal Mining, Cleaning, and Material Handling</v>
          </cell>
          <cell r="J7662" t="str">
            <v>Drilling/Blasting</v>
          </cell>
          <cell r="N7662">
            <v>40995</v>
          </cell>
        </row>
        <row r="7663">
          <cell r="A7663" t="str">
            <v>30501023</v>
          </cell>
          <cell r="B7663" t="str">
            <v>Point</v>
          </cell>
          <cell r="C7663" t="str">
            <v>Coal Mining, Cleaning &amp; Material Handling /Loading</v>
          </cell>
          <cell r="D7663" t="str">
            <v>Industrial Processes - Mining</v>
          </cell>
          <cell r="G7663" t="str">
            <v>Industrial Processes</v>
          </cell>
          <cell r="H7663" t="str">
            <v>Mineral Products</v>
          </cell>
          <cell r="I7663" t="str">
            <v>Coal Mining, Cleaning, and Material Handling</v>
          </cell>
          <cell r="J7663" t="str">
            <v>Loading</v>
          </cell>
          <cell r="K7663" t="str">
            <v>30501015</v>
          </cell>
          <cell r="L7663" t="str">
            <v>2005</v>
          </cell>
          <cell r="N7663">
            <v>40995</v>
          </cell>
        </row>
        <row r="7664">
          <cell r="A7664" t="str">
            <v>30501024</v>
          </cell>
          <cell r="B7664" t="str">
            <v>Point</v>
          </cell>
          <cell r="C7664" t="str">
            <v>Coal Mining, Cleaning &amp; Material Handling /Hauling</v>
          </cell>
          <cell r="D7664" t="str">
            <v>Industrial Processes - Mining</v>
          </cell>
          <cell r="G7664" t="str">
            <v>Industrial Processes</v>
          </cell>
          <cell r="H7664" t="str">
            <v>Mineral Products</v>
          </cell>
          <cell r="I7664" t="str">
            <v>Coal Mining, Cleaning, and Material Handling</v>
          </cell>
          <cell r="J7664" t="str">
            <v>Hauling</v>
          </cell>
          <cell r="N7664">
            <v>40995</v>
          </cell>
        </row>
        <row r="7665">
          <cell r="A7665" t="str">
            <v>30501025</v>
          </cell>
          <cell r="B7665" t="str">
            <v>Point</v>
          </cell>
          <cell r="C7665" t="str">
            <v>Coal Mining, Cleaning &amp; Material Handling /Jigs</v>
          </cell>
          <cell r="D7665" t="str">
            <v>Industrial Processes - Mining</v>
          </cell>
          <cell r="G7665" t="str">
            <v>Industrial Processes</v>
          </cell>
          <cell r="H7665" t="str">
            <v>Mineral Products</v>
          </cell>
          <cell r="I7665" t="str">
            <v>Coal Mining, Cleaning, and Material Handling</v>
          </cell>
          <cell r="J7665" t="str">
            <v>Coal Cleaning: Jigs</v>
          </cell>
          <cell r="M7665">
            <v>40995</v>
          </cell>
          <cell r="N7665">
            <v>41113</v>
          </cell>
          <cell r="O7665" t="str">
            <v>created 3-27-2012 per ERT request</v>
          </cell>
        </row>
        <row r="7666">
          <cell r="A7666" t="str">
            <v>30501026</v>
          </cell>
          <cell r="B7666" t="str">
            <v>Point</v>
          </cell>
          <cell r="C7666" t="str">
            <v>Coal Mining,Clean &amp; Mat Handling/Digester Table</v>
          </cell>
          <cell r="D7666" t="str">
            <v>Industrial Processes - Mining</v>
          </cell>
          <cell r="G7666" t="str">
            <v>Industrial Processes</v>
          </cell>
          <cell r="H7666" t="str">
            <v>Mineral Products</v>
          </cell>
          <cell r="I7666" t="str">
            <v>Coal Mining, Cleaning, and Material Handling</v>
          </cell>
          <cell r="J7666" t="str">
            <v>Coal Cleaning: Digester Table</v>
          </cell>
          <cell r="M7666">
            <v>40995</v>
          </cell>
          <cell r="N7666">
            <v>41113</v>
          </cell>
          <cell r="O7666" t="str">
            <v>created 3-27-2012 per ERT request</v>
          </cell>
        </row>
        <row r="7667">
          <cell r="A7667" t="str">
            <v>30501027</v>
          </cell>
          <cell r="B7667" t="str">
            <v>Point</v>
          </cell>
          <cell r="C7667" t="str">
            <v>Coal Mining, Cleaning &amp; Material Handling /Cyclone</v>
          </cell>
          <cell r="D7667" t="str">
            <v>Industrial Processes - Mining</v>
          </cell>
          <cell r="G7667" t="str">
            <v>Industrial Processes</v>
          </cell>
          <cell r="H7667" t="str">
            <v>Mineral Products</v>
          </cell>
          <cell r="I7667" t="str">
            <v>Coal Mining, Cleaning, and Material Handling</v>
          </cell>
          <cell r="J7667" t="str">
            <v>Coal Cleaning: Cyclone</v>
          </cell>
          <cell r="M7667">
            <v>40995</v>
          </cell>
          <cell r="N7667">
            <v>41113</v>
          </cell>
          <cell r="O7667" t="str">
            <v>created 3-27-2012 per ERT request</v>
          </cell>
        </row>
        <row r="7668">
          <cell r="A7668" t="str">
            <v>30501028</v>
          </cell>
          <cell r="B7668" t="str">
            <v>Point</v>
          </cell>
          <cell r="C7668" t="str">
            <v>Coal Mining,Clean &amp; Mat Handling/Froth Flotation</v>
          </cell>
          <cell r="D7668" t="str">
            <v>Industrial Processes - Mining</v>
          </cell>
          <cell r="G7668" t="str">
            <v>Industrial Processes</v>
          </cell>
          <cell r="H7668" t="str">
            <v>Mineral Products</v>
          </cell>
          <cell r="I7668" t="str">
            <v>Coal Mining, Cleaning, and Material Handling</v>
          </cell>
          <cell r="J7668" t="str">
            <v>Coal Cleaning: Froth Flotation</v>
          </cell>
          <cell r="M7668">
            <v>40995</v>
          </cell>
          <cell r="N7668">
            <v>41113</v>
          </cell>
          <cell r="O7668" t="str">
            <v>created 3-27-2012 per ERT request</v>
          </cell>
        </row>
        <row r="7669">
          <cell r="A7669" t="str">
            <v>30501029</v>
          </cell>
          <cell r="B7669" t="str">
            <v>Point</v>
          </cell>
          <cell r="C7669" t="str">
            <v>Coal Mining,Clean &amp; Mat Handling/Static Thickener</v>
          </cell>
          <cell r="D7669" t="str">
            <v>Industrial Processes - Mining</v>
          </cell>
          <cell r="G7669" t="str">
            <v>Industrial Processes</v>
          </cell>
          <cell r="H7669" t="str">
            <v>Mineral Products</v>
          </cell>
          <cell r="I7669" t="str">
            <v>Coal Mining, Cleaning, and Material Handling</v>
          </cell>
          <cell r="J7669" t="str">
            <v>Static Thickener</v>
          </cell>
          <cell r="M7669">
            <v>40995</v>
          </cell>
          <cell r="N7669">
            <v>41113</v>
          </cell>
          <cell r="O7669" t="str">
            <v>created 3-27-2012 per ERT request</v>
          </cell>
        </row>
        <row r="7670">
          <cell r="A7670" t="str">
            <v>30501030</v>
          </cell>
          <cell r="B7670" t="str">
            <v>Point</v>
          </cell>
          <cell r="C7670" t="str">
            <v>Coal Mining, Cleaning &amp; Material Handling /Topsoil Removal</v>
          </cell>
          <cell r="D7670" t="str">
            <v>Industrial Processes - Mining</v>
          </cell>
          <cell r="G7670" t="str">
            <v>Industrial Processes</v>
          </cell>
          <cell r="H7670" t="str">
            <v>Mineral Products</v>
          </cell>
          <cell r="I7670" t="str">
            <v>Coal Mining, Cleaning, and Material Handling</v>
          </cell>
          <cell r="J7670" t="str">
            <v>Topsoil Removal (See also 305010 -33, -35, -36, -37, -42, -45, -48)</v>
          </cell>
          <cell r="N7670">
            <v>40995</v>
          </cell>
        </row>
        <row r="7671">
          <cell r="A7671" t="str">
            <v>30501031</v>
          </cell>
          <cell r="B7671" t="str">
            <v>Point</v>
          </cell>
          <cell r="C7671" t="str">
            <v>Coal Mining, Cleaning &amp; Material Handling /Scrapers: Travel Mode</v>
          </cell>
          <cell r="D7671" t="str">
            <v>Industrial Processes - Mining</v>
          </cell>
          <cell r="G7671" t="str">
            <v>Industrial Processes</v>
          </cell>
          <cell r="H7671" t="str">
            <v>Mineral Products</v>
          </cell>
          <cell r="I7671" t="str">
            <v>Coal Mining, Cleaning, and Material Handling</v>
          </cell>
          <cell r="J7671" t="str">
            <v>Scrapers: Travel Mode</v>
          </cell>
          <cell r="N7671">
            <v>40995</v>
          </cell>
        </row>
        <row r="7672">
          <cell r="A7672" t="str">
            <v>30501032</v>
          </cell>
          <cell r="B7672" t="str">
            <v>Point</v>
          </cell>
          <cell r="C7672" t="str">
            <v>Coal Mining, Cleaning &amp; Material Handling /Topsoil Unloading</v>
          </cell>
          <cell r="D7672" t="str">
            <v>Industrial Processes - Mining</v>
          </cell>
          <cell r="G7672" t="str">
            <v>Industrial Processes</v>
          </cell>
          <cell r="H7672" t="str">
            <v>Mineral Products</v>
          </cell>
          <cell r="I7672" t="str">
            <v>Coal Mining, Cleaning, and Material Handling</v>
          </cell>
          <cell r="J7672" t="str">
            <v>Topsoil Unloading</v>
          </cell>
          <cell r="N7672">
            <v>40995</v>
          </cell>
        </row>
        <row r="7673">
          <cell r="A7673" t="str">
            <v>30501033</v>
          </cell>
          <cell r="B7673" t="str">
            <v>Point</v>
          </cell>
          <cell r="C7673" t="str">
            <v>Coal Mining, Cleaning &amp; Material Handling /Overburden</v>
          </cell>
          <cell r="D7673" t="str">
            <v>Industrial Processes - Mining</v>
          </cell>
          <cell r="G7673" t="str">
            <v>Industrial Processes</v>
          </cell>
          <cell r="H7673" t="str">
            <v>Mineral Products</v>
          </cell>
          <cell r="I7673" t="str">
            <v>Coal Mining, Cleaning, and Material Handling</v>
          </cell>
          <cell r="J7673" t="str">
            <v>Overburden (See also 305010 -30, -35, -36, -37, -42, -45, -48)</v>
          </cell>
          <cell r="N7673">
            <v>40995</v>
          </cell>
        </row>
        <row r="7674">
          <cell r="A7674" t="str">
            <v>30501034</v>
          </cell>
          <cell r="B7674" t="str">
            <v>Point</v>
          </cell>
          <cell r="C7674" t="str">
            <v>Coal Mining, Cleaning &amp; Material Handling /Coal Seam: Drilling</v>
          </cell>
          <cell r="D7674" t="str">
            <v>Industrial Processes - Mining</v>
          </cell>
          <cell r="G7674" t="str">
            <v>Industrial Processes</v>
          </cell>
          <cell r="H7674" t="str">
            <v>Mineral Products</v>
          </cell>
          <cell r="I7674" t="str">
            <v>Coal Mining, Cleaning, and Material Handling</v>
          </cell>
          <cell r="J7674" t="str">
            <v>Coal Seam: Drilling</v>
          </cell>
          <cell r="N7674">
            <v>40995</v>
          </cell>
        </row>
        <row r="7675">
          <cell r="A7675" t="str">
            <v>30501035</v>
          </cell>
          <cell r="B7675" t="str">
            <v>Point</v>
          </cell>
          <cell r="C7675" t="str">
            <v>Coal Mining, Cleaning &amp; Material Handling /Blasting: Coal Overburden</v>
          </cell>
          <cell r="D7675" t="str">
            <v>Industrial Processes - Mining</v>
          </cell>
          <cell r="G7675" t="str">
            <v>Industrial Processes</v>
          </cell>
          <cell r="H7675" t="str">
            <v>Mineral Products</v>
          </cell>
          <cell r="I7675" t="str">
            <v>Coal Mining, Cleaning, and Material Handling</v>
          </cell>
          <cell r="J7675" t="str">
            <v>Blasting: Coal Overburden</v>
          </cell>
          <cell r="N7675">
            <v>40995</v>
          </cell>
        </row>
        <row r="7676">
          <cell r="A7676" t="str">
            <v>30501036</v>
          </cell>
          <cell r="B7676" t="str">
            <v>Point</v>
          </cell>
          <cell r="C7676" t="str">
            <v>Coal Mining, Cleaning &amp; Material Handling /Dragline: Overburden Removal</v>
          </cell>
          <cell r="D7676" t="str">
            <v>Industrial Processes - Mining</v>
          </cell>
          <cell r="G7676" t="str">
            <v>Industrial Processes</v>
          </cell>
          <cell r="H7676" t="str">
            <v>Mineral Products</v>
          </cell>
          <cell r="I7676" t="str">
            <v>Coal Mining, Cleaning, and Material Handling</v>
          </cell>
          <cell r="J7676" t="str">
            <v>Dragline: Overburden Removal</v>
          </cell>
          <cell r="N7676">
            <v>40995</v>
          </cell>
        </row>
        <row r="7677">
          <cell r="A7677" t="str">
            <v>30501037</v>
          </cell>
          <cell r="B7677" t="str">
            <v>Point</v>
          </cell>
          <cell r="C7677" t="str">
            <v>Coal Mining, Cleaning &amp; Material Handling /Truck Loading: Overburden</v>
          </cell>
          <cell r="D7677" t="str">
            <v>Industrial Processes - Mining</v>
          </cell>
          <cell r="G7677" t="str">
            <v>Industrial Processes</v>
          </cell>
          <cell r="H7677" t="str">
            <v>Mineral Products</v>
          </cell>
          <cell r="I7677" t="str">
            <v>Coal Mining, Cleaning, and Material Handling</v>
          </cell>
          <cell r="J7677" t="str">
            <v>Truck Loading: Overburden</v>
          </cell>
          <cell r="N7677">
            <v>40995</v>
          </cell>
        </row>
        <row r="7678">
          <cell r="A7678" t="str">
            <v>30501038</v>
          </cell>
          <cell r="B7678" t="str">
            <v>Point</v>
          </cell>
          <cell r="C7678" t="str">
            <v>Coal Mining, Cleaning &amp; Material Handling /Truck Loading: Coal</v>
          </cell>
          <cell r="D7678" t="str">
            <v>Industrial Processes - Mining</v>
          </cell>
          <cell r="G7678" t="str">
            <v>Industrial Processes</v>
          </cell>
          <cell r="H7678" t="str">
            <v>Mineral Products</v>
          </cell>
          <cell r="I7678" t="str">
            <v>Coal Mining, Cleaning, and Material Handling</v>
          </cell>
          <cell r="J7678" t="str">
            <v>Truck Loading: Coal</v>
          </cell>
          <cell r="N7678">
            <v>40995</v>
          </cell>
        </row>
        <row r="7679">
          <cell r="A7679" t="str">
            <v>30501039</v>
          </cell>
          <cell r="B7679" t="str">
            <v>Point</v>
          </cell>
          <cell r="C7679" t="str">
            <v>Coal Mining, Cleaning &amp; Material Handling /Hauling: Haul Trucks</v>
          </cell>
          <cell r="D7679" t="str">
            <v>Industrial Processes - Mining</v>
          </cell>
          <cell r="G7679" t="str">
            <v>Industrial Processes</v>
          </cell>
          <cell r="H7679" t="str">
            <v>Mineral Products</v>
          </cell>
          <cell r="I7679" t="str">
            <v>Coal Mining, Cleaning, and Material Handling</v>
          </cell>
          <cell r="J7679" t="str">
            <v>Hauling: Haul Trucks</v>
          </cell>
          <cell r="N7679">
            <v>40995</v>
          </cell>
        </row>
        <row r="7680">
          <cell r="A7680" t="str">
            <v>30501040</v>
          </cell>
          <cell r="B7680" t="str">
            <v>Point</v>
          </cell>
          <cell r="C7680" t="str">
            <v>Coal Mining, Cleaning &amp; Material Handling /Truck Unloading: End Dump - Coal</v>
          </cell>
          <cell r="D7680" t="str">
            <v>Industrial Processes - Mining</v>
          </cell>
          <cell r="G7680" t="str">
            <v>Industrial Processes</v>
          </cell>
          <cell r="H7680" t="str">
            <v>Mineral Products</v>
          </cell>
          <cell r="I7680" t="str">
            <v>Coal Mining, Cleaning, and Material Handling</v>
          </cell>
          <cell r="J7680" t="str">
            <v>Truck Unloading: End Dump - Coal</v>
          </cell>
          <cell r="N7680">
            <v>40995</v>
          </cell>
        </row>
        <row r="7681">
          <cell r="A7681" t="str">
            <v>30501041</v>
          </cell>
          <cell r="B7681" t="str">
            <v>Point</v>
          </cell>
          <cell r="C7681" t="str">
            <v>Coal Mining, Cleaning &amp; Material Handling /Truck Unloading: Bottom Dump - Coal</v>
          </cell>
          <cell r="D7681" t="str">
            <v>Industrial Processes - Mining</v>
          </cell>
          <cell r="G7681" t="str">
            <v>Industrial Processes</v>
          </cell>
          <cell r="H7681" t="str">
            <v>Mineral Products</v>
          </cell>
          <cell r="I7681" t="str">
            <v>Coal Mining, Cleaning, and Material Handling</v>
          </cell>
          <cell r="J7681" t="str">
            <v>Truck Unloading: Bottom Dump - Coal</v>
          </cell>
          <cell r="N7681">
            <v>40995</v>
          </cell>
        </row>
        <row r="7682">
          <cell r="A7682" t="str">
            <v>30501042</v>
          </cell>
          <cell r="B7682" t="str">
            <v>Point</v>
          </cell>
          <cell r="C7682" t="str">
            <v>Coal Mining, Cleaning &amp; Material Handling /Truck Unloading: Bottom Dump - Overburden</v>
          </cell>
          <cell r="D7682" t="str">
            <v>Industrial Processes - Mining</v>
          </cell>
          <cell r="G7682" t="str">
            <v>Industrial Processes</v>
          </cell>
          <cell r="H7682" t="str">
            <v>Mineral Products</v>
          </cell>
          <cell r="I7682" t="str">
            <v>Coal Mining, Cleaning, and Material Handling</v>
          </cell>
          <cell r="J7682" t="str">
            <v>Truck Unloading: Bottom Dump - Overburden</v>
          </cell>
          <cell r="N7682">
            <v>40995</v>
          </cell>
        </row>
        <row r="7683">
          <cell r="A7683" t="str">
            <v>30501043</v>
          </cell>
          <cell r="B7683" t="str">
            <v>Point</v>
          </cell>
          <cell r="C7683" t="str">
            <v>Coal Mining, Cleaning &amp; Material Handling /Open Storage Pile: Coal</v>
          </cell>
          <cell r="D7683" t="str">
            <v>Industrial Processes - Mining</v>
          </cell>
          <cell r="G7683" t="str">
            <v>Industrial Processes</v>
          </cell>
          <cell r="H7683" t="str">
            <v>Mineral Products</v>
          </cell>
          <cell r="I7683" t="str">
            <v>Coal Mining, Cleaning, and Material Handling</v>
          </cell>
          <cell r="J7683" t="str">
            <v>Open Storage Pile: Coal</v>
          </cell>
          <cell r="N7683">
            <v>40995</v>
          </cell>
        </row>
        <row r="7684">
          <cell r="A7684" t="str">
            <v>30501044</v>
          </cell>
          <cell r="B7684" t="str">
            <v>Point</v>
          </cell>
          <cell r="C7684" t="str">
            <v>Coal Mining, Cleaning &amp; Material Handling /Train Loading: Coal</v>
          </cell>
          <cell r="D7684" t="str">
            <v>Industrial Processes - Mining</v>
          </cell>
          <cell r="G7684" t="str">
            <v>Industrial Processes</v>
          </cell>
          <cell r="H7684" t="str">
            <v>Mineral Products</v>
          </cell>
          <cell r="I7684" t="str">
            <v>Coal Mining, Cleaning, and Material Handling</v>
          </cell>
          <cell r="J7684" t="str">
            <v>Train Loading: Coal</v>
          </cell>
          <cell r="N7684">
            <v>40995</v>
          </cell>
        </row>
        <row r="7685">
          <cell r="A7685" t="str">
            <v>30501045</v>
          </cell>
          <cell r="B7685" t="str">
            <v>Point</v>
          </cell>
          <cell r="C7685" t="str">
            <v>Coal Mining, Cleaning &amp; Material Handling /Bulldozing: Overburden</v>
          </cell>
          <cell r="D7685" t="str">
            <v>Industrial Processes - Mining</v>
          </cell>
          <cell r="G7685" t="str">
            <v>Industrial Processes</v>
          </cell>
          <cell r="H7685" t="str">
            <v>Mineral Products</v>
          </cell>
          <cell r="I7685" t="str">
            <v>Coal Mining, Cleaning, and Material Handling</v>
          </cell>
          <cell r="J7685" t="str">
            <v>Bulldozing: Overburden</v>
          </cell>
          <cell r="N7685">
            <v>40995</v>
          </cell>
        </row>
        <row r="7686">
          <cell r="A7686" t="str">
            <v>30501046</v>
          </cell>
          <cell r="B7686" t="str">
            <v>Point</v>
          </cell>
          <cell r="C7686" t="str">
            <v>Coal Mining, Cleaning &amp; Material Handling /Bulldozing: Coal</v>
          </cell>
          <cell r="D7686" t="str">
            <v>Industrial Processes - Mining</v>
          </cell>
          <cell r="G7686" t="str">
            <v>Industrial Processes</v>
          </cell>
          <cell r="H7686" t="str">
            <v>Mineral Products</v>
          </cell>
          <cell r="I7686" t="str">
            <v>Coal Mining, Cleaning, and Material Handling</v>
          </cell>
          <cell r="J7686" t="str">
            <v>Bulldozing: Coal</v>
          </cell>
          <cell r="N7686">
            <v>40995</v>
          </cell>
        </row>
        <row r="7687">
          <cell r="A7687" t="str">
            <v>30501047</v>
          </cell>
          <cell r="B7687" t="str">
            <v>Point</v>
          </cell>
          <cell r="C7687" t="str">
            <v>Coal Mining, Cleaning &amp; Material Handling /Grading</v>
          </cell>
          <cell r="D7687" t="str">
            <v>Industrial Processes - Mining</v>
          </cell>
          <cell r="G7687" t="str">
            <v>Industrial Processes</v>
          </cell>
          <cell r="H7687" t="str">
            <v>Mineral Products</v>
          </cell>
          <cell r="I7687" t="str">
            <v>Coal Mining, Cleaning, and Material Handling</v>
          </cell>
          <cell r="J7687" t="str">
            <v>Grading</v>
          </cell>
          <cell r="N7687">
            <v>40995</v>
          </cell>
        </row>
        <row r="7688">
          <cell r="A7688" t="str">
            <v>30501048</v>
          </cell>
          <cell r="B7688" t="str">
            <v>Point</v>
          </cell>
          <cell r="C7688" t="str">
            <v>Coal Mining, Cleaning &amp; Material Handling /Overburden Replacement</v>
          </cell>
          <cell r="D7688" t="str">
            <v>Industrial Processes - Mining</v>
          </cell>
          <cell r="G7688" t="str">
            <v>Industrial Processes</v>
          </cell>
          <cell r="H7688" t="str">
            <v>Mineral Products</v>
          </cell>
          <cell r="I7688" t="str">
            <v>Coal Mining, Cleaning, and Material Handling</v>
          </cell>
          <cell r="J7688" t="str">
            <v>Overburden Replacement</v>
          </cell>
          <cell r="N7688">
            <v>40995</v>
          </cell>
        </row>
        <row r="7689">
          <cell r="A7689" t="str">
            <v>30501049</v>
          </cell>
          <cell r="B7689" t="str">
            <v>Point</v>
          </cell>
          <cell r="C7689" t="str">
            <v>Coal Mining, Cleaning &amp; Material Handling /Wind Erosion: Exposed Areas</v>
          </cell>
          <cell r="D7689" t="str">
            <v>Industrial Processes - Mining</v>
          </cell>
          <cell r="G7689" t="str">
            <v>Industrial Processes</v>
          </cell>
          <cell r="H7689" t="str">
            <v>Mineral Products</v>
          </cell>
          <cell r="I7689" t="str">
            <v>Coal Mining, Cleaning, and Material Handling</v>
          </cell>
          <cell r="J7689" t="str">
            <v>Wind Erosion: Exposed Areas</v>
          </cell>
          <cell r="N7689">
            <v>40995</v>
          </cell>
        </row>
        <row r="7690">
          <cell r="A7690" t="str">
            <v>30501050</v>
          </cell>
          <cell r="B7690" t="str">
            <v>Point</v>
          </cell>
          <cell r="C7690" t="str">
            <v>Coal Mining, Cleaning &amp; Material Handling /Vehicle Traffic: Light/Medium Vehicles</v>
          </cell>
          <cell r="D7690" t="str">
            <v>Industrial Processes - Mining</v>
          </cell>
          <cell r="G7690" t="str">
            <v>Industrial Processes</v>
          </cell>
          <cell r="H7690" t="str">
            <v>Mineral Products</v>
          </cell>
          <cell r="I7690" t="str">
            <v>Coal Mining, Cleaning, and Material Handling</v>
          </cell>
          <cell r="J7690" t="str">
            <v>Vehicle Traffic: Light/Medium Vehicles</v>
          </cell>
          <cell r="N7690">
            <v>40995</v>
          </cell>
        </row>
        <row r="7691">
          <cell r="A7691" t="str">
            <v>30501051</v>
          </cell>
          <cell r="B7691" t="str">
            <v>Point</v>
          </cell>
          <cell r="C7691" t="str">
            <v>Coal Mining, Cleaning &amp; Material Handling /Surface Mining Operations: Open Storage Pile: Spoils</v>
          </cell>
          <cell r="D7691" t="str">
            <v>Industrial Processes - Mining</v>
          </cell>
          <cell r="G7691" t="str">
            <v>Industrial Processes</v>
          </cell>
          <cell r="H7691" t="str">
            <v>Mineral Products</v>
          </cell>
          <cell r="I7691" t="str">
            <v>Coal Mining, Cleaning, and Material Handling</v>
          </cell>
          <cell r="J7691" t="str">
            <v>Surface Mining Operations: Open Storage Pile: Spoils</v>
          </cell>
          <cell r="N7691">
            <v>40995</v>
          </cell>
        </row>
        <row r="7692">
          <cell r="A7692" t="str">
            <v>30501060</v>
          </cell>
          <cell r="B7692" t="str">
            <v>Point</v>
          </cell>
          <cell r="C7692" t="str">
            <v>Coal Mining, Cleaning &amp; Material Handling /Surface Mining Operations: Primary Crusher</v>
          </cell>
          <cell r="D7692" t="str">
            <v>Industrial Processes - Mining</v>
          </cell>
          <cell r="G7692" t="str">
            <v>Industrial Processes</v>
          </cell>
          <cell r="H7692" t="str">
            <v>Mineral Products</v>
          </cell>
          <cell r="I7692" t="str">
            <v>Coal Mining, Cleaning, and Material Handling</v>
          </cell>
          <cell r="J7692" t="str">
            <v>Surface Mining Operations: Primary Crusher</v>
          </cell>
          <cell r="N7692">
            <v>40995</v>
          </cell>
        </row>
        <row r="7693">
          <cell r="A7693" t="str">
            <v>30501061</v>
          </cell>
          <cell r="B7693" t="str">
            <v>Point</v>
          </cell>
          <cell r="C7693" t="str">
            <v>Coal Mining, Cleaning &amp; Material Handling /Surface Mining Operations: Secondary Crusher</v>
          </cell>
          <cell r="D7693" t="str">
            <v>Industrial Processes - Mining</v>
          </cell>
          <cell r="G7693" t="str">
            <v>Industrial Processes</v>
          </cell>
          <cell r="H7693" t="str">
            <v>Mineral Products</v>
          </cell>
          <cell r="I7693" t="str">
            <v>Coal Mining, Cleaning, and Material Handling</v>
          </cell>
          <cell r="J7693" t="str">
            <v>Surface Mining Operations: Secondary Crusher</v>
          </cell>
          <cell r="N7693">
            <v>40995</v>
          </cell>
        </row>
        <row r="7694">
          <cell r="A7694" t="str">
            <v>30501062</v>
          </cell>
          <cell r="B7694" t="str">
            <v>Point</v>
          </cell>
          <cell r="C7694" t="str">
            <v>Coal Mining, Cleaning &amp; Material Handling /Surface Mining Operations: Screens</v>
          </cell>
          <cell r="D7694" t="str">
            <v>Industrial Processes - Mining</v>
          </cell>
          <cell r="G7694" t="str">
            <v>Industrial Processes</v>
          </cell>
          <cell r="H7694" t="str">
            <v>Mineral Products</v>
          </cell>
          <cell r="I7694" t="str">
            <v>Coal Mining, Cleaning, and Material Handling</v>
          </cell>
          <cell r="J7694" t="str">
            <v>Surface Mining Operations: Screens</v>
          </cell>
          <cell r="N7694">
            <v>40995</v>
          </cell>
        </row>
        <row r="7695">
          <cell r="A7695" t="str">
            <v>30501090</v>
          </cell>
          <cell r="B7695" t="str">
            <v>Point</v>
          </cell>
          <cell r="C7695" t="str">
            <v>Coal Mining, Cleaning &amp; Material Handling /Haul Roads: General</v>
          </cell>
          <cell r="D7695" t="str">
            <v>Industrial Processes - Mining</v>
          </cell>
          <cell r="G7695" t="str">
            <v>Industrial Processes</v>
          </cell>
          <cell r="H7695" t="str">
            <v>Mineral Products</v>
          </cell>
          <cell r="I7695" t="str">
            <v>Coal Mining, Cleaning, and Material Handling</v>
          </cell>
          <cell r="J7695" t="str">
            <v>Haul Roads: General</v>
          </cell>
          <cell r="N7695">
            <v>40995</v>
          </cell>
        </row>
        <row r="7696">
          <cell r="A7696" t="str">
            <v>30501099</v>
          </cell>
          <cell r="B7696" t="str">
            <v>Point</v>
          </cell>
          <cell r="C7696" t="str">
            <v>Coal Mining, Cleaning &amp; Material Handling /Other Not Classified</v>
          </cell>
          <cell r="D7696" t="str">
            <v>Industrial Processes - Mining</v>
          </cell>
          <cell r="G7696" t="str">
            <v>Industrial Processes</v>
          </cell>
          <cell r="H7696" t="str">
            <v>Mineral Products</v>
          </cell>
          <cell r="I7696" t="str">
            <v>Coal Mining, Cleaning, and Material Handling</v>
          </cell>
          <cell r="J7696" t="str">
            <v>Other Not Classified</v>
          </cell>
          <cell r="N7696">
            <v>40995</v>
          </cell>
        </row>
        <row r="7697">
          <cell r="A7697" t="str">
            <v>30501101</v>
          </cell>
          <cell r="B7697" t="str">
            <v>Point</v>
          </cell>
          <cell r="C7697" t="str">
            <v>Concrete Batching /Total Facility Emissions except road dust &amp; wind-blown dust</v>
          </cell>
          <cell r="D7697" t="str">
            <v>Industrial Processes - NEC</v>
          </cell>
          <cell r="G7697" t="str">
            <v>Industrial Processes</v>
          </cell>
          <cell r="H7697" t="str">
            <v>Mineral Products</v>
          </cell>
          <cell r="I7697" t="str">
            <v>Concrete Batching</v>
          </cell>
          <cell r="J7697" t="str">
            <v>Total Facility Emissions except road dust &amp; wind-blown dust</v>
          </cell>
          <cell r="N7697">
            <v>40988</v>
          </cell>
        </row>
        <row r="7698">
          <cell r="A7698" t="str">
            <v>30501104</v>
          </cell>
          <cell r="B7698" t="str">
            <v>Point</v>
          </cell>
          <cell r="C7698" t="str">
            <v>Concrete Batching /Aggregate Transfer to Elevated Storage</v>
          </cell>
          <cell r="D7698" t="str">
            <v>Industrial Processes - Storage and Transfer</v>
          </cell>
          <cell r="G7698" t="str">
            <v>Industrial Processes</v>
          </cell>
          <cell r="H7698" t="str">
            <v>Mineral Products</v>
          </cell>
          <cell r="I7698" t="str">
            <v>Concrete Batching</v>
          </cell>
          <cell r="J7698" t="str">
            <v>Aggregate Transfer to Elevated Storage</v>
          </cell>
          <cell r="N7698">
            <v>40988</v>
          </cell>
        </row>
        <row r="7699">
          <cell r="A7699" t="str">
            <v>30501105</v>
          </cell>
          <cell r="B7699" t="str">
            <v>Point</v>
          </cell>
          <cell r="C7699" t="str">
            <v>Concrete Batching /Sand Transfer to Elevated Storage</v>
          </cell>
          <cell r="D7699" t="str">
            <v>Industrial Processes - Storage and Transfer</v>
          </cell>
          <cell r="G7699" t="str">
            <v>Industrial Processes</v>
          </cell>
          <cell r="H7699" t="str">
            <v>Mineral Products</v>
          </cell>
          <cell r="I7699" t="str">
            <v>Concrete Batching</v>
          </cell>
          <cell r="J7699" t="str">
            <v>Sand Transfer to Elevated Storage</v>
          </cell>
          <cell r="N7699">
            <v>40988</v>
          </cell>
        </row>
        <row r="7700">
          <cell r="A7700" t="str">
            <v>30501106</v>
          </cell>
          <cell r="B7700" t="str">
            <v>Point</v>
          </cell>
          <cell r="C7700" t="str">
            <v>Concrete Batching /Transfer: Sand/Aggregate to Elevated Bins (See Also -04 &amp; -05)</v>
          </cell>
          <cell r="D7700" t="str">
            <v>Industrial Processes - Storage and Transfer</v>
          </cell>
          <cell r="G7700" t="str">
            <v>Industrial Processes</v>
          </cell>
          <cell r="H7700" t="str">
            <v>Mineral Products</v>
          </cell>
          <cell r="I7700" t="str">
            <v>Concrete Batching</v>
          </cell>
          <cell r="J7700" t="str">
            <v>Transfer: Sand/Aggregate to Elevated Bins (See Also -04 &amp; -05)</v>
          </cell>
          <cell r="N7700">
            <v>40988</v>
          </cell>
        </row>
        <row r="7701">
          <cell r="A7701" t="str">
            <v>30501107</v>
          </cell>
          <cell r="B7701" t="str">
            <v>Point</v>
          </cell>
          <cell r="C7701" t="str">
            <v>Concrete Batching /Cement Unloading to Elevated Storage Silo</v>
          </cell>
          <cell r="D7701" t="str">
            <v>Industrial Processes - Storage and Transfer</v>
          </cell>
          <cell r="G7701" t="str">
            <v>Industrial Processes</v>
          </cell>
          <cell r="H7701" t="str">
            <v>Mineral Products</v>
          </cell>
          <cell r="I7701" t="str">
            <v>Concrete Batching</v>
          </cell>
          <cell r="J7701" t="str">
            <v>Cement Unloading to Elevated Storage Silo</v>
          </cell>
          <cell r="N7701">
            <v>40988</v>
          </cell>
        </row>
        <row r="7702">
          <cell r="A7702" t="str">
            <v>30501108</v>
          </cell>
          <cell r="B7702" t="str">
            <v>Point</v>
          </cell>
          <cell r="C7702" t="str">
            <v>Concrete Batching /Weight Hopper Loading of Sand and Aggregate</v>
          </cell>
          <cell r="D7702" t="str">
            <v>Industrial Processes - Storage and Transfer</v>
          </cell>
          <cell r="G7702" t="str">
            <v>Industrial Processes</v>
          </cell>
          <cell r="H7702" t="str">
            <v>Mineral Products</v>
          </cell>
          <cell r="I7702" t="str">
            <v>Concrete Batching</v>
          </cell>
          <cell r="J7702" t="str">
            <v>Weight Hopper Loading of Sand and Aggregate</v>
          </cell>
          <cell r="N7702">
            <v>40988</v>
          </cell>
        </row>
        <row r="7703">
          <cell r="A7703" t="str">
            <v>30501109</v>
          </cell>
          <cell r="B7703" t="str">
            <v>Point</v>
          </cell>
          <cell r="C7703" t="str">
            <v>Concrete Batching /Mixer Loading of Cement/Sand/Aggregate</v>
          </cell>
          <cell r="D7703" t="str">
            <v>Industrial Processes - Storage and Transfer</v>
          </cell>
          <cell r="G7703" t="str">
            <v>Industrial Processes</v>
          </cell>
          <cell r="H7703" t="str">
            <v>Mineral Products</v>
          </cell>
          <cell r="I7703" t="str">
            <v>Concrete Batching</v>
          </cell>
          <cell r="J7703" t="str">
            <v>Mixer Loading of Cement/Sand/Aggregate</v>
          </cell>
          <cell r="N7703">
            <v>40988</v>
          </cell>
        </row>
        <row r="7704">
          <cell r="A7704" t="str">
            <v>30501110</v>
          </cell>
          <cell r="B7704" t="str">
            <v>Point</v>
          </cell>
          <cell r="C7704" t="str">
            <v>Concrete Batching /Loading of Transit Mix Truck</v>
          </cell>
          <cell r="D7704" t="str">
            <v>Industrial Processes - Storage and Transfer</v>
          </cell>
          <cell r="G7704" t="str">
            <v>Industrial Processes</v>
          </cell>
          <cell r="H7704" t="str">
            <v>Mineral Products</v>
          </cell>
          <cell r="I7704" t="str">
            <v>Concrete Batching</v>
          </cell>
          <cell r="J7704" t="str">
            <v>Loading of Transit Mix Truck</v>
          </cell>
          <cell r="N7704">
            <v>40988</v>
          </cell>
        </row>
        <row r="7705">
          <cell r="A7705" t="str">
            <v>30501111</v>
          </cell>
          <cell r="B7705" t="str">
            <v>Point</v>
          </cell>
          <cell r="C7705" t="str">
            <v>Concrete Batching /Loading of Dry-batch Truck</v>
          </cell>
          <cell r="D7705" t="str">
            <v>Industrial Processes - Storage and Transfer</v>
          </cell>
          <cell r="G7705" t="str">
            <v>Industrial Processes</v>
          </cell>
          <cell r="H7705" t="str">
            <v>Mineral Products</v>
          </cell>
          <cell r="I7705" t="str">
            <v>Concrete Batching</v>
          </cell>
          <cell r="J7705" t="str">
            <v>Loading of Dry-batch Truck</v>
          </cell>
          <cell r="N7705">
            <v>40988</v>
          </cell>
        </row>
        <row r="7706">
          <cell r="A7706" t="str">
            <v>30501112</v>
          </cell>
          <cell r="B7706" t="str">
            <v>Point</v>
          </cell>
          <cell r="C7706" t="str">
            <v>Concrete Batching /Mixing: Wet</v>
          </cell>
          <cell r="D7706" t="str">
            <v>Industrial Processes - NEC</v>
          </cell>
          <cell r="G7706" t="str">
            <v>Industrial Processes</v>
          </cell>
          <cell r="H7706" t="str">
            <v>Mineral Products</v>
          </cell>
          <cell r="I7706" t="str">
            <v>Concrete Batching</v>
          </cell>
          <cell r="J7706" t="str">
            <v>Mixing: Wet</v>
          </cell>
          <cell r="N7706">
            <v>40988</v>
          </cell>
        </row>
        <row r="7707">
          <cell r="A7707" t="str">
            <v>30501113</v>
          </cell>
          <cell r="B7707" t="str">
            <v>Point</v>
          </cell>
          <cell r="C7707" t="str">
            <v>Concrete Batching /Mixing: Dry</v>
          </cell>
          <cell r="D7707" t="str">
            <v>Industrial Processes - NEC</v>
          </cell>
          <cell r="G7707" t="str">
            <v>Industrial Processes</v>
          </cell>
          <cell r="H7707" t="str">
            <v>Mineral Products</v>
          </cell>
          <cell r="I7707" t="str">
            <v>Concrete Batching</v>
          </cell>
          <cell r="J7707" t="str">
            <v>Mixing: Dry</v>
          </cell>
          <cell r="N7707">
            <v>40988</v>
          </cell>
        </row>
        <row r="7708">
          <cell r="A7708" t="str">
            <v>30501114</v>
          </cell>
          <cell r="B7708" t="str">
            <v>Point</v>
          </cell>
          <cell r="C7708" t="str">
            <v>Concrete Batching /Transferring: Conveyors/Elevators</v>
          </cell>
          <cell r="D7708" t="str">
            <v>Industrial Processes - Storage and Transfer</v>
          </cell>
          <cell r="G7708" t="str">
            <v>Industrial Processes</v>
          </cell>
          <cell r="H7708" t="str">
            <v>Mineral Products</v>
          </cell>
          <cell r="I7708" t="str">
            <v>Concrete Batching</v>
          </cell>
          <cell r="J7708" t="str">
            <v>Transferring: Conveyors/Elevators</v>
          </cell>
          <cell r="N7708">
            <v>40988</v>
          </cell>
        </row>
        <row r="7709">
          <cell r="A7709" t="str">
            <v>30501115</v>
          </cell>
          <cell r="B7709" t="str">
            <v>Point</v>
          </cell>
          <cell r="C7709" t="str">
            <v>Concrete Batching /Storage: Bins/Hoppers</v>
          </cell>
          <cell r="D7709" t="str">
            <v>Industrial Processes - Storage and Transfer</v>
          </cell>
          <cell r="G7709" t="str">
            <v>Industrial Processes</v>
          </cell>
          <cell r="H7709" t="str">
            <v>Mineral Products</v>
          </cell>
          <cell r="I7709" t="str">
            <v>Concrete Batching</v>
          </cell>
          <cell r="J7709" t="str">
            <v>Storage: Bins/Hoppers</v>
          </cell>
          <cell r="N7709">
            <v>40988</v>
          </cell>
        </row>
        <row r="7710">
          <cell r="A7710" t="str">
            <v>30501117</v>
          </cell>
          <cell r="B7710" t="str">
            <v>Point</v>
          </cell>
          <cell r="C7710" t="str">
            <v>Concrete Batching /Cement Supplement Unloading to Elevated Storage Silo</v>
          </cell>
          <cell r="D7710" t="str">
            <v>Industrial Processes - Storage and Transfer</v>
          </cell>
          <cell r="G7710" t="str">
            <v>Industrial Processes</v>
          </cell>
          <cell r="H7710" t="str">
            <v>Mineral Products</v>
          </cell>
          <cell r="I7710" t="str">
            <v>Concrete Batching</v>
          </cell>
          <cell r="J7710" t="str">
            <v>Cement Supplement Unloading to Elevated Storage Silo</v>
          </cell>
          <cell r="N7710">
            <v>40988</v>
          </cell>
        </row>
        <row r="7711">
          <cell r="A7711" t="str">
            <v>30501120</v>
          </cell>
          <cell r="B7711" t="str">
            <v>Point</v>
          </cell>
          <cell r="C7711" t="str">
            <v>Concrete Batching /Asbestos/Cement Products</v>
          </cell>
          <cell r="D7711" t="str">
            <v>Industrial Processes - NEC</v>
          </cell>
          <cell r="G7711" t="str">
            <v>Industrial Processes</v>
          </cell>
          <cell r="H7711" t="str">
            <v>Mineral Products</v>
          </cell>
          <cell r="I7711" t="str">
            <v>Concrete Batching</v>
          </cell>
          <cell r="J7711" t="str">
            <v>Asbestos/Cement Products</v>
          </cell>
          <cell r="N7711">
            <v>40988</v>
          </cell>
        </row>
        <row r="7712">
          <cell r="A7712" t="str">
            <v>30501121</v>
          </cell>
          <cell r="B7712" t="str">
            <v>Point</v>
          </cell>
          <cell r="C7712" t="str">
            <v>Concrete Batching /Aggregate Delivery to Ground Storage</v>
          </cell>
          <cell r="D7712" t="str">
            <v>Industrial Processes - Storage and Transfer</v>
          </cell>
          <cell r="G7712" t="str">
            <v>Industrial Processes</v>
          </cell>
          <cell r="H7712" t="str">
            <v>Mineral Products</v>
          </cell>
          <cell r="I7712" t="str">
            <v>Concrete Batching</v>
          </cell>
          <cell r="J7712" t="str">
            <v>Aggregate Delivery to Ground Storage</v>
          </cell>
          <cell r="N7712">
            <v>40988</v>
          </cell>
        </row>
        <row r="7713">
          <cell r="A7713" t="str">
            <v>30501122</v>
          </cell>
          <cell r="B7713" t="str">
            <v>Point</v>
          </cell>
          <cell r="C7713" t="str">
            <v>Concrete Batching /Sand Delivery to Ground Storage</v>
          </cell>
          <cell r="D7713" t="str">
            <v>Industrial Processes - Storage and Transfer</v>
          </cell>
          <cell r="G7713" t="str">
            <v>Industrial Processes</v>
          </cell>
          <cell r="H7713" t="str">
            <v>Mineral Products</v>
          </cell>
          <cell r="I7713" t="str">
            <v>Concrete Batching</v>
          </cell>
          <cell r="J7713" t="str">
            <v>Sand Delivery to Ground Storage</v>
          </cell>
          <cell r="N7713">
            <v>40988</v>
          </cell>
        </row>
        <row r="7714">
          <cell r="A7714" t="str">
            <v>30501123</v>
          </cell>
          <cell r="B7714" t="str">
            <v>Point</v>
          </cell>
          <cell r="C7714" t="str">
            <v>Concrete Batching /Aggregate Transfer to Conveyor</v>
          </cell>
          <cell r="D7714" t="str">
            <v>Industrial Processes - Storage and Transfer</v>
          </cell>
          <cell r="G7714" t="str">
            <v>Industrial Processes</v>
          </cell>
          <cell r="H7714" t="str">
            <v>Mineral Products</v>
          </cell>
          <cell r="I7714" t="str">
            <v>Concrete Batching</v>
          </cell>
          <cell r="J7714" t="str">
            <v>Aggregate Transfer to Conveyor</v>
          </cell>
          <cell r="N7714">
            <v>40988</v>
          </cell>
        </row>
        <row r="7715">
          <cell r="A7715" t="str">
            <v>30501124</v>
          </cell>
          <cell r="B7715" t="str">
            <v>Point</v>
          </cell>
          <cell r="C7715" t="str">
            <v>Concrete Batching /Sand Transfer to Conveyor</v>
          </cell>
          <cell r="D7715" t="str">
            <v>Industrial Processes - Storage and Transfer</v>
          </cell>
          <cell r="G7715" t="str">
            <v>Industrial Processes</v>
          </cell>
          <cell r="H7715" t="str">
            <v>Mineral Products</v>
          </cell>
          <cell r="I7715" t="str">
            <v>Concrete Batching</v>
          </cell>
          <cell r="J7715" t="str">
            <v>Sand Transfer to Conveyor</v>
          </cell>
          <cell r="N7715">
            <v>40988</v>
          </cell>
        </row>
        <row r="7716">
          <cell r="A7716" t="str">
            <v>30501199</v>
          </cell>
          <cell r="B7716" t="str">
            <v>Point</v>
          </cell>
          <cell r="C7716" t="str">
            <v>Concrete Batching /Other Not Classified</v>
          </cell>
          <cell r="D7716" t="str">
            <v>Industrial Processes - NEC</v>
          </cell>
          <cell r="G7716" t="str">
            <v>Industrial Processes</v>
          </cell>
          <cell r="H7716" t="str">
            <v>Mineral Products</v>
          </cell>
          <cell r="I7716" t="str">
            <v>Concrete Batching</v>
          </cell>
          <cell r="J7716" t="str">
            <v>Other Not Classified</v>
          </cell>
          <cell r="N7716">
            <v>40988</v>
          </cell>
        </row>
        <row r="7717">
          <cell r="A7717" t="str">
            <v>30501201</v>
          </cell>
          <cell r="B7717" t="str">
            <v>Point</v>
          </cell>
          <cell r="C7717" t="str">
            <v>Fiberglass Manuf /Regenerative Furnace (Wool-type Fiber)</v>
          </cell>
          <cell r="D7717" t="str">
            <v>Industrial Processes - NEC</v>
          </cell>
          <cell r="G7717" t="str">
            <v>Industrial Processes</v>
          </cell>
          <cell r="H7717" t="str">
            <v>Mineral Products</v>
          </cell>
          <cell r="I7717" t="str">
            <v>Fiberglass Manufacturing</v>
          </cell>
          <cell r="J7717" t="str">
            <v>Regenerative Furnace (Wool-type Fiber)</v>
          </cell>
          <cell r="N7717">
            <v>40988</v>
          </cell>
        </row>
        <row r="7718">
          <cell r="A7718" t="str">
            <v>30501202</v>
          </cell>
          <cell r="B7718" t="str">
            <v>Point</v>
          </cell>
          <cell r="C7718" t="str">
            <v>Fiberglass Manuf /Recuperative Furnace (Wool-type Fiber)</v>
          </cell>
          <cell r="D7718" t="str">
            <v>Industrial Processes - NEC</v>
          </cell>
          <cell r="G7718" t="str">
            <v>Industrial Processes</v>
          </cell>
          <cell r="H7718" t="str">
            <v>Mineral Products</v>
          </cell>
          <cell r="I7718" t="str">
            <v>Fiberglass Manufacturing</v>
          </cell>
          <cell r="J7718" t="str">
            <v>Recuperative Furnace (Wool-type Fiber)</v>
          </cell>
          <cell r="N7718">
            <v>40988</v>
          </cell>
        </row>
        <row r="7719">
          <cell r="A7719" t="str">
            <v>30501203</v>
          </cell>
          <cell r="B7719" t="str">
            <v>Point</v>
          </cell>
          <cell r="C7719" t="str">
            <v>Fiberglass Manuf /Electric Furnace (Wool-type Fiber)</v>
          </cell>
          <cell r="D7719" t="str">
            <v>Industrial Processes - NEC</v>
          </cell>
          <cell r="G7719" t="str">
            <v>Industrial Processes</v>
          </cell>
          <cell r="H7719" t="str">
            <v>Mineral Products</v>
          </cell>
          <cell r="I7719" t="str">
            <v>Fiberglass Manufacturing</v>
          </cell>
          <cell r="J7719" t="str">
            <v>Electric Furnace (Wool-type Fiber)</v>
          </cell>
          <cell r="N7719">
            <v>40988</v>
          </cell>
        </row>
        <row r="7720">
          <cell r="A7720" t="str">
            <v>30501204</v>
          </cell>
          <cell r="B7720" t="str">
            <v>Point</v>
          </cell>
          <cell r="C7720" t="str">
            <v>Fiberglass Manuf /Forming: Rotary Spun (Wool-type Fiber)</v>
          </cell>
          <cell r="D7720" t="str">
            <v>Industrial Processes - NEC</v>
          </cell>
          <cell r="G7720" t="str">
            <v>Industrial Processes</v>
          </cell>
          <cell r="H7720" t="str">
            <v>Mineral Products</v>
          </cell>
          <cell r="I7720" t="str">
            <v>Fiberglass Manufacturing</v>
          </cell>
          <cell r="J7720" t="str">
            <v>Forming: Rotary Spun (Wool-type Fiber)</v>
          </cell>
          <cell r="N7720">
            <v>40988</v>
          </cell>
        </row>
        <row r="7721">
          <cell r="A7721" t="str">
            <v>30501205</v>
          </cell>
          <cell r="B7721" t="str">
            <v>Point</v>
          </cell>
          <cell r="C7721" t="str">
            <v>Fiberglass Manuf /Curing Oven: Rotary Spun (Wool-type Fiber)</v>
          </cell>
          <cell r="D7721" t="str">
            <v>Industrial Processes - NEC</v>
          </cell>
          <cell r="G7721" t="str">
            <v>Industrial Processes</v>
          </cell>
          <cell r="H7721" t="str">
            <v>Mineral Products</v>
          </cell>
          <cell r="I7721" t="str">
            <v>Fiberglass Manufacturing</v>
          </cell>
          <cell r="J7721" t="str">
            <v>Curing Oven: Rotary Spun (Wool-type Fiber)</v>
          </cell>
          <cell r="N7721">
            <v>40988</v>
          </cell>
        </row>
        <row r="7722">
          <cell r="A7722" t="str">
            <v>30501206</v>
          </cell>
          <cell r="B7722" t="str">
            <v>Point</v>
          </cell>
          <cell r="C7722" t="str">
            <v>Fiberglass Manuf /Cooling (Wool-type Fiber)</v>
          </cell>
          <cell r="D7722" t="str">
            <v>Industrial Processes - NEC</v>
          </cell>
          <cell r="G7722" t="str">
            <v>Industrial Processes</v>
          </cell>
          <cell r="H7722" t="str">
            <v>Mineral Products</v>
          </cell>
          <cell r="I7722" t="str">
            <v>Fiberglass Manufacturing</v>
          </cell>
          <cell r="J7722" t="str">
            <v>Cooling (Wool-type Fiber)</v>
          </cell>
          <cell r="N7722">
            <v>40988</v>
          </cell>
        </row>
        <row r="7723">
          <cell r="A7723" t="str">
            <v>30501207</v>
          </cell>
          <cell r="B7723" t="str">
            <v>Point</v>
          </cell>
          <cell r="C7723" t="str">
            <v>Fiberglass Manuf /Unit Melter Furnace (Wool-type Fiber)</v>
          </cell>
          <cell r="D7723" t="str">
            <v>Industrial Processes - NEC</v>
          </cell>
          <cell r="G7723" t="str">
            <v>Industrial Processes</v>
          </cell>
          <cell r="H7723" t="str">
            <v>Mineral Products</v>
          </cell>
          <cell r="I7723" t="str">
            <v>Fiberglass Manufacturing</v>
          </cell>
          <cell r="J7723" t="str">
            <v>Unit Melter Furnace (Wool-type Fiber)</v>
          </cell>
          <cell r="N7723">
            <v>40988</v>
          </cell>
        </row>
        <row r="7724">
          <cell r="A7724" t="str">
            <v>30501208</v>
          </cell>
          <cell r="B7724" t="str">
            <v>Point</v>
          </cell>
          <cell r="C7724" t="str">
            <v>Fiberglass Manuf /Forming: Flame Attenuation (Wool-type Fiber)</v>
          </cell>
          <cell r="D7724" t="str">
            <v>Industrial Processes - NEC</v>
          </cell>
          <cell r="G7724" t="str">
            <v>Industrial Processes</v>
          </cell>
          <cell r="H7724" t="str">
            <v>Mineral Products</v>
          </cell>
          <cell r="I7724" t="str">
            <v>Fiberglass Manufacturing</v>
          </cell>
          <cell r="J7724" t="str">
            <v>Forming: Flame Attenuation (Wool-type Fiber)</v>
          </cell>
          <cell r="N7724">
            <v>40988</v>
          </cell>
        </row>
        <row r="7725">
          <cell r="A7725" t="str">
            <v>30501209</v>
          </cell>
          <cell r="B7725" t="str">
            <v>Point</v>
          </cell>
          <cell r="C7725" t="str">
            <v>Fiberglass Manuf /Curing: Flame Attenuation (Wool-type Fiber)</v>
          </cell>
          <cell r="D7725" t="str">
            <v>Industrial Processes - NEC</v>
          </cell>
          <cell r="G7725" t="str">
            <v>Industrial Processes</v>
          </cell>
          <cell r="H7725" t="str">
            <v>Mineral Products</v>
          </cell>
          <cell r="I7725" t="str">
            <v>Fiberglass Manufacturing</v>
          </cell>
          <cell r="J7725" t="str">
            <v>Curing: Flame Attenuation (Wool-type Fiber)</v>
          </cell>
          <cell r="N7725">
            <v>40988</v>
          </cell>
        </row>
        <row r="7726">
          <cell r="A7726" t="str">
            <v>30501211</v>
          </cell>
          <cell r="B7726" t="str">
            <v>Point</v>
          </cell>
          <cell r="C7726" t="str">
            <v>Fiberglass Manuf /Regenerative Furnace (Textile-type Fiber)</v>
          </cell>
          <cell r="D7726" t="str">
            <v>Industrial Processes - NEC</v>
          </cell>
          <cell r="G7726" t="str">
            <v>Industrial Processes</v>
          </cell>
          <cell r="H7726" t="str">
            <v>Mineral Products</v>
          </cell>
          <cell r="I7726" t="str">
            <v>Fiberglass Manufacturing</v>
          </cell>
          <cell r="J7726" t="str">
            <v>Regenerative Furnace (Textile-type Fiber)</v>
          </cell>
          <cell r="N7726">
            <v>40988</v>
          </cell>
        </row>
        <row r="7727">
          <cell r="A7727" t="str">
            <v>30501212</v>
          </cell>
          <cell r="B7727" t="str">
            <v>Point</v>
          </cell>
          <cell r="C7727" t="str">
            <v>Fiberglass Manuf /Recuperative Furnace (Textile-type Fiber)</v>
          </cell>
          <cell r="D7727" t="str">
            <v>Industrial Processes - NEC</v>
          </cell>
          <cell r="G7727" t="str">
            <v>Industrial Processes</v>
          </cell>
          <cell r="H7727" t="str">
            <v>Mineral Products</v>
          </cell>
          <cell r="I7727" t="str">
            <v>Fiberglass Manufacturing</v>
          </cell>
          <cell r="J7727" t="str">
            <v>Recuperative Furnace (Textile-type Fiber)</v>
          </cell>
          <cell r="N7727">
            <v>40988</v>
          </cell>
        </row>
        <row r="7728">
          <cell r="A7728" t="str">
            <v>30501213</v>
          </cell>
          <cell r="B7728" t="str">
            <v>Point</v>
          </cell>
          <cell r="C7728" t="str">
            <v>Fiberglass Manuf /Unit Melter Furnace (Textile-type Fiber)</v>
          </cell>
          <cell r="D7728" t="str">
            <v>Industrial Processes - NEC</v>
          </cell>
          <cell r="G7728" t="str">
            <v>Industrial Processes</v>
          </cell>
          <cell r="H7728" t="str">
            <v>Mineral Products</v>
          </cell>
          <cell r="I7728" t="str">
            <v>Fiberglass Manufacturing</v>
          </cell>
          <cell r="J7728" t="str">
            <v>Unit Melter Furnace (Textile-type Fiber)</v>
          </cell>
          <cell r="N7728">
            <v>40988</v>
          </cell>
        </row>
        <row r="7729">
          <cell r="A7729" t="str">
            <v>30501214</v>
          </cell>
          <cell r="B7729" t="str">
            <v>Point</v>
          </cell>
          <cell r="C7729" t="str">
            <v>Fiberglass Manuf /Forming Process (Textile-type Fiber)</v>
          </cell>
          <cell r="D7729" t="str">
            <v>Industrial Processes - NEC</v>
          </cell>
          <cell r="G7729" t="str">
            <v>Industrial Processes</v>
          </cell>
          <cell r="H7729" t="str">
            <v>Mineral Products</v>
          </cell>
          <cell r="I7729" t="str">
            <v>Fiberglass Manufacturing</v>
          </cell>
          <cell r="J7729" t="str">
            <v>Forming Process (Textile-type Fiber)</v>
          </cell>
          <cell r="N7729">
            <v>40988</v>
          </cell>
        </row>
        <row r="7730">
          <cell r="A7730" t="str">
            <v>30501215</v>
          </cell>
          <cell r="B7730" t="str">
            <v>Point</v>
          </cell>
          <cell r="C7730" t="str">
            <v>Fiberglass Manuf /Curing Oven (Textile-type Fiber)</v>
          </cell>
          <cell r="D7730" t="str">
            <v>Industrial Processes - NEC</v>
          </cell>
          <cell r="G7730" t="str">
            <v>Industrial Processes</v>
          </cell>
          <cell r="H7730" t="str">
            <v>Mineral Products</v>
          </cell>
          <cell r="I7730" t="str">
            <v>Fiberglass Manufacturing</v>
          </cell>
          <cell r="J7730" t="str">
            <v>Curing Oven (Textile-type Fiber)</v>
          </cell>
          <cell r="N7730">
            <v>40988</v>
          </cell>
        </row>
        <row r="7731">
          <cell r="A7731" t="str">
            <v>30501221</v>
          </cell>
          <cell r="B7731" t="str">
            <v>Point</v>
          </cell>
          <cell r="C7731" t="str">
            <v>Fiberglass Manuf /Raw Material: Unloading/Conveying</v>
          </cell>
          <cell r="D7731" t="str">
            <v>Industrial Processes - Storage and Transfer</v>
          </cell>
          <cell r="G7731" t="str">
            <v>Industrial Processes</v>
          </cell>
          <cell r="H7731" t="str">
            <v>Mineral Products</v>
          </cell>
          <cell r="I7731" t="str">
            <v>Fiberglass Manufacturing</v>
          </cell>
          <cell r="J7731" t="str">
            <v>Raw Material: Unloading/Conveying</v>
          </cell>
          <cell r="N7731">
            <v>40988</v>
          </cell>
        </row>
        <row r="7732">
          <cell r="A7732" t="str">
            <v>30501222</v>
          </cell>
          <cell r="B7732" t="str">
            <v>Point</v>
          </cell>
          <cell r="C7732" t="str">
            <v>Fiberglass Manuf /Raw Material: Storage Bins</v>
          </cell>
          <cell r="D7732" t="str">
            <v>Industrial Processes - Storage and Transfer</v>
          </cell>
          <cell r="G7732" t="str">
            <v>Industrial Processes</v>
          </cell>
          <cell r="H7732" t="str">
            <v>Mineral Products</v>
          </cell>
          <cell r="I7732" t="str">
            <v>Fiberglass Manufacturing</v>
          </cell>
          <cell r="J7732" t="str">
            <v>Raw Material: Storage Bins</v>
          </cell>
          <cell r="N7732">
            <v>40988</v>
          </cell>
        </row>
        <row r="7733">
          <cell r="A7733" t="str">
            <v>30501223</v>
          </cell>
          <cell r="B7733" t="str">
            <v>Point</v>
          </cell>
          <cell r="C7733" t="str">
            <v>Fiberglass Manuf /Raw Material: Mixing/Weighing</v>
          </cell>
          <cell r="D7733" t="str">
            <v>Industrial Processes - NEC</v>
          </cell>
          <cell r="G7733" t="str">
            <v>Industrial Processes</v>
          </cell>
          <cell r="H7733" t="str">
            <v>Mineral Products</v>
          </cell>
          <cell r="I7733" t="str">
            <v>Fiberglass Manufacturing</v>
          </cell>
          <cell r="J7733" t="str">
            <v>Raw Material: Mixing/Weighing</v>
          </cell>
          <cell r="N7733">
            <v>40988</v>
          </cell>
        </row>
        <row r="7734">
          <cell r="A7734" t="str">
            <v>30501224</v>
          </cell>
          <cell r="B7734" t="str">
            <v>Point</v>
          </cell>
          <cell r="C7734" t="str">
            <v>Fiberglass Manuf /Raw Material: Crushing/Charging</v>
          </cell>
          <cell r="D7734" t="str">
            <v>Industrial Processes - NEC</v>
          </cell>
          <cell r="G7734" t="str">
            <v>Industrial Processes</v>
          </cell>
          <cell r="H7734" t="str">
            <v>Mineral Products</v>
          </cell>
          <cell r="I7734" t="str">
            <v>Fiberglass Manufacturing</v>
          </cell>
          <cell r="J7734" t="str">
            <v>Raw Material: Crushing/Charging</v>
          </cell>
          <cell r="N7734">
            <v>40988</v>
          </cell>
        </row>
        <row r="7735">
          <cell r="A7735" t="str">
            <v>30501299</v>
          </cell>
          <cell r="B7735" t="str">
            <v>Point</v>
          </cell>
          <cell r="C7735" t="str">
            <v>Fiberglass Manuf /Other Not Classified</v>
          </cell>
          <cell r="D7735" t="str">
            <v>Industrial Processes - NEC</v>
          </cell>
          <cell r="G7735" t="str">
            <v>Industrial Processes</v>
          </cell>
          <cell r="H7735" t="str">
            <v>Mineral Products</v>
          </cell>
          <cell r="I7735" t="str">
            <v>Fiberglass Manufacturing</v>
          </cell>
          <cell r="J7735" t="str">
            <v>Other Not Classified</v>
          </cell>
          <cell r="N7735">
            <v>40988</v>
          </cell>
        </row>
        <row r="7736">
          <cell r="A7736" t="str">
            <v>30501301</v>
          </cell>
          <cell r="B7736" t="str">
            <v>Point</v>
          </cell>
          <cell r="C7736" t="str">
            <v>Frit Manufacture /General ** (use 3-05-013-05 or 3-05-013-06)</v>
          </cell>
          <cell r="D7736" t="str">
            <v>Industrial Processes - NEC</v>
          </cell>
          <cell r="G7736" t="str">
            <v>Industrial Processes</v>
          </cell>
          <cell r="H7736" t="str">
            <v>Mineral Products</v>
          </cell>
          <cell r="I7736" t="str">
            <v>Frit Manufacture</v>
          </cell>
          <cell r="J7736" t="str">
            <v>General ** (use 3-05-013-05 or 3-05-013-06)</v>
          </cell>
          <cell r="N7736">
            <v>40988</v>
          </cell>
        </row>
        <row r="7737">
          <cell r="A7737" t="str">
            <v>30501302</v>
          </cell>
          <cell r="B7737" t="str">
            <v>Point</v>
          </cell>
          <cell r="C7737" t="str">
            <v>Frit Manufacture /Weighing of raw materials</v>
          </cell>
          <cell r="D7737" t="str">
            <v>Industrial Processes - NEC</v>
          </cell>
          <cell r="G7737" t="str">
            <v>Industrial Processes</v>
          </cell>
          <cell r="H7737" t="str">
            <v>Mineral Products</v>
          </cell>
          <cell r="I7737" t="str">
            <v>Frit Manufacture</v>
          </cell>
          <cell r="J7737" t="str">
            <v>Weighing of raw materials</v>
          </cell>
          <cell r="N7737">
            <v>40988</v>
          </cell>
        </row>
        <row r="7738">
          <cell r="A7738" t="str">
            <v>30501303</v>
          </cell>
          <cell r="B7738" t="str">
            <v>Point</v>
          </cell>
          <cell r="C7738" t="str">
            <v>Frit Manufacture /Dry Mixing of raw materials</v>
          </cell>
          <cell r="D7738" t="str">
            <v>Industrial Processes - NEC</v>
          </cell>
          <cell r="G7738" t="str">
            <v>Industrial Processes</v>
          </cell>
          <cell r="H7738" t="str">
            <v>Mineral Products</v>
          </cell>
          <cell r="I7738" t="str">
            <v>Frit Manufacture</v>
          </cell>
          <cell r="J7738" t="str">
            <v>Dry Mixing of raw materials</v>
          </cell>
          <cell r="N7738">
            <v>40988</v>
          </cell>
        </row>
        <row r="7739">
          <cell r="A7739" t="str">
            <v>30501304</v>
          </cell>
          <cell r="B7739" t="str">
            <v>Point</v>
          </cell>
          <cell r="C7739" t="str">
            <v>Frit Manufacture /Smelting Furnace Charging</v>
          </cell>
          <cell r="D7739" t="str">
            <v>Industrial Processes - NEC</v>
          </cell>
          <cell r="G7739" t="str">
            <v>Industrial Processes</v>
          </cell>
          <cell r="H7739" t="str">
            <v>Mineral Products</v>
          </cell>
          <cell r="I7739" t="str">
            <v>Frit Manufacture</v>
          </cell>
          <cell r="J7739" t="str">
            <v>Smelting Furnace Charging</v>
          </cell>
          <cell r="N7739">
            <v>40988</v>
          </cell>
        </row>
        <row r="7740">
          <cell r="A7740" t="str">
            <v>30501305</v>
          </cell>
          <cell r="B7740" t="str">
            <v>Point</v>
          </cell>
          <cell r="C7740" t="str">
            <v>Frit Manufacture /Rotary Smelting Furnace</v>
          </cell>
          <cell r="D7740" t="str">
            <v>Industrial Processes - NEC</v>
          </cell>
          <cell r="G7740" t="str">
            <v>Industrial Processes</v>
          </cell>
          <cell r="H7740" t="str">
            <v>Mineral Products</v>
          </cell>
          <cell r="I7740" t="str">
            <v>Frit Manufacture</v>
          </cell>
          <cell r="J7740" t="str">
            <v>Rotary Smelting Furnace</v>
          </cell>
          <cell r="N7740">
            <v>40988</v>
          </cell>
        </row>
        <row r="7741">
          <cell r="A7741" t="str">
            <v>30501306</v>
          </cell>
          <cell r="B7741" t="str">
            <v>Point</v>
          </cell>
          <cell r="C7741" t="str">
            <v>Frit Manufacture /Continuous Smelting Furnace</v>
          </cell>
          <cell r="D7741" t="str">
            <v>Industrial Processes - NEC</v>
          </cell>
          <cell r="G7741" t="str">
            <v>Industrial Processes</v>
          </cell>
          <cell r="H7741" t="str">
            <v>Mineral Products</v>
          </cell>
          <cell r="I7741" t="str">
            <v>Frit Manufacture</v>
          </cell>
          <cell r="J7741" t="str">
            <v>Continuous Smelting Furnace</v>
          </cell>
          <cell r="N7741">
            <v>40988</v>
          </cell>
        </row>
        <row r="7742">
          <cell r="A7742" t="str">
            <v>30501310</v>
          </cell>
          <cell r="B7742" t="str">
            <v>Point</v>
          </cell>
          <cell r="C7742" t="str">
            <v>Frit Manufacture /Water Spray Quenching to shatter material into small particles</v>
          </cell>
          <cell r="D7742" t="str">
            <v>Industrial Processes - NEC</v>
          </cell>
          <cell r="G7742" t="str">
            <v>Industrial Processes</v>
          </cell>
          <cell r="H7742" t="str">
            <v>Mineral Products</v>
          </cell>
          <cell r="I7742" t="str">
            <v>Frit Manufacture</v>
          </cell>
          <cell r="J7742" t="str">
            <v>Water Spray Quenching to shatter material into small particles</v>
          </cell>
          <cell r="N7742">
            <v>40988</v>
          </cell>
        </row>
        <row r="7743">
          <cell r="A7743" t="str">
            <v>30501311</v>
          </cell>
          <cell r="B7743" t="str">
            <v>Point</v>
          </cell>
          <cell r="C7743" t="str">
            <v>Frit Manufacture /Rotary Dryer (usually not used with a continuous furnace)</v>
          </cell>
          <cell r="D7743" t="str">
            <v>Industrial Processes - NEC</v>
          </cell>
          <cell r="G7743" t="str">
            <v>Industrial Processes</v>
          </cell>
          <cell r="H7743" t="str">
            <v>Mineral Products</v>
          </cell>
          <cell r="I7743" t="str">
            <v>Frit Manufacture</v>
          </cell>
          <cell r="J7743" t="str">
            <v>Rotary Dryer (usually not used with a continuous furnace)</v>
          </cell>
          <cell r="N7743">
            <v>40988</v>
          </cell>
        </row>
        <row r="7744">
          <cell r="A7744" t="str">
            <v>30501315</v>
          </cell>
          <cell r="B7744" t="str">
            <v>Point</v>
          </cell>
          <cell r="C7744" t="str">
            <v>Frit Manufacture /Dry Milling of quenched frit with a ball mill</v>
          </cell>
          <cell r="D7744" t="str">
            <v>Industrial Processes - NEC</v>
          </cell>
          <cell r="G7744" t="str">
            <v>Industrial Processes</v>
          </cell>
          <cell r="H7744" t="str">
            <v>Mineral Products</v>
          </cell>
          <cell r="I7744" t="str">
            <v>Frit Manufacture</v>
          </cell>
          <cell r="J7744" t="str">
            <v>Dry Milling of quenched frit with a ball mill</v>
          </cell>
          <cell r="N7744">
            <v>40988</v>
          </cell>
        </row>
        <row r="7745">
          <cell r="A7745" t="str">
            <v>30501316</v>
          </cell>
          <cell r="B7745" t="str">
            <v>Point</v>
          </cell>
          <cell r="C7745" t="str">
            <v>Frit Manufacture /Product Screening</v>
          </cell>
          <cell r="D7745" t="str">
            <v>Industrial Processes - NEC</v>
          </cell>
          <cell r="G7745" t="str">
            <v>Industrial Processes</v>
          </cell>
          <cell r="H7745" t="str">
            <v>Mineral Products</v>
          </cell>
          <cell r="I7745" t="str">
            <v>Frit Manufacture</v>
          </cell>
          <cell r="J7745" t="str">
            <v>Product Screening</v>
          </cell>
          <cell r="N7745">
            <v>40988</v>
          </cell>
        </row>
        <row r="7746">
          <cell r="A7746" t="str">
            <v>30501399</v>
          </cell>
          <cell r="B7746" t="str">
            <v>Point</v>
          </cell>
          <cell r="C7746" t="str">
            <v>Frit Manufacture /Other Not Classified</v>
          </cell>
          <cell r="D7746" t="str">
            <v>Industrial Processes - NEC</v>
          </cell>
          <cell r="G7746" t="str">
            <v>Industrial Processes</v>
          </cell>
          <cell r="H7746" t="str">
            <v>Mineral Products</v>
          </cell>
          <cell r="I7746" t="str">
            <v>Frit Manufacture</v>
          </cell>
          <cell r="J7746" t="str">
            <v>Other Not Classified</v>
          </cell>
          <cell r="N7746">
            <v>40988</v>
          </cell>
        </row>
        <row r="7747">
          <cell r="A7747" t="str">
            <v>30501401</v>
          </cell>
          <cell r="B7747" t="str">
            <v>Point</v>
          </cell>
          <cell r="C7747" t="str">
            <v>Glass Manuf /Furnace/General**</v>
          </cell>
          <cell r="D7747" t="str">
            <v>Industrial Processes - NEC</v>
          </cell>
          <cell r="G7747" t="str">
            <v>Industrial Processes</v>
          </cell>
          <cell r="H7747" t="str">
            <v>Mineral Products</v>
          </cell>
          <cell r="I7747" t="str">
            <v>Glass Manufacture</v>
          </cell>
          <cell r="J7747" t="str">
            <v>Furnace/General**</v>
          </cell>
          <cell r="N7747">
            <v>40988</v>
          </cell>
        </row>
        <row r="7748">
          <cell r="A7748" t="str">
            <v>30501402</v>
          </cell>
          <cell r="B7748" t="str">
            <v>Point</v>
          </cell>
          <cell r="C7748" t="str">
            <v>Glass Manuf /Container Glass: Melting Furnace</v>
          </cell>
          <cell r="D7748" t="str">
            <v>Industrial Processes - NEC</v>
          </cell>
          <cell r="G7748" t="str">
            <v>Industrial Processes</v>
          </cell>
          <cell r="H7748" t="str">
            <v>Mineral Products</v>
          </cell>
          <cell r="I7748" t="str">
            <v>Glass Manufacture</v>
          </cell>
          <cell r="J7748" t="str">
            <v>Container Glass: Melting Furnace</v>
          </cell>
          <cell r="N7748">
            <v>40988</v>
          </cell>
        </row>
        <row r="7749">
          <cell r="A7749" t="str">
            <v>30501403</v>
          </cell>
          <cell r="B7749" t="str">
            <v>Point</v>
          </cell>
          <cell r="C7749" t="str">
            <v>Glass Manuf /Flat Glass: Melting Furnace</v>
          </cell>
          <cell r="D7749" t="str">
            <v>Industrial Processes - NEC</v>
          </cell>
          <cell r="G7749" t="str">
            <v>Industrial Processes</v>
          </cell>
          <cell r="H7749" t="str">
            <v>Mineral Products</v>
          </cell>
          <cell r="I7749" t="str">
            <v>Glass Manufacture</v>
          </cell>
          <cell r="J7749" t="str">
            <v>Flat Glass: Melting Furnace</v>
          </cell>
          <cell r="N7749">
            <v>40988</v>
          </cell>
        </row>
        <row r="7750">
          <cell r="A7750" t="str">
            <v>30501404</v>
          </cell>
          <cell r="B7750" t="str">
            <v>Point</v>
          </cell>
          <cell r="C7750" t="str">
            <v>Glass Manuf /Pressed and Blown Glass: Melting Furnace</v>
          </cell>
          <cell r="D7750" t="str">
            <v>Industrial Processes - NEC</v>
          </cell>
          <cell r="G7750" t="str">
            <v>Industrial Processes</v>
          </cell>
          <cell r="H7750" t="str">
            <v>Mineral Products</v>
          </cell>
          <cell r="I7750" t="str">
            <v>Glass Manufacture</v>
          </cell>
          <cell r="J7750" t="str">
            <v>Pressed and Blown Glass: Melting Furnace</v>
          </cell>
          <cell r="N7750">
            <v>40988</v>
          </cell>
        </row>
        <row r="7751">
          <cell r="A7751" t="str">
            <v>30501405</v>
          </cell>
          <cell r="B7751" t="str">
            <v>Point</v>
          </cell>
          <cell r="C7751" t="str">
            <v>Glass Manuf /Presintering</v>
          </cell>
          <cell r="D7751" t="str">
            <v>Industrial Processes - NEC</v>
          </cell>
          <cell r="G7751" t="str">
            <v>Industrial Processes</v>
          </cell>
          <cell r="H7751" t="str">
            <v>Mineral Products</v>
          </cell>
          <cell r="I7751" t="str">
            <v>Glass Manufacture</v>
          </cell>
          <cell r="J7751" t="str">
            <v>Presintering</v>
          </cell>
          <cell r="N7751">
            <v>40988</v>
          </cell>
        </row>
        <row r="7752">
          <cell r="A7752" t="str">
            <v>30501406</v>
          </cell>
          <cell r="B7752" t="str">
            <v>Point</v>
          </cell>
          <cell r="C7752" t="str">
            <v>Glass Manuf /Container Glass: Forming/Finishing</v>
          </cell>
          <cell r="D7752" t="str">
            <v>Industrial Processes - NEC</v>
          </cell>
          <cell r="G7752" t="str">
            <v>Industrial Processes</v>
          </cell>
          <cell r="H7752" t="str">
            <v>Mineral Products</v>
          </cell>
          <cell r="I7752" t="str">
            <v>Glass Manufacture</v>
          </cell>
          <cell r="J7752" t="str">
            <v>Container Glass: Forming/Finishing</v>
          </cell>
          <cell r="N7752">
            <v>40988</v>
          </cell>
        </row>
        <row r="7753">
          <cell r="A7753" t="str">
            <v>30501407</v>
          </cell>
          <cell r="B7753" t="str">
            <v>Point</v>
          </cell>
          <cell r="C7753" t="str">
            <v>Glass Manuf /Flat Glass: Forming/Finishing</v>
          </cell>
          <cell r="D7753" t="str">
            <v>Industrial Processes - NEC</v>
          </cell>
          <cell r="G7753" t="str">
            <v>Industrial Processes</v>
          </cell>
          <cell r="H7753" t="str">
            <v>Mineral Products</v>
          </cell>
          <cell r="I7753" t="str">
            <v>Glass Manufacture</v>
          </cell>
          <cell r="J7753" t="str">
            <v>Flat Glass: Forming/Finishing</v>
          </cell>
          <cell r="N7753">
            <v>40988</v>
          </cell>
        </row>
        <row r="7754">
          <cell r="A7754" t="str">
            <v>30501408</v>
          </cell>
          <cell r="B7754" t="str">
            <v>Point</v>
          </cell>
          <cell r="C7754" t="str">
            <v>Glass Manuf /Pressed and Blown Glass: Forming/Finishing</v>
          </cell>
          <cell r="D7754" t="str">
            <v>Industrial Processes - NEC</v>
          </cell>
          <cell r="G7754" t="str">
            <v>Industrial Processes</v>
          </cell>
          <cell r="H7754" t="str">
            <v>Mineral Products</v>
          </cell>
          <cell r="I7754" t="str">
            <v>Glass Manufacture</v>
          </cell>
          <cell r="J7754" t="str">
            <v>Pressed and Blown Glass: Forming/Finishing</v>
          </cell>
          <cell r="N7754">
            <v>40988</v>
          </cell>
        </row>
        <row r="7755">
          <cell r="A7755" t="str">
            <v>30501410</v>
          </cell>
          <cell r="B7755" t="str">
            <v>Point</v>
          </cell>
          <cell r="C7755" t="str">
            <v>Glass Manuf /Raw Material Handling (All Types of Glass)</v>
          </cell>
          <cell r="D7755" t="str">
            <v>Industrial Processes - NEC</v>
          </cell>
          <cell r="G7755" t="str">
            <v>Industrial Processes</v>
          </cell>
          <cell r="H7755" t="str">
            <v>Mineral Products</v>
          </cell>
          <cell r="I7755" t="str">
            <v>Glass Manufacture</v>
          </cell>
          <cell r="J7755" t="str">
            <v>Raw Material Handling (All Types of Glass)</v>
          </cell>
          <cell r="N7755">
            <v>40988</v>
          </cell>
        </row>
        <row r="7756">
          <cell r="A7756" t="str">
            <v>30501411</v>
          </cell>
          <cell r="B7756" t="str">
            <v>Point</v>
          </cell>
          <cell r="C7756" t="str">
            <v>Glass Manuf /General **</v>
          </cell>
          <cell r="D7756" t="str">
            <v>Industrial Processes - NEC</v>
          </cell>
          <cell r="G7756" t="str">
            <v>Industrial Processes</v>
          </cell>
          <cell r="H7756" t="str">
            <v>Mineral Products</v>
          </cell>
          <cell r="I7756" t="str">
            <v>Glass Manufacture</v>
          </cell>
          <cell r="J7756" t="str">
            <v>General **</v>
          </cell>
          <cell r="N7756">
            <v>40988</v>
          </cell>
        </row>
        <row r="7757">
          <cell r="A7757" t="str">
            <v>30501412</v>
          </cell>
          <cell r="B7757" t="str">
            <v>Point</v>
          </cell>
          <cell r="C7757" t="str">
            <v>Glass Manuf /Hold Tanks **</v>
          </cell>
          <cell r="D7757" t="str">
            <v>Industrial Processes - Storage and Transfer</v>
          </cell>
          <cell r="G7757" t="str">
            <v>Industrial Processes</v>
          </cell>
          <cell r="H7757" t="str">
            <v>Mineral Products</v>
          </cell>
          <cell r="I7757" t="str">
            <v>Glass Manufacture</v>
          </cell>
          <cell r="J7757" t="str">
            <v>Hold Tanks **</v>
          </cell>
          <cell r="N7757">
            <v>40988</v>
          </cell>
        </row>
        <row r="7758">
          <cell r="A7758" t="str">
            <v>30501413</v>
          </cell>
          <cell r="B7758" t="str">
            <v>Point</v>
          </cell>
          <cell r="C7758" t="str">
            <v>Glass Manuf /Cullet: Crushing/Grinding</v>
          </cell>
          <cell r="D7758" t="str">
            <v>Industrial Processes - NEC</v>
          </cell>
          <cell r="G7758" t="str">
            <v>Industrial Processes</v>
          </cell>
          <cell r="H7758" t="str">
            <v>Mineral Products</v>
          </cell>
          <cell r="I7758" t="str">
            <v>Glass Manufacture</v>
          </cell>
          <cell r="J7758" t="str">
            <v>Cullet: Crushing/Grinding</v>
          </cell>
          <cell r="N7758">
            <v>40988</v>
          </cell>
        </row>
        <row r="7759">
          <cell r="A7759" t="str">
            <v>30501414</v>
          </cell>
          <cell r="B7759" t="str">
            <v>Point</v>
          </cell>
          <cell r="C7759" t="str">
            <v>Glass Manuf /Ground Cullet Beading Furnace</v>
          </cell>
          <cell r="D7759" t="str">
            <v>Industrial Processes - NEC</v>
          </cell>
          <cell r="G7759" t="str">
            <v>Industrial Processes</v>
          </cell>
          <cell r="H7759" t="str">
            <v>Mineral Products</v>
          </cell>
          <cell r="I7759" t="str">
            <v>Glass Manufacture</v>
          </cell>
          <cell r="J7759" t="str">
            <v>Ground Cullet Beading Furnace</v>
          </cell>
          <cell r="N7759">
            <v>40988</v>
          </cell>
        </row>
        <row r="7760">
          <cell r="A7760" t="str">
            <v>30501415</v>
          </cell>
          <cell r="B7760" t="str">
            <v>Point</v>
          </cell>
          <cell r="C7760" t="str">
            <v>Glass Manuf /Glass Etching with Hydrofluoric Acid Solution</v>
          </cell>
          <cell r="D7760" t="str">
            <v>Industrial Processes - NEC</v>
          </cell>
          <cell r="G7760" t="str">
            <v>Industrial Processes</v>
          </cell>
          <cell r="H7760" t="str">
            <v>Mineral Products</v>
          </cell>
          <cell r="I7760" t="str">
            <v>Glass Manufacture</v>
          </cell>
          <cell r="J7760" t="str">
            <v>Glass Etching with Hydrofluoric Acid Solution</v>
          </cell>
          <cell r="N7760">
            <v>40988</v>
          </cell>
        </row>
        <row r="7761">
          <cell r="A7761" t="str">
            <v>30501416</v>
          </cell>
          <cell r="B7761" t="str">
            <v>Point</v>
          </cell>
          <cell r="C7761" t="str">
            <v>Glass Manuf /Glass Manufacturing</v>
          </cell>
          <cell r="D7761" t="str">
            <v>Industrial Processes - NEC</v>
          </cell>
          <cell r="G7761" t="str">
            <v>Industrial Processes</v>
          </cell>
          <cell r="H7761" t="str">
            <v>Mineral Products</v>
          </cell>
          <cell r="I7761" t="str">
            <v>Glass Manufacture</v>
          </cell>
          <cell r="J7761" t="str">
            <v>Glass Manufacturing</v>
          </cell>
          <cell r="N7761">
            <v>40988</v>
          </cell>
        </row>
        <row r="7762">
          <cell r="A7762" t="str">
            <v>30501417</v>
          </cell>
          <cell r="B7762" t="str">
            <v>Point</v>
          </cell>
          <cell r="C7762" t="str">
            <v>Glass Manuf /Briquetting</v>
          </cell>
          <cell r="D7762" t="str">
            <v>Industrial Processes - NEC</v>
          </cell>
          <cell r="G7762" t="str">
            <v>Industrial Processes</v>
          </cell>
          <cell r="H7762" t="str">
            <v>Mineral Products</v>
          </cell>
          <cell r="I7762" t="str">
            <v>Glass Manufacture</v>
          </cell>
          <cell r="J7762" t="str">
            <v>Briquetting</v>
          </cell>
          <cell r="N7762">
            <v>40988</v>
          </cell>
        </row>
        <row r="7763">
          <cell r="A7763" t="str">
            <v>30501418</v>
          </cell>
          <cell r="B7763" t="str">
            <v>Point</v>
          </cell>
          <cell r="C7763" t="str">
            <v>Glass Manuf /Pelletizing</v>
          </cell>
          <cell r="D7763" t="str">
            <v>Industrial Processes - NEC</v>
          </cell>
          <cell r="G7763" t="str">
            <v>Industrial Processes</v>
          </cell>
          <cell r="H7763" t="str">
            <v>Mineral Products</v>
          </cell>
          <cell r="I7763" t="str">
            <v>Glass Manufacture</v>
          </cell>
          <cell r="J7763" t="str">
            <v>Pelletizing</v>
          </cell>
          <cell r="N7763">
            <v>40988</v>
          </cell>
        </row>
        <row r="7764">
          <cell r="A7764" t="str">
            <v>30501420</v>
          </cell>
          <cell r="B7764" t="str">
            <v>Point</v>
          </cell>
          <cell r="C7764" t="str">
            <v>Glass Manuf /Mirror Plating: General</v>
          </cell>
          <cell r="D7764" t="str">
            <v>Industrial Processes - NEC</v>
          </cell>
          <cell r="G7764" t="str">
            <v>Industrial Processes</v>
          </cell>
          <cell r="H7764" t="str">
            <v>Mineral Products</v>
          </cell>
          <cell r="I7764" t="str">
            <v>Glass Manufacture</v>
          </cell>
          <cell r="J7764" t="str">
            <v>Mirror Plating: General</v>
          </cell>
          <cell r="N7764">
            <v>40988</v>
          </cell>
        </row>
        <row r="7765">
          <cell r="A7765" t="str">
            <v>30501421</v>
          </cell>
          <cell r="B7765" t="str">
            <v>Point</v>
          </cell>
          <cell r="C7765" t="str">
            <v>Glass Manuf /Demineralizer: General</v>
          </cell>
          <cell r="D7765" t="str">
            <v>Industrial Processes - NEC</v>
          </cell>
          <cell r="G7765" t="str">
            <v>Industrial Processes</v>
          </cell>
          <cell r="H7765" t="str">
            <v>Mineral Products</v>
          </cell>
          <cell r="I7765" t="str">
            <v>Glass Manufacture</v>
          </cell>
          <cell r="J7765" t="str">
            <v>Demineralizer: General</v>
          </cell>
          <cell r="N7765">
            <v>40988</v>
          </cell>
        </row>
        <row r="7766">
          <cell r="A7766" t="str">
            <v>30501499</v>
          </cell>
          <cell r="B7766" t="str">
            <v>Point</v>
          </cell>
          <cell r="C7766" t="str">
            <v>Glass Manuf /See Comment **</v>
          </cell>
          <cell r="D7766" t="str">
            <v>Industrial Processes - NEC</v>
          </cell>
          <cell r="G7766" t="str">
            <v>Industrial Processes</v>
          </cell>
          <cell r="H7766" t="str">
            <v>Mineral Products</v>
          </cell>
          <cell r="I7766" t="str">
            <v>Glass Manufacture</v>
          </cell>
          <cell r="J7766" t="str">
            <v>See Comment **</v>
          </cell>
          <cell r="N7766">
            <v>40988</v>
          </cell>
        </row>
        <row r="7767">
          <cell r="A7767" t="str">
            <v>30501501</v>
          </cell>
          <cell r="B7767" t="str">
            <v>Point</v>
          </cell>
          <cell r="C7767" t="str">
            <v>Gypsum Manuf /Rotary Ore Dryer</v>
          </cell>
          <cell r="D7767" t="str">
            <v>Industrial Processes - NEC</v>
          </cell>
          <cell r="G7767" t="str">
            <v>Industrial Processes</v>
          </cell>
          <cell r="H7767" t="str">
            <v>Mineral Products</v>
          </cell>
          <cell r="I7767" t="str">
            <v>Gypsum Manufacture</v>
          </cell>
          <cell r="J7767" t="str">
            <v>Rotary Ore Dryer</v>
          </cell>
          <cell r="N7767">
            <v>40988</v>
          </cell>
        </row>
        <row r="7768">
          <cell r="A7768" t="str">
            <v>30501502</v>
          </cell>
          <cell r="B7768" t="str">
            <v>Point</v>
          </cell>
          <cell r="C7768" t="str">
            <v>Gypsum Manuf /Primary Grinder/Roller Mills</v>
          </cell>
          <cell r="D7768" t="str">
            <v>Industrial Processes - NEC</v>
          </cell>
          <cell r="G7768" t="str">
            <v>Industrial Processes</v>
          </cell>
          <cell r="H7768" t="str">
            <v>Mineral Products</v>
          </cell>
          <cell r="I7768" t="str">
            <v>Gypsum Manufacture</v>
          </cell>
          <cell r="J7768" t="str">
            <v>Primary Grinder/Roller Mills</v>
          </cell>
          <cell r="N7768">
            <v>40988</v>
          </cell>
        </row>
        <row r="7769">
          <cell r="A7769" t="str">
            <v>30501503</v>
          </cell>
          <cell r="B7769" t="str">
            <v>Point</v>
          </cell>
          <cell r="C7769" t="str">
            <v>Gypsum Manuf /Not Classified **</v>
          </cell>
          <cell r="D7769" t="str">
            <v>Industrial Processes - NEC</v>
          </cell>
          <cell r="G7769" t="str">
            <v>Industrial Processes</v>
          </cell>
          <cell r="H7769" t="str">
            <v>Mineral Products</v>
          </cell>
          <cell r="I7769" t="str">
            <v>Gypsum Manufacture</v>
          </cell>
          <cell r="J7769" t="str">
            <v>Not Classified **</v>
          </cell>
          <cell r="N7769">
            <v>40988</v>
          </cell>
        </row>
        <row r="7770">
          <cell r="A7770" t="str">
            <v>30501504</v>
          </cell>
          <cell r="B7770" t="str">
            <v>Point</v>
          </cell>
          <cell r="C7770" t="str">
            <v>Gypsum Manuf /Conveying</v>
          </cell>
          <cell r="D7770" t="str">
            <v>Industrial Processes - Storage and Transfer</v>
          </cell>
          <cell r="G7770" t="str">
            <v>Industrial Processes</v>
          </cell>
          <cell r="H7770" t="str">
            <v>Mineral Products</v>
          </cell>
          <cell r="I7770" t="str">
            <v>Gypsum Manufacture</v>
          </cell>
          <cell r="J7770" t="str">
            <v>Conveying</v>
          </cell>
          <cell r="N7770">
            <v>40988</v>
          </cell>
        </row>
        <row r="7771">
          <cell r="A7771" t="str">
            <v>30501505</v>
          </cell>
          <cell r="B7771" t="str">
            <v>Point</v>
          </cell>
          <cell r="C7771" t="str">
            <v>Gypsum Manuf /Primary Crushing: Gypsum Ore</v>
          </cell>
          <cell r="D7771" t="str">
            <v>Industrial Processes - NEC</v>
          </cell>
          <cell r="G7771" t="str">
            <v>Industrial Processes</v>
          </cell>
          <cell r="H7771" t="str">
            <v>Mineral Products</v>
          </cell>
          <cell r="I7771" t="str">
            <v>Gypsum Manufacture</v>
          </cell>
          <cell r="J7771" t="str">
            <v>Primary Crushing: Gypsum Ore</v>
          </cell>
          <cell r="N7771">
            <v>40988</v>
          </cell>
        </row>
        <row r="7772">
          <cell r="A7772" t="str">
            <v>30501506</v>
          </cell>
          <cell r="B7772" t="str">
            <v>Point</v>
          </cell>
          <cell r="C7772" t="str">
            <v>Gypsum Manuf /Secondary Crushing: Gypsum Ore</v>
          </cell>
          <cell r="D7772" t="str">
            <v>Industrial Processes - NEC</v>
          </cell>
          <cell r="G7772" t="str">
            <v>Industrial Processes</v>
          </cell>
          <cell r="H7772" t="str">
            <v>Mineral Products</v>
          </cell>
          <cell r="I7772" t="str">
            <v>Gypsum Manufacture</v>
          </cell>
          <cell r="J7772" t="str">
            <v>Secondary Crushing: Gypsum Ore</v>
          </cell>
          <cell r="N7772">
            <v>40988</v>
          </cell>
        </row>
        <row r="7773">
          <cell r="A7773" t="str">
            <v>30501507</v>
          </cell>
          <cell r="B7773" t="str">
            <v>Point</v>
          </cell>
          <cell r="C7773" t="str">
            <v>Gypsum Manuf /Screening: Gypsum Ore</v>
          </cell>
          <cell r="D7773" t="str">
            <v>Industrial Processes - NEC</v>
          </cell>
          <cell r="G7773" t="str">
            <v>Industrial Processes</v>
          </cell>
          <cell r="H7773" t="str">
            <v>Mineral Products</v>
          </cell>
          <cell r="I7773" t="str">
            <v>Gypsum Manufacture</v>
          </cell>
          <cell r="J7773" t="str">
            <v>Screening: Gypsum Ore</v>
          </cell>
          <cell r="N7773">
            <v>40988</v>
          </cell>
        </row>
        <row r="7774">
          <cell r="A7774" t="str">
            <v>30501508</v>
          </cell>
          <cell r="B7774" t="str">
            <v>Point</v>
          </cell>
          <cell r="C7774" t="str">
            <v>Gypsum Manuf /Stockpile: Gypsum Ore</v>
          </cell>
          <cell r="D7774" t="str">
            <v>Industrial Processes - Storage and Transfer</v>
          </cell>
          <cell r="G7774" t="str">
            <v>Industrial Processes</v>
          </cell>
          <cell r="H7774" t="str">
            <v>Mineral Products</v>
          </cell>
          <cell r="I7774" t="str">
            <v>Gypsum Manufacture</v>
          </cell>
          <cell r="J7774" t="str">
            <v>Stockpile: Gypsum Ore</v>
          </cell>
          <cell r="N7774">
            <v>40988</v>
          </cell>
        </row>
        <row r="7775">
          <cell r="A7775" t="str">
            <v>30501509</v>
          </cell>
          <cell r="B7775" t="str">
            <v>Point</v>
          </cell>
          <cell r="C7775" t="str">
            <v>Gypsum Manuf /Storage Bins: Gypsum Ore</v>
          </cell>
          <cell r="D7775" t="str">
            <v>Industrial Processes - Storage and Transfer</v>
          </cell>
          <cell r="G7775" t="str">
            <v>Industrial Processes</v>
          </cell>
          <cell r="H7775" t="str">
            <v>Mineral Products</v>
          </cell>
          <cell r="I7775" t="str">
            <v>Gypsum Manufacture</v>
          </cell>
          <cell r="J7775" t="str">
            <v>Storage Bins: Gypsum Ore</v>
          </cell>
          <cell r="N7775">
            <v>40988</v>
          </cell>
        </row>
        <row r="7776">
          <cell r="A7776" t="str">
            <v>30501510</v>
          </cell>
          <cell r="B7776" t="str">
            <v>Point</v>
          </cell>
          <cell r="C7776" t="str">
            <v>Gypsum Manuf /Storage Bins: Landplaster</v>
          </cell>
          <cell r="D7776" t="str">
            <v>Industrial Processes - Storage and Transfer</v>
          </cell>
          <cell r="G7776" t="str">
            <v>Industrial Processes</v>
          </cell>
          <cell r="H7776" t="str">
            <v>Mineral Products</v>
          </cell>
          <cell r="I7776" t="str">
            <v>Gypsum Manufacture</v>
          </cell>
          <cell r="J7776" t="str">
            <v>Storage Bins: Landplaster</v>
          </cell>
          <cell r="N7776">
            <v>40988</v>
          </cell>
        </row>
        <row r="7777">
          <cell r="A7777" t="str">
            <v>30501511</v>
          </cell>
          <cell r="B7777" t="str">
            <v>Point</v>
          </cell>
          <cell r="C7777" t="str">
            <v>Gypsum Manuf /Continuous Kettle: Calciner</v>
          </cell>
          <cell r="D7777" t="str">
            <v>Industrial Processes - NEC</v>
          </cell>
          <cell r="G7777" t="str">
            <v>Industrial Processes</v>
          </cell>
          <cell r="H7777" t="str">
            <v>Mineral Products</v>
          </cell>
          <cell r="I7777" t="str">
            <v>Gypsum Manufacture</v>
          </cell>
          <cell r="J7777" t="str">
            <v>Continuous Kettle: Calciner</v>
          </cell>
          <cell r="N7777">
            <v>40988</v>
          </cell>
        </row>
        <row r="7778">
          <cell r="A7778" t="str">
            <v>30501512</v>
          </cell>
          <cell r="B7778" t="str">
            <v>Point</v>
          </cell>
          <cell r="C7778" t="str">
            <v>Gypsum Manuf /Flash Calciner</v>
          </cell>
          <cell r="D7778" t="str">
            <v>Industrial Processes - NEC</v>
          </cell>
          <cell r="G7778" t="str">
            <v>Industrial Processes</v>
          </cell>
          <cell r="H7778" t="str">
            <v>Mineral Products</v>
          </cell>
          <cell r="I7778" t="str">
            <v>Gypsum Manufacture</v>
          </cell>
          <cell r="J7778" t="str">
            <v>Flash Calciner</v>
          </cell>
          <cell r="N7778">
            <v>40988</v>
          </cell>
        </row>
        <row r="7779">
          <cell r="A7779" t="str">
            <v>30501513</v>
          </cell>
          <cell r="B7779" t="str">
            <v>Point</v>
          </cell>
          <cell r="C7779" t="str">
            <v>Gypsum Manuf /Impact Mill</v>
          </cell>
          <cell r="D7779" t="str">
            <v>Industrial Processes - NEC</v>
          </cell>
          <cell r="G7779" t="str">
            <v>Industrial Processes</v>
          </cell>
          <cell r="H7779" t="str">
            <v>Mineral Products</v>
          </cell>
          <cell r="I7779" t="str">
            <v>Gypsum Manufacture</v>
          </cell>
          <cell r="J7779" t="str">
            <v>Impact Mill</v>
          </cell>
          <cell r="N7779">
            <v>40988</v>
          </cell>
        </row>
        <row r="7780">
          <cell r="A7780" t="str">
            <v>30501514</v>
          </cell>
          <cell r="B7780" t="str">
            <v>Point</v>
          </cell>
          <cell r="C7780" t="str">
            <v>Gypsum Manuf /Storage Bins: Stucco</v>
          </cell>
          <cell r="D7780" t="str">
            <v>Industrial Processes - Storage and Transfer</v>
          </cell>
          <cell r="G7780" t="str">
            <v>Industrial Processes</v>
          </cell>
          <cell r="H7780" t="str">
            <v>Mineral Products</v>
          </cell>
          <cell r="I7780" t="str">
            <v>Gypsum Manufacture</v>
          </cell>
          <cell r="J7780" t="str">
            <v>Storage Bins: Stucco</v>
          </cell>
          <cell r="N7780">
            <v>40988</v>
          </cell>
        </row>
        <row r="7781">
          <cell r="A7781" t="str">
            <v>30501515</v>
          </cell>
          <cell r="B7781" t="str">
            <v>Point</v>
          </cell>
          <cell r="C7781" t="str">
            <v>Gypsum Manuf /Tube/Ball Mills</v>
          </cell>
          <cell r="D7781" t="str">
            <v>Industrial Processes - NEC</v>
          </cell>
          <cell r="G7781" t="str">
            <v>Industrial Processes</v>
          </cell>
          <cell r="H7781" t="str">
            <v>Mineral Products</v>
          </cell>
          <cell r="I7781" t="str">
            <v>Gypsum Manufacture</v>
          </cell>
          <cell r="J7781" t="str">
            <v>Tube/Ball Mills</v>
          </cell>
          <cell r="N7781">
            <v>40988</v>
          </cell>
        </row>
        <row r="7782">
          <cell r="A7782" t="str">
            <v>30501516</v>
          </cell>
          <cell r="B7782" t="str">
            <v>Point</v>
          </cell>
          <cell r="C7782" t="str">
            <v>Gypsum Manuf /Mixers</v>
          </cell>
          <cell r="D7782" t="str">
            <v>Industrial Processes - NEC</v>
          </cell>
          <cell r="G7782" t="str">
            <v>Industrial Processes</v>
          </cell>
          <cell r="H7782" t="str">
            <v>Mineral Products</v>
          </cell>
          <cell r="I7782" t="str">
            <v>Gypsum Manufacture</v>
          </cell>
          <cell r="J7782" t="str">
            <v>Mixers</v>
          </cell>
          <cell r="N7782">
            <v>40988</v>
          </cell>
        </row>
        <row r="7783">
          <cell r="A7783" t="str">
            <v>30501517</v>
          </cell>
          <cell r="B7783" t="str">
            <v>Point</v>
          </cell>
          <cell r="C7783" t="str">
            <v>Gypsum Manuf /Bagging</v>
          </cell>
          <cell r="D7783" t="str">
            <v>Industrial Processes - NEC</v>
          </cell>
          <cell r="G7783" t="str">
            <v>Industrial Processes</v>
          </cell>
          <cell r="H7783" t="str">
            <v>Mineral Products</v>
          </cell>
          <cell r="I7783" t="str">
            <v>Gypsum Manufacture</v>
          </cell>
          <cell r="J7783" t="str">
            <v>Bagging</v>
          </cell>
          <cell r="N7783">
            <v>40988</v>
          </cell>
        </row>
        <row r="7784">
          <cell r="A7784" t="str">
            <v>30501518</v>
          </cell>
          <cell r="B7784" t="str">
            <v>Point</v>
          </cell>
          <cell r="C7784" t="str">
            <v>Gypsum Manuf /Mixers/Conveyors</v>
          </cell>
          <cell r="D7784" t="str">
            <v>Industrial Processes - Storage and Transfer</v>
          </cell>
          <cell r="G7784" t="str">
            <v>Industrial Processes</v>
          </cell>
          <cell r="H7784" t="str">
            <v>Mineral Products</v>
          </cell>
          <cell r="I7784" t="str">
            <v>Gypsum Manufacture</v>
          </cell>
          <cell r="J7784" t="str">
            <v>Mixers/Conveyors</v>
          </cell>
          <cell r="N7784">
            <v>40988</v>
          </cell>
        </row>
        <row r="7785">
          <cell r="A7785" t="str">
            <v>30501519</v>
          </cell>
          <cell r="B7785" t="str">
            <v>Point</v>
          </cell>
          <cell r="C7785" t="str">
            <v>Gypsum Manuf /Forming Line</v>
          </cell>
          <cell r="D7785" t="str">
            <v>Industrial Processes - NEC</v>
          </cell>
          <cell r="G7785" t="str">
            <v>Industrial Processes</v>
          </cell>
          <cell r="H7785" t="str">
            <v>Mineral Products</v>
          </cell>
          <cell r="I7785" t="str">
            <v>Gypsum Manufacture</v>
          </cell>
          <cell r="J7785" t="str">
            <v>Forming Line</v>
          </cell>
          <cell r="N7785">
            <v>40988</v>
          </cell>
        </row>
        <row r="7786">
          <cell r="A7786" t="str">
            <v>30501520</v>
          </cell>
          <cell r="B7786" t="str">
            <v>Point</v>
          </cell>
          <cell r="C7786" t="str">
            <v>Gypsum Manuf /Drying Kiln</v>
          </cell>
          <cell r="D7786" t="str">
            <v>Industrial Processes - NEC</v>
          </cell>
          <cell r="G7786" t="str">
            <v>Industrial Processes</v>
          </cell>
          <cell r="H7786" t="str">
            <v>Mineral Products</v>
          </cell>
          <cell r="I7786" t="str">
            <v>Gypsum Manufacture</v>
          </cell>
          <cell r="J7786" t="str">
            <v>Drying Kiln</v>
          </cell>
          <cell r="N7786">
            <v>40988</v>
          </cell>
        </row>
        <row r="7787">
          <cell r="A7787" t="str">
            <v>30501521</v>
          </cell>
          <cell r="B7787" t="str">
            <v>Point</v>
          </cell>
          <cell r="C7787" t="str">
            <v>Gypsum Manuf /End Sawing (8 Ft.)</v>
          </cell>
          <cell r="D7787" t="str">
            <v>Industrial Processes - NEC</v>
          </cell>
          <cell r="G7787" t="str">
            <v>Industrial Processes</v>
          </cell>
          <cell r="H7787" t="str">
            <v>Mineral Products</v>
          </cell>
          <cell r="I7787" t="str">
            <v>Gypsum Manufacture</v>
          </cell>
          <cell r="J7787" t="str">
            <v>End Sawing (8 Ft.)</v>
          </cell>
          <cell r="N7787">
            <v>40988</v>
          </cell>
        </row>
        <row r="7788">
          <cell r="A7788" t="str">
            <v>30501522</v>
          </cell>
          <cell r="B7788" t="str">
            <v>Point</v>
          </cell>
          <cell r="C7788" t="str">
            <v>Gypsum Manuf /End Sawing (12 Ft.)</v>
          </cell>
          <cell r="D7788" t="str">
            <v>Industrial Processes - NEC</v>
          </cell>
          <cell r="G7788" t="str">
            <v>Industrial Processes</v>
          </cell>
          <cell r="H7788" t="str">
            <v>Mineral Products</v>
          </cell>
          <cell r="I7788" t="str">
            <v>Gypsum Manufacture</v>
          </cell>
          <cell r="J7788" t="str">
            <v>End Sawing (12 Ft.)</v>
          </cell>
          <cell r="N7788">
            <v>40988</v>
          </cell>
        </row>
        <row r="7789">
          <cell r="A7789" t="str">
            <v>30501599</v>
          </cell>
          <cell r="B7789" t="str">
            <v>Point</v>
          </cell>
          <cell r="C7789" t="str">
            <v>Gypsum Manuf /See Comment **</v>
          </cell>
          <cell r="D7789" t="str">
            <v>Industrial Processes - NEC</v>
          </cell>
          <cell r="G7789" t="str">
            <v>Industrial Processes</v>
          </cell>
          <cell r="H7789" t="str">
            <v>Mineral Products</v>
          </cell>
          <cell r="I7789" t="str">
            <v>Gypsum Manufacture</v>
          </cell>
          <cell r="J7789" t="str">
            <v>See Comment **</v>
          </cell>
          <cell r="N7789">
            <v>40988</v>
          </cell>
        </row>
        <row r="7790">
          <cell r="A7790" t="str">
            <v>30501601</v>
          </cell>
          <cell r="B7790" t="str">
            <v>Point</v>
          </cell>
          <cell r="C7790" t="str">
            <v>Lime Manuf /Primary Crushing</v>
          </cell>
          <cell r="D7790" t="str">
            <v>Industrial Processes - NEC</v>
          </cell>
          <cell r="G7790" t="str">
            <v>Industrial Processes</v>
          </cell>
          <cell r="H7790" t="str">
            <v>Mineral Products</v>
          </cell>
          <cell r="I7790" t="str">
            <v>Lime Manufacture</v>
          </cell>
          <cell r="J7790" t="str">
            <v>Primary Crushing</v>
          </cell>
          <cell r="N7790">
            <v>40988</v>
          </cell>
        </row>
        <row r="7791">
          <cell r="A7791" t="str">
            <v>30501602</v>
          </cell>
          <cell r="B7791" t="str">
            <v>Point</v>
          </cell>
          <cell r="C7791" t="str">
            <v>Lime Manuf /Secondary Crushing/Screening</v>
          </cell>
          <cell r="D7791" t="str">
            <v>Industrial Processes - NEC</v>
          </cell>
          <cell r="G7791" t="str">
            <v>Industrial Processes</v>
          </cell>
          <cell r="H7791" t="str">
            <v>Mineral Products</v>
          </cell>
          <cell r="I7791" t="str">
            <v>Lime Manufacture</v>
          </cell>
          <cell r="J7791" t="str">
            <v>Secondary Crushing/Screening</v>
          </cell>
          <cell r="N7791">
            <v>40988</v>
          </cell>
        </row>
        <row r="7792">
          <cell r="A7792" t="str">
            <v>30501603</v>
          </cell>
          <cell r="B7792" t="str">
            <v>Point</v>
          </cell>
          <cell r="C7792" t="str">
            <v>Lime Manuf /Calcining: Vertical Kiln</v>
          </cell>
          <cell r="D7792" t="str">
            <v>Industrial Processes - NEC</v>
          </cell>
          <cell r="G7792" t="str">
            <v>Industrial Processes</v>
          </cell>
          <cell r="H7792" t="str">
            <v>Mineral Products</v>
          </cell>
          <cell r="I7792" t="str">
            <v>Lime Manufacture</v>
          </cell>
          <cell r="J7792" t="str">
            <v>Calcining: Vertical Kiln</v>
          </cell>
          <cell r="N7792">
            <v>40988</v>
          </cell>
        </row>
        <row r="7793">
          <cell r="A7793" t="str">
            <v>30501604</v>
          </cell>
          <cell r="B7793" t="str">
            <v>Point</v>
          </cell>
          <cell r="C7793" t="str">
            <v>Lime Manuf /Calcining: Rotary Kiln ** (See SCC Codes 3-05-016-18,-19,-20,-21)</v>
          </cell>
          <cell r="D7793" t="str">
            <v>Industrial Processes - NEC</v>
          </cell>
          <cell r="G7793" t="str">
            <v>Industrial Processes</v>
          </cell>
          <cell r="H7793" t="str">
            <v>Mineral Products</v>
          </cell>
          <cell r="I7793" t="str">
            <v>Lime Manufacture</v>
          </cell>
          <cell r="J7793" t="str">
            <v>Calcining: Rotary Kiln ** (See SCC Codes 3-05-016-18,-19,-20,-21)</v>
          </cell>
          <cell r="N7793">
            <v>40988</v>
          </cell>
        </row>
        <row r="7794">
          <cell r="A7794" t="str">
            <v>30501605</v>
          </cell>
          <cell r="B7794" t="str">
            <v>Point</v>
          </cell>
          <cell r="C7794" t="str">
            <v>Lime Manuf /Calcining: Gas-fired Calcimatic Kiln</v>
          </cell>
          <cell r="D7794" t="str">
            <v>Industrial Processes - NEC</v>
          </cell>
          <cell r="G7794" t="str">
            <v>Industrial Processes</v>
          </cell>
          <cell r="H7794" t="str">
            <v>Mineral Products</v>
          </cell>
          <cell r="I7794" t="str">
            <v>Lime Manufacture</v>
          </cell>
          <cell r="J7794" t="str">
            <v>Calcining: Gas-fired Calcimatic Kiln</v>
          </cell>
          <cell r="N7794">
            <v>40988</v>
          </cell>
        </row>
        <row r="7795">
          <cell r="A7795" t="str">
            <v>30501606</v>
          </cell>
          <cell r="B7795" t="str">
            <v>Point</v>
          </cell>
          <cell r="C7795" t="str">
            <v>Lime Manuf /Fluidized Bed Kiln</v>
          </cell>
          <cell r="D7795" t="str">
            <v>Industrial Processes - NEC</v>
          </cell>
          <cell r="G7795" t="str">
            <v>Industrial Processes</v>
          </cell>
          <cell r="H7795" t="str">
            <v>Mineral Products</v>
          </cell>
          <cell r="I7795" t="str">
            <v>Lime Manufacture</v>
          </cell>
          <cell r="J7795" t="str">
            <v>Fluidized Bed Kiln</v>
          </cell>
          <cell r="N7795">
            <v>40988</v>
          </cell>
        </row>
        <row r="7796">
          <cell r="A7796" t="str">
            <v>30501607</v>
          </cell>
          <cell r="B7796" t="str">
            <v>Point</v>
          </cell>
          <cell r="C7796" t="str">
            <v>Lime Manuf /Raw Material Transfer and Conveying</v>
          </cell>
          <cell r="D7796" t="str">
            <v>Industrial Processes - Storage and Transfer</v>
          </cell>
          <cell r="G7796" t="str">
            <v>Industrial Processes</v>
          </cell>
          <cell r="H7796" t="str">
            <v>Mineral Products</v>
          </cell>
          <cell r="I7796" t="str">
            <v>Lime Manufacture</v>
          </cell>
          <cell r="J7796" t="str">
            <v>Raw Material Transfer and Conveying</v>
          </cell>
          <cell r="N7796">
            <v>40988</v>
          </cell>
        </row>
        <row r="7797">
          <cell r="A7797" t="str">
            <v>30501608</v>
          </cell>
          <cell r="B7797" t="str">
            <v>Point</v>
          </cell>
          <cell r="C7797" t="str">
            <v>Lime Manuf /Raw Material Unloading</v>
          </cell>
          <cell r="D7797" t="str">
            <v>Industrial Processes - Storage and Transfer</v>
          </cell>
          <cell r="G7797" t="str">
            <v>Industrial Processes</v>
          </cell>
          <cell r="H7797" t="str">
            <v>Mineral Products</v>
          </cell>
          <cell r="I7797" t="str">
            <v>Lime Manufacture</v>
          </cell>
          <cell r="J7797" t="str">
            <v>Raw Material Unloading</v>
          </cell>
          <cell r="N7797">
            <v>40988</v>
          </cell>
        </row>
        <row r="7798">
          <cell r="A7798" t="str">
            <v>30501609</v>
          </cell>
          <cell r="B7798" t="str">
            <v>Point</v>
          </cell>
          <cell r="C7798" t="str">
            <v>Lime Manuf /Hydrator: Atmospheric</v>
          </cell>
          <cell r="D7798" t="str">
            <v>Industrial Processes - NEC</v>
          </cell>
          <cell r="G7798" t="str">
            <v>Industrial Processes</v>
          </cell>
          <cell r="H7798" t="str">
            <v>Mineral Products</v>
          </cell>
          <cell r="I7798" t="str">
            <v>Lime Manufacture</v>
          </cell>
          <cell r="J7798" t="str">
            <v>Hydrator: Atmospheric</v>
          </cell>
          <cell r="N7798">
            <v>40988</v>
          </cell>
        </row>
        <row r="7799">
          <cell r="A7799" t="str">
            <v>30501610</v>
          </cell>
          <cell r="B7799" t="str">
            <v>Point</v>
          </cell>
          <cell r="C7799" t="str">
            <v>Lime Manuf /Raw Material Storage Piles</v>
          </cell>
          <cell r="D7799" t="str">
            <v>Industrial Processes - Storage and Transfer</v>
          </cell>
          <cell r="G7799" t="str">
            <v>Industrial Processes</v>
          </cell>
          <cell r="H7799" t="str">
            <v>Mineral Products</v>
          </cell>
          <cell r="I7799" t="str">
            <v>Lime Manufacture</v>
          </cell>
          <cell r="J7799" t="str">
            <v>Raw Material Storage Piles</v>
          </cell>
          <cell r="N7799">
            <v>40988</v>
          </cell>
        </row>
        <row r="7800">
          <cell r="A7800" t="str">
            <v>30501611</v>
          </cell>
          <cell r="B7800" t="str">
            <v>Point</v>
          </cell>
          <cell r="C7800" t="str">
            <v>Lime Manuf /Product Cooler</v>
          </cell>
          <cell r="D7800" t="str">
            <v>Industrial Processes - NEC</v>
          </cell>
          <cell r="G7800" t="str">
            <v>Industrial Processes</v>
          </cell>
          <cell r="H7800" t="str">
            <v>Mineral Products</v>
          </cell>
          <cell r="I7800" t="str">
            <v>Lime Manufacture</v>
          </cell>
          <cell r="J7800" t="str">
            <v>Product Cooler</v>
          </cell>
          <cell r="N7800">
            <v>40988</v>
          </cell>
        </row>
        <row r="7801">
          <cell r="A7801" t="str">
            <v>30501612</v>
          </cell>
          <cell r="B7801" t="str">
            <v>Point</v>
          </cell>
          <cell r="C7801" t="str">
            <v>Lime Manuf /Pressure Hydrator</v>
          </cell>
          <cell r="D7801" t="str">
            <v>Industrial Processes - NEC</v>
          </cell>
          <cell r="G7801" t="str">
            <v>Industrial Processes</v>
          </cell>
          <cell r="H7801" t="str">
            <v>Mineral Products</v>
          </cell>
          <cell r="I7801" t="str">
            <v>Lime Manufacture</v>
          </cell>
          <cell r="J7801" t="str">
            <v>Pressure Hydrator</v>
          </cell>
          <cell r="N7801">
            <v>40988</v>
          </cell>
        </row>
        <row r="7802">
          <cell r="A7802" t="str">
            <v>30501613</v>
          </cell>
          <cell r="B7802" t="str">
            <v>Point</v>
          </cell>
          <cell r="C7802" t="str">
            <v>Lime Manuf /Lime Silos</v>
          </cell>
          <cell r="D7802" t="str">
            <v>Industrial Processes - Storage and Transfer</v>
          </cell>
          <cell r="G7802" t="str">
            <v>Industrial Processes</v>
          </cell>
          <cell r="H7802" t="str">
            <v>Mineral Products</v>
          </cell>
          <cell r="I7802" t="str">
            <v>Lime Manufacture</v>
          </cell>
          <cell r="J7802" t="str">
            <v>Lime Silos</v>
          </cell>
          <cell r="N7802">
            <v>40988</v>
          </cell>
        </row>
        <row r="7803">
          <cell r="A7803" t="str">
            <v>30501614</v>
          </cell>
          <cell r="B7803" t="str">
            <v>Point</v>
          </cell>
          <cell r="C7803" t="str">
            <v>Lime Manuf /Packing/Shipping</v>
          </cell>
          <cell r="D7803" t="str">
            <v>Industrial Processes - Storage and Transfer</v>
          </cell>
          <cell r="G7803" t="str">
            <v>Industrial Processes</v>
          </cell>
          <cell r="H7803" t="str">
            <v>Mineral Products</v>
          </cell>
          <cell r="I7803" t="str">
            <v>Lime Manufacture</v>
          </cell>
          <cell r="J7803" t="str">
            <v>Packing/Shipping</v>
          </cell>
          <cell r="N7803">
            <v>40988</v>
          </cell>
        </row>
        <row r="7804">
          <cell r="A7804" t="str">
            <v>30501615</v>
          </cell>
          <cell r="B7804" t="str">
            <v>Point</v>
          </cell>
          <cell r="C7804" t="str">
            <v>Lime Manuf /Product Transfer and Conveying</v>
          </cell>
          <cell r="D7804" t="str">
            <v>Industrial Processes - Storage and Transfer</v>
          </cell>
          <cell r="G7804" t="str">
            <v>Industrial Processes</v>
          </cell>
          <cell r="H7804" t="str">
            <v>Mineral Products</v>
          </cell>
          <cell r="I7804" t="str">
            <v>Lime Manufacture</v>
          </cell>
          <cell r="J7804" t="str">
            <v>Product Transfer and Conveying</v>
          </cell>
          <cell r="N7804">
            <v>40988</v>
          </cell>
        </row>
        <row r="7805">
          <cell r="A7805" t="str">
            <v>30501616</v>
          </cell>
          <cell r="B7805" t="str">
            <v>Point</v>
          </cell>
          <cell r="C7805" t="str">
            <v>Lime Manuf /Primary Screening</v>
          </cell>
          <cell r="D7805" t="str">
            <v>Industrial Processes - NEC</v>
          </cell>
          <cell r="G7805" t="str">
            <v>Industrial Processes</v>
          </cell>
          <cell r="H7805" t="str">
            <v>Mineral Products</v>
          </cell>
          <cell r="I7805" t="str">
            <v>Lime Manufacture</v>
          </cell>
          <cell r="J7805" t="str">
            <v>Primary Screening</v>
          </cell>
          <cell r="N7805">
            <v>40988</v>
          </cell>
        </row>
        <row r="7806">
          <cell r="A7806" t="str">
            <v>30501617</v>
          </cell>
          <cell r="B7806" t="str">
            <v>Point</v>
          </cell>
          <cell r="C7806" t="str">
            <v>Lime Manuf /Multiple Hearth Calciner</v>
          </cell>
          <cell r="D7806" t="str">
            <v>Industrial Processes - NEC</v>
          </cell>
          <cell r="G7806" t="str">
            <v>Industrial Processes</v>
          </cell>
          <cell r="H7806" t="str">
            <v>Mineral Products</v>
          </cell>
          <cell r="I7806" t="str">
            <v>Lime Manufacture</v>
          </cell>
          <cell r="J7806" t="str">
            <v>Multiple Hearth Calciner</v>
          </cell>
          <cell r="N7806">
            <v>40988</v>
          </cell>
        </row>
        <row r="7807">
          <cell r="A7807" t="str">
            <v>30501618</v>
          </cell>
          <cell r="B7807" t="str">
            <v>Point</v>
          </cell>
          <cell r="C7807" t="str">
            <v>Lime Manuf /Calcining: Coal-fired Rotary Kiln</v>
          </cell>
          <cell r="D7807" t="str">
            <v>Industrial Processes - NEC</v>
          </cell>
          <cell r="G7807" t="str">
            <v>Industrial Processes</v>
          </cell>
          <cell r="H7807" t="str">
            <v>Mineral Products</v>
          </cell>
          <cell r="I7807" t="str">
            <v>Lime Manufacture</v>
          </cell>
          <cell r="J7807" t="str">
            <v>Calcining: Coal-fired Rotary Kiln</v>
          </cell>
          <cell r="N7807">
            <v>40988</v>
          </cell>
        </row>
        <row r="7808">
          <cell r="A7808" t="str">
            <v>30501619</v>
          </cell>
          <cell r="B7808" t="str">
            <v>Point</v>
          </cell>
          <cell r="C7808" t="str">
            <v>Lime Manuf /Calcining: Gas-fired Rotary Kiln</v>
          </cell>
          <cell r="D7808" t="str">
            <v>Industrial Processes - NEC</v>
          </cell>
          <cell r="G7808" t="str">
            <v>Industrial Processes</v>
          </cell>
          <cell r="H7808" t="str">
            <v>Mineral Products</v>
          </cell>
          <cell r="I7808" t="str">
            <v>Lime Manufacture</v>
          </cell>
          <cell r="J7808" t="str">
            <v>Calcining: Gas-fired Rotary Kiln</v>
          </cell>
          <cell r="N7808">
            <v>40988</v>
          </cell>
        </row>
        <row r="7809">
          <cell r="A7809" t="str">
            <v>30501620</v>
          </cell>
          <cell r="B7809" t="str">
            <v>Point</v>
          </cell>
          <cell r="C7809" t="str">
            <v>Lime Manuf /Calcining: Coal- and Gas-fired Rotary Kiln</v>
          </cell>
          <cell r="D7809" t="str">
            <v>Industrial Processes - NEC</v>
          </cell>
          <cell r="G7809" t="str">
            <v>Industrial Processes</v>
          </cell>
          <cell r="H7809" t="str">
            <v>Mineral Products</v>
          </cell>
          <cell r="I7809" t="str">
            <v>Lime Manufacture</v>
          </cell>
          <cell r="J7809" t="str">
            <v>Calcining: Coal- and Gas-fired Rotary Kiln</v>
          </cell>
          <cell r="N7809">
            <v>40988</v>
          </cell>
        </row>
        <row r="7810">
          <cell r="A7810" t="str">
            <v>30501621</v>
          </cell>
          <cell r="B7810" t="str">
            <v>Point</v>
          </cell>
          <cell r="C7810" t="str">
            <v>Lime Manuf /Calcining: Coal- and Coke-fired Rotary Kiln</v>
          </cell>
          <cell r="D7810" t="str">
            <v>Industrial Processes - NEC</v>
          </cell>
          <cell r="G7810" t="str">
            <v>Industrial Processes</v>
          </cell>
          <cell r="H7810" t="str">
            <v>Mineral Products</v>
          </cell>
          <cell r="I7810" t="str">
            <v>Lime Manufacture</v>
          </cell>
          <cell r="J7810" t="str">
            <v>Calcining: Coal- and Coke-fired Rotary Kiln</v>
          </cell>
          <cell r="N7810">
            <v>40988</v>
          </cell>
        </row>
        <row r="7811">
          <cell r="A7811" t="str">
            <v>30501622</v>
          </cell>
          <cell r="B7811" t="str">
            <v>Point</v>
          </cell>
          <cell r="C7811" t="str">
            <v>Lime Manuf /Calcining: Coal-fired Rotary Preheater Kiln</v>
          </cell>
          <cell r="D7811" t="str">
            <v>Industrial Processes - NEC</v>
          </cell>
          <cell r="G7811" t="str">
            <v>Industrial Processes</v>
          </cell>
          <cell r="H7811" t="str">
            <v>Mineral Products</v>
          </cell>
          <cell r="I7811" t="str">
            <v>Lime Manufacture</v>
          </cell>
          <cell r="J7811" t="str">
            <v>Calcining: Coal-fired Rotary Preheater Kiln</v>
          </cell>
          <cell r="N7811">
            <v>40988</v>
          </cell>
        </row>
        <row r="7812">
          <cell r="A7812" t="str">
            <v>30501623</v>
          </cell>
          <cell r="B7812" t="str">
            <v>Point</v>
          </cell>
          <cell r="C7812" t="str">
            <v>Lime Manuf /Calcining: Gas-fired Parallel Flow Regenerative Kiln</v>
          </cell>
          <cell r="D7812" t="str">
            <v>Industrial Processes - NEC</v>
          </cell>
          <cell r="G7812" t="str">
            <v>Industrial Processes</v>
          </cell>
          <cell r="H7812" t="str">
            <v>Mineral Products</v>
          </cell>
          <cell r="I7812" t="str">
            <v>Lime Manufacture</v>
          </cell>
          <cell r="J7812" t="str">
            <v>Calcining: Gas-fired Parallel Flow Regenerative Kiln</v>
          </cell>
          <cell r="N7812">
            <v>40988</v>
          </cell>
        </row>
        <row r="7813">
          <cell r="A7813" t="str">
            <v>30501624</v>
          </cell>
          <cell r="B7813" t="str">
            <v>Point</v>
          </cell>
          <cell r="C7813" t="str">
            <v>Lime Manuf /Conveyor Transfer - Primary Crushed Material</v>
          </cell>
          <cell r="D7813" t="str">
            <v>Industrial Processes - Storage and Transfer</v>
          </cell>
          <cell r="G7813" t="str">
            <v>Industrial Processes</v>
          </cell>
          <cell r="H7813" t="str">
            <v>Mineral Products</v>
          </cell>
          <cell r="I7813" t="str">
            <v>Lime Manufacture</v>
          </cell>
          <cell r="J7813" t="str">
            <v>Conveyor Transfer - Primary Crushed Material</v>
          </cell>
          <cell r="N7813">
            <v>40988</v>
          </cell>
        </row>
        <row r="7814">
          <cell r="A7814" t="str">
            <v>30501625</v>
          </cell>
          <cell r="B7814" t="str">
            <v>Point</v>
          </cell>
          <cell r="C7814" t="str">
            <v>Lime Manuf /Secondary/Tertiary Screening</v>
          </cell>
          <cell r="D7814" t="str">
            <v>Industrial Processes - NEC</v>
          </cell>
          <cell r="G7814" t="str">
            <v>Industrial Processes</v>
          </cell>
          <cell r="H7814" t="str">
            <v>Mineral Products</v>
          </cell>
          <cell r="I7814" t="str">
            <v>Lime Manufacture</v>
          </cell>
          <cell r="J7814" t="str">
            <v>Secondary/Tertiary Screening</v>
          </cell>
          <cell r="N7814">
            <v>40988</v>
          </cell>
        </row>
        <row r="7815">
          <cell r="A7815" t="str">
            <v>30501626</v>
          </cell>
          <cell r="B7815" t="str">
            <v>Point</v>
          </cell>
          <cell r="C7815" t="str">
            <v>Lime Manuf /Product Loading, Enclosed Truck</v>
          </cell>
          <cell r="D7815" t="str">
            <v>Industrial Processes - Storage and Transfer</v>
          </cell>
          <cell r="G7815" t="str">
            <v>Industrial Processes</v>
          </cell>
          <cell r="H7815" t="str">
            <v>Mineral Products</v>
          </cell>
          <cell r="I7815" t="str">
            <v>Lime Manufacture</v>
          </cell>
          <cell r="J7815" t="str">
            <v>Product Loading, Enclosed Truck</v>
          </cell>
          <cell r="N7815">
            <v>40988</v>
          </cell>
        </row>
        <row r="7816">
          <cell r="A7816" t="str">
            <v>30501627</v>
          </cell>
          <cell r="B7816" t="str">
            <v>Point</v>
          </cell>
          <cell r="C7816" t="str">
            <v>Lime Manuf /Product Loading, Open Truck</v>
          </cell>
          <cell r="D7816" t="str">
            <v>Industrial Processes - Storage and Transfer</v>
          </cell>
          <cell r="G7816" t="str">
            <v>Industrial Processes</v>
          </cell>
          <cell r="H7816" t="str">
            <v>Mineral Products</v>
          </cell>
          <cell r="I7816" t="str">
            <v>Lime Manufacture</v>
          </cell>
          <cell r="J7816" t="str">
            <v>Product Loading, Open Truck</v>
          </cell>
          <cell r="N7816">
            <v>40988</v>
          </cell>
        </row>
        <row r="7817">
          <cell r="A7817" t="str">
            <v>30501628</v>
          </cell>
          <cell r="B7817" t="str">
            <v>Point</v>
          </cell>
          <cell r="C7817" t="str">
            <v>Lime Manuf /Pulverizing</v>
          </cell>
          <cell r="D7817" t="str">
            <v>Industrial Processes - NEC</v>
          </cell>
          <cell r="G7817" t="str">
            <v>Industrial Processes</v>
          </cell>
          <cell r="H7817" t="str">
            <v>Mineral Products</v>
          </cell>
          <cell r="I7817" t="str">
            <v>Lime Manufacture</v>
          </cell>
          <cell r="J7817" t="str">
            <v>Pulverizing</v>
          </cell>
          <cell r="N7817">
            <v>40988</v>
          </cell>
        </row>
        <row r="7818">
          <cell r="A7818" t="str">
            <v>30501629</v>
          </cell>
          <cell r="B7818" t="str">
            <v>Point</v>
          </cell>
          <cell r="C7818" t="str">
            <v>Lime Manuf /Tertiary Screening After Pulverizing</v>
          </cell>
          <cell r="D7818" t="str">
            <v>Industrial Processes - NEC</v>
          </cell>
          <cell r="G7818" t="str">
            <v>Industrial Processes</v>
          </cell>
          <cell r="H7818" t="str">
            <v>Mineral Products</v>
          </cell>
          <cell r="I7818" t="str">
            <v>Lime Manufacture</v>
          </cell>
          <cell r="J7818" t="str">
            <v>Tertiary Screening After Pulverizing</v>
          </cell>
          <cell r="N7818">
            <v>40988</v>
          </cell>
        </row>
        <row r="7819">
          <cell r="A7819" t="str">
            <v>30501630</v>
          </cell>
          <cell r="B7819" t="str">
            <v>Point</v>
          </cell>
          <cell r="C7819" t="str">
            <v>Lime Manuf /Screening After Calcination</v>
          </cell>
          <cell r="D7819" t="str">
            <v>Industrial Processes - NEC</v>
          </cell>
          <cell r="G7819" t="str">
            <v>Industrial Processes</v>
          </cell>
          <cell r="H7819" t="str">
            <v>Mineral Products</v>
          </cell>
          <cell r="I7819" t="str">
            <v>Lime Manufacture</v>
          </cell>
          <cell r="J7819" t="str">
            <v>Screening After Calcination</v>
          </cell>
          <cell r="N7819">
            <v>40988</v>
          </cell>
        </row>
        <row r="7820">
          <cell r="A7820" t="str">
            <v>30501631</v>
          </cell>
          <cell r="B7820" t="str">
            <v>Point</v>
          </cell>
          <cell r="C7820" t="str">
            <v>Lime Manuf /Crushing and Pulverizing After Calcinating</v>
          </cell>
          <cell r="D7820" t="str">
            <v>Industrial Processes - NEC</v>
          </cell>
          <cell r="G7820" t="str">
            <v>Industrial Processes</v>
          </cell>
          <cell r="H7820" t="str">
            <v>Mineral Products</v>
          </cell>
          <cell r="I7820" t="str">
            <v>Lime Manufacture</v>
          </cell>
          <cell r="J7820" t="str">
            <v>Crushing and Pulverizing After Calcinating</v>
          </cell>
          <cell r="N7820">
            <v>40988</v>
          </cell>
        </row>
        <row r="7821">
          <cell r="A7821" t="str">
            <v>30501632</v>
          </cell>
          <cell r="B7821" t="str">
            <v>Point</v>
          </cell>
          <cell r="C7821" t="str">
            <v>Lime Manuf /Milling</v>
          </cell>
          <cell r="D7821" t="str">
            <v>Industrial Processes - NEC</v>
          </cell>
          <cell r="G7821" t="str">
            <v>Industrial Processes</v>
          </cell>
          <cell r="H7821" t="str">
            <v>Mineral Products</v>
          </cell>
          <cell r="I7821" t="str">
            <v>Lime Manufacture</v>
          </cell>
          <cell r="J7821" t="str">
            <v>Milling</v>
          </cell>
          <cell r="N7821">
            <v>40988</v>
          </cell>
        </row>
        <row r="7822">
          <cell r="A7822" t="str">
            <v>30501633</v>
          </cell>
          <cell r="B7822" t="str">
            <v>Point</v>
          </cell>
          <cell r="C7822" t="str">
            <v>Lime Manuf /Separator After Hydrator</v>
          </cell>
          <cell r="D7822" t="str">
            <v>Industrial Processes - NEC</v>
          </cell>
          <cell r="G7822" t="str">
            <v>Industrial Processes</v>
          </cell>
          <cell r="H7822" t="str">
            <v>Mineral Products</v>
          </cell>
          <cell r="I7822" t="str">
            <v>Lime Manufacture</v>
          </cell>
          <cell r="J7822" t="str">
            <v>Separator After Hydrator</v>
          </cell>
          <cell r="N7822">
            <v>40988</v>
          </cell>
        </row>
        <row r="7823">
          <cell r="A7823" t="str">
            <v>30501640</v>
          </cell>
          <cell r="B7823" t="str">
            <v>Point</v>
          </cell>
          <cell r="C7823" t="str">
            <v>Lime Manuf /Vehicle Traffic</v>
          </cell>
          <cell r="D7823" t="str">
            <v>Industrial Processes - Mining</v>
          </cell>
          <cell r="G7823" t="str">
            <v>Industrial Processes</v>
          </cell>
          <cell r="H7823" t="str">
            <v>Mineral Products</v>
          </cell>
          <cell r="I7823" t="str">
            <v>Lime Manufacture</v>
          </cell>
          <cell r="J7823" t="str">
            <v>Vehicle Traffic</v>
          </cell>
          <cell r="N7823">
            <v>40988</v>
          </cell>
        </row>
        <row r="7824">
          <cell r="A7824" t="str">
            <v>30501650</v>
          </cell>
          <cell r="B7824" t="str">
            <v>Point</v>
          </cell>
          <cell r="C7824" t="str">
            <v>Lime Manuf /Quarrying Raw Limestone</v>
          </cell>
          <cell r="D7824" t="str">
            <v>Industrial Processes - Mining</v>
          </cell>
          <cell r="G7824" t="str">
            <v>Industrial Processes</v>
          </cell>
          <cell r="H7824" t="str">
            <v>Mineral Products</v>
          </cell>
          <cell r="I7824" t="str">
            <v>Lime Manufacture</v>
          </cell>
          <cell r="J7824" t="str">
            <v>Quarrying Raw Limestone</v>
          </cell>
          <cell r="N7824">
            <v>40988</v>
          </cell>
        </row>
        <row r="7825">
          <cell r="A7825" t="str">
            <v>30501660</v>
          </cell>
          <cell r="B7825" t="str">
            <v>Point</v>
          </cell>
          <cell r="C7825" t="str">
            <v>Lime Manuf /Waste Treatment</v>
          </cell>
          <cell r="D7825" t="str">
            <v>Industrial Processes - NEC</v>
          </cell>
          <cell r="G7825" t="str">
            <v>Industrial Processes</v>
          </cell>
          <cell r="H7825" t="str">
            <v>Mineral Products</v>
          </cell>
          <cell r="I7825" t="str">
            <v>Lime Manufacture</v>
          </cell>
          <cell r="J7825" t="str">
            <v>Waste Treatment</v>
          </cell>
          <cell r="N7825">
            <v>40988</v>
          </cell>
        </row>
        <row r="7826">
          <cell r="A7826" t="str">
            <v>30501699</v>
          </cell>
          <cell r="B7826" t="str">
            <v>Point</v>
          </cell>
          <cell r="C7826" t="str">
            <v>Lime Manuf /See Comment **</v>
          </cell>
          <cell r="D7826" t="str">
            <v>Industrial Processes - NEC</v>
          </cell>
          <cell r="G7826" t="str">
            <v>Industrial Processes</v>
          </cell>
          <cell r="H7826" t="str">
            <v>Mineral Products</v>
          </cell>
          <cell r="I7826" t="str">
            <v>Lime Manufacture</v>
          </cell>
          <cell r="J7826" t="str">
            <v>See Comment **</v>
          </cell>
          <cell r="N7826">
            <v>40988</v>
          </cell>
        </row>
        <row r="7827">
          <cell r="A7827" t="str">
            <v>30501701</v>
          </cell>
          <cell r="B7827" t="str">
            <v>Point</v>
          </cell>
          <cell r="C7827" t="str">
            <v>Mineral Wool /Cupola</v>
          </cell>
          <cell r="D7827" t="str">
            <v>Industrial Processes - NEC</v>
          </cell>
          <cell r="G7827" t="str">
            <v>Industrial Processes</v>
          </cell>
          <cell r="H7827" t="str">
            <v>Mineral Products</v>
          </cell>
          <cell r="I7827" t="str">
            <v>Mineral Wool</v>
          </cell>
          <cell r="J7827" t="str">
            <v>Cupola</v>
          </cell>
          <cell r="N7827">
            <v>40988</v>
          </cell>
        </row>
        <row r="7828">
          <cell r="A7828" t="str">
            <v>30501702</v>
          </cell>
          <cell r="B7828" t="str">
            <v>Point</v>
          </cell>
          <cell r="C7828" t="str">
            <v>Mineral Wool /Reverberatory Furnace</v>
          </cell>
          <cell r="D7828" t="str">
            <v>Industrial Processes - NEC</v>
          </cell>
          <cell r="G7828" t="str">
            <v>Industrial Processes</v>
          </cell>
          <cell r="H7828" t="str">
            <v>Mineral Products</v>
          </cell>
          <cell r="I7828" t="str">
            <v>Mineral Wool</v>
          </cell>
          <cell r="J7828" t="str">
            <v>Reverberatory Furnace</v>
          </cell>
          <cell r="N7828">
            <v>40988</v>
          </cell>
        </row>
        <row r="7829">
          <cell r="A7829" t="str">
            <v>30501703</v>
          </cell>
          <cell r="B7829" t="str">
            <v>Point</v>
          </cell>
          <cell r="C7829" t="str">
            <v>Mineral Wool /Blow Chamber</v>
          </cell>
          <cell r="D7829" t="str">
            <v>Industrial Processes - NEC</v>
          </cell>
          <cell r="G7829" t="str">
            <v>Industrial Processes</v>
          </cell>
          <cell r="H7829" t="str">
            <v>Mineral Products</v>
          </cell>
          <cell r="I7829" t="str">
            <v>Mineral Wool</v>
          </cell>
          <cell r="J7829" t="str">
            <v>Blow Chamber</v>
          </cell>
          <cell r="N7829">
            <v>40988</v>
          </cell>
        </row>
        <row r="7830">
          <cell r="A7830" t="str">
            <v>30501704</v>
          </cell>
          <cell r="B7830" t="str">
            <v>Point</v>
          </cell>
          <cell r="C7830" t="str">
            <v>Mineral Wool /Curing Oven</v>
          </cell>
          <cell r="D7830" t="str">
            <v>Industrial Processes - NEC</v>
          </cell>
          <cell r="G7830" t="str">
            <v>Industrial Processes</v>
          </cell>
          <cell r="H7830" t="str">
            <v>Mineral Products</v>
          </cell>
          <cell r="I7830" t="str">
            <v>Mineral Wool</v>
          </cell>
          <cell r="J7830" t="str">
            <v>Curing Oven</v>
          </cell>
          <cell r="N7830">
            <v>40988</v>
          </cell>
        </row>
        <row r="7831">
          <cell r="A7831" t="str">
            <v>30501705</v>
          </cell>
          <cell r="B7831" t="str">
            <v>Point</v>
          </cell>
          <cell r="C7831" t="str">
            <v>Mineral Wool /Cooler</v>
          </cell>
          <cell r="D7831" t="str">
            <v>Industrial Processes - NEC</v>
          </cell>
          <cell r="G7831" t="str">
            <v>Industrial Processes</v>
          </cell>
          <cell r="H7831" t="str">
            <v>Mineral Products</v>
          </cell>
          <cell r="I7831" t="str">
            <v>Mineral Wool</v>
          </cell>
          <cell r="J7831" t="str">
            <v>Cooler</v>
          </cell>
          <cell r="N7831">
            <v>40988</v>
          </cell>
        </row>
        <row r="7832">
          <cell r="A7832" t="str">
            <v>30501706</v>
          </cell>
          <cell r="B7832" t="str">
            <v>Point</v>
          </cell>
          <cell r="C7832" t="str">
            <v>Mineral Wool /Granulated Products Processing</v>
          </cell>
          <cell r="D7832" t="str">
            <v>Industrial Processes - NEC</v>
          </cell>
          <cell r="G7832" t="str">
            <v>Industrial Processes</v>
          </cell>
          <cell r="H7832" t="str">
            <v>Mineral Products</v>
          </cell>
          <cell r="I7832" t="str">
            <v>Mineral Wool</v>
          </cell>
          <cell r="J7832" t="str">
            <v>Granulated Products Processing</v>
          </cell>
          <cell r="N7832">
            <v>40988</v>
          </cell>
        </row>
        <row r="7833">
          <cell r="A7833" t="str">
            <v>30501707</v>
          </cell>
          <cell r="B7833" t="str">
            <v>Point</v>
          </cell>
          <cell r="C7833" t="str">
            <v>Mineral Wool /Handling Operations</v>
          </cell>
          <cell r="D7833" t="str">
            <v>Industrial Processes - NEC</v>
          </cell>
          <cell r="G7833" t="str">
            <v>Industrial Processes</v>
          </cell>
          <cell r="H7833" t="str">
            <v>Mineral Products</v>
          </cell>
          <cell r="I7833" t="str">
            <v>Mineral Wool</v>
          </cell>
          <cell r="J7833" t="str">
            <v>Handling Operations</v>
          </cell>
          <cell r="N7833">
            <v>40988</v>
          </cell>
        </row>
        <row r="7834">
          <cell r="A7834" t="str">
            <v>30501708</v>
          </cell>
          <cell r="B7834" t="str">
            <v>Point</v>
          </cell>
          <cell r="C7834" t="str">
            <v>Mineral Wool /Packaging Operations</v>
          </cell>
          <cell r="D7834" t="str">
            <v>Industrial Processes - NEC</v>
          </cell>
          <cell r="G7834" t="str">
            <v>Industrial Processes</v>
          </cell>
          <cell r="H7834" t="str">
            <v>Mineral Products</v>
          </cell>
          <cell r="I7834" t="str">
            <v>Mineral Wool</v>
          </cell>
          <cell r="J7834" t="str">
            <v>Packaging Operations</v>
          </cell>
          <cell r="N7834">
            <v>40988</v>
          </cell>
        </row>
        <row r="7835">
          <cell r="A7835" t="str">
            <v>30501709</v>
          </cell>
          <cell r="B7835" t="str">
            <v>Point</v>
          </cell>
          <cell r="C7835" t="str">
            <v>Mineral Wool /Batt Application</v>
          </cell>
          <cell r="D7835" t="str">
            <v>Industrial Processes - NEC</v>
          </cell>
          <cell r="G7835" t="str">
            <v>Industrial Processes</v>
          </cell>
          <cell r="H7835" t="str">
            <v>Mineral Products</v>
          </cell>
          <cell r="I7835" t="str">
            <v>Mineral Wool</v>
          </cell>
          <cell r="J7835" t="str">
            <v>Batt Application</v>
          </cell>
          <cell r="N7835">
            <v>40988</v>
          </cell>
        </row>
        <row r="7836">
          <cell r="A7836" t="str">
            <v>30501710</v>
          </cell>
          <cell r="B7836" t="str">
            <v>Point</v>
          </cell>
          <cell r="C7836" t="str">
            <v>Mineral Wool /Storage of Oils and Binders</v>
          </cell>
          <cell r="D7836" t="str">
            <v>Industrial Processes - Storage and Transfer</v>
          </cell>
          <cell r="G7836" t="str">
            <v>Industrial Processes</v>
          </cell>
          <cell r="H7836" t="str">
            <v>Mineral Products</v>
          </cell>
          <cell r="I7836" t="str">
            <v>Mineral Wool</v>
          </cell>
          <cell r="J7836" t="str">
            <v>Storage of Oils and Binders</v>
          </cell>
          <cell r="N7836">
            <v>40988</v>
          </cell>
        </row>
        <row r="7837">
          <cell r="A7837" t="str">
            <v>30501711</v>
          </cell>
          <cell r="B7837" t="str">
            <v>Point</v>
          </cell>
          <cell r="C7837" t="str">
            <v>Mineral Wool /Mixing of Oils and Binders</v>
          </cell>
          <cell r="D7837" t="str">
            <v>Industrial Processes - NEC</v>
          </cell>
          <cell r="G7837" t="str">
            <v>Industrial Processes</v>
          </cell>
          <cell r="H7837" t="str">
            <v>Mineral Products</v>
          </cell>
          <cell r="I7837" t="str">
            <v>Mineral Wool</v>
          </cell>
          <cell r="J7837" t="str">
            <v>Mixing of Oils and Binders</v>
          </cell>
          <cell r="N7837">
            <v>40988</v>
          </cell>
        </row>
        <row r="7838">
          <cell r="A7838" t="str">
            <v>30501799</v>
          </cell>
          <cell r="B7838" t="str">
            <v>Point</v>
          </cell>
          <cell r="C7838" t="str">
            <v>Mineral Wool /Other Not Classified</v>
          </cell>
          <cell r="D7838" t="str">
            <v>Industrial Processes - NEC</v>
          </cell>
          <cell r="G7838" t="str">
            <v>Industrial Processes</v>
          </cell>
          <cell r="H7838" t="str">
            <v>Mineral Products</v>
          </cell>
          <cell r="I7838" t="str">
            <v>Mineral Wool</v>
          </cell>
          <cell r="J7838" t="str">
            <v>Other Not Classified</v>
          </cell>
          <cell r="N7838">
            <v>40988</v>
          </cell>
        </row>
        <row r="7839">
          <cell r="A7839" t="str">
            <v>30501801</v>
          </cell>
          <cell r="B7839" t="str">
            <v>Point</v>
          </cell>
          <cell r="C7839" t="str">
            <v>Perlite Manuf /Vertical Furnace</v>
          </cell>
          <cell r="D7839" t="str">
            <v>Industrial Processes - NEC</v>
          </cell>
          <cell r="G7839" t="str">
            <v>Industrial Processes</v>
          </cell>
          <cell r="H7839" t="str">
            <v>Mineral Products</v>
          </cell>
          <cell r="I7839" t="str">
            <v>Perlite Manufacturing</v>
          </cell>
          <cell r="J7839" t="str">
            <v>Vertical Furnace</v>
          </cell>
          <cell r="N7839">
            <v>40988</v>
          </cell>
        </row>
        <row r="7840">
          <cell r="A7840" t="str">
            <v>30501899</v>
          </cell>
          <cell r="B7840" t="str">
            <v>Point</v>
          </cell>
          <cell r="C7840" t="str">
            <v>Perlite Manuf /Other Not Classified</v>
          </cell>
          <cell r="D7840" t="str">
            <v>Industrial Processes - NEC</v>
          </cell>
          <cell r="G7840" t="str">
            <v>Industrial Processes</v>
          </cell>
          <cell r="H7840" t="str">
            <v>Mineral Products</v>
          </cell>
          <cell r="I7840" t="str">
            <v>Perlite Manufacturing</v>
          </cell>
          <cell r="J7840" t="str">
            <v>Other Not Classified</v>
          </cell>
          <cell r="N7840">
            <v>40988</v>
          </cell>
        </row>
        <row r="7841">
          <cell r="A7841" t="str">
            <v>30501901</v>
          </cell>
          <cell r="B7841" t="str">
            <v>Point</v>
          </cell>
          <cell r="C7841" t="str">
            <v>Phosphate Rock /Drying</v>
          </cell>
          <cell r="D7841" t="str">
            <v>Industrial Processes - NEC</v>
          </cell>
          <cell r="G7841" t="str">
            <v>Industrial Processes</v>
          </cell>
          <cell r="H7841" t="str">
            <v>Mineral Products</v>
          </cell>
          <cell r="I7841" t="str">
            <v>Phosphate Rock</v>
          </cell>
          <cell r="J7841" t="str">
            <v>Drying</v>
          </cell>
          <cell r="N7841">
            <v>40988</v>
          </cell>
        </row>
        <row r="7842">
          <cell r="A7842" t="str">
            <v>30501902</v>
          </cell>
          <cell r="B7842" t="str">
            <v>Point</v>
          </cell>
          <cell r="C7842" t="str">
            <v>Phosphate Rock /Grinding</v>
          </cell>
          <cell r="D7842" t="str">
            <v>Industrial Processes - NEC</v>
          </cell>
          <cell r="G7842" t="str">
            <v>Industrial Processes</v>
          </cell>
          <cell r="H7842" t="str">
            <v>Mineral Products</v>
          </cell>
          <cell r="I7842" t="str">
            <v>Phosphate Rock</v>
          </cell>
          <cell r="J7842" t="str">
            <v>Grinding</v>
          </cell>
          <cell r="N7842">
            <v>40988</v>
          </cell>
        </row>
        <row r="7843">
          <cell r="A7843" t="str">
            <v>30501903</v>
          </cell>
          <cell r="B7843" t="str">
            <v>Point</v>
          </cell>
          <cell r="C7843" t="str">
            <v>Phosphate Rock /Transfer/Storage</v>
          </cell>
          <cell r="D7843" t="str">
            <v>Industrial Processes - Storage and Transfer</v>
          </cell>
          <cell r="G7843" t="str">
            <v>Industrial Processes</v>
          </cell>
          <cell r="H7843" t="str">
            <v>Mineral Products</v>
          </cell>
          <cell r="I7843" t="str">
            <v>Phosphate Rock</v>
          </cell>
          <cell r="J7843" t="str">
            <v>Transfer/Storage</v>
          </cell>
          <cell r="N7843">
            <v>40988</v>
          </cell>
        </row>
        <row r="7844">
          <cell r="A7844" t="str">
            <v>30501904</v>
          </cell>
          <cell r="B7844" t="str">
            <v>Point</v>
          </cell>
          <cell r="C7844" t="str">
            <v>Phosphate Rock /Open Storage</v>
          </cell>
          <cell r="D7844" t="str">
            <v>Industrial Processes - Storage and Transfer</v>
          </cell>
          <cell r="G7844" t="str">
            <v>Industrial Processes</v>
          </cell>
          <cell r="H7844" t="str">
            <v>Mineral Products</v>
          </cell>
          <cell r="I7844" t="str">
            <v>Phosphate Rock</v>
          </cell>
          <cell r="J7844" t="str">
            <v>Open Storage</v>
          </cell>
          <cell r="N7844">
            <v>40988</v>
          </cell>
        </row>
        <row r="7845">
          <cell r="A7845" t="str">
            <v>30501905</v>
          </cell>
          <cell r="B7845" t="str">
            <v>Point</v>
          </cell>
          <cell r="C7845" t="str">
            <v>Phosphate Rock /Calcining</v>
          </cell>
          <cell r="D7845" t="str">
            <v>Industrial Processes - NEC</v>
          </cell>
          <cell r="G7845" t="str">
            <v>Industrial Processes</v>
          </cell>
          <cell r="H7845" t="str">
            <v>Mineral Products</v>
          </cell>
          <cell r="I7845" t="str">
            <v>Phosphate Rock</v>
          </cell>
          <cell r="J7845" t="str">
            <v>Calcining</v>
          </cell>
          <cell r="N7845">
            <v>40988</v>
          </cell>
        </row>
        <row r="7846">
          <cell r="A7846" t="str">
            <v>30501906</v>
          </cell>
          <cell r="B7846" t="str">
            <v>Point</v>
          </cell>
          <cell r="C7846" t="str">
            <v>Phosphate Rock /Rotary Dryer</v>
          </cell>
          <cell r="D7846" t="str">
            <v>Industrial Processes - NEC</v>
          </cell>
          <cell r="G7846" t="str">
            <v>Industrial Processes</v>
          </cell>
          <cell r="H7846" t="str">
            <v>Mineral Products</v>
          </cell>
          <cell r="I7846" t="str">
            <v>Phosphate Rock</v>
          </cell>
          <cell r="J7846" t="str">
            <v>Rotary Dryer</v>
          </cell>
          <cell r="N7846">
            <v>40988</v>
          </cell>
        </row>
        <row r="7847">
          <cell r="A7847" t="str">
            <v>30501907</v>
          </cell>
          <cell r="B7847" t="str">
            <v>Point</v>
          </cell>
          <cell r="C7847" t="str">
            <v>Phosphate Rock /Ball Mill</v>
          </cell>
          <cell r="D7847" t="str">
            <v>Industrial Processes - NEC</v>
          </cell>
          <cell r="G7847" t="str">
            <v>Industrial Processes</v>
          </cell>
          <cell r="H7847" t="str">
            <v>Mineral Products</v>
          </cell>
          <cell r="I7847" t="str">
            <v>Phosphate Rock</v>
          </cell>
          <cell r="J7847" t="str">
            <v>Ball Mill</v>
          </cell>
          <cell r="N7847">
            <v>40988</v>
          </cell>
        </row>
        <row r="7848">
          <cell r="A7848" t="str">
            <v>30501908</v>
          </cell>
          <cell r="B7848" t="str">
            <v>Point</v>
          </cell>
          <cell r="C7848" t="str">
            <v>Phosphate Rock /Mineral Products Benification</v>
          </cell>
          <cell r="D7848" t="str">
            <v>Industrial Processes - NEC</v>
          </cell>
          <cell r="G7848" t="str">
            <v>Industrial Processes</v>
          </cell>
          <cell r="H7848" t="str">
            <v>Mineral Products</v>
          </cell>
          <cell r="I7848" t="str">
            <v>Phosphate Rock</v>
          </cell>
          <cell r="J7848" t="str">
            <v>Mineral Products Benification</v>
          </cell>
          <cell r="N7848">
            <v>40988</v>
          </cell>
        </row>
        <row r="7849">
          <cell r="A7849" t="str">
            <v>30501999</v>
          </cell>
          <cell r="B7849" t="str">
            <v>Point</v>
          </cell>
          <cell r="C7849" t="str">
            <v>Phosphate Rock /Other Not Classified</v>
          </cell>
          <cell r="D7849" t="str">
            <v>Industrial Processes - NEC</v>
          </cell>
          <cell r="G7849" t="str">
            <v>Industrial Processes</v>
          </cell>
          <cell r="H7849" t="str">
            <v>Mineral Products</v>
          </cell>
          <cell r="I7849" t="str">
            <v>Phosphate Rock</v>
          </cell>
          <cell r="J7849" t="str">
            <v>Other Not Classified</v>
          </cell>
          <cell r="N7849">
            <v>40988</v>
          </cell>
        </row>
        <row r="7850">
          <cell r="A7850" t="str">
            <v>30502001</v>
          </cell>
          <cell r="B7850" t="str">
            <v>Point</v>
          </cell>
          <cell r="C7850" t="str">
            <v>Stone Quarrying &amp; Processing /Primary Crushing</v>
          </cell>
          <cell r="D7850" t="str">
            <v>Industrial Processes - NEC</v>
          </cell>
          <cell r="G7850" t="str">
            <v>Industrial Processes</v>
          </cell>
          <cell r="H7850" t="str">
            <v>Mineral Products</v>
          </cell>
          <cell r="I7850" t="str">
            <v>Stone Quarrying - Processing (See also 305320)</v>
          </cell>
          <cell r="J7850" t="str">
            <v>Primary Crushing</v>
          </cell>
          <cell r="N7850">
            <v>40988</v>
          </cell>
        </row>
        <row r="7851">
          <cell r="A7851" t="str">
            <v>30502002</v>
          </cell>
          <cell r="B7851" t="str">
            <v>Point</v>
          </cell>
          <cell r="C7851" t="str">
            <v>Stone Quarrying &amp; Processing /Secondary Crushing/Screening</v>
          </cell>
          <cell r="D7851" t="str">
            <v>Industrial Processes - NEC</v>
          </cell>
          <cell r="G7851" t="str">
            <v>Industrial Processes</v>
          </cell>
          <cell r="H7851" t="str">
            <v>Mineral Products</v>
          </cell>
          <cell r="I7851" t="str">
            <v>Stone Quarrying - Processing (See also 305320)</v>
          </cell>
          <cell r="J7851" t="str">
            <v>Secondary Crushing/Screening</v>
          </cell>
          <cell r="N7851">
            <v>40988</v>
          </cell>
        </row>
        <row r="7852">
          <cell r="A7852" t="str">
            <v>30502003</v>
          </cell>
          <cell r="B7852" t="str">
            <v>Point</v>
          </cell>
          <cell r="C7852" t="str">
            <v>Stone Quarrying &amp; Processing /Tertiary Crushing/Screening</v>
          </cell>
          <cell r="D7852" t="str">
            <v>Industrial Processes - NEC</v>
          </cell>
          <cell r="G7852" t="str">
            <v>Industrial Processes</v>
          </cell>
          <cell r="H7852" t="str">
            <v>Mineral Products</v>
          </cell>
          <cell r="I7852" t="str">
            <v>Stone Quarrying - Processing (See also 305320)</v>
          </cell>
          <cell r="J7852" t="str">
            <v>Tertiary Crushing/Screening</v>
          </cell>
          <cell r="N7852">
            <v>40988</v>
          </cell>
        </row>
        <row r="7853">
          <cell r="A7853" t="str">
            <v>30502004</v>
          </cell>
          <cell r="B7853" t="str">
            <v>Point</v>
          </cell>
          <cell r="C7853" t="str">
            <v>Stone Quarrying &amp; Processing /Recrushing/Screening</v>
          </cell>
          <cell r="D7853" t="str">
            <v>Industrial Processes - NEC</v>
          </cell>
          <cell r="G7853" t="str">
            <v>Industrial Processes</v>
          </cell>
          <cell r="H7853" t="str">
            <v>Mineral Products</v>
          </cell>
          <cell r="I7853" t="str">
            <v>Stone Quarrying - Processing (See also 305320)</v>
          </cell>
          <cell r="J7853" t="str">
            <v>Recrushing/Screening</v>
          </cell>
          <cell r="N7853">
            <v>40988</v>
          </cell>
        </row>
        <row r="7854">
          <cell r="A7854" t="str">
            <v>30502005</v>
          </cell>
          <cell r="B7854" t="str">
            <v>Point</v>
          </cell>
          <cell r="C7854" t="str">
            <v>Stone Quarrying &amp; Processing /Fines Mill</v>
          </cell>
          <cell r="D7854" t="str">
            <v>Industrial Processes - NEC</v>
          </cell>
          <cell r="G7854" t="str">
            <v>Industrial Processes</v>
          </cell>
          <cell r="H7854" t="str">
            <v>Mineral Products</v>
          </cell>
          <cell r="I7854" t="str">
            <v>Stone Quarrying - Processing (See also 305320)</v>
          </cell>
          <cell r="J7854" t="str">
            <v>Fines Mill</v>
          </cell>
          <cell r="N7854">
            <v>40988</v>
          </cell>
        </row>
        <row r="7855">
          <cell r="A7855" t="str">
            <v>30502006</v>
          </cell>
          <cell r="B7855" t="str">
            <v>Point</v>
          </cell>
          <cell r="C7855" t="str">
            <v>Stone Quarrying &amp; Processing /Miscellaneous Operations: Screen/Convey/Handling</v>
          </cell>
          <cell r="D7855" t="str">
            <v>Industrial Processes - NEC</v>
          </cell>
          <cell r="G7855" t="str">
            <v>Industrial Processes</v>
          </cell>
          <cell r="H7855" t="str">
            <v>Mineral Products</v>
          </cell>
          <cell r="I7855" t="str">
            <v>Stone Quarrying - Processing (See also 305320)</v>
          </cell>
          <cell r="J7855" t="str">
            <v>Miscellaneous Operations: Screen/Convey/Handling</v>
          </cell>
          <cell r="N7855">
            <v>40988</v>
          </cell>
        </row>
        <row r="7856">
          <cell r="A7856" t="str">
            <v>30502007</v>
          </cell>
          <cell r="B7856" t="str">
            <v>Point</v>
          </cell>
          <cell r="C7856" t="str">
            <v>Stone Quarrying &amp; Processing /Open Storage</v>
          </cell>
          <cell r="D7856" t="str">
            <v>Industrial Processes - Storage and Transfer</v>
          </cell>
          <cell r="G7856" t="str">
            <v>Industrial Processes</v>
          </cell>
          <cell r="H7856" t="str">
            <v>Mineral Products</v>
          </cell>
          <cell r="I7856" t="str">
            <v>Stone Quarrying - Processing (See also 305320)</v>
          </cell>
          <cell r="J7856" t="str">
            <v>Open Storage</v>
          </cell>
          <cell r="N7856">
            <v>40988</v>
          </cell>
        </row>
        <row r="7857">
          <cell r="A7857" t="str">
            <v>30502008</v>
          </cell>
          <cell r="B7857" t="str">
            <v>Point</v>
          </cell>
          <cell r="C7857" t="str">
            <v>Stone Quarrying &amp; Processing /Cut Stone: General</v>
          </cell>
          <cell r="D7857" t="str">
            <v>Industrial Processes - NEC</v>
          </cell>
          <cell r="G7857" t="str">
            <v>Industrial Processes</v>
          </cell>
          <cell r="H7857" t="str">
            <v>Mineral Products</v>
          </cell>
          <cell r="I7857" t="str">
            <v>Stone Quarrying - Processing (See also 305320)</v>
          </cell>
          <cell r="J7857" t="str">
            <v>Cut Stone: General</v>
          </cell>
          <cell r="N7857">
            <v>40988</v>
          </cell>
        </row>
        <row r="7858">
          <cell r="A7858" t="str">
            <v>30502009</v>
          </cell>
          <cell r="B7858" t="str">
            <v>Point</v>
          </cell>
          <cell r="C7858" t="str">
            <v>Stone Quarrying &amp; Processing /Blasting: General</v>
          </cell>
          <cell r="D7858" t="str">
            <v>Industrial Processes - Mining</v>
          </cell>
          <cell r="G7858" t="str">
            <v>Industrial Processes</v>
          </cell>
          <cell r="H7858" t="str">
            <v>Mineral Products</v>
          </cell>
          <cell r="I7858" t="str">
            <v>Stone Quarrying - Processing (See also 305320)</v>
          </cell>
          <cell r="J7858" t="str">
            <v>Blasting: General</v>
          </cell>
          <cell r="N7858">
            <v>40988</v>
          </cell>
        </row>
        <row r="7859">
          <cell r="A7859" t="str">
            <v>30502010</v>
          </cell>
          <cell r="B7859" t="str">
            <v>Point</v>
          </cell>
          <cell r="C7859" t="str">
            <v>Stone Quarrying &amp; Processing /Drilling</v>
          </cell>
          <cell r="D7859" t="str">
            <v>Industrial Processes - Mining</v>
          </cell>
          <cell r="G7859" t="str">
            <v>Industrial Processes</v>
          </cell>
          <cell r="H7859" t="str">
            <v>Mineral Products</v>
          </cell>
          <cell r="I7859" t="str">
            <v>Stone Quarrying - Processing (See also 305320)</v>
          </cell>
          <cell r="J7859" t="str">
            <v>Drilling</v>
          </cell>
          <cell r="N7859">
            <v>40988</v>
          </cell>
        </row>
        <row r="7860">
          <cell r="A7860" t="str">
            <v>30502011</v>
          </cell>
          <cell r="B7860" t="str">
            <v>Point</v>
          </cell>
          <cell r="C7860" t="str">
            <v>Stone Quarrying &amp; Processing /Hauling</v>
          </cell>
          <cell r="D7860" t="str">
            <v>Industrial Processes - Storage and Transfer</v>
          </cell>
          <cell r="G7860" t="str">
            <v>Industrial Processes</v>
          </cell>
          <cell r="H7860" t="str">
            <v>Mineral Products</v>
          </cell>
          <cell r="I7860" t="str">
            <v>Stone Quarrying - Processing (See also 305320)</v>
          </cell>
          <cell r="J7860" t="str">
            <v>Hauling</v>
          </cell>
          <cell r="N7860">
            <v>40988</v>
          </cell>
        </row>
        <row r="7861">
          <cell r="A7861" t="str">
            <v>30502012</v>
          </cell>
          <cell r="B7861" t="str">
            <v>Point</v>
          </cell>
          <cell r="C7861" t="str">
            <v>Stone Quarrying &amp; Processing /Drying</v>
          </cell>
          <cell r="D7861" t="str">
            <v>Industrial Processes - NEC</v>
          </cell>
          <cell r="G7861" t="str">
            <v>Industrial Processes</v>
          </cell>
          <cell r="H7861" t="str">
            <v>Mineral Products</v>
          </cell>
          <cell r="I7861" t="str">
            <v>Stone Quarrying - Processing (See also 305320)</v>
          </cell>
          <cell r="J7861" t="str">
            <v>Drying</v>
          </cell>
          <cell r="N7861">
            <v>40988</v>
          </cell>
        </row>
        <row r="7862">
          <cell r="A7862" t="str">
            <v>30502013</v>
          </cell>
          <cell r="B7862" t="str">
            <v>Point</v>
          </cell>
          <cell r="C7862" t="str">
            <v>Stone Quarrying &amp; Processing /Bar Grizzlies</v>
          </cell>
          <cell r="D7862" t="str">
            <v>Industrial Processes - NEC</v>
          </cell>
          <cell r="G7862" t="str">
            <v>Industrial Processes</v>
          </cell>
          <cell r="H7862" t="str">
            <v>Mineral Products</v>
          </cell>
          <cell r="I7862" t="str">
            <v>Stone Quarrying - Processing (See also 305320)</v>
          </cell>
          <cell r="J7862" t="str">
            <v>Bar Grizzlies</v>
          </cell>
          <cell r="N7862">
            <v>40988</v>
          </cell>
        </row>
        <row r="7863">
          <cell r="A7863" t="str">
            <v>30502014</v>
          </cell>
          <cell r="B7863" t="str">
            <v>Point</v>
          </cell>
          <cell r="C7863" t="str">
            <v>Stone Quarrying &amp; Processing /Shaker Screens</v>
          </cell>
          <cell r="D7863" t="str">
            <v>Industrial Processes - NEC</v>
          </cell>
          <cell r="G7863" t="str">
            <v>Industrial Processes</v>
          </cell>
          <cell r="H7863" t="str">
            <v>Mineral Products</v>
          </cell>
          <cell r="I7863" t="str">
            <v>Stone Quarrying - Processing (See also 305320)</v>
          </cell>
          <cell r="J7863" t="str">
            <v>Shaker Screens</v>
          </cell>
          <cell r="N7863">
            <v>40988</v>
          </cell>
        </row>
        <row r="7864">
          <cell r="A7864" t="str">
            <v>30502015</v>
          </cell>
          <cell r="B7864" t="str">
            <v>Point</v>
          </cell>
          <cell r="C7864" t="str">
            <v>Stone Quarrying &amp; Processing /Vibrating Screens</v>
          </cell>
          <cell r="D7864" t="str">
            <v>Industrial Processes - NEC</v>
          </cell>
          <cell r="G7864" t="str">
            <v>Industrial Processes</v>
          </cell>
          <cell r="H7864" t="str">
            <v>Mineral Products</v>
          </cell>
          <cell r="I7864" t="str">
            <v>Stone Quarrying - Processing (See also 305320)</v>
          </cell>
          <cell r="J7864" t="str">
            <v>Vibrating Screens</v>
          </cell>
          <cell r="N7864">
            <v>40988</v>
          </cell>
        </row>
        <row r="7865">
          <cell r="A7865" t="str">
            <v>30502016</v>
          </cell>
          <cell r="B7865" t="str">
            <v>Point</v>
          </cell>
          <cell r="C7865" t="str">
            <v>Stone Quarrying &amp; Processing /Revolving Screens</v>
          </cell>
          <cell r="D7865" t="str">
            <v>Industrial Processes - NEC</v>
          </cell>
          <cell r="G7865" t="str">
            <v>Industrial Processes</v>
          </cell>
          <cell r="H7865" t="str">
            <v>Mineral Products</v>
          </cell>
          <cell r="I7865" t="str">
            <v>Stone Quarrying - Processing (See also 305320)</v>
          </cell>
          <cell r="J7865" t="str">
            <v>Revolving Screens</v>
          </cell>
          <cell r="N7865">
            <v>40988</v>
          </cell>
        </row>
        <row r="7866">
          <cell r="A7866" t="str">
            <v>30502017</v>
          </cell>
          <cell r="B7866" t="str">
            <v>Point</v>
          </cell>
          <cell r="C7866" t="str">
            <v>Stone Quarrying &amp; Processing /Pugmill</v>
          </cell>
          <cell r="D7866" t="str">
            <v>Industrial Processes - NEC</v>
          </cell>
          <cell r="G7866" t="str">
            <v>Industrial Processes</v>
          </cell>
          <cell r="H7866" t="str">
            <v>Mineral Products</v>
          </cell>
          <cell r="I7866" t="str">
            <v>Stone Quarrying - Processing (See also 305320)</v>
          </cell>
          <cell r="J7866" t="str">
            <v>Pugmill</v>
          </cell>
          <cell r="N7866">
            <v>40988</v>
          </cell>
        </row>
        <row r="7867">
          <cell r="A7867" t="str">
            <v>30502018</v>
          </cell>
          <cell r="B7867" t="str">
            <v>Point</v>
          </cell>
          <cell r="C7867" t="str">
            <v>Stone Quarrying &amp; Processing /Drilling with Liquid Injection</v>
          </cell>
          <cell r="D7867" t="str">
            <v>Industrial Processes - Mining</v>
          </cell>
          <cell r="G7867" t="str">
            <v>Industrial Processes</v>
          </cell>
          <cell r="H7867" t="str">
            <v>Mineral Products</v>
          </cell>
          <cell r="I7867" t="str">
            <v>Stone Quarrying - Processing (See also 305320)</v>
          </cell>
          <cell r="J7867" t="str">
            <v>Drilling with Liquid Injection</v>
          </cell>
          <cell r="N7867">
            <v>40988</v>
          </cell>
        </row>
        <row r="7868">
          <cell r="A7868" t="str">
            <v>30502020</v>
          </cell>
          <cell r="B7868" t="str">
            <v>Point</v>
          </cell>
          <cell r="C7868" t="str">
            <v>Stone Quarrying &amp; Processing /Drilling</v>
          </cell>
          <cell r="D7868" t="str">
            <v>Industrial Processes - Mining</v>
          </cell>
          <cell r="G7868" t="str">
            <v>Industrial Processes</v>
          </cell>
          <cell r="H7868" t="str">
            <v>Mineral Products</v>
          </cell>
          <cell r="I7868" t="str">
            <v>Stone Quarrying - Processing (See also 305320)</v>
          </cell>
          <cell r="J7868" t="str">
            <v>Drilling</v>
          </cell>
          <cell r="K7868" t="str">
            <v>30502010</v>
          </cell>
          <cell r="L7868" t="str">
            <v>2005</v>
          </cell>
          <cell r="N7868">
            <v>40988</v>
          </cell>
        </row>
        <row r="7869">
          <cell r="A7869" t="str">
            <v>30502021</v>
          </cell>
          <cell r="B7869" t="str">
            <v>Point</v>
          </cell>
          <cell r="C7869" t="str">
            <v>Stone Quarrying &amp; Processing /Fines Screening</v>
          </cell>
          <cell r="D7869" t="str">
            <v>Industrial Processes - NEC</v>
          </cell>
          <cell r="G7869" t="str">
            <v>Industrial Processes</v>
          </cell>
          <cell r="H7869" t="str">
            <v>Mineral Products</v>
          </cell>
          <cell r="I7869" t="str">
            <v>Stone Quarrying - Processing (See also 305320)</v>
          </cell>
          <cell r="J7869" t="str">
            <v>Fines Screening</v>
          </cell>
          <cell r="N7869">
            <v>40988</v>
          </cell>
        </row>
        <row r="7870">
          <cell r="A7870" t="str">
            <v>30502031</v>
          </cell>
          <cell r="B7870" t="str">
            <v>Point</v>
          </cell>
          <cell r="C7870" t="str">
            <v>Stone Quarrying &amp; Processing /Truck Unloading</v>
          </cell>
          <cell r="D7870" t="str">
            <v>Industrial Processes - Storage and Transfer</v>
          </cell>
          <cell r="G7870" t="str">
            <v>Industrial Processes</v>
          </cell>
          <cell r="H7870" t="str">
            <v>Mineral Products</v>
          </cell>
          <cell r="I7870" t="str">
            <v>Stone Quarrying - Processing (See also 305320)</v>
          </cell>
          <cell r="J7870" t="str">
            <v>Truck Unloading</v>
          </cell>
          <cell r="N7870">
            <v>40988</v>
          </cell>
        </row>
        <row r="7871">
          <cell r="A7871" t="str">
            <v>30502032</v>
          </cell>
          <cell r="B7871" t="str">
            <v>Point</v>
          </cell>
          <cell r="C7871" t="str">
            <v>Stone Quarrying &amp; Processing /Truck Loading: Conveyor</v>
          </cell>
          <cell r="D7871" t="str">
            <v>Industrial Processes - Storage and Transfer</v>
          </cell>
          <cell r="G7871" t="str">
            <v>Industrial Processes</v>
          </cell>
          <cell r="H7871" t="str">
            <v>Mineral Products</v>
          </cell>
          <cell r="I7871" t="str">
            <v>Stone Quarrying - Processing (See also 305320)</v>
          </cell>
          <cell r="J7871" t="str">
            <v>Truck Loading: Conveyor</v>
          </cell>
          <cell r="N7871">
            <v>40988</v>
          </cell>
        </row>
        <row r="7872">
          <cell r="A7872" t="str">
            <v>30502033</v>
          </cell>
          <cell r="B7872" t="str">
            <v>Point</v>
          </cell>
          <cell r="C7872" t="str">
            <v>Stone Quarrying &amp; Processing /Truck Loading: Front End Loader</v>
          </cell>
          <cell r="D7872" t="str">
            <v>Industrial Processes - Storage and Transfer</v>
          </cell>
          <cell r="G7872" t="str">
            <v>Industrial Processes</v>
          </cell>
          <cell r="H7872" t="str">
            <v>Mineral Products</v>
          </cell>
          <cell r="I7872" t="str">
            <v>Stone Quarrying - Processing (See also 305320)</v>
          </cell>
          <cell r="J7872" t="str">
            <v>Truck Loading: Front End Loader</v>
          </cell>
          <cell r="N7872">
            <v>40988</v>
          </cell>
        </row>
        <row r="7873">
          <cell r="A7873" t="str">
            <v>30502090</v>
          </cell>
          <cell r="B7873" t="str">
            <v>Point</v>
          </cell>
          <cell r="C7873" t="str">
            <v>Stone Quarrying &amp; Processing /Haul Roads - General</v>
          </cell>
          <cell r="D7873" t="str">
            <v>Industrial Processes - NEC</v>
          </cell>
          <cell r="G7873" t="str">
            <v>Industrial Processes</v>
          </cell>
          <cell r="H7873" t="str">
            <v>Mineral Products</v>
          </cell>
          <cell r="I7873" t="str">
            <v>Stone Quarrying - Processing (See also 305020 for diff. units)</v>
          </cell>
          <cell r="J7873" t="str">
            <v>Haul Roads - General</v>
          </cell>
          <cell r="N7873">
            <v>40988</v>
          </cell>
        </row>
        <row r="7874">
          <cell r="A7874" t="str">
            <v>30502099</v>
          </cell>
          <cell r="B7874" t="str">
            <v>Point</v>
          </cell>
          <cell r="C7874" t="str">
            <v>Stone Quarrying &amp; Processing /Not Classified **</v>
          </cell>
          <cell r="D7874" t="str">
            <v>Industrial Processes - NEC</v>
          </cell>
          <cell r="G7874" t="str">
            <v>Industrial Processes</v>
          </cell>
          <cell r="H7874" t="str">
            <v>Mineral Products</v>
          </cell>
          <cell r="I7874" t="str">
            <v>Stone Quarrying - Processing (See also 305320)</v>
          </cell>
          <cell r="J7874" t="str">
            <v>Not Classified **</v>
          </cell>
          <cell r="N7874">
            <v>40988</v>
          </cell>
        </row>
        <row r="7875">
          <cell r="A7875" t="str">
            <v>30502101</v>
          </cell>
          <cell r="B7875" t="str">
            <v>Point</v>
          </cell>
          <cell r="C7875" t="str">
            <v>Salt Mining /General</v>
          </cell>
          <cell r="D7875" t="str">
            <v>Industrial Processes - NEC</v>
          </cell>
          <cell r="G7875" t="str">
            <v>Industrial Processes</v>
          </cell>
          <cell r="H7875" t="str">
            <v>Mineral Products</v>
          </cell>
          <cell r="I7875" t="str">
            <v>Salt Mining</v>
          </cell>
          <cell r="J7875" t="str">
            <v>General</v>
          </cell>
          <cell r="N7875">
            <v>40988</v>
          </cell>
        </row>
        <row r="7876">
          <cell r="A7876" t="str">
            <v>30502102</v>
          </cell>
          <cell r="B7876" t="str">
            <v>Point</v>
          </cell>
          <cell r="C7876" t="str">
            <v>Salt Mining /Granulation: Stack Dryer</v>
          </cell>
          <cell r="D7876" t="str">
            <v>Industrial Processes - NEC</v>
          </cell>
          <cell r="G7876" t="str">
            <v>Industrial Processes</v>
          </cell>
          <cell r="H7876" t="str">
            <v>Mineral Products</v>
          </cell>
          <cell r="I7876" t="str">
            <v>Salt Mining</v>
          </cell>
          <cell r="J7876" t="str">
            <v>Granulation: Stack Dryer</v>
          </cell>
          <cell r="N7876">
            <v>40988</v>
          </cell>
        </row>
        <row r="7877">
          <cell r="A7877" t="str">
            <v>30502103</v>
          </cell>
          <cell r="B7877" t="str">
            <v>Point</v>
          </cell>
          <cell r="C7877" t="str">
            <v>Salt Mining /Filtration: Vacuum Filter</v>
          </cell>
          <cell r="D7877" t="str">
            <v>Industrial Processes - NEC</v>
          </cell>
          <cell r="G7877" t="str">
            <v>Industrial Processes</v>
          </cell>
          <cell r="H7877" t="str">
            <v>Mineral Products</v>
          </cell>
          <cell r="I7877" t="str">
            <v>Salt Mining</v>
          </cell>
          <cell r="J7877" t="str">
            <v>Filtration: Vacuum Filter</v>
          </cell>
          <cell r="N7877">
            <v>40988</v>
          </cell>
        </row>
        <row r="7878">
          <cell r="A7878" t="str">
            <v>30502104</v>
          </cell>
          <cell r="B7878" t="str">
            <v>Point</v>
          </cell>
          <cell r="C7878" t="str">
            <v>Salt Mining /Crushing</v>
          </cell>
          <cell r="D7878" t="str">
            <v>Industrial Processes - NEC</v>
          </cell>
          <cell r="G7878" t="str">
            <v>Industrial Processes</v>
          </cell>
          <cell r="H7878" t="str">
            <v>Mineral Products</v>
          </cell>
          <cell r="I7878" t="str">
            <v>Salt Mining</v>
          </cell>
          <cell r="J7878" t="str">
            <v>Crushing</v>
          </cell>
          <cell r="N7878">
            <v>40988</v>
          </cell>
        </row>
        <row r="7879">
          <cell r="A7879" t="str">
            <v>30502105</v>
          </cell>
          <cell r="B7879" t="str">
            <v>Point</v>
          </cell>
          <cell r="C7879" t="str">
            <v>Salt Mining /Screening</v>
          </cell>
          <cell r="D7879" t="str">
            <v>Industrial Processes - NEC</v>
          </cell>
          <cell r="G7879" t="str">
            <v>Industrial Processes</v>
          </cell>
          <cell r="H7879" t="str">
            <v>Mineral Products</v>
          </cell>
          <cell r="I7879" t="str">
            <v>Salt Mining</v>
          </cell>
          <cell r="J7879" t="str">
            <v>Screening</v>
          </cell>
          <cell r="N7879">
            <v>40988</v>
          </cell>
        </row>
        <row r="7880">
          <cell r="A7880" t="str">
            <v>30502106</v>
          </cell>
          <cell r="B7880" t="str">
            <v>Point</v>
          </cell>
          <cell r="C7880" t="str">
            <v>Salt Mining /Conveying</v>
          </cell>
          <cell r="D7880" t="str">
            <v>Industrial Processes - Storage and Transfer</v>
          </cell>
          <cell r="G7880" t="str">
            <v>Industrial Processes</v>
          </cell>
          <cell r="H7880" t="str">
            <v>Mineral Products</v>
          </cell>
          <cell r="I7880" t="str">
            <v>Salt Mining</v>
          </cell>
          <cell r="J7880" t="str">
            <v>Conveying</v>
          </cell>
          <cell r="N7880">
            <v>40988</v>
          </cell>
        </row>
        <row r="7881">
          <cell r="A7881" t="str">
            <v>30502201</v>
          </cell>
          <cell r="B7881" t="str">
            <v>Point</v>
          </cell>
          <cell r="C7881" t="str">
            <v>Potash Production /Mine: Grinding/Drying</v>
          </cell>
          <cell r="D7881" t="str">
            <v>Industrial Processes - NEC</v>
          </cell>
          <cell r="G7881" t="str">
            <v>Industrial Processes</v>
          </cell>
          <cell r="H7881" t="str">
            <v>Mineral Products</v>
          </cell>
          <cell r="I7881" t="str">
            <v>Potash Production</v>
          </cell>
          <cell r="J7881" t="str">
            <v>Mine: Grinding/Drying</v>
          </cell>
          <cell r="N7881">
            <v>40988</v>
          </cell>
        </row>
        <row r="7882">
          <cell r="A7882" t="str">
            <v>30502299</v>
          </cell>
          <cell r="B7882" t="str">
            <v>Point</v>
          </cell>
          <cell r="C7882" t="str">
            <v>Potash Production /Other Not Classified</v>
          </cell>
          <cell r="D7882" t="str">
            <v>Industrial Processes - NEC</v>
          </cell>
          <cell r="G7882" t="str">
            <v>Industrial Processes</v>
          </cell>
          <cell r="H7882" t="str">
            <v>Mineral Products</v>
          </cell>
          <cell r="I7882" t="str">
            <v>Potash Production</v>
          </cell>
          <cell r="J7882" t="str">
            <v>Other Not Classified</v>
          </cell>
          <cell r="N7882">
            <v>40988</v>
          </cell>
        </row>
        <row r="7883">
          <cell r="A7883" t="str">
            <v>30502401</v>
          </cell>
          <cell r="B7883" t="str">
            <v>Point</v>
          </cell>
          <cell r="C7883" t="str">
            <v>Magnesium Carbonate /Mine/Process</v>
          </cell>
          <cell r="D7883" t="str">
            <v>Industrial Processes - NEC</v>
          </cell>
          <cell r="G7883" t="str">
            <v>Industrial Processes</v>
          </cell>
          <cell r="H7883" t="str">
            <v>Mineral Products</v>
          </cell>
          <cell r="I7883" t="str">
            <v>Magnesium Carbonate</v>
          </cell>
          <cell r="J7883" t="str">
            <v>Mine/Process</v>
          </cell>
          <cell r="N7883">
            <v>40988</v>
          </cell>
        </row>
        <row r="7884">
          <cell r="A7884" t="str">
            <v>30502499</v>
          </cell>
          <cell r="B7884" t="str">
            <v>Point</v>
          </cell>
          <cell r="C7884" t="str">
            <v>Magnesium Carbonate /Other Not Classified</v>
          </cell>
          <cell r="D7884" t="str">
            <v>Industrial Processes - NEC</v>
          </cell>
          <cell r="G7884" t="str">
            <v>Industrial Processes</v>
          </cell>
          <cell r="H7884" t="str">
            <v>Mineral Products</v>
          </cell>
          <cell r="I7884" t="str">
            <v>Magnesium Carbonate</v>
          </cell>
          <cell r="J7884" t="str">
            <v>Other Not Classified</v>
          </cell>
          <cell r="N7884">
            <v>40988</v>
          </cell>
        </row>
        <row r="7885">
          <cell r="A7885" t="str">
            <v>30502501</v>
          </cell>
          <cell r="B7885" t="str">
            <v>Point</v>
          </cell>
          <cell r="C7885" t="str">
            <v>Construction Sand &amp; Gravel /Total Plant: General **</v>
          </cell>
          <cell r="D7885" t="str">
            <v>Industrial Processes - NEC</v>
          </cell>
          <cell r="G7885" t="str">
            <v>Industrial Processes</v>
          </cell>
          <cell r="H7885" t="str">
            <v>Mineral Products</v>
          </cell>
          <cell r="I7885" t="str">
            <v>Construction Sand and Gravel</v>
          </cell>
          <cell r="J7885" t="str">
            <v>Total Plant: General **</v>
          </cell>
          <cell r="N7885">
            <v>40988</v>
          </cell>
        </row>
        <row r="7886">
          <cell r="A7886" t="str">
            <v>30502502</v>
          </cell>
          <cell r="B7886" t="str">
            <v>Point</v>
          </cell>
          <cell r="C7886" t="str">
            <v>Construction Sand &amp; Gravel /Aggregate Storage</v>
          </cell>
          <cell r="D7886" t="str">
            <v>Industrial Processes - Storage and Transfer</v>
          </cell>
          <cell r="G7886" t="str">
            <v>Industrial Processes</v>
          </cell>
          <cell r="H7886" t="str">
            <v>Mineral Products</v>
          </cell>
          <cell r="I7886" t="str">
            <v>Construction Sand and Gravel</v>
          </cell>
          <cell r="J7886" t="str">
            <v>Aggregate Storage</v>
          </cell>
          <cell r="N7886">
            <v>40988</v>
          </cell>
        </row>
        <row r="7887">
          <cell r="A7887" t="str">
            <v>30502503</v>
          </cell>
          <cell r="B7887" t="str">
            <v>Point</v>
          </cell>
          <cell r="C7887" t="str">
            <v>Construction Sand &amp; Gravel /Material Transfer &amp; Conveying</v>
          </cell>
          <cell r="D7887" t="str">
            <v>Industrial Processes - Storage and Transfer</v>
          </cell>
          <cell r="G7887" t="str">
            <v>Industrial Processes</v>
          </cell>
          <cell r="H7887" t="str">
            <v>Mineral Products</v>
          </cell>
          <cell r="I7887" t="str">
            <v>Construction Sand and Gravel</v>
          </cell>
          <cell r="J7887" t="str">
            <v>Material Transfer and Conveying</v>
          </cell>
          <cell r="N7887">
            <v>40988</v>
          </cell>
        </row>
        <row r="7888">
          <cell r="A7888" t="str">
            <v>30502504</v>
          </cell>
          <cell r="B7888" t="str">
            <v>Point</v>
          </cell>
          <cell r="C7888" t="str">
            <v>Construction Sand &amp; Gravel /Hauling</v>
          </cell>
          <cell r="D7888" t="str">
            <v>Industrial Processes - Storage and Transfer</v>
          </cell>
          <cell r="G7888" t="str">
            <v>Industrial Processes</v>
          </cell>
          <cell r="H7888" t="str">
            <v>Mineral Products</v>
          </cell>
          <cell r="I7888" t="str">
            <v>Construction Sand and Gravel</v>
          </cell>
          <cell r="J7888" t="str">
            <v>Hauling</v>
          </cell>
          <cell r="N7888">
            <v>40988</v>
          </cell>
        </row>
        <row r="7889">
          <cell r="A7889" t="str">
            <v>30502505</v>
          </cell>
          <cell r="B7889" t="str">
            <v>Point</v>
          </cell>
          <cell r="C7889" t="str">
            <v>Construction Sand &amp; Gravel /Pile Forming: Stacker</v>
          </cell>
          <cell r="D7889" t="str">
            <v>Industrial Processes - Storage and Transfer</v>
          </cell>
          <cell r="G7889" t="str">
            <v>Industrial Processes</v>
          </cell>
          <cell r="H7889" t="str">
            <v>Mineral Products</v>
          </cell>
          <cell r="I7889" t="str">
            <v>Construction Sand and Gravel</v>
          </cell>
          <cell r="J7889" t="str">
            <v>Pile Forming: Stacker</v>
          </cell>
          <cell r="N7889">
            <v>40988</v>
          </cell>
        </row>
        <row r="7890">
          <cell r="A7890" t="str">
            <v>30502506</v>
          </cell>
          <cell r="B7890" t="str">
            <v>Point</v>
          </cell>
          <cell r="C7890" t="str">
            <v>Construction Sand &amp; Gravel /Bulk Loading</v>
          </cell>
          <cell r="D7890" t="str">
            <v>Industrial Processes - Storage and Transfer</v>
          </cell>
          <cell r="G7890" t="str">
            <v>Industrial Processes</v>
          </cell>
          <cell r="H7890" t="str">
            <v>Mineral Products</v>
          </cell>
          <cell r="I7890" t="str">
            <v>Construction Sand and Gravel</v>
          </cell>
          <cell r="J7890" t="str">
            <v>Bulk Loading</v>
          </cell>
          <cell r="N7890">
            <v>40988</v>
          </cell>
        </row>
        <row r="7891">
          <cell r="A7891" t="str">
            <v>30502507</v>
          </cell>
          <cell r="B7891" t="str">
            <v>Point</v>
          </cell>
          <cell r="C7891" t="str">
            <v>Construction Sand &amp; Gravel /Storage Piles</v>
          </cell>
          <cell r="D7891" t="str">
            <v>Industrial Processes - Storage and Transfer</v>
          </cell>
          <cell r="G7891" t="str">
            <v>Industrial Processes</v>
          </cell>
          <cell r="H7891" t="str">
            <v>Mineral Products</v>
          </cell>
          <cell r="I7891" t="str">
            <v>Construction Sand and Gravel</v>
          </cell>
          <cell r="J7891" t="str">
            <v>Storage Piles</v>
          </cell>
          <cell r="N7891">
            <v>40988</v>
          </cell>
        </row>
        <row r="7892">
          <cell r="A7892" t="str">
            <v>30502508</v>
          </cell>
          <cell r="B7892" t="str">
            <v>Point</v>
          </cell>
          <cell r="C7892" t="str">
            <v>Construction Sand &amp; Gravel /Dryer ** (See 3-05-027-20 thru -24 for Industrial Sand Dryers)</v>
          </cell>
          <cell r="D7892" t="str">
            <v>Industrial Processes - NEC</v>
          </cell>
          <cell r="G7892" t="str">
            <v>Industrial Processes</v>
          </cell>
          <cell r="H7892" t="str">
            <v>Mineral Products</v>
          </cell>
          <cell r="I7892" t="str">
            <v>Construction Sand and Gravel</v>
          </cell>
          <cell r="J7892" t="str">
            <v>Dryer ** (See 3-05-027-20 thru -24 for Industrial Sand Dryers)</v>
          </cell>
          <cell r="N7892">
            <v>40988</v>
          </cell>
        </row>
        <row r="7893">
          <cell r="A7893" t="str">
            <v>30502509</v>
          </cell>
          <cell r="B7893" t="str">
            <v>Point</v>
          </cell>
          <cell r="C7893" t="str">
            <v>Construction Sand &amp; Gravel /Cooler ** (See 3-05-027-30 for Industrial Sand Coolers)</v>
          </cell>
          <cell r="D7893" t="str">
            <v>Industrial Processes - NEC</v>
          </cell>
          <cell r="G7893" t="str">
            <v>Industrial Processes</v>
          </cell>
          <cell r="H7893" t="str">
            <v>Mineral Products</v>
          </cell>
          <cell r="I7893" t="str">
            <v>Construction Sand and Gravel</v>
          </cell>
          <cell r="J7893" t="str">
            <v>Cooler ** (See 3-05-027-30 for Industrial Sand Coolers)</v>
          </cell>
          <cell r="N7893">
            <v>40988</v>
          </cell>
        </row>
        <row r="7894">
          <cell r="A7894" t="str">
            <v>30502510</v>
          </cell>
          <cell r="B7894" t="str">
            <v>Point</v>
          </cell>
          <cell r="C7894" t="str">
            <v>Construction Sand &amp; Gravel /Crushing</v>
          </cell>
          <cell r="D7894" t="str">
            <v>Industrial Processes - NEC</v>
          </cell>
          <cell r="G7894" t="str">
            <v>Industrial Processes</v>
          </cell>
          <cell r="H7894" t="str">
            <v>Mineral Products</v>
          </cell>
          <cell r="I7894" t="str">
            <v>Construction Sand and Gravel</v>
          </cell>
          <cell r="J7894" t="str">
            <v>Crushing</v>
          </cell>
          <cell r="N7894">
            <v>40988</v>
          </cell>
        </row>
        <row r="7895">
          <cell r="A7895" t="str">
            <v>30502511</v>
          </cell>
          <cell r="B7895" t="str">
            <v>Point</v>
          </cell>
          <cell r="C7895" t="str">
            <v>Construction Sand &amp; Gravel /Screening</v>
          </cell>
          <cell r="D7895" t="str">
            <v>Industrial Processes - NEC</v>
          </cell>
          <cell r="G7895" t="str">
            <v>Industrial Processes</v>
          </cell>
          <cell r="H7895" t="str">
            <v>Mineral Products</v>
          </cell>
          <cell r="I7895" t="str">
            <v>Construction Sand and Gravel</v>
          </cell>
          <cell r="J7895" t="str">
            <v>Screening</v>
          </cell>
          <cell r="N7895">
            <v>40988</v>
          </cell>
        </row>
        <row r="7896">
          <cell r="A7896" t="str">
            <v>30502512</v>
          </cell>
          <cell r="B7896" t="str">
            <v>Point</v>
          </cell>
          <cell r="C7896" t="str">
            <v>Construction Sand &amp; Gravel /Overburden Removal</v>
          </cell>
          <cell r="D7896" t="str">
            <v>Industrial Processes - Storage and Transfer</v>
          </cell>
          <cell r="G7896" t="str">
            <v>Industrial Processes</v>
          </cell>
          <cell r="H7896" t="str">
            <v>Mineral Products</v>
          </cell>
          <cell r="I7896" t="str">
            <v>Construction Sand and Gravel</v>
          </cell>
          <cell r="J7896" t="str">
            <v>Overburden Removal</v>
          </cell>
          <cell r="N7896">
            <v>40988</v>
          </cell>
        </row>
        <row r="7897">
          <cell r="A7897" t="str">
            <v>30502513</v>
          </cell>
          <cell r="B7897" t="str">
            <v>Point</v>
          </cell>
          <cell r="C7897" t="str">
            <v>Construction Sand &amp; Gravel /Excavating</v>
          </cell>
          <cell r="D7897" t="str">
            <v>Industrial Processes - Mining</v>
          </cell>
          <cell r="G7897" t="str">
            <v>Industrial Processes</v>
          </cell>
          <cell r="H7897" t="str">
            <v>Mineral Products</v>
          </cell>
          <cell r="I7897" t="str">
            <v>Construction Sand and Gravel</v>
          </cell>
          <cell r="J7897" t="str">
            <v>Excavating</v>
          </cell>
          <cell r="N7897">
            <v>40988</v>
          </cell>
        </row>
        <row r="7898">
          <cell r="A7898" t="str">
            <v>30502514</v>
          </cell>
          <cell r="B7898" t="str">
            <v>Point</v>
          </cell>
          <cell r="C7898" t="str">
            <v>Construction Sand &amp; Gravel /Drilling and Blasting</v>
          </cell>
          <cell r="D7898" t="str">
            <v>Industrial Processes - Mining</v>
          </cell>
          <cell r="G7898" t="str">
            <v>Industrial Processes</v>
          </cell>
          <cell r="H7898" t="str">
            <v>Mineral Products</v>
          </cell>
          <cell r="I7898" t="str">
            <v>Construction Sand and Gravel</v>
          </cell>
          <cell r="J7898" t="str">
            <v>Drilling and Blasting</v>
          </cell>
          <cell r="N7898">
            <v>40988</v>
          </cell>
        </row>
        <row r="7899">
          <cell r="A7899" t="str">
            <v>30502522</v>
          </cell>
          <cell r="B7899" t="str">
            <v>Point</v>
          </cell>
          <cell r="C7899" t="str">
            <v>Construction Sand &amp; Gravel /Rodmilling: Fine Crushing of Construction Sand</v>
          </cell>
          <cell r="D7899" t="str">
            <v>Industrial Processes - NEC</v>
          </cell>
          <cell r="G7899" t="str">
            <v>Industrial Processes</v>
          </cell>
          <cell r="H7899" t="str">
            <v>Mineral Products</v>
          </cell>
          <cell r="I7899" t="str">
            <v>Construction Sand and Gravel</v>
          </cell>
          <cell r="J7899" t="str">
            <v>Rodmilling: Fine Crushing of Construction Sand</v>
          </cell>
          <cell r="N7899">
            <v>40988</v>
          </cell>
        </row>
        <row r="7900">
          <cell r="A7900" t="str">
            <v>30502523</v>
          </cell>
          <cell r="B7900" t="str">
            <v>Point</v>
          </cell>
          <cell r="C7900" t="str">
            <v>Construction Sand &amp; Gravel /Fine Screening of Construction Sand Following Dewatering or Rodmilling</v>
          </cell>
          <cell r="D7900" t="str">
            <v>Industrial Processes - NEC</v>
          </cell>
          <cell r="G7900" t="str">
            <v>Industrial Processes</v>
          </cell>
          <cell r="H7900" t="str">
            <v>Mineral Products</v>
          </cell>
          <cell r="I7900" t="str">
            <v>Construction Sand and Gravel</v>
          </cell>
          <cell r="J7900" t="str">
            <v>Fine Screening of Construction Sand Following Dewatering or Rodmilling</v>
          </cell>
          <cell r="N7900">
            <v>40988</v>
          </cell>
        </row>
        <row r="7901">
          <cell r="A7901" t="str">
            <v>30502599</v>
          </cell>
          <cell r="B7901" t="str">
            <v>Point</v>
          </cell>
          <cell r="C7901" t="str">
            <v>Construction Sand &amp; Gravel /Not Classified **</v>
          </cell>
          <cell r="D7901" t="str">
            <v>Industrial Processes - NEC</v>
          </cell>
          <cell r="G7901" t="str">
            <v>Industrial Processes</v>
          </cell>
          <cell r="H7901" t="str">
            <v>Mineral Products</v>
          </cell>
          <cell r="I7901" t="str">
            <v>Construction Sand and Gravel</v>
          </cell>
          <cell r="J7901" t="str">
            <v>Not Classified **</v>
          </cell>
          <cell r="N7901">
            <v>40988</v>
          </cell>
        </row>
        <row r="7902">
          <cell r="A7902" t="str">
            <v>30502601</v>
          </cell>
          <cell r="B7902" t="str">
            <v>Point</v>
          </cell>
          <cell r="C7902" t="str">
            <v>Diatomaceous Earth /Handling</v>
          </cell>
          <cell r="D7902" t="str">
            <v>Industrial Processes - NEC</v>
          </cell>
          <cell r="G7902" t="str">
            <v>Industrial Processes</v>
          </cell>
          <cell r="H7902" t="str">
            <v>Mineral Products</v>
          </cell>
          <cell r="I7902" t="str">
            <v>Diatomaceous Earth</v>
          </cell>
          <cell r="J7902" t="str">
            <v>Handling</v>
          </cell>
          <cell r="N7902">
            <v>40988</v>
          </cell>
        </row>
        <row r="7903">
          <cell r="A7903" t="str">
            <v>30502699</v>
          </cell>
          <cell r="B7903" t="str">
            <v>Point</v>
          </cell>
          <cell r="C7903" t="str">
            <v>Diatomaceous Earth /Other Not Classified</v>
          </cell>
          <cell r="D7903" t="str">
            <v>Industrial Processes - NEC</v>
          </cell>
          <cell r="G7903" t="str">
            <v>Industrial Processes</v>
          </cell>
          <cell r="H7903" t="str">
            <v>Mineral Products</v>
          </cell>
          <cell r="I7903" t="str">
            <v>Diatomaceous Earth</v>
          </cell>
          <cell r="J7903" t="str">
            <v>Other Not Classified</v>
          </cell>
          <cell r="N7903">
            <v>40988</v>
          </cell>
        </row>
        <row r="7904">
          <cell r="A7904" t="str">
            <v>30502701</v>
          </cell>
          <cell r="B7904" t="str">
            <v>Point</v>
          </cell>
          <cell r="C7904" t="str">
            <v>Industrial Sand &amp; Gravel /Primary Crushing of Raw Material</v>
          </cell>
          <cell r="D7904" t="str">
            <v>Industrial Processes - NEC</v>
          </cell>
          <cell r="G7904" t="str">
            <v>Industrial Processes</v>
          </cell>
          <cell r="H7904" t="str">
            <v>Mineral Products</v>
          </cell>
          <cell r="I7904" t="str">
            <v>Industrial Sand and Gravel</v>
          </cell>
          <cell r="J7904" t="str">
            <v>Primary Crushing of Raw Material</v>
          </cell>
          <cell r="N7904">
            <v>40988</v>
          </cell>
        </row>
        <row r="7905">
          <cell r="A7905" t="str">
            <v>30502705</v>
          </cell>
          <cell r="B7905" t="str">
            <v>Point</v>
          </cell>
          <cell r="C7905" t="str">
            <v>Industrial Sand &amp; Gravel /Secondary Crushing</v>
          </cell>
          <cell r="D7905" t="str">
            <v>Industrial Processes - NEC</v>
          </cell>
          <cell r="G7905" t="str">
            <v>Industrial Processes</v>
          </cell>
          <cell r="H7905" t="str">
            <v>Mineral Products</v>
          </cell>
          <cell r="I7905" t="str">
            <v>Industrial Sand and Gravel</v>
          </cell>
          <cell r="J7905" t="str">
            <v>Secondary Crushing</v>
          </cell>
          <cell r="N7905">
            <v>40988</v>
          </cell>
        </row>
        <row r="7906">
          <cell r="A7906" t="str">
            <v>30502709</v>
          </cell>
          <cell r="B7906" t="str">
            <v>Point</v>
          </cell>
          <cell r="C7906" t="str">
            <v>Industrial Sand &amp; Gravel /Grinding: Size Reduction to 50 Microns or Smaller</v>
          </cell>
          <cell r="D7906" t="str">
            <v>Industrial Processes - NEC</v>
          </cell>
          <cell r="G7906" t="str">
            <v>Industrial Processes</v>
          </cell>
          <cell r="H7906" t="str">
            <v>Mineral Products</v>
          </cell>
          <cell r="I7906" t="str">
            <v>Industrial Sand and Gravel</v>
          </cell>
          <cell r="J7906" t="str">
            <v>Grinding: Size Reduction to 50 Microns or Smaller</v>
          </cell>
          <cell r="N7906">
            <v>40988</v>
          </cell>
        </row>
        <row r="7907">
          <cell r="A7907" t="str">
            <v>30502713</v>
          </cell>
          <cell r="B7907" t="str">
            <v>Point</v>
          </cell>
          <cell r="C7907" t="str">
            <v>Industrial Sand &amp; Gravel /Screening: Size Classification</v>
          </cell>
          <cell r="D7907" t="str">
            <v>Industrial Processes - NEC</v>
          </cell>
          <cell r="G7907" t="str">
            <v>Industrial Processes</v>
          </cell>
          <cell r="H7907" t="str">
            <v>Mineral Products</v>
          </cell>
          <cell r="I7907" t="str">
            <v>Industrial Sand and Gravel</v>
          </cell>
          <cell r="J7907" t="str">
            <v>Screening: Size Classification</v>
          </cell>
          <cell r="N7907">
            <v>40988</v>
          </cell>
        </row>
        <row r="7908">
          <cell r="A7908" t="str">
            <v>30502717</v>
          </cell>
          <cell r="B7908" t="str">
            <v>Point</v>
          </cell>
          <cell r="C7908" t="str">
            <v>Industrial Sand &amp; Gravel /Draining: Removal of Moisture to About 6% After Froth Flotation</v>
          </cell>
          <cell r="D7908" t="str">
            <v>Industrial Processes - NEC</v>
          </cell>
          <cell r="G7908" t="str">
            <v>Industrial Processes</v>
          </cell>
          <cell r="H7908" t="str">
            <v>Mineral Products</v>
          </cell>
          <cell r="I7908" t="str">
            <v>Industrial Sand and Gravel</v>
          </cell>
          <cell r="J7908" t="str">
            <v>Draining: Removal of Moisture to About 6% After Froth Flotation</v>
          </cell>
          <cell r="N7908">
            <v>40988</v>
          </cell>
        </row>
        <row r="7909">
          <cell r="A7909" t="str">
            <v>30502720</v>
          </cell>
          <cell r="B7909" t="str">
            <v>Point</v>
          </cell>
          <cell r="C7909" t="str">
            <v>Industrial Sand &amp; Gravel /Sand Drying: Gas- or Oil-fired Rotary or Fluidized Bed Dryer</v>
          </cell>
          <cell r="D7909" t="str">
            <v>Industrial Processes - NEC</v>
          </cell>
          <cell r="G7909" t="str">
            <v>Industrial Processes</v>
          </cell>
          <cell r="H7909" t="str">
            <v>Mineral Products</v>
          </cell>
          <cell r="I7909" t="str">
            <v>Industrial Sand and Gravel</v>
          </cell>
          <cell r="J7909" t="str">
            <v>Sand Drying: Gas- or Oil-fired Rotary or Fluidized Bed Dryer</v>
          </cell>
          <cell r="N7909">
            <v>40988</v>
          </cell>
        </row>
        <row r="7910">
          <cell r="A7910" t="str">
            <v>30502721</v>
          </cell>
          <cell r="B7910" t="str">
            <v>Point</v>
          </cell>
          <cell r="C7910" t="str">
            <v>Industrial Sand &amp; Gravel /Sand Drying: Gas-fired Rotary Dryer</v>
          </cell>
          <cell r="D7910" t="str">
            <v>Industrial Processes - NEC</v>
          </cell>
          <cell r="G7910" t="str">
            <v>Industrial Processes</v>
          </cell>
          <cell r="H7910" t="str">
            <v>Mineral Products</v>
          </cell>
          <cell r="I7910" t="str">
            <v>Industrial Sand and Gravel</v>
          </cell>
          <cell r="J7910" t="str">
            <v>Sand Drying: Gas-fired Rotary Dryer</v>
          </cell>
          <cell r="N7910">
            <v>40988</v>
          </cell>
        </row>
        <row r="7911">
          <cell r="A7911" t="str">
            <v>30502722</v>
          </cell>
          <cell r="B7911" t="str">
            <v>Point</v>
          </cell>
          <cell r="C7911" t="str">
            <v>Industrial Sand &amp; Gravel /Sand Drying: Oil-fired Rotary Dryer</v>
          </cell>
          <cell r="D7911" t="str">
            <v>Industrial Processes - NEC</v>
          </cell>
          <cell r="G7911" t="str">
            <v>Industrial Processes</v>
          </cell>
          <cell r="H7911" t="str">
            <v>Mineral Products</v>
          </cell>
          <cell r="I7911" t="str">
            <v>Industrial Sand and Gravel</v>
          </cell>
          <cell r="J7911" t="str">
            <v>Sand Drying: Oil-fired Rotary Dryer</v>
          </cell>
          <cell r="N7911">
            <v>40988</v>
          </cell>
        </row>
        <row r="7912">
          <cell r="A7912" t="str">
            <v>30502723</v>
          </cell>
          <cell r="B7912" t="str">
            <v>Point</v>
          </cell>
          <cell r="C7912" t="str">
            <v>Industrial Sand &amp; Gravel /Sand Drying: Gas-fired Fluidized Bed Dryer</v>
          </cell>
          <cell r="D7912" t="str">
            <v>Industrial Processes - NEC</v>
          </cell>
          <cell r="G7912" t="str">
            <v>Industrial Processes</v>
          </cell>
          <cell r="H7912" t="str">
            <v>Mineral Products</v>
          </cell>
          <cell r="I7912" t="str">
            <v>Industrial Sand and Gravel</v>
          </cell>
          <cell r="J7912" t="str">
            <v>Sand Drying: Gas-fired Fluidized Bed Dryer</v>
          </cell>
          <cell r="N7912">
            <v>40988</v>
          </cell>
        </row>
        <row r="7913">
          <cell r="A7913" t="str">
            <v>30502724</v>
          </cell>
          <cell r="B7913" t="str">
            <v>Point</v>
          </cell>
          <cell r="C7913" t="str">
            <v>Industrial Sand &amp; Gravel /Sand Drying: Oil-fired Fluidized Bed Dryer</v>
          </cell>
          <cell r="D7913" t="str">
            <v>Industrial Processes - NEC</v>
          </cell>
          <cell r="G7913" t="str">
            <v>Industrial Processes</v>
          </cell>
          <cell r="H7913" t="str">
            <v>Mineral Products</v>
          </cell>
          <cell r="I7913" t="str">
            <v>Industrial Sand and Gravel</v>
          </cell>
          <cell r="J7913" t="str">
            <v>Sand Drying: Oil-fired Fluidized Bed Dryer</v>
          </cell>
          <cell r="N7913">
            <v>40988</v>
          </cell>
        </row>
        <row r="7914">
          <cell r="A7914" t="str">
            <v>30502730</v>
          </cell>
          <cell r="B7914" t="str">
            <v>Point</v>
          </cell>
          <cell r="C7914" t="str">
            <v>Industrial Sand &amp; Gravel /Cooling of Dried Sand</v>
          </cell>
          <cell r="D7914" t="str">
            <v>Industrial Processes - NEC</v>
          </cell>
          <cell r="G7914" t="str">
            <v>Industrial Processes</v>
          </cell>
          <cell r="H7914" t="str">
            <v>Mineral Products</v>
          </cell>
          <cell r="I7914" t="str">
            <v>Industrial Sand and Gravel</v>
          </cell>
          <cell r="J7914" t="str">
            <v>Cooling of Dried Sand</v>
          </cell>
          <cell r="N7914">
            <v>40988</v>
          </cell>
        </row>
        <row r="7915">
          <cell r="A7915" t="str">
            <v>30502740</v>
          </cell>
          <cell r="B7915" t="str">
            <v>Point</v>
          </cell>
          <cell r="C7915" t="str">
            <v>Industrial Sand &amp; Gravel /Final Classifying: Screening to Classify Sand by Size</v>
          </cell>
          <cell r="D7915" t="str">
            <v>Industrial Processes - NEC</v>
          </cell>
          <cell r="G7915" t="str">
            <v>Industrial Processes</v>
          </cell>
          <cell r="H7915" t="str">
            <v>Mineral Products</v>
          </cell>
          <cell r="I7915" t="str">
            <v>Industrial Sand and Gravel</v>
          </cell>
          <cell r="J7915" t="str">
            <v>Final Classifying: Screening to Classify Sand by Size</v>
          </cell>
          <cell r="N7915">
            <v>40988</v>
          </cell>
        </row>
        <row r="7916">
          <cell r="A7916" t="str">
            <v>30502760</v>
          </cell>
          <cell r="B7916" t="str">
            <v>Point</v>
          </cell>
          <cell r="C7916" t="str">
            <v>Industrial Sand &amp; Gravel /Sand Handling, Transfer, and Storage</v>
          </cell>
          <cell r="D7916" t="str">
            <v>Industrial Processes - Storage and Transfer</v>
          </cell>
          <cell r="G7916" t="str">
            <v>Industrial Processes</v>
          </cell>
          <cell r="H7916" t="str">
            <v>Mineral Products</v>
          </cell>
          <cell r="I7916" t="str">
            <v>Industrial Sand and Gravel</v>
          </cell>
          <cell r="J7916" t="str">
            <v>Sand Handling, Transfer, and Storage</v>
          </cell>
          <cell r="N7916">
            <v>40988</v>
          </cell>
        </row>
        <row r="7917">
          <cell r="A7917" t="str">
            <v>30502910</v>
          </cell>
          <cell r="B7917" t="str">
            <v>Point</v>
          </cell>
          <cell r="C7917" t="str">
            <v>Lightweight Aggregate Manuf /Rotary Kiln</v>
          </cell>
          <cell r="D7917" t="str">
            <v>Industrial Processes - NEC</v>
          </cell>
          <cell r="G7917" t="str">
            <v>Industrial Processes</v>
          </cell>
          <cell r="H7917" t="str">
            <v>Mineral Products</v>
          </cell>
          <cell r="I7917" t="str">
            <v>Lightweight Aggregate Manufacture</v>
          </cell>
          <cell r="J7917" t="str">
            <v>Rotary Kiln</v>
          </cell>
          <cell r="N7917">
            <v>40988</v>
          </cell>
        </row>
        <row r="7918">
          <cell r="A7918" t="str">
            <v>30502920</v>
          </cell>
          <cell r="B7918" t="str">
            <v>Point</v>
          </cell>
          <cell r="C7918" t="str">
            <v>Lightweight Aggregate Manuf /Clinker Cooler</v>
          </cell>
          <cell r="D7918" t="str">
            <v>Industrial Processes - NEC</v>
          </cell>
          <cell r="G7918" t="str">
            <v>Industrial Processes</v>
          </cell>
          <cell r="H7918" t="str">
            <v>Mineral Products</v>
          </cell>
          <cell r="I7918" t="str">
            <v>Lightweight Aggregate Manufacture</v>
          </cell>
          <cell r="J7918" t="str">
            <v>Clinker Cooler</v>
          </cell>
          <cell r="N7918">
            <v>40988</v>
          </cell>
        </row>
        <row r="7919">
          <cell r="A7919" t="str">
            <v>30503099</v>
          </cell>
          <cell r="B7919" t="str">
            <v>Point</v>
          </cell>
          <cell r="C7919" t="str">
            <v>Ceramic Electric Parts /Other Not Classified</v>
          </cell>
          <cell r="D7919" t="str">
            <v>Industrial Processes - NEC</v>
          </cell>
          <cell r="G7919" t="str">
            <v>Industrial Processes</v>
          </cell>
          <cell r="H7919" t="str">
            <v>Mineral Products</v>
          </cell>
          <cell r="I7919" t="str">
            <v>Ceramic Electric Parts</v>
          </cell>
          <cell r="J7919" t="str">
            <v>Other Not Classified</v>
          </cell>
          <cell r="N7919">
            <v>40988</v>
          </cell>
        </row>
        <row r="7920">
          <cell r="A7920" t="str">
            <v>30503101</v>
          </cell>
          <cell r="B7920" t="str">
            <v>Point</v>
          </cell>
          <cell r="C7920" t="str">
            <v>Asbestos Mining /Surface Blasting</v>
          </cell>
          <cell r="D7920" t="str">
            <v>Industrial Processes - Mining</v>
          </cell>
          <cell r="G7920" t="str">
            <v>Industrial Processes</v>
          </cell>
          <cell r="H7920" t="str">
            <v>Mineral Products</v>
          </cell>
          <cell r="I7920" t="str">
            <v>Asbestos Mining</v>
          </cell>
          <cell r="J7920" t="str">
            <v>Surface Blasting</v>
          </cell>
          <cell r="N7920">
            <v>40988</v>
          </cell>
        </row>
        <row r="7921">
          <cell r="A7921" t="str">
            <v>30503102</v>
          </cell>
          <cell r="B7921" t="str">
            <v>Point</v>
          </cell>
          <cell r="C7921" t="str">
            <v>Asbestos Mining /Surface Drilling</v>
          </cell>
          <cell r="D7921" t="str">
            <v>Industrial Processes - Mining</v>
          </cell>
          <cell r="G7921" t="str">
            <v>Industrial Processes</v>
          </cell>
          <cell r="H7921" t="str">
            <v>Mineral Products</v>
          </cell>
          <cell r="I7921" t="str">
            <v>Asbestos Mining</v>
          </cell>
          <cell r="J7921" t="str">
            <v>Surface Drilling</v>
          </cell>
          <cell r="N7921">
            <v>40988</v>
          </cell>
        </row>
        <row r="7922">
          <cell r="A7922" t="str">
            <v>30503103</v>
          </cell>
          <cell r="B7922" t="str">
            <v>Point</v>
          </cell>
          <cell r="C7922" t="str">
            <v>Asbestos Mining /Cobbing</v>
          </cell>
          <cell r="D7922" t="str">
            <v>Industrial Processes - Mining</v>
          </cell>
          <cell r="G7922" t="str">
            <v>Industrial Processes</v>
          </cell>
          <cell r="H7922" t="str">
            <v>Mineral Products</v>
          </cell>
          <cell r="I7922" t="str">
            <v>Asbestos Mining</v>
          </cell>
          <cell r="J7922" t="str">
            <v>Cobbing</v>
          </cell>
          <cell r="N7922">
            <v>40988</v>
          </cell>
        </row>
        <row r="7923">
          <cell r="A7923" t="str">
            <v>30503104</v>
          </cell>
          <cell r="B7923" t="str">
            <v>Point</v>
          </cell>
          <cell r="C7923" t="str">
            <v>Asbestos Mining /Loading</v>
          </cell>
          <cell r="D7923" t="str">
            <v>Industrial Processes - Storage and Transfer</v>
          </cell>
          <cell r="G7923" t="str">
            <v>Industrial Processes</v>
          </cell>
          <cell r="H7923" t="str">
            <v>Mineral Products</v>
          </cell>
          <cell r="I7923" t="str">
            <v>Asbestos Mining</v>
          </cell>
          <cell r="J7923" t="str">
            <v>Loading</v>
          </cell>
          <cell r="N7923">
            <v>40988</v>
          </cell>
        </row>
        <row r="7924">
          <cell r="A7924" t="str">
            <v>30503105</v>
          </cell>
          <cell r="B7924" t="str">
            <v>Point</v>
          </cell>
          <cell r="C7924" t="str">
            <v>Asbestos Mining /Convey/Haul Asbestos</v>
          </cell>
          <cell r="D7924" t="str">
            <v>Industrial Processes - Storage and Transfer</v>
          </cell>
          <cell r="G7924" t="str">
            <v>Industrial Processes</v>
          </cell>
          <cell r="H7924" t="str">
            <v>Mineral Products</v>
          </cell>
          <cell r="I7924" t="str">
            <v>Asbestos Mining</v>
          </cell>
          <cell r="J7924" t="str">
            <v>Convey/Haul Asbestos</v>
          </cell>
          <cell r="N7924">
            <v>40988</v>
          </cell>
        </row>
        <row r="7925">
          <cell r="A7925" t="str">
            <v>30503106</v>
          </cell>
          <cell r="B7925" t="str">
            <v>Point</v>
          </cell>
          <cell r="C7925" t="str">
            <v>Asbestos Mining /Convey/Haul Waste</v>
          </cell>
          <cell r="D7925" t="str">
            <v>Industrial Processes - Storage and Transfer</v>
          </cell>
          <cell r="G7925" t="str">
            <v>Industrial Processes</v>
          </cell>
          <cell r="H7925" t="str">
            <v>Mineral Products</v>
          </cell>
          <cell r="I7925" t="str">
            <v>Asbestos Mining</v>
          </cell>
          <cell r="J7925" t="str">
            <v>Convey/Haul Waste</v>
          </cell>
          <cell r="N7925">
            <v>40988</v>
          </cell>
        </row>
        <row r="7926">
          <cell r="A7926" t="str">
            <v>30503107</v>
          </cell>
          <cell r="B7926" t="str">
            <v>Point</v>
          </cell>
          <cell r="C7926" t="str">
            <v>Asbestos Mining /Unloading</v>
          </cell>
          <cell r="D7926" t="str">
            <v>Industrial Processes - Storage and Transfer</v>
          </cell>
          <cell r="G7926" t="str">
            <v>Industrial Processes</v>
          </cell>
          <cell r="H7926" t="str">
            <v>Mineral Products</v>
          </cell>
          <cell r="I7926" t="str">
            <v>Asbestos Mining</v>
          </cell>
          <cell r="J7926" t="str">
            <v>Unloading</v>
          </cell>
          <cell r="N7926">
            <v>40988</v>
          </cell>
        </row>
        <row r="7927">
          <cell r="A7927" t="str">
            <v>30503108</v>
          </cell>
          <cell r="B7927" t="str">
            <v>Point</v>
          </cell>
          <cell r="C7927" t="str">
            <v>Asbestos Mining /Overburden Stripping</v>
          </cell>
          <cell r="D7927" t="str">
            <v>Industrial Processes - Mining</v>
          </cell>
          <cell r="G7927" t="str">
            <v>Industrial Processes</v>
          </cell>
          <cell r="H7927" t="str">
            <v>Mineral Products</v>
          </cell>
          <cell r="I7927" t="str">
            <v>Asbestos Mining</v>
          </cell>
          <cell r="J7927" t="str">
            <v>Overburden Stripping</v>
          </cell>
          <cell r="N7927">
            <v>40988</v>
          </cell>
        </row>
        <row r="7928">
          <cell r="A7928" t="str">
            <v>30503109</v>
          </cell>
          <cell r="B7928" t="str">
            <v>Point</v>
          </cell>
          <cell r="C7928" t="str">
            <v>Asbestos Mining /Ventilation of Process Operations</v>
          </cell>
          <cell r="D7928" t="str">
            <v>Industrial Processes - Mining</v>
          </cell>
          <cell r="G7928" t="str">
            <v>Industrial Processes</v>
          </cell>
          <cell r="H7928" t="str">
            <v>Mineral Products</v>
          </cell>
          <cell r="I7928" t="str">
            <v>Asbestos Mining</v>
          </cell>
          <cell r="J7928" t="str">
            <v>Ventilation of Process Operations</v>
          </cell>
          <cell r="N7928">
            <v>40988</v>
          </cell>
        </row>
        <row r="7929">
          <cell r="A7929" t="str">
            <v>30503110</v>
          </cell>
          <cell r="B7929" t="str">
            <v>Point</v>
          </cell>
          <cell r="C7929" t="str">
            <v>Asbestos Mining /Stockpiling</v>
          </cell>
          <cell r="D7929" t="str">
            <v>Industrial Processes - Storage and Transfer</v>
          </cell>
          <cell r="G7929" t="str">
            <v>Industrial Processes</v>
          </cell>
          <cell r="H7929" t="str">
            <v>Mineral Products</v>
          </cell>
          <cell r="I7929" t="str">
            <v>Asbestos Mining</v>
          </cell>
          <cell r="J7929" t="str">
            <v>Stockpiling</v>
          </cell>
          <cell r="N7929">
            <v>40988</v>
          </cell>
        </row>
        <row r="7930">
          <cell r="A7930" t="str">
            <v>30503111</v>
          </cell>
          <cell r="B7930" t="str">
            <v>Point</v>
          </cell>
          <cell r="C7930" t="str">
            <v>Asbestos Mining /Tailing Piles</v>
          </cell>
          <cell r="D7930" t="str">
            <v>Industrial Processes - Storage and Transfer</v>
          </cell>
          <cell r="G7930" t="str">
            <v>Industrial Processes</v>
          </cell>
          <cell r="H7930" t="str">
            <v>Mineral Products</v>
          </cell>
          <cell r="I7930" t="str">
            <v>Asbestos Mining</v>
          </cell>
          <cell r="J7930" t="str">
            <v>Tailing Piles</v>
          </cell>
          <cell r="N7930">
            <v>40988</v>
          </cell>
        </row>
        <row r="7931">
          <cell r="A7931" t="str">
            <v>30503199</v>
          </cell>
          <cell r="B7931" t="str">
            <v>Point</v>
          </cell>
          <cell r="C7931" t="str">
            <v>Asbestos Mining /Other Not Classified</v>
          </cell>
          <cell r="D7931" t="str">
            <v>Industrial Processes - Mining</v>
          </cell>
          <cell r="G7931" t="str">
            <v>Industrial Processes</v>
          </cell>
          <cell r="H7931" t="str">
            <v>Mineral Products</v>
          </cell>
          <cell r="I7931" t="str">
            <v>Asbestos Mining</v>
          </cell>
          <cell r="J7931" t="str">
            <v>Other Not Classified</v>
          </cell>
          <cell r="N7931">
            <v>40988</v>
          </cell>
        </row>
        <row r="7932">
          <cell r="A7932" t="str">
            <v>30503201</v>
          </cell>
          <cell r="B7932" t="str">
            <v>Point</v>
          </cell>
          <cell r="C7932" t="str">
            <v>Asbestos Milling /Crushing</v>
          </cell>
          <cell r="D7932" t="str">
            <v>Industrial Processes - NEC</v>
          </cell>
          <cell r="G7932" t="str">
            <v>Industrial Processes</v>
          </cell>
          <cell r="H7932" t="str">
            <v>Mineral Products</v>
          </cell>
          <cell r="I7932" t="str">
            <v>Asbestos Milling</v>
          </cell>
          <cell r="J7932" t="str">
            <v>Crushing</v>
          </cell>
          <cell r="N7932">
            <v>40988</v>
          </cell>
        </row>
        <row r="7933">
          <cell r="A7933" t="str">
            <v>30503202</v>
          </cell>
          <cell r="B7933" t="str">
            <v>Point</v>
          </cell>
          <cell r="C7933" t="str">
            <v>Asbestos Milling /Drying</v>
          </cell>
          <cell r="D7933" t="str">
            <v>Industrial Processes - NEC</v>
          </cell>
          <cell r="G7933" t="str">
            <v>Industrial Processes</v>
          </cell>
          <cell r="H7933" t="str">
            <v>Mineral Products</v>
          </cell>
          <cell r="I7933" t="str">
            <v>Asbestos Milling</v>
          </cell>
          <cell r="J7933" t="str">
            <v>Drying</v>
          </cell>
          <cell r="N7933">
            <v>40988</v>
          </cell>
        </row>
        <row r="7934">
          <cell r="A7934" t="str">
            <v>30503203</v>
          </cell>
          <cell r="B7934" t="str">
            <v>Point</v>
          </cell>
          <cell r="C7934" t="str">
            <v>Asbestos Milling /Recrushing</v>
          </cell>
          <cell r="D7934" t="str">
            <v>Industrial Processes - NEC</v>
          </cell>
          <cell r="G7934" t="str">
            <v>Industrial Processes</v>
          </cell>
          <cell r="H7934" t="str">
            <v>Mineral Products</v>
          </cell>
          <cell r="I7934" t="str">
            <v>Asbestos Milling</v>
          </cell>
          <cell r="J7934" t="str">
            <v>Recrushing</v>
          </cell>
          <cell r="N7934">
            <v>40988</v>
          </cell>
        </row>
        <row r="7935">
          <cell r="A7935" t="str">
            <v>30503204</v>
          </cell>
          <cell r="B7935" t="str">
            <v>Point</v>
          </cell>
          <cell r="C7935" t="str">
            <v>Asbestos Milling /Screening</v>
          </cell>
          <cell r="D7935" t="str">
            <v>Industrial Processes - NEC</v>
          </cell>
          <cell r="G7935" t="str">
            <v>Industrial Processes</v>
          </cell>
          <cell r="H7935" t="str">
            <v>Mineral Products</v>
          </cell>
          <cell r="I7935" t="str">
            <v>Asbestos Milling</v>
          </cell>
          <cell r="J7935" t="str">
            <v>Screening</v>
          </cell>
          <cell r="N7935">
            <v>40988</v>
          </cell>
        </row>
        <row r="7936">
          <cell r="A7936" t="str">
            <v>30503205</v>
          </cell>
          <cell r="B7936" t="str">
            <v>Point</v>
          </cell>
          <cell r="C7936" t="str">
            <v>Asbestos Milling /Fiberizing</v>
          </cell>
          <cell r="D7936" t="str">
            <v>Industrial Processes - NEC</v>
          </cell>
          <cell r="G7936" t="str">
            <v>Industrial Processes</v>
          </cell>
          <cell r="H7936" t="str">
            <v>Mineral Products</v>
          </cell>
          <cell r="I7936" t="str">
            <v>Asbestos Milling</v>
          </cell>
          <cell r="J7936" t="str">
            <v>Fiberizing</v>
          </cell>
          <cell r="N7936">
            <v>40988</v>
          </cell>
        </row>
        <row r="7937">
          <cell r="A7937" t="str">
            <v>30503206</v>
          </cell>
          <cell r="B7937" t="str">
            <v>Point</v>
          </cell>
          <cell r="C7937" t="str">
            <v>Asbestos Milling /Bagging</v>
          </cell>
          <cell r="D7937" t="str">
            <v>Industrial Processes - NEC</v>
          </cell>
          <cell r="G7937" t="str">
            <v>Industrial Processes</v>
          </cell>
          <cell r="H7937" t="str">
            <v>Mineral Products</v>
          </cell>
          <cell r="I7937" t="str">
            <v>Asbestos Milling</v>
          </cell>
          <cell r="J7937" t="str">
            <v>Bagging</v>
          </cell>
          <cell r="N7937">
            <v>40988</v>
          </cell>
        </row>
        <row r="7938">
          <cell r="A7938" t="str">
            <v>30503299</v>
          </cell>
          <cell r="B7938" t="str">
            <v>Point</v>
          </cell>
          <cell r="C7938" t="str">
            <v>Asbestos Milling /Other Not Classified</v>
          </cell>
          <cell r="D7938" t="str">
            <v>Industrial Processes - NEC</v>
          </cell>
          <cell r="G7938" t="str">
            <v>Industrial Processes</v>
          </cell>
          <cell r="H7938" t="str">
            <v>Mineral Products</v>
          </cell>
          <cell r="I7938" t="str">
            <v>Asbestos Milling</v>
          </cell>
          <cell r="J7938" t="str">
            <v>Other Not Classified</v>
          </cell>
          <cell r="N7938">
            <v>40988</v>
          </cell>
        </row>
        <row r="7939">
          <cell r="A7939" t="str">
            <v>30503301</v>
          </cell>
          <cell r="B7939" t="str">
            <v>Point</v>
          </cell>
          <cell r="C7939" t="str">
            <v>Vermiculite /General</v>
          </cell>
          <cell r="D7939" t="str">
            <v>Industrial Processes - NEC</v>
          </cell>
          <cell r="G7939" t="str">
            <v>Industrial Processes</v>
          </cell>
          <cell r="H7939" t="str">
            <v>Mineral Products</v>
          </cell>
          <cell r="I7939" t="str">
            <v>Vermiculite</v>
          </cell>
          <cell r="J7939" t="str">
            <v>General</v>
          </cell>
          <cell r="N7939">
            <v>40988</v>
          </cell>
        </row>
        <row r="7940">
          <cell r="A7940" t="str">
            <v>30503312</v>
          </cell>
          <cell r="B7940" t="str">
            <v>Point</v>
          </cell>
          <cell r="C7940" t="str">
            <v>Vermiculite /Screening of Crude Vermiculite Ore</v>
          </cell>
          <cell r="D7940" t="str">
            <v>Industrial Processes - NEC</v>
          </cell>
          <cell r="G7940" t="str">
            <v>Industrial Processes</v>
          </cell>
          <cell r="H7940" t="str">
            <v>Mineral Products</v>
          </cell>
          <cell r="I7940" t="str">
            <v>Vermiculite</v>
          </cell>
          <cell r="J7940" t="str">
            <v>Screening of Crude Vermiculite Ore</v>
          </cell>
          <cell r="N7940">
            <v>40988</v>
          </cell>
        </row>
        <row r="7941">
          <cell r="A7941" t="str">
            <v>30503319</v>
          </cell>
          <cell r="B7941" t="str">
            <v>Point</v>
          </cell>
          <cell r="C7941" t="str">
            <v>Vermiculite /Blending of Vermiculite Ore</v>
          </cell>
          <cell r="D7941" t="str">
            <v>Industrial Processes - NEC</v>
          </cell>
          <cell r="G7941" t="str">
            <v>Industrial Processes</v>
          </cell>
          <cell r="H7941" t="str">
            <v>Mineral Products</v>
          </cell>
          <cell r="I7941" t="str">
            <v>Vermiculite</v>
          </cell>
          <cell r="J7941" t="str">
            <v>Blending of Vermiculite Ore</v>
          </cell>
          <cell r="N7941">
            <v>40988</v>
          </cell>
        </row>
        <row r="7942">
          <cell r="A7942" t="str">
            <v>30503321</v>
          </cell>
          <cell r="B7942" t="str">
            <v>Point</v>
          </cell>
          <cell r="C7942" t="str">
            <v>Vermiculite /Vermiculite Concentrate Drying: Rotary Dryer, Gas-fired</v>
          </cell>
          <cell r="D7942" t="str">
            <v>Industrial Processes - NEC</v>
          </cell>
          <cell r="G7942" t="str">
            <v>Industrial Processes</v>
          </cell>
          <cell r="H7942" t="str">
            <v>Mineral Products</v>
          </cell>
          <cell r="I7942" t="str">
            <v>Vermiculite</v>
          </cell>
          <cell r="J7942" t="str">
            <v>Vermiculite Concentrate Drying: Rotary Dryer, Gas-fired</v>
          </cell>
          <cell r="N7942">
            <v>40988</v>
          </cell>
        </row>
        <row r="7943">
          <cell r="A7943" t="str">
            <v>30503322</v>
          </cell>
          <cell r="B7943" t="str">
            <v>Point</v>
          </cell>
          <cell r="C7943" t="str">
            <v>Vermiculite /Vermiculite Concentrate Drying: Rotary Dryer, Oil-fired</v>
          </cell>
          <cell r="D7943" t="str">
            <v>Industrial Processes - NEC</v>
          </cell>
          <cell r="G7943" t="str">
            <v>Industrial Processes</v>
          </cell>
          <cell r="H7943" t="str">
            <v>Mineral Products</v>
          </cell>
          <cell r="I7943" t="str">
            <v>Vermiculite</v>
          </cell>
          <cell r="J7943" t="str">
            <v>Vermiculite Concentrate Drying: Rotary Dryer, Oil-fired</v>
          </cell>
          <cell r="N7943">
            <v>40988</v>
          </cell>
        </row>
        <row r="7944">
          <cell r="A7944" t="str">
            <v>30503326</v>
          </cell>
          <cell r="B7944" t="str">
            <v>Point</v>
          </cell>
          <cell r="C7944" t="str">
            <v>Vermiculite /Vermiculite Concentrate Drying: Fluidized Bed Dryer, Gas-fired</v>
          </cell>
          <cell r="D7944" t="str">
            <v>Industrial Processes - NEC</v>
          </cell>
          <cell r="G7944" t="str">
            <v>Industrial Processes</v>
          </cell>
          <cell r="H7944" t="str">
            <v>Mineral Products</v>
          </cell>
          <cell r="I7944" t="str">
            <v>Vermiculite</v>
          </cell>
          <cell r="J7944" t="str">
            <v>Vermiculite Concentrate Drying: Fluidized Bed Dryer, Gas-fired</v>
          </cell>
          <cell r="N7944">
            <v>40988</v>
          </cell>
        </row>
        <row r="7945">
          <cell r="A7945" t="str">
            <v>30503327</v>
          </cell>
          <cell r="B7945" t="str">
            <v>Point</v>
          </cell>
          <cell r="C7945" t="str">
            <v>Vermiculite /Vermiculite Concentrate Drying: Fluidized Bed Dryer, Oil-fired</v>
          </cell>
          <cell r="D7945" t="str">
            <v>Industrial Processes - NEC</v>
          </cell>
          <cell r="G7945" t="str">
            <v>Industrial Processes</v>
          </cell>
          <cell r="H7945" t="str">
            <v>Mineral Products</v>
          </cell>
          <cell r="I7945" t="str">
            <v>Vermiculite</v>
          </cell>
          <cell r="J7945" t="str">
            <v>Vermiculite Concentrate Drying: Fluidized Bed Dryer, Oil-fired</v>
          </cell>
          <cell r="N7945">
            <v>40988</v>
          </cell>
        </row>
        <row r="7946">
          <cell r="A7946" t="str">
            <v>30503331</v>
          </cell>
          <cell r="B7946" t="str">
            <v>Point</v>
          </cell>
          <cell r="C7946" t="str">
            <v>Vermiculite /Crushing of Dried Vermiculite Concentrate</v>
          </cell>
          <cell r="D7946" t="str">
            <v>Industrial Processes - NEC</v>
          </cell>
          <cell r="G7946" t="str">
            <v>Industrial Processes</v>
          </cell>
          <cell r="H7946" t="str">
            <v>Mineral Products</v>
          </cell>
          <cell r="I7946" t="str">
            <v>Vermiculite</v>
          </cell>
          <cell r="J7946" t="str">
            <v>Crushing of Dried Vermiculite Concentrate</v>
          </cell>
          <cell r="N7946">
            <v>40988</v>
          </cell>
        </row>
        <row r="7947">
          <cell r="A7947" t="str">
            <v>30503336</v>
          </cell>
          <cell r="B7947" t="str">
            <v>Point</v>
          </cell>
          <cell r="C7947" t="str">
            <v>Vermiculite /Screening: Size Classification of Crushed Vermiculite Concentrate</v>
          </cell>
          <cell r="D7947" t="str">
            <v>Industrial Processes - NEC</v>
          </cell>
          <cell r="G7947" t="str">
            <v>Industrial Processes</v>
          </cell>
          <cell r="H7947" t="str">
            <v>Mineral Products</v>
          </cell>
          <cell r="I7947" t="str">
            <v>Vermiculite</v>
          </cell>
          <cell r="J7947" t="str">
            <v>Screening: Size Classification of Crushed Vermiculite Concentrate</v>
          </cell>
          <cell r="N7947">
            <v>40988</v>
          </cell>
        </row>
        <row r="7948">
          <cell r="A7948" t="str">
            <v>30503341</v>
          </cell>
          <cell r="B7948" t="str">
            <v>Point</v>
          </cell>
          <cell r="C7948" t="str">
            <v>Vermiculite /Conveying of Vermiculite Concentrate to Storage</v>
          </cell>
          <cell r="D7948" t="str">
            <v>Industrial Processes - Storage and Transfer</v>
          </cell>
          <cell r="G7948" t="str">
            <v>Industrial Processes</v>
          </cell>
          <cell r="H7948" t="str">
            <v>Mineral Products</v>
          </cell>
          <cell r="I7948" t="str">
            <v>Vermiculite</v>
          </cell>
          <cell r="J7948" t="str">
            <v>Conveying of Vermiculite Concentrate to Storage</v>
          </cell>
          <cell r="N7948">
            <v>40988</v>
          </cell>
        </row>
        <row r="7949">
          <cell r="A7949" t="str">
            <v>30503351</v>
          </cell>
          <cell r="B7949" t="str">
            <v>Point</v>
          </cell>
          <cell r="C7949" t="str">
            <v>Vermiculite /Exfoliation of Vermiculite Concentrate: Gas-fired Vertical Furnace</v>
          </cell>
          <cell r="D7949" t="str">
            <v>Industrial Processes - NEC</v>
          </cell>
          <cell r="G7949" t="str">
            <v>Industrial Processes</v>
          </cell>
          <cell r="H7949" t="str">
            <v>Mineral Products</v>
          </cell>
          <cell r="I7949" t="str">
            <v>Vermiculite</v>
          </cell>
          <cell r="J7949" t="str">
            <v>Exfoliation of Vermiculite Concentrate: Gas-fired Vertical Furnace</v>
          </cell>
          <cell r="N7949">
            <v>40988</v>
          </cell>
        </row>
        <row r="7950">
          <cell r="A7950" t="str">
            <v>30503352</v>
          </cell>
          <cell r="B7950" t="str">
            <v>Point</v>
          </cell>
          <cell r="C7950" t="str">
            <v>Vermiculite /Exfoliation of Vermiculite Concentrate: Oil-fired Vertical Furnace</v>
          </cell>
          <cell r="D7950" t="str">
            <v>Industrial Processes - NEC</v>
          </cell>
          <cell r="G7950" t="str">
            <v>Industrial Processes</v>
          </cell>
          <cell r="H7950" t="str">
            <v>Mineral Products</v>
          </cell>
          <cell r="I7950" t="str">
            <v>Vermiculite</v>
          </cell>
          <cell r="J7950" t="str">
            <v>Exfoliation of Vermiculite Concentrate: Oil-fired Vertical Furnace</v>
          </cell>
          <cell r="N7950">
            <v>40988</v>
          </cell>
        </row>
        <row r="7951">
          <cell r="A7951" t="str">
            <v>30503361</v>
          </cell>
          <cell r="B7951" t="str">
            <v>Point</v>
          </cell>
          <cell r="C7951" t="str">
            <v>Vermiculite /Product Grinding: Grinding of Exfoliated Vermiculite</v>
          </cell>
          <cell r="D7951" t="str">
            <v>Industrial Processes - NEC</v>
          </cell>
          <cell r="G7951" t="str">
            <v>Industrial Processes</v>
          </cell>
          <cell r="H7951" t="str">
            <v>Mineral Products</v>
          </cell>
          <cell r="I7951" t="str">
            <v>Vermiculite</v>
          </cell>
          <cell r="J7951" t="str">
            <v>Product Grinding: Grinding of Exfoliated Vermiculite</v>
          </cell>
          <cell r="N7951">
            <v>40988</v>
          </cell>
        </row>
        <row r="7952">
          <cell r="A7952" t="str">
            <v>30503366</v>
          </cell>
          <cell r="B7952" t="str">
            <v>Point</v>
          </cell>
          <cell r="C7952" t="str">
            <v>Vermiculite /Product Classifying: Air Classification of Exfoliated Vermiculite</v>
          </cell>
          <cell r="D7952" t="str">
            <v>Industrial Processes - NEC</v>
          </cell>
          <cell r="G7952" t="str">
            <v>Industrial Processes</v>
          </cell>
          <cell r="H7952" t="str">
            <v>Mineral Products</v>
          </cell>
          <cell r="I7952" t="str">
            <v>Vermiculite</v>
          </cell>
          <cell r="J7952" t="str">
            <v>Product Classifying: Air Classification of Exfoliated Vermiculite</v>
          </cell>
          <cell r="N7952">
            <v>40988</v>
          </cell>
        </row>
        <row r="7953">
          <cell r="A7953" t="str">
            <v>30503401</v>
          </cell>
          <cell r="B7953" t="str">
            <v>Point</v>
          </cell>
          <cell r="C7953" t="str">
            <v>Feldspar /Ball Mill</v>
          </cell>
          <cell r="D7953" t="str">
            <v>Industrial Processes - NEC</v>
          </cell>
          <cell r="G7953" t="str">
            <v>Industrial Processes</v>
          </cell>
          <cell r="H7953" t="str">
            <v>Mineral Products</v>
          </cell>
          <cell r="I7953" t="str">
            <v>Feldspar</v>
          </cell>
          <cell r="J7953" t="str">
            <v>Ball Mill</v>
          </cell>
          <cell r="N7953">
            <v>40988</v>
          </cell>
        </row>
        <row r="7954">
          <cell r="A7954" t="str">
            <v>30503402</v>
          </cell>
          <cell r="B7954" t="str">
            <v>Point</v>
          </cell>
          <cell r="C7954" t="str">
            <v>Feldspar /Dryer</v>
          </cell>
          <cell r="D7954" t="str">
            <v>Industrial Processes - NEC</v>
          </cell>
          <cell r="G7954" t="str">
            <v>Industrial Processes</v>
          </cell>
          <cell r="H7954" t="str">
            <v>Mineral Products</v>
          </cell>
          <cell r="I7954" t="str">
            <v>Feldspar</v>
          </cell>
          <cell r="J7954" t="str">
            <v>Dryer</v>
          </cell>
          <cell r="N7954">
            <v>40988</v>
          </cell>
        </row>
        <row r="7955">
          <cell r="A7955" t="str">
            <v>30503501</v>
          </cell>
          <cell r="B7955" t="str">
            <v>Point</v>
          </cell>
          <cell r="C7955" t="str">
            <v>Abrasive Grain Processing /Primary Crushing</v>
          </cell>
          <cell r="D7955" t="str">
            <v>Industrial Processes - NEC</v>
          </cell>
          <cell r="G7955" t="str">
            <v>Industrial Processes</v>
          </cell>
          <cell r="H7955" t="str">
            <v>Mineral Products</v>
          </cell>
          <cell r="I7955" t="str">
            <v>Abrasive Grain Processing</v>
          </cell>
          <cell r="J7955" t="str">
            <v>Primary Crushing</v>
          </cell>
          <cell r="N7955">
            <v>40988</v>
          </cell>
        </row>
        <row r="7956">
          <cell r="A7956" t="str">
            <v>30503502</v>
          </cell>
          <cell r="B7956" t="str">
            <v>Point</v>
          </cell>
          <cell r="C7956" t="str">
            <v>Abrasive Grain Processing /Secondary Crushing</v>
          </cell>
          <cell r="D7956" t="str">
            <v>Industrial Processes - NEC</v>
          </cell>
          <cell r="G7956" t="str">
            <v>Industrial Processes</v>
          </cell>
          <cell r="H7956" t="str">
            <v>Mineral Products</v>
          </cell>
          <cell r="I7956" t="str">
            <v>Abrasive Grain Processing</v>
          </cell>
          <cell r="J7956" t="str">
            <v>Secondary Crushing</v>
          </cell>
          <cell r="N7956">
            <v>40988</v>
          </cell>
        </row>
        <row r="7957">
          <cell r="A7957" t="str">
            <v>30503503</v>
          </cell>
          <cell r="B7957" t="str">
            <v>Point</v>
          </cell>
          <cell r="C7957" t="str">
            <v>Abrasive Grain Processing /Final Crushing</v>
          </cell>
          <cell r="D7957" t="str">
            <v>Industrial Processes - NEC</v>
          </cell>
          <cell r="G7957" t="str">
            <v>Industrial Processes</v>
          </cell>
          <cell r="H7957" t="str">
            <v>Mineral Products</v>
          </cell>
          <cell r="I7957" t="str">
            <v>Abrasive Grain Processing</v>
          </cell>
          <cell r="J7957" t="str">
            <v>Final Crushing</v>
          </cell>
          <cell r="N7957">
            <v>40988</v>
          </cell>
        </row>
        <row r="7958">
          <cell r="A7958" t="str">
            <v>30503504</v>
          </cell>
          <cell r="B7958" t="str">
            <v>Point</v>
          </cell>
          <cell r="C7958" t="str">
            <v>Abrasive Grain Processing /Crushed Grain Screening</v>
          </cell>
          <cell r="D7958" t="str">
            <v>Industrial Processes - NEC</v>
          </cell>
          <cell r="G7958" t="str">
            <v>Industrial Processes</v>
          </cell>
          <cell r="H7958" t="str">
            <v>Mineral Products</v>
          </cell>
          <cell r="I7958" t="str">
            <v>Abrasive Grain Processing</v>
          </cell>
          <cell r="J7958" t="str">
            <v>Crushed Grain Screening</v>
          </cell>
          <cell r="N7958">
            <v>40988</v>
          </cell>
        </row>
        <row r="7959">
          <cell r="A7959" t="str">
            <v>30503505</v>
          </cell>
          <cell r="B7959" t="str">
            <v>Point</v>
          </cell>
          <cell r="C7959" t="str">
            <v>Abrasive Grain Processing /Washing/Drying</v>
          </cell>
          <cell r="D7959" t="str">
            <v>Industrial Processes - NEC</v>
          </cell>
          <cell r="G7959" t="str">
            <v>Industrial Processes</v>
          </cell>
          <cell r="H7959" t="str">
            <v>Mineral Products</v>
          </cell>
          <cell r="I7959" t="str">
            <v>Abrasive Grain Processing</v>
          </cell>
          <cell r="J7959" t="str">
            <v>Washing/Drying</v>
          </cell>
          <cell r="N7959">
            <v>40988</v>
          </cell>
        </row>
        <row r="7960">
          <cell r="A7960" t="str">
            <v>30503506</v>
          </cell>
          <cell r="B7960" t="str">
            <v>Point</v>
          </cell>
          <cell r="C7960" t="str">
            <v>Abrasive Grain Processing /Final Screening</v>
          </cell>
          <cell r="D7960" t="str">
            <v>Industrial Processes - NEC</v>
          </cell>
          <cell r="G7960" t="str">
            <v>Industrial Processes</v>
          </cell>
          <cell r="H7960" t="str">
            <v>Mineral Products</v>
          </cell>
          <cell r="I7960" t="str">
            <v>Abrasive Grain Processing</v>
          </cell>
          <cell r="J7960" t="str">
            <v>Final Screening</v>
          </cell>
          <cell r="N7960">
            <v>40988</v>
          </cell>
        </row>
        <row r="7961">
          <cell r="A7961" t="str">
            <v>30503507</v>
          </cell>
          <cell r="B7961" t="str">
            <v>Point</v>
          </cell>
          <cell r="C7961" t="str">
            <v>Abrasive Grain Processing /Air Classification</v>
          </cell>
          <cell r="D7961" t="str">
            <v>Industrial Processes - NEC</v>
          </cell>
          <cell r="G7961" t="str">
            <v>Industrial Processes</v>
          </cell>
          <cell r="H7961" t="str">
            <v>Mineral Products</v>
          </cell>
          <cell r="I7961" t="str">
            <v>Abrasive Grain Processing</v>
          </cell>
          <cell r="J7961" t="str">
            <v>Air Classification</v>
          </cell>
          <cell r="N7961">
            <v>40988</v>
          </cell>
        </row>
        <row r="7962">
          <cell r="A7962" t="str">
            <v>30503601</v>
          </cell>
          <cell r="B7962" t="str">
            <v>Point</v>
          </cell>
          <cell r="C7962" t="str">
            <v>Bonded Abrasives Manuf /Mixing</v>
          </cell>
          <cell r="D7962" t="str">
            <v>Industrial Processes - NEC</v>
          </cell>
          <cell r="G7962" t="str">
            <v>Industrial Processes</v>
          </cell>
          <cell r="H7962" t="str">
            <v>Mineral Products</v>
          </cell>
          <cell r="I7962" t="str">
            <v>Bonded Abrasives Manufacturing</v>
          </cell>
          <cell r="J7962" t="str">
            <v>Mixing</v>
          </cell>
          <cell r="N7962">
            <v>40988</v>
          </cell>
        </row>
        <row r="7963">
          <cell r="A7963" t="str">
            <v>30503602</v>
          </cell>
          <cell r="B7963" t="str">
            <v>Point</v>
          </cell>
          <cell r="C7963" t="str">
            <v>Bonded Abrasives Manuf /Molding</v>
          </cell>
          <cell r="D7963" t="str">
            <v>Industrial Processes - NEC</v>
          </cell>
          <cell r="G7963" t="str">
            <v>Industrial Processes</v>
          </cell>
          <cell r="H7963" t="str">
            <v>Mineral Products</v>
          </cell>
          <cell r="I7963" t="str">
            <v>Bonded Abrasives Manufacturing</v>
          </cell>
          <cell r="J7963" t="str">
            <v>Molding</v>
          </cell>
          <cell r="N7963">
            <v>40988</v>
          </cell>
        </row>
        <row r="7964">
          <cell r="A7964" t="str">
            <v>30503603</v>
          </cell>
          <cell r="B7964" t="str">
            <v>Point</v>
          </cell>
          <cell r="C7964" t="str">
            <v>Bonded Abrasives Manuf /Steam Autoclaving</v>
          </cell>
          <cell r="D7964" t="str">
            <v>Industrial Processes - NEC</v>
          </cell>
          <cell r="G7964" t="str">
            <v>Industrial Processes</v>
          </cell>
          <cell r="H7964" t="str">
            <v>Mineral Products</v>
          </cell>
          <cell r="I7964" t="str">
            <v>Bonded Abrasives Manufacturing</v>
          </cell>
          <cell r="J7964" t="str">
            <v>Steam Autoclaving</v>
          </cell>
          <cell r="N7964">
            <v>40988</v>
          </cell>
        </row>
        <row r="7965">
          <cell r="A7965" t="str">
            <v>30503604</v>
          </cell>
          <cell r="B7965" t="str">
            <v>Point</v>
          </cell>
          <cell r="C7965" t="str">
            <v>Bonded Abrasives Manuf /Drying</v>
          </cell>
          <cell r="D7965" t="str">
            <v>Industrial Processes - NEC</v>
          </cell>
          <cell r="G7965" t="str">
            <v>Industrial Processes</v>
          </cell>
          <cell r="H7965" t="str">
            <v>Mineral Products</v>
          </cell>
          <cell r="I7965" t="str">
            <v>Bonded Abrasives Manufacturing</v>
          </cell>
          <cell r="J7965" t="str">
            <v>Drying</v>
          </cell>
          <cell r="N7965">
            <v>40988</v>
          </cell>
        </row>
        <row r="7966">
          <cell r="A7966" t="str">
            <v>30503605</v>
          </cell>
          <cell r="B7966" t="str">
            <v>Point</v>
          </cell>
          <cell r="C7966" t="str">
            <v>Bonded Abrasives Manuf /Firing or Curing</v>
          </cell>
          <cell r="D7966" t="str">
            <v>Industrial Processes - NEC</v>
          </cell>
          <cell r="G7966" t="str">
            <v>Industrial Processes</v>
          </cell>
          <cell r="H7966" t="str">
            <v>Mineral Products</v>
          </cell>
          <cell r="I7966" t="str">
            <v>Bonded Abrasives Manufacturing</v>
          </cell>
          <cell r="J7966" t="str">
            <v>Firing or Curing</v>
          </cell>
          <cell r="N7966">
            <v>40988</v>
          </cell>
        </row>
        <row r="7967">
          <cell r="A7967" t="str">
            <v>30503606</v>
          </cell>
          <cell r="B7967" t="str">
            <v>Point</v>
          </cell>
          <cell r="C7967" t="str">
            <v>Bonded Abrasives Manuf /Cooling</v>
          </cell>
          <cell r="D7967" t="str">
            <v>Industrial Processes - NEC</v>
          </cell>
          <cell r="G7967" t="str">
            <v>Industrial Processes</v>
          </cell>
          <cell r="H7967" t="str">
            <v>Mineral Products</v>
          </cell>
          <cell r="I7967" t="str">
            <v>Bonded Abrasives Manufacturing</v>
          </cell>
          <cell r="J7967" t="str">
            <v>Cooling</v>
          </cell>
          <cell r="N7967">
            <v>40988</v>
          </cell>
        </row>
        <row r="7968">
          <cell r="A7968" t="str">
            <v>30503607</v>
          </cell>
          <cell r="B7968" t="str">
            <v>Point</v>
          </cell>
          <cell r="C7968" t="str">
            <v>Bonded Abrasives Manuf /Final Machining</v>
          </cell>
          <cell r="D7968" t="str">
            <v>Industrial Processes - NEC</v>
          </cell>
          <cell r="G7968" t="str">
            <v>Industrial Processes</v>
          </cell>
          <cell r="H7968" t="str">
            <v>Mineral Products</v>
          </cell>
          <cell r="I7968" t="str">
            <v>Bonded Abrasives Manufacturing</v>
          </cell>
          <cell r="J7968" t="str">
            <v>Final Machining</v>
          </cell>
          <cell r="N7968">
            <v>40988</v>
          </cell>
        </row>
        <row r="7969">
          <cell r="A7969" t="str">
            <v>30503701</v>
          </cell>
          <cell r="B7969" t="str">
            <v>Point</v>
          </cell>
          <cell r="C7969" t="str">
            <v>Coated Abrasives Manuf /Printing of Backing</v>
          </cell>
          <cell r="D7969" t="str">
            <v>Industrial Processes - NEC</v>
          </cell>
          <cell r="G7969" t="str">
            <v>Industrial Processes</v>
          </cell>
          <cell r="H7969" t="str">
            <v>Mineral Products</v>
          </cell>
          <cell r="I7969" t="str">
            <v>Coated Abrasives Manufacturing</v>
          </cell>
          <cell r="J7969" t="str">
            <v>Printing of Backing</v>
          </cell>
          <cell r="N7969">
            <v>40988</v>
          </cell>
        </row>
        <row r="7970">
          <cell r="A7970" t="str">
            <v>30503702</v>
          </cell>
          <cell r="B7970" t="str">
            <v>Point</v>
          </cell>
          <cell r="C7970" t="str">
            <v>Coated Abrasives Manuf /Make Coat Application</v>
          </cell>
          <cell r="D7970" t="str">
            <v>Industrial Processes - NEC</v>
          </cell>
          <cell r="G7970" t="str">
            <v>Industrial Processes</v>
          </cell>
          <cell r="H7970" t="str">
            <v>Mineral Products</v>
          </cell>
          <cell r="I7970" t="str">
            <v>Coated Abrasives Manufacturing</v>
          </cell>
          <cell r="J7970" t="str">
            <v>Make Coat Application</v>
          </cell>
          <cell r="N7970">
            <v>40988</v>
          </cell>
        </row>
        <row r="7971">
          <cell r="A7971" t="str">
            <v>30503703</v>
          </cell>
          <cell r="B7971" t="str">
            <v>Point</v>
          </cell>
          <cell r="C7971" t="str">
            <v>Coated Abrasives Manuf /Grain Application</v>
          </cell>
          <cell r="D7971" t="str">
            <v>Industrial Processes - NEC</v>
          </cell>
          <cell r="G7971" t="str">
            <v>Industrial Processes</v>
          </cell>
          <cell r="H7971" t="str">
            <v>Mineral Products</v>
          </cell>
          <cell r="I7971" t="str">
            <v>Coated Abrasives Manufacturing</v>
          </cell>
          <cell r="J7971" t="str">
            <v>Grain Application</v>
          </cell>
          <cell r="N7971">
            <v>40988</v>
          </cell>
        </row>
        <row r="7972">
          <cell r="A7972" t="str">
            <v>30503704</v>
          </cell>
          <cell r="B7972" t="str">
            <v>Point</v>
          </cell>
          <cell r="C7972" t="str">
            <v>Coated Abrasives Manuf /Drying</v>
          </cell>
          <cell r="D7972" t="str">
            <v>Industrial Processes - NEC</v>
          </cell>
          <cell r="G7972" t="str">
            <v>Industrial Processes</v>
          </cell>
          <cell r="H7972" t="str">
            <v>Mineral Products</v>
          </cell>
          <cell r="I7972" t="str">
            <v>Coated Abrasives Manufacturing</v>
          </cell>
          <cell r="J7972" t="str">
            <v>Drying</v>
          </cell>
          <cell r="N7972">
            <v>40988</v>
          </cell>
        </row>
        <row r="7973">
          <cell r="A7973" t="str">
            <v>30503705</v>
          </cell>
          <cell r="B7973" t="str">
            <v>Point</v>
          </cell>
          <cell r="C7973" t="str">
            <v>Coated Abrasives Manuf /Size Coat Application</v>
          </cell>
          <cell r="D7973" t="str">
            <v>Industrial Processes - NEC</v>
          </cell>
          <cell r="G7973" t="str">
            <v>Industrial Processes</v>
          </cell>
          <cell r="H7973" t="str">
            <v>Mineral Products</v>
          </cell>
          <cell r="I7973" t="str">
            <v>Coated Abrasives Manufacturing</v>
          </cell>
          <cell r="J7973" t="str">
            <v>Size Coat Application</v>
          </cell>
          <cell r="N7973">
            <v>40988</v>
          </cell>
        </row>
        <row r="7974">
          <cell r="A7974" t="str">
            <v>30503706</v>
          </cell>
          <cell r="B7974" t="str">
            <v>Point</v>
          </cell>
          <cell r="C7974" t="str">
            <v>Coated Abrasives Manuf /Final Drying and Curing</v>
          </cell>
          <cell r="D7974" t="str">
            <v>Industrial Processes - NEC</v>
          </cell>
          <cell r="G7974" t="str">
            <v>Industrial Processes</v>
          </cell>
          <cell r="H7974" t="str">
            <v>Mineral Products</v>
          </cell>
          <cell r="I7974" t="str">
            <v>Coated Abrasives Manufacturing</v>
          </cell>
          <cell r="J7974" t="str">
            <v>Final Drying and Curing</v>
          </cell>
          <cell r="N7974">
            <v>40988</v>
          </cell>
        </row>
        <row r="7975">
          <cell r="A7975" t="str">
            <v>30503707</v>
          </cell>
          <cell r="B7975" t="str">
            <v>Point</v>
          </cell>
          <cell r="C7975" t="str">
            <v>Coated Abrasives Manuf /Roll Winding</v>
          </cell>
          <cell r="D7975" t="str">
            <v>Industrial Processes - NEC</v>
          </cell>
          <cell r="G7975" t="str">
            <v>Industrial Processes</v>
          </cell>
          <cell r="H7975" t="str">
            <v>Mineral Products</v>
          </cell>
          <cell r="I7975" t="str">
            <v>Coated Abrasives Manufacturing</v>
          </cell>
          <cell r="J7975" t="str">
            <v>Roll Winding</v>
          </cell>
          <cell r="N7975">
            <v>40988</v>
          </cell>
        </row>
        <row r="7976">
          <cell r="A7976" t="str">
            <v>30503708</v>
          </cell>
          <cell r="B7976" t="str">
            <v>Point</v>
          </cell>
          <cell r="C7976" t="str">
            <v>Coated Abrasives Manuf /Final Production</v>
          </cell>
          <cell r="D7976" t="str">
            <v>Industrial Processes - NEC</v>
          </cell>
          <cell r="G7976" t="str">
            <v>Industrial Processes</v>
          </cell>
          <cell r="H7976" t="str">
            <v>Mineral Products</v>
          </cell>
          <cell r="I7976" t="str">
            <v>Coated Abrasives Manufacturing</v>
          </cell>
          <cell r="J7976" t="str">
            <v>Final Production</v>
          </cell>
          <cell r="N7976">
            <v>40988</v>
          </cell>
        </row>
        <row r="7977">
          <cell r="A7977" t="str">
            <v>30503811</v>
          </cell>
          <cell r="B7977" t="str">
            <v>Point</v>
          </cell>
          <cell r="C7977" t="str">
            <v>Pulverized Mineral Processing /Coarse and Fine Grinding (Dry Mode)</v>
          </cell>
          <cell r="D7977" t="str">
            <v>Industrial Processes - NEC</v>
          </cell>
          <cell r="G7977" t="str">
            <v>Industrial Processes</v>
          </cell>
          <cell r="H7977" t="str">
            <v>Mineral Products</v>
          </cell>
          <cell r="I7977" t="str">
            <v>Pulverized Mineral Processing</v>
          </cell>
          <cell r="J7977" t="str">
            <v>Coarse and Fine Grinding (Dry Mode)</v>
          </cell>
          <cell r="M7977">
            <v>37771</v>
          </cell>
          <cell r="N7977">
            <v>40988</v>
          </cell>
        </row>
        <row r="7978">
          <cell r="A7978" t="str">
            <v>30503812</v>
          </cell>
          <cell r="B7978" t="str">
            <v>Point</v>
          </cell>
          <cell r="C7978" t="str">
            <v>Pulverized Mineral Processing /Classification (Dry Mode)</v>
          </cell>
          <cell r="D7978" t="str">
            <v>Industrial Processes - NEC</v>
          </cell>
          <cell r="G7978" t="str">
            <v>Industrial Processes</v>
          </cell>
          <cell r="H7978" t="str">
            <v>Mineral Products</v>
          </cell>
          <cell r="I7978" t="str">
            <v>Pulverized Mineral Processing</v>
          </cell>
          <cell r="J7978" t="str">
            <v>Classification (Dry Mode)</v>
          </cell>
          <cell r="M7978">
            <v>37771</v>
          </cell>
          <cell r="N7978">
            <v>40988</v>
          </cell>
        </row>
        <row r="7979">
          <cell r="A7979" t="str">
            <v>30503813</v>
          </cell>
          <cell r="B7979" t="str">
            <v>Point</v>
          </cell>
          <cell r="C7979" t="str">
            <v>Pulverized Mineral Processing /Product Storage</v>
          </cell>
          <cell r="D7979" t="str">
            <v>Industrial Processes - Storage and Transfer</v>
          </cell>
          <cell r="G7979" t="str">
            <v>Industrial Processes</v>
          </cell>
          <cell r="H7979" t="str">
            <v>Mineral Products</v>
          </cell>
          <cell r="I7979" t="str">
            <v>Pulverized Mineral Processing</v>
          </cell>
          <cell r="J7979" t="str">
            <v>Product Storage</v>
          </cell>
          <cell r="M7979">
            <v>37771</v>
          </cell>
          <cell r="N7979">
            <v>40988</v>
          </cell>
        </row>
        <row r="7980">
          <cell r="A7980" t="str">
            <v>30503814</v>
          </cell>
          <cell r="B7980" t="str">
            <v>Point</v>
          </cell>
          <cell r="C7980" t="str">
            <v>Pulverized Mineral Processing /Product Packaging and Bulk Loading</v>
          </cell>
          <cell r="D7980" t="str">
            <v>Industrial Processes - Storage and Transfer</v>
          </cell>
          <cell r="G7980" t="str">
            <v>Industrial Processes</v>
          </cell>
          <cell r="H7980" t="str">
            <v>Mineral Products</v>
          </cell>
          <cell r="I7980" t="str">
            <v>Pulverized Mineral Processing</v>
          </cell>
          <cell r="J7980" t="str">
            <v>Product Packaging and Bulk Loading</v>
          </cell>
          <cell r="M7980">
            <v>37771</v>
          </cell>
          <cell r="N7980">
            <v>40988</v>
          </cell>
        </row>
        <row r="7981">
          <cell r="A7981" t="str">
            <v>30503831</v>
          </cell>
          <cell r="B7981" t="str">
            <v>Point</v>
          </cell>
          <cell r="C7981" t="str">
            <v>Pulverized Mineral Processing /Coarse Grinding (Wet Mode)</v>
          </cell>
          <cell r="D7981" t="str">
            <v>Industrial Processes - NEC</v>
          </cell>
          <cell r="G7981" t="str">
            <v>Industrial Processes</v>
          </cell>
          <cell r="H7981" t="str">
            <v>Mineral Products</v>
          </cell>
          <cell r="I7981" t="str">
            <v>Pulverized Mineral Processing</v>
          </cell>
          <cell r="J7981" t="str">
            <v>Coarse Grinding (Wet Mode)</v>
          </cell>
          <cell r="M7981">
            <v>37771</v>
          </cell>
          <cell r="N7981">
            <v>40988</v>
          </cell>
        </row>
        <row r="7982">
          <cell r="A7982" t="str">
            <v>30503832</v>
          </cell>
          <cell r="B7982" t="str">
            <v>Point</v>
          </cell>
          <cell r="C7982" t="str">
            <v>Pulverized Mineral Processing /Beneficiation via Flotation</v>
          </cell>
          <cell r="D7982" t="str">
            <v>Industrial Processes - NEC</v>
          </cell>
          <cell r="G7982" t="str">
            <v>Industrial Processes</v>
          </cell>
          <cell r="H7982" t="str">
            <v>Mineral Products</v>
          </cell>
          <cell r="I7982" t="str">
            <v>Pulverized Mineral Processing</v>
          </cell>
          <cell r="J7982" t="str">
            <v>Beneficiation via Flotation</v>
          </cell>
          <cell r="M7982">
            <v>37771</v>
          </cell>
          <cell r="N7982">
            <v>40988</v>
          </cell>
        </row>
        <row r="7983">
          <cell r="A7983" t="str">
            <v>30503833</v>
          </cell>
          <cell r="B7983" t="str">
            <v>Point</v>
          </cell>
          <cell r="C7983" t="str">
            <v>Pulverized Mineral Processing /Fine Grinding (Wet Mode)</v>
          </cell>
          <cell r="D7983" t="str">
            <v>Industrial Processes - NEC</v>
          </cell>
          <cell r="G7983" t="str">
            <v>Industrial Processes</v>
          </cell>
          <cell r="H7983" t="str">
            <v>Mineral Products</v>
          </cell>
          <cell r="I7983" t="str">
            <v>Pulverized Mineral Processing</v>
          </cell>
          <cell r="J7983" t="str">
            <v>Fine Grinding (Wet Mode)</v>
          </cell>
          <cell r="M7983">
            <v>37771</v>
          </cell>
          <cell r="N7983">
            <v>40988</v>
          </cell>
        </row>
        <row r="7984">
          <cell r="A7984" t="str">
            <v>30503834</v>
          </cell>
          <cell r="B7984" t="str">
            <v>Point</v>
          </cell>
          <cell r="C7984" t="str">
            <v>Pulverized Mineral Processing /Solids Concentrator (Wet Mode)</v>
          </cell>
          <cell r="D7984" t="str">
            <v>Industrial Processes - NEC</v>
          </cell>
          <cell r="G7984" t="str">
            <v>Industrial Processes</v>
          </cell>
          <cell r="H7984" t="str">
            <v>Mineral Products</v>
          </cell>
          <cell r="I7984" t="str">
            <v>Pulverized Mineral Processing</v>
          </cell>
          <cell r="J7984" t="str">
            <v>Solids Concentrator (Wet Mode)</v>
          </cell>
          <cell r="M7984">
            <v>37771</v>
          </cell>
          <cell r="N7984">
            <v>40988</v>
          </cell>
        </row>
        <row r="7985">
          <cell r="A7985" t="str">
            <v>30503835</v>
          </cell>
          <cell r="B7985" t="str">
            <v>Point</v>
          </cell>
          <cell r="C7985" t="str">
            <v>Pulverized Mineral Processing /Flash Dryer</v>
          </cell>
          <cell r="D7985" t="str">
            <v>Industrial Processes - NEC</v>
          </cell>
          <cell r="G7985" t="str">
            <v>Industrial Processes</v>
          </cell>
          <cell r="H7985" t="str">
            <v>Mineral Products</v>
          </cell>
          <cell r="I7985" t="str">
            <v>Pulverized Mineral Processing</v>
          </cell>
          <cell r="J7985" t="str">
            <v>Flash Dryer</v>
          </cell>
          <cell r="M7985">
            <v>37771</v>
          </cell>
          <cell r="N7985">
            <v>40988</v>
          </cell>
        </row>
        <row r="7986">
          <cell r="A7986" t="str">
            <v>30503901</v>
          </cell>
          <cell r="B7986" t="str">
            <v>Point</v>
          </cell>
          <cell r="C7986" t="str">
            <v>Pyrrhotite /Fluid Bed Roaster</v>
          </cell>
          <cell r="D7986" t="str">
            <v>Industrial Processes - NEC</v>
          </cell>
          <cell r="G7986" t="str">
            <v>Industrial Processes</v>
          </cell>
          <cell r="H7986" t="str">
            <v>Mineral Products</v>
          </cell>
          <cell r="I7986" t="str">
            <v>Pyrrhotite</v>
          </cell>
          <cell r="J7986" t="str">
            <v>Fluid Bed Roaster</v>
          </cell>
          <cell r="N7986">
            <v>40988</v>
          </cell>
        </row>
        <row r="7987">
          <cell r="A7987" t="str">
            <v>30503902</v>
          </cell>
          <cell r="B7987" t="str">
            <v>Point</v>
          </cell>
          <cell r="C7987" t="str">
            <v>Pyrrhotite /Reduction Kiln</v>
          </cell>
          <cell r="D7987" t="str">
            <v>Industrial Processes - NEC</v>
          </cell>
          <cell r="G7987" t="str">
            <v>Industrial Processes</v>
          </cell>
          <cell r="H7987" t="str">
            <v>Mineral Products</v>
          </cell>
          <cell r="I7987" t="str">
            <v>Pyrrhotite</v>
          </cell>
          <cell r="J7987" t="str">
            <v>Reduction Kiln</v>
          </cell>
          <cell r="N7987">
            <v>40988</v>
          </cell>
        </row>
        <row r="7988">
          <cell r="A7988" t="str">
            <v>30504001</v>
          </cell>
          <cell r="B7988" t="str">
            <v>Point</v>
          </cell>
          <cell r="C7988" t="str">
            <v>Mining&amp;Quarrying Nonmetallic Minerals /Open Pit Blasting</v>
          </cell>
          <cell r="D7988" t="str">
            <v>Industrial Processes - Mining</v>
          </cell>
          <cell r="G7988" t="str">
            <v>Industrial Processes</v>
          </cell>
          <cell r="H7988" t="str">
            <v>Mineral Products</v>
          </cell>
          <cell r="I7988" t="str">
            <v>Mining and Quarrying of Nonmetallic Minerals</v>
          </cell>
          <cell r="J7988" t="str">
            <v>Open Pit Blasting</v>
          </cell>
          <cell r="N7988">
            <v>40988</v>
          </cell>
        </row>
        <row r="7989">
          <cell r="A7989" t="str">
            <v>30504002</v>
          </cell>
          <cell r="B7989" t="str">
            <v>Point</v>
          </cell>
          <cell r="C7989" t="str">
            <v>Mining&amp;Quarrying Nonmetallic Minerals /Open Pit Drilling</v>
          </cell>
          <cell r="D7989" t="str">
            <v>Industrial Processes - Mining</v>
          </cell>
          <cell r="G7989" t="str">
            <v>Industrial Processes</v>
          </cell>
          <cell r="H7989" t="str">
            <v>Mineral Products</v>
          </cell>
          <cell r="I7989" t="str">
            <v>Mining and Quarrying of Nonmetallic Minerals</v>
          </cell>
          <cell r="J7989" t="str">
            <v>Open Pit Drilling</v>
          </cell>
          <cell r="N7989">
            <v>40988</v>
          </cell>
        </row>
        <row r="7990">
          <cell r="A7990" t="str">
            <v>30504003</v>
          </cell>
          <cell r="B7990" t="str">
            <v>Point</v>
          </cell>
          <cell r="C7990" t="str">
            <v>Mining&amp;Quarrying Nonmetallic Minerals /Open Pit Cobbing</v>
          </cell>
          <cell r="D7990" t="str">
            <v>Industrial Processes - Mining</v>
          </cell>
          <cell r="G7990" t="str">
            <v>Industrial Processes</v>
          </cell>
          <cell r="H7990" t="str">
            <v>Mineral Products</v>
          </cell>
          <cell r="I7990" t="str">
            <v>Mining and Quarrying of Nonmetallic Minerals</v>
          </cell>
          <cell r="J7990" t="str">
            <v>Open Pit Cobbing</v>
          </cell>
          <cell r="N7990">
            <v>40988</v>
          </cell>
        </row>
        <row r="7991">
          <cell r="A7991" t="str">
            <v>30504010</v>
          </cell>
          <cell r="B7991" t="str">
            <v>Point</v>
          </cell>
          <cell r="C7991" t="str">
            <v>Mining&amp;Quarrying Nonmetallic Minerals /Underground Ventilation</v>
          </cell>
          <cell r="D7991" t="str">
            <v>Industrial Processes - Mining</v>
          </cell>
          <cell r="G7991" t="str">
            <v>Industrial Processes</v>
          </cell>
          <cell r="H7991" t="str">
            <v>Mineral Products</v>
          </cell>
          <cell r="I7991" t="str">
            <v>Mining and Quarrying of Nonmetallic Minerals</v>
          </cell>
          <cell r="J7991" t="str">
            <v>Underground Ventilation</v>
          </cell>
          <cell r="N7991">
            <v>40988</v>
          </cell>
        </row>
        <row r="7992">
          <cell r="A7992" t="str">
            <v>30504020</v>
          </cell>
          <cell r="B7992" t="str">
            <v>Point</v>
          </cell>
          <cell r="C7992" t="str">
            <v>Mining&amp;Quarrying Nonmetallic Minerals /Loading</v>
          </cell>
          <cell r="D7992" t="str">
            <v>Industrial Processes - Storage and Transfer</v>
          </cell>
          <cell r="G7992" t="str">
            <v>Industrial Processes</v>
          </cell>
          <cell r="H7992" t="str">
            <v>Mineral Products</v>
          </cell>
          <cell r="I7992" t="str">
            <v>Mining and Quarrying of Nonmetallic Minerals</v>
          </cell>
          <cell r="J7992" t="str">
            <v>Loading</v>
          </cell>
          <cell r="N7992">
            <v>40988</v>
          </cell>
        </row>
        <row r="7993">
          <cell r="A7993" t="str">
            <v>30504021</v>
          </cell>
          <cell r="B7993" t="str">
            <v>Point</v>
          </cell>
          <cell r="C7993" t="str">
            <v>Mining&amp;Quarrying Nonmetallic Minerals /Convey/Haul Material</v>
          </cell>
          <cell r="D7993" t="str">
            <v>Industrial Processes - Storage and Transfer</v>
          </cell>
          <cell r="G7993" t="str">
            <v>Industrial Processes</v>
          </cell>
          <cell r="H7993" t="str">
            <v>Mineral Products</v>
          </cell>
          <cell r="I7993" t="str">
            <v>Mining and Quarrying of Nonmetallic Minerals</v>
          </cell>
          <cell r="J7993" t="str">
            <v>Convey/Haul Material</v>
          </cell>
          <cell r="N7993">
            <v>40988</v>
          </cell>
        </row>
        <row r="7994">
          <cell r="A7994" t="str">
            <v>30504022</v>
          </cell>
          <cell r="B7994" t="str">
            <v>Point</v>
          </cell>
          <cell r="C7994" t="str">
            <v>Mining&amp;Quarrying Nonmetallic Minerals /Convey/Haul Waste</v>
          </cell>
          <cell r="D7994" t="str">
            <v>Industrial Processes - Storage and Transfer</v>
          </cell>
          <cell r="G7994" t="str">
            <v>Industrial Processes</v>
          </cell>
          <cell r="H7994" t="str">
            <v>Mineral Products</v>
          </cell>
          <cell r="I7994" t="str">
            <v>Mining and Quarrying of Nonmetallic Minerals</v>
          </cell>
          <cell r="J7994" t="str">
            <v>Convey/Haul Waste</v>
          </cell>
          <cell r="N7994">
            <v>40988</v>
          </cell>
        </row>
        <row r="7995">
          <cell r="A7995" t="str">
            <v>30504023</v>
          </cell>
          <cell r="B7995" t="str">
            <v>Point</v>
          </cell>
          <cell r="C7995" t="str">
            <v>Mining&amp;Quarrying Nonmetallic Minerals /Unloading</v>
          </cell>
          <cell r="D7995" t="str">
            <v>Industrial Processes - Storage and Transfer</v>
          </cell>
          <cell r="G7995" t="str">
            <v>Industrial Processes</v>
          </cell>
          <cell r="H7995" t="str">
            <v>Mineral Products</v>
          </cell>
          <cell r="I7995" t="str">
            <v>Mining and Quarrying of Nonmetallic Minerals</v>
          </cell>
          <cell r="J7995" t="str">
            <v>Unloading</v>
          </cell>
          <cell r="N7995">
            <v>40988</v>
          </cell>
        </row>
        <row r="7996">
          <cell r="A7996" t="str">
            <v>30504024</v>
          </cell>
          <cell r="B7996" t="str">
            <v>Point</v>
          </cell>
          <cell r="C7996" t="str">
            <v>Mining&amp;Quarrying Nonmetallic Minerals /Overburden Stripping</v>
          </cell>
          <cell r="D7996" t="str">
            <v>Industrial Processes - Mining</v>
          </cell>
          <cell r="G7996" t="str">
            <v>Industrial Processes</v>
          </cell>
          <cell r="H7996" t="str">
            <v>Mineral Products</v>
          </cell>
          <cell r="I7996" t="str">
            <v>Mining and Quarrying of Nonmetallic Minerals</v>
          </cell>
          <cell r="J7996" t="str">
            <v>Overburden Stripping</v>
          </cell>
          <cell r="N7996">
            <v>40988</v>
          </cell>
        </row>
        <row r="7997">
          <cell r="A7997" t="str">
            <v>30504025</v>
          </cell>
          <cell r="B7997" t="str">
            <v>Point</v>
          </cell>
          <cell r="C7997" t="str">
            <v>Mining&amp;Quarrying Nonmetallic Minerals /Stockpiling</v>
          </cell>
          <cell r="D7997" t="str">
            <v>Industrial Processes - Storage and Transfer</v>
          </cell>
          <cell r="G7997" t="str">
            <v>Industrial Processes</v>
          </cell>
          <cell r="H7997" t="str">
            <v>Mineral Products</v>
          </cell>
          <cell r="I7997" t="str">
            <v>Mining and Quarrying of Nonmetallic Minerals</v>
          </cell>
          <cell r="J7997" t="str">
            <v>Stockpiling</v>
          </cell>
          <cell r="N7997">
            <v>40988</v>
          </cell>
        </row>
        <row r="7998">
          <cell r="A7998" t="str">
            <v>30504030</v>
          </cell>
          <cell r="B7998" t="str">
            <v>Point</v>
          </cell>
          <cell r="C7998" t="str">
            <v>Mining&amp;Quarrying Nonmetallic Minerals /Primary Crusher</v>
          </cell>
          <cell r="D7998" t="str">
            <v>Industrial Processes - NEC</v>
          </cell>
          <cell r="G7998" t="str">
            <v>Industrial Processes</v>
          </cell>
          <cell r="H7998" t="str">
            <v>Mineral Products</v>
          </cell>
          <cell r="I7998" t="str">
            <v>Mining and Quarrying of Nonmetallic Minerals</v>
          </cell>
          <cell r="J7998" t="str">
            <v>Primary Crusher</v>
          </cell>
          <cell r="N7998">
            <v>40988</v>
          </cell>
        </row>
        <row r="7999">
          <cell r="A7999" t="str">
            <v>30504031</v>
          </cell>
          <cell r="B7999" t="str">
            <v>Point</v>
          </cell>
          <cell r="C7999" t="str">
            <v>Mining&amp;Quarrying Nonmetallic Minerals /Secondary Crusher</v>
          </cell>
          <cell r="D7999" t="str">
            <v>Industrial Processes - NEC</v>
          </cell>
          <cell r="G7999" t="str">
            <v>Industrial Processes</v>
          </cell>
          <cell r="H7999" t="str">
            <v>Mineral Products</v>
          </cell>
          <cell r="I7999" t="str">
            <v>Mining and Quarrying of Nonmetallic Minerals</v>
          </cell>
          <cell r="J7999" t="str">
            <v>Secondary Crusher</v>
          </cell>
          <cell r="N7999">
            <v>40988</v>
          </cell>
        </row>
        <row r="8000">
          <cell r="A8000" t="str">
            <v>30504032</v>
          </cell>
          <cell r="B8000" t="str">
            <v>Point</v>
          </cell>
          <cell r="C8000" t="str">
            <v>Mining&amp;Quarrying Nonmetallic Minerals /Ore Concentrator</v>
          </cell>
          <cell r="D8000" t="str">
            <v>Industrial Processes - NEC</v>
          </cell>
          <cell r="G8000" t="str">
            <v>Industrial Processes</v>
          </cell>
          <cell r="H8000" t="str">
            <v>Mineral Products</v>
          </cell>
          <cell r="I8000" t="str">
            <v>Mining and Quarrying of Nonmetallic Minerals</v>
          </cell>
          <cell r="J8000" t="str">
            <v>Ore Concentrator</v>
          </cell>
          <cell r="N8000">
            <v>40988</v>
          </cell>
        </row>
        <row r="8001">
          <cell r="A8001" t="str">
            <v>30504033</v>
          </cell>
          <cell r="B8001" t="str">
            <v>Point</v>
          </cell>
          <cell r="C8001" t="str">
            <v>Mining&amp;Quarrying Nonmetallic Minerals /Ore Dryer</v>
          </cell>
          <cell r="D8001" t="str">
            <v>Industrial Processes - NEC</v>
          </cell>
          <cell r="G8001" t="str">
            <v>Industrial Processes</v>
          </cell>
          <cell r="H8001" t="str">
            <v>Mineral Products</v>
          </cell>
          <cell r="I8001" t="str">
            <v>Mining and Quarrying of Nonmetallic Minerals</v>
          </cell>
          <cell r="J8001" t="str">
            <v>Ore Dryer</v>
          </cell>
          <cell r="N8001">
            <v>40988</v>
          </cell>
        </row>
        <row r="8002">
          <cell r="A8002" t="str">
            <v>30504034</v>
          </cell>
          <cell r="B8002" t="str">
            <v>Point</v>
          </cell>
          <cell r="C8002" t="str">
            <v>Mining&amp;Quarrying Nonmetallic Minerals /Screening</v>
          </cell>
          <cell r="D8002" t="str">
            <v>Industrial Processes - NEC</v>
          </cell>
          <cell r="G8002" t="str">
            <v>Industrial Processes</v>
          </cell>
          <cell r="H8002" t="str">
            <v>Mineral Products</v>
          </cell>
          <cell r="I8002" t="str">
            <v>Mining and Quarrying of Nonmetallic Minerals</v>
          </cell>
          <cell r="J8002" t="str">
            <v>Screening</v>
          </cell>
          <cell r="N8002">
            <v>40988</v>
          </cell>
        </row>
        <row r="8003">
          <cell r="A8003" t="str">
            <v>30504036</v>
          </cell>
          <cell r="B8003" t="str">
            <v>Point</v>
          </cell>
          <cell r="C8003" t="str">
            <v>Mining&amp;Quarrying Nonmetallic Minerals /Tailing Piles</v>
          </cell>
          <cell r="D8003" t="str">
            <v>Industrial Processes - Storage and Transfer</v>
          </cell>
          <cell r="G8003" t="str">
            <v>Industrial Processes</v>
          </cell>
          <cell r="H8003" t="str">
            <v>Mineral Products</v>
          </cell>
          <cell r="I8003" t="str">
            <v>Mining and Quarrying of Nonmetallic Minerals</v>
          </cell>
          <cell r="J8003" t="str">
            <v>Tailing Piles</v>
          </cell>
          <cell r="N8003">
            <v>40988</v>
          </cell>
        </row>
        <row r="8004">
          <cell r="A8004" t="str">
            <v>30504099</v>
          </cell>
          <cell r="B8004" t="str">
            <v>Point</v>
          </cell>
          <cell r="C8004" t="str">
            <v>Mining&amp;Quarrying Nonmetallic Minerals /Other Not Classified</v>
          </cell>
          <cell r="D8004" t="str">
            <v>Industrial Processes - NEC</v>
          </cell>
          <cell r="G8004" t="str">
            <v>Industrial Processes</v>
          </cell>
          <cell r="H8004" t="str">
            <v>Mineral Products</v>
          </cell>
          <cell r="I8004" t="str">
            <v>Mining and Quarrying of Nonmetallic Minerals</v>
          </cell>
          <cell r="J8004" t="str">
            <v>Other Not Classified</v>
          </cell>
          <cell r="N8004">
            <v>40988</v>
          </cell>
        </row>
        <row r="8005">
          <cell r="A8005" t="str">
            <v>30504101</v>
          </cell>
          <cell r="B8005" t="str">
            <v>Point</v>
          </cell>
          <cell r="C8005" t="str">
            <v>Clay processing: Kaolin /Mining</v>
          </cell>
          <cell r="D8005" t="str">
            <v>Industrial Processes - Mining</v>
          </cell>
          <cell r="G8005" t="str">
            <v>Industrial Processes</v>
          </cell>
          <cell r="H8005" t="str">
            <v>Mineral Products</v>
          </cell>
          <cell r="I8005" t="str">
            <v>Clay processing: Kaolin</v>
          </cell>
          <cell r="J8005" t="str">
            <v>Mining</v>
          </cell>
          <cell r="N8005">
            <v>40988</v>
          </cell>
        </row>
        <row r="8006">
          <cell r="A8006" t="str">
            <v>30504102</v>
          </cell>
          <cell r="B8006" t="str">
            <v>Point</v>
          </cell>
          <cell r="C8006" t="str">
            <v>Clay processing: Kaolin /Raw material storage</v>
          </cell>
          <cell r="D8006" t="str">
            <v>Industrial Processes - Storage and Transfer</v>
          </cell>
          <cell r="G8006" t="str">
            <v>Industrial Processes</v>
          </cell>
          <cell r="H8006" t="str">
            <v>Mineral Products</v>
          </cell>
          <cell r="I8006" t="str">
            <v>Clay processing: Kaolin</v>
          </cell>
          <cell r="J8006" t="str">
            <v>Raw material storage</v>
          </cell>
          <cell r="N8006">
            <v>40988</v>
          </cell>
        </row>
        <row r="8007">
          <cell r="A8007" t="str">
            <v>30504103</v>
          </cell>
          <cell r="B8007" t="str">
            <v>Point</v>
          </cell>
          <cell r="C8007" t="str">
            <v>Clay processing: Kaolin /Raw material transfer</v>
          </cell>
          <cell r="D8007" t="str">
            <v>Industrial Processes - Storage and Transfer</v>
          </cell>
          <cell r="G8007" t="str">
            <v>Industrial Processes</v>
          </cell>
          <cell r="H8007" t="str">
            <v>Mineral Products</v>
          </cell>
          <cell r="I8007" t="str">
            <v>Clay processing: Kaolin</v>
          </cell>
          <cell r="J8007" t="str">
            <v>Raw material transfer</v>
          </cell>
          <cell r="N8007">
            <v>40988</v>
          </cell>
        </row>
        <row r="8008">
          <cell r="A8008" t="str">
            <v>30504115</v>
          </cell>
          <cell r="B8008" t="str">
            <v>Point</v>
          </cell>
          <cell r="C8008" t="str">
            <v>Clay processing: Kaolin /Raw material crushing, NEC</v>
          </cell>
          <cell r="D8008" t="str">
            <v>Industrial Processes - NEC</v>
          </cell>
          <cell r="G8008" t="str">
            <v>Industrial Processes</v>
          </cell>
          <cell r="H8008" t="str">
            <v>Mineral Products</v>
          </cell>
          <cell r="I8008" t="str">
            <v>Clay processing: Kaolin</v>
          </cell>
          <cell r="J8008" t="str">
            <v>Raw material crushing, NEC</v>
          </cell>
          <cell r="N8008">
            <v>40988</v>
          </cell>
        </row>
        <row r="8009">
          <cell r="A8009" t="str">
            <v>30504119</v>
          </cell>
          <cell r="B8009" t="str">
            <v>Point</v>
          </cell>
          <cell r="C8009" t="str">
            <v>Clay processing: Kaolin /Raw material grinding, NEC</v>
          </cell>
          <cell r="D8009" t="str">
            <v>Industrial Processes - NEC</v>
          </cell>
          <cell r="G8009" t="str">
            <v>Industrial Processes</v>
          </cell>
          <cell r="H8009" t="str">
            <v>Mineral Products</v>
          </cell>
          <cell r="I8009" t="str">
            <v>Clay processing: Kaolin</v>
          </cell>
          <cell r="J8009" t="str">
            <v>Raw material grinding, NEC</v>
          </cell>
          <cell r="N8009">
            <v>40988</v>
          </cell>
        </row>
        <row r="8010">
          <cell r="A8010" t="str">
            <v>30504129</v>
          </cell>
          <cell r="B8010" t="str">
            <v>Point</v>
          </cell>
          <cell r="C8010" t="str">
            <v>Clay processing: Kaolin /Screening, NEC</v>
          </cell>
          <cell r="D8010" t="str">
            <v>Industrial Processes - NEC</v>
          </cell>
          <cell r="G8010" t="str">
            <v>Industrial Processes</v>
          </cell>
          <cell r="H8010" t="str">
            <v>Mineral Products</v>
          </cell>
          <cell r="I8010" t="str">
            <v>Clay processing: Kaolin</v>
          </cell>
          <cell r="J8010" t="str">
            <v>Screening, NEC</v>
          </cell>
          <cell r="N8010">
            <v>40988</v>
          </cell>
        </row>
        <row r="8011">
          <cell r="A8011" t="str">
            <v>30504130</v>
          </cell>
          <cell r="B8011" t="str">
            <v>Point</v>
          </cell>
          <cell r="C8011" t="str">
            <v>Clay processing: Kaolin /Drying, rotary dryer</v>
          </cell>
          <cell r="D8011" t="str">
            <v>Industrial Processes - NEC</v>
          </cell>
          <cell r="G8011" t="str">
            <v>Industrial Processes</v>
          </cell>
          <cell r="H8011" t="str">
            <v>Mineral Products</v>
          </cell>
          <cell r="I8011" t="str">
            <v>Clay processing: Kaolin</v>
          </cell>
          <cell r="J8011" t="str">
            <v>Drying, rotary dryer</v>
          </cell>
          <cell r="N8011">
            <v>40988</v>
          </cell>
        </row>
        <row r="8012">
          <cell r="A8012" t="str">
            <v>30504131</v>
          </cell>
          <cell r="B8012" t="str">
            <v>Point</v>
          </cell>
          <cell r="C8012" t="str">
            <v>Clay processing: Kaolin /Drying, spray dryer</v>
          </cell>
          <cell r="D8012" t="str">
            <v>Industrial Processes - NEC</v>
          </cell>
          <cell r="G8012" t="str">
            <v>Industrial Processes</v>
          </cell>
          <cell r="H8012" t="str">
            <v>Mineral Products</v>
          </cell>
          <cell r="I8012" t="str">
            <v>Clay processing: Kaolin</v>
          </cell>
          <cell r="J8012" t="str">
            <v>Drying, spray dryer</v>
          </cell>
          <cell r="N8012">
            <v>40988</v>
          </cell>
        </row>
        <row r="8013">
          <cell r="A8013" t="str">
            <v>30504132</v>
          </cell>
          <cell r="B8013" t="str">
            <v>Point</v>
          </cell>
          <cell r="C8013" t="str">
            <v>Clay processing: Kaolin /Drying, apron dryer</v>
          </cell>
          <cell r="D8013" t="str">
            <v>Industrial Processes - NEC</v>
          </cell>
          <cell r="G8013" t="str">
            <v>Industrial Processes</v>
          </cell>
          <cell r="H8013" t="str">
            <v>Mineral Products</v>
          </cell>
          <cell r="I8013" t="str">
            <v>Clay processing: Kaolin</v>
          </cell>
          <cell r="J8013" t="str">
            <v>Drying, apron dryer</v>
          </cell>
          <cell r="N8013">
            <v>40988</v>
          </cell>
        </row>
        <row r="8014">
          <cell r="A8014" t="str">
            <v>30504133</v>
          </cell>
          <cell r="B8014" t="str">
            <v>Point</v>
          </cell>
          <cell r="C8014" t="str">
            <v>Clay processing: Kaolin /Drying, vibrating grate dryer</v>
          </cell>
          <cell r="D8014" t="str">
            <v>Industrial Processes - NEC</v>
          </cell>
          <cell r="G8014" t="str">
            <v>Industrial Processes</v>
          </cell>
          <cell r="H8014" t="str">
            <v>Mineral Products</v>
          </cell>
          <cell r="I8014" t="str">
            <v>Clay processing: Kaolin</v>
          </cell>
          <cell r="J8014" t="str">
            <v>Drying, vibrating grate dryer</v>
          </cell>
          <cell r="N8014">
            <v>40988</v>
          </cell>
        </row>
        <row r="8015">
          <cell r="A8015" t="str">
            <v>30504139</v>
          </cell>
          <cell r="B8015" t="str">
            <v>Point</v>
          </cell>
          <cell r="C8015" t="str">
            <v>Clay processing: Kaolin /Drying, dryer NEC</v>
          </cell>
          <cell r="D8015" t="str">
            <v>Industrial Processes - NEC</v>
          </cell>
          <cell r="G8015" t="str">
            <v>Industrial Processes</v>
          </cell>
          <cell r="H8015" t="str">
            <v>Mineral Products</v>
          </cell>
          <cell r="I8015" t="str">
            <v>Clay processing: Kaolin</v>
          </cell>
          <cell r="J8015" t="str">
            <v>Drying, dryer NEC</v>
          </cell>
          <cell r="N8015">
            <v>40988</v>
          </cell>
        </row>
        <row r="8016">
          <cell r="A8016" t="str">
            <v>30504140</v>
          </cell>
          <cell r="B8016" t="str">
            <v>Point</v>
          </cell>
          <cell r="C8016" t="str">
            <v>Clay processing: Kaolin /Calcining, rotary calciner</v>
          </cell>
          <cell r="D8016" t="str">
            <v>Industrial Processes - NEC</v>
          </cell>
          <cell r="G8016" t="str">
            <v>Industrial Processes</v>
          </cell>
          <cell r="H8016" t="str">
            <v>Mineral Products</v>
          </cell>
          <cell r="I8016" t="str">
            <v>Clay processing: Kaolin</v>
          </cell>
          <cell r="J8016" t="str">
            <v>Calcining, rotary calciner</v>
          </cell>
          <cell r="N8016">
            <v>40988</v>
          </cell>
        </row>
        <row r="8017">
          <cell r="A8017" t="str">
            <v>30504141</v>
          </cell>
          <cell r="B8017" t="str">
            <v>Point</v>
          </cell>
          <cell r="C8017" t="str">
            <v>Clay processing: Kaolin /Calcining, multiple hearth furnace</v>
          </cell>
          <cell r="D8017" t="str">
            <v>Industrial Processes - NEC</v>
          </cell>
          <cell r="G8017" t="str">
            <v>Industrial Processes</v>
          </cell>
          <cell r="H8017" t="str">
            <v>Mineral Products</v>
          </cell>
          <cell r="I8017" t="str">
            <v>Clay processing: Kaolin</v>
          </cell>
          <cell r="J8017" t="str">
            <v>Calcining, multiple hearth furnace</v>
          </cell>
          <cell r="N8017">
            <v>40988</v>
          </cell>
        </row>
        <row r="8018">
          <cell r="A8018" t="str">
            <v>30504142</v>
          </cell>
          <cell r="B8018" t="str">
            <v>Point</v>
          </cell>
          <cell r="C8018" t="str">
            <v>Clay processing: Kaolin /Calcining, flash calciner</v>
          </cell>
          <cell r="D8018" t="str">
            <v>Industrial Processes - NEC</v>
          </cell>
          <cell r="G8018" t="str">
            <v>Industrial Processes</v>
          </cell>
          <cell r="H8018" t="str">
            <v>Mineral Products</v>
          </cell>
          <cell r="I8018" t="str">
            <v>Clay processing: Kaolin</v>
          </cell>
          <cell r="J8018" t="str">
            <v>Calcining, flash calciner</v>
          </cell>
          <cell r="N8018">
            <v>40988</v>
          </cell>
        </row>
        <row r="8019">
          <cell r="A8019" t="str">
            <v>30504149</v>
          </cell>
          <cell r="B8019" t="str">
            <v>Point</v>
          </cell>
          <cell r="C8019" t="str">
            <v>Clay processing: Kaolin /Calcining, calciner NEC</v>
          </cell>
          <cell r="D8019" t="str">
            <v>Industrial Processes - NEC</v>
          </cell>
          <cell r="G8019" t="str">
            <v>Industrial Processes</v>
          </cell>
          <cell r="H8019" t="str">
            <v>Mineral Products</v>
          </cell>
          <cell r="I8019" t="str">
            <v>Clay processing: Kaolin</v>
          </cell>
          <cell r="J8019" t="str">
            <v>Calcining, calciner NEC</v>
          </cell>
          <cell r="N8019">
            <v>40988</v>
          </cell>
        </row>
        <row r="8020">
          <cell r="A8020" t="str">
            <v>30504150</v>
          </cell>
          <cell r="B8020" t="str">
            <v>Point</v>
          </cell>
          <cell r="C8020" t="str">
            <v>Clay processing: Kaolin /Product grinding</v>
          </cell>
          <cell r="D8020" t="str">
            <v>Industrial Processes - NEC</v>
          </cell>
          <cell r="G8020" t="str">
            <v>Industrial Processes</v>
          </cell>
          <cell r="H8020" t="str">
            <v>Mineral Products</v>
          </cell>
          <cell r="I8020" t="str">
            <v>Clay processing: Kaolin</v>
          </cell>
          <cell r="J8020" t="str">
            <v>Product grinding</v>
          </cell>
          <cell r="N8020">
            <v>40988</v>
          </cell>
        </row>
        <row r="8021">
          <cell r="A8021" t="str">
            <v>30504151</v>
          </cell>
          <cell r="B8021" t="str">
            <v>Point</v>
          </cell>
          <cell r="C8021" t="str">
            <v>Clay processing: Kaolin /Product screening/classification</v>
          </cell>
          <cell r="D8021" t="str">
            <v>Industrial Processes - NEC</v>
          </cell>
          <cell r="G8021" t="str">
            <v>Industrial Processes</v>
          </cell>
          <cell r="H8021" t="str">
            <v>Mineral Products</v>
          </cell>
          <cell r="I8021" t="str">
            <v>Clay processing: Kaolin</v>
          </cell>
          <cell r="J8021" t="str">
            <v>Product screening/classification</v>
          </cell>
          <cell r="N8021">
            <v>40988</v>
          </cell>
        </row>
        <row r="8022">
          <cell r="A8022" t="str">
            <v>30504160</v>
          </cell>
          <cell r="B8022" t="str">
            <v>Point</v>
          </cell>
          <cell r="C8022" t="str">
            <v>Clay processing: Kaolin /Bleaching</v>
          </cell>
          <cell r="D8022" t="str">
            <v>Industrial Processes - NEC</v>
          </cell>
          <cell r="G8022" t="str">
            <v>Industrial Processes</v>
          </cell>
          <cell r="H8022" t="str">
            <v>Mineral Products</v>
          </cell>
          <cell r="I8022" t="str">
            <v>Clay processing: Kaolin</v>
          </cell>
          <cell r="J8022" t="str">
            <v>Bleaching</v>
          </cell>
          <cell r="N8022">
            <v>40988</v>
          </cell>
        </row>
        <row r="8023">
          <cell r="A8023" t="str">
            <v>30504170</v>
          </cell>
          <cell r="B8023" t="str">
            <v>Point</v>
          </cell>
          <cell r="C8023" t="str">
            <v>Clay processing: Kaolin /Product transfer</v>
          </cell>
          <cell r="D8023" t="str">
            <v>Industrial Processes - Storage and Transfer</v>
          </cell>
          <cell r="G8023" t="str">
            <v>Industrial Processes</v>
          </cell>
          <cell r="H8023" t="str">
            <v>Mineral Products</v>
          </cell>
          <cell r="I8023" t="str">
            <v>Clay processing: Kaolin</v>
          </cell>
          <cell r="J8023" t="str">
            <v>Product transfer</v>
          </cell>
          <cell r="N8023">
            <v>40988</v>
          </cell>
        </row>
        <row r="8024">
          <cell r="A8024" t="str">
            <v>30504171</v>
          </cell>
          <cell r="B8024" t="str">
            <v>Point</v>
          </cell>
          <cell r="C8024" t="str">
            <v>Clay processing: Kaolin /Product storage</v>
          </cell>
          <cell r="D8024" t="str">
            <v>Industrial Processes - Storage and Transfer</v>
          </cell>
          <cell r="G8024" t="str">
            <v>Industrial Processes</v>
          </cell>
          <cell r="H8024" t="str">
            <v>Mineral Products</v>
          </cell>
          <cell r="I8024" t="str">
            <v>Clay processing: Kaolin</v>
          </cell>
          <cell r="J8024" t="str">
            <v>Product storage</v>
          </cell>
          <cell r="N8024">
            <v>40988</v>
          </cell>
        </row>
        <row r="8025">
          <cell r="A8025" t="str">
            <v>30504172</v>
          </cell>
          <cell r="B8025" t="str">
            <v>Point</v>
          </cell>
          <cell r="C8025" t="str">
            <v>Clay processing: Kaolin /Product packaging</v>
          </cell>
          <cell r="D8025" t="str">
            <v>Industrial Processes - NEC</v>
          </cell>
          <cell r="G8025" t="str">
            <v>Industrial Processes</v>
          </cell>
          <cell r="H8025" t="str">
            <v>Mineral Products</v>
          </cell>
          <cell r="I8025" t="str">
            <v>Clay processing: Kaolin</v>
          </cell>
          <cell r="J8025" t="str">
            <v>Product packaging</v>
          </cell>
          <cell r="N8025">
            <v>40988</v>
          </cell>
        </row>
        <row r="8026">
          <cell r="A8026" t="str">
            <v>30504201</v>
          </cell>
          <cell r="B8026" t="str">
            <v>Point</v>
          </cell>
          <cell r="C8026" t="str">
            <v>Clay processing: Ball clay /Mining</v>
          </cell>
          <cell r="D8026" t="str">
            <v>Industrial Processes - Mining</v>
          </cell>
          <cell r="G8026" t="str">
            <v>Industrial Processes</v>
          </cell>
          <cell r="H8026" t="str">
            <v>Mineral Products</v>
          </cell>
          <cell r="I8026" t="str">
            <v>Clay processing: Ball clay</v>
          </cell>
          <cell r="J8026" t="str">
            <v>Mining</v>
          </cell>
          <cell r="N8026">
            <v>40988</v>
          </cell>
        </row>
        <row r="8027">
          <cell r="A8027" t="str">
            <v>30504202</v>
          </cell>
          <cell r="B8027" t="str">
            <v>Point</v>
          </cell>
          <cell r="C8027" t="str">
            <v>Clay processing: Ball clay /Raw material storage</v>
          </cell>
          <cell r="D8027" t="str">
            <v>Industrial Processes - Storage and Transfer</v>
          </cell>
          <cell r="G8027" t="str">
            <v>Industrial Processes</v>
          </cell>
          <cell r="H8027" t="str">
            <v>Mineral Products</v>
          </cell>
          <cell r="I8027" t="str">
            <v>Clay processing: Ball clay</v>
          </cell>
          <cell r="J8027" t="str">
            <v>Raw material storage</v>
          </cell>
          <cell r="N8027">
            <v>40988</v>
          </cell>
        </row>
        <row r="8028">
          <cell r="A8028" t="str">
            <v>30504203</v>
          </cell>
          <cell r="B8028" t="str">
            <v>Point</v>
          </cell>
          <cell r="C8028" t="str">
            <v>Clay processing: Ball clay /Raw material transfer</v>
          </cell>
          <cell r="D8028" t="str">
            <v>Industrial Processes - Storage and Transfer</v>
          </cell>
          <cell r="G8028" t="str">
            <v>Industrial Processes</v>
          </cell>
          <cell r="H8028" t="str">
            <v>Mineral Products</v>
          </cell>
          <cell r="I8028" t="str">
            <v>Clay processing: Ball clay</v>
          </cell>
          <cell r="J8028" t="str">
            <v>Raw material transfer</v>
          </cell>
          <cell r="N8028">
            <v>40988</v>
          </cell>
        </row>
        <row r="8029">
          <cell r="A8029" t="str">
            <v>30504215</v>
          </cell>
          <cell r="B8029" t="str">
            <v>Point</v>
          </cell>
          <cell r="C8029" t="str">
            <v>Clay processing: Ball clay /Raw material crushing, NEC</v>
          </cell>
          <cell r="D8029" t="str">
            <v>Industrial Processes - NEC</v>
          </cell>
          <cell r="G8029" t="str">
            <v>Industrial Processes</v>
          </cell>
          <cell r="H8029" t="str">
            <v>Mineral Products</v>
          </cell>
          <cell r="I8029" t="str">
            <v>Clay processing: Ball clay</v>
          </cell>
          <cell r="J8029" t="str">
            <v>Raw material crushing, NEC</v>
          </cell>
          <cell r="N8029">
            <v>40988</v>
          </cell>
        </row>
        <row r="8030">
          <cell r="A8030" t="str">
            <v>30504219</v>
          </cell>
          <cell r="B8030" t="str">
            <v>Point</v>
          </cell>
          <cell r="C8030" t="str">
            <v>Clay processing: Ball clay /Raw material grinding, NEC</v>
          </cell>
          <cell r="D8030" t="str">
            <v>Industrial Processes - NEC</v>
          </cell>
          <cell r="G8030" t="str">
            <v>Industrial Processes</v>
          </cell>
          <cell r="H8030" t="str">
            <v>Mineral Products</v>
          </cell>
          <cell r="I8030" t="str">
            <v>Clay processing: Ball clay</v>
          </cell>
          <cell r="J8030" t="str">
            <v>Raw material grinding, NEC</v>
          </cell>
          <cell r="N8030">
            <v>40988</v>
          </cell>
        </row>
        <row r="8031">
          <cell r="A8031" t="str">
            <v>30504230</v>
          </cell>
          <cell r="B8031" t="str">
            <v>Point</v>
          </cell>
          <cell r="C8031" t="str">
            <v>Clay processing: Ball clay /Drying, rotary dryer</v>
          </cell>
          <cell r="D8031" t="str">
            <v>Industrial Processes - NEC</v>
          </cell>
          <cell r="G8031" t="str">
            <v>Industrial Processes</v>
          </cell>
          <cell r="H8031" t="str">
            <v>Mineral Products</v>
          </cell>
          <cell r="I8031" t="str">
            <v>Clay processing: Ball clay</v>
          </cell>
          <cell r="J8031" t="str">
            <v>Drying, rotary dryer</v>
          </cell>
          <cell r="N8031">
            <v>40988</v>
          </cell>
        </row>
        <row r="8032">
          <cell r="A8032" t="str">
            <v>30504231</v>
          </cell>
          <cell r="B8032" t="str">
            <v>Point</v>
          </cell>
          <cell r="C8032" t="str">
            <v>Clay processing: Ball clay /Drying, spray dryer</v>
          </cell>
          <cell r="D8032" t="str">
            <v>Industrial Processes - NEC</v>
          </cell>
          <cell r="G8032" t="str">
            <v>Industrial Processes</v>
          </cell>
          <cell r="H8032" t="str">
            <v>Mineral Products</v>
          </cell>
          <cell r="I8032" t="str">
            <v>Clay processing: Ball clay</v>
          </cell>
          <cell r="J8032" t="str">
            <v>Drying, spray dryer</v>
          </cell>
          <cell r="N8032">
            <v>40988</v>
          </cell>
        </row>
        <row r="8033">
          <cell r="A8033" t="str">
            <v>30504232</v>
          </cell>
          <cell r="B8033" t="str">
            <v>Point</v>
          </cell>
          <cell r="C8033" t="str">
            <v>Clay processing: Ball clay /Drying, apron dryer</v>
          </cell>
          <cell r="D8033" t="str">
            <v>Industrial Processes - NEC</v>
          </cell>
          <cell r="G8033" t="str">
            <v>Industrial Processes</v>
          </cell>
          <cell r="H8033" t="str">
            <v>Mineral Products</v>
          </cell>
          <cell r="I8033" t="str">
            <v>Clay processing: Ball clay</v>
          </cell>
          <cell r="J8033" t="str">
            <v>Drying, apron dryer</v>
          </cell>
          <cell r="N8033">
            <v>40988</v>
          </cell>
        </row>
        <row r="8034">
          <cell r="A8034" t="str">
            <v>30504233</v>
          </cell>
          <cell r="B8034" t="str">
            <v>Point</v>
          </cell>
          <cell r="C8034" t="str">
            <v>Clay processing: Ball clay /Drying, vibrating grate dryer</v>
          </cell>
          <cell r="D8034" t="str">
            <v>Industrial Processes - NEC</v>
          </cell>
          <cell r="G8034" t="str">
            <v>Industrial Processes</v>
          </cell>
          <cell r="H8034" t="str">
            <v>Mineral Products</v>
          </cell>
          <cell r="I8034" t="str">
            <v>Clay processing: Ball clay</v>
          </cell>
          <cell r="J8034" t="str">
            <v>Drying, vibrating grate dryer</v>
          </cell>
          <cell r="N8034">
            <v>40988</v>
          </cell>
        </row>
        <row r="8035">
          <cell r="A8035" t="str">
            <v>30504239</v>
          </cell>
          <cell r="B8035" t="str">
            <v>Point</v>
          </cell>
          <cell r="C8035" t="str">
            <v>Clay processing: Ball clay /Drying, dryer NEC</v>
          </cell>
          <cell r="D8035" t="str">
            <v>Industrial Processes - NEC</v>
          </cell>
          <cell r="G8035" t="str">
            <v>Industrial Processes</v>
          </cell>
          <cell r="H8035" t="str">
            <v>Mineral Products</v>
          </cell>
          <cell r="I8035" t="str">
            <v>Clay processing: Ball clay</v>
          </cell>
          <cell r="J8035" t="str">
            <v>Drying, dryer NEC</v>
          </cell>
          <cell r="N8035">
            <v>40988</v>
          </cell>
        </row>
        <row r="8036">
          <cell r="A8036" t="str">
            <v>30504250</v>
          </cell>
          <cell r="B8036" t="str">
            <v>Point</v>
          </cell>
          <cell r="C8036" t="str">
            <v>Clay processing: Ball clay /Product grinding</v>
          </cell>
          <cell r="D8036" t="str">
            <v>Industrial Processes - NEC</v>
          </cell>
          <cell r="G8036" t="str">
            <v>Industrial Processes</v>
          </cell>
          <cell r="H8036" t="str">
            <v>Mineral Products</v>
          </cell>
          <cell r="I8036" t="str">
            <v>Clay processing: Ball clay</v>
          </cell>
          <cell r="J8036" t="str">
            <v>Product grinding</v>
          </cell>
          <cell r="N8036">
            <v>40988</v>
          </cell>
        </row>
        <row r="8037">
          <cell r="A8037" t="str">
            <v>30504270</v>
          </cell>
          <cell r="B8037" t="str">
            <v>Point</v>
          </cell>
          <cell r="C8037" t="str">
            <v>Clay processing: Ball clay /Product transfer</v>
          </cell>
          <cell r="D8037" t="str">
            <v>Industrial Processes - Storage and Transfer</v>
          </cell>
          <cell r="G8037" t="str">
            <v>Industrial Processes</v>
          </cell>
          <cell r="H8037" t="str">
            <v>Mineral Products</v>
          </cell>
          <cell r="I8037" t="str">
            <v>Clay processing: Ball clay</v>
          </cell>
          <cell r="J8037" t="str">
            <v>Product transfer</v>
          </cell>
          <cell r="N8037">
            <v>40988</v>
          </cell>
        </row>
        <row r="8038">
          <cell r="A8038" t="str">
            <v>30504271</v>
          </cell>
          <cell r="B8038" t="str">
            <v>Point</v>
          </cell>
          <cell r="C8038" t="str">
            <v>Clay processing: Ball clay /Product storage</v>
          </cell>
          <cell r="D8038" t="str">
            <v>Industrial Processes - Storage and Transfer</v>
          </cell>
          <cell r="G8038" t="str">
            <v>Industrial Processes</v>
          </cell>
          <cell r="H8038" t="str">
            <v>Mineral Products</v>
          </cell>
          <cell r="I8038" t="str">
            <v>Clay processing: Ball clay</v>
          </cell>
          <cell r="J8038" t="str">
            <v>Product storage</v>
          </cell>
          <cell r="N8038">
            <v>40988</v>
          </cell>
        </row>
        <row r="8039">
          <cell r="A8039" t="str">
            <v>30504272</v>
          </cell>
          <cell r="B8039" t="str">
            <v>Point</v>
          </cell>
          <cell r="C8039" t="str">
            <v>Clay processing: Ball clay /Product packaging</v>
          </cell>
          <cell r="D8039" t="str">
            <v>Industrial Processes - NEC</v>
          </cell>
          <cell r="G8039" t="str">
            <v>Industrial Processes</v>
          </cell>
          <cell r="H8039" t="str">
            <v>Mineral Products</v>
          </cell>
          <cell r="I8039" t="str">
            <v>Clay processing: Ball clay</v>
          </cell>
          <cell r="J8039" t="str">
            <v>Product packaging</v>
          </cell>
          <cell r="N8039">
            <v>40988</v>
          </cell>
        </row>
        <row r="8040">
          <cell r="A8040" t="str">
            <v>30504301</v>
          </cell>
          <cell r="B8040" t="str">
            <v>Point</v>
          </cell>
          <cell r="C8040" t="str">
            <v>Clay processing: Fire clay /Mining</v>
          </cell>
          <cell r="D8040" t="str">
            <v>Industrial Processes - Mining</v>
          </cell>
          <cell r="G8040" t="str">
            <v>Industrial Processes</v>
          </cell>
          <cell r="H8040" t="str">
            <v>Mineral Products</v>
          </cell>
          <cell r="I8040" t="str">
            <v>Clay processing: Fire clay</v>
          </cell>
          <cell r="J8040" t="str">
            <v>Mining</v>
          </cell>
          <cell r="N8040">
            <v>40988</v>
          </cell>
        </row>
        <row r="8041">
          <cell r="A8041" t="str">
            <v>30504302</v>
          </cell>
          <cell r="B8041" t="str">
            <v>Point</v>
          </cell>
          <cell r="C8041" t="str">
            <v>Clay processing: Fire clay /Raw material storage</v>
          </cell>
          <cell r="D8041" t="str">
            <v>Industrial Processes - Storage and Transfer</v>
          </cell>
          <cell r="G8041" t="str">
            <v>Industrial Processes</v>
          </cell>
          <cell r="H8041" t="str">
            <v>Mineral Products</v>
          </cell>
          <cell r="I8041" t="str">
            <v>Clay processing: Fire clay</v>
          </cell>
          <cell r="J8041" t="str">
            <v>Raw material storage</v>
          </cell>
          <cell r="N8041">
            <v>40988</v>
          </cell>
        </row>
        <row r="8042">
          <cell r="A8042" t="str">
            <v>30504303</v>
          </cell>
          <cell r="B8042" t="str">
            <v>Point</v>
          </cell>
          <cell r="C8042" t="str">
            <v>Clay processing: Fire clay /Raw material transfer</v>
          </cell>
          <cell r="D8042" t="str">
            <v>Industrial Processes - Storage and Transfer</v>
          </cell>
          <cell r="G8042" t="str">
            <v>Industrial Processes</v>
          </cell>
          <cell r="H8042" t="str">
            <v>Mineral Products</v>
          </cell>
          <cell r="I8042" t="str">
            <v>Clay processing: Fire clay</v>
          </cell>
          <cell r="J8042" t="str">
            <v>Raw material transfer</v>
          </cell>
          <cell r="N8042">
            <v>40988</v>
          </cell>
        </row>
        <row r="8043">
          <cell r="A8043" t="str">
            <v>30504315</v>
          </cell>
          <cell r="B8043" t="str">
            <v>Point</v>
          </cell>
          <cell r="C8043" t="str">
            <v>Clay processing: Fire clay /Raw material crushing, NEC</v>
          </cell>
          <cell r="D8043" t="str">
            <v>Industrial Processes - NEC</v>
          </cell>
          <cell r="G8043" t="str">
            <v>Industrial Processes</v>
          </cell>
          <cell r="H8043" t="str">
            <v>Mineral Products</v>
          </cell>
          <cell r="I8043" t="str">
            <v>Clay processing: Fire clay</v>
          </cell>
          <cell r="J8043" t="str">
            <v>Raw material crushing, NEC</v>
          </cell>
          <cell r="N8043">
            <v>40988</v>
          </cell>
        </row>
        <row r="8044">
          <cell r="A8044" t="str">
            <v>30504319</v>
          </cell>
          <cell r="B8044" t="str">
            <v>Point</v>
          </cell>
          <cell r="C8044" t="str">
            <v>Clay processing: Fire clay /Raw material grinding, NEC</v>
          </cell>
          <cell r="D8044" t="str">
            <v>Industrial Processes - NEC</v>
          </cell>
          <cell r="G8044" t="str">
            <v>Industrial Processes</v>
          </cell>
          <cell r="H8044" t="str">
            <v>Mineral Products</v>
          </cell>
          <cell r="I8044" t="str">
            <v>Clay processing: Fire clay</v>
          </cell>
          <cell r="J8044" t="str">
            <v>Raw material grinding, NEC</v>
          </cell>
          <cell r="N8044">
            <v>40988</v>
          </cell>
        </row>
        <row r="8045">
          <cell r="A8045" t="str">
            <v>30504329</v>
          </cell>
          <cell r="B8045" t="str">
            <v>Point</v>
          </cell>
          <cell r="C8045" t="str">
            <v>Clay processing: Fire clay /Screening, NEC</v>
          </cell>
          <cell r="D8045" t="str">
            <v>Industrial Processes - NEC</v>
          </cell>
          <cell r="G8045" t="str">
            <v>Industrial Processes</v>
          </cell>
          <cell r="H8045" t="str">
            <v>Mineral Products</v>
          </cell>
          <cell r="I8045" t="str">
            <v>Clay processing: Fire clay</v>
          </cell>
          <cell r="J8045" t="str">
            <v>Screening, NEC</v>
          </cell>
          <cell r="N8045">
            <v>40988</v>
          </cell>
        </row>
        <row r="8046">
          <cell r="A8046" t="str">
            <v>30504330</v>
          </cell>
          <cell r="B8046" t="str">
            <v>Point</v>
          </cell>
          <cell r="C8046" t="str">
            <v>Clay processing: Fire clay /Drying, rotary dryer</v>
          </cell>
          <cell r="D8046" t="str">
            <v>Industrial Processes - NEC</v>
          </cell>
          <cell r="G8046" t="str">
            <v>Industrial Processes</v>
          </cell>
          <cell r="H8046" t="str">
            <v>Mineral Products</v>
          </cell>
          <cell r="I8046" t="str">
            <v>Clay processing: Fire clay</v>
          </cell>
          <cell r="J8046" t="str">
            <v>Drying, rotary dryer</v>
          </cell>
          <cell r="N8046">
            <v>40988</v>
          </cell>
        </row>
        <row r="8047">
          <cell r="A8047" t="str">
            <v>30504331</v>
          </cell>
          <cell r="B8047" t="str">
            <v>Point</v>
          </cell>
          <cell r="C8047" t="str">
            <v>Clay processing: Fire clay /Drying, spray dryer</v>
          </cell>
          <cell r="D8047" t="str">
            <v>Industrial Processes - NEC</v>
          </cell>
          <cell r="G8047" t="str">
            <v>Industrial Processes</v>
          </cell>
          <cell r="H8047" t="str">
            <v>Mineral Products</v>
          </cell>
          <cell r="I8047" t="str">
            <v>Clay processing: Fire clay</v>
          </cell>
          <cell r="J8047" t="str">
            <v>Drying, spray dryer</v>
          </cell>
          <cell r="N8047">
            <v>40988</v>
          </cell>
        </row>
        <row r="8048">
          <cell r="A8048" t="str">
            <v>30504332</v>
          </cell>
          <cell r="B8048" t="str">
            <v>Point</v>
          </cell>
          <cell r="C8048" t="str">
            <v>Clay processing: Fire clay /Drying, apron dryer</v>
          </cell>
          <cell r="D8048" t="str">
            <v>Industrial Processes - NEC</v>
          </cell>
          <cell r="G8048" t="str">
            <v>Industrial Processes</v>
          </cell>
          <cell r="H8048" t="str">
            <v>Mineral Products</v>
          </cell>
          <cell r="I8048" t="str">
            <v>Clay processing: Fire clay</v>
          </cell>
          <cell r="J8048" t="str">
            <v>Drying, apron dryer</v>
          </cell>
          <cell r="N8048">
            <v>40988</v>
          </cell>
        </row>
        <row r="8049">
          <cell r="A8049" t="str">
            <v>30504333</v>
          </cell>
          <cell r="B8049" t="str">
            <v>Point</v>
          </cell>
          <cell r="C8049" t="str">
            <v>Clay processing: Fire clay /Drying, vibrating grate dryer</v>
          </cell>
          <cell r="D8049" t="str">
            <v>Industrial Processes - NEC</v>
          </cell>
          <cell r="G8049" t="str">
            <v>Industrial Processes</v>
          </cell>
          <cell r="H8049" t="str">
            <v>Mineral Products</v>
          </cell>
          <cell r="I8049" t="str">
            <v>Clay processing: Fire clay</v>
          </cell>
          <cell r="J8049" t="str">
            <v>Drying, vibrating grate dryer</v>
          </cell>
          <cell r="N8049">
            <v>40988</v>
          </cell>
        </row>
        <row r="8050">
          <cell r="A8050" t="str">
            <v>30504339</v>
          </cell>
          <cell r="B8050" t="str">
            <v>Point</v>
          </cell>
          <cell r="C8050" t="str">
            <v>Clay processing: Fire clay /Drying, dryer NEC</v>
          </cell>
          <cell r="D8050" t="str">
            <v>Industrial Processes - NEC</v>
          </cell>
          <cell r="G8050" t="str">
            <v>Industrial Processes</v>
          </cell>
          <cell r="H8050" t="str">
            <v>Mineral Products</v>
          </cell>
          <cell r="I8050" t="str">
            <v>Clay processing: Fire clay</v>
          </cell>
          <cell r="J8050" t="str">
            <v>Drying, dryer NEC</v>
          </cell>
          <cell r="N8050">
            <v>40988</v>
          </cell>
        </row>
        <row r="8051">
          <cell r="A8051" t="str">
            <v>30504340</v>
          </cell>
          <cell r="B8051" t="str">
            <v>Point</v>
          </cell>
          <cell r="C8051" t="str">
            <v>Clay processing: Fire clay /Calcining, rotary calciner</v>
          </cell>
          <cell r="D8051" t="str">
            <v>Industrial Processes - NEC</v>
          </cell>
          <cell r="G8051" t="str">
            <v>Industrial Processes</v>
          </cell>
          <cell r="H8051" t="str">
            <v>Mineral Products</v>
          </cell>
          <cell r="I8051" t="str">
            <v>Clay processing: Fire clay</v>
          </cell>
          <cell r="J8051" t="str">
            <v>Calcining, rotary calciner</v>
          </cell>
          <cell r="N8051">
            <v>40988</v>
          </cell>
        </row>
        <row r="8052">
          <cell r="A8052" t="str">
            <v>30504341</v>
          </cell>
          <cell r="B8052" t="str">
            <v>Point</v>
          </cell>
          <cell r="C8052" t="str">
            <v>Clay processing: Fire clay /Calcining, multiple hearth furnace</v>
          </cell>
          <cell r="D8052" t="str">
            <v>Industrial Processes - NEC</v>
          </cell>
          <cell r="G8052" t="str">
            <v>Industrial Processes</v>
          </cell>
          <cell r="H8052" t="str">
            <v>Mineral Products</v>
          </cell>
          <cell r="I8052" t="str">
            <v>Clay processing: Fire clay</v>
          </cell>
          <cell r="J8052" t="str">
            <v>Calcining, multiple hearth furnace</v>
          </cell>
          <cell r="N8052">
            <v>40988</v>
          </cell>
        </row>
        <row r="8053">
          <cell r="A8053" t="str">
            <v>30504342</v>
          </cell>
          <cell r="B8053" t="str">
            <v>Point</v>
          </cell>
          <cell r="C8053" t="str">
            <v>Clay processing: Fire clay /Calcining, flash calciner</v>
          </cell>
          <cell r="D8053" t="str">
            <v>Industrial Processes - NEC</v>
          </cell>
          <cell r="G8053" t="str">
            <v>Industrial Processes</v>
          </cell>
          <cell r="H8053" t="str">
            <v>Mineral Products</v>
          </cell>
          <cell r="I8053" t="str">
            <v>Clay processing: Fire clay</v>
          </cell>
          <cell r="J8053" t="str">
            <v>Calcining, flash calciner</v>
          </cell>
          <cell r="N8053">
            <v>40988</v>
          </cell>
        </row>
        <row r="8054">
          <cell r="A8054" t="str">
            <v>30504349</v>
          </cell>
          <cell r="B8054" t="str">
            <v>Point</v>
          </cell>
          <cell r="C8054" t="str">
            <v>Clay processing: Fire clay /Calcining, calciner NEC</v>
          </cell>
          <cell r="D8054" t="str">
            <v>Industrial Processes - NEC</v>
          </cell>
          <cell r="G8054" t="str">
            <v>Industrial Processes</v>
          </cell>
          <cell r="H8054" t="str">
            <v>Mineral Products</v>
          </cell>
          <cell r="I8054" t="str">
            <v>Clay processing: Fire clay</v>
          </cell>
          <cell r="J8054" t="str">
            <v>Calcining, calciner NEC</v>
          </cell>
          <cell r="N8054">
            <v>40988</v>
          </cell>
        </row>
        <row r="8055">
          <cell r="A8055" t="str">
            <v>30504350</v>
          </cell>
          <cell r="B8055" t="str">
            <v>Point</v>
          </cell>
          <cell r="C8055" t="str">
            <v>Clay processing: Fire clay /Product grinding</v>
          </cell>
          <cell r="D8055" t="str">
            <v>Industrial Processes - NEC</v>
          </cell>
          <cell r="G8055" t="str">
            <v>Industrial Processes</v>
          </cell>
          <cell r="H8055" t="str">
            <v>Mineral Products</v>
          </cell>
          <cell r="I8055" t="str">
            <v>Clay processing: Fire clay</v>
          </cell>
          <cell r="J8055" t="str">
            <v>Product grinding</v>
          </cell>
          <cell r="N8055">
            <v>40988</v>
          </cell>
        </row>
        <row r="8056">
          <cell r="A8056" t="str">
            <v>30504351</v>
          </cell>
          <cell r="B8056" t="str">
            <v>Point</v>
          </cell>
          <cell r="C8056" t="str">
            <v>Clay processing: Fire clay /Product screening/classification</v>
          </cell>
          <cell r="D8056" t="str">
            <v>Industrial Processes - NEC</v>
          </cell>
          <cell r="G8056" t="str">
            <v>Industrial Processes</v>
          </cell>
          <cell r="H8056" t="str">
            <v>Mineral Products</v>
          </cell>
          <cell r="I8056" t="str">
            <v>Clay processing: Fire clay</v>
          </cell>
          <cell r="J8056" t="str">
            <v>Product screening/classification</v>
          </cell>
          <cell r="N8056">
            <v>40988</v>
          </cell>
        </row>
        <row r="8057">
          <cell r="A8057" t="str">
            <v>30504370</v>
          </cell>
          <cell r="B8057" t="str">
            <v>Point</v>
          </cell>
          <cell r="C8057" t="str">
            <v>Clay processing: Fire clay /Product transfer</v>
          </cell>
          <cell r="D8057" t="str">
            <v>Industrial Processes - Storage and Transfer</v>
          </cell>
          <cell r="G8057" t="str">
            <v>Industrial Processes</v>
          </cell>
          <cell r="H8057" t="str">
            <v>Mineral Products</v>
          </cell>
          <cell r="I8057" t="str">
            <v>Clay processing: Fire clay</v>
          </cell>
          <cell r="J8057" t="str">
            <v>Product transfer</v>
          </cell>
          <cell r="N8057">
            <v>40988</v>
          </cell>
        </row>
        <row r="8058">
          <cell r="A8058" t="str">
            <v>30504371</v>
          </cell>
          <cell r="B8058" t="str">
            <v>Point</v>
          </cell>
          <cell r="C8058" t="str">
            <v>Clay processing: Fire clay /Product storage</v>
          </cell>
          <cell r="D8058" t="str">
            <v>Industrial Processes - Storage and Transfer</v>
          </cell>
          <cell r="G8058" t="str">
            <v>Industrial Processes</v>
          </cell>
          <cell r="H8058" t="str">
            <v>Mineral Products</v>
          </cell>
          <cell r="I8058" t="str">
            <v>Clay processing: Fire clay</v>
          </cell>
          <cell r="J8058" t="str">
            <v>Product storage</v>
          </cell>
          <cell r="N8058">
            <v>40988</v>
          </cell>
        </row>
        <row r="8059">
          <cell r="A8059" t="str">
            <v>30504372</v>
          </cell>
          <cell r="B8059" t="str">
            <v>Point</v>
          </cell>
          <cell r="C8059" t="str">
            <v>Clay processing: Fire clay /Product packaging</v>
          </cell>
          <cell r="D8059" t="str">
            <v>Industrial Processes - NEC</v>
          </cell>
          <cell r="G8059" t="str">
            <v>Industrial Processes</v>
          </cell>
          <cell r="H8059" t="str">
            <v>Mineral Products</v>
          </cell>
          <cell r="I8059" t="str">
            <v>Clay processing: Fire clay</v>
          </cell>
          <cell r="J8059" t="str">
            <v>Product packaging</v>
          </cell>
          <cell r="N8059">
            <v>40988</v>
          </cell>
        </row>
        <row r="8060">
          <cell r="A8060" t="str">
            <v>30504401</v>
          </cell>
          <cell r="B8060" t="str">
            <v>Point</v>
          </cell>
          <cell r="C8060" t="str">
            <v>Clay processing: Bentonite /Mining</v>
          </cell>
          <cell r="D8060" t="str">
            <v>Industrial Processes - Mining</v>
          </cell>
          <cell r="G8060" t="str">
            <v>Industrial Processes</v>
          </cell>
          <cell r="H8060" t="str">
            <v>Mineral Products</v>
          </cell>
          <cell r="I8060" t="str">
            <v>Clay processing: Bentonite</v>
          </cell>
          <cell r="J8060" t="str">
            <v>Mining</v>
          </cell>
          <cell r="N8060">
            <v>40988</v>
          </cell>
        </row>
        <row r="8061">
          <cell r="A8061" t="str">
            <v>30504402</v>
          </cell>
          <cell r="B8061" t="str">
            <v>Point</v>
          </cell>
          <cell r="C8061" t="str">
            <v>Clay processing: Bentonite /Raw material storage</v>
          </cell>
          <cell r="D8061" t="str">
            <v>Industrial Processes - Storage and Transfer</v>
          </cell>
          <cell r="G8061" t="str">
            <v>Industrial Processes</v>
          </cell>
          <cell r="H8061" t="str">
            <v>Mineral Products</v>
          </cell>
          <cell r="I8061" t="str">
            <v>Clay processing: Bentonite</v>
          </cell>
          <cell r="J8061" t="str">
            <v>Raw material storage</v>
          </cell>
          <cell r="N8061">
            <v>40988</v>
          </cell>
        </row>
        <row r="8062">
          <cell r="A8062" t="str">
            <v>30504403</v>
          </cell>
          <cell r="B8062" t="str">
            <v>Point</v>
          </cell>
          <cell r="C8062" t="str">
            <v>Clay processing: Bentonite /Raw material transfer</v>
          </cell>
          <cell r="D8062" t="str">
            <v>Industrial Processes - Storage and Transfer</v>
          </cell>
          <cell r="G8062" t="str">
            <v>Industrial Processes</v>
          </cell>
          <cell r="H8062" t="str">
            <v>Mineral Products</v>
          </cell>
          <cell r="I8062" t="str">
            <v>Clay processing: Bentonite</v>
          </cell>
          <cell r="J8062" t="str">
            <v>Raw material transfer</v>
          </cell>
          <cell r="N8062">
            <v>40988</v>
          </cell>
        </row>
        <row r="8063">
          <cell r="A8063" t="str">
            <v>30504415</v>
          </cell>
          <cell r="B8063" t="str">
            <v>Point</v>
          </cell>
          <cell r="C8063" t="str">
            <v>Clay processing: Bentonite /Raw material crushing, NEC</v>
          </cell>
          <cell r="D8063" t="str">
            <v>Industrial Processes - NEC</v>
          </cell>
          <cell r="G8063" t="str">
            <v>Industrial Processes</v>
          </cell>
          <cell r="H8063" t="str">
            <v>Mineral Products</v>
          </cell>
          <cell r="I8063" t="str">
            <v>Clay processing: Bentonite</v>
          </cell>
          <cell r="J8063" t="str">
            <v>Raw material crushing, NEC</v>
          </cell>
          <cell r="N8063">
            <v>40988</v>
          </cell>
        </row>
        <row r="8064">
          <cell r="A8064" t="str">
            <v>30504419</v>
          </cell>
          <cell r="B8064" t="str">
            <v>Point</v>
          </cell>
          <cell r="C8064" t="str">
            <v>Clay processing: Bentonite /Raw material grinding, NEC</v>
          </cell>
          <cell r="D8064" t="str">
            <v>Industrial Processes - NEC</v>
          </cell>
          <cell r="G8064" t="str">
            <v>Industrial Processes</v>
          </cell>
          <cell r="H8064" t="str">
            <v>Mineral Products</v>
          </cell>
          <cell r="I8064" t="str">
            <v>Clay processing: Bentonite</v>
          </cell>
          <cell r="J8064" t="str">
            <v>Raw material grinding, NEC</v>
          </cell>
          <cell r="N8064">
            <v>40988</v>
          </cell>
        </row>
        <row r="8065">
          <cell r="A8065" t="str">
            <v>30504430</v>
          </cell>
          <cell r="B8065" t="str">
            <v>Point</v>
          </cell>
          <cell r="C8065" t="str">
            <v>Clay processing: Bentonite /Drying, rotary dryer</v>
          </cell>
          <cell r="D8065" t="str">
            <v>Industrial Processes - NEC</v>
          </cell>
          <cell r="G8065" t="str">
            <v>Industrial Processes</v>
          </cell>
          <cell r="H8065" t="str">
            <v>Mineral Products</v>
          </cell>
          <cell r="I8065" t="str">
            <v>Clay processing: Bentonite</v>
          </cell>
          <cell r="J8065" t="str">
            <v>Drying, rotary dryer</v>
          </cell>
          <cell r="N8065">
            <v>40988</v>
          </cell>
        </row>
        <row r="8066">
          <cell r="A8066" t="str">
            <v>30504431</v>
          </cell>
          <cell r="B8066" t="str">
            <v>Point</v>
          </cell>
          <cell r="C8066" t="str">
            <v>Clay processing: Bentonite /Drying, spray dryer</v>
          </cell>
          <cell r="D8066" t="str">
            <v>Industrial Processes - NEC</v>
          </cell>
          <cell r="G8066" t="str">
            <v>Industrial Processes</v>
          </cell>
          <cell r="H8066" t="str">
            <v>Mineral Products</v>
          </cell>
          <cell r="I8066" t="str">
            <v>Clay processing: Bentonite</v>
          </cell>
          <cell r="J8066" t="str">
            <v>Drying, spray dryer</v>
          </cell>
          <cell r="N8066">
            <v>40988</v>
          </cell>
        </row>
        <row r="8067">
          <cell r="A8067" t="str">
            <v>30504432</v>
          </cell>
          <cell r="B8067" t="str">
            <v>Point</v>
          </cell>
          <cell r="C8067" t="str">
            <v>Clay processing: Bentonite /Drying, apron dryer</v>
          </cell>
          <cell r="D8067" t="str">
            <v>Industrial Processes - NEC</v>
          </cell>
          <cell r="G8067" t="str">
            <v>Industrial Processes</v>
          </cell>
          <cell r="H8067" t="str">
            <v>Mineral Products</v>
          </cell>
          <cell r="I8067" t="str">
            <v>Clay processing: Bentonite</v>
          </cell>
          <cell r="J8067" t="str">
            <v>Drying, apron dryer</v>
          </cell>
          <cell r="N8067">
            <v>40988</v>
          </cell>
        </row>
        <row r="8068">
          <cell r="A8068" t="str">
            <v>30504433</v>
          </cell>
          <cell r="B8068" t="str">
            <v>Point</v>
          </cell>
          <cell r="C8068" t="str">
            <v>Clay processing: Bentonite /Drying, vibrating grate dryer</v>
          </cell>
          <cell r="D8068" t="str">
            <v>Industrial Processes - NEC</v>
          </cell>
          <cell r="G8068" t="str">
            <v>Industrial Processes</v>
          </cell>
          <cell r="H8068" t="str">
            <v>Mineral Products</v>
          </cell>
          <cell r="I8068" t="str">
            <v>Clay processing: Bentonite</v>
          </cell>
          <cell r="J8068" t="str">
            <v>Drying, vibrating grate dryer</v>
          </cell>
          <cell r="N8068">
            <v>40988</v>
          </cell>
        </row>
        <row r="8069">
          <cell r="A8069" t="str">
            <v>30504439</v>
          </cell>
          <cell r="B8069" t="str">
            <v>Point</v>
          </cell>
          <cell r="C8069" t="str">
            <v>Clay processing: Bentonite /Drying, dryer NEC</v>
          </cell>
          <cell r="D8069" t="str">
            <v>Industrial Processes - NEC</v>
          </cell>
          <cell r="G8069" t="str">
            <v>Industrial Processes</v>
          </cell>
          <cell r="H8069" t="str">
            <v>Mineral Products</v>
          </cell>
          <cell r="I8069" t="str">
            <v>Clay processing: Bentonite</v>
          </cell>
          <cell r="J8069" t="str">
            <v>Drying, dryer NEC</v>
          </cell>
          <cell r="N8069">
            <v>40988</v>
          </cell>
        </row>
        <row r="8070">
          <cell r="A8070" t="str">
            <v>30504450</v>
          </cell>
          <cell r="B8070" t="str">
            <v>Point</v>
          </cell>
          <cell r="C8070" t="str">
            <v>Clay processing: Bentonite /Product grinding</v>
          </cell>
          <cell r="D8070" t="str">
            <v>Industrial Processes - NEC</v>
          </cell>
          <cell r="G8070" t="str">
            <v>Industrial Processes</v>
          </cell>
          <cell r="H8070" t="str">
            <v>Mineral Products</v>
          </cell>
          <cell r="I8070" t="str">
            <v>Clay processing: Bentonite</v>
          </cell>
          <cell r="J8070" t="str">
            <v>Product grinding</v>
          </cell>
          <cell r="N8070">
            <v>40988</v>
          </cell>
        </row>
        <row r="8071">
          <cell r="A8071" t="str">
            <v>30504451</v>
          </cell>
          <cell r="B8071" t="str">
            <v>Point</v>
          </cell>
          <cell r="C8071" t="str">
            <v>Clay processing: Bentonite /Product screening/classification</v>
          </cell>
          <cell r="D8071" t="str">
            <v>Industrial Processes - NEC</v>
          </cell>
          <cell r="G8071" t="str">
            <v>Industrial Processes</v>
          </cell>
          <cell r="H8071" t="str">
            <v>Mineral Products</v>
          </cell>
          <cell r="I8071" t="str">
            <v>Clay processing: Bentonite</v>
          </cell>
          <cell r="J8071" t="str">
            <v>Product screening/classification</v>
          </cell>
          <cell r="N8071">
            <v>40988</v>
          </cell>
        </row>
        <row r="8072">
          <cell r="A8072" t="str">
            <v>30504470</v>
          </cell>
          <cell r="B8072" t="str">
            <v>Point</v>
          </cell>
          <cell r="C8072" t="str">
            <v>Clay processing: Bentonite /Product transfer</v>
          </cell>
          <cell r="D8072" t="str">
            <v>Industrial Processes - Storage and Transfer</v>
          </cell>
          <cell r="G8072" t="str">
            <v>Industrial Processes</v>
          </cell>
          <cell r="H8072" t="str">
            <v>Mineral Products</v>
          </cell>
          <cell r="I8072" t="str">
            <v>Clay processing: Bentonite</v>
          </cell>
          <cell r="J8072" t="str">
            <v>Product transfer</v>
          </cell>
          <cell r="N8072">
            <v>40988</v>
          </cell>
        </row>
        <row r="8073">
          <cell r="A8073" t="str">
            <v>30504471</v>
          </cell>
          <cell r="B8073" t="str">
            <v>Point</v>
          </cell>
          <cell r="C8073" t="str">
            <v>Clay processing: Bentonite /Product storage</v>
          </cell>
          <cell r="D8073" t="str">
            <v>Industrial Processes - Storage and Transfer</v>
          </cell>
          <cell r="G8073" t="str">
            <v>Industrial Processes</v>
          </cell>
          <cell r="H8073" t="str">
            <v>Mineral Products</v>
          </cell>
          <cell r="I8073" t="str">
            <v>Clay processing: Bentonite</v>
          </cell>
          <cell r="J8073" t="str">
            <v>Product storage</v>
          </cell>
          <cell r="N8073">
            <v>40988</v>
          </cell>
        </row>
        <row r="8074">
          <cell r="A8074" t="str">
            <v>30504472</v>
          </cell>
          <cell r="B8074" t="str">
            <v>Point</v>
          </cell>
          <cell r="C8074" t="str">
            <v>Clay processing: Bentonite /Product packaging</v>
          </cell>
          <cell r="D8074" t="str">
            <v>Industrial Processes - NEC</v>
          </cell>
          <cell r="G8074" t="str">
            <v>Industrial Processes</v>
          </cell>
          <cell r="H8074" t="str">
            <v>Mineral Products</v>
          </cell>
          <cell r="I8074" t="str">
            <v>Clay processing: Bentonite</v>
          </cell>
          <cell r="J8074" t="str">
            <v>Product packaging</v>
          </cell>
          <cell r="N8074">
            <v>40988</v>
          </cell>
        </row>
        <row r="8075">
          <cell r="A8075" t="str">
            <v>30504501</v>
          </cell>
          <cell r="B8075" t="str">
            <v>Point</v>
          </cell>
          <cell r="C8075" t="str">
            <v>Clay Processing: Fullers earth /Mining</v>
          </cell>
          <cell r="D8075" t="str">
            <v>Industrial Processes - Mining</v>
          </cell>
          <cell r="G8075" t="str">
            <v>Industrial Processes</v>
          </cell>
          <cell r="H8075" t="str">
            <v>Mineral Products</v>
          </cell>
          <cell r="I8075" t="str">
            <v>Clay processing: Fullers earth</v>
          </cell>
          <cell r="J8075" t="str">
            <v>Mining</v>
          </cell>
          <cell r="N8075">
            <v>40988</v>
          </cell>
        </row>
        <row r="8076">
          <cell r="A8076" t="str">
            <v>30504502</v>
          </cell>
          <cell r="B8076" t="str">
            <v>Point</v>
          </cell>
          <cell r="C8076" t="str">
            <v>Clay Processing: Fullers earth /Raw material storage</v>
          </cell>
          <cell r="D8076" t="str">
            <v>Industrial Processes - Storage and Transfer</v>
          </cell>
          <cell r="G8076" t="str">
            <v>Industrial Processes</v>
          </cell>
          <cell r="H8076" t="str">
            <v>Mineral Products</v>
          </cell>
          <cell r="I8076" t="str">
            <v>Clay processing: Fullers earth</v>
          </cell>
          <cell r="J8076" t="str">
            <v>Raw material storage</v>
          </cell>
          <cell r="N8076">
            <v>40988</v>
          </cell>
        </row>
        <row r="8077">
          <cell r="A8077" t="str">
            <v>30504503</v>
          </cell>
          <cell r="B8077" t="str">
            <v>Point</v>
          </cell>
          <cell r="C8077" t="str">
            <v>Clay Processing: Fullers earth /Raw material transfer</v>
          </cell>
          <cell r="D8077" t="str">
            <v>Industrial Processes - Storage and Transfer</v>
          </cell>
          <cell r="G8077" t="str">
            <v>Industrial Processes</v>
          </cell>
          <cell r="H8077" t="str">
            <v>Mineral Products</v>
          </cell>
          <cell r="I8077" t="str">
            <v>Clay processing: Fullers earth</v>
          </cell>
          <cell r="J8077" t="str">
            <v>Raw material transfer</v>
          </cell>
          <cell r="N8077">
            <v>40988</v>
          </cell>
        </row>
        <row r="8078">
          <cell r="A8078" t="str">
            <v>30504515</v>
          </cell>
          <cell r="B8078" t="str">
            <v>Point</v>
          </cell>
          <cell r="C8078" t="str">
            <v>Clay Processing: Fullers earth /Raw material crushing, NEC</v>
          </cell>
          <cell r="D8078" t="str">
            <v>Industrial Processes - NEC</v>
          </cell>
          <cell r="G8078" t="str">
            <v>Industrial Processes</v>
          </cell>
          <cell r="H8078" t="str">
            <v>Mineral Products</v>
          </cell>
          <cell r="I8078" t="str">
            <v>Clay processing: Fullers earth</v>
          </cell>
          <cell r="J8078" t="str">
            <v>Raw material crushing, NEC</v>
          </cell>
          <cell r="N8078">
            <v>40988</v>
          </cell>
        </row>
        <row r="8079">
          <cell r="A8079" t="str">
            <v>30504519</v>
          </cell>
          <cell r="B8079" t="str">
            <v>Point</v>
          </cell>
          <cell r="C8079" t="str">
            <v>Clay Processing: Fullers earth /Raw material grinding, NEC</v>
          </cell>
          <cell r="D8079" t="str">
            <v>Industrial Processes - NEC</v>
          </cell>
          <cell r="G8079" t="str">
            <v>Industrial Processes</v>
          </cell>
          <cell r="H8079" t="str">
            <v>Mineral Products</v>
          </cell>
          <cell r="I8079" t="str">
            <v>Clay processing: Fullers earth</v>
          </cell>
          <cell r="J8079" t="str">
            <v>Raw material grinding, NEC</v>
          </cell>
          <cell r="N8079">
            <v>40988</v>
          </cell>
        </row>
        <row r="8080">
          <cell r="A8080" t="str">
            <v>30504530</v>
          </cell>
          <cell r="B8080" t="str">
            <v>Point</v>
          </cell>
          <cell r="C8080" t="str">
            <v>Clay Processing: Fullers earth /Drying, rotary dryer</v>
          </cell>
          <cell r="D8080" t="str">
            <v>Industrial Processes - NEC</v>
          </cell>
          <cell r="G8080" t="str">
            <v>Industrial Processes</v>
          </cell>
          <cell r="H8080" t="str">
            <v>Mineral Products</v>
          </cell>
          <cell r="I8080" t="str">
            <v>Clay processing: Fullers earth</v>
          </cell>
          <cell r="J8080" t="str">
            <v>Drying, rotary dryer</v>
          </cell>
          <cell r="N8080">
            <v>40988</v>
          </cell>
        </row>
        <row r="8081">
          <cell r="A8081" t="str">
            <v>30504531</v>
          </cell>
          <cell r="B8081" t="str">
            <v>Point</v>
          </cell>
          <cell r="C8081" t="str">
            <v>Clay Processing: Fullers earth /Drying, spray dryer</v>
          </cell>
          <cell r="D8081" t="str">
            <v>Industrial Processes - NEC</v>
          </cell>
          <cell r="G8081" t="str">
            <v>Industrial Processes</v>
          </cell>
          <cell r="H8081" t="str">
            <v>Mineral Products</v>
          </cell>
          <cell r="I8081" t="str">
            <v>Clay processing: Fullers earth</v>
          </cell>
          <cell r="J8081" t="str">
            <v>Drying, spray dryer</v>
          </cell>
          <cell r="N8081">
            <v>40988</v>
          </cell>
        </row>
        <row r="8082">
          <cell r="A8082" t="str">
            <v>30504532</v>
          </cell>
          <cell r="B8082" t="str">
            <v>Point</v>
          </cell>
          <cell r="C8082" t="str">
            <v>Clay Processing: Fullers earth /Drying, apron dryer</v>
          </cell>
          <cell r="D8082" t="str">
            <v>Industrial Processes - NEC</v>
          </cell>
          <cell r="G8082" t="str">
            <v>Industrial Processes</v>
          </cell>
          <cell r="H8082" t="str">
            <v>Mineral Products</v>
          </cell>
          <cell r="I8082" t="str">
            <v>Clay processing: Fullers earth</v>
          </cell>
          <cell r="J8082" t="str">
            <v>Drying, apron dryer</v>
          </cell>
          <cell r="N8082">
            <v>40988</v>
          </cell>
        </row>
        <row r="8083">
          <cell r="A8083" t="str">
            <v>30504533</v>
          </cell>
          <cell r="B8083" t="str">
            <v>Point</v>
          </cell>
          <cell r="C8083" t="str">
            <v>Clay Processing: Fullers earth /Drying, vibrating grate dryer</v>
          </cell>
          <cell r="D8083" t="str">
            <v>Industrial Processes - NEC</v>
          </cell>
          <cell r="G8083" t="str">
            <v>Industrial Processes</v>
          </cell>
          <cell r="H8083" t="str">
            <v>Mineral Products</v>
          </cell>
          <cell r="I8083" t="str">
            <v>Clay processing: Fullers earth</v>
          </cell>
          <cell r="J8083" t="str">
            <v>Drying, vibrating grate dryer</v>
          </cell>
          <cell r="N8083">
            <v>40988</v>
          </cell>
        </row>
        <row r="8084">
          <cell r="A8084" t="str">
            <v>30504539</v>
          </cell>
          <cell r="B8084" t="str">
            <v>Point</v>
          </cell>
          <cell r="C8084" t="str">
            <v>Clay Processing: Fullers earth /Drying, dryer NEC</v>
          </cell>
          <cell r="D8084" t="str">
            <v>Industrial Processes - NEC</v>
          </cell>
          <cell r="G8084" t="str">
            <v>Industrial Processes</v>
          </cell>
          <cell r="H8084" t="str">
            <v>Mineral Products</v>
          </cell>
          <cell r="I8084" t="str">
            <v>Clay processing: Fullers earth</v>
          </cell>
          <cell r="J8084" t="str">
            <v>Drying, dryer NEC</v>
          </cell>
          <cell r="N8084">
            <v>40988</v>
          </cell>
        </row>
        <row r="8085">
          <cell r="A8085" t="str">
            <v>30504550</v>
          </cell>
          <cell r="B8085" t="str">
            <v>Point</v>
          </cell>
          <cell r="C8085" t="str">
            <v>Clay Processing: Fullers earth /Product grinding</v>
          </cell>
          <cell r="D8085" t="str">
            <v>Industrial Processes - NEC</v>
          </cell>
          <cell r="G8085" t="str">
            <v>Industrial Processes</v>
          </cell>
          <cell r="H8085" t="str">
            <v>Mineral Products</v>
          </cell>
          <cell r="I8085" t="str">
            <v>Clay processing: Fullers earth</v>
          </cell>
          <cell r="J8085" t="str">
            <v>Product grinding</v>
          </cell>
          <cell r="N8085">
            <v>40988</v>
          </cell>
        </row>
        <row r="8086">
          <cell r="A8086" t="str">
            <v>30504551</v>
          </cell>
          <cell r="B8086" t="str">
            <v>Point</v>
          </cell>
          <cell r="C8086" t="str">
            <v>Clay Processing: Fullers earth /Product screening/classification</v>
          </cell>
          <cell r="D8086" t="str">
            <v>Industrial Processes - NEC</v>
          </cell>
          <cell r="G8086" t="str">
            <v>Industrial Processes</v>
          </cell>
          <cell r="H8086" t="str">
            <v>Mineral Products</v>
          </cell>
          <cell r="I8086" t="str">
            <v>Clay processing: Fullers earth</v>
          </cell>
          <cell r="J8086" t="str">
            <v>Product screening/classification</v>
          </cell>
          <cell r="N8086">
            <v>40988</v>
          </cell>
        </row>
        <row r="8087">
          <cell r="A8087" t="str">
            <v>30504570</v>
          </cell>
          <cell r="B8087" t="str">
            <v>Point</v>
          </cell>
          <cell r="C8087" t="str">
            <v>Clay Processing: Fullers earth /Product transfer</v>
          </cell>
          <cell r="D8087" t="str">
            <v>Industrial Processes - Storage and Transfer</v>
          </cell>
          <cell r="G8087" t="str">
            <v>Industrial Processes</v>
          </cell>
          <cell r="H8087" t="str">
            <v>Mineral Products</v>
          </cell>
          <cell r="I8087" t="str">
            <v>Clay processing: Fullers earth</v>
          </cell>
          <cell r="J8087" t="str">
            <v>Product transfer</v>
          </cell>
          <cell r="N8087">
            <v>40988</v>
          </cell>
        </row>
        <row r="8088">
          <cell r="A8088" t="str">
            <v>30504571</v>
          </cell>
          <cell r="B8088" t="str">
            <v>Point</v>
          </cell>
          <cell r="C8088" t="str">
            <v>Clay Processing: Fullers earth /Product storage</v>
          </cell>
          <cell r="D8088" t="str">
            <v>Industrial Processes - Storage and Transfer</v>
          </cell>
          <cell r="G8088" t="str">
            <v>Industrial Processes</v>
          </cell>
          <cell r="H8088" t="str">
            <v>Mineral Products</v>
          </cell>
          <cell r="I8088" t="str">
            <v>Clay processing: Fullers earth</v>
          </cell>
          <cell r="J8088" t="str">
            <v>Product storage</v>
          </cell>
          <cell r="N8088">
            <v>40988</v>
          </cell>
        </row>
        <row r="8089">
          <cell r="A8089" t="str">
            <v>30504572</v>
          </cell>
          <cell r="B8089" t="str">
            <v>Point</v>
          </cell>
          <cell r="C8089" t="str">
            <v>Clay Processing: Fullers earth /Product packaging</v>
          </cell>
          <cell r="D8089" t="str">
            <v>Industrial Processes - NEC</v>
          </cell>
          <cell r="G8089" t="str">
            <v>Industrial Processes</v>
          </cell>
          <cell r="H8089" t="str">
            <v>Mineral Products</v>
          </cell>
          <cell r="I8089" t="str">
            <v>Clay processing: Fullers earth</v>
          </cell>
          <cell r="J8089" t="str">
            <v>Product packaging</v>
          </cell>
          <cell r="N8089">
            <v>40988</v>
          </cell>
        </row>
        <row r="8090">
          <cell r="A8090" t="str">
            <v>30504601</v>
          </cell>
          <cell r="B8090" t="str">
            <v>Point</v>
          </cell>
          <cell r="C8090" t="str">
            <v>Common clay&amp;shale proc, NEC /Mining</v>
          </cell>
          <cell r="D8090" t="str">
            <v>Industrial Processes - Mining</v>
          </cell>
          <cell r="G8090" t="str">
            <v>Industrial Processes</v>
          </cell>
          <cell r="H8090" t="str">
            <v>Mineral Products</v>
          </cell>
          <cell r="I8090" t="str">
            <v>Clay processing: Common clay and shale, NEC</v>
          </cell>
          <cell r="J8090" t="str">
            <v>Mining</v>
          </cell>
          <cell r="N8090">
            <v>40988</v>
          </cell>
        </row>
        <row r="8091">
          <cell r="A8091" t="str">
            <v>30504602</v>
          </cell>
          <cell r="B8091" t="str">
            <v>Point</v>
          </cell>
          <cell r="C8091" t="str">
            <v>Common clay&amp;shale proc, NEC /Raw material storage</v>
          </cell>
          <cell r="D8091" t="str">
            <v>Industrial Processes - Storage and Transfer</v>
          </cell>
          <cell r="G8091" t="str">
            <v>Industrial Processes</v>
          </cell>
          <cell r="H8091" t="str">
            <v>Mineral Products</v>
          </cell>
          <cell r="I8091" t="str">
            <v>Clay processing: Common clay and shale, NEC</v>
          </cell>
          <cell r="J8091" t="str">
            <v>Raw material storage</v>
          </cell>
          <cell r="N8091">
            <v>40988</v>
          </cell>
        </row>
        <row r="8092">
          <cell r="A8092" t="str">
            <v>30504603</v>
          </cell>
          <cell r="B8092" t="str">
            <v>Point</v>
          </cell>
          <cell r="C8092" t="str">
            <v>Common clay&amp;shale proc, NEC /Raw material transfer</v>
          </cell>
          <cell r="D8092" t="str">
            <v>Industrial Processes - Storage and Transfer</v>
          </cell>
          <cell r="G8092" t="str">
            <v>Industrial Processes</v>
          </cell>
          <cell r="H8092" t="str">
            <v>Mineral Products</v>
          </cell>
          <cell r="I8092" t="str">
            <v>Clay processing: Common clay and shale, NEC</v>
          </cell>
          <cell r="J8092" t="str">
            <v>Raw material transfer</v>
          </cell>
          <cell r="N8092">
            <v>40988</v>
          </cell>
        </row>
        <row r="8093">
          <cell r="A8093" t="str">
            <v>30504615</v>
          </cell>
          <cell r="B8093" t="str">
            <v>Point</v>
          </cell>
          <cell r="C8093" t="str">
            <v>Common clay&amp;shale proc, NEC /Raw material crushing, NEC</v>
          </cell>
          <cell r="D8093" t="str">
            <v>Industrial Processes - NEC</v>
          </cell>
          <cell r="G8093" t="str">
            <v>Industrial Processes</v>
          </cell>
          <cell r="H8093" t="str">
            <v>Mineral Products</v>
          </cell>
          <cell r="I8093" t="str">
            <v>Clay processing: Common clay and shale, NEC</v>
          </cell>
          <cell r="J8093" t="str">
            <v>Raw material crushing, NEC</v>
          </cell>
          <cell r="N8093">
            <v>40988</v>
          </cell>
        </row>
        <row r="8094">
          <cell r="A8094" t="str">
            <v>30504619</v>
          </cell>
          <cell r="B8094" t="str">
            <v>Point</v>
          </cell>
          <cell r="C8094" t="str">
            <v>Common clay&amp;shale proc, NEC /Raw material grinding, NEC</v>
          </cell>
          <cell r="D8094" t="str">
            <v>Industrial Processes - NEC</v>
          </cell>
          <cell r="G8094" t="str">
            <v>Industrial Processes</v>
          </cell>
          <cell r="H8094" t="str">
            <v>Mineral Products</v>
          </cell>
          <cell r="I8094" t="str">
            <v>Clay processing: Common clay and shale, NEC</v>
          </cell>
          <cell r="J8094" t="str">
            <v>Raw material grinding, NEC</v>
          </cell>
          <cell r="N8094">
            <v>40988</v>
          </cell>
        </row>
        <row r="8095">
          <cell r="A8095" t="str">
            <v>30504629</v>
          </cell>
          <cell r="B8095" t="str">
            <v>Point</v>
          </cell>
          <cell r="C8095" t="str">
            <v>Common clay&amp;shale proc, NEC /Screening, NEC</v>
          </cell>
          <cell r="D8095" t="str">
            <v>Industrial Processes - NEC</v>
          </cell>
          <cell r="G8095" t="str">
            <v>Industrial Processes</v>
          </cell>
          <cell r="H8095" t="str">
            <v>Mineral Products</v>
          </cell>
          <cell r="I8095" t="str">
            <v>Clay processing: Common clay and shale, NEC</v>
          </cell>
          <cell r="J8095" t="str">
            <v>Screening, NEC</v>
          </cell>
          <cell r="N8095">
            <v>40988</v>
          </cell>
        </row>
        <row r="8096">
          <cell r="A8096" t="str">
            <v>30504630</v>
          </cell>
          <cell r="B8096" t="str">
            <v>Point</v>
          </cell>
          <cell r="C8096" t="str">
            <v>Common clay&amp;shale proc, NEC /Drying, rotary dryer</v>
          </cell>
          <cell r="D8096" t="str">
            <v>Industrial Processes - NEC</v>
          </cell>
          <cell r="G8096" t="str">
            <v>Industrial Processes</v>
          </cell>
          <cell r="H8096" t="str">
            <v>Mineral Products</v>
          </cell>
          <cell r="I8096" t="str">
            <v>Clay processing: Common clay and shale, NEC</v>
          </cell>
          <cell r="J8096" t="str">
            <v>Drying, rotary dryer</v>
          </cell>
          <cell r="N8096">
            <v>40988</v>
          </cell>
        </row>
        <row r="8097">
          <cell r="A8097" t="str">
            <v>30504631</v>
          </cell>
          <cell r="B8097" t="str">
            <v>Point</v>
          </cell>
          <cell r="C8097" t="str">
            <v>Common clay&amp;shale proc, NEC /Drying, spray dryer</v>
          </cell>
          <cell r="D8097" t="str">
            <v>Industrial Processes - NEC</v>
          </cell>
          <cell r="G8097" t="str">
            <v>Industrial Processes</v>
          </cell>
          <cell r="H8097" t="str">
            <v>Mineral Products</v>
          </cell>
          <cell r="I8097" t="str">
            <v>Clay processing: Common clay and shale, NEC</v>
          </cell>
          <cell r="J8097" t="str">
            <v>Drying, spray dryer</v>
          </cell>
          <cell r="N8097">
            <v>40988</v>
          </cell>
        </row>
        <row r="8098">
          <cell r="A8098" t="str">
            <v>30504632</v>
          </cell>
          <cell r="B8098" t="str">
            <v>Point</v>
          </cell>
          <cell r="C8098" t="str">
            <v>Common clay&amp;shale proc, NEC /Drying, apron dryer</v>
          </cell>
          <cell r="D8098" t="str">
            <v>Industrial Processes - NEC</v>
          </cell>
          <cell r="G8098" t="str">
            <v>Industrial Processes</v>
          </cell>
          <cell r="H8098" t="str">
            <v>Mineral Products</v>
          </cell>
          <cell r="I8098" t="str">
            <v>Clay processing: Common clay and shale, NEC</v>
          </cell>
          <cell r="J8098" t="str">
            <v>Drying, apron dryer</v>
          </cell>
          <cell r="N8098">
            <v>40988</v>
          </cell>
        </row>
        <row r="8099">
          <cell r="A8099" t="str">
            <v>30504633</v>
          </cell>
          <cell r="B8099" t="str">
            <v>Point</v>
          </cell>
          <cell r="C8099" t="str">
            <v>Common clay&amp;shale proc, NEC /Drying, vibrating grate dryer</v>
          </cell>
          <cell r="D8099" t="str">
            <v>Industrial Processes - NEC</v>
          </cell>
          <cell r="G8099" t="str">
            <v>Industrial Processes</v>
          </cell>
          <cell r="H8099" t="str">
            <v>Mineral Products</v>
          </cell>
          <cell r="I8099" t="str">
            <v>Clay processing: Common clay and shale, NEC</v>
          </cell>
          <cell r="J8099" t="str">
            <v>Drying, vibrating grate dryer</v>
          </cell>
          <cell r="N8099">
            <v>40988</v>
          </cell>
        </row>
        <row r="8100">
          <cell r="A8100" t="str">
            <v>30504639</v>
          </cell>
          <cell r="B8100" t="str">
            <v>Point</v>
          </cell>
          <cell r="C8100" t="str">
            <v>Common clay&amp;shale proc, NEC /Drying, dryer NEC</v>
          </cell>
          <cell r="D8100" t="str">
            <v>Industrial Processes - NEC</v>
          </cell>
          <cell r="G8100" t="str">
            <v>Industrial Processes</v>
          </cell>
          <cell r="H8100" t="str">
            <v>Mineral Products</v>
          </cell>
          <cell r="I8100" t="str">
            <v>Clay processing: Common clay and shale, NEC</v>
          </cell>
          <cell r="J8100" t="str">
            <v>Drying, dryer NEC</v>
          </cell>
          <cell r="N8100">
            <v>40988</v>
          </cell>
        </row>
        <row r="8101">
          <cell r="A8101" t="str">
            <v>30504670</v>
          </cell>
          <cell r="B8101" t="str">
            <v>Point</v>
          </cell>
          <cell r="C8101" t="str">
            <v>Common clay&amp;shale proc, NEC /Product transfer</v>
          </cell>
          <cell r="D8101" t="str">
            <v>Industrial Processes - Storage and Transfer</v>
          </cell>
          <cell r="G8101" t="str">
            <v>Industrial Processes</v>
          </cell>
          <cell r="H8101" t="str">
            <v>Mineral Products</v>
          </cell>
          <cell r="I8101" t="str">
            <v>Clay processing: Common clay and shale, NEC</v>
          </cell>
          <cell r="J8101" t="str">
            <v>Product transfer</v>
          </cell>
          <cell r="N8101">
            <v>40988</v>
          </cell>
        </row>
        <row r="8102">
          <cell r="A8102" t="str">
            <v>30504671</v>
          </cell>
          <cell r="B8102" t="str">
            <v>Point</v>
          </cell>
          <cell r="C8102" t="str">
            <v>Common clay&amp;shale proc, NEC /Product storage</v>
          </cell>
          <cell r="D8102" t="str">
            <v>Industrial Processes - Storage and Transfer</v>
          </cell>
          <cell r="G8102" t="str">
            <v>Industrial Processes</v>
          </cell>
          <cell r="H8102" t="str">
            <v>Mineral Products</v>
          </cell>
          <cell r="I8102" t="str">
            <v>Clay processing: Common clay and shale, NEC</v>
          </cell>
          <cell r="J8102" t="str">
            <v>Product storage</v>
          </cell>
          <cell r="N8102">
            <v>40988</v>
          </cell>
        </row>
        <row r="8103">
          <cell r="A8103" t="str">
            <v>30504672</v>
          </cell>
          <cell r="B8103" t="str">
            <v>Point</v>
          </cell>
          <cell r="C8103" t="str">
            <v>Common clay&amp;shale proc, NEC /Product packaging</v>
          </cell>
          <cell r="D8103" t="str">
            <v>Industrial Processes - NEC</v>
          </cell>
          <cell r="G8103" t="str">
            <v>Industrial Processes</v>
          </cell>
          <cell r="H8103" t="str">
            <v>Mineral Products</v>
          </cell>
          <cell r="I8103" t="str">
            <v>Clay processing: Common clay and shale, NEC</v>
          </cell>
          <cell r="J8103" t="str">
            <v>Product packaging</v>
          </cell>
          <cell r="N8103">
            <v>40988</v>
          </cell>
        </row>
        <row r="8104">
          <cell r="A8104" t="str">
            <v>30505001</v>
          </cell>
          <cell r="B8104" t="str">
            <v>Point</v>
          </cell>
          <cell r="C8104" t="str">
            <v>Asphalt Processing (Blowing) /Asphalt Processing (Blowing)</v>
          </cell>
          <cell r="D8104" t="str">
            <v>Industrial Processes - NEC</v>
          </cell>
          <cell r="G8104" t="str">
            <v>Industrial Processes</v>
          </cell>
          <cell r="H8104" t="str">
            <v>Mineral Products</v>
          </cell>
          <cell r="I8104" t="str">
            <v>Asphalt Processing (Blowing)</v>
          </cell>
          <cell r="J8104" t="str">
            <v>Asphalt Processing (Blowing)</v>
          </cell>
          <cell r="N8104">
            <v>40988</v>
          </cell>
        </row>
        <row r="8105">
          <cell r="A8105" t="str">
            <v>30505005</v>
          </cell>
          <cell r="B8105" t="str">
            <v>Point</v>
          </cell>
          <cell r="C8105" t="str">
            <v>Asphalt Processing (Blowing) /Asphalt Storage (Prior to Blowing)</v>
          </cell>
          <cell r="D8105" t="str">
            <v>Industrial Processes - Storage and Transfer</v>
          </cell>
          <cell r="G8105" t="str">
            <v>Industrial Processes</v>
          </cell>
          <cell r="H8105" t="str">
            <v>Mineral Products</v>
          </cell>
          <cell r="I8105" t="str">
            <v>Asphalt Processing (Blowing)</v>
          </cell>
          <cell r="J8105" t="str">
            <v>Asphalt Storage (Prior to Blowing)</v>
          </cell>
          <cell r="N8105">
            <v>40988</v>
          </cell>
        </row>
        <row r="8106">
          <cell r="A8106" t="str">
            <v>30505010</v>
          </cell>
          <cell r="B8106" t="str">
            <v>Point</v>
          </cell>
          <cell r="C8106" t="str">
            <v>Asphalt Processing (Blowing) /Asphalt Blowing Still</v>
          </cell>
          <cell r="D8106" t="str">
            <v>Industrial Processes - NEC</v>
          </cell>
          <cell r="G8106" t="str">
            <v>Industrial Processes</v>
          </cell>
          <cell r="H8106" t="str">
            <v>Mineral Products</v>
          </cell>
          <cell r="I8106" t="str">
            <v>Asphalt Processing (Blowing)</v>
          </cell>
          <cell r="J8106" t="str">
            <v>Asphalt Blowing Still</v>
          </cell>
          <cell r="N8106">
            <v>40988</v>
          </cell>
        </row>
        <row r="8107">
          <cell r="A8107" t="str">
            <v>30505020</v>
          </cell>
          <cell r="B8107" t="str">
            <v>Point</v>
          </cell>
          <cell r="C8107" t="str">
            <v>Asphalt Processing (Blowing) /Asphalt Heater: Natural Gas</v>
          </cell>
          <cell r="D8107" t="str">
            <v>Industrial Processes - NEC</v>
          </cell>
          <cell r="G8107" t="str">
            <v>Industrial Processes</v>
          </cell>
          <cell r="H8107" t="str">
            <v>Mineral Products</v>
          </cell>
          <cell r="I8107" t="str">
            <v>Asphalt Processing (Blowing)</v>
          </cell>
          <cell r="J8107" t="str">
            <v>Asphalt Heater: Natural Gas</v>
          </cell>
          <cell r="N8107">
            <v>40988</v>
          </cell>
        </row>
        <row r="8108">
          <cell r="A8108" t="str">
            <v>30505021</v>
          </cell>
          <cell r="B8108" t="str">
            <v>Point</v>
          </cell>
          <cell r="C8108" t="str">
            <v>Asphalt Processing (Blowing) /Asphalt Heater: Residual Oil</v>
          </cell>
          <cell r="D8108" t="str">
            <v>Industrial Processes - NEC</v>
          </cell>
          <cell r="G8108" t="str">
            <v>Industrial Processes</v>
          </cell>
          <cell r="H8108" t="str">
            <v>Mineral Products</v>
          </cell>
          <cell r="I8108" t="str">
            <v>Asphalt Processing (Blowing)</v>
          </cell>
          <cell r="J8108" t="str">
            <v>Asphalt Heater: Residual Oil</v>
          </cell>
          <cell r="N8108">
            <v>40988</v>
          </cell>
        </row>
        <row r="8109">
          <cell r="A8109" t="str">
            <v>30505022</v>
          </cell>
          <cell r="B8109" t="str">
            <v>Point</v>
          </cell>
          <cell r="C8109" t="str">
            <v>Asphalt Processing (Blowing) /Asphalt Heater: Distillate Oil</v>
          </cell>
          <cell r="D8109" t="str">
            <v>Industrial Processes - NEC</v>
          </cell>
          <cell r="G8109" t="str">
            <v>Industrial Processes</v>
          </cell>
          <cell r="H8109" t="str">
            <v>Mineral Products</v>
          </cell>
          <cell r="I8109" t="str">
            <v>Asphalt Processing (Blowing)</v>
          </cell>
          <cell r="J8109" t="str">
            <v>Asphalt Heater: Distillate Oil</v>
          </cell>
          <cell r="N8109">
            <v>40988</v>
          </cell>
        </row>
        <row r="8110">
          <cell r="A8110" t="str">
            <v>30505023</v>
          </cell>
          <cell r="B8110" t="str">
            <v>Point</v>
          </cell>
          <cell r="C8110" t="str">
            <v>Asphalt Processing (Blowing) /Asphalt Heater: LP Gas</v>
          </cell>
          <cell r="D8110" t="str">
            <v>Industrial Processes - NEC</v>
          </cell>
          <cell r="G8110" t="str">
            <v>Industrial Processes</v>
          </cell>
          <cell r="H8110" t="str">
            <v>Mineral Products</v>
          </cell>
          <cell r="I8110" t="str">
            <v>Asphalt Processing (Blowing)</v>
          </cell>
          <cell r="J8110" t="str">
            <v>Asphalt Heater: LP Gas</v>
          </cell>
          <cell r="N8110">
            <v>40988</v>
          </cell>
        </row>
        <row r="8111">
          <cell r="A8111" t="str">
            <v>30508906</v>
          </cell>
          <cell r="B8111" t="str">
            <v>Point</v>
          </cell>
          <cell r="C8111" t="str">
            <v>Talc Processing /Storage of Raw Mined Talc Before Processing</v>
          </cell>
          <cell r="D8111" t="str">
            <v>Industrial Processes - Storage and Transfer</v>
          </cell>
          <cell r="G8111" t="str">
            <v>Industrial Processes</v>
          </cell>
          <cell r="H8111" t="str">
            <v>Mineral Products</v>
          </cell>
          <cell r="I8111" t="str">
            <v>Talc Processing</v>
          </cell>
          <cell r="J8111" t="str">
            <v>Storage of Raw Mined Talc Before Processing</v>
          </cell>
          <cell r="N8111">
            <v>40988</v>
          </cell>
        </row>
        <row r="8112">
          <cell r="A8112" t="str">
            <v>30508908</v>
          </cell>
          <cell r="B8112" t="str">
            <v>Point</v>
          </cell>
          <cell r="C8112" t="str">
            <v>Talc Processing /Conveyor Transfer of Raw Talc to Primary Crusher</v>
          </cell>
          <cell r="D8112" t="str">
            <v>Industrial Processes - Storage and Transfer</v>
          </cell>
          <cell r="G8112" t="str">
            <v>Industrial Processes</v>
          </cell>
          <cell r="H8112" t="str">
            <v>Mineral Products</v>
          </cell>
          <cell r="I8112" t="str">
            <v>Talc Processing</v>
          </cell>
          <cell r="J8112" t="str">
            <v>Conveyor Transfer of Raw Talc to Primary Crusher</v>
          </cell>
          <cell r="N8112">
            <v>40988</v>
          </cell>
        </row>
        <row r="8113">
          <cell r="A8113" t="str">
            <v>30508909</v>
          </cell>
          <cell r="B8113" t="str">
            <v>Point</v>
          </cell>
          <cell r="C8113" t="str">
            <v>Talc Processing /Natural Gas Fired Crude Ore Dryer</v>
          </cell>
          <cell r="D8113" t="str">
            <v>Industrial Processes - NEC</v>
          </cell>
          <cell r="G8113" t="str">
            <v>Industrial Processes</v>
          </cell>
          <cell r="H8113" t="str">
            <v>Mineral Products</v>
          </cell>
          <cell r="I8113" t="str">
            <v>Talc Processing</v>
          </cell>
          <cell r="J8113" t="str">
            <v>Natural Gas Fired Crude Ore Dryer</v>
          </cell>
          <cell r="N8113">
            <v>40988</v>
          </cell>
        </row>
        <row r="8114">
          <cell r="A8114" t="str">
            <v>30508910</v>
          </cell>
          <cell r="B8114" t="str">
            <v>Point</v>
          </cell>
          <cell r="C8114" t="str">
            <v>Talc Processing /Fuel Oil Fired Crude Ore Dryer</v>
          </cell>
          <cell r="D8114" t="str">
            <v>Industrial Processes - NEC</v>
          </cell>
          <cell r="G8114" t="str">
            <v>Industrial Processes</v>
          </cell>
          <cell r="H8114" t="str">
            <v>Mineral Products</v>
          </cell>
          <cell r="I8114" t="str">
            <v>Talc Processing</v>
          </cell>
          <cell r="J8114" t="str">
            <v>Fuel Oil Fired Crude Ore Dryer</v>
          </cell>
          <cell r="N8114">
            <v>40988</v>
          </cell>
        </row>
        <row r="8115">
          <cell r="A8115" t="str">
            <v>30508911</v>
          </cell>
          <cell r="B8115" t="str">
            <v>Point</v>
          </cell>
          <cell r="C8115" t="str">
            <v>Talc Processing /Primary crusher</v>
          </cell>
          <cell r="D8115" t="str">
            <v>Industrial Processes - NEC</v>
          </cell>
          <cell r="G8115" t="str">
            <v>Industrial Processes</v>
          </cell>
          <cell r="H8115" t="str">
            <v>Mineral Products</v>
          </cell>
          <cell r="I8115" t="str">
            <v>Talc Processing</v>
          </cell>
          <cell r="J8115" t="str">
            <v>Primary crusher</v>
          </cell>
          <cell r="N8115">
            <v>40988</v>
          </cell>
        </row>
        <row r="8116">
          <cell r="A8116" t="str">
            <v>30508912</v>
          </cell>
          <cell r="B8116" t="str">
            <v>Point</v>
          </cell>
          <cell r="C8116" t="str">
            <v>Talc Processing /Crushed Talc Railcar Loading</v>
          </cell>
          <cell r="D8116" t="str">
            <v>Industrial Processes - Storage and Transfer</v>
          </cell>
          <cell r="G8116" t="str">
            <v>Industrial Processes</v>
          </cell>
          <cell r="H8116" t="str">
            <v>Mineral Products</v>
          </cell>
          <cell r="I8116" t="str">
            <v>Talc Processing</v>
          </cell>
          <cell r="J8116" t="str">
            <v>Crushed Talc Railcar Loading</v>
          </cell>
          <cell r="N8116">
            <v>40988</v>
          </cell>
        </row>
        <row r="8117">
          <cell r="A8117" t="str">
            <v>30508914</v>
          </cell>
          <cell r="B8117" t="str">
            <v>Point</v>
          </cell>
          <cell r="C8117" t="str">
            <v>Talc Processing /Crushed Talc Storage Bin Loading</v>
          </cell>
          <cell r="D8117" t="str">
            <v>Industrial Processes - Storage and Transfer</v>
          </cell>
          <cell r="G8117" t="str">
            <v>Industrial Processes</v>
          </cell>
          <cell r="H8117" t="str">
            <v>Mineral Products</v>
          </cell>
          <cell r="I8117" t="str">
            <v>Talc Processing</v>
          </cell>
          <cell r="J8117" t="str">
            <v>Crushed Talc Storage Bin Loading</v>
          </cell>
          <cell r="N8117">
            <v>40988</v>
          </cell>
        </row>
        <row r="8118">
          <cell r="A8118" t="str">
            <v>30508917</v>
          </cell>
          <cell r="B8118" t="str">
            <v>Point</v>
          </cell>
          <cell r="C8118" t="str">
            <v>Talc Processing /Screening Oversize Ore to Return to Primary Crusher</v>
          </cell>
          <cell r="D8118" t="str">
            <v>Industrial Processes - NEC</v>
          </cell>
          <cell r="G8118" t="str">
            <v>Industrial Processes</v>
          </cell>
          <cell r="H8118" t="str">
            <v>Mineral Products</v>
          </cell>
          <cell r="I8118" t="str">
            <v>Talc Processing</v>
          </cell>
          <cell r="J8118" t="str">
            <v>Screening Oversize Ore to Return to Primary Crusher</v>
          </cell>
          <cell r="N8118">
            <v>40988</v>
          </cell>
        </row>
        <row r="8119">
          <cell r="A8119" t="str">
            <v>30508921</v>
          </cell>
          <cell r="B8119" t="str">
            <v>Point</v>
          </cell>
          <cell r="C8119" t="str">
            <v>Talc Processing /Natural Gas-fired Rotary Dryer</v>
          </cell>
          <cell r="D8119" t="str">
            <v>Industrial Processes - NEC</v>
          </cell>
          <cell r="G8119" t="str">
            <v>Industrial Processes</v>
          </cell>
          <cell r="H8119" t="str">
            <v>Mineral Products</v>
          </cell>
          <cell r="I8119" t="str">
            <v>Talc Processing</v>
          </cell>
          <cell r="J8119" t="str">
            <v>Natural Gas-fired Rotary Dryer</v>
          </cell>
          <cell r="N8119">
            <v>40988</v>
          </cell>
        </row>
        <row r="8120">
          <cell r="A8120" t="str">
            <v>30508923</v>
          </cell>
          <cell r="B8120" t="str">
            <v>Point</v>
          </cell>
          <cell r="C8120" t="str">
            <v>Talc Processing /Fuel Oil-fired Rotary Dryer</v>
          </cell>
          <cell r="D8120" t="str">
            <v>Industrial Processes - NEC</v>
          </cell>
          <cell r="G8120" t="str">
            <v>Industrial Processes</v>
          </cell>
          <cell r="H8120" t="str">
            <v>Mineral Products</v>
          </cell>
          <cell r="I8120" t="str">
            <v>Talc Processing</v>
          </cell>
          <cell r="J8120" t="str">
            <v>Fuel Oil-fired Rotary Dryer</v>
          </cell>
          <cell r="N8120">
            <v>40988</v>
          </cell>
        </row>
        <row r="8121">
          <cell r="A8121" t="str">
            <v>30508931</v>
          </cell>
          <cell r="B8121" t="str">
            <v>Point</v>
          </cell>
          <cell r="C8121" t="str">
            <v>Talc Processing /Natural Gas-fired Rotary Calciner</v>
          </cell>
          <cell r="D8121" t="str">
            <v>Industrial Processes - NEC</v>
          </cell>
          <cell r="G8121" t="str">
            <v>Industrial Processes</v>
          </cell>
          <cell r="H8121" t="str">
            <v>Mineral Products</v>
          </cell>
          <cell r="I8121" t="str">
            <v>Talc Processing</v>
          </cell>
          <cell r="J8121" t="str">
            <v>Natural Gas-fired Rotary Calciner</v>
          </cell>
          <cell r="N8121">
            <v>40988</v>
          </cell>
        </row>
        <row r="8122">
          <cell r="A8122" t="str">
            <v>30508933</v>
          </cell>
          <cell r="B8122" t="str">
            <v>Point</v>
          </cell>
          <cell r="C8122" t="str">
            <v>Talc Processing /Fuel Oil-fired Rotary Calciner</v>
          </cell>
          <cell r="D8122" t="str">
            <v>Industrial Processes - NEC</v>
          </cell>
          <cell r="G8122" t="str">
            <v>Industrial Processes</v>
          </cell>
          <cell r="H8122" t="str">
            <v>Mineral Products</v>
          </cell>
          <cell r="I8122" t="str">
            <v>Talc Processing</v>
          </cell>
          <cell r="J8122" t="str">
            <v>Fuel Oil-fired Rotary Calciner</v>
          </cell>
          <cell r="N8122">
            <v>40988</v>
          </cell>
        </row>
        <row r="8123">
          <cell r="A8123" t="str">
            <v>30508941</v>
          </cell>
          <cell r="B8123" t="str">
            <v>Point</v>
          </cell>
          <cell r="C8123" t="str">
            <v>Talc Processing /Rotary Cooler Following Calciner</v>
          </cell>
          <cell r="D8123" t="str">
            <v>Industrial Processes - NEC</v>
          </cell>
          <cell r="G8123" t="str">
            <v>Industrial Processes</v>
          </cell>
          <cell r="H8123" t="str">
            <v>Mineral Products</v>
          </cell>
          <cell r="I8123" t="str">
            <v>Talc Processing</v>
          </cell>
          <cell r="J8123" t="str">
            <v>Rotary Cooler Following Calciner</v>
          </cell>
          <cell r="N8123">
            <v>40988</v>
          </cell>
        </row>
        <row r="8124">
          <cell r="A8124" t="str">
            <v>30508945</v>
          </cell>
          <cell r="B8124" t="str">
            <v>Point</v>
          </cell>
          <cell r="C8124" t="str">
            <v>Talc Processing /Grinding of Dried Talc</v>
          </cell>
          <cell r="D8124" t="str">
            <v>Industrial Processes - NEC</v>
          </cell>
          <cell r="G8124" t="str">
            <v>Industrial Processes</v>
          </cell>
          <cell r="H8124" t="str">
            <v>Mineral Products</v>
          </cell>
          <cell r="I8124" t="str">
            <v>Talc Processing</v>
          </cell>
          <cell r="J8124" t="str">
            <v>Grinding of Dried Talc</v>
          </cell>
          <cell r="N8124">
            <v>40988</v>
          </cell>
        </row>
        <row r="8125">
          <cell r="A8125" t="str">
            <v>30508947</v>
          </cell>
          <cell r="B8125" t="str">
            <v>Point</v>
          </cell>
          <cell r="C8125" t="str">
            <v>Talc Processing /Grinding/Drying of Talc with Heated Makeup Air</v>
          </cell>
          <cell r="D8125" t="str">
            <v>Industrial Processes - NEC</v>
          </cell>
          <cell r="G8125" t="str">
            <v>Industrial Processes</v>
          </cell>
          <cell r="H8125" t="str">
            <v>Mineral Products</v>
          </cell>
          <cell r="I8125" t="str">
            <v>Talc Processing</v>
          </cell>
          <cell r="J8125" t="str">
            <v>Grinding/Drying of Talc with Heated Makeup Air</v>
          </cell>
          <cell r="N8125">
            <v>40988</v>
          </cell>
        </row>
        <row r="8126">
          <cell r="A8126" t="str">
            <v>30508949</v>
          </cell>
          <cell r="B8126" t="str">
            <v>Point</v>
          </cell>
          <cell r="C8126" t="str">
            <v>Talc Processing /Ground Talc Storage Bin Loading</v>
          </cell>
          <cell r="D8126" t="str">
            <v>Industrial Processes - Storage and Transfer</v>
          </cell>
          <cell r="G8126" t="str">
            <v>Industrial Processes</v>
          </cell>
          <cell r="H8126" t="str">
            <v>Mineral Products</v>
          </cell>
          <cell r="I8126" t="str">
            <v>Talc Processing</v>
          </cell>
          <cell r="J8126" t="str">
            <v>Ground Talc Storage Bin Loading</v>
          </cell>
          <cell r="N8126">
            <v>40988</v>
          </cell>
        </row>
        <row r="8127">
          <cell r="A8127" t="str">
            <v>30508950</v>
          </cell>
          <cell r="B8127" t="str">
            <v>Point</v>
          </cell>
          <cell r="C8127" t="str">
            <v>Talc Processing /Air Classifier - Size Classification of Ground Talc</v>
          </cell>
          <cell r="D8127" t="str">
            <v>Industrial Processes - NEC</v>
          </cell>
          <cell r="G8127" t="str">
            <v>Industrial Processes</v>
          </cell>
          <cell r="H8127" t="str">
            <v>Mineral Products</v>
          </cell>
          <cell r="I8127" t="str">
            <v>Talc Processing</v>
          </cell>
          <cell r="J8127" t="str">
            <v>Air Classifier - Size Classification of Ground Talc</v>
          </cell>
          <cell r="N8127">
            <v>40988</v>
          </cell>
        </row>
        <row r="8128">
          <cell r="A8128" t="str">
            <v>30508953</v>
          </cell>
          <cell r="B8128" t="str">
            <v>Point</v>
          </cell>
          <cell r="C8128" t="str">
            <v>Talc Processing /Pelletizer</v>
          </cell>
          <cell r="D8128" t="str">
            <v>Industrial Processes - NEC</v>
          </cell>
          <cell r="G8128" t="str">
            <v>Industrial Processes</v>
          </cell>
          <cell r="H8128" t="str">
            <v>Mineral Products</v>
          </cell>
          <cell r="I8128" t="str">
            <v>Talc Processing</v>
          </cell>
          <cell r="J8128" t="str">
            <v>Pelletizer</v>
          </cell>
          <cell r="N8128">
            <v>40988</v>
          </cell>
        </row>
        <row r="8129">
          <cell r="A8129" t="str">
            <v>30508955</v>
          </cell>
          <cell r="B8129" t="str">
            <v>Point</v>
          </cell>
          <cell r="C8129" t="str">
            <v>Talc Processing /Pellet Dryer</v>
          </cell>
          <cell r="D8129" t="str">
            <v>Industrial Processes - NEC</v>
          </cell>
          <cell r="G8129" t="str">
            <v>Industrial Processes</v>
          </cell>
          <cell r="H8129" t="str">
            <v>Mineral Products</v>
          </cell>
          <cell r="I8129" t="str">
            <v>Talc Processing</v>
          </cell>
          <cell r="J8129" t="str">
            <v>Pellet Dryer</v>
          </cell>
          <cell r="N8129">
            <v>40988</v>
          </cell>
        </row>
        <row r="8130">
          <cell r="A8130" t="str">
            <v>30508958</v>
          </cell>
          <cell r="B8130" t="str">
            <v>Point</v>
          </cell>
          <cell r="C8130" t="str">
            <v>Talc Processing /Pneumatic Conveyor Vents</v>
          </cell>
          <cell r="D8130" t="str">
            <v>Industrial Processes - NEC</v>
          </cell>
          <cell r="G8130" t="str">
            <v>Industrial Processes</v>
          </cell>
          <cell r="H8130" t="str">
            <v>Mineral Products</v>
          </cell>
          <cell r="I8130" t="str">
            <v>Talc Processing</v>
          </cell>
          <cell r="J8130" t="str">
            <v>Pneumatic Conveyor Vents</v>
          </cell>
          <cell r="N8130">
            <v>40988</v>
          </cell>
        </row>
        <row r="8131">
          <cell r="A8131" t="str">
            <v>30508961</v>
          </cell>
          <cell r="B8131" t="str">
            <v>Point</v>
          </cell>
          <cell r="C8131" t="str">
            <v>Talc Processing /Concentration of Talc Fines Using Shaking Table</v>
          </cell>
          <cell r="D8131" t="str">
            <v>Industrial Processes - NEC</v>
          </cell>
          <cell r="G8131" t="str">
            <v>Industrial Processes</v>
          </cell>
          <cell r="H8131" t="str">
            <v>Mineral Products</v>
          </cell>
          <cell r="I8131" t="str">
            <v>Talc Processing</v>
          </cell>
          <cell r="J8131" t="str">
            <v>Concentration of Talc Fines Using Shaking Table</v>
          </cell>
          <cell r="N8131">
            <v>40988</v>
          </cell>
        </row>
        <row r="8132">
          <cell r="A8132" t="str">
            <v>30508971</v>
          </cell>
          <cell r="B8132" t="str">
            <v>Point</v>
          </cell>
          <cell r="C8132" t="str">
            <v>Talc Processing /Natural Gas-fired Flash Drying of Slurry after Flotation</v>
          </cell>
          <cell r="D8132" t="str">
            <v>Industrial Processes - NEC</v>
          </cell>
          <cell r="G8132" t="str">
            <v>Industrial Processes</v>
          </cell>
          <cell r="H8132" t="str">
            <v>Mineral Products</v>
          </cell>
          <cell r="I8132" t="str">
            <v>Talc Processing</v>
          </cell>
          <cell r="J8132" t="str">
            <v>Natural Gas-fired Flash Drying of Slurry after Flotation</v>
          </cell>
          <cell r="N8132">
            <v>40988</v>
          </cell>
        </row>
        <row r="8133">
          <cell r="A8133" t="str">
            <v>30508973</v>
          </cell>
          <cell r="B8133" t="str">
            <v>Point</v>
          </cell>
          <cell r="C8133" t="str">
            <v>Talc Processing /Fuel Oil-fired Flash Drying of Slurry after Flotation</v>
          </cell>
          <cell r="D8133" t="str">
            <v>Industrial Processes - NEC</v>
          </cell>
          <cell r="G8133" t="str">
            <v>Industrial Processes</v>
          </cell>
          <cell r="H8133" t="str">
            <v>Mineral Products</v>
          </cell>
          <cell r="I8133" t="str">
            <v>Talc Processing</v>
          </cell>
          <cell r="J8133" t="str">
            <v>Fuel Oil-fired Flash Drying of Slurry after Flotation</v>
          </cell>
          <cell r="N8133">
            <v>40988</v>
          </cell>
        </row>
        <row r="8134">
          <cell r="A8134" t="str">
            <v>30508982</v>
          </cell>
          <cell r="B8134" t="str">
            <v>Point</v>
          </cell>
          <cell r="C8134" t="str">
            <v>Talc Processing /Custom Grinding - Additional Size Reduction</v>
          </cell>
          <cell r="D8134" t="str">
            <v>Industrial Processes - NEC</v>
          </cell>
          <cell r="G8134" t="str">
            <v>Industrial Processes</v>
          </cell>
          <cell r="H8134" t="str">
            <v>Mineral Products</v>
          </cell>
          <cell r="I8134" t="str">
            <v>Talc Processing</v>
          </cell>
          <cell r="J8134" t="str">
            <v>Custom Grinding - Additional Size Reduction</v>
          </cell>
          <cell r="N8134">
            <v>40988</v>
          </cell>
        </row>
        <row r="8135">
          <cell r="A8135" t="str">
            <v>30508985</v>
          </cell>
          <cell r="B8135" t="str">
            <v>Point</v>
          </cell>
          <cell r="C8135" t="str">
            <v>Talc Processing /Final Product Storage Bin Loading</v>
          </cell>
          <cell r="D8135" t="str">
            <v>Industrial Processes - Storage and Transfer</v>
          </cell>
          <cell r="G8135" t="str">
            <v>Industrial Processes</v>
          </cell>
          <cell r="H8135" t="str">
            <v>Mineral Products</v>
          </cell>
          <cell r="I8135" t="str">
            <v>Talc Processing</v>
          </cell>
          <cell r="J8135" t="str">
            <v>Final Product Storage Bin Loading</v>
          </cell>
          <cell r="N8135">
            <v>40988</v>
          </cell>
        </row>
        <row r="8136">
          <cell r="A8136" t="str">
            <v>30508988</v>
          </cell>
          <cell r="B8136" t="str">
            <v>Point</v>
          </cell>
          <cell r="C8136" t="str">
            <v>Talc Processing /Packaging</v>
          </cell>
          <cell r="D8136" t="str">
            <v>Industrial Processes - NEC</v>
          </cell>
          <cell r="G8136" t="str">
            <v>Industrial Processes</v>
          </cell>
          <cell r="H8136" t="str">
            <v>Mineral Products</v>
          </cell>
          <cell r="I8136" t="str">
            <v>Talc Processing</v>
          </cell>
          <cell r="J8136" t="str">
            <v>Packaging</v>
          </cell>
          <cell r="N8136">
            <v>40988</v>
          </cell>
        </row>
        <row r="8137">
          <cell r="A8137" t="str">
            <v>30509001</v>
          </cell>
          <cell r="B8137" t="str">
            <v>Point</v>
          </cell>
          <cell r="C8137" t="str">
            <v>Mica /Rotary Dryer</v>
          </cell>
          <cell r="D8137" t="str">
            <v>Industrial Processes - NEC</v>
          </cell>
          <cell r="G8137" t="str">
            <v>Industrial Processes</v>
          </cell>
          <cell r="H8137" t="str">
            <v>Mineral Products</v>
          </cell>
          <cell r="I8137" t="str">
            <v>Mica</v>
          </cell>
          <cell r="J8137" t="str">
            <v>Rotary Dryer</v>
          </cell>
          <cell r="N8137">
            <v>40988</v>
          </cell>
        </row>
        <row r="8138">
          <cell r="A8138" t="str">
            <v>30509002</v>
          </cell>
          <cell r="B8138" t="str">
            <v>Point</v>
          </cell>
          <cell r="C8138" t="str">
            <v>Mica /Fluid Energy Mill - Grinding</v>
          </cell>
          <cell r="D8138" t="str">
            <v>Industrial Processes - NEC</v>
          </cell>
          <cell r="G8138" t="str">
            <v>Industrial Processes</v>
          </cell>
          <cell r="H8138" t="str">
            <v>Mineral Products</v>
          </cell>
          <cell r="I8138" t="str">
            <v>Mica</v>
          </cell>
          <cell r="J8138" t="str">
            <v>Fluid Energy Mill - Grinding</v>
          </cell>
          <cell r="N8138">
            <v>40988</v>
          </cell>
        </row>
        <row r="8139">
          <cell r="A8139" t="str">
            <v>30509101</v>
          </cell>
          <cell r="B8139" t="str">
            <v>Point</v>
          </cell>
          <cell r="C8139" t="str">
            <v>Sandspar /Rotary Dryer</v>
          </cell>
          <cell r="D8139" t="str">
            <v>Industrial Processes - NEC</v>
          </cell>
          <cell r="G8139" t="str">
            <v>Industrial Processes</v>
          </cell>
          <cell r="H8139" t="str">
            <v>Mineral Products</v>
          </cell>
          <cell r="I8139" t="str">
            <v>Sandspar</v>
          </cell>
          <cell r="J8139" t="str">
            <v>Rotary Dryer</v>
          </cell>
          <cell r="N8139">
            <v>40988</v>
          </cell>
        </row>
        <row r="8140">
          <cell r="A8140" t="str">
            <v>30509201</v>
          </cell>
          <cell r="B8140" t="str">
            <v>Point</v>
          </cell>
          <cell r="C8140" t="str">
            <v>Catalyst Manuf /Transferring and Handling</v>
          </cell>
          <cell r="D8140" t="str">
            <v>Industrial Processes - Storage and Transfer</v>
          </cell>
          <cell r="G8140" t="str">
            <v>Industrial Processes</v>
          </cell>
          <cell r="H8140" t="str">
            <v>Mineral Products</v>
          </cell>
          <cell r="I8140" t="str">
            <v>Catalyst Manufacturing</v>
          </cell>
          <cell r="J8140" t="str">
            <v>Transferring and Handling</v>
          </cell>
          <cell r="N8140">
            <v>40988</v>
          </cell>
        </row>
        <row r="8141">
          <cell r="A8141" t="str">
            <v>30509202</v>
          </cell>
          <cell r="B8141" t="str">
            <v>Point</v>
          </cell>
          <cell r="C8141" t="str">
            <v>Catalyst Manuf /Mixing and Blending</v>
          </cell>
          <cell r="D8141" t="str">
            <v>Industrial Processes - NEC</v>
          </cell>
          <cell r="G8141" t="str">
            <v>Industrial Processes</v>
          </cell>
          <cell r="H8141" t="str">
            <v>Mineral Products</v>
          </cell>
          <cell r="I8141" t="str">
            <v>Catalyst Manufacturing</v>
          </cell>
          <cell r="J8141" t="str">
            <v>Mixing and Blending</v>
          </cell>
          <cell r="N8141">
            <v>40988</v>
          </cell>
        </row>
        <row r="8142">
          <cell r="A8142" t="str">
            <v>30509203</v>
          </cell>
          <cell r="B8142" t="str">
            <v>Point</v>
          </cell>
          <cell r="C8142" t="str">
            <v>Catalyst Manuf /Reacting</v>
          </cell>
          <cell r="D8142" t="str">
            <v>Industrial Processes - NEC</v>
          </cell>
          <cell r="G8142" t="str">
            <v>Industrial Processes</v>
          </cell>
          <cell r="H8142" t="str">
            <v>Mineral Products</v>
          </cell>
          <cell r="I8142" t="str">
            <v>Catalyst Manufacturing</v>
          </cell>
          <cell r="J8142" t="str">
            <v>Reacting</v>
          </cell>
          <cell r="N8142">
            <v>40988</v>
          </cell>
        </row>
        <row r="8143">
          <cell r="A8143" t="str">
            <v>30509204</v>
          </cell>
          <cell r="B8143" t="str">
            <v>Point</v>
          </cell>
          <cell r="C8143" t="str">
            <v>Catalyst Manuf /Drying</v>
          </cell>
          <cell r="D8143" t="str">
            <v>Industrial Processes - NEC</v>
          </cell>
          <cell r="G8143" t="str">
            <v>Industrial Processes</v>
          </cell>
          <cell r="H8143" t="str">
            <v>Mineral Products</v>
          </cell>
          <cell r="I8143" t="str">
            <v>Catalyst Manufacturing</v>
          </cell>
          <cell r="J8143" t="str">
            <v>Drying</v>
          </cell>
          <cell r="N8143">
            <v>40988</v>
          </cell>
        </row>
        <row r="8144">
          <cell r="A8144" t="str">
            <v>30509205</v>
          </cell>
          <cell r="B8144" t="str">
            <v>Point</v>
          </cell>
          <cell r="C8144" t="str">
            <v>Catalyst Manuf /Storage</v>
          </cell>
          <cell r="D8144" t="str">
            <v>Industrial Processes - Storage and Transfer</v>
          </cell>
          <cell r="G8144" t="str">
            <v>Industrial Processes</v>
          </cell>
          <cell r="H8144" t="str">
            <v>Mineral Products</v>
          </cell>
          <cell r="I8144" t="str">
            <v>Catalyst Manufacturing</v>
          </cell>
          <cell r="J8144" t="str">
            <v>Storage</v>
          </cell>
          <cell r="N8144">
            <v>40988</v>
          </cell>
        </row>
        <row r="8145">
          <cell r="A8145" t="str">
            <v>30510001</v>
          </cell>
          <cell r="B8145" t="str">
            <v>Point</v>
          </cell>
          <cell r="C8145" t="str">
            <v>Mineral Prods /Bulk Materials Elevators /Unloading</v>
          </cell>
          <cell r="D8145" t="str">
            <v>Industrial Processes - Storage and Transfer</v>
          </cell>
          <cell r="G8145" t="str">
            <v>Industrial Processes</v>
          </cell>
          <cell r="H8145" t="str">
            <v>Mineral Products</v>
          </cell>
          <cell r="I8145" t="str">
            <v>Bulk Materials Elevators</v>
          </cell>
          <cell r="J8145" t="str">
            <v>Unloading</v>
          </cell>
          <cell r="N8145">
            <v>40988</v>
          </cell>
        </row>
        <row r="8146">
          <cell r="A8146" t="str">
            <v>30510002</v>
          </cell>
          <cell r="B8146" t="str">
            <v>Point</v>
          </cell>
          <cell r="C8146" t="str">
            <v>Mineral Prods /Bulk Materials Elevators /Loading</v>
          </cell>
          <cell r="D8146" t="str">
            <v>Industrial Processes - Storage and Transfer</v>
          </cell>
          <cell r="G8146" t="str">
            <v>Industrial Processes</v>
          </cell>
          <cell r="H8146" t="str">
            <v>Mineral Products</v>
          </cell>
          <cell r="I8146" t="str">
            <v>Bulk Materials Elevators</v>
          </cell>
          <cell r="J8146" t="str">
            <v>Loading</v>
          </cell>
          <cell r="N8146">
            <v>40988</v>
          </cell>
        </row>
        <row r="8147">
          <cell r="A8147" t="str">
            <v>30510003</v>
          </cell>
          <cell r="B8147" t="str">
            <v>Point</v>
          </cell>
          <cell r="C8147" t="str">
            <v>Mineral Prods /Bulk Materials Elevators /Removal from Bins</v>
          </cell>
          <cell r="D8147" t="str">
            <v>Industrial Processes - Storage and Transfer</v>
          </cell>
          <cell r="G8147" t="str">
            <v>Industrial Processes</v>
          </cell>
          <cell r="H8147" t="str">
            <v>Mineral Products</v>
          </cell>
          <cell r="I8147" t="str">
            <v>Bulk Materials Elevators</v>
          </cell>
          <cell r="J8147" t="str">
            <v>Removal from Bins</v>
          </cell>
          <cell r="N8147">
            <v>40988</v>
          </cell>
        </row>
        <row r="8148">
          <cell r="A8148" t="str">
            <v>30510004</v>
          </cell>
          <cell r="B8148" t="str">
            <v>Point</v>
          </cell>
          <cell r="C8148" t="str">
            <v>Mineral Prods /Bulk Materials Elevators /Drying</v>
          </cell>
          <cell r="D8148" t="str">
            <v>Industrial Processes - Storage and Transfer</v>
          </cell>
          <cell r="G8148" t="str">
            <v>Industrial Processes</v>
          </cell>
          <cell r="H8148" t="str">
            <v>Mineral Products</v>
          </cell>
          <cell r="I8148" t="str">
            <v>Bulk Materials Elevators</v>
          </cell>
          <cell r="J8148" t="str">
            <v>Drying</v>
          </cell>
          <cell r="N8148">
            <v>40988</v>
          </cell>
        </row>
        <row r="8149">
          <cell r="A8149" t="str">
            <v>30510005</v>
          </cell>
          <cell r="B8149" t="str">
            <v>Point</v>
          </cell>
          <cell r="C8149" t="str">
            <v>Mineral Prods /Bulk Materials Elevators /Cleaning</v>
          </cell>
          <cell r="D8149" t="str">
            <v>Industrial Processes - Storage and Transfer</v>
          </cell>
          <cell r="G8149" t="str">
            <v>Industrial Processes</v>
          </cell>
          <cell r="H8149" t="str">
            <v>Mineral Products</v>
          </cell>
          <cell r="I8149" t="str">
            <v>Bulk Materials Elevators</v>
          </cell>
          <cell r="J8149" t="str">
            <v>Cleaning</v>
          </cell>
          <cell r="N8149">
            <v>40988</v>
          </cell>
        </row>
        <row r="8150">
          <cell r="A8150" t="str">
            <v>30510006</v>
          </cell>
          <cell r="B8150" t="str">
            <v>Point</v>
          </cell>
          <cell r="C8150" t="str">
            <v>Mineral Prods /Bulk Materials Elevators /Elevator Legs (Headhouse)</v>
          </cell>
          <cell r="D8150" t="str">
            <v>Industrial Processes - Storage and Transfer</v>
          </cell>
          <cell r="G8150" t="str">
            <v>Industrial Processes</v>
          </cell>
          <cell r="H8150" t="str">
            <v>Mineral Products</v>
          </cell>
          <cell r="I8150" t="str">
            <v>Bulk Materials Elevators</v>
          </cell>
          <cell r="J8150" t="str">
            <v>Elevator Legs (Headhouse)</v>
          </cell>
          <cell r="N8150">
            <v>40988</v>
          </cell>
        </row>
        <row r="8151">
          <cell r="A8151" t="str">
            <v>30510007</v>
          </cell>
          <cell r="B8151" t="str">
            <v>Point</v>
          </cell>
          <cell r="C8151" t="str">
            <v>Mineral Prods /Bulk Materials Elevators /Tripper (Gallery Belt)</v>
          </cell>
          <cell r="D8151" t="str">
            <v>Industrial Processes - Storage and Transfer</v>
          </cell>
          <cell r="G8151" t="str">
            <v>Industrial Processes</v>
          </cell>
          <cell r="H8151" t="str">
            <v>Mineral Products</v>
          </cell>
          <cell r="I8151" t="str">
            <v>Bulk Materials Elevators</v>
          </cell>
          <cell r="J8151" t="str">
            <v>Tripper (Gallery Belt)</v>
          </cell>
          <cell r="N8151">
            <v>40988</v>
          </cell>
        </row>
        <row r="8152">
          <cell r="A8152" t="str">
            <v>30510101</v>
          </cell>
          <cell r="B8152" t="str">
            <v>Point</v>
          </cell>
          <cell r="C8152" t="str">
            <v>Mineral Prods /Bulk Materials Conveyors /Ammonium Sulfate</v>
          </cell>
          <cell r="D8152" t="str">
            <v>Industrial Processes - Storage and Transfer</v>
          </cell>
          <cell r="G8152" t="str">
            <v>Industrial Processes</v>
          </cell>
          <cell r="H8152" t="str">
            <v>Mineral Products</v>
          </cell>
          <cell r="I8152" t="str">
            <v>Bulk Materials Conveyors</v>
          </cell>
          <cell r="J8152" t="str">
            <v>Ammonium Sulfate</v>
          </cell>
          <cell r="N8152">
            <v>40988</v>
          </cell>
        </row>
        <row r="8153">
          <cell r="A8153" t="str">
            <v>30510102</v>
          </cell>
          <cell r="B8153" t="str">
            <v>Point</v>
          </cell>
          <cell r="C8153" t="str">
            <v>Mineral Prods /Bulk Materials Conveyors /Cement</v>
          </cell>
          <cell r="D8153" t="str">
            <v>Industrial Processes - Storage and Transfer</v>
          </cell>
          <cell r="G8153" t="str">
            <v>Industrial Processes</v>
          </cell>
          <cell r="H8153" t="str">
            <v>Mineral Products</v>
          </cell>
          <cell r="I8153" t="str">
            <v>Bulk Materials Conveyors</v>
          </cell>
          <cell r="J8153" t="str">
            <v>Cement</v>
          </cell>
          <cell r="N8153">
            <v>40988</v>
          </cell>
        </row>
        <row r="8154">
          <cell r="A8154" t="str">
            <v>30510103</v>
          </cell>
          <cell r="B8154" t="str">
            <v>Point</v>
          </cell>
          <cell r="C8154" t="str">
            <v>Mineral Prods /Bulk Materials Conveyors /Coal</v>
          </cell>
          <cell r="D8154" t="str">
            <v>Industrial Processes - Storage and Transfer</v>
          </cell>
          <cell r="G8154" t="str">
            <v>Industrial Processes</v>
          </cell>
          <cell r="H8154" t="str">
            <v>Mineral Products</v>
          </cell>
          <cell r="I8154" t="str">
            <v>Bulk Materials Conveyors</v>
          </cell>
          <cell r="J8154" t="str">
            <v>Coal</v>
          </cell>
          <cell r="N8154">
            <v>40988</v>
          </cell>
        </row>
        <row r="8155">
          <cell r="A8155" t="str">
            <v>30510104</v>
          </cell>
          <cell r="B8155" t="str">
            <v>Point</v>
          </cell>
          <cell r="C8155" t="str">
            <v>Mineral Prods /Bulk Materials Conveyors /Coke</v>
          </cell>
          <cell r="D8155" t="str">
            <v>Industrial Processes - Storage and Transfer</v>
          </cell>
          <cell r="G8155" t="str">
            <v>Industrial Processes</v>
          </cell>
          <cell r="H8155" t="str">
            <v>Mineral Products</v>
          </cell>
          <cell r="I8155" t="str">
            <v>Bulk Materials Conveyors</v>
          </cell>
          <cell r="J8155" t="str">
            <v>Coke</v>
          </cell>
          <cell r="N8155">
            <v>40988</v>
          </cell>
        </row>
        <row r="8156">
          <cell r="A8156" t="str">
            <v>30510105</v>
          </cell>
          <cell r="B8156" t="str">
            <v>Point</v>
          </cell>
          <cell r="C8156" t="str">
            <v>Mineral Prods /Bulk Materials Conveyors /Limestone</v>
          </cell>
          <cell r="D8156" t="str">
            <v>Industrial Processes - Storage and Transfer</v>
          </cell>
          <cell r="G8156" t="str">
            <v>Industrial Processes</v>
          </cell>
          <cell r="H8156" t="str">
            <v>Mineral Products</v>
          </cell>
          <cell r="I8156" t="str">
            <v>Bulk Materials Conveyors</v>
          </cell>
          <cell r="J8156" t="str">
            <v>Limestone</v>
          </cell>
          <cell r="N8156">
            <v>40988</v>
          </cell>
        </row>
        <row r="8157">
          <cell r="A8157" t="str">
            <v>30510106</v>
          </cell>
          <cell r="B8157" t="str">
            <v>Point</v>
          </cell>
          <cell r="C8157" t="str">
            <v>Mineral Prods /Bulk Materials Conveyors /Phosphate Rock</v>
          </cell>
          <cell r="D8157" t="str">
            <v>Industrial Processes - Storage and Transfer</v>
          </cell>
          <cell r="G8157" t="str">
            <v>Industrial Processes</v>
          </cell>
          <cell r="H8157" t="str">
            <v>Mineral Products</v>
          </cell>
          <cell r="I8157" t="str">
            <v>Bulk Materials Conveyors</v>
          </cell>
          <cell r="J8157" t="str">
            <v>Phosphate Rock</v>
          </cell>
          <cell r="N8157">
            <v>40988</v>
          </cell>
        </row>
        <row r="8158">
          <cell r="A8158" t="str">
            <v>30510107</v>
          </cell>
          <cell r="B8158" t="str">
            <v>Point</v>
          </cell>
          <cell r="C8158" t="str">
            <v>Mineral Prods /Bulk Materials Conveyors /Scrap Metal</v>
          </cell>
          <cell r="D8158" t="str">
            <v>Industrial Processes - Storage and Transfer</v>
          </cell>
          <cell r="G8158" t="str">
            <v>Industrial Processes</v>
          </cell>
          <cell r="H8158" t="str">
            <v>Mineral Products</v>
          </cell>
          <cell r="I8158" t="str">
            <v>Bulk Materials Conveyors</v>
          </cell>
          <cell r="J8158" t="str">
            <v>Scrap Metal</v>
          </cell>
          <cell r="N8158">
            <v>40988</v>
          </cell>
        </row>
        <row r="8159">
          <cell r="A8159" t="str">
            <v>30510108</v>
          </cell>
          <cell r="B8159" t="str">
            <v>Point</v>
          </cell>
          <cell r="C8159" t="str">
            <v>Mineral Prods /Bulk Materials Conveyors /Sulfur</v>
          </cell>
          <cell r="D8159" t="str">
            <v>Industrial Processes - Storage and Transfer</v>
          </cell>
          <cell r="G8159" t="str">
            <v>Industrial Processes</v>
          </cell>
          <cell r="H8159" t="str">
            <v>Mineral Products</v>
          </cell>
          <cell r="I8159" t="str">
            <v>Bulk Materials Conveyors</v>
          </cell>
          <cell r="J8159" t="str">
            <v>Sulfur</v>
          </cell>
          <cell r="N8159">
            <v>40988</v>
          </cell>
        </row>
        <row r="8160">
          <cell r="A8160" t="str">
            <v>30510196</v>
          </cell>
          <cell r="B8160" t="str">
            <v>Point</v>
          </cell>
          <cell r="C8160" t="str">
            <v>Mineral Prods /Bulk Materials Conveyors /Chemical: Specify in Comments</v>
          </cell>
          <cell r="D8160" t="str">
            <v>Industrial Processes - Storage and Transfer</v>
          </cell>
          <cell r="G8160" t="str">
            <v>Industrial Processes</v>
          </cell>
          <cell r="H8160" t="str">
            <v>Mineral Products</v>
          </cell>
          <cell r="I8160" t="str">
            <v>Bulk Materials Conveyors</v>
          </cell>
          <cell r="J8160" t="str">
            <v>Chemical: Specify in Comments</v>
          </cell>
          <cell r="N8160">
            <v>40988</v>
          </cell>
        </row>
        <row r="8161">
          <cell r="A8161" t="str">
            <v>30510197</v>
          </cell>
          <cell r="B8161" t="str">
            <v>Point</v>
          </cell>
          <cell r="C8161" t="str">
            <v>Mineral Prods /Bulk Materials Conveyors /Fertilizer: Specify in Comments</v>
          </cell>
          <cell r="D8161" t="str">
            <v>Industrial Processes - Storage and Transfer</v>
          </cell>
          <cell r="G8161" t="str">
            <v>Industrial Processes</v>
          </cell>
          <cell r="H8161" t="str">
            <v>Mineral Products</v>
          </cell>
          <cell r="I8161" t="str">
            <v>Bulk Materials Conveyors</v>
          </cell>
          <cell r="J8161" t="str">
            <v>Fertilizer: Specify in Comments</v>
          </cell>
          <cell r="N8161">
            <v>40988</v>
          </cell>
        </row>
        <row r="8162">
          <cell r="A8162" t="str">
            <v>30510198</v>
          </cell>
          <cell r="B8162" t="str">
            <v>Point</v>
          </cell>
          <cell r="C8162" t="str">
            <v>Mineral Prods /Bulk Materials Conveyors /Mineral: Specify in Comments</v>
          </cell>
          <cell r="D8162" t="str">
            <v>Industrial Processes - Storage and Transfer</v>
          </cell>
          <cell r="G8162" t="str">
            <v>Industrial Processes</v>
          </cell>
          <cell r="H8162" t="str">
            <v>Mineral Products</v>
          </cell>
          <cell r="I8162" t="str">
            <v>Bulk Materials Conveyors</v>
          </cell>
          <cell r="J8162" t="str">
            <v>Mineral: Specify in Comments</v>
          </cell>
          <cell r="N8162">
            <v>40988</v>
          </cell>
        </row>
        <row r="8163">
          <cell r="A8163" t="str">
            <v>30510199</v>
          </cell>
          <cell r="B8163" t="str">
            <v>Point</v>
          </cell>
          <cell r="C8163" t="str">
            <v>Mineral Prods /Bulk Materials Conveyors /Other Not Classified</v>
          </cell>
          <cell r="D8163" t="str">
            <v>Industrial Processes - Storage and Transfer</v>
          </cell>
          <cell r="G8163" t="str">
            <v>Industrial Processes</v>
          </cell>
          <cell r="H8163" t="str">
            <v>Mineral Products</v>
          </cell>
          <cell r="I8163" t="str">
            <v>Bulk Materials Conveyors</v>
          </cell>
          <cell r="J8163" t="str">
            <v>Other Not Classified</v>
          </cell>
          <cell r="N8163">
            <v>40988</v>
          </cell>
        </row>
        <row r="8164">
          <cell r="A8164" t="str">
            <v>30510201</v>
          </cell>
          <cell r="B8164" t="str">
            <v>Point</v>
          </cell>
          <cell r="C8164" t="str">
            <v>Mineral Prods /Bulk Materials Storage Bins /Ammonium Sulfate</v>
          </cell>
          <cell r="D8164" t="str">
            <v>Industrial Processes - Storage and Transfer</v>
          </cell>
          <cell r="G8164" t="str">
            <v>Industrial Processes</v>
          </cell>
          <cell r="H8164" t="str">
            <v>Mineral Products</v>
          </cell>
          <cell r="I8164" t="str">
            <v>Bulk Materials Storage Bins</v>
          </cell>
          <cell r="J8164" t="str">
            <v>Ammonium Sulfate</v>
          </cell>
          <cell r="N8164">
            <v>40988</v>
          </cell>
        </row>
        <row r="8165">
          <cell r="A8165" t="str">
            <v>30510202</v>
          </cell>
          <cell r="B8165" t="str">
            <v>Point</v>
          </cell>
          <cell r="C8165" t="str">
            <v>Mineral Prods /Bulk Materials Storage Bins /Cement</v>
          </cell>
          <cell r="D8165" t="str">
            <v>Industrial Processes - Storage and Transfer</v>
          </cell>
          <cell r="G8165" t="str">
            <v>Industrial Processes</v>
          </cell>
          <cell r="H8165" t="str">
            <v>Mineral Products</v>
          </cell>
          <cell r="I8165" t="str">
            <v>Bulk Materials Storage Bins</v>
          </cell>
          <cell r="J8165" t="str">
            <v>Cement</v>
          </cell>
          <cell r="N8165">
            <v>40988</v>
          </cell>
        </row>
        <row r="8166">
          <cell r="A8166" t="str">
            <v>30510203</v>
          </cell>
          <cell r="B8166" t="str">
            <v>Point</v>
          </cell>
          <cell r="C8166" t="str">
            <v>Mineral Prods /Bulk Materials Storage Bins /Coal</v>
          </cell>
          <cell r="D8166" t="str">
            <v>Industrial Processes - Storage and Transfer</v>
          </cell>
          <cell r="G8166" t="str">
            <v>Industrial Processes</v>
          </cell>
          <cell r="H8166" t="str">
            <v>Mineral Products</v>
          </cell>
          <cell r="I8166" t="str">
            <v>Bulk Materials Storage Bins</v>
          </cell>
          <cell r="J8166" t="str">
            <v>Coal</v>
          </cell>
          <cell r="N8166">
            <v>40988</v>
          </cell>
        </row>
        <row r="8167">
          <cell r="A8167" t="str">
            <v>30510204</v>
          </cell>
          <cell r="B8167" t="str">
            <v>Point</v>
          </cell>
          <cell r="C8167" t="str">
            <v>Mineral Prods /Bulk Materials Storage Bins /Coke</v>
          </cell>
          <cell r="D8167" t="str">
            <v>Industrial Processes - Storage and Transfer</v>
          </cell>
          <cell r="G8167" t="str">
            <v>Industrial Processes</v>
          </cell>
          <cell r="H8167" t="str">
            <v>Mineral Products</v>
          </cell>
          <cell r="I8167" t="str">
            <v>Bulk Materials Storage Bins</v>
          </cell>
          <cell r="J8167" t="str">
            <v>Coke</v>
          </cell>
          <cell r="N8167">
            <v>40988</v>
          </cell>
        </row>
        <row r="8168">
          <cell r="A8168" t="str">
            <v>30510205</v>
          </cell>
          <cell r="B8168" t="str">
            <v>Point</v>
          </cell>
          <cell r="C8168" t="str">
            <v>Mineral Prods /Bulk Materials Storage Bins /Limestone</v>
          </cell>
          <cell r="D8168" t="str">
            <v>Industrial Processes - Storage and Transfer</v>
          </cell>
          <cell r="G8168" t="str">
            <v>Industrial Processes</v>
          </cell>
          <cell r="H8168" t="str">
            <v>Mineral Products</v>
          </cell>
          <cell r="I8168" t="str">
            <v>Bulk Materials Storage Bins</v>
          </cell>
          <cell r="J8168" t="str">
            <v>Limestone</v>
          </cell>
          <cell r="N8168">
            <v>40988</v>
          </cell>
        </row>
        <row r="8169">
          <cell r="A8169" t="str">
            <v>30510206</v>
          </cell>
          <cell r="B8169" t="str">
            <v>Point</v>
          </cell>
          <cell r="C8169" t="str">
            <v>Mineral Prods /Bulk Materials Storage Bins /Phosphate Rock</v>
          </cell>
          <cell r="D8169" t="str">
            <v>Industrial Processes - Storage and Transfer</v>
          </cell>
          <cell r="G8169" t="str">
            <v>Industrial Processes</v>
          </cell>
          <cell r="H8169" t="str">
            <v>Mineral Products</v>
          </cell>
          <cell r="I8169" t="str">
            <v>Bulk Materials Storage Bins</v>
          </cell>
          <cell r="J8169" t="str">
            <v>Phosphate Rock</v>
          </cell>
          <cell r="N8169">
            <v>40988</v>
          </cell>
        </row>
        <row r="8170">
          <cell r="A8170" t="str">
            <v>30510207</v>
          </cell>
          <cell r="B8170" t="str">
            <v>Point</v>
          </cell>
          <cell r="C8170" t="str">
            <v>Mineral Prods /Bulk Materials Storage Bins /Scrap Metal</v>
          </cell>
          <cell r="D8170" t="str">
            <v>Industrial Processes - Storage and Transfer</v>
          </cell>
          <cell r="G8170" t="str">
            <v>Industrial Processes</v>
          </cell>
          <cell r="H8170" t="str">
            <v>Mineral Products</v>
          </cell>
          <cell r="I8170" t="str">
            <v>Bulk Materials Storage Bins</v>
          </cell>
          <cell r="J8170" t="str">
            <v>Scrap Metal</v>
          </cell>
          <cell r="N8170">
            <v>40988</v>
          </cell>
        </row>
        <row r="8171">
          <cell r="A8171" t="str">
            <v>30510208</v>
          </cell>
          <cell r="B8171" t="str">
            <v>Point</v>
          </cell>
          <cell r="C8171" t="str">
            <v>Mineral Prods /Bulk Materials Storage Bins /Sulfur</v>
          </cell>
          <cell r="D8171" t="str">
            <v>Industrial Processes - Storage and Transfer</v>
          </cell>
          <cell r="G8171" t="str">
            <v>Industrial Processes</v>
          </cell>
          <cell r="H8171" t="str">
            <v>Mineral Products</v>
          </cell>
          <cell r="I8171" t="str">
            <v>Bulk Materials Storage Bins</v>
          </cell>
          <cell r="J8171" t="str">
            <v>Sulfur</v>
          </cell>
          <cell r="N8171">
            <v>40988</v>
          </cell>
        </row>
        <row r="8172">
          <cell r="A8172" t="str">
            <v>30510209</v>
          </cell>
          <cell r="B8172" t="str">
            <v>Point</v>
          </cell>
          <cell r="C8172" t="str">
            <v>Mineral Prods /Bulk Materials Storage Bins /Sand</v>
          </cell>
          <cell r="D8172" t="str">
            <v>Industrial Processes - Storage and Transfer</v>
          </cell>
          <cell r="G8172" t="str">
            <v>Industrial Processes</v>
          </cell>
          <cell r="H8172" t="str">
            <v>Mineral Products</v>
          </cell>
          <cell r="I8172" t="str">
            <v>Bulk Materials Storage Bins</v>
          </cell>
          <cell r="J8172" t="str">
            <v>Sand</v>
          </cell>
          <cell r="N8172">
            <v>40988</v>
          </cell>
        </row>
        <row r="8173">
          <cell r="A8173" t="str">
            <v>30510296</v>
          </cell>
          <cell r="B8173" t="str">
            <v>Point</v>
          </cell>
          <cell r="C8173" t="str">
            <v>Mineral Prods /Bulk Materials Storage Bins /Chemical: Specify in Comments</v>
          </cell>
          <cell r="D8173" t="str">
            <v>Industrial Processes - Storage and Transfer</v>
          </cell>
          <cell r="G8173" t="str">
            <v>Industrial Processes</v>
          </cell>
          <cell r="H8173" t="str">
            <v>Mineral Products</v>
          </cell>
          <cell r="I8173" t="str">
            <v>Bulk Materials Storage Bins</v>
          </cell>
          <cell r="J8173" t="str">
            <v>Chemical: Specify in Comments</v>
          </cell>
          <cell r="N8173">
            <v>40988</v>
          </cell>
        </row>
        <row r="8174">
          <cell r="A8174" t="str">
            <v>30510297</v>
          </cell>
          <cell r="B8174" t="str">
            <v>Point</v>
          </cell>
          <cell r="C8174" t="str">
            <v>Mineral Prods /Bulk Materials Storage Bins /Fertilizer: Specify in Comments</v>
          </cell>
          <cell r="D8174" t="str">
            <v>Industrial Processes - Storage and Transfer</v>
          </cell>
          <cell r="G8174" t="str">
            <v>Industrial Processes</v>
          </cell>
          <cell r="H8174" t="str">
            <v>Mineral Products</v>
          </cell>
          <cell r="I8174" t="str">
            <v>Bulk Materials Storage Bins</v>
          </cell>
          <cell r="J8174" t="str">
            <v>Fertilizer: Specify in Comments</v>
          </cell>
          <cell r="N8174">
            <v>40988</v>
          </cell>
        </row>
        <row r="8175">
          <cell r="A8175" t="str">
            <v>30510298</v>
          </cell>
          <cell r="B8175" t="str">
            <v>Point</v>
          </cell>
          <cell r="C8175" t="str">
            <v>Mineral Prods /Bulk Materials Storage Bins /Mineral: Specify in Comments</v>
          </cell>
          <cell r="D8175" t="str">
            <v>Industrial Processes - Storage and Transfer</v>
          </cell>
          <cell r="G8175" t="str">
            <v>Industrial Processes</v>
          </cell>
          <cell r="H8175" t="str">
            <v>Mineral Products</v>
          </cell>
          <cell r="I8175" t="str">
            <v>Bulk Materials Storage Bins</v>
          </cell>
          <cell r="J8175" t="str">
            <v>Mineral: Specify in Comments</v>
          </cell>
          <cell r="N8175">
            <v>40988</v>
          </cell>
        </row>
        <row r="8176">
          <cell r="A8176" t="str">
            <v>30510299</v>
          </cell>
          <cell r="B8176" t="str">
            <v>Point</v>
          </cell>
          <cell r="C8176" t="str">
            <v>Mineral Prods /Bulk Materials Storage Bins /Other Not Classified</v>
          </cell>
          <cell r="D8176" t="str">
            <v>Industrial Processes - Storage and Transfer</v>
          </cell>
          <cell r="G8176" t="str">
            <v>Industrial Processes</v>
          </cell>
          <cell r="H8176" t="str">
            <v>Mineral Products</v>
          </cell>
          <cell r="I8176" t="str">
            <v>Bulk Materials Storage Bins</v>
          </cell>
          <cell r="J8176" t="str">
            <v>Other Not Classified</v>
          </cell>
          <cell r="N8176">
            <v>40988</v>
          </cell>
        </row>
        <row r="8177">
          <cell r="A8177" t="str">
            <v>30510301</v>
          </cell>
          <cell r="B8177" t="str">
            <v>Point</v>
          </cell>
          <cell r="C8177" t="str">
            <v>Mineral Prods /Bulk Materials Open Stockpiles /Ammonium Sulfate</v>
          </cell>
          <cell r="D8177" t="str">
            <v>Industrial Processes - Storage and Transfer</v>
          </cell>
          <cell r="G8177" t="str">
            <v>Industrial Processes</v>
          </cell>
          <cell r="H8177" t="str">
            <v>Mineral Products</v>
          </cell>
          <cell r="I8177" t="str">
            <v>Bulk Materials Open Stockpiles</v>
          </cell>
          <cell r="J8177" t="str">
            <v>Ammonium Sulfate</v>
          </cell>
          <cell r="N8177">
            <v>40988</v>
          </cell>
        </row>
        <row r="8178">
          <cell r="A8178" t="str">
            <v>30510302</v>
          </cell>
          <cell r="B8178" t="str">
            <v>Point</v>
          </cell>
          <cell r="C8178" t="str">
            <v>Mineral Prods /Bulk Materials Open Stockpiles /Cement</v>
          </cell>
          <cell r="D8178" t="str">
            <v>Industrial Processes - Storage and Transfer</v>
          </cell>
          <cell r="G8178" t="str">
            <v>Industrial Processes</v>
          </cell>
          <cell r="H8178" t="str">
            <v>Mineral Products</v>
          </cell>
          <cell r="I8178" t="str">
            <v>Bulk Materials Open Stockpiles</v>
          </cell>
          <cell r="J8178" t="str">
            <v>Cement</v>
          </cell>
          <cell r="N8178">
            <v>40988</v>
          </cell>
        </row>
        <row r="8179">
          <cell r="A8179" t="str">
            <v>30510303</v>
          </cell>
          <cell r="B8179" t="str">
            <v>Point</v>
          </cell>
          <cell r="C8179" t="str">
            <v>Mineral Prods /Bulk Materials Open Stockpiles /Coal</v>
          </cell>
          <cell r="D8179" t="str">
            <v>Industrial Processes - Storage and Transfer</v>
          </cell>
          <cell r="G8179" t="str">
            <v>Industrial Processes</v>
          </cell>
          <cell r="H8179" t="str">
            <v>Mineral Products</v>
          </cell>
          <cell r="I8179" t="str">
            <v>Bulk Materials Open Stockpiles</v>
          </cell>
          <cell r="J8179" t="str">
            <v>Coal</v>
          </cell>
          <cell r="N8179">
            <v>40988</v>
          </cell>
        </row>
        <row r="8180">
          <cell r="A8180" t="str">
            <v>30510304</v>
          </cell>
          <cell r="B8180" t="str">
            <v>Point</v>
          </cell>
          <cell r="C8180" t="str">
            <v>Mineral Prods /Bulk Materials Open Stockpiles /Coke</v>
          </cell>
          <cell r="D8180" t="str">
            <v>Industrial Processes - Storage and Transfer</v>
          </cell>
          <cell r="G8180" t="str">
            <v>Industrial Processes</v>
          </cell>
          <cell r="H8180" t="str">
            <v>Mineral Products</v>
          </cell>
          <cell r="I8180" t="str">
            <v>Bulk Materials Open Stockpiles</v>
          </cell>
          <cell r="J8180" t="str">
            <v>Coke</v>
          </cell>
          <cell r="N8180">
            <v>40988</v>
          </cell>
        </row>
        <row r="8181">
          <cell r="A8181" t="str">
            <v>30510305</v>
          </cell>
          <cell r="B8181" t="str">
            <v>Point</v>
          </cell>
          <cell r="C8181" t="str">
            <v>Mineral Prods /Bulk Materials Open Stockpiles /Limestone</v>
          </cell>
          <cell r="D8181" t="str">
            <v>Industrial Processes - Storage and Transfer</v>
          </cell>
          <cell r="G8181" t="str">
            <v>Industrial Processes</v>
          </cell>
          <cell r="H8181" t="str">
            <v>Mineral Products</v>
          </cell>
          <cell r="I8181" t="str">
            <v>Bulk Materials Open Stockpiles</v>
          </cell>
          <cell r="J8181" t="str">
            <v>Limestone</v>
          </cell>
          <cell r="N8181">
            <v>40988</v>
          </cell>
        </row>
        <row r="8182">
          <cell r="A8182" t="str">
            <v>30510306</v>
          </cell>
          <cell r="B8182" t="str">
            <v>Point</v>
          </cell>
          <cell r="C8182" t="str">
            <v>Mineral Prods /Bulk Materials Open Stockpiles /Phosphate Rock</v>
          </cell>
          <cell r="D8182" t="str">
            <v>Industrial Processes - Storage and Transfer</v>
          </cell>
          <cell r="G8182" t="str">
            <v>Industrial Processes</v>
          </cell>
          <cell r="H8182" t="str">
            <v>Mineral Products</v>
          </cell>
          <cell r="I8182" t="str">
            <v>Bulk Materials Open Stockpiles</v>
          </cell>
          <cell r="J8182" t="str">
            <v>Phosphate Rock</v>
          </cell>
          <cell r="N8182">
            <v>40988</v>
          </cell>
        </row>
        <row r="8183">
          <cell r="A8183" t="str">
            <v>30510307</v>
          </cell>
          <cell r="B8183" t="str">
            <v>Point</v>
          </cell>
          <cell r="C8183" t="str">
            <v>Mineral Prods /Bulk Materials Open Stockpiles /Scrap Metal</v>
          </cell>
          <cell r="D8183" t="str">
            <v>Industrial Processes - Storage and Transfer</v>
          </cell>
          <cell r="G8183" t="str">
            <v>Industrial Processes</v>
          </cell>
          <cell r="H8183" t="str">
            <v>Mineral Products</v>
          </cell>
          <cell r="I8183" t="str">
            <v>Bulk Materials Open Stockpiles</v>
          </cell>
          <cell r="J8183" t="str">
            <v>Scrap Metal</v>
          </cell>
          <cell r="N8183">
            <v>40988</v>
          </cell>
        </row>
        <row r="8184">
          <cell r="A8184" t="str">
            <v>30510308</v>
          </cell>
          <cell r="B8184" t="str">
            <v>Point</v>
          </cell>
          <cell r="C8184" t="str">
            <v>Mineral Prods /Bulk Materials Open Stockpiles /Sulfur</v>
          </cell>
          <cell r="D8184" t="str">
            <v>Industrial Processes - Storage and Transfer</v>
          </cell>
          <cell r="G8184" t="str">
            <v>Industrial Processes</v>
          </cell>
          <cell r="H8184" t="str">
            <v>Mineral Products</v>
          </cell>
          <cell r="I8184" t="str">
            <v>Bulk Materials Open Stockpiles</v>
          </cell>
          <cell r="J8184" t="str">
            <v>Sulfur</v>
          </cell>
          <cell r="N8184">
            <v>40988</v>
          </cell>
        </row>
        <row r="8185">
          <cell r="A8185" t="str">
            <v>30510309</v>
          </cell>
          <cell r="B8185" t="str">
            <v>Point</v>
          </cell>
          <cell r="C8185" t="str">
            <v>Mineral Prods /Bulk Materials Open Stockpiles /Sand</v>
          </cell>
          <cell r="D8185" t="str">
            <v>Industrial Processes - Storage and Transfer</v>
          </cell>
          <cell r="G8185" t="str">
            <v>Industrial Processes</v>
          </cell>
          <cell r="H8185" t="str">
            <v>Mineral Products</v>
          </cell>
          <cell r="I8185" t="str">
            <v>Bulk Materials Open Stockpiles</v>
          </cell>
          <cell r="J8185" t="str">
            <v>Sand</v>
          </cell>
          <cell r="N8185">
            <v>40988</v>
          </cell>
        </row>
        <row r="8186">
          <cell r="A8186" t="str">
            <v>30510310</v>
          </cell>
          <cell r="B8186" t="str">
            <v>Point</v>
          </cell>
          <cell r="C8186" t="str">
            <v>Mineral Prods /Bulk Materials Open Stockpiles /Fluxes</v>
          </cell>
          <cell r="D8186" t="str">
            <v>Industrial Processes - Storage and Transfer</v>
          </cell>
          <cell r="G8186" t="str">
            <v>Industrial Processes</v>
          </cell>
          <cell r="H8186" t="str">
            <v>Mineral Products</v>
          </cell>
          <cell r="I8186" t="str">
            <v>Bulk Materials Open Stockpiles</v>
          </cell>
          <cell r="J8186" t="str">
            <v>Fluxes</v>
          </cell>
          <cell r="N8186">
            <v>40988</v>
          </cell>
        </row>
        <row r="8187">
          <cell r="A8187" t="str">
            <v>30510396</v>
          </cell>
          <cell r="B8187" t="str">
            <v>Point</v>
          </cell>
          <cell r="C8187" t="str">
            <v>Mineral Prods /Bulk Materials Open Stockpiles /Chemical: Specify in Comments</v>
          </cell>
          <cell r="D8187" t="str">
            <v>Industrial Processes - Storage and Transfer</v>
          </cell>
          <cell r="G8187" t="str">
            <v>Industrial Processes</v>
          </cell>
          <cell r="H8187" t="str">
            <v>Mineral Products</v>
          </cell>
          <cell r="I8187" t="str">
            <v>Bulk Materials Open Stockpiles</v>
          </cell>
          <cell r="J8187" t="str">
            <v>Chemical: Specify in Comments</v>
          </cell>
          <cell r="N8187">
            <v>40988</v>
          </cell>
        </row>
        <row r="8188">
          <cell r="A8188" t="str">
            <v>30510397</v>
          </cell>
          <cell r="B8188" t="str">
            <v>Point</v>
          </cell>
          <cell r="C8188" t="str">
            <v>Mineral Prods /Bulk Materials Open Stockpiles /Fertilizer: Specify in Comments</v>
          </cell>
          <cell r="D8188" t="str">
            <v>Industrial Processes - Storage and Transfer</v>
          </cell>
          <cell r="G8188" t="str">
            <v>Industrial Processes</v>
          </cell>
          <cell r="H8188" t="str">
            <v>Mineral Products</v>
          </cell>
          <cell r="I8188" t="str">
            <v>Bulk Materials Open Stockpiles</v>
          </cell>
          <cell r="J8188" t="str">
            <v>Fertilizer: Specify in Comments</v>
          </cell>
          <cell r="N8188">
            <v>40988</v>
          </cell>
        </row>
        <row r="8189">
          <cell r="A8189" t="str">
            <v>30510398</v>
          </cell>
          <cell r="B8189" t="str">
            <v>Point</v>
          </cell>
          <cell r="C8189" t="str">
            <v>Mineral Prods /Bulk Materials Open Stockpiles /Mineral: Specify in Comments</v>
          </cell>
          <cell r="D8189" t="str">
            <v>Industrial Processes - Storage and Transfer</v>
          </cell>
          <cell r="G8189" t="str">
            <v>Industrial Processes</v>
          </cell>
          <cell r="H8189" t="str">
            <v>Mineral Products</v>
          </cell>
          <cell r="I8189" t="str">
            <v>Bulk Materials Open Stockpiles</v>
          </cell>
          <cell r="J8189" t="str">
            <v>Mineral: Specify in Comments</v>
          </cell>
          <cell r="N8189">
            <v>40988</v>
          </cell>
        </row>
        <row r="8190">
          <cell r="A8190" t="str">
            <v>30510399</v>
          </cell>
          <cell r="B8190" t="str">
            <v>Point</v>
          </cell>
          <cell r="C8190" t="str">
            <v>Mineral Prods /Bulk Materials Open Stockpiles /Other Not Classified</v>
          </cell>
          <cell r="D8190" t="str">
            <v>Industrial Processes - Storage and Transfer</v>
          </cell>
          <cell r="G8190" t="str">
            <v>Industrial Processes</v>
          </cell>
          <cell r="H8190" t="str">
            <v>Mineral Products</v>
          </cell>
          <cell r="I8190" t="str">
            <v>Bulk Materials Open Stockpiles</v>
          </cell>
          <cell r="J8190" t="str">
            <v>Other Not Classified</v>
          </cell>
          <cell r="N8190">
            <v>40988</v>
          </cell>
        </row>
        <row r="8191">
          <cell r="A8191" t="str">
            <v>30510401</v>
          </cell>
          <cell r="B8191" t="str">
            <v>Point</v>
          </cell>
          <cell r="C8191" t="str">
            <v>Mineral Prods /Bulk Materials Unloading Op /Ammonium Sulfate</v>
          </cell>
          <cell r="D8191" t="str">
            <v>Industrial Processes - Storage and Transfer</v>
          </cell>
          <cell r="G8191" t="str">
            <v>Industrial Processes</v>
          </cell>
          <cell r="H8191" t="str">
            <v>Mineral Products</v>
          </cell>
          <cell r="I8191" t="str">
            <v>Bulk Materials Unloading Operation</v>
          </cell>
          <cell r="J8191" t="str">
            <v>Ammonium Sulfate</v>
          </cell>
          <cell r="N8191">
            <v>40988</v>
          </cell>
        </row>
        <row r="8192">
          <cell r="A8192" t="str">
            <v>30510402</v>
          </cell>
          <cell r="B8192" t="str">
            <v>Point</v>
          </cell>
          <cell r="C8192" t="str">
            <v>Mineral Prods /Bulk Materials Unloading Op /Cement</v>
          </cell>
          <cell r="D8192" t="str">
            <v>Industrial Processes - Storage and Transfer</v>
          </cell>
          <cell r="G8192" t="str">
            <v>Industrial Processes</v>
          </cell>
          <cell r="H8192" t="str">
            <v>Mineral Products</v>
          </cell>
          <cell r="I8192" t="str">
            <v>Bulk Materials Unloading Operation</v>
          </cell>
          <cell r="J8192" t="str">
            <v>Cement</v>
          </cell>
          <cell r="N8192">
            <v>40988</v>
          </cell>
        </row>
        <row r="8193">
          <cell r="A8193" t="str">
            <v>30510403</v>
          </cell>
          <cell r="B8193" t="str">
            <v>Point</v>
          </cell>
          <cell r="C8193" t="str">
            <v>Mineral Prods /Bulk Materials Unloading Op /Coal</v>
          </cell>
          <cell r="D8193" t="str">
            <v>Industrial Processes - Storage and Transfer</v>
          </cell>
          <cell r="G8193" t="str">
            <v>Industrial Processes</v>
          </cell>
          <cell r="H8193" t="str">
            <v>Mineral Products</v>
          </cell>
          <cell r="I8193" t="str">
            <v>Bulk Materials Unloading Operation</v>
          </cell>
          <cell r="J8193" t="str">
            <v>Coal</v>
          </cell>
          <cell r="N8193">
            <v>40988</v>
          </cell>
        </row>
        <row r="8194">
          <cell r="A8194" t="str">
            <v>30510404</v>
          </cell>
          <cell r="B8194" t="str">
            <v>Point</v>
          </cell>
          <cell r="C8194" t="str">
            <v>Mineral Prods /Bulk Materials Unloading Op /Coke</v>
          </cell>
          <cell r="D8194" t="str">
            <v>Industrial Processes - Storage and Transfer</v>
          </cell>
          <cell r="G8194" t="str">
            <v>Industrial Processes</v>
          </cell>
          <cell r="H8194" t="str">
            <v>Mineral Products</v>
          </cell>
          <cell r="I8194" t="str">
            <v>Bulk Materials Unloading Operation</v>
          </cell>
          <cell r="J8194" t="str">
            <v>Coke</v>
          </cell>
          <cell r="N8194">
            <v>40988</v>
          </cell>
        </row>
        <row r="8195">
          <cell r="A8195" t="str">
            <v>30510405</v>
          </cell>
          <cell r="B8195" t="str">
            <v>Point</v>
          </cell>
          <cell r="C8195" t="str">
            <v>Mineral Prods /Bulk Materials Unloading Op /Limestone</v>
          </cell>
          <cell r="D8195" t="str">
            <v>Industrial Processes - Storage and Transfer</v>
          </cell>
          <cell r="G8195" t="str">
            <v>Industrial Processes</v>
          </cell>
          <cell r="H8195" t="str">
            <v>Mineral Products</v>
          </cell>
          <cell r="I8195" t="str">
            <v>Bulk Materials Unloading Operation</v>
          </cell>
          <cell r="J8195" t="str">
            <v>Limestone</v>
          </cell>
          <cell r="N8195">
            <v>40988</v>
          </cell>
        </row>
        <row r="8196">
          <cell r="A8196" t="str">
            <v>30510406</v>
          </cell>
          <cell r="B8196" t="str">
            <v>Point</v>
          </cell>
          <cell r="C8196" t="str">
            <v>Mineral Prods /Bulk Materials Unloading Op /Phosphate Rock</v>
          </cell>
          <cell r="D8196" t="str">
            <v>Industrial Processes - Storage and Transfer</v>
          </cell>
          <cell r="G8196" t="str">
            <v>Industrial Processes</v>
          </cell>
          <cell r="H8196" t="str">
            <v>Mineral Products</v>
          </cell>
          <cell r="I8196" t="str">
            <v>Bulk Materials Unloading Operation</v>
          </cell>
          <cell r="J8196" t="str">
            <v>Phosphate Rock</v>
          </cell>
          <cell r="N8196">
            <v>40988</v>
          </cell>
        </row>
        <row r="8197">
          <cell r="A8197" t="str">
            <v>30510407</v>
          </cell>
          <cell r="B8197" t="str">
            <v>Point</v>
          </cell>
          <cell r="C8197" t="str">
            <v>Mineral Prods /Bulk Materials Unloading Op /Scrap Metal</v>
          </cell>
          <cell r="D8197" t="str">
            <v>Industrial Processes - Storage and Transfer</v>
          </cell>
          <cell r="G8197" t="str">
            <v>Industrial Processes</v>
          </cell>
          <cell r="H8197" t="str">
            <v>Mineral Products</v>
          </cell>
          <cell r="I8197" t="str">
            <v>Bulk Materials Unloading Operation</v>
          </cell>
          <cell r="J8197" t="str">
            <v>Scrap Metal</v>
          </cell>
          <cell r="N8197">
            <v>40988</v>
          </cell>
        </row>
        <row r="8198">
          <cell r="A8198" t="str">
            <v>30510408</v>
          </cell>
          <cell r="B8198" t="str">
            <v>Point</v>
          </cell>
          <cell r="C8198" t="str">
            <v>Mineral Prods /Bulk Materials Unloading Op /Sulfur</v>
          </cell>
          <cell r="D8198" t="str">
            <v>Industrial Processes - Storage and Transfer</v>
          </cell>
          <cell r="G8198" t="str">
            <v>Industrial Processes</v>
          </cell>
          <cell r="H8198" t="str">
            <v>Mineral Products</v>
          </cell>
          <cell r="I8198" t="str">
            <v>Bulk Materials Unloading Operation</v>
          </cell>
          <cell r="J8198" t="str">
            <v>Sulfur</v>
          </cell>
          <cell r="N8198">
            <v>40988</v>
          </cell>
        </row>
        <row r="8199">
          <cell r="A8199" t="str">
            <v>30510496</v>
          </cell>
          <cell r="B8199" t="str">
            <v>Point</v>
          </cell>
          <cell r="C8199" t="str">
            <v>Mineral Prods /Bulk Materials Unloading Op /Chemical: Specify in Comments</v>
          </cell>
          <cell r="D8199" t="str">
            <v>Industrial Processes - Storage and Transfer</v>
          </cell>
          <cell r="G8199" t="str">
            <v>Industrial Processes</v>
          </cell>
          <cell r="H8199" t="str">
            <v>Mineral Products</v>
          </cell>
          <cell r="I8199" t="str">
            <v>Bulk Materials Unloading Operation</v>
          </cell>
          <cell r="J8199" t="str">
            <v>Chemical: Specify in Comments</v>
          </cell>
          <cell r="N8199">
            <v>40988</v>
          </cell>
        </row>
        <row r="8200">
          <cell r="A8200" t="str">
            <v>30510497</v>
          </cell>
          <cell r="B8200" t="str">
            <v>Point</v>
          </cell>
          <cell r="C8200" t="str">
            <v>Mineral Prods /Bulk Materials Unloading Op /Fertilizer: Specify in Comments</v>
          </cell>
          <cell r="D8200" t="str">
            <v>Industrial Processes - Storage and Transfer</v>
          </cell>
          <cell r="G8200" t="str">
            <v>Industrial Processes</v>
          </cell>
          <cell r="H8200" t="str">
            <v>Mineral Products</v>
          </cell>
          <cell r="I8200" t="str">
            <v>Bulk Materials Unloading Operation</v>
          </cell>
          <cell r="J8200" t="str">
            <v>Fertilizer: Specify in Comments</v>
          </cell>
          <cell r="N8200">
            <v>40988</v>
          </cell>
        </row>
        <row r="8201">
          <cell r="A8201" t="str">
            <v>30510498</v>
          </cell>
          <cell r="B8201" t="str">
            <v>Point</v>
          </cell>
          <cell r="C8201" t="str">
            <v>Mineral Prods /Bulk Materials Unloading Op /Mineral: Specify in Comments</v>
          </cell>
          <cell r="D8201" t="str">
            <v>Industrial Processes - Storage and Transfer</v>
          </cell>
          <cell r="G8201" t="str">
            <v>Industrial Processes</v>
          </cell>
          <cell r="H8201" t="str">
            <v>Mineral Products</v>
          </cell>
          <cell r="I8201" t="str">
            <v>Bulk Materials Unloading Operation</v>
          </cell>
          <cell r="J8201" t="str">
            <v>Mineral: Specify in Comments</v>
          </cell>
          <cell r="N8201">
            <v>40988</v>
          </cell>
        </row>
        <row r="8202">
          <cell r="A8202" t="str">
            <v>30510499</v>
          </cell>
          <cell r="B8202" t="str">
            <v>Point</v>
          </cell>
          <cell r="C8202" t="str">
            <v>Mineral Prods /Bulk Materials Unloading Op /Other Not Classified</v>
          </cell>
          <cell r="D8202" t="str">
            <v>Industrial Processes - Storage and Transfer</v>
          </cell>
          <cell r="G8202" t="str">
            <v>Industrial Processes</v>
          </cell>
          <cell r="H8202" t="str">
            <v>Mineral Products</v>
          </cell>
          <cell r="I8202" t="str">
            <v>Bulk Materials Unloading Operation</v>
          </cell>
          <cell r="J8202" t="str">
            <v>Other Not Classified</v>
          </cell>
          <cell r="N8202">
            <v>40988</v>
          </cell>
        </row>
        <row r="8203">
          <cell r="A8203" t="str">
            <v>30510501</v>
          </cell>
          <cell r="B8203" t="str">
            <v>Point</v>
          </cell>
          <cell r="C8203" t="str">
            <v>Mineral Prods /Bulk Materials Loading  /Ammonium Sulfate</v>
          </cell>
          <cell r="D8203" t="str">
            <v>Industrial Processes - Storage and Transfer</v>
          </cell>
          <cell r="G8203" t="str">
            <v>Industrial Processes</v>
          </cell>
          <cell r="H8203" t="str">
            <v>Mineral Products</v>
          </cell>
          <cell r="I8203" t="str">
            <v>Bulk Materials Loading Operation</v>
          </cell>
          <cell r="J8203" t="str">
            <v>Ammonium Sulfate</v>
          </cell>
          <cell r="N8203">
            <v>40988</v>
          </cell>
        </row>
        <row r="8204">
          <cell r="A8204" t="str">
            <v>30510502</v>
          </cell>
          <cell r="B8204" t="str">
            <v>Point</v>
          </cell>
          <cell r="C8204" t="str">
            <v>Mineral Prods /Bulk Materials Loading  /Cement</v>
          </cell>
          <cell r="D8204" t="str">
            <v>Industrial Processes - Storage and Transfer</v>
          </cell>
          <cell r="G8204" t="str">
            <v>Industrial Processes</v>
          </cell>
          <cell r="H8204" t="str">
            <v>Mineral Products</v>
          </cell>
          <cell r="I8204" t="str">
            <v>Bulk Materials Loading Operation</v>
          </cell>
          <cell r="J8204" t="str">
            <v>Cement</v>
          </cell>
          <cell r="N8204">
            <v>40988</v>
          </cell>
        </row>
        <row r="8205">
          <cell r="A8205" t="str">
            <v>30510503</v>
          </cell>
          <cell r="B8205" t="str">
            <v>Point</v>
          </cell>
          <cell r="C8205" t="str">
            <v>Mineral Prods /Bulk Materials Loading  /Coal</v>
          </cell>
          <cell r="D8205" t="str">
            <v>Industrial Processes - Storage and Transfer</v>
          </cell>
          <cell r="G8205" t="str">
            <v>Industrial Processes</v>
          </cell>
          <cell r="H8205" t="str">
            <v>Mineral Products</v>
          </cell>
          <cell r="I8205" t="str">
            <v>Bulk Materials Loading Operation</v>
          </cell>
          <cell r="J8205" t="str">
            <v>Coal</v>
          </cell>
          <cell r="N8205">
            <v>40988</v>
          </cell>
        </row>
        <row r="8206">
          <cell r="A8206" t="str">
            <v>30510504</v>
          </cell>
          <cell r="B8206" t="str">
            <v>Point</v>
          </cell>
          <cell r="C8206" t="str">
            <v>Mineral Prods /Bulk Materials Loading  /Coke</v>
          </cell>
          <cell r="D8206" t="str">
            <v>Industrial Processes - Storage and Transfer</v>
          </cell>
          <cell r="G8206" t="str">
            <v>Industrial Processes</v>
          </cell>
          <cell r="H8206" t="str">
            <v>Mineral Products</v>
          </cell>
          <cell r="I8206" t="str">
            <v>Bulk Materials Loading Operation</v>
          </cell>
          <cell r="J8206" t="str">
            <v>Coke</v>
          </cell>
          <cell r="N8206">
            <v>40988</v>
          </cell>
        </row>
        <row r="8207">
          <cell r="A8207" t="str">
            <v>30510505</v>
          </cell>
          <cell r="B8207" t="str">
            <v>Point</v>
          </cell>
          <cell r="C8207" t="str">
            <v>Mineral Prods /Bulk Materials Loading  /Limestone</v>
          </cell>
          <cell r="D8207" t="str">
            <v>Industrial Processes - Storage and Transfer</v>
          </cell>
          <cell r="G8207" t="str">
            <v>Industrial Processes</v>
          </cell>
          <cell r="H8207" t="str">
            <v>Mineral Products</v>
          </cell>
          <cell r="I8207" t="str">
            <v>Bulk Materials Loading Operation</v>
          </cell>
          <cell r="J8207" t="str">
            <v>Limestone</v>
          </cell>
          <cell r="N8207">
            <v>40988</v>
          </cell>
        </row>
        <row r="8208">
          <cell r="A8208" t="str">
            <v>30510506</v>
          </cell>
          <cell r="B8208" t="str">
            <v>Point</v>
          </cell>
          <cell r="C8208" t="str">
            <v>Mineral Prods /Bulk Materials Loading  /Phosphate Rock</v>
          </cell>
          <cell r="D8208" t="str">
            <v>Industrial Processes - Storage and Transfer</v>
          </cell>
          <cell r="G8208" t="str">
            <v>Industrial Processes</v>
          </cell>
          <cell r="H8208" t="str">
            <v>Mineral Products</v>
          </cell>
          <cell r="I8208" t="str">
            <v>Bulk Materials Loading Operation</v>
          </cell>
          <cell r="J8208" t="str">
            <v>Phosphate Rock</v>
          </cell>
          <cell r="N8208">
            <v>40988</v>
          </cell>
        </row>
        <row r="8209">
          <cell r="A8209" t="str">
            <v>30510507</v>
          </cell>
          <cell r="B8209" t="str">
            <v>Point</v>
          </cell>
          <cell r="C8209" t="str">
            <v>Mineral Prods /Bulk Materials Loading  /Scrap Metal</v>
          </cell>
          <cell r="D8209" t="str">
            <v>Industrial Processes - Storage and Transfer</v>
          </cell>
          <cell r="G8209" t="str">
            <v>Industrial Processes</v>
          </cell>
          <cell r="H8209" t="str">
            <v>Mineral Products</v>
          </cell>
          <cell r="I8209" t="str">
            <v>Bulk Materials Loading Operation</v>
          </cell>
          <cell r="J8209" t="str">
            <v>Scrap Metal</v>
          </cell>
          <cell r="N8209">
            <v>40988</v>
          </cell>
        </row>
        <row r="8210">
          <cell r="A8210" t="str">
            <v>30510508</v>
          </cell>
          <cell r="B8210" t="str">
            <v>Point</v>
          </cell>
          <cell r="C8210" t="str">
            <v>Mineral Prods /Bulk Materials Loading  /Sulfur</v>
          </cell>
          <cell r="D8210" t="str">
            <v>Industrial Processes - Storage and Transfer</v>
          </cell>
          <cell r="G8210" t="str">
            <v>Industrial Processes</v>
          </cell>
          <cell r="H8210" t="str">
            <v>Mineral Products</v>
          </cell>
          <cell r="I8210" t="str">
            <v>Bulk Materials Loading Operation</v>
          </cell>
          <cell r="J8210" t="str">
            <v>Sulfur</v>
          </cell>
          <cell r="N8210">
            <v>40988</v>
          </cell>
        </row>
        <row r="8211">
          <cell r="A8211" t="str">
            <v>30510596</v>
          </cell>
          <cell r="B8211" t="str">
            <v>Point</v>
          </cell>
          <cell r="C8211" t="str">
            <v>Mineral Prods /Bulk Materials Loading  /Chemical: Specify in Comments</v>
          </cell>
          <cell r="D8211" t="str">
            <v>Industrial Processes - Storage and Transfer</v>
          </cell>
          <cell r="G8211" t="str">
            <v>Industrial Processes</v>
          </cell>
          <cell r="H8211" t="str">
            <v>Mineral Products</v>
          </cell>
          <cell r="I8211" t="str">
            <v>Bulk Materials Loading Operation</v>
          </cell>
          <cell r="J8211" t="str">
            <v>Chemical: Specify in Comments</v>
          </cell>
          <cell r="N8211">
            <v>40988</v>
          </cell>
        </row>
        <row r="8212">
          <cell r="A8212" t="str">
            <v>30510597</v>
          </cell>
          <cell r="B8212" t="str">
            <v>Point</v>
          </cell>
          <cell r="C8212" t="str">
            <v>Mineral Prods /Bulk Materials Loading  /Fertilizer: Specify in Comments</v>
          </cell>
          <cell r="D8212" t="str">
            <v>Industrial Processes - Storage and Transfer</v>
          </cell>
          <cell r="G8212" t="str">
            <v>Industrial Processes</v>
          </cell>
          <cell r="H8212" t="str">
            <v>Mineral Products</v>
          </cell>
          <cell r="I8212" t="str">
            <v>Bulk Materials Loading Operation</v>
          </cell>
          <cell r="J8212" t="str">
            <v>Fertilizer: Specify in Comments</v>
          </cell>
          <cell r="N8212">
            <v>40988</v>
          </cell>
        </row>
        <row r="8213">
          <cell r="A8213" t="str">
            <v>30510598</v>
          </cell>
          <cell r="B8213" t="str">
            <v>Point</v>
          </cell>
          <cell r="C8213" t="str">
            <v>Mineral Prods /Bulk Materials Loading  /Mineral: Specify in Comments</v>
          </cell>
          <cell r="D8213" t="str">
            <v>Industrial Processes - Storage and Transfer</v>
          </cell>
          <cell r="G8213" t="str">
            <v>Industrial Processes</v>
          </cell>
          <cell r="H8213" t="str">
            <v>Mineral Products</v>
          </cell>
          <cell r="I8213" t="str">
            <v>Bulk Materials Loading Operation</v>
          </cell>
          <cell r="J8213" t="str">
            <v>Mineral: Specify in Comments</v>
          </cell>
          <cell r="N8213">
            <v>40988</v>
          </cell>
        </row>
        <row r="8214">
          <cell r="A8214" t="str">
            <v>30510599</v>
          </cell>
          <cell r="B8214" t="str">
            <v>Point</v>
          </cell>
          <cell r="C8214" t="str">
            <v>Mineral Prods /Bulk Materials Loading  /Other Not Classified</v>
          </cell>
          <cell r="D8214" t="str">
            <v>Industrial Processes - Storage and Transfer</v>
          </cell>
          <cell r="G8214" t="str">
            <v>Industrial Processes</v>
          </cell>
          <cell r="H8214" t="str">
            <v>Mineral Products</v>
          </cell>
          <cell r="I8214" t="str">
            <v>Bulk Materials Loading Operation</v>
          </cell>
          <cell r="J8214" t="str">
            <v>Other Not Classified</v>
          </cell>
          <cell r="N8214">
            <v>40988</v>
          </cell>
        </row>
        <row r="8215">
          <cell r="A8215" t="str">
            <v>30510604</v>
          </cell>
          <cell r="B8215" t="str">
            <v>Point</v>
          </cell>
          <cell r="C8215" t="str">
            <v>Mineral Prods /Bulk Materials Screening&amp;Sizing /Coke</v>
          </cell>
          <cell r="D8215" t="str">
            <v>Industrial Processes - Storage and Transfer</v>
          </cell>
          <cell r="G8215" t="str">
            <v>Industrial Processes</v>
          </cell>
          <cell r="H8215" t="str">
            <v>Mineral Products</v>
          </cell>
          <cell r="I8215" t="str">
            <v>Bulk Materials Screening/Size Classification</v>
          </cell>
          <cell r="J8215" t="str">
            <v>Coke</v>
          </cell>
          <cell r="N8215">
            <v>40988</v>
          </cell>
        </row>
        <row r="8216">
          <cell r="A8216" t="str">
            <v>30510708</v>
          </cell>
          <cell r="B8216" t="str">
            <v>Point</v>
          </cell>
          <cell r="C8216" t="str">
            <v>Mineral Prods /Bulk Materials Separation: Cyclones /Sulfur</v>
          </cell>
          <cell r="D8216" t="str">
            <v>Industrial Processes - NEC</v>
          </cell>
          <cell r="G8216" t="str">
            <v>Industrial Processes</v>
          </cell>
          <cell r="H8216" t="str">
            <v>Mineral Products</v>
          </cell>
          <cell r="I8216" t="str">
            <v>Bulk Materials Separation: Cyclones</v>
          </cell>
          <cell r="J8216" t="str">
            <v>Sulfur</v>
          </cell>
          <cell r="N8216">
            <v>40988</v>
          </cell>
        </row>
        <row r="8217">
          <cell r="A8217" t="str">
            <v>30510709</v>
          </cell>
          <cell r="B8217" t="str">
            <v>Point</v>
          </cell>
          <cell r="C8217" t="str">
            <v>Mineral Prods /Bulk Materials Separation: Cyclones /Bauxite</v>
          </cell>
          <cell r="D8217" t="str">
            <v>Industrial Processes - NEC</v>
          </cell>
          <cell r="G8217" t="str">
            <v>Industrial Processes</v>
          </cell>
          <cell r="H8217" t="str">
            <v>Mineral Products</v>
          </cell>
          <cell r="I8217" t="str">
            <v>Bulk Materials Separation: Cyclones</v>
          </cell>
          <cell r="J8217" t="str">
            <v>Bauxite</v>
          </cell>
          <cell r="N8217">
            <v>40988</v>
          </cell>
        </row>
        <row r="8218">
          <cell r="A8218" t="str">
            <v>30510808</v>
          </cell>
          <cell r="B8218" t="str">
            <v>Point</v>
          </cell>
          <cell r="C8218" t="str">
            <v>Mineral Prods /Bulk Materials: Grinding-Crushing /Sulfur</v>
          </cell>
          <cell r="D8218" t="str">
            <v>Industrial Processes - NEC</v>
          </cell>
          <cell r="G8218" t="str">
            <v>Industrial Processes</v>
          </cell>
          <cell r="H8218" t="str">
            <v>Mineral Products</v>
          </cell>
          <cell r="I8218" t="str">
            <v>Bulk Materials: Grinding/Crushing</v>
          </cell>
          <cell r="J8218" t="str">
            <v>Sulfur</v>
          </cell>
          <cell r="N8218">
            <v>40988</v>
          </cell>
        </row>
        <row r="8219">
          <cell r="A8219" t="str">
            <v>30510809</v>
          </cell>
          <cell r="B8219" t="str">
            <v>Point</v>
          </cell>
          <cell r="C8219" t="str">
            <v>Mineral Prods /Bulk Materials: Grinding-Crushing /Bauxite</v>
          </cell>
          <cell r="D8219" t="str">
            <v>Industrial Processes - NEC</v>
          </cell>
          <cell r="G8219" t="str">
            <v>Industrial Processes</v>
          </cell>
          <cell r="H8219" t="str">
            <v>Mineral Products</v>
          </cell>
          <cell r="I8219" t="str">
            <v>Bulk Materials: Grinding/Crushing</v>
          </cell>
          <cell r="J8219" t="str">
            <v>Bauxite</v>
          </cell>
          <cell r="N8219">
            <v>40988</v>
          </cell>
        </row>
        <row r="8220">
          <cell r="A8220" t="str">
            <v>30515001</v>
          </cell>
          <cell r="B8220" t="str">
            <v>Point</v>
          </cell>
          <cell r="C8220" t="str">
            <v>Mineral Prods /Calcining /Raw Material Handling</v>
          </cell>
          <cell r="D8220" t="str">
            <v>Industrial Processes - NEC</v>
          </cell>
          <cell r="G8220" t="str">
            <v>Industrial Processes</v>
          </cell>
          <cell r="H8220" t="str">
            <v>Mineral Products</v>
          </cell>
          <cell r="I8220" t="str">
            <v>Calcining</v>
          </cell>
          <cell r="J8220" t="str">
            <v>Raw Material Handling</v>
          </cell>
          <cell r="N8220">
            <v>40988</v>
          </cell>
        </row>
        <row r="8221">
          <cell r="A8221" t="str">
            <v>30515002</v>
          </cell>
          <cell r="B8221" t="str">
            <v>Point</v>
          </cell>
          <cell r="C8221" t="str">
            <v>Mineral Prods /Calcining /General</v>
          </cell>
          <cell r="D8221" t="str">
            <v>Industrial Processes - NEC</v>
          </cell>
          <cell r="G8221" t="str">
            <v>Industrial Processes</v>
          </cell>
          <cell r="H8221" t="str">
            <v>Mineral Products</v>
          </cell>
          <cell r="I8221" t="str">
            <v>Calcining</v>
          </cell>
          <cell r="J8221" t="str">
            <v>General</v>
          </cell>
          <cell r="N8221">
            <v>40988</v>
          </cell>
        </row>
        <row r="8222">
          <cell r="A8222" t="str">
            <v>30515003</v>
          </cell>
          <cell r="B8222" t="str">
            <v>Point</v>
          </cell>
          <cell r="C8222" t="str">
            <v>Mineral Prods /Calcining /Grinding/Milling</v>
          </cell>
          <cell r="D8222" t="str">
            <v>Industrial Processes - NEC</v>
          </cell>
          <cell r="G8222" t="str">
            <v>Industrial Processes</v>
          </cell>
          <cell r="H8222" t="str">
            <v>Mineral Products</v>
          </cell>
          <cell r="I8222" t="str">
            <v>Calcining</v>
          </cell>
          <cell r="J8222" t="str">
            <v>Grinding/Milling</v>
          </cell>
          <cell r="N8222">
            <v>40988</v>
          </cell>
        </row>
        <row r="8223">
          <cell r="A8223" t="str">
            <v>30515004</v>
          </cell>
          <cell r="B8223" t="str">
            <v>Point</v>
          </cell>
          <cell r="C8223" t="str">
            <v>Mineral Prods /Calcining /Finished Product Handling</v>
          </cell>
          <cell r="D8223" t="str">
            <v>Industrial Processes - NEC</v>
          </cell>
          <cell r="G8223" t="str">
            <v>Industrial Processes</v>
          </cell>
          <cell r="H8223" t="str">
            <v>Mineral Products</v>
          </cell>
          <cell r="I8223" t="str">
            <v>Calcining</v>
          </cell>
          <cell r="J8223" t="str">
            <v>Finished Product Handling</v>
          </cell>
          <cell r="N8223">
            <v>40988</v>
          </cell>
        </row>
        <row r="8224">
          <cell r="A8224" t="str">
            <v>30515005</v>
          </cell>
          <cell r="B8224" t="str">
            <v>Point</v>
          </cell>
          <cell r="C8224" t="str">
            <v>Mineral Prods /Calcining /Mixing</v>
          </cell>
          <cell r="D8224" t="str">
            <v>Industrial Processes - NEC</v>
          </cell>
          <cell r="G8224" t="str">
            <v>Industrial Processes</v>
          </cell>
          <cell r="H8224" t="str">
            <v>Mineral Products</v>
          </cell>
          <cell r="I8224" t="str">
            <v>Calcining</v>
          </cell>
          <cell r="J8224" t="str">
            <v>Mixing</v>
          </cell>
          <cell r="N8224">
            <v>40988</v>
          </cell>
        </row>
        <row r="8225">
          <cell r="A8225" t="str">
            <v>30531001</v>
          </cell>
          <cell r="B8225" t="str">
            <v>Point</v>
          </cell>
          <cell r="C8225" t="str">
            <v>Coal Mining, Cleaning &amp; Material Handling /Fluidized Bed</v>
          </cell>
          <cell r="D8225" t="str">
            <v>Industrial Processes - Mining</v>
          </cell>
          <cell r="G8225" t="str">
            <v>Industrial Processes</v>
          </cell>
          <cell r="H8225" t="str">
            <v>Mineral Products</v>
          </cell>
          <cell r="I8225" t="str">
            <v>Coal Mining, Cleaning, and Material Handling (See 305010)</v>
          </cell>
          <cell r="J8225" t="str">
            <v>Fluidized Bed</v>
          </cell>
          <cell r="K8225" t="str">
            <v>30501001</v>
          </cell>
          <cell r="L8225" t="str">
            <v>2005</v>
          </cell>
          <cell r="N8225">
            <v>40988</v>
          </cell>
        </row>
        <row r="8226">
          <cell r="A8226" t="str">
            <v>30531002</v>
          </cell>
          <cell r="B8226" t="str">
            <v>Point</v>
          </cell>
          <cell r="C8226" t="str">
            <v>Coal Mining, Cleaning &amp; Material Handling /Flash or Suspension</v>
          </cell>
          <cell r="D8226" t="str">
            <v>Industrial Processes - Mining</v>
          </cell>
          <cell r="G8226" t="str">
            <v>Industrial Processes</v>
          </cell>
          <cell r="H8226" t="str">
            <v>Mineral Products</v>
          </cell>
          <cell r="I8226" t="str">
            <v>Coal Mining, Cleaning, and Material Handling (See 305010)</v>
          </cell>
          <cell r="J8226" t="str">
            <v>Flash or Suspension</v>
          </cell>
          <cell r="K8226" t="str">
            <v>30501002</v>
          </cell>
          <cell r="L8226" t="str">
            <v>2005</v>
          </cell>
          <cell r="N8226">
            <v>40988</v>
          </cell>
        </row>
        <row r="8227">
          <cell r="A8227" t="str">
            <v>30531003</v>
          </cell>
          <cell r="B8227" t="str">
            <v>Point</v>
          </cell>
          <cell r="C8227" t="str">
            <v>Coal Mining, Cleaning &amp; Material Handling /Multilouvered</v>
          </cell>
          <cell r="D8227" t="str">
            <v>Industrial Processes - Mining</v>
          </cell>
          <cell r="G8227" t="str">
            <v>Industrial Processes</v>
          </cell>
          <cell r="H8227" t="str">
            <v>Mineral Products</v>
          </cell>
          <cell r="I8227" t="str">
            <v>Coal Mining, Cleaning, and Material Handling (See 305010)</v>
          </cell>
          <cell r="J8227" t="str">
            <v>Multilouvered</v>
          </cell>
          <cell r="K8227" t="str">
            <v>30501003</v>
          </cell>
          <cell r="L8227" t="str">
            <v>2005</v>
          </cell>
          <cell r="N8227">
            <v>40988</v>
          </cell>
        </row>
        <row r="8228">
          <cell r="A8228" t="str">
            <v>30531004</v>
          </cell>
          <cell r="B8228" t="str">
            <v>Point</v>
          </cell>
          <cell r="C8228" t="str">
            <v>Coal Mining, Cleaning &amp; Material Handling /Rotary</v>
          </cell>
          <cell r="D8228" t="str">
            <v>Industrial Processes - Mining</v>
          </cell>
          <cell r="G8228" t="str">
            <v>Industrial Processes</v>
          </cell>
          <cell r="H8228" t="str">
            <v>Mineral Products</v>
          </cell>
          <cell r="I8228" t="str">
            <v>Coal Mining, Cleaning, and Material Handling (See 305010)</v>
          </cell>
          <cell r="J8228" t="str">
            <v>Rotary</v>
          </cell>
          <cell r="K8228" t="str">
            <v>30501004</v>
          </cell>
          <cell r="L8228" t="str">
            <v>2005</v>
          </cell>
          <cell r="N8228">
            <v>40988</v>
          </cell>
        </row>
        <row r="8229">
          <cell r="A8229" t="str">
            <v>30531005</v>
          </cell>
          <cell r="B8229" t="str">
            <v>Point</v>
          </cell>
          <cell r="C8229" t="str">
            <v>Coal Mining, Cleaning &amp; Material Handling /Cascade</v>
          </cell>
          <cell r="D8229" t="str">
            <v>Industrial Processes - Mining</v>
          </cell>
          <cell r="G8229" t="str">
            <v>Industrial Processes</v>
          </cell>
          <cell r="H8229" t="str">
            <v>Mineral Products</v>
          </cell>
          <cell r="I8229" t="str">
            <v>Coal Mining, Cleaning, and Material Handling (See 305010)</v>
          </cell>
          <cell r="J8229" t="str">
            <v>Cascade</v>
          </cell>
          <cell r="K8229" t="str">
            <v>30501005</v>
          </cell>
          <cell r="L8229" t="str">
            <v>2005</v>
          </cell>
          <cell r="N8229">
            <v>40988</v>
          </cell>
        </row>
        <row r="8230">
          <cell r="A8230" t="str">
            <v>30531006</v>
          </cell>
          <cell r="B8230" t="str">
            <v>Point</v>
          </cell>
          <cell r="C8230" t="str">
            <v>Coal Mining, Cleaning &amp; Material Handling /Continuous Carrier</v>
          </cell>
          <cell r="D8230" t="str">
            <v>Industrial Processes - Mining</v>
          </cell>
          <cell r="G8230" t="str">
            <v>Industrial Processes</v>
          </cell>
          <cell r="H8230" t="str">
            <v>Mineral Products</v>
          </cell>
          <cell r="I8230" t="str">
            <v>Coal Mining, Cleaning, and Material Handling (See 305010)</v>
          </cell>
          <cell r="J8230" t="str">
            <v>Continuous Carrier</v>
          </cell>
          <cell r="K8230" t="str">
            <v>30501006</v>
          </cell>
          <cell r="L8230" t="str">
            <v>2005</v>
          </cell>
          <cell r="N8230">
            <v>40988</v>
          </cell>
        </row>
        <row r="8231">
          <cell r="A8231" t="str">
            <v>30531007</v>
          </cell>
          <cell r="B8231" t="str">
            <v>Point</v>
          </cell>
          <cell r="C8231" t="str">
            <v>Coal Mining, Cleaning &amp; Material Handling /Screen</v>
          </cell>
          <cell r="D8231" t="str">
            <v>Industrial Processes - Mining</v>
          </cell>
          <cell r="G8231" t="str">
            <v>Industrial Processes</v>
          </cell>
          <cell r="H8231" t="str">
            <v>Mineral Products</v>
          </cell>
          <cell r="I8231" t="str">
            <v>Coal Mining, Cleaning, and Material Handling (See 305010)</v>
          </cell>
          <cell r="J8231" t="str">
            <v>Screen</v>
          </cell>
          <cell r="K8231" t="str">
            <v>30501007</v>
          </cell>
          <cell r="L8231" t="str">
            <v>2005</v>
          </cell>
          <cell r="N8231">
            <v>40988</v>
          </cell>
        </row>
        <row r="8232">
          <cell r="A8232" t="str">
            <v>30531008</v>
          </cell>
          <cell r="B8232" t="str">
            <v>Point</v>
          </cell>
          <cell r="C8232" t="str">
            <v>Coal Mining, Cleaning &amp; Material Handling /Unloading</v>
          </cell>
          <cell r="D8232" t="str">
            <v>Industrial Processes - Mining</v>
          </cell>
          <cell r="G8232" t="str">
            <v>Industrial Processes</v>
          </cell>
          <cell r="H8232" t="str">
            <v>Mineral Products</v>
          </cell>
          <cell r="I8232" t="str">
            <v>Coal Mining, Cleaning, and Material Handling (See 305010)</v>
          </cell>
          <cell r="J8232" t="str">
            <v>Unloading</v>
          </cell>
          <cell r="K8232" t="str">
            <v>30501008</v>
          </cell>
          <cell r="L8232" t="str">
            <v>2005</v>
          </cell>
          <cell r="N8232">
            <v>40988</v>
          </cell>
        </row>
        <row r="8233">
          <cell r="A8233" t="str">
            <v>30531009</v>
          </cell>
          <cell r="B8233" t="str">
            <v>Point</v>
          </cell>
          <cell r="C8233" t="str">
            <v>Coal Mining, Cleaning &amp; Material Handling /Raw Coal Storage</v>
          </cell>
          <cell r="D8233" t="str">
            <v>Industrial Processes - Mining</v>
          </cell>
          <cell r="G8233" t="str">
            <v>Industrial Processes</v>
          </cell>
          <cell r="H8233" t="str">
            <v>Mineral Products</v>
          </cell>
          <cell r="I8233" t="str">
            <v>Coal Mining, Cleaning, and Material Handling (See 305010)</v>
          </cell>
          <cell r="J8233" t="str">
            <v>Raw Coal Storage</v>
          </cell>
          <cell r="K8233" t="str">
            <v>30501009</v>
          </cell>
          <cell r="L8233" t="str">
            <v>2005</v>
          </cell>
          <cell r="N8233">
            <v>40988</v>
          </cell>
        </row>
        <row r="8234">
          <cell r="A8234" t="str">
            <v>30531010</v>
          </cell>
          <cell r="B8234" t="str">
            <v>Point</v>
          </cell>
          <cell r="C8234" t="str">
            <v>Coal Mining, Cleaning &amp; Material Handling /Crushing</v>
          </cell>
          <cell r="D8234" t="str">
            <v>Industrial Processes - Mining</v>
          </cell>
          <cell r="G8234" t="str">
            <v>Industrial Processes</v>
          </cell>
          <cell r="H8234" t="str">
            <v>Mineral Products</v>
          </cell>
          <cell r="I8234" t="str">
            <v>Coal Mining, Cleaning, and Material Handling (See 305010)</v>
          </cell>
          <cell r="J8234" t="str">
            <v>Crushing</v>
          </cell>
          <cell r="K8234" t="str">
            <v>30501010</v>
          </cell>
          <cell r="L8234" t="str">
            <v>2005</v>
          </cell>
          <cell r="N8234">
            <v>40988</v>
          </cell>
        </row>
        <row r="8235">
          <cell r="A8235" t="str">
            <v>30531011</v>
          </cell>
          <cell r="B8235" t="str">
            <v>Point</v>
          </cell>
          <cell r="C8235" t="str">
            <v>Coal Mining, Cleaning &amp; Material Handling /Coal Transfer</v>
          </cell>
          <cell r="D8235" t="str">
            <v>Industrial Processes - Mining</v>
          </cell>
          <cell r="G8235" t="str">
            <v>Industrial Processes</v>
          </cell>
          <cell r="H8235" t="str">
            <v>Mineral Products</v>
          </cell>
          <cell r="I8235" t="str">
            <v>Coal Mining, Cleaning, and Material Handling (See 305010)</v>
          </cell>
          <cell r="J8235" t="str">
            <v>Coal Transfer</v>
          </cell>
          <cell r="K8235" t="str">
            <v>30501011</v>
          </cell>
          <cell r="L8235" t="str">
            <v>2005</v>
          </cell>
          <cell r="N8235">
            <v>40988</v>
          </cell>
        </row>
        <row r="8236">
          <cell r="A8236" t="str">
            <v>30531012</v>
          </cell>
          <cell r="B8236" t="str">
            <v>Point</v>
          </cell>
          <cell r="C8236" t="str">
            <v>Coal Mining, Cleaning &amp; Material Handling /Screening</v>
          </cell>
          <cell r="D8236" t="str">
            <v>Industrial Processes - Mining</v>
          </cell>
          <cell r="G8236" t="str">
            <v>Industrial Processes</v>
          </cell>
          <cell r="H8236" t="str">
            <v>Mineral Products</v>
          </cell>
          <cell r="I8236" t="str">
            <v>Coal Mining, Cleaning, and Material Handling (See 305010)</v>
          </cell>
          <cell r="J8236" t="str">
            <v>Screening</v>
          </cell>
          <cell r="K8236" t="str">
            <v>30501012</v>
          </cell>
          <cell r="L8236" t="str">
            <v>2005</v>
          </cell>
          <cell r="N8236">
            <v>40988</v>
          </cell>
        </row>
        <row r="8237">
          <cell r="A8237" t="str">
            <v>30531013</v>
          </cell>
          <cell r="B8237" t="str">
            <v>Point</v>
          </cell>
          <cell r="C8237" t="str">
            <v>Coal Mining, Cleaning &amp; Material Handling /Air Tables</v>
          </cell>
          <cell r="D8237" t="str">
            <v>Industrial Processes - Mining</v>
          </cell>
          <cell r="G8237" t="str">
            <v>Industrial Processes</v>
          </cell>
          <cell r="H8237" t="str">
            <v>Mineral Products</v>
          </cell>
          <cell r="I8237" t="str">
            <v>Coal Mining, Cleaning, and Material Handling (See 305010)</v>
          </cell>
          <cell r="J8237" t="str">
            <v>Air Tables</v>
          </cell>
          <cell r="K8237" t="str">
            <v>30501013</v>
          </cell>
          <cell r="L8237" t="str">
            <v>2005</v>
          </cell>
          <cell r="N8237">
            <v>40988</v>
          </cell>
        </row>
        <row r="8238">
          <cell r="A8238" t="str">
            <v>30531014</v>
          </cell>
          <cell r="B8238" t="str">
            <v>Point</v>
          </cell>
          <cell r="C8238" t="str">
            <v>Coal Mining, Cleaning &amp; Material Handling /Cleaned Coal Storage</v>
          </cell>
          <cell r="D8238" t="str">
            <v>Industrial Processes - Mining</v>
          </cell>
          <cell r="G8238" t="str">
            <v>Industrial Processes</v>
          </cell>
          <cell r="H8238" t="str">
            <v>Mineral Products</v>
          </cell>
          <cell r="I8238" t="str">
            <v>Coal Mining, Cleaning, and Material Handling (See 305010)</v>
          </cell>
          <cell r="J8238" t="str">
            <v>Cleaned Coal Storage</v>
          </cell>
          <cell r="K8238" t="str">
            <v>30501014</v>
          </cell>
          <cell r="L8238" t="str">
            <v>2005</v>
          </cell>
          <cell r="N8238">
            <v>40988</v>
          </cell>
        </row>
        <row r="8239">
          <cell r="A8239" t="str">
            <v>30531015</v>
          </cell>
          <cell r="B8239" t="str">
            <v>Point</v>
          </cell>
          <cell r="C8239" t="str">
            <v>Coal Mining, Cleaning &amp; Material Handling /Loading</v>
          </cell>
          <cell r="D8239" t="str">
            <v>Industrial Processes - Mining</v>
          </cell>
          <cell r="G8239" t="str">
            <v>Industrial Processes</v>
          </cell>
          <cell r="H8239" t="str">
            <v>Mineral Products</v>
          </cell>
          <cell r="I8239" t="str">
            <v>Coal Mining, Cleaning, and Material Handling (See 305010)</v>
          </cell>
          <cell r="J8239" t="str">
            <v>Loading</v>
          </cell>
          <cell r="K8239" t="str">
            <v>30501015</v>
          </cell>
          <cell r="L8239" t="str">
            <v>2005</v>
          </cell>
          <cell r="N8239">
            <v>40988</v>
          </cell>
        </row>
        <row r="8240">
          <cell r="A8240" t="str">
            <v>30531016</v>
          </cell>
          <cell r="B8240" t="str">
            <v>Point</v>
          </cell>
          <cell r="C8240" t="str">
            <v>Coal Mining, Cleaning &amp; Material Handling /Loading: Clean Coal</v>
          </cell>
          <cell r="D8240" t="str">
            <v>Industrial Processes - Mining</v>
          </cell>
          <cell r="G8240" t="str">
            <v>Industrial Processes</v>
          </cell>
          <cell r="H8240" t="str">
            <v>Mineral Products</v>
          </cell>
          <cell r="I8240" t="str">
            <v>Coal Mining, Cleaning, and Material Handling (See 305010)</v>
          </cell>
          <cell r="J8240" t="str">
            <v>Loading: Clean Coal</v>
          </cell>
          <cell r="K8240" t="str">
            <v>30501016</v>
          </cell>
          <cell r="L8240" t="str">
            <v>2005</v>
          </cell>
          <cell r="N8240">
            <v>40988</v>
          </cell>
        </row>
        <row r="8241">
          <cell r="A8241" t="str">
            <v>30531017</v>
          </cell>
          <cell r="B8241" t="str">
            <v>Point</v>
          </cell>
          <cell r="C8241" t="str">
            <v>Coal Mining, Cleaning &amp; Material Handling /Secondary Crushing</v>
          </cell>
          <cell r="D8241" t="str">
            <v>Industrial Processes - Mining</v>
          </cell>
          <cell r="G8241" t="str">
            <v>Industrial Processes</v>
          </cell>
          <cell r="H8241" t="str">
            <v>Mineral Products</v>
          </cell>
          <cell r="I8241" t="str">
            <v>Coal Mining, Cleaning, and Material Handling (See 305010)</v>
          </cell>
          <cell r="J8241" t="str">
            <v>Secondary Crushing</v>
          </cell>
          <cell r="K8241" t="str">
            <v>30501017</v>
          </cell>
          <cell r="L8241" t="str">
            <v>2005</v>
          </cell>
          <cell r="N8241">
            <v>40988</v>
          </cell>
        </row>
        <row r="8242">
          <cell r="A8242" t="str">
            <v>30531090</v>
          </cell>
          <cell r="B8242" t="str">
            <v>Point</v>
          </cell>
          <cell r="C8242" t="str">
            <v>Coal Mining, Cleaning &amp; Material Handling /Haul Roads: General</v>
          </cell>
          <cell r="D8242" t="str">
            <v>Industrial Processes - Mining</v>
          </cell>
          <cell r="G8242" t="str">
            <v>Industrial Processes</v>
          </cell>
          <cell r="H8242" t="str">
            <v>Mineral Products</v>
          </cell>
          <cell r="I8242" t="str">
            <v>Coal Mining, Cleaning, and Material Handling (See 305010)</v>
          </cell>
          <cell r="J8242" t="str">
            <v>Haul Roads: General</v>
          </cell>
          <cell r="K8242" t="str">
            <v>30501090</v>
          </cell>
          <cell r="L8242" t="str">
            <v>2005</v>
          </cell>
          <cell r="N8242">
            <v>40988</v>
          </cell>
        </row>
        <row r="8243">
          <cell r="A8243" t="str">
            <v>30531099</v>
          </cell>
          <cell r="B8243" t="str">
            <v>Point</v>
          </cell>
          <cell r="C8243" t="str">
            <v>Coal Mining, Cleaning &amp; Material Handling /Other Not Classified</v>
          </cell>
          <cell r="D8243" t="str">
            <v>Industrial Processes - Mining</v>
          </cell>
          <cell r="G8243" t="str">
            <v>Industrial Processes</v>
          </cell>
          <cell r="H8243" t="str">
            <v>Mineral Products</v>
          </cell>
          <cell r="I8243" t="str">
            <v>Coal Mining, Cleaning, and Material Handling (See 305010)</v>
          </cell>
          <cell r="J8243" t="str">
            <v>Other Not Classified</v>
          </cell>
          <cell r="K8243" t="str">
            <v>30501099</v>
          </cell>
          <cell r="L8243" t="str">
            <v>2005</v>
          </cell>
          <cell r="N8243">
            <v>40988</v>
          </cell>
        </row>
        <row r="8244">
          <cell r="A8244" t="str">
            <v>30532001</v>
          </cell>
          <cell r="B8244" t="str">
            <v>Point</v>
          </cell>
          <cell r="C8244" t="str">
            <v>Stone Quarrying &amp; Processing /Primary Crushing</v>
          </cell>
          <cell r="D8244" t="str">
            <v>Industrial Processes - NEC</v>
          </cell>
          <cell r="G8244" t="str">
            <v>Industrial Processes</v>
          </cell>
          <cell r="H8244" t="str">
            <v>Mineral Products</v>
          </cell>
          <cell r="I8244" t="str">
            <v>Stone Quarrying - Processing (See also 305020 for diff. units)</v>
          </cell>
          <cell r="J8244" t="str">
            <v>Primary Crushing</v>
          </cell>
          <cell r="K8244" t="str">
            <v>30502001</v>
          </cell>
          <cell r="L8244" t="str">
            <v>2002</v>
          </cell>
          <cell r="N8244">
            <v>40988</v>
          </cell>
        </row>
        <row r="8245">
          <cell r="A8245" t="str">
            <v>30532002</v>
          </cell>
          <cell r="B8245" t="str">
            <v>Point</v>
          </cell>
          <cell r="C8245" t="str">
            <v>Stone Quarrying &amp; Processing /Secondary Crushing/Screening</v>
          </cell>
          <cell r="D8245" t="str">
            <v>Industrial Processes - NEC</v>
          </cell>
          <cell r="G8245" t="str">
            <v>Industrial Processes</v>
          </cell>
          <cell r="H8245" t="str">
            <v>Mineral Products</v>
          </cell>
          <cell r="I8245" t="str">
            <v>Stone Quarrying - Processing (See also 305020 for diff. units)</v>
          </cell>
          <cell r="J8245" t="str">
            <v>Secondary Crushing/Screening</v>
          </cell>
          <cell r="K8245" t="str">
            <v>30502002</v>
          </cell>
          <cell r="L8245" t="str">
            <v>2002</v>
          </cell>
          <cell r="N8245">
            <v>40988</v>
          </cell>
        </row>
        <row r="8246">
          <cell r="A8246" t="str">
            <v>30532003</v>
          </cell>
          <cell r="B8246" t="str">
            <v>Point</v>
          </cell>
          <cell r="C8246" t="str">
            <v>Stone Quarrying &amp; Processing /Tertiary Crushing/Screening</v>
          </cell>
          <cell r="D8246" t="str">
            <v>Industrial Processes - NEC</v>
          </cell>
          <cell r="G8246" t="str">
            <v>Industrial Processes</v>
          </cell>
          <cell r="H8246" t="str">
            <v>Mineral Products</v>
          </cell>
          <cell r="I8246" t="str">
            <v>Stone Quarrying - Processing (See also 305020 for diff. units)</v>
          </cell>
          <cell r="J8246" t="str">
            <v>Tertiary Crushing/Screening</v>
          </cell>
          <cell r="K8246" t="str">
            <v>30502003</v>
          </cell>
          <cell r="L8246" t="str">
            <v>2002</v>
          </cell>
          <cell r="N8246">
            <v>40988</v>
          </cell>
        </row>
        <row r="8247">
          <cell r="A8247" t="str">
            <v>30532004</v>
          </cell>
          <cell r="B8247" t="str">
            <v>Point</v>
          </cell>
          <cell r="C8247" t="str">
            <v>Stone Quarrying &amp; Processing /Recrushing/Screening</v>
          </cell>
          <cell r="D8247" t="str">
            <v>Industrial Processes - NEC</v>
          </cell>
          <cell r="G8247" t="str">
            <v>Industrial Processes</v>
          </cell>
          <cell r="H8247" t="str">
            <v>Mineral Products</v>
          </cell>
          <cell r="I8247" t="str">
            <v>Stone Quarrying - Processing (See also 305020 for diff. units)</v>
          </cell>
          <cell r="J8247" t="str">
            <v>Recrushing/Screening</v>
          </cell>
          <cell r="K8247" t="str">
            <v>30502004</v>
          </cell>
          <cell r="L8247" t="str">
            <v>2002</v>
          </cell>
          <cell r="N8247">
            <v>40988</v>
          </cell>
        </row>
        <row r="8248">
          <cell r="A8248" t="str">
            <v>30532005</v>
          </cell>
          <cell r="B8248" t="str">
            <v>Point</v>
          </cell>
          <cell r="C8248" t="str">
            <v>Stone Quarrying &amp; Processing /Fines Mill</v>
          </cell>
          <cell r="D8248" t="str">
            <v>Industrial Processes - NEC</v>
          </cell>
          <cell r="G8248" t="str">
            <v>Industrial Processes</v>
          </cell>
          <cell r="H8248" t="str">
            <v>Mineral Products</v>
          </cell>
          <cell r="I8248" t="str">
            <v>Stone Quarrying - Processing (See also 305020 for diff. units)</v>
          </cell>
          <cell r="J8248" t="str">
            <v>Fines Mill</v>
          </cell>
          <cell r="K8248" t="str">
            <v>30502005</v>
          </cell>
          <cell r="L8248" t="str">
            <v>2002</v>
          </cell>
          <cell r="N8248">
            <v>40988</v>
          </cell>
        </row>
        <row r="8249">
          <cell r="A8249" t="str">
            <v>30532006</v>
          </cell>
          <cell r="B8249" t="str">
            <v>Point</v>
          </cell>
          <cell r="C8249" t="str">
            <v>Stone Quarrying &amp; Processing /Miscellaneous Operations: Screen/Convey/Handling</v>
          </cell>
          <cell r="D8249" t="str">
            <v>Industrial Processes - NEC</v>
          </cell>
          <cell r="G8249" t="str">
            <v>Industrial Processes</v>
          </cell>
          <cell r="H8249" t="str">
            <v>Mineral Products</v>
          </cell>
          <cell r="I8249" t="str">
            <v>Stone Quarrying - Processing (See also 305020 for diff. units)</v>
          </cell>
          <cell r="J8249" t="str">
            <v>Miscellaneous Operations: Screen/Convey/Handling</v>
          </cell>
          <cell r="K8249" t="str">
            <v>30502006</v>
          </cell>
          <cell r="L8249" t="str">
            <v>2002</v>
          </cell>
          <cell r="N8249">
            <v>40988</v>
          </cell>
        </row>
        <row r="8250">
          <cell r="A8250" t="str">
            <v>30532007</v>
          </cell>
          <cell r="B8250" t="str">
            <v>Point</v>
          </cell>
          <cell r="C8250" t="str">
            <v>Stone Quarrying &amp; Processing /Open Storage</v>
          </cell>
          <cell r="D8250" t="str">
            <v>Industrial Processes - Storage and Transfer</v>
          </cell>
          <cell r="G8250" t="str">
            <v>Industrial Processes</v>
          </cell>
          <cell r="H8250" t="str">
            <v>Mineral Products</v>
          </cell>
          <cell r="I8250" t="str">
            <v>Stone Quarrying - Processing (See also 305020 for diff. units)</v>
          </cell>
          <cell r="J8250" t="str">
            <v>Open Storage</v>
          </cell>
          <cell r="K8250" t="str">
            <v>30502007</v>
          </cell>
          <cell r="L8250" t="str">
            <v>2002</v>
          </cell>
          <cell r="N8250">
            <v>40988</v>
          </cell>
        </row>
        <row r="8251">
          <cell r="A8251" t="str">
            <v>30532008</v>
          </cell>
          <cell r="B8251" t="str">
            <v>Point</v>
          </cell>
          <cell r="C8251" t="str">
            <v>Stone Quarrying &amp; Processing /Cut Stone: General</v>
          </cell>
          <cell r="D8251" t="str">
            <v>Industrial Processes - NEC</v>
          </cell>
          <cell r="G8251" t="str">
            <v>Industrial Processes</v>
          </cell>
          <cell r="H8251" t="str">
            <v>Mineral Products</v>
          </cell>
          <cell r="I8251" t="str">
            <v>Stone Quarrying - Processing (See also 305020 for diff. units)</v>
          </cell>
          <cell r="J8251" t="str">
            <v>Cut Stone: General</v>
          </cell>
          <cell r="K8251" t="str">
            <v>30502008</v>
          </cell>
          <cell r="L8251" t="str">
            <v>2002</v>
          </cell>
          <cell r="N8251">
            <v>40988</v>
          </cell>
        </row>
        <row r="8252">
          <cell r="A8252" t="str">
            <v>30532009</v>
          </cell>
          <cell r="B8252" t="str">
            <v>Point</v>
          </cell>
          <cell r="C8252" t="str">
            <v>Stone Quarrying &amp; Processing /Blasting: General</v>
          </cell>
          <cell r="D8252" t="str">
            <v>Industrial Processes - Mining</v>
          </cell>
          <cell r="G8252" t="str">
            <v>Industrial Processes</v>
          </cell>
          <cell r="H8252" t="str">
            <v>Mineral Products</v>
          </cell>
          <cell r="I8252" t="str">
            <v>Stone Quarrying - Processing (See also 305020 for diff. units)</v>
          </cell>
          <cell r="J8252" t="str">
            <v>Blasting: General</v>
          </cell>
          <cell r="K8252" t="str">
            <v>30502009</v>
          </cell>
          <cell r="L8252" t="str">
            <v>2002</v>
          </cell>
          <cell r="N8252">
            <v>40988</v>
          </cell>
        </row>
        <row r="8253">
          <cell r="A8253" t="str">
            <v>30532010</v>
          </cell>
          <cell r="B8253" t="str">
            <v>Point</v>
          </cell>
          <cell r="C8253" t="str">
            <v>Stone Quarrying &amp; Processing /Drilling</v>
          </cell>
          <cell r="D8253" t="str">
            <v>Industrial Processes - Mining</v>
          </cell>
          <cell r="G8253" t="str">
            <v>Industrial Processes</v>
          </cell>
          <cell r="H8253" t="str">
            <v>Mineral Products</v>
          </cell>
          <cell r="I8253" t="str">
            <v>Stone Quarrying - Processing (See also 305020 for diff. units)</v>
          </cell>
          <cell r="J8253" t="str">
            <v>Drilling</v>
          </cell>
          <cell r="K8253" t="str">
            <v>30502010</v>
          </cell>
          <cell r="L8253" t="str">
            <v>2002</v>
          </cell>
          <cell r="N8253">
            <v>40988</v>
          </cell>
        </row>
        <row r="8254">
          <cell r="A8254" t="str">
            <v>30532011</v>
          </cell>
          <cell r="B8254" t="str">
            <v>Point</v>
          </cell>
          <cell r="C8254" t="str">
            <v>Stone Quarrying &amp; Processing /Hauling</v>
          </cell>
          <cell r="D8254" t="str">
            <v>Industrial Processes - Mining</v>
          </cell>
          <cell r="G8254" t="str">
            <v>Industrial Processes</v>
          </cell>
          <cell r="H8254" t="str">
            <v>Mineral Products</v>
          </cell>
          <cell r="I8254" t="str">
            <v>Stone Quarrying - Processing (See also 305020 for diff. units)</v>
          </cell>
          <cell r="J8254" t="str">
            <v>Hauling</v>
          </cell>
          <cell r="K8254" t="str">
            <v>30502011</v>
          </cell>
          <cell r="L8254" t="str">
            <v>2002</v>
          </cell>
          <cell r="N8254">
            <v>40988</v>
          </cell>
        </row>
        <row r="8255">
          <cell r="A8255" t="str">
            <v>30532012</v>
          </cell>
          <cell r="B8255" t="str">
            <v>Point</v>
          </cell>
          <cell r="C8255" t="str">
            <v>Stone Quarrying &amp; Processing /Drying</v>
          </cell>
          <cell r="D8255" t="str">
            <v>Industrial Processes - NEC</v>
          </cell>
          <cell r="G8255" t="str">
            <v>Industrial Processes</v>
          </cell>
          <cell r="H8255" t="str">
            <v>Mineral Products</v>
          </cell>
          <cell r="I8255" t="str">
            <v>Stone Quarrying - Processing (See also 305020 for diff. units)</v>
          </cell>
          <cell r="J8255" t="str">
            <v>Drying</v>
          </cell>
          <cell r="K8255" t="str">
            <v>30502012</v>
          </cell>
          <cell r="L8255" t="str">
            <v>2002</v>
          </cell>
          <cell r="N8255">
            <v>40988</v>
          </cell>
        </row>
        <row r="8256">
          <cell r="A8256" t="str">
            <v>30532013</v>
          </cell>
          <cell r="B8256" t="str">
            <v>Point</v>
          </cell>
          <cell r="C8256" t="str">
            <v>Stone Quarrying &amp; Processing /Bar Grizzlies</v>
          </cell>
          <cell r="D8256" t="str">
            <v>Industrial Processes - NEC</v>
          </cell>
          <cell r="G8256" t="str">
            <v>Industrial Processes</v>
          </cell>
          <cell r="H8256" t="str">
            <v>Mineral Products</v>
          </cell>
          <cell r="I8256" t="str">
            <v>Stone Quarrying - Processing (See also 305020 for diff. units)</v>
          </cell>
          <cell r="J8256" t="str">
            <v>Bar Grizzlies</v>
          </cell>
          <cell r="K8256" t="str">
            <v>30502013</v>
          </cell>
          <cell r="L8256" t="str">
            <v>2002</v>
          </cell>
          <cell r="N8256">
            <v>40988</v>
          </cell>
        </row>
        <row r="8257">
          <cell r="A8257" t="str">
            <v>30532014</v>
          </cell>
          <cell r="B8257" t="str">
            <v>Point</v>
          </cell>
          <cell r="C8257" t="str">
            <v>Stone Quarrying &amp; Processing /Shaker Screens</v>
          </cell>
          <cell r="D8257" t="str">
            <v>Industrial Processes - NEC</v>
          </cell>
          <cell r="G8257" t="str">
            <v>Industrial Processes</v>
          </cell>
          <cell r="H8257" t="str">
            <v>Mineral Products</v>
          </cell>
          <cell r="I8257" t="str">
            <v>Stone Quarrying - Processing (See also 305020 for diff. units)</v>
          </cell>
          <cell r="J8257" t="str">
            <v>Shaker Screens</v>
          </cell>
          <cell r="K8257" t="str">
            <v>30502014</v>
          </cell>
          <cell r="L8257" t="str">
            <v>2002</v>
          </cell>
          <cell r="N8257">
            <v>40988</v>
          </cell>
        </row>
        <row r="8258">
          <cell r="A8258" t="str">
            <v>30532015</v>
          </cell>
          <cell r="B8258" t="str">
            <v>Point</v>
          </cell>
          <cell r="C8258" t="str">
            <v>Stone Quarrying &amp; Processing /Vibrating Screens</v>
          </cell>
          <cell r="D8258" t="str">
            <v>Industrial Processes - NEC</v>
          </cell>
          <cell r="G8258" t="str">
            <v>Industrial Processes</v>
          </cell>
          <cell r="H8258" t="str">
            <v>Mineral Products</v>
          </cell>
          <cell r="I8258" t="str">
            <v>Stone Quarrying - Processing (See also 305020 for diff. units)</v>
          </cell>
          <cell r="J8258" t="str">
            <v>Vibrating Screens</v>
          </cell>
          <cell r="K8258" t="str">
            <v>30502015</v>
          </cell>
          <cell r="L8258" t="str">
            <v>2002</v>
          </cell>
          <cell r="N8258">
            <v>40988</v>
          </cell>
        </row>
        <row r="8259">
          <cell r="A8259" t="str">
            <v>30532016</v>
          </cell>
          <cell r="B8259" t="str">
            <v>Point</v>
          </cell>
          <cell r="C8259" t="str">
            <v>Stone Quarrying &amp; Processing /Revolving Screens</v>
          </cell>
          <cell r="D8259" t="str">
            <v>Industrial Processes - NEC</v>
          </cell>
          <cell r="G8259" t="str">
            <v>Industrial Processes</v>
          </cell>
          <cell r="H8259" t="str">
            <v>Mineral Products</v>
          </cell>
          <cell r="I8259" t="str">
            <v>Stone Quarrying - Processing (See also 305020 for diff. units)</v>
          </cell>
          <cell r="J8259" t="str">
            <v>Revolving Screens</v>
          </cell>
          <cell r="K8259" t="str">
            <v>30502016</v>
          </cell>
          <cell r="L8259" t="str">
            <v>2002</v>
          </cell>
          <cell r="N8259">
            <v>40988</v>
          </cell>
        </row>
        <row r="8260">
          <cell r="A8260" t="str">
            <v>30532017</v>
          </cell>
          <cell r="B8260" t="str">
            <v>Point</v>
          </cell>
          <cell r="C8260" t="str">
            <v>Stone Quarrying &amp; Processing /Pugmill</v>
          </cell>
          <cell r="D8260" t="str">
            <v>Industrial Processes - NEC</v>
          </cell>
          <cell r="G8260" t="str">
            <v>Industrial Processes</v>
          </cell>
          <cell r="H8260" t="str">
            <v>Mineral Products</v>
          </cell>
          <cell r="I8260" t="str">
            <v>Stone Quarrying - Processing (See also 305020 for diff. units)</v>
          </cell>
          <cell r="J8260" t="str">
            <v>Pugmill</v>
          </cell>
          <cell r="K8260" t="str">
            <v>30502017</v>
          </cell>
          <cell r="L8260" t="str">
            <v>2002</v>
          </cell>
          <cell r="N8260">
            <v>40988</v>
          </cell>
        </row>
        <row r="8261">
          <cell r="A8261" t="str">
            <v>30532018</v>
          </cell>
          <cell r="B8261" t="str">
            <v>Point</v>
          </cell>
          <cell r="C8261" t="str">
            <v>Stone Quarrying &amp; Processing /Drilling with Liquid Injection</v>
          </cell>
          <cell r="D8261" t="str">
            <v>Industrial Processes - NEC</v>
          </cell>
          <cell r="G8261" t="str">
            <v>Industrial Processes</v>
          </cell>
          <cell r="H8261" t="str">
            <v>Mineral Products</v>
          </cell>
          <cell r="I8261" t="str">
            <v>Stone Quarrying - Processing (See also 305020 for diff. units)</v>
          </cell>
          <cell r="J8261" t="str">
            <v>Drilling with Liquid Injection</v>
          </cell>
          <cell r="K8261" t="str">
            <v>30502018</v>
          </cell>
          <cell r="L8261" t="str">
            <v>2002</v>
          </cell>
          <cell r="N8261">
            <v>40988</v>
          </cell>
        </row>
        <row r="8262">
          <cell r="A8262" t="str">
            <v>30532020</v>
          </cell>
          <cell r="B8262" t="str">
            <v>Point</v>
          </cell>
          <cell r="C8262" t="str">
            <v>Stone Quarrying &amp; Processing /Drilling</v>
          </cell>
          <cell r="D8262" t="str">
            <v>Industrial Processes - Mining</v>
          </cell>
          <cell r="G8262" t="str">
            <v>Industrial Processes</v>
          </cell>
          <cell r="H8262" t="str">
            <v>Mineral Products</v>
          </cell>
          <cell r="I8262" t="str">
            <v>Stone Quarrying - Processing (See also 305020 for diff. units)</v>
          </cell>
          <cell r="J8262" t="str">
            <v>Drilling</v>
          </cell>
          <cell r="K8262" t="str">
            <v>30502010</v>
          </cell>
          <cell r="L8262" t="str">
            <v>2002</v>
          </cell>
          <cell r="N8262">
            <v>40988</v>
          </cell>
        </row>
        <row r="8263">
          <cell r="A8263" t="str">
            <v>30532031</v>
          </cell>
          <cell r="B8263" t="str">
            <v>Point</v>
          </cell>
          <cell r="C8263" t="str">
            <v>Stone Quarrying &amp; Processing /Truck Unloading</v>
          </cell>
          <cell r="D8263" t="str">
            <v>Industrial Processes - Storage and Transfer</v>
          </cell>
          <cell r="G8263" t="str">
            <v>Industrial Processes</v>
          </cell>
          <cell r="H8263" t="str">
            <v>Mineral Products</v>
          </cell>
          <cell r="I8263" t="str">
            <v>Stone Quarrying - Processing (See also 305020 for diff. units)</v>
          </cell>
          <cell r="J8263" t="str">
            <v>Truck Unloading</v>
          </cell>
          <cell r="K8263" t="str">
            <v>30502031</v>
          </cell>
          <cell r="L8263" t="str">
            <v>2002</v>
          </cell>
          <cell r="N8263">
            <v>40988</v>
          </cell>
        </row>
        <row r="8264">
          <cell r="A8264" t="str">
            <v>30532032</v>
          </cell>
          <cell r="B8264" t="str">
            <v>Point</v>
          </cell>
          <cell r="C8264" t="str">
            <v>Stone Quarrying &amp; Processing /Truck Loading: Conveyor</v>
          </cell>
          <cell r="D8264" t="str">
            <v>Industrial Processes - Storage and Transfer</v>
          </cell>
          <cell r="G8264" t="str">
            <v>Industrial Processes</v>
          </cell>
          <cell r="H8264" t="str">
            <v>Mineral Products</v>
          </cell>
          <cell r="I8264" t="str">
            <v>Stone Quarrying - Processing (See also 305020 for diff. units)</v>
          </cell>
          <cell r="J8264" t="str">
            <v>Truck Loading: Conveyor</v>
          </cell>
          <cell r="K8264" t="str">
            <v>30502032</v>
          </cell>
          <cell r="L8264" t="str">
            <v>2002</v>
          </cell>
          <cell r="N8264">
            <v>40988</v>
          </cell>
        </row>
        <row r="8265">
          <cell r="A8265" t="str">
            <v>30532033</v>
          </cell>
          <cell r="B8265" t="str">
            <v>Point</v>
          </cell>
          <cell r="C8265" t="str">
            <v>Stone Quarrying &amp; Processing /Truck Loading: Front End Loader</v>
          </cell>
          <cell r="D8265" t="str">
            <v>Industrial Processes - Storage and Transfer</v>
          </cell>
          <cell r="G8265" t="str">
            <v>Industrial Processes</v>
          </cell>
          <cell r="H8265" t="str">
            <v>Mineral Products</v>
          </cell>
          <cell r="I8265" t="str">
            <v>Stone Quarrying - Processing (See also 305020 for diff. units)</v>
          </cell>
          <cell r="J8265" t="str">
            <v>Truck Loading: Front End Loader</v>
          </cell>
          <cell r="K8265" t="str">
            <v>30502033</v>
          </cell>
          <cell r="L8265" t="str">
            <v>2002</v>
          </cell>
          <cell r="N8265">
            <v>40988</v>
          </cell>
        </row>
        <row r="8266">
          <cell r="A8266" t="str">
            <v>30532090</v>
          </cell>
          <cell r="B8266" t="str">
            <v>Point</v>
          </cell>
          <cell r="C8266" t="str">
            <v>Stone Quarrying &amp; Processing /Haul Roads - General</v>
          </cell>
          <cell r="D8266" t="str">
            <v>Industrial Processes - Mining</v>
          </cell>
          <cell r="G8266" t="str">
            <v>Industrial Processes</v>
          </cell>
          <cell r="H8266" t="str">
            <v>Mineral Products</v>
          </cell>
          <cell r="I8266" t="str">
            <v>Stone Quarrying - Processing (See also 305020 for diff. units)</v>
          </cell>
          <cell r="J8266" t="str">
            <v>Haul Roads - General</v>
          </cell>
          <cell r="K8266" t="str">
            <v>30502090</v>
          </cell>
          <cell r="L8266" t="str">
            <v>2002</v>
          </cell>
          <cell r="M8266">
            <v>36278</v>
          </cell>
          <cell r="N8266">
            <v>40988</v>
          </cell>
        </row>
        <row r="8267">
          <cell r="A8267" t="str">
            <v>30580001</v>
          </cell>
          <cell r="B8267" t="str">
            <v>Point</v>
          </cell>
          <cell r="C8267" t="str">
            <v>Mineral Prods /Equipment Leaks /Equipment Leaks</v>
          </cell>
          <cell r="D8267" t="str">
            <v>Industrial Processes - NEC</v>
          </cell>
          <cell r="G8267" t="str">
            <v>Industrial Processes</v>
          </cell>
          <cell r="H8267" t="str">
            <v>Mineral Products</v>
          </cell>
          <cell r="I8267" t="str">
            <v>Equipment Leaks</v>
          </cell>
          <cell r="J8267" t="str">
            <v>Equipment Leaks</v>
          </cell>
          <cell r="N8267">
            <v>40988</v>
          </cell>
        </row>
        <row r="8268">
          <cell r="A8268" t="str">
            <v>30582001</v>
          </cell>
          <cell r="B8268" t="str">
            <v>Point</v>
          </cell>
          <cell r="C8268" t="str">
            <v>Mineral Prods /Wastewater, Aggregate /Process Area Drains</v>
          </cell>
          <cell r="D8268" t="str">
            <v>Industrial Processes - NEC</v>
          </cell>
          <cell r="G8268" t="str">
            <v>Industrial Processes</v>
          </cell>
          <cell r="H8268" t="str">
            <v>Mineral Products</v>
          </cell>
          <cell r="I8268" t="str">
            <v>Wastewater, Aggregate</v>
          </cell>
          <cell r="J8268" t="str">
            <v>Process Area Drains</v>
          </cell>
          <cell r="N8268">
            <v>40988</v>
          </cell>
        </row>
        <row r="8269">
          <cell r="A8269" t="str">
            <v>30582002</v>
          </cell>
          <cell r="B8269" t="str">
            <v>Point</v>
          </cell>
          <cell r="C8269" t="str">
            <v>Mineral Prods /Wastewater, Aggregate /Process Equipment Drains</v>
          </cell>
          <cell r="D8269" t="str">
            <v>Industrial Processes - NEC</v>
          </cell>
          <cell r="G8269" t="str">
            <v>Industrial Processes</v>
          </cell>
          <cell r="H8269" t="str">
            <v>Mineral Products</v>
          </cell>
          <cell r="I8269" t="str">
            <v>Wastewater, Aggregate</v>
          </cell>
          <cell r="J8269" t="str">
            <v>Process Equipment Drains</v>
          </cell>
          <cell r="N8269">
            <v>40988</v>
          </cell>
        </row>
        <row r="8270">
          <cell r="A8270" t="str">
            <v>30582599</v>
          </cell>
          <cell r="B8270" t="str">
            <v>Point</v>
          </cell>
          <cell r="C8270" t="str">
            <v>Mineral Prods /Wastewater, Pts of Generation /Specify Point of Generation</v>
          </cell>
          <cell r="D8270" t="str">
            <v>Industrial Processes - NEC</v>
          </cell>
          <cell r="G8270" t="str">
            <v>Industrial Processes</v>
          </cell>
          <cell r="H8270" t="str">
            <v>Mineral Products</v>
          </cell>
          <cell r="I8270" t="str">
            <v>Wastewater, Points of Generation</v>
          </cell>
          <cell r="J8270" t="str">
            <v>Specify Point of Generation</v>
          </cell>
          <cell r="N8270">
            <v>40988</v>
          </cell>
        </row>
        <row r="8271">
          <cell r="A8271" t="str">
            <v>30588801</v>
          </cell>
          <cell r="B8271" t="str">
            <v>Point</v>
          </cell>
          <cell r="C8271" t="str">
            <v>Mineral Prods /Fugitive Emissions /Specify in Comments Field</v>
          </cell>
          <cell r="D8271" t="str">
            <v>Industrial Processes - NEC</v>
          </cell>
          <cell r="G8271" t="str">
            <v>Industrial Processes</v>
          </cell>
          <cell r="H8271" t="str">
            <v>Mineral Products</v>
          </cell>
          <cell r="I8271" t="str">
            <v>Fugitive Emissions</v>
          </cell>
          <cell r="J8271" t="str">
            <v>Specify in Comments Field</v>
          </cell>
          <cell r="N8271">
            <v>40988</v>
          </cell>
        </row>
        <row r="8272">
          <cell r="A8272" t="str">
            <v>30588802</v>
          </cell>
          <cell r="B8272" t="str">
            <v>Point</v>
          </cell>
          <cell r="C8272" t="str">
            <v>Mineral Prods /Fugitive Emissions /Specify in Comments Field</v>
          </cell>
          <cell r="D8272" t="str">
            <v>Industrial Processes - NEC</v>
          </cell>
          <cell r="G8272" t="str">
            <v>Industrial Processes</v>
          </cell>
          <cell r="H8272" t="str">
            <v>Mineral Products</v>
          </cell>
          <cell r="I8272" t="str">
            <v>Fugitive Emissions</v>
          </cell>
          <cell r="J8272" t="str">
            <v>Specify in Comments Field</v>
          </cell>
          <cell r="K8272" t="str">
            <v>30588801</v>
          </cell>
          <cell r="L8272" t="str">
            <v>2005</v>
          </cell>
          <cell r="N8272">
            <v>40988</v>
          </cell>
        </row>
        <row r="8273">
          <cell r="A8273" t="str">
            <v>30588803</v>
          </cell>
          <cell r="B8273" t="str">
            <v>Point</v>
          </cell>
          <cell r="C8273" t="str">
            <v>Mineral Prods /Fugitive Emissions /Specify in Comments Field</v>
          </cell>
          <cell r="D8273" t="str">
            <v>Industrial Processes - NEC</v>
          </cell>
          <cell r="G8273" t="str">
            <v>Industrial Processes</v>
          </cell>
          <cell r="H8273" t="str">
            <v>Mineral Products</v>
          </cell>
          <cell r="I8273" t="str">
            <v>Fugitive Emissions</v>
          </cell>
          <cell r="J8273" t="str">
            <v>Specify in Comments Field</v>
          </cell>
          <cell r="K8273" t="str">
            <v>30588801</v>
          </cell>
          <cell r="L8273" t="str">
            <v>2005</v>
          </cell>
          <cell r="N8273">
            <v>40988</v>
          </cell>
        </row>
        <row r="8274">
          <cell r="A8274" t="str">
            <v>30588804</v>
          </cell>
          <cell r="B8274" t="str">
            <v>Point</v>
          </cell>
          <cell r="C8274" t="str">
            <v>Mineral Prods /Fugitive Emissions /Specify in Comments Field</v>
          </cell>
          <cell r="D8274" t="str">
            <v>Industrial Processes - NEC</v>
          </cell>
          <cell r="G8274" t="str">
            <v>Industrial Processes</v>
          </cell>
          <cell r="H8274" t="str">
            <v>Mineral Products</v>
          </cell>
          <cell r="I8274" t="str">
            <v>Fugitive Emissions</v>
          </cell>
          <cell r="J8274" t="str">
            <v>Specify in Comments Field</v>
          </cell>
          <cell r="K8274" t="str">
            <v>30588801</v>
          </cell>
          <cell r="L8274" t="str">
            <v>2005</v>
          </cell>
          <cell r="N8274">
            <v>40988</v>
          </cell>
        </row>
        <row r="8275">
          <cell r="A8275" t="str">
            <v>30588805</v>
          </cell>
          <cell r="B8275" t="str">
            <v>Point</v>
          </cell>
          <cell r="C8275" t="str">
            <v>Mineral Prods /Fugitive Emissions /Specify in Comments Field</v>
          </cell>
          <cell r="D8275" t="str">
            <v>Industrial Processes - NEC</v>
          </cell>
          <cell r="G8275" t="str">
            <v>Industrial Processes</v>
          </cell>
          <cell r="H8275" t="str">
            <v>Mineral Products</v>
          </cell>
          <cell r="I8275" t="str">
            <v>Fugitive Emissions</v>
          </cell>
          <cell r="J8275" t="str">
            <v>Specify in Comments Field</v>
          </cell>
          <cell r="K8275" t="str">
            <v>30588801</v>
          </cell>
          <cell r="L8275" t="str">
            <v>2005</v>
          </cell>
          <cell r="N8275">
            <v>40988</v>
          </cell>
        </row>
        <row r="8276">
          <cell r="A8276" t="str">
            <v>30590001</v>
          </cell>
          <cell r="B8276" t="str">
            <v>Point</v>
          </cell>
          <cell r="C8276" t="str">
            <v>Mineral Prods /Fuel Fired Equipment /Distillate Oil (No. 2): Process Heaters</v>
          </cell>
          <cell r="D8276" t="str">
            <v>Industrial Processes - NEC</v>
          </cell>
          <cell r="G8276" t="str">
            <v>Industrial Processes</v>
          </cell>
          <cell r="H8276" t="str">
            <v>Mineral Products</v>
          </cell>
          <cell r="I8276" t="str">
            <v>Fuel Fired Equipment</v>
          </cell>
          <cell r="J8276" t="str">
            <v>Distillate Oil (No. 2): Process Heaters</v>
          </cell>
          <cell r="N8276">
            <v>40988</v>
          </cell>
        </row>
        <row r="8277">
          <cell r="A8277" t="str">
            <v>30590002</v>
          </cell>
          <cell r="B8277" t="str">
            <v>Point</v>
          </cell>
          <cell r="C8277" t="str">
            <v>Mineral Prods /Fuel Fired Equipment /Residual Oil: Process Heaters</v>
          </cell>
          <cell r="D8277" t="str">
            <v>Industrial Processes - NEC</v>
          </cell>
          <cell r="G8277" t="str">
            <v>Industrial Processes</v>
          </cell>
          <cell r="H8277" t="str">
            <v>Mineral Products</v>
          </cell>
          <cell r="I8277" t="str">
            <v>Fuel Fired Equipment</v>
          </cell>
          <cell r="J8277" t="str">
            <v>Residual Oil: Process Heaters</v>
          </cell>
          <cell r="N8277">
            <v>40988</v>
          </cell>
        </row>
        <row r="8278">
          <cell r="A8278" t="str">
            <v>30590003</v>
          </cell>
          <cell r="B8278" t="str">
            <v>Point</v>
          </cell>
          <cell r="C8278" t="str">
            <v>Mineral Prods /Fuel Fired Equipment /Natural Gas: Process Heaters</v>
          </cell>
          <cell r="D8278" t="str">
            <v>Industrial Processes - NEC</v>
          </cell>
          <cell r="G8278" t="str">
            <v>Industrial Processes</v>
          </cell>
          <cell r="H8278" t="str">
            <v>Mineral Products</v>
          </cell>
          <cell r="I8278" t="str">
            <v>Fuel Fired Equipment</v>
          </cell>
          <cell r="J8278" t="str">
            <v>Natural Gas: Process Heaters</v>
          </cell>
          <cell r="N8278">
            <v>40988</v>
          </cell>
        </row>
        <row r="8279">
          <cell r="A8279" t="str">
            <v>30590005</v>
          </cell>
          <cell r="B8279" t="str">
            <v>Point</v>
          </cell>
          <cell r="C8279" t="str">
            <v>Mineral Prods /Fuel Fired Equipment /Liquified Petroleum Gas (LPG): Process Heaters</v>
          </cell>
          <cell r="D8279" t="str">
            <v>Industrial Processes - NEC</v>
          </cell>
          <cell r="G8279" t="str">
            <v>Industrial Processes</v>
          </cell>
          <cell r="H8279" t="str">
            <v>Mineral Products</v>
          </cell>
          <cell r="I8279" t="str">
            <v>Fuel Fired Equipment</v>
          </cell>
          <cell r="J8279" t="str">
            <v>Liquified Petroleum Gas (LPG): Process Heaters</v>
          </cell>
          <cell r="N8279">
            <v>40988</v>
          </cell>
        </row>
        <row r="8280">
          <cell r="A8280" t="str">
            <v>30590011</v>
          </cell>
          <cell r="B8280" t="str">
            <v>Point</v>
          </cell>
          <cell r="C8280" t="str">
            <v>Mineral Prods /Fuel Fired Equipment /Distillate Oil (No. 2): Incinerators</v>
          </cell>
          <cell r="D8280" t="str">
            <v>Industrial Processes - NEC</v>
          </cell>
          <cell r="G8280" t="str">
            <v>Industrial Processes</v>
          </cell>
          <cell r="H8280" t="str">
            <v>Mineral Products</v>
          </cell>
          <cell r="I8280" t="str">
            <v>Fuel Fired Equipment</v>
          </cell>
          <cell r="J8280" t="str">
            <v>Distillate Oil (No. 2): Incinerators</v>
          </cell>
          <cell r="N8280">
            <v>40988</v>
          </cell>
        </row>
        <row r="8281">
          <cell r="A8281" t="str">
            <v>30590012</v>
          </cell>
          <cell r="B8281" t="str">
            <v>Point</v>
          </cell>
          <cell r="C8281" t="str">
            <v>Mineral Prods /Fuel Fired Equipment /Residual Oil: Incinerators</v>
          </cell>
          <cell r="D8281" t="str">
            <v>Industrial Processes - NEC</v>
          </cell>
          <cell r="G8281" t="str">
            <v>Industrial Processes</v>
          </cell>
          <cell r="H8281" t="str">
            <v>Mineral Products</v>
          </cell>
          <cell r="I8281" t="str">
            <v>Fuel Fired Equipment</v>
          </cell>
          <cell r="J8281" t="str">
            <v>Residual Oil: Incinerators</v>
          </cell>
          <cell r="N8281">
            <v>40988</v>
          </cell>
        </row>
        <row r="8282">
          <cell r="A8282" t="str">
            <v>30590013</v>
          </cell>
          <cell r="B8282" t="str">
            <v>Point</v>
          </cell>
          <cell r="C8282" t="str">
            <v>Mineral Prods /Fuel Fired Equipment /Natural Gas: Incinerators</v>
          </cell>
          <cell r="D8282" t="str">
            <v>Industrial Processes - NEC</v>
          </cell>
          <cell r="G8282" t="str">
            <v>Industrial Processes</v>
          </cell>
          <cell r="H8282" t="str">
            <v>Mineral Products</v>
          </cell>
          <cell r="I8282" t="str">
            <v>Fuel Fired Equipment</v>
          </cell>
          <cell r="J8282" t="str">
            <v>Natural Gas: Incinerators</v>
          </cell>
          <cell r="N8282">
            <v>40988</v>
          </cell>
        </row>
        <row r="8283">
          <cell r="A8283" t="str">
            <v>30590021</v>
          </cell>
          <cell r="B8283" t="str">
            <v>Point</v>
          </cell>
          <cell r="C8283" t="str">
            <v>Mineral Prods /Fuel Fired Equipment /Distillate Oil (No. 2): Flares</v>
          </cell>
          <cell r="D8283" t="str">
            <v>Industrial Processes - NEC</v>
          </cell>
          <cell r="G8283" t="str">
            <v>Industrial Processes</v>
          </cell>
          <cell r="H8283" t="str">
            <v>Mineral Products</v>
          </cell>
          <cell r="I8283" t="str">
            <v>Fuel Fired Equipment</v>
          </cell>
          <cell r="J8283" t="str">
            <v>Distillate Oil (No. 2): Flares</v>
          </cell>
          <cell r="M8283">
            <v>36278</v>
          </cell>
          <cell r="N8283">
            <v>40988</v>
          </cell>
        </row>
        <row r="8284">
          <cell r="A8284" t="str">
            <v>30590023</v>
          </cell>
          <cell r="B8284" t="str">
            <v>Point</v>
          </cell>
          <cell r="C8284" t="str">
            <v>Mineral Prods /Fuel Fired Equipment /Natural Gas: Flares</v>
          </cell>
          <cell r="D8284" t="str">
            <v>Industrial Processes - NEC</v>
          </cell>
          <cell r="G8284" t="str">
            <v>Industrial Processes</v>
          </cell>
          <cell r="H8284" t="str">
            <v>Mineral Products</v>
          </cell>
          <cell r="I8284" t="str">
            <v>Fuel Fired Equipment</v>
          </cell>
          <cell r="J8284" t="str">
            <v>Natural Gas: Flares</v>
          </cell>
          <cell r="N8284">
            <v>40988</v>
          </cell>
        </row>
        <row r="8285">
          <cell r="A8285" t="str">
            <v>30599999</v>
          </cell>
          <cell r="B8285" t="str">
            <v>Point</v>
          </cell>
          <cell r="C8285" t="str">
            <v>Mineral Prods /Other Not Defined /Specify in Comments Field</v>
          </cell>
          <cell r="D8285" t="str">
            <v>Industrial Processes - NEC</v>
          </cell>
          <cell r="G8285" t="str">
            <v>Industrial Processes</v>
          </cell>
          <cell r="H8285" t="str">
            <v>Mineral Products</v>
          </cell>
          <cell r="I8285" t="str">
            <v>Other Not Defined</v>
          </cell>
          <cell r="J8285" t="str">
            <v>Specify in Comments Field</v>
          </cell>
          <cell r="N8285">
            <v>40988</v>
          </cell>
        </row>
        <row r="8286">
          <cell r="A8286" t="str">
            <v>30600101</v>
          </cell>
          <cell r="B8286" t="str">
            <v>Point</v>
          </cell>
          <cell r="C8286" t="str">
            <v>Petrol Indus /Process Heaters /Oil-fired **</v>
          </cell>
          <cell r="D8286" t="str">
            <v>Industrial Processes - Petroleum Refineries</v>
          </cell>
          <cell r="G8286" t="str">
            <v>Industrial Processes</v>
          </cell>
          <cell r="H8286" t="str">
            <v>Petroleum Industry</v>
          </cell>
          <cell r="I8286" t="str">
            <v>Process Heaters</v>
          </cell>
          <cell r="J8286" t="str">
            <v>Oil-fired **</v>
          </cell>
          <cell r="N8286">
            <v>40988</v>
          </cell>
        </row>
        <row r="8287">
          <cell r="A8287" t="str">
            <v>30600102</v>
          </cell>
          <cell r="B8287" t="str">
            <v>Point</v>
          </cell>
          <cell r="C8287" t="str">
            <v>Petrol Indus /Process Heaters /Gas-fired **</v>
          </cell>
          <cell r="D8287" t="str">
            <v>Industrial Processes - Petroleum Refineries</v>
          </cell>
          <cell r="G8287" t="str">
            <v>Industrial Processes</v>
          </cell>
          <cell r="H8287" t="str">
            <v>Petroleum Industry</v>
          </cell>
          <cell r="I8287" t="str">
            <v>Process Heaters</v>
          </cell>
          <cell r="J8287" t="str">
            <v>Gas-fired **</v>
          </cell>
          <cell r="N8287">
            <v>40988</v>
          </cell>
        </row>
        <row r="8288">
          <cell r="A8288" t="str">
            <v>30600103</v>
          </cell>
          <cell r="B8288" t="str">
            <v>Point</v>
          </cell>
          <cell r="C8288" t="str">
            <v>Petrol Indus /Process Heaters /Oil-fired</v>
          </cell>
          <cell r="D8288" t="str">
            <v>Industrial Processes - Petroleum Refineries</v>
          </cell>
          <cell r="G8288" t="str">
            <v>Industrial Processes</v>
          </cell>
          <cell r="H8288" t="str">
            <v>Petroleum Industry</v>
          </cell>
          <cell r="I8288" t="str">
            <v>Process Heaters</v>
          </cell>
          <cell r="J8288" t="str">
            <v>Oil-fired</v>
          </cell>
          <cell r="N8288">
            <v>40988</v>
          </cell>
        </row>
        <row r="8289">
          <cell r="A8289" t="str">
            <v>30600104</v>
          </cell>
          <cell r="B8289" t="str">
            <v>Point</v>
          </cell>
          <cell r="C8289" t="str">
            <v>Petrol Indus /Process Heaters /Gas-fired</v>
          </cell>
          <cell r="D8289" t="str">
            <v>Industrial Processes - Petroleum Refineries</v>
          </cell>
          <cell r="G8289" t="str">
            <v>Industrial Processes</v>
          </cell>
          <cell r="H8289" t="str">
            <v>Petroleum Industry</v>
          </cell>
          <cell r="I8289" t="str">
            <v>Process Heaters</v>
          </cell>
          <cell r="J8289" t="str">
            <v>Gas-fired</v>
          </cell>
          <cell r="N8289">
            <v>40988</v>
          </cell>
        </row>
        <row r="8290">
          <cell r="A8290" t="str">
            <v>30600105</v>
          </cell>
          <cell r="B8290" t="str">
            <v>Point</v>
          </cell>
          <cell r="C8290" t="str">
            <v>Petrol Indus /Process Heaters /Natural Gas-fired</v>
          </cell>
          <cell r="D8290" t="str">
            <v>Industrial Processes - Petroleum Refineries</v>
          </cell>
          <cell r="G8290" t="str">
            <v>Industrial Processes</v>
          </cell>
          <cell r="H8290" t="str">
            <v>Petroleum Industry</v>
          </cell>
          <cell r="I8290" t="str">
            <v>Process Heaters</v>
          </cell>
          <cell r="J8290" t="str">
            <v>Natural Gas-fired</v>
          </cell>
          <cell r="N8290">
            <v>40988</v>
          </cell>
        </row>
        <row r="8291">
          <cell r="A8291" t="str">
            <v>30600106</v>
          </cell>
          <cell r="B8291" t="str">
            <v>Point</v>
          </cell>
          <cell r="C8291" t="str">
            <v>Petrol Indus /Process Heaters /Process Gas-fired</v>
          </cell>
          <cell r="D8291" t="str">
            <v>Industrial Processes - Petroleum Refineries</v>
          </cell>
          <cell r="G8291" t="str">
            <v>Industrial Processes</v>
          </cell>
          <cell r="H8291" t="str">
            <v>Petroleum Industry</v>
          </cell>
          <cell r="I8291" t="str">
            <v>Process Heaters</v>
          </cell>
          <cell r="J8291" t="str">
            <v>Process Gas-fired</v>
          </cell>
          <cell r="N8291">
            <v>40988</v>
          </cell>
        </row>
        <row r="8292">
          <cell r="A8292" t="str">
            <v>30600107</v>
          </cell>
          <cell r="B8292" t="str">
            <v>Point</v>
          </cell>
          <cell r="C8292" t="str">
            <v>Petrol Indus /Process Heaters /LPG-fired</v>
          </cell>
          <cell r="D8292" t="str">
            <v>Industrial Processes - Petroleum Refineries</v>
          </cell>
          <cell r="G8292" t="str">
            <v>Industrial Processes</v>
          </cell>
          <cell r="H8292" t="str">
            <v>Petroleum Industry</v>
          </cell>
          <cell r="I8292" t="str">
            <v>Process Heaters</v>
          </cell>
          <cell r="J8292" t="str">
            <v>LPG-fired</v>
          </cell>
          <cell r="N8292">
            <v>40988</v>
          </cell>
        </row>
        <row r="8293">
          <cell r="A8293" t="str">
            <v>30600108</v>
          </cell>
          <cell r="B8293" t="str">
            <v>Point</v>
          </cell>
          <cell r="C8293" t="str">
            <v>Petrol Indus /Process Heaters /Landfill Gas-fired</v>
          </cell>
          <cell r="D8293" t="str">
            <v>Industrial Processes - Petroleum Refineries</v>
          </cell>
          <cell r="G8293" t="str">
            <v>Industrial Processes</v>
          </cell>
          <cell r="H8293" t="str">
            <v>Petroleum Industry</v>
          </cell>
          <cell r="I8293" t="str">
            <v>Process Heaters</v>
          </cell>
          <cell r="J8293" t="str">
            <v>Landfill Gas-fired</v>
          </cell>
          <cell r="N8293">
            <v>40988</v>
          </cell>
        </row>
        <row r="8294">
          <cell r="A8294" t="str">
            <v>30600111</v>
          </cell>
          <cell r="B8294" t="str">
            <v>Point</v>
          </cell>
          <cell r="C8294" t="str">
            <v>Petrol Indus /Process Heaters /Oil-fired (No. 6 Oil) : 100 Million Btu Capacity</v>
          </cell>
          <cell r="D8294" t="str">
            <v>Industrial Processes - Petroleum Refineries</v>
          </cell>
          <cell r="G8294" t="str">
            <v>Industrial Processes</v>
          </cell>
          <cell r="H8294" t="str">
            <v>Petroleum Industry</v>
          </cell>
          <cell r="I8294" t="str">
            <v>Process Heaters</v>
          </cell>
          <cell r="J8294" t="str">
            <v>Oil-fired (No. 6 Oil) : 100 Million Btu Capacity</v>
          </cell>
          <cell r="N8294">
            <v>40988</v>
          </cell>
        </row>
        <row r="8295">
          <cell r="A8295" t="str">
            <v>30600199</v>
          </cell>
          <cell r="B8295" t="str">
            <v>Point</v>
          </cell>
          <cell r="C8295" t="str">
            <v>Petrol Indus /Process Heaters /Other Not Classified</v>
          </cell>
          <cell r="D8295" t="str">
            <v>Industrial Processes - Petroleum Refineries</v>
          </cell>
          <cell r="G8295" t="str">
            <v>Industrial Processes</v>
          </cell>
          <cell r="H8295" t="str">
            <v>Petroleum Industry</v>
          </cell>
          <cell r="I8295" t="str">
            <v>Process Heaters</v>
          </cell>
          <cell r="J8295" t="str">
            <v>Other Not Classified</v>
          </cell>
          <cell r="N8295">
            <v>40988</v>
          </cell>
        </row>
        <row r="8296">
          <cell r="A8296" t="str">
            <v>30600201</v>
          </cell>
          <cell r="B8296" t="str">
            <v>Point</v>
          </cell>
          <cell r="C8296" t="str">
            <v>Petrol Indus /Catalytic Cracking Units /Fluid Catalytic Cracking Unit</v>
          </cell>
          <cell r="D8296" t="str">
            <v>Industrial Processes - Petroleum Refineries</v>
          </cell>
          <cell r="G8296" t="str">
            <v>Industrial Processes</v>
          </cell>
          <cell r="H8296" t="str">
            <v>Petroleum Industry</v>
          </cell>
          <cell r="I8296" t="str">
            <v>Catalytic Cracking Units</v>
          </cell>
          <cell r="J8296" t="str">
            <v>Fluid Catalytic Cracking Unit</v>
          </cell>
          <cell r="N8296">
            <v>40988</v>
          </cell>
        </row>
        <row r="8297">
          <cell r="A8297" t="str">
            <v>30600202</v>
          </cell>
          <cell r="B8297" t="str">
            <v>Point</v>
          </cell>
          <cell r="C8297" t="str">
            <v>Petrol Indus /Catalytic Cracking Units /Catalyst Handling System</v>
          </cell>
          <cell r="D8297" t="str">
            <v>Industrial Processes - Petroleum Refineries</v>
          </cell>
          <cell r="G8297" t="str">
            <v>Industrial Processes</v>
          </cell>
          <cell r="H8297" t="str">
            <v>Petroleum Industry</v>
          </cell>
          <cell r="I8297" t="str">
            <v>Catalytic Cracking Units</v>
          </cell>
          <cell r="J8297" t="str">
            <v>Catalyst Handling System</v>
          </cell>
          <cell r="N8297">
            <v>40988</v>
          </cell>
        </row>
        <row r="8298">
          <cell r="A8298" t="str">
            <v>30600301</v>
          </cell>
          <cell r="B8298" t="str">
            <v>Point</v>
          </cell>
          <cell r="C8298" t="str">
            <v>Petrol Indus /Catalytic Cracking Units /Thermal Catalytic Cracking Unit</v>
          </cell>
          <cell r="D8298" t="str">
            <v>Industrial Processes - Petroleum Refineries</v>
          </cell>
          <cell r="G8298" t="str">
            <v>Industrial Processes</v>
          </cell>
          <cell r="H8298" t="str">
            <v>Petroleum Industry</v>
          </cell>
          <cell r="I8298" t="str">
            <v>Catalytic Cracking Units</v>
          </cell>
          <cell r="J8298" t="str">
            <v>Thermal Catalytic Cracking Unit</v>
          </cell>
          <cell r="N8298">
            <v>40988</v>
          </cell>
        </row>
        <row r="8299">
          <cell r="A8299" t="str">
            <v>30600401</v>
          </cell>
          <cell r="B8299" t="str">
            <v>Point</v>
          </cell>
          <cell r="C8299" t="str">
            <v>Petrol Indus /Blowdown Systems /Blowdown System with Vapor Recovery System with Flaring</v>
          </cell>
          <cell r="D8299" t="str">
            <v>Industrial Processes - Petroleum Refineries</v>
          </cell>
          <cell r="G8299" t="str">
            <v>Industrial Processes</v>
          </cell>
          <cell r="H8299" t="str">
            <v>Petroleum Industry</v>
          </cell>
          <cell r="I8299" t="str">
            <v>Blowdown Systems</v>
          </cell>
          <cell r="J8299" t="str">
            <v>Blowdown System with Vapor Recovery System with Flaring</v>
          </cell>
          <cell r="N8299">
            <v>40988</v>
          </cell>
        </row>
        <row r="8300">
          <cell r="A8300" t="str">
            <v>30600402</v>
          </cell>
          <cell r="B8300" t="str">
            <v>Point</v>
          </cell>
          <cell r="C8300" t="str">
            <v>Petrol Indus /Blowdown Systems /Blowdown System w/o Controls</v>
          </cell>
          <cell r="D8300" t="str">
            <v>Industrial Processes - Petroleum Refineries</v>
          </cell>
          <cell r="G8300" t="str">
            <v>Industrial Processes</v>
          </cell>
          <cell r="H8300" t="str">
            <v>Petroleum Industry</v>
          </cell>
          <cell r="I8300" t="str">
            <v>Blowdown Systems</v>
          </cell>
          <cell r="J8300" t="str">
            <v>Blowdown System w/o Controls</v>
          </cell>
          <cell r="N8300">
            <v>40988</v>
          </cell>
        </row>
        <row r="8301">
          <cell r="A8301" t="str">
            <v>30600503</v>
          </cell>
          <cell r="B8301" t="str">
            <v>Point</v>
          </cell>
          <cell r="C8301" t="str">
            <v>Petrol Indus /Wastewater Treatment /Process Drains and Wastewater Separators</v>
          </cell>
          <cell r="D8301" t="str">
            <v>Industrial Processes - Petroleum Refineries</v>
          </cell>
          <cell r="G8301" t="str">
            <v>Industrial Processes</v>
          </cell>
          <cell r="H8301" t="str">
            <v>Petroleum Industry</v>
          </cell>
          <cell r="I8301" t="str">
            <v>Wastewater Treatment</v>
          </cell>
          <cell r="J8301" t="str">
            <v>Process Drains and Wastewater Separators</v>
          </cell>
          <cell r="N8301">
            <v>40988</v>
          </cell>
        </row>
        <row r="8302">
          <cell r="A8302" t="str">
            <v>30600504</v>
          </cell>
          <cell r="B8302" t="str">
            <v>Point</v>
          </cell>
          <cell r="C8302" t="str">
            <v>Petrol Indus /Wastewater Treatment /Process Drains and Wastewater Separators</v>
          </cell>
          <cell r="D8302" t="str">
            <v>Industrial Processes - Petroleum Refineries</v>
          </cell>
          <cell r="G8302" t="str">
            <v>Industrial Processes</v>
          </cell>
          <cell r="H8302" t="str">
            <v>Petroleum Industry</v>
          </cell>
          <cell r="I8302" t="str">
            <v>Wastewater Treatment</v>
          </cell>
          <cell r="J8302" t="str">
            <v>Process Drains and Wastewater Separators</v>
          </cell>
          <cell r="K8302" t="str">
            <v>30600503</v>
          </cell>
          <cell r="L8302" t="str">
            <v>2002</v>
          </cell>
          <cell r="N8302">
            <v>40988</v>
          </cell>
        </row>
        <row r="8303">
          <cell r="A8303" t="str">
            <v>30600505</v>
          </cell>
          <cell r="B8303" t="str">
            <v>Point</v>
          </cell>
          <cell r="C8303" t="str">
            <v>Petrol Indus /Wastewater Treatment /Wastewater Treatment w/o Separator</v>
          </cell>
          <cell r="D8303" t="str">
            <v>Industrial Processes - Petroleum Refineries</v>
          </cell>
          <cell r="G8303" t="str">
            <v>Industrial Processes</v>
          </cell>
          <cell r="H8303" t="str">
            <v>Petroleum Industry</v>
          </cell>
          <cell r="I8303" t="str">
            <v>Wastewater Treatment</v>
          </cell>
          <cell r="J8303" t="str">
            <v>Wastewater Treatment w/o Separator</v>
          </cell>
          <cell r="N8303">
            <v>40988</v>
          </cell>
        </row>
        <row r="8304">
          <cell r="A8304" t="str">
            <v>30600506</v>
          </cell>
          <cell r="B8304" t="str">
            <v>Point</v>
          </cell>
          <cell r="C8304" t="str">
            <v>Petrol Indus /Wastewater Treatment /Wastewater Treatment w/o Separator</v>
          </cell>
          <cell r="D8304" t="str">
            <v>Industrial Processes - Petroleum Refineries</v>
          </cell>
          <cell r="G8304" t="str">
            <v>Industrial Processes</v>
          </cell>
          <cell r="H8304" t="str">
            <v>Petroleum Industry</v>
          </cell>
          <cell r="I8304" t="str">
            <v>Wastewater Treatment</v>
          </cell>
          <cell r="J8304" t="str">
            <v>Wastewater Treatment w/o Separator</v>
          </cell>
          <cell r="K8304" t="str">
            <v>30600505</v>
          </cell>
          <cell r="L8304" t="str">
            <v>2002</v>
          </cell>
          <cell r="N8304">
            <v>40988</v>
          </cell>
        </row>
        <row r="8305">
          <cell r="A8305" t="str">
            <v>30600508</v>
          </cell>
          <cell r="B8305" t="str">
            <v>Point</v>
          </cell>
          <cell r="C8305" t="str">
            <v>Petrol Indus /Wastewater Treatment /Oil/Water Separator</v>
          </cell>
          <cell r="D8305" t="str">
            <v>Industrial Processes - Petroleum Refineries</v>
          </cell>
          <cell r="G8305" t="str">
            <v>Industrial Processes</v>
          </cell>
          <cell r="H8305" t="str">
            <v>Petroleum Industry</v>
          </cell>
          <cell r="I8305" t="str">
            <v>Wastewater Treatment</v>
          </cell>
          <cell r="J8305" t="str">
            <v>Oil/Water Separator</v>
          </cell>
          <cell r="N8305">
            <v>40988</v>
          </cell>
        </row>
        <row r="8306">
          <cell r="A8306" t="str">
            <v>30600510</v>
          </cell>
          <cell r="B8306" t="str">
            <v>Point</v>
          </cell>
          <cell r="C8306" t="str">
            <v>Petrol Indus /Wastewater Treatment /Liquid-Liquid Separator: Hydrocarbon/Amine</v>
          </cell>
          <cell r="D8306" t="str">
            <v>Industrial Processes - Petroleum Refineries</v>
          </cell>
          <cell r="G8306" t="str">
            <v>Industrial Processes</v>
          </cell>
          <cell r="H8306" t="str">
            <v>Petroleum Industry</v>
          </cell>
          <cell r="I8306" t="str">
            <v>Wastewater Treatment</v>
          </cell>
          <cell r="J8306" t="str">
            <v>Liquid-Liquid Separator: Hydrocarbon/Amine</v>
          </cell>
          <cell r="N8306">
            <v>40988</v>
          </cell>
        </row>
        <row r="8307">
          <cell r="A8307" t="str">
            <v>30600511</v>
          </cell>
          <cell r="B8307" t="str">
            <v>Point</v>
          </cell>
          <cell r="C8307" t="str">
            <v>Petrol Indus /Wastewater Treatment /Sour Water Treating</v>
          </cell>
          <cell r="D8307" t="str">
            <v>Industrial Processes - Petroleum Refineries</v>
          </cell>
          <cell r="G8307" t="str">
            <v>Industrial Processes</v>
          </cell>
          <cell r="H8307" t="str">
            <v>Petroleum Industry</v>
          </cell>
          <cell r="I8307" t="str">
            <v>Wastewater Treatment</v>
          </cell>
          <cell r="J8307" t="str">
            <v>Sour Water Treating</v>
          </cell>
          <cell r="N8307">
            <v>40988</v>
          </cell>
        </row>
        <row r="8308">
          <cell r="A8308" t="str">
            <v>30600514</v>
          </cell>
          <cell r="B8308" t="str">
            <v>Point</v>
          </cell>
          <cell r="C8308" t="str">
            <v>Petrol Indus /Wastewater Treatment /Petroleum Refinery Wastewater System: Junction Box</v>
          </cell>
          <cell r="D8308" t="str">
            <v>Industrial Processes - Petroleum Refineries</v>
          </cell>
          <cell r="G8308" t="str">
            <v>Industrial Processes</v>
          </cell>
          <cell r="H8308" t="str">
            <v>Petroleum Industry</v>
          </cell>
          <cell r="I8308" t="str">
            <v>Wastewater Treatment</v>
          </cell>
          <cell r="J8308" t="str">
            <v>Petroleum Refinery Wastewater System: Junction Box</v>
          </cell>
          <cell r="N8308">
            <v>40988</v>
          </cell>
        </row>
        <row r="8309">
          <cell r="A8309" t="str">
            <v>30600515</v>
          </cell>
          <cell r="B8309" t="str">
            <v>Point</v>
          </cell>
          <cell r="C8309" t="str">
            <v>Petrol Indus /Wastewater Treatment /Petroleum Refinery Wastewater System: Lift Station</v>
          </cell>
          <cell r="D8309" t="str">
            <v>Industrial Processes - Petroleum Refineries</v>
          </cell>
          <cell r="G8309" t="str">
            <v>Industrial Processes</v>
          </cell>
          <cell r="H8309" t="str">
            <v>Petroleum Industry</v>
          </cell>
          <cell r="I8309" t="str">
            <v>Wastewater Treatment</v>
          </cell>
          <cell r="J8309" t="str">
            <v>Petroleum Refinery Wastewater System: Lift Station</v>
          </cell>
          <cell r="N8309">
            <v>40988</v>
          </cell>
        </row>
        <row r="8310">
          <cell r="A8310" t="str">
            <v>30600516</v>
          </cell>
          <cell r="B8310" t="str">
            <v>Point</v>
          </cell>
          <cell r="C8310" t="str">
            <v>Petrol Indus /Wastewater Treatment /Petroleum Refinery Wastewater System: Aerated Impoundment</v>
          </cell>
          <cell r="D8310" t="str">
            <v>Industrial Processes - Petroleum Refineries</v>
          </cell>
          <cell r="G8310" t="str">
            <v>Industrial Processes</v>
          </cell>
          <cell r="H8310" t="str">
            <v>Petroleum Industry</v>
          </cell>
          <cell r="I8310" t="str">
            <v>Wastewater Treatment</v>
          </cell>
          <cell r="J8310" t="str">
            <v>Petroleum Refinery Wastewater System: Aerated Impoundment</v>
          </cell>
          <cell r="N8310">
            <v>40988</v>
          </cell>
        </row>
        <row r="8311">
          <cell r="A8311" t="str">
            <v>30600517</v>
          </cell>
          <cell r="B8311" t="str">
            <v>Point</v>
          </cell>
          <cell r="C8311" t="str">
            <v>Petrol Indus /Wastewater Treatment /Petroleum Refinery Wastewater System: Non-aerated Impoundment</v>
          </cell>
          <cell r="D8311" t="str">
            <v>Industrial Processes - Petroleum Refineries</v>
          </cell>
          <cell r="G8311" t="str">
            <v>Industrial Processes</v>
          </cell>
          <cell r="H8311" t="str">
            <v>Petroleum Industry</v>
          </cell>
          <cell r="I8311" t="str">
            <v>Wastewater Treatment</v>
          </cell>
          <cell r="J8311" t="str">
            <v>Petroleum Refinery Wastewater System: Non-aerated Impoundment</v>
          </cell>
          <cell r="N8311">
            <v>40988</v>
          </cell>
        </row>
        <row r="8312">
          <cell r="A8312" t="str">
            <v>30600518</v>
          </cell>
          <cell r="B8312" t="str">
            <v>Point</v>
          </cell>
          <cell r="C8312" t="str">
            <v>Petrol Indus /Wastewater Treatment /Petroleum Refinery Wastewater System: Weir</v>
          </cell>
          <cell r="D8312" t="str">
            <v>Industrial Processes - Petroleum Refineries</v>
          </cell>
          <cell r="G8312" t="str">
            <v>Industrial Processes</v>
          </cell>
          <cell r="H8312" t="str">
            <v>Petroleum Industry</v>
          </cell>
          <cell r="I8312" t="str">
            <v>Wastewater Treatment</v>
          </cell>
          <cell r="J8312" t="str">
            <v>Petroleum Refinery Wastewater System: Weir</v>
          </cell>
          <cell r="N8312">
            <v>40988</v>
          </cell>
        </row>
        <row r="8313">
          <cell r="A8313" t="str">
            <v>30600519</v>
          </cell>
          <cell r="B8313" t="str">
            <v>Point</v>
          </cell>
          <cell r="C8313" t="str">
            <v>Petrol Indus /Wastewater Treatment /Petroleum Refinery Wastewater System: Activated Sludge Impoundment</v>
          </cell>
          <cell r="D8313" t="str">
            <v>Industrial Processes - Petroleum Refineries</v>
          </cell>
          <cell r="G8313" t="str">
            <v>Industrial Processes</v>
          </cell>
          <cell r="H8313" t="str">
            <v>Petroleum Industry</v>
          </cell>
          <cell r="I8313" t="str">
            <v>Wastewater Treatment</v>
          </cell>
          <cell r="J8313" t="str">
            <v>Petroleum Refinery Wastewater System: Activated Sludge Impoundment</v>
          </cell>
          <cell r="N8313">
            <v>40988</v>
          </cell>
        </row>
        <row r="8314">
          <cell r="A8314" t="str">
            <v>30600520</v>
          </cell>
          <cell r="B8314" t="str">
            <v>Point</v>
          </cell>
          <cell r="C8314" t="str">
            <v>Petrol Indus /Wastewater Treatment /Petroleum Refinery Wastewater System: Clarifier</v>
          </cell>
          <cell r="D8314" t="str">
            <v>Industrial Processes - Petroleum Refineries</v>
          </cell>
          <cell r="G8314" t="str">
            <v>Industrial Processes</v>
          </cell>
          <cell r="H8314" t="str">
            <v>Petroleum Industry</v>
          </cell>
          <cell r="I8314" t="str">
            <v>Wastewater Treatment</v>
          </cell>
          <cell r="J8314" t="str">
            <v>Petroleum Refinery Wastewater System: Clarifier</v>
          </cell>
          <cell r="N8314">
            <v>40988</v>
          </cell>
        </row>
        <row r="8315">
          <cell r="A8315" t="str">
            <v>30600521</v>
          </cell>
          <cell r="B8315" t="str">
            <v>Point</v>
          </cell>
          <cell r="C8315" t="str">
            <v>Petrol Indus /Wastewater Treatment /Petroleum Refinery Wastewater System: Open Trench</v>
          </cell>
          <cell r="D8315" t="str">
            <v>Industrial Processes - Petroleum Refineries</v>
          </cell>
          <cell r="G8315" t="str">
            <v>Industrial Processes</v>
          </cell>
          <cell r="H8315" t="str">
            <v>Petroleum Industry</v>
          </cell>
          <cell r="I8315" t="str">
            <v>Wastewater Treatment</v>
          </cell>
          <cell r="J8315" t="str">
            <v>Petroleum Refinery Wastewater System: Open Trench</v>
          </cell>
          <cell r="N8315">
            <v>40988</v>
          </cell>
        </row>
        <row r="8316">
          <cell r="A8316" t="str">
            <v>30600522</v>
          </cell>
          <cell r="B8316" t="str">
            <v>Point</v>
          </cell>
          <cell r="C8316" t="str">
            <v>Petrol Indus /Wastewater Treatment /Petroleum Refinery Wastewater System: Auger Pumps</v>
          </cell>
          <cell r="D8316" t="str">
            <v>Industrial Processes - Petroleum Refineries</v>
          </cell>
          <cell r="G8316" t="str">
            <v>Industrial Processes</v>
          </cell>
          <cell r="H8316" t="str">
            <v>Petroleum Industry</v>
          </cell>
          <cell r="I8316" t="str">
            <v>Wastewater Treatment</v>
          </cell>
          <cell r="J8316" t="str">
            <v>Petroleum Refinery Wastewater System: Auger Pumps</v>
          </cell>
          <cell r="N8316">
            <v>40988</v>
          </cell>
        </row>
        <row r="8317">
          <cell r="A8317" t="str">
            <v>30600602</v>
          </cell>
          <cell r="B8317" t="str">
            <v>Point</v>
          </cell>
          <cell r="C8317" t="str">
            <v>Petrol Indus /Vacuum Distillate Column Condensors /Vacuum Distillation Column Condenser</v>
          </cell>
          <cell r="D8317" t="str">
            <v>Industrial Processes - Petroleum Refineries</v>
          </cell>
          <cell r="G8317" t="str">
            <v>Industrial Processes</v>
          </cell>
          <cell r="H8317" t="str">
            <v>Petroleum Industry</v>
          </cell>
          <cell r="I8317" t="str">
            <v>Vacuum Distillate Column Condensors</v>
          </cell>
          <cell r="J8317" t="str">
            <v>Vacuum Distillation Column Condenser</v>
          </cell>
          <cell r="N8317">
            <v>40988</v>
          </cell>
        </row>
        <row r="8318">
          <cell r="A8318" t="str">
            <v>30600603</v>
          </cell>
          <cell r="B8318" t="str">
            <v>Point</v>
          </cell>
          <cell r="C8318" t="str">
            <v>Petrol Indus /Vacuum Distillate Column Condensors /Vacuum Distillation Column Condenser</v>
          </cell>
          <cell r="D8318" t="str">
            <v>Industrial Processes - Petroleum Refineries</v>
          </cell>
          <cell r="G8318" t="str">
            <v>Industrial Processes</v>
          </cell>
          <cell r="H8318" t="str">
            <v>Petroleum Industry</v>
          </cell>
          <cell r="I8318" t="str">
            <v>Vacuum Distillate Column Condensors</v>
          </cell>
          <cell r="J8318" t="str">
            <v>Vacuum Distillation Column Condenser</v>
          </cell>
          <cell r="K8318" t="str">
            <v>30600602</v>
          </cell>
          <cell r="L8318" t="str">
            <v>2002</v>
          </cell>
          <cell r="N8318">
            <v>40988</v>
          </cell>
        </row>
        <row r="8319">
          <cell r="A8319" t="str">
            <v>30600701</v>
          </cell>
          <cell r="B8319" t="str">
            <v>Point</v>
          </cell>
          <cell r="C8319" t="str">
            <v>Petrol Indus /Cooling Towers /Cooling Towers</v>
          </cell>
          <cell r="D8319" t="str">
            <v>Industrial Processes - Petroleum Refineries</v>
          </cell>
          <cell r="G8319" t="str">
            <v>Industrial Processes</v>
          </cell>
          <cell r="H8319" t="str">
            <v>Petroleum Industry</v>
          </cell>
          <cell r="I8319" t="str">
            <v>Cooling Towers</v>
          </cell>
          <cell r="J8319" t="str">
            <v>Cooling Towers</v>
          </cell>
          <cell r="N8319">
            <v>40988</v>
          </cell>
        </row>
        <row r="8320">
          <cell r="A8320" t="str">
            <v>30600702</v>
          </cell>
          <cell r="B8320" t="str">
            <v>Point</v>
          </cell>
          <cell r="C8320" t="str">
            <v>Petrol Indus /Cooling Towers /Cooling Towers</v>
          </cell>
          <cell r="D8320" t="str">
            <v>Industrial Processes - Petroleum Refineries</v>
          </cell>
          <cell r="G8320" t="str">
            <v>Industrial Processes</v>
          </cell>
          <cell r="H8320" t="str">
            <v>Petroleum Industry</v>
          </cell>
          <cell r="I8320" t="str">
            <v>Cooling Towers</v>
          </cell>
          <cell r="J8320" t="str">
            <v>Cooling Towers</v>
          </cell>
          <cell r="K8320" t="str">
            <v>30600701</v>
          </cell>
          <cell r="L8320" t="str">
            <v>2002</v>
          </cell>
          <cell r="N8320">
            <v>40988</v>
          </cell>
        </row>
        <row r="8321">
          <cell r="A8321" t="str">
            <v>30600801</v>
          </cell>
          <cell r="B8321" t="str">
            <v>Point</v>
          </cell>
          <cell r="C8321" t="str">
            <v>Petrol Indus /Fugitive Emissions /Pipeline Valves and Flanges</v>
          </cell>
          <cell r="D8321" t="str">
            <v>Industrial Processes - Petroleum Refineries</v>
          </cell>
          <cell r="G8321" t="str">
            <v>Industrial Processes</v>
          </cell>
          <cell r="H8321" t="str">
            <v>Petroleum Industry</v>
          </cell>
          <cell r="I8321" t="str">
            <v>Fugitive Emissions</v>
          </cell>
          <cell r="J8321" t="str">
            <v>Pipeline Valves and Flanges</v>
          </cell>
          <cell r="N8321">
            <v>40988</v>
          </cell>
        </row>
        <row r="8322">
          <cell r="A8322" t="str">
            <v>30600802</v>
          </cell>
          <cell r="B8322" t="str">
            <v>Point</v>
          </cell>
          <cell r="C8322" t="str">
            <v>Petrol Indus /Fugitive Emissions /Vessel Relief Valves</v>
          </cell>
          <cell r="D8322" t="str">
            <v>Industrial Processes - Petroleum Refineries</v>
          </cell>
          <cell r="G8322" t="str">
            <v>Industrial Processes</v>
          </cell>
          <cell r="H8322" t="str">
            <v>Petroleum Industry</v>
          </cell>
          <cell r="I8322" t="str">
            <v>Fugitive Emissions</v>
          </cell>
          <cell r="J8322" t="str">
            <v>Vessel Relief Valves</v>
          </cell>
          <cell r="N8322">
            <v>40988</v>
          </cell>
        </row>
        <row r="8323">
          <cell r="A8323" t="str">
            <v>30600803</v>
          </cell>
          <cell r="B8323" t="str">
            <v>Point</v>
          </cell>
          <cell r="C8323" t="str">
            <v>Petrol Indus /Fugitive Emissions /Pump Seals w/o Controls</v>
          </cell>
          <cell r="D8323" t="str">
            <v>Industrial Processes - Petroleum Refineries</v>
          </cell>
          <cell r="G8323" t="str">
            <v>Industrial Processes</v>
          </cell>
          <cell r="H8323" t="str">
            <v>Petroleum Industry</v>
          </cell>
          <cell r="I8323" t="str">
            <v>Fugitive Emissions</v>
          </cell>
          <cell r="J8323" t="str">
            <v>Pump Seals w/o Controls</v>
          </cell>
          <cell r="N8323">
            <v>40988</v>
          </cell>
        </row>
        <row r="8324">
          <cell r="A8324" t="str">
            <v>30600804</v>
          </cell>
          <cell r="B8324" t="str">
            <v>Point</v>
          </cell>
          <cell r="C8324" t="str">
            <v>Petrol Indus /Fugitive Emissions /Compressor Seals</v>
          </cell>
          <cell r="D8324" t="str">
            <v>Industrial Processes - Petroleum Refineries</v>
          </cell>
          <cell r="G8324" t="str">
            <v>Industrial Processes</v>
          </cell>
          <cell r="H8324" t="str">
            <v>Petroleum Industry</v>
          </cell>
          <cell r="I8324" t="str">
            <v>Fugitive Emissions</v>
          </cell>
          <cell r="J8324" t="str">
            <v>Compressor Seals</v>
          </cell>
          <cell r="N8324">
            <v>40988</v>
          </cell>
        </row>
        <row r="8325">
          <cell r="A8325" t="str">
            <v>30600805</v>
          </cell>
          <cell r="B8325" t="str">
            <v>Point</v>
          </cell>
          <cell r="C8325" t="str">
            <v>Petrol Indus /Fugitive Emissions /Miscellaneous: Sampling/Non-Asphalt Blowing/Purging/etc.</v>
          </cell>
          <cell r="D8325" t="str">
            <v>Industrial Processes - Petroleum Refineries</v>
          </cell>
          <cell r="G8325" t="str">
            <v>Industrial Processes</v>
          </cell>
          <cell r="H8325" t="str">
            <v>Petroleum Industry</v>
          </cell>
          <cell r="I8325" t="str">
            <v>Fugitive Emissions</v>
          </cell>
          <cell r="J8325" t="str">
            <v>Miscellaneous: Sampling/Non-Asphalt Blowing/Purging/etc.</v>
          </cell>
          <cell r="N8325">
            <v>40988</v>
          </cell>
        </row>
        <row r="8326">
          <cell r="A8326" t="str">
            <v>30600806</v>
          </cell>
          <cell r="B8326" t="str">
            <v>Point</v>
          </cell>
          <cell r="C8326" t="str">
            <v>Petrol Indus /Fugitive Emissions /Pump Seals with Controls</v>
          </cell>
          <cell r="D8326" t="str">
            <v>Industrial Processes - Petroleum Refineries</v>
          </cell>
          <cell r="G8326" t="str">
            <v>Industrial Processes</v>
          </cell>
          <cell r="H8326" t="str">
            <v>Petroleum Industry</v>
          </cell>
          <cell r="I8326" t="str">
            <v>Fugitive Emissions</v>
          </cell>
          <cell r="J8326" t="str">
            <v>Pump Seals with Controls</v>
          </cell>
          <cell r="N8326">
            <v>40988</v>
          </cell>
        </row>
        <row r="8327">
          <cell r="A8327" t="str">
            <v>30600807</v>
          </cell>
          <cell r="B8327" t="str">
            <v>Point</v>
          </cell>
          <cell r="C8327" t="str">
            <v>Petrol Indus /Fugitive Emissions /Blind Changing</v>
          </cell>
          <cell r="D8327" t="str">
            <v>Industrial Processes - Petroleum Refineries</v>
          </cell>
          <cell r="G8327" t="str">
            <v>Industrial Processes</v>
          </cell>
          <cell r="H8327" t="str">
            <v>Petroleum Industry</v>
          </cell>
          <cell r="I8327" t="str">
            <v>Fugitive Emissions</v>
          </cell>
          <cell r="J8327" t="str">
            <v>Blind Changing</v>
          </cell>
          <cell r="N8327">
            <v>40988</v>
          </cell>
        </row>
        <row r="8328">
          <cell r="A8328" t="str">
            <v>30600811</v>
          </cell>
          <cell r="B8328" t="str">
            <v>Point</v>
          </cell>
          <cell r="C8328" t="str">
            <v>Petrol Indus /Fugitive Emissions /Pipeline Valves: Gas Streams</v>
          </cell>
          <cell r="D8328" t="str">
            <v>Industrial Processes - Petroleum Refineries</v>
          </cell>
          <cell r="G8328" t="str">
            <v>Industrial Processes</v>
          </cell>
          <cell r="H8328" t="str">
            <v>Petroleum Industry</v>
          </cell>
          <cell r="I8328" t="str">
            <v>Fugitive Emissions</v>
          </cell>
          <cell r="J8328" t="str">
            <v>Pipeline Valves: Gas Streams</v>
          </cell>
          <cell r="N8328">
            <v>40988</v>
          </cell>
        </row>
        <row r="8329">
          <cell r="A8329" t="str">
            <v>30600812</v>
          </cell>
          <cell r="B8329" t="str">
            <v>Point</v>
          </cell>
          <cell r="C8329" t="str">
            <v>Petrol Indus /Fugitive Emissions /Pipeline Valves: Light Liquid/Gas Streams</v>
          </cell>
          <cell r="D8329" t="str">
            <v>Industrial Processes - Petroleum Refineries</v>
          </cell>
          <cell r="G8329" t="str">
            <v>Industrial Processes</v>
          </cell>
          <cell r="H8329" t="str">
            <v>Petroleum Industry</v>
          </cell>
          <cell r="I8329" t="str">
            <v>Fugitive Emissions</v>
          </cell>
          <cell r="J8329" t="str">
            <v>Pipeline Valves: Light Liquid/Gas Streams</v>
          </cell>
          <cell r="N8329">
            <v>40988</v>
          </cell>
        </row>
        <row r="8330">
          <cell r="A8330" t="str">
            <v>30600813</v>
          </cell>
          <cell r="B8330" t="str">
            <v>Point</v>
          </cell>
          <cell r="C8330" t="str">
            <v>Petrol Indus /Fugitive Emissions /Pipeline Valves: Heavy Liquid Streams</v>
          </cell>
          <cell r="D8330" t="str">
            <v>Industrial Processes - Petroleum Refineries</v>
          </cell>
          <cell r="G8330" t="str">
            <v>Industrial Processes</v>
          </cell>
          <cell r="H8330" t="str">
            <v>Petroleum Industry</v>
          </cell>
          <cell r="I8330" t="str">
            <v>Fugitive Emissions</v>
          </cell>
          <cell r="J8330" t="str">
            <v>Pipeline Valves: Heavy Liquid Streams</v>
          </cell>
          <cell r="N8330">
            <v>40988</v>
          </cell>
        </row>
        <row r="8331">
          <cell r="A8331" t="str">
            <v>30600814</v>
          </cell>
          <cell r="B8331" t="str">
            <v>Point</v>
          </cell>
          <cell r="C8331" t="str">
            <v>Petrol Indus /Fugitive Emissions /Pipeline Valves: Hydrogen Streams</v>
          </cell>
          <cell r="D8331" t="str">
            <v>Industrial Processes - Petroleum Refineries</v>
          </cell>
          <cell r="G8331" t="str">
            <v>Industrial Processes</v>
          </cell>
          <cell r="H8331" t="str">
            <v>Petroleum Industry</v>
          </cell>
          <cell r="I8331" t="str">
            <v>Fugitive Emissions</v>
          </cell>
          <cell r="J8331" t="str">
            <v>Pipeline Valves: Hydrogen Streams</v>
          </cell>
          <cell r="N8331">
            <v>40988</v>
          </cell>
        </row>
        <row r="8332">
          <cell r="A8332" t="str">
            <v>30600815</v>
          </cell>
          <cell r="B8332" t="str">
            <v>Point</v>
          </cell>
          <cell r="C8332" t="str">
            <v>Petrol Indus /Fugitive Emissions /Open-ended Valves: All Streams</v>
          </cell>
          <cell r="D8332" t="str">
            <v>Industrial Processes - Petroleum Refineries</v>
          </cell>
          <cell r="G8332" t="str">
            <v>Industrial Processes</v>
          </cell>
          <cell r="H8332" t="str">
            <v>Petroleum Industry</v>
          </cell>
          <cell r="I8332" t="str">
            <v>Fugitive Emissions</v>
          </cell>
          <cell r="J8332" t="str">
            <v>Open-ended Valves: All Streams</v>
          </cell>
          <cell r="N8332">
            <v>40988</v>
          </cell>
        </row>
        <row r="8333">
          <cell r="A8333" t="str">
            <v>30600816</v>
          </cell>
          <cell r="B8333" t="str">
            <v>Point</v>
          </cell>
          <cell r="C8333" t="str">
            <v>Petrol Indus /Fugitive Emissions /Flanges: All Streams</v>
          </cell>
          <cell r="D8333" t="str">
            <v>Industrial Processes - Petroleum Refineries</v>
          </cell>
          <cell r="G8333" t="str">
            <v>Industrial Processes</v>
          </cell>
          <cell r="H8333" t="str">
            <v>Petroleum Industry</v>
          </cell>
          <cell r="I8333" t="str">
            <v>Fugitive Emissions</v>
          </cell>
          <cell r="J8333" t="str">
            <v>Flanges: All Streams</v>
          </cell>
          <cell r="N8333">
            <v>40988</v>
          </cell>
        </row>
        <row r="8334">
          <cell r="A8334" t="str">
            <v>30600817</v>
          </cell>
          <cell r="B8334" t="str">
            <v>Point</v>
          </cell>
          <cell r="C8334" t="str">
            <v>Petrol Indus /Fugitive Emissions /Pump Seals: Light Liquid/Gas Streams</v>
          </cell>
          <cell r="D8334" t="str">
            <v>Industrial Processes - Petroleum Refineries</v>
          </cell>
          <cell r="G8334" t="str">
            <v>Industrial Processes</v>
          </cell>
          <cell r="H8334" t="str">
            <v>Petroleum Industry</v>
          </cell>
          <cell r="I8334" t="str">
            <v>Fugitive Emissions</v>
          </cell>
          <cell r="J8334" t="str">
            <v>Pump Seals: Light Liquid/Gas Streams</v>
          </cell>
          <cell r="N8334">
            <v>40988</v>
          </cell>
        </row>
        <row r="8335">
          <cell r="A8335" t="str">
            <v>30600818</v>
          </cell>
          <cell r="B8335" t="str">
            <v>Point</v>
          </cell>
          <cell r="C8335" t="str">
            <v>Petrol Indus /Fugitive Emissions /Pump Seals: Heavy Liquid Streams</v>
          </cell>
          <cell r="D8335" t="str">
            <v>Industrial Processes - Petroleum Refineries</v>
          </cell>
          <cell r="G8335" t="str">
            <v>Industrial Processes</v>
          </cell>
          <cell r="H8335" t="str">
            <v>Petroleum Industry</v>
          </cell>
          <cell r="I8335" t="str">
            <v>Fugitive Emissions</v>
          </cell>
          <cell r="J8335" t="str">
            <v>Pump Seals: Heavy Liquid Streams</v>
          </cell>
          <cell r="N8335">
            <v>40988</v>
          </cell>
        </row>
        <row r="8336">
          <cell r="A8336" t="str">
            <v>30600819</v>
          </cell>
          <cell r="B8336" t="str">
            <v>Point</v>
          </cell>
          <cell r="C8336" t="str">
            <v>Petrol Indus /Fugitive Emissions /Compressor Seals: Gas Streams</v>
          </cell>
          <cell r="D8336" t="str">
            <v>Industrial Processes - Petroleum Refineries</v>
          </cell>
          <cell r="G8336" t="str">
            <v>Industrial Processes</v>
          </cell>
          <cell r="H8336" t="str">
            <v>Petroleum Industry</v>
          </cell>
          <cell r="I8336" t="str">
            <v>Fugitive Emissions</v>
          </cell>
          <cell r="J8336" t="str">
            <v>Compressor Seals: Gas Streams</v>
          </cell>
          <cell r="N8336">
            <v>40988</v>
          </cell>
        </row>
        <row r="8337">
          <cell r="A8337" t="str">
            <v>30600820</v>
          </cell>
          <cell r="B8337" t="str">
            <v>Point</v>
          </cell>
          <cell r="C8337" t="str">
            <v>Petrol Indus /Fugitive Emissions /Compressor Seals: Heavy Liquid Streams</v>
          </cell>
          <cell r="D8337" t="str">
            <v>Industrial Processes - Petroleum Refineries</v>
          </cell>
          <cell r="G8337" t="str">
            <v>Industrial Processes</v>
          </cell>
          <cell r="H8337" t="str">
            <v>Petroleum Industry</v>
          </cell>
          <cell r="I8337" t="str">
            <v>Fugitive Emissions</v>
          </cell>
          <cell r="J8337" t="str">
            <v>Compressor Seals: Heavy Liquid Streams</v>
          </cell>
          <cell r="N8337">
            <v>40988</v>
          </cell>
        </row>
        <row r="8338">
          <cell r="A8338" t="str">
            <v>30600821</v>
          </cell>
          <cell r="B8338" t="str">
            <v>Point</v>
          </cell>
          <cell r="C8338" t="str">
            <v>Petrol Indus /Fugitive Emissions /Drains: All Streams</v>
          </cell>
          <cell r="D8338" t="str">
            <v>Industrial Processes - Petroleum Refineries</v>
          </cell>
          <cell r="G8338" t="str">
            <v>Industrial Processes</v>
          </cell>
          <cell r="H8338" t="str">
            <v>Petroleum Industry</v>
          </cell>
          <cell r="I8338" t="str">
            <v>Fugitive Emissions</v>
          </cell>
          <cell r="J8338" t="str">
            <v>Drains: All Streams</v>
          </cell>
          <cell r="N8338">
            <v>40988</v>
          </cell>
        </row>
        <row r="8339">
          <cell r="A8339" t="str">
            <v>30600822</v>
          </cell>
          <cell r="B8339" t="str">
            <v>Point</v>
          </cell>
          <cell r="C8339" t="str">
            <v>Petrol Indus /Fugitive Emissions /Vessel Relief Valves: All Streams</v>
          </cell>
          <cell r="D8339" t="str">
            <v>Industrial Processes - Petroleum Refineries</v>
          </cell>
          <cell r="G8339" t="str">
            <v>Industrial Processes</v>
          </cell>
          <cell r="H8339" t="str">
            <v>Petroleum Industry</v>
          </cell>
          <cell r="I8339" t="str">
            <v>Fugitive Emissions</v>
          </cell>
          <cell r="J8339" t="str">
            <v>Vessel Relief Valves: All Streams</v>
          </cell>
          <cell r="N8339">
            <v>40988</v>
          </cell>
        </row>
        <row r="8340">
          <cell r="A8340" t="str">
            <v>30600901</v>
          </cell>
          <cell r="B8340" t="str">
            <v>Point</v>
          </cell>
          <cell r="C8340" t="str">
            <v>Petrol Indus /Flares /Distillate Oil</v>
          </cell>
          <cell r="D8340" t="str">
            <v>Industrial Processes - Petroleum Refineries</v>
          </cell>
          <cell r="G8340" t="str">
            <v>Industrial Processes</v>
          </cell>
          <cell r="H8340" t="str">
            <v>Petroleum Industry</v>
          </cell>
          <cell r="I8340" t="str">
            <v>Flares</v>
          </cell>
          <cell r="J8340" t="str">
            <v>Distillate Oil</v>
          </cell>
          <cell r="N8340">
            <v>40988</v>
          </cell>
        </row>
        <row r="8341">
          <cell r="A8341" t="str">
            <v>30600902</v>
          </cell>
          <cell r="B8341" t="str">
            <v>Point</v>
          </cell>
          <cell r="C8341" t="str">
            <v>Petrol Indus /Flares /Residual Oil</v>
          </cell>
          <cell r="D8341" t="str">
            <v>Industrial Processes - Petroleum Refineries</v>
          </cell>
          <cell r="G8341" t="str">
            <v>Industrial Processes</v>
          </cell>
          <cell r="H8341" t="str">
            <v>Petroleum Industry</v>
          </cell>
          <cell r="I8341" t="str">
            <v>Flares</v>
          </cell>
          <cell r="J8341" t="str">
            <v>Residual Oil</v>
          </cell>
          <cell r="N8341">
            <v>40988</v>
          </cell>
        </row>
        <row r="8342">
          <cell r="A8342" t="str">
            <v>30600903</v>
          </cell>
          <cell r="B8342" t="str">
            <v>Point</v>
          </cell>
          <cell r="C8342" t="str">
            <v>Petrol Indus /Flares /Natural Gas</v>
          </cell>
          <cell r="D8342" t="str">
            <v>Industrial Processes - Petroleum Refineries</v>
          </cell>
          <cell r="G8342" t="str">
            <v>Industrial Processes</v>
          </cell>
          <cell r="H8342" t="str">
            <v>Petroleum Industry</v>
          </cell>
          <cell r="I8342" t="str">
            <v>Flares</v>
          </cell>
          <cell r="J8342" t="str">
            <v>Natural Gas</v>
          </cell>
          <cell r="N8342">
            <v>40988</v>
          </cell>
        </row>
        <row r="8343">
          <cell r="A8343" t="str">
            <v>30600904</v>
          </cell>
          <cell r="B8343" t="str">
            <v>Point</v>
          </cell>
          <cell r="C8343" t="str">
            <v>Petrol Indus /Flares /Process Gas</v>
          </cell>
          <cell r="D8343" t="str">
            <v>Industrial Processes - Petroleum Refineries</v>
          </cell>
          <cell r="G8343" t="str">
            <v>Industrial Processes</v>
          </cell>
          <cell r="H8343" t="str">
            <v>Petroleum Industry</v>
          </cell>
          <cell r="I8343" t="str">
            <v>Flares</v>
          </cell>
          <cell r="J8343" t="str">
            <v>Process Gas</v>
          </cell>
          <cell r="N8343">
            <v>40988</v>
          </cell>
        </row>
        <row r="8344">
          <cell r="A8344" t="str">
            <v>30600905</v>
          </cell>
          <cell r="B8344" t="str">
            <v>Point</v>
          </cell>
          <cell r="C8344" t="str">
            <v>Petrol Indus /Flares /Liquified Petroleum Gas</v>
          </cell>
          <cell r="D8344" t="str">
            <v>Industrial Processes - Petroleum Refineries</v>
          </cell>
          <cell r="G8344" t="str">
            <v>Industrial Processes</v>
          </cell>
          <cell r="H8344" t="str">
            <v>Petroleum Industry</v>
          </cell>
          <cell r="I8344" t="str">
            <v>Flares</v>
          </cell>
          <cell r="J8344" t="str">
            <v>Liquified Petroleum Gas</v>
          </cell>
          <cell r="N8344">
            <v>40988</v>
          </cell>
        </row>
        <row r="8345">
          <cell r="A8345" t="str">
            <v>30600906</v>
          </cell>
          <cell r="B8345" t="str">
            <v>Point</v>
          </cell>
          <cell r="C8345" t="str">
            <v>Petrol Indus /Flares /Hydrogen Sulfide</v>
          </cell>
          <cell r="D8345" t="str">
            <v>Industrial Processes - Petroleum Refineries</v>
          </cell>
          <cell r="G8345" t="str">
            <v>Industrial Processes</v>
          </cell>
          <cell r="H8345" t="str">
            <v>Petroleum Industry</v>
          </cell>
          <cell r="I8345" t="str">
            <v>Flares</v>
          </cell>
          <cell r="J8345" t="str">
            <v>Hydrogen Sulfide</v>
          </cell>
          <cell r="N8345">
            <v>40988</v>
          </cell>
        </row>
        <row r="8346">
          <cell r="A8346" t="str">
            <v>30600999</v>
          </cell>
          <cell r="B8346" t="str">
            <v>Point</v>
          </cell>
          <cell r="C8346" t="str">
            <v>Petrol Indus /Flares /Not Classified **</v>
          </cell>
          <cell r="D8346" t="str">
            <v>Industrial Processes - Petroleum Refineries</v>
          </cell>
          <cell r="G8346" t="str">
            <v>Industrial Processes</v>
          </cell>
          <cell r="H8346" t="str">
            <v>Petroleum Industry</v>
          </cell>
          <cell r="I8346" t="str">
            <v>Flares</v>
          </cell>
          <cell r="J8346" t="str">
            <v>Not Classified **</v>
          </cell>
          <cell r="N8346">
            <v>40988</v>
          </cell>
        </row>
        <row r="8347">
          <cell r="A8347" t="str">
            <v>30601001</v>
          </cell>
          <cell r="B8347" t="str">
            <v>Point</v>
          </cell>
          <cell r="C8347" t="str">
            <v>Petrol Indus /Sludge Converter /General</v>
          </cell>
          <cell r="D8347" t="str">
            <v>Industrial Processes - Petroleum Refineries</v>
          </cell>
          <cell r="G8347" t="str">
            <v>Industrial Processes</v>
          </cell>
          <cell r="H8347" t="str">
            <v>Petroleum Industry</v>
          </cell>
          <cell r="I8347" t="str">
            <v>Sludge Converter</v>
          </cell>
          <cell r="J8347" t="str">
            <v>General</v>
          </cell>
          <cell r="N8347">
            <v>40988</v>
          </cell>
        </row>
        <row r="8348">
          <cell r="A8348" t="str">
            <v>30601011</v>
          </cell>
          <cell r="B8348" t="str">
            <v>Point</v>
          </cell>
          <cell r="C8348" t="str">
            <v>Petrol Indus /Sludge Converter /Oil/Sludge Dewatering Unit: General</v>
          </cell>
          <cell r="D8348" t="str">
            <v>Industrial Processes - Petroleum Refineries</v>
          </cell>
          <cell r="G8348" t="str">
            <v>Industrial Processes</v>
          </cell>
          <cell r="H8348" t="str">
            <v>Petroleum Industry</v>
          </cell>
          <cell r="I8348" t="str">
            <v>Sludge Converter</v>
          </cell>
          <cell r="J8348" t="str">
            <v>Oil/Sludge Dewatering Unit: General</v>
          </cell>
          <cell r="N8348">
            <v>40988</v>
          </cell>
        </row>
        <row r="8349">
          <cell r="A8349" t="str">
            <v>30601101</v>
          </cell>
          <cell r="B8349" t="str">
            <v>Point</v>
          </cell>
          <cell r="C8349" t="str">
            <v>Petrol Indus /Asphalt Blowing /General</v>
          </cell>
          <cell r="D8349" t="str">
            <v>Industrial Processes - Petroleum Refineries</v>
          </cell>
          <cell r="G8349" t="str">
            <v>Industrial Processes</v>
          </cell>
          <cell r="H8349" t="str">
            <v>Petroleum Industry</v>
          </cell>
          <cell r="I8349" t="str">
            <v>Asphalt Blowing</v>
          </cell>
          <cell r="J8349" t="str">
            <v>General</v>
          </cell>
          <cell r="N8349">
            <v>40988</v>
          </cell>
        </row>
        <row r="8350">
          <cell r="A8350" t="str">
            <v>30601201</v>
          </cell>
          <cell r="B8350" t="str">
            <v>Point</v>
          </cell>
          <cell r="C8350" t="str">
            <v>Petrol Indus /Fluid Coking Units /General</v>
          </cell>
          <cell r="D8350" t="str">
            <v>Industrial Processes - Petroleum Refineries</v>
          </cell>
          <cell r="G8350" t="str">
            <v>Industrial Processes</v>
          </cell>
          <cell r="H8350" t="str">
            <v>Petroleum Industry</v>
          </cell>
          <cell r="I8350" t="str">
            <v>Fluid Coking Units</v>
          </cell>
          <cell r="J8350" t="str">
            <v>General</v>
          </cell>
          <cell r="N8350">
            <v>40988</v>
          </cell>
        </row>
        <row r="8351">
          <cell r="A8351" t="str">
            <v>30601301</v>
          </cell>
          <cell r="B8351" t="str">
            <v>Point</v>
          </cell>
          <cell r="C8351" t="str">
            <v>Petrol Indus /Coke Handling System /Storage and Transfer</v>
          </cell>
          <cell r="D8351" t="str">
            <v>Industrial Processes - Storage and Transfer</v>
          </cell>
          <cell r="G8351" t="str">
            <v>Industrial Processes</v>
          </cell>
          <cell r="H8351" t="str">
            <v>Petroleum Industry</v>
          </cell>
          <cell r="I8351" t="str">
            <v>Coke Handling System</v>
          </cell>
          <cell r="J8351" t="str">
            <v>Storage and Transfer</v>
          </cell>
          <cell r="N8351">
            <v>40988</v>
          </cell>
        </row>
        <row r="8352">
          <cell r="A8352" t="str">
            <v>30601401</v>
          </cell>
          <cell r="B8352" t="str">
            <v>Point</v>
          </cell>
          <cell r="C8352" t="str">
            <v>Petrol Indus /Petroleum Coke Calcining /Coke Calciner</v>
          </cell>
          <cell r="D8352" t="str">
            <v>Industrial Processes - Petroleum Refineries</v>
          </cell>
          <cell r="G8352" t="str">
            <v>Industrial Processes</v>
          </cell>
          <cell r="H8352" t="str">
            <v>Petroleum Industry</v>
          </cell>
          <cell r="I8352" t="str">
            <v>Petroleum Coke Calcining</v>
          </cell>
          <cell r="J8352" t="str">
            <v>Coke Calciner</v>
          </cell>
          <cell r="N8352">
            <v>40988</v>
          </cell>
        </row>
        <row r="8353">
          <cell r="A8353" t="str">
            <v>30601402</v>
          </cell>
          <cell r="B8353" t="str">
            <v>Point</v>
          </cell>
          <cell r="C8353" t="str">
            <v>Petrol Indus /Petroleum Coke Calcining /Delayed Coking</v>
          </cell>
          <cell r="D8353" t="str">
            <v>Industrial Processes - Petroleum Refineries</v>
          </cell>
          <cell r="G8353" t="str">
            <v>Industrial Processes</v>
          </cell>
          <cell r="H8353" t="str">
            <v>Petroleum Industry</v>
          </cell>
          <cell r="I8353" t="str">
            <v>Petroleum Coke Calcining</v>
          </cell>
          <cell r="J8353" t="str">
            <v>Delayed Coking</v>
          </cell>
          <cell r="N8353">
            <v>40988</v>
          </cell>
        </row>
        <row r="8354">
          <cell r="A8354" t="str">
            <v>30601599</v>
          </cell>
          <cell r="B8354" t="str">
            <v>Point</v>
          </cell>
          <cell r="C8354" t="str">
            <v>Petrol Indus /Bauxite Burning /Other Not Classified</v>
          </cell>
          <cell r="D8354" t="str">
            <v>Industrial Processes - Petroleum Refineries</v>
          </cell>
          <cell r="G8354" t="str">
            <v>Industrial Processes</v>
          </cell>
          <cell r="H8354" t="str">
            <v>Petroleum Industry</v>
          </cell>
          <cell r="I8354" t="str">
            <v>Bauxite Burning</v>
          </cell>
          <cell r="J8354" t="str">
            <v>Other Not Classified</v>
          </cell>
          <cell r="N8354">
            <v>40988</v>
          </cell>
        </row>
        <row r="8355">
          <cell r="A8355" t="str">
            <v>30601601</v>
          </cell>
          <cell r="B8355" t="str">
            <v>Point</v>
          </cell>
          <cell r="C8355" t="str">
            <v>Petrol Indus /Catalytic Reforming Unit /General</v>
          </cell>
          <cell r="D8355" t="str">
            <v>Industrial Processes - Petroleum Refineries</v>
          </cell>
          <cell r="G8355" t="str">
            <v>Industrial Processes</v>
          </cell>
          <cell r="H8355" t="str">
            <v>Petroleum Industry</v>
          </cell>
          <cell r="I8355" t="str">
            <v>Catalytic Reforming Unit</v>
          </cell>
          <cell r="J8355" t="str">
            <v>General</v>
          </cell>
          <cell r="N8355">
            <v>40988</v>
          </cell>
        </row>
        <row r="8356">
          <cell r="A8356" t="str">
            <v>30601602</v>
          </cell>
          <cell r="B8356" t="str">
            <v>Point</v>
          </cell>
          <cell r="C8356" t="str">
            <v>Petrol Indus /Catalytic Reforming Unit /Alkylation Feed Treater</v>
          </cell>
          <cell r="D8356" t="str">
            <v>Industrial Processes - Petroleum Refineries</v>
          </cell>
          <cell r="G8356" t="str">
            <v>Industrial Processes</v>
          </cell>
          <cell r="H8356" t="str">
            <v>Petroleum Industry</v>
          </cell>
          <cell r="I8356" t="str">
            <v>Catalytic Reforming Unit</v>
          </cell>
          <cell r="J8356" t="str">
            <v>Alkylation Feed Treater</v>
          </cell>
          <cell r="N8356">
            <v>40988</v>
          </cell>
        </row>
        <row r="8357">
          <cell r="A8357" t="str">
            <v>30601603</v>
          </cell>
          <cell r="B8357" t="str">
            <v>Point</v>
          </cell>
          <cell r="C8357" t="str">
            <v>Petrol Indus /Catalytic Reforming Unit /Alkylation Unit: Hydrofluoric Acid</v>
          </cell>
          <cell r="D8357" t="str">
            <v>Industrial Processes - Petroleum Refineries</v>
          </cell>
          <cell r="G8357" t="str">
            <v>Industrial Processes</v>
          </cell>
          <cell r="H8357" t="str">
            <v>Petroleum Industry</v>
          </cell>
          <cell r="I8357" t="str">
            <v>Catalytic Reforming Unit</v>
          </cell>
          <cell r="J8357" t="str">
            <v>Alkylation Unit: Hydrofluoric Acid</v>
          </cell>
          <cell r="N8357">
            <v>40988</v>
          </cell>
        </row>
        <row r="8358">
          <cell r="A8358" t="str">
            <v>30601604</v>
          </cell>
          <cell r="B8358" t="str">
            <v>Point</v>
          </cell>
          <cell r="C8358" t="str">
            <v>Petrol Indus /Catalytic Reforming Unit /Alkylation Unit: Sulfuric Acid</v>
          </cell>
          <cell r="D8358" t="str">
            <v>Industrial Processes - Petroleum Refineries</v>
          </cell>
          <cell r="G8358" t="str">
            <v>Industrial Processes</v>
          </cell>
          <cell r="H8358" t="str">
            <v>Petroleum Industry</v>
          </cell>
          <cell r="I8358" t="str">
            <v>Catalytic Reforming Unit</v>
          </cell>
          <cell r="J8358" t="str">
            <v>Alkylation Unit: Sulfuric Acid</v>
          </cell>
          <cell r="N8358">
            <v>40988</v>
          </cell>
        </row>
        <row r="8359">
          <cell r="A8359" t="str">
            <v>30601701</v>
          </cell>
          <cell r="B8359" t="str">
            <v>Point</v>
          </cell>
          <cell r="C8359" t="str">
            <v>Petrol Indus /Catalytic Hydrotreating Unit /General</v>
          </cell>
          <cell r="D8359" t="str">
            <v>Industrial Processes - Petroleum Refineries</v>
          </cell>
          <cell r="G8359" t="str">
            <v>Industrial Processes</v>
          </cell>
          <cell r="H8359" t="str">
            <v>Petroleum Industry</v>
          </cell>
          <cell r="I8359" t="str">
            <v>Catalytic Hydrotreating Unit</v>
          </cell>
          <cell r="J8359" t="str">
            <v>General</v>
          </cell>
          <cell r="N8359">
            <v>40988</v>
          </cell>
        </row>
        <row r="8360">
          <cell r="A8360" t="str">
            <v>30601801</v>
          </cell>
          <cell r="B8360" t="str">
            <v>Point</v>
          </cell>
          <cell r="C8360" t="str">
            <v>Petrol Indus /Hydrogen Generation Unit /General</v>
          </cell>
          <cell r="D8360" t="str">
            <v>Industrial Processes - Petroleum Refineries</v>
          </cell>
          <cell r="G8360" t="str">
            <v>Industrial Processes</v>
          </cell>
          <cell r="H8360" t="str">
            <v>Petroleum Industry</v>
          </cell>
          <cell r="I8360" t="str">
            <v>Hydrogen Generation Unit</v>
          </cell>
          <cell r="J8360" t="str">
            <v>General</v>
          </cell>
          <cell r="N8360">
            <v>40988</v>
          </cell>
        </row>
        <row r="8361">
          <cell r="A8361" t="str">
            <v>30601901</v>
          </cell>
          <cell r="B8361" t="str">
            <v>Point</v>
          </cell>
          <cell r="C8361" t="str">
            <v>Petrol Indus /Merox Treating Unit /General</v>
          </cell>
          <cell r="D8361" t="str">
            <v>Industrial Processes - Petroleum Refineries</v>
          </cell>
          <cell r="G8361" t="str">
            <v>Industrial Processes</v>
          </cell>
          <cell r="H8361" t="str">
            <v>Petroleum Industry</v>
          </cell>
          <cell r="I8361" t="str">
            <v>Merox Treating Unit</v>
          </cell>
          <cell r="J8361" t="str">
            <v>General</v>
          </cell>
          <cell r="N8361">
            <v>40988</v>
          </cell>
        </row>
        <row r="8362">
          <cell r="A8362" t="str">
            <v>30602001</v>
          </cell>
          <cell r="B8362" t="str">
            <v>Point</v>
          </cell>
          <cell r="C8362" t="str">
            <v>Petrol Indus /Crude Unit Atmos Distillation /General</v>
          </cell>
          <cell r="D8362" t="str">
            <v>Industrial Processes - Petroleum Refineries</v>
          </cell>
          <cell r="G8362" t="str">
            <v>Industrial Processes</v>
          </cell>
          <cell r="H8362" t="str">
            <v>Petroleum Industry</v>
          </cell>
          <cell r="I8362" t="str">
            <v>Crude Unit Atmospheric Distillation</v>
          </cell>
          <cell r="J8362" t="str">
            <v>General</v>
          </cell>
          <cell r="N8362">
            <v>40988</v>
          </cell>
        </row>
        <row r="8363">
          <cell r="A8363" t="str">
            <v>30602101</v>
          </cell>
          <cell r="B8363" t="str">
            <v>Point</v>
          </cell>
          <cell r="C8363" t="str">
            <v>Petrol Indus /Light Ends Fractionation Unit /General</v>
          </cell>
          <cell r="D8363" t="str">
            <v>Industrial Processes - Petroleum Refineries</v>
          </cell>
          <cell r="G8363" t="str">
            <v>Industrial Processes</v>
          </cell>
          <cell r="H8363" t="str">
            <v>Petroleum Industry</v>
          </cell>
          <cell r="I8363" t="str">
            <v>Light Ends Fractionation Unit</v>
          </cell>
          <cell r="J8363" t="str">
            <v>General</v>
          </cell>
          <cell r="N8363">
            <v>40988</v>
          </cell>
        </row>
        <row r="8364">
          <cell r="A8364" t="str">
            <v>30602201</v>
          </cell>
          <cell r="B8364" t="str">
            <v>Point</v>
          </cell>
          <cell r="C8364" t="str">
            <v>Petrol Indus /Gasoline Blending Unit /General</v>
          </cell>
          <cell r="D8364" t="str">
            <v>Industrial Processes - Petroleum Refineries</v>
          </cell>
          <cell r="G8364" t="str">
            <v>Industrial Processes</v>
          </cell>
          <cell r="H8364" t="str">
            <v>Petroleum Industry</v>
          </cell>
          <cell r="I8364" t="str">
            <v>Gasoline Blending Unit</v>
          </cell>
          <cell r="J8364" t="str">
            <v>General</v>
          </cell>
          <cell r="N8364">
            <v>40988</v>
          </cell>
        </row>
        <row r="8365">
          <cell r="A8365" t="str">
            <v>30602301</v>
          </cell>
          <cell r="B8365" t="str">
            <v>Point</v>
          </cell>
          <cell r="C8365" t="str">
            <v>Petrol Indus /Hydrocracking Unit /General</v>
          </cell>
          <cell r="D8365" t="str">
            <v>Industrial Processes - Petroleum Refineries</v>
          </cell>
          <cell r="G8365" t="str">
            <v>Industrial Processes</v>
          </cell>
          <cell r="H8365" t="str">
            <v>Petroleum Industry</v>
          </cell>
          <cell r="I8365" t="str">
            <v>Hydrocracking Unit</v>
          </cell>
          <cell r="J8365" t="str">
            <v>General</v>
          </cell>
          <cell r="N8365">
            <v>40988</v>
          </cell>
        </row>
        <row r="8366">
          <cell r="A8366" t="str">
            <v>30602401</v>
          </cell>
          <cell r="B8366" t="str">
            <v>Point</v>
          </cell>
          <cell r="C8366" t="str">
            <v>Int Comb /Industrial /Natural Gas /Reciprocating</v>
          </cell>
          <cell r="D8366" t="str">
            <v>Industrial Processes - Petroleum Refineries</v>
          </cell>
          <cell r="G8366" t="str">
            <v>Industrial Processes</v>
          </cell>
          <cell r="H8366" t="str">
            <v>Petroleum Industry</v>
          </cell>
          <cell r="I8366" t="str">
            <v>Reciprocating Engine Compressors</v>
          </cell>
          <cell r="J8366" t="str">
            <v>Natural Gas Fired</v>
          </cell>
          <cell r="K8366" t="str">
            <v>20200202</v>
          </cell>
          <cell r="L8366" t="str">
            <v>2005</v>
          </cell>
          <cell r="M8366">
            <v>36797</v>
          </cell>
          <cell r="N8366">
            <v>40988</v>
          </cell>
        </row>
        <row r="8367">
          <cell r="A8367" t="str">
            <v>30603201</v>
          </cell>
          <cell r="B8367" t="str">
            <v>Point</v>
          </cell>
          <cell r="C8367" t="str">
            <v>Petrol Indus /Sour Gas Treating Unit /General</v>
          </cell>
          <cell r="D8367" t="str">
            <v>Industrial Processes - Petroleum Refineries</v>
          </cell>
          <cell r="G8367" t="str">
            <v>Industrial Processes</v>
          </cell>
          <cell r="H8367" t="str">
            <v>Petroleum Industry</v>
          </cell>
          <cell r="I8367" t="str">
            <v>Sour Gas Treating Unit</v>
          </cell>
          <cell r="J8367" t="str">
            <v>General</v>
          </cell>
          <cell r="N8367">
            <v>40988</v>
          </cell>
        </row>
        <row r="8368">
          <cell r="A8368" t="str">
            <v>30603301</v>
          </cell>
          <cell r="B8368" t="str">
            <v>Point</v>
          </cell>
          <cell r="C8368" t="str">
            <v>Petrol Indus /Desulfurization /Sulfur Recovery Unit</v>
          </cell>
          <cell r="D8368" t="str">
            <v>Industrial Processes - Petroleum Refineries</v>
          </cell>
          <cell r="G8368" t="str">
            <v>Industrial Processes</v>
          </cell>
          <cell r="H8368" t="str">
            <v>Petroleum Industry</v>
          </cell>
          <cell r="I8368" t="str">
            <v>Desulfurization</v>
          </cell>
          <cell r="J8368" t="str">
            <v>Sulfur Recovery Unit</v>
          </cell>
          <cell r="N8368">
            <v>40988</v>
          </cell>
        </row>
        <row r="8369">
          <cell r="A8369" t="str">
            <v>30609901</v>
          </cell>
          <cell r="B8369" t="str">
            <v>Point</v>
          </cell>
          <cell r="C8369" t="str">
            <v>Petrol Indus /Incinerators /Distillate Oil (No. 2)</v>
          </cell>
          <cell r="D8369" t="str">
            <v>Industrial Processes - Petroleum Refineries</v>
          </cell>
          <cell r="G8369" t="str">
            <v>Industrial Processes</v>
          </cell>
          <cell r="H8369" t="str">
            <v>Petroleum Industry</v>
          </cell>
          <cell r="I8369" t="str">
            <v>Incinerators</v>
          </cell>
          <cell r="J8369" t="str">
            <v>Distillate Oil (No. 2)</v>
          </cell>
          <cell r="N8369">
            <v>40988</v>
          </cell>
        </row>
        <row r="8370">
          <cell r="A8370" t="str">
            <v>30609902</v>
          </cell>
          <cell r="B8370" t="str">
            <v>Point</v>
          </cell>
          <cell r="C8370" t="str">
            <v>Petrol Indus /Incinerators /Residual Oil</v>
          </cell>
          <cell r="D8370" t="str">
            <v>Industrial Processes - Petroleum Refineries</v>
          </cell>
          <cell r="G8370" t="str">
            <v>Industrial Processes</v>
          </cell>
          <cell r="H8370" t="str">
            <v>Petroleum Industry</v>
          </cell>
          <cell r="I8370" t="str">
            <v>Incinerators</v>
          </cell>
          <cell r="J8370" t="str">
            <v>Residual Oil</v>
          </cell>
          <cell r="N8370">
            <v>40988</v>
          </cell>
        </row>
        <row r="8371">
          <cell r="A8371" t="str">
            <v>30609903</v>
          </cell>
          <cell r="B8371" t="str">
            <v>Point</v>
          </cell>
          <cell r="C8371" t="str">
            <v>Petrol Indus /Incinerators /Natural Gas</v>
          </cell>
          <cell r="D8371" t="str">
            <v>Industrial Processes - Petroleum Refineries</v>
          </cell>
          <cell r="G8371" t="str">
            <v>Industrial Processes</v>
          </cell>
          <cell r="H8371" t="str">
            <v>Petroleum Industry</v>
          </cell>
          <cell r="I8371" t="str">
            <v>Incinerators</v>
          </cell>
          <cell r="J8371" t="str">
            <v>Natural Gas</v>
          </cell>
          <cell r="N8371">
            <v>40988</v>
          </cell>
        </row>
        <row r="8372">
          <cell r="A8372" t="str">
            <v>30609904</v>
          </cell>
          <cell r="B8372" t="str">
            <v>Point</v>
          </cell>
          <cell r="C8372" t="str">
            <v>Petrol Indus /Incinerators /Process Gas</v>
          </cell>
          <cell r="D8372" t="str">
            <v>Industrial Processes - Petroleum Refineries</v>
          </cell>
          <cell r="G8372" t="str">
            <v>Industrial Processes</v>
          </cell>
          <cell r="H8372" t="str">
            <v>Petroleum Industry</v>
          </cell>
          <cell r="I8372" t="str">
            <v>Incinerators</v>
          </cell>
          <cell r="J8372" t="str">
            <v>Process Gas</v>
          </cell>
          <cell r="N8372">
            <v>40988</v>
          </cell>
        </row>
        <row r="8373">
          <cell r="A8373" t="str">
            <v>30609905</v>
          </cell>
          <cell r="B8373" t="str">
            <v>Point</v>
          </cell>
          <cell r="C8373" t="str">
            <v>Petrol Indus /Incinerators /Liquified Petroleum Gas</v>
          </cell>
          <cell r="D8373" t="str">
            <v>Industrial Processes - Petroleum Refineries</v>
          </cell>
          <cell r="G8373" t="str">
            <v>Industrial Processes</v>
          </cell>
          <cell r="H8373" t="str">
            <v>Petroleum Industry</v>
          </cell>
          <cell r="I8373" t="str">
            <v>Incinerators</v>
          </cell>
          <cell r="J8373" t="str">
            <v>Liquified Petroleum Gas</v>
          </cell>
          <cell r="N8373">
            <v>40988</v>
          </cell>
        </row>
        <row r="8374">
          <cell r="A8374" t="str">
            <v>30610001</v>
          </cell>
          <cell r="B8374" t="str">
            <v>Point</v>
          </cell>
          <cell r="C8374" t="str">
            <v>Petrol Indus /Lube Oil Refining /General</v>
          </cell>
          <cell r="D8374" t="str">
            <v>Industrial Processes - Petroleum Refineries</v>
          </cell>
          <cell r="G8374" t="str">
            <v>Industrial Processes</v>
          </cell>
          <cell r="H8374" t="str">
            <v>Petroleum Industry</v>
          </cell>
          <cell r="I8374" t="str">
            <v>Lube Oil Refining</v>
          </cell>
          <cell r="J8374" t="str">
            <v>General</v>
          </cell>
          <cell r="N8374">
            <v>40988</v>
          </cell>
        </row>
        <row r="8375">
          <cell r="A8375" t="str">
            <v>30622001</v>
          </cell>
          <cell r="B8375" t="str">
            <v>Point</v>
          </cell>
          <cell r="C8375" t="str">
            <v>Petrol Indus /Underground Storage Remediation &amp; Other Remediation /Soil</v>
          </cell>
          <cell r="D8375" t="str">
            <v>Industrial Processes - Storage and Transfer</v>
          </cell>
          <cell r="G8375" t="str">
            <v>Industrial Processes</v>
          </cell>
          <cell r="H8375" t="str">
            <v>Petroleum Industry</v>
          </cell>
          <cell r="I8375" t="str">
            <v>Underground Storage Remediation &amp; Other Remediation</v>
          </cell>
          <cell r="J8375" t="str">
            <v>Soil</v>
          </cell>
          <cell r="N8375">
            <v>40988</v>
          </cell>
        </row>
        <row r="8376">
          <cell r="A8376" t="str">
            <v>30622002</v>
          </cell>
          <cell r="B8376" t="str">
            <v>Point</v>
          </cell>
          <cell r="C8376" t="str">
            <v>Petrol Indus /Underground Storage Remediation &amp; Other Remediation /Soil: Residual Oil</v>
          </cell>
          <cell r="D8376" t="str">
            <v>Industrial Processes - Storage and Transfer</v>
          </cell>
          <cell r="G8376" t="str">
            <v>Industrial Processes</v>
          </cell>
          <cell r="H8376" t="str">
            <v>Petroleum Industry</v>
          </cell>
          <cell r="I8376" t="str">
            <v>Underground Storage Remediation &amp; Other Remediation</v>
          </cell>
          <cell r="J8376" t="str">
            <v>Soil: Residual Oil</v>
          </cell>
          <cell r="N8376">
            <v>40988</v>
          </cell>
        </row>
        <row r="8377">
          <cell r="A8377" t="str">
            <v>30622003</v>
          </cell>
          <cell r="B8377" t="str">
            <v>Point</v>
          </cell>
          <cell r="C8377" t="str">
            <v>Petrol Indus /Underground Storage Remediation &amp; Other Remediation /Soil: Natural Gas</v>
          </cell>
          <cell r="D8377" t="str">
            <v>Industrial Processes - Storage and Transfer</v>
          </cell>
          <cell r="G8377" t="str">
            <v>Industrial Processes</v>
          </cell>
          <cell r="H8377" t="str">
            <v>Petroleum Industry</v>
          </cell>
          <cell r="I8377" t="str">
            <v>Underground Storage Remediation &amp; Other Remediation</v>
          </cell>
          <cell r="J8377" t="str">
            <v>Soil: Natural Gas</v>
          </cell>
          <cell r="N8377">
            <v>40988</v>
          </cell>
        </row>
        <row r="8378">
          <cell r="A8378" t="str">
            <v>30622004</v>
          </cell>
          <cell r="B8378" t="str">
            <v>Point</v>
          </cell>
          <cell r="C8378" t="str">
            <v>Petrol Indus /Underground Storage Remediation &amp; Other Remediation /Soil: Distillate Oil</v>
          </cell>
          <cell r="D8378" t="str">
            <v>Industrial Processes - Storage and Transfer</v>
          </cell>
          <cell r="G8378" t="str">
            <v>Industrial Processes</v>
          </cell>
          <cell r="H8378" t="str">
            <v>Petroleum Industry</v>
          </cell>
          <cell r="I8378" t="str">
            <v>Underground Storage Remediation &amp; Other Remediation</v>
          </cell>
          <cell r="J8378" t="str">
            <v>Soil: Distillate Oil</v>
          </cell>
          <cell r="N8378">
            <v>40988</v>
          </cell>
        </row>
        <row r="8379">
          <cell r="A8379" t="str">
            <v>30622005</v>
          </cell>
          <cell r="B8379" t="str">
            <v>Point</v>
          </cell>
          <cell r="C8379" t="str">
            <v>Petrol Indus /Underground Storage Remediation &amp; Other Remediation /Soil: LPG</v>
          </cell>
          <cell r="D8379" t="str">
            <v>Industrial Processes - Storage and Transfer</v>
          </cell>
          <cell r="G8379" t="str">
            <v>Industrial Processes</v>
          </cell>
          <cell r="H8379" t="str">
            <v>Petroleum Industry</v>
          </cell>
          <cell r="I8379" t="str">
            <v>Underground Storage Remediation &amp; Other Remediation</v>
          </cell>
          <cell r="J8379" t="str">
            <v>Soil: LPG</v>
          </cell>
          <cell r="N8379">
            <v>40988</v>
          </cell>
        </row>
        <row r="8380">
          <cell r="A8380" t="str">
            <v>30622006</v>
          </cell>
          <cell r="B8380" t="str">
            <v>Point</v>
          </cell>
          <cell r="C8380" t="str">
            <v>Petrol Indus /Underground Storage Remediation &amp; Other Remediation /Soil: Waste Oil</v>
          </cell>
          <cell r="D8380" t="str">
            <v>Industrial Processes - Storage and Transfer</v>
          </cell>
          <cell r="G8380" t="str">
            <v>Industrial Processes</v>
          </cell>
          <cell r="H8380" t="str">
            <v>Petroleum Industry</v>
          </cell>
          <cell r="I8380" t="str">
            <v>Underground Storage Remediation &amp; Other Remediation</v>
          </cell>
          <cell r="J8380" t="str">
            <v>Soil: Waste Oil</v>
          </cell>
          <cell r="N8380">
            <v>40988</v>
          </cell>
        </row>
        <row r="8381">
          <cell r="A8381" t="str">
            <v>30622201</v>
          </cell>
          <cell r="B8381" t="str">
            <v>Point</v>
          </cell>
          <cell r="C8381" t="str">
            <v>Petrol Indus /Underground Storage Remediation &amp; Other Remediation /Vapor Extract</v>
          </cell>
          <cell r="D8381" t="str">
            <v>Industrial Processes - Storage and Transfer</v>
          </cell>
          <cell r="G8381" t="str">
            <v>Industrial Processes</v>
          </cell>
          <cell r="H8381" t="str">
            <v>Petroleum Industry</v>
          </cell>
          <cell r="I8381" t="str">
            <v>Underground Storage Remediation &amp; Other Remediation</v>
          </cell>
          <cell r="J8381" t="str">
            <v>Vapor Extract</v>
          </cell>
          <cell r="N8381">
            <v>40988</v>
          </cell>
        </row>
        <row r="8382">
          <cell r="A8382" t="str">
            <v>30622202</v>
          </cell>
          <cell r="B8382" t="str">
            <v>Point</v>
          </cell>
          <cell r="C8382" t="str">
            <v>Petrol Indus /Underground Storage Remediation &amp; Other Remediation /Vapor Extract: Residual Oil</v>
          </cell>
          <cell r="D8382" t="str">
            <v>Industrial Processes - Storage and Transfer</v>
          </cell>
          <cell r="G8382" t="str">
            <v>Industrial Processes</v>
          </cell>
          <cell r="H8382" t="str">
            <v>Petroleum Industry</v>
          </cell>
          <cell r="I8382" t="str">
            <v>Underground Storage Remediation &amp; Other Remediation</v>
          </cell>
          <cell r="J8382" t="str">
            <v>Vapor Extract: Residual Oil</v>
          </cell>
          <cell r="N8382">
            <v>40988</v>
          </cell>
        </row>
        <row r="8383">
          <cell r="A8383" t="str">
            <v>30622203</v>
          </cell>
          <cell r="B8383" t="str">
            <v>Point</v>
          </cell>
          <cell r="C8383" t="str">
            <v>Petrol Indus /Underground Storage Remediation &amp; Other Remediation /Vapor Extract: Natural Gas</v>
          </cell>
          <cell r="D8383" t="str">
            <v>Industrial Processes - Storage and Transfer</v>
          </cell>
          <cell r="G8383" t="str">
            <v>Industrial Processes</v>
          </cell>
          <cell r="H8383" t="str">
            <v>Petroleum Industry</v>
          </cell>
          <cell r="I8383" t="str">
            <v>Underground Storage Remediation &amp; Other Remediation</v>
          </cell>
          <cell r="J8383" t="str">
            <v>Vapor Extract: Natural Gas</v>
          </cell>
          <cell r="N8383">
            <v>40988</v>
          </cell>
        </row>
        <row r="8384">
          <cell r="A8384" t="str">
            <v>30622204</v>
          </cell>
          <cell r="B8384" t="str">
            <v>Point</v>
          </cell>
          <cell r="C8384" t="str">
            <v>Petrol Indus /Underground Storage Remediation &amp; Other Remediation /Vapor Extract: Distillate Oil</v>
          </cell>
          <cell r="D8384" t="str">
            <v>Industrial Processes - Storage and Transfer</v>
          </cell>
          <cell r="G8384" t="str">
            <v>Industrial Processes</v>
          </cell>
          <cell r="H8384" t="str">
            <v>Petroleum Industry</v>
          </cell>
          <cell r="I8384" t="str">
            <v>Underground Storage Remediation &amp; Other Remediation</v>
          </cell>
          <cell r="J8384" t="str">
            <v>Vapor Extract: Distillate Oil</v>
          </cell>
          <cell r="N8384">
            <v>40988</v>
          </cell>
        </row>
        <row r="8385">
          <cell r="A8385" t="str">
            <v>30622205</v>
          </cell>
          <cell r="B8385" t="str">
            <v>Point</v>
          </cell>
          <cell r="C8385" t="str">
            <v>Petrol Indus /Underground Storage Remediation &amp; Other Remediation /Vapor Extract: LPG</v>
          </cell>
          <cell r="D8385" t="str">
            <v>Industrial Processes - Storage and Transfer</v>
          </cell>
          <cell r="G8385" t="str">
            <v>Industrial Processes</v>
          </cell>
          <cell r="H8385" t="str">
            <v>Petroleum Industry</v>
          </cell>
          <cell r="I8385" t="str">
            <v>Underground Storage Remediation &amp; Other Remediation</v>
          </cell>
          <cell r="J8385" t="str">
            <v>Vapor Extract: LPG</v>
          </cell>
          <cell r="N8385">
            <v>40988</v>
          </cell>
        </row>
        <row r="8386">
          <cell r="A8386" t="str">
            <v>30622206</v>
          </cell>
          <cell r="B8386" t="str">
            <v>Point</v>
          </cell>
          <cell r="C8386" t="str">
            <v>Petrol Indus /Underground Storage Remediation &amp; Other Remediation /Vapor Extract: Waste Oil</v>
          </cell>
          <cell r="D8386" t="str">
            <v>Industrial Processes - Storage and Transfer</v>
          </cell>
          <cell r="G8386" t="str">
            <v>Industrial Processes</v>
          </cell>
          <cell r="H8386" t="str">
            <v>Petroleum Industry</v>
          </cell>
          <cell r="I8386" t="str">
            <v>Underground Storage Remediation &amp; Other Remediation</v>
          </cell>
          <cell r="J8386" t="str">
            <v>Vapor Extract: Waste Oil</v>
          </cell>
          <cell r="N8386">
            <v>40988</v>
          </cell>
        </row>
        <row r="8387">
          <cell r="A8387" t="str">
            <v>30622401</v>
          </cell>
          <cell r="B8387" t="str">
            <v>Point</v>
          </cell>
          <cell r="C8387" t="str">
            <v>Petrol Indus /Underground Storage Remediation &amp; Other Remediation /Air Stripping</v>
          </cell>
          <cell r="D8387" t="str">
            <v>Industrial Processes - Storage and Transfer</v>
          </cell>
          <cell r="G8387" t="str">
            <v>Industrial Processes</v>
          </cell>
          <cell r="H8387" t="str">
            <v>Petroleum Industry</v>
          </cell>
          <cell r="I8387" t="str">
            <v>Underground Storage Remediation &amp; Other Remediation</v>
          </cell>
          <cell r="J8387" t="str">
            <v>Air Stripping</v>
          </cell>
          <cell r="N8387">
            <v>40988</v>
          </cell>
        </row>
        <row r="8388">
          <cell r="A8388" t="str">
            <v>30622402</v>
          </cell>
          <cell r="B8388" t="str">
            <v>Point</v>
          </cell>
          <cell r="C8388" t="str">
            <v>Petrol Indus /Underground Storage Remediation &amp; Other Remediation /Air Stripping: Residual Oil</v>
          </cell>
          <cell r="D8388" t="str">
            <v>Industrial Processes - Storage and Transfer</v>
          </cell>
          <cell r="G8388" t="str">
            <v>Industrial Processes</v>
          </cell>
          <cell r="H8388" t="str">
            <v>Petroleum Industry</v>
          </cell>
          <cell r="I8388" t="str">
            <v>Underground Storage Remediation &amp; Other Remediation</v>
          </cell>
          <cell r="J8388" t="str">
            <v>Air Stripping: Residual Oil</v>
          </cell>
          <cell r="N8388">
            <v>40988</v>
          </cell>
        </row>
        <row r="8389">
          <cell r="A8389" t="str">
            <v>30622403</v>
          </cell>
          <cell r="B8389" t="str">
            <v>Point</v>
          </cell>
          <cell r="C8389" t="str">
            <v>Petrol Indus /Underground Storage Remediation &amp; Other Remediation /Air Stripping: Natural Gas</v>
          </cell>
          <cell r="D8389" t="str">
            <v>Industrial Processes - Storage and Transfer</v>
          </cell>
          <cell r="G8389" t="str">
            <v>Industrial Processes</v>
          </cell>
          <cell r="H8389" t="str">
            <v>Petroleum Industry</v>
          </cell>
          <cell r="I8389" t="str">
            <v>Underground Storage Remediation &amp; Other Remediation</v>
          </cell>
          <cell r="J8389" t="str">
            <v>Air Stripping: Natural Gas</v>
          </cell>
          <cell r="N8389">
            <v>40988</v>
          </cell>
        </row>
        <row r="8390">
          <cell r="A8390" t="str">
            <v>30622404</v>
          </cell>
          <cell r="B8390" t="str">
            <v>Point</v>
          </cell>
          <cell r="C8390" t="str">
            <v>Petrol Indus /Underground Storage Remediation &amp; Other Remediation /Air Stripping: Distillate Oil</v>
          </cell>
          <cell r="D8390" t="str">
            <v>Industrial Processes - Storage and Transfer</v>
          </cell>
          <cell r="G8390" t="str">
            <v>Industrial Processes</v>
          </cell>
          <cell r="H8390" t="str">
            <v>Petroleum Industry</v>
          </cell>
          <cell r="I8390" t="str">
            <v>Underground Storage Remediation &amp; Other Remediation</v>
          </cell>
          <cell r="J8390" t="str">
            <v>Air Stripping: Distillate Oil</v>
          </cell>
          <cell r="N8390">
            <v>40988</v>
          </cell>
        </row>
        <row r="8391">
          <cell r="A8391" t="str">
            <v>30622405</v>
          </cell>
          <cell r="B8391" t="str">
            <v>Point</v>
          </cell>
          <cell r="C8391" t="str">
            <v>Petrol Indus /Underground Storage Remediation &amp; Other Remediation /Air Stripping: LPG</v>
          </cell>
          <cell r="D8391" t="str">
            <v>Industrial Processes - Storage and Transfer</v>
          </cell>
          <cell r="G8391" t="str">
            <v>Industrial Processes</v>
          </cell>
          <cell r="H8391" t="str">
            <v>Petroleum Industry</v>
          </cell>
          <cell r="I8391" t="str">
            <v>Underground Storage Remediation &amp; Other Remediation</v>
          </cell>
          <cell r="J8391" t="str">
            <v>Air Stripping: LPG</v>
          </cell>
          <cell r="N8391">
            <v>40988</v>
          </cell>
        </row>
        <row r="8392">
          <cell r="A8392" t="str">
            <v>30622406</v>
          </cell>
          <cell r="B8392" t="str">
            <v>Point</v>
          </cell>
          <cell r="C8392" t="str">
            <v>Petrol Indus /Underground Storage Remediation &amp; Other Remediation /Air Stripping: Waste Oil</v>
          </cell>
          <cell r="D8392" t="str">
            <v>Industrial Processes - Storage and Transfer</v>
          </cell>
          <cell r="G8392" t="str">
            <v>Industrial Processes</v>
          </cell>
          <cell r="H8392" t="str">
            <v>Petroleum Industry</v>
          </cell>
          <cell r="I8392" t="str">
            <v>Underground Storage Remediation &amp; Other Remediation</v>
          </cell>
          <cell r="J8392" t="str">
            <v>Air Stripping: Waste Oil</v>
          </cell>
          <cell r="N8392">
            <v>40988</v>
          </cell>
        </row>
        <row r="8393">
          <cell r="A8393" t="str">
            <v>30630005</v>
          </cell>
          <cell r="B8393" t="str">
            <v>Point</v>
          </cell>
          <cell r="C8393" t="str">
            <v>Petrol Indus /Re-refining Lube Oils &amp; Greases /Waste Oil Still Vent</v>
          </cell>
          <cell r="D8393" t="str">
            <v>Industrial Processes - Petroleum Refineries</v>
          </cell>
          <cell r="G8393" t="str">
            <v>Industrial Processes</v>
          </cell>
          <cell r="H8393" t="str">
            <v>Petroleum Industry</v>
          </cell>
          <cell r="I8393" t="str">
            <v>Re-refining of Lube Oils and Greases</v>
          </cell>
          <cell r="J8393" t="str">
            <v>Waste Oil Still Vent</v>
          </cell>
          <cell r="N8393">
            <v>40988</v>
          </cell>
        </row>
        <row r="8394">
          <cell r="A8394" t="str">
            <v>30630006</v>
          </cell>
          <cell r="B8394" t="str">
            <v>Point</v>
          </cell>
          <cell r="C8394" t="str">
            <v>Petrol Indus /Re-refining Lube Oils &amp; Greases /Waste Oil Storage Tank</v>
          </cell>
          <cell r="D8394" t="str">
            <v>Industrial Processes - Storage and Transfer</v>
          </cell>
          <cell r="G8394" t="str">
            <v>Industrial Processes</v>
          </cell>
          <cell r="H8394" t="str">
            <v>Petroleum Industry</v>
          </cell>
          <cell r="I8394" t="str">
            <v>Re-refining of Lube Oils and Greases</v>
          </cell>
          <cell r="J8394" t="str">
            <v>Waste Oil Storage Tank</v>
          </cell>
          <cell r="N8394">
            <v>40988</v>
          </cell>
        </row>
        <row r="8395">
          <cell r="A8395" t="str">
            <v>30630007</v>
          </cell>
          <cell r="B8395" t="str">
            <v>Point</v>
          </cell>
          <cell r="C8395" t="str">
            <v>Petrol Indus /Re-refining Lube Oils &amp; Greases /Finished Product Storage Tank</v>
          </cell>
          <cell r="D8395" t="str">
            <v>Industrial Processes - Storage and Transfer</v>
          </cell>
          <cell r="G8395" t="str">
            <v>Industrial Processes</v>
          </cell>
          <cell r="H8395" t="str">
            <v>Petroleum Industry</v>
          </cell>
          <cell r="I8395" t="str">
            <v>Re-refining of Lube Oils and Greases</v>
          </cell>
          <cell r="J8395" t="str">
            <v>Finished Product Storage Tank</v>
          </cell>
          <cell r="N8395">
            <v>40988</v>
          </cell>
        </row>
        <row r="8396">
          <cell r="A8396" t="str">
            <v>30688801</v>
          </cell>
          <cell r="B8396" t="str">
            <v>Point</v>
          </cell>
          <cell r="C8396" t="str">
            <v>Petrol Indus /Fugitive Emissions /Specify in Comments Field</v>
          </cell>
          <cell r="D8396" t="str">
            <v>Industrial Processes - Petroleum Refineries</v>
          </cell>
          <cell r="G8396" t="str">
            <v>Industrial Processes</v>
          </cell>
          <cell r="H8396" t="str">
            <v>Petroleum Industry</v>
          </cell>
          <cell r="I8396" t="str">
            <v>Fugitive Emissions</v>
          </cell>
          <cell r="J8396" t="str">
            <v>Specify in Comments Field</v>
          </cell>
          <cell r="N8396">
            <v>40988</v>
          </cell>
        </row>
        <row r="8397">
          <cell r="A8397" t="str">
            <v>30688802</v>
          </cell>
          <cell r="B8397" t="str">
            <v>Point</v>
          </cell>
          <cell r="C8397" t="str">
            <v>Petrol Indus /Fugitive Emissions /Specify in Comments Field</v>
          </cell>
          <cell r="D8397" t="str">
            <v>Industrial Processes - Petroleum Refineries</v>
          </cell>
          <cell r="G8397" t="str">
            <v>Industrial Processes</v>
          </cell>
          <cell r="H8397" t="str">
            <v>Petroleum Industry</v>
          </cell>
          <cell r="I8397" t="str">
            <v>Fugitive Emissions</v>
          </cell>
          <cell r="J8397" t="str">
            <v>Specify in Comments Field</v>
          </cell>
          <cell r="K8397" t="str">
            <v>30688801</v>
          </cell>
          <cell r="L8397" t="str">
            <v>2002</v>
          </cell>
          <cell r="N8397">
            <v>40988</v>
          </cell>
        </row>
        <row r="8398">
          <cell r="A8398" t="str">
            <v>30688803</v>
          </cell>
          <cell r="B8398" t="str">
            <v>Point</v>
          </cell>
          <cell r="C8398" t="str">
            <v>Petrol Indus /Fugitive Emissions /Specify in Comments Field</v>
          </cell>
          <cell r="D8398" t="str">
            <v>Industrial Processes - Petroleum Refineries</v>
          </cell>
          <cell r="G8398" t="str">
            <v>Industrial Processes</v>
          </cell>
          <cell r="H8398" t="str">
            <v>Petroleum Industry</v>
          </cell>
          <cell r="I8398" t="str">
            <v>Fugitive Emissions</v>
          </cell>
          <cell r="J8398" t="str">
            <v>Specify in Comments Field</v>
          </cell>
          <cell r="K8398" t="str">
            <v>30688801</v>
          </cell>
          <cell r="L8398" t="str">
            <v>2002</v>
          </cell>
          <cell r="N8398">
            <v>40988</v>
          </cell>
        </row>
        <row r="8399">
          <cell r="A8399" t="str">
            <v>30688804</v>
          </cell>
          <cell r="B8399" t="str">
            <v>Point</v>
          </cell>
          <cell r="C8399" t="str">
            <v>Petrol Indus /Fugitive Emissions /Specify in Comments Field</v>
          </cell>
          <cell r="D8399" t="str">
            <v>Industrial Processes - Petroleum Refineries</v>
          </cell>
          <cell r="G8399" t="str">
            <v>Industrial Processes</v>
          </cell>
          <cell r="H8399" t="str">
            <v>Petroleum Industry</v>
          </cell>
          <cell r="I8399" t="str">
            <v>Fugitive Emissions</v>
          </cell>
          <cell r="J8399" t="str">
            <v>Specify in Comments Field</v>
          </cell>
          <cell r="K8399" t="str">
            <v>30688801</v>
          </cell>
          <cell r="L8399" t="str">
            <v>2002</v>
          </cell>
          <cell r="N8399">
            <v>40988</v>
          </cell>
        </row>
        <row r="8400">
          <cell r="A8400" t="str">
            <v>30688805</v>
          </cell>
          <cell r="B8400" t="str">
            <v>Point</v>
          </cell>
          <cell r="C8400" t="str">
            <v>Petrol Indus /Fugitive Emissions /Specify in Comments Field</v>
          </cell>
          <cell r="D8400" t="str">
            <v>Industrial Processes - Petroleum Refineries</v>
          </cell>
          <cell r="G8400" t="str">
            <v>Industrial Processes</v>
          </cell>
          <cell r="H8400" t="str">
            <v>Petroleum Industry</v>
          </cell>
          <cell r="I8400" t="str">
            <v>Fugitive Emissions</v>
          </cell>
          <cell r="J8400" t="str">
            <v>Specify in Comments Field</v>
          </cell>
          <cell r="K8400" t="str">
            <v>30688801</v>
          </cell>
          <cell r="L8400" t="str">
            <v>2002</v>
          </cell>
          <cell r="N8400">
            <v>40988</v>
          </cell>
        </row>
        <row r="8401">
          <cell r="A8401" t="str">
            <v>30699998</v>
          </cell>
          <cell r="B8401" t="str">
            <v>Point</v>
          </cell>
          <cell r="C8401" t="str">
            <v>Petrol Indus /Petrol Products - Not Classified **</v>
          </cell>
          <cell r="D8401" t="str">
            <v>Industrial Processes - Petroleum Refineries</v>
          </cell>
          <cell r="G8401" t="str">
            <v>Industrial Processes</v>
          </cell>
          <cell r="H8401" t="str">
            <v>Petroleum Industry</v>
          </cell>
          <cell r="I8401" t="str">
            <v>Petroleum Products - Not Classified</v>
          </cell>
          <cell r="J8401" t="str">
            <v>Not Classified **</v>
          </cell>
          <cell r="K8401" t="str">
            <v>30699999</v>
          </cell>
          <cell r="L8401" t="str">
            <v>2002</v>
          </cell>
          <cell r="N8401">
            <v>40988</v>
          </cell>
        </row>
        <row r="8402">
          <cell r="A8402" t="str">
            <v>30699999</v>
          </cell>
          <cell r="B8402" t="str">
            <v>Point</v>
          </cell>
          <cell r="C8402" t="str">
            <v>Petrol Indus /Petrol Products - Not Classified **</v>
          </cell>
          <cell r="D8402" t="str">
            <v>Industrial Processes - Petroleum Refineries</v>
          </cell>
          <cell r="G8402" t="str">
            <v>Industrial Processes</v>
          </cell>
          <cell r="H8402" t="str">
            <v>Petroleum Industry</v>
          </cell>
          <cell r="I8402" t="str">
            <v>Petroleum Products - Not Classified</v>
          </cell>
          <cell r="J8402" t="str">
            <v>Not Classified **</v>
          </cell>
          <cell r="N8402">
            <v>40988</v>
          </cell>
        </row>
        <row r="8403">
          <cell r="A8403" t="str">
            <v>30700101</v>
          </cell>
          <cell r="B8403" t="str">
            <v>Point</v>
          </cell>
          <cell r="C8403" t="str">
            <v>Sulfate (Kraft) Pulping /Digester System - Continuous or Batch</v>
          </cell>
          <cell r="D8403" t="str">
            <v>Industrial Processes - Pulp &amp; Paper</v>
          </cell>
          <cell r="G8403" t="str">
            <v>Industrial Processes</v>
          </cell>
          <cell r="H8403" t="str">
            <v>Pulp and Paper and Wood Products</v>
          </cell>
          <cell r="I8403" t="str">
            <v>Sulfate (Kraft) Pulping</v>
          </cell>
          <cell r="J8403" t="str">
            <v>Digester System - Continuous or Batch</v>
          </cell>
          <cell r="N8403">
            <v>40988</v>
          </cell>
        </row>
        <row r="8404">
          <cell r="A8404" t="str">
            <v>30700102</v>
          </cell>
          <cell r="B8404" t="str">
            <v>Point</v>
          </cell>
          <cell r="C8404" t="str">
            <v>Sulfate (Kraft) Pulping /Brown Stock Washing System</v>
          </cell>
          <cell r="D8404" t="str">
            <v>Industrial Processes - Pulp &amp; Paper</v>
          </cell>
          <cell r="G8404" t="str">
            <v>Industrial Processes</v>
          </cell>
          <cell r="H8404" t="str">
            <v>Pulp and Paper and Wood Products</v>
          </cell>
          <cell r="I8404" t="str">
            <v>Sulfate (Kraft) Pulping</v>
          </cell>
          <cell r="J8404" t="str">
            <v>Brown Stock Washing System</v>
          </cell>
          <cell r="N8404">
            <v>40988</v>
          </cell>
        </row>
        <row r="8405">
          <cell r="A8405" t="str">
            <v>30700103</v>
          </cell>
          <cell r="B8405" t="str">
            <v>Point</v>
          </cell>
          <cell r="C8405" t="str">
            <v>Sulfate (Kraft) Pulping /Multi-effect Evaporators and Concentrators</v>
          </cell>
          <cell r="D8405" t="str">
            <v>Industrial Processes - Pulp &amp; Paper</v>
          </cell>
          <cell r="G8405" t="str">
            <v>Industrial Processes</v>
          </cell>
          <cell r="H8405" t="str">
            <v>Pulp and Paper and Wood Products</v>
          </cell>
          <cell r="I8405" t="str">
            <v>Sulfate (Kraft) Pulping</v>
          </cell>
          <cell r="J8405" t="str">
            <v>Multiple Effect Evaporators and Concentrators</v>
          </cell>
          <cell r="N8405">
            <v>40988</v>
          </cell>
        </row>
        <row r="8406">
          <cell r="A8406" t="str">
            <v>30700104</v>
          </cell>
          <cell r="B8406" t="str">
            <v>Point</v>
          </cell>
          <cell r="C8406" t="str">
            <v>Sulfate (Kraft) Pulping /Recovery Furnace/Direct Contact Evaporator</v>
          </cell>
          <cell r="D8406" t="str">
            <v>Industrial Processes - Pulp &amp; Paper</v>
          </cell>
          <cell r="G8406" t="str">
            <v>Industrial Processes</v>
          </cell>
          <cell r="H8406" t="str">
            <v>Pulp and Paper and Wood Products</v>
          </cell>
          <cell r="I8406" t="str">
            <v>Sulfate (Kraft) Pulping</v>
          </cell>
          <cell r="J8406" t="str">
            <v>Recovery Furnace/Direct Contact Evaporator</v>
          </cell>
          <cell r="N8406">
            <v>40988</v>
          </cell>
        </row>
        <row r="8407">
          <cell r="A8407" t="str">
            <v>30700105</v>
          </cell>
          <cell r="B8407" t="str">
            <v>Point</v>
          </cell>
          <cell r="C8407" t="str">
            <v>Sulfate (Kraft) Pulping /Smelt Dissolving Tank</v>
          </cell>
          <cell r="D8407" t="str">
            <v>Industrial Processes - Pulp &amp; Paper</v>
          </cell>
          <cell r="G8407" t="str">
            <v>Industrial Processes</v>
          </cell>
          <cell r="H8407" t="str">
            <v>Pulp and Paper and Wood Products</v>
          </cell>
          <cell r="I8407" t="str">
            <v>Sulfate (Kraft) Pulping</v>
          </cell>
          <cell r="J8407" t="str">
            <v>Smelt Dissolving Tank</v>
          </cell>
          <cell r="N8407">
            <v>40988</v>
          </cell>
        </row>
        <row r="8408">
          <cell r="A8408" t="str">
            <v>30700106</v>
          </cell>
          <cell r="B8408" t="str">
            <v>Point</v>
          </cell>
          <cell r="C8408" t="str">
            <v>Sulfate (Kraft) Pulping /Lime Kiln</v>
          </cell>
          <cell r="D8408" t="str">
            <v>Industrial Processes - Pulp &amp; Paper</v>
          </cell>
          <cell r="G8408" t="str">
            <v>Industrial Processes</v>
          </cell>
          <cell r="H8408" t="str">
            <v>Pulp and Paper and Wood Products</v>
          </cell>
          <cell r="I8408" t="str">
            <v>Sulfate (Kraft) Pulping</v>
          </cell>
          <cell r="J8408" t="str">
            <v>Lime Kiln</v>
          </cell>
          <cell r="N8408">
            <v>40988</v>
          </cell>
        </row>
        <row r="8409">
          <cell r="A8409" t="str">
            <v>30700107</v>
          </cell>
          <cell r="B8409" t="str">
            <v>Point</v>
          </cell>
          <cell r="C8409" t="str">
            <v>Sulfate (Kraft) Pulping /Turpentine Condenser</v>
          </cell>
          <cell r="D8409" t="str">
            <v>Industrial Processes - Pulp &amp; Paper</v>
          </cell>
          <cell r="G8409" t="str">
            <v>Industrial Processes</v>
          </cell>
          <cell r="H8409" t="str">
            <v>Pulp and Paper and Wood Products</v>
          </cell>
          <cell r="I8409" t="str">
            <v>Sulfate (Kraft) Pulping</v>
          </cell>
          <cell r="J8409" t="str">
            <v>Turpentine Condenser</v>
          </cell>
          <cell r="N8409">
            <v>40988</v>
          </cell>
        </row>
        <row r="8410">
          <cell r="A8410" t="str">
            <v>30700108</v>
          </cell>
          <cell r="B8410" t="str">
            <v>Point</v>
          </cell>
          <cell r="C8410" t="str">
            <v>Sulfate (Kraft) Pulping /Fluid Bed Calciner</v>
          </cell>
          <cell r="D8410" t="str">
            <v>Industrial Processes - Pulp &amp; Paper</v>
          </cell>
          <cell r="G8410" t="str">
            <v>Industrial Processes</v>
          </cell>
          <cell r="H8410" t="str">
            <v>Pulp and Paper and Wood Products</v>
          </cell>
          <cell r="I8410" t="str">
            <v>Sulfate (Kraft) Pulping</v>
          </cell>
          <cell r="J8410" t="str">
            <v>Fluid Bed Calciner</v>
          </cell>
          <cell r="N8410">
            <v>40988</v>
          </cell>
        </row>
        <row r="8411">
          <cell r="A8411" t="str">
            <v>30700109</v>
          </cell>
          <cell r="B8411" t="str">
            <v>Point</v>
          </cell>
          <cell r="C8411" t="str">
            <v>Sulfate (Kraft) Pulping /Black Liquor Oxidation System</v>
          </cell>
          <cell r="D8411" t="str">
            <v>Industrial Processes - Pulp &amp; Paper</v>
          </cell>
          <cell r="G8411" t="str">
            <v>Industrial Processes</v>
          </cell>
          <cell r="H8411" t="str">
            <v>Pulp and Paper and Wood Products</v>
          </cell>
          <cell r="I8411" t="str">
            <v>Sulfate (Kraft) Pulping</v>
          </cell>
          <cell r="J8411" t="str">
            <v>Black Liquor Oxidation System</v>
          </cell>
          <cell r="N8411">
            <v>40988</v>
          </cell>
        </row>
        <row r="8412">
          <cell r="A8412" t="str">
            <v>30700110</v>
          </cell>
          <cell r="B8412" t="str">
            <v>Point</v>
          </cell>
          <cell r="C8412" t="str">
            <v>Sulfate (Kraft) Pulping /Recovery Furnace/Indirect Contact Evaporator</v>
          </cell>
          <cell r="D8412" t="str">
            <v>Industrial Processes - Pulp &amp; Paper</v>
          </cell>
          <cell r="G8412" t="str">
            <v>Industrial Processes</v>
          </cell>
          <cell r="H8412" t="str">
            <v>Pulp and Paper and Wood Products</v>
          </cell>
          <cell r="I8412" t="str">
            <v>Sulfate (Kraft) Pulping</v>
          </cell>
          <cell r="J8412" t="str">
            <v>Recovery Furnace/Indirect Contact Evaporator</v>
          </cell>
          <cell r="N8412">
            <v>40988</v>
          </cell>
        </row>
        <row r="8413">
          <cell r="A8413" t="str">
            <v>30700111</v>
          </cell>
          <cell r="B8413" t="str">
            <v>Point</v>
          </cell>
          <cell r="C8413" t="str">
            <v>Sulfate (Kraft) Pulping /Filtrate Tanks</v>
          </cell>
          <cell r="D8413" t="str">
            <v>Industrial Processes - Pulp &amp; Paper</v>
          </cell>
          <cell r="G8413" t="str">
            <v>Industrial Processes</v>
          </cell>
          <cell r="H8413" t="str">
            <v>Pulp and Paper and Wood Products</v>
          </cell>
          <cell r="I8413" t="str">
            <v>Sulfate (Kraft) Pulping</v>
          </cell>
          <cell r="J8413" t="str">
            <v>Filtrate Tanks</v>
          </cell>
          <cell r="L8413" t="str">
            <v>2005</v>
          </cell>
          <cell r="N8413">
            <v>40988</v>
          </cell>
        </row>
        <row r="8414">
          <cell r="A8414" t="str">
            <v>30700112</v>
          </cell>
          <cell r="B8414" t="str">
            <v>Point</v>
          </cell>
          <cell r="C8414" t="str">
            <v>Sulfate (Kraft) Pulping /Lime Mud Washers</v>
          </cell>
          <cell r="D8414" t="str">
            <v>Industrial Processes - Pulp &amp; Paper</v>
          </cell>
          <cell r="G8414" t="str">
            <v>Industrial Processes</v>
          </cell>
          <cell r="H8414" t="str">
            <v>Pulp and Paper and Wood Products</v>
          </cell>
          <cell r="I8414" t="str">
            <v>Sulfate (Kraft) Pulping</v>
          </cell>
          <cell r="J8414" t="str">
            <v>Lime Mud Washers</v>
          </cell>
          <cell r="N8414">
            <v>40988</v>
          </cell>
        </row>
        <row r="8415">
          <cell r="A8415" t="str">
            <v>30700113</v>
          </cell>
          <cell r="B8415" t="str">
            <v>Point</v>
          </cell>
          <cell r="C8415" t="str">
            <v>Sulfate (Kraft) Pulping /Lime Mud Filter System</v>
          </cell>
          <cell r="D8415" t="str">
            <v>Industrial Processes - Pulp &amp; Paper</v>
          </cell>
          <cell r="G8415" t="str">
            <v>Industrial Processes</v>
          </cell>
          <cell r="H8415" t="str">
            <v>Pulp and Paper and Wood Products</v>
          </cell>
          <cell r="I8415" t="str">
            <v>Sulfate (Kraft) Pulping</v>
          </cell>
          <cell r="J8415" t="str">
            <v>Lime Mud Filter System</v>
          </cell>
          <cell r="N8415">
            <v>40988</v>
          </cell>
        </row>
        <row r="8416">
          <cell r="A8416" t="str">
            <v>30700114</v>
          </cell>
          <cell r="B8416" t="str">
            <v>Point</v>
          </cell>
          <cell r="C8416" t="str">
            <v>Sulfate (Kraft) Pulping /Bleach Plant</v>
          </cell>
          <cell r="D8416" t="str">
            <v>Industrial Processes - Pulp &amp; Paper</v>
          </cell>
          <cell r="G8416" t="str">
            <v>Industrial Processes</v>
          </cell>
          <cell r="H8416" t="str">
            <v>Pulp and Paper and Wood Products</v>
          </cell>
          <cell r="I8416" t="str">
            <v>Sulfate (Kraft) Pulping</v>
          </cell>
          <cell r="J8416" t="str">
            <v>Bleach Plant</v>
          </cell>
          <cell r="N8416">
            <v>40988</v>
          </cell>
        </row>
        <row r="8417">
          <cell r="A8417" t="str">
            <v>30700115</v>
          </cell>
          <cell r="B8417" t="str">
            <v>Point</v>
          </cell>
          <cell r="C8417" t="str">
            <v>Sulfate (Kraft) Pulping /Chlorine Dioxide Generator</v>
          </cell>
          <cell r="D8417" t="str">
            <v>Industrial Processes - Pulp &amp; Paper</v>
          </cell>
          <cell r="G8417" t="str">
            <v>Industrial Processes</v>
          </cell>
          <cell r="H8417" t="str">
            <v>Pulp and Paper and Wood Products</v>
          </cell>
          <cell r="I8417" t="str">
            <v>Sulfate (Kraft) Pulping</v>
          </cell>
          <cell r="J8417" t="str">
            <v>Chlorine Dioxide Generator</v>
          </cell>
          <cell r="N8417">
            <v>40988</v>
          </cell>
        </row>
        <row r="8418">
          <cell r="A8418" t="str">
            <v>30700116</v>
          </cell>
          <cell r="B8418" t="str">
            <v>Point</v>
          </cell>
          <cell r="C8418" t="str">
            <v>Sulfate (Kraft) Pulping /Turpentine Loading Facilities</v>
          </cell>
          <cell r="D8418" t="str">
            <v>Industrial Processes - Pulp &amp; Paper</v>
          </cell>
          <cell r="G8418" t="str">
            <v>Industrial Processes</v>
          </cell>
          <cell r="H8418" t="str">
            <v>Pulp and Paper and Wood Products</v>
          </cell>
          <cell r="I8418" t="str">
            <v>Sulfate (Kraft) Pulping</v>
          </cell>
          <cell r="J8418" t="str">
            <v>Turpentine Storage and Loading (incl decanting, storage and loading)</v>
          </cell>
          <cell r="N8418">
            <v>40988</v>
          </cell>
        </row>
        <row r="8419">
          <cell r="A8419" t="str">
            <v>30700117</v>
          </cell>
          <cell r="B8419" t="str">
            <v>Point</v>
          </cell>
          <cell r="C8419" t="str">
            <v>Sulfate (Kraft) Pulping /Venting of condensate stripper off-gases</v>
          </cell>
          <cell r="D8419" t="str">
            <v>Industrial Processes - Pulp &amp; Paper</v>
          </cell>
          <cell r="G8419" t="str">
            <v>Industrial Processes</v>
          </cell>
          <cell r="H8419" t="str">
            <v>Pulp and Paper and Wood Products</v>
          </cell>
          <cell r="I8419" t="str">
            <v>Sulfate (Kraft) Pulping</v>
          </cell>
          <cell r="J8419" t="str">
            <v>Venting of condensate stripper off-gases</v>
          </cell>
          <cell r="N8419">
            <v>40988</v>
          </cell>
        </row>
        <row r="8420">
          <cell r="A8420" t="str">
            <v>30700118</v>
          </cell>
          <cell r="B8420" t="str">
            <v>Point</v>
          </cell>
          <cell r="C8420" t="str">
            <v>Sulfate (Kraft) Pulping /Liquor Clarifiers</v>
          </cell>
          <cell r="D8420" t="str">
            <v>Industrial Processes - Pulp &amp; Paper</v>
          </cell>
          <cell r="G8420" t="str">
            <v>Industrial Processes</v>
          </cell>
          <cell r="H8420" t="str">
            <v>Pulp and Paper and Wood Products</v>
          </cell>
          <cell r="I8420" t="str">
            <v>Sulfate (Kraft) Pulping</v>
          </cell>
          <cell r="J8420" t="str">
            <v>Liquor Clarifiers</v>
          </cell>
          <cell r="L8420" t="str">
            <v>2005</v>
          </cell>
          <cell r="N8420">
            <v>40988</v>
          </cell>
        </row>
        <row r="8421">
          <cell r="A8421" t="str">
            <v>30700119</v>
          </cell>
          <cell r="B8421" t="str">
            <v>Point</v>
          </cell>
          <cell r="C8421" t="str">
            <v>Sulfate (Kraft) Pulping /Salt Cake Mix Tank (Boiler Ash Handling)</v>
          </cell>
          <cell r="D8421" t="str">
            <v>Industrial Processes - Pulp &amp; Paper</v>
          </cell>
          <cell r="G8421" t="str">
            <v>Industrial Processes</v>
          </cell>
          <cell r="H8421" t="str">
            <v>Pulp and Paper and Wood Products</v>
          </cell>
          <cell r="I8421" t="str">
            <v>Sulfate (Kraft) Pulping</v>
          </cell>
          <cell r="J8421" t="str">
            <v>Salt Cake Mix Tank (Boiler Ash Handling)</v>
          </cell>
          <cell r="N8421">
            <v>40988</v>
          </cell>
        </row>
        <row r="8422">
          <cell r="A8422" t="str">
            <v>30700120</v>
          </cell>
          <cell r="B8422" t="str">
            <v>Point</v>
          </cell>
          <cell r="C8422" t="str">
            <v>Sulfate (Kraft) Pulping /Stock Washing/Screening</v>
          </cell>
          <cell r="D8422" t="str">
            <v>Industrial Processes - Pulp &amp; Paper</v>
          </cell>
          <cell r="G8422" t="str">
            <v>Industrial Processes</v>
          </cell>
          <cell r="H8422" t="str">
            <v>Pulp and Paper and Wood Products</v>
          </cell>
          <cell r="I8422" t="str">
            <v>Sulfate (Kraft) Pulping</v>
          </cell>
          <cell r="J8422" t="str">
            <v>Stock Washing/Screening</v>
          </cell>
          <cell r="N8422">
            <v>40988</v>
          </cell>
        </row>
        <row r="8423">
          <cell r="A8423" t="str">
            <v>30700121</v>
          </cell>
          <cell r="B8423" t="str">
            <v>Point</v>
          </cell>
          <cell r="C8423" t="str">
            <v>Sulfate (Kraft) Pulping /Wastewater: General</v>
          </cell>
          <cell r="D8423" t="str">
            <v>Industrial Processes - Pulp &amp; Paper</v>
          </cell>
          <cell r="G8423" t="str">
            <v>Industrial Processes</v>
          </cell>
          <cell r="H8423" t="str">
            <v>Pulp and Paper and Wood Products</v>
          </cell>
          <cell r="I8423" t="str">
            <v>Sulfate (Kraft) Pulping</v>
          </cell>
          <cell r="J8423" t="str">
            <v>Wastewater: General</v>
          </cell>
          <cell r="N8423">
            <v>40988</v>
          </cell>
        </row>
        <row r="8424">
          <cell r="A8424" t="str">
            <v>30700122</v>
          </cell>
          <cell r="B8424" t="str">
            <v>Point</v>
          </cell>
          <cell r="C8424" t="str">
            <v>Sulfate (Kraft) Pulping /Causticizing: Miscellaneous</v>
          </cell>
          <cell r="D8424" t="str">
            <v>Industrial Processes - Pulp &amp; Paper</v>
          </cell>
          <cell r="G8424" t="str">
            <v>Industrial Processes</v>
          </cell>
          <cell r="H8424" t="str">
            <v>Pulp and Paper and Wood Products</v>
          </cell>
          <cell r="I8424" t="str">
            <v>Sulfate (Kraft) Pulping</v>
          </cell>
          <cell r="J8424" t="str">
            <v>Causticizing: Miscellaneous</v>
          </cell>
          <cell r="N8424">
            <v>40988</v>
          </cell>
        </row>
        <row r="8425">
          <cell r="A8425" t="str">
            <v>30700123</v>
          </cell>
          <cell r="B8425" t="str">
            <v>Point</v>
          </cell>
          <cell r="C8425" t="str">
            <v>Sulfate (Kraft) Pulping / Lime Slaker Vent</v>
          </cell>
          <cell r="D8425" t="str">
            <v>Industrial Processes - Pulp &amp; Paper</v>
          </cell>
          <cell r="G8425" t="str">
            <v>Industrial Processes</v>
          </cell>
          <cell r="H8425" t="str">
            <v>Pulp and Paper and Wood Products</v>
          </cell>
          <cell r="I8425" t="str">
            <v>Sulfate (Kraft) Pulping</v>
          </cell>
          <cell r="J8425" t="str">
            <v>Lime Slaker Vent</v>
          </cell>
          <cell r="M8425">
            <v>40102</v>
          </cell>
          <cell r="N8425">
            <v>40988</v>
          </cell>
        </row>
        <row r="8426">
          <cell r="A8426" t="str">
            <v>30700124</v>
          </cell>
          <cell r="B8426" t="str">
            <v>Point</v>
          </cell>
          <cell r="C8426" t="str">
            <v>Sulfate (Kraft) Pulping / Black Liquor Storage Tanks</v>
          </cell>
          <cell r="D8426" t="str">
            <v>Industrial Processes - Pulp &amp; Paper</v>
          </cell>
          <cell r="G8426" t="str">
            <v>Industrial Processes</v>
          </cell>
          <cell r="H8426" t="str">
            <v>Pulp and Paper and Wood Products</v>
          </cell>
          <cell r="I8426" t="str">
            <v>Sulfate (Kraft) Pulping</v>
          </cell>
          <cell r="J8426" t="str">
            <v>Black Liquor Storage Tanks</v>
          </cell>
          <cell r="M8426">
            <v>40102</v>
          </cell>
          <cell r="N8426">
            <v>40988</v>
          </cell>
        </row>
        <row r="8427">
          <cell r="A8427" t="str">
            <v>30700125</v>
          </cell>
          <cell r="B8427" t="str">
            <v>Point</v>
          </cell>
          <cell r="C8427" t="str">
            <v>Sulfate (Kraft) Pulping / Low Volume High Concentration System Venting of Non-condensible Gases</v>
          </cell>
          <cell r="D8427" t="str">
            <v>Industrial Processes - Pulp &amp; Paper</v>
          </cell>
          <cell r="G8427" t="str">
            <v>Industrial Processes</v>
          </cell>
          <cell r="H8427" t="str">
            <v>Pulp and Paper and Wood Products</v>
          </cell>
          <cell r="I8427" t="str">
            <v>Sulfate (Kraft) Pulping</v>
          </cell>
          <cell r="J8427" t="str">
            <v>Low Volume High Concentration System Venting of Non-condensible Gases</v>
          </cell>
          <cell r="M8427">
            <v>40102</v>
          </cell>
          <cell r="N8427">
            <v>40988</v>
          </cell>
        </row>
        <row r="8428">
          <cell r="A8428" t="str">
            <v>30700126</v>
          </cell>
          <cell r="B8428" t="str">
            <v>Point</v>
          </cell>
          <cell r="C8428" t="str">
            <v>Sulfate (Kraft) Pulping / High Volume Low Concentration System Venting of Non-condensible Gases</v>
          </cell>
          <cell r="D8428" t="str">
            <v>Industrial Processes - Pulp &amp; Paper</v>
          </cell>
          <cell r="G8428" t="str">
            <v>Industrial Processes</v>
          </cell>
          <cell r="H8428" t="str">
            <v>Pulp and Paper and Wood Products</v>
          </cell>
          <cell r="I8428" t="str">
            <v>Sulfate (Kraft) Pulping</v>
          </cell>
          <cell r="J8428" t="str">
            <v>High Volume Low Concentration System Venting of Non-condensible Gases</v>
          </cell>
          <cell r="M8428">
            <v>40102</v>
          </cell>
          <cell r="N8428">
            <v>40988</v>
          </cell>
        </row>
        <row r="8429">
          <cell r="A8429" t="str">
            <v>30700127</v>
          </cell>
          <cell r="B8429" t="str">
            <v>Point</v>
          </cell>
          <cell r="C8429" t="str">
            <v>Sulfate (Kraft) Pulping / Non-condensible Gases Incinerator</v>
          </cell>
          <cell r="D8429" t="str">
            <v>Industrial Processes - Pulp &amp; Paper</v>
          </cell>
          <cell r="G8429" t="str">
            <v>Industrial Processes</v>
          </cell>
          <cell r="H8429" t="str">
            <v>Pulp and Paper and Wood Products</v>
          </cell>
          <cell r="I8429" t="str">
            <v>Sulfate (Kraft) Pulping</v>
          </cell>
          <cell r="J8429" t="str">
            <v>Non-condensible Gases Incinerator</v>
          </cell>
          <cell r="M8429">
            <v>40102</v>
          </cell>
          <cell r="N8429">
            <v>40988</v>
          </cell>
        </row>
        <row r="8430">
          <cell r="A8430" t="str">
            <v>30700128</v>
          </cell>
          <cell r="B8430" t="str">
            <v>Point</v>
          </cell>
          <cell r="C8430" t="str">
            <v>Sulfate (Kraft) Pulping / Total Reduced Sulfur Thermal Oxidizer</v>
          </cell>
          <cell r="D8430" t="str">
            <v>Industrial Processes - Pulp &amp; Paper</v>
          </cell>
          <cell r="G8430" t="str">
            <v>Industrial Processes</v>
          </cell>
          <cell r="H8430" t="str">
            <v>Pulp and Paper and Wood Products</v>
          </cell>
          <cell r="I8430" t="str">
            <v>Sulfate (Kraft) Pulping</v>
          </cell>
          <cell r="J8430" t="str">
            <v>Total Reduced Sulfur Thermal Oxidizer (any supplemental fuel)</v>
          </cell>
          <cell r="M8430">
            <v>40102</v>
          </cell>
          <cell r="N8430">
            <v>40988</v>
          </cell>
        </row>
        <row r="8431">
          <cell r="A8431" t="str">
            <v>30700129</v>
          </cell>
          <cell r="B8431" t="str">
            <v>Point</v>
          </cell>
          <cell r="C8431" t="str">
            <v>Sulfate (Kraft) Pulping / Enclosed secondary wastewater treatment system vents</v>
          </cell>
          <cell r="D8431" t="str">
            <v>Industrial Processes - Pulp &amp; Paper</v>
          </cell>
          <cell r="G8431" t="str">
            <v>Industrial Processes</v>
          </cell>
          <cell r="H8431" t="str">
            <v>Pulp and Paper and Wood Products</v>
          </cell>
          <cell r="I8431" t="str">
            <v>Sulfate (Kraft) Pulping</v>
          </cell>
          <cell r="J8431" t="str">
            <v>Enclosed secondary wastewater treatment system vents</v>
          </cell>
          <cell r="M8431">
            <v>40102</v>
          </cell>
          <cell r="N8431">
            <v>40988</v>
          </cell>
        </row>
        <row r="8432">
          <cell r="A8432" t="str">
            <v>30700130</v>
          </cell>
          <cell r="B8432" t="str">
            <v>Point</v>
          </cell>
          <cell r="C8432" t="str">
            <v>Sulfate (Kraft) Pulping / Decker system</v>
          </cell>
          <cell r="D8432" t="str">
            <v>Industrial Processes - Pulp &amp; Paper</v>
          </cell>
          <cell r="G8432" t="str">
            <v>Industrial Processes</v>
          </cell>
          <cell r="H8432" t="str">
            <v>Pulp and Paper and Wood Products</v>
          </cell>
          <cell r="I8432" t="str">
            <v>Sulfate (Kraft) Pulping</v>
          </cell>
          <cell r="J8432" t="str">
            <v>Decker System</v>
          </cell>
          <cell r="M8432">
            <v>40102</v>
          </cell>
          <cell r="N8432">
            <v>40988</v>
          </cell>
        </row>
        <row r="8433">
          <cell r="A8433" t="str">
            <v>30700131</v>
          </cell>
          <cell r="B8433" t="str">
            <v>Point</v>
          </cell>
          <cell r="C8433" t="str">
            <v>Sulfate (Kraft) Pulping / Knotter / Deknotter System</v>
          </cell>
          <cell r="D8433" t="str">
            <v>Industrial Processes - Pulp &amp; Paper</v>
          </cell>
          <cell r="G8433" t="str">
            <v>Industrial Processes</v>
          </cell>
          <cell r="H8433" t="str">
            <v>Pulp and Paper and Wood Products</v>
          </cell>
          <cell r="I8433" t="str">
            <v>Sulfate (Kraft) Pulping</v>
          </cell>
          <cell r="J8433" t="str">
            <v>Knotter / Deknotter System</v>
          </cell>
          <cell r="M8433">
            <v>40102</v>
          </cell>
          <cell r="N8433">
            <v>40988</v>
          </cell>
        </row>
        <row r="8434">
          <cell r="A8434" t="str">
            <v>30700132</v>
          </cell>
          <cell r="B8434" t="str">
            <v>Point</v>
          </cell>
          <cell r="C8434" t="str">
            <v>Sulfate (Kraft) Pulping / Green Liquor Processing</v>
          </cell>
          <cell r="D8434" t="str">
            <v>Industrial Processes - Pulp &amp; Paper</v>
          </cell>
          <cell r="G8434" t="str">
            <v>Industrial Processes</v>
          </cell>
          <cell r="H8434" t="str">
            <v>Pulp and Paper and Wood Products</v>
          </cell>
          <cell r="I8434" t="str">
            <v>Sulfate (Kraft) Pulping</v>
          </cell>
          <cell r="J8434" t="str">
            <v>Green Liquor Processing</v>
          </cell>
          <cell r="M8434">
            <v>40102</v>
          </cell>
          <cell r="N8434">
            <v>40988</v>
          </cell>
        </row>
        <row r="8435">
          <cell r="A8435" t="str">
            <v>30700133</v>
          </cell>
          <cell r="B8435" t="str">
            <v>Point</v>
          </cell>
          <cell r="C8435" t="str">
            <v>Sulfate (Kraft) Pulping / White Liquor Processing</v>
          </cell>
          <cell r="D8435" t="str">
            <v>Industrial Processes - Pulp &amp; Paper</v>
          </cell>
          <cell r="G8435" t="str">
            <v>Industrial Processes</v>
          </cell>
          <cell r="H8435" t="str">
            <v>Pulp and Paper and Wood Products</v>
          </cell>
          <cell r="I8435" t="str">
            <v>Sulfate (Kraft) Pulping</v>
          </cell>
          <cell r="J8435" t="str">
            <v>White Liquor Processing</v>
          </cell>
          <cell r="M8435">
            <v>40102</v>
          </cell>
          <cell r="N8435">
            <v>40988</v>
          </cell>
        </row>
        <row r="8436">
          <cell r="A8436" t="str">
            <v>30700134</v>
          </cell>
          <cell r="B8436" t="str">
            <v>Point</v>
          </cell>
          <cell r="C8436" t="str">
            <v>Sulfate (Kraft) Pulping / Oxygen delignification system</v>
          </cell>
          <cell r="D8436" t="str">
            <v>Industrial Processes - Pulp &amp; Paper</v>
          </cell>
          <cell r="G8436" t="str">
            <v>Industrial Processes</v>
          </cell>
          <cell r="H8436" t="str">
            <v>Pulp and Paper and Wood Products</v>
          </cell>
          <cell r="I8436" t="str">
            <v>Sulfate (Kraft) Pulping</v>
          </cell>
          <cell r="J8436" t="str">
            <v>Oxygen Delignification System</v>
          </cell>
          <cell r="M8436">
            <v>40102</v>
          </cell>
          <cell r="N8436">
            <v>40988</v>
          </cell>
        </row>
        <row r="8437">
          <cell r="A8437" t="str">
            <v>30700135</v>
          </cell>
          <cell r="B8437" t="str">
            <v>Point</v>
          </cell>
          <cell r="C8437" t="str">
            <v>Sulfate (Kraft) Pulping / Pulp Storage - Bleached and Unbleached</v>
          </cell>
          <cell r="D8437" t="str">
            <v>Industrial Processes - Pulp &amp; Paper</v>
          </cell>
          <cell r="G8437" t="str">
            <v>Industrial Processes</v>
          </cell>
          <cell r="H8437" t="str">
            <v>Pulp and Paper and Wood Products</v>
          </cell>
          <cell r="I8437" t="str">
            <v>Sulfate (Kraft) Pulping</v>
          </cell>
          <cell r="J8437" t="str">
            <v>Pulp Storage - Bleached and Unbleached</v>
          </cell>
          <cell r="M8437">
            <v>40102</v>
          </cell>
          <cell r="N8437">
            <v>40988</v>
          </cell>
        </row>
        <row r="8438">
          <cell r="A8438" t="str">
            <v>30700136</v>
          </cell>
          <cell r="B8438" t="str">
            <v>Point</v>
          </cell>
          <cell r="C8438" t="str">
            <v>Sulfate (Kraft) Pulping / Tall Oil System</v>
          </cell>
          <cell r="D8438" t="str">
            <v>Industrial Processes - Pulp &amp; Paper</v>
          </cell>
          <cell r="G8438" t="str">
            <v>Industrial Processes</v>
          </cell>
          <cell r="H8438" t="str">
            <v>Pulp and Paper and Wood Products</v>
          </cell>
          <cell r="I8438" t="str">
            <v>Sulfate (Kraft) Pulping</v>
          </cell>
          <cell r="J8438" t="str">
            <v>Tall Oil System (includes tall oil reactor and tall oil storage)</v>
          </cell>
          <cell r="M8438">
            <v>40102</v>
          </cell>
          <cell r="N8438">
            <v>40988</v>
          </cell>
        </row>
        <row r="8439">
          <cell r="A8439" t="str">
            <v>30700199</v>
          </cell>
          <cell r="B8439" t="str">
            <v>Point</v>
          </cell>
          <cell r="C8439" t="str">
            <v>Sulfate (Kraft) Pulping /Other Not Classified</v>
          </cell>
          <cell r="D8439" t="str">
            <v>Industrial Processes - Pulp &amp; Paper</v>
          </cell>
          <cell r="G8439" t="str">
            <v>Industrial Processes</v>
          </cell>
          <cell r="H8439" t="str">
            <v>Pulp and Paper and Wood Products</v>
          </cell>
          <cell r="I8439" t="str">
            <v>Sulfate (Kraft) Pulping</v>
          </cell>
          <cell r="J8439" t="str">
            <v>Other Not Classified</v>
          </cell>
          <cell r="N8439">
            <v>40988</v>
          </cell>
        </row>
        <row r="8440">
          <cell r="A8440" t="str">
            <v>30700203</v>
          </cell>
          <cell r="B8440" t="str">
            <v>Point</v>
          </cell>
          <cell r="C8440" t="str">
            <v>Sulfite Pulping /Digester/Blow Pit/Dump Tank: All Bases except Calcium</v>
          </cell>
          <cell r="D8440" t="str">
            <v>Industrial Processes - Pulp &amp; Paper</v>
          </cell>
          <cell r="G8440" t="str">
            <v>Industrial Processes</v>
          </cell>
          <cell r="H8440" t="str">
            <v>Pulp and Paper and Wood Products</v>
          </cell>
          <cell r="I8440" t="str">
            <v>Sulfite Pulping</v>
          </cell>
          <cell r="J8440" t="str">
            <v>Digester/Blow Pit/Dump Tank: All Bases except Calcium</v>
          </cell>
          <cell r="L8440" t="str">
            <v>2005</v>
          </cell>
          <cell r="N8440">
            <v>40988</v>
          </cell>
        </row>
        <row r="8441">
          <cell r="A8441" t="str">
            <v>30700211</v>
          </cell>
          <cell r="B8441" t="str">
            <v>Point</v>
          </cell>
          <cell r="C8441" t="str">
            <v>Sulfite Pulping /Digester/Blow Pit/Dump Tank: Calcium</v>
          </cell>
          <cell r="D8441" t="str">
            <v>Industrial Processes - Pulp &amp; Paper</v>
          </cell>
          <cell r="G8441" t="str">
            <v>Industrial Processes</v>
          </cell>
          <cell r="H8441" t="str">
            <v>Pulp and Paper and Wood Products</v>
          </cell>
          <cell r="I8441" t="str">
            <v>Sulfite Pulping</v>
          </cell>
          <cell r="J8441" t="str">
            <v>Digester/Blow Pit/Dump Tank: Calcium</v>
          </cell>
          <cell r="N8441">
            <v>40988</v>
          </cell>
        </row>
        <row r="8442">
          <cell r="A8442" t="str">
            <v>30700212</v>
          </cell>
          <cell r="B8442" t="str">
            <v>Point</v>
          </cell>
          <cell r="C8442" t="str">
            <v>Sulfite Pulping /Digester/Blow Pit/Dump Tank: MgO with Recovery System</v>
          </cell>
          <cell r="D8442" t="str">
            <v>Industrial Processes - Pulp &amp; Paper</v>
          </cell>
          <cell r="G8442" t="str">
            <v>Industrial Processes</v>
          </cell>
          <cell r="H8442" t="str">
            <v>Pulp and Paper and Wood Products</v>
          </cell>
          <cell r="I8442" t="str">
            <v>Sulfite Pulping</v>
          </cell>
          <cell r="J8442" t="str">
            <v>Digester/Blow Pit/Dump Tank: MgO with Recovery System</v>
          </cell>
          <cell r="L8442" t="str">
            <v>2005</v>
          </cell>
          <cell r="N8442">
            <v>40988</v>
          </cell>
        </row>
        <row r="8443">
          <cell r="A8443" t="str">
            <v>30700213</v>
          </cell>
          <cell r="B8443" t="str">
            <v>Point</v>
          </cell>
          <cell r="C8443" t="str">
            <v>Sulfite Pulping /Digester/Blow Pit/Dump Tank: MgO with Process Change</v>
          </cell>
          <cell r="D8443" t="str">
            <v>Industrial Processes - Pulp &amp; Paper</v>
          </cell>
          <cell r="G8443" t="str">
            <v>Industrial Processes</v>
          </cell>
          <cell r="H8443" t="str">
            <v>Pulp and Paper and Wood Products</v>
          </cell>
          <cell r="I8443" t="str">
            <v>Sulfite Pulping</v>
          </cell>
          <cell r="J8443" t="str">
            <v>Digester/Blow Pit/Dump Tank: MgO with Process Change</v>
          </cell>
          <cell r="L8443" t="str">
            <v>2005</v>
          </cell>
          <cell r="N8443">
            <v>40988</v>
          </cell>
        </row>
        <row r="8444">
          <cell r="A8444" t="str">
            <v>30700214</v>
          </cell>
          <cell r="B8444" t="str">
            <v>Point</v>
          </cell>
          <cell r="C8444" t="str">
            <v>Sulfite Pulping /Digester/Blow Pit/Dump Tank: NH3 with Process Change</v>
          </cell>
          <cell r="D8444" t="str">
            <v>Industrial Processes - Pulp &amp; Paper</v>
          </cell>
          <cell r="G8444" t="str">
            <v>Industrial Processes</v>
          </cell>
          <cell r="H8444" t="str">
            <v>Pulp and Paper and Wood Products</v>
          </cell>
          <cell r="I8444" t="str">
            <v>Sulfite Pulping</v>
          </cell>
          <cell r="J8444" t="str">
            <v>Digester/Blow Pit/Dump Tank: NH3 with Process Change</v>
          </cell>
          <cell r="N8444">
            <v>40988</v>
          </cell>
        </row>
        <row r="8445">
          <cell r="A8445" t="str">
            <v>30700215</v>
          </cell>
          <cell r="B8445" t="str">
            <v>Point</v>
          </cell>
          <cell r="C8445" t="str">
            <v>Sulfite Pulping /Digester/Blow Pit/Dump Tank: Na with Process Change</v>
          </cell>
          <cell r="D8445" t="str">
            <v>Industrial Processes - Pulp &amp; Paper</v>
          </cell>
          <cell r="G8445" t="str">
            <v>Industrial Processes</v>
          </cell>
          <cell r="H8445" t="str">
            <v>Pulp and Paper and Wood Products</v>
          </cell>
          <cell r="I8445" t="str">
            <v>Sulfite Pulping</v>
          </cell>
          <cell r="J8445" t="str">
            <v>Digester/Blow Pit/Dump Tank: Na with Process Change</v>
          </cell>
          <cell r="L8445" t="str">
            <v>2005</v>
          </cell>
          <cell r="N8445">
            <v>40988</v>
          </cell>
        </row>
        <row r="8446">
          <cell r="A8446" t="str">
            <v>30700216</v>
          </cell>
          <cell r="B8446" t="str">
            <v>Point</v>
          </cell>
          <cell r="C8446" t="str">
            <v>Sulfite Pulping / Bleach Plant</v>
          </cell>
          <cell r="D8446" t="str">
            <v>Industrial Processes - Pulp &amp; Paper</v>
          </cell>
          <cell r="G8446" t="str">
            <v>Industrial Processes</v>
          </cell>
          <cell r="H8446" t="str">
            <v>Pulp and Paper and Wood Products</v>
          </cell>
          <cell r="I8446" t="str">
            <v>Sulfite Pulping</v>
          </cell>
          <cell r="J8446" t="str">
            <v>Bleach Plant (includes bleaching towers, filtrate tanks, vacuum pump)</v>
          </cell>
          <cell r="M8446">
            <v>40102</v>
          </cell>
          <cell r="N8446">
            <v>40988</v>
          </cell>
        </row>
        <row r="8447">
          <cell r="A8447" t="str">
            <v>30700221</v>
          </cell>
          <cell r="B8447" t="str">
            <v>Point</v>
          </cell>
          <cell r="C8447" t="str">
            <v>Sulfite Pulping /Recovery System: MgO</v>
          </cell>
          <cell r="D8447" t="str">
            <v>Industrial Processes - Pulp &amp; Paper</v>
          </cell>
          <cell r="G8447" t="str">
            <v>Industrial Processes</v>
          </cell>
          <cell r="H8447" t="str">
            <v>Pulp and Paper and Wood Products</v>
          </cell>
          <cell r="I8447" t="str">
            <v>Sulfite Pulping</v>
          </cell>
          <cell r="J8447" t="str">
            <v>Recovery System: MgO</v>
          </cell>
          <cell r="L8447" t="str">
            <v>2005</v>
          </cell>
          <cell r="N8447">
            <v>40988</v>
          </cell>
        </row>
        <row r="8448">
          <cell r="A8448" t="str">
            <v>30700222</v>
          </cell>
          <cell r="B8448" t="str">
            <v>Point</v>
          </cell>
          <cell r="C8448" t="str">
            <v>Sulfite Pulping /Recovery System: NH3</v>
          </cell>
          <cell r="D8448" t="str">
            <v>Industrial Processes - Pulp &amp; Paper</v>
          </cell>
          <cell r="G8448" t="str">
            <v>Industrial Processes</v>
          </cell>
          <cell r="H8448" t="str">
            <v>Pulp and Paper and Wood Products</v>
          </cell>
          <cell r="I8448" t="str">
            <v>Sulfite Pulping</v>
          </cell>
          <cell r="J8448" t="str">
            <v>Recovery System: NH3 including liquor evaporators</v>
          </cell>
          <cell r="N8448">
            <v>40988</v>
          </cell>
        </row>
        <row r="8449">
          <cell r="A8449" t="str">
            <v>30700223</v>
          </cell>
          <cell r="B8449" t="str">
            <v>Point</v>
          </cell>
          <cell r="C8449" t="str">
            <v>Sulfite Pulping /Recovery System: Na</v>
          </cell>
          <cell r="D8449" t="str">
            <v>Industrial Processes - Pulp &amp; Paper</v>
          </cell>
          <cell r="G8449" t="str">
            <v>Industrial Processes</v>
          </cell>
          <cell r="H8449" t="str">
            <v>Pulp and Paper and Wood Products</v>
          </cell>
          <cell r="I8449" t="str">
            <v>Sulfite Pulping</v>
          </cell>
          <cell r="J8449" t="str">
            <v>Recovery System: Na</v>
          </cell>
          <cell r="L8449" t="str">
            <v>2005</v>
          </cell>
          <cell r="N8449">
            <v>40988</v>
          </cell>
        </row>
        <row r="8450">
          <cell r="A8450" t="str">
            <v>30700224</v>
          </cell>
          <cell r="B8450" t="str">
            <v>Point</v>
          </cell>
          <cell r="C8450" t="str">
            <v>Sulfite Pulping /Wastewater: General</v>
          </cell>
          <cell r="D8450" t="str">
            <v>Industrial Processes - Pulp &amp; Paper</v>
          </cell>
          <cell r="G8450" t="str">
            <v>Industrial Processes</v>
          </cell>
          <cell r="H8450" t="str">
            <v>Pulp and Paper and Wood Products</v>
          </cell>
          <cell r="I8450" t="str">
            <v>Sulfite Pulping</v>
          </cell>
          <cell r="J8450" t="str">
            <v>Wastewater: General</v>
          </cell>
          <cell r="M8450">
            <v>40102</v>
          </cell>
          <cell r="N8450">
            <v>40988</v>
          </cell>
        </row>
        <row r="8451">
          <cell r="A8451" t="str">
            <v>30700231</v>
          </cell>
          <cell r="B8451" t="str">
            <v>Point</v>
          </cell>
          <cell r="C8451" t="str">
            <v>Sulfite Pulping /Acid Plant: NH3</v>
          </cell>
          <cell r="D8451" t="str">
            <v>Industrial Processes - Pulp &amp; Paper</v>
          </cell>
          <cell r="G8451" t="str">
            <v>Industrial Processes</v>
          </cell>
          <cell r="H8451" t="str">
            <v>Pulp and Paper and Wood Products</v>
          </cell>
          <cell r="I8451" t="str">
            <v>Sulfite Pulping</v>
          </cell>
          <cell r="J8451" t="str">
            <v>Acid Plant: NH3</v>
          </cell>
          <cell r="N8451">
            <v>40988</v>
          </cell>
        </row>
        <row r="8452">
          <cell r="A8452" t="str">
            <v>30700232</v>
          </cell>
          <cell r="B8452" t="str">
            <v>Point</v>
          </cell>
          <cell r="C8452" t="str">
            <v>Sulfite Pulping /Acid Plant: Na</v>
          </cell>
          <cell r="D8452" t="str">
            <v>Industrial Processes - Pulp &amp; Paper</v>
          </cell>
          <cell r="G8452" t="str">
            <v>Industrial Processes</v>
          </cell>
          <cell r="H8452" t="str">
            <v>Pulp and Paper and Wood Products</v>
          </cell>
          <cell r="I8452" t="str">
            <v>Sulfite Pulping</v>
          </cell>
          <cell r="J8452" t="str">
            <v>Acid Plant: Na</v>
          </cell>
          <cell r="L8452" t="str">
            <v>2005</v>
          </cell>
          <cell r="N8452">
            <v>40988</v>
          </cell>
        </row>
        <row r="8453">
          <cell r="A8453" t="str">
            <v>30700233</v>
          </cell>
          <cell r="B8453" t="str">
            <v>Point</v>
          </cell>
          <cell r="C8453" t="str">
            <v>Sulfite Pulping /Acid Plant: Ca</v>
          </cell>
          <cell r="D8453" t="str">
            <v>Industrial Processes - Pulp &amp; Paper</v>
          </cell>
          <cell r="G8453" t="str">
            <v>Industrial Processes</v>
          </cell>
          <cell r="H8453" t="str">
            <v>Pulp and Paper and Wood Products</v>
          </cell>
          <cell r="I8453" t="str">
            <v>Sulfite Pulping</v>
          </cell>
          <cell r="J8453" t="str">
            <v>Acid Plant: Ca</v>
          </cell>
          <cell r="N8453">
            <v>40988</v>
          </cell>
        </row>
        <row r="8454">
          <cell r="A8454" t="str">
            <v>30700234</v>
          </cell>
          <cell r="B8454" t="str">
            <v>Point</v>
          </cell>
          <cell r="C8454" t="str">
            <v>Sulfite Pulping /Knotters/Washers/Screens/etc.</v>
          </cell>
          <cell r="D8454" t="str">
            <v>Industrial Processes - Pulp &amp; Paper</v>
          </cell>
          <cell r="G8454" t="str">
            <v>Industrial Processes</v>
          </cell>
          <cell r="H8454" t="str">
            <v>Pulp and Paper and Wood Products</v>
          </cell>
          <cell r="I8454" t="str">
            <v>Sulfite Pulping</v>
          </cell>
          <cell r="J8454" t="str">
            <v>Knotters/Washers/Screens/etc.</v>
          </cell>
          <cell r="N8454">
            <v>40988</v>
          </cell>
        </row>
        <row r="8455">
          <cell r="A8455" t="str">
            <v>30700299</v>
          </cell>
          <cell r="B8455" t="str">
            <v>Point</v>
          </cell>
          <cell r="C8455" t="str">
            <v>Sulfite Pulping /See Comment **</v>
          </cell>
          <cell r="D8455" t="str">
            <v>Industrial Processes - Pulp &amp; Paper</v>
          </cell>
          <cell r="G8455" t="str">
            <v>Industrial Processes</v>
          </cell>
          <cell r="H8455" t="str">
            <v>Pulp and Paper and Wood Products</v>
          </cell>
          <cell r="I8455" t="str">
            <v>Sulfite Pulping</v>
          </cell>
          <cell r="J8455" t="str">
            <v>See Comment **</v>
          </cell>
          <cell r="N8455">
            <v>40988</v>
          </cell>
        </row>
        <row r="8456">
          <cell r="A8456" t="str">
            <v>30700301</v>
          </cell>
          <cell r="B8456" t="str">
            <v>Point</v>
          </cell>
          <cell r="C8456" t="str">
            <v>Neutral Sulfite Semichemical Pulping /Digester/Blow Pit/Dump Tank</v>
          </cell>
          <cell r="D8456" t="str">
            <v>Industrial Processes - Pulp &amp; Paper</v>
          </cell>
          <cell r="G8456" t="str">
            <v>Industrial Processes</v>
          </cell>
          <cell r="H8456" t="str">
            <v>Pulp and Paper and Wood Products</v>
          </cell>
          <cell r="I8456" t="str">
            <v>Neutral Sulfite Semichemical Pulping</v>
          </cell>
          <cell r="J8456" t="str">
            <v>Digester/Blow Pit/Dump Tank</v>
          </cell>
          <cell r="N8456">
            <v>40988</v>
          </cell>
        </row>
        <row r="8457">
          <cell r="A8457" t="str">
            <v>30700302</v>
          </cell>
          <cell r="B8457" t="str">
            <v>Point</v>
          </cell>
          <cell r="C8457" t="str">
            <v>Neutral Sulfite Semichemical Pulping /Evaporator</v>
          </cell>
          <cell r="D8457" t="str">
            <v>Industrial Processes - Pulp &amp; Paper</v>
          </cell>
          <cell r="G8457" t="str">
            <v>Industrial Processes</v>
          </cell>
          <cell r="H8457" t="str">
            <v>Pulp and Paper and Wood Products</v>
          </cell>
          <cell r="I8457" t="str">
            <v>Neutral Sulfite Semichemical Pulping</v>
          </cell>
          <cell r="J8457" t="str">
            <v>Evaporator</v>
          </cell>
          <cell r="N8457">
            <v>40988</v>
          </cell>
        </row>
        <row r="8458">
          <cell r="A8458" t="str">
            <v>30700303</v>
          </cell>
          <cell r="B8458" t="str">
            <v>Point</v>
          </cell>
          <cell r="C8458" t="str">
            <v>Neutral Sulfite Semichemical Pulping /Fluid Bed Reactor</v>
          </cell>
          <cell r="D8458" t="str">
            <v>Industrial Processes - Pulp &amp; Paper</v>
          </cell>
          <cell r="G8458" t="str">
            <v>Industrial Processes</v>
          </cell>
          <cell r="H8458" t="str">
            <v>Pulp and Paper and Wood Products</v>
          </cell>
          <cell r="I8458" t="str">
            <v>Neutral Sulfite Semichemical Pulping</v>
          </cell>
          <cell r="J8458" t="str">
            <v>Fluid Bed Reactor</v>
          </cell>
          <cell r="L8458" t="str">
            <v>2005</v>
          </cell>
          <cell r="N8458">
            <v>40988</v>
          </cell>
        </row>
        <row r="8459">
          <cell r="A8459" t="str">
            <v>30700304</v>
          </cell>
          <cell r="B8459" t="str">
            <v>Point</v>
          </cell>
          <cell r="C8459" t="str">
            <v>Neutral Sulfite Semichemical Pulping /Sulfur Burner/Absorbers</v>
          </cell>
          <cell r="D8459" t="str">
            <v>Industrial Processes - Pulp &amp; Paper</v>
          </cell>
          <cell r="G8459" t="str">
            <v>Industrial Processes</v>
          </cell>
          <cell r="H8459" t="str">
            <v>Pulp and Paper and Wood Products</v>
          </cell>
          <cell r="I8459" t="str">
            <v>Neutral Sulfite Semichemical Pulping</v>
          </cell>
          <cell r="J8459" t="str">
            <v>Sulfur Burner/Absorbers</v>
          </cell>
          <cell r="N8459">
            <v>40988</v>
          </cell>
        </row>
        <row r="8460">
          <cell r="A8460" t="str">
            <v>30700305</v>
          </cell>
          <cell r="B8460" t="str">
            <v>Point</v>
          </cell>
          <cell r="C8460" t="str">
            <v>Neutral Sulfite Semichemical Pulping / Liquor Combustion</v>
          </cell>
          <cell r="D8460" t="str">
            <v>Industrial Processes - Pulp &amp; Paper</v>
          </cell>
          <cell r="G8460" t="str">
            <v>Industrial Processes</v>
          </cell>
          <cell r="H8460" t="str">
            <v>Pulp and Paper and Wood Products</v>
          </cell>
          <cell r="I8460" t="str">
            <v>Neutral Sulfite Semichemical Pulping</v>
          </cell>
          <cell r="J8460" t="str">
            <v>Liquor combustion (incl recovery furnace and fluidized bed reactors)</v>
          </cell>
          <cell r="M8460">
            <v>40102</v>
          </cell>
          <cell r="N8460">
            <v>40988</v>
          </cell>
        </row>
        <row r="8461">
          <cell r="A8461" t="str">
            <v>30700306</v>
          </cell>
          <cell r="B8461" t="str">
            <v>Point</v>
          </cell>
          <cell r="C8461" t="str">
            <v>Neutral Sulfite Semichemical Pulping /Wastewater: General</v>
          </cell>
          <cell r="D8461" t="str">
            <v>Industrial Processes - Pulp &amp; Paper</v>
          </cell>
          <cell r="G8461" t="str">
            <v>Industrial Processes</v>
          </cell>
          <cell r="H8461" t="str">
            <v>Pulp and Paper and Wood Products</v>
          </cell>
          <cell r="I8461" t="str">
            <v>Neutral Sulfite Semichemical Pulping</v>
          </cell>
          <cell r="J8461" t="str">
            <v>Wastewater: General</v>
          </cell>
          <cell r="M8461">
            <v>40102</v>
          </cell>
          <cell r="N8461">
            <v>40988</v>
          </cell>
        </row>
        <row r="8462">
          <cell r="A8462" t="str">
            <v>30700307</v>
          </cell>
          <cell r="B8462" t="str">
            <v>Point</v>
          </cell>
          <cell r="C8462" t="str">
            <v>Neutral Sulfite Semichemical Pulping / Pulp washing system</v>
          </cell>
          <cell r="D8462" t="str">
            <v>Industrial Processes - Pulp &amp; Paper</v>
          </cell>
          <cell r="G8462" t="str">
            <v>Industrial Processes</v>
          </cell>
          <cell r="H8462" t="str">
            <v>Pulp and Paper and Wood Products</v>
          </cell>
          <cell r="I8462" t="str">
            <v>Neutral Sulfite Semichemical Pulping</v>
          </cell>
          <cell r="J8462" t="str">
            <v>Pulp washing system</v>
          </cell>
          <cell r="M8462">
            <v>40102</v>
          </cell>
          <cell r="N8462">
            <v>40988</v>
          </cell>
        </row>
        <row r="8463">
          <cell r="A8463" t="str">
            <v>30700308</v>
          </cell>
          <cell r="B8463" t="str">
            <v>Point</v>
          </cell>
          <cell r="C8463" t="str">
            <v>Neutral Sulfite Semichemical Pulping / Pulp storage tanks/stock chests</v>
          </cell>
          <cell r="D8463" t="str">
            <v>Industrial Processes - Pulp &amp; Paper</v>
          </cell>
          <cell r="G8463" t="str">
            <v>Industrial Processes</v>
          </cell>
          <cell r="H8463" t="str">
            <v>Pulp and Paper and Wood Products</v>
          </cell>
          <cell r="I8463" t="str">
            <v>Neutral Sulfite Semichemical Pulping</v>
          </cell>
          <cell r="J8463" t="str">
            <v>Pulp storage tanks/stock chests</v>
          </cell>
          <cell r="M8463">
            <v>40102</v>
          </cell>
          <cell r="N8463">
            <v>40988</v>
          </cell>
        </row>
        <row r="8464">
          <cell r="A8464" t="str">
            <v>30700309</v>
          </cell>
          <cell r="B8464" t="str">
            <v>Point</v>
          </cell>
          <cell r="C8464" t="str">
            <v>Neutral Sulfite Semichemical Pulping / Liquor storage tanks</v>
          </cell>
          <cell r="D8464" t="str">
            <v>Industrial Processes - Pulp &amp; Paper</v>
          </cell>
          <cell r="G8464" t="str">
            <v>Industrial Processes</v>
          </cell>
          <cell r="H8464" t="str">
            <v>Pulp and Paper and Wood Products</v>
          </cell>
          <cell r="I8464" t="str">
            <v>Neutral Sulfite Semichemical Pulping</v>
          </cell>
          <cell r="J8464" t="str">
            <v>Liquor storage tanks</v>
          </cell>
          <cell r="M8464">
            <v>40102</v>
          </cell>
          <cell r="N8464">
            <v>40988</v>
          </cell>
        </row>
        <row r="8465">
          <cell r="A8465" t="str">
            <v>30700320</v>
          </cell>
          <cell r="B8465" t="str">
            <v>Point</v>
          </cell>
          <cell r="C8465" t="str">
            <v>Semi-chemical (non-sulfur) / Pulp washing system</v>
          </cell>
          <cell r="D8465" t="str">
            <v>Industrial Processes - Pulp &amp; Paper</v>
          </cell>
          <cell r="G8465" t="str">
            <v>Industrial Processes</v>
          </cell>
          <cell r="H8465" t="str">
            <v>Pulp and Paper and Wood Products</v>
          </cell>
          <cell r="I8465" t="str">
            <v>Semi-chemical (non-sulfur)</v>
          </cell>
          <cell r="J8465" t="str">
            <v>Pulp washing system</v>
          </cell>
          <cell r="M8465">
            <v>40102</v>
          </cell>
          <cell r="N8465">
            <v>40988</v>
          </cell>
        </row>
        <row r="8466">
          <cell r="A8466" t="str">
            <v>30700321</v>
          </cell>
          <cell r="B8466" t="str">
            <v>Point</v>
          </cell>
          <cell r="C8466" t="str">
            <v>Semi-chemical (non-sulfur) / Pulp storage tanks/stock chests</v>
          </cell>
          <cell r="D8466" t="str">
            <v>Industrial Processes - Pulp &amp; Paper</v>
          </cell>
          <cell r="G8466" t="str">
            <v>Industrial Processes</v>
          </cell>
          <cell r="H8466" t="str">
            <v>Pulp and Paper and Wood Products</v>
          </cell>
          <cell r="I8466" t="str">
            <v>Semi-chemical (non-sulfur)</v>
          </cell>
          <cell r="J8466" t="str">
            <v>Pulp storage tanks/stock chests</v>
          </cell>
          <cell r="M8466">
            <v>40102</v>
          </cell>
          <cell r="N8466">
            <v>40988</v>
          </cell>
        </row>
        <row r="8467">
          <cell r="A8467" t="str">
            <v>30700322</v>
          </cell>
          <cell r="B8467" t="str">
            <v>Point</v>
          </cell>
          <cell r="C8467" t="str">
            <v>Semi-chemical (non-sulfur) / Liquor making system</v>
          </cell>
          <cell r="D8467" t="str">
            <v>Industrial Processes - Pulp &amp; Paper</v>
          </cell>
          <cell r="G8467" t="str">
            <v>Industrial Processes</v>
          </cell>
          <cell r="H8467" t="str">
            <v>Pulp and Paper and Wood Products</v>
          </cell>
          <cell r="I8467" t="str">
            <v>Semi-chemical (non-sulfur)</v>
          </cell>
          <cell r="J8467" t="str">
            <v>Liquor making system</v>
          </cell>
          <cell r="M8467">
            <v>40102</v>
          </cell>
          <cell r="N8467">
            <v>40988</v>
          </cell>
        </row>
        <row r="8468">
          <cell r="A8468" t="str">
            <v>30700323</v>
          </cell>
          <cell r="B8468" t="str">
            <v>Point</v>
          </cell>
          <cell r="C8468" t="str">
            <v>Semi-chemical (non-sulfur) / Liquor evaporator system</v>
          </cell>
          <cell r="D8468" t="str">
            <v>Industrial Processes - Pulp &amp; Paper</v>
          </cell>
          <cell r="G8468" t="str">
            <v>Industrial Processes</v>
          </cell>
          <cell r="H8468" t="str">
            <v>Pulp and Paper and Wood Products</v>
          </cell>
          <cell r="I8468" t="str">
            <v>Semi-chemical (non-sulfur)</v>
          </cell>
          <cell r="J8468" t="str">
            <v>Liquor evaporator system</v>
          </cell>
          <cell r="M8468">
            <v>40102</v>
          </cell>
          <cell r="N8468">
            <v>40988</v>
          </cell>
        </row>
        <row r="8469">
          <cell r="A8469" t="str">
            <v>30700324</v>
          </cell>
          <cell r="B8469" t="str">
            <v>Point</v>
          </cell>
          <cell r="C8469" t="str">
            <v>Semi-chemical (non-sulfur) / Liquor combustion</v>
          </cell>
          <cell r="D8469" t="str">
            <v>Industrial Processes - Pulp &amp; Paper</v>
          </cell>
          <cell r="G8469" t="str">
            <v>Industrial Processes</v>
          </cell>
          <cell r="H8469" t="str">
            <v>Pulp and Paper and Wood Products</v>
          </cell>
          <cell r="I8469" t="str">
            <v>Semi-chemical (non-sulfur)</v>
          </cell>
          <cell r="J8469" t="str">
            <v>Liquor combustion</v>
          </cell>
          <cell r="M8469">
            <v>40102</v>
          </cell>
          <cell r="N8469">
            <v>40988</v>
          </cell>
        </row>
        <row r="8470">
          <cell r="A8470" t="str">
            <v>30700325</v>
          </cell>
          <cell r="B8470" t="str">
            <v>Point</v>
          </cell>
          <cell r="C8470" t="str">
            <v>Semi-chemical (non-sulfur) / Liquor storage tanks</v>
          </cell>
          <cell r="D8470" t="str">
            <v>Industrial Processes - Pulp &amp; Paper</v>
          </cell>
          <cell r="G8470" t="str">
            <v>Industrial Processes</v>
          </cell>
          <cell r="H8470" t="str">
            <v>Pulp and Paper and Wood Products</v>
          </cell>
          <cell r="I8470" t="str">
            <v>Semi-chemical (non-sulfur)</v>
          </cell>
          <cell r="J8470" t="str">
            <v>Liquor storage tanks</v>
          </cell>
          <cell r="M8470">
            <v>40102</v>
          </cell>
          <cell r="N8470">
            <v>40988</v>
          </cell>
        </row>
        <row r="8471">
          <cell r="A8471" t="str">
            <v>30700326</v>
          </cell>
          <cell r="B8471" t="str">
            <v>Point</v>
          </cell>
          <cell r="C8471" t="str">
            <v>Semi-chemical (non-sulfur) / Digesters/refiners/blow tanks/blow heat recovery system</v>
          </cell>
          <cell r="D8471" t="str">
            <v>Industrial Processes - Pulp &amp; Paper</v>
          </cell>
          <cell r="G8471" t="str">
            <v>Industrial Processes</v>
          </cell>
          <cell r="H8471" t="str">
            <v>Pulp and Paper and Wood Products</v>
          </cell>
          <cell r="I8471" t="str">
            <v>Semi-chemical (non-sulfur)</v>
          </cell>
          <cell r="J8471" t="str">
            <v>Digesters/refiners/blow tanks/blow heat recovery system</v>
          </cell>
          <cell r="M8471">
            <v>40102</v>
          </cell>
          <cell r="N8471">
            <v>40988</v>
          </cell>
        </row>
        <row r="8472">
          <cell r="A8472" t="str">
            <v>30700327</v>
          </cell>
          <cell r="B8472" t="str">
            <v>Point</v>
          </cell>
          <cell r="C8472" t="str">
            <v>Semi-chemical (non-sulfur) / Smelt tank</v>
          </cell>
          <cell r="D8472" t="str">
            <v>Industrial Processes - Pulp &amp; Paper</v>
          </cell>
          <cell r="G8472" t="str">
            <v>Industrial Processes</v>
          </cell>
          <cell r="H8472" t="str">
            <v>Pulp and Paper and Wood Products</v>
          </cell>
          <cell r="I8472" t="str">
            <v>Semi-chemical (non-sulfur)</v>
          </cell>
          <cell r="J8472" t="str">
            <v>Smelt tank</v>
          </cell>
          <cell r="M8472">
            <v>40102</v>
          </cell>
          <cell r="N8472">
            <v>40988</v>
          </cell>
        </row>
        <row r="8473">
          <cell r="A8473" t="str">
            <v>30700328</v>
          </cell>
          <cell r="B8473" t="str">
            <v>Point</v>
          </cell>
          <cell r="C8473" t="str">
            <v>Semi-chemical (non-sulfur) /Wastewater: General</v>
          </cell>
          <cell r="D8473" t="str">
            <v>Industrial Processes - Pulp &amp; Paper</v>
          </cell>
          <cell r="G8473" t="str">
            <v>Industrial Processes</v>
          </cell>
          <cell r="H8473" t="str">
            <v>Pulp and Paper and Wood Products</v>
          </cell>
          <cell r="I8473" t="str">
            <v>Semi-chemical (non-sulfur)</v>
          </cell>
          <cell r="J8473" t="str">
            <v>Wastewater: General</v>
          </cell>
          <cell r="M8473">
            <v>40102</v>
          </cell>
          <cell r="N8473">
            <v>40988</v>
          </cell>
        </row>
        <row r="8474">
          <cell r="A8474" t="str">
            <v>30700329</v>
          </cell>
          <cell r="B8474" t="str">
            <v>Point</v>
          </cell>
          <cell r="C8474" t="str">
            <v>Semi-chemical (non-sulfur) /Other Not Classified</v>
          </cell>
          <cell r="D8474" t="str">
            <v>Industrial Processes - Pulp &amp; Paper</v>
          </cell>
          <cell r="G8474" t="str">
            <v>Industrial Processes</v>
          </cell>
          <cell r="H8474" t="str">
            <v>Pulp and Paper and Wood Products</v>
          </cell>
          <cell r="I8474" t="str">
            <v>Semi-chemical (non-sulfur)</v>
          </cell>
          <cell r="J8474" t="str">
            <v>Other Not Classified</v>
          </cell>
          <cell r="M8474">
            <v>40102</v>
          </cell>
          <cell r="N8474">
            <v>40988</v>
          </cell>
        </row>
        <row r="8475">
          <cell r="A8475" t="str">
            <v>30700351</v>
          </cell>
          <cell r="B8475" t="str">
            <v>Point</v>
          </cell>
          <cell r="C8475" t="str">
            <v>Soda / recovery furnace</v>
          </cell>
          <cell r="D8475" t="str">
            <v>Industrial Processes - Pulp &amp; Paper</v>
          </cell>
          <cell r="G8475" t="str">
            <v>Industrial Processes</v>
          </cell>
          <cell r="H8475" t="str">
            <v>Pulp and Paper and Wood Products</v>
          </cell>
          <cell r="I8475" t="str">
            <v>Soda</v>
          </cell>
          <cell r="J8475" t="str">
            <v>recovery furnace</v>
          </cell>
          <cell r="M8475">
            <v>40102</v>
          </cell>
          <cell r="N8475">
            <v>40988</v>
          </cell>
        </row>
        <row r="8476">
          <cell r="A8476" t="str">
            <v>30700352</v>
          </cell>
          <cell r="B8476" t="str">
            <v>Point</v>
          </cell>
          <cell r="C8476" t="str">
            <v>Soda / smelt tank</v>
          </cell>
          <cell r="D8476" t="str">
            <v>Industrial Processes - Pulp &amp; Paper</v>
          </cell>
          <cell r="G8476" t="str">
            <v>Industrial Processes</v>
          </cell>
          <cell r="H8476" t="str">
            <v>Pulp and Paper and Wood Products</v>
          </cell>
          <cell r="I8476" t="str">
            <v>Soda</v>
          </cell>
          <cell r="J8476" t="str">
            <v>smelt tank</v>
          </cell>
          <cell r="M8476">
            <v>40102</v>
          </cell>
          <cell r="N8476">
            <v>40988</v>
          </cell>
        </row>
        <row r="8477">
          <cell r="A8477" t="str">
            <v>30700353</v>
          </cell>
          <cell r="B8477" t="str">
            <v>Point</v>
          </cell>
          <cell r="C8477" t="str">
            <v>Soda / lime kiln</v>
          </cell>
          <cell r="D8477" t="str">
            <v>Industrial Processes - Pulp &amp; Paper</v>
          </cell>
          <cell r="G8477" t="str">
            <v>Industrial Processes</v>
          </cell>
          <cell r="H8477" t="str">
            <v>Pulp and Paper and Wood Products</v>
          </cell>
          <cell r="I8477" t="str">
            <v>Soda</v>
          </cell>
          <cell r="J8477" t="str">
            <v>lime kiln</v>
          </cell>
          <cell r="M8477">
            <v>40102</v>
          </cell>
          <cell r="N8477">
            <v>40988</v>
          </cell>
        </row>
        <row r="8478">
          <cell r="A8478" t="str">
            <v>30700354</v>
          </cell>
          <cell r="B8478" t="str">
            <v>Point</v>
          </cell>
          <cell r="C8478" t="str">
            <v>Soda /Other Not Classified</v>
          </cell>
          <cell r="D8478" t="str">
            <v>Industrial Processes - Pulp &amp; Paper</v>
          </cell>
          <cell r="G8478" t="str">
            <v>Industrial Processes</v>
          </cell>
          <cell r="H8478" t="str">
            <v>Pulp and Paper and Wood Products</v>
          </cell>
          <cell r="I8478" t="str">
            <v>Soda</v>
          </cell>
          <cell r="J8478" t="str">
            <v>Other Not Classified</v>
          </cell>
          <cell r="M8478">
            <v>40102</v>
          </cell>
          <cell r="N8478">
            <v>40988</v>
          </cell>
        </row>
        <row r="8479">
          <cell r="A8479" t="str">
            <v>30700399</v>
          </cell>
          <cell r="B8479" t="str">
            <v>Point</v>
          </cell>
          <cell r="C8479" t="str">
            <v>Neutral Sulfite Semichemical Pulping /Other Not Classified</v>
          </cell>
          <cell r="D8479" t="str">
            <v>Industrial Processes - Pulp &amp; Paper</v>
          </cell>
          <cell r="G8479" t="str">
            <v>Industrial Processes</v>
          </cell>
          <cell r="H8479" t="str">
            <v>Pulp and Paper and Wood Products</v>
          </cell>
          <cell r="I8479" t="str">
            <v>Neutral Sulfite Semichemical Pulping</v>
          </cell>
          <cell r="J8479" t="str">
            <v>Other Not Classified</v>
          </cell>
          <cell r="N8479">
            <v>40988</v>
          </cell>
        </row>
        <row r="8480">
          <cell r="A8480" t="str">
            <v>30700401</v>
          </cell>
          <cell r="B8480" t="str">
            <v>Point</v>
          </cell>
          <cell r="C8480" t="str">
            <v>Paper and Paperboard Manufacture / Paper Machine / Pulp Dryer</v>
          </cell>
          <cell r="D8480" t="str">
            <v>Industrial Processes - Pulp &amp; Paper</v>
          </cell>
          <cell r="G8480" t="str">
            <v>Industrial Processes</v>
          </cell>
          <cell r="H8480" t="str">
            <v>Pulp and Paper and Wood Products</v>
          </cell>
          <cell r="I8480" t="str">
            <v>Paper and Paperboard Manufacture</v>
          </cell>
          <cell r="J8480" t="str">
            <v>Paper Machine / Pulp Dryer</v>
          </cell>
          <cell r="N8480">
            <v>40988</v>
          </cell>
        </row>
        <row r="8481">
          <cell r="A8481" t="str">
            <v>30700402</v>
          </cell>
          <cell r="B8481" t="str">
            <v>Point</v>
          </cell>
          <cell r="C8481" t="str">
            <v>Pulpboard Manuf /Fiberboard: General</v>
          </cell>
          <cell r="D8481" t="str">
            <v>Industrial Processes - Pulp &amp; Paper</v>
          </cell>
          <cell r="G8481" t="str">
            <v>Industrial Processes</v>
          </cell>
          <cell r="H8481" t="str">
            <v>Pulp and Paper and Wood Products</v>
          </cell>
          <cell r="I8481" t="str">
            <v>Pulpboard Manufacture</v>
          </cell>
          <cell r="J8481" t="str">
            <v>Fiberboard: General</v>
          </cell>
          <cell r="L8481" t="str">
            <v>2005</v>
          </cell>
          <cell r="N8481">
            <v>40988</v>
          </cell>
        </row>
        <row r="8482">
          <cell r="A8482" t="str">
            <v>30700403</v>
          </cell>
          <cell r="B8482" t="str">
            <v>Point</v>
          </cell>
          <cell r="C8482" t="str">
            <v>Pulpboard Manuf /Raw Material Storage and Handling</v>
          </cell>
          <cell r="D8482" t="str">
            <v>Industrial Processes - Storage and Transfer</v>
          </cell>
          <cell r="G8482" t="str">
            <v>Industrial Processes</v>
          </cell>
          <cell r="H8482" t="str">
            <v>Pulp and Paper and Wood Products</v>
          </cell>
          <cell r="I8482" t="str">
            <v>Pulpboard Manufacture</v>
          </cell>
          <cell r="J8482" t="str">
            <v>Raw Material Storage and Handling</v>
          </cell>
          <cell r="N8482">
            <v>40988</v>
          </cell>
        </row>
        <row r="8483">
          <cell r="A8483" t="str">
            <v>30700404</v>
          </cell>
          <cell r="B8483" t="str">
            <v>Point</v>
          </cell>
          <cell r="C8483" t="str">
            <v>Secondary Fiber Pulping /Stock Preparation and Repulper</v>
          </cell>
          <cell r="D8483" t="str">
            <v>Industrial Processes - Pulp &amp; Paper</v>
          </cell>
          <cell r="G8483" t="str">
            <v>Industrial Processes</v>
          </cell>
          <cell r="H8483" t="str">
            <v>Pulp and Paper and Wood Products</v>
          </cell>
          <cell r="I8483" t="str">
            <v>Secondary Fiber Pulping</v>
          </cell>
          <cell r="J8483" t="str">
            <v>Stock Preparation and Repulper</v>
          </cell>
          <cell r="N8483">
            <v>40988</v>
          </cell>
        </row>
        <row r="8484">
          <cell r="A8484" t="str">
            <v>30700405</v>
          </cell>
          <cell r="B8484" t="str">
            <v>Point</v>
          </cell>
          <cell r="C8484" t="str">
            <v>Pulpboard Manuf /Paper/Board Forming</v>
          </cell>
          <cell r="D8484" t="str">
            <v>Industrial Processes - Pulp &amp; Paper</v>
          </cell>
          <cell r="G8484" t="str">
            <v>Industrial Processes</v>
          </cell>
          <cell r="H8484" t="str">
            <v>Pulp and Paper and Wood Products</v>
          </cell>
          <cell r="I8484" t="str">
            <v>Pulpboard Manufacture</v>
          </cell>
          <cell r="J8484" t="str">
            <v>Paper/Board Forming</v>
          </cell>
          <cell r="L8484" t="str">
            <v>2005</v>
          </cell>
          <cell r="N8484">
            <v>40988</v>
          </cell>
        </row>
        <row r="8485">
          <cell r="A8485" t="str">
            <v>30700406</v>
          </cell>
          <cell r="B8485" t="str">
            <v>Point</v>
          </cell>
          <cell r="C8485" t="str">
            <v>Pulpboard Manuf /Multi-effect Evaporator/Dryer</v>
          </cell>
          <cell r="D8485" t="str">
            <v>Industrial Processes - Pulp &amp; Paper</v>
          </cell>
          <cell r="G8485" t="str">
            <v>Industrial Processes</v>
          </cell>
          <cell r="H8485" t="str">
            <v>Pulp and Paper and Wood Products</v>
          </cell>
          <cell r="I8485" t="str">
            <v>Pulpboard Manufacture</v>
          </cell>
          <cell r="J8485" t="str">
            <v>Multi-effect Evaporator/Dryer</v>
          </cell>
          <cell r="L8485" t="str">
            <v>2005</v>
          </cell>
          <cell r="N8485">
            <v>40988</v>
          </cell>
        </row>
        <row r="8486">
          <cell r="A8486" t="str">
            <v>30700407</v>
          </cell>
          <cell r="B8486" t="str">
            <v>Point</v>
          </cell>
          <cell r="C8486" t="str">
            <v>Paper and Paperboard Manufacture /Coating Operations: On-Machine</v>
          </cell>
          <cell r="D8486" t="str">
            <v>Industrial Processes - Pulp &amp; Paper</v>
          </cell>
          <cell r="G8486" t="str">
            <v>Industrial Processes</v>
          </cell>
          <cell r="H8486" t="str">
            <v>Pulp and Paper and Wood Products</v>
          </cell>
          <cell r="I8486" t="str">
            <v>Paper and Paperboard Manufacture</v>
          </cell>
          <cell r="J8486" t="str">
            <v>Coating Operations: On-Machine</v>
          </cell>
          <cell r="N8486">
            <v>40988</v>
          </cell>
        </row>
        <row r="8487">
          <cell r="A8487" t="str">
            <v>30700408</v>
          </cell>
          <cell r="B8487" t="str">
            <v>Point</v>
          </cell>
          <cell r="C8487" t="str">
            <v>Secondary Fiber Pulping / Deinking operations</v>
          </cell>
          <cell r="D8487" t="str">
            <v>Industrial Processes - Pulp &amp; Paper</v>
          </cell>
          <cell r="G8487" t="str">
            <v>Industrial Processes</v>
          </cell>
          <cell r="H8487" t="str">
            <v>Pulp and Paper and Wood Products</v>
          </cell>
          <cell r="I8487" t="str">
            <v>Secondary Fiber Pulping</v>
          </cell>
          <cell r="J8487" t="str">
            <v>Deinking operations</v>
          </cell>
          <cell r="M8487">
            <v>40102</v>
          </cell>
          <cell r="N8487">
            <v>40988</v>
          </cell>
        </row>
        <row r="8488">
          <cell r="A8488" t="str">
            <v>30700409</v>
          </cell>
          <cell r="B8488" t="str">
            <v>Point</v>
          </cell>
          <cell r="C8488" t="str">
            <v>Paper and Paperboard Manufacture / Coating Operations: Off-Machine</v>
          </cell>
          <cell r="D8488" t="str">
            <v>Industrial Processes - Pulp &amp; Paper</v>
          </cell>
          <cell r="G8488" t="str">
            <v>Industrial Processes</v>
          </cell>
          <cell r="H8488" t="str">
            <v>Pulp and Paper and Wood Products</v>
          </cell>
          <cell r="I8488" t="str">
            <v>Paper and Paperboard Manufacture</v>
          </cell>
          <cell r="J8488" t="str">
            <v>Coating Operations: Off-Machine</v>
          </cell>
          <cell r="M8488">
            <v>40102</v>
          </cell>
          <cell r="N8488">
            <v>40988</v>
          </cell>
        </row>
        <row r="8489">
          <cell r="A8489" t="str">
            <v>30700410</v>
          </cell>
          <cell r="B8489" t="str">
            <v>Point</v>
          </cell>
          <cell r="C8489" t="str">
            <v>Secondary Fiber Pulping / Bleaching / Brightening / Decoloring</v>
          </cell>
          <cell r="D8489" t="str">
            <v>Industrial Processes - Pulp &amp; Paper</v>
          </cell>
          <cell r="G8489" t="str">
            <v>Industrial Processes</v>
          </cell>
          <cell r="H8489" t="str">
            <v>Pulp and Paper and Wood Products</v>
          </cell>
          <cell r="I8489" t="str">
            <v>Secondary Fiber Pulping</v>
          </cell>
          <cell r="J8489" t="str">
            <v>Bleaching / Brightening / Decoloring</v>
          </cell>
          <cell r="M8489">
            <v>40102</v>
          </cell>
          <cell r="N8489">
            <v>40988</v>
          </cell>
        </row>
        <row r="8490">
          <cell r="A8490" t="str">
            <v>30700499</v>
          </cell>
          <cell r="B8490" t="str">
            <v>Point</v>
          </cell>
          <cell r="C8490" t="str">
            <v>Paper and Paperboard Manuf /See Comment **</v>
          </cell>
          <cell r="D8490" t="str">
            <v>Industrial Processes - Pulp &amp; Paper</v>
          </cell>
          <cell r="G8490" t="str">
            <v>Industrial Processes</v>
          </cell>
          <cell r="H8490" t="str">
            <v>Pulp and Paper and Wood Products</v>
          </cell>
          <cell r="I8490" t="str">
            <v>Paper and Paperboard Manufacture</v>
          </cell>
          <cell r="J8490" t="str">
            <v>See Comment **</v>
          </cell>
          <cell r="N8490">
            <v>40988</v>
          </cell>
        </row>
        <row r="8491">
          <cell r="A8491" t="str">
            <v>30700501</v>
          </cell>
          <cell r="B8491" t="str">
            <v>Point</v>
          </cell>
          <cell r="C8491" t="str">
            <v>Wood Pressure Treating /Creosote</v>
          </cell>
          <cell r="D8491" t="str">
            <v>Industrial Processes - Pulp &amp; Paper</v>
          </cell>
          <cell r="G8491" t="str">
            <v>Industrial Processes</v>
          </cell>
          <cell r="H8491" t="str">
            <v>Pulp and Paper and Wood Products</v>
          </cell>
          <cell r="I8491" t="str">
            <v>Wood Pressure Treating</v>
          </cell>
          <cell r="J8491" t="str">
            <v>Creosote</v>
          </cell>
          <cell r="N8491">
            <v>40988</v>
          </cell>
        </row>
        <row r="8492">
          <cell r="A8492" t="str">
            <v>30700505</v>
          </cell>
          <cell r="B8492" t="str">
            <v>Point</v>
          </cell>
          <cell r="C8492" t="str">
            <v>Wood Pressure Treating /Untreated wood storage</v>
          </cell>
          <cell r="D8492" t="str">
            <v>Industrial Processes - Storage and Transfer</v>
          </cell>
          <cell r="G8492" t="str">
            <v>Industrial Processes</v>
          </cell>
          <cell r="H8492" t="str">
            <v>Pulp and Paper and Wood Products</v>
          </cell>
          <cell r="I8492" t="str">
            <v>Wood Pressure Treating</v>
          </cell>
          <cell r="J8492" t="str">
            <v>Untreated wood storage</v>
          </cell>
          <cell r="M8492">
            <v>36396</v>
          </cell>
          <cell r="N8492">
            <v>40988</v>
          </cell>
        </row>
        <row r="8493">
          <cell r="A8493" t="str">
            <v>30700510</v>
          </cell>
          <cell r="B8493" t="str">
            <v>Point</v>
          </cell>
          <cell r="C8493" t="str">
            <v>Wood Pressure Treating /Full-cell process, creosote</v>
          </cell>
          <cell r="D8493" t="str">
            <v>Industrial Processes - Pulp &amp; Paper</v>
          </cell>
          <cell r="G8493" t="str">
            <v>Industrial Processes</v>
          </cell>
          <cell r="H8493" t="str">
            <v>Pulp and Paper and Wood Products</v>
          </cell>
          <cell r="I8493" t="str">
            <v>Wood Pressure Treating</v>
          </cell>
          <cell r="J8493" t="str">
            <v>Full-cell process, creosote</v>
          </cell>
          <cell r="M8493">
            <v>36396</v>
          </cell>
          <cell r="N8493">
            <v>40988</v>
          </cell>
        </row>
        <row r="8494">
          <cell r="A8494" t="str">
            <v>30700511</v>
          </cell>
          <cell r="B8494" t="str">
            <v>Point</v>
          </cell>
          <cell r="C8494" t="str">
            <v>Wood Pressure Treating /Full-cell process, pentachlorophenol</v>
          </cell>
          <cell r="D8494" t="str">
            <v>Industrial Processes - Pulp &amp; Paper</v>
          </cell>
          <cell r="G8494" t="str">
            <v>Industrial Processes</v>
          </cell>
          <cell r="H8494" t="str">
            <v>Pulp and Paper and Wood Products</v>
          </cell>
          <cell r="I8494" t="str">
            <v>Wood Pressure Treating</v>
          </cell>
          <cell r="J8494" t="str">
            <v>Full-cell process, pentachlorophenol</v>
          </cell>
          <cell r="M8494">
            <v>36396</v>
          </cell>
          <cell r="N8494">
            <v>40988</v>
          </cell>
        </row>
        <row r="8495">
          <cell r="A8495" t="str">
            <v>30700512</v>
          </cell>
          <cell r="B8495" t="str">
            <v>Point</v>
          </cell>
          <cell r="C8495" t="str">
            <v>Wood Pressure Treating /Full-cell process, other oilborne preservative</v>
          </cell>
          <cell r="D8495" t="str">
            <v>Industrial Processes - Pulp &amp; Paper</v>
          </cell>
          <cell r="G8495" t="str">
            <v>Industrial Processes</v>
          </cell>
          <cell r="H8495" t="str">
            <v>Pulp and Paper and Wood Products</v>
          </cell>
          <cell r="I8495" t="str">
            <v>Wood Pressure Treating</v>
          </cell>
          <cell r="J8495" t="str">
            <v>Full-cell process, other oilborne preservative</v>
          </cell>
          <cell r="M8495">
            <v>36396</v>
          </cell>
          <cell r="N8495">
            <v>40988</v>
          </cell>
        </row>
        <row r="8496">
          <cell r="A8496" t="str">
            <v>30700513</v>
          </cell>
          <cell r="B8496" t="str">
            <v>Point</v>
          </cell>
          <cell r="C8496" t="str">
            <v>Wood Pressure Treating /Modified full-cell process, chromated copper arsenate</v>
          </cell>
          <cell r="D8496" t="str">
            <v>Industrial Processes - Pulp &amp; Paper</v>
          </cell>
          <cell r="G8496" t="str">
            <v>Industrial Processes</v>
          </cell>
          <cell r="H8496" t="str">
            <v>Pulp and Paper and Wood Products</v>
          </cell>
          <cell r="I8496" t="str">
            <v>Wood Pressure Treating</v>
          </cell>
          <cell r="J8496" t="str">
            <v>Modified full-cell process, chromated copper arsenate</v>
          </cell>
          <cell r="M8496">
            <v>36396</v>
          </cell>
          <cell r="N8496">
            <v>40988</v>
          </cell>
        </row>
        <row r="8497">
          <cell r="A8497" t="str">
            <v>30700514</v>
          </cell>
          <cell r="B8497" t="str">
            <v>Point</v>
          </cell>
          <cell r="C8497" t="str">
            <v>Wood Pressure Treating /Modified full-cell process, other waterborne preservative</v>
          </cell>
          <cell r="D8497" t="str">
            <v>Industrial Processes - Pulp &amp; Paper</v>
          </cell>
          <cell r="G8497" t="str">
            <v>Industrial Processes</v>
          </cell>
          <cell r="H8497" t="str">
            <v>Pulp and Paper and Wood Products</v>
          </cell>
          <cell r="I8497" t="str">
            <v>Wood Pressure Treating</v>
          </cell>
          <cell r="J8497" t="str">
            <v>Modified full-cell process, other waterborne preservative</v>
          </cell>
          <cell r="M8497">
            <v>36396</v>
          </cell>
          <cell r="N8497">
            <v>40988</v>
          </cell>
        </row>
        <row r="8498">
          <cell r="A8498" t="str">
            <v>30700520</v>
          </cell>
          <cell r="B8498" t="str">
            <v>Point</v>
          </cell>
          <cell r="C8498" t="str">
            <v>Wood Pressure Treating /Full-cell process with artificial conditioning, creosote</v>
          </cell>
          <cell r="D8498" t="str">
            <v>Industrial Processes - Pulp &amp; Paper</v>
          </cell>
          <cell r="G8498" t="str">
            <v>Industrial Processes</v>
          </cell>
          <cell r="H8498" t="str">
            <v>Pulp and Paper and Wood Products</v>
          </cell>
          <cell r="I8498" t="str">
            <v>Wood Pressure Treating</v>
          </cell>
          <cell r="J8498" t="str">
            <v>Full-cell process with artificial conditioning, creosote</v>
          </cell>
          <cell r="M8498">
            <v>36396</v>
          </cell>
          <cell r="N8498">
            <v>40988</v>
          </cell>
        </row>
        <row r="8499">
          <cell r="A8499" t="str">
            <v>30700521</v>
          </cell>
          <cell r="B8499" t="str">
            <v>Point</v>
          </cell>
          <cell r="C8499" t="str">
            <v>Wood Pressure Treating /Full-cell process with artificial conditioning, pentachlorophenol</v>
          </cell>
          <cell r="D8499" t="str">
            <v>Industrial Processes - Pulp &amp; Paper</v>
          </cell>
          <cell r="G8499" t="str">
            <v>Industrial Processes</v>
          </cell>
          <cell r="H8499" t="str">
            <v>Pulp and Paper and Wood Products</v>
          </cell>
          <cell r="I8499" t="str">
            <v>Wood Pressure Treating</v>
          </cell>
          <cell r="J8499" t="str">
            <v>Full-cell process with artificial conditioning, pentachlorophenol</v>
          </cell>
          <cell r="M8499">
            <v>36396</v>
          </cell>
          <cell r="N8499">
            <v>40988</v>
          </cell>
        </row>
        <row r="8500">
          <cell r="A8500" t="str">
            <v>30700522</v>
          </cell>
          <cell r="B8500" t="str">
            <v>Point</v>
          </cell>
          <cell r="C8500" t="str">
            <v>Wood Pressure Treating /Full-cell process with artificial conditioning, other oilborne preserv</v>
          </cell>
          <cell r="D8500" t="str">
            <v>Industrial Processes - Pulp &amp; Paper</v>
          </cell>
          <cell r="G8500" t="str">
            <v>Industrial Processes</v>
          </cell>
          <cell r="H8500" t="str">
            <v>Pulp and Paper and Wood Products</v>
          </cell>
          <cell r="I8500" t="str">
            <v>Wood Pressure Treating</v>
          </cell>
          <cell r="J8500" t="str">
            <v>Full-cell process with artificial conditioning, other oilborne preserv</v>
          </cell>
          <cell r="M8500">
            <v>36396</v>
          </cell>
          <cell r="N8500">
            <v>40988</v>
          </cell>
        </row>
        <row r="8501">
          <cell r="A8501" t="str">
            <v>30700523</v>
          </cell>
          <cell r="B8501" t="str">
            <v>Point</v>
          </cell>
          <cell r="C8501" t="str">
            <v>Wood Pressure Treating /Modified full-cell process with artif cond, chromated copper arsenate</v>
          </cell>
          <cell r="D8501" t="str">
            <v>Industrial Processes - Pulp &amp; Paper</v>
          </cell>
          <cell r="G8501" t="str">
            <v>Industrial Processes</v>
          </cell>
          <cell r="H8501" t="str">
            <v>Pulp and Paper and Wood Products</v>
          </cell>
          <cell r="I8501" t="str">
            <v>Wood Pressure Treating</v>
          </cell>
          <cell r="J8501" t="str">
            <v>Modified full-cell process with artif cond, chromated copper arsenate</v>
          </cell>
          <cell r="M8501">
            <v>36396</v>
          </cell>
          <cell r="N8501">
            <v>40988</v>
          </cell>
        </row>
        <row r="8502">
          <cell r="A8502" t="str">
            <v>30700524</v>
          </cell>
          <cell r="B8502" t="str">
            <v>Point</v>
          </cell>
          <cell r="C8502" t="str">
            <v>Wood Pressure Treating /Modified full-cell process with artif cond, other waterborne preservat</v>
          </cell>
          <cell r="D8502" t="str">
            <v>Industrial Processes - Pulp &amp; Paper</v>
          </cell>
          <cell r="G8502" t="str">
            <v>Industrial Processes</v>
          </cell>
          <cell r="H8502" t="str">
            <v>Pulp and Paper and Wood Products</v>
          </cell>
          <cell r="I8502" t="str">
            <v>Wood Pressure Treating</v>
          </cell>
          <cell r="J8502" t="str">
            <v>Modified full-cell process with artif cond, other waterborne preservat</v>
          </cell>
          <cell r="M8502">
            <v>36396</v>
          </cell>
          <cell r="N8502">
            <v>40988</v>
          </cell>
        </row>
        <row r="8503">
          <cell r="A8503" t="str">
            <v>30700530</v>
          </cell>
          <cell r="B8503" t="str">
            <v>Point</v>
          </cell>
          <cell r="C8503" t="str">
            <v>Wood Pressure Treating /Empty-cell process, creosote</v>
          </cell>
          <cell r="D8503" t="str">
            <v>Industrial Processes - Pulp &amp; Paper</v>
          </cell>
          <cell r="G8503" t="str">
            <v>Industrial Processes</v>
          </cell>
          <cell r="H8503" t="str">
            <v>Pulp and Paper and Wood Products</v>
          </cell>
          <cell r="I8503" t="str">
            <v>Wood Pressure Treating</v>
          </cell>
          <cell r="J8503" t="str">
            <v>Empty-cell process, creosote</v>
          </cell>
          <cell r="M8503">
            <v>36396</v>
          </cell>
          <cell r="N8503">
            <v>40988</v>
          </cell>
        </row>
        <row r="8504">
          <cell r="A8504" t="str">
            <v>30700531</v>
          </cell>
          <cell r="B8504" t="str">
            <v>Point</v>
          </cell>
          <cell r="C8504" t="str">
            <v>Wood Pressure Treating /Empty-cell process, pentachlorophenol</v>
          </cell>
          <cell r="D8504" t="str">
            <v>Industrial Processes - Pulp &amp; Paper</v>
          </cell>
          <cell r="G8504" t="str">
            <v>Industrial Processes</v>
          </cell>
          <cell r="H8504" t="str">
            <v>Pulp and Paper and Wood Products</v>
          </cell>
          <cell r="I8504" t="str">
            <v>Wood Pressure Treating</v>
          </cell>
          <cell r="J8504" t="str">
            <v>Empty-cell process, pentachlorophenol</v>
          </cell>
          <cell r="M8504">
            <v>36396</v>
          </cell>
          <cell r="N8504">
            <v>40988</v>
          </cell>
        </row>
        <row r="8505">
          <cell r="A8505" t="str">
            <v>30700532</v>
          </cell>
          <cell r="B8505" t="str">
            <v>Point</v>
          </cell>
          <cell r="C8505" t="str">
            <v>Wood Pressure Treating /Empty-cell process, other oilborne preservative</v>
          </cell>
          <cell r="D8505" t="str">
            <v>Industrial Processes - Pulp &amp; Paper</v>
          </cell>
          <cell r="G8505" t="str">
            <v>Industrial Processes</v>
          </cell>
          <cell r="H8505" t="str">
            <v>Pulp and Paper and Wood Products</v>
          </cell>
          <cell r="I8505" t="str">
            <v>Wood Pressure Treating</v>
          </cell>
          <cell r="J8505" t="str">
            <v>Empty-cell process, other oilborne preservative</v>
          </cell>
          <cell r="M8505">
            <v>36396</v>
          </cell>
          <cell r="N8505">
            <v>40988</v>
          </cell>
        </row>
        <row r="8506">
          <cell r="A8506" t="str">
            <v>30700533</v>
          </cell>
          <cell r="B8506" t="str">
            <v>Point</v>
          </cell>
          <cell r="C8506" t="str">
            <v>Wood Pressure Treating /Empty-cell process, chromated copper arsenate</v>
          </cell>
          <cell r="D8506" t="str">
            <v>Industrial Processes - Pulp &amp; Paper</v>
          </cell>
          <cell r="G8506" t="str">
            <v>Industrial Processes</v>
          </cell>
          <cell r="H8506" t="str">
            <v>Pulp and Paper and Wood Products</v>
          </cell>
          <cell r="I8506" t="str">
            <v>Wood Pressure Treating</v>
          </cell>
          <cell r="J8506" t="str">
            <v>Empty-cell process, chromated copper arsenate</v>
          </cell>
          <cell r="M8506">
            <v>36396</v>
          </cell>
          <cell r="N8506">
            <v>40988</v>
          </cell>
        </row>
        <row r="8507">
          <cell r="A8507" t="str">
            <v>30700534</v>
          </cell>
          <cell r="B8507" t="str">
            <v>Point</v>
          </cell>
          <cell r="C8507" t="str">
            <v>Wood Pressure Treating /Empty-cell process, other waterborne preservative</v>
          </cell>
          <cell r="D8507" t="str">
            <v>Industrial Processes - Pulp &amp; Paper</v>
          </cell>
          <cell r="G8507" t="str">
            <v>Industrial Processes</v>
          </cell>
          <cell r="H8507" t="str">
            <v>Pulp and Paper and Wood Products</v>
          </cell>
          <cell r="I8507" t="str">
            <v>Wood Pressure Treating</v>
          </cell>
          <cell r="J8507" t="str">
            <v>Empty-cell process, other waterborne preservative</v>
          </cell>
          <cell r="M8507">
            <v>36396</v>
          </cell>
          <cell r="N8507">
            <v>40988</v>
          </cell>
        </row>
        <row r="8508">
          <cell r="A8508" t="str">
            <v>30700540</v>
          </cell>
          <cell r="B8508" t="str">
            <v>Point</v>
          </cell>
          <cell r="C8508" t="str">
            <v>Wood Pressure Treating /Empty-cell process with artificial conditioning, creosote</v>
          </cell>
          <cell r="D8508" t="str">
            <v>Industrial Processes - Pulp &amp; Paper</v>
          </cell>
          <cell r="G8508" t="str">
            <v>Industrial Processes</v>
          </cell>
          <cell r="H8508" t="str">
            <v>Pulp and Paper and Wood Products</v>
          </cell>
          <cell r="I8508" t="str">
            <v>Wood Pressure Treating</v>
          </cell>
          <cell r="J8508" t="str">
            <v>Empty-cell process with artificial conditioning, creosote</v>
          </cell>
          <cell r="M8508">
            <v>36396</v>
          </cell>
          <cell r="N8508">
            <v>40988</v>
          </cell>
        </row>
        <row r="8509">
          <cell r="A8509" t="str">
            <v>30700541</v>
          </cell>
          <cell r="B8509" t="str">
            <v>Point</v>
          </cell>
          <cell r="C8509" t="str">
            <v>Wood Pressure Treating /Empty-cell process with artificial conditioning, pentachlorophenol</v>
          </cell>
          <cell r="D8509" t="str">
            <v>Industrial Processes - Pulp &amp; Paper</v>
          </cell>
          <cell r="G8509" t="str">
            <v>Industrial Processes</v>
          </cell>
          <cell r="H8509" t="str">
            <v>Pulp and Paper and Wood Products</v>
          </cell>
          <cell r="I8509" t="str">
            <v>Wood Pressure Treating</v>
          </cell>
          <cell r="J8509" t="str">
            <v>Empty-cell process with artificial conditioning, pentachlorophenol</v>
          </cell>
          <cell r="M8509">
            <v>36396</v>
          </cell>
          <cell r="N8509">
            <v>40988</v>
          </cell>
        </row>
        <row r="8510">
          <cell r="A8510" t="str">
            <v>30700542</v>
          </cell>
          <cell r="B8510" t="str">
            <v>Point</v>
          </cell>
          <cell r="C8510" t="str">
            <v>Wood Pressure Treating /Empty-cell process with artificial conditioning, other oilborne preser</v>
          </cell>
          <cell r="D8510" t="str">
            <v>Industrial Processes - Pulp &amp; Paper</v>
          </cell>
          <cell r="G8510" t="str">
            <v>Industrial Processes</v>
          </cell>
          <cell r="H8510" t="str">
            <v>Pulp and Paper and Wood Products</v>
          </cell>
          <cell r="I8510" t="str">
            <v>Wood Pressure Treating</v>
          </cell>
          <cell r="J8510" t="str">
            <v>Empty-cell process with artificial conditioning, other oilborne preser</v>
          </cell>
          <cell r="M8510">
            <v>36396</v>
          </cell>
          <cell r="N8510">
            <v>40988</v>
          </cell>
        </row>
        <row r="8511">
          <cell r="A8511" t="str">
            <v>30700543</v>
          </cell>
          <cell r="B8511" t="str">
            <v>Point</v>
          </cell>
          <cell r="C8511" t="str">
            <v>Wood Pressure Treating /Empty-cell process with artificial conditioning, chromated copper arse</v>
          </cell>
          <cell r="D8511" t="str">
            <v>Industrial Processes - Pulp &amp; Paper</v>
          </cell>
          <cell r="G8511" t="str">
            <v>Industrial Processes</v>
          </cell>
          <cell r="H8511" t="str">
            <v>Pulp and Paper and Wood Products</v>
          </cell>
          <cell r="I8511" t="str">
            <v>Wood Pressure Treating</v>
          </cell>
          <cell r="J8511" t="str">
            <v>Empty-cell process with artificial conditioning, chromated copper arse</v>
          </cell>
          <cell r="M8511">
            <v>36396</v>
          </cell>
          <cell r="N8511">
            <v>40988</v>
          </cell>
        </row>
        <row r="8512">
          <cell r="A8512" t="str">
            <v>30700544</v>
          </cell>
          <cell r="B8512" t="str">
            <v>Point</v>
          </cell>
          <cell r="C8512" t="str">
            <v>Wood Pressure Treating /Empty-cell process with artificial conditioning, other waterborne pres</v>
          </cell>
          <cell r="D8512" t="str">
            <v>Industrial Processes - Pulp &amp; Paper</v>
          </cell>
          <cell r="G8512" t="str">
            <v>Industrial Processes</v>
          </cell>
          <cell r="H8512" t="str">
            <v>Pulp and Paper and Wood Products</v>
          </cell>
          <cell r="I8512" t="str">
            <v>Wood Pressure Treating</v>
          </cell>
          <cell r="J8512" t="str">
            <v>Empty-cell process with artificial conditioning, other waterborne pres</v>
          </cell>
          <cell r="M8512">
            <v>36396</v>
          </cell>
          <cell r="N8512">
            <v>40988</v>
          </cell>
        </row>
        <row r="8513">
          <cell r="A8513" t="str">
            <v>30700550</v>
          </cell>
          <cell r="B8513" t="str">
            <v>Point</v>
          </cell>
          <cell r="C8513" t="str">
            <v>Wood Pressure Treating /Empty-cell process with steam heating, creosote</v>
          </cell>
          <cell r="D8513" t="str">
            <v>Industrial Processes - Pulp &amp; Paper</v>
          </cell>
          <cell r="G8513" t="str">
            <v>Industrial Processes</v>
          </cell>
          <cell r="H8513" t="str">
            <v>Pulp and Paper and Wood Products</v>
          </cell>
          <cell r="I8513" t="str">
            <v>Wood Pressure Treating</v>
          </cell>
          <cell r="J8513" t="str">
            <v>Empty-cell process with steam heating, creosote</v>
          </cell>
          <cell r="M8513">
            <v>36396</v>
          </cell>
          <cell r="N8513">
            <v>40988</v>
          </cell>
        </row>
        <row r="8514">
          <cell r="A8514" t="str">
            <v>30700551</v>
          </cell>
          <cell r="B8514" t="str">
            <v>Point</v>
          </cell>
          <cell r="C8514" t="str">
            <v>Wood Pressure Treating /Empty-cell process with steam heating, pentachlorophenol</v>
          </cell>
          <cell r="D8514" t="str">
            <v>Industrial Processes - Pulp &amp; Paper</v>
          </cell>
          <cell r="G8514" t="str">
            <v>Industrial Processes</v>
          </cell>
          <cell r="H8514" t="str">
            <v>Pulp and Paper and Wood Products</v>
          </cell>
          <cell r="I8514" t="str">
            <v>Wood Pressure Treating</v>
          </cell>
          <cell r="J8514" t="str">
            <v>Empty-cell process with steam heating, pentachlorophenol</v>
          </cell>
          <cell r="M8514">
            <v>36396</v>
          </cell>
          <cell r="N8514">
            <v>40988</v>
          </cell>
        </row>
        <row r="8515">
          <cell r="A8515" t="str">
            <v>30700552</v>
          </cell>
          <cell r="B8515" t="str">
            <v>Point</v>
          </cell>
          <cell r="C8515" t="str">
            <v>Wood Pressure Treating /Empty-cell process with steam heating, other oilborne preservative</v>
          </cell>
          <cell r="D8515" t="str">
            <v>Industrial Processes - Pulp &amp; Paper</v>
          </cell>
          <cell r="G8515" t="str">
            <v>Industrial Processes</v>
          </cell>
          <cell r="H8515" t="str">
            <v>Pulp and Paper and Wood Products</v>
          </cell>
          <cell r="I8515" t="str">
            <v>Wood Pressure Treating</v>
          </cell>
          <cell r="J8515" t="str">
            <v>Empty-cell process with steam heating, other oilborne preservative</v>
          </cell>
          <cell r="M8515">
            <v>36396</v>
          </cell>
          <cell r="N8515">
            <v>40988</v>
          </cell>
        </row>
        <row r="8516">
          <cell r="A8516" t="str">
            <v>30700553</v>
          </cell>
          <cell r="B8516" t="str">
            <v>Point</v>
          </cell>
          <cell r="C8516" t="str">
            <v>Wood Pressure Treating /Empty-cell process with steam heating, chromated copper arsenate</v>
          </cell>
          <cell r="D8516" t="str">
            <v>Industrial Processes - Pulp &amp; Paper</v>
          </cell>
          <cell r="G8516" t="str">
            <v>Industrial Processes</v>
          </cell>
          <cell r="H8516" t="str">
            <v>Pulp and Paper and Wood Products</v>
          </cell>
          <cell r="I8516" t="str">
            <v>Wood Pressure Treating</v>
          </cell>
          <cell r="J8516" t="str">
            <v>Empty-cell process with steam heating, chromated copper arsenate</v>
          </cell>
          <cell r="M8516">
            <v>36396</v>
          </cell>
          <cell r="N8516">
            <v>40988</v>
          </cell>
        </row>
        <row r="8517">
          <cell r="A8517" t="str">
            <v>30700554</v>
          </cell>
          <cell r="B8517" t="str">
            <v>Point</v>
          </cell>
          <cell r="C8517" t="str">
            <v>Wood Pressure Treating /Empty-cell process with steam heating, other waterborne preservative</v>
          </cell>
          <cell r="D8517" t="str">
            <v>Industrial Processes - Pulp &amp; Paper</v>
          </cell>
          <cell r="G8517" t="str">
            <v>Industrial Processes</v>
          </cell>
          <cell r="H8517" t="str">
            <v>Pulp and Paper and Wood Products</v>
          </cell>
          <cell r="I8517" t="str">
            <v>Wood Pressure Treating</v>
          </cell>
          <cell r="J8517" t="str">
            <v>Empty-cell process with steam heating, other waterborne preservative</v>
          </cell>
          <cell r="M8517">
            <v>36396</v>
          </cell>
          <cell r="N8517">
            <v>40988</v>
          </cell>
        </row>
        <row r="8518">
          <cell r="A8518" t="str">
            <v>30700560</v>
          </cell>
          <cell r="B8518" t="str">
            <v>Point</v>
          </cell>
          <cell r="C8518" t="str">
            <v>Wood Pressure Treating /Empty-cell process with artif cond &amp; stm heating, creosote</v>
          </cell>
          <cell r="D8518" t="str">
            <v>Industrial Processes - Pulp &amp; Paper</v>
          </cell>
          <cell r="G8518" t="str">
            <v>Industrial Processes</v>
          </cell>
          <cell r="H8518" t="str">
            <v>Pulp and Paper and Wood Products</v>
          </cell>
          <cell r="I8518" t="str">
            <v>Wood Pressure Treating</v>
          </cell>
          <cell r="J8518" t="str">
            <v>Empty-cell process with artif cond &amp; stm heating, creosote</v>
          </cell>
          <cell r="M8518">
            <v>36396</v>
          </cell>
          <cell r="N8518">
            <v>40988</v>
          </cell>
        </row>
        <row r="8519">
          <cell r="A8519" t="str">
            <v>30700561</v>
          </cell>
          <cell r="B8519" t="str">
            <v>Point</v>
          </cell>
          <cell r="C8519" t="str">
            <v>Wood Pressure Treating /Empty-cell process with artif cond &amp; stm heating, pentachlorophenol</v>
          </cell>
          <cell r="D8519" t="str">
            <v>Industrial Processes - Pulp &amp; Paper</v>
          </cell>
          <cell r="G8519" t="str">
            <v>Industrial Processes</v>
          </cell>
          <cell r="H8519" t="str">
            <v>Pulp and Paper and Wood Products</v>
          </cell>
          <cell r="I8519" t="str">
            <v>Wood Pressure Treating</v>
          </cell>
          <cell r="J8519" t="str">
            <v>Empty-cell process with artif cond &amp; stm heating, pentachlorophenol</v>
          </cell>
          <cell r="M8519">
            <v>36396</v>
          </cell>
          <cell r="N8519">
            <v>40988</v>
          </cell>
        </row>
        <row r="8520">
          <cell r="A8520" t="str">
            <v>30700562</v>
          </cell>
          <cell r="B8520" t="str">
            <v>Point</v>
          </cell>
          <cell r="C8520" t="str">
            <v>Wood Pressure Treating /Empty-cell process with artif cond &amp; stm heating, other oilborne prese</v>
          </cell>
          <cell r="D8520" t="str">
            <v>Industrial Processes - Pulp &amp; Paper</v>
          </cell>
          <cell r="G8520" t="str">
            <v>Industrial Processes</v>
          </cell>
          <cell r="H8520" t="str">
            <v>Pulp and Paper and Wood Products</v>
          </cell>
          <cell r="I8520" t="str">
            <v>Wood Pressure Treating</v>
          </cell>
          <cell r="J8520" t="str">
            <v>Empty-cell process with artif cond &amp; stm heating, other oilborne prese</v>
          </cell>
          <cell r="M8520">
            <v>36396</v>
          </cell>
          <cell r="N8520">
            <v>40988</v>
          </cell>
        </row>
        <row r="8521">
          <cell r="A8521" t="str">
            <v>30700563</v>
          </cell>
          <cell r="B8521" t="str">
            <v>Point</v>
          </cell>
          <cell r="C8521" t="str">
            <v>Wood Pressure Treating /Empty-cell process with artif cond &amp; stm heating, chromated copper ars</v>
          </cell>
          <cell r="D8521" t="str">
            <v>Industrial Processes - Pulp &amp; Paper</v>
          </cell>
          <cell r="G8521" t="str">
            <v>Industrial Processes</v>
          </cell>
          <cell r="H8521" t="str">
            <v>Pulp and Paper and Wood Products</v>
          </cell>
          <cell r="I8521" t="str">
            <v>Wood Pressure Treating</v>
          </cell>
          <cell r="J8521" t="str">
            <v>Empty-cell process with artif cond &amp; stm heating, chromated copper ars</v>
          </cell>
          <cell r="M8521">
            <v>36396</v>
          </cell>
          <cell r="N8521">
            <v>40988</v>
          </cell>
        </row>
        <row r="8522">
          <cell r="A8522" t="str">
            <v>30700564</v>
          </cell>
          <cell r="B8522" t="str">
            <v>Point</v>
          </cell>
          <cell r="C8522" t="str">
            <v>Wood Pressure Treating /Empty-cell process with artif cond &amp; stm heating, other waterborne pre</v>
          </cell>
          <cell r="D8522" t="str">
            <v>Industrial Processes - Pulp &amp; Paper</v>
          </cell>
          <cell r="G8522" t="str">
            <v>Industrial Processes</v>
          </cell>
          <cell r="H8522" t="str">
            <v>Pulp and Paper and Wood Products</v>
          </cell>
          <cell r="I8522" t="str">
            <v>Wood Pressure Treating</v>
          </cell>
          <cell r="J8522" t="str">
            <v>Empty-cell process with artif cond &amp; stm heating, other waterborne pre</v>
          </cell>
          <cell r="M8522">
            <v>36396</v>
          </cell>
          <cell r="N8522">
            <v>40988</v>
          </cell>
        </row>
        <row r="8523">
          <cell r="A8523" t="str">
            <v>30700570</v>
          </cell>
          <cell r="B8523" t="str">
            <v>Point</v>
          </cell>
          <cell r="C8523" t="str">
            <v>Wood Pressure Treating /Quenching, creosote</v>
          </cell>
          <cell r="D8523" t="str">
            <v>Industrial Processes - Pulp &amp; Paper</v>
          </cell>
          <cell r="G8523" t="str">
            <v>Industrial Processes</v>
          </cell>
          <cell r="H8523" t="str">
            <v>Pulp and Paper and Wood Products</v>
          </cell>
          <cell r="I8523" t="str">
            <v>Wood Pressure Treating</v>
          </cell>
          <cell r="J8523" t="str">
            <v>Quenching, creosote</v>
          </cell>
          <cell r="M8523">
            <v>36396</v>
          </cell>
          <cell r="N8523">
            <v>40988</v>
          </cell>
        </row>
        <row r="8524">
          <cell r="A8524" t="str">
            <v>30700571</v>
          </cell>
          <cell r="B8524" t="str">
            <v>Point</v>
          </cell>
          <cell r="C8524" t="str">
            <v>Wood Pressure Treating /Quenching, pentachlorophenol</v>
          </cell>
          <cell r="D8524" t="str">
            <v>Industrial Processes - Pulp &amp; Paper</v>
          </cell>
          <cell r="G8524" t="str">
            <v>Industrial Processes</v>
          </cell>
          <cell r="H8524" t="str">
            <v>Pulp and Paper and Wood Products</v>
          </cell>
          <cell r="I8524" t="str">
            <v>Wood Pressure Treating</v>
          </cell>
          <cell r="J8524" t="str">
            <v>Quenching, pentachlorophenol</v>
          </cell>
          <cell r="M8524">
            <v>36396</v>
          </cell>
          <cell r="N8524">
            <v>40988</v>
          </cell>
        </row>
        <row r="8525">
          <cell r="A8525" t="str">
            <v>30700572</v>
          </cell>
          <cell r="B8525" t="str">
            <v>Point</v>
          </cell>
          <cell r="C8525" t="str">
            <v>Wood Pressure Treating /Quenching, other oilborne preservative</v>
          </cell>
          <cell r="D8525" t="str">
            <v>Industrial Processes - Pulp &amp; Paper</v>
          </cell>
          <cell r="G8525" t="str">
            <v>Industrial Processes</v>
          </cell>
          <cell r="H8525" t="str">
            <v>Pulp and Paper and Wood Products</v>
          </cell>
          <cell r="I8525" t="str">
            <v>Wood Pressure Treating</v>
          </cell>
          <cell r="J8525" t="str">
            <v>Quenching, other oilborne preservative</v>
          </cell>
          <cell r="M8525">
            <v>36396</v>
          </cell>
          <cell r="N8525">
            <v>40988</v>
          </cell>
        </row>
        <row r="8526">
          <cell r="A8526" t="str">
            <v>30700573</v>
          </cell>
          <cell r="B8526" t="str">
            <v>Point</v>
          </cell>
          <cell r="C8526" t="str">
            <v>Wood Pressure Treating /Quenching, chromated copper arsenate</v>
          </cell>
          <cell r="D8526" t="str">
            <v>Industrial Processes - Pulp &amp; Paper</v>
          </cell>
          <cell r="G8526" t="str">
            <v>Industrial Processes</v>
          </cell>
          <cell r="H8526" t="str">
            <v>Pulp and Paper and Wood Products</v>
          </cell>
          <cell r="I8526" t="str">
            <v>Wood Pressure Treating</v>
          </cell>
          <cell r="J8526" t="str">
            <v>Quenching, chromated copper arsenate</v>
          </cell>
          <cell r="M8526">
            <v>36396</v>
          </cell>
          <cell r="N8526">
            <v>40988</v>
          </cell>
        </row>
        <row r="8527">
          <cell r="A8527" t="str">
            <v>30700574</v>
          </cell>
          <cell r="B8527" t="str">
            <v>Point</v>
          </cell>
          <cell r="C8527" t="str">
            <v>Wood Pressure Treating /Quenching, other waterborne preservative</v>
          </cell>
          <cell r="D8527" t="str">
            <v>Industrial Processes - Pulp &amp; Paper</v>
          </cell>
          <cell r="G8527" t="str">
            <v>Industrial Processes</v>
          </cell>
          <cell r="H8527" t="str">
            <v>Pulp and Paper and Wood Products</v>
          </cell>
          <cell r="I8527" t="str">
            <v>Wood Pressure Treating</v>
          </cell>
          <cell r="J8527" t="str">
            <v>Quenching, other waterborne preservative</v>
          </cell>
          <cell r="M8527">
            <v>36396</v>
          </cell>
          <cell r="N8527">
            <v>40988</v>
          </cell>
        </row>
        <row r="8528">
          <cell r="A8528" t="str">
            <v>30700580</v>
          </cell>
          <cell r="B8528" t="str">
            <v>Point</v>
          </cell>
          <cell r="C8528" t="str">
            <v>Wood Pressure Treating /Retort unloading, creosote</v>
          </cell>
          <cell r="D8528" t="str">
            <v>Industrial Processes - Storage and Transfer</v>
          </cell>
          <cell r="G8528" t="str">
            <v>Industrial Processes</v>
          </cell>
          <cell r="H8528" t="str">
            <v>Pulp and Paper and Wood Products</v>
          </cell>
          <cell r="I8528" t="str">
            <v>Wood Pressure Treating</v>
          </cell>
          <cell r="J8528" t="str">
            <v>Retort unloading, creosote</v>
          </cell>
          <cell r="M8528">
            <v>36396</v>
          </cell>
          <cell r="N8528">
            <v>40988</v>
          </cell>
        </row>
        <row r="8529">
          <cell r="A8529" t="str">
            <v>30700581</v>
          </cell>
          <cell r="B8529" t="str">
            <v>Point</v>
          </cell>
          <cell r="C8529" t="str">
            <v>Wood Pressure Treating /Retort unloading, pentachlorophenol</v>
          </cell>
          <cell r="D8529" t="str">
            <v>Industrial Processes - Storage and Transfer</v>
          </cell>
          <cell r="G8529" t="str">
            <v>Industrial Processes</v>
          </cell>
          <cell r="H8529" t="str">
            <v>Pulp and Paper and Wood Products</v>
          </cell>
          <cell r="I8529" t="str">
            <v>Wood Pressure Treating</v>
          </cell>
          <cell r="J8529" t="str">
            <v>Retort unloading, pentachlorophenol</v>
          </cell>
          <cell r="M8529">
            <v>36396</v>
          </cell>
          <cell r="N8529">
            <v>40988</v>
          </cell>
        </row>
        <row r="8530">
          <cell r="A8530" t="str">
            <v>30700582</v>
          </cell>
          <cell r="B8530" t="str">
            <v>Point</v>
          </cell>
          <cell r="C8530" t="str">
            <v>Wood Pressure Treating /Retort unloading, other oilborne preservative</v>
          </cell>
          <cell r="D8530" t="str">
            <v>Industrial Processes - Storage and Transfer</v>
          </cell>
          <cell r="G8530" t="str">
            <v>Industrial Processes</v>
          </cell>
          <cell r="H8530" t="str">
            <v>Pulp and Paper and Wood Products</v>
          </cell>
          <cell r="I8530" t="str">
            <v>Wood Pressure Treating</v>
          </cell>
          <cell r="J8530" t="str">
            <v>Retort unloading, other oilborne preservative</v>
          </cell>
          <cell r="M8530">
            <v>36396</v>
          </cell>
          <cell r="N8530">
            <v>40988</v>
          </cell>
        </row>
        <row r="8531">
          <cell r="A8531" t="str">
            <v>30700583</v>
          </cell>
          <cell r="B8531" t="str">
            <v>Point</v>
          </cell>
          <cell r="C8531" t="str">
            <v>Wood Pressure Treating /Retort unloading, chromated copper arsenate</v>
          </cell>
          <cell r="D8531" t="str">
            <v>Industrial Processes - Storage and Transfer</v>
          </cell>
          <cell r="G8531" t="str">
            <v>Industrial Processes</v>
          </cell>
          <cell r="H8531" t="str">
            <v>Pulp and Paper and Wood Products</v>
          </cell>
          <cell r="I8531" t="str">
            <v>Wood Pressure Treating</v>
          </cell>
          <cell r="J8531" t="str">
            <v>Retort unloading, chromated copper arsenate</v>
          </cell>
          <cell r="M8531">
            <v>36396</v>
          </cell>
          <cell r="N8531">
            <v>40988</v>
          </cell>
        </row>
        <row r="8532">
          <cell r="A8532" t="str">
            <v>30700584</v>
          </cell>
          <cell r="B8532" t="str">
            <v>Point</v>
          </cell>
          <cell r="C8532" t="str">
            <v>Wood Pressure Treating /Retort unloading, other waterborne preservative</v>
          </cell>
          <cell r="D8532" t="str">
            <v>Industrial Processes - Storage and Transfer</v>
          </cell>
          <cell r="G8532" t="str">
            <v>Industrial Processes</v>
          </cell>
          <cell r="H8532" t="str">
            <v>Pulp and Paper and Wood Products</v>
          </cell>
          <cell r="I8532" t="str">
            <v>Wood Pressure Treating</v>
          </cell>
          <cell r="J8532" t="str">
            <v>Retort unloading, other waterborne preservative</v>
          </cell>
          <cell r="M8532">
            <v>36396</v>
          </cell>
          <cell r="N8532">
            <v>40988</v>
          </cell>
        </row>
        <row r="8533">
          <cell r="A8533" t="str">
            <v>30700590</v>
          </cell>
          <cell r="B8533" t="str">
            <v>Point</v>
          </cell>
          <cell r="C8533" t="str">
            <v>Wood Pressure Treating /Treated wood storage, creosote</v>
          </cell>
          <cell r="D8533" t="str">
            <v>Industrial Processes - Storage and Transfer</v>
          </cell>
          <cell r="G8533" t="str">
            <v>Industrial Processes</v>
          </cell>
          <cell r="H8533" t="str">
            <v>Pulp and Paper and Wood Products</v>
          </cell>
          <cell r="I8533" t="str">
            <v>Wood Pressure Treating</v>
          </cell>
          <cell r="J8533" t="str">
            <v>Treated wood storage, creosote</v>
          </cell>
          <cell r="M8533">
            <v>36396</v>
          </cell>
          <cell r="N8533">
            <v>40988</v>
          </cell>
        </row>
        <row r="8534">
          <cell r="A8534" t="str">
            <v>30700591</v>
          </cell>
          <cell r="B8534" t="str">
            <v>Point</v>
          </cell>
          <cell r="C8534" t="str">
            <v>Wood Pressure Treating /Treated wood storage, pentachlorophenol</v>
          </cell>
          <cell r="D8534" t="str">
            <v>Industrial Processes - Storage and Transfer</v>
          </cell>
          <cell r="G8534" t="str">
            <v>Industrial Processes</v>
          </cell>
          <cell r="H8534" t="str">
            <v>Pulp and Paper and Wood Products</v>
          </cell>
          <cell r="I8534" t="str">
            <v>Wood Pressure Treating</v>
          </cell>
          <cell r="J8534" t="str">
            <v>Treated wood storage, pentachlorophenol</v>
          </cell>
          <cell r="M8534">
            <v>36396</v>
          </cell>
          <cell r="N8534">
            <v>40988</v>
          </cell>
        </row>
        <row r="8535">
          <cell r="A8535" t="str">
            <v>30700592</v>
          </cell>
          <cell r="B8535" t="str">
            <v>Point</v>
          </cell>
          <cell r="C8535" t="str">
            <v>Wood Pressure Treating /Treated wood storage, other oilborne preservative</v>
          </cell>
          <cell r="D8535" t="str">
            <v>Industrial Processes - Storage and Transfer</v>
          </cell>
          <cell r="G8535" t="str">
            <v>Industrial Processes</v>
          </cell>
          <cell r="H8535" t="str">
            <v>Pulp and Paper and Wood Products</v>
          </cell>
          <cell r="I8535" t="str">
            <v>Wood Pressure Treating</v>
          </cell>
          <cell r="J8535" t="str">
            <v>Treated wood storage, other oilborne preservative</v>
          </cell>
          <cell r="M8535">
            <v>36396</v>
          </cell>
          <cell r="N8535">
            <v>40988</v>
          </cell>
        </row>
        <row r="8536">
          <cell r="A8536" t="str">
            <v>30700593</v>
          </cell>
          <cell r="B8536" t="str">
            <v>Point</v>
          </cell>
          <cell r="C8536" t="str">
            <v>Wood Pressure Treating /Treated wood storage, chromated copper arsenate</v>
          </cell>
          <cell r="D8536" t="str">
            <v>Industrial Processes - Storage and Transfer</v>
          </cell>
          <cell r="G8536" t="str">
            <v>Industrial Processes</v>
          </cell>
          <cell r="H8536" t="str">
            <v>Pulp and Paper and Wood Products</v>
          </cell>
          <cell r="I8536" t="str">
            <v>Wood Pressure Treating</v>
          </cell>
          <cell r="J8536" t="str">
            <v>Treated wood storage, chromated copper arsenate</v>
          </cell>
          <cell r="M8536">
            <v>36396</v>
          </cell>
          <cell r="N8536">
            <v>40988</v>
          </cell>
        </row>
        <row r="8537">
          <cell r="A8537" t="str">
            <v>30700594</v>
          </cell>
          <cell r="B8537" t="str">
            <v>Point</v>
          </cell>
          <cell r="C8537" t="str">
            <v>Wood Pressure Treating /Treated wood storage, other waterborne preservative</v>
          </cell>
          <cell r="D8537" t="str">
            <v>Industrial Processes - Storage and Transfer</v>
          </cell>
          <cell r="G8537" t="str">
            <v>Industrial Processes</v>
          </cell>
          <cell r="H8537" t="str">
            <v>Pulp and Paper and Wood Products</v>
          </cell>
          <cell r="I8537" t="str">
            <v>Wood Pressure Treating</v>
          </cell>
          <cell r="J8537" t="str">
            <v>Treated wood storage, other waterborne preservative</v>
          </cell>
          <cell r="M8537">
            <v>36396</v>
          </cell>
          <cell r="N8537">
            <v>40988</v>
          </cell>
        </row>
        <row r="8538">
          <cell r="A8538" t="str">
            <v>30700597</v>
          </cell>
          <cell r="B8538" t="str">
            <v>Point</v>
          </cell>
          <cell r="C8538" t="str">
            <v>Wood Pressure Treating /Other Not Classified</v>
          </cell>
          <cell r="D8538" t="str">
            <v>Industrial Processes - Pulp &amp; Paper</v>
          </cell>
          <cell r="G8538" t="str">
            <v>Industrial Processes</v>
          </cell>
          <cell r="H8538" t="str">
            <v>Pulp and Paper and Wood Products</v>
          </cell>
          <cell r="I8538" t="str">
            <v>Wood Pressure Treating</v>
          </cell>
          <cell r="J8538" t="str">
            <v>Other Not Classified</v>
          </cell>
          <cell r="N8538">
            <v>40988</v>
          </cell>
        </row>
        <row r="8539">
          <cell r="A8539" t="str">
            <v>30700598</v>
          </cell>
          <cell r="B8539" t="str">
            <v>Point</v>
          </cell>
          <cell r="C8539" t="str">
            <v>Wood Pressure Treating /Other Not Classified</v>
          </cell>
          <cell r="D8539" t="str">
            <v>Industrial Processes - Pulp &amp; Paper</v>
          </cell>
          <cell r="G8539" t="str">
            <v>Industrial Processes</v>
          </cell>
          <cell r="H8539" t="str">
            <v>Pulp and Paper and Wood Products</v>
          </cell>
          <cell r="I8539" t="str">
            <v>Wood Pressure Treating</v>
          </cell>
          <cell r="J8539" t="str">
            <v>Other Not Classified</v>
          </cell>
          <cell r="N8539">
            <v>40988</v>
          </cell>
        </row>
        <row r="8540">
          <cell r="A8540" t="str">
            <v>30700599</v>
          </cell>
          <cell r="B8540" t="str">
            <v>Point</v>
          </cell>
          <cell r="C8540" t="str">
            <v>Wood Pressure Treating /Other Not Classified</v>
          </cell>
          <cell r="D8540" t="str">
            <v>Industrial Processes - Pulp &amp; Paper</v>
          </cell>
          <cell r="G8540" t="str">
            <v>Industrial Processes</v>
          </cell>
          <cell r="H8540" t="str">
            <v>Pulp and Paper and Wood Products</v>
          </cell>
          <cell r="I8540" t="str">
            <v>Wood Pressure Treating</v>
          </cell>
          <cell r="J8540" t="str">
            <v>Other Not Classified</v>
          </cell>
          <cell r="N8540">
            <v>40988</v>
          </cell>
        </row>
        <row r="8541">
          <cell r="A8541" t="str">
            <v>30700602</v>
          </cell>
          <cell r="B8541" t="str">
            <v>Point</v>
          </cell>
          <cell r="C8541" t="str">
            <v>Particleboard Manuf /Direct Wood-fired Rotary Dryer, Unspecified Pines, &lt;730F Inlet Air</v>
          </cell>
          <cell r="D8541" t="str">
            <v>Industrial Processes - Pulp &amp; Paper</v>
          </cell>
          <cell r="G8541" t="str">
            <v>Industrial Processes</v>
          </cell>
          <cell r="H8541" t="str">
            <v>Pulp and Paper and Wood Products</v>
          </cell>
          <cell r="I8541" t="str">
            <v>Particleboard Manufacture</v>
          </cell>
          <cell r="J8541" t="str">
            <v>Direct Wood-fired Rotary Dryer, Unspecified Pines, &lt;730F Inlet Air</v>
          </cell>
          <cell r="N8541">
            <v>40988</v>
          </cell>
        </row>
        <row r="8542">
          <cell r="A8542" t="str">
            <v>30700604</v>
          </cell>
          <cell r="B8542" t="str">
            <v>Point</v>
          </cell>
          <cell r="C8542" t="str">
            <v>Particleboard Manuf /Direct Wood-fired Rotary Dryer, Unspecified Pines, :900F Inlet Air</v>
          </cell>
          <cell r="D8542" t="str">
            <v>Industrial Processes - Pulp &amp; Paper</v>
          </cell>
          <cell r="G8542" t="str">
            <v>Industrial Processes</v>
          </cell>
          <cell r="H8542" t="str">
            <v>Pulp and Paper and Wood Products</v>
          </cell>
          <cell r="I8542" t="str">
            <v>Particleboard Manufacture</v>
          </cell>
          <cell r="J8542" t="str">
            <v>Direct Wood-fired Rotary Dryer, Unspecified Pines, :900F Inlet Air</v>
          </cell>
          <cell r="N8542">
            <v>40988</v>
          </cell>
        </row>
        <row r="8543">
          <cell r="A8543" t="str">
            <v>30700606</v>
          </cell>
          <cell r="B8543" t="str">
            <v>Point</v>
          </cell>
          <cell r="C8543" t="str">
            <v>Particleboard Manuf /Direct Wood-fired Rotary Dryer, Southern Yellow Pine</v>
          </cell>
          <cell r="D8543" t="str">
            <v>Industrial Processes - Pulp &amp; Paper</v>
          </cell>
          <cell r="G8543" t="str">
            <v>Industrial Processes</v>
          </cell>
          <cell r="H8543" t="str">
            <v>Pulp and Paper and Wood Products</v>
          </cell>
          <cell r="I8543" t="str">
            <v>Particleboard Manufacture</v>
          </cell>
          <cell r="J8543" t="str">
            <v>Direct Wood-fired Rotary Dryer, Southern Yellow Pine</v>
          </cell>
          <cell r="N8543">
            <v>40988</v>
          </cell>
        </row>
        <row r="8544">
          <cell r="A8544" t="str">
            <v>30700607</v>
          </cell>
          <cell r="B8544" t="str">
            <v>Point</v>
          </cell>
          <cell r="C8544" t="str">
            <v>Particleboard Manuf /Direct Wood-fired Rotary Dryer, Softwood</v>
          </cell>
          <cell r="D8544" t="str">
            <v>Industrial Processes - Pulp &amp; Paper</v>
          </cell>
          <cell r="G8544" t="str">
            <v>Industrial Processes</v>
          </cell>
          <cell r="H8544" t="str">
            <v>Pulp and Paper and Wood Products</v>
          </cell>
          <cell r="I8544" t="str">
            <v>Particleboard Manufacture</v>
          </cell>
          <cell r="J8544" t="str">
            <v>Direct Wood-fired Rotary Dryer, Softwood</v>
          </cell>
          <cell r="N8544">
            <v>40988</v>
          </cell>
        </row>
        <row r="8545">
          <cell r="A8545" t="str">
            <v>30700608</v>
          </cell>
          <cell r="B8545" t="str">
            <v>Point</v>
          </cell>
          <cell r="C8545" t="str">
            <v>Particleboard Manuf /Direct Wood-fired Rotary Dryer, mixed soft/hardwoods</v>
          </cell>
          <cell r="D8545" t="str">
            <v>Industrial Processes - Pulp &amp; Paper</v>
          </cell>
          <cell r="G8545" t="str">
            <v>Industrial Processes</v>
          </cell>
          <cell r="H8545" t="str">
            <v>Pulp and Paper and Wood Products</v>
          </cell>
          <cell r="I8545" t="str">
            <v>Particleboard Manufacture</v>
          </cell>
          <cell r="J8545" t="str">
            <v>Direct Wood-fired Rotary Dryer, mixed soft/hardwoods</v>
          </cell>
          <cell r="N8545">
            <v>40988</v>
          </cell>
        </row>
        <row r="8546">
          <cell r="A8546" t="str">
            <v>30700610</v>
          </cell>
          <cell r="B8546" t="str">
            <v>Point</v>
          </cell>
          <cell r="C8546" t="str">
            <v>Particleboard Manuf /Direct Wood-fired Rotary Dryer, Hardwoods</v>
          </cell>
          <cell r="D8546" t="str">
            <v>Industrial Processes - Pulp &amp; Paper</v>
          </cell>
          <cell r="G8546" t="str">
            <v>Industrial Processes</v>
          </cell>
          <cell r="H8546" t="str">
            <v>Pulp and Paper and Wood Products</v>
          </cell>
          <cell r="I8546" t="str">
            <v>Particleboard Manufacture</v>
          </cell>
          <cell r="J8546" t="str">
            <v>Direct Wood-fired Rotary Dryer, Hardwoods</v>
          </cell>
          <cell r="N8546">
            <v>40988</v>
          </cell>
        </row>
        <row r="8547">
          <cell r="A8547" t="str">
            <v>30700611</v>
          </cell>
          <cell r="B8547" t="str">
            <v>Point</v>
          </cell>
          <cell r="C8547" t="str">
            <v>Particleboard Manuf /Direct Natural Gas-Fired Rotary Dryer, Unspecified Pines</v>
          </cell>
          <cell r="D8547" t="str">
            <v>Industrial Processes - Pulp &amp; Paper</v>
          </cell>
          <cell r="G8547" t="str">
            <v>Industrial Processes</v>
          </cell>
          <cell r="H8547" t="str">
            <v>Pulp and Paper and Wood Products</v>
          </cell>
          <cell r="I8547" t="str">
            <v>Particleboard Manufacture</v>
          </cell>
          <cell r="J8547" t="str">
            <v>Direct Natural Gas-Fired Rotary Dryer, Unspecified Pines</v>
          </cell>
          <cell r="N8547">
            <v>40988</v>
          </cell>
        </row>
        <row r="8548">
          <cell r="A8548" t="str">
            <v>30700621</v>
          </cell>
          <cell r="B8548" t="str">
            <v>Point</v>
          </cell>
          <cell r="C8548" t="str">
            <v>Particleboard Manuf /Direct Wood-fired Rotary Final Dryer, Unspecified Pines</v>
          </cell>
          <cell r="D8548" t="str">
            <v>Industrial Processes - Pulp &amp; Paper</v>
          </cell>
          <cell r="G8548" t="str">
            <v>Industrial Processes</v>
          </cell>
          <cell r="H8548" t="str">
            <v>Pulp and Paper and Wood Products</v>
          </cell>
          <cell r="I8548" t="str">
            <v>Particleboard Manufacture</v>
          </cell>
          <cell r="J8548" t="str">
            <v>Direct Wood-fired Rotary Final Dryer, Unspecified Pines</v>
          </cell>
          <cell r="N8548">
            <v>40988</v>
          </cell>
        </row>
        <row r="8549">
          <cell r="A8549" t="str">
            <v>30700625</v>
          </cell>
          <cell r="B8549" t="str">
            <v>Point</v>
          </cell>
          <cell r="C8549" t="str">
            <v>Particleboard Manuf /Direct Wood-fired Rotary Dryer, Softwood, green (:50%inlet moisture)</v>
          </cell>
          <cell r="D8549" t="str">
            <v>Industrial Processes - Pulp &amp; Paper</v>
          </cell>
          <cell r="G8549" t="str">
            <v>Industrial Processes</v>
          </cell>
          <cell r="H8549" t="str">
            <v>Pulp and Paper and Wood Products</v>
          </cell>
          <cell r="I8549" t="str">
            <v>Particleboard Manufacture</v>
          </cell>
          <cell r="J8549" t="str">
            <v>Direct Wood-fired Rotary Dryer, Softwood, green (:50%inlet moisture)</v>
          </cell>
          <cell r="N8549">
            <v>40988</v>
          </cell>
        </row>
        <row r="8550">
          <cell r="A8550" t="str">
            <v>30700626</v>
          </cell>
          <cell r="B8550" t="str">
            <v>Point</v>
          </cell>
          <cell r="C8550" t="str">
            <v>Particleboard Manuf /Direct Wood-fired Rotary Dryer, mixed soft/hardwoods, green</v>
          </cell>
          <cell r="D8550" t="str">
            <v>Industrial Processes - Pulp &amp; Paper</v>
          </cell>
          <cell r="G8550" t="str">
            <v>Industrial Processes</v>
          </cell>
          <cell r="H8550" t="str">
            <v>Pulp and Paper and Wood Products</v>
          </cell>
          <cell r="I8550" t="str">
            <v>Particleboard Manufacture</v>
          </cell>
          <cell r="J8550" t="str">
            <v>Direct Wood-fired Rotary Dryer, mixed soft/hardwoods, green</v>
          </cell>
          <cell r="N8550">
            <v>40988</v>
          </cell>
        </row>
        <row r="8551">
          <cell r="A8551" t="str">
            <v>30700628</v>
          </cell>
          <cell r="B8551" t="str">
            <v>Point</v>
          </cell>
          <cell r="C8551" t="str">
            <v>Particleboard Manuf /Direct Wood-fired Rotary Predryer, Douglas Fir</v>
          </cell>
          <cell r="D8551" t="str">
            <v>Industrial Processes - Pulp &amp; Paper</v>
          </cell>
          <cell r="G8551" t="str">
            <v>Industrial Processes</v>
          </cell>
          <cell r="H8551" t="str">
            <v>Pulp and Paper and Wood Products</v>
          </cell>
          <cell r="I8551" t="str">
            <v>Particleboard Manufacture</v>
          </cell>
          <cell r="J8551" t="str">
            <v>Direct Wood-fired Rotary Predryer, Douglas Fir</v>
          </cell>
          <cell r="N8551">
            <v>40988</v>
          </cell>
        </row>
        <row r="8552">
          <cell r="A8552" t="str">
            <v>30700629</v>
          </cell>
          <cell r="B8552" t="str">
            <v>Point</v>
          </cell>
          <cell r="C8552" t="str">
            <v>Particleboard Manuf /Direct Wood-fired Tube Final Dryer, Douglas Fir</v>
          </cell>
          <cell r="D8552" t="str">
            <v>Industrial Processes - Pulp &amp; Paper</v>
          </cell>
          <cell r="G8552" t="str">
            <v>Industrial Processes</v>
          </cell>
          <cell r="H8552" t="str">
            <v>Pulp and Paper and Wood Products</v>
          </cell>
          <cell r="I8552" t="str">
            <v>Particleboard Manufacture</v>
          </cell>
          <cell r="J8552" t="str">
            <v>Direct Wood-fired Tube Final Dryer, Douglas Fir</v>
          </cell>
          <cell r="N8552">
            <v>40988</v>
          </cell>
        </row>
        <row r="8553">
          <cell r="A8553" t="str">
            <v>30700630</v>
          </cell>
          <cell r="B8553" t="str">
            <v>Point</v>
          </cell>
          <cell r="C8553" t="str">
            <v>Particleboard Manuf /Direct Natural Gas-fired Rotary Dryer, Softwood</v>
          </cell>
          <cell r="D8553" t="str">
            <v>Industrial Processes - Pulp &amp; Paper</v>
          </cell>
          <cell r="G8553" t="str">
            <v>Industrial Processes</v>
          </cell>
          <cell r="H8553" t="str">
            <v>Pulp and Paper and Wood Products</v>
          </cell>
          <cell r="I8553" t="str">
            <v>Particleboard Manufacture</v>
          </cell>
          <cell r="J8553" t="str">
            <v>Direct Natural Gas-fired Rotary Dryer, Softwood</v>
          </cell>
          <cell r="N8553">
            <v>40988</v>
          </cell>
        </row>
        <row r="8554">
          <cell r="A8554" t="str">
            <v>30700631</v>
          </cell>
          <cell r="B8554" t="str">
            <v>Point</v>
          </cell>
          <cell r="C8554" t="str">
            <v>Particleboard Manuf /Direct Natural Gas-fired Rotary Dryer, Softwood, green (:50% moisture)</v>
          </cell>
          <cell r="D8554" t="str">
            <v>Industrial Processes - Pulp &amp; Paper</v>
          </cell>
          <cell r="G8554" t="str">
            <v>Industrial Processes</v>
          </cell>
          <cell r="H8554" t="str">
            <v>Pulp and Paper and Wood Products</v>
          </cell>
          <cell r="I8554" t="str">
            <v>Particleboard Manufacture</v>
          </cell>
          <cell r="J8554" t="str">
            <v>Direct Natural Gas-fired Rotary Dryer, Softwood, green (:50% moisture)</v>
          </cell>
          <cell r="N8554">
            <v>40988</v>
          </cell>
        </row>
        <row r="8555">
          <cell r="A8555" t="str">
            <v>30700632</v>
          </cell>
          <cell r="B8555" t="str">
            <v>Point</v>
          </cell>
          <cell r="C8555" t="str">
            <v>Particleboard Manuf /Direct Natural Gas-fired Rotary Dryer, Hardwood</v>
          </cell>
          <cell r="D8555" t="str">
            <v>Industrial Processes - Pulp &amp; Paper</v>
          </cell>
          <cell r="G8555" t="str">
            <v>Industrial Processes</v>
          </cell>
          <cell r="H8555" t="str">
            <v>Pulp and Paper and Wood Products</v>
          </cell>
          <cell r="I8555" t="str">
            <v>Particleboard Manufacture</v>
          </cell>
          <cell r="J8555" t="str">
            <v>Direct Natural Gas-fired Rotary Dryer, Hardwood</v>
          </cell>
          <cell r="N8555">
            <v>40988</v>
          </cell>
        </row>
        <row r="8556">
          <cell r="A8556" t="str">
            <v>30700635</v>
          </cell>
          <cell r="B8556" t="str">
            <v>Point</v>
          </cell>
          <cell r="C8556" t="str">
            <v>Particleboard Manuf /Indirect Natural Gas-heated Rotary Dryer, Softwood</v>
          </cell>
          <cell r="D8556" t="str">
            <v>Industrial Processes - Pulp &amp; Paper</v>
          </cell>
          <cell r="G8556" t="str">
            <v>Industrial Processes</v>
          </cell>
          <cell r="H8556" t="str">
            <v>Pulp and Paper and Wood Products</v>
          </cell>
          <cell r="I8556" t="str">
            <v>Particleboard Manufacture</v>
          </cell>
          <cell r="J8556" t="str">
            <v>Indirect Natural Gas-heated Rotary Dryer, Softwood</v>
          </cell>
          <cell r="N8556">
            <v>40988</v>
          </cell>
        </row>
        <row r="8557">
          <cell r="A8557" t="str">
            <v>30700640</v>
          </cell>
          <cell r="B8557" t="str">
            <v>Point</v>
          </cell>
          <cell r="C8557" t="str">
            <v>Particleboard Manuf /Direct Wood-fired Tube Dryer, Hardwood, blowline blend, UF Resin</v>
          </cell>
          <cell r="D8557" t="str">
            <v>Industrial Processes - Pulp &amp; Paper</v>
          </cell>
          <cell r="G8557" t="str">
            <v>Industrial Processes</v>
          </cell>
          <cell r="H8557" t="str">
            <v>Pulp and Paper and Wood Products</v>
          </cell>
          <cell r="I8557" t="str">
            <v>Particleboard Manufacture</v>
          </cell>
          <cell r="J8557" t="str">
            <v>Direct Wood-fired Tube Dryer, Hardwood, blowline blend, UF Resin</v>
          </cell>
          <cell r="N8557">
            <v>40988</v>
          </cell>
        </row>
        <row r="8558">
          <cell r="A8558" t="str">
            <v>30700651</v>
          </cell>
          <cell r="B8558" t="str">
            <v>Point</v>
          </cell>
          <cell r="C8558" t="str">
            <v>Particleboard Manuf /Batch Hot Press, Urea Formaldehyde Resin</v>
          </cell>
          <cell r="D8558" t="str">
            <v>Industrial Processes - Pulp &amp; Paper</v>
          </cell>
          <cell r="G8558" t="str">
            <v>Industrial Processes</v>
          </cell>
          <cell r="H8558" t="str">
            <v>Pulp and Paper and Wood Products</v>
          </cell>
          <cell r="I8558" t="str">
            <v>Particleboard Manufacture</v>
          </cell>
          <cell r="J8558" t="str">
            <v>Batch Hot Press, Urea Formaldehyde Resin</v>
          </cell>
          <cell r="N8558">
            <v>40988</v>
          </cell>
        </row>
        <row r="8559">
          <cell r="A8559" t="str">
            <v>30700655</v>
          </cell>
          <cell r="B8559" t="str">
            <v>Point</v>
          </cell>
          <cell r="C8559" t="str">
            <v>Particleboard Manuf /Veneer Press, Urea Formaldehyde Resin</v>
          </cell>
          <cell r="D8559" t="str">
            <v>Industrial Processes - Pulp &amp; Paper</v>
          </cell>
          <cell r="G8559" t="str">
            <v>Industrial Processes</v>
          </cell>
          <cell r="H8559" t="str">
            <v>Pulp and Paper and Wood Products</v>
          </cell>
          <cell r="I8559" t="str">
            <v>Particleboard Manufacture</v>
          </cell>
          <cell r="J8559" t="str">
            <v>Veneer Press, Urea Formaldehyde Resin</v>
          </cell>
          <cell r="N8559">
            <v>40988</v>
          </cell>
        </row>
        <row r="8560">
          <cell r="A8560" t="str">
            <v>30700661</v>
          </cell>
          <cell r="B8560" t="str">
            <v>Point</v>
          </cell>
          <cell r="C8560" t="str">
            <v>Particleboard Manuf /Particleboard Board Cooler, Urea-Formaldehyde Resin</v>
          </cell>
          <cell r="D8560" t="str">
            <v>Industrial Processes - Pulp &amp; Paper</v>
          </cell>
          <cell r="G8560" t="str">
            <v>Industrial Processes</v>
          </cell>
          <cell r="H8560" t="str">
            <v>Pulp and Paper and Wood Products</v>
          </cell>
          <cell r="I8560" t="str">
            <v>Particleboard Manufacture</v>
          </cell>
          <cell r="J8560" t="str">
            <v>Particleboard Board Cooler, Urea-Formaldehyde Resin</v>
          </cell>
          <cell r="N8560">
            <v>40988</v>
          </cell>
        </row>
        <row r="8561">
          <cell r="A8561" t="str">
            <v>30700664</v>
          </cell>
          <cell r="B8561" t="str">
            <v>Point</v>
          </cell>
          <cell r="C8561" t="str">
            <v>Particleboard Manuf /Flaker/refiner/hammermill, softwoods &amp; mixtures containing softwoods</v>
          </cell>
          <cell r="D8561" t="str">
            <v>Industrial Processes - Pulp &amp; Paper</v>
          </cell>
          <cell r="G8561" t="str">
            <v>Industrial Processes</v>
          </cell>
          <cell r="H8561" t="str">
            <v>Pulp and Paper and Wood Products</v>
          </cell>
          <cell r="I8561" t="str">
            <v>Particleboard Manufacture</v>
          </cell>
          <cell r="J8561" t="str">
            <v>Flaker/refiner/hammermill, softwoods &amp; mixtures containing softwoods</v>
          </cell>
          <cell r="N8561">
            <v>40988</v>
          </cell>
        </row>
        <row r="8562">
          <cell r="A8562" t="str">
            <v>30700665</v>
          </cell>
          <cell r="B8562" t="str">
            <v>Point</v>
          </cell>
          <cell r="C8562" t="str">
            <v>Particleboard Manuf /Sander</v>
          </cell>
          <cell r="D8562" t="str">
            <v>Industrial Processes - Pulp &amp; Paper</v>
          </cell>
          <cell r="G8562" t="str">
            <v>Industrial Processes</v>
          </cell>
          <cell r="H8562" t="str">
            <v>Pulp and Paper and Wood Products</v>
          </cell>
          <cell r="I8562" t="str">
            <v>Particleboard Manufacture</v>
          </cell>
          <cell r="J8562" t="str">
            <v>Sander</v>
          </cell>
          <cell r="N8562">
            <v>40988</v>
          </cell>
        </row>
        <row r="8563">
          <cell r="A8563" t="str">
            <v>30700699</v>
          </cell>
          <cell r="B8563" t="str">
            <v>Point</v>
          </cell>
          <cell r="C8563" t="str">
            <v>Particleboard Manuf /Other Not Classified</v>
          </cell>
          <cell r="D8563" t="str">
            <v>Industrial Processes - Pulp &amp; Paper</v>
          </cell>
          <cell r="G8563" t="str">
            <v>Industrial Processes</v>
          </cell>
          <cell r="H8563" t="str">
            <v>Pulp and Paper and Wood Products</v>
          </cell>
          <cell r="I8563" t="str">
            <v>Particleboard Manufacture</v>
          </cell>
          <cell r="J8563" t="str">
            <v>Other Not Classified</v>
          </cell>
          <cell r="M8563">
            <v>37484</v>
          </cell>
          <cell r="N8563">
            <v>40988</v>
          </cell>
        </row>
        <row r="8564">
          <cell r="A8564" t="str">
            <v>30700701</v>
          </cell>
          <cell r="B8564" t="str">
            <v>Point</v>
          </cell>
          <cell r="C8564" t="str">
            <v>Plywood Operations /Other Not Classified</v>
          </cell>
          <cell r="D8564" t="str">
            <v>Industrial Processes - Pulp &amp; Paper</v>
          </cell>
          <cell r="G8564" t="str">
            <v>Industrial Processes</v>
          </cell>
          <cell r="H8564" t="str">
            <v>Pulp and Paper and Wood Products</v>
          </cell>
          <cell r="I8564" t="str">
            <v>Plywood Operations</v>
          </cell>
          <cell r="J8564" t="str">
            <v>General: Not Classified **</v>
          </cell>
          <cell r="K8564" t="str">
            <v>30700799</v>
          </cell>
          <cell r="L8564" t="str">
            <v>2002</v>
          </cell>
          <cell r="N8564">
            <v>40988</v>
          </cell>
        </row>
        <row r="8565">
          <cell r="A8565" t="str">
            <v>30700702</v>
          </cell>
          <cell r="B8565" t="str">
            <v>Point</v>
          </cell>
          <cell r="C8565" t="str">
            <v>Plywood Operations /Sanding Operations</v>
          </cell>
          <cell r="D8565" t="str">
            <v>Industrial Processes - Pulp &amp; Paper</v>
          </cell>
          <cell r="G8565" t="str">
            <v>Industrial Processes</v>
          </cell>
          <cell r="H8565" t="str">
            <v>Pulp and Paper and Wood Products</v>
          </cell>
          <cell r="I8565" t="str">
            <v>Plywood Operations</v>
          </cell>
          <cell r="J8565" t="str">
            <v>Sanding Operations</v>
          </cell>
          <cell r="N8565">
            <v>40988</v>
          </cell>
        </row>
        <row r="8566">
          <cell r="A8566" t="str">
            <v>30700703</v>
          </cell>
          <cell r="B8566" t="str">
            <v>Point</v>
          </cell>
          <cell r="C8566" t="str">
            <v>Plywood Operations /Particleboard Drying(See 3-07-006 For More Detailed Particleboard SCC)</v>
          </cell>
          <cell r="D8566" t="str">
            <v>Industrial Processes - Pulp &amp; Paper</v>
          </cell>
          <cell r="G8566" t="str">
            <v>Industrial Processes</v>
          </cell>
          <cell r="H8566" t="str">
            <v>Pulp and Paper and Wood Products</v>
          </cell>
          <cell r="I8566" t="str">
            <v>Plywood Operations</v>
          </cell>
          <cell r="J8566" t="str">
            <v>Particleboard Drying(See 3-07-006 For More Detailed Particleboard SCC)</v>
          </cell>
          <cell r="N8566">
            <v>40988</v>
          </cell>
        </row>
        <row r="8567">
          <cell r="A8567" t="str">
            <v>30700704</v>
          </cell>
          <cell r="B8567" t="str">
            <v>Point</v>
          </cell>
          <cell r="C8567" t="str">
            <v>Plywood Operations /Waferboard Dryer (See 3-07-010 For More Detailed OSB SCCs)</v>
          </cell>
          <cell r="D8567" t="str">
            <v>Industrial Processes - Pulp &amp; Paper</v>
          </cell>
          <cell r="G8567" t="str">
            <v>Industrial Processes</v>
          </cell>
          <cell r="H8567" t="str">
            <v>Pulp and Paper and Wood Products</v>
          </cell>
          <cell r="I8567" t="str">
            <v>Plywood Operations</v>
          </cell>
          <cell r="J8567" t="str">
            <v>Waferboard Dryer (See 3-07-010 For More Detailed OSB SCCs)</v>
          </cell>
          <cell r="N8567">
            <v>40988</v>
          </cell>
        </row>
        <row r="8568">
          <cell r="A8568" t="str">
            <v>30700705</v>
          </cell>
          <cell r="B8568" t="str">
            <v>Point</v>
          </cell>
          <cell r="C8568" t="str">
            <v>Plywood Operations /Hardboard: Core Dryer</v>
          </cell>
          <cell r="D8568" t="str">
            <v>Industrial Processes - Pulp &amp; Paper</v>
          </cell>
          <cell r="G8568" t="str">
            <v>Industrial Processes</v>
          </cell>
          <cell r="H8568" t="str">
            <v>Pulp and Paper and Wood Products</v>
          </cell>
          <cell r="I8568" t="str">
            <v>Plywood Operations</v>
          </cell>
          <cell r="J8568" t="str">
            <v>Hardboard: Core Dryer</v>
          </cell>
          <cell r="N8568">
            <v>40988</v>
          </cell>
        </row>
        <row r="8569">
          <cell r="A8569" t="str">
            <v>30700706</v>
          </cell>
          <cell r="B8569" t="str">
            <v>Point</v>
          </cell>
          <cell r="C8569" t="str">
            <v>Plywood Operations /Hardboard: Predryer</v>
          </cell>
          <cell r="D8569" t="str">
            <v>Industrial Processes - Pulp &amp; Paper</v>
          </cell>
          <cell r="G8569" t="str">
            <v>Industrial Processes</v>
          </cell>
          <cell r="H8569" t="str">
            <v>Pulp and Paper and Wood Products</v>
          </cell>
          <cell r="I8569" t="str">
            <v>Plywood Operations</v>
          </cell>
          <cell r="J8569" t="str">
            <v>Hardboard: Predryer</v>
          </cell>
          <cell r="N8569">
            <v>40988</v>
          </cell>
        </row>
        <row r="8570">
          <cell r="A8570" t="str">
            <v>30700707</v>
          </cell>
          <cell r="B8570" t="str">
            <v>Point</v>
          </cell>
          <cell r="C8570" t="str">
            <v>Plywood Operations /Hardboard: Pressing</v>
          </cell>
          <cell r="D8570" t="str">
            <v>Industrial Processes - Pulp &amp; Paper</v>
          </cell>
          <cell r="G8570" t="str">
            <v>Industrial Processes</v>
          </cell>
          <cell r="H8570" t="str">
            <v>Pulp and Paper and Wood Products</v>
          </cell>
          <cell r="I8570" t="str">
            <v>Plywood Operations</v>
          </cell>
          <cell r="J8570" t="str">
            <v>Hardboard: Pressing</v>
          </cell>
          <cell r="N8570">
            <v>40988</v>
          </cell>
        </row>
        <row r="8571">
          <cell r="A8571" t="str">
            <v>30700708</v>
          </cell>
          <cell r="B8571" t="str">
            <v>Point</v>
          </cell>
          <cell r="C8571" t="str">
            <v>Plywood Operations /Hardboard: Tempering</v>
          </cell>
          <cell r="D8571" t="str">
            <v>Industrial Processes - Pulp &amp; Paper</v>
          </cell>
          <cell r="G8571" t="str">
            <v>Industrial Processes</v>
          </cell>
          <cell r="H8571" t="str">
            <v>Pulp and Paper and Wood Products</v>
          </cell>
          <cell r="I8571" t="str">
            <v>Plywood Operations</v>
          </cell>
          <cell r="J8571" t="str">
            <v>Hardboard: Tempering</v>
          </cell>
          <cell r="N8571">
            <v>40988</v>
          </cell>
        </row>
        <row r="8572">
          <cell r="A8572" t="str">
            <v>30700709</v>
          </cell>
          <cell r="B8572" t="str">
            <v>Point</v>
          </cell>
          <cell r="C8572" t="str">
            <v>Plywood Operations /Hardboard: Bake Oven</v>
          </cell>
          <cell r="D8572" t="str">
            <v>Industrial Processes - Pulp &amp; Paper</v>
          </cell>
          <cell r="G8572" t="str">
            <v>Industrial Processes</v>
          </cell>
          <cell r="H8572" t="str">
            <v>Pulp and Paper and Wood Products</v>
          </cell>
          <cell r="I8572" t="str">
            <v>Plywood Operations</v>
          </cell>
          <cell r="J8572" t="str">
            <v>Hardboard: Bake Oven</v>
          </cell>
          <cell r="N8572">
            <v>40988</v>
          </cell>
        </row>
        <row r="8573">
          <cell r="A8573" t="str">
            <v>30700710</v>
          </cell>
          <cell r="B8573" t="str">
            <v>Point</v>
          </cell>
          <cell r="C8573" t="str">
            <v>Plywood Operations /Sawing</v>
          </cell>
          <cell r="D8573" t="str">
            <v>Industrial Processes - Pulp &amp; Paper</v>
          </cell>
          <cell r="G8573" t="str">
            <v>Industrial Processes</v>
          </cell>
          <cell r="H8573" t="str">
            <v>Pulp and Paper and Wood Products</v>
          </cell>
          <cell r="I8573" t="str">
            <v>Plywood Operations</v>
          </cell>
          <cell r="J8573" t="str">
            <v>Sawing</v>
          </cell>
          <cell r="N8573">
            <v>40988</v>
          </cell>
        </row>
        <row r="8574">
          <cell r="A8574" t="str">
            <v>30700711</v>
          </cell>
          <cell r="B8574" t="str">
            <v>Point</v>
          </cell>
          <cell r="C8574" t="str">
            <v>Plywood Operations /Fir: Sapwood: Steam-fired Dryer</v>
          </cell>
          <cell r="D8574" t="str">
            <v>Industrial Processes - Pulp &amp; Paper</v>
          </cell>
          <cell r="G8574" t="str">
            <v>Industrial Processes</v>
          </cell>
          <cell r="H8574" t="str">
            <v>Pulp and Paper and Wood Products</v>
          </cell>
          <cell r="I8574" t="str">
            <v>Plywood Operations</v>
          </cell>
          <cell r="J8574" t="str">
            <v>Fir: Sapwood: Steam-fired Dryer</v>
          </cell>
          <cell r="N8574">
            <v>40988</v>
          </cell>
        </row>
        <row r="8575">
          <cell r="A8575" t="str">
            <v>30700712</v>
          </cell>
          <cell r="B8575" t="str">
            <v>Point</v>
          </cell>
          <cell r="C8575" t="str">
            <v>Plywood Operations /Fir: Sapwood: Gas-fired Dryer</v>
          </cell>
          <cell r="D8575" t="str">
            <v>Industrial Processes - Pulp &amp; Paper</v>
          </cell>
          <cell r="G8575" t="str">
            <v>Industrial Processes</v>
          </cell>
          <cell r="H8575" t="str">
            <v>Pulp and Paper and Wood Products</v>
          </cell>
          <cell r="I8575" t="str">
            <v>Plywood Operations</v>
          </cell>
          <cell r="J8575" t="str">
            <v>Fir: Sapwood: Gas-fired Dryer</v>
          </cell>
          <cell r="N8575">
            <v>40988</v>
          </cell>
        </row>
        <row r="8576">
          <cell r="A8576" t="str">
            <v>30700713</v>
          </cell>
          <cell r="B8576" t="str">
            <v>Point</v>
          </cell>
          <cell r="C8576" t="str">
            <v>Plywood Operations /Fir: Heartwood Plywood Veneer Dryer</v>
          </cell>
          <cell r="D8576" t="str">
            <v>Industrial Processes - Pulp &amp; Paper</v>
          </cell>
          <cell r="G8576" t="str">
            <v>Industrial Processes</v>
          </cell>
          <cell r="H8576" t="str">
            <v>Pulp and Paper and Wood Products</v>
          </cell>
          <cell r="I8576" t="str">
            <v>Plywood Operations</v>
          </cell>
          <cell r="J8576" t="str">
            <v>Fir: Heartwood Plywood Veneer Dryer</v>
          </cell>
          <cell r="N8576">
            <v>40988</v>
          </cell>
        </row>
        <row r="8577">
          <cell r="A8577" t="str">
            <v>30700714</v>
          </cell>
          <cell r="B8577" t="str">
            <v>Point</v>
          </cell>
          <cell r="C8577" t="str">
            <v>Plywood Operations /Larch Plywood Veneer Dryer</v>
          </cell>
          <cell r="D8577" t="str">
            <v>Industrial Processes - Pulp &amp; Paper</v>
          </cell>
          <cell r="G8577" t="str">
            <v>Industrial Processes</v>
          </cell>
          <cell r="H8577" t="str">
            <v>Pulp and Paper and Wood Products</v>
          </cell>
          <cell r="I8577" t="str">
            <v>Plywood Operations</v>
          </cell>
          <cell r="J8577" t="str">
            <v>Larch Plywood Veneer Dryer</v>
          </cell>
          <cell r="N8577">
            <v>40988</v>
          </cell>
        </row>
        <row r="8578">
          <cell r="A8578" t="str">
            <v>30700715</v>
          </cell>
          <cell r="B8578" t="str">
            <v>Point</v>
          </cell>
          <cell r="C8578" t="str">
            <v>Plywood Operations /Southern Pine Plywood Veneer Dryer</v>
          </cell>
          <cell r="D8578" t="str">
            <v>Industrial Processes - Pulp &amp; Paper</v>
          </cell>
          <cell r="G8578" t="str">
            <v>Industrial Processes</v>
          </cell>
          <cell r="H8578" t="str">
            <v>Pulp and Paper and Wood Products</v>
          </cell>
          <cell r="I8578" t="str">
            <v>Plywood Operations</v>
          </cell>
          <cell r="J8578" t="str">
            <v>Southern Pine Plywood Veneer Dryer</v>
          </cell>
          <cell r="N8578">
            <v>40988</v>
          </cell>
        </row>
        <row r="8579">
          <cell r="A8579" t="str">
            <v>30700716</v>
          </cell>
          <cell r="B8579" t="str">
            <v>Point</v>
          </cell>
          <cell r="C8579" t="str">
            <v>Plywood Operations /Poplar Wood Fired Veneer Dryer</v>
          </cell>
          <cell r="D8579" t="str">
            <v>Industrial Processes - Pulp &amp; Paper</v>
          </cell>
          <cell r="G8579" t="str">
            <v>Industrial Processes</v>
          </cell>
          <cell r="H8579" t="str">
            <v>Pulp and Paper and Wood Products</v>
          </cell>
          <cell r="I8579" t="str">
            <v>Plywood Operations</v>
          </cell>
          <cell r="J8579" t="str">
            <v>Poplar Wood Fired Veneer Dryer</v>
          </cell>
          <cell r="N8579">
            <v>40988</v>
          </cell>
        </row>
        <row r="8580">
          <cell r="A8580" t="str">
            <v>30700717</v>
          </cell>
          <cell r="B8580" t="str">
            <v>Point</v>
          </cell>
          <cell r="C8580" t="str">
            <v>Plywood Operations /Gas Veneer Dryer: Pines ** (use 3-07-007-50)</v>
          </cell>
          <cell r="D8580" t="str">
            <v>Industrial Processes - Pulp &amp; Paper</v>
          </cell>
          <cell r="G8580" t="str">
            <v>Industrial Processes</v>
          </cell>
          <cell r="H8580" t="str">
            <v>Pulp and Paper and Wood Products</v>
          </cell>
          <cell r="I8580" t="str">
            <v>Plywood Operations</v>
          </cell>
          <cell r="J8580" t="str">
            <v>Gas Veneer Dryer: Pines ** (use 3-07-007-50)</v>
          </cell>
          <cell r="N8580">
            <v>40988</v>
          </cell>
        </row>
        <row r="8581">
          <cell r="A8581" t="str">
            <v>30700718</v>
          </cell>
          <cell r="B8581" t="str">
            <v>Point</v>
          </cell>
          <cell r="C8581" t="str">
            <v>Plywood Operations /Steam Veneer Dryer: Pines ** (use 3-07-007-60)</v>
          </cell>
          <cell r="D8581" t="str">
            <v>Industrial Processes - Pulp &amp; Paper</v>
          </cell>
          <cell r="G8581" t="str">
            <v>Industrial Processes</v>
          </cell>
          <cell r="H8581" t="str">
            <v>Pulp and Paper and Wood Products</v>
          </cell>
          <cell r="I8581" t="str">
            <v>Plywood Operations</v>
          </cell>
          <cell r="J8581" t="str">
            <v>Steam Veneer Dryer: Pines ** (use 3-07-007-60)</v>
          </cell>
          <cell r="N8581">
            <v>40988</v>
          </cell>
        </row>
        <row r="8582">
          <cell r="A8582" t="str">
            <v>30700720</v>
          </cell>
          <cell r="B8582" t="str">
            <v>Point</v>
          </cell>
          <cell r="C8582" t="str">
            <v>Plywood Operations /Veneer Dryer: Steam Heated: Redry</v>
          </cell>
          <cell r="D8582" t="str">
            <v>Industrial Processes - Pulp &amp; Paper</v>
          </cell>
          <cell r="G8582" t="str">
            <v>Industrial Processes</v>
          </cell>
          <cell r="H8582" t="str">
            <v>Pulp and Paper and Wood Products</v>
          </cell>
          <cell r="I8582" t="str">
            <v>Plywood Operations</v>
          </cell>
          <cell r="J8582" t="str">
            <v>Veneer Dryer: Steam Heated: Redry</v>
          </cell>
          <cell r="N8582">
            <v>40988</v>
          </cell>
        </row>
        <row r="8583">
          <cell r="A8583" t="str">
            <v>30700725</v>
          </cell>
          <cell r="B8583" t="str">
            <v>Point</v>
          </cell>
          <cell r="C8583" t="str">
            <v>Plywood Operations /Veneer Cutting</v>
          </cell>
          <cell r="D8583" t="str">
            <v>Industrial Processes - Pulp &amp; Paper</v>
          </cell>
          <cell r="G8583" t="str">
            <v>Industrial Processes</v>
          </cell>
          <cell r="H8583" t="str">
            <v>Pulp and Paper and Wood Products</v>
          </cell>
          <cell r="I8583" t="str">
            <v>Plywood Operations</v>
          </cell>
          <cell r="J8583" t="str">
            <v>Veneer Cutting</v>
          </cell>
          <cell r="N8583">
            <v>40988</v>
          </cell>
        </row>
        <row r="8584">
          <cell r="A8584" t="str">
            <v>30700727</v>
          </cell>
          <cell r="B8584" t="str">
            <v>Point</v>
          </cell>
          <cell r="C8584" t="str">
            <v>Plywood Operations /Veneer Laying and Glue Spreading</v>
          </cell>
          <cell r="D8584" t="str">
            <v>Industrial Processes - Pulp &amp; Paper</v>
          </cell>
          <cell r="G8584" t="str">
            <v>Industrial Processes</v>
          </cell>
          <cell r="H8584" t="str">
            <v>Pulp and Paper and Wood Products</v>
          </cell>
          <cell r="I8584" t="str">
            <v>Plywood Operations</v>
          </cell>
          <cell r="J8584" t="str">
            <v>Veneer Laying and Glue Spreading</v>
          </cell>
          <cell r="N8584">
            <v>40988</v>
          </cell>
        </row>
        <row r="8585">
          <cell r="A8585" t="str">
            <v>30700730</v>
          </cell>
          <cell r="B8585" t="str">
            <v>Point</v>
          </cell>
          <cell r="C8585" t="str">
            <v>Plywood Operations /Wood Steaming</v>
          </cell>
          <cell r="D8585" t="str">
            <v>Industrial Processes - Pulp &amp; Paper</v>
          </cell>
          <cell r="G8585" t="str">
            <v>Industrial Processes</v>
          </cell>
          <cell r="H8585" t="str">
            <v>Pulp and Paper and Wood Products</v>
          </cell>
          <cell r="I8585" t="str">
            <v>Plywood Operations</v>
          </cell>
          <cell r="J8585" t="str">
            <v>Wood Steaming</v>
          </cell>
          <cell r="N8585">
            <v>40988</v>
          </cell>
        </row>
        <row r="8586">
          <cell r="A8586" t="str">
            <v>30700734</v>
          </cell>
          <cell r="B8586" t="str">
            <v>Point</v>
          </cell>
          <cell r="C8586" t="str">
            <v>Plywood Operations /Hardwood Plywood, Veneer Dryer, Direct Wood-fired, Heated Zones</v>
          </cell>
          <cell r="D8586" t="str">
            <v>Industrial Processes - Pulp &amp; Paper</v>
          </cell>
          <cell r="G8586" t="str">
            <v>Industrial Processes</v>
          </cell>
          <cell r="H8586" t="str">
            <v>Pulp and Paper and Wood Products</v>
          </cell>
          <cell r="I8586" t="str">
            <v>Plywood Operations</v>
          </cell>
          <cell r="J8586" t="str">
            <v>Hardwood Plywood, Veneer Dryer, Direct Wood-fired, Heated Zones</v>
          </cell>
          <cell r="M8586">
            <v>37302</v>
          </cell>
          <cell r="N8586">
            <v>40988</v>
          </cell>
        </row>
        <row r="8587">
          <cell r="A8587" t="str">
            <v>30700735</v>
          </cell>
          <cell r="B8587" t="str">
            <v>Point</v>
          </cell>
          <cell r="C8587" t="str">
            <v>Plywood Operations /Hardwood Plywood, Veneer Dryer, Direct Wood-fired, Cooling Section</v>
          </cell>
          <cell r="D8587" t="str">
            <v>Industrial Processes - Pulp &amp; Paper</v>
          </cell>
          <cell r="G8587" t="str">
            <v>Industrial Processes</v>
          </cell>
          <cell r="H8587" t="str">
            <v>Pulp and Paper and Wood Products</v>
          </cell>
          <cell r="I8587" t="str">
            <v>Plywood Operations</v>
          </cell>
          <cell r="J8587" t="str">
            <v>Hardwood Plywood, Veneer Dryer, Direct Wood-fired, Cooling Section</v>
          </cell>
          <cell r="M8587">
            <v>37302</v>
          </cell>
          <cell r="N8587">
            <v>40988</v>
          </cell>
        </row>
        <row r="8588">
          <cell r="A8588" t="str">
            <v>30700736</v>
          </cell>
          <cell r="B8588" t="str">
            <v>Point</v>
          </cell>
          <cell r="C8588" t="str">
            <v>Plywood Operations /Softwood Plywood, Veneer Dryer, Direct Wood-fired, Heated Zones</v>
          </cell>
          <cell r="D8588" t="str">
            <v>Industrial Processes - Pulp &amp; Paper</v>
          </cell>
          <cell r="G8588" t="str">
            <v>Industrial Processes</v>
          </cell>
          <cell r="H8588" t="str">
            <v>Pulp and Paper and Wood Products</v>
          </cell>
          <cell r="I8588" t="str">
            <v>Plywood Operations</v>
          </cell>
          <cell r="J8588" t="str">
            <v>Softwood Plywood, Veneer Dryer, Direct Wood-fired, Heated Zones</v>
          </cell>
          <cell r="M8588">
            <v>37302</v>
          </cell>
          <cell r="N8588">
            <v>40988</v>
          </cell>
        </row>
        <row r="8589">
          <cell r="A8589" t="str">
            <v>30700737</v>
          </cell>
          <cell r="B8589" t="str">
            <v>Point</v>
          </cell>
          <cell r="C8589" t="str">
            <v>Plywood Operations /Softwood Plywood, Veneer Dryer, Direct Wood-fired, Cooling Section</v>
          </cell>
          <cell r="D8589" t="str">
            <v>Industrial Processes - Pulp &amp; Paper</v>
          </cell>
          <cell r="G8589" t="str">
            <v>Industrial Processes</v>
          </cell>
          <cell r="H8589" t="str">
            <v>Pulp and Paper and Wood Products</v>
          </cell>
          <cell r="I8589" t="str">
            <v>Plywood Operations</v>
          </cell>
          <cell r="J8589" t="str">
            <v>Softwood Plywood, Veneer Dryer, Direct Wood-fired, Cooling Section</v>
          </cell>
          <cell r="M8589">
            <v>37302</v>
          </cell>
          <cell r="N8589">
            <v>40988</v>
          </cell>
        </row>
        <row r="8590">
          <cell r="A8590" t="str">
            <v>30700740</v>
          </cell>
          <cell r="B8590" t="str">
            <v>Point</v>
          </cell>
          <cell r="C8590" t="str">
            <v>Plywood Operations /Direct Wood-Fired Dryer: Non-specified Pine Species Veneer</v>
          </cell>
          <cell r="D8590" t="str">
            <v>Industrial Processes - Pulp &amp; Paper</v>
          </cell>
          <cell r="G8590" t="str">
            <v>Industrial Processes</v>
          </cell>
          <cell r="H8590" t="str">
            <v>Pulp and Paper and Wood Products</v>
          </cell>
          <cell r="I8590" t="str">
            <v>Plywood Operations</v>
          </cell>
          <cell r="J8590" t="str">
            <v>Direct Wood-Fired Dryer: Non-specified Pine Species Veneer</v>
          </cell>
          <cell r="N8590">
            <v>40988</v>
          </cell>
        </row>
        <row r="8591">
          <cell r="A8591" t="str">
            <v>30700744</v>
          </cell>
          <cell r="B8591" t="str">
            <v>Point</v>
          </cell>
          <cell r="C8591" t="str">
            <v>Plywood Operations /Direct Wood-Fired Dryer: Hemlock Veneer</v>
          </cell>
          <cell r="D8591" t="str">
            <v>Industrial Processes - Pulp &amp; Paper</v>
          </cell>
          <cell r="G8591" t="str">
            <v>Industrial Processes</v>
          </cell>
          <cell r="H8591" t="str">
            <v>Pulp and Paper and Wood Products</v>
          </cell>
          <cell r="I8591" t="str">
            <v>Plywood Operations</v>
          </cell>
          <cell r="J8591" t="str">
            <v>Direct Wood-Fired Dryer: Hemlock Veneer</v>
          </cell>
          <cell r="N8591">
            <v>40988</v>
          </cell>
        </row>
        <row r="8592">
          <cell r="A8592" t="str">
            <v>30700746</v>
          </cell>
          <cell r="B8592" t="str">
            <v>Point</v>
          </cell>
          <cell r="C8592" t="str">
            <v>Plywood Operations /Direct Wood-Fired Dryer: Non-specified Fir Species Veneer</v>
          </cell>
          <cell r="D8592" t="str">
            <v>Industrial Processes - Pulp &amp; Paper</v>
          </cell>
          <cell r="G8592" t="str">
            <v>Industrial Processes</v>
          </cell>
          <cell r="H8592" t="str">
            <v>Pulp and Paper and Wood Products</v>
          </cell>
          <cell r="I8592" t="str">
            <v>Plywood Operations</v>
          </cell>
          <cell r="J8592" t="str">
            <v>Direct Wood-Fired Dryer: Non-specified Fir Species Veneer</v>
          </cell>
          <cell r="N8592">
            <v>40988</v>
          </cell>
        </row>
        <row r="8593">
          <cell r="A8593" t="str">
            <v>30700747</v>
          </cell>
          <cell r="B8593" t="str">
            <v>Point</v>
          </cell>
          <cell r="C8593" t="str">
            <v>Plywood Operations /Direct Wood-Fired Dryer: Douglas Fir Veneer</v>
          </cell>
          <cell r="D8593" t="str">
            <v>Industrial Processes - Pulp &amp; Paper</v>
          </cell>
          <cell r="G8593" t="str">
            <v>Industrial Processes</v>
          </cell>
          <cell r="H8593" t="str">
            <v>Pulp and Paper and Wood Products</v>
          </cell>
          <cell r="I8593" t="str">
            <v>Plywood Operations</v>
          </cell>
          <cell r="J8593" t="str">
            <v>Direct Wood-Fired Dryer: Douglas Fir Veneer</v>
          </cell>
          <cell r="N8593">
            <v>40988</v>
          </cell>
        </row>
        <row r="8594">
          <cell r="A8594" t="str">
            <v>30700750</v>
          </cell>
          <cell r="B8594" t="str">
            <v>Point</v>
          </cell>
          <cell r="C8594" t="str">
            <v>Plywood Operations /Direct Natural Gas-Fired Dryer: Non-specified Pine Species Veneer</v>
          </cell>
          <cell r="D8594" t="str">
            <v>Industrial Processes - Pulp &amp; Paper</v>
          </cell>
          <cell r="G8594" t="str">
            <v>Industrial Processes</v>
          </cell>
          <cell r="H8594" t="str">
            <v>Pulp and Paper and Wood Products</v>
          </cell>
          <cell r="I8594" t="str">
            <v>Plywood Operations</v>
          </cell>
          <cell r="J8594" t="str">
            <v>Direct Natural Gas-Fired Dryer: Non-specified Pine Species Veneer</v>
          </cell>
          <cell r="N8594">
            <v>40988</v>
          </cell>
        </row>
        <row r="8595">
          <cell r="A8595" t="str">
            <v>30700752</v>
          </cell>
          <cell r="B8595" t="str">
            <v>Point</v>
          </cell>
          <cell r="C8595" t="str">
            <v>Plywood Operations /Softwood Plywood, Veneer Dryer, Direct Natural Gas-Fired, Heated Zones</v>
          </cell>
          <cell r="D8595" t="str">
            <v>Industrial Processes - Pulp &amp; Paper</v>
          </cell>
          <cell r="G8595" t="str">
            <v>Industrial Processes</v>
          </cell>
          <cell r="H8595" t="str">
            <v>Pulp and Paper and Wood Products</v>
          </cell>
          <cell r="I8595" t="str">
            <v>Plywood Operations</v>
          </cell>
          <cell r="J8595" t="str">
            <v>Softwood Plywood, Veneer Dryer, Direct Natural Gas-Fired, Heated Zones</v>
          </cell>
          <cell r="M8595">
            <v>37302</v>
          </cell>
          <cell r="N8595">
            <v>40988</v>
          </cell>
        </row>
        <row r="8596">
          <cell r="A8596" t="str">
            <v>30700753</v>
          </cell>
          <cell r="B8596" t="str">
            <v>Point</v>
          </cell>
          <cell r="C8596" t="str">
            <v>Plywood Operations /Softwood Plywood, Veneer Dryer, Direct Nat Gas-Fired, Cooling Section</v>
          </cell>
          <cell r="D8596" t="str">
            <v>Industrial Processes - Pulp &amp; Paper</v>
          </cell>
          <cell r="G8596" t="str">
            <v>Industrial Processes</v>
          </cell>
          <cell r="H8596" t="str">
            <v>Pulp and Paper and Wood Products</v>
          </cell>
          <cell r="I8596" t="str">
            <v>Plywood Operations</v>
          </cell>
          <cell r="J8596" t="str">
            <v>Softwood Plywood, Veneer Dryer, Direct Nat Gas-Fired, Cooling Section</v>
          </cell>
          <cell r="M8596">
            <v>37302</v>
          </cell>
          <cell r="N8596">
            <v>40988</v>
          </cell>
        </row>
        <row r="8597">
          <cell r="A8597" t="str">
            <v>30700756</v>
          </cell>
          <cell r="B8597" t="str">
            <v>Point</v>
          </cell>
          <cell r="C8597" t="str">
            <v>Plywood Operations /Hardwood Plywood, Veneer Dryer, Indirect-heated, Heated Zones</v>
          </cell>
          <cell r="D8597" t="str">
            <v>Industrial Processes - Pulp &amp; Paper</v>
          </cell>
          <cell r="G8597" t="str">
            <v>Industrial Processes</v>
          </cell>
          <cell r="H8597" t="str">
            <v>Pulp and Paper and Wood Products</v>
          </cell>
          <cell r="I8597" t="str">
            <v>Plywood Operations</v>
          </cell>
          <cell r="J8597" t="str">
            <v>Hardwood Plywood, Veneer Dryer, Indirect-heated, Heated Zones</v>
          </cell>
          <cell r="M8597">
            <v>37302</v>
          </cell>
          <cell r="N8597">
            <v>40988</v>
          </cell>
        </row>
        <row r="8598">
          <cell r="A8598" t="str">
            <v>30700757</v>
          </cell>
          <cell r="B8598" t="str">
            <v>Point</v>
          </cell>
          <cell r="C8598" t="str">
            <v>Plywood Operations /Hardwood Plywood, Veneer Dryer, Indirect-heated, Cooling Section</v>
          </cell>
          <cell r="D8598" t="str">
            <v>Industrial Processes - Pulp &amp; Paper</v>
          </cell>
          <cell r="G8598" t="str">
            <v>Industrial Processes</v>
          </cell>
          <cell r="H8598" t="str">
            <v>Pulp and Paper and Wood Products</v>
          </cell>
          <cell r="I8598" t="str">
            <v>Plywood Operations</v>
          </cell>
          <cell r="J8598" t="str">
            <v>Hardwood Plywood, Veneer Dryer, Indirect-heated, Cooling Section</v>
          </cell>
          <cell r="M8598">
            <v>37302</v>
          </cell>
          <cell r="N8598">
            <v>40988</v>
          </cell>
        </row>
        <row r="8599">
          <cell r="A8599" t="str">
            <v>30700760</v>
          </cell>
          <cell r="B8599" t="str">
            <v>Point</v>
          </cell>
          <cell r="C8599" t="str">
            <v>Plywood Operations /Indirect Heated Dryer: Non-specified Pine Species Veneer</v>
          </cell>
          <cell r="D8599" t="str">
            <v>Industrial Processes - Pulp &amp; Paper</v>
          </cell>
          <cell r="G8599" t="str">
            <v>Industrial Processes</v>
          </cell>
          <cell r="H8599" t="str">
            <v>Pulp and Paper and Wood Products</v>
          </cell>
          <cell r="I8599" t="str">
            <v>Plywood Operations</v>
          </cell>
          <cell r="J8599" t="str">
            <v>Indirect Heated Dryer: Non-specified Pine Species Veneer</v>
          </cell>
          <cell r="N8599">
            <v>40988</v>
          </cell>
        </row>
        <row r="8600">
          <cell r="A8600" t="str">
            <v>30700762</v>
          </cell>
          <cell r="B8600" t="str">
            <v>Point</v>
          </cell>
          <cell r="C8600" t="str">
            <v>Plywood Operations /Softwood Plywood, Veneer Dryer, Indirect-heated, Heated Zones</v>
          </cell>
          <cell r="D8600" t="str">
            <v>Industrial Processes - Pulp &amp; Paper</v>
          </cell>
          <cell r="G8600" t="str">
            <v>Industrial Processes</v>
          </cell>
          <cell r="H8600" t="str">
            <v>Pulp and Paper and Wood Products</v>
          </cell>
          <cell r="I8600" t="str">
            <v>Plywood Operations</v>
          </cell>
          <cell r="J8600" t="str">
            <v>Softwood Plywood, Veneer Dryer, Indirect-heated, Heated Zones</v>
          </cell>
          <cell r="M8600">
            <v>37302</v>
          </cell>
          <cell r="N8600">
            <v>40988</v>
          </cell>
        </row>
        <row r="8601">
          <cell r="A8601" t="str">
            <v>30700763</v>
          </cell>
          <cell r="B8601" t="str">
            <v>Point</v>
          </cell>
          <cell r="C8601" t="str">
            <v>Plywood Operations /Softwood Plywood, Veneer Dryer, Indirect-heated, Cooling Section</v>
          </cell>
          <cell r="D8601" t="str">
            <v>Industrial Processes - Pulp &amp; Paper</v>
          </cell>
          <cell r="G8601" t="str">
            <v>Industrial Processes</v>
          </cell>
          <cell r="H8601" t="str">
            <v>Pulp and Paper and Wood Products</v>
          </cell>
          <cell r="I8601" t="str">
            <v>Plywood Operations</v>
          </cell>
          <cell r="J8601" t="str">
            <v>Softwood Plywood, Veneer Dryer, Indirect-heated, Cooling Section</v>
          </cell>
          <cell r="M8601">
            <v>37302</v>
          </cell>
          <cell r="N8601">
            <v>40988</v>
          </cell>
        </row>
        <row r="8602">
          <cell r="A8602" t="str">
            <v>30700766</v>
          </cell>
          <cell r="B8602" t="str">
            <v>Point</v>
          </cell>
          <cell r="C8602" t="str">
            <v>Plywood Operations /Indirect Heated Dryer: Non-specified Fir Species Veneer</v>
          </cell>
          <cell r="D8602" t="str">
            <v>Industrial Processes - Pulp &amp; Paper</v>
          </cell>
          <cell r="G8602" t="str">
            <v>Industrial Processes</v>
          </cell>
          <cell r="H8602" t="str">
            <v>Pulp and Paper and Wood Products</v>
          </cell>
          <cell r="I8602" t="str">
            <v>Plywood Operations</v>
          </cell>
          <cell r="J8602" t="str">
            <v>Indirect Heated Dryer: Non-specified Fir Species Veneer</v>
          </cell>
          <cell r="N8602">
            <v>40988</v>
          </cell>
        </row>
        <row r="8603">
          <cell r="A8603" t="str">
            <v>30700767</v>
          </cell>
          <cell r="B8603" t="str">
            <v>Point</v>
          </cell>
          <cell r="C8603" t="str">
            <v>Plywood Operations /Indirect Heated Dryer: Douglas Fir Veneer</v>
          </cell>
          <cell r="D8603" t="str">
            <v>Industrial Processes - Pulp &amp; Paper</v>
          </cell>
          <cell r="G8603" t="str">
            <v>Industrial Processes</v>
          </cell>
          <cell r="H8603" t="str">
            <v>Pulp and Paper and Wood Products</v>
          </cell>
          <cell r="I8603" t="str">
            <v>Plywood Operations</v>
          </cell>
          <cell r="J8603" t="str">
            <v>Indirect Heated Dryer: Douglas Fir Veneer</v>
          </cell>
          <cell r="N8603">
            <v>40988</v>
          </cell>
        </row>
        <row r="8604">
          <cell r="A8604" t="str">
            <v>30700769</v>
          </cell>
          <cell r="B8604" t="str">
            <v>Point</v>
          </cell>
          <cell r="C8604" t="str">
            <v>Plywood Operations /Indirect Heated Dryer: Poplar Veneer</v>
          </cell>
          <cell r="D8604" t="str">
            <v>Industrial Processes - Pulp &amp; Paper</v>
          </cell>
          <cell r="G8604" t="str">
            <v>Industrial Processes</v>
          </cell>
          <cell r="H8604" t="str">
            <v>Pulp and Paper and Wood Products</v>
          </cell>
          <cell r="I8604" t="str">
            <v>Plywood Operations</v>
          </cell>
          <cell r="J8604" t="str">
            <v>Indirect Heated Dryer: Poplar Veneer</v>
          </cell>
          <cell r="N8604">
            <v>40988</v>
          </cell>
        </row>
        <row r="8605">
          <cell r="A8605" t="str">
            <v>30700770</v>
          </cell>
          <cell r="B8605" t="str">
            <v>Point</v>
          </cell>
          <cell r="C8605" t="str">
            <v>Plywood Operations /Radio Frequency Heated Dryer: Non-specified Pine Species</v>
          </cell>
          <cell r="D8605" t="str">
            <v>Industrial Processes - Pulp &amp; Paper</v>
          </cell>
          <cell r="G8605" t="str">
            <v>Industrial Processes</v>
          </cell>
          <cell r="H8605" t="str">
            <v>Pulp and Paper and Wood Products</v>
          </cell>
          <cell r="I8605" t="str">
            <v>Plywood Operations</v>
          </cell>
          <cell r="J8605" t="str">
            <v>Radio Frequency Heated Dryer: Non-specified Pine Species</v>
          </cell>
          <cell r="N8605">
            <v>40988</v>
          </cell>
        </row>
        <row r="8606">
          <cell r="A8606" t="str">
            <v>30700771</v>
          </cell>
          <cell r="B8606" t="str">
            <v>Point</v>
          </cell>
          <cell r="C8606" t="str">
            <v>Plywood Operations /Softwood Plywood, Veneer Dryer, Radio Frequency-Heated</v>
          </cell>
          <cell r="D8606" t="str">
            <v>Industrial Processes - Pulp &amp; Paper</v>
          </cell>
          <cell r="G8606" t="str">
            <v>Industrial Processes</v>
          </cell>
          <cell r="H8606" t="str">
            <v>Pulp and Paper and Wood Products</v>
          </cell>
          <cell r="I8606" t="str">
            <v>Plywood Operations</v>
          </cell>
          <cell r="J8606" t="str">
            <v>Softwood Plywood, Veneer Dryer, Radio Frequency-Heated</v>
          </cell>
          <cell r="M8606">
            <v>37302</v>
          </cell>
          <cell r="N8606">
            <v>40988</v>
          </cell>
        </row>
        <row r="8607">
          <cell r="A8607" t="str">
            <v>30700780</v>
          </cell>
          <cell r="B8607" t="str">
            <v>Point</v>
          </cell>
          <cell r="C8607" t="str">
            <v>Plywood Operations /Plywood Press: Phenol-formaldehyde Resin</v>
          </cell>
          <cell r="D8607" t="str">
            <v>Industrial Processes - Pulp &amp; Paper</v>
          </cell>
          <cell r="G8607" t="str">
            <v>Industrial Processes</v>
          </cell>
          <cell r="H8607" t="str">
            <v>Pulp and Paper and Wood Products</v>
          </cell>
          <cell r="I8607" t="str">
            <v>Plywood Operations</v>
          </cell>
          <cell r="J8607" t="str">
            <v>Plywood Press: Phenol-formaldehyde Resin</v>
          </cell>
          <cell r="N8607">
            <v>40988</v>
          </cell>
        </row>
        <row r="8608">
          <cell r="A8608" t="str">
            <v>30700781</v>
          </cell>
          <cell r="B8608" t="str">
            <v>Point</v>
          </cell>
          <cell r="C8608" t="str">
            <v>Plywood Operations /Plywood Press: Urea-formaldehyde Resin</v>
          </cell>
          <cell r="D8608" t="str">
            <v>Industrial Processes - Pulp &amp; Paper</v>
          </cell>
          <cell r="G8608" t="str">
            <v>Industrial Processes</v>
          </cell>
          <cell r="H8608" t="str">
            <v>Pulp and Paper and Wood Products</v>
          </cell>
          <cell r="I8608" t="str">
            <v>Plywood Operations</v>
          </cell>
          <cell r="J8608" t="str">
            <v>Plywood Press: Urea-formaldehyde Resin</v>
          </cell>
          <cell r="N8608">
            <v>40988</v>
          </cell>
        </row>
        <row r="8609">
          <cell r="A8609" t="str">
            <v>30700783</v>
          </cell>
          <cell r="B8609" t="str">
            <v>Point</v>
          </cell>
          <cell r="C8609" t="str">
            <v>Plywood Operations /Softwood Plywood Press:  Phenol-formaldehyde Resin</v>
          </cell>
          <cell r="D8609" t="str">
            <v>Industrial Processes - Pulp &amp; Paper</v>
          </cell>
          <cell r="G8609" t="str">
            <v>Industrial Processes</v>
          </cell>
          <cell r="H8609" t="str">
            <v>Pulp and Paper and Wood Products</v>
          </cell>
          <cell r="I8609" t="str">
            <v>Plywood Operations</v>
          </cell>
          <cell r="J8609" t="str">
            <v>Softwood Plywood Press:  Phenol-formaldehyde Resin</v>
          </cell>
          <cell r="M8609">
            <v>37302</v>
          </cell>
          <cell r="N8609">
            <v>40988</v>
          </cell>
        </row>
        <row r="8610">
          <cell r="A8610" t="str">
            <v>30700785</v>
          </cell>
          <cell r="B8610" t="str">
            <v>Point</v>
          </cell>
          <cell r="C8610" t="str">
            <v>Plywood Operations /Hardwood Plywood Press:  Urea-formaldehyde Resin</v>
          </cell>
          <cell r="D8610" t="str">
            <v>Industrial Processes - Pulp &amp; Paper</v>
          </cell>
          <cell r="G8610" t="str">
            <v>Industrial Processes</v>
          </cell>
          <cell r="H8610" t="str">
            <v>Pulp and Paper and Wood Products</v>
          </cell>
          <cell r="I8610" t="str">
            <v>Plywood Operations</v>
          </cell>
          <cell r="J8610" t="str">
            <v>Hardwood Plywood Press:  Urea-formaldehyde Resin</v>
          </cell>
          <cell r="M8610">
            <v>37302</v>
          </cell>
          <cell r="N8610">
            <v>40988</v>
          </cell>
        </row>
        <row r="8611">
          <cell r="A8611" t="str">
            <v>30700788</v>
          </cell>
          <cell r="B8611" t="str">
            <v>Point</v>
          </cell>
          <cell r="C8611" t="str">
            <v>Plywood Operations /HardwdPlywd,CombdDustBH:Trim&amp;CoreSaws,Composr,DryHog,Hammermill,Sandr</v>
          </cell>
          <cell r="D8611" t="str">
            <v>Industrial Processes - Pulp &amp; Paper</v>
          </cell>
          <cell r="G8611" t="str">
            <v>Industrial Processes</v>
          </cell>
          <cell r="H8611" t="str">
            <v>Pulp and Paper and Wood Products</v>
          </cell>
          <cell r="I8611" t="str">
            <v>Plywood Operations</v>
          </cell>
          <cell r="J8611" t="str">
            <v>HardwdPlywd,CombdDustBH:Trim&amp;CoreSaws,Composr,DryHog,Hammermill,Sandr</v>
          </cell>
          <cell r="M8611">
            <v>37302</v>
          </cell>
          <cell r="N8611">
            <v>40988</v>
          </cell>
        </row>
        <row r="8612">
          <cell r="A8612" t="str">
            <v>30700789</v>
          </cell>
          <cell r="B8612" t="str">
            <v>Point</v>
          </cell>
          <cell r="C8612" t="str">
            <v>Plywood Operations /Softwood Plywood, Log Steaming Vat</v>
          </cell>
          <cell r="D8612" t="str">
            <v>Industrial Processes - Pulp &amp; Paper</v>
          </cell>
          <cell r="G8612" t="str">
            <v>Industrial Processes</v>
          </cell>
          <cell r="H8612" t="str">
            <v>Pulp and Paper and Wood Products</v>
          </cell>
          <cell r="I8612" t="str">
            <v>Plywood Operations</v>
          </cell>
          <cell r="J8612" t="str">
            <v>Softwood Plywood, Log Steaming Vat</v>
          </cell>
          <cell r="M8612">
            <v>37302</v>
          </cell>
          <cell r="N8612">
            <v>40988</v>
          </cell>
        </row>
        <row r="8613">
          <cell r="A8613" t="str">
            <v>30700790</v>
          </cell>
          <cell r="B8613" t="str">
            <v>Point</v>
          </cell>
          <cell r="C8613" t="str">
            <v>Plywood Operations /Softwood Plywood, Dry Veneer Trim Chipper</v>
          </cell>
          <cell r="D8613" t="str">
            <v>Industrial Processes - Pulp &amp; Paper</v>
          </cell>
          <cell r="G8613" t="str">
            <v>Industrial Processes</v>
          </cell>
          <cell r="H8613" t="str">
            <v>Pulp and Paper and Wood Products</v>
          </cell>
          <cell r="I8613" t="str">
            <v>Plywood Operations</v>
          </cell>
          <cell r="J8613" t="str">
            <v>Softwood Plywood, Dry Veneer Trim Chipper</v>
          </cell>
          <cell r="M8613">
            <v>37302</v>
          </cell>
          <cell r="N8613">
            <v>40988</v>
          </cell>
        </row>
        <row r="8614">
          <cell r="A8614" t="str">
            <v>30700791</v>
          </cell>
          <cell r="B8614" t="str">
            <v>Point</v>
          </cell>
          <cell r="C8614" t="str">
            <v>Plywood Operations /Softwood Plywood, Dry Plywood Trim Chippers</v>
          </cell>
          <cell r="D8614" t="str">
            <v>Industrial Processes - Pulp &amp; Paper</v>
          </cell>
          <cell r="G8614" t="str">
            <v>Industrial Processes</v>
          </cell>
          <cell r="H8614" t="str">
            <v>Pulp and Paper and Wood Products</v>
          </cell>
          <cell r="I8614" t="str">
            <v>Plywood Operations</v>
          </cell>
          <cell r="J8614" t="str">
            <v>Softwood Plywood, Dry Plywood Trim Chippers</v>
          </cell>
          <cell r="M8614">
            <v>37302</v>
          </cell>
          <cell r="N8614">
            <v>40988</v>
          </cell>
        </row>
        <row r="8615">
          <cell r="A8615" t="str">
            <v>30700792</v>
          </cell>
          <cell r="B8615" t="str">
            <v>Point</v>
          </cell>
          <cell r="C8615" t="str">
            <v>Plywood Operations /Softwood Plywood, Sanders and Specialty Saw</v>
          </cell>
          <cell r="D8615" t="str">
            <v>Industrial Processes - Pulp &amp; Paper</v>
          </cell>
          <cell r="G8615" t="str">
            <v>Industrial Processes</v>
          </cell>
          <cell r="H8615" t="str">
            <v>Pulp and Paper and Wood Products</v>
          </cell>
          <cell r="I8615" t="str">
            <v>Plywood Operations</v>
          </cell>
          <cell r="J8615" t="str">
            <v>Softwood Plywood, Sanders and Specialty Saw</v>
          </cell>
          <cell r="M8615">
            <v>37302</v>
          </cell>
          <cell r="N8615">
            <v>40988</v>
          </cell>
        </row>
        <row r="8616">
          <cell r="A8616" t="str">
            <v>30700793</v>
          </cell>
          <cell r="B8616" t="str">
            <v>Point</v>
          </cell>
          <cell r="C8616" t="str">
            <v>Plywood Operations /Softwood Plywood, Saws, Hog, and Sander</v>
          </cell>
          <cell r="D8616" t="str">
            <v>Industrial Processes - Pulp &amp; Paper</v>
          </cell>
          <cell r="G8616" t="str">
            <v>Industrial Processes</v>
          </cell>
          <cell r="H8616" t="str">
            <v>Pulp and Paper and Wood Products</v>
          </cell>
          <cell r="I8616" t="str">
            <v>Plywood Operations</v>
          </cell>
          <cell r="J8616" t="str">
            <v>Softwood Plywood, Saws, Hog, and Sander</v>
          </cell>
          <cell r="M8616">
            <v>37302</v>
          </cell>
          <cell r="N8616">
            <v>40988</v>
          </cell>
        </row>
        <row r="8617">
          <cell r="A8617" t="str">
            <v>30700798</v>
          </cell>
          <cell r="B8617" t="str">
            <v>Point</v>
          </cell>
          <cell r="C8617" t="str">
            <v>Plywood Operations /Other Not Classified</v>
          </cell>
          <cell r="D8617" t="str">
            <v>Industrial Processes - Pulp &amp; Paper</v>
          </cell>
          <cell r="G8617" t="str">
            <v>Industrial Processes</v>
          </cell>
          <cell r="H8617" t="str">
            <v>Pulp and Paper and Wood Products</v>
          </cell>
          <cell r="I8617" t="str">
            <v>Plywood Operations</v>
          </cell>
          <cell r="J8617" t="str">
            <v>Other Not Classified</v>
          </cell>
          <cell r="K8617" t="str">
            <v>30700799</v>
          </cell>
          <cell r="L8617" t="str">
            <v>2002</v>
          </cell>
          <cell r="N8617">
            <v>40988</v>
          </cell>
        </row>
        <row r="8618">
          <cell r="A8618" t="str">
            <v>30700799</v>
          </cell>
          <cell r="B8618" t="str">
            <v>Point</v>
          </cell>
          <cell r="C8618" t="str">
            <v>Plywood Operations /Other Not Classified</v>
          </cell>
          <cell r="D8618" t="str">
            <v>Industrial Processes - Pulp &amp; Paper</v>
          </cell>
          <cell r="G8618" t="str">
            <v>Industrial Processes</v>
          </cell>
          <cell r="H8618" t="str">
            <v>Pulp and Paper and Wood Products</v>
          </cell>
          <cell r="I8618" t="str">
            <v>Plywood Operations</v>
          </cell>
          <cell r="J8618" t="str">
            <v>Other Not Classified</v>
          </cell>
          <cell r="N8618">
            <v>40988</v>
          </cell>
        </row>
        <row r="8619">
          <cell r="A8619" t="str">
            <v>30700801</v>
          </cell>
          <cell r="B8619" t="str">
            <v>Point</v>
          </cell>
          <cell r="C8619" t="str">
            <v>Sawmill Operations /Log Debarking</v>
          </cell>
          <cell r="D8619" t="str">
            <v>Industrial Processes - Pulp &amp; Paper</v>
          </cell>
          <cell r="G8619" t="str">
            <v>Industrial Processes</v>
          </cell>
          <cell r="H8619" t="str">
            <v>Pulp and Paper and Wood Products</v>
          </cell>
          <cell r="I8619" t="str">
            <v>Sawmill Operations</v>
          </cell>
          <cell r="J8619" t="str">
            <v>Log Debarking</v>
          </cell>
          <cell r="N8619">
            <v>40988</v>
          </cell>
        </row>
        <row r="8620">
          <cell r="A8620" t="str">
            <v>30700802</v>
          </cell>
          <cell r="B8620" t="str">
            <v>Point</v>
          </cell>
          <cell r="C8620" t="str">
            <v>Sawmill Operations /Log Sawing</v>
          </cell>
          <cell r="D8620" t="str">
            <v>Industrial Processes - Pulp &amp; Paper</v>
          </cell>
          <cell r="G8620" t="str">
            <v>Industrial Processes</v>
          </cell>
          <cell r="H8620" t="str">
            <v>Pulp and Paper and Wood Products</v>
          </cell>
          <cell r="I8620" t="str">
            <v>Sawmill Operations</v>
          </cell>
          <cell r="J8620" t="str">
            <v>Log Sawing</v>
          </cell>
          <cell r="N8620">
            <v>40988</v>
          </cell>
        </row>
        <row r="8621">
          <cell r="A8621" t="str">
            <v>30700803</v>
          </cell>
          <cell r="B8621" t="str">
            <v>Point</v>
          </cell>
          <cell r="C8621" t="str">
            <v>Sawmill Operations /Sawdust Pile Handling</v>
          </cell>
          <cell r="D8621" t="str">
            <v>Industrial Processes - Pulp &amp; Paper</v>
          </cell>
          <cell r="G8621" t="str">
            <v>Industrial Processes</v>
          </cell>
          <cell r="H8621" t="str">
            <v>Pulp and Paper and Wood Products</v>
          </cell>
          <cell r="I8621" t="str">
            <v>Sawmill Operations</v>
          </cell>
          <cell r="J8621" t="str">
            <v>Sawdust Pile Handling</v>
          </cell>
          <cell r="N8621">
            <v>40988</v>
          </cell>
        </row>
        <row r="8622">
          <cell r="A8622" t="str">
            <v>30700804</v>
          </cell>
          <cell r="B8622" t="str">
            <v>Point</v>
          </cell>
          <cell r="C8622" t="str">
            <v>Sawmill Operations /Sawing: Cyclone Exhaust</v>
          </cell>
          <cell r="D8622" t="str">
            <v>Industrial Processes - Pulp &amp; Paper</v>
          </cell>
          <cell r="G8622" t="str">
            <v>Industrial Processes</v>
          </cell>
          <cell r="H8622" t="str">
            <v>Pulp and Paper and Wood Products</v>
          </cell>
          <cell r="I8622" t="str">
            <v>Sawmill Operations</v>
          </cell>
          <cell r="J8622" t="str">
            <v>Sawing: Cyclone Exhaust</v>
          </cell>
          <cell r="N8622">
            <v>40988</v>
          </cell>
        </row>
        <row r="8623">
          <cell r="A8623" t="str">
            <v>30700805</v>
          </cell>
          <cell r="B8623" t="str">
            <v>Point</v>
          </cell>
          <cell r="C8623" t="str">
            <v>Sawmill Operations /Planning/Trimming: Cyclone Exhaust</v>
          </cell>
          <cell r="D8623" t="str">
            <v>Industrial Processes - Pulp &amp; Paper</v>
          </cell>
          <cell r="G8623" t="str">
            <v>Industrial Processes</v>
          </cell>
          <cell r="H8623" t="str">
            <v>Pulp and Paper and Wood Products</v>
          </cell>
          <cell r="I8623" t="str">
            <v>Sawmill Operations</v>
          </cell>
          <cell r="J8623" t="str">
            <v>Planning/Trimming: Cyclone Exhaust</v>
          </cell>
          <cell r="N8623">
            <v>40988</v>
          </cell>
        </row>
        <row r="8624">
          <cell r="A8624" t="str">
            <v>30700806</v>
          </cell>
          <cell r="B8624" t="str">
            <v>Point</v>
          </cell>
          <cell r="C8624" t="str">
            <v>Sawmill Operations /Sanding: Cyclone Exhaust</v>
          </cell>
          <cell r="D8624" t="str">
            <v>Industrial Processes - Pulp &amp; Paper</v>
          </cell>
          <cell r="G8624" t="str">
            <v>Industrial Processes</v>
          </cell>
          <cell r="H8624" t="str">
            <v>Pulp and Paper and Wood Products</v>
          </cell>
          <cell r="I8624" t="str">
            <v>Sawmill Operations</v>
          </cell>
          <cell r="J8624" t="str">
            <v>Sanding: Cyclone Exhaust</v>
          </cell>
          <cell r="N8624">
            <v>40988</v>
          </cell>
        </row>
        <row r="8625">
          <cell r="A8625" t="str">
            <v>30700807</v>
          </cell>
          <cell r="B8625" t="str">
            <v>Point</v>
          </cell>
          <cell r="C8625" t="str">
            <v>Sawmill Operations /Sanderdust: Cyclone Exhaust</v>
          </cell>
          <cell r="D8625" t="str">
            <v>Industrial Processes - Pulp &amp; Paper</v>
          </cell>
          <cell r="G8625" t="str">
            <v>Industrial Processes</v>
          </cell>
          <cell r="H8625" t="str">
            <v>Pulp and Paper and Wood Products</v>
          </cell>
          <cell r="I8625" t="str">
            <v>Sawmill Operations</v>
          </cell>
          <cell r="J8625" t="str">
            <v>Sanderdust: Cyclone Exhaust</v>
          </cell>
          <cell r="N8625">
            <v>40988</v>
          </cell>
        </row>
        <row r="8626">
          <cell r="A8626" t="str">
            <v>30700808</v>
          </cell>
          <cell r="B8626" t="str">
            <v>Point</v>
          </cell>
          <cell r="C8626" t="str">
            <v>Sawmill Operations /Other Cyclones: Exhaust</v>
          </cell>
          <cell r="D8626" t="str">
            <v>Industrial Processes - Pulp &amp; Paper</v>
          </cell>
          <cell r="G8626" t="str">
            <v>Industrial Processes</v>
          </cell>
          <cell r="H8626" t="str">
            <v>Pulp and Paper and Wood Products</v>
          </cell>
          <cell r="I8626" t="str">
            <v>Sawmill Operations</v>
          </cell>
          <cell r="J8626" t="str">
            <v>Other Cyclones: Exhaust</v>
          </cell>
          <cell r="N8626">
            <v>40988</v>
          </cell>
        </row>
        <row r="8627">
          <cell r="A8627" t="str">
            <v>30700820</v>
          </cell>
          <cell r="B8627" t="str">
            <v>Point</v>
          </cell>
          <cell r="C8627" t="str">
            <v>Sawmill Operations /Chipping and Screening</v>
          </cell>
          <cell r="D8627" t="str">
            <v>Industrial Processes - Pulp &amp; Paper</v>
          </cell>
          <cell r="G8627" t="str">
            <v>Industrial Processes</v>
          </cell>
          <cell r="H8627" t="str">
            <v>Pulp and Paper and Wood Products</v>
          </cell>
          <cell r="I8627" t="str">
            <v>Sawmill Operations</v>
          </cell>
          <cell r="J8627" t="str">
            <v>Chipping and Screening</v>
          </cell>
          <cell r="N8627">
            <v>40988</v>
          </cell>
        </row>
        <row r="8628">
          <cell r="A8628" t="str">
            <v>30700821</v>
          </cell>
          <cell r="B8628" t="str">
            <v>Point</v>
          </cell>
          <cell r="C8628" t="str">
            <v>Sawmill Operations /Chip Storage Piles</v>
          </cell>
          <cell r="D8628" t="str">
            <v>Industrial Processes - Storage and Transfer</v>
          </cell>
          <cell r="G8628" t="str">
            <v>Industrial Processes</v>
          </cell>
          <cell r="H8628" t="str">
            <v>Pulp and Paper and Wood Products</v>
          </cell>
          <cell r="I8628" t="str">
            <v>Sawmill Operations</v>
          </cell>
          <cell r="J8628" t="str">
            <v>Chip Storage Piles</v>
          </cell>
          <cell r="N8628">
            <v>40988</v>
          </cell>
        </row>
        <row r="8629">
          <cell r="A8629" t="str">
            <v>30700822</v>
          </cell>
          <cell r="B8629" t="str">
            <v>Point</v>
          </cell>
          <cell r="C8629" t="str">
            <v>Sawmill Operations /Chip Transfer/Conveying</v>
          </cell>
          <cell r="D8629" t="str">
            <v>Industrial Processes - Storage and Transfer</v>
          </cell>
          <cell r="G8629" t="str">
            <v>Industrial Processes</v>
          </cell>
          <cell r="H8629" t="str">
            <v>Pulp and Paper and Wood Products</v>
          </cell>
          <cell r="I8629" t="str">
            <v>Sawmill Operations</v>
          </cell>
          <cell r="J8629" t="str">
            <v>Chip Transfer/Conveying</v>
          </cell>
          <cell r="N8629">
            <v>40988</v>
          </cell>
        </row>
        <row r="8630">
          <cell r="A8630" t="str">
            <v>30700895</v>
          </cell>
          <cell r="B8630" t="str">
            <v>Point</v>
          </cell>
          <cell r="C8630" t="str">
            <v>Sawmill Operations /Log Storage</v>
          </cell>
          <cell r="D8630" t="str">
            <v>Industrial Processes - Storage and Transfer</v>
          </cell>
          <cell r="G8630" t="str">
            <v>Industrial Processes</v>
          </cell>
          <cell r="H8630" t="str">
            <v>Pulp and Paper and Wood Products</v>
          </cell>
          <cell r="I8630" t="str">
            <v>Sawmill Operations</v>
          </cell>
          <cell r="J8630" t="str">
            <v>Log Storage</v>
          </cell>
          <cell r="N8630">
            <v>40988</v>
          </cell>
        </row>
        <row r="8631">
          <cell r="A8631" t="str">
            <v>30700896</v>
          </cell>
          <cell r="B8631" t="str">
            <v>Point</v>
          </cell>
          <cell r="C8631" t="str">
            <v>Sawmill Operations /Other Not Classified</v>
          </cell>
          <cell r="D8631" t="str">
            <v>Industrial Processes - Pulp &amp; Paper</v>
          </cell>
          <cell r="G8631" t="str">
            <v>Industrial Processes</v>
          </cell>
          <cell r="H8631" t="str">
            <v>Pulp and Paper and Wood Products</v>
          </cell>
          <cell r="I8631" t="str">
            <v>Sawmill Operations</v>
          </cell>
          <cell r="J8631" t="str">
            <v>Other Not Classified</v>
          </cell>
          <cell r="N8631">
            <v>40988</v>
          </cell>
        </row>
        <row r="8632">
          <cell r="A8632" t="str">
            <v>30700897</v>
          </cell>
          <cell r="B8632" t="str">
            <v>Point</v>
          </cell>
          <cell r="C8632" t="str">
            <v>Sawmill Operations /Other Not Classified</v>
          </cell>
          <cell r="D8632" t="str">
            <v>Industrial Processes - Pulp &amp; Paper</v>
          </cell>
          <cell r="G8632" t="str">
            <v>Industrial Processes</v>
          </cell>
          <cell r="H8632" t="str">
            <v>Pulp and Paper and Wood Products</v>
          </cell>
          <cell r="I8632" t="str">
            <v>Sawmill Operations</v>
          </cell>
          <cell r="J8632" t="str">
            <v>Other Not Classified</v>
          </cell>
          <cell r="N8632">
            <v>40988</v>
          </cell>
        </row>
        <row r="8633">
          <cell r="A8633" t="str">
            <v>30700898</v>
          </cell>
          <cell r="B8633" t="str">
            <v>Point</v>
          </cell>
          <cell r="C8633" t="str">
            <v>Sawmill Operations /Other Not Classified</v>
          </cell>
          <cell r="D8633" t="str">
            <v>Industrial Processes - Pulp &amp; Paper</v>
          </cell>
          <cell r="G8633" t="str">
            <v>Industrial Processes</v>
          </cell>
          <cell r="H8633" t="str">
            <v>Pulp and Paper and Wood Products</v>
          </cell>
          <cell r="I8633" t="str">
            <v>Sawmill Operations</v>
          </cell>
          <cell r="J8633" t="str">
            <v>Other Not Classified</v>
          </cell>
          <cell r="N8633">
            <v>40988</v>
          </cell>
        </row>
        <row r="8634">
          <cell r="A8634" t="str">
            <v>30700899</v>
          </cell>
          <cell r="B8634" t="str">
            <v>Point</v>
          </cell>
          <cell r="C8634" t="str">
            <v>Sawmill Operations /Other Not Classified</v>
          </cell>
          <cell r="D8634" t="str">
            <v>Industrial Processes - Pulp &amp; Paper</v>
          </cell>
          <cell r="G8634" t="str">
            <v>Industrial Processes</v>
          </cell>
          <cell r="H8634" t="str">
            <v>Pulp and Paper and Wood Products</v>
          </cell>
          <cell r="I8634" t="str">
            <v>Sawmill Operations</v>
          </cell>
          <cell r="J8634" t="str">
            <v>Other Not Classified</v>
          </cell>
          <cell r="N8634">
            <v>40988</v>
          </cell>
        </row>
        <row r="8635">
          <cell r="A8635" t="str">
            <v>30700921</v>
          </cell>
          <cell r="B8635" t="str">
            <v>Point</v>
          </cell>
          <cell r="C8635" t="str">
            <v>Medium Density Fiberboard Manuf /Direct Wood-fired Tube Dryer, Unspecified Pines</v>
          </cell>
          <cell r="D8635" t="str">
            <v>Industrial Processes - Pulp &amp; Paper</v>
          </cell>
          <cell r="G8635" t="str">
            <v>Industrial Processes</v>
          </cell>
          <cell r="H8635" t="str">
            <v>Pulp and Paper and Wood Products</v>
          </cell>
          <cell r="I8635" t="str">
            <v>Medium Density Fiberboard (MDF) Manufacture</v>
          </cell>
          <cell r="J8635" t="str">
            <v>Direct Wood-fired Tube Dryer, Unspecified Pines</v>
          </cell>
          <cell r="N8635">
            <v>40988</v>
          </cell>
        </row>
        <row r="8636">
          <cell r="A8636" t="str">
            <v>30700923</v>
          </cell>
          <cell r="B8636" t="str">
            <v>Point</v>
          </cell>
          <cell r="C8636" t="str">
            <v>Medium Density Fiberboard Manuf /Direct Wood-fired Tube Dryer, Blowline Blend, UF Resin, Softwoods</v>
          </cell>
          <cell r="D8636" t="str">
            <v>Industrial Processes - Pulp &amp; Paper</v>
          </cell>
          <cell r="G8636" t="str">
            <v>Industrial Processes</v>
          </cell>
          <cell r="H8636" t="str">
            <v>Pulp and Paper and Wood Products</v>
          </cell>
          <cell r="I8636" t="str">
            <v>Medium Density Fiberboard (MDF) Manufacture</v>
          </cell>
          <cell r="J8636" t="str">
            <v>Direct Wood-fired Tube Dryer, Blowline Blend, UF Resin, Softwoods</v>
          </cell>
          <cell r="M8636">
            <v>38036</v>
          </cell>
          <cell r="N8636">
            <v>40988</v>
          </cell>
        </row>
        <row r="8637">
          <cell r="A8637" t="str">
            <v>30700925</v>
          </cell>
          <cell r="B8637" t="str">
            <v>Point</v>
          </cell>
          <cell r="C8637" t="str">
            <v>Medium Density Fiberboard Manuf /Direct Wood-fired Tube Dryer, Hardwoods</v>
          </cell>
          <cell r="D8637" t="str">
            <v>Industrial Processes - Pulp &amp; Paper</v>
          </cell>
          <cell r="G8637" t="str">
            <v>Industrial Processes</v>
          </cell>
          <cell r="H8637" t="str">
            <v>Pulp and Paper and Wood Products</v>
          </cell>
          <cell r="I8637" t="str">
            <v>Medium Density Fiberboard (MDF) Manufacture</v>
          </cell>
          <cell r="J8637" t="str">
            <v>Direct Wood-fired Tube Dryer, Hardwoods</v>
          </cell>
          <cell r="N8637">
            <v>40988</v>
          </cell>
        </row>
        <row r="8638">
          <cell r="A8638" t="str">
            <v>30700927</v>
          </cell>
          <cell r="B8638" t="str">
            <v>Point</v>
          </cell>
          <cell r="C8638" t="str">
            <v>Medium Density Fiberboard Manuf /Direct Natural Gas-fired Tube Dryer, Non-blowline Blend, Hardwoods</v>
          </cell>
          <cell r="D8638" t="str">
            <v>Industrial Processes - Pulp &amp; Paper</v>
          </cell>
          <cell r="G8638" t="str">
            <v>Industrial Processes</v>
          </cell>
          <cell r="H8638" t="str">
            <v>Pulp and Paper and Wood Products</v>
          </cell>
          <cell r="I8638" t="str">
            <v>Medium Density Fiberboard (MDF) Manufacture</v>
          </cell>
          <cell r="J8638" t="str">
            <v>Direct Natural Gas-fired Tube Dryer, Non-blowline Blend, Hardwoods</v>
          </cell>
          <cell r="M8638">
            <v>38036</v>
          </cell>
          <cell r="N8638">
            <v>40988</v>
          </cell>
        </row>
        <row r="8639">
          <cell r="A8639" t="str">
            <v>30700931</v>
          </cell>
          <cell r="B8639" t="str">
            <v>Point</v>
          </cell>
          <cell r="C8639" t="str">
            <v>Medium Density Fiberboard Manuf /Indirect-heated Tube Dryer, Unspecified Pines</v>
          </cell>
          <cell r="D8639" t="str">
            <v>Industrial Processes - Pulp &amp; Paper</v>
          </cell>
          <cell r="G8639" t="str">
            <v>Industrial Processes</v>
          </cell>
          <cell r="H8639" t="str">
            <v>Pulp and Paper and Wood Products</v>
          </cell>
          <cell r="I8639" t="str">
            <v>Medium Density Fiberboard (MDF) Manufacture</v>
          </cell>
          <cell r="J8639" t="str">
            <v>Indirect-heated Tube Dryer, Unspecified Pines</v>
          </cell>
          <cell r="N8639">
            <v>40988</v>
          </cell>
        </row>
        <row r="8640">
          <cell r="A8640" t="str">
            <v>30700932</v>
          </cell>
          <cell r="B8640" t="str">
            <v>Point</v>
          </cell>
          <cell r="C8640" t="str">
            <v>Medium Density Fiberboard Manuf /Indirect-heated Tube Dryer, Blowline Blend, UF Resin, Softwoods</v>
          </cell>
          <cell r="D8640" t="str">
            <v>Industrial Processes - Pulp &amp; Paper</v>
          </cell>
          <cell r="G8640" t="str">
            <v>Industrial Processes</v>
          </cell>
          <cell r="H8640" t="str">
            <v>Pulp and Paper and Wood Products</v>
          </cell>
          <cell r="I8640" t="str">
            <v>Medium Density Fiberboard (MDF) Manufacture</v>
          </cell>
          <cell r="J8640" t="str">
            <v>Indirect-heated Tube Dryer, Blowline Blend, UF Resin, Softwoods</v>
          </cell>
          <cell r="M8640">
            <v>38036</v>
          </cell>
          <cell r="N8640">
            <v>40988</v>
          </cell>
        </row>
        <row r="8641">
          <cell r="A8641" t="str">
            <v>30700933</v>
          </cell>
          <cell r="B8641" t="str">
            <v>Point</v>
          </cell>
          <cell r="C8641" t="str">
            <v>Medium Density Fiberboard Manuf /Indirect-heated Tube Dryer, Non-blowline Blend, Softwoods</v>
          </cell>
          <cell r="D8641" t="str">
            <v>Industrial Processes - Pulp &amp; Paper</v>
          </cell>
          <cell r="G8641" t="str">
            <v>Industrial Processes</v>
          </cell>
          <cell r="H8641" t="str">
            <v>Pulp and Paper and Wood Products</v>
          </cell>
          <cell r="I8641" t="str">
            <v>Medium Density Fiberboard (MDF) Manufacture</v>
          </cell>
          <cell r="J8641" t="str">
            <v>Indirect-heated Tube Dryer, Non-blowline Blend, Softwoods</v>
          </cell>
          <cell r="M8641">
            <v>38036</v>
          </cell>
          <cell r="N8641">
            <v>40988</v>
          </cell>
        </row>
        <row r="8642">
          <cell r="A8642" t="str">
            <v>30700935</v>
          </cell>
          <cell r="B8642" t="str">
            <v>Point</v>
          </cell>
          <cell r="C8642" t="str">
            <v>Medium Density Fiberboard Manuf /Indirect-heated Tube Dryer, Hardwoods</v>
          </cell>
          <cell r="D8642" t="str">
            <v>Industrial Processes - Pulp &amp; Paper</v>
          </cell>
          <cell r="G8642" t="str">
            <v>Industrial Processes</v>
          </cell>
          <cell r="H8642" t="str">
            <v>Pulp and Paper and Wood Products</v>
          </cell>
          <cell r="I8642" t="str">
            <v>Medium Density Fiberboard (MDF) Manufacture</v>
          </cell>
          <cell r="J8642" t="str">
            <v>Indirect-heated Tube Dryer, Hardwoods</v>
          </cell>
          <cell r="N8642">
            <v>40988</v>
          </cell>
        </row>
        <row r="8643">
          <cell r="A8643" t="str">
            <v>30700936</v>
          </cell>
          <cell r="B8643" t="str">
            <v>Point</v>
          </cell>
          <cell r="C8643" t="str">
            <v>Medium Density Fiberboard Manuf /Indirect-heated Tube Dryer, Blowline Blend, UF Resin, Hardwoods</v>
          </cell>
          <cell r="D8643" t="str">
            <v>Industrial Processes - Pulp &amp; Paper</v>
          </cell>
          <cell r="G8643" t="str">
            <v>Industrial Processes</v>
          </cell>
          <cell r="H8643" t="str">
            <v>Pulp and Paper and Wood Products</v>
          </cell>
          <cell r="I8643" t="str">
            <v>Medium Density Fiberboard (MDF) Manufacture</v>
          </cell>
          <cell r="J8643" t="str">
            <v>Indirect-heated Tube Dryer, Blowline Blend, UF Resin, Hardwoods</v>
          </cell>
          <cell r="M8643">
            <v>38036</v>
          </cell>
          <cell r="N8643">
            <v>40988</v>
          </cell>
        </row>
        <row r="8644">
          <cell r="A8644" t="str">
            <v>30700937</v>
          </cell>
          <cell r="B8644" t="str">
            <v>Point</v>
          </cell>
          <cell r="C8644" t="str">
            <v>Medium Density Fiberboard Manuf /Indirect-heated Second Stage Tube Dryer, Blowline Blend, Softwoods</v>
          </cell>
          <cell r="D8644" t="str">
            <v>Industrial Processes - Pulp &amp; Paper</v>
          </cell>
          <cell r="G8644" t="str">
            <v>Industrial Processes</v>
          </cell>
          <cell r="H8644" t="str">
            <v>Pulp and Paper and Wood Products</v>
          </cell>
          <cell r="I8644" t="str">
            <v>Medium Density Fiberboard (MDF) Manufacture</v>
          </cell>
          <cell r="J8644" t="str">
            <v>Indirect-heated Second Stage Tube Dryer, Blowline Blend, Softwoods</v>
          </cell>
          <cell r="M8644">
            <v>38036</v>
          </cell>
          <cell r="N8644">
            <v>40988</v>
          </cell>
        </row>
        <row r="8645">
          <cell r="A8645" t="str">
            <v>30700939</v>
          </cell>
          <cell r="B8645" t="str">
            <v>Point</v>
          </cell>
          <cell r="C8645" t="str">
            <v>Medium Density Fiberboard Manuf /Indirect-heated Tube Dryer, 50% Softwood, 50% Hardwood</v>
          </cell>
          <cell r="D8645" t="str">
            <v>Industrial Processes - Pulp &amp; Paper</v>
          </cell>
          <cell r="G8645" t="str">
            <v>Industrial Processes</v>
          </cell>
          <cell r="H8645" t="str">
            <v>Pulp and Paper and Wood Products</v>
          </cell>
          <cell r="I8645" t="str">
            <v>Medium Density Fiberboard (MDF) Manufacture</v>
          </cell>
          <cell r="J8645" t="str">
            <v>Indirect-heated Tube Dryer, 50% Softwood, 50% Hardwood</v>
          </cell>
          <cell r="N8645">
            <v>40988</v>
          </cell>
        </row>
        <row r="8646">
          <cell r="A8646" t="str">
            <v>30700940</v>
          </cell>
          <cell r="B8646" t="str">
            <v>Point</v>
          </cell>
          <cell r="C8646" t="str">
            <v>Medium Density Fiberboard Manuf /Direct Natural Gas-fired Rotary Predryer, Softwoods</v>
          </cell>
          <cell r="D8646" t="str">
            <v>Industrial Processes - Pulp &amp; Paper</v>
          </cell>
          <cell r="G8646" t="str">
            <v>Industrial Processes</v>
          </cell>
          <cell r="H8646" t="str">
            <v>Pulp and Paper and Wood Products</v>
          </cell>
          <cell r="I8646" t="str">
            <v>Medium Density Fiberboard (MDF) Manufacture</v>
          </cell>
          <cell r="J8646" t="str">
            <v>Direct Natural Gas-fired Rotary Predryer, Softwoods</v>
          </cell>
          <cell r="M8646">
            <v>37484</v>
          </cell>
          <cell r="N8646">
            <v>40988</v>
          </cell>
        </row>
        <row r="8647">
          <cell r="A8647" t="str">
            <v>30700950</v>
          </cell>
          <cell r="B8647" t="str">
            <v>Point</v>
          </cell>
          <cell r="C8647" t="str">
            <v>Medium Density Fiberboard Manuf /Continuous Hot Press, UF Resin</v>
          </cell>
          <cell r="D8647" t="str">
            <v>Industrial Processes - Pulp &amp; Paper</v>
          </cell>
          <cell r="G8647" t="str">
            <v>Industrial Processes</v>
          </cell>
          <cell r="H8647" t="str">
            <v>Pulp and Paper and Wood Products</v>
          </cell>
          <cell r="I8647" t="str">
            <v>Medium Density Fiberboard (MDF) Manufacture</v>
          </cell>
          <cell r="J8647" t="str">
            <v>Continuous Hot Press, UF Resin</v>
          </cell>
          <cell r="N8647">
            <v>40988</v>
          </cell>
        </row>
        <row r="8648">
          <cell r="A8648" t="str">
            <v>30700960</v>
          </cell>
          <cell r="B8648" t="str">
            <v>Point</v>
          </cell>
          <cell r="C8648" t="str">
            <v>Medium Density Fiberboard Manuf /Batch Hot Press, UF Resin</v>
          </cell>
          <cell r="D8648" t="str">
            <v>Industrial Processes - Pulp &amp; Paper</v>
          </cell>
          <cell r="G8648" t="str">
            <v>Industrial Processes</v>
          </cell>
          <cell r="H8648" t="str">
            <v>Pulp and Paper and Wood Products</v>
          </cell>
          <cell r="I8648" t="str">
            <v>Medium Density Fiberboard (MDF) Manufacture</v>
          </cell>
          <cell r="J8648" t="str">
            <v>Batch Hot Press, UF Resin</v>
          </cell>
          <cell r="N8648">
            <v>40988</v>
          </cell>
        </row>
        <row r="8649">
          <cell r="A8649" t="str">
            <v>30700971</v>
          </cell>
          <cell r="B8649" t="str">
            <v>Point</v>
          </cell>
          <cell r="C8649" t="str">
            <v>Medium Density Fiberboard Manuf /MDF Board Cooler, UF Resin</v>
          </cell>
          <cell r="D8649" t="str">
            <v>Industrial Processes - Pulp &amp; Paper</v>
          </cell>
          <cell r="G8649" t="str">
            <v>Industrial Processes</v>
          </cell>
          <cell r="H8649" t="str">
            <v>Pulp and Paper and Wood Products</v>
          </cell>
          <cell r="I8649" t="str">
            <v>Medium Density Fiberboard (MDF) Manufacture</v>
          </cell>
          <cell r="J8649" t="str">
            <v>MDF Board Cooler, UF Resin</v>
          </cell>
          <cell r="N8649">
            <v>40988</v>
          </cell>
        </row>
        <row r="8650">
          <cell r="A8650" t="str">
            <v>30700980</v>
          </cell>
          <cell r="B8650" t="str">
            <v>Point</v>
          </cell>
          <cell r="C8650" t="str">
            <v>Medium Density Fiberboard Manuf /Paddle Blender, UF Resin</v>
          </cell>
          <cell r="D8650" t="str">
            <v>Industrial Processes - Pulp &amp; Paper</v>
          </cell>
          <cell r="G8650" t="str">
            <v>Industrial Processes</v>
          </cell>
          <cell r="H8650" t="str">
            <v>Pulp and Paper and Wood Products</v>
          </cell>
          <cell r="I8650" t="str">
            <v>Medium Density Fiberboard (MDF) Manufacture</v>
          </cell>
          <cell r="J8650" t="str">
            <v>Paddle Blender, UF Resin</v>
          </cell>
          <cell r="M8650">
            <v>38036</v>
          </cell>
          <cell r="N8650">
            <v>40988</v>
          </cell>
        </row>
        <row r="8651">
          <cell r="A8651" t="str">
            <v>30700981</v>
          </cell>
          <cell r="B8651" t="str">
            <v>Point</v>
          </cell>
          <cell r="C8651" t="str">
            <v>Medium Density Fiberboard Manuf /Former Without Blowline Blend, UF Resin (includes blender emissions)</v>
          </cell>
          <cell r="D8651" t="str">
            <v>Industrial Processes - Pulp &amp; Paper</v>
          </cell>
          <cell r="G8651" t="str">
            <v>Industrial Processes</v>
          </cell>
          <cell r="H8651" t="str">
            <v>Pulp and Paper and Wood Products</v>
          </cell>
          <cell r="I8651" t="str">
            <v>Medium Density Fiberboard (MDF) Manufacture</v>
          </cell>
          <cell r="J8651" t="str">
            <v>Former Without Blowline Blend, UF Resin (includes blender emissions)</v>
          </cell>
          <cell r="M8651">
            <v>38036</v>
          </cell>
          <cell r="N8651">
            <v>40988</v>
          </cell>
        </row>
        <row r="8652">
          <cell r="A8652" t="str">
            <v>30700982</v>
          </cell>
          <cell r="B8652" t="str">
            <v>Point</v>
          </cell>
          <cell r="C8652" t="str">
            <v>Medium Density Fiberboard Manuf /Former With Blowline Blend, UF Resin</v>
          </cell>
          <cell r="D8652" t="str">
            <v>Industrial Processes - Pulp &amp; Paper</v>
          </cell>
          <cell r="G8652" t="str">
            <v>Industrial Processes</v>
          </cell>
          <cell r="H8652" t="str">
            <v>Pulp and Paper and Wood Products</v>
          </cell>
          <cell r="I8652" t="str">
            <v>Medium Density Fiberboard (MDF) Manufacture</v>
          </cell>
          <cell r="J8652" t="str">
            <v>Former With Blowline Blend, UF Resin</v>
          </cell>
          <cell r="M8652">
            <v>38036</v>
          </cell>
          <cell r="N8652">
            <v>40988</v>
          </cell>
        </row>
        <row r="8653">
          <cell r="A8653" t="str">
            <v>30700983</v>
          </cell>
          <cell r="B8653" t="str">
            <v>Point</v>
          </cell>
          <cell r="C8653" t="str">
            <v>Medium Density Fiberboard Manuf /Sander</v>
          </cell>
          <cell r="D8653" t="str">
            <v>Industrial Processes - Pulp &amp; Paper</v>
          </cell>
          <cell r="G8653" t="str">
            <v>Industrial Processes</v>
          </cell>
          <cell r="H8653" t="str">
            <v>Pulp and Paper and Wood Products</v>
          </cell>
          <cell r="I8653" t="str">
            <v>Medium Density Fiberboard (MDF) Manufacture</v>
          </cell>
          <cell r="J8653" t="str">
            <v>Sander</v>
          </cell>
          <cell r="M8653">
            <v>38036</v>
          </cell>
          <cell r="N8653">
            <v>40988</v>
          </cell>
        </row>
        <row r="8654">
          <cell r="A8654" t="str">
            <v>30700984</v>
          </cell>
          <cell r="B8654" t="str">
            <v>Point</v>
          </cell>
          <cell r="C8654" t="str">
            <v>Medium Density Fiberboard Manuf /Saw and hogger (pulverizer)</v>
          </cell>
          <cell r="D8654" t="str">
            <v>Industrial Processes - Pulp &amp; Paper</v>
          </cell>
          <cell r="G8654" t="str">
            <v>Industrial Processes</v>
          </cell>
          <cell r="H8654" t="str">
            <v>Pulp and Paper and Wood Products</v>
          </cell>
          <cell r="I8654" t="str">
            <v>Medium Density Fiberboard (MDF) Manufacture</v>
          </cell>
          <cell r="J8654" t="str">
            <v>Saw and hogger (pulverizer)</v>
          </cell>
          <cell r="M8654">
            <v>38036</v>
          </cell>
          <cell r="N8654">
            <v>40988</v>
          </cell>
        </row>
        <row r="8655">
          <cell r="A8655" t="str">
            <v>30701001</v>
          </cell>
          <cell r="B8655" t="str">
            <v>Point</v>
          </cell>
          <cell r="C8655" t="str">
            <v>Oriented Strandboard Manuf /Direct Wood-fired Rotary Dryer, Unspecified Pines</v>
          </cell>
          <cell r="D8655" t="str">
            <v>Industrial Processes - Pulp &amp; Paper</v>
          </cell>
          <cell r="G8655" t="str">
            <v>Industrial Processes</v>
          </cell>
          <cell r="H8655" t="str">
            <v>Pulp and Paper and Wood Products</v>
          </cell>
          <cell r="I8655" t="str">
            <v>Oriented Strandboard (OSB) Manufacture</v>
          </cell>
          <cell r="J8655" t="str">
            <v>Direct Wood-fired Rotary Dryer, Unspecified Pines</v>
          </cell>
          <cell r="N8655">
            <v>40988</v>
          </cell>
        </row>
        <row r="8656">
          <cell r="A8656" t="str">
            <v>30701008</v>
          </cell>
          <cell r="B8656" t="str">
            <v>Point</v>
          </cell>
          <cell r="C8656" t="str">
            <v>Oriented Strandboard Manuf /Direct Wood-fired Rotary Dryer, Aspen</v>
          </cell>
          <cell r="D8656" t="str">
            <v>Industrial Processes - Pulp &amp; Paper</v>
          </cell>
          <cell r="G8656" t="str">
            <v>Industrial Processes</v>
          </cell>
          <cell r="H8656" t="str">
            <v>Pulp and Paper and Wood Products</v>
          </cell>
          <cell r="I8656" t="str">
            <v>Oriented Strandboard (OSB) Manufacture</v>
          </cell>
          <cell r="J8656" t="str">
            <v>Direct Wood-fired Rotary Dryer, Aspen</v>
          </cell>
          <cell r="N8656">
            <v>40988</v>
          </cell>
        </row>
        <row r="8657">
          <cell r="A8657" t="str">
            <v>30701009</v>
          </cell>
          <cell r="B8657" t="str">
            <v>Point</v>
          </cell>
          <cell r="C8657" t="str">
            <v>Oriented Strandboard Manuf /Direct Wood-fired Rotary Dryer, Softwoods</v>
          </cell>
          <cell r="D8657" t="str">
            <v>Industrial Processes - Pulp &amp; Paper</v>
          </cell>
          <cell r="G8657" t="str">
            <v>Industrial Processes</v>
          </cell>
          <cell r="H8657" t="str">
            <v>Pulp and Paper and Wood Products</v>
          </cell>
          <cell r="I8657" t="str">
            <v>Oriented Strandboard (OSB) Manufacture</v>
          </cell>
          <cell r="J8657" t="str">
            <v>Direct Wood-fired Rotary Dryer, Softwoods</v>
          </cell>
          <cell r="M8657">
            <v>38036</v>
          </cell>
          <cell r="N8657">
            <v>40988</v>
          </cell>
        </row>
        <row r="8658">
          <cell r="A8658" t="str">
            <v>30701010</v>
          </cell>
          <cell r="B8658" t="str">
            <v>Point</v>
          </cell>
          <cell r="C8658" t="str">
            <v>Oriented Strandboard Manuf /Direct Wood-fired Rotary Dryer, Hardwoods</v>
          </cell>
          <cell r="D8658" t="str">
            <v>Industrial Processes - Pulp &amp; Paper</v>
          </cell>
          <cell r="G8658" t="str">
            <v>Industrial Processes</v>
          </cell>
          <cell r="H8658" t="str">
            <v>Pulp and Paper and Wood Products</v>
          </cell>
          <cell r="I8658" t="str">
            <v>Oriented Strandboard (OSB) Manufacture</v>
          </cell>
          <cell r="J8658" t="str">
            <v>Direct Wood-fired Rotary Dryer, Hardwoods</v>
          </cell>
          <cell r="N8658">
            <v>40988</v>
          </cell>
        </row>
        <row r="8659">
          <cell r="A8659" t="str">
            <v>30701015</v>
          </cell>
          <cell r="B8659" t="str">
            <v>Point</v>
          </cell>
          <cell r="C8659" t="str">
            <v>Oriented Strandboard Manuf /Direct Wood-fired Rotary Dryer, Mixed (40-60% softwd, 40-60% hardwood)</v>
          </cell>
          <cell r="D8659" t="str">
            <v>Industrial Processes - Pulp &amp; Paper</v>
          </cell>
          <cell r="G8659" t="str">
            <v>Industrial Processes</v>
          </cell>
          <cell r="H8659" t="str">
            <v>Pulp and Paper and Wood Products</v>
          </cell>
          <cell r="I8659" t="str">
            <v>Oriented Strandboard (OSB) Manufacture</v>
          </cell>
          <cell r="J8659" t="str">
            <v>Direct Wood-fired Rotary Dryer, Mixed (40-60% softwd, 40-60% hardwood)</v>
          </cell>
          <cell r="M8659">
            <v>38036</v>
          </cell>
          <cell r="N8659">
            <v>40988</v>
          </cell>
        </row>
        <row r="8660">
          <cell r="A8660" t="str">
            <v>30701020</v>
          </cell>
          <cell r="B8660" t="str">
            <v>Point</v>
          </cell>
          <cell r="C8660" t="str">
            <v>Oriented Strandboard Manuf /Direct Natural Gas-fired Rotary Dryer, Hardwoods</v>
          </cell>
          <cell r="D8660" t="str">
            <v>Industrial Processes - Pulp &amp; Paper</v>
          </cell>
          <cell r="G8660" t="str">
            <v>Industrial Processes</v>
          </cell>
          <cell r="H8660" t="str">
            <v>Pulp and Paper and Wood Products</v>
          </cell>
          <cell r="I8660" t="str">
            <v>Oriented Strandboard (OSB) Manufacture</v>
          </cell>
          <cell r="J8660" t="str">
            <v>Direct Natural Gas-fired Rotary Dryer, Hardwoods</v>
          </cell>
          <cell r="N8660">
            <v>40988</v>
          </cell>
        </row>
        <row r="8661">
          <cell r="A8661" t="str">
            <v>30701030</v>
          </cell>
          <cell r="B8661" t="str">
            <v>Point</v>
          </cell>
          <cell r="C8661" t="str">
            <v>Oriented Strandboard Manuf /Indirect-heated Rotary Dryer, Hardwoods</v>
          </cell>
          <cell r="D8661" t="str">
            <v>Industrial Processes - Pulp &amp; Paper</v>
          </cell>
          <cell r="G8661" t="str">
            <v>Industrial Processes</v>
          </cell>
          <cell r="H8661" t="str">
            <v>Pulp and Paper and Wood Products</v>
          </cell>
          <cell r="I8661" t="str">
            <v>Oriented Strandboard (OSB) Manufacture</v>
          </cell>
          <cell r="J8661" t="str">
            <v>Indirect-heated Rotary Dryer, Hardwoods</v>
          </cell>
          <cell r="M8661">
            <v>38036</v>
          </cell>
          <cell r="N8661">
            <v>40988</v>
          </cell>
        </row>
        <row r="8662">
          <cell r="A8662" t="str">
            <v>30701040</v>
          </cell>
          <cell r="B8662" t="str">
            <v>Point</v>
          </cell>
          <cell r="C8662" t="str">
            <v>Oriented Strandboard Manuf /Indirect-heated (heated zones) Conveyor Dryer, Hardwoods</v>
          </cell>
          <cell r="D8662" t="str">
            <v>Industrial Processes - Pulp &amp; Paper</v>
          </cell>
          <cell r="G8662" t="str">
            <v>Industrial Processes</v>
          </cell>
          <cell r="H8662" t="str">
            <v>Pulp and Paper and Wood Products</v>
          </cell>
          <cell r="I8662" t="str">
            <v>Oriented Strandboard (OSB) Manufacture</v>
          </cell>
          <cell r="J8662" t="str">
            <v>Indirect-heated (heated zones) Conveyor Dryer, Hardwoods</v>
          </cell>
          <cell r="M8662">
            <v>38036</v>
          </cell>
          <cell r="N8662">
            <v>40988</v>
          </cell>
        </row>
        <row r="8663">
          <cell r="A8663" t="str">
            <v>30701053</v>
          </cell>
          <cell r="B8663" t="str">
            <v>Point</v>
          </cell>
          <cell r="C8663" t="str">
            <v>Oriented Strandboard Manuf /Hot Press, Phenol-Formaldehyde Resin</v>
          </cell>
          <cell r="D8663" t="str">
            <v>Industrial Processes - Pulp &amp; Paper</v>
          </cell>
          <cell r="G8663" t="str">
            <v>Industrial Processes</v>
          </cell>
          <cell r="H8663" t="str">
            <v>Pulp and Paper and Wood Products</v>
          </cell>
          <cell r="I8663" t="str">
            <v>Oriented Strandboard (OSB) Manufacture</v>
          </cell>
          <cell r="J8663" t="str">
            <v>Hot Press, Phenol-Formaldehyde Resin</v>
          </cell>
          <cell r="N8663">
            <v>40988</v>
          </cell>
        </row>
        <row r="8664">
          <cell r="A8664" t="str">
            <v>30701054</v>
          </cell>
          <cell r="B8664" t="str">
            <v>Point</v>
          </cell>
          <cell r="C8664" t="str">
            <v>Oriented Strandboard Manuf /Hot Press, Phenol-Formaldehyde Resin (Dry)</v>
          </cell>
          <cell r="D8664" t="str">
            <v>Industrial Processes - Pulp &amp; Paper</v>
          </cell>
          <cell r="G8664" t="str">
            <v>Industrial Processes</v>
          </cell>
          <cell r="H8664" t="str">
            <v>Pulp and Paper and Wood Products</v>
          </cell>
          <cell r="I8664" t="str">
            <v>Oriented Strandboard (OSB) Manufacture</v>
          </cell>
          <cell r="J8664" t="str">
            <v>Hot Press, Phenol-Formaldehyde Resin (Dry)</v>
          </cell>
          <cell r="M8664">
            <v>38036</v>
          </cell>
          <cell r="N8664">
            <v>40988</v>
          </cell>
        </row>
        <row r="8665">
          <cell r="A8665" t="str">
            <v>30701055</v>
          </cell>
          <cell r="B8665" t="str">
            <v>Point</v>
          </cell>
          <cell r="C8665" t="str">
            <v>Oriented Strandboard Manuf /Hot Press, Methylene Diphenyl Diisocyanate Resin</v>
          </cell>
          <cell r="D8665" t="str">
            <v>Industrial Processes - Pulp &amp; Paper</v>
          </cell>
          <cell r="G8665" t="str">
            <v>Industrial Processes</v>
          </cell>
          <cell r="H8665" t="str">
            <v>Pulp and Paper and Wood Products</v>
          </cell>
          <cell r="I8665" t="str">
            <v>Oriented Strandboard (OSB) Manufacture</v>
          </cell>
          <cell r="J8665" t="str">
            <v>Hot Press, Methylene Diphenyl Diisocyanate Resin</v>
          </cell>
          <cell r="N8665">
            <v>40988</v>
          </cell>
        </row>
        <row r="8666">
          <cell r="A8666" t="str">
            <v>30701057</v>
          </cell>
          <cell r="B8666" t="str">
            <v>Point</v>
          </cell>
          <cell r="C8666" t="str">
            <v>Oriented Strandboard Manuf /Hot Press, PF Resin (surface layers) / MDI Resin (core layers)</v>
          </cell>
          <cell r="D8666" t="str">
            <v>Industrial Processes - Pulp &amp; Paper</v>
          </cell>
          <cell r="G8666" t="str">
            <v>Industrial Processes</v>
          </cell>
          <cell r="H8666" t="str">
            <v>Pulp and Paper and Wood Products</v>
          </cell>
          <cell r="I8666" t="str">
            <v>Oriented Strandboard (OSB) Manufacture</v>
          </cell>
          <cell r="J8666" t="str">
            <v>Hot Press, PF Resin (surface layers) / MDI Resin (core layers)</v>
          </cell>
          <cell r="N8666">
            <v>40988</v>
          </cell>
        </row>
        <row r="8667">
          <cell r="A8667" t="str">
            <v>30701060</v>
          </cell>
          <cell r="B8667" t="str">
            <v>Point</v>
          </cell>
          <cell r="C8667" t="str">
            <v>Oriented Strandboard Manuf /Blender, PF Resin/MDI Resin</v>
          </cell>
          <cell r="D8667" t="str">
            <v>Industrial Processes - Pulp &amp; Paper</v>
          </cell>
          <cell r="G8667" t="str">
            <v>Industrial Processes</v>
          </cell>
          <cell r="H8667" t="str">
            <v>Pulp and Paper and Wood Products</v>
          </cell>
          <cell r="I8667" t="str">
            <v>Oriented Strandboard (OSB) Manufacture</v>
          </cell>
          <cell r="J8667" t="str">
            <v>Blender, PF Resin/MDI Resin</v>
          </cell>
          <cell r="M8667">
            <v>38036</v>
          </cell>
          <cell r="N8667">
            <v>40988</v>
          </cell>
        </row>
        <row r="8668">
          <cell r="A8668" t="str">
            <v>30701062</v>
          </cell>
          <cell r="B8668" t="str">
            <v>Point</v>
          </cell>
          <cell r="C8668" t="str">
            <v>Oriented Strandboard Manuf /Sanderdust Metering Bin</v>
          </cell>
          <cell r="D8668" t="str">
            <v>Industrial Processes - Pulp &amp; Paper</v>
          </cell>
          <cell r="G8668" t="str">
            <v>Industrial Processes</v>
          </cell>
          <cell r="H8668" t="str">
            <v>Pulp and Paper and Wood Products</v>
          </cell>
          <cell r="I8668" t="str">
            <v>Oriented Strandboard (OSB) Manufacture</v>
          </cell>
          <cell r="J8668" t="str">
            <v>Sanderdust Metering Bin</v>
          </cell>
          <cell r="M8668">
            <v>38036</v>
          </cell>
          <cell r="N8668">
            <v>40988</v>
          </cell>
        </row>
        <row r="8669">
          <cell r="A8669" t="str">
            <v>30701064</v>
          </cell>
          <cell r="B8669" t="str">
            <v>Point</v>
          </cell>
          <cell r="C8669" t="str">
            <v>Oriented Strandboard Manuf /Raw Fuel Bin</v>
          </cell>
          <cell r="D8669" t="str">
            <v>Industrial Processes - Pulp &amp; Paper</v>
          </cell>
          <cell r="G8669" t="str">
            <v>Industrial Processes</v>
          </cell>
          <cell r="H8669" t="str">
            <v>Pulp and Paper and Wood Products</v>
          </cell>
          <cell r="I8669" t="str">
            <v>Oriented Strandboard (OSB) Manufacture</v>
          </cell>
          <cell r="J8669" t="str">
            <v>Raw Fuel Bin</v>
          </cell>
          <cell r="M8669">
            <v>38036</v>
          </cell>
          <cell r="N8669">
            <v>40988</v>
          </cell>
        </row>
        <row r="8670">
          <cell r="A8670" t="str">
            <v>30701199</v>
          </cell>
          <cell r="B8670" t="str">
            <v>Point</v>
          </cell>
          <cell r="C8670" t="str">
            <v>Paper Coating &amp; Glazing /Extrusion Coating Line with Solvent Free Resin/Wax</v>
          </cell>
          <cell r="D8670" t="str">
            <v>Industrial Processes - Pulp &amp; Paper</v>
          </cell>
          <cell r="G8670" t="str">
            <v>Industrial Processes</v>
          </cell>
          <cell r="H8670" t="str">
            <v>Pulp and Paper and Wood Products</v>
          </cell>
          <cell r="I8670" t="str">
            <v>Paper Coating and Glazing</v>
          </cell>
          <cell r="J8670" t="str">
            <v>Extrusion Coating Line with Solvent Free Resin/Wax</v>
          </cell>
          <cell r="N8670">
            <v>40988</v>
          </cell>
        </row>
        <row r="8671">
          <cell r="A8671" t="str">
            <v>30701201</v>
          </cell>
          <cell r="B8671" t="str">
            <v>Point</v>
          </cell>
          <cell r="C8671" t="str">
            <v>Misc Paper Processes /Cyclones</v>
          </cell>
          <cell r="D8671" t="str">
            <v>Industrial Processes - Pulp &amp; Paper</v>
          </cell>
          <cell r="G8671" t="str">
            <v>Industrial Processes</v>
          </cell>
          <cell r="H8671" t="str">
            <v>Pulp and Paper and Wood Products</v>
          </cell>
          <cell r="I8671" t="str">
            <v>Miscellaneous Paper Processes</v>
          </cell>
          <cell r="J8671" t="str">
            <v>Cyclones</v>
          </cell>
          <cell r="N8671">
            <v>40988</v>
          </cell>
        </row>
        <row r="8672">
          <cell r="A8672" t="str">
            <v>30701202</v>
          </cell>
          <cell r="B8672" t="str">
            <v>Point</v>
          </cell>
          <cell r="C8672" t="str">
            <v>Miscellaneous Paper Processes /Wastewater: General</v>
          </cell>
          <cell r="D8672" t="str">
            <v>Industrial Processes - Pulp &amp; Paper</v>
          </cell>
          <cell r="G8672" t="str">
            <v>Industrial Processes</v>
          </cell>
          <cell r="H8672" t="str">
            <v>Pulp and Paper and Wood Products</v>
          </cell>
          <cell r="I8672" t="str">
            <v>Miscellaneous Paper Processes</v>
          </cell>
          <cell r="J8672" t="str">
            <v>Wastewater: General</v>
          </cell>
          <cell r="M8672">
            <v>40102</v>
          </cell>
          <cell r="N8672">
            <v>40988</v>
          </cell>
        </row>
        <row r="8673">
          <cell r="A8673" t="str">
            <v>30701220</v>
          </cell>
          <cell r="B8673" t="str">
            <v>Point</v>
          </cell>
          <cell r="C8673" t="str">
            <v>Mechanical Pulping Ops / Thermomechanical Process and Chemi-thermomechanical Pulping</v>
          </cell>
          <cell r="D8673" t="str">
            <v>Industrial Processes - Pulp &amp; Paper</v>
          </cell>
          <cell r="G8673" t="str">
            <v>Industrial Processes</v>
          </cell>
          <cell r="H8673" t="str">
            <v>Pulp and Paper and Wood Products</v>
          </cell>
          <cell r="I8673" t="str">
            <v>Mechanical Pulping Operations</v>
          </cell>
          <cell r="J8673" t="str">
            <v>Thermomechanical Process and Chemi-thermomechanical Pulping</v>
          </cell>
          <cell r="N8673">
            <v>40988</v>
          </cell>
        </row>
        <row r="8674">
          <cell r="A8674" t="str">
            <v>30701221</v>
          </cell>
          <cell r="B8674" t="str">
            <v>Point</v>
          </cell>
          <cell r="C8674" t="str">
            <v>Mechanical Pulping Ops / Pressurized Groundwood / Stone Groundwood</v>
          </cell>
          <cell r="D8674" t="str">
            <v>Industrial Processes - Pulp &amp; Paper</v>
          </cell>
          <cell r="G8674" t="str">
            <v>Industrial Processes</v>
          </cell>
          <cell r="H8674" t="str">
            <v>Pulp and Paper and Wood Products</v>
          </cell>
          <cell r="I8674" t="str">
            <v>Mechanical Pulping Operations</v>
          </cell>
          <cell r="J8674" t="str">
            <v>Pressurized Groundwood / Stone Groundwood Process</v>
          </cell>
          <cell r="M8674">
            <v>40102</v>
          </cell>
          <cell r="N8674">
            <v>40988</v>
          </cell>
        </row>
        <row r="8675">
          <cell r="A8675" t="str">
            <v>30701222</v>
          </cell>
          <cell r="B8675" t="str">
            <v>Point</v>
          </cell>
          <cell r="C8675" t="str">
            <v>Mechanical Pulping Ops/Bleaching / Brightening</v>
          </cell>
          <cell r="D8675" t="str">
            <v>Industrial Processes - Pulp &amp; Paper</v>
          </cell>
          <cell r="G8675" t="str">
            <v>Industrial Processes</v>
          </cell>
          <cell r="H8675" t="str">
            <v>Pulp and Paper and Wood Products</v>
          </cell>
          <cell r="I8675" t="str">
            <v>Mechanical Pulping Operations</v>
          </cell>
          <cell r="J8675" t="str">
            <v>Bleaching / Brightening</v>
          </cell>
          <cell r="M8675">
            <v>40102</v>
          </cell>
          <cell r="N8675">
            <v>40988</v>
          </cell>
        </row>
        <row r="8676">
          <cell r="A8676" t="str">
            <v>30701223</v>
          </cell>
          <cell r="B8676" t="str">
            <v>Point</v>
          </cell>
          <cell r="C8676" t="str">
            <v>Mechanical and Recycle Paper Processes /Wastewater: General</v>
          </cell>
          <cell r="D8676" t="str">
            <v>Industrial Processes - Pulp &amp; Paper</v>
          </cell>
          <cell r="G8676" t="str">
            <v>Industrial Processes</v>
          </cell>
          <cell r="H8676" t="str">
            <v>Pulp and Paper and Wood Products</v>
          </cell>
          <cell r="I8676" t="str">
            <v>Mechanical Pulping Operations</v>
          </cell>
          <cell r="J8676" t="str">
            <v>Wastewater: General</v>
          </cell>
          <cell r="M8676">
            <v>40102</v>
          </cell>
          <cell r="N8676">
            <v>40988</v>
          </cell>
        </row>
        <row r="8677">
          <cell r="A8677" t="str">
            <v>30701224</v>
          </cell>
          <cell r="B8677" t="str">
            <v>Point</v>
          </cell>
          <cell r="C8677" t="str">
            <v>Mechanical Pulping Ops / Refiner Pulping</v>
          </cell>
          <cell r="D8677" t="str">
            <v>Industrial Processes - Pulp &amp; Paper</v>
          </cell>
          <cell r="G8677" t="str">
            <v>Industrial Processes</v>
          </cell>
          <cell r="H8677" t="str">
            <v>Pulp and Paper and Wood Products</v>
          </cell>
          <cell r="I8677" t="str">
            <v>Mechanical Pulping Operations</v>
          </cell>
          <cell r="J8677" t="str">
            <v>Refiner Pulping</v>
          </cell>
          <cell r="M8677">
            <v>40102</v>
          </cell>
          <cell r="N8677">
            <v>40988</v>
          </cell>
        </row>
        <row r="8678">
          <cell r="A8678" t="str">
            <v>30701301</v>
          </cell>
          <cell r="B8678" t="str">
            <v>Point</v>
          </cell>
          <cell r="C8678" t="str">
            <v>Misc Paper Products /Shredding Newspaper for Insulation Manufacturing</v>
          </cell>
          <cell r="D8678" t="str">
            <v>Industrial Processes - Pulp &amp; Paper</v>
          </cell>
          <cell r="G8678" t="str">
            <v>Industrial Processes</v>
          </cell>
          <cell r="H8678" t="str">
            <v>Pulp and Paper and Wood Products</v>
          </cell>
          <cell r="I8678" t="str">
            <v>Miscellaneous Paper Products</v>
          </cell>
          <cell r="J8678" t="str">
            <v>Shredding Newspaper for Insulation Manufacturing</v>
          </cell>
          <cell r="N8678">
            <v>40988</v>
          </cell>
        </row>
        <row r="8679">
          <cell r="A8679" t="str">
            <v>30701399</v>
          </cell>
          <cell r="B8679" t="str">
            <v>Point</v>
          </cell>
          <cell r="C8679" t="str">
            <v>Misc Paper Products /Other Not Classified</v>
          </cell>
          <cell r="D8679" t="str">
            <v>Industrial Processes - Pulp &amp; Paper</v>
          </cell>
          <cell r="G8679" t="str">
            <v>Industrial Processes</v>
          </cell>
          <cell r="H8679" t="str">
            <v>Pulp and Paper and Wood Products</v>
          </cell>
          <cell r="I8679" t="str">
            <v>Miscellaneous Paper Products</v>
          </cell>
          <cell r="J8679" t="str">
            <v>Other Not Classified</v>
          </cell>
          <cell r="N8679">
            <v>40988</v>
          </cell>
        </row>
        <row r="8680">
          <cell r="A8680" t="str">
            <v>30701410</v>
          </cell>
          <cell r="B8680" t="str">
            <v>Point</v>
          </cell>
          <cell r="C8680" t="str">
            <v>Hardboard (HB) Manuf /Tube dryer, direct wood-fired, blowline blend, PF resin, hardwood</v>
          </cell>
          <cell r="D8680" t="str">
            <v>Industrial Processes - Pulp &amp; Paper</v>
          </cell>
          <cell r="G8680" t="str">
            <v>Industrial Processes</v>
          </cell>
          <cell r="H8680" t="str">
            <v>Pulp and Paper and Wood Products</v>
          </cell>
          <cell r="I8680" t="str">
            <v>Hardboard (HB) Manufacture</v>
          </cell>
          <cell r="J8680" t="str">
            <v>Tube dryer, direct wood-fired, blowline blend, PF resin, hardwood</v>
          </cell>
          <cell r="M8680">
            <v>38036</v>
          </cell>
          <cell r="N8680">
            <v>40988</v>
          </cell>
        </row>
        <row r="8681">
          <cell r="A8681" t="str">
            <v>30701415</v>
          </cell>
          <cell r="B8681" t="str">
            <v>Point</v>
          </cell>
          <cell r="C8681" t="str">
            <v>Hardboard (HB) Manuf /Tube dryer, direct NG-fired, blowline blend, PF resin, hardwood</v>
          </cell>
          <cell r="D8681" t="str">
            <v>Industrial Processes - Pulp &amp; Paper</v>
          </cell>
          <cell r="G8681" t="str">
            <v>Industrial Processes</v>
          </cell>
          <cell r="H8681" t="str">
            <v>Pulp and Paper and Wood Products</v>
          </cell>
          <cell r="I8681" t="str">
            <v>Hardboard (HB) Manufacture</v>
          </cell>
          <cell r="J8681" t="str">
            <v>Tube dryer, direct NG-fired, blowline blend, PF resin, hardwood</v>
          </cell>
          <cell r="M8681">
            <v>38036</v>
          </cell>
          <cell r="N8681">
            <v>40988</v>
          </cell>
        </row>
        <row r="8682">
          <cell r="A8682" t="str">
            <v>30701416</v>
          </cell>
          <cell r="B8682" t="str">
            <v>Point</v>
          </cell>
          <cell r="C8682" t="str">
            <v>Hardboard (HB) Manuf /Board dryer,direct NG-fired,softwood, linseed oil binder(heated zones)</v>
          </cell>
          <cell r="D8682" t="str">
            <v>Industrial Processes - Pulp &amp; Paper</v>
          </cell>
          <cell r="G8682" t="str">
            <v>Industrial Processes</v>
          </cell>
          <cell r="H8682" t="str">
            <v>Pulp and Paper and Wood Products</v>
          </cell>
          <cell r="I8682" t="str">
            <v>Hardboard (HB) Manufacture</v>
          </cell>
          <cell r="J8682" t="str">
            <v>Board dryer,direct NG-fired,softwood, linseed oil binder(heated zones)</v>
          </cell>
          <cell r="M8682">
            <v>38036</v>
          </cell>
          <cell r="N8682">
            <v>40988</v>
          </cell>
        </row>
        <row r="8683">
          <cell r="A8683" t="str">
            <v>30701420</v>
          </cell>
          <cell r="B8683" t="str">
            <v>Point</v>
          </cell>
          <cell r="C8683" t="str">
            <v>Hardboard (HB) Manuf /Tempering oven, direct natural gas-fired, hardwood</v>
          </cell>
          <cell r="D8683" t="str">
            <v>Industrial Processes - Pulp &amp; Paper</v>
          </cell>
          <cell r="G8683" t="str">
            <v>Industrial Processes</v>
          </cell>
          <cell r="H8683" t="str">
            <v>Pulp and Paper and Wood Products</v>
          </cell>
          <cell r="I8683" t="str">
            <v>Hardboard (HB) Manufacture</v>
          </cell>
          <cell r="J8683" t="str">
            <v>Tempering oven, direct natural gas-fired, hardwood</v>
          </cell>
          <cell r="M8683">
            <v>38036</v>
          </cell>
          <cell r="N8683">
            <v>40988</v>
          </cell>
        </row>
        <row r="8684">
          <cell r="A8684" t="str">
            <v>30701425</v>
          </cell>
          <cell r="B8684" t="str">
            <v>Point</v>
          </cell>
          <cell r="C8684" t="str">
            <v>Hardboard (HB) Manuf /Tube dryer, second stage, indirect heated, hardwood</v>
          </cell>
          <cell r="D8684" t="str">
            <v>Industrial Processes - Pulp &amp; Paper</v>
          </cell>
          <cell r="G8684" t="str">
            <v>Industrial Processes</v>
          </cell>
          <cell r="H8684" t="str">
            <v>Pulp and Paper and Wood Products</v>
          </cell>
          <cell r="I8684" t="str">
            <v>Hardboard (HB) Manufacture</v>
          </cell>
          <cell r="J8684" t="str">
            <v>Tube dryer, second stage, indirect heated, hardwood</v>
          </cell>
          <cell r="M8684">
            <v>38036</v>
          </cell>
          <cell r="N8684">
            <v>40988</v>
          </cell>
        </row>
        <row r="8685">
          <cell r="A8685" t="str">
            <v>30701430</v>
          </cell>
          <cell r="B8685" t="str">
            <v>Point</v>
          </cell>
          <cell r="C8685" t="str">
            <v>Hardboard (HB) Manuf /Humidification kiln, indirect heated</v>
          </cell>
          <cell r="D8685" t="str">
            <v>Industrial Processes - Pulp &amp; Paper</v>
          </cell>
          <cell r="G8685" t="str">
            <v>Industrial Processes</v>
          </cell>
          <cell r="H8685" t="str">
            <v>Pulp and Paper and Wood Products</v>
          </cell>
          <cell r="I8685" t="str">
            <v>Hardboard (HB) Manufacture</v>
          </cell>
          <cell r="J8685" t="str">
            <v>Humidification kiln, indirect heated</v>
          </cell>
          <cell r="M8685">
            <v>38036</v>
          </cell>
          <cell r="N8685">
            <v>40988</v>
          </cell>
        </row>
        <row r="8686">
          <cell r="A8686" t="str">
            <v>30701440</v>
          </cell>
          <cell r="B8686" t="str">
            <v>Point</v>
          </cell>
          <cell r="C8686" t="str">
            <v>Hardboard (HB) Manuf /Hot press, PF resin</v>
          </cell>
          <cell r="D8686" t="str">
            <v>Industrial Processes - Pulp &amp; Paper</v>
          </cell>
          <cell r="G8686" t="str">
            <v>Industrial Processes</v>
          </cell>
          <cell r="H8686" t="str">
            <v>Pulp and Paper and Wood Products</v>
          </cell>
          <cell r="I8686" t="str">
            <v>Hardboard (HB) Manufacture</v>
          </cell>
          <cell r="J8686" t="str">
            <v>Hot press, PF resin</v>
          </cell>
          <cell r="M8686">
            <v>38036</v>
          </cell>
          <cell r="N8686">
            <v>40988</v>
          </cell>
        </row>
        <row r="8687">
          <cell r="A8687" t="str">
            <v>30701442</v>
          </cell>
          <cell r="B8687" t="str">
            <v>Point</v>
          </cell>
          <cell r="C8687" t="str">
            <v>Hardboard (HB) Manuf /Hot press, linseed oil binder</v>
          </cell>
          <cell r="D8687" t="str">
            <v>Industrial Processes - Pulp &amp; Paper</v>
          </cell>
          <cell r="G8687" t="str">
            <v>Industrial Processes</v>
          </cell>
          <cell r="H8687" t="str">
            <v>Pulp and Paper and Wood Products</v>
          </cell>
          <cell r="I8687" t="str">
            <v>Hardboard (HB) Manufacture</v>
          </cell>
          <cell r="J8687" t="str">
            <v>Hot press, linseed oil binder</v>
          </cell>
          <cell r="M8687">
            <v>38036</v>
          </cell>
          <cell r="N8687">
            <v>40988</v>
          </cell>
        </row>
        <row r="8688">
          <cell r="A8688" t="str">
            <v>30701480</v>
          </cell>
          <cell r="B8688" t="str">
            <v>Point</v>
          </cell>
          <cell r="C8688" t="str">
            <v>Hardboard (HB) Manuf /Sander</v>
          </cell>
          <cell r="D8688" t="str">
            <v>Industrial Processes - Pulp &amp; Paper</v>
          </cell>
          <cell r="G8688" t="str">
            <v>Industrial Processes</v>
          </cell>
          <cell r="H8688" t="str">
            <v>Pulp and Paper and Wood Products</v>
          </cell>
          <cell r="I8688" t="str">
            <v>Hardboard (HB) Manufacture</v>
          </cell>
          <cell r="J8688" t="str">
            <v>Sander</v>
          </cell>
          <cell r="M8688">
            <v>38036</v>
          </cell>
          <cell r="N8688">
            <v>40988</v>
          </cell>
        </row>
        <row r="8689">
          <cell r="A8689" t="str">
            <v>30701482</v>
          </cell>
          <cell r="B8689" t="str">
            <v>Point</v>
          </cell>
          <cell r="C8689" t="str">
            <v>Hardboard (HB) Manuf /Log chipper, hardwood</v>
          </cell>
          <cell r="D8689" t="str">
            <v>Industrial Processes - Pulp &amp; Paper</v>
          </cell>
          <cell r="G8689" t="str">
            <v>Industrial Processes</v>
          </cell>
          <cell r="H8689" t="str">
            <v>Pulp and Paper and Wood Products</v>
          </cell>
          <cell r="I8689" t="str">
            <v>Hardboard (HB) Manufacture</v>
          </cell>
          <cell r="J8689" t="str">
            <v>Log chipper, hardwood</v>
          </cell>
          <cell r="M8689">
            <v>38036</v>
          </cell>
          <cell r="N8689">
            <v>40988</v>
          </cell>
        </row>
        <row r="8690">
          <cell r="A8690" t="str">
            <v>30701484</v>
          </cell>
          <cell r="B8690" t="str">
            <v>Point</v>
          </cell>
          <cell r="C8690" t="str">
            <v>Hardboard (HB) Manuf /Pressurized digester/refiner, hardwood</v>
          </cell>
          <cell r="D8690" t="str">
            <v>Industrial Processes - Pulp &amp; Paper</v>
          </cell>
          <cell r="G8690" t="str">
            <v>Industrial Processes</v>
          </cell>
          <cell r="H8690" t="str">
            <v>Pulp and Paper and Wood Products</v>
          </cell>
          <cell r="I8690" t="str">
            <v>Hardboard (HB) Manufacture</v>
          </cell>
          <cell r="J8690" t="str">
            <v>Pressurized digester/refiner, hardwood</v>
          </cell>
          <cell r="M8690">
            <v>38036</v>
          </cell>
          <cell r="N8690">
            <v>40988</v>
          </cell>
        </row>
        <row r="8691">
          <cell r="A8691" t="str">
            <v>30701486</v>
          </cell>
          <cell r="B8691" t="str">
            <v>Point</v>
          </cell>
          <cell r="C8691" t="str">
            <v>Hardboard (HB) Manuf /Former, vacuum system, wet, PF resin</v>
          </cell>
          <cell r="D8691" t="str">
            <v>Industrial Processes - Pulp &amp; Paper</v>
          </cell>
          <cell r="G8691" t="str">
            <v>Industrial Processes</v>
          </cell>
          <cell r="H8691" t="str">
            <v>Pulp and Paper and Wood Products</v>
          </cell>
          <cell r="I8691" t="str">
            <v>Hardboard (HB) Manufacture</v>
          </cell>
          <cell r="J8691" t="str">
            <v>Former, vacuum system, wet, PF resin</v>
          </cell>
          <cell r="M8691">
            <v>38036</v>
          </cell>
          <cell r="N8691">
            <v>40988</v>
          </cell>
        </row>
        <row r="8692">
          <cell r="A8692" t="str">
            <v>30701510</v>
          </cell>
          <cell r="B8692" t="str">
            <v>Point</v>
          </cell>
          <cell r="C8692" t="str">
            <v>Fiberboard Manuf /Board dryer, indirect heated, softwood, starch binder (heated zones)</v>
          </cell>
          <cell r="D8692" t="str">
            <v>Industrial Processes - Pulp &amp; Paper</v>
          </cell>
          <cell r="G8692" t="str">
            <v>Industrial Processes</v>
          </cell>
          <cell r="H8692" t="str">
            <v>Pulp and Paper and Wood Products</v>
          </cell>
          <cell r="I8692" t="str">
            <v>Fiberboard (FB) Manufacture</v>
          </cell>
          <cell r="J8692" t="str">
            <v>Board dryer, indirect heated, softwood, starch binder (heated zones)</v>
          </cell>
          <cell r="M8692">
            <v>38036</v>
          </cell>
          <cell r="N8692">
            <v>40988</v>
          </cell>
        </row>
        <row r="8693">
          <cell r="A8693" t="str">
            <v>30701512</v>
          </cell>
          <cell r="B8693" t="str">
            <v>Point</v>
          </cell>
          <cell r="C8693" t="str">
            <v>Fiberboard Manuf /Board dryer,indirect htd, softwood, 6-12% asphalt binder(heated zones)</v>
          </cell>
          <cell r="D8693" t="str">
            <v>Industrial Processes - Pulp &amp; Paper</v>
          </cell>
          <cell r="G8693" t="str">
            <v>Industrial Processes</v>
          </cell>
          <cell r="H8693" t="str">
            <v>Pulp and Paper and Wood Products</v>
          </cell>
          <cell r="I8693" t="str">
            <v>Fiberboard (FB) Manufacture</v>
          </cell>
          <cell r="J8693" t="str">
            <v>Board dryer,indirect htd, softwood, 6-12% asphalt binder(heated zones)</v>
          </cell>
          <cell r="M8693">
            <v>38036</v>
          </cell>
          <cell r="N8693">
            <v>40988</v>
          </cell>
        </row>
        <row r="8694">
          <cell r="A8694" t="str">
            <v>30701530</v>
          </cell>
          <cell r="B8694" t="str">
            <v>Point</v>
          </cell>
          <cell r="C8694" t="str">
            <v>Fiberboard Manuf /Atmospheric refiner and dump chest, softwood</v>
          </cell>
          <cell r="D8694" t="str">
            <v>Industrial Processes - Pulp &amp; Paper</v>
          </cell>
          <cell r="G8694" t="str">
            <v>Industrial Processes</v>
          </cell>
          <cell r="H8694" t="str">
            <v>Pulp and Paper and Wood Products</v>
          </cell>
          <cell r="I8694" t="str">
            <v>Fiberboard (FB) Manufacture</v>
          </cell>
          <cell r="J8694" t="str">
            <v>Atmospheric refiner and dump chest, softwood</v>
          </cell>
          <cell r="M8694">
            <v>38036</v>
          </cell>
          <cell r="N8694">
            <v>40988</v>
          </cell>
        </row>
        <row r="8695">
          <cell r="A8695" t="str">
            <v>30701540</v>
          </cell>
          <cell r="B8695" t="str">
            <v>Point</v>
          </cell>
          <cell r="C8695" t="str">
            <v>Fiberboard Manuf /Washer, softwood</v>
          </cell>
          <cell r="D8695" t="str">
            <v>Industrial Processes - Pulp &amp; Paper</v>
          </cell>
          <cell r="G8695" t="str">
            <v>Industrial Processes</v>
          </cell>
          <cell r="H8695" t="str">
            <v>Pulp and Paper and Wood Products</v>
          </cell>
          <cell r="I8695" t="str">
            <v>Fiberboard (FB) Manufacture</v>
          </cell>
          <cell r="J8695" t="str">
            <v>Washer, softwood</v>
          </cell>
          <cell r="M8695">
            <v>38036</v>
          </cell>
          <cell r="N8695">
            <v>40988</v>
          </cell>
        </row>
        <row r="8696">
          <cell r="A8696" t="str">
            <v>30701550</v>
          </cell>
          <cell r="B8696" t="str">
            <v>Point</v>
          </cell>
          <cell r="C8696" t="str">
            <v>Fiberboard Manuf /Former, vacuum system, wet, 6-12% asphalt</v>
          </cell>
          <cell r="D8696" t="str">
            <v>Industrial Processes - Pulp &amp; Paper</v>
          </cell>
          <cell r="G8696" t="str">
            <v>Industrial Processes</v>
          </cell>
          <cell r="H8696" t="str">
            <v>Pulp and Paper and Wood Products</v>
          </cell>
          <cell r="I8696" t="str">
            <v>Fiberboard (FB) Manufacture</v>
          </cell>
          <cell r="J8696" t="str">
            <v>Former, vacuum system, wet, 6-12% asphalt</v>
          </cell>
          <cell r="M8696">
            <v>38036</v>
          </cell>
          <cell r="N8696">
            <v>40988</v>
          </cell>
        </row>
        <row r="8697">
          <cell r="A8697" t="str">
            <v>30701601</v>
          </cell>
          <cell r="B8697" t="str">
            <v>Point</v>
          </cell>
          <cell r="C8697" t="str">
            <v>Laminated Veneer Lumber Manuf /LVL, veneer, indirect heated, hardwood (heated zones)</v>
          </cell>
          <cell r="D8697" t="str">
            <v>Industrial Processes - Pulp &amp; Paper</v>
          </cell>
          <cell r="G8697" t="str">
            <v>Industrial Processes</v>
          </cell>
          <cell r="H8697" t="str">
            <v>Pulp and Paper and Wood Products</v>
          </cell>
          <cell r="I8697" t="str">
            <v>Laminated Veneer Lumber Manufacture</v>
          </cell>
          <cell r="J8697" t="str">
            <v>LVL, veneer, indirect heated, hardwood (heated zones)</v>
          </cell>
          <cell r="M8697">
            <v>38036</v>
          </cell>
          <cell r="N8697">
            <v>40988</v>
          </cell>
        </row>
        <row r="8698">
          <cell r="A8698" t="str">
            <v>30701602</v>
          </cell>
          <cell r="B8698" t="str">
            <v>Point</v>
          </cell>
          <cell r="C8698" t="str">
            <v>Laminated Veneer Lumber Manuf /LVL, veneer, indirect heated, hardwood (cooling section)</v>
          </cell>
          <cell r="D8698" t="str">
            <v>Industrial Processes - Pulp &amp; Paper</v>
          </cell>
          <cell r="G8698" t="str">
            <v>Industrial Processes</v>
          </cell>
          <cell r="H8698" t="str">
            <v>Pulp and Paper and Wood Products</v>
          </cell>
          <cell r="I8698" t="str">
            <v>Laminated Veneer Lumber Manufacture</v>
          </cell>
          <cell r="J8698" t="str">
            <v>LVL, veneer, indirect heated, hardwood (cooling section)</v>
          </cell>
          <cell r="M8698">
            <v>38036</v>
          </cell>
          <cell r="N8698">
            <v>40988</v>
          </cell>
        </row>
        <row r="8699">
          <cell r="A8699" t="str">
            <v>30701612</v>
          </cell>
          <cell r="B8699" t="str">
            <v>Point</v>
          </cell>
          <cell r="C8699" t="str">
            <v>Laminated Veneer Lumber Manuf /LVL, press, PF resin</v>
          </cell>
          <cell r="D8699" t="str">
            <v>Industrial Processes - Pulp &amp; Paper</v>
          </cell>
          <cell r="G8699" t="str">
            <v>Industrial Processes</v>
          </cell>
          <cell r="H8699" t="str">
            <v>Pulp and Paper and Wood Products</v>
          </cell>
          <cell r="I8699" t="str">
            <v>Laminated Veneer Lumber Manufacture</v>
          </cell>
          <cell r="J8699" t="str">
            <v>LVL, press, PF resin</v>
          </cell>
          <cell r="M8699">
            <v>38036</v>
          </cell>
          <cell r="N8699">
            <v>40988</v>
          </cell>
        </row>
        <row r="8700">
          <cell r="A8700" t="str">
            <v>30701620</v>
          </cell>
          <cell r="B8700" t="str">
            <v>Point</v>
          </cell>
          <cell r="C8700" t="str">
            <v>Laminated Veneer Lumber Manuf /LVL, I-Beam Saw</v>
          </cell>
          <cell r="D8700" t="str">
            <v>Industrial Processes - Pulp &amp; Paper</v>
          </cell>
          <cell r="G8700" t="str">
            <v>Industrial Processes</v>
          </cell>
          <cell r="H8700" t="str">
            <v>Pulp and Paper and Wood Products</v>
          </cell>
          <cell r="I8700" t="str">
            <v>Laminated Veneer Lumber Manufacture</v>
          </cell>
          <cell r="J8700" t="str">
            <v>LVL, I-Beam Saw</v>
          </cell>
          <cell r="M8700">
            <v>38036</v>
          </cell>
          <cell r="N8700">
            <v>40988</v>
          </cell>
        </row>
        <row r="8701">
          <cell r="A8701" t="str">
            <v>30701630</v>
          </cell>
          <cell r="B8701" t="str">
            <v>Point</v>
          </cell>
          <cell r="C8701" t="str">
            <v>Laminated Veneer Lumber Manuf /I-Joist manufacture: I-Joist, curing chamber</v>
          </cell>
          <cell r="D8701" t="str">
            <v>Industrial Processes - Pulp &amp; Paper</v>
          </cell>
          <cell r="G8701" t="str">
            <v>Industrial Processes</v>
          </cell>
          <cell r="H8701" t="str">
            <v>Pulp and Paper and Wood Products</v>
          </cell>
          <cell r="I8701" t="str">
            <v>Laminated Veneer Lumber Manufacture</v>
          </cell>
          <cell r="J8701" t="str">
            <v>I-Joist manufacture: I-Joist, curing chamber</v>
          </cell>
          <cell r="M8701">
            <v>38036</v>
          </cell>
          <cell r="N8701">
            <v>40988</v>
          </cell>
        </row>
        <row r="8702">
          <cell r="A8702" t="str">
            <v>30701640</v>
          </cell>
          <cell r="B8702" t="str">
            <v>Point</v>
          </cell>
          <cell r="C8702" t="str">
            <v>Laminated Strand Lumber Manuf /LSL, rotary, direct wood-fired, hardwood</v>
          </cell>
          <cell r="D8702" t="str">
            <v>Industrial Processes - Pulp &amp; Paper</v>
          </cell>
          <cell r="G8702" t="str">
            <v>Industrial Processes</v>
          </cell>
          <cell r="H8702" t="str">
            <v>Pulp and Paper and Wood Products</v>
          </cell>
          <cell r="I8702" t="str">
            <v>Laminated Strand Lumber Manufacture</v>
          </cell>
          <cell r="J8702" t="str">
            <v>LSL, rotary, direct wood-fired, hardwood</v>
          </cell>
          <cell r="M8702">
            <v>38036</v>
          </cell>
          <cell r="N8702">
            <v>40988</v>
          </cell>
        </row>
        <row r="8703">
          <cell r="A8703" t="str">
            <v>30701641</v>
          </cell>
          <cell r="B8703" t="str">
            <v>Point</v>
          </cell>
          <cell r="C8703" t="str">
            <v>Laminated Strand Lumber Manuf /LSL, conveyor, indirect heated, hardwood</v>
          </cell>
          <cell r="D8703" t="str">
            <v>Industrial Processes - Pulp &amp; Paper</v>
          </cell>
          <cell r="G8703" t="str">
            <v>Industrial Processes</v>
          </cell>
          <cell r="H8703" t="str">
            <v>Pulp and Paper and Wood Products</v>
          </cell>
          <cell r="I8703" t="str">
            <v>Laminated Strand Lumber Manufacture</v>
          </cell>
          <cell r="J8703" t="str">
            <v>LSL, conveyor, indirect heated, hardwood</v>
          </cell>
          <cell r="M8703">
            <v>38036</v>
          </cell>
          <cell r="N8703">
            <v>40988</v>
          </cell>
        </row>
        <row r="8704">
          <cell r="A8704" t="str">
            <v>30701650</v>
          </cell>
          <cell r="B8704" t="str">
            <v>Point</v>
          </cell>
          <cell r="C8704" t="str">
            <v>Laminated Strand Lumber Manuf /LSL, press, MDI resin</v>
          </cell>
          <cell r="D8704" t="str">
            <v>Industrial Processes - Pulp &amp; Paper</v>
          </cell>
          <cell r="G8704" t="str">
            <v>Industrial Processes</v>
          </cell>
          <cell r="H8704" t="str">
            <v>Pulp and Paper and Wood Products</v>
          </cell>
          <cell r="I8704" t="str">
            <v>Laminated Strand Lumber Manufacture</v>
          </cell>
          <cell r="J8704" t="str">
            <v>LSL, press, MDI resin</v>
          </cell>
          <cell r="M8704">
            <v>38036</v>
          </cell>
          <cell r="N8704">
            <v>40988</v>
          </cell>
        </row>
        <row r="8705">
          <cell r="A8705" t="str">
            <v>30701660</v>
          </cell>
          <cell r="B8705" t="str">
            <v>Point</v>
          </cell>
          <cell r="C8705" t="str">
            <v>Laminated Strand Lumber Manuf /LSL, Sander</v>
          </cell>
          <cell r="D8705" t="str">
            <v>Industrial Processes - Pulp &amp; Paper</v>
          </cell>
          <cell r="G8705" t="str">
            <v>Industrial Processes</v>
          </cell>
          <cell r="H8705" t="str">
            <v>Pulp and Paper and Wood Products</v>
          </cell>
          <cell r="I8705" t="str">
            <v>Laminated Strand Lumber Manufacture</v>
          </cell>
          <cell r="J8705" t="str">
            <v>LSL, Sander</v>
          </cell>
          <cell r="M8705">
            <v>38036</v>
          </cell>
          <cell r="N8705">
            <v>40988</v>
          </cell>
        </row>
        <row r="8706">
          <cell r="A8706" t="str">
            <v>30701661</v>
          </cell>
          <cell r="B8706" t="str">
            <v>Point</v>
          </cell>
          <cell r="C8706" t="str">
            <v>Laminated Strand Lumber Manuf /LSL, Saw</v>
          </cell>
          <cell r="D8706" t="str">
            <v>Industrial Processes - Pulp &amp; Paper</v>
          </cell>
          <cell r="G8706" t="str">
            <v>Industrial Processes</v>
          </cell>
          <cell r="H8706" t="str">
            <v>Pulp and Paper and Wood Products</v>
          </cell>
          <cell r="I8706" t="str">
            <v>Laminated Strand Lumber Manufacture</v>
          </cell>
          <cell r="J8706" t="str">
            <v>LSL, Saw</v>
          </cell>
          <cell r="M8706">
            <v>38036</v>
          </cell>
          <cell r="N8706">
            <v>40988</v>
          </cell>
        </row>
        <row r="8707">
          <cell r="A8707" t="str">
            <v>30702001</v>
          </cell>
          <cell r="B8707" t="str">
            <v>Point</v>
          </cell>
          <cell r="C8707" t="str">
            <v>Furniture Manuf /Rough-end</v>
          </cell>
          <cell r="D8707" t="str">
            <v>Industrial Processes - Pulp &amp; Paper</v>
          </cell>
          <cell r="G8707" t="str">
            <v>Industrial Processes</v>
          </cell>
          <cell r="H8707" t="str">
            <v>Pulp and Paper and Wood Products</v>
          </cell>
          <cell r="I8707" t="str">
            <v>Furniture Manufacture</v>
          </cell>
          <cell r="J8707" t="str">
            <v>Rough-end</v>
          </cell>
          <cell r="N8707">
            <v>40988</v>
          </cell>
        </row>
        <row r="8708">
          <cell r="A8708" t="str">
            <v>30702002</v>
          </cell>
          <cell r="B8708" t="str">
            <v>Point</v>
          </cell>
          <cell r="C8708" t="str">
            <v>Furniture Manuf /Machine Room</v>
          </cell>
          <cell r="D8708" t="str">
            <v>Industrial Processes - Pulp &amp; Paper</v>
          </cell>
          <cell r="G8708" t="str">
            <v>Industrial Processes</v>
          </cell>
          <cell r="H8708" t="str">
            <v>Pulp and Paper and Wood Products</v>
          </cell>
          <cell r="I8708" t="str">
            <v>Furniture Manufacture</v>
          </cell>
          <cell r="J8708" t="str">
            <v>Machine Room</v>
          </cell>
          <cell r="N8708">
            <v>40988</v>
          </cell>
        </row>
        <row r="8709">
          <cell r="A8709" t="str">
            <v>30702003</v>
          </cell>
          <cell r="B8709" t="str">
            <v>Point</v>
          </cell>
          <cell r="C8709" t="str">
            <v>Furniture Manuf /Sanding</v>
          </cell>
          <cell r="D8709" t="str">
            <v>Industrial Processes - Pulp &amp; Paper</v>
          </cell>
          <cell r="G8709" t="str">
            <v>Industrial Processes</v>
          </cell>
          <cell r="H8709" t="str">
            <v>Pulp and Paper and Wood Products</v>
          </cell>
          <cell r="I8709" t="str">
            <v>Furniture Manufacture</v>
          </cell>
          <cell r="J8709" t="str">
            <v>Sanding</v>
          </cell>
          <cell r="N8709">
            <v>40988</v>
          </cell>
        </row>
        <row r="8710">
          <cell r="A8710" t="str">
            <v>30702004</v>
          </cell>
          <cell r="B8710" t="str">
            <v>Point</v>
          </cell>
          <cell r="C8710" t="str">
            <v>Furniture Manuf /Wood Hog</v>
          </cell>
          <cell r="D8710" t="str">
            <v>Industrial Processes - Pulp &amp; Paper</v>
          </cell>
          <cell r="G8710" t="str">
            <v>Industrial Processes</v>
          </cell>
          <cell r="H8710" t="str">
            <v>Pulp and Paper and Wood Products</v>
          </cell>
          <cell r="I8710" t="str">
            <v>Furniture Manufacture</v>
          </cell>
          <cell r="J8710" t="str">
            <v>Wood Hog</v>
          </cell>
          <cell r="N8710">
            <v>40988</v>
          </cell>
        </row>
        <row r="8711">
          <cell r="A8711" t="str">
            <v>30702021</v>
          </cell>
          <cell r="B8711" t="str">
            <v>Point</v>
          </cell>
          <cell r="C8711" t="str">
            <v>Furniture Manuf /Veneer Hot Press, Urea Formaldehyde Resin</v>
          </cell>
          <cell r="D8711" t="str">
            <v>Industrial Processes - Pulp &amp; Paper</v>
          </cell>
          <cell r="G8711" t="str">
            <v>Industrial Processes</v>
          </cell>
          <cell r="H8711" t="str">
            <v>Pulp and Paper and Wood Products</v>
          </cell>
          <cell r="I8711" t="str">
            <v>Furniture Manufacture</v>
          </cell>
          <cell r="J8711" t="str">
            <v>Veneer Hot Press, Urea Formaldehyde Resin</v>
          </cell>
          <cell r="N8711">
            <v>40988</v>
          </cell>
        </row>
        <row r="8712">
          <cell r="A8712" t="str">
            <v>30702098</v>
          </cell>
          <cell r="B8712" t="str">
            <v>Point</v>
          </cell>
          <cell r="C8712" t="str">
            <v>Furniture Manuf /Other Not Classified</v>
          </cell>
          <cell r="D8712" t="str">
            <v>Industrial Processes - Pulp &amp; Paper</v>
          </cell>
          <cell r="G8712" t="str">
            <v>Industrial Processes</v>
          </cell>
          <cell r="H8712" t="str">
            <v>Pulp and Paper and Wood Products</v>
          </cell>
          <cell r="I8712" t="str">
            <v>Furniture Manufacture</v>
          </cell>
          <cell r="J8712" t="str">
            <v>Other Not Classified</v>
          </cell>
          <cell r="K8712" t="str">
            <v>30702099</v>
          </cell>
          <cell r="L8712" t="str">
            <v>2005</v>
          </cell>
          <cell r="N8712">
            <v>40988</v>
          </cell>
        </row>
        <row r="8713">
          <cell r="A8713" t="str">
            <v>30702099</v>
          </cell>
          <cell r="B8713" t="str">
            <v>Point</v>
          </cell>
          <cell r="C8713" t="str">
            <v>Furniture Manuf /Other Not Classified</v>
          </cell>
          <cell r="D8713" t="str">
            <v>Industrial Processes - Pulp &amp; Paper</v>
          </cell>
          <cell r="G8713" t="str">
            <v>Industrial Processes</v>
          </cell>
          <cell r="H8713" t="str">
            <v>Pulp and Paper and Wood Products</v>
          </cell>
          <cell r="I8713" t="str">
            <v>Furniture Manufacture</v>
          </cell>
          <cell r="J8713" t="str">
            <v>Other Not Classified</v>
          </cell>
          <cell r="N8713">
            <v>40988</v>
          </cell>
        </row>
        <row r="8714">
          <cell r="A8714" t="str">
            <v>30703001</v>
          </cell>
          <cell r="B8714" t="str">
            <v>Point</v>
          </cell>
          <cell r="C8714" t="str">
            <v>Misc Wood Working Ops /Wood Waste Storage Bin Vent</v>
          </cell>
          <cell r="D8714" t="str">
            <v>Industrial Processes - Storage and Transfer</v>
          </cell>
          <cell r="G8714" t="str">
            <v>Industrial Processes</v>
          </cell>
          <cell r="H8714" t="str">
            <v>Pulp and Paper and Wood Products</v>
          </cell>
          <cell r="I8714" t="str">
            <v>Miscellaneous Wood Working Operations</v>
          </cell>
          <cell r="J8714" t="str">
            <v>Wood Waste Storage Bin Vent</v>
          </cell>
          <cell r="N8714">
            <v>40988</v>
          </cell>
        </row>
        <row r="8715">
          <cell r="A8715" t="str">
            <v>30703002</v>
          </cell>
          <cell r="B8715" t="str">
            <v>Point</v>
          </cell>
          <cell r="C8715" t="str">
            <v>Misc Wood Working Ops /Wood Waste Storage Bin Loadout</v>
          </cell>
          <cell r="D8715" t="str">
            <v>Industrial Processes - Storage and Transfer</v>
          </cell>
          <cell r="G8715" t="str">
            <v>Industrial Processes</v>
          </cell>
          <cell r="H8715" t="str">
            <v>Pulp and Paper and Wood Products</v>
          </cell>
          <cell r="I8715" t="str">
            <v>Miscellaneous Wood Working Operations</v>
          </cell>
          <cell r="J8715" t="str">
            <v>Wood Waste Storage Bin Loadout</v>
          </cell>
          <cell r="N8715">
            <v>40988</v>
          </cell>
        </row>
        <row r="8716">
          <cell r="A8716" t="str">
            <v>30703096</v>
          </cell>
          <cell r="B8716" t="str">
            <v>Point</v>
          </cell>
          <cell r="C8716" t="str">
            <v>Misc Wood Working Ops /Sanding/Planning Operations: Specify</v>
          </cell>
          <cell r="D8716" t="str">
            <v>Industrial Processes - Pulp &amp; Paper</v>
          </cell>
          <cell r="G8716" t="str">
            <v>Industrial Processes</v>
          </cell>
          <cell r="H8716" t="str">
            <v>Pulp and Paper and Wood Products</v>
          </cell>
          <cell r="I8716" t="str">
            <v>Miscellaneous Wood Working Operations</v>
          </cell>
          <cell r="J8716" t="str">
            <v>Sanding/Planning Operations: Specify</v>
          </cell>
          <cell r="K8716" t="str">
            <v>30703099</v>
          </cell>
          <cell r="L8716" t="str">
            <v>2002</v>
          </cell>
          <cell r="N8716">
            <v>40988</v>
          </cell>
        </row>
        <row r="8717">
          <cell r="A8717" t="str">
            <v>30703097</v>
          </cell>
          <cell r="B8717" t="str">
            <v>Point</v>
          </cell>
          <cell r="C8717" t="str">
            <v>Misc Wood Working Ops /Sanding/Planning Operations: Specify</v>
          </cell>
          <cell r="D8717" t="str">
            <v>Industrial Processes - Pulp &amp; Paper</v>
          </cell>
          <cell r="G8717" t="str">
            <v>Industrial Processes</v>
          </cell>
          <cell r="H8717" t="str">
            <v>Pulp and Paper and Wood Products</v>
          </cell>
          <cell r="I8717" t="str">
            <v>Miscellaneous Wood Working Operations</v>
          </cell>
          <cell r="J8717" t="str">
            <v>Sanding/Planning Operations: Specify</v>
          </cell>
          <cell r="K8717" t="str">
            <v>30703099</v>
          </cell>
          <cell r="L8717" t="str">
            <v>2002</v>
          </cell>
          <cell r="N8717">
            <v>40988</v>
          </cell>
        </row>
        <row r="8718">
          <cell r="A8718" t="str">
            <v>30703098</v>
          </cell>
          <cell r="B8718" t="str">
            <v>Point</v>
          </cell>
          <cell r="C8718" t="str">
            <v>Misc Wood Working Ops /Sanding/Planning Operations: Specify</v>
          </cell>
          <cell r="D8718" t="str">
            <v>Industrial Processes - Pulp &amp; Paper</v>
          </cell>
          <cell r="G8718" t="str">
            <v>Industrial Processes</v>
          </cell>
          <cell r="H8718" t="str">
            <v>Pulp and Paper and Wood Products</v>
          </cell>
          <cell r="I8718" t="str">
            <v>Miscellaneous Wood Working Operations</v>
          </cell>
          <cell r="J8718" t="str">
            <v>Sanding/Planning Operations: Specify</v>
          </cell>
          <cell r="K8718" t="str">
            <v>30703099</v>
          </cell>
          <cell r="L8718" t="str">
            <v>2002</v>
          </cell>
          <cell r="N8718">
            <v>40988</v>
          </cell>
        </row>
        <row r="8719">
          <cell r="A8719" t="str">
            <v>30703099</v>
          </cell>
          <cell r="B8719" t="str">
            <v>Point</v>
          </cell>
          <cell r="C8719" t="str">
            <v>Misc Wood Working Ops /Sanding/Planning Operations: Specify</v>
          </cell>
          <cell r="D8719" t="str">
            <v>Industrial Processes - Pulp &amp; Paper</v>
          </cell>
          <cell r="G8719" t="str">
            <v>Industrial Processes</v>
          </cell>
          <cell r="H8719" t="str">
            <v>Pulp and Paper and Wood Products</v>
          </cell>
          <cell r="I8719" t="str">
            <v>Miscellaneous Wood Working Operations</v>
          </cell>
          <cell r="J8719" t="str">
            <v>Sanding/Planning Operations: Specify</v>
          </cell>
          <cell r="N8719">
            <v>40988</v>
          </cell>
        </row>
        <row r="8720">
          <cell r="A8720" t="str">
            <v>30704001</v>
          </cell>
          <cell r="B8720" t="str">
            <v>Point</v>
          </cell>
          <cell r="C8720" t="str">
            <v>Pulp&amp;Paper&amp;Wood /Bulk Handling&amp;Stor: Wood-Bark /Storage Bins</v>
          </cell>
          <cell r="D8720" t="str">
            <v>Industrial Processes - Storage and Transfer</v>
          </cell>
          <cell r="G8720" t="str">
            <v>Industrial Processes</v>
          </cell>
          <cell r="H8720" t="str">
            <v>Pulp and Paper and Wood Products</v>
          </cell>
          <cell r="I8720" t="str">
            <v>Bulk Handling and Storage - Wood/Bark</v>
          </cell>
          <cell r="J8720" t="str">
            <v>Storage Bins</v>
          </cell>
          <cell r="N8720">
            <v>40988</v>
          </cell>
        </row>
        <row r="8721">
          <cell r="A8721" t="str">
            <v>30704002</v>
          </cell>
          <cell r="B8721" t="str">
            <v>Point</v>
          </cell>
          <cell r="C8721" t="str">
            <v>Pulp&amp;Paper&amp;Wood /Bulk Handling&amp;Stor: Wood-Bark /Stockpiles</v>
          </cell>
          <cell r="D8721" t="str">
            <v>Industrial Processes - Storage and Transfer</v>
          </cell>
          <cell r="G8721" t="str">
            <v>Industrial Processes</v>
          </cell>
          <cell r="H8721" t="str">
            <v>Pulp and Paper and Wood Products</v>
          </cell>
          <cell r="I8721" t="str">
            <v>Bulk Handling and Storage - Wood/Bark</v>
          </cell>
          <cell r="J8721" t="str">
            <v>Stockpiles</v>
          </cell>
          <cell r="N8721">
            <v>40988</v>
          </cell>
        </row>
        <row r="8722">
          <cell r="A8722" t="str">
            <v>30704003</v>
          </cell>
          <cell r="B8722" t="str">
            <v>Point</v>
          </cell>
          <cell r="C8722" t="str">
            <v>Pulp&amp;Paper&amp;Wood /Bulk Handling&amp;Stor: Wood-Bark /Unloading</v>
          </cell>
          <cell r="D8722" t="str">
            <v>Industrial Processes - Storage and Transfer</v>
          </cell>
          <cell r="G8722" t="str">
            <v>Industrial Processes</v>
          </cell>
          <cell r="H8722" t="str">
            <v>Pulp and Paper and Wood Products</v>
          </cell>
          <cell r="I8722" t="str">
            <v>Bulk Handling and Storage - Wood/Bark</v>
          </cell>
          <cell r="J8722" t="str">
            <v>Unloading</v>
          </cell>
          <cell r="N8722">
            <v>40988</v>
          </cell>
        </row>
        <row r="8723">
          <cell r="A8723" t="str">
            <v>30704004</v>
          </cell>
          <cell r="B8723" t="str">
            <v>Point</v>
          </cell>
          <cell r="C8723" t="str">
            <v>Pulp&amp;Paper&amp;Wood /Bulk Handling&amp;Stor: Wood-Bark /Loading</v>
          </cell>
          <cell r="D8723" t="str">
            <v>Industrial Processes - Storage and Transfer</v>
          </cell>
          <cell r="G8723" t="str">
            <v>Industrial Processes</v>
          </cell>
          <cell r="H8723" t="str">
            <v>Pulp and Paper and Wood Products</v>
          </cell>
          <cell r="I8723" t="str">
            <v>Bulk Handling and Storage - Wood/Bark</v>
          </cell>
          <cell r="J8723" t="str">
            <v>Loading</v>
          </cell>
          <cell r="N8723">
            <v>40988</v>
          </cell>
        </row>
        <row r="8724">
          <cell r="A8724" t="str">
            <v>30704005</v>
          </cell>
          <cell r="B8724" t="str">
            <v>Point</v>
          </cell>
          <cell r="C8724" t="str">
            <v>Pulp&amp;Paper&amp;Wood /Bulk Handling&amp;Stor: Wood-Bark /Conveyors</v>
          </cell>
          <cell r="D8724" t="str">
            <v>Industrial Processes - Storage and Transfer</v>
          </cell>
          <cell r="G8724" t="str">
            <v>Industrial Processes</v>
          </cell>
          <cell r="H8724" t="str">
            <v>Pulp and Paper and Wood Products</v>
          </cell>
          <cell r="I8724" t="str">
            <v>Bulk Handling and Storage - Wood/Bark</v>
          </cell>
          <cell r="J8724" t="str">
            <v>Conveyors</v>
          </cell>
          <cell r="N8724">
            <v>40988</v>
          </cell>
        </row>
        <row r="8725">
          <cell r="A8725" t="str">
            <v>30788801</v>
          </cell>
          <cell r="B8725" t="str">
            <v>Point</v>
          </cell>
          <cell r="C8725" t="str">
            <v>Pulp&amp;Paper&amp;Wood /Fugitive Emissions /Specify in Comments Field</v>
          </cell>
          <cell r="D8725" t="str">
            <v>Industrial Processes - Pulp &amp; Paper</v>
          </cell>
          <cell r="G8725" t="str">
            <v>Industrial Processes</v>
          </cell>
          <cell r="H8725" t="str">
            <v>Pulp and Paper and Wood Products</v>
          </cell>
          <cell r="I8725" t="str">
            <v>Fugitive Emissions</v>
          </cell>
          <cell r="J8725" t="str">
            <v>Specify in Comments Field</v>
          </cell>
          <cell r="N8725">
            <v>40988</v>
          </cell>
        </row>
        <row r="8726">
          <cell r="A8726" t="str">
            <v>30788802</v>
          </cell>
          <cell r="B8726" t="str">
            <v>Point</v>
          </cell>
          <cell r="C8726" t="str">
            <v>Pulp&amp;Paper&amp;Wood /Fugitive Emissions /Specify in Comments Field</v>
          </cell>
          <cell r="D8726" t="str">
            <v>Industrial Processes - Pulp &amp; Paper</v>
          </cell>
          <cell r="G8726" t="str">
            <v>Industrial Processes</v>
          </cell>
          <cell r="H8726" t="str">
            <v>Pulp and Paper and Wood Products</v>
          </cell>
          <cell r="I8726" t="str">
            <v>Fugitive Emissions</v>
          </cell>
          <cell r="J8726" t="str">
            <v>Specify in Comments Field</v>
          </cell>
          <cell r="K8726" t="str">
            <v>30788801</v>
          </cell>
          <cell r="L8726" t="str">
            <v>2005</v>
          </cell>
          <cell r="N8726">
            <v>40988</v>
          </cell>
        </row>
        <row r="8727">
          <cell r="A8727" t="str">
            <v>30788803</v>
          </cell>
          <cell r="B8727" t="str">
            <v>Point</v>
          </cell>
          <cell r="C8727" t="str">
            <v>Pulp&amp;Paper&amp;Wood /Fugitive Emissions /Specify in Comments Field</v>
          </cell>
          <cell r="D8727" t="str">
            <v>Industrial Processes - Pulp &amp; Paper</v>
          </cell>
          <cell r="G8727" t="str">
            <v>Industrial Processes</v>
          </cell>
          <cell r="H8727" t="str">
            <v>Pulp and Paper and Wood Products</v>
          </cell>
          <cell r="I8727" t="str">
            <v>Fugitive Emissions</v>
          </cell>
          <cell r="J8727" t="str">
            <v>Specify in Comments Field</v>
          </cell>
          <cell r="K8727" t="str">
            <v>30788801</v>
          </cell>
          <cell r="L8727" t="str">
            <v>2005</v>
          </cell>
          <cell r="N8727">
            <v>40988</v>
          </cell>
        </row>
        <row r="8728">
          <cell r="A8728" t="str">
            <v>30788804</v>
          </cell>
          <cell r="B8728" t="str">
            <v>Point</v>
          </cell>
          <cell r="C8728" t="str">
            <v>Pulp&amp;Paper&amp;Wood /Fugitive Emissions /Specify in Comments Field</v>
          </cell>
          <cell r="D8728" t="str">
            <v>Industrial Processes - Pulp &amp; Paper</v>
          </cell>
          <cell r="G8728" t="str">
            <v>Industrial Processes</v>
          </cell>
          <cell r="H8728" t="str">
            <v>Pulp and Paper and Wood Products</v>
          </cell>
          <cell r="I8728" t="str">
            <v>Fugitive Emissions</v>
          </cell>
          <cell r="J8728" t="str">
            <v>Specify in Comments Field</v>
          </cell>
          <cell r="K8728" t="str">
            <v>30788801</v>
          </cell>
          <cell r="L8728" t="str">
            <v>2005</v>
          </cell>
          <cell r="N8728">
            <v>40988</v>
          </cell>
        </row>
        <row r="8729">
          <cell r="A8729" t="str">
            <v>30788805</v>
          </cell>
          <cell r="B8729" t="str">
            <v>Point</v>
          </cell>
          <cell r="C8729" t="str">
            <v>Pulp&amp;Paper&amp;Wood /Fugitive Emissions /Specify in Comments Field</v>
          </cell>
          <cell r="D8729" t="str">
            <v>Industrial Processes - Pulp &amp; Paper</v>
          </cell>
          <cell r="G8729" t="str">
            <v>Industrial Processes</v>
          </cell>
          <cell r="H8729" t="str">
            <v>Pulp and Paper and Wood Products</v>
          </cell>
          <cell r="I8729" t="str">
            <v>Fugitive Emissions</v>
          </cell>
          <cell r="J8729" t="str">
            <v>Specify in Comments Field</v>
          </cell>
          <cell r="K8729" t="str">
            <v>30788801</v>
          </cell>
          <cell r="L8729" t="str">
            <v>2005</v>
          </cell>
          <cell r="N8729">
            <v>40988</v>
          </cell>
        </row>
        <row r="8730">
          <cell r="A8730" t="str">
            <v>30788898</v>
          </cell>
          <cell r="B8730" t="str">
            <v>Point</v>
          </cell>
          <cell r="C8730" t="str">
            <v>Pulp&amp;Paper&amp;Wood /Fugitive Emissions /Specify in Comments Field</v>
          </cell>
          <cell r="D8730" t="str">
            <v>Industrial Processes - Pulp &amp; Paper</v>
          </cell>
          <cell r="G8730" t="str">
            <v>Industrial Processes</v>
          </cell>
          <cell r="H8730" t="str">
            <v>Pulp and Paper and Wood Products</v>
          </cell>
          <cell r="I8730" t="str">
            <v>Fugitive Emissions</v>
          </cell>
          <cell r="J8730" t="str">
            <v>Specify in Comments Field</v>
          </cell>
          <cell r="K8730" t="str">
            <v>30788801</v>
          </cell>
          <cell r="L8730" t="str">
            <v>2005</v>
          </cell>
          <cell r="N8730">
            <v>40988</v>
          </cell>
        </row>
        <row r="8731">
          <cell r="A8731" t="str">
            <v>30790001</v>
          </cell>
          <cell r="B8731" t="str">
            <v>Point</v>
          </cell>
          <cell r="C8731" t="str">
            <v>Pulp&amp;Paper&amp;Wood /Fuel Fired Equipment /Distillate Oil (No. 2): Process Heaters</v>
          </cell>
          <cell r="D8731" t="str">
            <v>Industrial Processes - Pulp &amp; Paper</v>
          </cell>
          <cell r="G8731" t="str">
            <v>Industrial Processes</v>
          </cell>
          <cell r="H8731" t="str">
            <v>Pulp and Paper and Wood Products</v>
          </cell>
          <cell r="I8731" t="str">
            <v>Fuel Fired Equipment</v>
          </cell>
          <cell r="J8731" t="str">
            <v>Distillate Oil (No. 2): Process Heaters</v>
          </cell>
          <cell r="K8731" t="str">
            <v>30700401</v>
          </cell>
          <cell r="L8731" t="str">
            <v>2005</v>
          </cell>
          <cell r="N8731">
            <v>40988</v>
          </cell>
        </row>
        <row r="8732">
          <cell r="A8732" t="str">
            <v>30790002</v>
          </cell>
          <cell r="B8732" t="str">
            <v>Point</v>
          </cell>
          <cell r="C8732" t="str">
            <v>Pulp&amp;Paper&amp;Wood /Fuel Fired Equipment /Residual Oil: Process Heaters</v>
          </cell>
          <cell r="D8732" t="str">
            <v>Industrial Processes - Pulp &amp; Paper</v>
          </cell>
          <cell r="G8732" t="str">
            <v>Industrial Processes</v>
          </cell>
          <cell r="H8732" t="str">
            <v>Pulp and Paper and Wood Products</v>
          </cell>
          <cell r="I8732" t="str">
            <v>Fuel Fired Equipment</v>
          </cell>
          <cell r="J8732" t="str">
            <v>Residual Oil: Process Heaters</v>
          </cell>
          <cell r="K8732" t="str">
            <v>30700401</v>
          </cell>
          <cell r="L8732" t="str">
            <v>2005</v>
          </cell>
          <cell r="N8732">
            <v>40988</v>
          </cell>
        </row>
        <row r="8733">
          <cell r="A8733" t="str">
            <v>30790003</v>
          </cell>
          <cell r="B8733" t="str">
            <v>Point</v>
          </cell>
          <cell r="C8733" t="str">
            <v>Pulp&amp;Paper&amp;Wood /Fuel Fired Equipment /Natural Gas: Process Heaters</v>
          </cell>
          <cell r="D8733" t="str">
            <v>Industrial Processes - Pulp &amp; Paper</v>
          </cell>
          <cell r="G8733" t="str">
            <v>Industrial Processes</v>
          </cell>
          <cell r="H8733" t="str">
            <v>Pulp and Paper and Wood Products</v>
          </cell>
          <cell r="I8733" t="str">
            <v>Fuel Fired Equipment</v>
          </cell>
          <cell r="J8733" t="str">
            <v>Natural Gas: Process Heaters</v>
          </cell>
          <cell r="K8733" t="str">
            <v>30700401</v>
          </cell>
          <cell r="L8733" t="str">
            <v>2005</v>
          </cell>
          <cell r="N8733">
            <v>40988</v>
          </cell>
        </row>
        <row r="8734">
          <cell r="A8734" t="str">
            <v>30790011</v>
          </cell>
          <cell r="B8734" t="str">
            <v>Point</v>
          </cell>
          <cell r="C8734" t="str">
            <v>Pulp&amp;Paper&amp;Wood /Fuel Fired Equipment /Distillate Oil (No. 2): Incinerators</v>
          </cell>
          <cell r="D8734" t="str">
            <v>Industrial Processes - Pulp &amp; Paper</v>
          </cell>
          <cell r="G8734" t="str">
            <v>Industrial Processes</v>
          </cell>
          <cell r="H8734" t="str">
            <v>Pulp and Paper and Wood Products</v>
          </cell>
          <cell r="I8734" t="str">
            <v>Fuel Fired Equipment</v>
          </cell>
          <cell r="J8734" t="str">
            <v>Distillate Oil (No. 2): Incinerators</v>
          </cell>
          <cell r="K8734" t="str">
            <v>30700128</v>
          </cell>
          <cell r="L8734" t="str">
            <v>2005</v>
          </cell>
          <cell r="N8734">
            <v>40988</v>
          </cell>
        </row>
        <row r="8735">
          <cell r="A8735" t="str">
            <v>30790012</v>
          </cell>
          <cell r="B8735" t="str">
            <v>Point</v>
          </cell>
          <cell r="C8735" t="str">
            <v>Pulp&amp;Paper&amp;Wood /Fuel Fired Equipment /Residual Oil: Incinerators</v>
          </cell>
          <cell r="D8735" t="str">
            <v>Industrial Processes - Pulp &amp; Paper</v>
          </cell>
          <cell r="G8735" t="str">
            <v>Industrial Processes</v>
          </cell>
          <cell r="H8735" t="str">
            <v>Pulp and Paper and Wood Products</v>
          </cell>
          <cell r="I8735" t="str">
            <v>Fuel Fired Equipment</v>
          </cell>
          <cell r="J8735" t="str">
            <v>Residual Oil: Incinerators</v>
          </cell>
          <cell r="K8735" t="str">
            <v>30700128</v>
          </cell>
          <cell r="L8735" t="str">
            <v>2005</v>
          </cell>
          <cell r="N8735">
            <v>40988</v>
          </cell>
        </row>
        <row r="8736">
          <cell r="A8736" t="str">
            <v>30790013</v>
          </cell>
          <cell r="B8736" t="str">
            <v>Point</v>
          </cell>
          <cell r="C8736" t="str">
            <v>Pulp&amp;Paper&amp;Wood /Fuel Fired Equipment /Natural Gas: Incinerators</v>
          </cell>
          <cell r="D8736" t="str">
            <v>Industrial Processes - Pulp &amp; Paper</v>
          </cell>
          <cell r="G8736" t="str">
            <v>Industrial Processes</v>
          </cell>
          <cell r="H8736" t="str">
            <v>Pulp and Paper and Wood Products</v>
          </cell>
          <cell r="I8736" t="str">
            <v>Fuel Fired Equipment</v>
          </cell>
          <cell r="J8736" t="str">
            <v>Natural Gas: Incinerators</v>
          </cell>
          <cell r="K8736" t="str">
            <v>30700128</v>
          </cell>
          <cell r="L8736" t="str">
            <v>2005</v>
          </cell>
          <cell r="N8736">
            <v>40988</v>
          </cell>
        </row>
        <row r="8737">
          <cell r="A8737" t="str">
            <v>30790014</v>
          </cell>
          <cell r="B8737" t="str">
            <v>Point</v>
          </cell>
          <cell r="C8737" t="str">
            <v>Pulp&amp;Paper&amp;Wood /Fuel Fired Equipment /Process Gas: Incinerators</v>
          </cell>
          <cell r="D8737" t="str">
            <v>Industrial Processes - Pulp &amp; Paper</v>
          </cell>
          <cell r="G8737" t="str">
            <v>Industrial Processes</v>
          </cell>
          <cell r="H8737" t="str">
            <v>Pulp and Paper and Wood Products</v>
          </cell>
          <cell r="I8737" t="str">
            <v>Fuel Fired Equipment</v>
          </cell>
          <cell r="J8737" t="str">
            <v>Process Gas: Incinerators</v>
          </cell>
          <cell r="K8737" t="str">
            <v>30700128</v>
          </cell>
          <cell r="L8737" t="str">
            <v>2005</v>
          </cell>
          <cell r="N8737">
            <v>40988</v>
          </cell>
        </row>
        <row r="8738">
          <cell r="A8738" t="str">
            <v>30790021</v>
          </cell>
          <cell r="B8738" t="str">
            <v>Point</v>
          </cell>
          <cell r="C8738" t="str">
            <v>Pulp&amp;Paper&amp;Wood /Fuel Fired Equipment /Distillate Oil (No. 2): Flares</v>
          </cell>
          <cell r="D8738" t="str">
            <v>Industrial Processes - Pulp &amp; Paper</v>
          </cell>
          <cell r="G8738" t="str">
            <v>Industrial Processes</v>
          </cell>
          <cell r="H8738" t="str">
            <v>Pulp and Paper and Wood Products</v>
          </cell>
          <cell r="I8738" t="str">
            <v>Fuel Fired Equipment</v>
          </cell>
          <cell r="J8738" t="str">
            <v>Distillate Oil (No. 2): Flares</v>
          </cell>
          <cell r="L8738" t="str">
            <v>2005</v>
          </cell>
          <cell r="N8738">
            <v>40988</v>
          </cell>
        </row>
        <row r="8739">
          <cell r="A8739" t="str">
            <v>30790022</v>
          </cell>
          <cell r="B8739" t="str">
            <v>Point</v>
          </cell>
          <cell r="C8739" t="str">
            <v>Pulp&amp;Paper&amp;Wood /Fuel Fired Equipment /Residual Oil: Flares</v>
          </cell>
          <cell r="D8739" t="str">
            <v>Industrial Processes - Pulp &amp; Paper</v>
          </cell>
          <cell r="G8739" t="str">
            <v>Industrial Processes</v>
          </cell>
          <cell r="H8739" t="str">
            <v>Pulp and Paper and Wood Products</v>
          </cell>
          <cell r="I8739" t="str">
            <v>Fuel Fired Equipment</v>
          </cell>
          <cell r="J8739" t="str">
            <v>Residual Oil: Flares</v>
          </cell>
          <cell r="L8739" t="str">
            <v>2005</v>
          </cell>
          <cell r="N8739">
            <v>40988</v>
          </cell>
        </row>
        <row r="8740">
          <cell r="A8740" t="str">
            <v>30790023</v>
          </cell>
          <cell r="B8740" t="str">
            <v>Point</v>
          </cell>
          <cell r="C8740" t="str">
            <v>Pulp&amp;Paper&amp;Wood /Fuel Fired Equipment /Natural Gas: Flares</v>
          </cell>
          <cell r="D8740" t="str">
            <v>Industrial Processes - Pulp &amp; Paper</v>
          </cell>
          <cell r="G8740" t="str">
            <v>Industrial Processes</v>
          </cell>
          <cell r="H8740" t="str">
            <v>Pulp and Paper and Wood Products</v>
          </cell>
          <cell r="I8740" t="str">
            <v>Fuel Fired Equipment</v>
          </cell>
          <cell r="J8740" t="str">
            <v>Natural Gas: Flares</v>
          </cell>
          <cell r="L8740" t="str">
            <v>2005</v>
          </cell>
          <cell r="N8740">
            <v>40988</v>
          </cell>
        </row>
        <row r="8741">
          <cell r="A8741" t="str">
            <v>30790024</v>
          </cell>
          <cell r="B8741" t="str">
            <v>Point</v>
          </cell>
          <cell r="C8741" t="str">
            <v>Pulp&amp;Paper&amp;Wood /Fuel Fired Equipment /Process Gas: Flares</v>
          </cell>
          <cell r="D8741" t="str">
            <v>Industrial Processes - Pulp &amp; Paper</v>
          </cell>
          <cell r="G8741" t="str">
            <v>Industrial Processes</v>
          </cell>
          <cell r="H8741" t="str">
            <v>Pulp and Paper and Wood Products</v>
          </cell>
          <cell r="I8741" t="str">
            <v>Fuel Fired Equipment</v>
          </cell>
          <cell r="J8741" t="str">
            <v>Process Gas: Flares</v>
          </cell>
          <cell r="L8741" t="str">
            <v>2005</v>
          </cell>
          <cell r="N8741">
            <v>40988</v>
          </cell>
        </row>
        <row r="8742">
          <cell r="A8742" t="str">
            <v>30799901</v>
          </cell>
          <cell r="B8742" t="str">
            <v>Point</v>
          </cell>
          <cell r="C8742" t="str">
            <v>Pulp&amp;Paper&amp;Wood /Other Not Classified /Battery Separators</v>
          </cell>
          <cell r="D8742" t="str">
            <v>Industrial Processes - Pulp &amp; Paper</v>
          </cell>
          <cell r="G8742" t="str">
            <v>Industrial Processes</v>
          </cell>
          <cell r="H8742" t="str">
            <v>Pulp and Paper and Wood Products</v>
          </cell>
          <cell r="I8742" t="str">
            <v>Other Not Classified</v>
          </cell>
          <cell r="J8742" t="str">
            <v>Battery Separators</v>
          </cell>
          <cell r="N8742">
            <v>40988</v>
          </cell>
        </row>
        <row r="8743">
          <cell r="A8743" t="str">
            <v>30799998</v>
          </cell>
          <cell r="B8743" t="str">
            <v>Point</v>
          </cell>
          <cell r="C8743" t="str">
            <v>Pulp&amp;Paper&amp;Wood /Other Not Classified</v>
          </cell>
          <cell r="D8743" t="str">
            <v>Industrial Processes - Pulp &amp; Paper</v>
          </cell>
          <cell r="G8743" t="str">
            <v>Industrial Processes</v>
          </cell>
          <cell r="H8743" t="str">
            <v>Pulp and Paper and Wood Products</v>
          </cell>
          <cell r="I8743" t="str">
            <v>Other Not Classified</v>
          </cell>
          <cell r="J8743" t="str">
            <v>Other Not Classified</v>
          </cell>
          <cell r="N8743">
            <v>40988</v>
          </cell>
        </row>
        <row r="8744">
          <cell r="A8744" t="str">
            <v>30799999</v>
          </cell>
          <cell r="B8744" t="str">
            <v>Point</v>
          </cell>
          <cell r="C8744" t="str">
            <v>Pulp&amp;Paper&amp;Wood /Other Not Classified /See Comment **</v>
          </cell>
          <cell r="D8744" t="str">
            <v>Industrial Processes - Pulp &amp; Paper</v>
          </cell>
          <cell r="G8744" t="str">
            <v>Industrial Processes</v>
          </cell>
          <cell r="H8744" t="str">
            <v>Pulp and Paper and Wood Products</v>
          </cell>
          <cell r="I8744" t="str">
            <v>Other Not Classified</v>
          </cell>
          <cell r="J8744" t="str">
            <v>See Comment **</v>
          </cell>
          <cell r="N8744">
            <v>40988</v>
          </cell>
        </row>
        <row r="8745">
          <cell r="A8745" t="str">
            <v>30800101</v>
          </cell>
          <cell r="B8745" t="str">
            <v>Point</v>
          </cell>
          <cell r="C8745" t="str">
            <v>Tire Manuf /Undertread and Sidewall Cementing</v>
          </cell>
          <cell r="D8745" t="str">
            <v>Industrial Processes - NEC</v>
          </cell>
          <cell r="G8745" t="str">
            <v>Industrial Processes</v>
          </cell>
          <cell r="H8745" t="str">
            <v>Rubber and Miscellaneous Plastics Products</v>
          </cell>
          <cell r="I8745" t="str">
            <v>Tire Manufacture</v>
          </cell>
          <cell r="J8745" t="str">
            <v>Undertread and Sidewall Cementing</v>
          </cell>
          <cell r="N8745">
            <v>40988</v>
          </cell>
        </row>
        <row r="8746">
          <cell r="A8746" t="str">
            <v>30800102</v>
          </cell>
          <cell r="B8746" t="str">
            <v>Point</v>
          </cell>
          <cell r="C8746" t="str">
            <v>Tire Manuf /Bead Dipping</v>
          </cell>
          <cell r="D8746" t="str">
            <v>Industrial Processes - NEC</v>
          </cell>
          <cell r="G8746" t="str">
            <v>Industrial Processes</v>
          </cell>
          <cell r="H8746" t="str">
            <v>Rubber and Miscellaneous Plastics Products</v>
          </cell>
          <cell r="I8746" t="str">
            <v>Tire Manufacture</v>
          </cell>
          <cell r="J8746" t="str">
            <v>Bead Dipping</v>
          </cell>
          <cell r="N8746">
            <v>40988</v>
          </cell>
        </row>
        <row r="8747">
          <cell r="A8747" t="str">
            <v>30800103</v>
          </cell>
          <cell r="B8747" t="str">
            <v>Point</v>
          </cell>
          <cell r="C8747" t="str">
            <v>Tire Manuf /Bead Swabbing</v>
          </cell>
          <cell r="D8747" t="str">
            <v>Industrial Processes - NEC</v>
          </cell>
          <cell r="G8747" t="str">
            <v>Industrial Processes</v>
          </cell>
          <cell r="H8747" t="str">
            <v>Rubber and Miscellaneous Plastics Products</v>
          </cell>
          <cell r="I8747" t="str">
            <v>Tire Manufacture</v>
          </cell>
          <cell r="J8747" t="str">
            <v>Bead Swabbing</v>
          </cell>
          <cell r="N8747">
            <v>40988</v>
          </cell>
        </row>
        <row r="8748">
          <cell r="A8748" t="str">
            <v>30800104</v>
          </cell>
          <cell r="B8748" t="str">
            <v>Point</v>
          </cell>
          <cell r="C8748" t="str">
            <v>Tire Manuf /Tire Building</v>
          </cell>
          <cell r="D8748" t="str">
            <v>Industrial Processes - NEC</v>
          </cell>
          <cell r="G8748" t="str">
            <v>Industrial Processes</v>
          </cell>
          <cell r="H8748" t="str">
            <v>Rubber and Miscellaneous Plastics Products</v>
          </cell>
          <cell r="I8748" t="str">
            <v>Tire Manufacture</v>
          </cell>
          <cell r="J8748" t="str">
            <v>Tire Building</v>
          </cell>
          <cell r="N8748">
            <v>40988</v>
          </cell>
        </row>
        <row r="8749">
          <cell r="A8749" t="str">
            <v>30800105</v>
          </cell>
          <cell r="B8749" t="str">
            <v>Point</v>
          </cell>
          <cell r="C8749" t="str">
            <v>Tire Manuf /Tread End Cementing</v>
          </cell>
          <cell r="D8749" t="str">
            <v>Industrial Processes - NEC</v>
          </cell>
          <cell r="G8749" t="str">
            <v>Industrial Processes</v>
          </cell>
          <cell r="H8749" t="str">
            <v>Rubber and Miscellaneous Plastics Products</v>
          </cell>
          <cell r="I8749" t="str">
            <v>Tire Manufacture</v>
          </cell>
          <cell r="J8749" t="str">
            <v>Tread End Cementing</v>
          </cell>
          <cell r="N8749">
            <v>40988</v>
          </cell>
        </row>
        <row r="8750">
          <cell r="A8750" t="str">
            <v>30800106</v>
          </cell>
          <cell r="B8750" t="str">
            <v>Point</v>
          </cell>
          <cell r="C8750" t="str">
            <v>Tire Manuf /Green Tire Spraying</v>
          </cell>
          <cell r="D8750" t="str">
            <v>Industrial Processes - NEC</v>
          </cell>
          <cell r="G8750" t="str">
            <v>Industrial Processes</v>
          </cell>
          <cell r="H8750" t="str">
            <v>Rubber and Miscellaneous Plastics Products</v>
          </cell>
          <cell r="I8750" t="str">
            <v>Tire Manufacture</v>
          </cell>
          <cell r="J8750" t="str">
            <v>Green Tire Spraying</v>
          </cell>
          <cell r="N8750">
            <v>40988</v>
          </cell>
        </row>
        <row r="8751">
          <cell r="A8751" t="str">
            <v>30800107</v>
          </cell>
          <cell r="B8751" t="str">
            <v>Point</v>
          </cell>
          <cell r="C8751" t="str">
            <v>Tire Manuf /Tire Curing</v>
          </cell>
          <cell r="D8751" t="str">
            <v>Industrial Processes - NEC</v>
          </cell>
          <cell r="G8751" t="str">
            <v>Industrial Processes</v>
          </cell>
          <cell r="H8751" t="str">
            <v>Rubber and Miscellaneous Plastics Products</v>
          </cell>
          <cell r="I8751" t="str">
            <v>Tire Manufacture</v>
          </cell>
          <cell r="J8751" t="str">
            <v>Tire Curing</v>
          </cell>
          <cell r="N8751">
            <v>40988</v>
          </cell>
        </row>
        <row r="8752">
          <cell r="A8752" t="str">
            <v>30800108</v>
          </cell>
          <cell r="B8752" t="str">
            <v>Point</v>
          </cell>
          <cell r="C8752" t="str">
            <v>Tire Manuf /Solvent Mixing</v>
          </cell>
          <cell r="D8752" t="str">
            <v>Industrial Processes - NEC</v>
          </cell>
          <cell r="G8752" t="str">
            <v>Industrial Processes</v>
          </cell>
          <cell r="H8752" t="str">
            <v>Rubber and Miscellaneous Plastics Products</v>
          </cell>
          <cell r="I8752" t="str">
            <v>Tire Manufacture</v>
          </cell>
          <cell r="J8752" t="str">
            <v>Solvent Mixing</v>
          </cell>
          <cell r="N8752">
            <v>40988</v>
          </cell>
        </row>
        <row r="8753">
          <cell r="A8753" t="str">
            <v>30800109</v>
          </cell>
          <cell r="B8753" t="str">
            <v>Point</v>
          </cell>
          <cell r="C8753" t="str">
            <v>Tire Manuf /Solvent Storage ** (Use 4-07-004-01 thru 4-07-999-98 if possible)</v>
          </cell>
          <cell r="D8753" t="str">
            <v>Industrial Processes - Storage and Transfer</v>
          </cell>
          <cell r="G8753" t="str">
            <v>Industrial Processes</v>
          </cell>
          <cell r="H8753" t="str">
            <v>Rubber and Miscellaneous Plastics Products</v>
          </cell>
          <cell r="I8753" t="str">
            <v>Tire Manufacture</v>
          </cell>
          <cell r="J8753" t="str">
            <v>Solvent Storage ** (Use 4-07-004-01 thru 4-07-999-98 if possible)</v>
          </cell>
          <cell r="N8753">
            <v>40988</v>
          </cell>
        </row>
        <row r="8754">
          <cell r="A8754" t="str">
            <v>30800110</v>
          </cell>
          <cell r="B8754" t="str">
            <v>Point</v>
          </cell>
          <cell r="C8754" t="str">
            <v>Tire Manuf /Solvent Storage (Use 4-07-004-01 thru 4-07-999-98 if possible)</v>
          </cell>
          <cell r="D8754" t="str">
            <v>Industrial Processes - Storage and Transfer</v>
          </cell>
          <cell r="G8754" t="str">
            <v>Industrial Processes</v>
          </cell>
          <cell r="H8754" t="str">
            <v>Rubber and Miscellaneous Plastics Products</v>
          </cell>
          <cell r="I8754" t="str">
            <v>Tire Manufacture</v>
          </cell>
          <cell r="J8754" t="str">
            <v>Solvent Storage (Use 4-07-004-01 thru 4-07-999-98 if possible)</v>
          </cell>
          <cell r="N8754">
            <v>40988</v>
          </cell>
        </row>
        <row r="8755">
          <cell r="A8755" t="str">
            <v>30800111</v>
          </cell>
          <cell r="B8755" t="str">
            <v>Point</v>
          </cell>
          <cell r="C8755" t="str">
            <v>Tire Manuf /Compounding</v>
          </cell>
          <cell r="D8755" t="str">
            <v>Industrial Processes - NEC</v>
          </cell>
          <cell r="G8755" t="str">
            <v>Industrial Processes</v>
          </cell>
          <cell r="H8755" t="str">
            <v>Rubber and Miscellaneous Plastics Products</v>
          </cell>
          <cell r="I8755" t="str">
            <v>Tire Manufacture</v>
          </cell>
          <cell r="J8755" t="str">
            <v>Compounding</v>
          </cell>
          <cell r="N8755">
            <v>40988</v>
          </cell>
        </row>
        <row r="8756">
          <cell r="A8756" t="str">
            <v>30800112</v>
          </cell>
          <cell r="B8756" t="str">
            <v>Point</v>
          </cell>
          <cell r="C8756" t="str">
            <v>Tire Manuf /Milling</v>
          </cell>
          <cell r="D8756" t="str">
            <v>Industrial Processes - NEC</v>
          </cell>
          <cell r="G8756" t="str">
            <v>Industrial Processes</v>
          </cell>
          <cell r="H8756" t="str">
            <v>Rubber and Miscellaneous Plastics Products</v>
          </cell>
          <cell r="I8756" t="str">
            <v>Tire Manufacture</v>
          </cell>
          <cell r="J8756" t="str">
            <v>Milling</v>
          </cell>
          <cell r="N8756">
            <v>40988</v>
          </cell>
        </row>
        <row r="8757">
          <cell r="A8757" t="str">
            <v>30800113</v>
          </cell>
          <cell r="B8757" t="str">
            <v>Point</v>
          </cell>
          <cell r="C8757" t="str">
            <v>Tire Manuf /Tread Extruder</v>
          </cell>
          <cell r="D8757" t="str">
            <v>Industrial Processes - NEC</v>
          </cell>
          <cell r="G8757" t="str">
            <v>Industrial Processes</v>
          </cell>
          <cell r="H8757" t="str">
            <v>Rubber and Miscellaneous Plastics Products</v>
          </cell>
          <cell r="I8757" t="str">
            <v>Tire Manufacture</v>
          </cell>
          <cell r="J8757" t="str">
            <v>Tread Extruder</v>
          </cell>
          <cell r="N8757">
            <v>40988</v>
          </cell>
        </row>
        <row r="8758">
          <cell r="A8758" t="str">
            <v>30800114</v>
          </cell>
          <cell r="B8758" t="str">
            <v>Point</v>
          </cell>
          <cell r="C8758" t="str">
            <v>Tire Manuf /Sidewall Extruder</v>
          </cell>
          <cell r="D8758" t="str">
            <v>Industrial Processes - NEC</v>
          </cell>
          <cell r="G8758" t="str">
            <v>Industrial Processes</v>
          </cell>
          <cell r="H8758" t="str">
            <v>Rubber and Miscellaneous Plastics Products</v>
          </cell>
          <cell r="I8758" t="str">
            <v>Tire Manufacture</v>
          </cell>
          <cell r="J8758" t="str">
            <v>Sidewall Extruder</v>
          </cell>
          <cell r="N8758">
            <v>40988</v>
          </cell>
        </row>
        <row r="8759">
          <cell r="A8759" t="str">
            <v>30800115</v>
          </cell>
          <cell r="B8759" t="str">
            <v>Point</v>
          </cell>
          <cell r="C8759" t="str">
            <v>Tire Manuf /Calendering</v>
          </cell>
          <cell r="D8759" t="str">
            <v>Industrial Processes - NEC</v>
          </cell>
          <cell r="G8759" t="str">
            <v>Industrial Processes</v>
          </cell>
          <cell r="H8759" t="str">
            <v>Rubber and Miscellaneous Plastics Products</v>
          </cell>
          <cell r="I8759" t="str">
            <v>Tire Manufacture</v>
          </cell>
          <cell r="J8759" t="str">
            <v>Calendering</v>
          </cell>
          <cell r="N8759">
            <v>40988</v>
          </cell>
        </row>
        <row r="8760">
          <cell r="A8760" t="str">
            <v>30800116</v>
          </cell>
          <cell r="B8760" t="str">
            <v>Point</v>
          </cell>
          <cell r="C8760" t="str">
            <v>Tire Manuf /Latex Dipping</v>
          </cell>
          <cell r="D8760" t="str">
            <v>Industrial Processes - NEC</v>
          </cell>
          <cell r="G8760" t="str">
            <v>Industrial Processes</v>
          </cell>
          <cell r="H8760" t="str">
            <v>Rubber and Miscellaneous Plastics Products</v>
          </cell>
          <cell r="I8760" t="str">
            <v>Tire Manufacture</v>
          </cell>
          <cell r="J8760" t="str">
            <v>Latex Dipping</v>
          </cell>
          <cell r="N8760">
            <v>40988</v>
          </cell>
        </row>
        <row r="8761">
          <cell r="A8761" t="str">
            <v>30800117</v>
          </cell>
          <cell r="B8761" t="str">
            <v>Point</v>
          </cell>
          <cell r="C8761" t="str">
            <v>Tire Manuf /Finishing</v>
          </cell>
          <cell r="D8761" t="str">
            <v>Industrial Processes - NEC</v>
          </cell>
          <cell r="G8761" t="str">
            <v>Industrial Processes</v>
          </cell>
          <cell r="H8761" t="str">
            <v>Rubber and Miscellaneous Plastics Products</v>
          </cell>
          <cell r="I8761" t="str">
            <v>Tire Manufacture</v>
          </cell>
          <cell r="J8761" t="str">
            <v>Finishing</v>
          </cell>
          <cell r="N8761">
            <v>40988</v>
          </cell>
        </row>
        <row r="8762">
          <cell r="A8762" t="str">
            <v>30800120</v>
          </cell>
          <cell r="B8762" t="str">
            <v>Point</v>
          </cell>
          <cell r="C8762" t="str">
            <v>Tire Manuf /Undertread and Sidewall Cementing</v>
          </cell>
          <cell r="D8762" t="str">
            <v>Industrial Processes - NEC</v>
          </cell>
          <cell r="G8762" t="str">
            <v>Industrial Processes</v>
          </cell>
          <cell r="H8762" t="str">
            <v>Rubber and Miscellaneous Plastics Products</v>
          </cell>
          <cell r="I8762" t="str">
            <v>Tire Manufacture</v>
          </cell>
          <cell r="J8762" t="str">
            <v>Undertread and Sidewall Cementing</v>
          </cell>
          <cell r="K8762" t="str">
            <v>30800101</v>
          </cell>
          <cell r="L8762" t="str">
            <v>1999</v>
          </cell>
          <cell r="N8762">
            <v>40988</v>
          </cell>
        </row>
        <row r="8763">
          <cell r="A8763" t="str">
            <v>30800121</v>
          </cell>
          <cell r="B8763" t="str">
            <v>Point</v>
          </cell>
          <cell r="C8763" t="str">
            <v>Tire Manuf /Tread End Cementing</v>
          </cell>
          <cell r="D8763" t="str">
            <v>Industrial Processes - NEC</v>
          </cell>
          <cell r="G8763" t="str">
            <v>Industrial Processes</v>
          </cell>
          <cell r="H8763" t="str">
            <v>Rubber and Miscellaneous Plastics Products</v>
          </cell>
          <cell r="I8763" t="str">
            <v>Tire Manufacture</v>
          </cell>
          <cell r="J8763" t="str">
            <v>Tread End Cementing</v>
          </cell>
          <cell r="K8763" t="str">
            <v>30800105</v>
          </cell>
          <cell r="L8763" t="str">
            <v>1999</v>
          </cell>
          <cell r="N8763">
            <v>40988</v>
          </cell>
        </row>
        <row r="8764">
          <cell r="A8764" t="str">
            <v>30800122</v>
          </cell>
          <cell r="B8764" t="str">
            <v>Point</v>
          </cell>
          <cell r="C8764" t="str">
            <v>Tire Manuf /Bead Dipping</v>
          </cell>
          <cell r="D8764" t="str">
            <v>Industrial Processes - NEC</v>
          </cell>
          <cell r="G8764" t="str">
            <v>Industrial Processes</v>
          </cell>
          <cell r="H8764" t="str">
            <v>Rubber and Miscellaneous Plastics Products</v>
          </cell>
          <cell r="I8764" t="str">
            <v>Tire Manufacture</v>
          </cell>
          <cell r="J8764" t="str">
            <v>Bead Dipping</v>
          </cell>
          <cell r="K8764" t="str">
            <v>30800102</v>
          </cell>
          <cell r="L8764" t="str">
            <v>1999</v>
          </cell>
          <cell r="N8764">
            <v>40988</v>
          </cell>
        </row>
        <row r="8765">
          <cell r="A8765" t="str">
            <v>30800123</v>
          </cell>
          <cell r="B8765" t="str">
            <v>Point</v>
          </cell>
          <cell r="C8765" t="str">
            <v>Tire Manuf /Green Tire Spraying</v>
          </cell>
          <cell r="D8765" t="str">
            <v>Industrial Processes - NEC</v>
          </cell>
          <cell r="G8765" t="str">
            <v>Industrial Processes</v>
          </cell>
          <cell r="H8765" t="str">
            <v>Rubber and Miscellaneous Plastics Products</v>
          </cell>
          <cell r="I8765" t="str">
            <v>Tire Manufacture</v>
          </cell>
          <cell r="J8765" t="str">
            <v>Green Tire Spraying</v>
          </cell>
          <cell r="K8765" t="str">
            <v>30800106</v>
          </cell>
          <cell r="L8765" t="str">
            <v>1999</v>
          </cell>
          <cell r="N8765">
            <v>40988</v>
          </cell>
        </row>
        <row r="8766">
          <cell r="A8766" t="str">
            <v>30800124</v>
          </cell>
          <cell r="B8766" t="str">
            <v>Point</v>
          </cell>
          <cell r="C8766" t="str">
            <v>Tire Manuf /Bead Swabbing</v>
          </cell>
          <cell r="D8766" t="str">
            <v>Industrial Processes - NEC</v>
          </cell>
          <cell r="G8766" t="str">
            <v>Industrial Processes</v>
          </cell>
          <cell r="H8766" t="str">
            <v>Rubber and Miscellaneous Plastics Products</v>
          </cell>
          <cell r="I8766" t="str">
            <v>Tire Manufacture</v>
          </cell>
          <cell r="J8766" t="str">
            <v>Bead Swabbing</v>
          </cell>
          <cell r="K8766" t="str">
            <v>30800103</v>
          </cell>
          <cell r="L8766" t="str">
            <v>1999</v>
          </cell>
          <cell r="N8766">
            <v>40988</v>
          </cell>
        </row>
        <row r="8767">
          <cell r="A8767" t="str">
            <v>30800125</v>
          </cell>
          <cell r="B8767" t="str">
            <v>Point</v>
          </cell>
          <cell r="C8767" t="str">
            <v>Tire Manuf /Tire Building</v>
          </cell>
          <cell r="D8767" t="str">
            <v>Industrial Processes - NEC</v>
          </cell>
          <cell r="G8767" t="str">
            <v>Industrial Processes</v>
          </cell>
          <cell r="H8767" t="str">
            <v>Rubber and Miscellaneous Plastics Products</v>
          </cell>
          <cell r="I8767" t="str">
            <v>Tire Manufacture</v>
          </cell>
          <cell r="J8767" t="str">
            <v>Tire Building</v>
          </cell>
          <cell r="K8767" t="str">
            <v>30800104</v>
          </cell>
          <cell r="L8767" t="str">
            <v>1999</v>
          </cell>
          <cell r="N8767">
            <v>40988</v>
          </cell>
        </row>
        <row r="8768">
          <cell r="A8768" t="str">
            <v>30800126</v>
          </cell>
          <cell r="B8768" t="str">
            <v>Point</v>
          </cell>
          <cell r="C8768" t="str">
            <v>Tire Manuf /Tire Curing</v>
          </cell>
          <cell r="D8768" t="str">
            <v>Industrial Processes - NEC</v>
          </cell>
          <cell r="G8768" t="str">
            <v>Industrial Processes</v>
          </cell>
          <cell r="H8768" t="str">
            <v>Rubber and Miscellaneous Plastics Products</v>
          </cell>
          <cell r="I8768" t="str">
            <v>Tire Manufacture</v>
          </cell>
          <cell r="J8768" t="str">
            <v>Tire Curing</v>
          </cell>
          <cell r="K8768" t="str">
            <v>30800107</v>
          </cell>
          <cell r="L8768" t="str">
            <v>1999</v>
          </cell>
          <cell r="N8768">
            <v>40988</v>
          </cell>
        </row>
        <row r="8769">
          <cell r="A8769" t="str">
            <v>30800127</v>
          </cell>
          <cell r="B8769" t="str">
            <v>Point</v>
          </cell>
          <cell r="C8769" t="str">
            <v>Tire Manuf /Compounding</v>
          </cell>
          <cell r="D8769" t="str">
            <v>Industrial Processes - NEC</v>
          </cell>
          <cell r="G8769" t="str">
            <v>Industrial Processes</v>
          </cell>
          <cell r="H8769" t="str">
            <v>Rubber and Miscellaneous Plastics Products</v>
          </cell>
          <cell r="I8769" t="str">
            <v>Tire Manufacture</v>
          </cell>
          <cell r="J8769" t="str">
            <v>Compounding</v>
          </cell>
          <cell r="K8769" t="str">
            <v>30800111</v>
          </cell>
          <cell r="L8769" t="str">
            <v>1999</v>
          </cell>
          <cell r="N8769">
            <v>40988</v>
          </cell>
        </row>
        <row r="8770">
          <cell r="A8770" t="str">
            <v>30800128</v>
          </cell>
          <cell r="B8770" t="str">
            <v>Point</v>
          </cell>
          <cell r="C8770" t="str">
            <v>Tire Manuf /Milling</v>
          </cell>
          <cell r="D8770" t="str">
            <v>Industrial Processes - NEC</v>
          </cell>
          <cell r="G8770" t="str">
            <v>Industrial Processes</v>
          </cell>
          <cell r="H8770" t="str">
            <v>Rubber and Miscellaneous Plastics Products</v>
          </cell>
          <cell r="I8770" t="str">
            <v>Tire Manufacture</v>
          </cell>
          <cell r="J8770" t="str">
            <v>Milling</v>
          </cell>
          <cell r="K8770" t="str">
            <v>30800112</v>
          </cell>
          <cell r="L8770" t="str">
            <v>1999</v>
          </cell>
          <cell r="N8770">
            <v>40988</v>
          </cell>
        </row>
        <row r="8771">
          <cell r="A8771" t="str">
            <v>30800129</v>
          </cell>
          <cell r="B8771" t="str">
            <v>Point</v>
          </cell>
          <cell r="C8771" t="str">
            <v>Tire Manuf /Tread Extruder</v>
          </cell>
          <cell r="D8771" t="str">
            <v>Industrial Processes - NEC</v>
          </cell>
          <cell r="G8771" t="str">
            <v>Industrial Processes</v>
          </cell>
          <cell r="H8771" t="str">
            <v>Rubber and Miscellaneous Plastics Products</v>
          </cell>
          <cell r="I8771" t="str">
            <v>Tire Manufacture</v>
          </cell>
          <cell r="J8771" t="str">
            <v>Tread Extruder</v>
          </cell>
          <cell r="K8771" t="str">
            <v>30800113</v>
          </cell>
          <cell r="L8771" t="str">
            <v>1999</v>
          </cell>
          <cell r="N8771">
            <v>40988</v>
          </cell>
        </row>
        <row r="8772">
          <cell r="A8772" t="str">
            <v>30800130</v>
          </cell>
          <cell r="B8772" t="str">
            <v>Point</v>
          </cell>
          <cell r="C8772" t="str">
            <v>Tire Manuf /Sidewall Extruder</v>
          </cell>
          <cell r="D8772" t="str">
            <v>Industrial Processes - NEC</v>
          </cell>
          <cell r="G8772" t="str">
            <v>Industrial Processes</v>
          </cell>
          <cell r="H8772" t="str">
            <v>Rubber and Miscellaneous Plastics Products</v>
          </cell>
          <cell r="I8772" t="str">
            <v>Tire Manufacture</v>
          </cell>
          <cell r="J8772" t="str">
            <v>Sidewall Extruder</v>
          </cell>
          <cell r="K8772" t="str">
            <v>30800114</v>
          </cell>
          <cell r="L8772" t="str">
            <v>1999</v>
          </cell>
          <cell r="N8772">
            <v>40988</v>
          </cell>
        </row>
        <row r="8773">
          <cell r="A8773" t="str">
            <v>30800131</v>
          </cell>
          <cell r="B8773" t="str">
            <v>Point</v>
          </cell>
          <cell r="C8773" t="str">
            <v>Tire Manuf /Calendering</v>
          </cell>
          <cell r="D8773" t="str">
            <v>Industrial Processes - NEC</v>
          </cell>
          <cell r="G8773" t="str">
            <v>Industrial Processes</v>
          </cell>
          <cell r="H8773" t="str">
            <v>Rubber and Miscellaneous Plastics Products</v>
          </cell>
          <cell r="I8773" t="str">
            <v>Tire Manufacture</v>
          </cell>
          <cell r="J8773" t="str">
            <v>Calendering</v>
          </cell>
          <cell r="K8773" t="str">
            <v>30800115</v>
          </cell>
          <cell r="L8773" t="str">
            <v>1999</v>
          </cell>
          <cell r="N8773">
            <v>40988</v>
          </cell>
        </row>
        <row r="8774">
          <cell r="A8774" t="str">
            <v>30800132</v>
          </cell>
          <cell r="B8774" t="str">
            <v>Point</v>
          </cell>
          <cell r="C8774" t="str">
            <v>Tire Manuf /Latex Dipping</v>
          </cell>
          <cell r="D8774" t="str">
            <v>Industrial Processes - NEC</v>
          </cell>
          <cell r="G8774" t="str">
            <v>Industrial Processes</v>
          </cell>
          <cell r="H8774" t="str">
            <v>Rubber and Miscellaneous Plastics Products</v>
          </cell>
          <cell r="I8774" t="str">
            <v>Tire Manufacture</v>
          </cell>
          <cell r="J8774" t="str">
            <v>Latex Dipping</v>
          </cell>
          <cell r="K8774" t="str">
            <v>30800116</v>
          </cell>
          <cell r="L8774" t="str">
            <v>1999</v>
          </cell>
          <cell r="N8774">
            <v>40988</v>
          </cell>
        </row>
        <row r="8775">
          <cell r="A8775" t="str">
            <v>30800133</v>
          </cell>
          <cell r="B8775" t="str">
            <v>Point</v>
          </cell>
          <cell r="C8775" t="str">
            <v>Tire Manuf /Finishing</v>
          </cell>
          <cell r="D8775" t="str">
            <v>Industrial Processes - NEC</v>
          </cell>
          <cell r="G8775" t="str">
            <v>Industrial Processes</v>
          </cell>
          <cell r="H8775" t="str">
            <v>Rubber and Miscellaneous Plastics Products</v>
          </cell>
          <cell r="I8775" t="str">
            <v>Tire Manufacture</v>
          </cell>
          <cell r="J8775" t="str">
            <v>Finishing</v>
          </cell>
          <cell r="K8775" t="str">
            <v>30800117</v>
          </cell>
          <cell r="L8775" t="str">
            <v>1999</v>
          </cell>
          <cell r="N8775">
            <v>40988</v>
          </cell>
        </row>
        <row r="8776">
          <cell r="A8776" t="str">
            <v>30800197</v>
          </cell>
          <cell r="B8776" t="str">
            <v>Point</v>
          </cell>
          <cell r="C8776" t="str">
            <v>Tire Manuf /Other Not Classified</v>
          </cell>
          <cell r="D8776" t="str">
            <v>Industrial Processes - NEC</v>
          </cell>
          <cell r="G8776" t="str">
            <v>Industrial Processes</v>
          </cell>
          <cell r="H8776" t="str">
            <v>Rubber and Miscellaneous Plastics Products</v>
          </cell>
          <cell r="I8776" t="str">
            <v>Tire Manufacture</v>
          </cell>
          <cell r="J8776" t="str">
            <v>Other Not Classified</v>
          </cell>
          <cell r="K8776" t="str">
            <v>30800199</v>
          </cell>
          <cell r="L8776" t="str">
            <v>1999</v>
          </cell>
          <cell r="N8776">
            <v>40988</v>
          </cell>
        </row>
        <row r="8777">
          <cell r="A8777" t="str">
            <v>30800198</v>
          </cell>
          <cell r="B8777" t="str">
            <v>Point</v>
          </cell>
          <cell r="C8777" t="str">
            <v>Tire Manuf /Other Not Classified</v>
          </cell>
          <cell r="D8777" t="str">
            <v>Industrial Processes - NEC</v>
          </cell>
          <cell r="G8777" t="str">
            <v>Industrial Processes</v>
          </cell>
          <cell r="H8777" t="str">
            <v>Rubber and Miscellaneous Plastics Products</v>
          </cell>
          <cell r="I8777" t="str">
            <v>Tire Manufacture</v>
          </cell>
          <cell r="J8777" t="str">
            <v>Other Not Classified</v>
          </cell>
          <cell r="K8777" t="str">
            <v>30800199</v>
          </cell>
          <cell r="L8777" t="str">
            <v>1999</v>
          </cell>
          <cell r="N8777">
            <v>40988</v>
          </cell>
        </row>
        <row r="8778">
          <cell r="A8778" t="str">
            <v>30800199</v>
          </cell>
          <cell r="B8778" t="str">
            <v>Point</v>
          </cell>
          <cell r="C8778" t="str">
            <v>Tire Manuf /Other Not Classified</v>
          </cell>
          <cell r="D8778" t="str">
            <v>Industrial Processes - NEC</v>
          </cell>
          <cell r="G8778" t="str">
            <v>Industrial Processes</v>
          </cell>
          <cell r="H8778" t="str">
            <v>Rubber and Miscellaneous Plastics Products</v>
          </cell>
          <cell r="I8778" t="str">
            <v>Tire Manufacture</v>
          </cell>
          <cell r="J8778" t="str">
            <v>Other Not Classified</v>
          </cell>
          <cell r="N8778">
            <v>40988</v>
          </cell>
        </row>
        <row r="8779">
          <cell r="A8779" t="str">
            <v>30800501</v>
          </cell>
          <cell r="B8779" t="str">
            <v>Point</v>
          </cell>
          <cell r="C8779" t="str">
            <v>Tire Retreading /Tire Buffing Machines</v>
          </cell>
          <cell r="D8779" t="str">
            <v>Industrial Processes - NEC</v>
          </cell>
          <cell r="G8779" t="str">
            <v>Industrial Processes</v>
          </cell>
          <cell r="H8779" t="str">
            <v>Rubber and Miscellaneous Plastics Products</v>
          </cell>
          <cell r="I8779" t="str">
            <v>Tire Retreading</v>
          </cell>
          <cell r="J8779" t="str">
            <v>Tire Buffing Machines</v>
          </cell>
          <cell r="N8779">
            <v>40988</v>
          </cell>
        </row>
        <row r="8780">
          <cell r="A8780" t="str">
            <v>30800699</v>
          </cell>
          <cell r="B8780" t="str">
            <v>Point</v>
          </cell>
          <cell r="C8780" t="str">
            <v>Rubber and Plastic Prods /Other Fabricated Plastics /Other Not Classified</v>
          </cell>
          <cell r="D8780" t="str">
            <v>Industrial Processes - NEC</v>
          </cell>
          <cell r="G8780" t="str">
            <v>Industrial Processes</v>
          </cell>
          <cell r="H8780" t="str">
            <v>Rubber and Miscellaneous Plastics Products</v>
          </cell>
          <cell r="I8780" t="str">
            <v>Other Fabricated Plastics</v>
          </cell>
          <cell r="J8780" t="str">
            <v>Other Not Classified</v>
          </cell>
          <cell r="N8780">
            <v>40988</v>
          </cell>
        </row>
        <row r="8781">
          <cell r="A8781" t="str">
            <v>30800701</v>
          </cell>
          <cell r="B8781" t="str">
            <v>Point</v>
          </cell>
          <cell r="C8781" t="str">
            <v>Fiberglass Resin Products /Plastics Machining: Drilling/Sanding/Sawing/etc.</v>
          </cell>
          <cell r="D8781" t="str">
            <v>Industrial Processes - NEC</v>
          </cell>
          <cell r="G8781" t="str">
            <v>Industrial Processes</v>
          </cell>
          <cell r="H8781" t="str">
            <v>Rubber and Miscellaneous Plastics Products</v>
          </cell>
          <cell r="I8781" t="str">
            <v>Fiberglass Resin Products</v>
          </cell>
          <cell r="J8781" t="str">
            <v>Plastics Machining: Drilling/Sanding/Sawing/etc.</v>
          </cell>
          <cell r="N8781">
            <v>40988</v>
          </cell>
        </row>
        <row r="8782">
          <cell r="A8782" t="str">
            <v>30800702</v>
          </cell>
          <cell r="B8782" t="str">
            <v>Point</v>
          </cell>
          <cell r="C8782" t="str">
            <v>Fiberglass Resin Products /Mould Release</v>
          </cell>
          <cell r="D8782" t="str">
            <v>Industrial Processes - NEC</v>
          </cell>
          <cell r="G8782" t="str">
            <v>Industrial Processes</v>
          </cell>
          <cell r="H8782" t="str">
            <v>Rubber and Miscellaneous Plastics Products</v>
          </cell>
          <cell r="I8782" t="str">
            <v>Fiberglass Resin Products</v>
          </cell>
          <cell r="J8782" t="str">
            <v>Mould Release</v>
          </cell>
          <cell r="N8782">
            <v>40988</v>
          </cell>
        </row>
        <row r="8783">
          <cell r="A8783" t="str">
            <v>30800703</v>
          </cell>
          <cell r="B8783" t="str">
            <v>Point</v>
          </cell>
          <cell r="C8783" t="str">
            <v>Fiberglass Resin Products /Solvent Consumption</v>
          </cell>
          <cell r="D8783" t="str">
            <v>Industrial Processes - NEC</v>
          </cell>
          <cell r="G8783" t="str">
            <v>Industrial Processes</v>
          </cell>
          <cell r="H8783" t="str">
            <v>Rubber and Miscellaneous Plastics Products</v>
          </cell>
          <cell r="I8783" t="str">
            <v>Fiberglass Resin Products</v>
          </cell>
          <cell r="J8783" t="str">
            <v>Solvent Consumption</v>
          </cell>
          <cell r="N8783">
            <v>40988</v>
          </cell>
        </row>
        <row r="8784">
          <cell r="A8784" t="str">
            <v>30800704</v>
          </cell>
          <cell r="B8784" t="str">
            <v>Point</v>
          </cell>
          <cell r="C8784" t="str">
            <v>Fiberglass Resin Products /Adhesive Consumption</v>
          </cell>
          <cell r="D8784" t="str">
            <v>Industrial Processes - NEC</v>
          </cell>
          <cell r="G8784" t="str">
            <v>Industrial Processes</v>
          </cell>
          <cell r="H8784" t="str">
            <v>Rubber and Miscellaneous Plastics Products</v>
          </cell>
          <cell r="I8784" t="str">
            <v>Fiberglass Resin Products</v>
          </cell>
          <cell r="J8784" t="str">
            <v>Adhesive Consumption</v>
          </cell>
          <cell r="N8784">
            <v>40988</v>
          </cell>
        </row>
        <row r="8785">
          <cell r="A8785" t="str">
            <v>30800705</v>
          </cell>
          <cell r="B8785" t="str">
            <v>Point</v>
          </cell>
          <cell r="C8785" t="str">
            <v>Fiberglass Resin Products /Wax Burnout Oven</v>
          </cell>
          <cell r="D8785" t="str">
            <v>Industrial Processes - NEC</v>
          </cell>
          <cell r="G8785" t="str">
            <v>Industrial Processes</v>
          </cell>
          <cell r="H8785" t="str">
            <v>Rubber and Miscellaneous Plastics Products</v>
          </cell>
          <cell r="I8785" t="str">
            <v>Fiberglass Resin Products</v>
          </cell>
          <cell r="J8785" t="str">
            <v>Wax Burnout Oven</v>
          </cell>
          <cell r="N8785">
            <v>40988</v>
          </cell>
        </row>
        <row r="8786">
          <cell r="A8786" t="str">
            <v>30800718</v>
          </cell>
          <cell r="B8786" t="str">
            <v>Point</v>
          </cell>
          <cell r="C8786" t="str">
            <v>Fiberglass Resin Products /Gel Coat: Nonatomized Spray</v>
          </cell>
          <cell r="D8786" t="str">
            <v>Industrial Processes - NEC</v>
          </cell>
          <cell r="G8786" t="str">
            <v>Industrial Processes</v>
          </cell>
          <cell r="H8786" t="str">
            <v>Rubber and Miscellaneous Plastics Products</v>
          </cell>
          <cell r="I8786" t="str">
            <v>Fiberglass Resin Products</v>
          </cell>
          <cell r="J8786" t="str">
            <v>Gel Coat: Nonatomized Spray</v>
          </cell>
          <cell r="M8786">
            <v>39317</v>
          </cell>
          <cell r="N8786">
            <v>40988</v>
          </cell>
        </row>
        <row r="8787">
          <cell r="A8787" t="str">
            <v>30800719</v>
          </cell>
          <cell r="B8787" t="str">
            <v>Point</v>
          </cell>
          <cell r="C8787" t="str">
            <v>Fiberglass Resin Products /Gel Coat: Robotic Spray</v>
          </cell>
          <cell r="D8787" t="str">
            <v>Industrial Processes - NEC</v>
          </cell>
          <cell r="G8787" t="str">
            <v>Industrial Processes</v>
          </cell>
          <cell r="H8787" t="str">
            <v>Rubber and Miscellaneous Plastics Products</v>
          </cell>
          <cell r="I8787" t="str">
            <v>Fiberglass Resin Products</v>
          </cell>
          <cell r="J8787" t="str">
            <v>Gel Coat: Robotic Spray</v>
          </cell>
          <cell r="M8787">
            <v>39317</v>
          </cell>
          <cell r="N8787">
            <v>40988</v>
          </cell>
        </row>
        <row r="8788">
          <cell r="A8788" t="str">
            <v>30800720</v>
          </cell>
          <cell r="B8788" t="str">
            <v>Point</v>
          </cell>
          <cell r="C8788" t="str">
            <v>Fiberglass Resin Products /General</v>
          </cell>
          <cell r="D8788" t="str">
            <v>Industrial Processes - NEC</v>
          </cell>
          <cell r="G8788" t="str">
            <v>Industrial Processes</v>
          </cell>
          <cell r="H8788" t="str">
            <v>Rubber and Miscellaneous Plastics Products</v>
          </cell>
          <cell r="I8788" t="str">
            <v>Fiberglass Resin Products</v>
          </cell>
          <cell r="J8788" t="str">
            <v>General</v>
          </cell>
          <cell r="N8788">
            <v>40988</v>
          </cell>
        </row>
        <row r="8789">
          <cell r="A8789" t="str">
            <v>30800721</v>
          </cell>
          <cell r="B8789" t="str">
            <v>Point</v>
          </cell>
          <cell r="C8789" t="str">
            <v>Fiberglass Resin Products /Gel Coat: Manual Application</v>
          </cell>
          <cell r="D8789" t="str">
            <v>Industrial Processes - NEC</v>
          </cell>
          <cell r="G8789" t="str">
            <v>Industrial Processes</v>
          </cell>
          <cell r="H8789" t="str">
            <v>Rubber and Miscellaneous Plastics Products</v>
          </cell>
          <cell r="I8789" t="str">
            <v>Fiberglass Resin Products</v>
          </cell>
          <cell r="J8789" t="str">
            <v>Gel Coat: Manual Application</v>
          </cell>
          <cell r="N8789">
            <v>40988</v>
          </cell>
        </row>
        <row r="8790">
          <cell r="A8790" t="str">
            <v>30800722</v>
          </cell>
          <cell r="B8790" t="str">
            <v>Point</v>
          </cell>
          <cell r="C8790" t="str">
            <v>Fiberglass Resin Products /Gel Coat: Atomized Spray</v>
          </cell>
          <cell r="D8790" t="str">
            <v>Industrial Processes - NEC</v>
          </cell>
          <cell r="G8790" t="str">
            <v>Industrial Processes</v>
          </cell>
          <cell r="H8790" t="str">
            <v>Rubber and Miscellaneous Plastics Products</v>
          </cell>
          <cell r="I8790" t="str">
            <v>Fiberglass Resin Products</v>
          </cell>
          <cell r="J8790" t="str">
            <v>Gel Coat: Atomized Spray</v>
          </cell>
          <cell r="N8790">
            <v>40988</v>
          </cell>
        </row>
        <row r="8791">
          <cell r="A8791" t="str">
            <v>30800723</v>
          </cell>
          <cell r="B8791" t="str">
            <v>Point</v>
          </cell>
          <cell r="C8791" t="str">
            <v>Fiberglass Resin Products /Mechanical Resin Applic: Non-atomized spray(incl pressure fed rollers)</v>
          </cell>
          <cell r="D8791" t="str">
            <v>Industrial Processes - NEC</v>
          </cell>
          <cell r="G8791" t="str">
            <v>Industrial Processes</v>
          </cell>
          <cell r="H8791" t="str">
            <v>Rubber and Miscellaneous Plastics Products</v>
          </cell>
          <cell r="I8791" t="str">
            <v>Fiberglass Resin Products</v>
          </cell>
          <cell r="J8791" t="str">
            <v>Mechanical Resin Applic: Non-atomized spray(incl pressure fed rollers)</v>
          </cell>
          <cell r="N8791">
            <v>40988</v>
          </cell>
        </row>
        <row r="8792">
          <cell r="A8792" t="str">
            <v>30800724</v>
          </cell>
          <cell r="B8792" t="str">
            <v>Point</v>
          </cell>
          <cell r="C8792" t="str">
            <v>Fiberglass Resin Products /General: Spray On</v>
          </cell>
          <cell r="D8792" t="str">
            <v>Industrial Processes - NEC</v>
          </cell>
          <cell r="G8792" t="str">
            <v>Industrial Processes</v>
          </cell>
          <cell r="H8792" t="str">
            <v>Rubber and Miscellaneous Plastics Products</v>
          </cell>
          <cell r="I8792" t="str">
            <v>Fiberglass Resin Products</v>
          </cell>
          <cell r="J8792" t="str">
            <v>Resin: General: Spray On (use 3-08-007-30 or -31)</v>
          </cell>
          <cell r="L8792" t="str">
            <v>2005</v>
          </cell>
          <cell r="N8792">
            <v>40988</v>
          </cell>
        </row>
        <row r="8793">
          <cell r="A8793" t="str">
            <v>30800726</v>
          </cell>
          <cell r="B8793" t="str">
            <v>Point</v>
          </cell>
          <cell r="C8793" t="str">
            <v>Fiberglass Resin Products /Resin: Manual Application: Bucket and Brush</v>
          </cell>
          <cell r="D8793" t="str">
            <v>Industrial Processes - NEC</v>
          </cell>
          <cell r="G8793" t="str">
            <v>Industrial Processes</v>
          </cell>
          <cell r="H8793" t="str">
            <v>Rubber and Miscellaneous Plastics Products</v>
          </cell>
          <cell r="I8793" t="str">
            <v>Fiberglass Resin Products</v>
          </cell>
          <cell r="J8793" t="str">
            <v>Resin: Manual Application: Bucket and Brush</v>
          </cell>
          <cell r="M8793">
            <v>39317</v>
          </cell>
          <cell r="N8793">
            <v>40988</v>
          </cell>
        </row>
        <row r="8794">
          <cell r="A8794" t="str">
            <v>30800730</v>
          </cell>
          <cell r="B8794" t="str">
            <v>Point</v>
          </cell>
          <cell r="C8794" t="str">
            <v>Fiberglass Resin Products /Mechanical Resin Application: (non-vapor-suppressed)</v>
          </cell>
          <cell r="D8794" t="str">
            <v>Industrial Processes - NEC</v>
          </cell>
          <cell r="G8794" t="str">
            <v>Industrial Processes</v>
          </cell>
          <cell r="H8794" t="str">
            <v>Rubber and Miscellaneous Plastics Products</v>
          </cell>
          <cell r="I8794" t="str">
            <v>Fiberglass Resin Products</v>
          </cell>
          <cell r="J8794" t="str">
            <v>Mechanical Resin Application: (non-vapor-suppressed)</v>
          </cell>
          <cell r="N8794">
            <v>40988</v>
          </cell>
        </row>
        <row r="8795">
          <cell r="A8795" t="str">
            <v>30800731</v>
          </cell>
          <cell r="B8795" t="str">
            <v>Point</v>
          </cell>
          <cell r="C8795" t="str">
            <v>Fiberglass Resin Products /Mechanical Resin Application: (vapor-suppressed)</v>
          </cell>
          <cell r="D8795" t="str">
            <v>Industrial Processes - NEC</v>
          </cell>
          <cell r="G8795" t="str">
            <v>Industrial Processes</v>
          </cell>
          <cell r="H8795" t="str">
            <v>Rubber and Miscellaneous Plastics Products</v>
          </cell>
          <cell r="I8795" t="str">
            <v>Fiberglass Resin Products</v>
          </cell>
          <cell r="J8795" t="str">
            <v>Mechanical Resin Application: (vapor-suppressed)</v>
          </cell>
          <cell r="N8795">
            <v>40988</v>
          </cell>
        </row>
        <row r="8796">
          <cell r="A8796" t="str">
            <v>30800732</v>
          </cell>
          <cell r="B8796" t="str">
            <v>Point</v>
          </cell>
          <cell r="C8796" t="str">
            <v>Fiberglass Resin Products /Mechanical Resin Application: (vacuum bagging)</v>
          </cell>
          <cell r="D8796" t="str">
            <v>Industrial Processes - NEC</v>
          </cell>
          <cell r="G8796" t="str">
            <v>Industrial Processes</v>
          </cell>
          <cell r="H8796" t="str">
            <v>Rubber and Miscellaneous Plastics Products</v>
          </cell>
          <cell r="I8796" t="str">
            <v>Fiberglass Resin Products</v>
          </cell>
          <cell r="J8796" t="str">
            <v>Mechanical Resin Application: (vacuum bagging)</v>
          </cell>
          <cell r="N8796">
            <v>40988</v>
          </cell>
        </row>
        <row r="8797">
          <cell r="A8797" t="str">
            <v>30800736</v>
          </cell>
          <cell r="B8797" t="str">
            <v>Point</v>
          </cell>
          <cell r="C8797" t="str">
            <v>Fiberglass Resin Products /Resin Closed Molding</v>
          </cell>
          <cell r="D8797" t="str">
            <v>Industrial Processes - NEC</v>
          </cell>
          <cell r="G8797" t="str">
            <v>Industrial Processes</v>
          </cell>
          <cell r="H8797" t="str">
            <v>Rubber and Miscellaneous Plastics Products</v>
          </cell>
          <cell r="I8797" t="str">
            <v>Fiberglass Resin Products</v>
          </cell>
          <cell r="J8797" t="str">
            <v>Resin Closed Molding</v>
          </cell>
          <cell r="N8797">
            <v>40988</v>
          </cell>
        </row>
        <row r="8798">
          <cell r="A8798" t="str">
            <v>30800742</v>
          </cell>
          <cell r="B8798" t="str">
            <v>Point</v>
          </cell>
          <cell r="C8798" t="str">
            <v>Fiberglass Resin Products /Filament Application</v>
          </cell>
          <cell r="D8798" t="str">
            <v>Industrial Processes - NEC</v>
          </cell>
          <cell r="G8798" t="str">
            <v>Industrial Processes</v>
          </cell>
          <cell r="H8798" t="str">
            <v>Rubber and Miscellaneous Plastics Products</v>
          </cell>
          <cell r="I8798" t="str">
            <v>Fiberglass Resin Products</v>
          </cell>
          <cell r="J8798" t="str">
            <v>Filament Application</v>
          </cell>
          <cell r="M8798">
            <v>39317</v>
          </cell>
          <cell r="N8798">
            <v>40988</v>
          </cell>
        </row>
        <row r="8799">
          <cell r="A8799" t="str">
            <v>30800748</v>
          </cell>
          <cell r="B8799" t="str">
            <v>Point</v>
          </cell>
          <cell r="C8799" t="str">
            <v>Fiberglass Resin Products /Centrifugal Casting</v>
          </cell>
          <cell r="D8799" t="str">
            <v>Industrial Processes - NEC</v>
          </cell>
          <cell r="G8799" t="str">
            <v>Industrial Processes</v>
          </cell>
          <cell r="H8799" t="str">
            <v>Rubber and Miscellaneous Plastics Products</v>
          </cell>
          <cell r="I8799" t="str">
            <v>Fiberglass Resin Products</v>
          </cell>
          <cell r="J8799" t="str">
            <v>Centrifugal Casting</v>
          </cell>
          <cell r="M8799">
            <v>39317</v>
          </cell>
          <cell r="N8799">
            <v>40988</v>
          </cell>
        </row>
        <row r="8800">
          <cell r="A8800" t="str">
            <v>30800754</v>
          </cell>
          <cell r="B8800" t="str">
            <v>Point</v>
          </cell>
          <cell r="C8800" t="str">
            <v>Fiberglass Resin Products /Continuous Lamination</v>
          </cell>
          <cell r="D8800" t="str">
            <v>Industrial Processes - NEC</v>
          </cell>
          <cell r="G8800" t="str">
            <v>Industrial Processes</v>
          </cell>
          <cell r="H8800" t="str">
            <v>Rubber and Miscellaneous Plastics Products</v>
          </cell>
          <cell r="I8800" t="str">
            <v>Fiberglass Resin Products</v>
          </cell>
          <cell r="J8800" t="str">
            <v>Continuous Lamination</v>
          </cell>
          <cell r="M8800">
            <v>39317</v>
          </cell>
          <cell r="N8800">
            <v>40988</v>
          </cell>
        </row>
        <row r="8801">
          <cell r="A8801" t="str">
            <v>30800760</v>
          </cell>
          <cell r="B8801" t="str">
            <v>Point</v>
          </cell>
          <cell r="C8801" t="str">
            <v>Fiberglass Resin Products /Continuous Casting</v>
          </cell>
          <cell r="D8801" t="str">
            <v>Industrial Processes - NEC</v>
          </cell>
          <cell r="G8801" t="str">
            <v>Industrial Processes</v>
          </cell>
          <cell r="H8801" t="str">
            <v>Rubber and Miscellaneous Plastics Products</v>
          </cell>
          <cell r="I8801" t="str">
            <v>Fiberglass Resin Products</v>
          </cell>
          <cell r="J8801" t="str">
            <v>Continuous Casting</v>
          </cell>
          <cell r="M8801">
            <v>39317</v>
          </cell>
          <cell r="N8801">
            <v>40988</v>
          </cell>
        </row>
        <row r="8802">
          <cell r="A8802" t="str">
            <v>30800766</v>
          </cell>
          <cell r="B8802" t="str">
            <v>Point</v>
          </cell>
          <cell r="C8802" t="str">
            <v>Fiberglass Resin Products /Polymer Casting (Cultured Marble or Marble Casting)</v>
          </cell>
          <cell r="D8802" t="str">
            <v>Industrial Processes - NEC</v>
          </cell>
          <cell r="G8802" t="str">
            <v>Industrial Processes</v>
          </cell>
          <cell r="H8802" t="str">
            <v>Rubber and Miscellaneous Plastics Products</v>
          </cell>
          <cell r="I8802" t="str">
            <v>Fiberglass Resin Products</v>
          </cell>
          <cell r="J8802" t="str">
            <v>Polymer Casting (Cultured Marble or Marble Casting)</v>
          </cell>
          <cell r="M8802">
            <v>39317</v>
          </cell>
          <cell r="N8802">
            <v>40988</v>
          </cell>
        </row>
        <row r="8803">
          <cell r="A8803" t="str">
            <v>30800772</v>
          </cell>
          <cell r="B8803" t="str">
            <v>Point</v>
          </cell>
          <cell r="C8803" t="str">
            <v>Fiberglass Resin Products /Pultrusion</v>
          </cell>
          <cell r="D8803" t="str">
            <v>Industrial Processes - NEC</v>
          </cell>
          <cell r="G8803" t="str">
            <v>Industrial Processes</v>
          </cell>
          <cell r="H8803" t="str">
            <v>Rubber and Miscellaneous Plastics Products</v>
          </cell>
          <cell r="I8803" t="str">
            <v>Fiberglass Resin Products</v>
          </cell>
          <cell r="J8803" t="str">
            <v>Pultrusion</v>
          </cell>
          <cell r="M8803">
            <v>39317</v>
          </cell>
          <cell r="N8803">
            <v>40988</v>
          </cell>
        </row>
        <row r="8804">
          <cell r="A8804" t="str">
            <v>30800778</v>
          </cell>
          <cell r="B8804" t="str">
            <v>Point</v>
          </cell>
          <cell r="C8804" t="str">
            <v>Fiberglass Resin Products /Sheet Molding Compound Manufacturing</v>
          </cell>
          <cell r="D8804" t="str">
            <v>Industrial Processes - NEC</v>
          </cell>
          <cell r="G8804" t="str">
            <v>Industrial Processes</v>
          </cell>
          <cell r="H8804" t="str">
            <v>Rubber and Miscellaneous Plastics Products</v>
          </cell>
          <cell r="I8804" t="str">
            <v>Fiberglass Resin Products</v>
          </cell>
          <cell r="J8804" t="str">
            <v>Sheet Molding Compound Manufacturing</v>
          </cell>
          <cell r="M8804">
            <v>39317</v>
          </cell>
          <cell r="N8804">
            <v>40988</v>
          </cell>
        </row>
        <row r="8805">
          <cell r="A8805" t="str">
            <v>30800790</v>
          </cell>
          <cell r="B8805" t="str">
            <v>Point</v>
          </cell>
          <cell r="C8805" t="str">
            <v>Fiberglass Resin Products /Mixing</v>
          </cell>
          <cell r="D8805" t="str">
            <v>Industrial Processes - NEC</v>
          </cell>
          <cell r="G8805" t="str">
            <v>Industrial Processes</v>
          </cell>
          <cell r="H8805" t="str">
            <v>Rubber and Miscellaneous Plastics Products</v>
          </cell>
          <cell r="I8805" t="str">
            <v>Fiberglass Resin Products</v>
          </cell>
          <cell r="J8805" t="str">
            <v>Mixing</v>
          </cell>
          <cell r="M8805">
            <v>39317</v>
          </cell>
          <cell r="N8805">
            <v>40988</v>
          </cell>
        </row>
        <row r="8806">
          <cell r="A8806" t="str">
            <v>30800791</v>
          </cell>
          <cell r="B8806" t="str">
            <v>Point</v>
          </cell>
          <cell r="C8806" t="str">
            <v>Fiberglass Resin Products /Storage</v>
          </cell>
          <cell r="D8806" t="str">
            <v>Industrial Processes - Storage and Transfer</v>
          </cell>
          <cell r="G8806" t="str">
            <v>Industrial Processes</v>
          </cell>
          <cell r="H8806" t="str">
            <v>Rubber and Miscellaneous Plastics Products</v>
          </cell>
          <cell r="I8806" t="str">
            <v>Fiberglass Resin Products</v>
          </cell>
          <cell r="J8806" t="str">
            <v>Storage</v>
          </cell>
          <cell r="M8806">
            <v>39317</v>
          </cell>
          <cell r="N8806">
            <v>40988</v>
          </cell>
        </row>
        <row r="8807">
          <cell r="A8807" t="str">
            <v>30800799</v>
          </cell>
          <cell r="B8807" t="str">
            <v>Point</v>
          </cell>
          <cell r="C8807" t="str">
            <v>Fiberglass Resin Products /Other Not Classified</v>
          </cell>
          <cell r="D8807" t="str">
            <v>Industrial Processes - NEC</v>
          </cell>
          <cell r="G8807" t="str">
            <v>Industrial Processes</v>
          </cell>
          <cell r="H8807" t="str">
            <v>Rubber and Miscellaneous Plastics Products</v>
          </cell>
          <cell r="I8807" t="str">
            <v>Fiberglass Resin Products</v>
          </cell>
          <cell r="J8807" t="str">
            <v>Other Not Classified</v>
          </cell>
          <cell r="N8807">
            <v>40988</v>
          </cell>
        </row>
        <row r="8808">
          <cell r="A8808" t="str">
            <v>30800801</v>
          </cell>
          <cell r="B8808" t="str">
            <v>Point</v>
          </cell>
          <cell r="C8808" t="str">
            <v>Plastic Foam Products /Expansion Process via Steam</v>
          </cell>
          <cell r="D8808" t="str">
            <v>Industrial Processes - NEC</v>
          </cell>
          <cell r="G8808" t="str">
            <v>Industrial Processes</v>
          </cell>
          <cell r="H8808" t="str">
            <v>Rubber and Miscellaneous Plastics Products</v>
          </cell>
          <cell r="I8808" t="str">
            <v>Plastic Foam Products</v>
          </cell>
          <cell r="J8808" t="str">
            <v>Expansion Process via Steam</v>
          </cell>
          <cell r="N8808">
            <v>40988</v>
          </cell>
        </row>
        <row r="8809">
          <cell r="A8809" t="str">
            <v>30800802</v>
          </cell>
          <cell r="B8809" t="str">
            <v>Point</v>
          </cell>
          <cell r="C8809" t="str">
            <v>Plastic Foam Products /Molding</v>
          </cell>
          <cell r="D8809" t="str">
            <v>Industrial Processes - NEC</v>
          </cell>
          <cell r="G8809" t="str">
            <v>Industrial Processes</v>
          </cell>
          <cell r="H8809" t="str">
            <v>Rubber and Miscellaneous Plastics Products</v>
          </cell>
          <cell r="I8809" t="str">
            <v>Plastic Foam Products</v>
          </cell>
          <cell r="J8809" t="str">
            <v>Molding</v>
          </cell>
          <cell r="N8809">
            <v>40988</v>
          </cell>
        </row>
        <row r="8810">
          <cell r="A8810" t="str">
            <v>30800803</v>
          </cell>
          <cell r="B8810" t="str">
            <v>Point</v>
          </cell>
          <cell r="C8810" t="str">
            <v>Plastic Foam Products /Bead Storage</v>
          </cell>
          <cell r="D8810" t="str">
            <v>Industrial Processes - Storage and Transfer</v>
          </cell>
          <cell r="G8810" t="str">
            <v>Industrial Processes</v>
          </cell>
          <cell r="H8810" t="str">
            <v>Rubber and Miscellaneous Plastics Products</v>
          </cell>
          <cell r="I8810" t="str">
            <v>Plastic Foam Products</v>
          </cell>
          <cell r="J8810" t="str">
            <v>Bead Storage</v>
          </cell>
          <cell r="N8810">
            <v>40988</v>
          </cell>
        </row>
        <row r="8811">
          <cell r="A8811" t="str">
            <v>30800901</v>
          </cell>
          <cell r="B8811" t="str">
            <v>Point</v>
          </cell>
          <cell r="C8811" t="str">
            <v>Plastic Misc Products /Polystyrene: General</v>
          </cell>
          <cell r="D8811" t="str">
            <v>Industrial Processes - NEC</v>
          </cell>
          <cell r="G8811" t="str">
            <v>Industrial Processes</v>
          </cell>
          <cell r="H8811" t="str">
            <v>Rubber and Miscellaneous Plastics Products</v>
          </cell>
          <cell r="I8811" t="str">
            <v>Plastic Miscellaneous Products</v>
          </cell>
          <cell r="J8811" t="str">
            <v>Polystyrene: General</v>
          </cell>
          <cell r="N8811">
            <v>40988</v>
          </cell>
        </row>
        <row r="8812">
          <cell r="A8812" t="str">
            <v>30801001</v>
          </cell>
          <cell r="B8812" t="str">
            <v>Point</v>
          </cell>
          <cell r="C8812" t="str">
            <v>Plastic Products Manuf /Adhesives Production: General Process</v>
          </cell>
          <cell r="D8812" t="str">
            <v>Industrial Processes - NEC</v>
          </cell>
          <cell r="G8812" t="str">
            <v>Industrial Processes</v>
          </cell>
          <cell r="H8812" t="str">
            <v>Rubber and Miscellaneous Plastics Products</v>
          </cell>
          <cell r="I8812" t="str">
            <v>Plastic Products Manufacturing</v>
          </cell>
          <cell r="J8812" t="str">
            <v>Adhesives Production: General Process</v>
          </cell>
          <cell r="N8812">
            <v>40988</v>
          </cell>
        </row>
        <row r="8813">
          <cell r="A8813" t="str">
            <v>30801002</v>
          </cell>
          <cell r="B8813" t="str">
            <v>Point</v>
          </cell>
          <cell r="C8813" t="str">
            <v>Plastic Products Manuf /Extruder</v>
          </cell>
          <cell r="D8813" t="str">
            <v>Industrial Processes - NEC</v>
          </cell>
          <cell r="G8813" t="str">
            <v>Industrial Processes</v>
          </cell>
          <cell r="H8813" t="str">
            <v>Rubber and Miscellaneous Plastics Products</v>
          </cell>
          <cell r="I8813" t="str">
            <v>Plastic Products Manufacturing</v>
          </cell>
          <cell r="J8813" t="str">
            <v>Extruder</v>
          </cell>
          <cell r="N8813">
            <v>40988</v>
          </cell>
        </row>
        <row r="8814">
          <cell r="A8814" t="str">
            <v>30801003</v>
          </cell>
          <cell r="B8814" t="str">
            <v>Point</v>
          </cell>
          <cell r="C8814" t="str">
            <v>Plastic Products Manuf /Film Production, Die (Flat/Circular)</v>
          </cell>
          <cell r="D8814" t="str">
            <v>Industrial Processes - NEC</v>
          </cell>
          <cell r="G8814" t="str">
            <v>Industrial Processes</v>
          </cell>
          <cell r="H8814" t="str">
            <v>Rubber and Miscellaneous Plastics Products</v>
          </cell>
          <cell r="I8814" t="str">
            <v>Plastic Products Manufacturing</v>
          </cell>
          <cell r="J8814" t="str">
            <v>Film Production, Die (Flat/Circular)</v>
          </cell>
          <cell r="N8814">
            <v>40988</v>
          </cell>
        </row>
        <row r="8815">
          <cell r="A8815" t="str">
            <v>30801004</v>
          </cell>
          <cell r="B8815" t="str">
            <v>Point</v>
          </cell>
          <cell r="C8815" t="str">
            <v>Plastic Products Manuf /Sheet Production, Polymerizer</v>
          </cell>
          <cell r="D8815" t="str">
            <v>Industrial Processes - NEC</v>
          </cell>
          <cell r="G8815" t="str">
            <v>Industrial Processes</v>
          </cell>
          <cell r="H8815" t="str">
            <v>Rubber and Miscellaneous Plastics Products</v>
          </cell>
          <cell r="I8815" t="str">
            <v>Plastic Products Manufacturing</v>
          </cell>
          <cell r="J8815" t="str">
            <v>Sheet Production, Polymerizer</v>
          </cell>
          <cell r="N8815">
            <v>40988</v>
          </cell>
        </row>
        <row r="8816">
          <cell r="A8816" t="str">
            <v>30801005</v>
          </cell>
          <cell r="B8816" t="str">
            <v>Point</v>
          </cell>
          <cell r="C8816" t="str">
            <v>Plastic Products Manuf /Foam Production - General Process</v>
          </cell>
          <cell r="D8816" t="str">
            <v>Industrial Processes - NEC</v>
          </cell>
          <cell r="G8816" t="str">
            <v>Industrial Processes</v>
          </cell>
          <cell r="H8816" t="str">
            <v>Rubber and Miscellaneous Plastics Products</v>
          </cell>
          <cell r="I8816" t="str">
            <v>Plastic Products Manufacturing</v>
          </cell>
          <cell r="J8816" t="str">
            <v>Foam Production - General Process</v>
          </cell>
          <cell r="N8816">
            <v>40988</v>
          </cell>
        </row>
        <row r="8817">
          <cell r="A8817" t="str">
            <v>30801006</v>
          </cell>
          <cell r="B8817" t="str">
            <v>Point</v>
          </cell>
          <cell r="C8817" t="str">
            <v>Plastic Products Manuf /Lamination, Kettles/Oven</v>
          </cell>
          <cell r="D8817" t="str">
            <v>Industrial Processes - NEC</v>
          </cell>
          <cell r="G8817" t="str">
            <v>Industrial Processes</v>
          </cell>
          <cell r="H8817" t="str">
            <v>Rubber and Miscellaneous Plastics Products</v>
          </cell>
          <cell r="I8817" t="str">
            <v>Plastic Products Manufacturing</v>
          </cell>
          <cell r="J8817" t="str">
            <v>Lamination, Kettles/Oven</v>
          </cell>
          <cell r="N8817">
            <v>40988</v>
          </cell>
        </row>
        <row r="8818">
          <cell r="A8818" t="str">
            <v>30801007</v>
          </cell>
          <cell r="B8818" t="str">
            <v>Point</v>
          </cell>
          <cell r="C8818" t="str">
            <v>Plastic Products Manuf /Molding Machine</v>
          </cell>
          <cell r="D8818" t="str">
            <v>Industrial Processes - NEC</v>
          </cell>
          <cell r="G8818" t="str">
            <v>Industrial Processes</v>
          </cell>
          <cell r="H8818" t="str">
            <v>Rubber and Miscellaneous Plastics Products</v>
          </cell>
          <cell r="I8818" t="str">
            <v>Plastic Products Manufacturing</v>
          </cell>
          <cell r="J8818" t="str">
            <v>Molding Machine</v>
          </cell>
          <cell r="N8818">
            <v>40988</v>
          </cell>
        </row>
        <row r="8819">
          <cell r="A8819" t="str">
            <v>30801008</v>
          </cell>
          <cell r="B8819" t="str">
            <v>Point</v>
          </cell>
          <cell r="C8819" t="str">
            <v>Plastic Products Manuf /Sheet Production, Calendering</v>
          </cell>
          <cell r="D8819" t="str">
            <v>Industrial Processes - NEC</v>
          </cell>
          <cell r="G8819" t="str">
            <v>Industrial Processes</v>
          </cell>
          <cell r="H8819" t="str">
            <v>Rubber and Miscellaneous Plastics Products</v>
          </cell>
          <cell r="I8819" t="str">
            <v>Plastic Products Manufacturing</v>
          </cell>
          <cell r="J8819" t="str">
            <v>Sheet Production, Calendering</v>
          </cell>
          <cell r="N8819">
            <v>40988</v>
          </cell>
        </row>
        <row r="8820">
          <cell r="A8820" t="str">
            <v>30805001</v>
          </cell>
          <cell r="B8820" t="str">
            <v>Point</v>
          </cell>
          <cell r="C8820" t="str">
            <v>Vinyl Floor Tile Manuf /Tile Chip Bin Tipper</v>
          </cell>
          <cell r="D8820" t="str">
            <v>Industrial Processes - NEC</v>
          </cell>
          <cell r="G8820" t="str">
            <v>Industrial Processes</v>
          </cell>
          <cell r="H8820" t="str">
            <v>Rubber and Miscellaneous Plastics Products</v>
          </cell>
          <cell r="I8820" t="str">
            <v>Vinyl Floor Tile Manufacturing</v>
          </cell>
          <cell r="J8820" t="str">
            <v>Tile Chip Bin Tipper</v>
          </cell>
          <cell r="N8820">
            <v>40988</v>
          </cell>
        </row>
        <row r="8821">
          <cell r="A8821" t="str">
            <v>30805002</v>
          </cell>
          <cell r="B8821" t="str">
            <v>Point</v>
          </cell>
          <cell r="C8821" t="str">
            <v>Vinyl Floor Tile Manuf /Tile Chip Receiving Hopper</v>
          </cell>
          <cell r="D8821" t="str">
            <v>Industrial Processes - NEC</v>
          </cell>
          <cell r="G8821" t="str">
            <v>Industrial Processes</v>
          </cell>
          <cell r="H8821" t="str">
            <v>Rubber and Miscellaneous Plastics Products</v>
          </cell>
          <cell r="I8821" t="str">
            <v>Vinyl Floor Tile Manufacturing</v>
          </cell>
          <cell r="J8821" t="str">
            <v>Tile Chip Receiving Hopper</v>
          </cell>
          <cell r="N8821">
            <v>40988</v>
          </cell>
        </row>
        <row r="8822">
          <cell r="A8822" t="str">
            <v>30805003</v>
          </cell>
          <cell r="B8822" t="str">
            <v>Point</v>
          </cell>
          <cell r="C8822" t="str">
            <v>Vinyl Floor Tile Manuf /Tile Chip Belt Conveyors</v>
          </cell>
          <cell r="D8822" t="str">
            <v>Industrial Processes - Storage and Transfer</v>
          </cell>
          <cell r="G8822" t="str">
            <v>Industrial Processes</v>
          </cell>
          <cell r="H8822" t="str">
            <v>Rubber and Miscellaneous Plastics Products</v>
          </cell>
          <cell r="I8822" t="str">
            <v>Vinyl Floor Tile Manufacturing</v>
          </cell>
          <cell r="J8822" t="str">
            <v>Tile Chip Belt Conveyors</v>
          </cell>
          <cell r="N8822">
            <v>40988</v>
          </cell>
        </row>
        <row r="8823">
          <cell r="A8823" t="str">
            <v>30805004</v>
          </cell>
          <cell r="B8823" t="str">
            <v>Point</v>
          </cell>
          <cell r="C8823" t="str">
            <v>Vinyl Floor Tile Manuf /Scrap Hopper</v>
          </cell>
          <cell r="D8823" t="str">
            <v>Industrial Processes - NEC</v>
          </cell>
          <cell r="G8823" t="str">
            <v>Industrial Processes</v>
          </cell>
          <cell r="H8823" t="str">
            <v>Rubber and Miscellaneous Plastics Products</v>
          </cell>
          <cell r="I8823" t="str">
            <v>Vinyl Floor Tile Manufacturing</v>
          </cell>
          <cell r="J8823" t="str">
            <v>Scrap Hopper</v>
          </cell>
          <cell r="N8823">
            <v>40988</v>
          </cell>
        </row>
        <row r="8824">
          <cell r="A8824" t="str">
            <v>30805005</v>
          </cell>
          <cell r="B8824" t="str">
            <v>Point</v>
          </cell>
          <cell r="C8824" t="str">
            <v>Vinyl Floor Tile Manuf /Weigh Scales</v>
          </cell>
          <cell r="D8824" t="str">
            <v>Industrial Processes - NEC</v>
          </cell>
          <cell r="G8824" t="str">
            <v>Industrial Processes</v>
          </cell>
          <cell r="H8824" t="str">
            <v>Rubber and Miscellaneous Plastics Products</v>
          </cell>
          <cell r="I8824" t="str">
            <v>Vinyl Floor Tile Manufacturing</v>
          </cell>
          <cell r="J8824" t="str">
            <v>Weigh Scales</v>
          </cell>
          <cell r="N8824">
            <v>40988</v>
          </cell>
        </row>
        <row r="8825">
          <cell r="A8825" t="str">
            <v>30805006</v>
          </cell>
          <cell r="B8825" t="str">
            <v>Point</v>
          </cell>
          <cell r="C8825" t="str">
            <v>Vinyl Floor Tile Manuf /Mixer</v>
          </cell>
          <cell r="D8825" t="str">
            <v>Industrial Processes - NEC</v>
          </cell>
          <cell r="G8825" t="str">
            <v>Industrial Processes</v>
          </cell>
          <cell r="H8825" t="str">
            <v>Rubber and Miscellaneous Plastics Products</v>
          </cell>
          <cell r="I8825" t="str">
            <v>Vinyl Floor Tile Manufacturing</v>
          </cell>
          <cell r="J8825" t="str">
            <v>Mixer</v>
          </cell>
          <cell r="N8825">
            <v>40988</v>
          </cell>
        </row>
        <row r="8826">
          <cell r="A8826" t="str">
            <v>30805007</v>
          </cell>
          <cell r="B8826" t="str">
            <v>Point</v>
          </cell>
          <cell r="C8826" t="str">
            <v>Vinyl Floor Tile Manuf /Mill</v>
          </cell>
          <cell r="D8826" t="str">
            <v>Industrial Processes - NEC</v>
          </cell>
          <cell r="G8826" t="str">
            <v>Industrial Processes</v>
          </cell>
          <cell r="H8826" t="str">
            <v>Rubber and Miscellaneous Plastics Products</v>
          </cell>
          <cell r="I8826" t="str">
            <v>Vinyl Floor Tile Manufacturing</v>
          </cell>
          <cell r="J8826" t="str">
            <v>Mill</v>
          </cell>
          <cell r="N8826">
            <v>40988</v>
          </cell>
        </row>
        <row r="8827">
          <cell r="A8827" t="str">
            <v>30805008</v>
          </cell>
          <cell r="B8827" t="str">
            <v>Point</v>
          </cell>
          <cell r="C8827" t="str">
            <v>Vinyl Floor Tile Manuf /Blender</v>
          </cell>
          <cell r="D8827" t="str">
            <v>Industrial Processes - NEC</v>
          </cell>
          <cell r="G8827" t="str">
            <v>Industrial Processes</v>
          </cell>
          <cell r="H8827" t="str">
            <v>Rubber and Miscellaneous Plastics Products</v>
          </cell>
          <cell r="I8827" t="str">
            <v>Vinyl Floor Tile Manufacturing</v>
          </cell>
          <cell r="J8827" t="str">
            <v>Blender</v>
          </cell>
          <cell r="N8827">
            <v>40988</v>
          </cell>
        </row>
        <row r="8828">
          <cell r="A8828" t="str">
            <v>30805009</v>
          </cell>
          <cell r="B8828" t="str">
            <v>Point</v>
          </cell>
          <cell r="C8828" t="str">
            <v>Vinyl Floor Tile Manuf /Conveyors</v>
          </cell>
          <cell r="D8828" t="str">
            <v>Industrial Processes - Storage and Transfer</v>
          </cell>
          <cell r="G8828" t="str">
            <v>Industrial Processes</v>
          </cell>
          <cell r="H8828" t="str">
            <v>Rubber and Miscellaneous Plastics Products</v>
          </cell>
          <cell r="I8828" t="str">
            <v>Vinyl Floor Tile Manufacturing</v>
          </cell>
          <cell r="J8828" t="str">
            <v>Conveyors</v>
          </cell>
          <cell r="N8828">
            <v>40988</v>
          </cell>
        </row>
        <row r="8829">
          <cell r="A8829" t="str">
            <v>30805010</v>
          </cell>
          <cell r="B8829" t="str">
            <v>Point</v>
          </cell>
          <cell r="C8829" t="str">
            <v>Vinyl Floor Tile Manuf /Scrap Chopper</v>
          </cell>
          <cell r="D8829" t="str">
            <v>Industrial Processes - NEC</v>
          </cell>
          <cell r="G8829" t="str">
            <v>Industrial Processes</v>
          </cell>
          <cell r="H8829" t="str">
            <v>Rubber and Miscellaneous Plastics Products</v>
          </cell>
          <cell r="I8829" t="str">
            <v>Vinyl Floor Tile Manufacturing</v>
          </cell>
          <cell r="J8829" t="str">
            <v>Scrap Chopper</v>
          </cell>
          <cell r="N8829">
            <v>40988</v>
          </cell>
        </row>
        <row r="8830">
          <cell r="A8830" t="str">
            <v>30805011</v>
          </cell>
          <cell r="B8830" t="str">
            <v>Point</v>
          </cell>
          <cell r="C8830" t="str">
            <v>Vinyl Floor Tile Manuf /Adhesive Applicator</v>
          </cell>
          <cell r="D8830" t="str">
            <v>Industrial Processes - NEC</v>
          </cell>
          <cell r="G8830" t="str">
            <v>Industrial Processes</v>
          </cell>
          <cell r="H8830" t="str">
            <v>Rubber and Miscellaneous Plastics Products</v>
          </cell>
          <cell r="I8830" t="str">
            <v>Vinyl Floor Tile Manufacturing</v>
          </cell>
          <cell r="J8830" t="str">
            <v>Adhesive Applicator</v>
          </cell>
          <cell r="N8830">
            <v>40988</v>
          </cell>
        </row>
        <row r="8831">
          <cell r="A8831" t="str">
            <v>30805012</v>
          </cell>
          <cell r="B8831" t="str">
            <v>Point</v>
          </cell>
          <cell r="C8831" t="str">
            <v>Vinyl Floor Tile Manuf /Limestone Purge</v>
          </cell>
          <cell r="D8831" t="str">
            <v>Industrial Processes - NEC</v>
          </cell>
          <cell r="G8831" t="str">
            <v>Industrial Processes</v>
          </cell>
          <cell r="H8831" t="str">
            <v>Rubber and Miscellaneous Plastics Products</v>
          </cell>
          <cell r="I8831" t="str">
            <v>Vinyl Floor Tile Manufacturing</v>
          </cell>
          <cell r="J8831" t="str">
            <v>Limestone Purge</v>
          </cell>
          <cell r="N8831">
            <v>40988</v>
          </cell>
        </row>
        <row r="8832">
          <cell r="A8832" t="str">
            <v>30805013</v>
          </cell>
          <cell r="B8832" t="str">
            <v>Point</v>
          </cell>
          <cell r="C8832" t="str">
            <v>Vinyl Floor Tile Manuf /Scrap Discharging</v>
          </cell>
          <cell r="D8832" t="str">
            <v>Industrial Processes - NEC</v>
          </cell>
          <cell r="G8832" t="str">
            <v>Industrial Processes</v>
          </cell>
          <cell r="H8832" t="str">
            <v>Rubber and Miscellaneous Plastics Products</v>
          </cell>
          <cell r="I8832" t="str">
            <v>Vinyl Floor Tile Manufacturing</v>
          </cell>
          <cell r="J8832" t="str">
            <v>Scrap Discharging</v>
          </cell>
          <cell r="N8832">
            <v>40988</v>
          </cell>
        </row>
        <row r="8833">
          <cell r="A8833" t="str">
            <v>30805014</v>
          </cell>
          <cell r="B8833" t="str">
            <v>Point</v>
          </cell>
          <cell r="C8833" t="str">
            <v>Vinyl Floor Tile Manuf /PVC Unloading</v>
          </cell>
          <cell r="D8833" t="str">
            <v>Industrial Processes - Storage and Transfer</v>
          </cell>
          <cell r="G8833" t="str">
            <v>Industrial Processes</v>
          </cell>
          <cell r="H8833" t="str">
            <v>Rubber and Miscellaneous Plastics Products</v>
          </cell>
          <cell r="I8833" t="str">
            <v>Vinyl Floor Tile Manufacturing</v>
          </cell>
          <cell r="J8833" t="str">
            <v>PVC Unloading</v>
          </cell>
          <cell r="N8833">
            <v>40988</v>
          </cell>
        </row>
        <row r="8834">
          <cell r="A8834" t="str">
            <v>30805015</v>
          </cell>
          <cell r="B8834" t="str">
            <v>Point</v>
          </cell>
          <cell r="C8834" t="str">
            <v>Vinyl Floor Tile Manuf /PVC Storage</v>
          </cell>
          <cell r="D8834" t="str">
            <v>Industrial Processes - Storage and Transfer</v>
          </cell>
          <cell r="G8834" t="str">
            <v>Industrial Processes</v>
          </cell>
          <cell r="H8834" t="str">
            <v>Rubber and Miscellaneous Plastics Products</v>
          </cell>
          <cell r="I8834" t="str">
            <v>Vinyl Floor Tile Manufacturing</v>
          </cell>
          <cell r="J8834" t="str">
            <v>PVC Storage</v>
          </cell>
          <cell r="N8834">
            <v>40988</v>
          </cell>
        </row>
        <row r="8835">
          <cell r="A8835" t="str">
            <v>30805016</v>
          </cell>
          <cell r="B8835" t="str">
            <v>Point</v>
          </cell>
          <cell r="C8835" t="str">
            <v>Vinyl Floor Tile Manuf /PVC Surge Bins</v>
          </cell>
          <cell r="D8835" t="str">
            <v>Industrial Processes - NEC</v>
          </cell>
          <cell r="G8835" t="str">
            <v>Industrial Processes</v>
          </cell>
          <cell r="H8835" t="str">
            <v>Rubber and Miscellaneous Plastics Products</v>
          </cell>
          <cell r="I8835" t="str">
            <v>Vinyl Floor Tile Manufacturing</v>
          </cell>
          <cell r="J8835" t="str">
            <v>PVC Surge Bins</v>
          </cell>
          <cell r="N8835">
            <v>40988</v>
          </cell>
        </row>
        <row r="8836">
          <cell r="A8836" t="str">
            <v>30805017</v>
          </cell>
          <cell r="B8836" t="str">
            <v>Point</v>
          </cell>
          <cell r="C8836" t="str">
            <v>Vinyl Floor Tile Manuf /Limestone Storage</v>
          </cell>
          <cell r="D8836" t="str">
            <v>Industrial Processes - Storage and Transfer</v>
          </cell>
          <cell r="G8836" t="str">
            <v>Industrial Processes</v>
          </cell>
          <cell r="H8836" t="str">
            <v>Rubber and Miscellaneous Plastics Products</v>
          </cell>
          <cell r="I8836" t="str">
            <v>Vinyl Floor Tile Manufacturing</v>
          </cell>
          <cell r="J8836" t="str">
            <v>Limestone Storage</v>
          </cell>
          <cell r="N8836">
            <v>40988</v>
          </cell>
        </row>
        <row r="8837">
          <cell r="A8837" t="str">
            <v>30805018</v>
          </cell>
          <cell r="B8837" t="str">
            <v>Point</v>
          </cell>
          <cell r="C8837" t="str">
            <v>Vinyl Floor Tile Manuf /Limestone Elevators</v>
          </cell>
          <cell r="D8837" t="str">
            <v>Industrial Processes - Storage and Transfer</v>
          </cell>
          <cell r="G8837" t="str">
            <v>Industrial Processes</v>
          </cell>
          <cell r="H8837" t="str">
            <v>Rubber and Miscellaneous Plastics Products</v>
          </cell>
          <cell r="I8837" t="str">
            <v>Vinyl Floor Tile Manufacturing</v>
          </cell>
          <cell r="J8837" t="str">
            <v>Limestone Elevators</v>
          </cell>
          <cell r="N8837">
            <v>40988</v>
          </cell>
        </row>
        <row r="8838">
          <cell r="A8838" t="str">
            <v>30805019</v>
          </cell>
          <cell r="B8838" t="str">
            <v>Point</v>
          </cell>
          <cell r="C8838" t="str">
            <v>Vinyl Floor Tile Manuf /Unloading Operation, Limestone</v>
          </cell>
          <cell r="D8838" t="str">
            <v>Industrial Processes - Storage and Transfer</v>
          </cell>
          <cell r="G8838" t="str">
            <v>Industrial Processes</v>
          </cell>
          <cell r="H8838" t="str">
            <v>Rubber and Miscellaneous Plastics Products</v>
          </cell>
          <cell r="I8838" t="str">
            <v>Vinyl Floor Tile Manufacturing</v>
          </cell>
          <cell r="J8838" t="str">
            <v>Unloading Operation, Limestone</v>
          </cell>
          <cell r="N8838">
            <v>40988</v>
          </cell>
        </row>
        <row r="8839">
          <cell r="A8839" t="str">
            <v>30805099</v>
          </cell>
          <cell r="B8839" t="str">
            <v>Point</v>
          </cell>
          <cell r="C8839" t="str">
            <v>Vinyl Floor Tile Manuf /Unspecified</v>
          </cell>
          <cell r="D8839" t="str">
            <v>Industrial Processes - NEC</v>
          </cell>
          <cell r="G8839" t="str">
            <v>Industrial Processes</v>
          </cell>
          <cell r="H8839" t="str">
            <v>Rubber and Miscellaneous Plastics Products</v>
          </cell>
          <cell r="I8839" t="str">
            <v>Vinyl Floor Tile Manufacturing</v>
          </cell>
          <cell r="J8839" t="str">
            <v>Unspecified</v>
          </cell>
          <cell r="N8839">
            <v>40988</v>
          </cell>
        </row>
        <row r="8840">
          <cell r="A8840" t="str">
            <v>30880001</v>
          </cell>
          <cell r="B8840" t="str">
            <v>Point</v>
          </cell>
          <cell r="C8840" t="str">
            <v>Rubber and Plastic Prods /Equipment Leaks /Equipment Leaks</v>
          </cell>
          <cell r="D8840" t="str">
            <v>Industrial Processes - NEC</v>
          </cell>
          <cell r="G8840" t="str">
            <v>Industrial Processes</v>
          </cell>
          <cell r="H8840" t="str">
            <v>Rubber and Miscellaneous Plastics Products</v>
          </cell>
          <cell r="I8840" t="str">
            <v>Equipment Leaks</v>
          </cell>
          <cell r="J8840" t="str">
            <v>Equipment Leaks</v>
          </cell>
          <cell r="N8840">
            <v>40988</v>
          </cell>
        </row>
        <row r="8841">
          <cell r="A8841" t="str">
            <v>30882001</v>
          </cell>
          <cell r="B8841" t="str">
            <v>Point</v>
          </cell>
          <cell r="C8841" t="str">
            <v>Rubber and Plastic Prods /Wastewater, Aggregate /Process Area Drains</v>
          </cell>
          <cell r="D8841" t="str">
            <v>Industrial Processes - NEC</v>
          </cell>
          <cell r="G8841" t="str">
            <v>Industrial Processes</v>
          </cell>
          <cell r="H8841" t="str">
            <v>Rubber and Miscellaneous Plastics Products</v>
          </cell>
          <cell r="I8841" t="str">
            <v>Wastewater, Aggregate</v>
          </cell>
          <cell r="J8841" t="str">
            <v>Process Area Drains</v>
          </cell>
          <cell r="N8841">
            <v>40988</v>
          </cell>
        </row>
        <row r="8842">
          <cell r="A8842" t="str">
            <v>30882002</v>
          </cell>
          <cell r="B8842" t="str">
            <v>Point</v>
          </cell>
          <cell r="C8842" t="str">
            <v>Rubber and Plastic Prods /Wastewater, Aggregate /Process Equipment Drains</v>
          </cell>
          <cell r="D8842" t="str">
            <v>Industrial Processes - NEC</v>
          </cell>
          <cell r="G8842" t="str">
            <v>Industrial Processes</v>
          </cell>
          <cell r="H8842" t="str">
            <v>Rubber and Miscellaneous Plastics Products</v>
          </cell>
          <cell r="I8842" t="str">
            <v>Wastewater, Aggregate</v>
          </cell>
          <cell r="J8842" t="str">
            <v>Process Equipment Drains</v>
          </cell>
          <cell r="N8842">
            <v>40988</v>
          </cell>
        </row>
        <row r="8843">
          <cell r="A8843" t="str">
            <v>30882599</v>
          </cell>
          <cell r="B8843" t="str">
            <v>Point</v>
          </cell>
          <cell r="C8843" t="str">
            <v>Rubber and Plastic Prods /Wastewater, Pts of Generation /Specify Point of Generation</v>
          </cell>
          <cell r="D8843" t="str">
            <v>Industrial Processes - NEC</v>
          </cell>
          <cell r="G8843" t="str">
            <v>Industrial Processes</v>
          </cell>
          <cell r="H8843" t="str">
            <v>Rubber and Miscellaneous Plastics Products</v>
          </cell>
          <cell r="I8843" t="str">
            <v>Wastewater, Points of Generation</v>
          </cell>
          <cell r="J8843" t="str">
            <v>Specify Point of Generation</v>
          </cell>
          <cell r="N8843">
            <v>40988</v>
          </cell>
        </row>
        <row r="8844">
          <cell r="A8844" t="str">
            <v>30890001</v>
          </cell>
          <cell r="B8844" t="str">
            <v>Point</v>
          </cell>
          <cell r="C8844" t="str">
            <v>Rubber and Plastic Prods /Fuel Fired Equipment /Distillate Oil (No. 2): Process Heaters</v>
          </cell>
          <cell r="D8844" t="str">
            <v>Industrial Processes - NEC</v>
          </cell>
          <cell r="G8844" t="str">
            <v>Industrial Processes</v>
          </cell>
          <cell r="H8844" t="str">
            <v>Rubber and Miscellaneous Plastics Products</v>
          </cell>
          <cell r="I8844" t="str">
            <v>Fuel Fired Equipment</v>
          </cell>
          <cell r="J8844" t="str">
            <v>Distillate Oil (No. 2): Process Heaters</v>
          </cell>
          <cell r="N8844">
            <v>40988</v>
          </cell>
        </row>
        <row r="8845">
          <cell r="A8845" t="str">
            <v>30890002</v>
          </cell>
          <cell r="B8845" t="str">
            <v>Point</v>
          </cell>
          <cell r="C8845" t="str">
            <v>Rubber and Plastic Prods /Fuel Fired Equipment /Residual Oil: Process Heaters</v>
          </cell>
          <cell r="D8845" t="str">
            <v>Industrial Processes - NEC</v>
          </cell>
          <cell r="G8845" t="str">
            <v>Industrial Processes</v>
          </cell>
          <cell r="H8845" t="str">
            <v>Rubber and Miscellaneous Plastics Products</v>
          </cell>
          <cell r="I8845" t="str">
            <v>Fuel Fired Equipment</v>
          </cell>
          <cell r="J8845" t="str">
            <v>Residual Oil: Process Heaters</v>
          </cell>
          <cell r="N8845">
            <v>40988</v>
          </cell>
        </row>
        <row r="8846">
          <cell r="A8846" t="str">
            <v>30890003</v>
          </cell>
          <cell r="B8846" t="str">
            <v>Point</v>
          </cell>
          <cell r="C8846" t="str">
            <v>Rubber and Plastic Prods /Fuel Fired Equipment /Natural Gas: Process Heaters</v>
          </cell>
          <cell r="D8846" t="str">
            <v>Industrial Processes - NEC</v>
          </cell>
          <cell r="G8846" t="str">
            <v>Industrial Processes</v>
          </cell>
          <cell r="H8846" t="str">
            <v>Rubber and Miscellaneous Plastics Products</v>
          </cell>
          <cell r="I8846" t="str">
            <v>Fuel Fired Equipment</v>
          </cell>
          <cell r="J8846" t="str">
            <v>Natural Gas: Process Heaters</v>
          </cell>
          <cell r="N8846">
            <v>40988</v>
          </cell>
        </row>
        <row r="8847">
          <cell r="A8847" t="str">
            <v>30890004</v>
          </cell>
          <cell r="B8847" t="str">
            <v>Point</v>
          </cell>
          <cell r="C8847" t="str">
            <v>Rubber and Plastic Prods /Fuel Fired Equipment /Liquified Petroleum Gas (LPG): Process Heaters</v>
          </cell>
          <cell r="D8847" t="str">
            <v>Industrial Processes - NEC</v>
          </cell>
          <cell r="G8847" t="str">
            <v>Industrial Processes</v>
          </cell>
          <cell r="H8847" t="str">
            <v>Rubber and Miscellaneous Plastics Products</v>
          </cell>
          <cell r="I8847" t="str">
            <v>Fuel Fired Equipment</v>
          </cell>
          <cell r="J8847" t="str">
            <v>Liquified Petroleum Gas (LPG): Process Heaters</v>
          </cell>
          <cell r="N8847">
            <v>40988</v>
          </cell>
        </row>
        <row r="8848">
          <cell r="A8848" t="str">
            <v>30890011</v>
          </cell>
          <cell r="B8848" t="str">
            <v>Point</v>
          </cell>
          <cell r="C8848" t="str">
            <v>Rubber and Plastic Prods /Fuel Fired Equipment /Distillate Oil (No. 2): Incinerators</v>
          </cell>
          <cell r="D8848" t="str">
            <v>Industrial Processes - NEC</v>
          </cell>
          <cell r="G8848" t="str">
            <v>Industrial Processes</v>
          </cell>
          <cell r="H8848" t="str">
            <v>Rubber and Miscellaneous Plastics Products</v>
          </cell>
          <cell r="I8848" t="str">
            <v>Fuel Fired Equipment</v>
          </cell>
          <cell r="J8848" t="str">
            <v>Distillate Oil (No. 2): Incinerators</v>
          </cell>
          <cell r="N8848">
            <v>40988</v>
          </cell>
        </row>
        <row r="8849">
          <cell r="A8849" t="str">
            <v>30890012</v>
          </cell>
          <cell r="B8849" t="str">
            <v>Point</v>
          </cell>
          <cell r="C8849" t="str">
            <v>Rubber and Plastic Prods /Fuel Fired Equipment /Residual Oil: Incinerators</v>
          </cell>
          <cell r="D8849" t="str">
            <v>Industrial Processes - NEC</v>
          </cell>
          <cell r="G8849" t="str">
            <v>Industrial Processes</v>
          </cell>
          <cell r="H8849" t="str">
            <v>Rubber and Miscellaneous Plastics Products</v>
          </cell>
          <cell r="I8849" t="str">
            <v>Fuel Fired Equipment</v>
          </cell>
          <cell r="J8849" t="str">
            <v>Residual Oil: Incinerators</v>
          </cell>
          <cell r="N8849">
            <v>40988</v>
          </cell>
        </row>
        <row r="8850">
          <cell r="A8850" t="str">
            <v>30890013</v>
          </cell>
          <cell r="B8850" t="str">
            <v>Point</v>
          </cell>
          <cell r="C8850" t="str">
            <v>Rubber and Plastic Prods /Fuel Fired Equipment /Natural Gas: Incinerators</v>
          </cell>
          <cell r="D8850" t="str">
            <v>Industrial Processes - NEC</v>
          </cell>
          <cell r="G8850" t="str">
            <v>Industrial Processes</v>
          </cell>
          <cell r="H8850" t="str">
            <v>Rubber and Miscellaneous Plastics Products</v>
          </cell>
          <cell r="I8850" t="str">
            <v>Fuel Fired Equipment</v>
          </cell>
          <cell r="J8850" t="str">
            <v>Natural Gas: Incinerators</v>
          </cell>
          <cell r="N8850">
            <v>40988</v>
          </cell>
        </row>
        <row r="8851">
          <cell r="A8851" t="str">
            <v>30890021</v>
          </cell>
          <cell r="B8851" t="str">
            <v>Point</v>
          </cell>
          <cell r="C8851" t="str">
            <v>Rubber and Plastic Prods /Fuel Fired Equipment /Distillate Oil (No. 2): Flares</v>
          </cell>
          <cell r="D8851" t="str">
            <v>Industrial Processes - NEC</v>
          </cell>
          <cell r="G8851" t="str">
            <v>Industrial Processes</v>
          </cell>
          <cell r="H8851" t="str">
            <v>Rubber and Miscellaneous Plastics Products</v>
          </cell>
          <cell r="I8851" t="str">
            <v>Fuel Fired Equipment</v>
          </cell>
          <cell r="J8851" t="str">
            <v>Distillate Oil (No. 2): Flares</v>
          </cell>
          <cell r="M8851">
            <v>36278</v>
          </cell>
          <cell r="N8851">
            <v>40988</v>
          </cell>
        </row>
        <row r="8852">
          <cell r="A8852" t="str">
            <v>30890022</v>
          </cell>
          <cell r="B8852" t="str">
            <v>Point</v>
          </cell>
          <cell r="C8852" t="str">
            <v>Rubber and Plastic Prods /Fuel Fired Equipment /Residual Oil: Flares</v>
          </cell>
          <cell r="D8852" t="str">
            <v>Industrial Processes - NEC</v>
          </cell>
          <cell r="G8852" t="str">
            <v>Industrial Processes</v>
          </cell>
          <cell r="H8852" t="str">
            <v>Rubber and Miscellaneous Plastics Products</v>
          </cell>
          <cell r="I8852" t="str">
            <v>Fuel Fired Equipment</v>
          </cell>
          <cell r="J8852" t="str">
            <v>Residual Oil: Flares</v>
          </cell>
          <cell r="M8852">
            <v>36278</v>
          </cell>
          <cell r="N8852">
            <v>40988</v>
          </cell>
        </row>
        <row r="8853">
          <cell r="A8853" t="str">
            <v>30890023</v>
          </cell>
          <cell r="B8853" t="str">
            <v>Point</v>
          </cell>
          <cell r="C8853" t="str">
            <v>Rubber and Plastic Prods /Fuel Fired Equipment /Natural Gas: Flares</v>
          </cell>
          <cell r="D8853" t="str">
            <v>Industrial Processes - NEC</v>
          </cell>
          <cell r="G8853" t="str">
            <v>Industrial Processes</v>
          </cell>
          <cell r="H8853" t="str">
            <v>Rubber and Miscellaneous Plastics Products</v>
          </cell>
          <cell r="I8853" t="str">
            <v>Fuel Fired Equipment</v>
          </cell>
          <cell r="J8853" t="str">
            <v>Natural Gas: Flares</v>
          </cell>
          <cell r="N8853">
            <v>40988</v>
          </cell>
        </row>
        <row r="8854">
          <cell r="A8854" t="str">
            <v>30899999</v>
          </cell>
          <cell r="B8854" t="str">
            <v>Point</v>
          </cell>
          <cell r="C8854" t="str">
            <v>Rubber and Plastic Prods /Other Not Specified /Other Not Classified</v>
          </cell>
          <cell r="D8854" t="str">
            <v>Industrial Processes - NEC</v>
          </cell>
          <cell r="G8854" t="str">
            <v>Industrial Processes</v>
          </cell>
          <cell r="H8854" t="str">
            <v>Rubber and Miscellaneous Plastics Products</v>
          </cell>
          <cell r="I8854" t="str">
            <v>Other Not Specified</v>
          </cell>
          <cell r="J8854" t="str">
            <v>Other Not Classified</v>
          </cell>
          <cell r="N8854">
            <v>40988</v>
          </cell>
        </row>
        <row r="8855">
          <cell r="A8855" t="str">
            <v>30900198</v>
          </cell>
          <cell r="B8855" t="str">
            <v>Point</v>
          </cell>
          <cell r="C8855" t="str">
            <v>Fabricated Metal /General Processes /Other Not Classified</v>
          </cell>
          <cell r="D8855" t="str">
            <v>Industrial Processes - NEC</v>
          </cell>
          <cell r="G8855" t="str">
            <v>Industrial Processes</v>
          </cell>
          <cell r="H8855" t="str">
            <v>Fabricated Metal Products</v>
          </cell>
          <cell r="I8855" t="str">
            <v>General Processes</v>
          </cell>
          <cell r="J8855" t="str">
            <v>Other Not Classified</v>
          </cell>
          <cell r="N8855">
            <v>40988</v>
          </cell>
        </row>
        <row r="8856">
          <cell r="A8856" t="str">
            <v>30900199</v>
          </cell>
          <cell r="B8856" t="str">
            <v>Point</v>
          </cell>
          <cell r="C8856" t="str">
            <v>Fabricated Metal /General Processes /Other Not Classified</v>
          </cell>
          <cell r="D8856" t="str">
            <v>Industrial Processes - NEC</v>
          </cell>
          <cell r="G8856" t="str">
            <v>Industrial Processes</v>
          </cell>
          <cell r="H8856" t="str">
            <v>Fabricated Metal Products</v>
          </cell>
          <cell r="I8856" t="str">
            <v>General Processes</v>
          </cell>
          <cell r="J8856" t="str">
            <v>Other Not Classified</v>
          </cell>
          <cell r="K8856" t="str">
            <v>30900198</v>
          </cell>
          <cell r="L8856" t="str">
            <v>2005</v>
          </cell>
          <cell r="N8856">
            <v>40988</v>
          </cell>
        </row>
        <row r="8857">
          <cell r="A8857" t="str">
            <v>30900201</v>
          </cell>
          <cell r="B8857" t="str">
            <v>Point</v>
          </cell>
          <cell r="C8857" t="str">
            <v>Fabricated Metal /Abrasive Blasting of Metal Parts /General</v>
          </cell>
          <cell r="D8857" t="str">
            <v>Industrial Processes - NEC</v>
          </cell>
          <cell r="G8857" t="str">
            <v>Industrial Processes</v>
          </cell>
          <cell r="H8857" t="str">
            <v>Fabricated Metal Products</v>
          </cell>
          <cell r="I8857" t="str">
            <v>Abrasive Blasting of Metal Parts</v>
          </cell>
          <cell r="J8857" t="str">
            <v>General</v>
          </cell>
          <cell r="N8857">
            <v>40988</v>
          </cell>
        </row>
        <row r="8858">
          <cell r="A8858" t="str">
            <v>30900202</v>
          </cell>
          <cell r="B8858" t="str">
            <v>Point</v>
          </cell>
          <cell r="C8858" t="str">
            <v>Fabricated Metal /Abrasive Blasting of Metal Parts /Sand Abrasive</v>
          </cell>
          <cell r="D8858" t="str">
            <v>Industrial Processes - NEC</v>
          </cell>
          <cell r="G8858" t="str">
            <v>Industrial Processes</v>
          </cell>
          <cell r="H8858" t="str">
            <v>Fabricated Metal Products</v>
          </cell>
          <cell r="I8858" t="str">
            <v>Abrasive Blasting of Metal Parts</v>
          </cell>
          <cell r="J8858" t="str">
            <v>Sand Abrasive</v>
          </cell>
          <cell r="N8858">
            <v>40988</v>
          </cell>
        </row>
        <row r="8859">
          <cell r="A8859" t="str">
            <v>30900203</v>
          </cell>
          <cell r="B8859" t="str">
            <v>Point</v>
          </cell>
          <cell r="C8859" t="str">
            <v>Fabricated Metal /Abrasive Blasting of Metal Parts /Slag Abrasive</v>
          </cell>
          <cell r="D8859" t="str">
            <v>Industrial Processes - NEC</v>
          </cell>
          <cell r="G8859" t="str">
            <v>Industrial Processes</v>
          </cell>
          <cell r="H8859" t="str">
            <v>Fabricated Metal Products</v>
          </cell>
          <cell r="I8859" t="str">
            <v>Abrasive Blasting of Metal Parts</v>
          </cell>
          <cell r="J8859" t="str">
            <v>Slag Abrasive</v>
          </cell>
          <cell r="N8859">
            <v>40988</v>
          </cell>
        </row>
        <row r="8860">
          <cell r="A8860" t="str">
            <v>30900204</v>
          </cell>
          <cell r="B8860" t="str">
            <v>Point</v>
          </cell>
          <cell r="C8860" t="str">
            <v>Fabricated Metal /Abrasive Blasting of Metal Parts /Garnet Abrasive</v>
          </cell>
          <cell r="D8860" t="str">
            <v>Industrial Processes - NEC</v>
          </cell>
          <cell r="G8860" t="str">
            <v>Industrial Processes</v>
          </cell>
          <cell r="H8860" t="str">
            <v>Fabricated Metal Products</v>
          </cell>
          <cell r="I8860" t="str">
            <v>Abrasive Blasting of Metal Parts</v>
          </cell>
          <cell r="J8860" t="str">
            <v>Garnet Abrasive</v>
          </cell>
          <cell r="N8860">
            <v>40988</v>
          </cell>
        </row>
        <row r="8861">
          <cell r="A8861" t="str">
            <v>30900205</v>
          </cell>
          <cell r="B8861" t="str">
            <v>Point</v>
          </cell>
          <cell r="C8861" t="str">
            <v>Fabricated Metal /Abrasive Blasting of Metal Parts /Steel Grit Abrasive</v>
          </cell>
          <cell r="D8861" t="str">
            <v>Industrial Processes - NEC</v>
          </cell>
          <cell r="G8861" t="str">
            <v>Industrial Processes</v>
          </cell>
          <cell r="H8861" t="str">
            <v>Fabricated Metal Products</v>
          </cell>
          <cell r="I8861" t="str">
            <v>Abrasive Blasting of Metal Parts</v>
          </cell>
          <cell r="J8861" t="str">
            <v>Steel Grit Abrasive</v>
          </cell>
          <cell r="N8861">
            <v>40988</v>
          </cell>
        </row>
        <row r="8862">
          <cell r="A8862" t="str">
            <v>30900206</v>
          </cell>
          <cell r="B8862" t="str">
            <v>Point</v>
          </cell>
          <cell r="C8862" t="str">
            <v>Fabricated Metal /Abrasive Blasting of Metal Parts /Walnut Shell Abrasive</v>
          </cell>
          <cell r="D8862" t="str">
            <v>Industrial Processes - NEC</v>
          </cell>
          <cell r="G8862" t="str">
            <v>Industrial Processes</v>
          </cell>
          <cell r="H8862" t="str">
            <v>Fabricated Metal Products</v>
          </cell>
          <cell r="I8862" t="str">
            <v>Abrasive Blasting of Metal Parts</v>
          </cell>
          <cell r="J8862" t="str">
            <v>Walnut Shell Abrasive</v>
          </cell>
          <cell r="N8862">
            <v>40988</v>
          </cell>
        </row>
        <row r="8863">
          <cell r="A8863" t="str">
            <v>30900207</v>
          </cell>
          <cell r="B8863" t="str">
            <v>Point</v>
          </cell>
          <cell r="C8863" t="str">
            <v>Fabricated Metal /Abrasive Blasting of Metal Parts /Shotblast with Air</v>
          </cell>
          <cell r="D8863" t="str">
            <v>Industrial Processes - NEC</v>
          </cell>
          <cell r="G8863" t="str">
            <v>Industrial Processes</v>
          </cell>
          <cell r="H8863" t="str">
            <v>Fabricated Metal Products</v>
          </cell>
          <cell r="I8863" t="str">
            <v>Abrasive Blasting of Metal Parts</v>
          </cell>
          <cell r="J8863" t="str">
            <v>Shotblast with Air</v>
          </cell>
          <cell r="N8863">
            <v>40988</v>
          </cell>
        </row>
        <row r="8864">
          <cell r="A8864" t="str">
            <v>30900208</v>
          </cell>
          <cell r="B8864" t="str">
            <v>Point</v>
          </cell>
          <cell r="C8864" t="str">
            <v>Fabricated Metal /Abrasive Blasting of Metal Parts /Shotblast w/o Air</v>
          </cell>
          <cell r="D8864" t="str">
            <v>Industrial Processes - NEC</v>
          </cell>
          <cell r="G8864" t="str">
            <v>Industrial Processes</v>
          </cell>
          <cell r="H8864" t="str">
            <v>Fabricated Metal Products</v>
          </cell>
          <cell r="I8864" t="str">
            <v>Abrasive Blasting of Metal Parts</v>
          </cell>
          <cell r="J8864" t="str">
            <v>Shotblast w/o Air</v>
          </cell>
          <cell r="N8864">
            <v>40988</v>
          </cell>
        </row>
        <row r="8865">
          <cell r="A8865" t="str">
            <v>30900298</v>
          </cell>
          <cell r="B8865" t="str">
            <v>Point</v>
          </cell>
          <cell r="C8865" t="str">
            <v>Fabricated Metal /Abrasive Blasting of Metal Parts /General</v>
          </cell>
          <cell r="D8865" t="str">
            <v>Industrial Processes - NEC</v>
          </cell>
          <cell r="G8865" t="str">
            <v>Industrial Processes</v>
          </cell>
          <cell r="H8865" t="str">
            <v>Fabricated Metal Products</v>
          </cell>
          <cell r="I8865" t="str">
            <v>Abrasive Blasting of Metal Parts</v>
          </cell>
          <cell r="J8865" t="str">
            <v>General</v>
          </cell>
          <cell r="K8865" t="str">
            <v>30900201</v>
          </cell>
          <cell r="L8865" t="str">
            <v>2005</v>
          </cell>
          <cell r="N8865">
            <v>40988</v>
          </cell>
        </row>
        <row r="8866">
          <cell r="A8866" t="str">
            <v>30900299</v>
          </cell>
          <cell r="B8866" t="str">
            <v>Point</v>
          </cell>
          <cell r="C8866" t="str">
            <v>Fabricated Metal /Abrasive Blasting of Metal Parts /General</v>
          </cell>
          <cell r="D8866" t="str">
            <v>Industrial Processes - NEC</v>
          </cell>
          <cell r="G8866" t="str">
            <v>Industrial Processes</v>
          </cell>
          <cell r="H8866" t="str">
            <v>Fabricated Metal Products</v>
          </cell>
          <cell r="I8866" t="str">
            <v>Abrasive Blasting of Metal Parts</v>
          </cell>
          <cell r="J8866" t="str">
            <v>General</v>
          </cell>
          <cell r="K8866" t="str">
            <v>30900201</v>
          </cell>
          <cell r="L8866" t="str">
            <v>2005</v>
          </cell>
          <cell r="N8866">
            <v>40988</v>
          </cell>
        </row>
        <row r="8867">
          <cell r="A8867" t="str">
            <v>30900301</v>
          </cell>
          <cell r="B8867" t="str">
            <v>Point</v>
          </cell>
          <cell r="C8867" t="str">
            <v>Fabricated Metal /Abrasive Cleaning of Metal Parts /Brush Cleaning</v>
          </cell>
          <cell r="D8867" t="str">
            <v>Industrial Processes - NEC</v>
          </cell>
          <cell r="G8867" t="str">
            <v>Industrial Processes</v>
          </cell>
          <cell r="H8867" t="str">
            <v>Fabricated Metal Products</v>
          </cell>
          <cell r="I8867" t="str">
            <v>Abrasive Cleaning of Metal Parts</v>
          </cell>
          <cell r="J8867" t="str">
            <v>Brush Cleaning</v>
          </cell>
          <cell r="N8867">
            <v>40988</v>
          </cell>
        </row>
        <row r="8868">
          <cell r="A8868" t="str">
            <v>30900302</v>
          </cell>
          <cell r="B8868" t="str">
            <v>Point</v>
          </cell>
          <cell r="C8868" t="str">
            <v>Fabricated Metal /Abrasive Cleaning of Metal Parts /Tumble Cleaning</v>
          </cell>
          <cell r="D8868" t="str">
            <v>Industrial Processes - NEC</v>
          </cell>
          <cell r="G8868" t="str">
            <v>Industrial Processes</v>
          </cell>
          <cell r="H8868" t="str">
            <v>Fabricated Metal Products</v>
          </cell>
          <cell r="I8868" t="str">
            <v>Abrasive Cleaning of Metal Parts</v>
          </cell>
          <cell r="J8868" t="str">
            <v>Tumble Cleaning</v>
          </cell>
          <cell r="N8868">
            <v>40988</v>
          </cell>
        </row>
        <row r="8869">
          <cell r="A8869" t="str">
            <v>30900303</v>
          </cell>
          <cell r="B8869" t="str">
            <v>Point</v>
          </cell>
          <cell r="C8869" t="str">
            <v>Fabricated Metal /Abrasive Cleaning of Metal Parts /Polishing</v>
          </cell>
          <cell r="D8869" t="str">
            <v>Industrial Processes - NEC</v>
          </cell>
          <cell r="G8869" t="str">
            <v>Industrial Processes</v>
          </cell>
          <cell r="H8869" t="str">
            <v>Fabricated Metal Products</v>
          </cell>
          <cell r="I8869" t="str">
            <v>Abrasive Cleaning of Metal Parts</v>
          </cell>
          <cell r="J8869" t="str">
            <v>Polishing</v>
          </cell>
          <cell r="N8869">
            <v>40988</v>
          </cell>
        </row>
        <row r="8870">
          <cell r="A8870" t="str">
            <v>30900304</v>
          </cell>
          <cell r="B8870" t="str">
            <v>Point</v>
          </cell>
          <cell r="C8870" t="str">
            <v>Fabricated Metal /Abrasive Cleaning of Metal Parts /Buffing</v>
          </cell>
          <cell r="D8870" t="str">
            <v>Industrial Processes - NEC</v>
          </cell>
          <cell r="G8870" t="str">
            <v>Industrial Processes</v>
          </cell>
          <cell r="H8870" t="str">
            <v>Fabricated Metal Products</v>
          </cell>
          <cell r="I8870" t="str">
            <v>Abrasive Cleaning of Metal Parts</v>
          </cell>
          <cell r="J8870" t="str">
            <v>Buffing</v>
          </cell>
          <cell r="N8870">
            <v>40988</v>
          </cell>
        </row>
        <row r="8871">
          <cell r="A8871" t="str">
            <v>30900500</v>
          </cell>
          <cell r="B8871" t="str">
            <v>Point</v>
          </cell>
          <cell r="C8871" t="str">
            <v>Fabricated Metal /Welding /General</v>
          </cell>
          <cell r="D8871" t="str">
            <v>Industrial Processes - NEC</v>
          </cell>
          <cell r="G8871" t="str">
            <v>Industrial Processes</v>
          </cell>
          <cell r="H8871" t="str">
            <v>Fabricated Metal Products</v>
          </cell>
          <cell r="I8871" t="str">
            <v>Welding</v>
          </cell>
          <cell r="J8871" t="str">
            <v>General</v>
          </cell>
          <cell r="N8871">
            <v>40988</v>
          </cell>
        </row>
        <row r="8872">
          <cell r="A8872" t="str">
            <v>30900501</v>
          </cell>
          <cell r="B8872" t="str">
            <v>Point</v>
          </cell>
          <cell r="C8872" t="str">
            <v>Fabricated Metal /Welding /Arc Welding: General ** (See 3-09-050)</v>
          </cell>
          <cell r="D8872" t="str">
            <v>Industrial Processes - NEC</v>
          </cell>
          <cell r="G8872" t="str">
            <v>Industrial Processes</v>
          </cell>
          <cell r="H8872" t="str">
            <v>Fabricated Metal Products</v>
          </cell>
          <cell r="I8872" t="str">
            <v>Welding</v>
          </cell>
          <cell r="J8872" t="str">
            <v>Arc Welding: General ** (See 3-09-050)</v>
          </cell>
          <cell r="N8872">
            <v>40988</v>
          </cell>
        </row>
        <row r="8873">
          <cell r="A8873" t="str">
            <v>30900502</v>
          </cell>
          <cell r="B8873" t="str">
            <v>Point</v>
          </cell>
          <cell r="C8873" t="str">
            <v>Fabricated Metal /Welding /Oxyfuel Welding: General ** (See 3-09-044)</v>
          </cell>
          <cell r="D8873" t="str">
            <v>Industrial Processes - NEC</v>
          </cell>
          <cell r="G8873" t="str">
            <v>Industrial Processes</v>
          </cell>
          <cell r="H8873" t="str">
            <v>Fabricated Metal Products</v>
          </cell>
          <cell r="I8873" t="str">
            <v>Welding</v>
          </cell>
          <cell r="J8873" t="str">
            <v>Oxyfuel Welding: General ** (See 3-09-044)</v>
          </cell>
          <cell r="N8873">
            <v>40988</v>
          </cell>
        </row>
        <row r="8874">
          <cell r="A8874" t="str">
            <v>30901001</v>
          </cell>
          <cell r="B8874" t="str">
            <v>Point</v>
          </cell>
          <cell r="C8874" t="str">
            <v>Electroplating Operations /Other Not Classified</v>
          </cell>
          <cell r="D8874" t="str">
            <v>Industrial Processes - NEC</v>
          </cell>
          <cell r="G8874" t="str">
            <v>Industrial Processes</v>
          </cell>
          <cell r="H8874" t="str">
            <v>Fabricated Metal Products</v>
          </cell>
          <cell r="I8874" t="str">
            <v>Electroplating Operations</v>
          </cell>
          <cell r="J8874" t="str">
            <v>Entire Process: General</v>
          </cell>
          <cell r="K8874" t="str">
            <v>30901098</v>
          </cell>
          <cell r="L8874" t="str">
            <v>2002</v>
          </cell>
          <cell r="N8874">
            <v>40988</v>
          </cell>
        </row>
        <row r="8875">
          <cell r="A8875" t="str">
            <v>30901002</v>
          </cell>
          <cell r="B8875" t="str">
            <v>Point</v>
          </cell>
          <cell r="C8875" t="str">
            <v>Electroplating Operations /Other Not Classified</v>
          </cell>
          <cell r="D8875" t="str">
            <v>Industrial Processes - NEC</v>
          </cell>
          <cell r="G8875" t="str">
            <v>Industrial Processes</v>
          </cell>
          <cell r="H8875" t="str">
            <v>Fabricated Metal Products</v>
          </cell>
          <cell r="I8875" t="str">
            <v>Electroplating Operations</v>
          </cell>
          <cell r="J8875" t="str">
            <v>Entire Process: General</v>
          </cell>
          <cell r="K8875" t="str">
            <v>30901098</v>
          </cell>
          <cell r="L8875" t="str">
            <v>2002</v>
          </cell>
          <cell r="N8875">
            <v>40988</v>
          </cell>
        </row>
        <row r="8876">
          <cell r="A8876" t="str">
            <v>30901003</v>
          </cell>
          <cell r="B8876" t="str">
            <v>Point</v>
          </cell>
          <cell r="C8876" t="str">
            <v>Electroplating Operations /Entire Process: Nickel</v>
          </cell>
          <cell r="D8876" t="str">
            <v>Industrial Processes - NEC</v>
          </cell>
          <cell r="G8876" t="str">
            <v>Industrial Processes</v>
          </cell>
          <cell r="H8876" t="str">
            <v>Fabricated Metal Products</v>
          </cell>
          <cell r="I8876" t="str">
            <v>Electroplating Operations</v>
          </cell>
          <cell r="J8876" t="str">
            <v>Entire Process: Nickel</v>
          </cell>
          <cell r="N8876">
            <v>40988</v>
          </cell>
        </row>
        <row r="8877">
          <cell r="A8877" t="str">
            <v>30901004</v>
          </cell>
          <cell r="B8877" t="str">
            <v>Point</v>
          </cell>
          <cell r="C8877" t="str">
            <v>Electroplating Operations /Entire Process: Copper</v>
          </cell>
          <cell r="D8877" t="str">
            <v>Industrial Processes - NEC</v>
          </cell>
          <cell r="G8877" t="str">
            <v>Industrial Processes</v>
          </cell>
          <cell r="H8877" t="str">
            <v>Fabricated Metal Products</v>
          </cell>
          <cell r="I8877" t="str">
            <v>Electroplating Operations</v>
          </cell>
          <cell r="J8877" t="str">
            <v>Entire Process: Copper</v>
          </cell>
          <cell r="N8877">
            <v>40988</v>
          </cell>
        </row>
        <row r="8878">
          <cell r="A8878" t="str">
            <v>30901005</v>
          </cell>
          <cell r="B8878" t="str">
            <v>Point</v>
          </cell>
          <cell r="C8878" t="str">
            <v>Electroplating Operations /Entire Process: Zinc</v>
          </cell>
          <cell r="D8878" t="str">
            <v>Industrial Processes - NEC</v>
          </cell>
          <cell r="G8878" t="str">
            <v>Industrial Processes</v>
          </cell>
          <cell r="H8878" t="str">
            <v>Fabricated Metal Products</v>
          </cell>
          <cell r="I8878" t="str">
            <v>Electroplating Operations</v>
          </cell>
          <cell r="J8878" t="str">
            <v>Entire Process: Zinc</v>
          </cell>
          <cell r="N8878">
            <v>40988</v>
          </cell>
        </row>
        <row r="8879">
          <cell r="A8879" t="str">
            <v>30901006</v>
          </cell>
          <cell r="B8879" t="str">
            <v>Point</v>
          </cell>
          <cell r="C8879" t="str">
            <v>Electroplating Operations /Entire Process: Chrome</v>
          </cell>
          <cell r="D8879" t="str">
            <v>Industrial Processes - NEC</v>
          </cell>
          <cell r="G8879" t="str">
            <v>Industrial Processes</v>
          </cell>
          <cell r="H8879" t="str">
            <v>Fabricated Metal Products</v>
          </cell>
          <cell r="I8879" t="str">
            <v>Electroplating Operations</v>
          </cell>
          <cell r="J8879" t="str">
            <v>Entire Process: Chrome</v>
          </cell>
          <cell r="N8879">
            <v>40988</v>
          </cell>
        </row>
        <row r="8880">
          <cell r="A8880" t="str">
            <v>30901007</v>
          </cell>
          <cell r="B8880" t="str">
            <v>Point</v>
          </cell>
          <cell r="C8880" t="str">
            <v>Electroplating Operations /Entire Process: Cadmium</v>
          </cell>
          <cell r="D8880" t="str">
            <v>Industrial Processes - NEC</v>
          </cell>
          <cell r="G8880" t="str">
            <v>Industrial Processes</v>
          </cell>
          <cell r="H8880" t="str">
            <v>Fabricated Metal Products</v>
          </cell>
          <cell r="I8880" t="str">
            <v>Electroplating Operations</v>
          </cell>
          <cell r="J8880" t="str">
            <v>Entire Process: Cadmium</v>
          </cell>
          <cell r="N8880">
            <v>40988</v>
          </cell>
        </row>
        <row r="8881">
          <cell r="A8881" t="str">
            <v>30901014</v>
          </cell>
          <cell r="B8881" t="str">
            <v>Point</v>
          </cell>
          <cell r="C8881" t="str">
            <v>Electroplating Operations /Chromium (all types) - Alkaline Cleaning</v>
          </cell>
          <cell r="D8881" t="str">
            <v>Industrial Processes - NEC</v>
          </cell>
          <cell r="G8881" t="str">
            <v>Industrial Processes</v>
          </cell>
          <cell r="H8881" t="str">
            <v>Fabricated Metal Products</v>
          </cell>
          <cell r="I8881" t="str">
            <v>Electroplating Operations</v>
          </cell>
          <cell r="J8881" t="str">
            <v>Chromium (all types) - Alkaline Cleaning</v>
          </cell>
          <cell r="N8881">
            <v>40988</v>
          </cell>
        </row>
        <row r="8882">
          <cell r="A8882" t="str">
            <v>30901015</v>
          </cell>
          <cell r="B8882" t="str">
            <v>Point</v>
          </cell>
          <cell r="C8882" t="str">
            <v>Electroplating Operations /Chromium (all types) - Acid Dip</v>
          </cell>
          <cell r="D8882" t="str">
            <v>Industrial Processes - NEC</v>
          </cell>
          <cell r="G8882" t="str">
            <v>Industrial Processes</v>
          </cell>
          <cell r="H8882" t="str">
            <v>Fabricated Metal Products</v>
          </cell>
          <cell r="I8882" t="str">
            <v>Electroplating Operations</v>
          </cell>
          <cell r="J8882" t="str">
            <v>Chromium (all types) - Acid Dip</v>
          </cell>
          <cell r="N8882">
            <v>40988</v>
          </cell>
        </row>
        <row r="8883">
          <cell r="A8883" t="str">
            <v>30901016</v>
          </cell>
          <cell r="B8883" t="str">
            <v>Point</v>
          </cell>
          <cell r="C8883" t="str">
            <v>Electroplating Operations /Hard Chromium - Chromic Acid Anodic Treatment</v>
          </cell>
          <cell r="D8883" t="str">
            <v>Industrial Processes - NEC</v>
          </cell>
          <cell r="G8883" t="str">
            <v>Industrial Processes</v>
          </cell>
          <cell r="H8883" t="str">
            <v>Fabricated Metal Products</v>
          </cell>
          <cell r="I8883" t="str">
            <v>Electroplating Operations</v>
          </cell>
          <cell r="J8883" t="str">
            <v>Hard Chromium - Chromic Acid Anodic Treatment</v>
          </cell>
          <cell r="N8883">
            <v>40988</v>
          </cell>
        </row>
        <row r="8884">
          <cell r="A8884" t="str">
            <v>30901018</v>
          </cell>
          <cell r="B8884" t="str">
            <v>Point</v>
          </cell>
          <cell r="C8884" t="str">
            <v>Electroplating Operations /Hard Chromium - Electroplating Tank</v>
          </cell>
          <cell r="D8884" t="str">
            <v>Industrial Processes - NEC</v>
          </cell>
          <cell r="G8884" t="str">
            <v>Industrial Processes</v>
          </cell>
          <cell r="H8884" t="str">
            <v>Fabricated Metal Products</v>
          </cell>
          <cell r="I8884" t="str">
            <v>Electroplating Operations</v>
          </cell>
          <cell r="J8884" t="str">
            <v>Hard Chromium - Electroplating Tank</v>
          </cell>
          <cell r="N8884">
            <v>40988</v>
          </cell>
        </row>
        <row r="8885">
          <cell r="A8885" t="str">
            <v>30901028</v>
          </cell>
          <cell r="B8885" t="str">
            <v>Point</v>
          </cell>
          <cell r="C8885" t="str">
            <v>Electroplating Operations /Decorative Chromium - Electroplating Tank</v>
          </cell>
          <cell r="D8885" t="str">
            <v>Industrial Processes - NEC</v>
          </cell>
          <cell r="G8885" t="str">
            <v>Industrial Processes</v>
          </cell>
          <cell r="H8885" t="str">
            <v>Fabricated Metal Products</v>
          </cell>
          <cell r="I8885" t="str">
            <v>Electroplating Operations</v>
          </cell>
          <cell r="J8885" t="str">
            <v>Decorative Chromium - Electroplating Tank</v>
          </cell>
          <cell r="N8885">
            <v>40988</v>
          </cell>
        </row>
        <row r="8886">
          <cell r="A8886" t="str">
            <v>30901038</v>
          </cell>
          <cell r="B8886" t="str">
            <v>Point</v>
          </cell>
          <cell r="C8886" t="str">
            <v>Electroplating Operations /Chromic Acid Anodizing - Anodizing Tank</v>
          </cell>
          <cell r="D8886" t="str">
            <v>Industrial Processes - NEC</v>
          </cell>
          <cell r="G8886" t="str">
            <v>Industrial Processes</v>
          </cell>
          <cell r="H8886" t="str">
            <v>Fabricated Metal Products</v>
          </cell>
          <cell r="I8886" t="str">
            <v>Electroplating Operations</v>
          </cell>
          <cell r="J8886" t="str">
            <v>Chromic Acid Anodizing - Anodizing Tank</v>
          </cell>
          <cell r="N8886">
            <v>40988</v>
          </cell>
        </row>
        <row r="8887">
          <cell r="A8887" t="str">
            <v>30901042</v>
          </cell>
          <cell r="B8887" t="str">
            <v>Point</v>
          </cell>
          <cell r="C8887" t="str">
            <v>Electroplating Operations /Copper (cyanide, including strike) - Electroplating Tank</v>
          </cell>
          <cell r="D8887" t="str">
            <v>Industrial Processes - NEC</v>
          </cell>
          <cell r="G8887" t="str">
            <v>Industrial Processes</v>
          </cell>
          <cell r="H8887" t="str">
            <v>Fabricated Metal Products</v>
          </cell>
          <cell r="I8887" t="str">
            <v>Electroplating Operations</v>
          </cell>
          <cell r="J8887" t="str">
            <v>Copper (cyanide, including strike) - Electroplating Tank</v>
          </cell>
          <cell r="N8887">
            <v>40988</v>
          </cell>
        </row>
        <row r="8888">
          <cell r="A8888" t="str">
            <v>30901045</v>
          </cell>
          <cell r="B8888" t="str">
            <v>Point</v>
          </cell>
          <cell r="C8888" t="str">
            <v>Electroplating Operations /Copper (sulfate) - Electroplating Tank</v>
          </cell>
          <cell r="D8888" t="str">
            <v>Industrial Processes - NEC</v>
          </cell>
          <cell r="G8888" t="str">
            <v>Industrial Processes</v>
          </cell>
          <cell r="H8888" t="str">
            <v>Fabricated Metal Products</v>
          </cell>
          <cell r="I8888" t="str">
            <v>Electroplating Operations</v>
          </cell>
          <cell r="J8888" t="str">
            <v>Copper (sulfate) - Electroplating Tank</v>
          </cell>
          <cell r="N8888">
            <v>40988</v>
          </cell>
        </row>
        <row r="8889">
          <cell r="A8889" t="str">
            <v>30901048</v>
          </cell>
          <cell r="B8889" t="str">
            <v>Point</v>
          </cell>
          <cell r="C8889" t="str">
            <v>Electroplating Operations /Copper (general) - Electroplating Tank 1000 amp-hr current applied</v>
          </cell>
          <cell r="D8889" t="str">
            <v>Industrial Processes - NEC</v>
          </cell>
          <cell r="G8889" t="str">
            <v>Industrial Processes</v>
          </cell>
          <cell r="H8889" t="str">
            <v>Fabricated Metal Products</v>
          </cell>
          <cell r="I8889" t="str">
            <v>Electroplating Operations</v>
          </cell>
          <cell r="J8889" t="str">
            <v>Copper (general) - Electroplating Tank 1000 amp-hr current applied</v>
          </cell>
          <cell r="N8889">
            <v>40988</v>
          </cell>
        </row>
        <row r="8890">
          <cell r="A8890" t="str">
            <v>30901052</v>
          </cell>
          <cell r="B8890" t="str">
            <v>Point</v>
          </cell>
          <cell r="C8890" t="str">
            <v>Electroplating Operations /Cadmium (cyanide) - Electroplating Tank 1000 amp-hr current applied</v>
          </cell>
          <cell r="D8890" t="str">
            <v>Industrial Processes - NEC</v>
          </cell>
          <cell r="G8890" t="str">
            <v>Industrial Processes</v>
          </cell>
          <cell r="H8890" t="str">
            <v>Fabricated Metal Products</v>
          </cell>
          <cell r="I8890" t="str">
            <v>Electroplating Operations</v>
          </cell>
          <cell r="J8890" t="str">
            <v>Cadmium (cyanide) - Electroplating Tank 1000 amp-hr current applied</v>
          </cell>
          <cell r="N8890">
            <v>40988</v>
          </cell>
        </row>
        <row r="8891">
          <cell r="A8891" t="str">
            <v>30901054</v>
          </cell>
          <cell r="B8891" t="str">
            <v>Point</v>
          </cell>
          <cell r="C8891" t="str">
            <v>Electroplating Operations /Cadmium (acid fluoborate) - Electroplating Tank 1000 amp-hr current</v>
          </cell>
          <cell r="D8891" t="str">
            <v>Industrial Processes - NEC</v>
          </cell>
          <cell r="G8891" t="str">
            <v>Industrial Processes</v>
          </cell>
          <cell r="H8891" t="str">
            <v>Fabricated Metal Products</v>
          </cell>
          <cell r="I8891" t="str">
            <v>Electroplating Operations</v>
          </cell>
          <cell r="J8891" t="str">
            <v>Cadmium (acid fluoborate) - Electroplating Tank 1000 amp-hr current</v>
          </cell>
          <cell r="N8891">
            <v>40988</v>
          </cell>
        </row>
        <row r="8892">
          <cell r="A8892" t="str">
            <v>30901058</v>
          </cell>
          <cell r="B8892" t="str">
            <v>Point</v>
          </cell>
          <cell r="C8892" t="str">
            <v>Electroplating Operations /Cadmium (general) - Electroplating Tank 1000 amp-hr current applied</v>
          </cell>
          <cell r="D8892" t="str">
            <v>Industrial Processes - NEC</v>
          </cell>
          <cell r="G8892" t="str">
            <v>Industrial Processes</v>
          </cell>
          <cell r="H8892" t="str">
            <v>Fabricated Metal Products</v>
          </cell>
          <cell r="I8892" t="str">
            <v>Electroplating Operations</v>
          </cell>
          <cell r="J8892" t="str">
            <v>Cadmium (general) - Electroplating Tank 1000 amp-hr current applied</v>
          </cell>
          <cell r="N8892">
            <v>40988</v>
          </cell>
        </row>
        <row r="8893">
          <cell r="A8893" t="str">
            <v>30901061</v>
          </cell>
          <cell r="B8893" t="str">
            <v>Point</v>
          </cell>
          <cell r="C8893" t="str">
            <v>Electroplating Operations /Nickel (all chloride) - Electroplating Tank 1000 amp-hr current appli</v>
          </cell>
          <cell r="D8893" t="str">
            <v>Industrial Processes - NEC</v>
          </cell>
          <cell r="G8893" t="str">
            <v>Industrial Processes</v>
          </cell>
          <cell r="H8893" t="str">
            <v>Fabricated Metal Products</v>
          </cell>
          <cell r="I8893" t="str">
            <v>Electroplating Operations</v>
          </cell>
          <cell r="J8893" t="str">
            <v>Nickel (all chloride) - Electroplating Tank 1000 amp-hr current appli</v>
          </cell>
          <cell r="N8893">
            <v>40988</v>
          </cell>
        </row>
        <row r="8894">
          <cell r="A8894" t="str">
            <v>30901063</v>
          </cell>
          <cell r="B8894" t="str">
            <v>Point</v>
          </cell>
          <cell r="C8894" t="str">
            <v>Electroplating Operations /Nickel (chloride sulfate) - Electroplating Tank 1000 amp-hr current</v>
          </cell>
          <cell r="D8894" t="str">
            <v>Industrial Processes - NEC</v>
          </cell>
          <cell r="G8894" t="str">
            <v>Industrial Processes</v>
          </cell>
          <cell r="H8894" t="str">
            <v>Fabricated Metal Products</v>
          </cell>
          <cell r="I8894" t="str">
            <v>Electroplating Operations</v>
          </cell>
          <cell r="J8894" t="str">
            <v>Nickel (chloride sulfate) - Electroplating Tank 1000 amp-hr current</v>
          </cell>
          <cell r="N8894">
            <v>40988</v>
          </cell>
        </row>
        <row r="8895">
          <cell r="A8895" t="str">
            <v>30901065</v>
          </cell>
          <cell r="B8895" t="str">
            <v>Point</v>
          </cell>
          <cell r="C8895" t="str">
            <v>Electroplating Operations /Nickel (sulfamate or watts) - Electroplating Tank 1000 amp-hr current</v>
          </cell>
          <cell r="D8895" t="str">
            <v>Industrial Processes - NEC</v>
          </cell>
          <cell r="G8895" t="str">
            <v>Industrial Processes</v>
          </cell>
          <cell r="H8895" t="str">
            <v>Fabricated Metal Products</v>
          </cell>
          <cell r="I8895" t="str">
            <v>Electroplating Operations</v>
          </cell>
          <cell r="J8895" t="str">
            <v>Nickel (sulfamate or watts) - Electroplating Tank 1000 amp-hr current</v>
          </cell>
          <cell r="N8895">
            <v>40988</v>
          </cell>
        </row>
        <row r="8896">
          <cell r="A8896" t="str">
            <v>30901067</v>
          </cell>
          <cell r="B8896" t="str">
            <v>Point</v>
          </cell>
          <cell r="C8896" t="str">
            <v>Electroplating Operations /Nickel (non-chloride) - Electroplating Tank 1000 amp-hr current appli</v>
          </cell>
          <cell r="D8896" t="str">
            <v>Industrial Processes - NEC</v>
          </cell>
          <cell r="G8896" t="str">
            <v>Industrial Processes</v>
          </cell>
          <cell r="H8896" t="str">
            <v>Fabricated Metal Products</v>
          </cell>
          <cell r="I8896" t="str">
            <v>Electroplating Operations</v>
          </cell>
          <cell r="J8896" t="str">
            <v>Nickel (non-chloride) - Electroplating Tank 1000 amp-hr current appli</v>
          </cell>
          <cell r="N8896">
            <v>40988</v>
          </cell>
        </row>
        <row r="8897">
          <cell r="A8897" t="str">
            <v>30901068</v>
          </cell>
          <cell r="B8897" t="str">
            <v>Point</v>
          </cell>
          <cell r="C8897" t="str">
            <v>Electroplating Operations /Nickel (general) - Electroplating Tank</v>
          </cell>
          <cell r="D8897" t="str">
            <v>Industrial Processes - NEC</v>
          </cell>
          <cell r="G8897" t="str">
            <v>Industrial Processes</v>
          </cell>
          <cell r="H8897" t="str">
            <v>Fabricated Metal Products</v>
          </cell>
          <cell r="I8897" t="str">
            <v>Electroplating Operations</v>
          </cell>
          <cell r="J8897" t="str">
            <v>Nickel (general) - Electroplating Tank</v>
          </cell>
          <cell r="N8897">
            <v>40988</v>
          </cell>
        </row>
        <row r="8898">
          <cell r="A8898" t="str">
            <v>30901078</v>
          </cell>
          <cell r="B8898" t="str">
            <v>Point</v>
          </cell>
          <cell r="C8898" t="str">
            <v>Electroplating Operations /Zinc (general) - Electroplating Tank</v>
          </cell>
          <cell r="D8898" t="str">
            <v>Industrial Processes - NEC</v>
          </cell>
          <cell r="G8898" t="str">
            <v>Industrial Processes</v>
          </cell>
          <cell r="H8898" t="str">
            <v>Fabricated Metal Products</v>
          </cell>
          <cell r="I8898" t="str">
            <v>Electroplating Operations</v>
          </cell>
          <cell r="J8898" t="str">
            <v>Zinc (general) - Electroplating Tank</v>
          </cell>
          <cell r="N8898">
            <v>40988</v>
          </cell>
        </row>
        <row r="8899">
          <cell r="A8899" t="str">
            <v>30901097</v>
          </cell>
          <cell r="B8899" t="str">
            <v>Point</v>
          </cell>
          <cell r="C8899" t="str">
            <v>Electroplating Operations /Other Not Classified</v>
          </cell>
          <cell r="D8899" t="str">
            <v>Industrial Processes - NEC</v>
          </cell>
          <cell r="G8899" t="str">
            <v>Industrial Processes</v>
          </cell>
          <cell r="H8899" t="str">
            <v>Fabricated Metal Products</v>
          </cell>
          <cell r="I8899" t="str">
            <v>Electroplating Operations</v>
          </cell>
          <cell r="J8899" t="str">
            <v>Other Not Classified</v>
          </cell>
          <cell r="K8899" t="str">
            <v>30901098</v>
          </cell>
          <cell r="L8899" t="str">
            <v>2002</v>
          </cell>
          <cell r="N8899">
            <v>40988</v>
          </cell>
        </row>
        <row r="8900">
          <cell r="A8900" t="str">
            <v>30901098</v>
          </cell>
          <cell r="B8900" t="str">
            <v>Point</v>
          </cell>
          <cell r="C8900" t="str">
            <v>Electroplating Operations /Other Not Classified</v>
          </cell>
          <cell r="D8900" t="str">
            <v>Industrial Processes - NEC</v>
          </cell>
          <cell r="G8900" t="str">
            <v>Industrial Processes</v>
          </cell>
          <cell r="H8900" t="str">
            <v>Fabricated Metal Products</v>
          </cell>
          <cell r="I8900" t="str">
            <v>Electroplating Operations</v>
          </cell>
          <cell r="J8900" t="str">
            <v>Other Not Classified</v>
          </cell>
          <cell r="N8900">
            <v>40988</v>
          </cell>
        </row>
        <row r="8901">
          <cell r="A8901" t="str">
            <v>30901099</v>
          </cell>
          <cell r="B8901" t="str">
            <v>Point</v>
          </cell>
          <cell r="C8901" t="str">
            <v>Electroplating Operations /Other Not Classified</v>
          </cell>
          <cell r="D8901" t="str">
            <v>Industrial Processes - NEC</v>
          </cell>
          <cell r="G8901" t="str">
            <v>Industrial Processes</v>
          </cell>
          <cell r="H8901" t="str">
            <v>Fabricated Metal Products</v>
          </cell>
          <cell r="I8901" t="str">
            <v>Electroplating Operations</v>
          </cell>
          <cell r="J8901" t="str">
            <v>See Comment **</v>
          </cell>
          <cell r="K8901" t="str">
            <v>30901098</v>
          </cell>
          <cell r="L8901" t="str">
            <v>2002</v>
          </cell>
          <cell r="N8901">
            <v>40988</v>
          </cell>
        </row>
        <row r="8902">
          <cell r="A8902" t="str">
            <v>30901101</v>
          </cell>
          <cell r="B8902" t="str">
            <v>Point</v>
          </cell>
          <cell r="C8902" t="str">
            <v>Fabricated Metal /Conversion Coating of Metal Products /Alkaline Cleaning Bath</v>
          </cell>
          <cell r="D8902" t="str">
            <v>Industrial Processes - NEC</v>
          </cell>
          <cell r="G8902" t="str">
            <v>Industrial Processes</v>
          </cell>
          <cell r="H8902" t="str">
            <v>Fabricated Metal Products</v>
          </cell>
          <cell r="I8902" t="str">
            <v>Conversion Coating of Metal Products</v>
          </cell>
          <cell r="J8902" t="str">
            <v>Alkaline Cleaning Bath</v>
          </cell>
          <cell r="N8902">
            <v>40988</v>
          </cell>
        </row>
        <row r="8903">
          <cell r="A8903" t="str">
            <v>30901102</v>
          </cell>
          <cell r="B8903" t="str">
            <v>Point</v>
          </cell>
          <cell r="C8903" t="str">
            <v>Fabricated Metal /Conversion Coating of Metal Products /Acid Cleaning Bath (Pickling)</v>
          </cell>
          <cell r="D8903" t="str">
            <v>Industrial Processes - NEC</v>
          </cell>
          <cell r="G8903" t="str">
            <v>Industrial Processes</v>
          </cell>
          <cell r="H8903" t="str">
            <v>Fabricated Metal Products</v>
          </cell>
          <cell r="I8903" t="str">
            <v>Conversion Coating of Metal Products</v>
          </cell>
          <cell r="J8903" t="str">
            <v>Acid Cleaning Bath (Pickling)</v>
          </cell>
          <cell r="N8903">
            <v>40988</v>
          </cell>
        </row>
        <row r="8904">
          <cell r="A8904" t="str">
            <v>30901103</v>
          </cell>
          <cell r="B8904" t="str">
            <v>Point</v>
          </cell>
          <cell r="C8904" t="str">
            <v>Fabricated Metal /Conversion Coating of Metal Products /Anodizing Kettle</v>
          </cell>
          <cell r="D8904" t="str">
            <v>Industrial Processes - NEC</v>
          </cell>
          <cell r="G8904" t="str">
            <v>Industrial Processes</v>
          </cell>
          <cell r="H8904" t="str">
            <v>Fabricated Metal Products</v>
          </cell>
          <cell r="I8904" t="str">
            <v>Conversion Coating of Metal Products</v>
          </cell>
          <cell r="J8904" t="str">
            <v>Anodizing Kettle</v>
          </cell>
          <cell r="N8904">
            <v>40988</v>
          </cell>
        </row>
        <row r="8905">
          <cell r="A8905" t="str">
            <v>30901104</v>
          </cell>
          <cell r="B8905" t="str">
            <v>Point</v>
          </cell>
          <cell r="C8905" t="str">
            <v>Fabricated Metal /Conversion Coating of Metal Products /Rinsing/Finishing</v>
          </cell>
          <cell r="D8905" t="str">
            <v>Industrial Processes - NEC</v>
          </cell>
          <cell r="G8905" t="str">
            <v>Industrial Processes</v>
          </cell>
          <cell r="H8905" t="str">
            <v>Fabricated Metal Products</v>
          </cell>
          <cell r="I8905" t="str">
            <v>Conversion Coating of Metal Products</v>
          </cell>
          <cell r="J8905" t="str">
            <v>Rinsing/Finishing</v>
          </cell>
          <cell r="N8905">
            <v>40988</v>
          </cell>
        </row>
        <row r="8906">
          <cell r="A8906" t="str">
            <v>30901199</v>
          </cell>
          <cell r="B8906" t="str">
            <v>Point</v>
          </cell>
          <cell r="C8906" t="str">
            <v>Fabricated Metal /Conversion Coating of Metal Products /Other Not Classified</v>
          </cell>
          <cell r="D8906" t="str">
            <v>Industrial Processes - NEC</v>
          </cell>
          <cell r="G8906" t="str">
            <v>Industrial Processes</v>
          </cell>
          <cell r="H8906" t="str">
            <v>Fabricated Metal Products</v>
          </cell>
          <cell r="I8906" t="str">
            <v>Conversion Coating of Metal Products</v>
          </cell>
          <cell r="J8906" t="str">
            <v>Other Not Classified</v>
          </cell>
          <cell r="N8906">
            <v>40988</v>
          </cell>
        </row>
        <row r="8907">
          <cell r="A8907" t="str">
            <v>30901201</v>
          </cell>
          <cell r="B8907" t="str">
            <v>Point</v>
          </cell>
          <cell r="C8907" t="str">
            <v>Fabricated Metal /Precious Metals Recovery /Reclamation Furnace</v>
          </cell>
          <cell r="D8907" t="str">
            <v>Industrial Processes - NEC</v>
          </cell>
          <cell r="G8907" t="str">
            <v>Industrial Processes</v>
          </cell>
          <cell r="H8907" t="str">
            <v>Fabricated Metal Products</v>
          </cell>
          <cell r="I8907" t="str">
            <v>Precious Metals Recovery</v>
          </cell>
          <cell r="J8907" t="str">
            <v>Reclamation Furnace</v>
          </cell>
          <cell r="N8907">
            <v>40988</v>
          </cell>
        </row>
        <row r="8908">
          <cell r="A8908" t="str">
            <v>30901202</v>
          </cell>
          <cell r="B8908" t="str">
            <v>Point</v>
          </cell>
          <cell r="C8908" t="str">
            <v>Fabricated Metal /Precious Metals Recovery /Crucible Furnace</v>
          </cell>
          <cell r="D8908" t="str">
            <v>Industrial Processes - NEC</v>
          </cell>
          <cell r="G8908" t="str">
            <v>Industrial Processes</v>
          </cell>
          <cell r="H8908" t="str">
            <v>Fabricated Metal Products</v>
          </cell>
          <cell r="I8908" t="str">
            <v>Precious Metals Recovery</v>
          </cell>
          <cell r="J8908" t="str">
            <v>Crucible Furnace</v>
          </cell>
          <cell r="N8908">
            <v>40988</v>
          </cell>
        </row>
        <row r="8909">
          <cell r="A8909" t="str">
            <v>30901203</v>
          </cell>
          <cell r="B8909" t="str">
            <v>Point</v>
          </cell>
          <cell r="C8909" t="str">
            <v>Fabricated Metal /Precious Metals Recovery /Size Reduction</v>
          </cell>
          <cell r="D8909" t="str">
            <v>Industrial Processes - NEC</v>
          </cell>
          <cell r="G8909" t="str">
            <v>Industrial Processes</v>
          </cell>
          <cell r="H8909" t="str">
            <v>Fabricated Metal Products</v>
          </cell>
          <cell r="I8909" t="str">
            <v>Precious Metals Recovery</v>
          </cell>
          <cell r="J8909" t="str">
            <v>Size Reduction</v>
          </cell>
          <cell r="N8909">
            <v>40988</v>
          </cell>
        </row>
        <row r="8910">
          <cell r="A8910" t="str">
            <v>30901204</v>
          </cell>
          <cell r="B8910" t="str">
            <v>Point</v>
          </cell>
          <cell r="C8910" t="str">
            <v>Fabricated Metal /Precious Metals Recovery /Reactor</v>
          </cell>
          <cell r="D8910" t="str">
            <v>Industrial Processes - NEC</v>
          </cell>
          <cell r="G8910" t="str">
            <v>Industrial Processes</v>
          </cell>
          <cell r="H8910" t="str">
            <v>Fabricated Metal Products</v>
          </cell>
          <cell r="I8910" t="str">
            <v>Precious Metals Recovery</v>
          </cell>
          <cell r="J8910" t="str">
            <v>Reactor</v>
          </cell>
          <cell r="N8910">
            <v>40988</v>
          </cell>
        </row>
        <row r="8911">
          <cell r="A8911" t="str">
            <v>30901205</v>
          </cell>
          <cell r="B8911" t="str">
            <v>Point</v>
          </cell>
          <cell r="C8911" t="str">
            <v>Fabricated Metal /Precious Metals Recovery /Drying</v>
          </cell>
          <cell r="D8911" t="str">
            <v>Industrial Processes - NEC</v>
          </cell>
          <cell r="G8911" t="str">
            <v>Industrial Processes</v>
          </cell>
          <cell r="H8911" t="str">
            <v>Fabricated Metal Products</v>
          </cell>
          <cell r="I8911" t="str">
            <v>Precious Metals Recovery</v>
          </cell>
          <cell r="J8911" t="str">
            <v>Drying</v>
          </cell>
          <cell r="N8911">
            <v>40988</v>
          </cell>
        </row>
        <row r="8912">
          <cell r="A8912" t="str">
            <v>30901501</v>
          </cell>
          <cell r="B8912" t="str">
            <v>Point</v>
          </cell>
          <cell r="C8912" t="str">
            <v>Fabricated Metal /Chemical Milling of Metal Products /Milling Tank</v>
          </cell>
          <cell r="D8912" t="str">
            <v>Industrial Processes - NEC</v>
          </cell>
          <cell r="G8912" t="str">
            <v>Industrial Processes</v>
          </cell>
          <cell r="H8912" t="str">
            <v>Fabricated Metal Products</v>
          </cell>
          <cell r="I8912" t="str">
            <v>Chemical Milling of Metal Products</v>
          </cell>
          <cell r="J8912" t="str">
            <v>Milling Tank</v>
          </cell>
          <cell r="N8912">
            <v>40988</v>
          </cell>
        </row>
        <row r="8913">
          <cell r="A8913" t="str">
            <v>30901601</v>
          </cell>
          <cell r="B8913" t="str">
            <v>Point</v>
          </cell>
          <cell r="C8913" t="str">
            <v>Fabricated Metal /Metal Pipe Coating of Metal Parts /Asphalt Dipping</v>
          </cell>
          <cell r="D8913" t="str">
            <v>Industrial Processes - NEC</v>
          </cell>
          <cell r="G8913" t="str">
            <v>Industrial Processes</v>
          </cell>
          <cell r="H8913" t="str">
            <v>Fabricated Metal Products</v>
          </cell>
          <cell r="I8913" t="str">
            <v>Metal Pipe Coating of Metal Parts</v>
          </cell>
          <cell r="J8913" t="str">
            <v>Asphalt Dipping</v>
          </cell>
          <cell r="N8913">
            <v>40988</v>
          </cell>
        </row>
        <row r="8914">
          <cell r="A8914" t="str">
            <v>30901602</v>
          </cell>
          <cell r="B8914" t="str">
            <v>Point</v>
          </cell>
          <cell r="C8914" t="str">
            <v>Fabricated Metal /Metal Pipe Coating of Metal Parts /Pipe Spinning</v>
          </cell>
          <cell r="D8914" t="str">
            <v>Industrial Processes - NEC</v>
          </cell>
          <cell r="G8914" t="str">
            <v>Industrial Processes</v>
          </cell>
          <cell r="H8914" t="str">
            <v>Fabricated Metal Products</v>
          </cell>
          <cell r="I8914" t="str">
            <v>Metal Pipe Coating of Metal Parts</v>
          </cell>
          <cell r="J8914" t="str">
            <v>Pipe Spinning</v>
          </cell>
          <cell r="N8914">
            <v>40988</v>
          </cell>
        </row>
        <row r="8915">
          <cell r="A8915" t="str">
            <v>30901603</v>
          </cell>
          <cell r="B8915" t="str">
            <v>Point</v>
          </cell>
          <cell r="C8915" t="str">
            <v>Fabricated Metal /Metal Pipe Coating of Metal Parts /Pipe Wrapping</v>
          </cell>
          <cell r="D8915" t="str">
            <v>Industrial Processes - NEC</v>
          </cell>
          <cell r="G8915" t="str">
            <v>Industrial Processes</v>
          </cell>
          <cell r="H8915" t="str">
            <v>Fabricated Metal Products</v>
          </cell>
          <cell r="I8915" t="str">
            <v>Metal Pipe Coating of Metal Parts</v>
          </cell>
          <cell r="J8915" t="str">
            <v>Pipe Wrapping</v>
          </cell>
          <cell r="N8915">
            <v>40988</v>
          </cell>
        </row>
        <row r="8916">
          <cell r="A8916" t="str">
            <v>30901604</v>
          </cell>
          <cell r="B8916" t="str">
            <v>Point</v>
          </cell>
          <cell r="C8916" t="str">
            <v>Fabricated Metal /Metal Pipe Coating of Metal Parts /Coal Tar/Asphalt Melting Kettle</v>
          </cell>
          <cell r="D8916" t="str">
            <v>Industrial Processes - NEC</v>
          </cell>
          <cell r="G8916" t="str">
            <v>Industrial Processes</v>
          </cell>
          <cell r="H8916" t="str">
            <v>Fabricated Metal Products</v>
          </cell>
          <cell r="I8916" t="str">
            <v>Metal Pipe Coating of Metal Parts</v>
          </cell>
          <cell r="J8916" t="str">
            <v>Coal Tar/Asphalt Melting Kettle</v>
          </cell>
          <cell r="N8916">
            <v>40988</v>
          </cell>
        </row>
        <row r="8917">
          <cell r="A8917" t="str">
            <v>30901605</v>
          </cell>
          <cell r="B8917" t="str">
            <v>Point</v>
          </cell>
          <cell r="C8917" t="str">
            <v>Fabricated Metal /Metal Pipe Coating of Metal Parts /Asphalt Dipping</v>
          </cell>
          <cell r="D8917" t="str">
            <v>Industrial Processes - NEC</v>
          </cell>
          <cell r="G8917" t="str">
            <v>Industrial Processes</v>
          </cell>
          <cell r="H8917" t="str">
            <v>Fabricated Metal Products</v>
          </cell>
          <cell r="I8917" t="str">
            <v>Metal Pipe Coating of Metal Parts</v>
          </cell>
          <cell r="J8917" t="str">
            <v>Asphalt Dipping</v>
          </cell>
          <cell r="K8917" t="str">
            <v>30901601</v>
          </cell>
          <cell r="L8917" t="str">
            <v>2005</v>
          </cell>
          <cell r="N8917">
            <v>40988</v>
          </cell>
        </row>
        <row r="8918">
          <cell r="A8918" t="str">
            <v>30901606</v>
          </cell>
          <cell r="B8918" t="str">
            <v>Point</v>
          </cell>
          <cell r="C8918" t="str">
            <v>Fabricated Metal /Metal Pipe Coating of Metal Parts /Pipe Spinning</v>
          </cell>
          <cell r="D8918" t="str">
            <v>Industrial Processes - NEC</v>
          </cell>
          <cell r="G8918" t="str">
            <v>Industrial Processes</v>
          </cell>
          <cell r="H8918" t="str">
            <v>Fabricated Metal Products</v>
          </cell>
          <cell r="I8918" t="str">
            <v>Metal Pipe Coating of Metal Parts</v>
          </cell>
          <cell r="J8918" t="str">
            <v>Pipe Spinning</v>
          </cell>
          <cell r="K8918" t="str">
            <v>30901602</v>
          </cell>
          <cell r="L8918" t="str">
            <v>2005</v>
          </cell>
          <cell r="N8918">
            <v>40988</v>
          </cell>
        </row>
        <row r="8919">
          <cell r="A8919" t="str">
            <v>30901607</v>
          </cell>
          <cell r="B8919" t="str">
            <v>Point</v>
          </cell>
          <cell r="C8919" t="str">
            <v>Fabricated Metal /Metal Pipe Coating of Metal Parts /Pipe Wrapping</v>
          </cell>
          <cell r="D8919" t="str">
            <v>Industrial Processes - NEC</v>
          </cell>
          <cell r="G8919" t="str">
            <v>Industrial Processes</v>
          </cell>
          <cell r="H8919" t="str">
            <v>Fabricated Metal Products</v>
          </cell>
          <cell r="I8919" t="str">
            <v>Metal Pipe Coating of Metal Parts</v>
          </cell>
          <cell r="J8919" t="str">
            <v>Pipe Wrapping</v>
          </cell>
          <cell r="K8919" t="str">
            <v>30901603</v>
          </cell>
          <cell r="L8919" t="str">
            <v>2005</v>
          </cell>
          <cell r="N8919">
            <v>40988</v>
          </cell>
        </row>
        <row r="8920">
          <cell r="A8920" t="str">
            <v>30901610</v>
          </cell>
          <cell r="B8920" t="str">
            <v>Point</v>
          </cell>
          <cell r="C8920" t="str">
            <v>Fabricated Metal /Metal Pipe Coating of Metal Parts /Raw Material Storage: Asphalt</v>
          </cell>
          <cell r="D8920" t="str">
            <v>Industrial Processes - Storage and Transfer</v>
          </cell>
          <cell r="G8920" t="str">
            <v>Industrial Processes</v>
          </cell>
          <cell r="H8920" t="str">
            <v>Fabricated Metal Products</v>
          </cell>
          <cell r="I8920" t="str">
            <v>Metal Pipe Coating of Metal Parts</v>
          </cell>
          <cell r="J8920" t="str">
            <v>Raw Material Storage: Asphalt</v>
          </cell>
          <cell r="N8920">
            <v>40988</v>
          </cell>
        </row>
        <row r="8921">
          <cell r="A8921" t="str">
            <v>30901611</v>
          </cell>
          <cell r="B8921" t="str">
            <v>Point</v>
          </cell>
          <cell r="C8921" t="str">
            <v>Fabricated Metal /Metal Pipe Coating of Metal Parts /Raw Material Storage: Coal Tar</v>
          </cell>
          <cell r="D8921" t="str">
            <v>Industrial Processes - Storage and Transfer</v>
          </cell>
          <cell r="G8921" t="str">
            <v>Industrial Processes</v>
          </cell>
          <cell r="H8921" t="str">
            <v>Fabricated Metal Products</v>
          </cell>
          <cell r="I8921" t="str">
            <v>Metal Pipe Coating of Metal Parts</v>
          </cell>
          <cell r="J8921" t="str">
            <v>Raw Material Storage: Coal Tar</v>
          </cell>
          <cell r="N8921">
            <v>40988</v>
          </cell>
        </row>
        <row r="8922">
          <cell r="A8922" t="str">
            <v>30901699</v>
          </cell>
          <cell r="B8922" t="str">
            <v>Point</v>
          </cell>
          <cell r="C8922" t="str">
            <v>Fabricated Metal /Metal Pipe Coating of Metal Parts /Other Not Classified</v>
          </cell>
          <cell r="D8922" t="str">
            <v>Industrial Processes - NEC</v>
          </cell>
          <cell r="G8922" t="str">
            <v>Industrial Processes</v>
          </cell>
          <cell r="H8922" t="str">
            <v>Fabricated Metal Products</v>
          </cell>
          <cell r="I8922" t="str">
            <v>Metal Pipe Coating of Metal Parts</v>
          </cell>
          <cell r="J8922" t="str">
            <v>Other Not Classified</v>
          </cell>
          <cell r="N8922">
            <v>40988</v>
          </cell>
        </row>
        <row r="8923">
          <cell r="A8923" t="str">
            <v>30902099</v>
          </cell>
          <cell r="B8923" t="str">
            <v>Point</v>
          </cell>
          <cell r="C8923" t="str">
            <v>Fabricated Metal /Other Not Classified /See Comment **</v>
          </cell>
          <cell r="D8923" t="str">
            <v>Industrial Processes - NEC</v>
          </cell>
          <cell r="G8923" t="str">
            <v>Industrial Processes</v>
          </cell>
          <cell r="H8923" t="str">
            <v>Fabricated Metal Products</v>
          </cell>
          <cell r="I8923" t="str">
            <v>Other Not Classified</v>
          </cell>
          <cell r="J8923" t="str">
            <v>See Comment **</v>
          </cell>
          <cell r="N8923">
            <v>40988</v>
          </cell>
        </row>
        <row r="8924">
          <cell r="A8924" t="str">
            <v>30902501</v>
          </cell>
          <cell r="B8924" t="str">
            <v>Point</v>
          </cell>
          <cell r="C8924" t="str">
            <v>Fabricated Metal /Drum Cleaning-Reclamation /Drum Burning Furnace</v>
          </cell>
          <cell r="D8924" t="str">
            <v>Industrial Processes - NEC</v>
          </cell>
          <cell r="G8924" t="str">
            <v>Industrial Processes</v>
          </cell>
          <cell r="H8924" t="str">
            <v>Fabricated Metal Products</v>
          </cell>
          <cell r="I8924" t="str">
            <v>Drum Cleaning/Reclamation</v>
          </cell>
          <cell r="J8924" t="str">
            <v>Drum Burning Furnace</v>
          </cell>
          <cell r="N8924">
            <v>40988</v>
          </cell>
        </row>
        <row r="8925">
          <cell r="A8925" t="str">
            <v>30903004</v>
          </cell>
          <cell r="B8925" t="str">
            <v>Point</v>
          </cell>
          <cell r="C8925" t="str">
            <v>Fabricated Metal /Machining Operations /Specify Material**</v>
          </cell>
          <cell r="D8925" t="str">
            <v>Industrial Processes - NEC</v>
          </cell>
          <cell r="G8925" t="str">
            <v>Industrial Processes</v>
          </cell>
          <cell r="H8925" t="str">
            <v>Fabricated Metal Products</v>
          </cell>
          <cell r="I8925" t="str">
            <v>Machining Operations</v>
          </cell>
          <cell r="J8925" t="str">
            <v>Specify Material**</v>
          </cell>
          <cell r="N8925">
            <v>40988</v>
          </cell>
        </row>
        <row r="8926">
          <cell r="A8926" t="str">
            <v>30903005</v>
          </cell>
          <cell r="B8926" t="str">
            <v>Point</v>
          </cell>
          <cell r="C8926" t="str">
            <v>Fabricated Metal /Machining Operations /Sawing: Specify Material in Comments</v>
          </cell>
          <cell r="D8926" t="str">
            <v>Industrial Processes - NEC</v>
          </cell>
          <cell r="G8926" t="str">
            <v>Industrial Processes</v>
          </cell>
          <cell r="H8926" t="str">
            <v>Fabricated Metal Products</v>
          </cell>
          <cell r="I8926" t="str">
            <v>Machining Operations</v>
          </cell>
          <cell r="J8926" t="str">
            <v>Sawing: Specify Material in Comments</v>
          </cell>
          <cell r="N8926">
            <v>40988</v>
          </cell>
        </row>
        <row r="8927">
          <cell r="A8927" t="str">
            <v>30903006</v>
          </cell>
          <cell r="B8927" t="str">
            <v>Point</v>
          </cell>
          <cell r="C8927" t="str">
            <v>Fabricated Metal /Machining Operations /Honing: Specify Material in Comments</v>
          </cell>
          <cell r="D8927" t="str">
            <v>Industrial Processes - NEC</v>
          </cell>
          <cell r="G8927" t="str">
            <v>Industrial Processes</v>
          </cell>
          <cell r="H8927" t="str">
            <v>Fabricated Metal Products</v>
          </cell>
          <cell r="I8927" t="str">
            <v>Machining Operations</v>
          </cell>
          <cell r="J8927" t="str">
            <v>Honing: Specify Material in Comments</v>
          </cell>
          <cell r="N8927">
            <v>40988</v>
          </cell>
        </row>
        <row r="8928">
          <cell r="A8928" t="str">
            <v>30903007</v>
          </cell>
          <cell r="B8928" t="str">
            <v>Point</v>
          </cell>
          <cell r="C8928" t="str">
            <v>Fabricated Metal /Machining Operations /Lubrication: Specify Material</v>
          </cell>
          <cell r="D8928" t="str">
            <v>Industrial Processes - NEC</v>
          </cell>
          <cell r="G8928" t="str">
            <v>Industrial Processes</v>
          </cell>
          <cell r="H8928" t="str">
            <v>Fabricated Metal Products</v>
          </cell>
          <cell r="I8928" t="str">
            <v>Machining Operations</v>
          </cell>
          <cell r="J8928" t="str">
            <v>Lubrication: Specify Material</v>
          </cell>
          <cell r="N8928">
            <v>40988</v>
          </cell>
        </row>
        <row r="8929">
          <cell r="A8929" t="str">
            <v>30903008</v>
          </cell>
          <cell r="B8929" t="str">
            <v>Point</v>
          </cell>
          <cell r="C8929" t="str">
            <v>Fabricated Metal /Machining Operations /Plasma Torch</v>
          </cell>
          <cell r="D8929" t="str">
            <v>Industrial Processes - NEC</v>
          </cell>
          <cell r="G8929" t="str">
            <v>Industrial Processes</v>
          </cell>
          <cell r="H8929" t="str">
            <v>Fabricated Metal Products</v>
          </cell>
          <cell r="I8929" t="str">
            <v>Machining Operations</v>
          </cell>
          <cell r="J8929" t="str">
            <v>Plasma Torch</v>
          </cell>
          <cell r="N8929">
            <v>40988</v>
          </cell>
        </row>
        <row r="8930">
          <cell r="A8930" t="str">
            <v>30903010</v>
          </cell>
          <cell r="B8930" t="str">
            <v>Point</v>
          </cell>
          <cell r="C8930" t="str">
            <v>Fabricated Metal /Machining Operations /Stamping and Drawing (Auto Body Parts)</v>
          </cell>
          <cell r="D8930" t="str">
            <v>Industrial Processes - NEC</v>
          </cell>
          <cell r="G8930" t="str">
            <v>Industrial Processes</v>
          </cell>
          <cell r="H8930" t="str">
            <v>Fabricated Metal Products</v>
          </cell>
          <cell r="I8930" t="str">
            <v>Machining Operations</v>
          </cell>
          <cell r="J8930" t="str">
            <v>Stamping and Drawing (Auto Body Parts)</v>
          </cell>
          <cell r="N8930">
            <v>40988</v>
          </cell>
        </row>
        <row r="8931">
          <cell r="A8931" t="str">
            <v>30903099</v>
          </cell>
          <cell r="B8931" t="str">
            <v>Point</v>
          </cell>
          <cell r="C8931" t="str">
            <v>Fabricated Metal /Machining Operations /See Comment **</v>
          </cell>
          <cell r="D8931" t="str">
            <v>Industrial Processes - NEC</v>
          </cell>
          <cell r="G8931" t="str">
            <v>Industrial Processes</v>
          </cell>
          <cell r="H8931" t="str">
            <v>Fabricated Metal Products</v>
          </cell>
          <cell r="I8931" t="str">
            <v>Machining Operations</v>
          </cell>
          <cell r="J8931" t="str">
            <v>See Comment **</v>
          </cell>
          <cell r="N8931">
            <v>40988</v>
          </cell>
        </row>
        <row r="8932">
          <cell r="A8932" t="str">
            <v>30903901</v>
          </cell>
          <cell r="B8932" t="str">
            <v>Point</v>
          </cell>
          <cell r="C8932" t="str">
            <v>Fabricated Metal /Powder Metallurgy Part Manuf /Electric Sinter Oven Vents</v>
          </cell>
          <cell r="D8932" t="str">
            <v>Industrial Processes - NEC</v>
          </cell>
          <cell r="G8932" t="str">
            <v>Industrial Processes</v>
          </cell>
          <cell r="H8932" t="str">
            <v>Fabricated Metal Products</v>
          </cell>
          <cell r="I8932" t="str">
            <v>Powder Metallurgy Part Manufacturing (NAICS 332117)</v>
          </cell>
          <cell r="J8932" t="str">
            <v>Electric Sinter Oven Vents</v>
          </cell>
          <cell r="M8932">
            <v>36797</v>
          </cell>
          <cell r="N8932">
            <v>40988</v>
          </cell>
        </row>
        <row r="8933">
          <cell r="A8933" t="str">
            <v>30903902</v>
          </cell>
          <cell r="B8933" t="str">
            <v>Point</v>
          </cell>
          <cell r="C8933" t="str">
            <v>Fabricated Metal /Powder Metallurgy Part Manuf /Electric Sinter Oven Gas Burners</v>
          </cell>
          <cell r="D8933" t="str">
            <v>Industrial Processes - NEC</v>
          </cell>
          <cell r="G8933" t="str">
            <v>Industrial Processes</v>
          </cell>
          <cell r="H8933" t="str">
            <v>Fabricated Metal Products</v>
          </cell>
          <cell r="I8933" t="str">
            <v>Powder Metallurgy Part Manufacturing (NAICS 332117)</v>
          </cell>
          <cell r="J8933" t="str">
            <v>Electric Sinter Oven Gas Burners</v>
          </cell>
          <cell r="M8933">
            <v>36797</v>
          </cell>
          <cell r="N8933">
            <v>40988</v>
          </cell>
        </row>
        <row r="8934">
          <cell r="A8934" t="str">
            <v>30903951</v>
          </cell>
          <cell r="B8934" t="str">
            <v>Point</v>
          </cell>
          <cell r="C8934" t="str">
            <v>Fabricated Metal /Powder Metallurgy Part Manuf /Application of Coatings to Sintered Parts</v>
          </cell>
          <cell r="D8934" t="str">
            <v>Industrial Processes - NEC</v>
          </cell>
          <cell r="G8934" t="str">
            <v>Industrial Processes</v>
          </cell>
          <cell r="H8934" t="str">
            <v>Fabricated Metal Products</v>
          </cell>
          <cell r="I8934" t="str">
            <v>Powder Metallurgy Part Manufacturing (NAICS 332117)</v>
          </cell>
          <cell r="J8934" t="str">
            <v>Application of Coatings to Sintered Parts</v>
          </cell>
          <cell r="M8934">
            <v>36797</v>
          </cell>
          <cell r="N8934">
            <v>40988</v>
          </cell>
        </row>
        <row r="8935">
          <cell r="A8935" t="str">
            <v>30904001</v>
          </cell>
          <cell r="B8935" t="str">
            <v>Point</v>
          </cell>
          <cell r="C8935" t="str">
            <v>Fabricated Metal /Metal Deposition Processes /Metallizing: Wire Atomization and Spraying</v>
          </cell>
          <cell r="D8935" t="str">
            <v>Industrial Processes - NEC</v>
          </cell>
          <cell r="G8935" t="str">
            <v>Industrial Processes</v>
          </cell>
          <cell r="H8935" t="str">
            <v>Fabricated Metal Products</v>
          </cell>
          <cell r="I8935" t="str">
            <v>Metal Deposition Processes</v>
          </cell>
          <cell r="J8935" t="str">
            <v>Metallizing: Wire Atomization and Spraying</v>
          </cell>
          <cell r="N8935">
            <v>40988</v>
          </cell>
        </row>
        <row r="8936">
          <cell r="A8936" t="str">
            <v>30904010</v>
          </cell>
          <cell r="B8936" t="str">
            <v>Point</v>
          </cell>
          <cell r="C8936" t="str">
            <v>Fabricated Metal /Metal Deposition Processes /Thermal Spraying of Powdered Metal</v>
          </cell>
          <cell r="D8936" t="str">
            <v>Industrial Processes - NEC</v>
          </cell>
          <cell r="G8936" t="str">
            <v>Industrial Processes</v>
          </cell>
          <cell r="H8936" t="str">
            <v>Fabricated Metal Products</v>
          </cell>
          <cell r="I8936" t="str">
            <v>Metal Deposition Processes</v>
          </cell>
          <cell r="J8936" t="str">
            <v>Thermal Spraying of Powdered Metal</v>
          </cell>
          <cell r="N8936">
            <v>40988</v>
          </cell>
        </row>
        <row r="8937">
          <cell r="A8937" t="str">
            <v>30904020</v>
          </cell>
          <cell r="B8937" t="str">
            <v>Point</v>
          </cell>
          <cell r="C8937" t="str">
            <v>Fabricated Metal /Metal Deposition Processes /Plasma Arc Spraying of Powdered Metal</v>
          </cell>
          <cell r="D8937" t="str">
            <v>Industrial Processes - NEC</v>
          </cell>
          <cell r="G8937" t="str">
            <v>Industrial Processes</v>
          </cell>
          <cell r="H8937" t="str">
            <v>Fabricated Metal Products</v>
          </cell>
          <cell r="I8937" t="str">
            <v>Metal Deposition Processes</v>
          </cell>
          <cell r="J8937" t="str">
            <v>Plasma Arc Spraying of Powdered Metal</v>
          </cell>
          <cell r="N8937">
            <v>40988</v>
          </cell>
        </row>
        <row r="8938">
          <cell r="A8938" t="str">
            <v>30904030</v>
          </cell>
          <cell r="B8938" t="str">
            <v>Point</v>
          </cell>
          <cell r="C8938" t="str">
            <v>Fabricated Metal /Metal Deposition Processes /Tinning: Batch Process</v>
          </cell>
          <cell r="D8938" t="str">
            <v>Industrial Processes - NEC</v>
          </cell>
          <cell r="G8938" t="str">
            <v>Industrial Processes</v>
          </cell>
          <cell r="H8938" t="str">
            <v>Fabricated Metal Products</v>
          </cell>
          <cell r="I8938" t="str">
            <v>Metal Deposition Processes</v>
          </cell>
          <cell r="J8938" t="str">
            <v>Tinning: Batch Process</v>
          </cell>
          <cell r="N8938">
            <v>40988</v>
          </cell>
        </row>
        <row r="8939">
          <cell r="A8939" t="str">
            <v>30904100</v>
          </cell>
          <cell r="B8939" t="str">
            <v>Point</v>
          </cell>
          <cell r="C8939" t="str">
            <v>Fabricated Metal /Resistance Welding /General</v>
          </cell>
          <cell r="D8939" t="str">
            <v>Industrial Processes - NEC</v>
          </cell>
          <cell r="G8939" t="str">
            <v>Industrial Processes</v>
          </cell>
          <cell r="H8939" t="str">
            <v>Fabricated Metal Products</v>
          </cell>
          <cell r="I8939" t="str">
            <v>Resistance Welding</v>
          </cell>
          <cell r="J8939" t="str">
            <v>General</v>
          </cell>
          <cell r="N8939">
            <v>40988</v>
          </cell>
        </row>
        <row r="8940">
          <cell r="A8940" t="str">
            <v>30904200</v>
          </cell>
          <cell r="B8940" t="str">
            <v>Point</v>
          </cell>
          <cell r="C8940" t="str">
            <v>Fabricated Metal /Brazing /General</v>
          </cell>
          <cell r="D8940" t="str">
            <v>Industrial Processes - NEC</v>
          </cell>
          <cell r="G8940" t="str">
            <v>Industrial Processes</v>
          </cell>
          <cell r="H8940" t="str">
            <v>Fabricated Metal Products</v>
          </cell>
          <cell r="I8940" t="str">
            <v>Brazing</v>
          </cell>
          <cell r="J8940" t="str">
            <v>General</v>
          </cell>
          <cell r="N8940">
            <v>40988</v>
          </cell>
        </row>
        <row r="8941">
          <cell r="A8941" t="str">
            <v>30904300</v>
          </cell>
          <cell r="B8941" t="str">
            <v>Point</v>
          </cell>
          <cell r="C8941" t="str">
            <v>Fabricated Metal /Soldering /General</v>
          </cell>
          <cell r="D8941" t="str">
            <v>Industrial Processes - NEC</v>
          </cell>
          <cell r="G8941" t="str">
            <v>Industrial Processes</v>
          </cell>
          <cell r="H8941" t="str">
            <v>Fabricated Metal Products</v>
          </cell>
          <cell r="I8941" t="str">
            <v>Soldering</v>
          </cell>
          <cell r="J8941" t="str">
            <v>General</v>
          </cell>
          <cell r="N8941">
            <v>40988</v>
          </cell>
        </row>
        <row r="8942">
          <cell r="A8942" t="str">
            <v>30904400</v>
          </cell>
          <cell r="B8942" t="str">
            <v>Point</v>
          </cell>
          <cell r="C8942" t="str">
            <v>Fabricated Metal /Oxyfuel Welding /General</v>
          </cell>
          <cell r="D8942" t="str">
            <v>Industrial Processes - NEC</v>
          </cell>
          <cell r="G8942" t="str">
            <v>Industrial Processes</v>
          </cell>
          <cell r="H8942" t="str">
            <v>Fabricated Metal Products</v>
          </cell>
          <cell r="I8942" t="str">
            <v>Oxyfuel Welding</v>
          </cell>
          <cell r="J8942" t="str">
            <v>General</v>
          </cell>
          <cell r="N8942">
            <v>40988</v>
          </cell>
        </row>
        <row r="8943">
          <cell r="A8943" t="str">
            <v>30904500</v>
          </cell>
          <cell r="B8943" t="str">
            <v>Point</v>
          </cell>
          <cell r="C8943" t="str">
            <v>Fabricated Metal /Thermal Spraying /General</v>
          </cell>
          <cell r="D8943" t="str">
            <v>Industrial Processes - NEC</v>
          </cell>
          <cell r="G8943" t="str">
            <v>Industrial Processes</v>
          </cell>
          <cell r="H8943" t="str">
            <v>Fabricated Metal Products</v>
          </cell>
          <cell r="I8943" t="str">
            <v>Thermal Spraying</v>
          </cell>
          <cell r="J8943" t="str">
            <v>General</v>
          </cell>
          <cell r="N8943">
            <v>40988</v>
          </cell>
        </row>
        <row r="8944">
          <cell r="A8944" t="str">
            <v>30904600</v>
          </cell>
          <cell r="B8944" t="str">
            <v>Point</v>
          </cell>
          <cell r="C8944" t="str">
            <v>Fabricated Metal /Oxyfuel Cutting /General</v>
          </cell>
          <cell r="D8944" t="str">
            <v>Industrial Processes - NEC</v>
          </cell>
          <cell r="G8944" t="str">
            <v>Industrial Processes</v>
          </cell>
          <cell r="H8944" t="str">
            <v>Fabricated Metal Products</v>
          </cell>
          <cell r="I8944" t="str">
            <v>Oxyfuel Cutting</v>
          </cell>
          <cell r="J8944" t="str">
            <v>General</v>
          </cell>
          <cell r="N8944">
            <v>40988</v>
          </cell>
        </row>
        <row r="8945">
          <cell r="A8945" t="str">
            <v>30904700</v>
          </cell>
          <cell r="B8945" t="str">
            <v>Point</v>
          </cell>
          <cell r="C8945" t="str">
            <v>Fabricated Metal /Arc Cutting /General</v>
          </cell>
          <cell r="D8945" t="str">
            <v>Industrial Processes - NEC</v>
          </cell>
          <cell r="G8945" t="str">
            <v>Industrial Processes</v>
          </cell>
          <cell r="H8945" t="str">
            <v>Fabricated Metal Products</v>
          </cell>
          <cell r="I8945" t="str">
            <v>Arc Cutting</v>
          </cell>
          <cell r="J8945" t="str">
            <v>General</v>
          </cell>
          <cell r="N8945">
            <v>40988</v>
          </cell>
        </row>
        <row r="8946">
          <cell r="A8946" t="str">
            <v>30905000</v>
          </cell>
          <cell r="B8946" t="str">
            <v>Point</v>
          </cell>
          <cell r="C8946" t="str">
            <v>Fabricated Metal /Arc Welding: Consummable&amp;Non-cons Electrode /Consumable and Non-consumable Electrode</v>
          </cell>
          <cell r="D8946" t="str">
            <v>Industrial Processes - NEC</v>
          </cell>
          <cell r="G8946" t="str">
            <v>Industrial Processes</v>
          </cell>
          <cell r="H8946" t="str">
            <v>Fabricated Metal Products</v>
          </cell>
          <cell r="I8946" t="str">
            <v>Arc Welding: General: Consummable and Non-consummable Electrode</v>
          </cell>
          <cell r="J8946" t="str">
            <v>Consumable and Non-consumable Electrode</v>
          </cell>
          <cell r="N8946">
            <v>40988</v>
          </cell>
        </row>
        <row r="8947">
          <cell r="A8947" t="str">
            <v>30905100</v>
          </cell>
          <cell r="B8947" t="str">
            <v>Point</v>
          </cell>
          <cell r="C8947" t="str">
            <v>Fabricated Metal /Shielded Metal Arc Welding /General</v>
          </cell>
          <cell r="D8947" t="str">
            <v>Industrial Processes - NEC</v>
          </cell>
          <cell r="G8947" t="str">
            <v>Industrial Processes</v>
          </cell>
          <cell r="H8947" t="str">
            <v>Fabricated Metal Products</v>
          </cell>
          <cell r="I8947" t="str">
            <v>Shielded Metal Arc Welding (SMAW)</v>
          </cell>
          <cell r="J8947" t="str">
            <v>General</v>
          </cell>
          <cell r="N8947">
            <v>40988</v>
          </cell>
        </row>
        <row r="8948">
          <cell r="A8948" t="str">
            <v>30905104</v>
          </cell>
          <cell r="B8948" t="str">
            <v>Point</v>
          </cell>
          <cell r="C8948" t="str">
            <v>Fabricated Metal /Shielded Metal Arc Welding /14Mn-4Cr Electrode</v>
          </cell>
          <cell r="D8948" t="str">
            <v>Industrial Processes - NEC</v>
          </cell>
          <cell r="G8948" t="str">
            <v>Industrial Processes</v>
          </cell>
          <cell r="H8948" t="str">
            <v>Fabricated Metal Products</v>
          </cell>
          <cell r="I8948" t="str">
            <v>Shielded Metal Arc Welding (SMAW)</v>
          </cell>
          <cell r="J8948" t="str">
            <v>14Mn-4Cr Electrode</v>
          </cell>
          <cell r="N8948">
            <v>40988</v>
          </cell>
        </row>
        <row r="8949">
          <cell r="A8949" t="str">
            <v>30905108</v>
          </cell>
          <cell r="B8949" t="str">
            <v>Point</v>
          </cell>
          <cell r="C8949" t="str">
            <v>Fabricated Metal /Shielded Metal Arc Welding /E11018 Electrode</v>
          </cell>
          <cell r="D8949" t="str">
            <v>Industrial Processes - NEC</v>
          </cell>
          <cell r="G8949" t="str">
            <v>Industrial Processes</v>
          </cell>
          <cell r="H8949" t="str">
            <v>Fabricated Metal Products</v>
          </cell>
          <cell r="I8949" t="str">
            <v>Shielded Metal Arc Welding (SMAW)</v>
          </cell>
          <cell r="J8949" t="str">
            <v>E11018 Electrode</v>
          </cell>
          <cell r="N8949">
            <v>40988</v>
          </cell>
        </row>
        <row r="8950">
          <cell r="A8950" t="str">
            <v>30905112</v>
          </cell>
          <cell r="B8950" t="str">
            <v>Point</v>
          </cell>
          <cell r="C8950" t="str">
            <v>Fabricated Metal /Shielded Metal Arc Welding /E308 Electrode</v>
          </cell>
          <cell r="D8950" t="str">
            <v>Industrial Processes - NEC</v>
          </cell>
          <cell r="G8950" t="str">
            <v>Industrial Processes</v>
          </cell>
          <cell r="H8950" t="str">
            <v>Fabricated Metal Products</v>
          </cell>
          <cell r="I8950" t="str">
            <v>Shielded Metal Arc Welding (SMAW)</v>
          </cell>
          <cell r="J8950" t="str">
            <v>E308 Electrode</v>
          </cell>
          <cell r="N8950">
            <v>40988</v>
          </cell>
        </row>
        <row r="8951">
          <cell r="A8951" t="str">
            <v>30905116</v>
          </cell>
          <cell r="B8951" t="str">
            <v>Point</v>
          </cell>
          <cell r="C8951" t="str">
            <v>Fabricated Metal /Shielded Metal Arc Welding /E310 Electrode</v>
          </cell>
          <cell r="D8951" t="str">
            <v>Industrial Processes - NEC</v>
          </cell>
          <cell r="G8951" t="str">
            <v>Industrial Processes</v>
          </cell>
          <cell r="H8951" t="str">
            <v>Fabricated Metal Products</v>
          </cell>
          <cell r="I8951" t="str">
            <v>Shielded Metal Arc Welding (SMAW)</v>
          </cell>
          <cell r="J8951" t="str">
            <v>E310 Electrode</v>
          </cell>
          <cell r="N8951">
            <v>40988</v>
          </cell>
        </row>
        <row r="8952">
          <cell r="A8952" t="str">
            <v>30905120</v>
          </cell>
          <cell r="B8952" t="str">
            <v>Point</v>
          </cell>
          <cell r="C8952" t="str">
            <v>Fabricated Metal /Shielded Metal Arc Welding /E316 Electrode</v>
          </cell>
          <cell r="D8952" t="str">
            <v>Industrial Processes - NEC</v>
          </cell>
          <cell r="G8952" t="str">
            <v>Industrial Processes</v>
          </cell>
          <cell r="H8952" t="str">
            <v>Fabricated Metal Products</v>
          </cell>
          <cell r="I8952" t="str">
            <v>Shielded Metal Arc Welding (SMAW)</v>
          </cell>
          <cell r="J8952" t="str">
            <v>E316 Electrode</v>
          </cell>
          <cell r="N8952">
            <v>40988</v>
          </cell>
        </row>
        <row r="8953">
          <cell r="A8953" t="str">
            <v>30905124</v>
          </cell>
          <cell r="B8953" t="str">
            <v>Point</v>
          </cell>
          <cell r="C8953" t="str">
            <v>Fabricated Metal /Shielded Metal Arc Welding /E410 Electrode</v>
          </cell>
          <cell r="D8953" t="str">
            <v>Industrial Processes - NEC</v>
          </cell>
          <cell r="G8953" t="str">
            <v>Industrial Processes</v>
          </cell>
          <cell r="H8953" t="str">
            <v>Fabricated Metal Products</v>
          </cell>
          <cell r="I8953" t="str">
            <v>Shielded Metal Arc Welding (SMAW)</v>
          </cell>
          <cell r="J8953" t="str">
            <v>E410 Electrode</v>
          </cell>
          <cell r="N8953">
            <v>40988</v>
          </cell>
        </row>
        <row r="8954">
          <cell r="A8954" t="str">
            <v>30905128</v>
          </cell>
          <cell r="B8954" t="str">
            <v>Point</v>
          </cell>
          <cell r="C8954" t="str">
            <v>Fabricated Metal /Shielded Metal Arc Welding /E6010 Electrode</v>
          </cell>
          <cell r="D8954" t="str">
            <v>Industrial Processes - NEC</v>
          </cell>
          <cell r="G8954" t="str">
            <v>Industrial Processes</v>
          </cell>
          <cell r="H8954" t="str">
            <v>Fabricated Metal Products</v>
          </cell>
          <cell r="I8954" t="str">
            <v>Shielded Metal Arc Welding (SMAW)</v>
          </cell>
          <cell r="J8954" t="str">
            <v>E6010 Electrode</v>
          </cell>
          <cell r="N8954">
            <v>40988</v>
          </cell>
        </row>
        <row r="8955">
          <cell r="A8955" t="str">
            <v>30905132</v>
          </cell>
          <cell r="B8955" t="str">
            <v>Point</v>
          </cell>
          <cell r="C8955" t="str">
            <v>Fabricated Metal /Shielded Metal Arc Welding /E6011 Electrode</v>
          </cell>
          <cell r="D8955" t="str">
            <v>Industrial Processes - NEC</v>
          </cell>
          <cell r="G8955" t="str">
            <v>Industrial Processes</v>
          </cell>
          <cell r="H8955" t="str">
            <v>Fabricated Metal Products</v>
          </cell>
          <cell r="I8955" t="str">
            <v>Shielded Metal Arc Welding (SMAW)</v>
          </cell>
          <cell r="J8955" t="str">
            <v>E6011 Electrode</v>
          </cell>
          <cell r="N8955">
            <v>40988</v>
          </cell>
        </row>
        <row r="8956">
          <cell r="A8956" t="str">
            <v>30905136</v>
          </cell>
          <cell r="B8956" t="str">
            <v>Point</v>
          </cell>
          <cell r="C8956" t="str">
            <v>Fabricated Metal /Shielded Metal Arc Welding /E6012 Electrode</v>
          </cell>
          <cell r="D8956" t="str">
            <v>Industrial Processes - NEC</v>
          </cell>
          <cell r="G8956" t="str">
            <v>Industrial Processes</v>
          </cell>
          <cell r="H8956" t="str">
            <v>Fabricated Metal Products</v>
          </cell>
          <cell r="I8956" t="str">
            <v>Shielded Metal Arc Welding (SMAW)</v>
          </cell>
          <cell r="J8956" t="str">
            <v>E6012 Electrode</v>
          </cell>
          <cell r="N8956">
            <v>40988</v>
          </cell>
        </row>
        <row r="8957">
          <cell r="A8957" t="str">
            <v>30905140</v>
          </cell>
          <cell r="B8957" t="str">
            <v>Point</v>
          </cell>
          <cell r="C8957" t="str">
            <v>Fabricated Metal /Shielded Metal Arc Welding /E6013 Electrode</v>
          </cell>
          <cell r="D8957" t="str">
            <v>Industrial Processes - NEC</v>
          </cell>
          <cell r="G8957" t="str">
            <v>Industrial Processes</v>
          </cell>
          <cell r="H8957" t="str">
            <v>Fabricated Metal Products</v>
          </cell>
          <cell r="I8957" t="str">
            <v>Shielded Metal Arc Welding (SMAW)</v>
          </cell>
          <cell r="J8957" t="str">
            <v>E6013 Electrode</v>
          </cell>
          <cell r="N8957">
            <v>40988</v>
          </cell>
        </row>
        <row r="8958">
          <cell r="A8958" t="str">
            <v>30905144</v>
          </cell>
          <cell r="B8958" t="str">
            <v>Point</v>
          </cell>
          <cell r="C8958" t="str">
            <v>Fabricated Metal /Shielded Metal Arc Welding /E7018 Electrode</v>
          </cell>
          <cell r="D8958" t="str">
            <v>Industrial Processes - NEC</v>
          </cell>
          <cell r="G8958" t="str">
            <v>Industrial Processes</v>
          </cell>
          <cell r="H8958" t="str">
            <v>Fabricated Metal Products</v>
          </cell>
          <cell r="I8958" t="str">
            <v>Shielded Metal Arc Welding (SMAW)</v>
          </cell>
          <cell r="J8958" t="str">
            <v>E7018 Electrode</v>
          </cell>
          <cell r="N8958">
            <v>40988</v>
          </cell>
        </row>
        <row r="8959">
          <cell r="A8959" t="str">
            <v>30905148</v>
          </cell>
          <cell r="B8959" t="str">
            <v>Point</v>
          </cell>
          <cell r="C8959" t="str">
            <v>Fabricated Metal /Shielded Metal Arc Welding /E7024 Electrode</v>
          </cell>
          <cell r="D8959" t="str">
            <v>Industrial Processes - NEC</v>
          </cell>
          <cell r="G8959" t="str">
            <v>Industrial Processes</v>
          </cell>
          <cell r="H8959" t="str">
            <v>Fabricated Metal Products</v>
          </cell>
          <cell r="I8959" t="str">
            <v>Shielded Metal Arc Welding (SMAW)</v>
          </cell>
          <cell r="J8959" t="str">
            <v>E7024 Electrode</v>
          </cell>
          <cell r="N8959">
            <v>40988</v>
          </cell>
        </row>
        <row r="8960">
          <cell r="A8960" t="str">
            <v>30905152</v>
          </cell>
          <cell r="B8960" t="str">
            <v>Point</v>
          </cell>
          <cell r="C8960" t="str">
            <v>Fabricated Metal /Shielded Metal Arc Welding /E7028 Electrode</v>
          </cell>
          <cell r="D8960" t="str">
            <v>Industrial Processes - NEC</v>
          </cell>
          <cell r="G8960" t="str">
            <v>Industrial Processes</v>
          </cell>
          <cell r="H8960" t="str">
            <v>Fabricated Metal Products</v>
          </cell>
          <cell r="I8960" t="str">
            <v>Shielded Metal Arc Welding (SMAW)</v>
          </cell>
          <cell r="J8960" t="str">
            <v>E7028 Electrode</v>
          </cell>
          <cell r="N8960">
            <v>40988</v>
          </cell>
        </row>
        <row r="8961">
          <cell r="A8961" t="str">
            <v>30905156</v>
          </cell>
          <cell r="B8961" t="str">
            <v>Point</v>
          </cell>
          <cell r="C8961" t="str">
            <v>Fabricated Metal /Shielded Metal Arc Welding /E8018 Electrode</v>
          </cell>
          <cell r="D8961" t="str">
            <v>Industrial Processes - NEC</v>
          </cell>
          <cell r="G8961" t="str">
            <v>Industrial Processes</v>
          </cell>
          <cell r="H8961" t="str">
            <v>Fabricated Metal Products</v>
          </cell>
          <cell r="I8961" t="str">
            <v>Shielded Metal Arc Welding (SMAW)</v>
          </cell>
          <cell r="J8961" t="str">
            <v>E8018 Electrode</v>
          </cell>
          <cell r="N8961">
            <v>40988</v>
          </cell>
        </row>
        <row r="8962">
          <cell r="A8962" t="str">
            <v>30905160</v>
          </cell>
          <cell r="B8962" t="str">
            <v>Point</v>
          </cell>
          <cell r="C8962" t="str">
            <v>Fabricated Metal /Shielded Metal Arc Welding /E9015 Electrode</v>
          </cell>
          <cell r="D8962" t="str">
            <v>Industrial Processes - NEC</v>
          </cell>
          <cell r="G8962" t="str">
            <v>Industrial Processes</v>
          </cell>
          <cell r="H8962" t="str">
            <v>Fabricated Metal Products</v>
          </cell>
          <cell r="I8962" t="str">
            <v>Shielded Metal Arc Welding (SMAW)</v>
          </cell>
          <cell r="J8962" t="str">
            <v>E9015 Electrode</v>
          </cell>
          <cell r="N8962">
            <v>40988</v>
          </cell>
        </row>
        <row r="8963">
          <cell r="A8963" t="str">
            <v>30905164</v>
          </cell>
          <cell r="B8963" t="str">
            <v>Point</v>
          </cell>
          <cell r="C8963" t="str">
            <v>Fabricated Metal /Shielded Metal Arc Welding /E9018 Electrode</v>
          </cell>
          <cell r="D8963" t="str">
            <v>Industrial Processes - NEC</v>
          </cell>
          <cell r="G8963" t="str">
            <v>Industrial Processes</v>
          </cell>
          <cell r="H8963" t="str">
            <v>Fabricated Metal Products</v>
          </cell>
          <cell r="I8963" t="str">
            <v>Shielded Metal Arc Welding (SMAW)</v>
          </cell>
          <cell r="J8963" t="str">
            <v>E9018 Electrode</v>
          </cell>
          <cell r="N8963">
            <v>40988</v>
          </cell>
        </row>
        <row r="8964">
          <cell r="A8964" t="str">
            <v>30905168</v>
          </cell>
          <cell r="B8964" t="str">
            <v>Point</v>
          </cell>
          <cell r="C8964" t="str">
            <v>Fabricated Metal /Shielded Metal Arc Welding /ECoCr-A Electrode</v>
          </cell>
          <cell r="D8964" t="str">
            <v>Industrial Processes - NEC</v>
          </cell>
          <cell r="G8964" t="str">
            <v>Industrial Processes</v>
          </cell>
          <cell r="H8964" t="str">
            <v>Fabricated Metal Products</v>
          </cell>
          <cell r="I8964" t="str">
            <v>Shielded Metal Arc Welding (SMAW)</v>
          </cell>
          <cell r="J8964" t="str">
            <v>ECoCr-A Electrode</v>
          </cell>
          <cell r="N8964">
            <v>40988</v>
          </cell>
        </row>
        <row r="8965">
          <cell r="A8965" t="str">
            <v>30905172</v>
          </cell>
          <cell r="B8965" t="str">
            <v>Point</v>
          </cell>
          <cell r="C8965" t="str">
            <v>Fabricated Metal /Shielded Metal Arc Welding /ENi-Cl Electrode</v>
          </cell>
          <cell r="D8965" t="str">
            <v>Industrial Processes - NEC</v>
          </cell>
          <cell r="G8965" t="str">
            <v>Industrial Processes</v>
          </cell>
          <cell r="H8965" t="str">
            <v>Fabricated Metal Products</v>
          </cell>
          <cell r="I8965" t="str">
            <v>Shielded Metal Arc Welding (SMAW)</v>
          </cell>
          <cell r="J8965" t="str">
            <v>ENi-Cl Electrode</v>
          </cell>
          <cell r="N8965">
            <v>40988</v>
          </cell>
        </row>
        <row r="8966">
          <cell r="A8966" t="str">
            <v>30905176</v>
          </cell>
          <cell r="B8966" t="str">
            <v>Point</v>
          </cell>
          <cell r="C8966" t="str">
            <v>Fabricated Metal /Shielded Metal Arc Welding /ENiCrMo Electrode</v>
          </cell>
          <cell r="D8966" t="str">
            <v>Industrial Processes - NEC</v>
          </cell>
          <cell r="G8966" t="str">
            <v>Industrial Processes</v>
          </cell>
          <cell r="H8966" t="str">
            <v>Fabricated Metal Products</v>
          </cell>
          <cell r="I8966" t="str">
            <v>Shielded Metal Arc Welding (SMAW)</v>
          </cell>
          <cell r="J8966" t="str">
            <v>ENiCrMo Electrode</v>
          </cell>
          <cell r="N8966">
            <v>40988</v>
          </cell>
        </row>
        <row r="8967">
          <cell r="A8967" t="str">
            <v>30905180</v>
          </cell>
          <cell r="B8967" t="str">
            <v>Point</v>
          </cell>
          <cell r="C8967" t="str">
            <v>Fabricated Metal /Shielded Metal Arc Welding /ENi-Cu Electrode</v>
          </cell>
          <cell r="D8967" t="str">
            <v>Industrial Processes - NEC</v>
          </cell>
          <cell r="G8967" t="str">
            <v>Industrial Processes</v>
          </cell>
          <cell r="H8967" t="str">
            <v>Fabricated Metal Products</v>
          </cell>
          <cell r="I8967" t="str">
            <v>Shielded Metal Arc Welding (SMAW)</v>
          </cell>
          <cell r="J8967" t="str">
            <v>ENi-Cu Electrode</v>
          </cell>
          <cell r="N8967">
            <v>40988</v>
          </cell>
        </row>
        <row r="8968">
          <cell r="A8968" t="str">
            <v>30905200</v>
          </cell>
          <cell r="B8968" t="str">
            <v>Point</v>
          </cell>
          <cell r="C8968" t="str">
            <v>Fabricated Metal /Gas Metal Arc Welding /General</v>
          </cell>
          <cell r="D8968" t="str">
            <v>Industrial Processes - NEC</v>
          </cell>
          <cell r="G8968" t="str">
            <v>Industrial Processes</v>
          </cell>
          <cell r="H8968" t="str">
            <v>Fabricated Metal Products</v>
          </cell>
          <cell r="I8968" t="str">
            <v>Gas Metal Arc Welding (GMAW)</v>
          </cell>
          <cell r="J8968" t="str">
            <v>General</v>
          </cell>
          <cell r="N8968">
            <v>40988</v>
          </cell>
        </row>
        <row r="8969">
          <cell r="A8969" t="str">
            <v>30905210</v>
          </cell>
          <cell r="B8969" t="str">
            <v>Point</v>
          </cell>
          <cell r="C8969" t="str">
            <v>Fabricated Metal /Gas Metal Arc Welding /ER1260 Electrode</v>
          </cell>
          <cell r="D8969" t="str">
            <v>Industrial Processes - NEC</v>
          </cell>
          <cell r="G8969" t="str">
            <v>Industrial Processes</v>
          </cell>
          <cell r="H8969" t="str">
            <v>Fabricated Metal Products</v>
          </cell>
          <cell r="I8969" t="str">
            <v>Gas Metal Arc Welding (GMAW)</v>
          </cell>
          <cell r="J8969" t="str">
            <v>ER1260 Electrode</v>
          </cell>
          <cell r="N8969">
            <v>40988</v>
          </cell>
        </row>
        <row r="8970">
          <cell r="A8970" t="str">
            <v>30905212</v>
          </cell>
          <cell r="B8970" t="str">
            <v>Point</v>
          </cell>
          <cell r="C8970" t="str">
            <v>Fabricated Metal /Gas Metal Arc Welding /E308l Electrode</v>
          </cell>
          <cell r="D8970" t="str">
            <v>Industrial Processes - NEC</v>
          </cell>
          <cell r="G8970" t="str">
            <v>Industrial Processes</v>
          </cell>
          <cell r="H8970" t="str">
            <v>Fabricated Metal Products</v>
          </cell>
          <cell r="I8970" t="str">
            <v>Gas Metal Arc Welding (GMAW)</v>
          </cell>
          <cell r="J8970" t="str">
            <v>E308l Electrode</v>
          </cell>
          <cell r="N8970">
            <v>40988</v>
          </cell>
        </row>
        <row r="8971">
          <cell r="A8971" t="str">
            <v>30905220</v>
          </cell>
          <cell r="B8971" t="str">
            <v>Point</v>
          </cell>
          <cell r="C8971" t="str">
            <v>Fabricated Metal /Gas Metal Arc Welding /ER316 Electrode</v>
          </cell>
          <cell r="D8971" t="str">
            <v>Industrial Processes - NEC</v>
          </cell>
          <cell r="G8971" t="str">
            <v>Industrial Processes</v>
          </cell>
          <cell r="H8971" t="str">
            <v>Fabricated Metal Products</v>
          </cell>
          <cell r="I8971" t="str">
            <v>Gas Metal Arc Welding (GMAW)</v>
          </cell>
          <cell r="J8971" t="str">
            <v>ER316 Electrode</v>
          </cell>
          <cell r="N8971">
            <v>40988</v>
          </cell>
        </row>
        <row r="8972">
          <cell r="A8972" t="str">
            <v>30905226</v>
          </cell>
          <cell r="B8972" t="str">
            <v>Point</v>
          </cell>
          <cell r="C8972" t="str">
            <v>Fabricated Metal /Gas Metal Arc Welding /ER5154 Electrode</v>
          </cell>
          <cell r="D8972" t="str">
            <v>Industrial Processes - NEC</v>
          </cell>
          <cell r="G8972" t="str">
            <v>Industrial Processes</v>
          </cell>
          <cell r="H8972" t="str">
            <v>Fabricated Metal Products</v>
          </cell>
          <cell r="I8972" t="str">
            <v>Gas Metal Arc Welding (GMAW)</v>
          </cell>
          <cell r="J8972" t="str">
            <v>ER5154 Electrode</v>
          </cell>
          <cell r="N8972">
            <v>40988</v>
          </cell>
        </row>
        <row r="8973">
          <cell r="A8973" t="str">
            <v>30905254</v>
          </cell>
          <cell r="B8973" t="str">
            <v>Point</v>
          </cell>
          <cell r="C8973" t="str">
            <v>Fabricated Metal /Gas Metal Arc Welding /E70S Electrode</v>
          </cell>
          <cell r="D8973" t="str">
            <v>Industrial Processes - NEC</v>
          </cell>
          <cell r="G8973" t="str">
            <v>Industrial Processes</v>
          </cell>
          <cell r="H8973" t="str">
            <v>Fabricated Metal Products</v>
          </cell>
          <cell r="I8973" t="str">
            <v>Gas Metal Arc Welding (GMAW)</v>
          </cell>
          <cell r="J8973" t="str">
            <v>E70S Electrode</v>
          </cell>
          <cell r="N8973">
            <v>40988</v>
          </cell>
        </row>
        <row r="8974">
          <cell r="A8974" t="str">
            <v>30905276</v>
          </cell>
          <cell r="B8974" t="str">
            <v>Point</v>
          </cell>
          <cell r="C8974" t="str">
            <v>Fabricated Metal /Gas Metal Arc Welding /ERNiCrMo Electrode</v>
          </cell>
          <cell r="D8974" t="str">
            <v>Industrial Processes - NEC</v>
          </cell>
          <cell r="G8974" t="str">
            <v>Industrial Processes</v>
          </cell>
          <cell r="H8974" t="str">
            <v>Fabricated Metal Products</v>
          </cell>
          <cell r="I8974" t="str">
            <v>Gas Metal Arc Welding (GMAW)</v>
          </cell>
          <cell r="J8974" t="str">
            <v>ERNiCrMo Electrode</v>
          </cell>
          <cell r="N8974">
            <v>40988</v>
          </cell>
        </row>
        <row r="8975">
          <cell r="A8975" t="str">
            <v>30905280</v>
          </cell>
          <cell r="B8975" t="str">
            <v>Point</v>
          </cell>
          <cell r="C8975" t="str">
            <v>Fabricated Metal /Gas Metal Arc Welding /ERNiCu Electrode</v>
          </cell>
          <cell r="D8975" t="str">
            <v>Industrial Processes - NEC</v>
          </cell>
          <cell r="G8975" t="str">
            <v>Industrial Processes</v>
          </cell>
          <cell r="H8975" t="str">
            <v>Fabricated Metal Products</v>
          </cell>
          <cell r="I8975" t="str">
            <v>Gas Metal Arc Welding (GMAW)</v>
          </cell>
          <cell r="J8975" t="str">
            <v>ERNiCu Electrode</v>
          </cell>
          <cell r="N8975">
            <v>40988</v>
          </cell>
        </row>
        <row r="8976">
          <cell r="A8976" t="str">
            <v>30905300</v>
          </cell>
          <cell r="B8976" t="str">
            <v>Point</v>
          </cell>
          <cell r="C8976" t="str">
            <v>Fabricated Metal /Flux Cored Arc Welding /General</v>
          </cell>
          <cell r="D8976" t="str">
            <v>Industrial Processes - NEC</v>
          </cell>
          <cell r="G8976" t="str">
            <v>Industrial Processes</v>
          </cell>
          <cell r="H8976" t="str">
            <v>Fabricated Metal Products</v>
          </cell>
          <cell r="I8976" t="str">
            <v>Flux Cored Arc Welding (FCAW)</v>
          </cell>
          <cell r="J8976" t="str">
            <v>General</v>
          </cell>
          <cell r="N8976">
            <v>40988</v>
          </cell>
        </row>
        <row r="8977">
          <cell r="A8977" t="str">
            <v>30905306</v>
          </cell>
          <cell r="B8977" t="str">
            <v>Point</v>
          </cell>
          <cell r="C8977" t="str">
            <v>Fabricated Metal /Flux Cored Arc Welding /E110 T5-K3 Electrode</v>
          </cell>
          <cell r="D8977" t="str">
            <v>Industrial Processes - NEC</v>
          </cell>
          <cell r="G8977" t="str">
            <v>Industrial Processes</v>
          </cell>
          <cell r="H8977" t="str">
            <v>Fabricated Metal Products</v>
          </cell>
          <cell r="I8977" t="str">
            <v>Flux Cored Arc Welding (FCAW)</v>
          </cell>
          <cell r="J8977" t="str">
            <v>E110 T5-K3 Electrode</v>
          </cell>
          <cell r="N8977">
            <v>40988</v>
          </cell>
        </row>
        <row r="8978">
          <cell r="A8978" t="str">
            <v>30905308</v>
          </cell>
          <cell r="B8978" t="str">
            <v>Point</v>
          </cell>
          <cell r="C8978" t="str">
            <v>Fabricated Metal /Flux Cored Arc Welding /E11018 Electrode</v>
          </cell>
          <cell r="D8978" t="str">
            <v>Industrial Processes - NEC</v>
          </cell>
          <cell r="G8978" t="str">
            <v>Industrial Processes</v>
          </cell>
          <cell r="H8978" t="str">
            <v>Fabricated Metal Products</v>
          </cell>
          <cell r="I8978" t="str">
            <v>Flux Cored Arc Welding (FCAW)</v>
          </cell>
          <cell r="J8978" t="str">
            <v>E11018 Electrode</v>
          </cell>
          <cell r="N8978">
            <v>40988</v>
          </cell>
        </row>
        <row r="8979">
          <cell r="A8979" t="str">
            <v>30905312</v>
          </cell>
          <cell r="B8979" t="str">
            <v>Point</v>
          </cell>
          <cell r="C8979" t="str">
            <v>Fabricated Metal /Flux Cored Arc Welding /E308LT Electrode</v>
          </cell>
          <cell r="D8979" t="str">
            <v>Industrial Processes - NEC</v>
          </cell>
          <cell r="G8979" t="str">
            <v>Industrial Processes</v>
          </cell>
          <cell r="H8979" t="str">
            <v>Fabricated Metal Products</v>
          </cell>
          <cell r="I8979" t="str">
            <v>Flux Cored Arc Welding (FCAW)</v>
          </cell>
          <cell r="J8979" t="str">
            <v>E308LT Electrode</v>
          </cell>
          <cell r="N8979">
            <v>40988</v>
          </cell>
        </row>
        <row r="8980">
          <cell r="A8980" t="str">
            <v>30905320</v>
          </cell>
          <cell r="B8980" t="str">
            <v>Point</v>
          </cell>
          <cell r="C8980" t="str">
            <v>Fabricated Metal /Flux Cored Arc Welding /E316LT Electrode</v>
          </cell>
          <cell r="D8980" t="str">
            <v>Industrial Processes - NEC</v>
          </cell>
          <cell r="G8980" t="str">
            <v>Industrial Processes</v>
          </cell>
          <cell r="H8980" t="str">
            <v>Fabricated Metal Products</v>
          </cell>
          <cell r="I8980" t="str">
            <v>Flux Cored Arc Welding (FCAW)</v>
          </cell>
          <cell r="J8980" t="str">
            <v>E316LT Electrode</v>
          </cell>
          <cell r="N8980">
            <v>40988</v>
          </cell>
        </row>
        <row r="8981">
          <cell r="A8981" t="str">
            <v>30905354</v>
          </cell>
          <cell r="B8981" t="str">
            <v>Point</v>
          </cell>
          <cell r="C8981" t="str">
            <v>Fabricated Metal /Flux Cored Arc Welding /E70T Electrode</v>
          </cell>
          <cell r="D8981" t="str">
            <v>Industrial Processes - NEC</v>
          </cell>
          <cell r="G8981" t="str">
            <v>Industrial Processes</v>
          </cell>
          <cell r="H8981" t="str">
            <v>Fabricated Metal Products</v>
          </cell>
          <cell r="I8981" t="str">
            <v>Flux Cored Arc Welding (FCAW)</v>
          </cell>
          <cell r="J8981" t="str">
            <v>E70T Electrode</v>
          </cell>
          <cell r="N8981">
            <v>40988</v>
          </cell>
        </row>
        <row r="8982">
          <cell r="A8982" t="str">
            <v>30905355</v>
          </cell>
          <cell r="B8982" t="str">
            <v>Point</v>
          </cell>
          <cell r="C8982" t="str">
            <v>Fabricated Metal /Flux Cored Arc Welding /E71T Electrode</v>
          </cell>
          <cell r="D8982" t="str">
            <v>Industrial Processes - NEC</v>
          </cell>
          <cell r="G8982" t="str">
            <v>Industrial Processes</v>
          </cell>
          <cell r="H8982" t="str">
            <v>Fabricated Metal Products</v>
          </cell>
          <cell r="I8982" t="str">
            <v>Flux Cored Arc Welding (FCAW)</v>
          </cell>
          <cell r="J8982" t="str">
            <v>E71T Electrode</v>
          </cell>
          <cell r="N8982">
            <v>40988</v>
          </cell>
        </row>
        <row r="8983">
          <cell r="A8983" t="str">
            <v>30905400</v>
          </cell>
          <cell r="B8983" t="str">
            <v>Point</v>
          </cell>
          <cell r="C8983" t="str">
            <v>Fabricated Metal /Submerged Arc Welding /General</v>
          </cell>
          <cell r="D8983" t="str">
            <v>Industrial Processes - NEC</v>
          </cell>
          <cell r="G8983" t="str">
            <v>Industrial Processes</v>
          </cell>
          <cell r="H8983" t="str">
            <v>Fabricated Metal Products</v>
          </cell>
          <cell r="I8983" t="str">
            <v>Submerged Arc Welding (SAW)</v>
          </cell>
          <cell r="J8983" t="str">
            <v>General</v>
          </cell>
          <cell r="N8983">
            <v>40988</v>
          </cell>
        </row>
        <row r="8984">
          <cell r="A8984" t="str">
            <v>30905410</v>
          </cell>
          <cell r="B8984" t="str">
            <v>Point</v>
          </cell>
          <cell r="C8984" t="str">
            <v>Fabricated Metal /Submerged Arc Welding /EM12K Electrode</v>
          </cell>
          <cell r="D8984" t="str">
            <v>Industrial Processes - NEC</v>
          </cell>
          <cell r="G8984" t="str">
            <v>Industrial Processes</v>
          </cell>
          <cell r="H8984" t="str">
            <v>Fabricated Metal Products</v>
          </cell>
          <cell r="I8984" t="str">
            <v>Submerged Arc Welding (SAW)</v>
          </cell>
          <cell r="J8984" t="str">
            <v>EM12K Electrode</v>
          </cell>
          <cell r="N8984">
            <v>40988</v>
          </cell>
        </row>
        <row r="8985">
          <cell r="A8985" t="str">
            <v>30905500</v>
          </cell>
          <cell r="B8985" t="str">
            <v>Point</v>
          </cell>
          <cell r="C8985" t="str">
            <v>Fabricated Metal /Electrogas Welding /General</v>
          </cell>
          <cell r="D8985" t="str">
            <v>Industrial Processes - NEC</v>
          </cell>
          <cell r="G8985" t="str">
            <v>Industrial Processes</v>
          </cell>
          <cell r="H8985" t="str">
            <v>Fabricated Metal Products</v>
          </cell>
          <cell r="I8985" t="str">
            <v>Electrogas Welding (EGW)</v>
          </cell>
          <cell r="J8985" t="str">
            <v>General</v>
          </cell>
          <cell r="N8985">
            <v>40988</v>
          </cell>
        </row>
        <row r="8986">
          <cell r="A8986" t="str">
            <v>30905600</v>
          </cell>
          <cell r="B8986" t="str">
            <v>Point</v>
          </cell>
          <cell r="C8986" t="str">
            <v>Fabricated Metal /Electrostag Welding /General</v>
          </cell>
          <cell r="D8986" t="str">
            <v>Industrial Processes - NEC</v>
          </cell>
          <cell r="G8986" t="str">
            <v>Industrial Processes</v>
          </cell>
          <cell r="H8986" t="str">
            <v>Fabricated Metal Products</v>
          </cell>
          <cell r="I8986" t="str">
            <v>Electrostag Welding (ESW)</v>
          </cell>
          <cell r="J8986" t="str">
            <v>General</v>
          </cell>
          <cell r="N8986">
            <v>40988</v>
          </cell>
        </row>
        <row r="8987">
          <cell r="A8987" t="str">
            <v>30905800</v>
          </cell>
          <cell r="B8987" t="str">
            <v>Point</v>
          </cell>
          <cell r="C8987" t="str">
            <v>Fabricated Metal /Gas Tungsten Arc Welding /General</v>
          </cell>
          <cell r="D8987" t="str">
            <v>Industrial Processes - NEC</v>
          </cell>
          <cell r="G8987" t="str">
            <v>Industrial Processes</v>
          </cell>
          <cell r="H8987" t="str">
            <v>Fabricated Metal Products</v>
          </cell>
          <cell r="I8987" t="str">
            <v>Gas Tungsten Arc Welding (GTAW)</v>
          </cell>
          <cell r="J8987" t="str">
            <v>General</v>
          </cell>
          <cell r="N8987">
            <v>40988</v>
          </cell>
        </row>
        <row r="8988">
          <cell r="A8988" t="str">
            <v>30905900</v>
          </cell>
          <cell r="B8988" t="str">
            <v>Point</v>
          </cell>
          <cell r="C8988" t="str">
            <v>Fabricated Metal /Plasma Arc Welding (PAW) /General</v>
          </cell>
          <cell r="D8988" t="str">
            <v>Industrial Processes - NEC</v>
          </cell>
          <cell r="G8988" t="str">
            <v>Industrial Processes</v>
          </cell>
          <cell r="H8988" t="str">
            <v>Fabricated Metal Products</v>
          </cell>
          <cell r="I8988" t="str">
            <v>Plasma Arc Welding (PAW)</v>
          </cell>
          <cell r="J8988" t="str">
            <v>General</v>
          </cell>
          <cell r="N8988">
            <v>40988</v>
          </cell>
        </row>
        <row r="8989">
          <cell r="A8989" t="str">
            <v>30906001</v>
          </cell>
          <cell r="B8989" t="str">
            <v>Point</v>
          </cell>
          <cell r="C8989" t="str">
            <v>Fabricated Metal /Porcelain Enamel-Ceramic Glaze Spraying /Spray Booth</v>
          </cell>
          <cell r="D8989" t="str">
            <v>Industrial Processes - NEC</v>
          </cell>
          <cell r="G8989" t="str">
            <v>Industrial Processes</v>
          </cell>
          <cell r="H8989" t="str">
            <v>Fabricated Metal Products</v>
          </cell>
          <cell r="I8989" t="str">
            <v>Porcelain Enamel/Ceramic Glaze Spraying</v>
          </cell>
          <cell r="J8989" t="str">
            <v>Spray Booth</v>
          </cell>
          <cell r="N8989">
            <v>40988</v>
          </cell>
        </row>
        <row r="8990">
          <cell r="A8990" t="str">
            <v>30906002</v>
          </cell>
          <cell r="B8990" t="str">
            <v>Point</v>
          </cell>
          <cell r="C8990" t="str">
            <v>Fabricated Metal /Porcelain Enamel-Ceramic Glaze Spraying /Ceramic Glaze: Material Handling</v>
          </cell>
          <cell r="D8990" t="str">
            <v>Industrial Processes - NEC</v>
          </cell>
          <cell r="G8990" t="str">
            <v>Industrial Processes</v>
          </cell>
          <cell r="H8990" t="str">
            <v>Fabricated Metal Products</v>
          </cell>
          <cell r="I8990" t="str">
            <v>Porcelain Enamel/Ceramic Glaze Spraying</v>
          </cell>
          <cell r="J8990" t="str">
            <v>Ceramic Glaze: Material Handling</v>
          </cell>
          <cell r="N8990">
            <v>40988</v>
          </cell>
        </row>
        <row r="8991">
          <cell r="A8991" t="str">
            <v>30906003</v>
          </cell>
          <cell r="B8991" t="str">
            <v>Point</v>
          </cell>
          <cell r="C8991" t="str">
            <v>Fabricated Metal /Porcelain Enamel-Ceramic Glaze Spraying /Ceramic Glaze: Solution Preparation</v>
          </cell>
          <cell r="D8991" t="str">
            <v>Industrial Processes - NEC</v>
          </cell>
          <cell r="G8991" t="str">
            <v>Industrial Processes</v>
          </cell>
          <cell r="H8991" t="str">
            <v>Fabricated Metal Products</v>
          </cell>
          <cell r="I8991" t="str">
            <v>Porcelain Enamel/Ceramic Glaze Spraying</v>
          </cell>
          <cell r="J8991" t="str">
            <v>Ceramic Glaze: Solution Preparation</v>
          </cell>
          <cell r="N8991">
            <v>40988</v>
          </cell>
        </row>
        <row r="8992">
          <cell r="A8992" t="str">
            <v>30906004</v>
          </cell>
          <cell r="B8992" t="str">
            <v>Point</v>
          </cell>
          <cell r="C8992" t="str">
            <v>Fabricated Metal /Porcelain Enamel-Ceramic Glaze Spraying /Ceramic Glaze: Surface Preparation</v>
          </cell>
          <cell r="D8992" t="str">
            <v>Industrial Processes - NEC</v>
          </cell>
          <cell r="G8992" t="str">
            <v>Industrial Processes</v>
          </cell>
          <cell r="H8992" t="str">
            <v>Fabricated Metal Products</v>
          </cell>
          <cell r="I8992" t="str">
            <v>Porcelain Enamel/Ceramic Glaze Spraying</v>
          </cell>
          <cell r="J8992" t="str">
            <v>Ceramic Glaze: Surface Preparation</v>
          </cell>
          <cell r="N8992">
            <v>40988</v>
          </cell>
        </row>
        <row r="8993">
          <cell r="A8993" t="str">
            <v>30906005</v>
          </cell>
          <cell r="B8993" t="str">
            <v>Point</v>
          </cell>
          <cell r="C8993" t="str">
            <v>Fabricated Metal /Porcelain Enamel-Ceramic Glaze Spraying /Ceramic Glaze: Plating</v>
          </cell>
          <cell r="D8993" t="str">
            <v>Industrial Processes - NEC</v>
          </cell>
          <cell r="G8993" t="str">
            <v>Industrial Processes</v>
          </cell>
          <cell r="H8993" t="str">
            <v>Fabricated Metal Products</v>
          </cell>
          <cell r="I8993" t="str">
            <v>Porcelain Enamel/Ceramic Glaze Spraying</v>
          </cell>
          <cell r="J8993" t="str">
            <v>Ceramic Glaze: Plating</v>
          </cell>
          <cell r="N8993">
            <v>40988</v>
          </cell>
        </row>
        <row r="8994">
          <cell r="A8994" t="str">
            <v>30906006</v>
          </cell>
          <cell r="B8994" t="str">
            <v>Point</v>
          </cell>
          <cell r="C8994" t="str">
            <v>Fabricated Metal /Porcelain Enamel-Ceramic Glaze Spraying /Ceramic Glaze: Storage</v>
          </cell>
          <cell r="D8994" t="str">
            <v>Industrial Processes - Storage and Transfer</v>
          </cell>
          <cell r="G8994" t="str">
            <v>Industrial Processes</v>
          </cell>
          <cell r="H8994" t="str">
            <v>Fabricated Metal Products</v>
          </cell>
          <cell r="I8994" t="str">
            <v>Porcelain Enamel/Ceramic Glaze Spraying</v>
          </cell>
          <cell r="J8994" t="str">
            <v>Ceramic Glaze: Storage</v>
          </cell>
          <cell r="N8994">
            <v>40988</v>
          </cell>
        </row>
        <row r="8995">
          <cell r="A8995" t="str">
            <v>30906007</v>
          </cell>
          <cell r="B8995" t="str">
            <v>Point</v>
          </cell>
          <cell r="C8995" t="str">
            <v>Fabricated Metal /Porcelain Enamel-Ceramic Glaze Spraying /Ceramic Glaze: Drying</v>
          </cell>
          <cell r="D8995" t="str">
            <v>Industrial Processes - NEC</v>
          </cell>
          <cell r="G8995" t="str">
            <v>Industrial Processes</v>
          </cell>
          <cell r="H8995" t="str">
            <v>Fabricated Metal Products</v>
          </cell>
          <cell r="I8995" t="str">
            <v>Porcelain Enamel/Ceramic Glaze Spraying</v>
          </cell>
          <cell r="J8995" t="str">
            <v>Ceramic Glaze: Drying</v>
          </cell>
          <cell r="N8995">
            <v>40988</v>
          </cell>
        </row>
        <row r="8996">
          <cell r="A8996" t="str">
            <v>30906099</v>
          </cell>
          <cell r="B8996" t="str">
            <v>Point</v>
          </cell>
          <cell r="C8996" t="str">
            <v>Fabricated Metal /Porcelain Enamel-Ceramic Glaze Spraying /Spray Booth</v>
          </cell>
          <cell r="D8996" t="str">
            <v>Industrial Processes - NEC</v>
          </cell>
          <cell r="G8996" t="str">
            <v>Industrial Processes</v>
          </cell>
          <cell r="H8996" t="str">
            <v>Fabricated Metal Products</v>
          </cell>
          <cell r="I8996" t="str">
            <v>Porcelain Enamel/Ceramic Glaze Spraying</v>
          </cell>
          <cell r="J8996" t="str">
            <v>Spray Booth</v>
          </cell>
          <cell r="K8996" t="str">
            <v>30906001</v>
          </cell>
          <cell r="L8996" t="str">
            <v>2005</v>
          </cell>
          <cell r="N8996">
            <v>40988</v>
          </cell>
        </row>
        <row r="8997">
          <cell r="A8997" t="str">
            <v>30980001</v>
          </cell>
          <cell r="B8997" t="str">
            <v>Point</v>
          </cell>
          <cell r="C8997" t="str">
            <v>Fabricated Metal /Equipment Leaks /Equipment Leaks</v>
          </cell>
          <cell r="D8997" t="str">
            <v>Industrial Processes - NEC</v>
          </cell>
          <cell r="G8997" t="str">
            <v>Industrial Processes</v>
          </cell>
          <cell r="H8997" t="str">
            <v>Fabricated Metal Products</v>
          </cell>
          <cell r="I8997" t="str">
            <v>Equipment Leaks</v>
          </cell>
          <cell r="J8997" t="str">
            <v>Equipment Leaks</v>
          </cell>
          <cell r="N8997">
            <v>40988</v>
          </cell>
        </row>
        <row r="8998">
          <cell r="A8998" t="str">
            <v>30982001</v>
          </cell>
          <cell r="B8998" t="str">
            <v>Point</v>
          </cell>
          <cell r="C8998" t="str">
            <v>Fabricated Metal /Wastewater, Aggregate /Process Area Drains</v>
          </cell>
          <cell r="D8998" t="str">
            <v>Industrial Processes - NEC</v>
          </cell>
          <cell r="G8998" t="str">
            <v>Industrial Processes</v>
          </cell>
          <cell r="H8998" t="str">
            <v>Fabricated Metal Products</v>
          </cell>
          <cell r="I8998" t="str">
            <v>Wastewater, Aggregate</v>
          </cell>
          <cell r="J8998" t="str">
            <v>Process Area Drains</v>
          </cell>
          <cell r="N8998">
            <v>40988</v>
          </cell>
        </row>
        <row r="8999">
          <cell r="A8999" t="str">
            <v>30982002</v>
          </cell>
          <cell r="B8999" t="str">
            <v>Point</v>
          </cell>
          <cell r="C8999" t="str">
            <v>Fabricated Metal /Wastewater, Aggregate /Process Equipment Drains</v>
          </cell>
          <cell r="D8999" t="str">
            <v>Industrial Processes - NEC</v>
          </cell>
          <cell r="G8999" t="str">
            <v>Industrial Processes</v>
          </cell>
          <cell r="H8999" t="str">
            <v>Fabricated Metal Products</v>
          </cell>
          <cell r="I8999" t="str">
            <v>Wastewater, Aggregate</v>
          </cell>
          <cell r="J8999" t="str">
            <v>Process Equipment Drains</v>
          </cell>
          <cell r="N8999">
            <v>40988</v>
          </cell>
        </row>
        <row r="9000">
          <cell r="A9000" t="str">
            <v>30982599</v>
          </cell>
          <cell r="B9000" t="str">
            <v>Point</v>
          </cell>
          <cell r="C9000" t="str">
            <v>Fabricated Metal /Wastewater, Pts of Generation /Specify Point of Generation</v>
          </cell>
          <cell r="D9000" t="str">
            <v>Industrial Processes - NEC</v>
          </cell>
          <cell r="G9000" t="str">
            <v>Industrial Processes</v>
          </cell>
          <cell r="H9000" t="str">
            <v>Fabricated Metal Products</v>
          </cell>
          <cell r="I9000" t="str">
            <v>Wastewater, Points of Generation</v>
          </cell>
          <cell r="J9000" t="str">
            <v>Specify Point of Generation</v>
          </cell>
          <cell r="N9000">
            <v>40988</v>
          </cell>
        </row>
        <row r="9001">
          <cell r="A9001" t="str">
            <v>30988801</v>
          </cell>
          <cell r="B9001" t="str">
            <v>Point</v>
          </cell>
          <cell r="C9001" t="str">
            <v>Fabricated Metal /Fugitive Emissions /Specify in Comments Field</v>
          </cell>
          <cell r="D9001" t="str">
            <v>Industrial Processes - NEC</v>
          </cell>
          <cell r="G9001" t="str">
            <v>Industrial Processes</v>
          </cell>
          <cell r="H9001" t="str">
            <v>Fabricated Metal Products</v>
          </cell>
          <cell r="I9001" t="str">
            <v>Fugitive Emissions</v>
          </cell>
          <cell r="J9001" t="str">
            <v>Specify in Comments Field</v>
          </cell>
          <cell r="N9001">
            <v>40988</v>
          </cell>
        </row>
        <row r="9002">
          <cell r="A9002" t="str">
            <v>30988802</v>
          </cell>
          <cell r="B9002" t="str">
            <v>Point</v>
          </cell>
          <cell r="C9002" t="str">
            <v>Fabricated Metal /Fugitive Emissions /Specify in Comments Field</v>
          </cell>
          <cell r="D9002" t="str">
            <v>Industrial Processes - NEC</v>
          </cell>
          <cell r="G9002" t="str">
            <v>Industrial Processes</v>
          </cell>
          <cell r="H9002" t="str">
            <v>Fabricated Metal Products</v>
          </cell>
          <cell r="I9002" t="str">
            <v>Fugitive Emissions</v>
          </cell>
          <cell r="J9002" t="str">
            <v>Specify in Comments Field</v>
          </cell>
          <cell r="K9002" t="str">
            <v>30988801</v>
          </cell>
          <cell r="L9002" t="str">
            <v>2005</v>
          </cell>
          <cell r="N9002">
            <v>40988</v>
          </cell>
        </row>
        <row r="9003">
          <cell r="A9003" t="str">
            <v>30988803</v>
          </cell>
          <cell r="B9003" t="str">
            <v>Point</v>
          </cell>
          <cell r="C9003" t="str">
            <v>Fabricated Metal /Fugitive Emissions /Specify in Comments Field</v>
          </cell>
          <cell r="D9003" t="str">
            <v>Industrial Processes - NEC</v>
          </cell>
          <cell r="G9003" t="str">
            <v>Industrial Processes</v>
          </cell>
          <cell r="H9003" t="str">
            <v>Fabricated Metal Products</v>
          </cell>
          <cell r="I9003" t="str">
            <v>Fugitive Emissions</v>
          </cell>
          <cell r="J9003" t="str">
            <v>Specify in Comments Field</v>
          </cell>
          <cell r="K9003" t="str">
            <v>30988801</v>
          </cell>
          <cell r="L9003" t="str">
            <v>2005</v>
          </cell>
          <cell r="N9003">
            <v>40988</v>
          </cell>
        </row>
        <row r="9004">
          <cell r="A9004" t="str">
            <v>30988804</v>
          </cell>
          <cell r="B9004" t="str">
            <v>Point</v>
          </cell>
          <cell r="C9004" t="str">
            <v>Fabricated Metal /Fugitive Emissions /Specify in Comments Field</v>
          </cell>
          <cell r="D9004" t="str">
            <v>Industrial Processes - NEC</v>
          </cell>
          <cell r="G9004" t="str">
            <v>Industrial Processes</v>
          </cell>
          <cell r="H9004" t="str">
            <v>Fabricated Metal Products</v>
          </cell>
          <cell r="I9004" t="str">
            <v>Fugitive Emissions</v>
          </cell>
          <cell r="J9004" t="str">
            <v>Specify in Comments Field</v>
          </cell>
          <cell r="K9004" t="str">
            <v>30988801</v>
          </cell>
          <cell r="L9004" t="str">
            <v>2005</v>
          </cell>
          <cell r="N9004">
            <v>40988</v>
          </cell>
        </row>
        <row r="9005">
          <cell r="A9005" t="str">
            <v>30988805</v>
          </cell>
          <cell r="B9005" t="str">
            <v>Point</v>
          </cell>
          <cell r="C9005" t="str">
            <v>Fabricated Metal /Fugitive Emissions /Specify in Comments Field</v>
          </cell>
          <cell r="D9005" t="str">
            <v>Industrial Processes - NEC</v>
          </cell>
          <cell r="G9005" t="str">
            <v>Industrial Processes</v>
          </cell>
          <cell r="H9005" t="str">
            <v>Fabricated Metal Products</v>
          </cell>
          <cell r="I9005" t="str">
            <v>Fugitive Emissions</v>
          </cell>
          <cell r="J9005" t="str">
            <v>Specify in Comments Field</v>
          </cell>
          <cell r="K9005" t="str">
            <v>30988801</v>
          </cell>
          <cell r="L9005" t="str">
            <v>2005</v>
          </cell>
          <cell r="N9005">
            <v>40988</v>
          </cell>
        </row>
        <row r="9006">
          <cell r="A9006" t="str">
            <v>30988806</v>
          </cell>
          <cell r="B9006" t="str">
            <v>Point</v>
          </cell>
          <cell r="C9006" t="str">
            <v>Fabricated Metal /Fugitive Emissions /Other Not Classified</v>
          </cell>
          <cell r="D9006" t="str">
            <v>Industrial Processes - NEC</v>
          </cell>
          <cell r="G9006" t="str">
            <v>Industrial Processes</v>
          </cell>
          <cell r="H9006" t="str">
            <v>Fabricated Metal Products</v>
          </cell>
          <cell r="I9006" t="str">
            <v>Fugitive Emissions</v>
          </cell>
          <cell r="J9006" t="str">
            <v>Other Not Classified</v>
          </cell>
          <cell r="N9006">
            <v>40988</v>
          </cell>
        </row>
        <row r="9007">
          <cell r="A9007" t="str">
            <v>30990001</v>
          </cell>
          <cell r="B9007" t="str">
            <v>Point</v>
          </cell>
          <cell r="C9007" t="str">
            <v>Fabricated Metal /Fuel Fired Equipment /Distillate Oil (No. 2): Process Heaters</v>
          </cell>
          <cell r="D9007" t="str">
            <v>Industrial Processes - NEC</v>
          </cell>
          <cell r="G9007" t="str">
            <v>Industrial Processes</v>
          </cell>
          <cell r="H9007" t="str">
            <v>Fabricated Metal Products</v>
          </cell>
          <cell r="I9007" t="str">
            <v>Fuel Fired Equipment</v>
          </cell>
          <cell r="J9007" t="str">
            <v>Distillate Oil (No. 2): Process Heaters</v>
          </cell>
          <cell r="N9007">
            <v>40988</v>
          </cell>
        </row>
        <row r="9008">
          <cell r="A9008" t="str">
            <v>30990002</v>
          </cell>
          <cell r="B9008" t="str">
            <v>Point</v>
          </cell>
          <cell r="C9008" t="str">
            <v>Fabricated Metal /Fuel Fired Equipment /Residual Oil: Process Heaters</v>
          </cell>
          <cell r="D9008" t="str">
            <v>Industrial Processes - NEC</v>
          </cell>
          <cell r="G9008" t="str">
            <v>Industrial Processes</v>
          </cell>
          <cell r="H9008" t="str">
            <v>Fabricated Metal Products</v>
          </cell>
          <cell r="I9008" t="str">
            <v>Fuel Fired Equipment</v>
          </cell>
          <cell r="J9008" t="str">
            <v>Residual Oil: Process Heaters</v>
          </cell>
          <cell r="N9008">
            <v>40988</v>
          </cell>
        </row>
        <row r="9009">
          <cell r="A9009" t="str">
            <v>30990003</v>
          </cell>
          <cell r="B9009" t="str">
            <v>Point</v>
          </cell>
          <cell r="C9009" t="str">
            <v>Fabricated Metal /Fuel Fired Equipment /Natural Gas: Process Heaters</v>
          </cell>
          <cell r="D9009" t="str">
            <v>Industrial Processes - NEC</v>
          </cell>
          <cell r="G9009" t="str">
            <v>Industrial Processes</v>
          </cell>
          <cell r="H9009" t="str">
            <v>Fabricated Metal Products</v>
          </cell>
          <cell r="I9009" t="str">
            <v>Fuel Fired Equipment</v>
          </cell>
          <cell r="J9009" t="str">
            <v>Natural Gas: Process Heaters</v>
          </cell>
          <cell r="N9009">
            <v>40988</v>
          </cell>
        </row>
        <row r="9010">
          <cell r="A9010" t="str">
            <v>30990011</v>
          </cell>
          <cell r="B9010" t="str">
            <v>Point</v>
          </cell>
          <cell r="C9010" t="str">
            <v>Fabricated Metal /Fuel Fired Equipment /Distillate Oil (No. 2): Incinerators</v>
          </cell>
          <cell r="D9010" t="str">
            <v>Industrial Processes - NEC</v>
          </cell>
          <cell r="G9010" t="str">
            <v>Industrial Processes</v>
          </cell>
          <cell r="H9010" t="str">
            <v>Fabricated Metal Products</v>
          </cell>
          <cell r="I9010" t="str">
            <v>Fuel Fired Equipment</v>
          </cell>
          <cell r="J9010" t="str">
            <v>Distillate Oil (No. 2): Incinerators</v>
          </cell>
          <cell r="N9010">
            <v>40988</v>
          </cell>
        </row>
        <row r="9011">
          <cell r="A9011" t="str">
            <v>30990012</v>
          </cell>
          <cell r="B9011" t="str">
            <v>Point</v>
          </cell>
          <cell r="C9011" t="str">
            <v>Fabricated Metal /Fuel Fired Equipment /Residual Oil: Incinerators</v>
          </cell>
          <cell r="D9011" t="str">
            <v>Industrial Processes - NEC</v>
          </cell>
          <cell r="G9011" t="str">
            <v>Industrial Processes</v>
          </cell>
          <cell r="H9011" t="str">
            <v>Fabricated Metal Products</v>
          </cell>
          <cell r="I9011" t="str">
            <v>Fuel Fired Equipment</v>
          </cell>
          <cell r="J9011" t="str">
            <v>Residual Oil: Incinerators</v>
          </cell>
          <cell r="N9011">
            <v>40988</v>
          </cell>
        </row>
        <row r="9012">
          <cell r="A9012" t="str">
            <v>30990013</v>
          </cell>
          <cell r="B9012" t="str">
            <v>Point</v>
          </cell>
          <cell r="C9012" t="str">
            <v>Fabricated Metal /Fuel Fired Equipment /Natural Gas: Incinerators</v>
          </cell>
          <cell r="D9012" t="str">
            <v>Industrial Processes - NEC</v>
          </cell>
          <cell r="G9012" t="str">
            <v>Industrial Processes</v>
          </cell>
          <cell r="H9012" t="str">
            <v>Fabricated Metal Products</v>
          </cell>
          <cell r="I9012" t="str">
            <v>Fuel Fired Equipment</v>
          </cell>
          <cell r="J9012" t="str">
            <v>Natural Gas: Incinerators</v>
          </cell>
          <cell r="N9012">
            <v>40988</v>
          </cell>
        </row>
        <row r="9013">
          <cell r="A9013" t="str">
            <v>30990023</v>
          </cell>
          <cell r="B9013" t="str">
            <v>Point</v>
          </cell>
          <cell r="C9013" t="str">
            <v>Fabricated Metal /Fuel Fired Equipment /Natural Gas: Flares</v>
          </cell>
          <cell r="D9013" t="str">
            <v>Industrial Processes - NEC</v>
          </cell>
          <cell r="G9013" t="str">
            <v>Industrial Processes</v>
          </cell>
          <cell r="H9013" t="str">
            <v>Fabricated Metal Products</v>
          </cell>
          <cell r="I9013" t="str">
            <v>Fuel Fired Equipment</v>
          </cell>
          <cell r="J9013" t="str">
            <v>Natural Gas: Flares</v>
          </cell>
          <cell r="N9013">
            <v>40988</v>
          </cell>
        </row>
        <row r="9014">
          <cell r="A9014" t="str">
            <v>30999997</v>
          </cell>
          <cell r="B9014" t="str">
            <v>Point</v>
          </cell>
          <cell r="C9014" t="str">
            <v>Fabricated Metal /Other Not Classified</v>
          </cell>
          <cell r="D9014" t="str">
            <v>Industrial Processes - NEC</v>
          </cell>
          <cell r="G9014" t="str">
            <v>Industrial Processes</v>
          </cell>
          <cell r="H9014" t="str">
            <v>Fabricated Metal Products</v>
          </cell>
          <cell r="I9014" t="str">
            <v>Other Not Classified</v>
          </cell>
          <cell r="J9014" t="str">
            <v>Other Not Classified</v>
          </cell>
          <cell r="K9014" t="str">
            <v>30999999</v>
          </cell>
          <cell r="L9014" t="str">
            <v>2002</v>
          </cell>
          <cell r="N9014">
            <v>40988</v>
          </cell>
        </row>
        <row r="9015">
          <cell r="A9015" t="str">
            <v>30999998</v>
          </cell>
          <cell r="B9015" t="str">
            <v>Point</v>
          </cell>
          <cell r="C9015" t="str">
            <v>Fabricated Metal /Other Not Classified</v>
          </cell>
          <cell r="D9015" t="str">
            <v>Industrial Processes - NEC</v>
          </cell>
          <cell r="G9015" t="str">
            <v>Industrial Processes</v>
          </cell>
          <cell r="H9015" t="str">
            <v>Fabricated Metal Products</v>
          </cell>
          <cell r="I9015" t="str">
            <v>Other Not Classified</v>
          </cell>
          <cell r="J9015" t="str">
            <v>Other Not Classified</v>
          </cell>
          <cell r="K9015" t="str">
            <v>30999999</v>
          </cell>
          <cell r="L9015" t="str">
            <v>2002</v>
          </cell>
          <cell r="N9015">
            <v>40988</v>
          </cell>
        </row>
        <row r="9016">
          <cell r="A9016" t="str">
            <v>30999999</v>
          </cell>
          <cell r="B9016" t="str">
            <v>Point</v>
          </cell>
          <cell r="C9016" t="str">
            <v>Fabricated Metal /Other Not Classified</v>
          </cell>
          <cell r="D9016" t="str">
            <v>Industrial Processes - NEC</v>
          </cell>
          <cell r="G9016" t="str">
            <v>Industrial Processes</v>
          </cell>
          <cell r="H9016" t="str">
            <v>Fabricated Metal Products</v>
          </cell>
          <cell r="I9016" t="str">
            <v>Other Not Classified</v>
          </cell>
          <cell r="J9016" t="str">
            <v>Other Not Classified</v>
          </cell>
          <cell r="N9016">
            <v>40988</v>
          </cell>
        </row>
        <row r="9017">
          <cell r="A9017" t="str">
            <v>31000101</v>
          </cell>
          <cell r="B9017" t="str">
            <v>Point</v>
          </cell>
          <cell r="C9017" t="str">
            <v>Crude Oil Production /Complete Well: Fugitive Emissions</v>
          </cell>
          <cell r="D9017" t="str">
            <v>Industrial Processes - Oil &amp; Gas Production</v>
          </cell>
          <cell r="G9017" t="str">
            <v>Industrial Processes</v>
          </cell>
          <cell r="H9017" t="str">
            <v>Oil and Gas Production</v>
          </cell>
          <cell r="I9017" t="str">
            <v>Crude Oil Production</v>
          </cell>
          <cell r="J9017" t="str">
            <v>Complete Well: Fugitive Emissions</v>
          </cell>
          <cell r="N9017">
            <v>40988</v>
          </cell>
        </row>
        <row r="9018">
          <cell r="A9018" t="str">
            <v>31000102</v>
          </cell>
          <cell r="B9018" t="str">
            <v>Point</v>
          </cell>
          <cell r="C9018" t="str">
            <v>Crude Oil Production /Miscellaneous Well: General</v>
          </cell>
          <cell r="D9018" t="str">
            <v>Industrial Processes - Oil &amp; Gas Production</v>
          </cell>
          <cell r="G9018" t="str">
            <v>Industrial Processes</v>
          </cell>
          <cell r="H9018" t="str">
            <v>Oil and Gas Production</v>
          </cell>
          <cell r="I9018" t="str">
            <v>Crude Oil Production</v>
          </cell>
          <cell r="J9018" t="str">
            <v>Miscellaneous Well: General</v>
          </cell>
          <cell r="N9018">
            <v>40988</v>
          </cell>
        </row>
        <row r="9019">
          <cell r="A9019" t="str">
            <v>31000103</v>
          </cell>
          <cell r="B9019" t="str">
            <v>Point</v>
          </cell>
          <cell r="C9019" t="str">
            <v>Crude Oil Production /Wells: Rod Pumps</v>
          </cell>
          <cell r="D9019" t="str">
            <v>Industrial Processes - Oil &amp; Gas Production</v>
          </cell>
          <cell r="G9019" t="str">
            <v>Industrial Processes</v>
          </cell>
          <cell r="H9019" t="str">
            <v>Oil and Gas Production</v>
          </cell>
          <cell r="I9019" t="str">
            <v>Crude Oil Production</v>
          </cell>
          <cell r="J9019" t="str">
            <v>Wells: Rod Pumps</v>
          </cell>
          <cell r="N9019">
            <v>40988</v>
          </cell>
        </row>
        <row r="9020">
          <cell r="A9020" t="str">
            <v>31000104</v>
          </cell>
          <cell r="B9020" t="str">
            <v>Point</v>
          </cell>
          <cell r="C9020" t="str">
            <v>Crude Oil Production /Crude Oil Sumps</v>
          </cell>
          <cell r="D9020" t="str">
            <v>Industrial Processes - Storage and Transfer</v>
          </cell>
          <cell r="G9020" t="str">
            <v>Industrial Processes</v>
          </cell>
          <cell r="H9020" t="str">
            <v>Oil and Gas Production</v>
          </cell>
          <cell r="I9020" t="str">
            <v>Crude Oil Production</v>
          </cell>
          <cell r="J9020" t="str">
            <v>Crude Oil Sumps</v>
          </cell>
          <cell r="N9020">
            <v>40988</v>
          </cell>
        </row>
        <row r="9021">
          <cell r="A9021" t="str">
            <v>31000105</v>
          </cell>
          <cell r="B9021" t="str">
            <v>Point</v>
          </cell>
          <cell r="C9021" t="str">
            <v>Crude Oil Production /Crude Oil Pits</v>
          </cell>
          <cell r="D9021" t="str">
            <v>Industrial Processes - Storage and Transfer</v>
          </cell>
          <cell r="G9021" t="str">
            <v>Industrial Processes</v>
          </cell>
          <cell r="H9021" t="str">
            <v>Oil and Gas Production</v>
          </cell>
          <cell r="I9021" t="str">
            <v>Crude Oil Production</v>
          </cell>
          <cell r="J9021" t="str">
            <v>Crude Oil Pits</v>
          </cell>
          <cell r="N9021">
            <v>40988</v>
          </cell>
        </row>
        <row r="9022">
          <cell r="A9022" t="str">
            <v>31000106</v>
          </cell>
          <cell r="B9022" t="str">
            <v>Point</v>
          </cell>
          <cell r="C9022" t="str">
            <v>Crude Oil Production /Enhanced Wells, Water Reinjection</v>
          </cell>
          <cell r="D9022" t="str">
            <v>Industrial Processes - Storage and Transfer</v>
          </cell>
          <cell r="G9022" t="str">
            <v>Industrial Processes</v>
          </cell>
          <cell r="H9022" t="str">
            <v>Oil and Gas Production</v>
          </cell>
          <cell r="I9022" t="str">
            <v>Crude Oil Production</v>
          </cell>
          <cell r="J9022" t="str">
            <v>Enhanced Wells, Water Reinjection</v>
          </cell>
          <cell r="N9022">
            <v>40988</v>
          </cell>
        </row>
        <row r="9023">
          <cell r="A9023" t="str">
            <v>31000107</v>
          </cell>
          <cell r="B9023" t="str">
            <v>Point</v>
          </cell>
          <cell r="C9023" t="str">
            <v>Crude Oil Production /Oil/Gas/Water/Separation</v>
          </cell>
          <cell r="D9023" t="str">
            <v>Industrial Processes - Oil &amp; Gas Production</v>
          </cell>
          <cell r="G9023" t="str">
            <v>Industrial Processes</v>
          </cell>
          <cell r="H9023" t="str">
            <v>Oil and Gas Production</v>
          </cell>
          <cell r="I9023" t="str">
            <v>Crude Oil Production</v>
          </cell>
          <cell r="J9023" t="str">
            <v>Oil/Gas/Water/Separation</v>
          </cell>
          <cell r="N9023">
            <v>40988</v>
          </cell>
        </row>
        <row r="9024">
          <cell r="A9024" t="str">
            <v>31000108</v>
          </cell>
          <cell r="B9024" t="str">
            <v>Point</v>
          </cell>
          <cell r="C9024" t="str">
            <v>Crude Oil Production /Evaporation from Liquid Leaks into Oil Well Cellars</v>
          </cell>
          <cell r="D9024" t="str">
            <v>Industrial Processes - Storage and Transfer</v>
          </cell>
          <cell r="G9024" t="str">
            <v>Industrial Processes</v>
          </cell>
          <cell r="H9024" t="str">
            <v>Oil and Gas Production</v>
          </cell>
          <cell r="I9024" t="str">
            <v>Crude Oil Production</v>
          </cell>
          <cell r="J9024" t="str">
            <v>Evaporation from Liquid Leaks into Oil Well Cellars</v>
          </cell>
          <cell r="N9024">
            <v>40988</v>
          </cell>
        </row>
        <row r="9025">
          <cell r="A9025" t="str">
            <v>31000121</v>
          </cell>
          <cell r="B9025" t="str">
            <v>Point</v>
          </cell>
          <cell r="C9025" t="str">
            <v>Crude Oil Production /Site Preparation</v>
          </cell>
          <cell r="D9025" t="str">
            <v>Industrial Processes - Oil &amp; Gas Production</v>
          </cell>
          <cell r="G9025" t="str">
            <v>Industrial Processes</v>
          </cell>
          <cell r="H9025" t="str">
            <v>Oil and Gas Production</v>
          </cell>
          <cell r="I9025" t="str">
            <v>Crude Oil Production</v>
          </cell>
          <cell r="J9025" t="str">
            <v>Site Preparation</v>
          </cell>
          <cell r="N9025">
            <v>40988</v>
          </cell>
        </row>
        <row r="9026">
          <cell r="A9026" t="str">
            <v>31000122</v>
          </cell>
          <cell r="B9026" t="str">
            <v>Point</v>
          </cell>
          <cell r="C9026" t="str">
            <v>Crude Oil Production /Drilling and Well Completion</v>
          </cell>
          <cell r="D9026" t="str">
            <v>Industrial Processes - Oil &amp; Gas Production</v>
          </cell>
          <cell r="G9026" t="str">
            <v>Industrial Processes</v>
          </cell>
          <cell r="H9026" t="str">
            <v>Oil and Gas Production</v>
          </cell>
          <cell r="I9026" t="str">
            <v>Crude Oil Production</v>
          </cell>
          <cell r="J9026" t="str">
            <v>Drilling and Well Completion</v>
          </cell>
          <cell r="N9026">
            <v>40988</v>
          </cell>
        </row>
        <row r="9027">
          <cell r="A9027" t="str">
            <v>31000123</v>
          </cell>
          <cell r="B9027" t="str">
            <v>Point</v>
          </cell>
          <cell r="C9027" t="str">
            <v>Crude Oil Production /Well Casing Vents</v>
          </cell>
          <cell r="D9027" t="str">
            <v>Industrial Processes - Oil &amp; Gas Production</v>
          </cell>
          <cell r="G9027" t="str">
            <v>Industrial Processes</v>
          </cell>
          <cell r="H9027" t="str">
            <v>Oil and Gas Production</v>
          </cell>
          <cell r="I9027" t="str">
            <v>Crude Oil Production</v>
          </cell>
          <cell r="J9027" t="str">
            <v>Well Casing Vents</v>
          </cell>
          <cell r="N9027">
            <v>40988</v>
          </cell>
        </row>
        <row r="9028">
          <cell r="A9028" t="str">
            <v>31000124</v>
          </cell>
          <cell r="B9028" t="str">
            <v>Point</v>
          </cell>
          <cell r="C9028" t="str">
            <v>Crude Oil Production /Valves: General</v>
          </cell>
          <cell r="D9028" t="str">
            <v>Industrial Processes - Oil &amp; Gas Production</v>
          </cell>
          <cell r="G9028" t="str">
            <v>Industrial Processes</v>
          </cell>
          <cell r="H9028" t="str">
            <v>Oil and Gas Production</v>
          </cell>
          <cell r="I9028" t="str">
            <v>Crude Oil Production</v>
          </cell>
          <cell r="J9028" t="str">
            <v>Valves: General</v>
          </cell>
          <cell r="N9028">
            <v>40988</v>
          </cell>
        </row>
        <row r="9029">
          <cell r="A9029" t="str">
            <v>31000125</v>
          </cell>
          <cell r="B9029" t="str">
            <v>Point</v>
          </cell>
          <cell r="C9029" t="str">
            <v>Crude Oil Production /Relief Valves</v>
          </cell>
          <cell r="D9029" t="str">
            <v>Industrial Processes - Oil &amp; Gas Production</v>
          </cell>
          <cell r="G9029" t="str">
            <v>Industrial Processes</v>
          </cell>
          <cell r="H9029" t="str">
            <v>Oil and Gas Production</v>
          </cell>
          <cell r="I9029" t="str">
            <v>Crude Oil Production</v>
          </cell>
          <cell r="J9029" t="str">
            <v>Relief Valves</v>
          </cell>
          <cell r="N9029">
            <v>40988</v>
          </cell>
        </row>
        <row r="9030">
          <cell r="A9030" t="str">
            <v>31000126</v>
          </cell>
          <cell r="B9030" t="str">
            <v>Point</v>
          </cell>
          <cell r="C9030" t="str">
            <v>Crude Oil Production /Pump Seals</v>
          </cell>
          <cell r="D9030" t="str">
            <v>Industrial Processes - Oil &amp; Gas Production</v>
          </cell>
          <cell r="G9030" t="str">
            <v>Industrial Processes</v>
          </cell>
          <cell r="H9030" t="str">
            <v>Oil and Gas Production</v>
          </cell>
          <cell r="I9030" t="str">
            <v>Crude Oil Production</v>
          </cell>
          <cell r="J9030" t="str">
            <v>Pump Seals</v>
          </cell>
          <cell r="N9030">
            <v>40988</v>
          </cell>
        </row>
        <row r="9031">
          <cell r="A9031" t="str">
            <v>31000127</v>
          </cell>
          <cell r="B9031" t="str">
            <v>Point</v>
          </cell>
          <cell r="C9031" t="str">
            <v>Crude Oil Production /Flanges and Connections</v>
          </cell>
          <cell r="D9031" t="str">
            <v>Industrial Processes - Oil &amp; Gas Production</v>
          </cell>
          <cell r="G9031" t="str">
            <v>Industrial Processes</v>
          </cell>
          <cell r="H9031" t="str">
            <v>Oil and Gas Production</v>
          </cell>
          <cell r="I9031" t="str">
            <v>Crude Oil Production</v>
          </cell>
          <cell r="J9031" t="str">
            <v>Flanges and Connections</v>
          </cell>
          <cell r="N9031">
            <v>40988</v>
          </cell>
        </row>
        <row r="9032">
          <cell r="A9032" t="str">
            <v>31000128</v>
          </cell>
          <cell r="B9032" t="str">
            <v>Point</v>
          </cell>
          <cell r="C9032" t="str">
            <v>Crude Oil Production /Oil Heating</v>
          </cell>
          <cell r="D9032" t="str">
            <v>Industrial Processes - Oil &amp; Gas Production</v>
          </cell>
          <cell r="G9032" t="str">
            <v>Industrial Processes</v>
          </cell>
          <cell r="H9032" t="str">
            <v>Oil and Gas Production</v>
          </cell>
          <cell r="I9032" t="str">
            <v>Crude Oil Production</v>
          </cell>
          <cell r="J9032" t="str">
            <v>Oil Heating</v>
          </cell>
          <cell r="N9032">
            <v>40988</v>
          </cell>
        </row>
        <row r="9033">
          <cell r="A9033" t="str">
            <v>31000129</v>
          </cell>
          <cell r="B9033" t="str">
            <v>Point</v>
          </cell>
          <cell r="C9033" t="str">
            <v>Crude Oil Production /Gas/Liquid Separation</v>
          </cell>
          <cell r="D9033" t="str">
            <v>Industrial Processes - Oil &amp; Gas Production</v>
          </cell>
          <cell r="G9033" t="str">
            <v>Industrial Processes</v>
          </cell>
          <cell r="H9033" t="str">
            <v>Oil and Gas Production</v>
          </cell>
          <cell r="I9033" t="str">
            <v>Crude Oil Production</v>
          </cell>
          <cell r="J9033" t="str">
            <v>Gas/Liquid Separation</v>
          </cell>
          <cell r="N9033">
            <v>40988</v>
          </cell>
        </row>
        <row r="9034">
          <cell r="A9034" t="str">
            <v>31000130</v>
          </cell>
          <cell r="B9034" t="str">
            <v>Point</v>
          </cell>
          <cell r="C9034" t="str">
            <v>Crude Oil Production /Fugitives: Compressor Seals</v>
          </cell>
          <cell r="D9034" t="str">
            <v>Industrial Processes - Oil &amp; Gas Production</v>
          </cell>
          <cell r="G9034" t="str">
            <v>Industrial Processes</v>
          </cell>
          <cell r="H9034" t="str">
            <v>Oil and Gas Production</v>
          </cell>
          <cell r="I9034" t="str">
            <v>Crude Oil Production</v>
          </cell>
          <cell r="J9034" t="str">
            <v>Fugitives: Compressor Seals</v>
          </cell>
          <cell r="N9034">
            <v>40988</v>
          </cell>
        </row>
        <row r="9035">
          <cell r="A9035" t="str">
            <v>31000131</v>
          </cell>
          <cell r="B9035" t="str">
            <v>Point</v>
          </cell>
          <cell r="C9035" t="str">
            <v>Crude Oil Production /Fugitives: Drains</v>
          </cell>
          <cell r="D9035" t="str">
            <v>Industrial Processes - Oil &amp; Gas Production</v>
          </cell>
          <cell r="G9035" t="str">
            <v>Industrial Processes</v>
          </cell>
          <cell r="H9035" t="str">
            <v>Oil and Gas Production</v>
          </cell>
          <cell r="I9035" t="str">
            <v>Crude Oil Production</v>
          </cell>
          <cell r="J9035" t="str">
            <v>Fugitives: Drains</v>
          </cell>
          <cell r="N9035">
            <v>40988</v>
          </cell>
        </row>
        <row r="9036">
          <cell r="A9036" t="str">
            <v>31000132</v>
          </cell>
          <cell r="B9036" t="str">
            <v>Point</v>
          </cell>
          <cell r="C9036" t="str">
            <v>Crude Oil Production /Atmospheric Wash Tank (2nd Stage of Gas-Oil Separation): Flashing Loss</v>
          </cell>
          <cell r="D9036" t="str">
            <v>Industrial Processes - Oil &amp; Gas Production</v>
          </cell>
          <cell r="G9036" t="str">
            <v>Industrial Processes</v>
          </cell>
          <cell r="H9036" t="str">
            <v>Oil and Gas Production</v>
          </cell>
          <cell r="I9036" t="str">
            <v>Crude Oil Production</v>
          </cell>
          <cell r="J9036" t="str">
            <v>Atmospheric Wash Tank (2nd Stage of Gas-Oil Separation): Flashing Loss</v>
          </cell>
          <cell r="N9036">
            <v>40988</v>
          </cell>
        </row>
        <row r="9037">
          <cell r="A9037" t="str">
            <v>31000140</v>
          </cell>
          <cell r="B9037" t="str">
            <v>Point</v>
          </cell>
          <cell r="C9037" t="str">
            <v>Crude Oil Production /Waste Sumps: Primary Light Crude</v>
          </cell>
          <cell r="D9037" t="str">
            <v>Industrial Processes - Storage and Transfer</v>
          </cell>
          <cell r="G9037" t="str">
            <v>Industrial Processes</v>
          </cell>
          <cell r="H9037" t="str">
            <v>Oil and Gas Production</v>
          </cell>
          <cell r="I9037" t="str">
            <v>Crude Oil Production</v>
          </cell>
          <cell r="J9037" t="str">
            <v>Waste Sumps: Primary Light Crude</v>
          </cell>
          <cell r="N9037">
            <v>40988</v>
          </cell>
        </row>
        <row r="9038">
          <cell r="A9038" t="str">
            <v>31000141</v>
          </cell>
          <cell r="B9038" t="str">
            <v>Point</v>
          </cell>
          <cell r="C9038" t="str">
            <v>Crude Oil Production /Waste Sumps: Primary Heavy Crude</v>
          </cell>
          <cell r="D9038" t="str">
            <v>Industrial Processes - Storage and Transfer</v>
          </cell>
          <cell r="G9038" t="str">
            <v>Industrial Processes</v>
          </cell>
          <cell r="H9038" t="str">
            <v>Oil and Gas Production</v>
          </cell>
          <cell r="I9038" t="str">
            <v>Crude Oil Production</v>
          </cell>
          <cell r="J9038" t="str">
            <v>Waste Sumps: Primary Heavy Crude</v>
          </cell>
          <cell r="N9038">
            <v>40988</v>
          </cell>
        </row>
        <row r="9039">
          <cell r="A9039" t="str">
            <v>31000142</v>
          </cell>
          <cell r="B9039" t="str">
            <v>Point</v>
          </cell>
          <cell r="C9039" t="str">
            <v>Crude Oil Production /Waste Sumps: Secondary Light Crude</v>
          </cell>
          <cell r="D9039" t="str">
            <v>Industrial Processes - Storage and Transfer</v>
          </cell>
          <cell r="G9039" t="str">
            <v>Industrial Processes</v>
          </cell>
          <cell r="H9039" t="str">
            <v>Oil and Gas Production</v>
          </cell>
          <cell r="I9039" t="str">
            <v>Crude Oil Production</v>
          </cell>
          <cell r="J9039" t="str">
            <v>Waste Sumps: Secondary Light Crude</v>
          </cell>
          <cell r="N9039">
            <v>40988</v>
          </cell>
        </row>
        <row r="9040">
          <cell r="A9040" t="str">
            <v>31000143</v>
          </cell>
          <cell r="B9040" t="str">
            <v>Point</v>
          </cell>
          <cell r="C9040" t="str">
            <v>Crude Oil Production /Waste Sumps: Secondary Heavy Crude</v>
          </cell>
          <cell r="D9040" t="str">
            <v>Industrial Processes - Storage and Transfer</v>
          </cell>
          <cell r="G9040" t="str">
            <v>Industrial Processes</v>
          </cell>
          <cell r="H9040" t="str">
            <v>Oil and Gas Production</v>
          </cell>
          <cell r="I9040" t="str">
            <v>Crude Oil Production</v>
          </cell>
          <cell r="J9040" t="str">
            <v>Waste Sumps: Secondary Heavy Crude</v>
          </cell>
          <cell r="N9040">
            <v>40988</v>
          </cell>
        </row>
        <row r="9041">
          <cell r="A9041" t="str">
            <v>31000144</v>
          </cell>
          <cell r="B9041" t="str">
            <v>Point</v>
          </cell>
          <cell r="C9041" t="str">
            <v>Crude Oil Production /Waste Sumps: Tertiary Light Crude</v>
          </cell>
          <cell r="D9041" t="str">
            <v>Industrial Processes - Storage and Transfer</v>
          </cell>
          <cell r="G9041" t="str">
            <v>Industrial Processes</v>
          </cell>
          <cell r="H9041" t="str">
            <v>Oil and Gas Production</v>
          </cell>
          <cell r="I9041" t="str">
            <v>Crude Oil Production</v>
          </cell>
          <cell r="J9041" t="str">
            <v>Waste Sumps: Tertiary Light Crude</v>
          </cell>
          <cell r="N9041">
            <v>40988</v>
          </cell>
        </row>
        <row r="9042">
          <cell r="A9042" t="str">
            <v>31000145</v>
          </cell>
          <cell r="B9042" t="str">
            <v>Point</v>
          </cell>
          <cell r="C9042" t="str">
            <v>Crude Oil Production /Waste Sumps: Tertiary Heavy Crude</v>
          </cell>
          <cell r="D9042" t="str">
            <v>Industrial Processes - Storage and Transfer</v>
          </cell>
          <cell r="G9042" t="str">
            <v>Industrial Processes</v>
          </cell>
          <cell r="H9042" t="str">
            <v>Oil and Gas Production</v>
          </cell>
          <cell r="I9042" t="str">
            <v>Crude Oil Production</v>
          </cell>
          <cell r="J9042" t="str">
            <v>Waste Sumps: Tertiary Heavy Crude</v>
          </cell>
          <cell r="N9042">
            <v>40988</v>
          </cell>
        </row>
        <row r="9043">
          <cell r="A9043" t="str">
            <v>31000146</v>
          </cell>
          <cell r="B9043" t="str">
            <v>Point</v>
          </cell>
          <cell r="C9043" t="str">
            <v>Crude Oil Production /Gathering Lines</v>
          </cell>
          <cell r="D9043" t="str">
            <v>Industrial Processes - Oil &amp; Gas Production</v>
          </cell>
          <cell r="G9043" t="str">
            <v>Industrial Processes</v>
          </cell>
          <cell r="H9043" t="str">
            <v>Oil and Gas Production</v>
          </cell>
          <cell r="I9043" t="str">
            <v>Crude Oil Production</v>
          </cell>
          <cell r="J9043" t="str">
            <v>Gathering Lines</v>
          </cell>
          <cell r="N9043">
            <v>40988</v>
          </cell>
        </row>
        <row r="9044">
          <cell r="A9044" t="str">
            <v>31000160</v>
          </cell>
          <cell r="B9044" t="str">
            <v>Point</v>
          </cell>
          <cell r="C9044" t="str">
            <v>Crude Oil Production /Flares</v>
          </cell>
          <cell r="D9044" t="str">
            <v>Industrial Processes - Oil &amp; Gas Production</v>
          </cell>
          <cell r="G9044" t="str">
            <v>Industrial Processes</v>
          </cell>
          <cell r="H9044" t="str">
            <v>Oil and Gas Production</v>
          </cell>
          <cell r="I9044" t="str">
            <v>Crude Oil Production</v>
          </cell>
          <cell r="J9044" t="str">
            <v>Flares</v>
          </cell>
          <cell r="N9044">
            <v>40988</v>
          </cell>
        </row>
        <row r="9045">
          <cell r="A9045" t="str">
            <v>31000199</v>
          </cell>
          <cell r="B9045" t="str">
            <v>Point</v>
          </cell>
          <cell r="C9045" t="str">
            <v>Crude Oil Production /Processing Operations: Not Classified</v>
          </cell>
          <cell r="D9045" t="str">
            <v>Industrial Processes - Oil &amp; Gas Production</v>
          </cell>
          <cell r="G9045" t="str">
            <v>Industrial Processes</v>
          </cell>
          <cell r="H9045" t="str">
            <v>Oil and Gas Production</v>
          </cell>
          <cell r="I9045" t="str">
            <v>Crude Oil Production</v>
          </cell>
          <cell r="J9045" t="str">
            <v>Processing Operations: Not Classified</v>
          </cell>
          <cell r="N9045">
            <v>40988</v>
          </cell>
        </row>
        <row r="9046">
          <cell r="A9046" t="str">
            <v>31000201</v>
          </cell>
          <cell r="B9046" t="str">
            <v>Point</v>
          </cell>
          <cell r="C9046" t="str">
            <v>Natural Gas Production /Gas Sweetening: Amine Process</v>
          </cell>
          <cell r="D9046" t="str">
            <v>Industrial Processes - Oil &amp; Gas Production</v>
          </cell>
          <cell r="G9046" t="str">
            <v>Industrial Processes</v>
          </cell>
          <cell r="H9046" t="str">
            <v>Oil and Gas Production</v>
          </cell>
          <cell r="I9046" t="str">
            <v>Natural Gas Production</v>
          </cell>
          <cell r="J9046" t="str">
            <v>Gas Sweetening: Amine Process</v>
          </cell>
          <cell r="N9046">
            <v>40988</v>
          </cell>
        </row>
        <row r="9047">
          <cell r="A9047" t="str">
            <v>31000202</v>
          </cell>
          <cell r="B9047" t="str">
            <v>Point</v>
          </cell>
          <cell r="C9047" t="str">
            <v>Natural Gas Production /Gas Stripping Operations</v>
          </cell>
          <cell r="D9047" t="str">
            <v>Industrial Processes - Oil &amp; Gas Production</v>
          </cell>
          <cell r="G9047" t="str">
            <v>Industrial Processes</v>
          </cell>
          <cell r="H9047" t="str">
            <v>Oil and Gas Production</v>
          </cell>
          <cell r="I9047" t="str">
            <v>Natural Gas Production</v>
          </cell>
          <cell r="J9047" t="str">
            <v>Gas Stripping Operations</v>
          </cell>
          <cell r="N9047">
            <v>40988</v>
          </cell>
        </row>
        <row r="9048">
          <cell r="A9048" t="str">
            <v>31000203</v>
          </cell>
          <cell r="B9048" t="str">
            <v>Point</v>
          </cell>
          <cell r="C9048" t="str">
            <v>Natural Gas Production /Compressors</v>
          </cell>
          <cell r="D9048" t="str">
            <v>Industrial Processes - Oil &amp; Gas Production</v>
          </cell>
          <cell r="G9048" t="str">
            <v>Industrial Processes</v>
          </cell>
          <cell r="H9048" t="str">
            <v>Oil and Gas Production</v>
          </cell>
          <cell r="I9048" t="str">
            <v>Natural Gas Production</v>
          </cell>
          <cell r="J9048" t="str">
            <v>Compressors</v>
          </cell>
          <cell r="N9048">
            <v>40988</v>
          </cell>
        </row>
        <row r="9049">
          <cell r="A9049" t="str">
            <v>31000204</v>
          </cell>
          <cell r="B9049" t="str">
            <v>Point</v>
          </cell>
          <cell r="C9049" t="str">
            <v>Natural Gas Production /Wells</v>
          </cell>
          <cell r="D9049" t="str">
            <v>Industrial Processes - Oil &amp; Gas Production</v>
          </cell>
          <cell r="G9049" t="str">
            <v>Industrial Processes</v>
          </cell>
          <cell r="H9049" t="str">
            <v>Oil and Gas Production</v>
          </cell>
          <cell r="I9049" t="str">
            <v>Natural Gas Production</v>
          </cell>
          <cell r="J9049" t="str">
            <v>Wells</v>
          </cell>
          <cell r="N9049">
            <v>40988</v>
          </cell>
        </row>
        <row r="9050">
          <cell r="A9050" t="str">
            <v>31000205</v>
          </cell>
          <cell r="B9050" t="str">
            <v>Point</v>
          </cell>
          <cell r="C9050" t="str">
            <v>Natural Gas Production /Flares</v>
          </cell>
          <cell r="D9050" t="str">
            <v>Industrial Processes - Oil &amp; Gas Production</v>
          </cell>
          <cell r="G9050" t="str">
            <v>Industrial Processes</v>
          </cell>
          <cell r="H9050" t="str">
            <v>Oil and Gas Production</v>
          </cell>
          <cell r="I9050" t="str">
            <v>Natural Gas Production</v>
          </cell>
          <cell r="J9050" t="str">
            <v>Flares</v>
          </cell>
          <cell r="N9050">
            <v>40988</v>
          </cell>
        </row>
        <row r="9051">
          <cell r="A9051" t="str">
            <v>31000206</v>
          </cell>
          <cell r="B9051" t="str">
            <v>Point</v>
          </cell>
          <cell r="C9051" t="str">
            <v>Natural Gas Production /Gas Lift</v>
          </cell>
          <cell r="D9051" t="str">
            <v>Industrial Processes - Oil &amp; Gas Production</v>
          </cell>
          <cell r="G9051" t="str">
            <v>Industrial Processes</v>
          </cell>
          <cell r="H9051" t="str">
            <v>Oil and Gas Production</v>
          </cell>
          <cell r="I9051" t="str">
            <v>Natural Gas Production</v>
          </cell>
          <cell r="J9051" t="str">
            <v>Gas Lift</v>
          </cell>
          <cell r="N9051">
            <v>40988</v>
          </cell>
        </row>
        <row r="9052">
          <cell r="A9052" t="str">
            <v>31000207</v>
          </cell>
          <cell r="B9052" t="str">
            <v>Point</v>
          </cell>
          <cell r="C9052" t="str">
            <v>Natural Gas Production /Valves: Fugitive Emissions</v>
          </cell>
          <cell r="D9052" t="str">
            <v>Industrial Processes - Oil &amp; Gas Production</v>
          </cell>
          <cell r="G9052" t="str">
            <v>Industrial Processes</v>
          </cell>
          <cell r="H9052" t="str">
            <v>Oil and Gas Production</v>
          </cell>
          <cell r="I9052" t="str">
            <v>Natural Gas Production</v>
          </cell>
          <cell r="J9052" t="str">
            <v>Valves: Fugitive Emissions</v>
          </cell>
          <cell r="N9052">
            <v>40988</v>
          </cell>
        </row>
        <row r="9053">
          <cell r="A9053" t="str">
            <v>31000208</v>
          </cell>
          <cell r="B9053" t="str">
            <v>Point</v>
          </cell>
          <cell r="C9053" t="str">
            <v>Natural Gas Production /Sulfur Recovery Unit</v>
          </cell>
          <cell r="D9053" t="str">
            <v>Industrial Processes - Oil &amp; Gas Production</v>
          </cell>
          <cell r="G9053" t="str">
            <v>Industrial Processes</v>
          </cell>
          <cell r="H9053" t="str">
            <v>Oil and Gas Production</v>
          </cell>
          <cell r="I9053" t="str">
            <v>Natural Gas Production</v>
          </cell>
          <cell r="J9053" t="str">
            <v>Sulfur Recovery Unit</v>
          </cell>
          <cell r="N9053">
            <v>40988</v>
          </cell>
        </row>
        <row r="9054">
          <cell r="A9054" t="str">
            <v>31000209</v>
          </cell>
          <cell r="B9054" t="str">
            <v>Point</v>
          </cell>
          <cell r="C9054" t="str">
            <v>Natural Gas Production /Incinerators Burning Waste Gas or Augmented Waste Gas</v>
          </cell>
          <cell r="D9054" t="str">
            <v>Industrial Processes - Oil &amp; Gas Production</v>
          </cell>
          <cell r="G9054" t="str">
            <v>Industrial Processes</v>
          </cell>
          <cell r="H9054" t="str">
            <v>Oil and Gas Production</v>
          </cell>
          <cell r="I9054" t="str">
            <v>Natural Gas Production</v>
          </cell>
          <cell r="J9054" t="str">
            <v>Incinerators Burning Waste Gas or Augmented Waste Gas</v>
          </cell>
          <cell r="N9054">
            <v>40988</v>
          </cell>
        </row>
        <row r="9055">
          <cell r="A9055" t="str">
            <v>31000211</v>
          </cell>
          <cell r="B9055" t="str">
            <v>Point</v>
          </cell>
          <cell r="C9055" t="str">
            <v>Natural Gas Production /Pipeline Pigging (releases during pig removal)</v>
          </cell>
          <cell r="D9055" t="str">
            <v>Industrial Processes - Oil &amp; Gas Production</v>
          </cell>
          <cell r="G9055" t="str">
            <v>Industrial Processes</v>
          </cell>
          <cell r="H9055" t="str">
            <v>Oil and Gas Production</v>
          </cell>
          <cell r="I9055" t="str">
            <v>Natural Gas Production</v>
          </cell>
          <cell r="J9055" t="str">
            <v>Pipeline Pigging (releases during pig removal)</v>
          </cell>
          <cell r="N9055">
            <v>40988</v>
          </cell>
        </row>
        <row r="9056">
          <cell r="A9056" t="str">
            <v>31000215</v>
          </cell>
          <cell r="B9056" t="str">
            <v>Point</v>
          </cell>
          <cell r="C9056" t="str">
            <v>Natural Gas Production /Flares Combusting Gases :1000 BTU/scf</v>
          </cell>
          <cell r="D9056" t="str">
            <v>Industrial Processes - Oil &amp; Gas Production</v>
          </cell>
          <cell r="G9056" t="str">
            <v>Industrial Processes</v>
          </cell>
          <cell r="H9056" t="str">
            <v>Oil and Gas Production</v>
          </cell>
          <cell r="I9056" t="str">
            <v>Natural Gas Production</v>
          </cell>
          <cell r="J9056" t="str">
            <v>Flares Combusting Gases :1000 BTU/scf</v>
          </cell>
          <cell r="N9056">
            <v>40988</v>
          </cell>
        </row>
        <row r="9057">
          <cell r="A9057" t="str">
            <v>31000216</v>
          </cell>
          <cell r="B9057" t="str">
            <v>Point</v>
          </cell>
          <cell r="C9057" t="str">
            <v>Natural Gas Production /Flares Combusting Gases &lt;1000 BTU/scf</v>
          </cell>
          <cell r="D9057" t="str">
            <v>Industrial Processes - Oil &amp; Gas Production</v>
          </cell>
          <cell r="G9057" t="str">
            <v>Industrial Processes</v>
          </cell>
          <cell r="H9057" t="str">
            <v>Oil and Gas Production</v>
          </cell>
          <cell r="I9057" t="str">
            <v>Natural Gas Production</v>
          </cell>
          <cell r="J9057" t="str">
            <v>Flares Combusting Gases &lt;1000 BTU/scf</v>
          </cell>
          <cell r="N9057">
            <v>40988</v>
          </cell>
        </row>
        <row r="9058">
          <cell r="A9058" t="str">
            <v>31000220</v>
          </cell>
          <cell r="B9058" t="str">
            <v>Point</v>
          </cell>
          <cell r="C9058" t="str">
            <v>Natural Gas Production /All Equipt Leak Fugitives (Valves, Flanges, Connections, Seals, Drains</v>
          </cell>
          <cell r="D9058" t="str">
            <v>Industrial Processes - Oil &amp; Gas Production</v>
          </cell>
          <cell r="G9058" t="str">
            <v>Industrial Processes</v>
          </cell>
          <cell r="H9058" t="str">
            <v>Oil and Gas Production</v>
          </cell>
          <cell r="I9058" t="str">
            <v>Natural Gas Production</v>
          </cell>
          <cell r="J9058" t="str">
            <v>All Equipt Leak Fugitives (Valves, Flanges, Connections, Seals, Drains</v>
          </cell>
          <cell r="N9058">
            <v>40988</v>
          </cell>
        </row>
        <row r="9059">
          <cell r="A9059" t="str">
            <v>31000221</v>
          </cell>
          <cell r="B9059" t="str">
            <v>Point</v>
          </cell>
          <cell r="C9059" t="str">
            <v>Natural Gas Production /Site Preparation</v>
          </cell>
          <cell r="D9059" t="str">
            <v>Industrial Processes - Oil &amp; Gas Production</v>
          </cell>
          <cell r="G9059" t="str">
            <v>Industrial Processes</v>
          </cell>
          <cell r="H9059" t="str">
            <v>Oil and Gas Production</v>
          </cell>
          <cell r="I9059" t="str">
            <v>Natural Gas Production</v>
          </cell>
          <cell r="J9059" t="str">
            <v>Site Preparation</v>
          </cell>
          <cell r="N9059">
            <v>40988</v>
          </cell>
        </row>
        <row r="9060">
          <cell r="A9060" t="str">
            <v>31000222</v>
          </cell>
          <cell r="B9060" t="str">
            <v>Point</v>
          </cell>
          <cell r="C9060" t="str">
            <v>Natural Gas Production /Drilling and Well Completion</v>
          </cell>
          <cell r="D9060" t="str">
            <v>Industrial Processes - Oil &amp; Gas Production</v>
          </cell>
          <cell r="G9060" t="str">
            <v>Industrial Processes</v>
          </cell>
          <cell r="H9060" t="str">
            <v>Oil and Gas Production</v>
          </cell>
          <cell r="I9060" t="str">
            <v>Natural Gas Production</v>
          </cell>
          <cell r="J9060" t="str">
            <v>Drilling and Well Completion</v>
          </cell>
          <cell r="N9060">
            <v>40988</v>
          </cell>
        </row>
        <row r="9061">
          <cell r="A9061" t="str">
            <v>31000223</v>
          </cell>
          <cell r="B9061" t="str">
            <v>Point</v>
          </cell>
          <cell r="C9061" t="str">
            <v>Natural Gas Production /Relief Valves</v>
          </cell>
          <cell r="D9061" t="str">
            <v>Industrial Processes - Oil &amp; Gas Production</v>
          </cell>
          <cell r="G9061" t="str">
            <v>Industrial Processes</v>
          </cell>
          <cell r="H9061" t="str">
            <v>Oil and Gas Production</v>
          </cell>
          <cell r="I9061" t="str">
            <v>Natural Gas Production</v>
          </cell>
          <cell r="J9061" t="str">
            <v>Relief Valves</v>
          </cell>
          <cell r="N9061">
            <v>40988</v>
          </cell>
        </row>
        <row r="9062">
          <cell r="A9062" t="str">
            <v>31000224</v>
          </cell>
          <cell r="B9062" t="str">
            <v>Point</v>
          </cell>
          <cell r="C9062" t="str">
            <v>Natural Gas Production /Pump Seals</v>
          </cell>
          <cell r="D9062" t="str">
            <v>Industrial Processes - Oil &amp; Gas Production</v>
          </cell>
          <cell r="G9062" t="str">
            <v>Industrial Processes</v>
          </cell>
          <cell r="H9062" t="str">
            <v>Oil and Gas Production</v>
          </cell>
          <cell r="I9062" t="str">
            <v>Natural Gas Production</v>
          </cell>
          <cell r="J9062" t="str">
            <v>Pump Seals</v>
          </cell>
          <cell r="N9062">
            <v>40988</v>
          </cell>
        </row>
        <row r="9063">
          <cell r="A9063" t="str">
            <v>31000225</v>
          </cell>
          <cell r="B9063" t="str">
            <v>Point</v>
          </cell>
          <cell r="C9063" t="str">
            <v>Natural Gas Production /Compressor Seals</v>
          </cell>
          <cell r="D9063" t="str">
            <v>Industrial Processes - Oil &amp; Gas Production</v>
          </cell>
          <cell r="G9063" t="str">
            <v>Industrial Processes</v>
          </cell>
          <cell r="H9063" t="str">
            <v>Oil and Gas Production</v>
          </cell>
          <cell r="I9063" t="str">
            <v>Natural Gas Production</v>
          </cell>
          <cell r="J9063" t="str">
            <v>Compressor Seals</v>
          </cell>
          <cell r="N9063">
            <v>40988</v>
          </cell>
        </row>
        <row r="9064">
          <cell r="A9064" t="str">
            <v>31000226</v>
          </cell>
          <cell r="B9064" t="str">
            <v>Point</v>
          </cell>
          <cell r="C9064" t="str">
            <v>Natural Gas Production /Flanges and Connections</v>
          </cell>
          <cell r="D9064" t="str">
            <v>Industrial Processes - Oil &amp; Gas Production</v>
          </cell>
          <cell r="G9064" t="str">
            <v>Industrial Processes</v>
          </cell>
          <cell r="H9064" t="str">
            <v>Oil and Gas Production</v>
          </cell>
          <cell r="I9064" t="str">
            <v>Natural Gas Production</v>
          </cell>
          <cell r="J9064" t="str">
            <v>Flanges and Connections</v>
          </cell>
          <cell r="N9064">
            <v>40988</v>
          </cell>
        </row>
        <row r="9065">
          <cell r="A9065" t="str">
            <v>31000227</v>
          </cell>
          <cell r="B9065" t="str">
            <v>Point</v>
          </cell>
          <cell r="C9065" t="str">
            <v>Natural Gas Production /Glycol Dehydrator Reboiler Still Stack</v>
          </cell>
          <cell r="D9065" t="str">
            <v>Industrial Processes - Oil &amp; Gas Production</v>
          </cell>
          <cell r="G9065" t="str">
            <v>Industrial Processes</v>
          </cell>
          <cell r="H9065" t="str">
            <v>Oil and Gas Production</v>
          </cell>
          <cell r="I9065" t="str">
            <v>Natural Gas Production</v>
          </cell>
          <cell r="J9065" t="str">
            <v>Glycol Dehydrator Reboiler Still Stack</v>
          </cell>
          <cell r="N9065">
            <v>40988</v>
          </cell>
        </row>
        <row r="9066">
          <cell r="A9066" t="str">
            <v>31000228</v>
          </cell>
          <cell r="B9066" t="str">
            <v>Point</v>
          </cell>
          <cell r="C9066" t="str">
            <v>Natural Gas Production /Glycol Dehydrator Reboiler Burner</v>
          </cell>
          <cell r="D9066" t="str">
            <v>Industrial Processes - Oil &amp; Gas Production</v>
          </cell>
          <cell r="G9066" t="str">
            <v>Industrial Processes</v>
          </cell>
          <cell r="H9066" t="str">
            <v>Oil and Gas Production</v>
          </cell>
          <cell r="I9066" t="str">
            <v>Natural Gas Production</v>
          </cell>
          <cell r="J9066" t="str">
            <v>Glycol Dehydrator Reboiler Burner</v>
          </cell>
          <cell r="N9066">
            <v>40988</v>
          </cell>
        </row>
        <row r="9067">
          <cell r="A9067" t="str">
            <v>31000229</v>
          </cell>
          <cell r="B9067" t="str">
            <v>Point</v>
          </cell>
          <cell r="C9067" t="str">
            <v>Natural Gas Production /Gathering Lines</v>
          </cell>
          <cell r="D9067" t="str">
            <v>Industrial Processes - Oil &amp; Gas Production</v>
          </cell>
          <cell r="G9067" t="str">
            <v>Industrial Processes</v>
          </cell>
          <cell r="H9067" t="str">
            <v>Oil and Gas Production</v>
          </cell>
          <cell r="I9067" t="str">
            <v>Natural Gas Production</v>
          </cell>
          <cell r="J9067" t="str">
            <v>Gathering Lines</v>
          </cell>
          <cell r="N9067">
            <v>40988</v>
          </cell>
        </row>
        <row r="9068">
          <cell r="A9068" t="str">
            <v>31000230</v>
          </cell>
          <cell r="B9068" t="str">
            <v>Point</v>
          </cell>
          <cell r="C9068" t="str">
            <v>Natural Gas Production /Hydrocarbon Skimmer</v>
          </cell>
          <cell r="D9068" t="str">
            <v>Industrial Processes - Oil &amp; Gas Production</v>
          </cell>
          <cell r="G9068" t="str">
            <v>Industrial Processes</v>
          </cell>
          <cell r="H9068" t="str">
            <v>Oil and Gas Production</v>
          </cell>
          <cell r="I9068" t="str">
            <v>Natural Gas Production</v>
          </cell>
          <cell r="J9068" t="str">
            <v>Hydrocarbon Skimmer</v>
          </cell>
          <cell r="N9068">
            <v>40988</v>
          </cell>
        </row>
        <row r="9069">
          <cell r="A9069" t="str">
            <v>31000231</v>
          </cell>
          <cell r="B9069" t="str">
            <v>Point</v>
          </cell>
          <cell r="C9069" t="str">
            <v>Natural Gas Production /Fugitives: Drains</v>
          </cell>
          <cell r="D9069" t="str">
            <v>Industrial Processes - Oil &amp; Gas Production</v>
          </cell>
          <cell r="G9069" t="str">
            <v>Industrial Processes</v>
          </cell>
          <cell r="H9069" t="str">
            <v>Oil and Gas Production</v>
          </cell>
          <cell r="I9069" t="str">
            <v>Natural Gas Production</v>
          </cell>
          <cell r="J9069" t="str">
            <v>Fugitives: Drains</v>
          </cell>
          <cell r="N9069">
            <v>40988</v>
          </cell>
        </row>
        <row r="9070">
          <cell r="A9070" t="str">
            <v>31000299</v>
          </cell>
          <cell r="B9070" t="str">
            <v>Point</v>
          </cell>
          <cell r="C9070" t="str">
            <v>Natural Gas Production /Other Not Classified</v>
          </cell>
          <cell r="D9070" t="str">
            <v>Industrial Processes - Oil &amp; Gas Production</v>
          </cell>
          <cell r="G9070" t="str">
            <v>Industrial Processes</v>
          </cell>
          <cell r="H9070" t="str">
            <v>Oil and Gas Production</v>
          </cell>
          <cell r="I9070" t="str">
            <v>Natural Gas Production</v>
          </cell>
          <cell r="J9070" t="str">
            <v>Other Not Classified</v>
          </cell>
          <cell r="N9070">
            <v>40988</v>
          </cell>
        </row>
        <row r="9071">
          <cell r="A9071" t="str">
            <v>31000301</v>
          </cell>
          <cell r="B9071" t="str">
            <v>Point</v>
          </cell>
          <cell r="C9071" t="str">
            <v>Natural Gas Proc Facilities /Glycol Dehydrators: Reboiler Still Vent: Triethylene Glycol</v>
          </cell>
          <cell r="D9071" t="str">
            <v>Industrial Processes - Oil &amp; Gas Production</v>
          </cell>
          <cell r="G9071" t="str">
            <v>Industrial Processes</v>
          </cell>
          <cell r="H9071" t="str">
            <v>Oil and Gas Production</v>
          </cell>
          <cell r="I9071" t="str">
            <v>Natural Gas Processing Facilities</v>
          </cell>
          <cell r="J9071" t="str">
            <v>Glycol Dehydrators: Reboiler Still Vent: Triethylene Glycol</v>
          </cell>
          <cell r="N9071">
            <v>40988</v>
          </cell>
        </row>
        <row r="9072">
          <cell r="A9072" t="str">
            <v>31000302</v>
          </cell>
          <cell r="B9072" t="str">
            <v>Point</v>
          </cell>
          <cell r="C9072" t="str">
            <v>Natural Gas Proc Facilities /Glycol Dehydrators: Reboiler Burner Stack: Triethylene Glycol</v>
          </cell>
          <cell r="D9072" t="str">
            <v>Industrial Processes - Oil &amp; Gas Production</v>
          </cell>
          <cell r="G9072" t="str">
            <v>Industrial Processes</v>
          </cell>
          <cell r="H9072" t="str">
            <v>Oil and Gas Production</v>
          </cell>
          <cell r="I9072" t="str">
            <v>Natural Gas Processing Facilities</v>
          </cell>
          <cell r="J9072" t="str">
            <v>Glycol Dehydrators: Reboiler Burner Stack: Triethylene Glycol</v>
          </cell>
          <cell r="N9072">
            <v>40988</v>
          </cell>
        </row>
        <row r="9073">
          <cell r="A9073" t="str">
            <v>31000303</v>
          </cell>
          <cell r="B9073" t="str">
            <v>Point</v>
          </cell>
          <cell r="C9073" t="str">
            <v>Natural Gas Proc Facilities /Glycol Dehydrators: Phase Separator Vent: Triethylene Glycol</v>
          </cell>
          <cell r="D9073" t="str">
            <v>Industrial Processes - Oil &amp; Gas Production</v>
          </cell>
          <cell r="G9073" t="str">
            <v>Industrial Processes</v>
          </cell>
          <cell r="H9073" t="str">
            <v>Oil and Gas Production</v>
          </cell>
          <cell r="I9073" t="str">
            <v>Natural Gas Processing Facilities</v>
          </cell>
          <cell r="J9073" t="str">
            <v>Glycol Dehydrators: Phase Separator Vent: Triethylene Glycol</v>
          </cell>
          <cell r="N9073">
            <v>40988</v>
          </cell>
        </row>
        <row r="9074">
          <cell r="A9074" t="str">
            <v>31000304</v>
          </cell>
          <cell r="B9074" t="str">
            <v>Point</v>
          </cell>
          <cell r="C9074" t="str">
            <v>Natural Gas Proc Facilities /Glycol Dehydrators: Ethylene Glycol: General</v>
          </cell>
          <cell r="D9074" t="str">
            <v>Industrial Processes - Oil &amp; Gas Production</v>
          </cell>
          <cell r="G9074" t="str">
            <v>Industrial Processes</v>
          </cell>
          <cell r="H9074" t="str">
            <v>Oil and Gas Production</v>
          </cell>
          <cell r="I9074" t="str">
            <v>Natural Gas Processing Facilities</v>
          </cell>
          <cell r="J9074" t="str">
            <v>Glycol Dehydrators: Ethylene Glycol: General</v>
          </cell>
          <cell r="N9074">
            <v>40988</v>
          </cell>
        </row>
        <row r="9075">
          <cell r="A9075" t="str">
            <v>31000305</v>
          </cell>
          <cell r="B9075" t="str">
            <v>Point</v>
          </cell>
          <cell r="C9075" t="str">
            <v>Natural Gas Proc Facilities /Gas Sweeting: Amine Process</v>
          </cell>
          <cell r="D9075" t="str">
            <v>Industrial Processes - Oil &amp; Gas Production</v>
          </cell>
          <cell r="G9075" t="str">
            <v>Industrial Processes</v>
          </cell>
          <cell r="H9075" t="str">
            <v>Oil and Gas Production</v>
          </cell>
          <cell r="I9075" t="str">
            <v>Natural Gas Processing Facilities</v>
          </cell>
          <cell r="J9075" t="str">
            <v>Gas Sweeting: Amine Process</v>
          </cell>
          <cell r="N9075">
            <v>40988</v>
          </cell>
        </row>
        <row r="9076">
          <cell r="A9076" t="str">
            <v>31000306</v>
          </cell>
          <cell r="B9076" t="str">
            <v>Point</v>
          </cell>
          <cell r="C9076" t="str">
            <v>Natural Gas Proc Facilities /Process Valves</v>
          </cell>
          <cell r="D9076" t="str">
            <v>Industrial Processes - Oil &amp; Gas Production</v>
          </cell>
          <cell r="G9076" t="str">
            <v>Industrial Processes</v>
          </cell>
          <cell r="H9076" t="str">
            <v>Oil and Gas Production</v>
          </cell>
          <cell r="I9076" t="str">
            <v>Natural Gas Processing Facilities</v>
          </cell>
          <cell r="J9076" t="str">
            <v>Process Valves</v>
          </cell>
          <cell r="N9076">
            <v>40988</v>
          </cell>
        </row>
        <row r="9077">
          <cell r="A9077" t="str">
            <v>31000307</v>
          </cell>
          <cell r="B9077" t="str">
            <v>Point</v>
          </cell>
          <cell r="C9077" t="str">
            <v>Natural Gas Proc Facilities /Relief Valves</v>
          </cell>
          <cell r="D9077" t="str">
            <v>Industrial Processes - Oil &amp; Gas Production</v>
          </cell>
          <cell r="G9077" t="str">
            <v>Industrial Processes</v>
          </cell>
          <cell r="H9077" t="str">
            <v>Oil and Gas Production</v>
          </cell>
          <cell r="I9077" t="str">
            <v>Natural Gas Processing Facilities</v>
          </cell>
          <cell r="J9077" t="str">
            <v>Relief Valves</v>
          </cell>
          <cell r="N9077">
            <v>40988</v>
          </cell>
        </row>
        <row r="9078">
          <cell r="A9078" t="str">
            <v>31000308</v>
          </cell>
          <cell r="B9078" t="str">
            <v>Point</v>
          </cell>
          <cell r="C9078" t="str">
            <v>Natural Gas Proc Facilities /Open-ended Lines</v>
          </cell>
          <cell r="D9078" t="str">
            <v>Industrial Processes - Oil &amp; Gas Production</v>
          </cell>
          <cell r="G9078" t="str">
            <v>Industrial Processes</v>
          </cell>
          <cell r="H9078" t="str">
            <v>Oil and Gas Production</v>
          </cell>
          <cell r="I9078" t="str">
            <v>Natural Gas Processing Facilities</v>
          </cell>
          <cell r="J9078" t="str">
            <v>Open-ended Lines</v>
          </cell>
          <cell r="N9078">
            <v>40988</v>
          </cell>
        </row>
        <row r="9079">
          <cell r="A9079" t="str">
            <v>31000309</v>
          </cell>
          <cell r="B9079" t="str">
            <v>Point</v>
          </cell>
          <cell r="C9079" t="str">
            <v>Natural Gas Proc Facilities /Compressor Seals</v>
          </cell>
          <cell r="D9079" t="str">
            <v>Industrial Processes - Oil &amp; Gas Production</v>
          </cell>
          <cell r="G9079" t="str">
            <v>Industrial Processes</v>
          </cell>
          <cell r="H9079" t="str">
            <v>Oil and Gas Production</v>
          </cell>
          <cell r="I9079" t="str">
            <v>Natural Gas Processing Facilities</v>
          </cell>
          <cell r="J9079" t="str">
            <v>Compressor Seals</v>
          </cell>
          <cell r="N9079">
            <v>40988</v>
          </cell>
        </row>
        <row r="9080">
          <cell r="A9080" t="str">
            <v>31000310</v>
          </cell>
          <cell r="B9080" t="str">
            <v>Point</v>
          </cell>
          <cell r="C9080" t="str">
            <v>Natural Gas Proc Facilities /Pump Seals</v>
          </cell>
          <cell r="D9080" t="str">
            <v>Industrial Processes - Oil &amp; Gas Production</v>
          </cell>
          <cell r="G9080" t="str">
            <v>Industrial Processes</v>
          </cell>
          <cell r="H9080" t="str">
            <v>Oil and Gas Production</v>
          </cell>
          <cell r="I9080" t="str">
            <v>Natural Gas Processing Facilities</v>
          </cell>
          <cell r="J9080" t="str">
            <v>Pump Seals</v>
          </cell>
          <cell r="N9080">
            <v>40988</v>
          </cell>
        </row>
        <row r="9081">
          <cell r="A9081" t="str">
            <v>31000311</v>
          </cell>
          <cell r="B9081" t="str">
            <v>Point</v>
          </cell>
          <cell r="C9081" t="str">
            <v>Natural Gas Proc Facilities /Flanges and Connections</v>
          </cell>
          <cell r="D9081" t="str">
            <v>Industrial Processes - Oil &amp; Gas Production</v>
          </cell>
          <cell r="G9081" t="str">
            <v>Industrial Processes</v>
          </cell>
          <cell r="H9081" t="str">
            <v>Oil and Gas Production</v>
          </cell>
          <cell r="I9081" t="str">
            <v>Natural Gas Processing Facilities</v>
          </cell>
          <cell r="J9081" t="str">
            <v>Flanges and Connections</v>
          </cell>
          <cell r="N9081">
            <v>40988</v>
          </cell>
        </row>
        <row r="9082">
          <cell r="A9082" t="str">
            <v>31000321</v>
          </cell>
          <cell r="B9082" t="str">
            <v>Point</v>
          </cell>
          <cell r="C9082" t="str">
            <v>Natural Gas Proc Facilities /Glycol Dehydrators: Niagaran Formation (Mich.)</v>
          </cell>
          <cell r="D9082" t="str">
            <v>Industrial Processes - Oil &amp; Gas Production</v>
          </cell>
          <cell r="G9082" t="str">
            <v>Industrial Processes</v>
          </cell>
          <cell r="H9082" t="str">
            <v>Oil and Gas Production</v>
          </cell>
          <cell r="I9082" t="str">
            <v>Natural Gas Processing Facilities</v>
          </cell>
          <cell r="J9082" t="str">
            <v>Glycol Dehydrators: Niagaran Formation (Mich.)</v>
          </cell>
          <cell r="N9082">
            <v>40988</v>
          </cell>
        </row>
        <row r="9083">
          <cell r="A9083" t="str">
            <v>31000322</v>
          </cell>
          <cell r="B9083" t="str">
            <v>Point</v>
          </cell>
          <cell r="C9083" t="str">
            <v>Natural Gas Proc Facilities /Glycol Dehydrators: Prairie du Chien Formation (Mich.)</v>
          </cell>
          <cell r="D9083" t="str">
            <v>Industrial Processes - Oil &amp; Gas Production</v>
          </cell>
          <cell r="G9083" t="str">
            <v>Industrial Processes</v>
          </cell>
          <cell r="H9083" t="str">
            <v>Oil and Gas Production</v>
          </cell>
          <cell r="I9083" t="str">
            <v>Natural Gas Processing Facilities</v>
          </cell>
          <cell r="J9083" t="str">
            <v>Glycol Dehydrators: Prairie du Chien Formation (Mich.)</v>
          </cell>
          <cell r="N9083">
            <v>40988</v>
          </cell>
        </row>
        <row r="9084">
          <cell r="A9084" t="str">
            <v>31000323</v>
          </cell>
          <cell r="B9084" t="str">
            <v>Point</v>
          </cell>
          <cell r="C9084" t="str">
            <v>Natural Gas Proc Facilities /Glycol Dehydrators: Antrim Formation (Mich.)</v>
          </cell>
          <cell r="D9084" t="str">
            <v>Industrial Processes - Oil &amp; Gas Production</v>
          </cell>
          <cell r="G9084" t="str">
            <v>Industrial Processes</v>
          </cell>
          <cell r="H9084" t="str">
            <v>Oil and Gas Production</v>
          </cell>
          <cell r="I9084" t="str">
            <v>Natural Gas Processing Facilities</v>
          </cell>
          <cell r="J9084" t="str">
            <v>Glycol Dehydrators: Antrim Formation (Mich.)</v>
          </cell>
          <cell r="N9084">
            <v>40988</v>
          </cell>
        </row>
        <row r="9085">
          <cell r="A9085" t="str">
            <v>31000324</v>
          </cell>
          <cell r="B9085" t="str">
            <v>Point</v>
          </cell>
          <cell r="C9085" t="str">
            <v>Natural Gas Proc Facilities /Pneumatic Controllers Low Bleed</v>
          </cell>
          <cell r="D9085" t="str">
            <v>Industrial Processes - Oil &amp; Gas Production</v>
          </cell>
          <cell r="G9085" t="str">
            <v>Industrial Processes</v>
          </cell>
          <cell r="H9085" t="str">
            <v>Oil and Gas Production</v>
          </cell>
          <cell r="I9085" t="str">
            <v>Natural Gas Processing Facilities</v>
          </cell>
          <cell r="J9085" t="str">
            <v>Pneumatic Controllers Low Bleed</v>
          </cell>
          <cell r="M9085">
            <v>39917</v>
          </cell>
          <cell r="N9085">
            <v>40988</v>
          </cell>
        </row>
        <row r="9086">
          <cell r="A9086" t="str">
            <v>31000325</v>
          </cell>
          <cell r="B9086" t="str">
            <v>Point</v>
          </cell>
          <cell r="C9086" t="str">
            <v>Natural Gas Proc Facilities /Pneumatic Controllers High Bleed &gt;6 scfm</v>
          </cell>
          <cell r="D9086" t="str">
            <v>Industrial Processes - Oil &amp; Gas Production</v>
          </cell>
          <cell r="G9086" t="str">
            <v>Industrial Processes</v>
          </cell>
          <cell r="H9086" t="str">
            <v>Oil and Gas Production</v>
          </cell>
          <cell r="I9086" t="str">
            <v>Natural Gas Processing Facilities</v>
          </cell>
          <cell r="J9086" t="str">
            <v>Pneumatic Controllers High Bleed &gt;6 scfm</v>
          </cell>
          <cell r="M9086">
            <v>39917</v>
          </cell>
          <cell r="N9086">
            <v>40988</v>
          </cell>
        </row>
        <row r="9087">
          <cell r="A9087" t="str">
            <v>31000401</v>
          </cell>
          <cell r="B9087" t="str">
            <v>Point</v>
          </cell>
          <cell r="C9087" t="str">
            <v>Oil&amp;Gas Prod /Process Heaters /Distillate Oil (No. 2)</v>
          </cell>
          <cell r="D9087" t="str">
            <v>Industrial Processes - Oil &amp; Gas Production</v>
          </cell>
          <cell r="G9087" t="str">
            <v>Industrial Processes</v>
          </cell>
          <cell r="H9087" t="str">
            <v>Oil and Gas Production</v>
          </cell>
          <cell r="I9087" t="str">
            <v>Process Heaters</v>
          </cell>
          <cell r="J9087" t="str">
            <v>Distillate Oil (No. 2)</v>
          </cell>
          <cell r="N9087">
            <v>40988</v>
          </cell>
        </row>
        <row r="9088">
          <cell r="A9088" t="str">
            <v>31000402</v>
          </cell>
          <cell r="B9088" t="str">
            <v>Point</v>
          </cell>
          <cell r="C9088" t="str">
            <v>Oil&amp;Gas Prod /Process Heaters /Residual Oil</v>
          </cell>
          <cell r="D9088" t="str">
            <v>Industrial Processes - Oil &amp; Gas Production</v>
          </cell>
          <cell r="G9088" t="str">
            <v>Industrial Processes</v>
          </cell>
          <cell r="H9088" t="str">
            <v>Oil and Gas Production</v>
          </cell>
          <cell r="I9088" t="str">
            <v>Process Heaters</v>
          </cell>
          <cell r="J9088" t="str">
            <v>Residual Oil</v>
          </cell>
          <cell r="N9088">
            <v>40988</v>
          </cell>
        </row>
        <row r="9089">
          <cell r="A9089" t="str">
            <v>31000403</v>
          </cell>
          <cell r="B9089" t="str">
            <v>Point</v>
          </cell>
          <cell r="C9089" t="str">
            <v>Oil&amp;Gas Prod /Process Heaters /Crude Oil</v>
          </cell>
          <cell r="D9089" t="str">
            <v>Industrial Processes - Oil &amp; Gas Production</v>
          </cell>
          <cell r="G9089" t="str">
            <v>Industrial Processes</v>
          </cell>
          <cell r="H9089" t="str">
            <v>Oil and Gas Production</v>
          </cell>
          <cell r="I9089" t="str">
            <v>Process Heaters</v>
          </cell>
          <cell r="J9089" t="str">
            <v>Crude Oil</v>
          </cell>
          <cell r="N9089">
            <v>40988</v>
          </cell>
        </row>
        <row r="9090">
          <cell r="A9090" t="str">
            <v>31000404</v>
          </cell>
          <cell r="B9090" t="str">
            <v>Point</v>
          </cell>
          <cell r="C9090" t="str">
            <v>Oil&amp;Gas Prod /Process Heaters /Natural Gas</v>
          </cell>
          <cell r="D9090" t="str">
            <v>Industrial Processes - Oil &amp; Gas Production</v>
          </cell>
          <cell r="G9090" t="str">
            <v>Industrial Processes</v>
          </cell>
          <cell r="H9090" t="str">
            <v>Oil and Gas Production</v>
          </cell>
          <cell r="I9090" t="str">
            <v>Process Heaters</v>
          </cell>
          <cell r="J9090" t="str">
            <v>Natural Gas</v>
          </cell>
          <cell r="N9090">
            <v>40988</v>
          </cell>
        </row>
        <row r="9091">
          <cell r="A9091" t="str">
            <v>31000405</v>
          </cell>
          <cell r="B9091" t="str">
            <v>Point</v>
          </cell>
          <cell r="C9091" t="str">
            <v>Oil&amp;Gas Prod /Process Heaters /Process Gas</v>
          </cell>
          <cell r="D9091" t="str">
            <v>Industrial Processes - Oil &amp; Gas Production</v>
          </cell>
          <cell r="G9091" t="str">
            <v>Industrial Processes</v>
          </cell>
          <cell r="H9091" t="str">
            <v>Oil and Gas Production</v>
          </cell>
          <cell r="I9091" t="str">
            <v>Process Heaters</v>
          </cell>
          <cell r="J9091" t="str">
            <v>Process Gas</v>
          </cell>
          <cell r="N9091">
            <v>40988</v>
          </cell>
        </row>
        <row r="9092">
          <cell r="A9092" t="str">
            <v>31000406</v>
          </cell>
          <cell r="B9092" t="str">
            <v>Point</v>
          </cell>
          <cell r="C9092" t="str">
            <v>Oil&amp;Gas Prod /Process Heaters /Propane/Butane</v>
          </cell>
          <cell r="D9092" t="str">
            <v>Industrial Processes - Oil &amp; Gas Production</v>
          </cell>
          <cell r="G9092" t="str">
            <v>Industrial Processes</v>
          </cell>
          <cell r="H9092" t="str">
            <v>Oil and Gas Production</v>
          </cell>
          <cell r="I9092" t="str">
            <v>Process Heaters</v>
          </cell>
          <cell r="J9092" t="str">
            <v>Propane/Butane</v>
          </cell>
          <cell r="N9092">
            <v>40988</v>
          </cell>
        </row>
        <row r="9093">
          <cell r="A9093" t="str">
            <v>31000411</v>
          </cell>
          <cell r="B9093" t="str">
            <v>Point</v>
          </cell>
          <cell r="C9093" t="str">
            <v>Oil&amp;Gas Prod /Process Heaters /Distillate Oil (No. 2): Steam Generators</v>
          </cell>
          <cell r="D9093" t="str">
            <v>Industrial Processes - Oil &amp; Gas Production</v>
          </cell>
          <cell r="G9093" t="str">
            <v>Industrial Processes</v>
          </cell>
          <cell r="H9093" t="str">
            <v>Oil and Gas Production</v>
          </cell>
          <cell r="I9093" t="str">
            <v>Process Heaters</v>
          </cell>
          <cell r="J9093" t="str">
            <v>Distillate Oil (No. 2): Steam Generators</v>
          </cell>
          <cell r="N9093">
            <v>40988</v>
          </cell>
        </row>
        <row r="9094">
          <cell r="A9094" t="str">
            <v>31000412</v>
          </cell>
          <cell r="B9094" t="str">
            <v>Point</v>
          </cell>
          <cell r="C9094" t="str">
            <v>Oil&amp;Gas Prod /Process Heaters /Residual Oil: Steam Generators</v>
          </cell>
          <cell r="D9094" t="str">
            <v>Industrial Processes - Oil &amp; Gas Production</v>
          </cell>
          <cell r="G9094" t="str">
            <v>Industrial Processes</v>
          </cell>
          <cell r="H9094" t="str">
            <v>Oil and Gas Production</v>
          </cell>
          <cell r="I9094" t="str">
            <v>Process Heaters</v>
          </cell>
          <cell r="J9094" t="str">
            <v>Residual Oil: Steam Generators</v>
          </cell>
          <cell r="N9094">
            <v>40988</v>
          </cell>
        </row>
        <row r="9095">
          <cell r="A9095" t="str">
            <v>31000413</v>
          </cell>
          <cell r="B9095" t="str">
            <v>Point</v>
          </cell>
          <cell r="C9095" t="str">
            <v>Oil&amp;Gas Prod /Process Heaters /Crude Oil: Steam Generators</v>
          </cell>
          <cell r="D9095" t="str">
            <v>Industrial Processes - Oil &amp; Gas Production</v>
          </cell>
          <cell r="G9095" t="str">
            <v>Industrial Processes</v>
          </cell>
          <cell r="H9095" t="str">
            <v>Oil and Gas Production</v>
          </cell>
          <cell r="I9095" t="str">
            <v>Process Heaters</v>
          </cell>
          <cell r="J9095" t="str">
            <v>Crude Oil: Steam Generators</v>
          </cell>
          <cell r="N9095">
            <v>40988</v>
          </cell>
        </row>
        <row r="9096">
          <cell r="A9096" t="str">
            <v>31000414</v>
          </cell>
          <cell r="B9096" t="str">
            <v>Point</v>
          </cell>
          <cell r="C9096" t="str">
            <v>Oil&amp;Gas Prod /Process Heaters /Natural Gas: Steam Generators</v>
          </cell>
          <cell r="D9096" t="str">
            <v>Industrial Processes - Oil &amp; Gas Production</v>
          </cell>
          <cell r="G9096" t="str">
            <v>Industrial Processes</v>
          </cell>
          <cell r="H9096" t="str">
            <v>Oil and Gas Production</v>
          </cell>
          <cell r="I9096" t="str">
            <v>Process Heaters</v>
          </cell>
          <cell r="J9096" t="str">
            <v>Natural Gas: Steam Generators</v>
          </cell>
          <cell r="N9096">
            <v>40988</v>
          </cell>
        </row>
        <row r="9097">
          <cell r="A9097" t="str">
            <v>31000415</v>
          </cell>
          <cell r="B9097" t="str">
            <v>Point</v>
          </cell>
          <cell r="C9097" t="str">
            <v>Oil&amp;Gas Prod /Process Heaters /Process Gas: Steam Generators</v>
          </cell>
          <cell r="D9097" t="str">
            <v>Industrial Processes - Oil &amp; Gas Production</v>
          </cell>
          <cell r="G9097" t="str">
            <v>Industrial Processes</v>
          </cell>
          <cell r="H9097" t="str">
            <v>Oil and Gas Production</v>
          </cell>
          <cell r="I9097" t="str">
            <v>Process Heaters</v>
          </cell>
          <cell r="J9097" t="str">
            <v>Process Gas: Steam Generators</v>
          </cell>
          <cell r="N9097">
            <v>40988</v>
          </cell>
        </row>
        <row r="9098">
          <cell r="A9098" t="str">
            <v>31000501</v>
          </cell>
          <cell r="B9098" t="str">
            <v>Point</v>
          </cell>
          <cell r="C9098" t="str">
            <v>Oil&amp;Gas Prod /Liquid Waste Treatment /Floatation Units</v>
          </cell>
          <cell r="D9098" t="str">
            <v>Industrial Processes - Oil &amp; Gas Production</v>
          </cell>
          <cell r="G9098" t="str">
            <v>Industrial Processes</v>
          </cell>
          <cell r="H9098" t="str">
            <v>Oil and Gas Production</v>
          </cell>
          <cell r="I9098" t="str">
            <v>Liquid Waste Treatment</v>
          </cell>
          <cell r="J9098" t="str">
            <v>Floatation Units</v>
          </cell>
          <cell r="N9098">
            <v>40988</v>
          </cell>
        </row>
        <row r="9099">
          <cell r="A9099" t="str">
            <v>31000502</v>
          </cell>
          <cell r="B9099" t="str">
            <v>Point</v>
          </cell>
          <cell r="C9099" t="str">
            <v>Oil&amp;Gas Prod /Liquid Waste Treatment /Liquid - Liquid Separator</v>
          </cell>
          <cell r="D9099" t="str">
            <v>Industrial Processes - Oil &amp; Gas Production</v>
          </cell>
          <cell r="G9099" t="str">
            <v>Industrial Processes</v>
          </cell>
          <cell r="H9099" t="str">
            <v>Oil and Gas Production</v>
          </cell>
          <cell r="I9099" t="str">
            <v>Liquid Waste Treatment</v>
          </cell>
          <cell r="J9099" t="str">
            <v>Liquid - Liquid Separator</v>
          </cell>
          <cell r="N9099">
            <v>40988</v>
          </cell>
        </row>
        <row r="9100">
          <cell r="A9100" t="str">
            <v>31000503</v>
          </cell>
          <cell r="B9100" t="str">
            <v>Point</v>
          </cell>
          <cell r="C9100" t="str">
            <v>Oil&amp;Gas Prod /Liquid Waste Treatment /Oil-Water Separator</v>
          </cell>
          <cell r="D9100" t="str">
            <v>Industrial Processes - Oil &amp; Gas Production</v>
          </cell>
          <cell r="G9100" t="str">
            <v>Industrial Processes</v>
          </cell>
          <cell r="H9100" t="str">
            <v>Oil and Gas Production</v>
          </cell>
          <cell r="I9100" t="str">
            <v>Liquid Waste Treatment</v>
          </cell>
          <cell r="J9100" t="str">
            <v>Oil-Water Separator</v>
          </cell>
          <cell r="N9100">
            <v>40988</v>
          </cell>
        </row>
        <row r="9101">
          <cell r="A9101" t="str">
            <v>31000504</v>
          </cell>
          <cell r="B9101" t="str">
            <v>Point</v>
          </cell>
          <cell r="C9101" t="str">
            <v>Oil&amp;Gas Prod /Liquid Waste Treatment /Oil-Sludge-Waste Water Pit</v>
          </cell>
          <cell r="D9101" t="str">
            <v>Industrial Processes - Oil &amp; Gas Production</v>
          </cell>
          <cell r="G9101" t="str">
            <v>Industrial Processes</v>
          </cell>
          <cell r="H9101" t="str">
            <v>Oil and Gas Production</v>
          </cell>
          <cell r="I9101" t="str">
            <v>Liquid Waste Treatment</v>
          </cell>
          <cell r="J9101" t="str">
            <v>Oil-Sludge-Waste Water Pit</v>
          </cell>
          <cell r="N9101">
            <v>40988</v>
          </cell>
        </row>
        <row r="9102">
          <cell r="A9102" t="str">
            <v>31000505</v>
          </cell>
          <cell r="B9102" t="str">
            <v>Point</v>
          </cell>
          <cell r="C9102" t="str">
            <v>Oil&amp;Gas Prod /Liquid Waste Treatment /Sand Filter Operation</v>
          </cell>
          <cell r="D9102" t="str">
            <v>Industrial Processes - Oil &amp; Gas Production</v>
          </cell>
          <cell r="G9102" t="str">
            <v>Industrial Processes</v>
          </cell>
          <cell r="H9102" t="str">
            <v>Oil and Gas Production</v>
          </cell>
          <cell r="I9102" t="str">
            <v>Liquid Waste Treatment</v>
          </cell>
          <cell r="J9102" t="str">
            <v>Sand Filter Operation</v>
          </cell>
          <cell r="N9102">
            <v>40988</v>
          </cell>
        </row>
        <row r="9103">
          <cell r="A9103" t="str">
            <v>31000506</v>
          </cell>
          <cell r="B9103" t="str">
            <v>Point</v>
          </cell>
          <cell r="C9103" t="str">
            <v>Oil&amp;Gas Prod /Liquid Waste Treatment /Oil-Water Separation Wastewater Holding Tanks</v>
          </cell>
          <cell r="D9103" t="str">
            <v>Industrial Processes - Oil &amp; Gas Production</v>
          </cell>
          <cell r="G9103" t="str">
            <v>Industrial Processes</v>
          </cell>
          <cell r="H9103" t="str">
            <v>Oil and Gas Production</v>
          </cell>
          <cell r="I9103" t="str">
            <v>Liquid Waste Treatment</v>
          </cell>
          <cell r="J9103" t="str">
            <v>Oil-Water Separation Wastewater Holding Tanks</v>
          </cell>
          <cell r="N9103">
            <v>40988</v>
          </cell>
        </row>
        <row r="9104">
          <cell r="A9104" t="str">
            <v>31088801</v>
          </cell>
          <cell r="B9104" t="str">
            <v>Point</v>
          </cell>
          <cell r="C9104" t="str">
            <v>Oil&amp;Gas Prod /Fugitive Emissions /Specify in Comments Field</v>
          </cell>
          <cell r="D9104" t="str">
            <v>Industrial Processes - Oil &amp; Gas Production</v>
          </cell>
          <cell r="G9104" t="str">
            <v>Industrial Processes</v>
          </cell>
          <cell r="H9104" t="str">
            <v>Oil and Gas Production</v>
          </cell>
          <cell r="I9104" t="str">
            <v>Fugitive Emissions</v>
          </cell>
          <cell r="J9104" t="str">
            <v>Specify in Comments Field</v>
          </cell>
          <cell r="N9104">
            <v>40988</v>
          </cell>
        </row>
        <row r="9105">
          <cell r="A9105" t="str">
            <v>31088802</v>
          </cell>
          <cell r="B9105" t="str">
            <v>Point</v>
          </cell>
          <cell r="C9105" t="str">
            <v>Oil&amp;Gas Prod /Fugitive Emissions /Specify in Comments Field</v>
          </cell>
          <cell r="D9105" t="str">
            <v>Industrial Processes - Oil &amp; Gas Production</v>
          </cell>
          <cell r="G9105" t="str">
            <v>Industrial Processes</v>
          </cell>
          <cell r="H9105" t="str">
            <v>Oil and Gas Production</v>
          </cell>
          <cell r="I9105" t="str">
            <v>Fugitive Emissions</v>
          </cell>
          <cell r="J9105" t="str">
            <v>Specify in Comments Field</v>
          </cell>
          <cell r="N9105">
            <v>40988</v>
          </cell>
        </row>
        <row r="9106">
          <cell r="A9106" t="str">
            <v>31088803</v>
          </cell>
          <cell r="B9106" t="str">
            <v>Point</v>
          </cell>
          <cell r="C9106" t="str">
            <v>Oil&amp;Gas Prod /Fugitive Emissions /Specify in Comments Field</v>
          </cell>
          <cell r="D9106" t="str">
            <v>Industrial Processes - Oil &amp; Gas Production</v>
          </cell>
          <cell r="G9106" t="str">
            <v>Industrial Processes</v>
          </cell>
          <cell r="H9106" t="str">
            <v>Oil and Gas Production</v>
          </cell>
          <cell r="I9106" t="str">
            <v>Fugitive Emissions</v>
          </cell>
          <cell r="J9106" t="str">
            <v>Specify in Comments Field</v>
          </cell>
          <cell r="N9106">
            <v>40988</v>
          </cell>
        </row>
        <row r="9107">
          <cell r="A9107" t="str">
            <v>31088804</v>
          </cell>
          <cell r="B9107" t="str">
            <v>Point</v>
          </cell>
          <cell r="C9107" t="str">
            <v>Oil&amp;Gas Prod /Fugitive Emissions /Specify in Comments Field</v>
          </cell>
          <cell r="D9107" t="str">
            <v>Industrial Processes - Oil &amp; Gas Production</v>
          </cell>
          <cell r="G9107" t="str">
            <v>Industrial Processes</v>
          </cell>
          <cell r="H9107" t="str">
            <v>Oil and Gas Production</v>
          </cell>
          <cell r="I9107" t="str">
            <v>Fugitive Emissions</v>
          </cell>
          <cell r="J9107" t="str">
            <v>Specify in Comments Field</v>
          </cell>
          <cell r="N9107">
            <v>40988</v>
          </cell>
        </row>
        <row r="9108">
          <cell r="A9108" t="str">
            <v>31088805</v>
          </cell>
          <cell r="B9108" t="str">
            <v>Point</v>
          </cell>
          <cell r="C9108" t="str">
            <v>Oil&amp;Gas Prod /Fugitive Emissions /Specify in Comments Field</v>
          </cell>
          <cell r="D9108" t="str">
            <v>Industrial Processes - Oil &amp; Gas Production</v>
          </cell>
          <cell r="G9108" t="str">
            <v>Industrial Processes</v>
          </cell>
          <cell r="H9108" t="str">
            <v>Oil and Gas Production</v>
          </cell>
          <cell r="I9108" t="str">
            <v>Fugitive Emissions</v>
          </cell>
          <cell r="J9108" t="str">
            <v>Specify in Comments Field</v>
          </cell>
          <cell r="N9108">
            <v>40988</v>
          </cell>
        </row>
        <row r="9109">
          <cell r="A9109" t="str">
            <v>31088811</v>
          </cell>
          <cell r="B9109" t="str">
            <v>Point</v>
          </cell>
          <cell r="C9109" t="str">
            <v>Oil&amp;Gas Prod /Fugitive Emissions /Fugitive Emissions</v>
          </cell>
          <cell r="D9109" t="str">
            <v>Industrial Processes - Oil &amp; Gas Production</v>
          </cell>
          <cell r="G9109" t="str">
            <v>Industrial Processes</v>
          </cell>
          <cell r="H9109" t="str">
            <v>Oil and Gas Production</v>
          </cell>
          <cell r="I9109" t="str">
            <v>Fugitive Emissions</v>
          </cell>
          <cell r="J9109" t="str">
            <v>Fugitive Emissions</v>
          </cell>
          <cell r="N9109">
            <v>40988</v>
          </cell>
        </row>
        <row r="9110">
          <cell r="A9110" t="str">
            <v>31100101</v>
          </cell>
          <cell r="B9110" t="str">
            <v>Point</v>
          </cell>
          <cell r="C9110" t="str">
            <v>Construction /Construction: Building Contractors /Site Preparation: Topsoil Removal</v>
          </cell>
          <cell r="D9110" t="str">
            <v>Dust - Construction Dust</v>
          </cell>
          <cell r="G9110" t="str">
            <v>Industrial Processes</v>
          </cell>
          <cell r="H9110" t="str">
            <v>Building Construction</v>
          </cell>
          <cell r="I9110" t="str">
            <v>Construction: Building Contractors</v>
          </cell>
          <cell r="J9110" t="str">
            <v>Site Preparation: Topsoil Removal</v>
          </cell>
          <cell r="N9110">
            <v>40988</v>
          </cell>
        </row>
        <row r="9111">
          <cell r="A9111" t="str">
            <v>31100102</v>
          </cell>
          <cell r="B9111" t="str">
            <v>Point</v>
          </cell>
          <cell r="C9111" t="str">
            <v>Construction /Construction: Building Contractors /Site Preparation: Earth Moving (Cut and Fill)</v>
          </cell>
          <cell r="D9111" t="str">
            <v>Dust - Construction Dust</v>
          </cell>
          <cell r="G9111" t="str">
            <v>Industrial Processes</v>
          </cell>
          <cell r="H9111" t="str">
            <v>Building Construction</v>
          </cell>
          <cell r="I9111" t="str">
            <v>Construction: Building Contractors</v>
          </cell>
          <cell r="J9111" t="str">
            <v>Site Preparation: Earth Moving (Cut and Fill)</v>
          </cell>
          <cell r="N9111">
            <v>40988</v>
          </cell>
        </row>
        <row r="9112">
          <cell r="A9112" t="str">
            <v>31100103</v>
          </cell>
          <cell r="B9112" t="str">
            <v>Point</v>
          </cell>
          <cell r="C9112" t="str">
            <v>Construction /Construction: Building Contractors /Site Preparation: Aggregate Hauling (On Dirt)</v>
          </cell>
          <cell r="D9112" t="str">
            <v>Dust - Construction Dust</v>
          </cell>
          <cell r="G9112" t="str">
            <v>Industrial Processes</v>
          </cell>
          <cell r="H9112" t="str">
            <v>Building Construction</v>
          </cell>
          <cell r="I9112" t="str">
            <v>Construction: Building Contractors</v>
          </cell>
          <cell r="J9112" t="str">
            <v>Site Preparation: Aggregate Hauling (On Dirt)</v>
          </cell>
          <cell r="N9112">
            <v>40988</v>
          </cell>
        </row>
        <row r="9113">
          <cell r="A9113" t="str">
            <v>31100199</v>
          </cell>
          <cell r="B9113" t="str">
            <v>Point</v>
          </cell>
          <cell r="C9113" t="str">
            <v>Construction /Construction: Building Contractors /Other Not Classified</v>
          </cell>
          <cell r="D9113" t="str">
            <v>Dust - Construction Dust</v>
          </cell>
          <cell r="G9113" t="str">
            <v>Industrial Processes</v>
          </cell>
          <cell r="H9113" t="str">
            <v>Building Construction</v>
          </cell>
          <cell r="I9113" t="str">
            <v>Construction: Building Contractors</v>
          </cell>
          <cell r="J9113" t="str">
            <v>Other Not Classified</v>
          </cell>
          <cell r="N9113">
            <v>40988</v>
          </cell>
        </row>
        <row r="9114">
          <cell r="A9114" t="str">
            <v>31100201</v>
          </cell>
          <cell r="B9114" t="str">
            <v>Point</v>
          </cell>
          <cell r="C9114" t="str">
            <v>Construction /Demolitions-Special Trade Contracts /Mechanical or Explosive Dismemberment</v>
          </cell>
          <cell r="D9114" t="str">
            <v>Dust - Construction Dust</v>
          </cell>
          <cell r="G9114" t="str">
            <v>Industrial Processes</v>
          </cell>
          <cell r="H9114" t="str">
            <v>Building Construction</v>
          </cell>
          <cell r="I9114" t="str">
            <v>Demolitions/Special Trade Contracts</v>
          </cell>
          <cell r="J9114" t="str">
            <v>Mechanical or Explosive Dismemberment</v>
          </cell>
          <cell r="K9114" t="str">
            <v>31100202</v>
          </cell>
          <cell r="L9114" t="str">
            <v>2005</v>
          </cell>
          <cell r="N9114">
            <v>40988</v>
          </cell>
        </row>
        <row r="9115">
          <cell r="A9115" t="str">
            <v>31100202</v>
          </cell>
          <cell r="B9115" t="str">
            <v>Point</v>
          </cell>
          <cell r="C9115" t="str">
            <v>Construction /Demolitions-Special Trade Contracts /Mechanical or Explosive Dismemberment</v>
          </cell>
          <cell r="D9115" t="str">
            <v>Dust - Construction Dust</v>
          </cell>
          <cell r="G9115" t="str">
            <v>Industrial Processes</v>
          </cell>
          <cell r="H9115" t="str">
            <v>Building Construction</v>
          </cell>
          <cell r="I9115" t="str">
            <v>Demolitions/Special Trade Contracts</v>
          </cell>
          <cell r="J9115" t="str">
            <v>Mechanical or Explosive Dismemberment</v>
          </cell>
          <cell r="N9115">
            <v>40988</v>
          </cell>
        </row>
        <row r="9116">
          <cell r="A9116" t="str">
            <v>31100203</v>
          </cell>
          <cell r="B9116" t="str">
            <v>Point</v>
          </cell>
          <cell r="C9116" t="str">
            <v>Construction /Demolitions-Special Trade Contracts /Debris Loading</v>
          </cell>
          <cell r="D9116" t="str">
            <v>Industrial Processes - Storage and Transfer</v>
          </cell>
          <cell r="G9116" t="str">
            <v>Industrial Processes</v>
          </cell>
          <cell r="H9116" t="str">
            <v>Building Construction</v>
          </cell>
          <cell r="I9116" t="str">
            <v>Demolitions/Special Trade Contracts</v>
          </cell>
          <cell r="J9116" t="str">
            <v>Debris Loading</v>
          </cell>
          <cell r="K9116" t="str">
            <v>31100204</v>
          </cell>
          <cell r="L9116" t="str">
            <v>2005</v>
          </cell>
          <cell r="N9116">
            <v>40988</v>
          </cell>
        </row>
        <row r="9117">
          <cell r="A9117" t="str">
            <v>31100204</v>
          </cell>
          <cell r="B9117" t="str">
            <v>Point</v>
          </cell>
          <cell r="C9117" t="str">
            <v>Construction /Demolitions-Special Trade Contracts /Debris Loading</v>
          </cell>
          <cell r="D9117" t="str">
            <v>Industrial Processes - Storage and Transfer</v>
          </cell>
          <cell r="G9117" t="str">
            <v>Industrial Processes</v>
          </cell>
          <cell r="H9117" t="str">
            <v>Building Construction</v>
          </cell>
          <cell r="I9117" t="str">
            <v>Demolitions/Special Trade Contracts</v>
          </cell>
          <cell r="J9117" t="str">
            <v>Debris Loading</v>
          </cell>
          <cell r="N9117">
            <v>40988</v>
          </cell>
        </row>
        <row r="9118">
          <cell r="A9118" t="str">
            <v>31100205</v>
          </cell>
          <cell r="B9118" t="str">
            <v>Point</v>
          </cell>
          <cell r="C9118" t="str">
            <v>Construction /Demolitions-Special Trade Contracts /On-site Truck Traffic</v>
          </cell>
          <cell r="D9118" t="str">
            <v>Dust - Construction Dust</v>
          </cell>
          <cell r="G9118" t="str">
            <v>Industrial Processes</v>
          </cell>
          <cell r="H9118" t="str">
            <v>Building Construction</v>
          </cell>
          <cell r="I9118" t="str">
            <v>Demolitions/Special Trade Contracts</v>
          </cell>
          <cell r="J9118" t="str">
            <v>On-site Truck Traffic</v>
          </cell>
          <cell r="K9118" t="str">
            <v>31100206</v>
          </cell>
          <cell r="L9118" t="str">
            <v>2005</v>
          </cell>
          <cell r="N9118">
            <v>40988</v>
          </cell>
        </row>
        <row r="9119">
          <cell r="A9119" t="str">
            <v>31100206</v>
          </cell>
          <cell r="B9119" t="str">
            <v>Point</v>
          </cell>
          <cell r="C9119" t="str">
            <v>Construction /Demolitions-Special Trade Contracts /On-site Truck Traffic</v>
          </cell>
          <cell r="D9119" t="str">
            <v>Dust - Construction Dust</v>
          </cell>
          <cell r="G9119" t="str">
            <v>Industrial Processes</v>
          </cell>
          <cell r="H9119" t="str">
            <v>Building Construction</v>
          </cell>
          <cell r="I9119" t="str">
            <v>Demolitions/Special Trade Contracts</v>
          </cell>
          <cell r="J9119" t="str">
            <v>On-site Truck Traffic</v>
          </cell>
          <cell r="N9119">
            <v>40988</v>
          </cell>
        </row>
        <row r="9120">
          <cell r="A9120" t="str">
            <v>31100299</v>
          </cell>
          <cell r="B9120" t="str">
            <v>Point</v>
          </cell>
          <cell r="C9120" t="str">
            <v>Construction /Demolitions-Special Trade Contracts /Other Not Classified: Construction/Demolition</v>
          </cell>
          <cell r="D9120" t="str">
            <v>Dust - Construction Dust</v>
          </cell>
          <cell r="G9120" t="str">
            <v>Industrial Processes</v>
          </cell>
          <cell r="H9120" t="str">
            <v>Building Construction</v>
          </cell>
          <cell r="I9120" t="str">
            <v>Demolitions/Special Trade Contracts</v>
          </cell>
          <cell r="J9120" t="str">
            <v>Other Not Classified: Construction/Demolition</v>
          </cell>
          <cell r="N9120">
            <v>40988</v>
          </cell>
        </row>
        <row r="9121">
          <cell r="A9121" t="str">
            <v>31299999</v>
          </cell>
          <cell r="B9121" t="str">
            <v>Point</v>
          </cell>
          <cell r="C9121" t="str">
            <v>Misc Machinery Manuf /Other Not Classified</v>
          </cell>
          <cell r="D9121" t="str">
            <v>Industrial Processes - NEC</v>
          </cell>
          <cell r="G9121" t="str">
            <v>Industrial Processes</v>
          </cell>
          <cell r="H9121" t="str">
            <v>Machinery, Miscellaneous</v>
          </cell>
          <cell r="I9121" t="str">
            <v>Miscellaneous Machinery</v>
          </cell>
          <cell r="J9121" t="str">
            <v>Other Not Classified</v>
          </cell>
          <cell r="N9121">
            <v>40988</v>
          </cell>
        </row>
        <row r="9122">
          <cell r="A9122" t="str">
            <v>31300500</v>
          </cell>
          <cell r="B9122" t="str">
            <v>Point</v>
          </cell>
          <cell r="C9122" t="str">
            <v>Electrical Equip /Electrical Switch Manuf /Electrical Switch Manufacture: Overall Process</v>
          </cell>
          <cell r="D9122" t="str">
            <v>Industrial Processes - NEC</v>
          </cell>
          <cell r="G9122" t="str">
            <v>Industrial Processes</v>
          </cell>
          <cell r="H9122" t="str">
            <v>Electrical Equipment</v>
          </cell>
          <cell r="I9122" t="str">
            <v>Electrical Switch Manufacture</v>
          </cell>
          <cell r="J9122" t="str">
            <v>Electrical Switch Manufacture: Overall Process</v>
          </cell>
          <cell r="N9122">
            <v>40988</v>
          </cell>
        </row>
        <row r="9123">
          <cell r="A9123" t="str">
            <v>31301001</v>
          </cell>
          <cell r="B9123" t="str">
            <v>Point</v>
          </cell>
          <cell r="C9123" t="str">
            <v>Electrical Equip /Light Bulb Manuf /Light Bulb Glass to Socket Base Lubrication with SO2</v>
          </cell>
          <cell r="D9123" t="str">
            <v>Industrial Processes - NEC</v>
          </cell>
          <cell r="G9123" t="str">
            <v>Industrial Processes</v>
          </cell>
          <cell r="H9123" t="str">
            <v>Electrical Equipment</v>
          </cell>
          <cell r="I9123" t="str">
            <v>Light Bulb Manufacture</v>
          </cell>
          <cell r="J9123" t="str">
            <v>Light Bulb Glass to Socket Base Lubrication with SO2</v>
          </cell>
          <cell r="N9123">
            <v>40988</v>
          </cell>
        </row>
        <row r="9124">
          <cell r="A9124" t="str">
            <v>31301100</v>
          </cell>
          <cell r="B9124" t="str">
            <v>Point</v>
          </cell>
          <cell r="C9124" t="str">
            <v>Electrical Equip /Fluorescent Lamp Manuf /Fluorescent Lamp Manufacture: Overall Process</v>
          </cell>
          <cell r="D9124" t="str">
            <v>Industrial Processes - NEC</v>
          </cell>
          <cell r="G9124" t="str">
            <v>Industrial Processes</v>
          </cell>
          <cell r="H9124" t="str">
            <v>Electrical Equipment</v>
          </cell>
          <cell r="I9124" t="str">
            <v>Fluorescent Lamp Manufacture</v>
          </cell>
          <cell r="J9124" t="str">
            <v>Fluorescent Lamp Manufacture: Overall Process</v>
          </cell>
          <cell r="N9124">
            <v>40988</v>
          </cell>
        </row>
        <row r="9125">
          <cell r="A9125" t="str">
            <v>31301200</v>
          </cell>
          <cell r="B9125" t="str">
            <v>Point</v>
          </cell>
          <cell r="C9125" t="str">
            <v>Electrical Equip /Fluorescent Lamp Recycling /Fluorescent Lamp Recycling: Lamp Crusher</v>
          </cell>
          <cell r="D9125" t="str">
            <v>Industrial Processes - NEC</v>
          </cell>
          <cell r="G9125" t="str">
            <v>Industrial Processes</v>
          </cell>
          <cell r="H9125" t="str">
            <v>Electrical Equipment</v>
          </cell>
          <cell r="I9125" t="str">
            <v>Fluorescent Lamp Recycling</v>
          </cell>
          <cell r="J9125" t="str">
            <v>Fluorescent Lamp Recycling: Lamp Crusher</v>
          </cell>
          <cell r="N9125">
            <v>40988</v>
          </cell>
        </row>
        <row r="9126">
          <cell r="A9126" t="str">
            <v>31302000</v>
          </cell>
          <cell r="B9126" t="str">
            <v>Point</v>
          </cell>
          <cell r="C9126" t="str">
            <v>Electrical Equip /Mercury Oxide Battery Manuf /Mercury Oxide Battery Manufacture: Overall Process</v>
          </cell>
          <cell r="D9126" t="str">
            <v>Industrial Processes - NEC</v>
          </cell>
          <cell r="G9126" t="str">
            <v>Industrial Processes</v>
          </cell>
          <cell r="H9126" t="str">
            <v>Electrical Equipment</v>
          </cell>
          <cell r="I9126" t="str">
            <v>Mercury Oxide Battery Manufacture</v>
          </cell>
          <cell r="J9126" t="str">
            <v>Mercury Oxide Battery Manufacture: Overall Process</v>
          </cell>
          <cell r="N9126">
            <v>40988</v>
          </cell>
        </row>
        <row r="9127">
          <cell r="A9127" t="str">
            <v>31303001</v>
          </cell>
          <cell r="B9127" t="str">
            <v>Point</v>
          </cell>
          <cell r="C9127" t="str">
            <v>Electrical Equip /Manufacturing - General /Circuit Board Manufacturing</v>
          </cell>
          <cell r="D9127" t="str">
            <v>Industrial Processes - NEC</v>
          </cell>
          <cell r="G9127" t="str">
            <v>Industrial Processes</v>
          </cell>
          <cell r="H9127" t="str">
            <v>Electrical Equipment</v>
          </cell>
          <cell r="I9127" t="str">
            <v>Manufacturing - General</v>
          </cell>
          <cell r="J9127" t="str">
            <v>Circuit Board Manufacturing</v>
          </cell>
          <cell r="N9127">
            <v>40988</v>
          </cell>
        </row>
        <row r="9128">
          <cell r="A9128" t="str">
            <v>31303061</v>
          </cell>
          <cell r="B9128" t="str">
            <v>Point</v>
          </cell>
          <cell r="C9128" t="str">
            <v>Electrical Equip /Manufacturing - General /Circuit Board Etching: Acid</v>
          </cell>
          <cell r="D9128" t="str">
            <v>Industrial Processes - NEC</v>
          </cell>
          <cell r="G9128" t="str">
            <v>Industrial Processes</v>
          </cell>
          <cell r="H9128" t="str">
            <v>Electrical Equipment</v>
          </cell>
          <cell r="I9128" t="str">
            <v>Manufacturing - General</v>
          </cell>
          <cell r="J9128" t="str">
            <v>Circuit Board Etching: Acid</v>
          </cell>
          <cell r="N9128">
            <v>40988</v>
          </cell>
        </row>
        <row r="9129">
          <cell r="A9129" t="str">
            <v>31303062</v>
          </cell>
          <cell r="B9129" t="str">
            <v>Point</v>
          </cell>
          <cell r="C9129" t="str">
            <v>Electrical Equip /Manufacturing - General /Circuit Board Etching: Alkaline</v>
          </cell>
          <cell r="D9129" t="str">
            <v>Industrial Processes - NEC</v>
          </cell>
          <cell r="G9129" t="str">
            <v>Industrial Processes</v>
          </cell>
          <cell r="H9129" t="str">
            <v>Electrical Equipment</v>
          </cell>
          <cell r="I9129" t="str">
            <v>Manufacturing - General</v>
          </cell>
          <cell r="J9129" t="str">
            <v>Circuit Board Etching: Alkaline</v>
          </cell>
          <cell r="N9129">
            <v>40988</v>
          </cell>
        </row>
        <row r="9130">
          <cell r="A9130" t="str">
            <v>31303063</v>
          </cell>
          <cell r="B9130" t="str">
            <v>Point</v>
          </cell>
          <cell r="C9130" t="str">
            <v>Electrical Equip /Manufacturing - General /Circuit Board Etching: Plasma</v>
          </cell>
          <cell r="D9130" t="str">
            <v>Industrial Processes - NEC</v>
          </cell>
          <cell r="G9130" t="str">
            <v>Industrial Processes</v>
          </cell>
          <cell r="H9130" t="str">
            <v>Electrical Equipment</v>
          </cell>
          <cell r="I9130" t="str">
            <v>Manufacturing - General</v>
          </cell>
          <cell r="J9130" t="str">
            <v>Circuit Board Etching: Plasma</v>
          </cell>
          <cell r="N9130">
            <v>40988</v>
          </cell>
        </row>
        <row r="9131">
          <cell r="A9131" t="str">
            <v>31303501</v>
          </cell>
          <cell r="B9131" t="str">
            <v>Point</v>
          </cell>
          <cell r="C9131" t="str">
            <v>Electrical Equip /Manufacturing - General Proc /Soldering</v>
          </cell>
          <cell r="D9131" t="str">
            <v>Industrial Processes - NEC</v>
          </cell>
          <cell r="G9131" t="str">
            <v>Industrial Processes</v>
          </cell>
          <cell r="H9131" t="str">
            <v>Electrical Equipment</v>
          </cell>
          <cell r="I9131" t="str">
            <v>Manufacturing - General Processes</v>
          </cell>
          <cell r="J9131" t="str">
            <v>Soldering</v>
          </cell>
          <cell r="N9131">
            <v>40988</v>
          </cell>
        </row>
        <row r="9132">
          <cell r="A9132" t="str">
            <v>31303502</v>
          </cell>
          <cell r="B9132" t="str">
            <v>Point</v>
          </cell>
          <cell r="C9132" t="str">
            <v>Electrical Equip /Manufacturing - General Proc /Cleaning</v>
          </cell>
          <cell r="D9132" t="str">
            <v>Industrial Processes - NEC</v>
          </cell>
          <cell r="G9132" t="str">
            <v>Industrial Processes</v>
          </cell>
          <cell r="H9132" t="str">
            <v>Electrical Equipment</v>
          </cell>
          <cell r="I9132" t="str">
            <v>Manufacturing - General Processes</v>
          </cell>
          <cell r="J9132" t="str">
            <v>Cleaning</v>
          </cell>
          <cell r="N9132">
            <v>40988</v>
          </cell>
        </row>
        <row r="9133">
          <cell r="A9133" t="str">
            <v>31306500</v>
          </cell>
          <cell r="B9133" t="str">
            <v>Point</v>
          </cell>
          <cell r="C9133" t="str">
            <v>Electrical Equip /Semiconductor Manuf /Integrated Circuit Manufacturing: General</v>
          </cell>
          <cell r="D9133" t="str">
            <v>Industrial Processes - NEC</v>
          </cell>
          <cell r="G9133" t="str">
            <v>Industrial Processes</v>
          </cell>
          <cell r="H9133" t="str">
            <v>Electrical Equipment</v>
          </cell>
          <cell r="I9133" t="str">
            <v>Semiconductor Manufacturing</v>
          </cell>
          <cell r="J9133" t="str">
            <v>Integrated Circuit Manufacturing: General</v>
          </cell>
          <cell r="N9133">
            <v>40988</v>
          </cell>
        </row>
        <row r="9134">
          <cell r="A9134" t="str">
            <v>31306501</v>
          </cell>
          <cell r="B9134" t="str">
            <v>Point</v>
          </cell>
          <cell r="C9134" t="str">
            <v>Electrical Equip /Semiconductor Manuf /Cleaning Processes: Wet Chemical: Specify Aqueous Solution</v>
          </cell>
          <cell r="D9134" t="str">
            <v>Industrial Processes - NEC</v>
          </cell>
          <cell r="G9134" t="str">
            <v>Industrial Processes</v>
          </cell>
          <cell r="H9134" t="str">
            <v>Electrical Equipment</v>
          </cell>
          <cell r="I9134" t="str">
            <v>Semiconductor Manufacturing</v>
          </cell>
          <cell r="J9134" t="str">
            <v>Cleaning Processes: Wet Chemical: Specify Aqueous Solution</v>
          </cell>
          <cell r="N9134">
            <v>40988</v>
          </cell>
        </row>
        <row r="9135">
          <cell r="A9135" t="str">
            <v>31306502</v>
          </cell>
          <cell r="B9135" t="str">
            <v>Point</v>
          </cell>
          <cell r="C9135" t="str">
            <v>Electrical Equip /Semiconductor Manuf /Cleaning Process: Plasma Process: Specify Gas Used</v>
          </cell>
          <cell r="D9135" t="str">
            <v>Industrial Processes - NEC</v>
          </cell>
          <cell r="G9135" t="str">
            <v>Industrial Processes</v>
          </cell>
          <cell r="H9135" t="str">
            <v>Electrical Equipment</v>
          </cell>
          <cell r="I9135" t="str">
            <v>Semiconductor Manufacturing</v>
          </cell>
          <cell r="J9135" t="str">
            <v>Cleaning Process: Plasma Process: Specify Gas Used</v>
          </cell>
          <cell r="N9135">
            <v>40988</v>
          </cell>
        </row>
        <row r="9136">
          <cell r="A9136" t="str">
            <v>31306505</v>
          </cell>
          <cell r="B9136" t="str">
            <v>Point</v>
          </cell>
          <cell r="C9136" t="str">
            <v>Electrical Equip /Semiconductor Manuf /Photoresist Operations: General</v>
          </cell>
          <cell r="D9136" t="str">
            <v>Industrial Processes - NEC</v>
          </cell>
          <cell r="G9136" t="str">
            <v>Industrial Processes</v>
          </cell>
          <cell r="H9136" t="str">
            <v>Electrical Equipment</v>
          </cell>
          <cell r="I9136" t="str">
            <v>Semiconductor Manufacturing</v>
          </cell>
          <cell r="J9136" t="str">
            <v>Photoresist Operations: General</v>
          </cell>
          <cell r="N9136">
            <v>40988</v>
          </cell>
        </row>
        <row r="9137">
          <cell r="A9137" t="str">
            <v>31306510</v>
          </cell>
          <cell r="B9137" t="str">
            <v>Point</v>
          </cell>
          <cell r="C9137" t="str">
            <v>Electrical Equip /Semiconductor Manuf /Chemical Vapor Deposition: General: Specify Gas Used</v>
          </cell>
          <cell r="D9137" t="str">
            <v>Industrial Processes - NEC</v>
          </cell>
          <cell r="G9137" t="str">
            <v>Industrial Processes</v>
          </cell>
          <cell r="H9137" t="str">
            <v>Electrical Equipment</v>
          </cell>
          <cell r="I9137" t="str">
            <v>Semiconductor Manufacturing</v>
          </cell>
          <cell r="J9137" t="str">
            <v>Chemical Vapor Deposition: General: Specify Gas Used</v>
          </cell>
          <cell r="N9137">
            <v>40988</v>
          </cell>
        </row>
        <row r="9138">
          <cell r="A9138" t="str">
            <v>31306520</v>
          </cell>
          <cell r="B9138" t="str">
            <v>Point</v>
          </cell>
          <cell r="C9138" t="str">
            <v>Electrical Equip /Semiconductor Manuf /Diffusion Process: Deposition Operation: Specify Gas Used</v>
          </cell>
          <cell r="D9138" t="str">
            <v>Industrial Processes - NEC</v>
          </cell>
          <cell r="G9138" t="str">
            <v>Industrial Processes</v>
          </cell>
          <cell r="H9138" t="str">
            <v>Electrical Equipment</v>
          </cell>
          <cell r="I9138" t="str">
            <v>Semiconductor Manufacturing</v>
          </cell>
          <cell r="J9138" t="str">
            <v>Diffusion Process: Deposition Operation: Specify Gas Used</v>
          </cell>
          <cell r="N9138">
            <v>40988</v>
          </cell>
        </row>
        <row r="9139">
          <cell r="A9139" t="str">
            <v>31306530</v>
          </cell>
          <cell r="B9139" t="str">
            <v>Point</v>
          </cell>
          <cell r="C9139" t="str">
            <v>Electrical Equip /Semiconductor Manuf /Etching Process: Wet Chemical: Specify Aqueous Solution</v>
          </cell>
          <cell r="D9139" t="str">
            <v>Industrial Processes - NEC</v>
          </cell>
          <cell r="G9139" t="str">
            <v>Industrial Processes</v>
          </cell>
          <cell r="H9139" t="str">
            <v>Electrical Equipment</v>
          </cell>
          <cell r="I9139" t="str">
            <v>Semiconductor Manufacturing</v>
          </cell>
          <cell r="J9139" t="str">
            <v>Etching Process: Wet Chemical: Specify Aqueous Solution</v>
          </cell>
          <cell r="N9139">
            <v>40988</v>
          </cell>
        </row>
        <row r="9140">
          <cell r="A9140" t="str">
            <v>31306531</v>
          </cell>
          <cell r="B9140" t="str">
            <v>Point</v>
          </cell>
          <cell r="C9140" t="str">
            <v>Electrical Equip /Semiconductor Manuf /Etching Process: Plasma/Reactive Ion: Specify Gas Used</v>
          </cell>
          <cell r="D9140" t="str">
            <v>Industrial Processes - NEC</v>
          </cell>
          <cell r="G9140" t="str">
            <v>Industrial Processes</v>
          </cell>
          <cell r="H9140" t="str">
            <v>Electrical Equipment</v>
          </cell>
          <cell r="I9140" t="str">
            <v>Semiconductor Manufacturing</v>
          </cell>
          <cell r="J9140" t="str">
            <v>Etching Process: Plasma/Reactive Ion: Specify Gas Used</v>
          </cell>
          <cell r="N9140">
            <v>40988</v>
          </cell>
        </row>
        <row r="9141">
          <cell r="A9141" t="str">
            <v>31306599</v>
          </cell>
          <cell r="B9141" t="str">
            <v>Point</v>
          </cell>
          <cell r="C9141" t="str">
            <v>Electrical Equip /Semiconductor Manuf /Miscellaneous Operations: General: Specify Material</v>
          </cell>
          <cell r="D9141" t="str">
            <v>Industrial Processes - NEC</v>
          </cell>
          <cell r="G9141" t="str">
            <v>Industrial Processes</v>
          </cell>
          <cell r="H9141" t="str">
            <v>Electrical Equipment</v>
          </cell>
          <cell r="I9141" t="str">
            <v>Semiconductor Manufacturing</v>
          </cell>
          <cell r="J9141" t="str">
            <v>Miscellaneous Operations: General: Specify Material</v>
          </cell>
          <cell r="N9141">
            <v>40988</v>
          </cell>
        </row>
        <row r="9142">
          <cell r="A9142" t="str">
            <v>31307001</v>
          </cell>
          <cell r="B9142" t="str">
            <v>Point</v>
          </cell>
          <cell r="C9142" t="str">
            <v>Electrical Equip /Electrical Windings Reclamation /Single Chamber Incinerator/Oven</v>
          </cell>
          <cell r="D9142" t="str">
            <v>Industrial Processes - NEC</v>
          </cell>
          <cell r="G9142" t="str">
            <v>Industrial Processes</v>
          </cell>
          <cell r="H9142" t="str">
            <v>Electrical Equipment</v>
          </cell>
          <cell r="I9142" t="str">
            <v>Electrical Windings Reclamation</v>
          </cell>
          <cell r="J9142" t="str">
            <v>Single Chamber Incinerator/Oven</v>
          </cell>
          <cell r="N9142">
            <v>40988</v>
          </cell>
        </row>
        <row r="9143">
          <cell r="A9143" t="str">
            <v>31307002</v>
          </cell>
          <cell r="B9143" t="str">
            <v>Point</v>
          </cell>
          <cell r="C9143" t="str">
            <v>Electrical Equip /Electrical Windings Reclamation /Multiple Chamber Incinerator/Oven</v>
          </cell>
          <cell r="D9143" t="str">
            <v>Industrial Processes - NEC</v>
          </cell>
          <cell r="G9143" t="str">
            <v>Industrial Processes</v>
          </cell>
          <cell r="H9143" t="str">
            <v>Electrical Equipment</v>
          </cell>
          <cell r="I9143" t="str">
            <v>Electrical Windings Reclamation</v>
          </cell>
          <cell r="J9143" t="str">
            <v>Multiple Chamber Incinerator/Oven</v>
          </cell>
          <cell r="N9143">
            <v>40988</v>
          </cell>
        </row>
        <row r="9144">
          <cell r="A9144" t="str">
            <v>31380001</v>
          </cell>
          <cell r="B9144" t="str">
            <v>Point</v>
          </cell>
          <cell r="C9144" t="str">
            <v>Electrical Equip /Equipment Leaks /Equipment Leaks</v>
          </cell>
          <cell r="D9144" t="str">
            <v>Industrial Processes - NEC</v>
          </cell>
          <cell r="G9144" t="str">
            <v>Industrial Processes</v>
          </cell>
          <cell r="H9144" t="str">
            <v>Electrical Equipment</v>
          </cell>
          <cell r="I9144" t="str">
            <v>Equipment Leaks</v>
          </cell>
          <cell r="J9144" t="str">
            <v>Equipment Leaks</v>
          </cell>
          <cell r="N9144">
            <v>40988</v>
          </cell>
        </row>
        <row r="9145">
          <cell r="A9145" t="str">
            <v>31382001</v>
          </cell>
          <cell r="B9145" t="str">
            <v>Point</v>
          </cell>
          <cell r="C9145" t="str">
            <v>Electrical Equip /Wastewater, Aggregate /Process Area Drains</v>
          </cell>
          <cell r="D9145" t="str">
            <v>Industrial Processes - NEC</v>
          </cell>
          <cell r="G9145" t="str">
            <v>Industrial Processes</v>
          </cell>
          <cell r="H9145" t="str">
            <v>Electrical Equipment</v>
          </cell>
          <cell r="I9145" t="str">
            <v>Wastewater, Aggregate</v>
          </cell>
          <cell r="J9145" t="str">
            <v>Process Area Drains</v>
          </cell>
          <cell r="N9145">
            <v>40988</v>
          </cell>
        </row>
        <row r="9146">
          <cell r="A9146" t="str">
            <v>31382002</v>
          </cell>
          <cell r="B9146" t="str">
            <v>Point</v>
          </cell>
          <cell r="C9146" t="str">
            <v>Electrical Equip /Wastewater, Aggregate /Process Equipment Drains</v>
          </cell>
          <cell r="D9146" t="str">
            <v>Industrial Processes - NEC</v>
          </cell>
          <cell r="G9146" t="str">
            <v>Industrial Processes</v>
          </cell>
          <cell r="H9146" t="str">
            <v>Electrical Equipment</v>
          </cell>
          <cell r="I9146" t="str">
            <v>Wastewater, Aggregate</v>
          </cell>
          <cell r="J9146" t="str">
            <v>Process Equipment Drains</v>
          </cell>
          <cell r="N9146">
            <v>40988</v>
          </cell>
        </row>
        <row r="9147">
          <cell r="A9147" t="str">
            <v>31382599</v>
          </cell>
          <cell r="B9147" t="str">
            <v>Point</v>
          </cell>
          <cell r="C9147" t="str">
            <v>Electrical Equip /Wastewater, Pts of Generation /Specify Point of Generation</v>
          </cell>
          <cell r="D9147" t="str">
            <v>Industrial Processes - NEC</v>
          </cell>
          <cell r="G9147" t="str">
            <v>Industrial Processes</v>
          </cell>
          <cell r="H9147" t="str">
            <v>Electrical Equipment</v>
          </cell>
          <cell r="I9147" t="str">
            <v>Wastewater, Points of Generation</v>
          </cell>
          <cell r="J9147" t="str">
            <v>Specify Point of Generation</v>
          </cell>
          <cell r="N9147">
            <v>40988</v>
          </cell>
        </row>
        <row r="9148">
          <cell r="A9148" t="str">
            <v>31390001</v>
          </cell>
          <cell r="B9148" t="str">
            <v>Point</v>
          </cell>
          <cell r="C9148" t="str">
            <v>Electrical Equip /Process Heaters /Distillate Oil (No. 2)</v>
          </cell>
          <cell r="D9148" t="str">
            <v>Industrial Processes - NEC</v>
          </cell>
          <cell r="G9148" t="str">
            <v>Industrial Processes</v>
          </cell>
          <cell r="H9148" t="str">
            <v>Electrical Equipment</v>
          </cell>
          <cell r="I9148" t="str">
            <v>Process Heaters</v>
          </cell>
          <cell r="J9148" t="str">
            <v>Distillate Oil (No. 2)</v>
          </cell>
          <cell r="N9148">
            <v>40988</v>
          </cell>
        </row>
        <row r="9149">
          <cell r="A9149" t="str">
            <v>31390002</v>
          </cell>
          <cell r="B9149" t="str">
            <v>Point</v>
          </cell>
          <cell r="C9149" t="str">
            <v>Electrical Equip /Process Heaters /Residual Oil</v>
          </cell>
          <cell r="D9149" t="str">
            <v>Industrial Processes - NEC</v>
          </cell>
          <cell r="G9149" t="str">
            <v>Industrial Processes</v>
          </cell>
          <cell r="H9149" t="str">
            <v>Electrical Equipment</v>
          </cell>
          <cell r="I9149" t="str">
            <v>Process Heaters</v>
          </cell>
          <cell r="J9149" t="str">
            <v>Residual Oil</v>
          </cell>
          <cell r="N9149">
            <v>40988</v>
          </cell>
        </row>
        <row r="9150">
          <cell r="A9150" t="str">
            <v>31390003</v>
          </cell>
          <cell r="B9150" t="str">
            <v>Point</v>
          </cell>
          <cell r="C9150" t="str">
            <v>Electrical Equip /Process Heaters /Natural Gas</v>
          </cell>
          <cell r="D9150" t="str">
            <v>Industrial Processes - NEC</v>
          </cell>
          <cell r="G9150" t="str">
            <v>Industrial Processes</v>
          </cell>
          <cell r="H9150" t="str">
            <v>Electrical Equipment</v>
          </cell>
          <cell r="I9150" t="str">
            <v>Process Heaters</v>
          </cell>
          <cell r="J9150" t="str">
            <v>Natural Gas</v>
          </cell>
          <cell r="N9150">
            <v>40988</v>
          </cell>
        </row>
        <row r="9151">
          <cell r="A9151" t="str">
            <v>31399999</v>
          </cell>
          <cell r="B9151" t="str">
            <v>Point</v>
          </cell>
          <cell r="C9151" t="str">
            <v>Electrical Equip /Other Not Classified</v>
          </cell>
          <cell r="D9151" t="str">
            <v>Industrial Processes - NEC</v>
          </cell>
          <cell r="G9151" t="str">
            <v>Industrial Processes</v>
          </cell>
          <cell r="H9151" t="str">
            <v>Electrical Equipment</v>
          </cell>
          <cell r="I9151" t="str">
            <v>Other Not Classified</v>
          </cell>
          <cell r="J9151" t="str">
            <v>Other Not Classified</v>
          </cell>
          <cell r="N9151">
            <v>40988</v>
          </cell>
        </row>
        <row r="9152">
          <cell r="A9152" t="str">
            <v>31400901</v>
          </cell>
          <cell r="B9152" t="str">
            <v>Point</v>
          </cell>
          <cell r="C9152" t="str">
            <v>Auto&amp;Truck Assembly Ops /Solder Joint Grinding</v>
          </cell>
          <cell r="D9152" t="str">
            <v>Industrial Processes - NEC</v>
          </cell>
          <cell r="G9152" t="str">
            <v>Industrial Processes</v>
          </cell>
          <cell r="H9152" t="str">
            <v>Transportation Equipment</v>
          </cell>
          <cell r="I9152" t="str">
            <v>Automobiles/Truck Assembly Operations</v>
          </cell>
          <cell r="J9152" t="str">
            <v>Solder Joint Grinding</v>
          </cell>
          <cell r="N9152">
            <v>40988</v>
          </cell>
        </row>
        <row r="9153">
          <cell r="A9153" t="str">
            <v>31400902</v>
          </cell>
          <cell r="B9153" t="str">
            <v>Point</v>
          </cell>
          <cell r="C9153" t="str">
            <v>Auto&amp;Truck Assembly Ops /Soldering Machine</v>
          </cell>
          <cell r="D9153" t="str">
            <v>Industrial Processes - NEC</v>
          </cell>
          <cell r="G9153" t="str">
            <v>Industrial Processes</v>
          </cell>
          <cell r="H9153" t="str">
            <v>Transportation Equipment</v>
          </cell>
          <cell r="I9153" t="str">
            <v>Automobiles/Truck Assembly Operations</v>
          </cell>
          <cell r="J9153" t="str">
            <v>Soldering Machine</v>
          </cell>
          <cell r="N9153">
            <v>40988</v>
          </cell>
        </row>
        <row r="9154">
          <cell r="A9154" t="str">
            <v>31400903</v>
          </cell>
          <cell r="B9154" t="str">
            <v>Point</v>
          </cell>
          <cell r="C9154" t="str">
            <v>Auto&amp;Truck Assembly Ops /Stamping</v>
          </cell>
          <cell r="D9154" t="str">
            <v>Industrial Processes - NEC</v>
          </cell>
          <cell r="G9154" t="str">
            <v>Industrial Processes</v>
          </cell>
          <cell r="H9154" t="str">
            <v>Transportation Equipment</v>
          </cell>
          <cell r="I9154" t="str">
            <v>Automobiles/Truck Assembly Operations</v>
          </cell>
          <cell r="J9154" t="str">
            <v>Stamping</v>
          </cell>
          <cell r="N9154">
            <v>40988</v>
          </cell>
        </row>
        <row r="9155">
          <cell r="A9155" t="str">
            <v>31401001</v>
          </cell>
          <cell r="B9155" t="str">
            <v>Point</v>
          </cell>
          <cell r="C9155" t="str">
            <v>Brake Shoe Debonding /Single Chamber Incinerator</v>
          </cell>
          <cell r="D9155" t="str">
            <v>Industrial Processes - NEC</v>
          </cell>
          <cell r="G9155" t="str">
            <v>Industrial Processes</v>
          </cell>
          <cell r="H9155" t="str">
            <v>Transportation Equipment</v>
          </cell>
          <cell r="I9155" t="str">
            <v>Brake Shoe Debonding</v>
          </cell>
          <cell r="J9155" t="str">
            <v>Single Chamber Incinerator</v>
          </cell>
          <cell r="N9155">
            <v>40988</v>
          </cell>
        </row>
        <row r="9156">
          <cell r="A9156" t="str">
            <v>31401002</v>
          </cell>
          <cell r="B9156" t="str">
            <v>Point</v>
          </cell>
          <cell r="C9156" t="str">
            <v>Brake Shoe Debonding /Multiple Chamber Incinerator</v>
          </cell>
          <cell r="D9156" t="str">
            <v>Industrial Processes - NEC</v>
          </cell>
          <cell r="G9156" t="str">
            <v>Industrial Processes</v>
          </cell>
          <cell r="H9156" t="str">
            <v>Transportation Equipment</v>
          </cell>
          <cell r="I9156" t="str">
            <v>Brake Shoe Debonding</v>
          </cell>
          <cell r="J9156" t="str">
            <v>Multiple Chamber Incinerator</v>
          </cell>
          <cell r="N9156">
            <v>40988</v>
          </cell>
        </row>
        <row r="9157">
          <cell r="A9157" t="str">
            <v>31401101</v>
          </cell>
          <cell r="B9157" t="str">
            <v>Point</v>
          </cell>
          <cell r="C9157" t="str">
            <v>Auto Body Shredding /Primary Metal Recovery Line</v>
          </cell>
          <cell r="D9157" t="str">
            <v>Industrial Processes - NEC</v>
          </cell>
          <cell r="G9157" t="str">
            <v>Industrial Processes</v>
          </cell>
          <cell r="H9157" t="str">
            <v>Transportation Equipment</v>
          </cell>
          <cell r="I9157" t="str">
            <v>Auto Body Shredding</v>
          </cell>
          <cell r="J9157" t="str">
            <v>Primary Metal Recovery Line</v>
          </cell>
          <cell r="N9157">
            <v>40988</v>
          </cell>
        </row>
        <row r="9158">
          <cell r="A9158" t="str">
            <v>31401102</v>
          </cell>
          <cell r="B9158" t="str">
            <v>Point</v>
          </cell>
          <cell r="C9158" t="str">
            <v>Auto Body Shredding /Secondary Metal Recovery Line</v>
          </cell>
          <cell r="D9158" t="str">
            <v>Industrial Processes - NEC</v>
          </cell>
          <cell r="G9158" t="str">
            <v>Industrial Processes</v>
          </cell>
          <cell r="H9158" t="str">
            <v>Transportation Equipment</v>
          </cell>
          <cell r="I9158" t="str">
            <v>Auto Body Shredding</v>
          </cell>
          <cell r="J9158" t="str">
            <v>Secondary Metal Recovery Line</v>
          </cell>
          <cell r="N9158">
            <v>40988</v>
          </cell>
        </row>
        <row r="9159">
          <cell r="A9159" t="str">
            <v>31401201</v>
          </cell>
          <cell r="B9159" t="str">
            <v>Point</v>
          </cell>
          <cell r="C9159" t="str">
            <v>Auto Repair /Soldering</v>
          </cell>
          <cell r="D9159" t="str">
            <v>Industrial Processes - NEC</v>
          </cell>
          <cell r="G9159" t="str">
            <v>Industrial Processes</v>
          </cell>
          <cell r="H9159" t="str">
            <v>Transportation Equipment</v>
          </cell>
          <cell r="I9159" t="str">
            <v>Welding/Soldering Automotive Repair</v>
          </cell>
          <cell r="J9159" t="str">
            <v>Soldering</v>
          </cell>
          <cell r="N9159">
            <v>40988</v>
          </cell>
        </row>
        <row r="9160">
          <cell r="A9160" t="str">
            <v>31401501</v>
          </cell>
          <cell r="B9160" t="str">
            <v>Point</v>
          </cell>
          <cell r="C9160" t="str">
            <v>Boat Manufacturing /General</v>
          </cell>
          <cell r="D9160" t="str">
            <v>Industrial Processes - NEC</v>
          </cell>
          <cell r="G9160" t="str">
            <v>Industrial Processes</v>
          </cell>
          <cell r="H9160" t="str">
            <v>Transportation Equipment</v>
          </cell>
          <cell r="I9160" t="str">
            <v>Boat Manufacturing</v>
          </cell>
          <cell r="J9160" t="str">
            <v>General</v>
          </cell>
          <cell r="N9160">
            <v>40988</v>
          </cell>
        </row>
        <row r="9161">
          <cell r="A9161" t="str">
            <v>31401503</v>
          </cell>
          <cell r="B9161" t="str">
            <v>Point</v>
          </cell>
          <cell r="C9161" t="str">
            <v>Boat Manufacturing /Resin Storage</v>
          </cell>
          <cell r="D9161" t="str">
            <v>Industrial Processes - Storage and Transfer</v>
          </cell>
          <cell r="G9161" t="str">
            <v>Industrial Processes</v>
          </cell>
          <cell r="H9161" t="str">
            <v>Transportation Equipment</v>
          </cell>
          <cell r="I9161" t="str">
            <v>Boat Manufacturing</v>
          </cell>
          <cell r="J9161" t="str">
            <v>Resin Storage</v>
          </cell>
          <cell r="N9161">
            <v>40988</v>
          </cell>
        </row>
        <row r="9162">
          <cell r="A9162" t="str">
            <v>31401504</v>
          </cell>
          <cell r="B9162" t="str">
            <v>Point</v>
          </cell>
          <cell r="C9162" t="str">
            <v>Boat Manufacturing /Resin Transfer</v>
          </cell>
          <cell r="D9162" t="str">
            <v>Industrial Processes - Storage and Transfer</v>
          </cell>
          <cell r="G9162" t="str">
            <v>Industrial Processes</v>
          </cell>
          <cell r="H9162" t="str">
            <v>Transportation Equipment</v>
          </cell>
          <cell r="I9162" t="str">
            <v>Boat Manufacturing</v>
          </cell>
          <cell r="J9162" t="str">
            <v>Resin Transfer</v>
          </cell>
          <cell r="N9162">
            <v>40988</v>
          </cell>
        </row>
        <row r="9163">
          <cell r="A9163" t="str">
            <v>31401510</v>
          </cell>
          <cell r="B9163" t="str">
            <v>Point</v>
          </cell>
          <cell r="C9163" t="str">
            <v>Boat Manufacturing /Molding and Lamination Operations</v>
          </cell>
          <cell r="D9163" t="str">
            <v>Industrial Processes - NEC</v>
          </cell>
          <cell r="G9163" t="str">
            <v>Industrial Processes</v>
          </cell>
          <cell r="H9163" t="str">
            <v>Transportation Equipment</v>
          </cell>
          <cell r="I9163" t="str">
            <v>Boat Manufacturing</v>
          </cell>
          <cell r="J9163" t="str">
            <v>Molding and Lamination Operations</v>
          </cell>
          <cell r="N9163">
            <v>40988</v>
          </cell>
        </row>
        <row r="9164">
          <cell r="A9164" t="str">
            <v>31401511</v>
          </cell>
          <cell r="B9164" t="str">
            <v>Point</v>
          </cell>
          <cell r="C9164" t="str">
            <v>Boat Manufacturing /Open Contact Molding: Manual Gel Coat Application</v>
          </cell>
          <cell r="D9164" t="str">
            <v>Industrial Processes - NEC</v>
          </cell>
          <cell r="G9164" t="str">
            <v>Industrial Processes</v>
          </cell>
          <cell r="H9164" t="str">
            <v>Transportation Equipment</v>
          </cell>
          <cell r="I9164" t="str">
            <v>Boat Manufacturing</v>
          </cell>
          <cell r="J9164" t="str">
            <v>Open Contact Molding: Manual Gel Coat Application</v>
          </cell>
          <cell r="N9164">
            <v>40988</v>
          </cell>
        </row>
        <row r="9165">
          <cell r="A9165" t="str">
            <v>31401512</v>
          </cell>
          <cell r="B9165" t="str">
            <v>Point</v>
          </cell>
          <cell r="C9165" t="str">
            <v>Boat Manufacturing /Open Contact Molding: Spray Gel Coat Application</v>
          </cell>
          <cell r="D9165" t="str">
            <v>Industrial Processes - NEC</v>
          </cell>
          <cell r="G9165" t="str">
            <v>Industrial Processes</v>
          </cell>
          <cell r="H9165" t="str">
            <v>Transportation Equipment</v>
          </cell>
          <cell r="I9165" t="str">
            <v>Boat Manufacturing</v>
          </cell>
          <cell r="J9165" t="str">
            <v>Open Contact Molding: Spray Gel Coat Application</v>
          </cell>
          <cell r="N9165">
            <v>40988</v>
          </cell>
        </row>
        <row r="9166">
          <cell r="A9166" t="str">
            <v>31401513</v>
          </cell>
          <cell r="B9166" t="str">
            <v>Point</v>
          </cell>
          <cell r="C9166" t="str">
            <v>Boat Manufacturing /Open Contact Molding: Gel Coat Curing</v>
          </cell>
          <cell r="D9166" t="str">
            <v>Industrial Processes - NEC</v>
          </cell>
          <cell r="G9166" t="str">
            <v>Industrial Processes</v>
          </cell>
          <cell r="H9166" t="str">
            <v>Transportation Equipment</v>
          </cell>
          <cell r="I9166" t="str">
            <v>Boat Manufacturing</v>
          </cell>
          <cell r="J9166" t="str">
            <v>Open Contact Molding: Gel Coat Curing</v>
          </cell>
          <cell r="N9166">
            <v>40988</v>
          </cell>
        </row>
        <row r="9167">
          <cell r="A9167" t="str">
            <v>31401514</v>
          </cell>
          <cell r="B9167" t="str">
            <v>Point</v>
          </cell>
          <cell r="C9167" t="str">
            <v>Boat Manufacturing /Open Contact Molding: Resin/Laminate Application, Machine Layup</v>
          </cell>
          <cell r="D9167" t="str">
            <v>Industrial Processes - NEC</v>
          </cell>
          <cell r="G9167" t="str">
            <v>Industrial Processes</v>
          </cell>
          <cell r="H9167" t="str">
            <v>Transportation Equipment</v>
          </cell>
          <cell r="I9167" t="str">
            <v>Boat Manufacturing</v>
          </cell>
          <cell r="J9167" t="str">
            <v>Open Contact Molding: Resin/Laminate Application, Machine Layup</v>
          </cell>
          <cell r="N9167">
            <v>40988</v>
          </cell>
        </row>
        <row r="9168">
          <cell r="A9168" t="str">
            <v>31401515</v>
          </cell>
          <cell r="B9168" t="str">
            <v>Point</v>
          </cell>
          <cell r="C9168" t="str">
            <v>Boat Manufacturing /Open Contact Molding: Resin Spray Layup</v>
          </cell>
          <cell r="D9168" t="str">
            <v>Industrial Processes - NEC</v>
          </cell>
          <cell r="G9168" t="str">
            <v>Industrial Processes</v>
          </cell>
          <cell r="H9168" t="str">
            <v>Transportation Equipment</v>
          </cell>
          <cell r="I9168" t="str">
            <v>Boat Manufacturing</v>
          </cell>
          <cell r="J9168" t="str">
            <v>Open Contact Molding: Resin/Laminate Application, Hand Layup,Spraying</v>
          </cell>
          <cell r="K9168" t="str">
            <v>31401517</v>
          </cell>
          <cell r="L9168" t="str">
            <v>2005</v>
          </cell>
          <cell r="N9168">
            <v>40988</v>
          </cell>
        </row>
        <row r="9169">
          <cell r="A9169" t="str">
            <v>31401516</v>
          </cell>
          <cell r="B9169" t="str">
            <v>Point</v>
          </cell>
          <cell r="C9169" t="str">
            <v>Boat Manufacturing /Open Contact Molding: Resin Hand Layup</v>
          </cell>
          <cell r="D9169" t="str">
            <v>Industrial Processes - NEC</v>
          </cell>
          <cell r="G9169" t="str">
            <v>Industrial Processes</v>
          </cell>
          <cell r="H9169" t="str">
            <v>Transportation Equipment</v>
          </cell>
          <cell r="I9169" t="str">
            <v>Boat Manufacturing</v>
          </cell>
          <cell r="J9169" t="str">
            <v>Open Contact Molding: Resin Hand Layup</v>
          </cell>
          <cell r="N9169">
            <v>40988</v>
          </cell>
        </row>
        <row r="9170">
          <cell r="A9170" t="str">
            <v>31401517</v>
          </cell>
          <cell r="B9170" t="str">
            <v>Point</v>
          </cell>
          <cell r="C9170" t="str">
            <v>Boat Manufacturing /Open Contact Molding: Resin Spray Layup</v>
          </cell>
          <cell r="D9170" t="str">
            <v>Industrial Processes - NEC</v>
          </cell>
          <cell r="G9170" t="str">
            <v>Industrial Processes</v>
          </cell>
          <cell r="H9170" t="str">
            <v>Transportation Equipment</v>
          </cell>
          <cell r="I9170" t="str">
            <v>Boat Manufacturing</v>
          </cell>
          <cell r="J9170" t="str">
            <v>Open Contact Molding: Resin Spray Layup</v>
          </cell>
          <cell r="N9170">
            <v>40988</v>
          </cell>
        </row>
        <row r="9171">
          <cell r="A9171" t="str">
            <v>31401518</v>
          </cell>
          <cell r="B9171" t="str">
            <v>Point</v>
          </cell>
          <cell r="C9171" t="str">
            <v>Boat Manufacturing /Open Contact Molding: Resin/Laminate Curing</v>
          </cell>
          <cell r="D9171" t="str">
            <v>Industrial Processes - NEC</v>
          </cell>
          <cell r="G9171" t="str">
            <v>Industrial Processes</v>
          </cell>
          <cell r="H9171" t="str">
            <v>Transportation Equipment</v>
          </cell>
          <cell r="I9171" t="str">
            <v>Boat Manufacturing</v>
          </cell>
          <cell r="J9171" t="str">
            <v>Open Contact Molding: Resin/Laminate Curing</v>
          </cell>
          <cell r="N9171">
            <v>40988</v>
          </cell>
        </row>
        <row r="9172">
          <cell r="A9172" t="str">
            <v>31401525</v>
          </cell>
          <cell r="B9172" t="str">
            <v>Point</v>
          </cell>
          <cell r="C9172" t="str">
            <v>Boat Manufacturing /Closed Molding</v>
          </cell>
          <cell r="D9172" t="str">
            <v>Industrial Processes - NEC</v>
          </cell>
          <cell r="G9172" t="str">
            <v>Industrial Processes</v>
          </cell>
          <cell r="H9172" t="str">
            <v>Transportation Equipment</v>
          </cell>
          <cell r="I9172" t="str">
            <v>Boat Manufacturing</v>
          </cell>
          <cell r="J9172" t="str">
            <v>Closed Molding</v>
          </cell>
          <cell r="N9172">
            <v>40988</v>
          </cell>
        </row>
        <row r="9173">
          <cell r="A9173" t="str">
            <v>31401530</v>
          </cell>
          <cell r="B9173" t="str">
            <v>Point</v>
          </cell>
          <cell r="C9173" t="str">
            <v>Boat Manufacturing /Bag Molding: Resin/Lamination, Hand Layup</v>
          </cell>
          <cell r="D9173" t="str">
            <v>Industrial Processes - NEC</v>
          </cell>
          <cell r="G9173" t="str">
            <v>Industrial Processes</v>
          </cell>
          <cell r="H9173" t="str">
            <v>Transportation Equipment</v>
          </cell>
          <cell r="I9173" t="str">
            <v>Boat Manufacturing</v>
          </cell>
          <cell r="J9173" t="str">
            <v>Bag Molding: Resin/Lamination, Hand Layup</v>
          </cell>
          <cell r="N9173">
            <v>40988</v>
          </cell>
        </row>
        <row r="9174">
          <cell r="A9174" t="str">
            <v>31401531</v>
          </cell>
          <cell r="B9174" t="str">
            <v>Point</v>
          </cell>
          <cell r="C9174" t="str">
            <v>Boat Manufacturing /Bag Molding: Resin/Lamination, Spray Layup</v>
          </cell>
          <cell r="D9174" t="str">
            <v>Industrial Processes - NEC</v>
          </cell>
          <cell r="G9174" t="str">
            <v>Industrial Processes</v>
          </cell>
          <cell r="H9174" t="str">
            <v>Transportation Equipment</v>
          </cell>
          <cell r="I9174" t="str">
            <v>Boat Manufacturing</v>
          </cell>
          <cell r="J9174" t="str">
            <v>Bag Molding: Resin/Lamination, Spray Layup</v>
          </cell>
          <cell r="N9174">
            <v>40988</v>
          </cell>
        </row>
        <row r="9175">
          <cell r="A9175" t="str">
            <v>31401540</v>
          </cell>
          <cell r="B9175" t="str">
            <v>Point</v>
          </cell>
          <cell r="C9175" t="str">
            <v>Boat Manufacturing /Lamination: Preparation of Resin/Laminate</v>
          </cell>
          <cell r="D9175" t="str">
            <v>Industrial Processes - NEC</v>
          </cell>
          <cell r="G9175" t="str">
            <v>Industrial Processes</v>
          </cell>
          <cell r="H9175" t="str">
            <v>Transportation Equipment</v>
          </cell>
          <cell r="I9175" t="str">
            <v>Boat Manufacturing</v>
          </cell>
          <cell r="J9175" t="str">
            <v>Lamination: Preparation of Resin/Laminate</v>
          </cell>
          <cell r="N9175">
            <v>40988</v>
          </cell>
        </row>
        <row r="9176">
          <cell r="A9176" t="str">
            <v>31401541</v>
          </cell>
          <cell r="B9176" t="str">
            <v>Point</v>
          </cell>
          <cell r="C9176" t="str">
            <v>Boat Manufacturing /Lamination: Polyurethane Foams</v>
          </cell>
          <cell r="D9176" t="str">
            <v>Industrial Processes - NEC</v>
          </cell>
          <cell r="G9176" t="str">
            <v>Industrial Processes</v>
          </cell>
          <cell r="H9176" t="str">
            <v>Transportation Equipment</v>
          </cell>
          <cell r="I9176" t="str">
            <v>Boat Manufacturing</v>
          </cell>
          <cell r="J9176" t="str">
            <v>Lamination: Polyurethane Foams</v>
          </cell>
          <cell r="N9176">
            <v>40988</v>
          </cell>
        </row>
        <row r="9177">
          <cell r="A9177" t="str">
            <v>31401550</v>
          </cell>
          <cell r="B9177" t="str">
            <v>Point</v>
          </cell>
          <cell r="C9177" t="str">
            <v>Boat Manufacturing /Assembly Area</v>
          </cell>
          <cell r="D9177" t="str">
            <v>Industrial Processes - NEC</v>
          </cell>
          <cell r="G9177" t="str">
            <v>Industrial Processes</v>
          </cell>
          <cell r="H9177" t="str">
            <v>Transportation Equipment</v>
          </cell>
          <cell r="I9177" t="str">
            <v>Boat Manufacturing</v>
          </cell>
          <cell r="J9177" t="str">
            <v>Assembly Area</v>
          </cell>
          <cell r="N9177">
            <v>40988</v>
          </cell>
        </row>
        <row r="9178">
          <cell r="A9178" t="str">
            <v>31401551</v>
          </cell>
          <cell r="B9178" t="str">
            <v>Point</v>
          </cell>
          <cell r="C9178" t="str">
            <v>Boat Manufacturing /Assembly Area: Sanding/Trimming of Laminated Parts</v>
          </cell>
          <cell r="D9178" t="str">
            <v>Industrial Processes - NEC</v>
          </cell>
          <cell r="G9178" t="str">
            <v>Industrial Processes</v>
          </cell>
          <cell r="H9178" t="str">
            <v>Transportation Equipment</v>
          </cell>
          <cell r="I9178" t="str">
            <v>Boat Manufacturing</v>
          </cell>
          <cell r="J9178" t="str">
            <v>Assembly Area: Sanding/Trimming of Laminated Parts</v>
          </cell>
          <cell r="N9178">
            <v>40988</v>
          </cell>
        </row>
        <row r="9179">
          <cell r="A9179" t="str">
            <v>31401552</v>
          </cell>
          <cell r="B9179" t="str">
            <v>Point</v>
          </cell>
          <cell r="C9179" t="str">
            <v>Boat Manufacturing /Assembly Area: Paint Spraying</v>
          </cell>
          <cell r="D9179" t="str">
            <v>Industrial Processes - NEC</v>
          </cell>
          <cell r="G9179" t="str">
            <v>Industrial Processes</v>
          </cell>
          <cell r="H9179" t="str">
            <v>Transportation Equipment</v>
          </cell>
          <cell r="I9179" t="str">
            <v>Boat Manufacturing</v>
          </cell>
          <cell r="J9179" t="str">
            <v>Assembly Area: Paint Spraying</v>
          </cell>
          <cell r="N9179">
            <v>40988</v>
          </cell>
        </row>
        <row r="9180">
          <cell r="A9180" t="str">
            <v>31401553</v>
          </cell>
          <cell r="B9180" t="str">
            <v>Point</v>
          </cell>
          <cell r="C9180" t="str">
            <v>Boat Manufacturing /Assembly Area: Carpet Glues</v>
          </cell>
          <cell r="D9180" t="str">
            <v>Industrial Processes - NEC</v>
          </cell>
          <cell r="G9180" t="str">
            <v>Industrial Processes</v>
          </cell>
          <cell r="H9180" t="str">
            <v>Transportation Equipment</v>
          </cell>
          <cell r="I9180" t="str">
            <v>Boat Manufacturing</v>
          </cell>
          <cell r="J9180" t="str">
            <v>Assembly Area: Carpet Glues</v>
          </cell>
          <cell r="N9180">
            <v>40988</v>
          </cell>
        </row>
        <row r="9181">
          <cell r="A9181" t="str">
            <v>31401560</v>
          </cell>
          <cell r="B9181" t="str">
            <v>Point</v>
          </cell>
          <cell r="C9181" t="str">
            <v>Boat Manufacturing /Cleanup</v>
          </cell>
          <cell r="D9181" t="str">
            <v>Industrial Processes - NEC</v>
          </cell>
          <cell r="G9181" t="str">
            <v>Industrial Processes</v>
          </cell>
          <cell r="H9181" t="str">
            <v>Transportation Equipment</v>
          </cell>
          <cell r="I9181" t="str">
            <v>Boat Manufacturing</v>
          </cell>
          <cell r="J9181" t="str">
            <v>Cleanup</v>
          </cell>
          <cell r="N9181">
            <v>40988</v>
          </cell>
        </row>
        <row r="9182">
          <cell r="A9182" t="str">
            <v>31401561</v>
          </cell>
          <cell r="B9182" t="str">
            <v>Point</v>
          </cell>
          <cell r="C9182" t="str">
            <v>Boat Manufacturing /Cleanup: Tools (Other than Spray Guns)</v>
          </cell>
          <cell r="D9182" t="str">
            <v>Industrial Processes - NEC</v>
          </cell>
          <cell r="G9182" t="str">
            <v>Industrial Processes</v>
          </cell>
          <cell r="H9182" t="str">
            <v>Transportation Equipment</v>
          </cell>
          <cell r="I9182" t="str">
            <v>Boat Manufacturing</v>
          </cell>
          <cell r="J9182" t="str">
            <v>Cleanup: Tools (Other than Spray Guns)</v>
          </cell>
          <cell r="N9182">
            <v>40988</v>
          </cell>
        </row>
        <row r="9183">
          <cell r="A9183" t="str">
            <v>31401562</v>
          </cell>
          <cell r="B9183" t="str">
            <v>Point</v>
          </cell>
          <cell r="C9183" t="str">
            <v>Boat Manufacturing /Cleanup: Spray Guns</v>
          </cell>
          <cell r="D9183" t="str">
            <v>Industrial Processes - NEC</v>
          </cell>
          <cell r="G9183" t="str">
            <v>Industrial Processes</v>
          </cell>
          <cell r="H9183" t="str">
            <v>Transportation Equipment</v>
          </cell>
          <cell r="I9183" t="str">
            <v>Boat Manufacturing</v>
          </cell>
          <cell r="J9183" t="str">
            <v>Cleanup: Spray Guns</v>
          </cell>
          <cell r="N9183">
            <v>40988</v>
          </cell>
        </row>
        <row r="9184">
          <cell r="A9184" t="str">
            <v>31401563</v>
          </cell>
          <cell r="B9184" t="str">
            <v>Point</v>
          </cell>
          <cell r="C9184" t="str">
            <v>Boat Manufacturing /Cleanup: Molds</v>
          </cell>
          <cell r="D9184" t="str">
            <v>Industrial Processes - NEC</v>
          </cell>
          <cell r="G9184" t="str">
            <v>Industrial Processes</v>
          </cell>
          <cell r="H9184" t="str">
            <v>Transportation Equipment</v>
          </cell>
          <cell r="I9184" t="str">
            <v>Boat Manufacturing</v>
          </cell>
          <cell r="J9184" t="str">
            <v>Cleanup: Molds</v>
          </cell>
          <cell r="N9184">
            <v>40988</v>
          </cell>
        </row>
        <row r="9185">
          <cell r="A9185" t="str">
            <v>31401570</v>
          </cell>
          <cell r="B9185" t="str">
            <v>Point</v>
          </cell>
          <cell r="C9185" t="str">
            <v>Boat Manufacturing /Waste Disposal: Used Cleanup Solvents</v>
          </cell>
          <cell r="D9185" t="str">
            <v>Industrial Processes - NEC</v>
          </cell>
          <cell r="G9185" t="str">
            <v>Industrial Processes</v>
          </cell>
          <cell r="H9185" t="str">
            <v>Transportation Equipment</v>
          </cell>
          <cell r="I9185" t="str">
            <v>Boat Manufacturing</v>
          </cell>
          <cell r="J9185" t="str">
            <v>Waste Disposal: Used Cleanup Solvents</v>
          </cell>
          <cell r="N9185">
            <v>40988</v>
          </cell>
        </row>
        <row r="9186">
          <cell r="A9186" t="str">
            <v>31401571</v>
          </cell>
          <cell r="B9186" t="str">
            <v>Point</v>
          </cell>
          <cell r="C9186" t="str">
            <v>Boat Manufacturing /Waste Disposal: Stills</v>
          </cell>
          <cell r="D9186" t="str">
            <v>Industrial Processes - NEC</v>
          </cell>
          <cell r="G9186" t="str">
            <v>Industrial Processes</v>
          </cell>
          <cell r="H9186" t="str">
            <v>Transportation Equipment</v>
          </cell>
          <cell r="I9186" t="str">
            <v>Boat Manufacturing</v>
          </cell>
          <cell r="J9186" t="str">
            <v>Waste Disposal: Stills</v>
          </cell>
          <cell r="N9186">
            <v>40988</v>
          </cell>
        </row>
        <row r="9187">
          <cell r="A9187" t="str">
            <v>31480001</v>
          </cell>
          <cell r="B9187" t="str">
            <v>Point</v>
          </cell>
          <cell r="C9187" t="str">
            <v>Transport Equipt /Equipment Leaks /Equipment Leaks</v>
          </cell>
          <cell r="D9187" t="str">
            <v>Industrial Processes - NEC</v>
          </cell>
          <cell r="G9187" t="str">
            <v>Industrial Processes</v>
          </cell>
          <cell r="H9187" t="str">
            <v>Transportation Equipment</v>
          </cell>
          <cell r="I9187" t="str">
            <v>Equipment Leaks</v>
          </cell>
          <cell r="J9187" t="str">
            <v>Equipment Leaks</v>
          </cell>
          <cell r="N9187">
            <v>40988</v>
          </cell>
        </row>
        <row r="9188">
          <cell r="A9188" t="str">
            <v>31482001</v>
          </cell>
          <cell r="B9188" t="str">
            <v>Point</v>
          </cell>
          <cell r="C9188" t="str">
            <v>Transport Equipt /Wastewater, Aggregate /Process Area Drains</v>
          </cell>
          <cell r="D9188" t="str">
            <v>Industrial Processes - NEC</v>
          </cell>
          <cell r="G9188" t="str">
            <v>Industrial Processes</v>
          </cell>
          <cell r="H9188" t="str">
            <v>Transportation Equipment</v>
          </cell>
          <cell r="I9188" t="str">
            <v>Wastewater, Aggregate</v>
          </cell>
          <cell r="J9188" t="str">
            <v>Process Area Drains</v>
          </cell>
          <cell r="N9188">
            <v>40988</v>
          </cell>
        </row>
        <row r="9189">
          <cell r="A9189" t="str">
            <v>31482002</v>
          </cell>
          <cell r="B9189" t="str">
            <v>Point</v>
          </cell>
          <cell r="C9189" t="str">
            <v>Transport Equipt /Wastewater, Aggregate /Process Equipment Drains</v>
          </cell>
          <cell r="D9189" t="str">
            <v>Industrial Processes - NEC</v>
          </cell>
          <cell r="G9189" t="str">
            <v>Industrial Processes</v>
          </cell>
          <cell r="H9189" t="str">
            <v>Transportation Equipment</v>
          </cell>
          <cell r="I9189" t="str">
            <v>Wastewater, Aggregate</v>
          </cell>
          <cell r="J9189" t="str">
            <v>Process Equipment Drains</v>
          </cell>
          <cell r="N9189">
            <v>40988</v>
          </cell>
        </row>
        <row r="9190">
          <cell r="A9190" t="str">
            <v>31482599</v>
          </cell>
          <cell r="B9190" t="str">
            <v>Point</v>
          </cell>
          <cell r="C9190" t="str">
            <v>Transport Equipt /Wastewater, Pts of Generation /Specify Point of Generation</v>
          </cell>
          <cell r="D9190" t="str">
            <v>Industrial Processes - NEC</v>
          </cell>
          <cell r="G9190" t="str">
            <v>Industrial Processes</v>
          </cell>
          <cell r="H9190" t="str">
            <v>Transportation Equipment</v>
          </cell>
          <cell r="I9190" t="str">
            <v>Wastewater, Point of Generation</v>
          </cell>
          <cell r="J9190" t="str">
            <v>Specify Point of Generation</v>
          </cell>
          <cell r="N9190">
            <v>40988</v>
          </cell>
        </row>
        <row r="9191">
          <cell r="A9191" t="str">
            <v>31499999</v>
          </cell>
          <cell r="B9191" t="str">
            <v>Point</v>
          </cell>
          <cell r="C9191" t="str">
            <v>Transport Equipt /Other Not Classified</v>
          </cell>
          <cell r="D9191" t="str">
            <v>Industrial Processes - NEC</v>
          </cell>
          <cell r="G9191" t="str">
            <v>Industrial Processes</v>
          </cell>
          <cell r="H9191" t="str">
            <v>Transportation Equipment</v>
          </cell>
          <cell r="I9191" t="str">
            <v>Other Not Classified</v>
          </cell>
          <cell r="J9191" t="str">
            <v>Other Not Classified</v>
          </cell>
          <cell r="N9191">
            <v>40988</v>
          </cell>
        </row>
        <row r="9192">
          <cell r="A9192" t="str">
            <v>31501001</v>
          </cell>
          <cell r="B9192" t="str">
            <v>Point</v>
          </cell>
          <cell r="C9192" t="str">
            <v>Photocopying Equip Manuf /Resin Transfer/Storage</v>
          </cell>
          <cell r="D9192" t="str">
            <v>Industrial Processes - Storage and Transfer</v>
          </cell>
          <cell r="G9192" t="str">
            <v>Industrial Processes</v>
          </cell>
          <cell r="H9192" t="str">
            <v>Photo Equip/Health Care/Labs/Air Condit/SwimPools</v>
          </cell>
          <cell r="I9192" t="str">
            <v>Photocopying Equipment Manufacturing</v>
          </cell>
          <cell r="J9192" t="str">
            <v>Resin Transfer/Storage</v>
          </cell>
          <cell r="N9192">
            <v>40988</v>
          </cell>
        </row>
        <row r="9193">
          <cell r="A9193" t="str">
            <v>31501002</v>
          </cell>
          <cell r="B9193" t="str">
            <v>Point</v>
          </cell>
          <cell r="C9193" t="str">
            <v>Photocopying Equip Manuf /Toner Classification</v>
          </cell>
          <cell r="D9193" t="str">
            <v>Industrial Processes - NEC</v>
          </cell>
          <cell r="G9193" t="str">
            <v>Industrial Processes</v>
          </cell>
          <cell r="H9193" t="str">
            <v>Photo Equip/Health Care/Labs/Air Condit/SwimPools</v>
          </cell>
          <cell r="I9193" t="str">
            <v>Photocopying Equipment Manufacturing</v>
          </cell>
          <cell r="J9193" t="str">
            <v>Toner Classification</v>
          </cell>
          <cell r="N9193">
            <v>40988</v>
          </cell>
        </row>
        <row r="9194">
          <cell r="A9194" t="str">
            <v>31501003</v>
          </cell>
          <cell r="B9194" t="str">
            <v>Point</v>
          </cell>
          <cell r="C9194" t="str">
            <v>Photocopying Equip Manuf /Toner (Carbon Black) Grinding</v>
          </cell>
          <cell r="D9194" t="str">
            <v>Industrial Processes - NEC</v>
          </cell>
          <cell r="G9194" t="str">
            <v>Industrial Processes</v>
          </cell>
          <cell r="H9194" t="str">
            <v>Photo Equip/Health Care/Labs/Air Condit/SwimPools</v>
          </cell>
          <cell r="I9194" t="str">
            <v>Photocopying Equipment Manufacturing</v>
          </cell>
          <cell r="J9194" t="str">
            <v>Toner (Carbon Black) Grinding</v>
          </cell>
          <cell r="N9194">
            <v>40988</v>
          </cell>
        </row>
        <row r="9195">
          <cell r="A9195" t="str">
            <v>31502001</v>
          </cell>
          <cell r="B9195" t="str">
            <v>Point</v>
          </cell>
          <cell r="C9195" t="str">
            <v>Health Care - Hospitals /Sterilization with Ethylene Oxide</v>
          </cell>
          <cell r="D9195" t="str">
            <v>Industrial Processes - NEC</v>
          </cell>
          <cell r="G9195" t="str">
            <v>Industrial Processes</v>
          </cell>
          <cell r="H9195" t="str">
            <v>Photo Equip/Health Care/Labs/Air Condit/SwimPools</v>
          </cell>
          <cell r="I9195" t="str">
            <v>Health Care - Hospitals</v>
          </cell>
          <cell r="J9195" t="str">
            <v>Sterilization with Ethylene Oxide</v>
          </cell>
          <cell r="N9195">
            <v>40988</v>
          </cell>
        </row>
        <row r="9196">
          <cell r="A9196" t="str">
            <v>31502002</v>
          </cell>
          <cell r="B9196" t="str">
            <v>Point</v>
          </cell>
          <cell r="C9196" t="str">
            <v>Health Care - Hospitals /Sterilization with Freon</v>
          </cell>
          <cell r="D9196" t="str">
            <v>Industrial Processes - NEC</v>
          </cell>
          <cell r="G9196" t="str">
            <v>Industrial Processes</v>
          </cell>
          <cell r="H9196" t="str">
            <v>Photo Equip/Health Care/Labs/Air Condit/SwimPools</v>
          </cell>
          <cell r="I9196" t="str">
            <v>Health Care - Hospitals</v>
          </cell>
          <cell r="J9196" t="str">
            <v>Sterilization with Freon</v>
          </cell>
          <cell r="N9196">
            <v>40988</v>
          </cell>
        </row>
        <row r="9197">
          <cell r="A9197" t="str">
            <v>31502003</v>
          </cell>
          <cell r="B9197" t="str">
            <v>Point</v>
          </cell>
          <cell r="C9197" t="str">
            <v>Health Care - Hospitals /Sterilization with Formaldehyde</v>
          </cell>
          <cell r="D9197" t="str">
            <v>Industrial Processes - NEC</v>
          </cell>
          <cell r="G9197" t="str">
            <v>Industrial Processes</v>
          </cell>
          <cell r="H9197" t="str">
            <v>Photo Equip/Health Care/Labs/Air Condit/SwimPools</v>
          </cell>
          <cell r="I9197" t="str">
            <v>Health Care - Hospitals</v>
          </cell>
          <cell r="J9197" t="str">
            <v>Sterilization with Formaldehyde</v>
          </cell>
          <cell r="N9197">
            <v>40988</v>
          </cell>
        </row>
        <row r="9198">
          <cell r="A9198" t="str">
            <v>31502004</v>
          </cell>
          <cell r="B9198" t="str">
            <v>Point</v>
          </cell>
          <cell r="C9198" t="str">
            <v>Health Care - Hospitals /Sterilization - Steam Autoclaving</v>
          </cell>
          <cell r="D9198" t="str">
            <v>Industrial Processes - NEC</v>
          </cell>
          <cell r="G9198" t="str">
            <v>Industrial Processes</v>
          </cell>
          <cell r="H9198" t="str">
            <v>Photo Equip/Health Care/Labs/Air Condit/SwimPools</v>
          </cell>
          <cell r="I9198" t="str">
            <v>Health Care - Hospitals</v>
          </cell>
          <cell r="J9198" t="str">
            <v>Sterilization - Steam Autoclaving</v>
          </cell>
          <cell r="M9198">
            <v>36797</v>
          </cell>
          <cell r="N9198">
            <v>40988</v>
          </cell>
        </row>
        <row r="9199">
          <cell r="A9199" t="str">
            <v>31502021</v>
          </cell>
          <cell r="B9199" t="str">
            <v>Point</v>
          </cell>
          <cell r="C9199" t="str">
            <v>Health Care - Hospitals /Shredding Medical Waste</v>
          </cell>
          <cell r="D9199" t="str">
            <v>Industrial Processes - NEC</v>
          </cell>
          <cell r="G9199" t="str">
            <v>Industrial Processes</v>
          </cell>
          <cell r="H9199" t="str">
            <v>Photo Equip/Health Care/Labs/Air Condit/SwimPools</v>
          </cell>
          <cell r="I9199" t="str">
            <v>Health Care - Hospitals</v>
          </cell>
          <cell r="J9199" t="str">
            <v>Shredding Medical Waste</v>
          </cell>
          <cell r="M9199">
            <v>36797</v>
          </cell>
          <cell r="N9199">
            <v>40988</v>
          </cell>
        </row>
        <row r="9200">
          <cell r="A9200" t="str">
            <v>31502088</v>
          </cell>
          <cell r="B9200" t="str">
            <v>Point</v>
          </cell>
          <cell r="C9200" t="str">
            <v>Health Care - Hospitals /Laboratory Fugitive Emissions</v>
          </cell>
          <cell r="D9200" t="str">
            <v>Industrial Processes - NEC</v>
          </cell>
          <cell r="G9200" t="str">
            <v>Industrial Processes</v>
          </cell>
          <cell r="H9200" t="str">
            <v>Photo Equip/Health Care/Labs/Air Condit/SwimPools</v>
          </cell>
          <cell r="I9200" t="str">
            <v>Health Care - Hospitals</v>
          </cell>
          <cell r="J9200" t="str">
            <v>Laboratory Fugitive Emissions</v>
          </cell>
          <cell r="N9200">
            <v>40988</v>
          </cell>
        </row>
        <row r="9201">
          <cell r="A9201" t="str">
            <v>31502089</v>
          </cell>
          <cell r="B9201" t="str">
            <v>Point</v>
          </cell>
          <cell r="C9201" t="str">
            <v>Health Care - Hospitals /Misc Fugitive Emissions</v>
          </cell>
          <cell r="D9201" t="str">
            <v>Industrial Processes - NEC</v>
          </cell>
          <cell r="G9201" t="str">
            <v>Industrial Processes</v>
          </cell>
          <cell r="H9201" t="str">
            <v>Photo Equip/Health Care/Labs/Air Condit/SwimPools</v>
          </cell>
          <cell r="I9201" t="str">
            <v>Health Care - Hospitals</v>
          </cell>
          <cell r="J9201" t="str">
            <v>Miscellaneous Fugitive Emissions</v>
          </cell>
          <cell r="N9201">
            <v>40988</v>
          </cell>
        </row>
        <row r="9202">
          <cell r="A9202" t="str">
            <v>31502101</v>
          </cell>
          <cell r="B9202" t="str">
            <v>Point</v>
          </cell>
          <cell r="C9202" t="str">
            <v>Health Care - Crematoriums /Crematory Stack</v>
          </cell>
          <cell r="D9202" t="str">
            <v>Industrial Processes - NEC</v>
          </cell>
          <cell r="G9202" t="str">
            <v>Industrial Processes</v>
          </cell>
          <cell r="H9202" t="str">
            <v>Photo Equip/Health Care/Labs/Air Condit/SwimPools</v>
          </cell>
          <cell r="I9202" t="str">
            <v>Health Care - Crematoriums</v>
          </cell>
          <cell r="J9202" t="str">
            <v>Crematory Stack</v>
          </cell>
          <cell r="N9202">
            <v>40988</v>
          </cell>
        </row>
        <row r="9203">
          <cell r="A9203" t="str">
            <v>31502102</v>
          </cell>
          <cell r="B9203" t="str">
            <v>Point</v>
          </cell>
          <cell r="C9203" t="str">
            <v>Health Care - Crematoriums /Crematory Stack - Human and Animal Crematories</v>
          </cell>
          <cell r="D9203" t="str">
            <v>Industrial Processes - NEC</v>
          </cell>
          <cell r="G9203" t="str">
            <v>Industrial Processes</v>
          </cell>
          <cell r="H9203" t="str">
            <v>Photo Equip/Health Care/Labs/Air Condit/SwimPools</v>
          </cell>
          <cell r="I9203" t="str">
            <v>Health Care - Crematoriums</v>
          </cell>
          <cell r="J9203" t="str">
            <v>Crematory Stack - Human and Animal Crematories</v>
          </cell>
          <cell r="N9203">
            <v>40988</v>
          </cell>
        </row>
        <row r="9204">
          <cell r="A9204" t="str">
            <v>31502500</v>
          </cell>
          <cell r="B9204" t="str">
            <v>Point</v>
          </cell>
          <cell r="C9204" t="str">
            <v>Dental Alloy Production /Dental Alloy (Mercury Amalgams) Production: Overall Process</v>
          </cell>
          <cell r="D9204" t="str">
            <v>Industrial Processes - NEC</v>
          </cell>
          <cell r="G9204" t="str">
            <v>Industrial Processes</v>
          </cell>
          <cell r="H9204" t="str">
            <v>Photo Equip/Health Care/Labs/Air Condit/SwimPools</v>
          </cell>
          <cell r="I9204" t="str">
            <v>Dental Alloy (Mercury Amalgams) Production</v>
          </cell>
          <cell r="J9204" t="str">
            <v>Dental Alloy (Mercury Amalgams) Production: Overall Process</v>
          </cell>
          <cell r="N9204">
            <v>40988</v>
          </cell>
        </row>
        <row r="9205">
          <cell r="A9205" t="str">
            <v>31502700</v>
          </cell>
          <cell r="B9205" t="str">
            <v>Point</v>
          </cell>
          <cell r="C9205" t="str">
            <v>Thermometer Manufacture: Overall Process</v>
          </cell>
          <cell r="D9205" t="str">
            <v>Industrial Processes - NEC</v>
          </cell>
          <cell r="G9205" t="str">
            <v>Industrial Processes</v>
          </cell>
          <cell r="H9205" t="str">
            <v>Photo Equip/Health Care/Labs/Air Condit/SwimPools</v>
          </cell>
          <cell r="I9205" t="str">
            <v>Thermometer Manufacture</v>
          </cell>
          <cell r="J9205" t="str">
            <v>Thermometer Manufacture: Overall Process</v>
          </cell>
          <cell r="N9205">
            <v>40988</v>
          </cell>
        </row>
        <row r="9206">
          <cell r="A9206" t="str">
            <v>31503001</v>
          </cell>
          <cell r="B9206" t="str">
            <v>Point</v>
          </cell>
          <cell r="C9206" t="str">
            <v>Laboratories /Bench Scale Reagents: Research</v>
          </cell>
          <cell r="D9206" t="str">
            <v>Industrial Processes - NEC</v>
          </cell>
          <cell r="G9206" t="str">
            <v>Industrial Processes</v>
          </cell>
          <cell r="H9206" t="str">
            <v>Photo Equip/Health Care/Labs/Air Condit/SwimPools</v>
          </cell>
          <cell r="I9206" t="str">
            <v>Laboratories</v>
          </cell>
          <cell r="J9206" t="str">
            <v>Bench Scale Reagents: Research</v>
          </cell>
          <cell r="N9206">
            <v>40988</v>
          </cell>
        </row>
        <row r="9207">
          <cell r="A9207" t="str">
            <v>31503002</v>
          </cell>
          <cell r="B9207" t="str">
            <v>Point</v>
          </cell>
          <cell r="C9207" t="str">
            <v>Laboratories /Bench Scale Reagents: Testing</v>
          </cell>
          <cell r="D9207" t="str">
            <v>Industrial Processes - NEC</v>
          </cell>
          <cell r="G9207" t="str">
            <v>Industrial Processes</v>
          </cell>
          <cell r="H9207" t="str">
            <v>Photo Equip/Health Care/Labs/Air Condit/SwimPools</v>
          </cell>
          <cell r="I9207" t="str">
            <v>Laboratories</v>
          </cell>
          <cell r="J9207" t="str">
            <v>Bench Scale Reagents: Testing</v>
          </cell>
          <cell r="N9207">
            <v>40988</v>
          </cell>
        </row>
        <row r="9208">
          <cell r="A9208" t="str">
            <v>31503003</v>
          </cell>
          <cell r="B9208" t="str">
            <v>Point</v>
          </cell>
          <cell r="C9208" t="str">
            <v>Laboratories /Bench Scale Reagents: Medical</v>
          </cell>
          <cell r="D9208" t="str">
            <v>Industrial Processes - NEC</v>
          </cell>
          <cell r="G9208" t="str">
            <v>Industrial Processes</v>
          </cell>
          <cell r="H9208" t="str">
            <v>Photo Equip/Health Care/Labs/Air Condit/SwimPools</v>
          </cell>
          <cell r="I9208" t="str">
            <v>Laboratories</v>
          </cell>
          <cell r="J9208" t="str">
            <v>Bench Scale Reagents: Medical</v>
          </cell>
          <cell r="N9208">
            <v>40988</v>
          </cell>
        </row>
        <row r="9209">
          <cell r="A9209" t="str">
            <v>31503101</v>
          </cell>
          <cell r="B9209" t="str">
            <v>Point</v>
          </cell>
          <cell r="C9209" t="str">
            <v>X-rays /Medical: General</v>
          </cell>
          <cell r="D9209" t="str">
            <v>Industrial Processes - NEC</v>
          </cell>
          <cell r="G9209" t="str">
            <v>Industrial Processes</v>
          </cell>
          <cell r="H9209" t="str">
            <v>Photo Equip/Health Care/Labs/Air Condit/SwimPools</v>
          </cell>
          <cell r="I9209" t="str">
            <v>X-rays</v>
          </cell>
          <cell r="J9209" t="str">
            <v>Medical: General</v>
          </cell>
          <cell r="N9209">
            <v>40988</v>
          </cell>
        </row>
        <row r="9210">
          <cell r="A9210" t="str">
            <v>31503102</v>
          </cell>
          <cell r="B9210" t="str">
            <v>Point</v>
          </cell>
          <cell r="C9210" t="str">
            <v>X-rays /Structural: General</v>
          </cell>
          <cell r="D9210" t="str">
            <v>Industrial Processes - NEC</v>
          </cell>
          <cell r="G9210" t="str">
            <v>Industrial Processes</v>
          </cell>
          <cell r="H9210" t="str">
            <v>Photo Equip/Health Care/Labs/Air Condit/SwimPools</v>
          </cell>
          <cell r="I9210" t="str">
            <v>X-rays</v>
          </cell>
          <cell r="J9210" t="str">
            <v>Structural: General</v>
          </cell>
          <cell r="N9210">
            <v>40988</v>
          </cell>
        </row>
        <row r="9211">
          <cell r="A9211" t="str">
            <v>31504001</v>
          </cell>
          <cell r="B9211" t="str">
            <v>Point</v>
          </cell>
          <cell r="C9211" t="str">
            <v>Commercial Swimming Pools - Chlorination-Chloroform</v>
          </cell>
          <cell r="D9211" t="str">
            <v>Industrial Processes - NEC</v>
          </cell>
          <cell r="G9211" t="str">
            <v>Industrial Processes</v>
          </cell>
          <cell r="H9211" t="str">
            <v>Photo Equip/Health Care/Labs/Air Condit/SwimPools</v>
          </cell>
          <cell r="I9211" t="str">
            <v>Commercial Swimming Pools - Chlorination-Chloroform</v>
          </cell>
          <cell r="J9211" t="str">
            <v>Chlorination: Chloroform</v>
          </cell>
          <cell r="N9211">
            <v>40988</v>
          </cell>
        </row>
        <row r="9212">
          <cell r="A9212" t="str">
            <v>31505001</v>
          </cell>
          <cell r="B9212" t="str">
            <v>Point</v>
          </cell>
          <cell r="C9212" t="str">
            <v>Air-conditioning/Refrig /Cooling Fluid: Freons</v>
          </cell>
          <cell r="D9212" t="str">
            <v>Industrial Processes - NEC</v>
          </cell>
          <cell r="G9212" t="str">
            <v>Industrial Processes</v>
          </cell>
          <cell r="H9212" t="str">
            <v>Photo Equip/Health Care/Labs/Air Condit/SwimPools</v>
          </cell>
          <cell r="I9212" t="str">
            <v>Air-conditioning/Refrigeration</v>
          </cell>
          <cell r="J9212" t="str">
            <v>Cooling Fluid: Freons</v>
          </cell>
          <cell r="N9212">
            <v>40988</v>
          </cell>
        </row>
        <row r="9213">
          <cell r="A9213" t="str">
            <v>31505002</v>
          </cell>
          <cell r="B9213" t="str">
            <v>Point</v>
          </cell>
          <cell r="C9213" t="str">
            <v>Air-conditioning/Refrig /Cooling Fluid: Ammonia</v>
          </cell>
          <cell r="D9213" t="str">
            <v>Industrial Processes - NEC</v>
          </cell>
          <cell r="G9213" t="str">
            <v>Industrial Processes</v>
          </cell>
          <cell r="H9213" t="str">
            <v>Photo Equip/Health Care/Labs/Air Condit/SwimPools</v>
          </cell>
          <cell r="I9213" t="str">
            <v>Air-conditioning/Refrigeration</v>
          </cell>
          <cell r="J9213" t="str">
            <v>Cooling Fluid: Ammonia</v>
          </cell>
          <cell r="N9213">
            <v>40988</v>
          </cell>
        </row>
        <row r="9214">
          <cell r="A9214" t="str">
            <v>31505003</v>
          </cell>
          <cell r="B9214" t="str">
            <v>Point</v>
          </cell>
          <cell r="C9214" t="str">
            <v>Air-conditioning/Refrig /Cooling Fluid: Specify Fluid</v>
          </cell>
          <cell r="D9214" t="str">
            <v>Industrial Processes - NEC</v>
          </cell>
          <cell r="G9214" t="str">
            <v>Industrial Processes</v>
          </cell>
          <cell r="H9214" t="str">
            <v>Photo Equip/Health Care/Labs/Air Condit/SwimPools</v>
          </cell>
          <cell r="I9214" t="str">
            <v>Air-conditioning/Refrigeration</v>
          </cell>
          <cell r="J9214" t="str">
            <v>Cooling Fluid: Specify Fluid</v>
          </cell>
          <cell r="N9214">
            <v>40988</v>
          </cell>
        </row>
        <row r="9215">
          <cell r="A9215" t="str">
            <v>31603001</v>
          </cell>
          <cell r="B9215" t="str">
            <v>Point</v>
          </cell>
          <cell r="C9215" t="str">
            <v>Photo Film /Product Manuf - Substrate Prep /Extrusion Operations</v>
          </cell>
          <cell r="D9215" t="str">
            <v>Industrial Processes - NEC</v>
          </cell>
          <cell r="G9215" t="str">
            <v>Industrial Processes</v>
          </cell>
          <cell r="H9215" t="str">
            <v>Photographic Film Manufacturing</v>
          </cell>
          <cell r="I9215" t="str">
            <v>Product Manufacturing - Substrate Preparation</v>
          </cell>
          <cell r="J9215" t="str">
            <v>Extrusion Operations</v>
          </cell>
          <cell r="M9215">
            <v>36797</v>
          </cell>
          <cell r="N9215">
            <v>40988</v>
          </cell>
        </row>
        <row r="9216">
          <cell r="A9216" t="str">
            <v>31603002</v>
          </cell>
          <cell r="B9216" t="str">
            <v>Point</v>
          </cell>
          <cell r="C9216" t="str">
            <v>Photo Film /Product Manuf - Substrate Prep /Film Support Operations</v>
          </cell>
          <cell r="D9216" t="str">
            <v>Industrial Processes - NEC</v>
          </cell>
          <cell r="G9216" t="str">
            <v>Industrial Processes</v>
          </cell>
          <cell r="H9216" t="str">
            <v>Photographic Film Manufacturing</v>
          </cell>
          <cell r="I9216" t="str">
            <v>Product Manufacturing - Substrate Preparation</v>
          </cell>
          <cell r="J9216" t="str">
            <v>Film Support Operations</v>
          </cell>
          <cell r="M9216">
            <v>36797</v>
          </cell>
          <cell r="N9216">
            <v>40988</v>
          </cell>
        </row>
        <row r="9217">
          <cell r="A9217" t="str">
            <v>31604001</v>
          </cell>
          <cell r="B9217" t="str">
            <v>Point</v>
          </cell>
          <cell r="C9217" t="str">
            <v>Photo Film /Product Manuf - Chemical Manufacturing</v>
          </cell>
          <cell r="D9217" t="str">
            <v>Industrial Processes - NEC</v>
          </cell>
          <cell r="G9217" t="str">
            <v>Industrial Processes</v>
          </cell>
          <cell r="H9217" t="str">
            <v>Photographic Film Manufacturing</v>
          </cell>
          <cell r="I9217" t="str">
            <v>Product Manufacturing - Chemical Preparation</v>
          </cell>
          <cell r="J9217" t="str">
            <v>Chemical Manufacturing</v>
          </cell>
          <cell r="M9217">
            <v>36797</v>
          </cell>
          <cell r="N9217">
            <v>40988</v>
          </cell>
        </row>
        <row r="9218">
          <cell r="A9218" t="str">
            <v>31604002</v>
          </cell>
          <cell r="B9218" t="str">
            <v>Point</v>
          </cell>
          <cell r="C9218" t="str">
            <v>Photo Film /Product Manuf - Emulsion Making Operations</v>
          </cell>
          <cell r="D9218" t="str">
            <v>Industrial Processes - NEC</v>
          </cell>
          <cell r="G9218" t="str">
            <v>Industrial Processes</v>
          </cell>
          <cell r="H9218" t="str">
            <v>Photographic Film Manufacturing</v>
          </cell>
          <cell r="I9218" t="str">
            <v>Product Manufacturing - Chemical Preparation</v>
          </cell>
          <cell r="J9218" t="str">
            <v>Emulsion Making Operations</v>
          </cell>
          <cell r="M9218">
            <v>36797</v>
          </cell>
          <cell r="N9218">
            <v>40988</v>
          </cell>
        </row>
        <row r="9219">
          <cell r="A9219" t="str">
            <v>31604003</v>
          </cell>
          <cell r="B9219" t="str">
            <v>Point</v>
          </cell>
          <cell r="C9219" t="str">
            <v>Photo Film /Product Manuf - Chemical Mixing Operations</v>
          </cell>
          <cell r="D9219" t="str">
            <v>Industrial Processes - NEC</v>
          </cell>
          <cell r="G9219" t="str">
            <v>Industrial Processes</v>
          </cell>
          <cell r="H9219" t="str">
            <v>Photographic Film Manufacturing</v>
          </cell>
          <cell r="I9219" t="str">
            <v>Product Manufacturing - Chemical Preparation</v>
          </cell>
          <cell r="J9219" t="str">
            <v>Chemical Mixing Operations</v>
          </cell>
          <cell r="M9219">
            <v>36797</v>
          </cell>
          <cell r="N9219">
            <v>40988</v>
          </cell>
        </row>
        <row r="9220">
          <cell r="A9220" t="str">
            <v>31605001</v>
          </cell>
          <cell r="B9220" t="str">
            <v>Point</v>
          </cell>
          <cell r="C9220" t="str">
            <v>Photo Film /Product Manuf - Surface Treatments /Surface Coating Operations</v>
          </cell>
          <cell r="D9220" t="str">
            <v>Industrial Processes - NEC</v>
          </cell>
          <cell r="G9220" t="str">
            <v>Industrial Processes</v>
          </cell>
          <cell r="H9220" t="str">
            <v>Photographic Film Manufacturing</v>
          </cell>
          <cell r="I9220" t="str">
            <v>Product Manufacturing - Surface Treatments</v>
          </cell>
          <cell r="J9220" t="str">
            <v>Surface Coating Operations</v>
          </cell>
          <cell r="M9220">
            <v>36797</v>
          </cell>
          <cell r="N9220">
            <v>40988</v>
          </cell>
        </row>
        <row r="9221">
          <cell r="A9221" t="str">
            <v>31605002</v>
          </cell>
          <cell r="B9221" t="str">
            <v>Point</v>
          </cell>
          <cell r="C9221" t="str">
            <v>Photo Film /Product Manuf - Surface Treatments /Grid Ionizers</v>
          </cell>
          <cell r="D9221" t="str">
            <v>Industrial Processes - NEC</v>
          </cell>
          <cell r="G9221" t="str">
            <v>Industrial Processes</v>
          </cell>
          <cell r="H9221" t="str">
            <v>Photographic Film Manufacturing</v>
          </cell>
          <cell r="I9221" t="str">
            <v>Product Manufacturing - Surface Treatments</v>
          </cell>
          <cell r="J9221" t="str">
            <v>Grid Ionizers</v>
          </cell>
          <cell r="M9221">
            <v>36797</v>
          </cell>
          <cell r="N9221">
            <v>40988</v>
          </cell>
        </row>
        <row r="9222">
          <cell r="A9222" t="str">
            <v>31605003</v>
          </cell>
          <cell r="B9222" t="str">
            <v>Point</v>
          </cell>
          <cell r="C9222" t="str">
            <v>Photo Film /Product Manuf - Surface Treatments /Corona Discharge Treatment</v>
          </cell>
          <cell r="D9222" t="str">
            <v>Industrial Processes - NEC</v>
          </cell>
          <cell r="G9222" t="str">
            <v>Industrial Processes</v>
          </cell>
          <cell r="H9222" t="str">
            <v>Photographic Film Manufacturing</v>
          </cell>
          <cell r="I9222" t="str">
            <v>Product Manufacturing - Surface Treatments</v>
          </cell>
          <cell r="J9222" t="str">
            <v>Corona Discharge Treatment</v>
          </cell>
          <cell r="M9222">
            <v>36797</v>
          </cell>
          <cell r="N9222">
            <v>40988</v>
          </cell>
        </row>
        <row r="9223">
          <cell r="A9223" t="str">
            <v>31605004</v>
          </cell>
          <cell r="B9223" t="str">
            <v>Point</v>
          </cell>
          <cell r="C9223" t="str">
            <v>Photo Film /Product Manuf - Surface Treatments /Photographic Drying Operations</v>
          </cell>
          <cell r="D9223" t="str">
            <v>Industrial Processes - NEC</v>
          </cell>
          <cell r="G9223" t="str">
            <v>Industrial Processes</v>
          </cell>
          <cell r="H9223" t="str">
            <v>Photographic Film Manufacturing</v>
          </cell>
          <cell r="I9223" t="str">
            <v>Product Manufacturing - Surface Treatments</v>
          </cell>
          <cell r="J9223" t="str">
            <v>Photographic Drying Operations</v>
          </cell>
          <cell r="M9223">
            <v>36797</v>
          </cell>
          <cell r="N9223">
            <v>40988</v>
          </cell>
        </row>
        <row r="9224">
          <cell r="A9224" t="str">
            <v>31606001</v>
          </cell>
          <cell r="B9224" t="str">
            <v>Point</v>
          </cell>
          <cell r="C9224" t="str">
            <v>Photo Film /Product Manuf - Finishing Ops /General Film Manufacturing</v>
          </cell>
          <cell r="D9224" t="str">
            <v>Industrial Processes - NEC</v>
          </cell>
          <cell r="G9224" t="str">
            <v>Industrial Processes</v>
          </cell>
          <cell r="H9224" t="str">
            <v>Photographic Film Manufacturing</v>
          </cell>
          <cell r="I9224" t="str">
            <v>Product Manufacturing - Finishing Operations</v>
          </cell>
          <cell r="J9224" t="str">
            <v>General Film Manufacturing</v>
          </cell>
          <cell r="M9224">
            <v>36797</v>
          </cell>
          <cell r="N9224">
            <v>40988</v>
          </cell>
        </row>
        <row r="9225">
          <cell r="A9225" t="str">
            <v>31606002</v>
          </cell>
          <cell r="B9225" t="str">
            <v>Point</v>
          </cell>
          <cell r="C9225" t="str">
            <v>Photo Film /Product Manuf - Finishing Ops /Cutting/Slitting Operations</v>
          </cell>
          <cell r="D9225" t="str">
            <v>Industrial Processes - NEC</v>
          </cell>
          <cell r="G9225" t="str">
            <v>Industrial Processes</v>
          </cell>
          <cell r="H9225" t="str">
            <v>Photographic Film Manufacturing</v>
          </cell>
          <cell r="I9225" t="str">
            <v>Product Manufacturing - Finishing Operations</v>
          </cell>
          <cell r="J9225" t="str">
            <v>Cutting/Slitting Operations</v>
          </cell>
          <cell r="M9225">
            <v>36797</v>
          </cell>
          <cell r="N9225">
            <v>40988</v>
          </cell>
        </row>
        <row r="9226">
          <cell r="A9226" t="str">
            <v>31612001</v>
          </cell>
          <cell r="B9226" t="str">
            <v>Point</v>
          </cell>
          <cell r="C9226" t="str">
            <v>Photo Film /Support Activities - Tank Cleaning Operations</v>
          </cell>
          <cell r="D9226" t="str">
            <v>Industrial Processes - NEC</v>
          </cell>
          <cell r="G9226" t="str">
            <v>Industrial Processes</v>
          </cell>
          <cell r="H9226" t="str">
            <v>Photographic Film Manufacturing</v>
          </cell>
          <cell r="I9226" t="str">
            <v>Support Activities - Cleaning Operations</v>
          </cell>
          <cell r="J9226" t="str">
            <v>Tank Cleaning Operations</v>
          </cell>
          <cell r="M9226">
            <v>36797</v>
          </cell>
          <cell r="N9226">
            <v>40988</v>
          </cell>
        </row>
        <row r="9227">
          <cell r="A9227" t="str">
            <v>31612002</v>
          </cell>
          <cell r="B9227" t="str">
            <v>Point</v>
          </cell>
          <cell r="C9227" t="str">
            <v>Photo Film /Support Activities - General Cleaning Operations</v>
          </cell>
          <cell r="D9227" t="str">
            <v>Industrial Processes - NEC</v>
          </cell>
          <cell r="G9227" t="str">
            <v>Industrial Processes</v>
          </cell>
          <cell r="H9227" t="str">
            <v>Photographic Film Manufacturing</v>
          </cell>
          <cell r="I9227" t="str">
            <v>Support Activities - Cleaning Operations</v>
          </cell>
          <cell r="J9227" t="str">
            <v>General Cleaning Operations</v>
          </cell>
          <cell r="M9227">
            <v>36797</v>
          </cell>
          <cell r="N9227">
            <v>40988</v>
          </cell>
        </row>
        <row r="9228">
          <cell r="A9228" t="str">
            <v>31612003</v>
          </cell>
          <cell r="B9228" t="str">
            <v>Point</v>
          </cell>
          <cell r="C9228" t="str">
            <v>Photo Film /Support Activities - Parts Cleaning Operations</v>
          </cell>
          <cell r="D9228" t="str">
            <v>Industrial Processes - NEC</v>
          </cell>
          <cell r="G9228" t="str">
            <v>Industrial Processes</v>
          </cell>
          <cell r="H9228" t="str">
            <v>Photographic Film Manufacturing</v>
          </cell>
          <cell r="I9228" t="str">
            <v>Support Activities - Cleaning Operations</v>
          </cell>
          <cell r="J9228" t="str">
            <v>Parts Cleaning Operations</v>
          </cell>
          <cell r="M9228">
            <v>36797</v>
          </cell>
          <cell r="N9228">
            <v>40988</v>
          </cell>
        </row>
        <row r="9229">
          <cell r="A9229" t="str">
            <v>31613001</v>
          </cell>
          <cell r="B9229" t="str">
            <v>Point</v>
          </cell>
          <cell r="C9229" t="str">
            <v>Photo Film /Support Activities - Solvent Storage Operations</v>
          </cell>
          <cell r="D9229" t="str">
            <v>Industrial Processes - NEC</v>
          </cell>
          <cell r="G9229" t="str">
            <v>Industrial Processes</v>
          </cell>
          <cell r="H9229" t="str">
            <v>Photographic Film Manufacturing</v>
          </cell>
          <cell r="I9229" t="str">
            <v>Support Activities - Storage Operations</v>
          </cell>
          <cell r="J9229" t="str">
            <v>Solvent Storage Operations</v>
          </cell>
          <cell r="M9229">
            <v>36797</v>
          </cell>
          <cell r="N9229">
            <v>40988</v>
          </cell>
        </row>
        <row r="9230">
          <cell r="A9230" t="str">
            <v>31613002</v>
          </cell>
          <cell r="B9230" t="str">
            <v>Point</v>
          </cell>
          <cell r="C9230" t="str">
            <v>Photo Film /Support Activities - General Storage Operations</v>
          </cell>
          <cell r="D9230" t="str">
            <v>Industrial Processes - NEC</v>
          </cell>
          <cell r="G9230" t="str">
            <v>Industrial Processes</v>
          </cell>
          <cell r="H9230" t="str">
            <v>Photographic Film Manufacturing</v>
          </cell>
          <cell r="I9230" t="str">
            <v>Support Activities - Storage Operations</v>
          </cell>
          <cell r="J9230" t="str">
            <v>General Storage Operations</v>
          </cell>
          <cell r="M9230">
            <v>36797</v>
          </cell>
          <cell r="N9230">
            <v>40988</v>
          </cell>
        </row>
        <row r="9231">
          <cell r="A9231" t="str">
            <v>31613003</v>
          </cell>
          <cell r="B9231" t="str">
            <v>Point</v>
          </cell>
          <cell r="C9231" t="str">
            <v>Photo Film /Support Activities - Storage Silos</v>
          </cell>
          <cell r="D9231" t="str">
            <v>Industrial Processes - NEC</v>
          </cell>
          <cell r="G9231" t="str">
            <v>Industrial Processes</v>
          </cell>
          <cell r="H9231" t="str">
            <v>Photographic Film Manufacturing</v>
          </cell>
          <cell r="I9231" t="str">
            <v>Support Activities - Storage Operations</v>
          </cell>
          <cell r="J9231" t="str">
            <v>Storage Silos</v>
          </cell>
          <cell r="M9231">
            <v>36797</v>
          </cell>
          <cell r="N9231">
            <v>40988</v>
          </cell>
        </row>
        <row r="9232">
          <cell r="A9232" t="str">
            <v>31613004</v>
          </cell>
          <cell r="B9232" t="str">
            <v>Point</v>
          </cell>
          <cell r="C9232" t="str">
            <v>Photo Film /Support Activities - Waste Storage Operations</v>
          </cell>
          <cell r="D9232" t="str">
            <v>Industrial Processes - NEC</v>
          </cell>
          <cell r="G9232" t="str">
            <v>Industrial Processes</v>
          </cell>
          <cell r="H9232" t="str">
            <v>Photographic Film Manufacturing</v>
          </cell>
          <cell r="I9232" t="str">
            <v>Support Activities - Storage Operations</v>
          </cell>
          <cell r="J9232" t="str">
            <v>Waste Storage Operations</v>
          </cell>
          <cell r="M9232">
            <v>36797</v>
          </cell>
          <cell r="N9232">
            <v>40988</v>
          </cell>
        </row>
        <row r="9233">
          <cell r="A9233" t="str">
            <v>31614001</v>
          </cell>
          <cell r="B9233" t="str">
            <v>Point</v>
          </cell>
          <cell r="C9233" t="str">
            <v>Photo Film /Support Activities - Filling Operations (non petroleum)</v>
          </cell>
          <cell r="D9233" t="str">
            <v>Industrial Processes - NEC</v>
          </cell>
          <cell r="G9233" t="str">
            <v>Industrial Processes</v>
          </cell>
          <cell r="H9233" t="str">
            <v>Photographic Film Manufacturing</v>
          </cell>
          <cell r="I9233" t="str">
            <v>Support Activities - Material Transfer Operations</v>
          </cell>
          <cell r="J9233" t="str">
            <v>Filling Operations (non petroleum)</v>
          </cell>
          <cell r="M9233">
            <v>36797</v>
          </cell>
          <cell r="N9233">
            <v>40988</v>
          </cell>
        </row>
        <row r="9234">
          <cell r="A9234" t="str">
            <v>31614002</v>
          </cell>
          <cell r="B9234" t="str">
            <v>Point</v>
          </cell>
          <cell r="C9234" t="str">
            <v>Photo Film /Support Activities - Transfer of Chemicals</v>
          </cell>
          <cell r="D9234" t="str">
            <v>Industrial Processes - NEC</v>
          </cell>
          <cell r="G9234" t="str">
            <v>Industrial Processes</v>
          </cell>
          <cell r="H9234" t="str">
            <v>Photographic Film Manufacturing</v>
          </cell>
          <cell r="I9234" t="str">
            <v>Support Activities - Material Transfer Operations</v>
          </cell>
          <cell r="J9234" t="str">
            <v>Transfer of Chemicals</v>
          </cell>
          <cell r="M9234">
            <v>36797</v>
          </cell>
          <cell r="N9234">
            <v>40988</v>
          </cell>
        </row>
        <row r="9235">
          <cell r="A9235" t="str">
            <v>31615001</v>
          </cell>
          <cell r="B9235" t="str">
            <v>Point</v>
          </cell>
          <cell r="C9235" t="str">
            <v>Photo Film /Support Activities - Recovery Operations</v>
          </cell>
          <cell r="D9235" t="str">
            <v>Industrial Processes - NEC</v>
          </cell>
          <cell r="G9235" t="str">
            <v>Industrial Processes</v>
          </cell>
          <cell r="H9235" t="str">
            <v>Photographic Film Manufacturing</v>
          </cell>
          <cell r="I9235" t="str">
            <v>Support Activities - Separation Processes</v>
          </cell>
          <cell r="J9235" t="str">
            <v>Recovery Operations</v>
          </cell>
          <cell r="M9235">
            <v>36797</v>
          </cell>
          <cell r="N9235">
            <v>40988</v>
          </cell>
        </row>
        <row r="9236">
          <cell r="A9236" t="str">
            <v>31615002</v>
          </cell>
          <cell r="B9236" t="str">
            <v>Point</v>
          </cell>
          <cell r="C9236" t="str">
            <v>Photo Film /Support Activities - Regeneration Operations</v>
          </cell>
          <cell r="D9236" t="str">
            <v>Industrial Processes - NEC</v>
          </cell>
          <cell r="G9236" t="str">
            <v>Industrial Processes</v>
          </cell>
          <cell r="H9236" t="str">
            <v>Photographic Film Manufacturing</v>
          </cell>
          <cell r="I9236" t="str">
            <v>Support Activities - Separation Processes</v>
          </cell>
          <cell r="J9236" t="str">
            <v>Regeneration Operations</v>
          </cell>
          <cell r="M9236">
            <v>36797</v>
          </cell>
          <cell r="N9236">
            <v>40988</v>
          </cell>
        </row>
        <row r="9237">
          <cell r="A9237" t="str">
            <v>31615003</v>
          </cell>
          <cell r="B9237" t="str">
            <v>Point</v>
          </cell>
          <cell r="C9237" t="str">
            <v>Photo Film /Support Activities - Distillation Operations</v>
          </cell>
          <cell r="D9237" t="str">
            <v>Industrial Processes - NEC</v>
          </cell>
          <cell r="G9237" t="str">
            <v>Industrial Processes</v>
          </cell>
          <cell r="H9237" t="str">
            <v>Photographic Film Manufacturing</v>
          </cell>
          <cell r="I9237" t="str">
            <v>Support Activities - Separation Processes</v>
          </cell>
          <cell r="J9237" t="str">
            <v>Distillation Operations</v>
          </cell>
          <cell r="M9237">
            <v>36797</v>
          </cell>
          <cell r="N9237">
            <v>40988</v>
          </cell>
        </row>
        <row r="9238">
          <cell r="A9238" t="str">
            <v>31615004</v>
          </cell>
          <cell r="B9238" t="str">
            <v>Point</v>
          </cell>
          <cell r="C9238" t="str">
            <v>Photo Film /Support Activities - Filtration Operations</v>
          </cell>
          <cell r="D9238" t="str">
            <v>Industrial Processes - NEC</v>
          </cell>
          <cell r="G9238" t="str">
            <v>Industrial Processes</v>
          </cell>
          <cell r="H9238" t="str">
            <v>Photographic Film Manufacturing</v>
          </cell>
          <cell r="I9238" t="str">
            <v>Support Activities - Separation Processes</v>
          </cell>
          <cell r="J9238" t="str">
            <v>Filtration Operations</v>
          </cell>
          <cell r="M9238">
            <v>36797</v>
          </cell>
          <cell r="N9238">
            <v>40988</v>
          </cell>
        </row>
        <row r="9239">
          <cell r="A9239" t="str">
            <v>31616001</v>
          </cell>
          <cell r="B9239" t="str">
            <v>Point</v>
          </cell>
          <cell r="C9239" t="str">
            <v>Photo Film /Support Activities - General Ventillation - Manufacturing Areas</v>
          </cell>
          <cell r="D9239" t="str">
            <v>Industrial Processes - NEC</v>
          </cell>
          <cell r="G9239" t="str">
            <v>Industrial Processes</v>
          </cell>
          <cell r="H9239" t="str">
            <v>Photographic Film Manufacturing</v>
          </cell>
          <cell r="I9239" t="str">
            <v>Support Activities - Other Operations</v>
          </cell>
          <cell r="J9239" t="str">
            <v>General Ventillation - Manufacturing Areas</v>
          </cell>
          <cell r="M9239">
            <v>36797</v>
          </cell>
          <cell r="N9239">
            <v>40988</v>
          </cell>
        </row>
        <row r="9240">
          <cell r="A9240" t="str">
            <v>31616002</v>
          </cell>
          <cell r="B9240" t="str">
            <v>Point</v>
          </cell>
          <cell r="C9240" t="str">
            <v>Photo Film /Support Activities - General Process Tank Operations</v>
          </cell>
          <cell r="D9240" t="str">
            <v>Industrial Processes - NEC</v>
          </cell>
          <cell r="G9240" t="str">
            <v>Industrial Processes</v>
          </cell>
          <cell r="H9240" t="str">
            <v>Photographic Film Manufacturing</v>
          </cell>
          <cell r="I9240" t="str">
            <v>Support Activities - Other Operations</v>
          </cell>
          <cell r="J9240" t="str">
            <v>General Process Tank Operations</v>
          </cell>
          <cell r="M9240">
            <v>36797</v>
          </cell>
          <cell r="N9240">
            <v>40988</v>
          </cell>
        </row>
        <row r="9241">
          <cell r="A9241" t="str">
            <v>31616003</v>
          </cell>
          <cell r="B9241" t="str">
            <v>Point</v>
          </cell>
          <cell r="C9241" t="str">
            <v>Photo Film /Support Activities - Miscellaneous Manufacturing Operations</v>
          </cell>
          <cell r="D9241" t="str">
            <v>Industrial Processes - NEC</v>
          </cell>
          <cell r="G9241" t="str">
            <v>Industrial Processes</v>
          </cell>
          <cell r="H9241" t="str">
            <v>Photographic Film Manufacturing</v>
          </cell>
          <cell r="I9241" t="str">
            <v>Support Activities - Other Operations</v>
          </cell>
          <cell r="J9241" t="str">
            <v>Miscellaneous Manufacturing Operations</v>
          </cell>
          <cell r="M9241">
            <v>36797</v>
          </cell>
          <cell r="N9241">
            <v>40988</v>
          </cell>
        </row>
        <row r="9242">
          <cell r="A9242" t="str">
            <v>31616004</v>
          </cell>
          <cell r="B9242" t="str">
            <v>Point</v>
          </cell>
          <cell r="C9242" t="str">
            <v>Photo Film /Support Activities - Paint Spraying Operations</v>
          </cell>
          <cell r="D9242" t="str">
            <v>Industrial Processes - NEC</v>
          </cell>
          <cell r="G9242" t="str">
            <v>Industrial Processes</v>
          </cell>
          <cell r="H9242" t="str">
            <v>Photographic Film Manufacturing</v>
          </cell>
          <cell r="I9242" t="str">
            <v>Support Activities - Other Operations</v>
          </cell>
          <cell r="J9242" t="str">
            <v>Paint Spraying Operations</v>
          </cell>
          <cell r="M9242">
            <v>36797</v>
          </cell>
          <cell r="N9242">
            <v>40988</v>
          </cell>
        </row>
        <row r="9243">
          <cell r="A9243" t="str">
            <v>31616005</v>
          </cell>
          <cell r="B9243" t="str">
            <v>Point</v>
          </cell>
          <cell r="C9243" t="str">
            <v>Photo Film /Support Activities - General Maintenance Operations</v>
          </cell>
          <cell r="D9243" t="str">
            <v>Industrial Processes - NEC</v>
          </cell>
          <cell r="G9243" t="str">
            <v>Industrial Processes</v>
          </cell>
          <cell r="H9243" t="str">
            <v>Photographic Film Manufacturing</v>
          </cell>
          <cell r="I9243" t="str">
            <v>Support Activities - Other Operations</v>
          </cell>
          <cell r="J9243" t="str">
            <v>General Maintenance Operations</v>
          </cell>
          <cell r="M9243">
            <v>36797</v>
          </cell>
          <cell r="N9243">
            <v>40988</v>
          </cell>
        </row>
        <row r="9244">
          <cell r="A9244" t="str">
            <v>31616006</v>
          </cell>
          <cell r="B9244" t="str">
            <v>Point</v>
          </cell>
          <cell r="C9244" t="str">
            <v>Photo Film /Support Activities - Chemical Weighing Operations</v>
          </cell>
          <cell r="D9244" t="str">
            <v>Industrial Processes - NEC</v>
          </cell>
          <cell r="G9244" t="str">
            <v>Industrial Processes</v>
          </cell>
          <cell r="H9244" t="str">
            <v>Photographic Film Manufacturing</v>
          </cell>
          <cell r="I9244" t="str">
            <v>Support Activities - Other Operations</v>
          </cell>
          <cell r="J9244" t="str">
            <v>Chemical Weighing Operations</v>
          </cell>
          <cell r="M9244">
            <v>36797</v>
          </cell>
          <cell r="N9244">
            <v>40988</v>
          </cell>
        </row>
        <row r="9245">
          <cell r="A9245" t="str">
            <v>31700101</v>
          </cell>
          <cell r="B9245" t="str">
            <v>Point</v>
          </cell>
          <cell r="C9245" t="str">
            <v>Nat Gas Transmission &amp; Storage Facilities /Pneumatic Controllers Low Bleed</v>
          </cell>
          <cell r="D9245" t="str">
            <v>Industrial Processes - Oil &amp; Gas Production</v>
          </cell>
          <cell r="G9245" t="str">
            <v>Industrial Processes</v>
          </cell>
          <cell r="H9245" t="str">
            <v>NGTS</v>
          </cell>
          <cell r="I9245" t="str">
            <v>Natural Gas Transmission and Storage Facilities</v>
          </cell>
          <cell r="J9245" t="str">
            <v>Pneumatic Controllers Low Bleed</v>
          </cell>
          <cell r="M9245">
            <v>39917</v>
          </cell>
          <cell r="N9245">
            <v>40988</v>
          </cell>
        </row>
        <row r="9246">
          <cell r="A9246" t="str">
            <v>31700102</v>
          </cell>
          <cell r="B9246" t="str">
            <v>Point</v>
          </cell>
          <cell r="C9246" t="str">
            <v>Nat Gas Transmission &amp; Storage Facilities /Pneumatic Controllers High Bleed &gt;6 scfm</v>
          </cell>
          <cell r="D9246" t="str">
            <v>Industrial Processes - Oil &amp; Gas Production</v>
          </cell>
          <cell r="G9246" t="str">
            <v>Industrial Processes</v>
          </cell>
          <cell r="H9246" t="str">
            <v>NGTS</v>
          </cell>
          <cell r="I9246" t="str">
            <v>Natural Gas Transmission and Storage Facilities</v>
          </cell>
          <cell r="J9246" t="str">
            <v>Pneumatic Controllers High Bleed &gt;6 scfm</v>
          </cell>
          <cell r="M9246">
            <v>39917</v>
          </cell>
          <cell r="N9246">
            <v>40988</v>
          </cell>
        </row>
        <row r="9247">
          <cell r="A9247" t="str">
            <v>32099997</v>
          </cell>
          <cell r="B9247" t="str">
            <v>Point</v>
          </cell>
          <cell r="C9247" t="str">
            <v>Leather Products /Other Not Classified</v>
          </cell>
          <cell r="D9247" t="str">
            <v>Industrial Processes - NEC</v>
          </cell>
          <cell r="G9247" t="str">
            <v>Industrial Processes</v>
          </cell>
          <cell r="H9247" t="str">
            <v>Leather and Leather Products</v>
          </cell>
          <cell r="I9247" t="str">
            <v>Other Not Classified</v>
          </cell>
          <cell r="J9247" t="str">
            <v>Other Not Classified</v>
          </cell>
          <cell r="N9247">
            <v>40988</v>
          </cell>
        </row>
        <row r="9248">
          <cell r="A9248" t="str">
            <v>32099998</v>
          </cell>
          <cell r="B9248" t="str">
            <v>Point</v>
          </cell>
          <cell r="C9248" t="str">
            <v>Leather Products /Other Not Classified</v>
          </cell>
          <cell r="D9248" t="str">
            <v>Industrial Processes - NEC</v>
          </cell>
          <cell r="G9248" t="str">
            <v>Industrial Processes</v>
          </cell>
          <cell r="H9248" t="str">
            <v>Leather and Leather Products</v>
          </cell>
          <cell r="I9248" t="str">
            <v>Other Not Classified</v>
          </cell>
          <cell r="J9248" t="str">
            <v>Other Not Classified</v>
          </cell>
          <cell r="N9248">
            <v>40988</v>
          </cell>
        </row>
        <row r="9249">
          <cell r="A9249" t="str">
            <v>32099999</v>
          </cell>
          <cell r="B9249" t="str">
            <v>Point</v>
          </cell>
          <cell r="C9249" t="str">
            <v>Leather Products /Other Not Classified</v>
          </cell>
          <cell r="D9249" t="str">
            <v>Industrial Processes - NEC</v>
          </cell>
          <cell r="G9249" t="str">
            <v>Industrial Processes</v>
          </cell>
          <cell r="H9249" t="str">
            <v>Leather and Leather Products</v>
          </cell>
          <cell r="I9249" t="str">
            <v>Other Not Classified</v>
          </cell>
          <cell r="J9249" t="str">
            <v>Other Not Classified</v>
          </cell>
          <cell r="N9249">
            <v>40988</v>
          </cell>
        </row>
        <row r="9250">
          <cell r="A9250" t="str">
            <v>3210000660</v>
          </cell>
          <cell r="B9250" t="str">
            <v>Nonpoint</v>
          </cell>
          <cell r="D9250" t="str">
            <v>Industrial Processes - Oil &amp; Gas Production</v>
          </cell>
          <cell r="G9250" t="str">
            <v>Industrial Processes</v>
          </cell>
          <cell r="H9250" t="str">
            <v>Oil and Gas Exploration and Production</v>
          </cell>
          <cell r="I9250" t="str">
            <v>All Processes</v>
          </cell>
          <cell r="J9250" t="str">
            <v>Hydraulic Fracturing Engines</v>
          </cell>
          <cell r="L9250" t="str">
            <v>2002</v>
          </cell>
          <cell r="N9250">
            <v>41261</v>
          </cell>
        </row>
        <row r="9251">
          <cell r="A9251" t="str">
            <v>33000101</v>
          </cell>
          <cell r="B9251" t="str">
            <v>Point</v>
          </cell>
          <cell r="C9251" t="str">
            <v>Textiles /Miscellaneous /Yarn Preparation/Bleaching</v>
          </cell>
          <cell r="D9251" t="str">
            <v>Industrial Processes - NEC</v>
          </cell>
          <cell r="G9251" t="str">
            <v>Industrial Processes</v>
          </cell>
          <cell r="H9251" t="str">
            <v>Textile Products</v>
          </cell>
          <cell r="I9251" t="str">
            <v>Miscellaneous</v>
          </cell>
          <cell r="J9251" t="str">
            <v>Yarn Preparation/Bleaching</v>
          </cell>
          <cell r="N9251">
            <v>40988</v>
          </cell>
        </row>
        <row r="9252">
          <cell r="A9252" t="str">
            <v>33000102</v>
          </cell>
          <cell r="B9252" t="str">
            <v>Point</v>
          </cell>
          <cell r="C9252" t="str">
            <v>Textiles /Miscellaneous /Printing</v>
          </cell>
          <cell r="D9252" t="str">
            <v>Industrial Processes - NEC</v>
          </cell>
          <cell r="G9252" t="str">
            <v>Industrial Processes</v>
          </cell>
          <cell r="H9252" t="str">
            <v>Textile Products</v>
          </cell>
          <cell r="I9252" t="str">
            <v>Miscellaneous</v>
          </cell>
          <cell r="J9252" t="str">
            <v>Printing</v>
          </cell>
          <cell r="N9252">
            <v>40988</v>
          </cell>
        </row>
        <row r="9253">
          <cell r="A9253" t="str">
            <v>33000103</v>
          </cell>
          <cell r="B9253" t="str">
            <v>Point</v>
          </cell>
          <cell r="C9253" t="str">
            <v>Textiles /Miscellaneous /Polyester Thread Production</v>
          </cell>
          <cell r="D9253" t="str">
            <v>Industrial Processes - NEC</v>
          </cell>
          <cell r="G9253" t="str">
            <v>Industrial Processes</v>
          </cell>
          <cell r="H9253" t="str">
            <v>Textile Products</v>
          </cell>
          <cell r="I9253" t="str">
            <v>Miscellaneous</v>
          </cell>
          <cell r="J9253" t="str">
            <v>Polyester Thread Production</v>
          </cell>
          <cell r="N9253">
            <v>40988</v>
          </cell>
        </row>
        <row r="9254">
          <cell r="A9254" t="str">
            <v>33000104</v>
          </cell>
          <cell r="B9254" t="str">
            <v>Point</v>
          </cell>
          <cell r="C9254" t="str">
            <v>Textiles /Miscellaneous /Tenter Frames: Heat Setting</v>
          </cell>
          <cell r="D9254" t="str">
            <v>Industrial Processes - NEC</v>
          </cell>
          <cell r="G9254" t="str">
            <v>Industrial Processes</v>
          </cell>
          <cell r="H9254" t="str">
            <v>Textile Products</v>
          </cell>
          <cell r="I9254" t="str">
            <v>Miscellaneous</v>
          </cell>
          <cell r="J9254" t="str">
            <v>Tenter Frames: Heat Setting</v>
          </cell>
          <cell r="N9254">
            <v>40988</v>
          </cell>
        </row>
        <row r="9255">
          <cell r="A9255" t="str">
            <v>33000105</v>
          </cell>
          <cell r="B9255" t="str">
            <v>Point</v>
          </cell>
          <cell r="C9255" t="str">
            <v>Textiles /Miscellaneous /Carding</v>
          </cell>
          <cell r="D9255" t="str">
            <v>Industrial Processes - NEC</v>
          </cell>
          <cell r="G9255" t="str">
            <v>Industrial Processes</v>
          </cell>
          <cell r="H9255" t="str">
            <v>Textile Products</v>
          </cell>
          <cell r="I9255" t="str">
            <v>Miscellaneous</v>
          </cell>
          <cell r="J9255" t="str">
            <v>Carding</v>
          </cell>
          <cell r="N9255">
            <v>40988</v>
          </cell>
        </row>
        <row r="9256">
          <cell r="A9256" t="str">
            <v>33000106</v>
          </cell>
          <cell r="B9256" t="str">
            <v>Point</v>
          </cell>
          <cell r="C9256" t="str">
            <v>Textiles /Miscellaneous /Drying</v>
          </cell>
          <cell r="D9256" t="str">
            <v>Industrial Processes - NEC</v>
          </cell>
          <cell r="G9256" t="str">
            <v>Industrial Processes</v>
          </cell>
          <cell r="H9256" t="str">
            <v>Textile Products</v>
          </cell>
          <cell r="I9256" t="str">
            <v>Miscellaneous</v>
          </cell>
          <cell r="J9256" t="str">
            <v>Drying</v>
          </cell>
          <cell r="N9256">
            <v>40988</v>
          </cell>
        </row>
        <row r="9257">
          <cell r="A9257" t="str">
            <v>33000198</v>
          </cell>
          <cell r="B9257" t="str">
            <v>Point</v>
          </cell>
          <cell r="C9257" t="str">
            <v>Textiles /Miscellaneous /Other Not Classified</v>
          </cell>
          <cell r="D9257" t="str">
            <v>Industrial Processes - NEC</v>
          </cell>
          <cell r="G9257" t="str">
            <v>Industrial Processes</v>
          </cell>
          <cell r="H9257" t="str">
            <v>Textile Products</v>
          </cell>
          <cell r="I9257" t="str">
            <v>Miscellaneous</v>
          </cell>
          <cell r="J9257" t="str">
            <v>Other Not Classified</v>
          </cell>
          <cell r="K9257" t="str">
            <v>33000199</v>
          </cell>
          <cell r="L9257" t="str">
            <v>2005</v>
          </cell>
          <cell r="N9257">
            <v>40988</v>
          </cell>
        </row>
        <row r="9258">
          <cell r="A9258" t="str">
            <v>33000199</v>
          </cell>
          <cell r="B9258" t="str">
            <v>Point</v>
          </cell>
          <cell r="C9258" t="str">
            <v>Textiles /Miscellaneous /Other Not Classified</v>
          </cell>
          <cell r="D9258" t="str">
            <v>Industrial Processes - NEC</v>
          </cell>
          <cell r="G9258" t="str">
            <v>Industrial Processes</v>
          </cell>
          <cell r="H9258" t="str">
            <v>Textile Products</v>
          </cell>
          <cell r="I9258" t="str">
            <v>Miscellaneous</v>
          </cell>
          <cell r="J9258" t="str">
            <v>Other Not Classified</v>
          </cell>
          <cell r="N9258">
            <v>40988</v>
          </cell>
        </row>
        <row r="9259">
          <cell r="A9259" t="str">
            <v>33000201</v>
          </cell>
          <cell r="B9259" t="str">
            <v>Point</v>
          </cell>
          <cell r="C9259" t="str">
            <v>Textiles /Rubberized Fabrics /General</v>
          </cell>
          <cell r="D9259" t="str">
            <v>Industrial Processes - NEC</v>
          </cell>
          <cell r="G9259" t="str">
            <v>Industrial Processes</v>
          </cell>
          <cell r="H9259" t="str">
            <v>Textile Products</v>
          </cell>
          <cell r="I9259" t="str">
            <v>Rubberized Fabrics</v>
          </cell>
          <cell r="J9259" t="str">
            <v>General</v>
          </cell>
          <cell r="N9259">
            <v>40988</v>
          </cell>
        </row>
        <row r="9260">
          <cell r="A9260" t="str">
            <v>33000202</v>
          </cell>
          <cell r="B9260" t="str">
            <v>Point</v>
          </cell>
          <cell r="C9260" t="str">
            <v>Textiles /Rubberized Fabrics /Wet Coating: General **</v>
          </cell>
          <cell r="D9260" t="str">
            <v>Industrial Processes - NEC</v>
          </cell>
          <cell r="G9260" t="str">
            <v>Industrial Processes</v>
          </cell>
          <cell r="H9260" t="str">
            <v>Textile Products</v>
          </cell>
          <cell r="I9260" t="str">
            <v>Rubberized Fabrics</v>
          </cell>
          <cell r="J9260" t="str">
            <v>Wet Coating: General **</v>
          </cell>
          <cell r="N9260">
            <v>40988</v>
          </cell>
        </row>
        <row r="9261">
          <cell r="A9261" t="str">
            <v>33000203</v>
          </cell>
          <cell r="B9261" t="str">
            <v>Point</v>
          </cell>
          <cell r="C9261" t="str">
            <v>Textiles /Rubberized Fabrics /Hot Melt Coating: General **</v>
          </cell>
          <cell r="D9261" t="str">
            <v>Industrial Processes - NEC</v>
          </cell>
          <cell r="G9261" t="str">
            <v>Industrial Processes</v>
          </cell>
          <cell r="H9261" t="str">
            <v>Textile Products</v>
          </cell>
          <cell r="I9261" t="str">
            <v>Rubberized Fabrics</v>
          </cell>
          <cell r="J9261" t="str">
            <v>Hot Melt Coating: General **</v>
          </cell>
          <cell r="N9261">
            <v>40988</v>
          </cell>
        </row>
        <row r="9262">
          <cell r="A9262" t="str">
            <v>33000211</v>
          </cell>
          <cell r="B9262" t="str">
            <v>Point</v>
          </cell>
          <cell r="C9262" t="str">
            <v>Textiles /Rubberized Fabrics /Impregnation</v>
          </cell>
          <cell r="D9262" t="str">
            <v>Industrial Processes - NEC</v>
          </cell>
          <cell r="G9262" t="str">
            <v>Industrial Processes</v>
          </cell>
          <cell r="H9262" t="str">
            <v>Textile Products</v>
          </cell>
          <cell r="I9262" t="str">
            <v>Rubberized Fabrics</v>
          </cell>
          <cell r="J9262" t="str">
            <v>Impregnation</v>
          </cell>
          <cell r="N9262">
            <v>40988</v>
          </cell>
        </row>
        <row r="9263">
          <cell r="A9263" t="str">
            <v>33000212</v>
          </cell>
          <cell r="B9263" t="str">
            <v>Point</v>
          </cell>
          <cell r="C9263" t="str">
            <v>Textiles /Rubberized Fabrics /Wet Coating</v>
          </cell>
          <cell r="D9263" t="str">
            <v>Industrial Processes - NEC</v>
          </cell>
          <cell r="G9263" t="str">
            <v>Industrial Processes</v>
          </cell>
          <cell r="H9263" t="str">
            <v>Textile Products</v>
          </cell>
          <cell r="I9263" t="str">
            <v>Rubberized Fabrics</v>
          </cell>
          <cell r="J9263" t="str">
            <v>Wet Coating</v>
          </cell>
          <cell r="N9263">
            <v>40988</v>
          </cell>
        </row>
        <row r="9264">
          <cell r="A9264" t="str">
            <v>33000213</v>
          </cell>
          <cell r="B9264" t="str">
            <v>Point</v>
          </cell>
          <cell r="C9264" t="str">
            <v>Textiles /Rubberized Fabrics /Hot Melt Coating</v>
          </cell>
          <cell r="D9264" t="str">
            <v>Industrial Processes - NEC</v>
          </cell>
          <cell r="G9264" t="str">
            <v>Industrial Processes</v>
          </cell>
          <cell r="H9264" t="str">
            <v>Textile Products</v>
          </cell>
          <cell r="I9264" t="str">
            <v>Rubberized Fabrics</v>
          </cell>
          <cell r="J9264" t="str">
            <v>Hot Melt Coating</v>
          </cell>
          <cell r="N9264">
            <v>40988</v>
          </cell>
        </row>
        <row r="9265">
          <cell r="A9265" t="str">
            <v>33000214</v>
          </cell>
          <cell r="B9265" t="str">
            <v>Point</v>
          </cell>
          <cell r="C9265" t="str">
            <v>Textiles /Rubberized Fabrics /Wet Coating Mixing</v>
          </cell>
          <cell r="D9265" t="str">
            <v>Industrial Processes - NEC</v>
          </cell>
          <cell r="G9265" t="str">
            <v>Industrial Processes</v>
          </cell>
          <cell r="H9265" t="str">
            <v>Textile Products</v>
          </cell>
          <cell r="I9265" t="str">
            <v>Rubberized Fabrics</v>
          </cell>
          <cell r="J9265" t="str">
            <v>Wet Coating Mixing</v>
          </cell>
          <cell r="N9265">
            <v>40988</v>
          </cell>
        </row>
        <row r="9266">
          <cell r="A9266" t="str">
            <v>33000297</v>
          </cell>
          <cell r="B9266" t="str">
            <v>Point</v>
          </cell>
          <cell r="C9266" t="str">
            <v>Textiles /Rubberized Fabrics /Other Not Classified</v>
          </cell>
          <cell r="D9266" t="str">
            <v>Industrial Processes - NEC</v>
          </cell>
          <cell r="G9266" t="str">
            <v>Industrial Processes</v>
          </cell>
          <cell r="H9266" t="str">
            <v>Textile Products</v>
          </cell>
          <cell r="I9266" t="str">
            <v>Rubberized Fabrics</v>
          </cell>
          <cell r="J9266" t="str">
            <v>Other Not Classified</v>
          </cell>
          <cell r="N9266">
            <v>40988</v>
          </cell>
        </row>
        <row r="9267">
          <cell r="A9267" t="str">
            <v>33000298</v>
          </cell>
          <cell r="B9267" t="str">
            <v>Point</v>
          </cell>
          <cell r="C9267" t="str">
            <v>Textiles /Rubberized Fabrics /Other Not Classified</v>
          </cell>
          <cell r="D9267" t="str">
            <v>Industrial Processes - NEC</v>
          </cell>
          <cell r="G9267" t="str">
            <v>Industrial Processes</v>
          </cell>
          <cell r="H9267" t="str">
            <v>Textile Products</v>
          </cell>
          <cell r="I9267" t="str">
            <v>Rubberized Fabrics</v>
          </cell>
          <cell r="J9267" t="str">
            <v>Other Not Classified</v>
          </cell>
          <cell r="N9267">
            <v>40988</v>
          </cell>
        </row>
        <row r="9268">
          <cell r="A9268" t="str">
            <v>33000299</v>
          </cell>
          <cell r="B9268" t="str">
            <v>Point</v>
          </cell>
          <cell r="C9268" t="str">
            <v>Textiles /Rubberized Fabrics /Other Not Classified</v>
          </cell>
          <cell r="D9268" t="str">
            <v>Industrial Processes - NEC</v>
          </cell>
          <cell r="G9268" t="str">
            <v>Industrial Processes</v>
          </cell>
          <cell r="H9268" t="str">
            <v>Textile Products</v>
          </cell>
          <cell r="I9268" t="str">
            <v>Rubberized Fabrics</v>
          </cell>
          <cell r="J9268" t="str">
            <v>Other Not Classified</v>
          </cell>
          <cell r="N9268">
            <v>40988</v>
          </cell>
        </row>
        <row r="9269">
          <cell r="A9269" t="str">
            <v>33000301</v>
          </cell>
          <cell r="B9269" t="str">
            <v>Point</v>
          </cell>
          <cell r="C9269" t="str">
            <v>Textiles /Carpet Operations /Preparation/Processing</v>
          </cell>
          <cell r="D9269" t="str">
            <v>Industrial Processes - NEC</v>
          </cell>
          <cell r="G9269" t="str">
            <v>Industrial Processes</v>
          </cell>
          <cell r="H9269" t="str">
            <v>Textile Products</v>
          </cell>
          <cell r="I9269" t="str">
            <v>Carpet Operations</v>
          </cell>
          <cell r="J9269" t="str">
            <v>Preparation/Processing</v>
          </cell>
          <cell r="N9269">
            <v>40988</v>
          </cell>
        </row>
        <row r="9270">
          <cell r="A9270" t="str">
            <v>33000302</v>
          </cell>
          <cell r="B9270" t="str">
            <v>Point</v>
          </cell>
          <cell r="C9270" t="str">
            <v>Textiles /Carpet Operations /Printing/Dyeing</v>
          </cell>
          <cell r="D9270" t="str">
            <v>Industrial Processes - NEC</v>
          </cell>
          <cell r="G9270" t="str">
            <v>Industrial Processes</v>
          </cell>
          <cell r="H9270" t="str">
            <v>Textile Products</v>
          </cell>
          <cell r="I9270" t="str">
            <v>Carpet Operations</v>
          </cell>
          <cell r="J9270" t="str">
            <v>Printing/Dyeing</v>
          </cell>
          <cell r="N9270">
            <v>40988</v>
          </cell>
        </row>
        <row r="9271">
          <cell r="A9271" t="str">
            <v>33000303</v>
          </cell>
          <cell r="B9271" t="str">
            <v>Point</v>
          </cell>
          <cell r="C9271" t="str">
            <v>Textiles /Carpet Operations /Basic Material Mixing</v>
          </cell>
          <cell r="D9271" t="str">
            <v>Industrial Processes - NEC</v>
          </cell>
          <cell r="G9271" t="str">
            <v>Industrial Processes</v>
          </cell>
          <cell r="H9271" t="str">
            <v>Textile Products</v>
          </cell>
          <cell r="I9271" t="str">
            <v>Carpet Operations</v>
          </cell>
          <cell r="J9271" t="str">
            <v>Basic Material Mixing</v>
          </cell>
          <cell r="N9271">
            <v>40988</v>
          </cell>
        </row>
        <row r="9272">
          <cell r="A9272" t="str">
            <v>33000304</v>
          </cell>
          <cell r="B9272" t="str">
            <v>Point</v>
          </cell>
          <cell r="C9272" t="str">
            <v>Textiles /Carpet Operations /Shearing</v>
          </cell>
          <cell r="D9272" t="str">
            <v>Industrial Processes - NEC</v>
          </cell>
          <cell r="G9272" t="str">
            <v>Industrial Processes</v>
          </cell>
          <cell r="H9272" t="str">
            <v>Textile Products</v>
          </cell>
          <cell r="I9272" t="str">
            <v>Carpet Operations</v>
          </cell>
          <cell r="J9272" t="str">
            <v>Shearing</v>
          </cell>
          <cell r="N9272">
            <v>40988</v>
          </cell>
        </row>
        <row r="9273">
          <cell r="A9273" t="str">
            <v>33000305</v>
          </cell>
          <cell r="B9273" t="str">
            <v>Point</v>
          </cell>
          <cell r="C9273" t="str">
            <v>Textiles /Carpet Operations /Pile Erector</v>
          </cell>
          <cell r="D9273" t="str">
            <v>Industrial Processes - NEC</v>
          </cell>
          <cell r="G9273" t="str">
            <v>Industrial Processes</v>
          </cell>
          <cell r="H9273" t="str">
            <v>Textile Products</v>
          </cell>
          <cell r="I9273" t="str">
            <v>Carpet Operations</v>
          </cell>
          <cell r="J9273" t="str">
            <v>Pile Erector</v>
          </cell>
          <cell r="N9273">
            <v>40988</v>
          </cell>
        </row>
        <row r="9274">
          <cell r="A9274" t="str">
            <v>33000306</v>
          </cell>
          <cell r="B9274" t="str">
            <v>Point</v>
          </cell>
          <cell r="C9274" t="str">
            <v>Textiles /Carpet Operations /Heat Treating</v>
          </cell>
          <cell r="D9274" t="str">
            <v>Industrial Processes - NEC</v>
          </cell>
          <cell r="G9274" t="str">
            <v>Industrial Processes</v>
          </cell>
          <cell r="H9274" t="str">
            <v>Textile Products</v>
          </cell>
          <cell r="I9274" t="str">
            <v>Carpet Operations</v>
          </cell>
          <cell r="J9274" t="str">
            <v>Heat Treating</v>
          </cell>
          <cell r="N9274">
            <v>40988</v>
          </cell>
        </row>
        <row r="9275">
          <cell r="A9275" t="str">
            <v>33000307</v>
          </cell>
          <cell r="B9275" t="str">
            <v>Point</v>
          </cell>
          <cell r="C9275" t="str">
            <v>Textiles /Carpet Operations /Drying</v>
          </cell>
          <cell r="D9275" t="str">
            <v>Industrial Processes - NEC</v>
          </cell>
          <cell r="G9275" t="str">
            <v>Industrial Processes</v>
          </cell>
          <cell r="H9275" t="str">
            <v>Textile Products</v>
          </cell>
          <cell r="I9275" t="str">
            <v>Carpet Operations</v>
          </cell>
          <cell r="J9275" t="str">
            <v>Drying</v>
          </cell>
          <cell r="N9275">
            <v>40988</v>
          </cell>
        </row>
        <row r="9276">
          <cell r="A9276" t="str">
            <v>33000399</v>
          </cell>
          <cell r="B9276" t="str">
            <v>Point</v>
          </cell>
          <cell r="C9276" t="str">
            <v>Textiles /Carpet Operations /Other Not Classified</v>
          </cell>
          <cell r="D9276" t="str">
            <v>Industrial Processes - NEC</v>
          </cell>
          <cell r="G9276" t="str">
            <v>Industrial Processes</v>
          </cell>
          <cell r="H9276" t="str">
            <v>Textile Products</v>
          </cell>
          <cell r="I9276" t="str">
            <v>Carpet Operations</v>
          </cell>
          <cell r="J9276" t="str">
            <v>Other Not Classified</v>
          </cell>
          <cell r="N9276">
            <v>40988</v>
          </cell>
        </row>
        <row r="9277">
          <cell r="A9277" t="str">
            <v>33000499</v>
          </cell>
          <cell r="B9277" t="str">
            <v>Point</v>
          </cell>
          <cell r="C9277" t="str">
            <v>Textiles /Fabric Finishing /Other Not Classified</v>
          </cell>
          <cell r="D9277" t="str">
            <v>Industrial Processes - NEC</v>
          </cell>
          <cell r="G9277" t="str">
            <v>Industrial Processes</v>
          </cell>
          <cell r="H9277" t="str">
            <v>Textile Products</v>
          </cell>
          <cell r="I9277" t="str">
            <v>Fabric Finishing</v>
          </cell>
          <cell r="J9277" t="str">
            <v>Other Not Classified</v>
          </cell>
          <cell r="N9277">
            <v>40988</v>
          </cell>
        </row>
        <row r="9278">
          <cell r="A9278" t="str">
            <v>33000599</v>
          </cell>
          <cell r="B9278" t="str">
            <v>Point</v>
          </cell>
          <cell r="C9278" t="str">
            <v>Textiles /Fabric Finishing /Other Not Classified</v>
          </cell>
          <cell r="D9278" t="str">
            <v>Industrial Processes - NEC</v>
          </cell>
          <cell r="G9278" t="str">
            <v>Industrial Processes</v>
          </cell>
          <cell r="H9278" t="str">
            <v>Textile Products</v>
          </cell>
          <cell r="I9278" t="str">
            <v>Fabric Finishing</v>
          </cell>
          <cell r="J9278" t="str">
            <v>Other Not Classified</v>
          </cell>
          <cell r="K9278" t="str">
            <v>33000499</v>
          </cell>
          <cell r="L9278" t="str">
            <v>2005</v>
          </cell>
          <cell r="N9278">
            <v>40988</v>
          </cell>
        </row>
        <row r="9279">
          <cell r="A9279" t="str">
            <v>33088801</v>
          </cell>
          <cell r="B9279" t="str">
            <v>Point</v>
          </cell>
          <cell r="C9279" t="str">
            <v>Textiles /Fugitive Emissions /Specify in Comments Field</v>
          </cell>
          <cell r="D9279" t="str">
            <v>Industrial Processes - NEC</v>
          </cell>
          <cell r="G9279" t="str">
            <v>Industrial Processes</v>
          </cell>
          <cell r="H9279" t="str">
            <v>Textile Products</v>
          </cell>
          <cell r="I9279" t="str">
            <v>Fugitive Emissions</v>
          </cell>
          <cell r="J9279" t="str">
            <v>Specify in Comments Field</v>
          </cell>
          <cell r="N9279">
            <v>40988</v>
          </cell>
        </row>
        <row r="9280">
          <cell r="A9280" t="str">
            <v>33088802</v>
          </cell>
          <cell r="B9280" t="str">
            <v>Point</v>
          </cell>
          <cell r="C9280" t="str">
            <v>Textiles /Fugitive Emissions /Specify in Comments Field</v>
          </cell>
          <cell r="D9280" t="str">
            <v>Industrial Processes - NEC</v>
          </cell>
          <cell r="G9280" t="str">
            <v>Industrial Processes</v>
          </cell>
          <cell r="H9280" t="str">
            <v>Textile Products</v>
          </cell>
          <cell r="I9280" t="str">
            <v>Fugitive Emissions</v>
          </cell>
          <cell r="J9280" t="str">
            <v>Specify in Comments Field</v>
          </cell>
          <cell r="K9280" t="str">
            <v>33088801</v>
          </cell>
          <cell r="L9280" t="str">
            <v>2002</v>
          </cell>
          <cell r="N9280">
            <v>40988</v>
          </cell>
        </row>
        <row r="9281">
          <cell r="A9281" t="str">
            <v>33088803</v>
          </cell>
          <cell r="B9281" t="str">
            <v>Point</v>
          </cell>
          <cell r="C9281" t="str">
            <v>Textiles /Fugitive Emissions /Specify in Comments Field</v>
          </cell>
          <cell r="D9281" t="str">
            <v>Industrial Processes - NEC</v>
          </cell>
          <cell r="G9281" t="str">
            <v>Industrial Processes</v>
          </cell>
          <cell r="H9281" t="str">
            <v>Textile Products</v>
          </cell>
          <cell r="I9281" t="str">
            <v>Fugitive Emissions</v>
          </cell>
          <cell r="J9281" t="str">
            <v>Specify in Comments Field</v>
          </cell>
          <cell r="K9281" t="str">
            <v>33088801</v>
          </cell>
          <cell r="L9281" t="str">
            <v>2002</v>
          </cell>
          <cell r="N9281">
            <v>40988</v>
          </cell>
        </row>
        <row r="9282">
          <cell r="A9282" t="str">
            <v>33088804</v>
          </cell>
          <cell r="B9282" t="str">
            <v>Point</v>
          </cell>
          <cell r="C9282" t="str">
            <v>Textiles /Fugitive Emissions /Specify in Comments Field</v>
          </cell>
          <cell r="D9282" t="str">
            <v>Industrial Processes - NEC</v>
          </cell>
          <cell r="G9282" t="str">
            <v>Industrial Processes</v>
          </cell>
          <cell r="H9282" t="str">
            <v>Textile Products</v>
          </cell>
          <cell r="I9282" t="str">
            <v>Fugitive Emissions</v>
          </cell>
          <cell r="J9282" t="str">
            <v>Specify in Comments Field</v>
          </cell>
          <cell r="K9282" t="str">
            <v>33088801</v>
          </cell>
          <cell r="L9282" t="str">
            <v>2002</v>
          </cell>
          <cell r="N9282">
            <v>40988</v>
          </cell>
        </row>
        <row r="9283">
          <cell r="A9283" t="str">
            <v>33088805</v>
          </cell>
          <cell r="B9283" t="str">
            <v>Point</v>
          </cell>
          <cell r="C9283" t="str">
            <v>Textiles /Fugitive Emissions /Specify in Comments Field</v>
          </cell>
          <cell r="D9283" t="str">
            <v>Industrial Processes - NEC</v>
          </cell>
          <cell r="G9283" t="str">
            <v>Industrial Processes</v>
          </cell>
          <cell r="H9283" t="str">
            <v>Textile Products</v>
          </cell>
          <cell r="I9283" t="str">
            <v>Fugitive Emissions</v>
          </cell>
          <cell r="J9283" t="str">
            <v>Specify in Comments Field</v>
          </cell>
          <cell r="K9283" t="str">
            <v>33088801</v>
          </cell>
          <cell r="L9283" t="str">
            <v>2002</v>
          </cell>
          <cell r="N9283">
            <v>40988</v>
          </cell>
        </row>
        <row r="9284">
          <cell r="A9284" t="str">
            <v>3333333333</v>
          </cell>
          <cell r="B9284" t="str">
            <v>Nonpoint</v>
          </cell>
          <cell r="C9284" t="str">
            <v>LPG Distribution /LPG Distribution /LPG Distribution</v>
          </cell>
          <cell r="D9284" t="str">
            <v>Industrial Processes - NEC</v>
          </cell>
          <cell r="G9284" t="str">
            <v>LPG Distribution</v>
          </cell>
          <cell r="H9284" t="str">
            <v>LPG Distribution</v>
          </cell>
          <cell r="I9284" t="str">
            <v>LPG Distribution</v>
          </cell>
          <cell r="J9284" t="str">
            <v>LPG Distribution</v>
          </cell>
          <cell r="L9284" t="str">
            <v>2002</v>
          </cell>
          <cell r="M9284">
            <v>39062</v>
          </cell>
          <cell r="N9284">
            <v>40982</v>
          </cell>
        </row>
        <row r="9285">
          <cell r="A9285" t="str">
            <v>36000101</v>
          </cell>
          <cell r="B9285" t="str">
            <v>Point</v>
          </cell>
          <cell r="C9285" t="str">
            <v>Print-Publish /Typesetting /Remelting (Lead Emissions Only)</v>
          </cell>
          <cell r="D9285" t="str">
            <v>Industrial Processes - Non-ferrous Metals</v>
          </cell>
          <cell r="G9285" t="str">
            <v>Industrial Processes</v>
          </cell>
          <cell r="H9285" t="str">
            <v>Printing and Publishing</v>
          </cell>
          <cell r="I9285" t="str">
            <v>Typesetting (Lead Remelting)</v>
          </cell>
          <cell r="J9285" t="str">
            <v>Remelting (Lead Emissions Only)</v>
          </cell>
          <cell r="N9285">
            <v>40988</v>
          </cell>
        </row>
        <row r="9286">
          <cell r="A9286" t="str">
            <v>38500101</v>
          </cell>
          <cell r="B9286" t="str">
            <v>Point</v>
          </cell>
          <cell r="C9286" t="str">
            <v>Industrial Process Cooling Tower /Mechanical Draft</v>
          </cell>
          <cell r="D9286" t="str">
            <v>Industrial Processes - NEC</v>
          </cell>
          <cell r="G9286" t="str">
            <v>Industrial Processes</v>
          </cell>
          <cell r="H9286" t="str">
            <v>Cooling Tower</v>
          </cell>
          <cell r="I9286" t="str">
            <v>Process Cooling</v>
          </cell>
          <cell r="J9286" t="str">
            <v>Mechanical Draft</v>
          </cell>
          <cell r="N9286">
            <v>40988</v>
          </cell>
        </row>
        <row r="9287">
          <cell r="A9287" t="str">
            <v>38500102</v>
          </cell>
          <cell r="B9287" t="str">
            <v>Point</v>
          </cell>
          <cell r="C9287" t="str">
            <v>Industrial Process Cooling Tower /Natural Draft</v>
          </cell>
          <cell r="D9287" t="str">
            <v>Industrial Processes - NEC</v>
          </cell>
          <cell r="G9287" t="str">
            <v>Industrial Processes</v>
          </cell>
          <cell r="H9287" t="str">
            <v>Cooling Tower</v>
          </cell>
          <cell r="I9287" t="str">
            <v>Process Cooling</v>
          </cell>
          <cell r="J9287" t="str">
            <v>Natural Draft</v>
          </cell>
          <cell r="N9287">
            <v>40988</v>
          </cell>
        </row>
        <row r="9288">
          <cell r="A9288" t="str">
            <v>38500110</v>
          </cell>
          <cell r="B9288" t="str">
            <v>Point</v>
          </cell>
          <cell r="C9288" t="str">
            <v>Industrial Process Cooling Tower /Other Not Specified</v>
          </cell>
          <cell r="D9288" t="str">
            <v>Industrial Processes - NEC</v>
          </cell>
          <cell r="G9288" t="str">
            <v>Industrial Processes</v>
          </cell>
          <cell r="H9288" t="str">
            <v>Cooling Tower</v>
          </cell>
          <cell r="I9288" t="str">
            <v>Process Cooling</v>
          </cell>
          <cell r="J9288" t="str">
            <v>Other Not Specified</v>
          </cell>
          <cell r="N9288">
            <v>40988</v>
          </cell>
        </row>
        <row r="9289">
          <cell r="A9289" t="str">
            <v>39000189</v>
          </cell>
          <cell r="B9289" t="str">
            <v>Point</v>
          </cell>
          <cell r="C9289" t="str">
            <v>In-Process Fuel Use /Anthracite Coal /General</v>
          </cell>
          <cell r="D9289" t="str">
            <v>Industrial Processes - NEC</v>
          </cell>
          <cell r="G9289" t="str">
            <v>Industrial Processes</v>
          </cell>
          <cell r="H9289" t="str">
            <v>In-process Fuel Use</v>
          </cell>
          <cell r="I9289" t="str">
            <v>Anthracite Coal</v>
          </cell>
          <cell r="J9289" t="str">
            <v>General</v>
          </cell>
          <cell r="K9289" t="str">
            <v>39000199</v>
          </cell>
          <cell r="L9289" t="str">
            <v>2002</v>
          </cell>
          <cell r="N9289">
            <v>40988</v>
          </cell>
        </row>
        <row r="9290">
          <cell r="A9290" t="str">
            <v>39000199</v>
          </cell>
          <cell r="B9290" t="str">
            <v>Point</v>
          </cell>
          <cell r="C9290" t="str">
            <v>In-Process Fuel Use /Anthracite Coal /General</v>
          </cell>
          <cell r="D9290" t="str">
            <v>Industrial Processes - NEC</v>
          </cell>
          <cell r="G9290" t="str">
            <v>Industrial Processes</v>
          </cell>
          <cell r="H9290" t="str">
            <v>In-process Fuel Use</v>
          </cell>
          <cell r="I9290" t="str">
            <v>Anthracite Coal</v>
          </cell>
          <cell r="J9290" t="str">
            <v>General</v>
          </cell>
          <cell r="N9290">
            <v>40988</v>
          </cell>
        </row>
        <row r="9291">
          <cell r="A9291" t="str">
            <v>39000201</v>
          </cell>
          <cell r="B9291" t="str">
            <v>Point</v>
          </cell>
          <cell r="C9291" t="str">
            <v>In-Process Fuel Use /Bituminous Coal /Cement Kiln/Dryer</v>
          </cell>
          <cell r="D9291" t="str">
            <v>Industrial Processes - Cement Manuf</v>
          </cell>
          <cell r="G9291" t="str">
            <v>Industrial Processes</v>
          </cell>
          <cell r="H9291" t="str">
            <v>In-process Fuel Use</v>
          </cell>
          <cell r="I9291" t="str">
            <v>Bituminous Coal</v>
          </cell>
          <cell r="J9291" t="str">
            <v>Cement Kiln/Dryer (Bituminous Coal)</v>
          </cell>
          <cell r="N9291">
            <v>40988</v>
          </cell>
        </row>
        <row r="9292">
          <cell r="A9292" t="str">
            <v>39000203</v>
          </cell>
          <cell r="B9292" t="str">
            <v>Point</v>
          </cell>
          <cell r="C9292" t="str">
            <v>In-Process Fuel Use /Bituminous Coal /Lime Kiln</v>
          </cell>
          <cell r="D9292" t="str">
            <v>Industrial Processes - NEC</v>
          </cell>
          <cell r="G9292" t="str">
            <v>Industrial Processes</v>
          </cell>
          <cell r="H9292" t="str">
            <v>In-process Fuel Use</v>
          </cell>
          <cell r="I9292" t="str">
            <v>Bituminous Coal</v>
          </cell>
          <cell r="J9292" t="str">
            <v>Lime Kiln (Bituminous)</v>
          </cell>
          <cell r="N9292">
            <v>40988</v>
          </cell>
        </row>
        <row r="9293">
          <cell r="A9293" t="str">
            <v>39000288</v>
          </cell>
          <cell r="B9293" t="str">
            <v>Point</v>
          </cell>
          <cell r="C9293" t="str">
            <v>In-Process Fuel Use /Subbituminous Coal /General</v>
          </cell>
          <cell r="D9293" t="str">
            <v>Industrial Processes - NEC</v>
          </cell>
          <cell r="G9293" t="str">
            <v>Industrial Processes</v>
          </cell>
          <cell r="H9293" t="str">
            <v>In-process Fuel Use</v>
          </cell>
          <cell r="I9293" t="str">
            <v>Bituminous Coal</v>
          </cell>
          <cell r="J9293" t="str">
            <v>General (Subbituminous)</v>
          </cell>
          <cell r="N9293">
            <v>40988</v>
          </cell>
        </row>
        <row r="9294">
          <cell r="A9294" t="str">
            <v>39000289</v>
          </cell>
          <cell r="B9294" t="str">
            <v>Point</v>
          </cell>
          <cell r="C9294" t="str">
            <v>In-Process Fuel Use /Bituminous Coal /General</v>
          </cell>
          <cell r="D9294" t="str">
            <v>Industrial Processes - NEC</v>
          </cell>
          <cell r="G9294" t="str">
            <v>Industrial Processes</v>
          </cell>
          <cell r="H9294" t="str">
            <v>In-process Fuel Use</v>
          </cell>
          <cell r="I9294" t="str">
            <v>Bituminous Coal</v>
          </cell>
          <cell r="J9294" t="str">
            <v>General (Bituminous)</v>
          </cell>
          <cell r="N9294">
            <v>40988</v>
          </cell>
        </row>
        <row r="9295">
          <cell r="A9295" t="str">
            <v>39000299</v>
          </cell>
          <cell r="B9295" t="str">
            <v>Point</v>
          </cell>
          <cell r="C9295" t="str">
            <v>In-Process Fuel Use /Bituminous Coal /General</v>
          </cell>
          <cell r="D9295" t="str">
            <v>Industrial Processes - NEC</v>
          </cell>
          <cell r="G9295" t="str">
            <v>Industrial Processes</v>
          </cell>
          <cell r="H9295" t="str">
            <v>In-process Fuel Use</v>
          </cell>
          <cell r="I9295" t="str">
            <v>Bituminous Coal</v>
          </cell>
          <cell r="J9295" t="str">
            <v>General (Bituminous)</v>
          </cell>
          <cell r="K9295" t="str">
            <v>39000289</v>
          </cell>
          <cell r="L9295" t="str">
            <v>2002</v>
          </cell>
          <cell r="N9295">
            <v>40988</v>
          </cell>
        </row>
        <row r="9296">
          <cell r="A9296" t="str">
            <v>39000389</v>
          </cell>
          <cell r="B9296" t="str">
            <v>Point</v>
          </cell>
          <cell r="C9296" t="str">
            <v>In-Process Fuel Use /Lignite /General</v>
          </cell>
          <cell r="D9296" t="str">
            <v>Industrial Processes - NEC</v>
          </cell>
          <cell r="G9296" t="str">
            <v>Industrial Processes</v>
          </cell>
          <cell r="H9296" t="str">
            <v>In-process Fuel Use</v>
          </cell>
          <cell r="I9296" t="str">
            <v>Lignite</v>
          </cell>
          <cell r="J9296" t="str">
            <v>General</v>
          </cell>
          <cell r="K9296" t="str">
            <v>39000399</v>
          </cell>
          <cell r="L9296" t="str">
            <v>2002</v>
          </cell>
          <cell r="N9296">
            <v>40988</v>
          </cell>
        </row>
        <row r="9297">
          <cell r="A9297" t="str">
            <v>39000399</v>
          </cell>
          <cell r="B9297" t="str">
            <v>Point</v>
          </cell>
          <cell r="C9297" t="str">
            <v>In-Process Fuel Use /Lignite /General</v>
          </cell>
          <cell r="D9297" t="str">
            <v>Industrial Processes - NEC</v>
          </cell>
          <cell r="G9297" t="str">
            <v>Industrial Processes</v>
          </cell>
          <cell r="H9297" t="str">
            <v>In-process Fuel Use</v>
          </cell>
          <cell r="I9297" t="str">
            <v>Lignite</v>
          </cell>
          <cell r="J9297" t="str">
            <v>General</v>
          </cell>
          <cell r="N9297">
            <v>40988</v>
          </cell>
        </row>
        <row r="9298">
          <cell r="A9298" t="str">
            <v>39000402</v>
          </cell>
          <cell r="B9298" t="str">
            <v>Point</v>
          </cell>
          <cell r="C9298" t="str">
            <v>In-Process Fuel Use /Residual Oil /Cement Kiln/Dryer</v>
          </cell>
          <cell r="D9298" t="str">
            <v>Industrial Processes - Cement Manuf</v>
          </cell>
          <cell r="G9298" t="str">
            <v>Industrial Processes</v>
          </cell>
          <cell r="H9298" t="str">
            <v>In-process Fuel Use</v>
          </cell>
          <cell r="I9298" t="str">
            <v>Residual Oil</v>
          </cell>
          <cell r="J9298" t="str">
            <v>Cement Kiln/Dryer</v>
          </cell>
          <cell r="N9298">
            <v>40988</v>
          </cell>
        </row>
        <row r="9299">
          <cell r="A9299" t="str">
            <v>39000403</v>
          </cell>
          <cell r="B9299" t="str">
            <v>Point</v>
          </cell>
          <cell r="C9299" t="str">
            <v>In-Process Fuel Use /Residual Oil /Lime Kiln</v>
          </cell>
          <cell r="D9299" t="str">
            <v>Industrial Processes - NEC</v>
          </cell>
          <cell r="G9299" t="str">
            <v>Industrial Processes</v>
          </cell>
          <cell r="H9299" t="str">
            <v>In-process Fuel Use</v>
          </cell>
          <cell r="I9299" t="str">
            <v>Residual Oil</v>
          </cell>
          <cell r="J9299" t="str">
            <v>Lime Kiln</v>
          </cell>
          <cell r="N9299">
            <v>40988</v>
          </cell>
        </row>
        <row r="9300">
          <cell r="A9300" t="str">
            <v>39000489</v>
          </cell>
          <cell r="B9300" t="str">
            <v>Point</v>
          </cell>
          <cell r="C9300" t="str">
            <v>In-Process Fuel Use /Residual Oil /General</v>
          </cell>
          <cell r="D9300" t="str">
            <v>Industrial Processes - NEC</v>
          </cell>
          <cell r="G9300" t="str">
            <v>Industrial Processes</v>
          </cell>
          <cell r="H9300" t="str">
            <v>In-process Fuel Use</v>
          </cell>
          <cell r="I9300" t="str">
            <v>Residual Oil</v>
          </cell>
          <cell r="J9300" t="str">
            <v>General</v>
          </cell>
          <cell r="K9300" t="str">
            <v>39000499</v>
          </cell>
          <cell r="L9300" t="str">
            <v>2002</v>
          </cell>
          <cell r="N9300">
            <v>40988</v>
          </cell>
        </row>
        <row r="9301">
          <cell r="A9301" t="str">
            <v>39000499</v>
          </cell>
          <cell r="B9301" t="str">
            <v>Point</v>
          </cell>
          <cell r="C9301" t="str">
            <v>In-Process Fuel Use /Residual Oil /General</v>
          </cell>
          <cell r="D9301" t="str">
            <v>Industrial Processes - NEC</v>
          </cell>
          <cell r="G9301" t="str">
            <v>Industrial Processes</v>
          </cell>
          <cell r="H9301" t="str">
            <v>In-process Fuel Use</v>
          </cell>
          <cell r="I9301" t="str">
            <v>Residual Oil</v>
          </cell>
          <cell r="J9301" t="str">
            <v>General</v>
          </cell>
          <cell r="N9301">
            <v>40988</v>
          </cell>
        </row>
        <row r="9302">
          <cell r="A9302" t="str">
            <v>39000501</v>
          </cell>
          <cell r="B9302" t="str">
            <v>Point</v>
          </cell>
          <cell r="C9302" t="str">
            <v>In-Process Fuel Use /Distillate Oil /Asphalt Dryer **</v>
          </cell>
          <cell r="D9302" t="str">
            <v>Industrial Processes - NEC</v>
          </cell>
          <cell r="G9302" t="str">
            <v>Industrial Processes</v>
          </cell>
          <cell r="H9302" t="str">
            <v>In-process Fuel Use</v>
          </cell>
          <cell r="I9302" t="str">
            <v>Distillate Oil</v>
          </cell>
          <cell r="J9302" t="str">
            <v>Asphalt Dryer **</v>
          </cell>
          <cell r="N9302">
            <v>40988</v>
          </cell>
        </row>
        <row r="9303">
          <cell r="A9303" t="str">
            <v>39000502</v>
          </cell>
          <cell r="B9303" t="str">
            <v>Point</v>
          </cell>
          <cell r="C9303" t="str">
            <v>In-Process Fuel Use /Distillate Oil /Cement Kiln/Dryer</v>
          </cell>
          <cell r="D9303" t="str">
            <v>Industrial Processes - Cement Manuf</v>
          </cell>
          <cell r="G9303" t="str">
            <v>Industrial Processes</v>
          </cell>
          <cell r="H9303" t="str">
            <v>In-process Fuel Use</v>
          </cell>
          <cell r="I9303" t="str">
            <v>Distillate Oil</v>
          </cell>
          <cell r="J9303" t="str">
            <v>Cement Kiln/Dryer</v>
          </cell>
          <cell r="N9303">
            <v>40988</v>
          </cell>
        </row>
        <row r="9304">
          <cell r="A9304" t="str">
            <v>39000503</v>
          </cell>
          <cell r="B9304" t="str">
            <v>Point</v>
          </cell>
          <cell r="C9304" t="str">
            <v>In-Process Fuel Use /Distillate Oil /Lime Kiln</v>
          </cell>
          <cell r="D9304" t="str">
            <v>Industrial Processes - NEC</v>
          </cell>
          <cell r="G9304" t="str">
            <v>Industrial Processes</v>
          </cell>
          <cell r="H9304" t="str">
            <v>In-process Fuel Use</v>
          </cell>
          <cell r="I9304" t="str">
            <v>Distillate Oil</v>
          </cell>
          <cell r="J9304" t="str">
            <v>Lime Kiln</v>
          </cell>
          <cell r="N9304">
            <v>40988</v>
          </cell>
        </row>
        <row r="9305">
          <cell r="A9305" t="str">
            <v>39000589</v>
          </cell>
          <cell r="B9305" t="str">
            <v>Point</v>
          </cell>
          <cell r="C9305" t="str">
            <v>In-Process Fuel Use /Distillate Oil /General</v>
          </cell>
          <cell r="D9305" t="str">
            <v>Industrial Processes - NEC</v>
          </cell>
          <cell r="G9305" t="str">
            <v>Industrial Processes</v>
          </cell>
          <cell r="H9305" t="str">
            <v>In-process Fuel Use</v>
          </cell>
          <cell r="I9305" t="str">
            <v>Distillate Oil</v>
          </cell>
          <cell r="J9305" t="str">
            <v>General</v>
          </cell>
          <cell r="K9305" t="str">
            <v>39000599</v>
          </cell>
          <cell r="L9305" t="str">
            <v>2002</v>
          </cell>
          <cell r="N9305">
            <v>40988</v>
          </cell>
        </row>
        <row r="9306">
          <cell r="A9306" t="str">
            <v>39000598</v>
          </cell>
          <cell r="B9306" t="str">
            <v>Point</v>
          </cell>
          <cell r="C9306" t="str">
            <v>In-Process Fuel Use /Distillate Oil /Grade 4 Oil: General</v>
          </cell>
          <cell r="D9306" t="str">
            <v>Industrial Processes - NEC</v>
          </cell>
          <cell r="G9306" t="str">
            <v>Industrial Processes</v>
          </cell>
          <cell r="H9306" t="str">
            <v>In-process Fuel Use</v>
          </cell>
          <cell r="I9306" t="str">
            <v>Distillate Oil</v>
          </cell>
          <cell r="J9306" t="str">
            <v>Grade 4 Oil: General</v>
          </cell>
          <cell r="N9306">
            <v>40988</v>
          </cell>
        </row>
        <row r="9307">
          <cell r="A9307" t="str">
            <v>39000599</v>
          </cell>
          <cell r="B9307" t="str">
            <v>Point</v>
          </cell>
          <cell r="C9307" t="str">
            <v>In-Process Fuel Use /Distillate Oil /General</v>
          </cell>
          <cell r="D9307" t="str">
            <v>Industrial Processes - NEC</v>
          </cell>
          <cell r="G9307" t="str">
            <v>Industrial Processes</v>
          </cell>
          <cell r="H9307" t="str">
            <v>In-process Fuel Use</v>
          </cell>
          <cell r="I9307" t="str">
            <v>Distillate Oil</v>
          </cell>
          <cell r="J9307" t="str">
            <v>General</v>
          </cell>
          <cell r="N9307">
            <v>40988</v>
          </cell>
        </row>
        <row r="9308">
          <cell r="A9308" t="str">
            <v>39000602</v>
          </cell>
          <cell r="B9308" t="str">
            <v>Point</v>
          </cell>
          <cell r="C9308" t="str">
            <v>In-Process Fuel Use /Natural Gas /Cement Kiln/Dryer</v>
          </cell>
          <cell r="D9308" t="str">
            <v>Industrial Processes - Cement Manuf</v>
          </cell>
          <cell r="G9308" t="str">
            <v>Industrial Processes</v>
          </cell>
          <cell r="H9308" t="str">
            <v>In-process Fuel Use</v>
          </cell>
          <cell r="I9308" t="str">
            <v>Natural Gas</v>
          </cell>
          <cell r="J9308" t="str">
            <v>Cement Kiln/Dryer</v>
          </cell>
          <cell r="N9308">
            <v>40988</v>
          </cell>
        </row>
        <row r="9309">
          <cell r="A9309" t="str">
            <v>39000603</v>
          </cell>
          <cell r="B9309" t="str">
            <v>Point</v>
          </cell>
          <cell r="C9309" t="str">
            <v>In-Process Fuel Use /Natural Gas /Lime Kiln</v>
          </cell>
          <cell r="D9309" t="str">
            <v>Industrial Processes - NEC</v>
          </cell>
          <cell r="G9309" t="str">
            <v>Industrial Processes</v>
          </cell>
          <cell r="H9309" t="str">
            <v>In-process Fuel Use</v>
          </cell>
          <cell r="I9309" t="str">
            <v>Natural Gas</v>
          </cell>
          <cell r="J9309" t="str">
            <v>Lime Kiln</v>
          </cell>
          <cell r="N9309">
            <v>40988</v>
          </cell>
        </row>
        <row r="9310">
          <cell r="A9310" t="str">
            <v>39000605</v>
          </cell>
          <cell r="B9310" t="str">
            <v>Point</v>
          </cell>
          <cell r="C9310" t="str">
            <v>In-Process Fuel Use /Natural Gas /Metal Melting **</v>
          </cell>
          <cell r="D9310" t="str">
            <v>Industrial Processes - NEC</v>
          </cell>
          <cell r="G9310" t="str">
            <v>Industrial Processes</v>
          </cell>
          <cell r="H9310" t="str">
            <v>In-process Fuel Use</v>
          </cell>
          <cell r="I9310" t="str">
            <v>Natural Gas</v>
          </cell>
          <cell r="J9310" t="str">
            <v>Metal Melting **</v>
          </cell>
          <cell r="N9310">
            <v>40988</v>
          </cell>
        </row>
        <row r="9311">
          <cell r="A9311" t="str">
            <v>39000689</v>
          </cell>
          <cell r="B9311" t="str">
            <v>Point</v>
          </cell>
          <cell r="C9311" t="str">
            <v>In-Process Fuel Use /Natural Gas /General</v>
          </cell>
          <cell r="D9311" t="str">
            <v>Industrial Processes - NEC</v>
          </cell>
          <cell r="G9311" t="str">
            <v>Industrial Processes</v>
          </cell>
          <cell r="H9311" t="str">
            <v>In-process Fuel Use</v>
          </cell>
          <cell r="I9311" t="str">
            <v>Natural Gas</v>
          </cell>
          <cell r="J9311" t="str">
            <v>General</v>
          </cell>
          <cell r="K9311" t="str">
            <v>39000699</v>
          </cell>
          <cell r="L9311" t="str">
            <v>2002</v>
          </cell>
          <cell r="N9311">
            <v>40988</v>
          </cell>
        </row>
        <row r="9312">
          <cell r="A9312" t="str">
            <v>39000699</v>
          </cell>
          <cell r="B9312" t="str">
            <v>Point</v>
          </cell>
          <cell r="C9312" t="str">
            <v>In-Process Fuel Use /Natural Gas /General</v>
          </cell>
          <cell r="D9312" t="str">
            <v>Industrial Processes - NEC</v>
          </cell>
          <cell r="G9312" t="str">
            <v>Industrial Processes</v>
          </cell>
          <cell r="H9312" t="str">
            <v>In-process Fuel Use</v>
          </cell>
          <cell r="I9312" t="str">
            <v>Natural Gas</v>
          </cell>
          <cell r="J9312" t="str">
            <v>General</v>
          </cell>
          <cell r="N9312">
            <v>40988</v>
          </cell>
        </row>
        <row r="9313">
          <cell r="A9313" t="str">
            <v>39000701</v>
          </cell>
          <cell r="B9313" t="str">
            <v>Point</v>
          </cell>
          <cell r="C9313" t="str">
            <v>In-Process Fuel Use /Process Gas /Coke Oven or Blast Furnace</v>
          </cell>
          <cell r="D9313" t="str">
            <v>Industrial Processes - NEC</v>
          </cell>
          <cell r="G9313" t="str">
            <v>Industrial Processes</v>
          </cell>
          <cell r="H9313" t="str">
            <v>In-process Fuel Use</v>
          </cell>
          <cell r="I9313" t="str">
            <v>Process Gas</v>
          </cell>
          <cell r="J9313" t="str">
            <v>Coke Oven or Blast Furnace</v>
          </cell>
          <cell r="N9313">
            <v>40988</v>
          </cell>
        </row>
        <row r="9314">
          <cell r="A9314" t="str">
            <v>39000702</v>
          </cell>
          <cell r="B9314" t="str">
            <v>Point</v>
          </cell>
          <cell r="C9314" t="str">
            <v>In-Process Fuel Use /Process Gas /Coke Oven Gas</v>
          </cell>
          <cell r="D9314" t="str">
            <v>Industrial Processes - NEC</v>
          </cell>
          <cell r="G9314" t="str">
            <v>Industrial Processes</v>
          </cell>
          <cell r="H9314" t="str">
            <v>In-process Fuel Use</v>
          </cell>
          <cell r="I9314" t="str">
            <v>Process Gas</v>
          </cell>
          <cell r="J9314" t="str">
            <v>Coke Oven Gas</v>
          </cell>
          <cell r="N9314">
            <v>40988</v>
          </cell>
        </row>
        <row r="9315">
          <cell r="A9315" t="str">
            <v>39000788</v>
          </cell>
          <cell r="B9315" t="str">
            <v>Point</v>
          </cell>
          <cell r="C9315" t="str">
            <v>In-Process Fuel Use /Process Gas /General</v>
          </cell>
          <cell r="D9315" t="str">
            <v>Industrial Processes - NEC</v>
          </cell>
          <cell r="G9315" t="str">
            <v>Industrial Processes</v>
          </cell>
          <cell r="H9315" t="str">
            <v>In-process Fuel Use</v>
          </cell>
          <cell r="I9315" t="str">
            <v>Process Gas</v>
          </cell>
          <cell r="J9315" t="str">
            <v>General</v>
          </cell>
          <cell r="K9315" t="str">
            <v>39000797</v>
          </cell>
          <cell r="L9315" t="str">
            <v>2005</v>
          </cell>
          <cell r="N9315">
            <v>40988</v>
          </cell>
        </row>
        <row r="9316">
          <cell r="A9316" t="str">
            <v>39000789</v>
          </cell>
          <cell r="B9316" t="str">
            <v>Point</v>
          </cell>
          <cell r="C9316" t="str">
            <v>In-Process Fuel Use /Process Gas /Coke Oven Gas</v>
          </cell>
          <cell r="D9316" t="str">
            <v>Industrial Processes - NEC</v>
          </cell>
          <cell r="G9316" t="str">
            <v>Industrial Processes</v>
          </cell>
          <cell r="H9316" t="str">
            <v>In-process Fuel Use</v>
          </cell>
          <cell r="I9316" t="str">
            <v>Process Gas</v>
          </cell>
          <cell r="J9316" t="str">
            <v>Coke Oven Gas</v>
          </cell>
          <cell r="K9316" t="str">
            <v>39000702</v>
          </cell>
          <cell r="L9316" t="str">
            <v>2005</v>
          </cell>
          <cell r="N9316">
            <v>40988</v>
          </cell>
        </row>
        <row r="9317">
          <cell r="A9317" t="str">
            <v>39000797</v>
          </cell>
          <cell r="B9317" t="str">
            <v>Point</v>
          </cell>
          <cell r="C9317" t="str">
            <v>In-Process Fuel Use /Process Gas /General</v>
          </cell>
          <cell r="D9317" t="str">
            <v>Industrial Processes - NEC</v>
          </cell>
          <cell r="G9317" t="str">
            <v>Industrial Processes</v>
          </cell>
          <cell r="H9317" t="str">
            <v>In-process Fuel Use</v>
          </cell>
          <cell r="I9317" t="str">
            <v>Process Gas</v>
          </cell>
          <cell r="J9317" t="str">
            <v>General</v>
          </cell>
          <cell r="N9317">
            <v>40988</v>
          </cell>
        </row>
        <row r="9318">
          <cell r="A9318" t="str">
            <v>39000798</v>
          </cell>
          <cell r="B9318" t="str">
            <v>Point</v>
          </cell>
          <cell r="C9318" t="str">
            <v>In-Process Fuel Use /Process Gas /General</v>
          </cell>
          <cell r="D9318" t="str">
            <v>Industrial Processes - NEC</v>
          </cell>
          <cell r="G9318" t="str">
            <v>Industrial Processes</v>
          </cell>
          <cell r="H9318" t="str">
            <v>In-process Fuel Use</v>
          </cell>
          <cell r="I9318" t="str">
            <v>Process Gas</v>
          </cell>
          <cell r="J9318" t="str">
            <v>General</v>
          </cell>
          <cell r="K9318" t="str">
            <v>39000797</v>
          </cell>
          <cell r="L9318" t="str">
            <v>2005</v>
          </cell>
          <cell r="N9318">
            <v>40988</v>
          </cell>
        </row>
        <row r="9319">
          <cell r="A9319" t="str">
            <v>39000799</v>
          </cell>
          <cell r="B9319" t="str">
            <v>Point</v>
          </cell>
          <cell r="C9319" t="str">
            <v>In-Process Fuel Use /Process Gas /General</v>
          </cell>
          <cell r="D9319" t="str">
            <v>Industrial Processes - NEC</v>
          </cell>
          <cell r="G9319" t="str">
            <v>Industrial Processes</v>
          </cell>
          <cell r="H9319" t="str">
            <v>In-process Fuel Use</v>
          </cell>
          <cell r="I9319" t="str">
            <v>Process Gas</v>
          </cell>
          <cell r="J9319" t="str">
            <v>General</v>
          </cell>
          <cell r="K9319" t="str">
            <v>39000797</v>
          </cell>
          <cell r="L9319" t="str">
            <v>2005</v>
          </cell>
          <cell r="N9319">
            <v>40988</v>
          </cell>
        </row>
        <row r="9320">
          <cell r="A9320" t="str">
            <v>39000801</v>
          </cell>
          <cell r="B9320" t="str">
            <v>Point</v>
          </cell>
          <cell r="C9320" t="str">
            <v>In-Process Fuel Use /Coke /Mineral Wool Fuel **</v>
          </cell>
          <cell r="D9320" t="str">
            <v>Industrial Processes - NEC</v>
          </cell>
          <cell r="G9320" t="str">
            <v>Industrial Processes</v>
          </cell>
          <cell r="H9320" t="str">
            <v>In-process Fuel Use</v>
          </cell>
          <cell r="I9320" t="str">
            <v>Coke</v>
          </cell>
          <cell r="J9320" t="str">
            <v>Mineral Wool Fuel **</v>
          </cell>
          <cell r="N9320">
            <v>40988</v>
          </cell>
        </row>
        <row r="9321">
          <cell r="A9321" t="str">
            <v>39000889</v>
          </cell>
          <cell r="B9321" t="str">
            <v>Point</v>
          </cell>
          <cell r="C9321" t="str">
            <v>In-Process Fuel Use /Coke /General</v>
          </cell>
          <cell r="D9321" t="str">
            <v>Industrial Processes - NEC</v>
          </cell>
          <cell r="G9321" t="str">
            <v>Industrial Processes</v>
          </cell>
          <cell r="H9321" t="str">
            <v>In-process Fuel Use</v>
          </cell>
          <cell r="I9321" t="str">
            <v>Coke</v>
          </cell>
          <cell r="J9321" t="str">
            <v>General</v>
          </cell>
          <cell r="N9321">
            <v>40988</v>
          </cell>
        </row>
        <row r="9322">
          <cell r="A9322" t="str">
            <v>39000899</v>
          </cell>
          <cell r="B9322" t="str">
            <v>Point</v>
          </cell>
          <cell r="C9322" t="str">
            <v>In-Process Fuel Use /Coke /General: Coke</v>
          </cell>
          <cell r="D9322" t="str">
            <v>Industrial Processes - NEC</v>
          </cell>
          <cell r="G9322" t="str">
            <v>Industrial Processes</v>
          </cell>
          <cell r="H9322" t="str">
            <v>In-process Fuel Use</v>
          </cell>
          <cell r="I9322" t="str">
            <v>Coke</v>
          </cell>
          <cell r="J9322" t="str">
            <v>General: Coke</v>
          </cell>
          <cell r="N9322">
            <v>40988</v>
          </cell>
        </row>
        <row r="9323">
          <cell r="A9323" t="str">
            <v>39000989</v>
          </cell>
          <cell r="B9323" t="str">
            <v>Point</v>
          </cell>
          <cell r="C9323" t="str">
            <v>In-Process Fuel Use /Wood /General</v>
          </cell>
          <cell r="D9323" t="str">
            <v>Industrial Processes - NEC</v>
          </cell>
          <cell r="G9323" t="str">
            <v>Industrial Processes</v>
          </cell>
          <cell r="H9323" t="str">
            <v>In-process Fuel Use</v>
          </cell>
          <cell r="I9323" t="str">
            <v>Wood</v>
          </cell>
          <cell r="J9323" t="str">
            <v>General</v>
          </cell>
          <cell r="N9323">
            <v>40988</v>
          </cell>
        </row>
        <row r="9324">
          <cell r="A9324" t="str">
            <v>39000999</v>
          </cell>
          <cell r="B9324" t="str">
            <v>Point</v>
          </cell>
          <cell r="C9324" t="str">
            <v>In-Process Fuel Use /Wood /General: Wood</v>
          </cell>
          <cell r="D9324" t="str">
            <v>Industrial Processes - NEC</v>
          </cell>
          <cell r="G9324" t="str">
            <v>Industrial Processes</v>
          </cell>
          <cell r="H9324" t="str">
            <v>In-process Fuel Use</v>
          </cell>
          <cell r="I9324" t="str">
            <v>Wood</v>
          </cell>
          <cell r="J9324" t="str">
            <v>General: Wood</v>
          </cell>
          <cell r="N9324">
            <v>40988</v>
          </cell>
        </row>
        <row r="9325">
          <cell r="A9325" t="str">
            <v>39001089</v>
          </cell>
          <cell r="B9325" t="str">
            <v>Point</v>
          </cell>
          <cell r="C9325" t="str">
            <v>In-Process Fuel Use /Liquified Petroleum Gas /General</v>
          </cell>
          <cell r="D9325" t="str">
            <v>Industrial Processes - NEC</v>
          </cell>
          <cell r="G9325" t="str">
            <v>Industrial Processes</v>
          </cell>
          <cell r="H9325" t="str">
            <v>In-process Fuel Use</v>
          </cell>
          <cell r="I9325" t="str">
            <v>Liquified Petroleum Gas</v>
          </cell>
          <cell r="J9325" t="str">
            <v>General</v>
          </cell>
          <cell r="K9325" t="str">
            <v>39001099</v>
          </cell>
          <cell r="L9325" t="str">
            <v>2005</v>
          </cell>
          <cell r="N9325">
            <v>40988</v>
          </cell>
        </row>
        <row r="9326">
          <cell r="A9326" t="str">
            <v>39001099</v>
          </cell>
          <cell r="B9326" t="str">
            <v>Point</v>
          </cell>
          <cell r="C9326" t="str">
            <v>In-Process Fuel Use /Liquified Petroleum Gas /General</v>
          </cell>
          <cell r="D9326" t="str">
            <v>Industrial Processes - NEC</v>
          </cell>
          <cell r="G9326" t="str">
            <v>Industrial Processes</v>
          </cell>
          <cell r="H9326" t="str">
            <v>In-process Fuel Use</v>
          </cell>
          <cell r="I9326" t="str">
            <v>Liquified Petroleum Gas</v>
          </cell>
          <cell r="J9326" t="str">
            <v>General</v>
          </cell>
          <cell r="N9326">
            <v>40988</v>
          </cell>
        </row>
        <row r="9327">
          <cell r="A9327" t="str">
            <v>39001289</v>
          </cell>
          <cell r="B9327" t="str">
            <v>Point</v>
          </cell>
          <cell r="C9327" t="str">
            <v>In-Process Fuel Use /Solid Waste /Solid Waste: General</v>
          </cell>
          <cell r="D9327" t="str">
            <v>Industrial Processes - NEC</v>
          </cell>
          <cell r="G9327" t="str">
            <v>Industrial Processes</v>
          </cell>
          <cell r="H9327" t="str">
            <v>In-process Fuel Use</v>
          </cell>
          <cell r="I9327" t="str">
            <v>Solid Waste</v>
          </cell>
          <cell r="J9327" t="str">
            <v>Solid Waste: General</v>
          </cell>
          <cell r="N9327">
            <v>40988</v>
          </cell>
        </row>
        <row r="9328">
          <cell r="A9328" t="str">
            <v>39001299</v>
          </cell>
          <cell r="B9328" t="str">
            <v>Point</v>
          </cell>
          <cell r="C9328" t="str">
            <v>In-Process Fuel Use /Solid Waste /General</v>
          </cell>
          <cell r="D9328" t="str">
            <v>Industrial Processes - NEC</v>
          </cell>
          <cell r="G9328" t="str">
            <v>Industrial Processes</v>
          </cell>
          <cell r="H9328" t="str">
            <v>In-process Fuel Use</v>
          </cell>
          <cell r="I9328" t="str">
            <v>Solid Waste</v>
          </cell>
          <cell r="J9328" t="str">
            <v>General</v>
          </cell>
          <cell r="N9328">
            <v>40988</v>
          </cell>
        </row>
        <row r="9329">
          <cell r="A9329" t="str">
            <v>39001385</v>
          </cell>
          <cell r="B9329" t="str">
            <v>Point</v>
          </cell>
          <cell r="C9329" t="str">
            <v>In-Process Fuel Use /Liquid Waste /Recovered Solvent: General</v>
          </cell>
          <cell r="D9329" t="str">
            <v>Industrial Processes - NEC</v>
          </cell>
          <cell r="G9329" t="str">
            <v>Industrial Processes</v>
          </cell>
          <cell r="H9329" t="str">
            <v>In-process Fuel Use</v>
          </cell>
          <cell r="I9329" t="str">
            <v>Liquid Waste</v>
          </cell>
          <cell r="J9329" t="str">
            <v>Recovered Solvent: General</v>
          </cell>
          <cell r="N9329">
            <v>40988</v>
          </cell>
        </row>
        <row r="9330">
          <cell r="A9330" t="str">
            <v>39001389</v>
          </cell>
          <cell r="B9330" t="str">
            <v>Point</v>
          </cell>
          <cell r="C9330" t="str">
            <v>In-Process Fuel Use /Liquid Waste /General</v>
          </cell>
          <cell r="D9330" t="str">
            <v>Industrial Processes - NEC</v>
          </cell>
          <cell r="G9330" t="str">
            <v>Industrial Processes</v>
          </cell>
          <cell r="H9330" t="str">
            <v>In-process Fuel Use</v>
          </cell>
          <cell r="I9330" t="str">
            <v>Liquid Waste</v>
          </cell>
          <cell r="J9330" t="str">
            <v>General</v>
          </cell>
          <cell r="K9330" t="str">
            <v>39001399</v>
          </cell>
          <cell r="L9330" t="str">
            <v>2005</v>
          </cell>
          <cell r="N9330">
            <v>40988</v>
          </cell>
        </row>
        <row r="9331">
          <cell r="A9331" t="str">
            <v>39001399</v>
          </cell>
          <cell r="B9331" t="str">
            <v>Point</v>
          </cell>
          <cell r="C9331" t="str">
            <v>In-Process Fuel Use /Liquid Waste /General</v>
          </cell>
          <cell r="D9331" t="str">
            <v>Industrial Processes - NEC</v>
          </cell>
          <cell r="G9331" t="str">
            <v>Industrial Processes</v>
          </cell>
          <cell r="H9331" t="str">
            <v>In-process Fuel Use</v>
          </cell>
          <cell r="I9331" t="str">
            <v>Liquid Waste</v>
          </cell>
          <cell r="J9331" t="str">
            <v>General</v>
          </cell>
          <cell r="N9331">
            <v>40988</v>
          </cell>
        </row>
        <row r="9332">
          <cell r="A9332" t="str">
            <v>39090001</v>
          </cell>
          <cell r="B9332" t="str">
            <v>Point</v>
          </cell>
          <cell r="C9332" t="str">
            <v>Fuel Storage - Fixed Roof Tanks /Residual Oil: Breathing Loss</v>
          </cell>
          <cell r="D9332" t="str">
            <v>Industrial Processes - Storage and Transfer</v>
          </cell>
          <cell r="G9332" t="str">
            <v>Industrial Processes</v>
          </cell>
          <cell r="H9332" t="str">
            <v>In-process Fuel Use</v>
          </cell>
          <cell r="I9332" t="str">
            <v>Fuel Storage - Fixed Roof Tanks</v>
          </cell>
          <cell r="J9332" t="str">
            <v>Residual Oil: Breathing Loss</v>
          </cell>
          <cell r="N9332">
            <v>40988</v>
          </cell>
        </row>
        <row r="9333">
          <cell r="A9333" t="str">
            <v>39090002</v>
          </cell>
          <cell r="B9333" t="str">
            <v>Point</v>
          </cell>
          <cell r="C9333" t="str">
            <v>Fuel Storage - Fixed Roof Tanks /Residual Oil: Working Loss</v>
          </cell>
          <cell r="D9333" t="str">
            <v>Industrial Processes - Storage and Transfer</v>
          </cell>
          <cell r="G9333" t="str">
            <v>Industrial Processes</v>
          </cell>
          <cell r="H9333" t="str">
            <v>In-process Fuel Use</v>
          </cell>
          <cell r="I9333" t="str">
            <v>Fuel Storage - Fixed Roof Tanks</v>
          </cell>
          <cell r="J9333" t="str">
            <v>Residual Oil: Working Loss</v>
          </cell>
          <cell r="N9333">
            <v>40988</v>
          </cell>
        </row>
        <row r="9334">
          <cell r="A9334" t="str">
            <v>39090003</v>
          </cell>
          <cell r="B9334" t="str">
            <v>Point</v>
          </cell>
          <cell r="C9334" t="str">
            <v>Fuel Storage - Fixed Roof Tanks /Distillate Oil (No. 2): Breathing Loss</v>
          </cell>
          <cell r="D9334" t="str">
            <v>Industrial Processes - Storage and Transfer</v>
          </cell>
          <cell r="G9334" t="str">
            <v>Industrial Processes</v>
          </cell>
          <cell r="H9334" t="str">
            <v>In-process Fuel Use</v>
          </cell>
          <cell r="I9334" t="str">
            <v>Fuel Storage - Fixed Roof Tanks</v>
          </cell>
          <cell r="J9334" t="str">
            <v>Distillate Oil (No. 2): Breathing Loss</v>
          </cell>
          <cell r="N9334">
            <v>40988</v>
          </cell>
        </row>
        <row r="9335">
          <cell r="A9335" t="str">
            <v>39090004</v>
          </cell>
          <cell r="B9335" t="str">
            <v>Point</v>
          </cell>
          <cell r="C9335" t="str">
            <v>Fuel Storage - Fixed Roof Tanks /Distillate Oil (No. 2): Working Loss</v>
          </cell>
          <cell r="D9335" t="str">
            <v>Industrial Processes - Storage and Transfer</v>
          </cell>
          <cell r="G9335" t="str">
            <v>Industrial Processes</v>
          </cell>
          <cell r="H9335" t="str">
            <v>In-process Fuel Use</v>
          </cell>
          <cell r="I9335" t="str">
            <v>Fuel Storage - Fixed Roof Tanks</v>
          </cell>
          <cell r="J9335" t="str">
            <v>Distillate Oil (No. 2): Working Loss</v>
          </cell>
          <cell r="N9335">
            <v>40988</v>
          </cell>
        </row>
        <row r="9336">
          <cell r="A9336" t="str">
            <v>39090005</v>
          </cell>
          <cell r="B9336" t="str">
            <v>Point</v>
          </cell>
          <cell r="C9336" t="str">
            <v>Fuel Storage - Fixed Roof Tanks /Oil No. 6: Breathing Loss</v>
          </cell>
          <cell r="D9336" t="str">
            <v>Industrial Processes - Storage and Transfer</v>
          </cell>
          <cell r="G9336" t="str">
            <v>Industrial Processes</v>
          </cell>
          <cell r="H9336" t="str">
            <v>In-process Fuel Use</v>
          </cell>
          <cell r="I9336" t="str">
            <v>Fuel Storage - Fixed Roof Tanks</v>
          </cell>
          <cell r="J9336" t="str">
            <v>Oil No. 6: Breathing Loss</v>
          </cell>
          <cell r="N9336">
            <v>40988</v>
          </cell>
        </row>
        <row r="9337">
          <cell r="A9337" t="str">
            <v>39090006</v>
          </cell>
          <cell r="B9337" t="str">
            <v>Point</v>
          </cell>
          <cell r="C9337" t="str">
            <v>Fuel Storage - Fixed Roof Tanks /Oil No. 6: Working Loss</v>
          </cell>
          <cell r="D9337" t="str">
            <v>Industrial Processes - Storage and Transfer</v>
          </cell>
          <cell r="G9337" t="str">
            <v>Industrial Processes</v>
          </cell>
          <cell r="H9337" t="str">
            <v>In-process Fuel Use</v>
          </cell>
          <cell r="I9337" t="str">
            <v>Fuel Storage - Fixed Roof Tanks</v>
          </cell>
          <cell r="J9337" t="str">
            <v>Oil No. 6: Working Loss</v>
          </cell>
          <cell r="N9337">
            <v>40988</v>
          </cell>
        </row>
        <row r="9338">
          <cell r="A9338" t="str">
            <v>39090007</v>
          </cell>
          <cell r="B9338" t="str">
            <v>Point</v>
          </cell>
          <cell r="C9338" t="str">
            <v>Fuel Storage - Fixed Roof Tanks /Methanol: Breathing Loss</v>
          </cell>
          <cell r="D9338" t="str">
            <v>Industrial Processes - Storage and Transfer</v>
          </cell>
          <cell r="G9338" t="str">
            <v>Industrial Processes</v>
          </cell>
          <cell r="H9338" t="str">
            <v>In-process Fuel Use</v>
          </cell>
          <cell r="I9338" t="str">
            <v>Fuel Storage - Fixed Roof Tanks</v>
          </cell>
          <cell r="J9338" t="str">
            <v>Methanol: Breathing Loss</v>
          </cell>
          <cell r="N9338">
            <v>40988</v>
          </cell>
        </row>
        <row r="9339">
          <cell r="A9339" t="str">
            <v>39090008</v>
          </cell>
          <cell r="B9339" t="str">
            <v>Point</v>
          </cell>
          <cell r="C9339" t="str">
            <v>Fuel Storage - Fixed Roof Tanks /Methanol: Working Loss</v>
          </cell>
          <cell r="D9339" t="str">
            <v>Industrial Processes - Storage and Transfer</v>
          </cell>
          <cell r="G9339" t="str">
            <v>Industrial Processes</v>
          </cell>
          <cell r="H9339" t="str">
            <v>In-process Fuel Use</v>
          </cell>
          <cell r="I9339" t="str">
            <v>Fuel Storage - Fixed Roof Tanks</v>
          </cell>
          <cell r="J9339" t="str">
            <v>Methanol: Working Loss</v>
          </cell>
          <cell r="N9339">
            <v>40988</v>
          </cell>
        </row>
        <row r="9340">
          <cell r="A9340" t="str">
            <v>39090009</v>
          </cell>
          <cell r="B9340" t="str">
            <v>Point</v>
          </cell>
          <cell r="C9340" t="str">
            <v>Fuel Storage - Fixed Roof Tanks /Residual Oil/Crude Oil: Breathing Loss</v>
          </cell>
          <cell r="D9340" t="str">
            <v>Industrial Processes - Storage and Transfer</v>
          </cell>
          <cell r="G9340" t="str">
            <v>Industrial Processes</v>
          </cell>
          <cell r="H9340" t="str">
            <v>In-process Fuel Use</v>
          </cell>
          <cell r="I9340" t="str">
            <v>Fuel Storage - Fixed Roof Tanks</v>
          </cell>
          <cell r="J9340" t="str">
            <v>Residual Oil/Crude Oil: Breathing Loss</v>
          </cell>
          <cell r="N9340">
            <v>40988</v>
          </cell>
        </row>
        <row r="9341">
          <cell r="A9341" t="str">
            <v>39090010</v>
          </cell>
          <cell r="B9341" t="str">
            <v>Point</v>
          </cell>
          <cell r="C9341" t="str">
            <v>Fuel Storage - Fixed Roof Tanks /Residual Oil/Crude Oil: Working Loss</v>
          </cell>
          <cell r="D9341" t="str">
            <v>Industrial Processes - Storage and Transfer</v>
          </cell>
          <cell r="G9341" t="str">
            <v>Industrial Processes</v>
          </cell>
          <cell r="H9341" t="str">
            <v>In-process Fuel Use</v>
          </cell>
          <cell r="I9341" t="str">
            <v>Fuel Storage - Fixed Roof Tanks</v>
          </cell>
          <cell r="J9341" t="str">
            <v>Residual Oil/Crude Oil: Working Loss</v>
          </cell>
          <cell r="N9341">
            <v>40988</v>
          </cell>
        </row>
        <row r="9342">
          <cell r="A9342" t="str">
            <v>39090011</v>
          </cell>
          <cell r="B9342" t="str">
            <v>Point</v>
          </cell>
          <cell r="C9342" t="str">
            <v>Fuel Storage - Fixed Roof Tanks /Dual Fuel (Gas/Oil): Breathing Loss</v>
          </cell>
          <cell r="D9342" t="str">
            <v>Industrial Processes - Storage and Transfer</v>
          </cell>
          <cell r="G9342" t="str">
            <v>Industrial Processes</v>
          </cell>
          <cell r="H9342" t="str">
            <v>In-process Fuel Use</v>
          </cell>
          <cell r="I9342" t="str">
            <v>Fuel Storage - Fixed Roof Tanks</v>
          </cell>
          <cell r="J9342" t="str">
            <v>Dual Fuel (Gas/Oil): Breathing Loss</v>
          </cell>
          <cell r="N9342">
            <v>40988</v>
          </cell>
        </row>
        <row r="9343">
          <cell r="A9343" t="str">
            <v>39090012</v>
          </cell>
          <cell r="B9343" t="str">
            <v>Point</v>
          </cell>
          <cell r="C9343" t="str">
            <v>Fuel Storage - Fixed Roof Tanks /Dual Fuel (Gas/Oil): Working Loss</v>
          </cell>
          <cell r="D9343" t="str">
            <v>Industrial Processes - Storage and Transfer</v>
          </cell>
          <cell r="G9343" t="str">
            <v>Industrial Processes</v>
          </cell>
          <cell r="H9343" t="str">
            <v>In-process Fuel Use</v>
          </cell>
          <cell r="I9343" t="str">
            <v>Fuel Storage - Fixed Roof Tanks</v>
          </cell>
          <cell r="J9343" t="str">
            <v>Dual Fuel (Gas/Oil): Working Loss</v>
          </cell>
          <cell r="N9343">
            <v>40988</v>
          </cell>
        </row>
        <row r="9344">
          <cell r="A9344" t="str">
            <v>39091001</v>
          </cell>
          <cell r="B9344" t="str">
            <v>Point</v>
          </cell>
          <cell r="C9344" t="str">
            <v>Fuel Storage - Floating Roof Tanks /Residual Oil: Standing Loss</v>
          </cell>
          <cell r="D9344" t="str">
            <v>Industrial Processes - Storage and Transfer</v>
          </cell>
          <cell r="G9344" t="str">
            <v>Industrial Processes</v>
          </cell>
          <cell r="H9344" t="str">
            <v>In-process Fuel Use</v>
          </cell>
          <cell r="I9344" t="str">
            <v>Fuel Storage - Floating Roof Tanks</v>
          </cell>
          <cell r="J9344" t="str">
            <v>Residual Oil: Standing Loss</v>
          </cell>
          <cell r="N9344">
            <v>40988</v>
          </cell>
        </row>
        <row r="9345">
          <cell r="A9345" t="str">
            <v>39091002</v>
          </cell>
          <cell r="B9345" t="str">
            <v>Point</v>
          </cell>
          <cell r="C9345" t="str">
            <v>Fuel Storage - Floating Roof Tanks /Residual Oil: Withdrawal Loss</v>
          </cell>
          <cell r="D9345" t="str">
            <v>Industrial Processes - Storage and Transfer</v>
          </cell>
          <cell r="G9345" t="str">
            <v>Industrial Processes</v>
          </cell>
          <cell r="H9345" t="str">
            <v>In-process Fuel Use</v>
          </cell>
          <cell r="I9345" t="str">
            <v>Fuel Storage - Floating Roof Tanks</v>
          </cell>
          <cell r="J9345" t="str">
            <v>Residual Oil: Withdrawal Loss</v>
          </cell>
          <cell r="N9345">
            <v>40988</v>
          </cell>
        </row>
        <row r="9346">
          <cell r="A9346" t="str">
            <v>39091003</v>
          </cell>
          <cell r="B9346" t="str">
            <v>Point</v>
          </cell>
          <cell r="C9346" t="str">
            <v>Fuel Storage - Floating Roof Tanks /Distillate Oil (No. 2): Standing Loss</v>
          </cell>
          <cell r="D9346" t="str">
            <v>Industrial Processes - Storage and Transfer</v>
          </cell>
          <cell r="G9346" t="str">
            <v>Industrial Processes</v>
          </cell>
          <cell r="H9346" t="str">
            <v>In-process Fuel Use</v>
          </cell>
          <cell r="I9346" t="str">
            <v>Fuel Storage - Floating Roof Tanks</v>
          </cell>
          <cell r="J9346" t="str">
            <v>Distillate Oil (No. 2): Standing Loss</v>
          </cell>
          <cell r="N9346">
            <v>40988</v>
          </cell>
        </row>
        <row r="9347">
          <cell r="A9347" t="str">
            <v>39091004</v>
          </cell>
          <cell r="B9347" t="str">
            <v>Point</v>
          </cell>
          <cell r="C9347" t="str">
            <v>Fuel Storage - Floating Roof Tanks /Distillate Oil (No. 2): Withdrawal Loss</v>
          </cell>
          <cell r="D9347" t="str">
            <v>Industrial Processes - Storage and Transfer</v>
          </cell>
          <cell r="G9347" t="str">
            <v>Industrial Processes</v>
          </cell>
          <cell r="H9347" t="str">
            <v>In-process Fuel Use</v>
          </cell>
          <cell r="I9347" t="str">
            <v>Fuel Storage - Floating Roof Tanks</v>
          </cell>
          <cell r="J9347" t="str">
            <v>Distillate Oil (No. 2): Withdrawal Loss</v>
          </cell>
          <cell r="N9347">
            <v>40988</v>
          </cell>
        </row>
        <row r="9348">
          <cell r="A9348" t="str">
            <v>39091005</v>
          </cell>
          <cell r="B9348" t="str">
            <v>Point</v>
          </cell>
          <cell r="C9348" t="str">
            <v>Fuel Storage - Floating Roof Tanks /Oil No. 6: Standing Loss</v>
          </cell>
          <cell r="D9348" t="str">
            <v>Industrial Processes - Storage and Transfer</v>
          </cell>
          <cell r="G9348" t="str">
            <v>Industrial Processes</v>
          </cell>
          <cell r="H9348" t="str">
            <v>In-process Fuel Use</v>
          </cell>
          <cell r="I9348" t="str">
            <v>Fuel Storage - Floating Roof Tanks</v>
          </cell>
          <cell r="J9348" t="str">
            <v>Oil No. 6: Standing Loss</v>
          </cell>
          <cell r="N9348">
            <v>40988</v>
          </cell>
        </row>
        <row r="9349">
          <cell r="A9349" t="str">
            <v>39091006</v>
          </cell>
          <cell r="B9349" t="str">
            <v>Point</v>
          </cell>
          <cell r="C9349" t="str">
            <v>Fuel Storage - Floating Roof Tanks /Oil No. 6: Withdrawal Loss</v>
          </cell>
          <cell r="D9349" t="str">
            <v>Industrial Processes - Storage and Transfer</v>
          </cell>
          <cell r="G9349" t="str">
            <v>Industrial Processes</v>
          </cell>
          <cell r="H9349" t="str">
            <v>In-process Fuel Use</v>
          </cell>
          <cell r="I9349" t="str">
            <v>Fuel Storage - Floating Roof Tanks</v>
          </cell>
          <cell r="J9349" t="str">
            <v>Oil No. 6: Withdrawal Loss</v>
          </cell>
          <cell r="N9349">
            <v>40988</v>
          </cell>
        </row>
        <row r="9350">
          <cell r="A9350" t="str">
            <v>39091007</v>
          </cell>
          <cell r="B9350" t="str">
            <v>Point</v>
          </cell>
          <cell r="C9350" t="str">
            <v>Fuel Storage - Floating Roof Tanks /Methanol: Standing Loss</v>
          </cell>
          <cell r="D9350" t="str">
            <v>Industrial Processes - Storage and Transfer</v>
          </cell>
          <cell r="G9350" t="str">
            <v>Industrial Processes</v>
          </cell>
          <cell r="H9350" t="str">
            <v>In-process Fuel Use</v>
          </cell>
          <cell r="I9350" t="str">
            <v>Fuel Storage - Floating Roof Tanks</v>
          </cell>
          <cell r="J9350" t="str">
            <v>Methanol: Standing Loss</v>
          </cell>
          <cell r="N9350">
            <v>40988</v>
          </cell>
        </row>
        <row r="9351">
          <cell r="A9351" t="str">
            <v>39091008</v>
          </cell>
          <cell r="B9351" t="str">
            <v>Point</v>
          </cell>
          <cell r="C9351" t="str">
            <v>Fuel Storage - Floating Roof Tanks /Methanol: Withdrawal Loss</v>
          </cell>
          <cell r="D9351" t="str">
            <v>Industrial Processes - Storage and Transfer</v>
          </cell>
          <cell r="G9351" t="str">
            <v>Industrial Processes</v>
          </cell>
          <cell r="H9351" t="str">
            <v>In-process Fuel Use</v>
          </cell>
          <cell r="I9351" t="str">
            <v>Fuel Storage - Floating Roof Tanks</v>
          </cell>
          <cell r="J9351" t="str">
            <v>Methanol: Withdrawal Loss</v>
          </cell>
          <cell r="N9351">
            <v>40988</v>
          </cell>
        </row>
        <row r="9352">
          <cell r="A9352" t="str">
            <v>39091009</v>
          </cell>
          <cell r="B9352" t="str">
            <v>Point</v>
          </cell>
          <cell r="C9352" t="str">
            <v>Fuel Storage - Floating Roof Tanks /Residual Oil/Crude Oil: Standing Loss</v>
          </cell>
          <cell r="D9352" t="str">
            <v>Industrial Processes - Storage and Transfer</v>
          </cell>
          <cell r="G9352" t="str">
            <v>Industrial Processes</v>
          </cell>
          <cell r="H9352" t="str">
            <v>In-process Fuel Use</v>
          </cell>
          <cell r="I9352" t="str">
            <v>Fuel Storage - Floating Roof Tanks</v>
          </cell>
          <cell r="J9352" t="str">
            <v>Residual Oil/Crude Oil: Standing Loss</v>
          </cell>
          <cell r="N9352">
            <v>40988</v>
          </cell>
        </row>
        <row r="9353">
          <cell r="A9353" t="str">
            <v>39091010</v>
          </cell>
          <cell r="B9353" t="str">
            <v>Point</v>
          </cell>
          <cell r="C9353" t="str">
            <v>Fuel Storage - Floating Roof Tanks /Residual Oil/Crude Oil: Withdrawal Loss</v>
          </cell>
          <cell r="D9353" t="str">
            <v>Industrial Processes - Storage and Transfer</v>
          </cell>
          <cell r="G9353" t="str">
            <v>Industrial Processes</v>
          </cell>
          <cell r="H9353" t="str">
            <v>In-process Fuel Use</v>
          </cell>
          <cell r="I9353" t="str">
            <v>Fuel Storage - Floating Roof Tanks</v>
          </cell>
          <cell r="J9353" t="str">
            <v>Residual Oil/Crude Oil: Withdrawal Loss</v>
          </cell>
          <cell r="N9353">
            <v>40988</v>
          </cell>
        </row>
        <row r="9354">
          <cell r="A9354" t="str">
            <v>39091011</v>
          </cell>
          <cell r="B9354" t="str">
            <v>Point</v>
          </cell>
          <cell r="C9354" t="str">
            <v>Fuel Storage - Floating Roof Tanks /Dual Fuel (Gas/Oil): Standing Loss</v>
          </cell>
          <cell r="D9354" t="str">
            <v>Industrial Processes - Storage and Transfer</v>
          </cell>
          <cell r="G9354" t="str">
            <v>Industrial Processes</v>
          </cell>
          <cell r="H9354" t="str">
            <v>In-process Fuel Use</v>
          </cell>
          <cell r="I9354" t="str">
            <v>Fuel Storage - Floating Roof Tanks</v>
          </cell>
          <cell r="J9354" t="str">
            <v>Dual Fuel (Gas/Oil): Standing Loss</v>
          </cell>
          <cell r="N9354">
            <v>40988</v>
          </cell>
        </row>
        <row r="9355">
          <cell r="A9355" t="str">
            <v>39091012</v>
          </cell>
          <cell r="B9355" t="str">
            <v>Point</v>
          </cell>
          <cell r="C9355" t="str">
            <v>Fuel Storage - Floating Roof Tanks /Dual Fuel (Gas/Oil): Withdrawal Loss</v>
          </cell>
          <cell r="D9355" t="str">
            <v>Industrial Processes - Storage and Transfer</v>
          </cell>
          <cell r="G9355" t="str">
            <v>Industrial Processes</v>
          </cell>
          <cell r="H9355" t="str">
            <v>In-process Fuel Use</v>
          </cell>
          <cell r="I9355" t="str">
            <v>Fuel Storage - Floating Roof Tanks</v>
          </cell>
          <cell r="J9355" t="str">
            <v>Dual Fuel (Gas/Oil): Withdrawal Loss</v>
          </cell>
          <cell r="N9355">
            <v>40988</v>
          </cell>
        </row>
        <row r="9356">
          <cell r="A9356" t="str">
            <v>39092050</v>
          </cell>
          <cell r="B9356" t="str">
            <v>Point</v>
          </cell>
          <cell r="C9356" t="str">
            <v>Fuel Storage - Pressure Tanks /Natural Gas: Withdrawal Loss</v>
          </cell>
          <cell r="D9356" t="str">
            <v>Industrial Processes - Storage and Transfer</v>
          </cell>
          <cell r="G9356" t="str">
            <v>Industrial Processes</v>
          </cell>
          <cell r="H9356" t="str">
            <v>In-process Fuel Use</v>
          </cell>
          <cell r="I9356" t="str">
            <v>Fuel Storage - Pressure Tanks</v>
          </cell>
          <cell r="J9356" t="str">
            <v>Natural Gas: Withdrawal Loss</v>
          </cell>
          <cell r="N9356">
            <v>40988</v>
          </cell>
        </row>
        <row r="9357">
          <cell r="A9357" t="str">
            <v>39092051</v>
          </cell>
          <cell r="B9357" t="str">
            <v>Point</v>
          </cell>
          <cell r="C9357" t="str">
            <v>Fuel Storage - Pressure Tanks /LPG: Withdrawal Loss</v>
          </cell>
          <cell r="D9357" t="str">
            <v>Industrial Processes - Storage and Transfer</v>
          </cell>
          <cell r="G9357" t="str">
            <v>Industrial Processes</v>
          </cell>
          <cell r="H9357" t="str">
            <v>In-process Fuel Use</v>
          </cell>
          <cell r="I9357" t="str">
            <v>Fuel Storage - Pressure Tanks</v>
          </cell>
          <cell r="J9357" t="str">
            <v>LPG: Withdrawal Loss</v>
          </cell>
          <cell r="N9357">
            <v>40988</v>
          </cell>
        </row>
        <row r="9358">
          <cell r="A9358" t="str">
            <v>39092052</v>
          </cell>
          <cell r="B9358" t="str">
            <v>Point</v>
          </cell>
          <cell r="C9358" t="str">
            <v>Fuel Storage - Pressure Tanks /Landfill Gas: Withdrawal Loss</v>
          </cell>
          <cell r="D9358" t="str">
            <v>Industrial Processes - Storage and Transfer</v>
          </cell>
          <cell r="G9358" t="str">
            <v>Industrial Processes</v>
          </cell>
          <cell r="H9358" t="str">
            <v>In-process Fuel Use</v>
          </cell>
          <cell r="I9358" t="str">
            <v>Fuel Storage - Pressure Tanks</v>
          </cell>
          <cell r="J9358" t="str">
            <v>Landfill Gas: Withdrawal Loss</v>
          </cell>
          <cell r="N9358">
            <v>40988</v>
          </cell>
        </row>
        <row r="9359">
          <cell r="A9359" t="str">
            <v>39092053</v>
          </cell>
          <cell r="B9359" t="str">
            <v>Point</v>
          </cell>
          <cell r="C9359" t="str">
            <v>Fuel Storage - Pressure Tanks /Refinery Gas: Withdrawal Loss</v>
          </cell>
          <cell r="D9359" t="str">
            <v>Industrial Processes - Storage and Transfer</v>
          </cell>
          <cell r="G9359" t="str">
            <v>Industrial Processes</v>
          </cell>
          <cell r="H9359" t="str">
            <v>In-process Fuel Use</v>
          </cell>
          <cell r="I9359" t="str">
            <v>Fuel Storage - Pressure Tanks</v>
          </cell>
          <cell r="J9359" t="str">
            <v>Refinery Gas: Withdrawal Loss</v>
          </cell>
          <cell r="N9359">
            <v>40988</v>
          </cell>
        </row>
        <row r="9360">
          <cell r="A9360" t="str">
            <v>39092054</v>
          </cell>
          <cell r="B9360" t="str">
            <v>Point</v>
          </cell>
          <cell r="C9360" t="str">
            <v>Fuel Storage - Pressure Tanks /Digester Gas: Withdrawal Loss</v>
          </cell>
          <cell r="D9360" t="str">
            <v>Industrial Processes - Storage and Transfer</v>
          </cell>
          <cell r="G9360" t="str">
            <v>Industrial Processes</v>
          </cell>
          <cell r="H9360" t="str">
            <v>In-process Fuel Use</v>
          </cell>
          <cell r="I9360" t="str">
            <v>Fuel Storage - Pressure Tanks</v>
          </cell>
          <cell r="J9360" t="str">
            <v>Digester Gas: Withdrawal Loss</v>
          </cell>
          <cell r="N9360">
            <v>40988</v>
          </cell>
        </row>
        <row r="9361">
          <cell r="A9361" t="str">
            <v>39092055</v>
          </cell>
          <cell r="B9361" t="str">
            <v>Point</v>
          </cell>
          <cell r="C9361" t="str">
            <v>Fuel Storage - Pressure Tanks /Process Gas: Withdrawal Loss</v>
          </cell>
          <cell r="D9361" t="str">
            <v>Industrial Processes - Storage and Transfer</v>
          </cell>
          <cell r="G9361" t="str">
            <v>Industrial Processes</v>
          </cell>
          <cell r="H9361" t="str">
            <v>In-process Fuel Use</v>
          </cell>
          <cell r="I9361" t="str">
            <v>Fuel Storage - Pressure Tanks</v>
          </cell>
          <cell r="J9361" t="str">
            <v>Process Gas: Withdrawal Loss</v>
          </cell>
          <cell r="N9361">
            <v>40988</v>
          </cell>
        </row>
        <row r="9362">
          <cell r="A9362" t="str">
            <v>39092056</v>
          </cell>
          <cell r="B9362" t="str">
            <v>Point</v>
          </cell>
          <cell r="C9362" t="str">
            <v>Fuel Storage - Pressure Tanks /Dual Fuel (Gas/Oil): Withdrawal Loss</v>
          </cell>
          <cell r="D9362" t="str">
            <v>Industrial Processes - Storage and Transfer</v>
          </cell>
          <cell r="G9362" t="str">
            <v>Industrial Processes</v>
          </cell>
          <cell r="H9362" t="str">
            <v>In-process Fuel Use</v>
          </cell>
          <cell r="I9362" t="str">
            <v>Fuel Storage - Pressure Tanks</v>
          </cell>
          <cell r="J9362" t="str">
            <v>Dual Fuel (Gas/Oil): Withdrawal Loss</v>
          </cell>
          <cell r="N9362">
            <v>40988</v>
          </cell>
        </row>
        <row r="9363">
          <cell r="A9363" t="str">
            <v>39900501</v>
          </cell>
          <cell r="B9363" t="str">
            <v>Point</v>
          </cell>
          <cell r="C9363" t="str">
            <v>Misc Manuf /Process Heater-Furnace /Distillate Oil</v>
          </cell>
          <cell r="D9363" t="str">
            <v>Industrial Processes - NEC</v>
          </cell>
          <cell r="G9363" t="str">
            <v>Industrial Processes</v>
          </cell>
          <cell r="H9363" t="str">
            <v>Miscellaneous Manufacturing Industries</v>
          </cell>
          <cell r="I9363" t="str">
            <v>Process Heater/Furnace</v>
          </cell>
          <cell r="J9363" t="str">
            <v>Distillate Oil</v>
          </cell>
          <cell r="N9363">
            <v>40988</v>
          </cell>
        </row>
        <row r="9364">
          <cell r="A9364" t="str">
            <v>39900601</v>
          </cell>
          <cell r="B9364" t="str">
            <v>Point</v>
          </cell>
          <cell r="C9364" t="str">
            <v>Misc Manuf /Process Heater-Furnace /Natural Gas</v>
          </cell>
          <cell r="D9364" t="str">
            <v>Industrial Processes - NEC</v>
          </cell>
          <cell r="G9364" t="str">
            <v>Industrial Processes</v>
          </cell>
          <cell r="H9364" t="str">
            <v>Miscellaneous Manufacturing Industries</v>
          </cell>
          <cell r="I9364" t="str">
            <v>Process Heater/Furnace</v>
          </cell>
          <cell r="J9364" t="str">
            <v>Natural Gas</v>
          </cell>
          <cell r="N9364">
            <v>40988</v>
          </cell>
        </row>
        <row r="9365">
          <cell r="A9365" t="str">
            <v>39900701</v>
          </cell>
          <cell r="B9365" t="str">
            <v>Point</v>
          </cell>
          <cell r="C9365" t="str">
            <v>Misc Manuf /Process Heater-Furnace /Process Gas</v>
          </cell>
          <cell r="D9365" t="str">
            <v>Industrial Processes - NEC</v>
          </cell>
          <cell r="G9365" t="str">
            <v>Industrial Processes</v>
          </cell>
          <cell r="H9365" t="str">
            <v>Miscellaneous Manufacturing Industries</v>
          </cell>
          <cell r="I9365" t="str">
            <v>Process Heater/Furnace</v>
          </cell>
          <cell r="J9365" t="str">
            <v>Process Gas</v>
          </cell>
          <cell r="N9365">
            <v>40988</v>
          </cell>
        </row>
        <row r="9366">
          <cell r="A9366" t="str">
            <v>39900711</v>
          </cell>
          <cell r="B9366" t="str">
            <v>Point</v>
          </cell>
          <cell r="C9366" t="str">
            <v>Misc Manuf /Process Heater-Furnace /Refinery Gas</v>
          </cell>
          <cell r="D9366" t="str">
            <v>Industrial Processes - NEC</v>
          </cell>
          <cell r="G9366" t="str">
            <v>Industrial Processes</v>
          </cell>
          <cell r="H9366" t="str">
            <v>Miscellaneous Manufacturing Industries</v>
          </cell>
          <cell r="I9366" t="str">
            <v>Process Heater/Furnace</v>
          </cell>
          <cell r="J9366" t="str">
            <v>Refinery Gas</v>
          </cell>
          <cell r="N9366">
            <v>40988</v>
          </cell>
        </row>
        <row r="9367">
          <cell r="A9367" t="str">
            <v>39900721</v>
          </cell>
          <cell r="B9367" t="str">
            <v>Point</v>
          </cell>
          <cell r="C9367" t="str">
            <v>Misc Manuf /Process Heater-Furnace /Digester Gas</v>
          </cell>
          <cell r="D9367" t="str">
            <v>Industrial Processes - NEC</v>
          </cell>
          <cell r="G9367" t="str">
            <v>Industrial Processes</v>
          </cell>
          <cell r="H9367" t="str">
            <v>Miscellaneous Manufacturing Industries</v>
          </cell>
          <cell r="I9367" t="str">
            <v>Process Heater/Furnace</v>
          </cell>
          <cell r="J9367" t="str">
            <v>Digester Gas</v>
          </cell>
          <cell r="N9367">
            <v>40988</v>
          </cell>
        </row>
        <row r="9368">
          <cell r="A9368" t="str">
            <v>39900801</v>
          </cell>
          <cell r="B9368" t="str">
            <v>Point</v>
          </cell>
          <cell r="C9368" t="str">
            <v>Misc Manuf /Process Heater-Furnace /Landfill Gas</v>
          </cell>
          <cell r="D9368" t="str">
            <v>Industrial Processes - NEC</v>
          </cell>
          <cell r="G9368" t="str">
            <v>Industrial Processes</v>
          </cell>
          <cell r="H9368" t="str">
            <v>Miscellaneous Manufacturing Industries</v>
          </cell>
          <cell r="I9368" t="str">
            <v>Process Heater/Furnace</v>
          </cell>
          <cell r="J9368" t="str">
            <v>Landfill Gas</v>
          </cell>
          <cell r="N9368">
            <v>40988</v>
          </cell>
        </row>
        <row r="9369">
          <cell r="A9369" t="str">
            <v>39901001</v>
          </cell>
          <cell r="B9369" t="str">
            <v>Point</v>
          </cell>
          <cell r="C9369" t="str">
            <v>Misc Manuf /Process Heater-Furnace /LPG</v>
          </cell>
          <cell r="D9369" t="str">
            <v>Industrial Processes - NEC</v>
          </cell>
          <cell r="G9369" t="str">
            <v>Industrial Processes</v>
          </cell>
          <cell r="H9369" t="str">
            <v>Miscellaneous Manufacturing Industries</v>
          </cell>
          <cell r="I9369" t="str">
            <v>Process Heater/Furnace</v>
          </cell>
          <cell r="J9369" t="str">
            <v>LPG</v>
          </cell>
          <cell r="N9369">
            <v>40988</v>
          </cell>
        </row>
        <row r="9370">
          <cell r="A9370" t="str">
            <v>39901601</v>
          </cell>
          <cell r="B9370" t="str">
            <v>Point</v>
          </cell>
          <cell r="C9370" t="str">
            <v>Misc Manuf /Process Heater-Furnace /Methanol</v>
          </cell>
          <cell r="D9370" t="str">
            <v>Industrial Processes - NEC</v>
          </cell>
          <cell r="G9370" t="str">
            <v>Industrial Processes</v>
          </cell>
          <cell r="H9370" t="str">
            <v>Miscellaneous Manufacturing Industries</v>
          </cell>
          <cell r="I9370" t="str">
            <v>Process Heater/Furnace</v>
          </cell>
          <cell r="J9370" t="str">
            <v>Methanol</v>
          </cell>
          <cell r="N9370">
            <v>40988</v>
          </cell>
        </row>
        <row r="9371">
          <cell r="A9371" t="str">
            <v>39901701</v>
          </cell>
          <cell r="B9371" t="str">
            <v>Point</v>
          </cell>
          <cell r="C9371" t="str">
            <v>Misc Manuf /Process Heater-Furnace /Gasoline</v>
          </cell>
          <cell r="D9371" t="str">
            <v>Industrial Processes - NEC</v>
          </cell>
          <cell r="G9371" t="str">
            <v>Industrial Processes</v>
          </cell>
          <cell r="H9371" t="str">
            <v>Miscellaneous Manufacturing Industries</v>
          </cell>
          <cell r="I9371" t="str">
            <v>Process Heater/Furnace</v>
          </cell>
          <cell r="J9371" t="str">
            <v>Gasoline</v>
          </cell>
          <cell r="N9371">
            <v>40988</v>
          </cell>
        </row>
        <row r="9372">
          <cell r="A9372" t="str">
            <v>39990001</v>
          </cell>
          <cell r="B9372" t="str">
            <v>Point</v>
          </cell>
          <cell r="C9372" t="str">
            <v>Misc Manuf Indus /Distillate Oil (No. 2): Process Heaters</v>
          </cell>
          <cell r="D9372" t="str">
            <v>Industrial Processes - NEC</v>
          </cell>
          <cell r="G9372" t="str">
            <v>Industrial Processes</v>
          </cell>
          <cell r="H9372" t="str">
            <v>Miscellaneous Manufacturing Industries</v>
          </cell>
          <cell r="I9372" t="str">
            <v>Miscellaneous Manufacturing Industries</v>
          </cell>
          <cell r="J9372" t="str">
            <v>Distillate Oil (No. 2): Process Heaters</v>
          </cell>
          <cell r="N9372">
            <v>40988</v>
          </cell>
        </row>
        <row r="9373">
          <cell r="A9373" t="str">
            <v>39990002</v>
          </cell>
          <cell r="B9373" t="str">
            <v>Point</v>
          </cell>
          <cell r="C9373" t="str">
            <v>Misc Manuf Indus /Residual Oil: Process Heaters</v>
          </cell>
          <cell r="D9373" t="str">
            <v>Industrial Processes - NEC</v>
          </cell>
          <cell r="G9373" t="str">
            <v>Industrial Processes</v>
          </cell>
          <cell r="H9373" t="str">
            <v>Miscellaneous Manufacturing Industries</v>
          </cell>
          <cell r="I9373" t="str">
            <v>Miscellaneous Manufacturing Industries</v>
          </cell>
          <cell r="J9373" t="str">
            <v>Residual Oil: Process Heaters</v>
          </cell>
          <cell r="N9373">
            <v>40988</v>
          </cell>
        </row>
        <row r="9374">
          <cell r="A9374" t="str">
            <v>39990003</v>
          </cell>
          <cell r="B9374" t="str">
            <v>Point</v>
          </cell>
          <cell r="C9374" t="str">
            <v>Misc Manuf Indus /Natural Gas: Process Heaters</v>
          </cell>
          <cell r="D9374" t="str">
            <v>Industrial Processes - NEC</v>
          </cell>
          <cell r="G9374" t="str">
            <v>Industrial Processes</v>
          </cell>
          <cell r="H9374" t="str">
            <v>Miscellaneous Manufacturing Industries</v>
          </cell>
          <cell r="I9374" t="str">
            <v>Miscellaneous Manufacturing Industries</v>
          </cell>
          <cell r="J9374" t="str">
            <v>Natural Gas: Process Heaters</v>
          </cell>
          <cell r="N9374">
            <v>40988</v>
          </cell>
        </row>
        <row r="9375">
          <cell r="A9375" t="str">
            <v>39990004</v>
          </cell>
          <cell r="B9375" t="str">
            <v>Point</v>
          </cell>
          <cell r="C9375" t="str">
            <v>Misc Manuf Indus /Process Gas: Process Heaters</v>
          </cell>
          <cell r="D9375" t="str">
            <v>Industrial Processes - NEC</v>
          </cell>
          <cell r="G9375" t="str">
            <v>Industrial Processes</v>
          </cell>
          <cell r="H9375" t="str">
            <v>Miscellaneous Manufacturing Industries</v>
          </cell>
          <cell r="I9375" t="str">
            <v>Miscellaneous Manufacturing Industries</v>
          </cell>
          <cell r="J9375" t="str">
            <v>Process Gas: Process Heaters</v>
          </cell>
          <cell r="N9375">
            <v>40988</v>
          </cell>
        </row>
        <row r="9376">
          <cell r="A9376" t="str">
            <v>39990011</v>
          </cell>
          <cell r="B9376" t="str">
            <v>Point</v>
          </cell>
          <cell r="C9376" t="str">
            <v>Misc Manuf Indus /Distillate Oil (No. 2): Incinerators</v>
          </cell>
          <cell r="D9376" t="str">
            <v>Industrial Processes - NEC</v>
          </cell>
          <cell r="G9376" t="str">
            <v>Industrial Processes</v>
          </cell>
          <cell r="H9376" t="str">
            <v>Miscellaneous Manufacturing Industries</v>
          </cell>
          <cell r="I9376" t="str">
            <v>Miscellaneous Manufacturing Industries</v>
          </cell>
          <cell r="J9376" t="str">
            <v>Distillate Oil (No. 2): Incinerators</v>
          </cell>
          <cell r="N9376">
            <v>40988</v>
          </cell>
        </row>
        <row r="9377">
          <cell r="A9377" t="str">
            <v>39990012</v>
          </cell>
          <cell r="B9377" t="str">
            <v>Point</v>
          </cell>
          <cell r="C9377" t="str">
            <v>Misc Manuf Indus /Residual Oil: Incinerators</v>
          </cell>
          <cell r="D9377" t="str">
            <v>Industrial Processes - NEC</v>
          </cell>
          <cell r="G9377" t="str">
            <v>Industrial Processes</v>
          </cell>
          <cell r="H9377" t="str">
            <v>Miscellaneous Manufacturing Industries</v>
          </cell>
          <cell r="I9377" t="str">
            <v>Miscellaneous Manufacturing Industries</v>
          </cell>
          <cell r="J9377" t="str">
            <v>Residual Oil: Incinerators</v>
          </cell>
          <cell r="N9377">
            <v>40988</v>
          </cell>
        </row>
        <row r="9378">
          <cell r="A9378" t="str">
            <v>39990013</v>
          </cell>
          <cell r="B9378" t="str">
            <v>Point</v>
          </cell>
          <cell r="C9378" t="str">
            <v>Misc Manuf Indus /Natural Gas: Incinerators</v>
          </cell>
          <cell r="D9378" t="str">
            <v>Industrial Processes - NEC</v>
          </cell>
          <cell r="G9378" t="str">
            <v>Industrial Processes</v>
          </cell>
          <cell r="H9378" t="str">
            <v>Miscellaneous Manufacturing Industries</v>
          </cell>
          <cell r="I9378" t="str">
            <v>Miscellaneous Manufacturing Industries</v>
          </cell>
          <cell r="J9378" t="str">
            <v>Natural Gas: Incinerators</v>
          </cell>
          <cell r="N9378">
            <v>40988</v>
          </cell>
        </row>
        <row r="9379">
          <cell r="A9379" t="str">
            <v>39990014</v>
          </cell>
          <cell r="B9379" t="str">
            <v>Point</v>
          </cell>
          <cell r="C9379" t="str">
            <v>Misc Manuf Indus /Process Gas: Incinerators</v>
          </cell>
          <cell r="D9379" t="str">
            <v>Industrial Processes - NEC</v>
          </cell>
          <cell r="G9379" t="str">
            <v>Industrial Processes</v>
          </cell>
          <cell r="H9379" t="str">
            <v>Miscellaneous Manufacturing Industries</v>
          </cell>
          <cell r="I9379" t="str">
            <v>Miscellaneous Manufacturing Industries</v>
          </cell>
          <cell r="J9379" t="str">
            <v>Process Gas: Incinerators</v>
          </cell>
          <cell r="N9379">
            <v>40988</v>
          </cell>
        </row>
        <row r="9380">
          <cell r="A9380" t="str">
            <v>39990021</v>
          </cell>
          <cell r="B9380" t="str">
            <v>Point</v>
          </cell>
          <cell r="C9380" t="str">
            <v>Misc Manuf Indus /Distillate Oil (No. 2 Oil): Flares</v>
          </cell>
          <cell r="D9380" t="str">
            <v>Industrial Processes - NEC</v>
          </cell>
          <cell r="G9380" t="str">
            <v>Industrial Processes</v>
          </cell>
          <cell r="H9380" t="str">
            <v>Miscellaneous Manufacturing Industries</v>
          </cell>
          <cell r="I9380" t="str">
            <v>Miscellaneous Manufacturing Industries</v>
          </cell>
          <cell r="J9380" t="str">
            <v>Distillate Oil (No. 2 Oil): Flares</v>
          </cell>
          <cell r="N9380">
            <v>40988</v>
          </cell>
        </row>
        <row r="9381">
          <cell r="A9381" t="str">
            <v>39990022</v>
          </cell>
          <cell r="B9381" t="str">
            <v>Point</v>
          </cell>
          <cell r="C9381" t="str">
            <v>Misc Manuf Indus /Residual Oil: Flares</v>
          </cell>
          <cell r="D9381" t="str">
            <v>Industrial Processes - NEC</v>
          </cell>
          <cell r="G9381" t="str">
            <v>Industrial Processes</v>
          </cell>
          <cell r="H9381" t="str">
            <v>Miscellaneous Manufacturing Industries</v>
          </cell>
          <cell r="I9381" t="str">
            <v>Miscellaneous Manufacturing Industries</v>
          </cell>
          <cell r="J9381" t="str">
            <v>Residual Oil: Flares</v>
          </cell>
          <cell r="N9381">
            <v>40988</v>
          </cell>
        </row>
        <row r="9382">
          <cell r="A9382" t="str">
            <v>39990023</v>
          </cell>
          <cell r="B9382" t="str">
            <v>Point</v>
          </cell>
          <cell r="C9382" t="str">
            <v>Misc Manuf Indus /Natural Gas: Flares</v>
          </cell>
          <cell r="D9382" t="str">
            <v>Industrial Processes - NEC</v>
          </cell>
          <cell r="G9382" t="str">
            <v>Industrial Processes</v>
          </cell>
          <cell r="H9382" t="str">
            <v>Miscellaneous Manufacturing Industries</v>
          </cell>
          <cell r="I9382" t="str">
            <v>Miscellaneous Manufacturing Industries</v>
          </cell>
          <cell r="J9382" t="str">
            <v>Natural Gas: Flares</v>
          </cell>
          <cell r="N9382">
            <v>40988</v>
          </cell>
        </row>
        <row r="9383">
          <cell r="A9383" t="str">
            <v>39990024</v>
          </cell>
          <cell r="B9383" t="str">
            <v>Point</v>
          </cell>
          <cell r="C9383" t="str">
            <v>Misc Manuf Indus /Process Gas: Flares</v>
          </cell>
          <cell r="D9383" t="str">
            <v>Industrial Processes - NEC</v>
          </cell>
          <cell r="G9383" t="str">
            <v>Industrial Processes</v>
          </cell>
          <cell r="H9383" t="str">
            <v>Miscellaneous Manufacturing Industries</v>
          </cell>
          <cell r="I9383" t="str">
            <v>Miscellaneous Manufacturing Industries</v>
          </cell>
          <cell r="J9383" t="str">
            <v>Process Gas: Flares</v>
          </cell>
          <cell r="N9383">
            <v>40988</v>
          </cell>
        </row>
        <row r="9384">
          <cell r="A9384" t="str">
            <v>39999989</v>
          </cell>
          <cell r="B9384" t="str">
            <v>Point</v>
          </cell>
          <cell r="C9384" t="str">
            <v>Misc Manuf / Indus Processes /Other Not Classified</v>
          </cell>
          <cell r="D9384" t="str">
            <v>Industrial Processes - NEC</v>
          </cell>
          <cell r="G9384" t="str">
            <v>Industrial Processes</v>
          </cell>
          <cell r="H9384" t="str">
            <v>Miscellaneous Manufacturing Industries</v>
          </cell>
          <cell r="I9384" t="str">
            <v>Miscellaneous Industrial Processes</v>
          </cell>
          <cell r="J9384" t="str">
            <v>Other Not Classified</v>
          </cell>
          <cell r="N9384">
            <v>40988</v>
          </cell>
        </row>
        <row r="9385">
          <cell r="A9385" t="str">
            <v>39999991</v>
          </cell>
          <cell r="B9385" t="str">
            <v>Point</v>
          </cell>
          <cell r="C9385" t="str">
            <v>Misc Manuf / Indus Processes /Other Not Classified</v>
          </cell>
          <cell r="D9385" t="str">
            <v>Industrial Processes - NEC</v>
          </cell>
          <cell r="G9385" t="str">
            <v>Industrial Processes</v>
          </cell>
          <cell r="H9385" t="str">
            <v>Miscellaneous Manufacturing Industries</v>
          </cell>
          <cell r="I9385" t="str">
            <v>Miscellaneous Industrial Processes</v>
          </cell>
          <cell r="J9385" t="str">
            <v>Other Not Classified</v>
          </cell>
          <cell r="N9385">
            <v>40988</v>
          </cell>
        </row>
        <row r="9386">
          <cell r="A9386" t="str">
            <v>39999992</v>
          </cell>
          <cell r="B9386" t="str">
            <v>Point</v>
          </cell>
          <cell r="C9386" t="str">
            <v>Misc Manuf / Indus Processes /Other Not Classified</v>
          </cell>
          <cell r="D9386" t="str">
            <v>Industrial Processes - NEC</v>
          </cell>
          <cell r="G9386" t="str">
            <v>Industrial Processes</v>
          </cell>
          <cell r="H9386" t="str">
            <v>Miscellaneous Manufacturing Industries</v>
          </cell>
          <cell r="I9386" t="str">
            <v>Miscellaneous Industrial Processes</v>
          </cell>
          <cell r="J9386" t="str">
            <v>Other Not Classified</v>
          </cell>
          <cell r="N9386">
            <v>40988</v>
          </cell>
        </row>
        <row r="9387">
          <cell r="A9387" t="str">
            <v>39999993</v>
          </cell>
          <cell r="B9387" t="str">
            <v>Point</v>
          </cell>
          <cell r="C9387" t="str">
            <v>Misc Manuf / Indus Processes /Other Not Classified</v>
          </cell>
          <cell r="D9387" t="str">
            <v>Industrial Processes - NEC</v>
          </cell>
          <cell r="G9387" t="str">
            <v>Industrial Processes</v>
          </cell>
          <cell r="H9387" t="str">
            <v>Miscellaneous Manufacturing Industries</v>
          </cell>
          <cell r="I9387" t="str">
            <v>Miscellaneous Industrial Processes</v>
          </cell>
          <cell r="J9387" t="str">
            <v>Other Not Classified</v>
          </cell>
          <cell r="N9387">
            <v>40988</v>
          </cell>
        </row>
        <row r="9388">
          <cell r="A9388" t="str">
            <v>39999994</v>
          </cell>
          <cell r="B9388" t="str">
            <v>Point</v>
          </cell>
          <cell r="C9388" t="str">
            <v>Misc Manuf / Indus Processes /Other Not Classified</v>
          </cell>
          <cell r="D9388" t="str">
            <v>Industrial Processes - NEC</v>
          </cell>
          <cell r="G9388" t="str">
            <v>Industrial Processes</v>
          </cell>
          <cell r="H9388" t="str">
            <v>Miscellaneous Manufacturing Industries</v>
          </cell>
          <cell r="I9388" t="str">
            <v>Miscellaneous Industrial Processes</v>
          </cell>
          <cell r="J9388" t="str">
            <v>Other Not Classified</v>
          </cell>
          <cell r="N9388">
            <v>40988</v>
          </cell>
        </row>
        <row r="9389">
          <cell r="A9389" t="str">
            <v>39999995</v>
          </cell>
          <cell r="B9389" t="str">
            <v>Point</v>
          </cell>
          <cell r="C9389" t="str">
            <v>Misc Manuf / Indus Processes /Other Not Classified</v>
          </cell>
          <cell r="D9389" t="str">
            <v>Industrial Processes - NEC</v>
          </cell>
          <cell r="G9389" t="str">
            <v>Industrial Processes</v>
          </cell>
          <cell r="H9389" t="str">
            <v>Miscellaneous Manufacturing Industries</v>
          </cell>
          <cell r="I9389" t="str">
            <v>Miscellaneous Industrial Processes</v>
          </cell>
          <cell r="J9389" t="str">
            <v>Other Not Classified</v>
          </cell>
          <cell r="N9389">
            <v>40988</v>
          </cell>
        </row>
        <row r="9390">
          <cell r="A9390" t="str">
            <v>39999996</v>
          </cell>
          <cell r="B9390" t="str">
            <v>Point</v>
          </cell>
          <cell r="C9390" t="str">
            <v>Misc Manuf / Indus Processes /Other Not Classified</v>
          </cell>
          <cell r="D9390" t="str">
            <v>Industrial Processes - NEC</v>
          </cell>
          <cell r="G9390" t="str">
            <v>Industrial Processes</v>
          </cell>
          <cell r="H9390" t="str">
            <v>Miscellaneous Manufacturing Industries</v>
          </cell>
          <cell r="I9390" t="str">
            <v>Miscellaneous Industrial Processes</v>
          </cell>
          <cell r="J9390" t="str">
            <v>Other Not Classified</v>
          </cell>
          <cell r="N9390">
            <v>40988</v>
          </cell>
        </row>
        <row r="9391">
          <cell r="A9391" t="str">
            <v>39999997</v>
          </cell>
          <cell r="B9391" t="str">
            <v>Point</v>
          </cell>
          <cell r="C9391" t="str">
            <v>Misc Manuf / Indus Processes /Other Not Classified</v>
          </cell>
          <cell r="D9391" t="str">
            <v>Industrial Processes - NEC</v>
          </cell>
          <cell r="G9391" t="str">
            <v>Industrial Processes</v>
          </cell>
          <cell r="H9391" t="str">
            <v>Miscellaneous Manufacturing Industries</v>
          </cell>
          <cell r="I9391" t="str">
            <v>Miscellaneous Industrial Processes</v>
          </cell>
          <cell r="J9391" t="str">
            <v>Other Not Classified</v>
          </cell>
          <cell r="M9391">
            <v>36278</v>
          </cell>
          <cell r="N9391">
            <v>40988</v>
          </cell>
        </row>
        <row r="9392">
          <cell r="A9392" t="str">
            <v>39999998</v>
          </cell>
          <cell r="B9392" t="str">
            <v>Point</v>
          </cell>
          <cell r="C9392" t="str">
            <v>Misc Manuf / Indus Processes /Other Not Classified</v>
          </cell>
          <cell r="D9392" t="str">
            <v>Industrial Processes - NEC</v>
          </cell>
          <cell r="G9392" t="str">
            <v>Industrial Processes</v>
          </cell>
          <cell r="H9392" t="str">
            <v>Miscellaneous Manufacturing Industries</v>
          </cell>
          <cell r="I9392" t="str">
            <v>Miscellaneous Industrial Processes</v>
          </cell>
          <cell r="J9392" t="str">
            <v>Other Not Classified</v>
          </cell>
          <cell r="N9392">
            <v>40988</v>
          </cell>
        </row>
        <row r="9393">
          <cell r="A9393" t="str">
            <v>39999999</v>
          </cell>
          <cell r="B9393" t="str">
            <v>Point</v>
          </cell>
          <cell r="C9393" t="str">
            <v>Misc Manuf / Indus Processes /Other Not Classified</v>
          </cell>
          <cell r="D9393" t="str">
            <v>Industrial Processes - NEC</v>
          </cell>
          <cell r="G9393" t="str">
            <v>Industrial Processes</v>
          </cell>
          <cell r="H9393" t="str">
            <v>Miscellaneous Manufacturing Industries</v>
          </cell>
          <cell r="I9393" t="str">
            <v>Miscellaneous Industrial Processes</v>
          </cell>
          <cell r="J9393" t="str">
            <v>Other Not Classified</v>
          </cell>
          <cell r="N9393">
            <v>40988</v>
          </cell>
        </row>
        <row r="9394">
          <cell r="A9394" t="str">
            <v>40100101</v>
          </cell>
          <cell r="B9394" t="str">
            <v>Point</v>
          </cell>
          <cell r="C9394" t="str">
            <v>Dry Cleaning /Perchloroethylene</v>
          </cell>
          <cell r="D9394" t="str">
            <v>Solvent - Dry Cleaning</v>
          </cell>
          <cell r="G9394" t="str">
            <v>Petroleum and Solvent Evaporation</v>
          </cell>
          <cell r="H9394" t="str">
            <v>Organic Solvent Evaporation</v>
          </cell>
          <cell r="I9394" t="str">
            <v>Dry Cleaning</v>
          </cell>
          <cell r="J9394" t="str">
            <v>Perchloroethylene</v>
          </cell>
          <cell r="N9394">
            <v>40988</v>
          </cell>
        </row>
        <row r="9395">
          <cell r="A9395" t="str">
            <v>40100102</v>
          </cell>
          <cell r="B9395" t="str">
            <v>Point</v>
          </cell>
          <cell r="C9395" t="str">
            <v>Dry Cleaning /Stoddard (Petrol Solvent) ** (Use 4-10-001-01 or 4-10-002-01)</v>
          </cell>
          <cell r="D9395" t="str">
            <v>Solvent - Dry Cleaning</v>
          </cell>
          <cell r="G9395" t="str">
            <v>Petroleum and Solvent Evaporation</v>
          </cell>
          <cell r="H9395" t="str">
            <v>Organic Solvent Evaporation</v>
          </cell>
          <cell r="I9395" t="str">
            <v>Dry Cleaning</v>
          </cell>
          <cell r="J9395" t="str">
            <v>Stoddard (Petroleum Solvent) ** (Use 4-10-001-01 or 4-10-002-01)</v>
          </cell>
          <cell r="N9395">
            <v>40988</v>
          </cell>
        </row>
        <row r="9396">
          <cell r="A9396" t="str">
            <v>40100103</v>
          </cell>
          <cell r="B9396" t="str">
            <v>Point</v>
          </cell>
          <cell r="C9396" t="str">
            <v>Dry Cleaning /Perchloroethylene</v>
          </cell>
          <cell r="D9396" t="str">
            <v>Solvent - Dry Cleaning</v>
          </cell>
          <cell r="G9396" t="str">
            <v>Petroleum and Solvent Evaporation</v>
          </cell>
          <cell r="H9396" t="str">
            <v>Organic Solvent Evaporation</v>
          </cell>
          <cell r="I9396" t="str">
            <v>Dry Cleaning</v>
          </cell>
          <cell r="J9396" t="str">
            <v>Perchloroethylene</v>
          </cell>
          <cell r="K9396" t="str">
            <v>40100101</v>
          </cell>
          <cell r="L9396" t="str">
            <v>2005</v>
          </cell>
          <cell r="N9396">
            <v>40988</v>
          </cell>
        </row>
        <row r="9397">
          <cell r="A9397" t="str">
            <v>40100104</v>
          </cell>
          <cell r="B9397" t="str">
            <v>Point</v>
          </cell>
          <cell r="C9397" t="str">
            <v>Dry Cleaning /Stoddard (Petrol Solvent) ** (Use 4-10-001-02 or 4-10-002-02)</v>
          </cell>
          <cell r="D9397" t="str">
            <v>Solvent - Dry Cleaning</v>
          </cell>
          <cell r="G9397" t="str">
            <v>Petroleum and Solvent Evaporation</v>
          </cell>
          <cell r="H9397" t="str">
            <v>Organic Solvent Evaporation</v>
          </cell>
          <cell r="I9397" t="str">
            <v>Dry Cleaning</v>
          </cell>
          <cell r="J9397" t="str">
            <v>Stoddard (Petroleum Solvent) ** (Use 4-10-001-02 or 4-10-002-02)</v>
          </cell>
          <cell r="N9397">
            <v>40988</v>
          </cell>
        </row>
        <row r="9398">
          <cell r="A9398" t="str">
            <v>40100105</v>
          </cell>
          <cell r="B9398" t="str">
            <v>Point</v>
          </cell>
          <cell r="C9398" t="str">
            <v>Dry Cleaning /Trichlorotrifluoroethane (Freon)</v>
          </cell>
          <cell r="D9398" t="str">
            <v>Solvent - Dry Cleaning</v>
          </cell>
          <cell r="G9398" t="str">
            <v>Petroleum and Solvent Evaporation</v>
          </cell>
          <cell r="H9398" t="str">
            <v>Organic Solvent Evaporation</v>
          </cell>
          <cell r="I9398" t="str">
            <v>Dry Cleaning</v>
          </cell>
          <cell r="J9398" t="str">
            <v>Trichlorotrifluoroethane (Freon)</v>
          </cell>
          <cell r="N9398">
            <v>40988</v>
          </cell>
        </row>
        <row r="9399">
          <cell r="A9399" t="str">
            <v>40100106</v>
          </cell>
          <cell r="B9399" t="str">
            <v>Point</v>
          </cell>
          <cell r="C9399" t="str">
            <v>Dry Cleaning /Trichlorotrifluoroethane (Freon)</v>
          </cell>
          <cell r="D9399" t="str">
            <v>Solvent - Dry Cleaning</v>
          </cell>
          <cell r="G9399" t="str">
            <v>Petroleum and Solvent Evaporation</v>
          </cell>
          <cell r="H9399" t="str">
            <v>Organic Solvent Evaporation</v>
          </cell>
          <cell r="I9399" t="str">
            <v>Dry Cleaning</v>
          </cell>
          <cell r="J9399" t="str">
            <v>Trichlorotrifluoroethane (Freon)</v>
          </cell>
          <cell r="K9399" t="str">
            <v>40100105</v>
          </cell>
          <cell r="L9399" t="str">
            <v>2005</v>
          </cell>
          <cell r="N9399">
            <v>40988</v>
          </cell>
        </row>
        <row r="9400">
          <cell r="A9400" t="str">
            <v>40100107</v>
          </cell>
          <cell r="B9400" t="str">
            <v>Point</v>
          </cell>
          <cell r="C9400" t="str">
            <v>Dry Cleaning /Ethylene Oxide: General</v>
          </cell>
          <cell r="D9400" t="str">
            <v>Solvent - Dry Cleaning</v>
          </cell>
          <cell r="G9400" t="str">
            <v>Petroleum and Solvent Evaporation</v>
          </cell>
          <cell r="H9400" t="str">
            <v>Organic Solvent Evaporation</v>
          </cell>
          <cell r="I9400" t="str">
            <v>Dry Cleaning</v>
          </cell>
          <cell r="J9400" t="str">
            <v>Ethylene Oxide: General</v>
          </cell>
          <cell r="N9400">
            <v>40988</v>
          </cell>
        </row>
        <row r="9401">
          <cell r="A9401" t="str">
            <v>40100113</v>
          </cell>
          <cell r="B9401" t="str">
            <v>Point</v>
          </cell>
          <cell r="C9401" t="str">
            <v>Dry Cleaning /Perchloroethylene</v>
          </cell>
          <cell r="D9401" t="str">
            <v>Solvent - Dry Cleaning</v>
          </cell>
          <cell r="G9401" t="str">
            <v>Petroleum and Solvent Evaporation</v>
          </cell>
          <cell r="H9401" t="str">
            <v>Organic Solvent Evaporation</v>
          </cell>
          <cell r="I9401" t="str">
            <v>Dry Cleaning</v>
          </cell>
          <cell r="J9401" t="str">
            <v>Perchloroethylene</v>
          </cell>
          <cell r="K9401" t="str">
            <v>40100101</v>
          </cell>
          <cell r="L9401" t="str">
            <v>2005</v>
          </cell>
          <cell r="N9401">
            <v>40988</v>
          </cell>
        </row>
        <row r="9402">
          <cell r="A9402" t="str">
            <v>40100146</v>
          </cell>
          <cell r="B9402" t="str">
            <v>Point</v>
          </cell>
          <cell r="C9402" t="str">
            <v>Dry Cleaning /Stoddard:Filtr Disp/Cooked Muck(Drained)**(Use 4-10-001-61 or 002-61)</v>
          </cell>
          <cell r="D9402" t="str">
            <v>Solvent - Dry Cleaning</v>
          </cell>
          <cell r="G9402" t="str">
            <v>Petroleum and Solvent Evaporation</v>
          </cell>
          <cell r="H9402" t="str">
            <v>Organic Solvent Evaporation</v>
          </cell>
          <cell r="I9402" t="str">
            <v>Dry Cleaning</v>
          </cell>
          <cell r="J9402" t="str">
            <v>Stoddard:Filtr Disp/Cooked Muck(Drained)**(Use 4-10-001-61 or 002-61)</v>
          </cell>
          <cell r="N9402">
            <v>40988</v>
          </cell>
        </row>
        <row r="9403">
          <cell r="A9403" t="str">
            <v>40100147</v>
          </cell>
          <cell r="B9403" t="str">
            <v>Point</v>
          </cell>
          <cell r="C9403" t="str">
            <v>Dry Cleaning /Stoddard:Filtr Disp/Cooked Muck (Centrif)**(Use 4-10-001-62 or 002-62)</v>
          </cell>
          <cell r="D9403" t="str">
            <v>Solvent - Dry Cleaning</v>
          </cell>
          <cell r="G9403" t="str">
            <v>Petroleum and Solvent Evaporation</v>
          </cell>
          <cell r="H9403" t="str">
            <v>Organic Solvent Evaporation</v>
          </cell>
          <cell r="I9403" t="str">
            <v>Dry Cleaning</v>
          </cell>
          <cell r="J9403" t="str">
            <v>Stoddard:Filtr Disp/Cooked Muck (Centrif)**(Use 4-10-001-62 or 002-62)</v>
          </cell>
          <cell r="N9403">
            <v>40988</v>
          </cell>
        </row>
        <row r="9404">
          <cell r="A9404" t="str">
            <v>40100160</v>
          </cell>
          <cell r="B9404" t="str">
            <v>Point</v>
          </cell>
          <cell r="C9404" t="str">
            <v>Dry Cleaning /Trichlorofluoroethane: Washer/Dryer/Still</v>
          </cell>
          <cell r="D9404" t="str">
            <v>Solvent - Dry Cleaning</v>
          </cell>
          <cell r="G9404" t="str">
            <v>Petroleum and Solvent Evaporation</v>
          </cell>
          <cell r="H9404" t="str">
            <v>Organic Solvent Evaporation</v>
          </cell>
          <cell r="I9404" t="str">
            <v>Dry Cleaning</v>
          </cell>
          <cell r="J9404" t="str">
            <v>Trichlorofluoroethane: Washer/Dryer/Still</v>
          </cell>
          <cell r="N9404">
            <v>40988</v>
          </cell>
        </row>
        <row r="9405">
          <cell r="A9405" t="str">
            <v>40100161</v>
          </cell>
          <cell r="B9405" t="str">
            <v>Point</v>
          </cell>
          <cell r="C9405" t="str">
            <v>Dry Cleaning /Trichlorofluoroethane: Cartrige Filter Disposal</v>
          </cell>
          <cell r="D9405" t="str">
            <v>Solvent - Dry Cleaning</v>
          </cell>
          <cell r="G9405" t="str">
            <v>Petroleum and Solvent Evaporation</v>
          </cell>
          <cell r="H9405" t="str">
            <v>Organic Solvent Evaporation</v>
          </cell>
          <cell r="I9405" t="str">
            <v>Dry Cleaning</v>
          </cell>
          <cell r="J9405" t="str">
            <v>Trichlorofluoroethane: Cartrige Filter Disposal</v>
          </cell>
          <cell r="N9405">
            <v>40988</v>
          </cell>
        </row>
        <row r="9406">
          <cell r="A9406" t="str">
            <v>40100162</v>
          </cell>
          <cell r="B9406" t="str">
            <v>Point</v>
          </cell>
          <cell r="C9406" t="str">
            <v>Dry Cleaning /Trichlorofluoroethane: Still Residue Disposal</v>
          </cell>
          <cell r="D9406" t="str">
            <v>Solvent - Dry Cleaning</v>
          </cell>
          <cell r="G9406" t="str">
            <v>Petroleum and Solvent Evaporation</v>
          </cell>
          <cell r="H9406" t="str">
            <v>Organic Solvent Evaporation</v>
          </cell>
          <cell r="I9406" t="str">
            <v>Dry Cleaning</v>
          </cell>
          <cell r="J9406" t="str">
            <v>Trichlorofluoroethane: Still Residue Disposal</v>
          </cell>
          <cell r="N9406">
            <v>40988</v>
          </cell>
        </row>
        <row r="9407">
          <cell r="A9407" t="str">
            <v>40100163</v>
          </cell>
          <cell r="B9407" t="str">
            <v>Point</v>
          </cell>
          <cell r="C9407" t="str">
            <v>Dry Cleaning /Trichlorofluoroethane: Miscellaneous Fugitive</v>
          </cell>
          <cell r="D9407" t="str">
            <v>Solvent - Dry Cleaning</v>
          </cell>
          <cell r="G9407" t="str">
            <v>Petroleum and Solvent Evaporation</v>
          </cell>
          <cell r="H9407" t="str">
            <v>Organic Solvent Evaporation</v>
          </cell>
          <cell r="I9407" t="str">
            <v>Dry Cleaning</v>
          </cell>
          <cell r="J9407" t="str">
            <v>Trichlorofluoroethane: Miscellaneous Fugitive</v>
          </cell>
          <cell r="N9407">
            <v>40988</v>
          </cell>
        </row>
        <row r="9408">
          <cell r="A9408" t="str">
            <v>40100198</v>
          </cell>
          <cell r="B9408" t="str">
            <v>Point</v>
          </cell>
          <cell r="C9408" t="str">
            <v>Dry Cleaning /Other Not Classified</v>
          </cell>
          <cell r="D9408" t="str">
            <v>Solvent - Dry Cleaning</v>
          </cell>
          <cell r="G9408" t="str">
            <v>Petroleum and Solvent Evaporation</v>
          </cell>
          <cell r="H9408" t="str">
            <v>Organic Solvent Evaporation</v>
          </cell>
          <cell r="I9408" t="str">
            <v>Dry Cleaning</v>
          </cell>
          <cell r="J9408" t="str">
            <v>Other Not Classified</v>
          </cell>
          <cell r="N9408">
            <v>40988</v>
          </cell>
        </row>
        <row r="9409">
          <cell r="A9409" t="str">
            <v>40100199</v>
          </cell>
          <cell r="B9409" t="str">
            <v>Point</v>
          </cell>
          <cell r="C9409" t="str">
            <v>Dry Cleaning /See Comment **</v>
          </cell>
          <cell r="D9409" t="str">
            <v>Solvent - Dry Cleaning</v>
          </cell>
          <cell r="G9409" t="str">
            <v>Petroleum and Solvent Evaporation</v>
          </cell>
          <cell r="H9409" t="str">
            <v>Organic Solvent Evaporation</v>
          </cell>
          <cell r="I9409" t="str">
            <v>Dry Cleaning</v>
          </cell>
          <cell r="J9409" t="str">
            <v>See Comment **</v>
          </cell>
          <cell r="N9409">
            <v>40988</v>
          </cell>
        </row>
        <row r="9410">
          <cell r="A9410" t="str">
            <v>40100201</v>
          </cell>
          <cell r="B9410" t="str">
            <v>Point</v>
          </cell>
          <cell r="C9410" t="str">
            <v>Degreasing : Stoddard (Petroleum Solvent): Open-top Vapor Degreasing</v>
          </cell>
          <cell r="D9410" t="str">
            <v>Solvent - Degreasing</v>
          </cell>
          <cell r="G9410" t="str">
            <v>Petroleum and Solvent Evaporation</v>
          </cell>
          <cell r="H9410" t="str">
            <v>Organic Solvent Evaporation</v>
          </cell>
          <cell r="I9410" t="str">
            <v>Degreasing</v>
          </cell>
          <cell r="J9410" t="str">
            <v>Stoddard (Petroleum Solvent): Open-top Vapor Degreasing</v>
          </cell>
          <cell r="N9410">
            <v>40988</v>
          </cell>
        </row>
        <row r="9411">
          <cell r="A9411" t="str">
            <v>40100202</v>
          </cell>
          <cell r="B9411" t="str">
            <v>Point</v>
          </cell>
          <cell r="C9411" t="str">
            <v>Degreasing : 1,1,1-Trichloroethane (Methyl Chloroform): Open-top Vapor Degreasing</v>
          </cell>
          <cell r="D9411" t="str">
            <v>Solvent - Degreasing</v>
          </cell>
          <cell r="G9411" t="str">
            <v>Petroleum and Solvent Evaporation</v>
          </cell>
          <cell r="H9411" t="str">
            <v>Organic Solvent Evaporation</v>
          </cell>
          <cell r="I9411" t="str">
            <v>Degreasing</v>
          </cell>
          <cell r="J9411" t="str">
            <v>1,1,1-Trichloroethane (Methyl Chloroform): Open-top Vapor Degreasing</v>
          </cell>
          <cell r="N9411">
            <v>40988</v>
          </cell>
        </row>
        <row r="9412">
          <cell r="A9412" t="str">
            <v>40100203</v>
          </cell>
          <cell r="B9412" t="str">
            <v>Point</v>
          </cell>
          <cell r="C9412" t="str">
            <v>Degreasing : Perchloroethylene: Open-top Vapor Degreasing</v>
          </cell>
          <cell r="D9412" t="str">
            <v>Solvent - Degreasing</v>
          </cell>
          <cell r="G9412" t="str">
            <v>Petroleum and Solvent Evaporation</v>
          </cell>
          <cell r="H9412" t="str">
            <v>Organic Solvent Evaporation</v>
          </cell>
          <cell r="I9412" t="str">
            <v>Degreasing</v>
          </cell>
          <cell r="J9412" t="str">
            <v>Perchloroethylene: Open-top Vapor Degreasing</v>
          </cell>
          <cell r="N9412">
            <v>40988</v>
          </cell>
        </row>
        <row r="9413">
          <cell r="A9413" t="str">
            <v>40100204</v>
          </cell>
          <cell r="B9413" t="str">
            <v>Point</v>
          </cell>
          <cell r="C9413" t="str">
            <v>Degreasing : Methylene Chloride: Open-top Vapor Degreasing</v>
          </cell>
          <cell r="D9413" t="str">
            <v>Solvent - Degreasing</v>
          </cell>
          <cell r="G9413" t="str">
            <v>Petroleum and Solvent Evaporation</v>
          </cell>
          <cell r="H9413" t="str">
            <v>Organic Solvent Evaporation</v>
          </cell>
          <cell r="I9413" t="str">
            <v>Degreasing</v>
          </cell>
          <cell r="J9413" t="str">
            <v>Methylene Chloride: Open-top Vapor Degreasing</v>
          </cell>
          <cell r="N9413">
            <v>40988</v>
          </cell>
        </row>
        <row r="9414">
          <cell r="A9414" t="str">
            <v>40100205</v>
          </cell>
          <cell r="B9414" t="str">
            <v>Point</v>
          </cell>
          <cell r="C9414" t="str">
            <v>Degreasing : Trichloroethylene: Open-top Vapor Degreasing</v>
          </cell>
          <cell r="D9414" t="str">
            <v>Solvent - Degreasing</v>
          </cell>
          <cell r="G9414" t="str">
            <v>Petroleum and Solvent Evaporation</v>
          </cell>
          <cell r="H9414" t="str">
            <v>Organic Solvent Evaporation</v>
          </cell>
          <cell r="I9414" t="str">
            <v>Degreasing</v>
          </cell>
          <cell r="J9414" t="str">
            <v>Trichloroethylene: Open-top Vapor Degreasing</v>
          </cell>
          <cell r="N9414">
            <v>40988</v>
          </cell>
        </row>
        <row r="9415">
          <cell r="A9415" t="str">
            <v>40100206</v>
          </cell>
          <cell r="B9415" t="str">
            <v>Point</v>
          </cell>
          <cell r="C9415" t="str">
            <v>Degreasing : Toluene: Open-top Vapor Degreasing</v>
          </cell>
          <cell r="D9415" t="str">
            <v>Solvent - Degreasing</v>
          </cell>
          <cell r="G9415" t="str">
            <v>Petroleum and Solvent Evaporation</v>
          </cell>
          <cell r="H9415" t="str">
            <v>Organic Solvent Evaporation</v>
          </cell>
          <cell r="I9415" t="str">
            <v>Degreasing</v>
          </cell>
          <cell r="J9415" t="str">
            <v>Toluene: Open-top Vapor Degreasing</v>
          </cell>
          <cell r="N9415">
            <v>40988</v>
          </cell>
        </row>
        <row r="9416">
          <cell r="A9416" t="str">
            <v>40100207</v>
          </cell>
          <cell r="B9416" t="str">
            <v>Point</v>
          </cell>
          <cell r="C9416" t="str">
            <v>Degreasing : Trichlorotrifluoroethane (Freon): Open-top Vapor Degreasing</v>
          </cell>
          <cell r="D9416" t="str">
            <v>Solvent - Degreasing</v>
          </cell>
          <cell r="G9416" t="str">
            <v>Petroleum and Solvent Evaporation</v>
          </cell>
          <cell r="H9416" t="str">
            <v>Organic Solvent Evaporation</v>
          </cell>
          <cell r="I9416" t="str">
            <v>Degreasing</v>
          </cell>
          <cell r="J9416" t="str">
            <v>Trichlorotrifluoroethane (Freon): Open-top Vapor Degreasing</v>
          </cell>
          <cell r="N9416">
            <v>40988</v>
          </cell>
        </row>
        <row r="9417">
          <cell r="A9417" t="str">
            <v>40100208</v>
          </cell>
          <cell r="B9417" t="str">
            <v>Point</v>
          </cell>
          <cell r="C9417" t="str">
            <v>Degreasing : Chlorosolve: Open-top Vapor Degreasing</v>
          </cell>
          <cell r="D9417" t="str">
            <v>Solvent - Degreasing</v>
          </cell>
          <cell r="G9417" t="str">
            <v>Petroleum and Solvent Evaporation</v>
          </cell>
          <cell r="H9417" t="str">
            <v>Organic Solvent Evaporation</v>
          </cell>
          <cell r="I9417" t="str">
            <v>Degreasing</v>
          </cell>
          <cell r="J9417" t="str">
            <v>Chlorosolve: Open-top Vapor Degreasing</v>
          </cell>
          <cell r="N9417">
            <v>40988</v>
          </cell>
        </row>
        <row r="9418">
          <cell r="A9418" t="str">
            <v>40100209</v>
          </cell>
          <cell r="B9418" t="str">
            <v>Point</v>
          </cell>
          <cell r="C9418" t="str">
            <v>Degreasing : Butyl Acetate: Open-top Vapor Degreasing</v>
          </cell>
          <cell r="D9418" t="str">
            <v>Solvent - Degreasing</v>
          </cell>
          <cell r="G9418" t="str">
            <v>Petroleum and Solvent Evaporation</v>
          </cell>
          <cell r="H9418" t="str">
            <v>Organic Solvent Evaporation</v>
          </cell>
          <cell r="I9418" t="str">
            <v>Degreasing</v>
          </cell>
          <cell r="J9418" t="str">
            <v>Butyl Acetate: Open-top Vapor Degreasing</v>
          </cell>
          <cell r="N9418">
            <v>40988</v>
          </cell>
        </row>
        <row r="9419">
          <cell r="A9419" t="str">
            <v>40100215</v>
          </cell>
          <cell r="B9419" t="str">
            <v>Point</v>
          </cell>
          <cell r="C9419" t="str">
            <v>Degreasing : Entire Unit: Open-top Vapor Degreasing</v>
          </cell>
          <cell r="D9419" t="str">
            <v>Solvent - Degreasing</v>
          </cell>
          <cell r="G9419" t="str">
            <v>Petroleum and Solvent Evaporation</v>
          </cell>
          <cell r="H9419" t="str">
            <v>Organic Solvent Evaporation</v>
          </cell>
          <cell r="I9419" t="str">
            <v>Degreasing</v>
          </cell>
          <cell r="J9419" t="str">
            <v>Entire Unit: Open-top Vapor Degreasing</v>
          </cell>
          <cell r="N9419">
            <v>40988</v>
          </cell>
        </row>
        <row r="9420">
          <cell r="A9420" t="str">
            <v>40100216</v>
          </cell>
          <cell r="B9420" t="str">
            <v>Point</v>
          </cell>
          <cell r="C9420" t="str">
            <v>Degreasing : Other Not Classified: General Degreasing Units</v>
          </cell>
          <cell r="D9420" t="str">
            <v>Solvent - Degreasing</v>
          </cell>
          <cell r="G9420" t="str">
            <v>Petroleum and Solvent Evaporation</v>
          </cell>
          <cell r="H9420" t="str">
            <v>Organic Solvent Evaporation</v>
          </cell>
          <cell r="I9420" t="str">
            <v>Degreasing</v>
          </cell>
          <cell r="J9420" t="str">
            <v>Degreaser: Entire Unit</v>
          </cell>
          <cell r="K9420" t="str">
            <v>40100296</v>
          </cell>
          <cell r="L9420" t="str">
            <v>2002</v>
          </cell>
          <cell r="N9420">
            <v>40988</v>
          </cell>
        </row>
        <row r="9421">
          <cell r="A9421" t="str">
            <v>40100217</v>
          </cell>
          <cell r="B9421" t="str">
            <v>Point</v>
          </cell>
          <cell r="C9421" t="str">
            <v>Degreasing : Other Not Classified: General Degreasing Units</v>
          </cell>
          <cell r="D9421" t="str">
            <v>Solvent - Degreasing</v>
          </cell>
          <cell r="G9421" t="str">
            <v>Petroleum and Solvent Evaporation</v>
          </cell>
          <cell r="H9421" t="str">
            <v>Organic Solvent Evaporation</v>
          </cell>
          <cell r="I9421" t="str">
            <v>Degreasing</v>
          </cell>
          <cell r="J9421" t="str">
            <v>Entire Unit</v>
          </cell>
          <cell r="K9421" t="str">
            <v>40100296</v>
          </cell>
          <cell r="L9421" t="str">
            <v>2002</v>
          </cell>
          <cell r="N9421">
            <v>40988</v>
          </cell>
        </row>
        <row r="9422">
          <cell r="A9422" t="str">
            <v>40100221</v>
          </cell>
          <cell r="B9422" t="str">
            <v>Point</v>
          </cell>
          <cell r="C9422" t="str">
            <v>Degreasing : Stoddard (Petroleum Solvent): Conveyorized Vapor Degreasing</v>
          </cell>
          <cell r="D9422" t="str">
            <v>Solvent - Degreasing</v>
          </cell>
          <cell r="G9422" t="str">
            <v>Petroleum and Solvent Evaporation</v>
          </cell>
          <cell r="H9422" t="str">
            <v>Organic Solvent Evaporation</v>
          </cell>
          <cell r="I9422" t="str">
            <v>Degreasing</v>
          </cell>
          <cell r="J9422" t="str">
            <v>Stoddard (Petroleum Solvent): Conveyorized Vapor Degreasing</v>
          </cell>
          <cell r="N9422">
            <v>40988</v>
          </cell>
        </row>
        <row r="9423">
          <cell r="A9423" t="str">
            <v>40100222</v>
          </cell>
          <cell r="B9423" t="str">
            <v>Point</v>
          </cell>
          <cell r="C9423" t="str">
            <v>Degreasing : 1,1,1-Trichloroethane (Methyl Chloroform):Conveyorized Vapor Degreaser</v>
          </cell>
          <cell r="D9423" t="str">
            <v>Solvent - Degreasing</v>
          </cell>
          <cell r="G9423" t="str">
            <v>Petroleum and Solvent Evaporation</v>
          </cell>
          <cell r="H9423" t="str">
            <v>Organic Solvent Evaporation</v>
          </cell>
          <cell r="I9423" t="str">
            <v>Degreasing</v>
          </cell>
          <cell r="J9423" t="str">
            <v>1,1,1-Trichloroethane (Methyl Chloroform):Conveyorized Vapor Degreaser</v>
          </cell>
          <cell r="N9423">
            <v>40988</v>
          </cell>
        </row>
        <row r="9424">
          <cell r="A9424" t="str">
            <v>40100223</v>
          </cell>
          <cell r="B9424" t="str">
            <v>Point</v>
          </cell>
          <cell r="C9424" t="str">
            <v>Degreasing : Perchloroethylene: Conveyorized Vapor Degreasing</v>
          </cell>
          <cell r="D9424" t="str">
            <v>Solvent - Degreasing</v>
          </cell>
          <cell r="G9424" t="str">
            <v>Petroleum and Solvent Evaporation</v>
          </cell>
          <cell r="H9424" t="str">
            <v>Organic Solvent Evaporation</v>
          </cell>
          <cell r="I9424" t="str">
            <v>Degreasing</v>
          </cell>
          <cell r="J9424" t="str">
            <v>Perchloroethylene: Conveyorized Vapor Degreasing</v>
          </cell>
          <cell r="N9424">
            <v>40988</v>
          </cell>
        </row>
        <row r="9425">
          <cell r="A9425" t="str">
            <v>40100224</v>
          </cell>
          <cell r="B9425" t="str">
            <v>Point</v>
          </cell>
          <cell r="C9425" t="str">
            <v>Degreasing : Methylene Chloride: Conveyorized Vapor Degreasing</v>
          </cell>
          <cell r="D9425" t="str">
            <v>Solvent - Degreasing</v>
          </cell>
          <cell r="G9425" t="str">
            <v>Petroleum and Solvent Evaporation</v>
          </cell>
          <cell r="H9425" t="str">
            <v>Organic Solvent Evaporation</v>
          </cell>
          <cell r="I9425" t="str">
            <v>Degreasing</v>
          </cell>
          <cell r="J9425" t="str">
            <v>Methylene Chloride: Conveyorized Vapor Degreasing</v>
          </cell>
          <cell r="N9425">
            <v>40988</v>
          </cell>
        </row>
        <row r="9426">
          <cell r="A9426" t="str">
            <v>40100225</v>
          </cell>
          <cell r="B9426" t="str">
            <v>Point</v>
          </cell>
          <cell r="C9426" t="str">
            <v>Degreasing : Trichloroethylene: Conveyorized Vapor Degreasing</v>
          </cell>
          <cell r="D9426" t="str">
            <v>Solvent - Degreasing</v>
          </cell>
          <cell r="G9426" t="str">
            <v>Petroleum and Solvent Evaporation</v>
          </cell>
          <cell r="H9426" t="str">
            <v>Organic Solvent Evaporation</v>
          </cell>
          <cell r="I9426" t="str">
            <v>Degreasing</v>
          </cell>
          <cell r="J9426" t="str">
            <v>Trichloroethylene: Conveyorized Vapor Degreasing</v>
          </cell>
          <cell r="N9426">
            <v>40988</v>
          </cell>
        </row>
        <row r="9427">
          <cell r="A9427" t="str">
            <v>40100235</v>
          </cell>
          <cell r="B9427" t="str">
            <v>Point</v>
          </cell>
          <cell r="C9427" t="str">
            <v>Degreasing : Entire Unit: with Vaporized Solvent: Conveyorized Vapor Degreasing</v>
          </cell>
          <cell r="D9427" t="str">
            <v>Solvent - Degreasing</v>
          </cell>
          <cell r="G9427" t="str">
            <v>Petroleum and Solvent Evaporation</v>
          </cell>
          <cell r="H9427" t="str">
            <v>Organic Solvent Evaporation</v>
          </cell>
          <cell r="I9427" t="str">
            <v>Degreasing</v>
          </cell>
          <cell r="J9427" t="str">
            <v>Entire Unit: with Vaporized Solvent: Conveyorized Vapor Degreasing</v>
          </cell>
          <cell r="N9427">
            <v>40988</v>
          </cell>
        </row>
        <row r="9428">
          <cell r="A9428" t="str">
            <v>40100236</v>
          </cell>
          <cell r="B9428" t="str">
            <v>Point</v>
          </cell>
          <cell r="C9428" t="str">
            <v>Degreasing : Entire Unit: with Non-boiling Solvent: Conveyorized Vapor Degreasing</v>
          </cell>
          <cell r="D9428" t="str">
            <v>Solvent - Degreasing</v>
          </cell>
          <cell r="G9428" t="str">
            <v>Petroleum and Solvent Evaporation</v>
          </cell>
          <cell r="H9428" t="str">
            <v>Organic Solvent Evaporation</v>
          </cell>
          <cell r="I9428" t="str">
            <v>Degreasing</v>
          </cell>
          <cell r="J9428" t="str">
            <v>Entire Unit: with Non-boiling Solvent: Conveyorized Vapor Degreasing</v>
          </cell>
          <cell r="N9428">
            <v>40988</v>
          </cell>
        </row>
        <row r="9429">
          <cell r="A9429" t="str">
            <v>40100251</v>
          </cell>
          <cell r="B9429" t="str">
            <v>Point</v>
          </cell>
          <cell r="C9429" t="str">
            <v>Degreasing : Stoddard (Petroleum Solvent): General Degreasing Units</v>
          </cell>
          <cell r="D9429" t="str">
            <v>Solvent - Degreasing</v>
          </cell>
          <cell r="G9429" t="str">
            <v>Petroleum and Solvent Evaporation</v>
          </cell>
          <cell r="H9429" t="str">
            <v>Organic Solvent Evaporation</v>
          </cell>
          <cell r="I9429" t="str">
            <v>Degreasing</v>
          </cell>
          <cell r="J9429" t="str">
            <v>Stoddard (Petroleum Solvent): General Degreasing Units</v>
          </cell>
          <cell r="N9429">
            <v>40988</v>
          </cell>
        </row>
        <row r="9430">
          <cell r="A9430" t="str">
            <v>40100252</v>
          </cell>
          <cell r="B9430" t="str">
            <v>Point</v>
          </cell>
          <cell r="C9430" t="str">
            <v>Degreasing : 1,1,1-Trichloroethane (Methyl Chloroform): General Degreasing Units</v>
          </cell>
          <cell r="D9430" t="str">
            <v>Solvent - Degreasing</v>
          </cell>
          <cell r="G9430" t="str">
            <v>Petroleum and Solvent Evaporation</v>
          </cell>
          <cell r="H9430" t="str">
            <v>Organic Solvent Evaporation</v>
          </cell>
          <cell r="I9430" t="str">
            <v>Degreasing</v>
          </cell>
          <cell r="J9430" t="str">
            <v>1,1,1-Trichloroethane (Methyl Chloroform): General Degreasing Units</v>
          </cell>
          <cell r="N9430">
            <v>40988</v>
          </cell>
        </row>
        <row r="9431">
          <cell r="A9431" t="str">
            <v>40100253</v>
          </cell>
          <cell r="B9431" t="str">
            <v>Point</v>
          </cell>
          <cell r="C9431" t="str">
            <v>Degreasing : Perchloroethylene: General Degreasing Units</v>
          </cell>
          <cell r="D9431" t="str">
            <v>Solvent - Degreasing</v>
          </cell>
          <cell r="G9431" t="str">
            <v>Petroleum and Solvent Evaporation</v>
          </cell>
          <cell r="H9431" t="str">
            <v>Organic Solvent Evaporation</v>
          </cell>
          <cell r="I9431" t="str">
            <v>Degreasing</v>
          </cell>
          <cell r="J9431" t="str">
            <v>Perchloroethylene: General Degreasing Units</v>
          </cell>
          <cell r="N9431">
            <v>40988</v>
          </cell>
        </row>
        <row r="9432">
          <cell r="A9432" t="str">
            <v>40100254</v>
          </cell>
          <cell r="B9432" t="str">
            <v>Point</v>
          </cell>
          <cell r="C9432" t="str">
            <v>Degreasing : Methylene Chloride: General Degreasing Units</v>
          </cell>
          <cell r="D9432" t="str">
            <v>Solvent - Degreasing</v>
          </cell>
          <cell r="G9432" t="str">
            <v>Petroleum and Solvent Evaporation</v>
          </cell>
          <cell r="H9432" t="str">
            <v>Organic Solvent Evaporation</v>
          </cell>
          <cell r="I9432" t="str">
            <v>Degreasing</v>
          </cell>
          <cell r="J9432" t="str">
            <v>Methylene Chloride: General Degreasing Units</v>
          </cell>
          <cell r="N9432">
            <v>40988</v>
          </cell>
        </row>
        <row r="9433">
          <cell r="A9433" t="str">
            <v>40100255</v>
          </cell>
          <cell r="B9433" t="str">
            <v>Point</v>
          </cell>
          <cell r="C9433" t="str">
            <v>Degreasing : Trichloroethylene: General Degreasing Units</v>
          </cell>
          <cell r="D9433" t="str">
            <v>Solvent - Degreasing</v>
          </cell>
          <cell r="G9433" t="str">
            <v>Petroleum and Solvent Evaporation</v>
          </cell>
          <cell r="H9433" t="str">
            <v>Organic Solvent Evaporation</v>
          </cell>
          <cell r="I9433" t="str">
            <v>Degreasing</v>
          </cell>
          <cell r="J9433" t="str">
            <v>Trichloroethylene: General Degreasing Units</v>
          </cell>
          <cell r="N9433">
            <v>40988</v>
          </cell>
        </row>
        <row r="9434">
          <cell r="A9434" t="str">
            <v>40100256</v>
          </cell>
          <cell r="B9434" t="str">
            <v>Point</v>
          </cell>
          <cell r="C9434" t="str">
            <v>Degreasing : Toluene: General Degreasing Units</v>
          </cell>
          <cell r="D9434" t="str">
            <v>Solvent - Degreasing</v>
          </cell>
          <cell r="G9434" t="str">
            <v>Petroleum and Solvent Evaporation</v>
          </cell>
          <cell r="H9434" t="str">
            <v>Organic Solvent Evaporation</v>
          </cell>
          <cell r="I9434" t="str">
            <v>Degreasing</v>
          </cell>
          <cell r="J9434" t="str">
            <v>Toluene: General Degreasing Units</v>
          </cell>
          <cell r="N9434">
            <v>40988</v>
          </cell>
        </row>
        <row r="9435">
          <cell r="A9435" t="str">
            <v>40100257</v>
          </cell>
          <cell r="B9435" t="str">
            <v>Point</v>
          </cell>
          <cell r="C9435" t="str">
            <v>Degreasing : Trichlorotrifluoroethane (Freon): General Degreasing Units</v>
          </cell>
          <cell r="D9435" t="str">
            <v>Solvent - Degreasing</v>
          </cell>
          <cell r="G9435" t="str">
            <v>Petroleum and Solvent Evaporation</v>
          </cell>
          <cell r="H9435" t="str">
            <v>Organic Solvent Evaporation</v>
          </cell>
          <cell r="I9435" t="str">
            <v>Degreasing</v>
          </cell>
          <cell r="J9435" t="str">
            <v>Trichlorotrifluoroethane (Freon): General Degreasing Units</v>
          </cell>
          <cell r="N9435">
            <v>40988</v>
          </cell>
        </row>
        <row r="9436">
          <cell r="A9436" t="str">
            <v>40100258</v>
          </cell>
          <cell r="B9436" t="str">
            <v>Point</v>
          </cell>
          <cell r="C9436" t="str">
            <v>Degreasing : Trichlorofluoromethane: General Degreasing Units</v>
          </cell>
          <cell r="D9436" t="str">
            <v>Solvent - Degreasing</v>
          </cell>
          <cell r="G9436" t="str">
            <v>Petroleum and Solvent Evaporation</v>
          </cell>
          <cell r="H9436" t="str">
            <v>Organic Solvent Evaporation</v>
          </cell>
          <cell r="I9436" t="str">
            <v>Degreasing</v>
          </cell>
          <cell r="J9436" t="str">
            <v>Trichlorofluoromethane: General Degreasing Units</v>
          </cell>
          <cell r="N9436">
            <v>40988</v>
          </cell>
        </row>
        <row r="9437">
          <cell r="A9437" t="str">
            <v>40100259</v>
          </cell>
          <cell r="B9437" t="str">
            <v>Point</v>
          </cell>
          <cell r="C9437" t="str">
            <v>Degreasing : 1,1,1-Trichloroethane (Methyl Chloroform): General Degreasing Units</v>
          </cell>
          <cell r="D9437" t="str">
            <v>Solvent - Degreasing</v>
          </cell>
          <cell r="G9437" t="str">
            <v>Petroleum and Solvent Evaporation</v>
          </cell>
          <cell r="H9437" t="str">
            <v>Organic Solvent Evaporation</v>
          </cell>
          <cell r="I9437" t="str">
            <v>Degreasing</v>
          </cell>
          <cell r="J9437" t="str">
            <v>1,1,1-Trichloroethane (Methyl Chloroform): General Degreasing Units</v>
          </cell>
          <cell r="K9437" t="str">
            <v>40100252</v>
          </cell>
          <cell r="L9437" t="str">
            <v>2005</v>
          </cell>
          <cell r="N9437">
            <v>40988</v>
          </cell>
        </row>
        <row r="9438">
          <cell r="A9438" t="str">
            <v>40100295</v>
          </cell>
          <cell r="B9438" t="str">
            <v>Point</v>
          </cell>
          <cell r="C9438" t="str">
            <v>Degreasing : Other Not Classified: General Degreasing Units</v>
          </cell>
          <cell r="D9438" t="str">
            <v>Solvent - Degreasing</v>
          </cell>
          <cell r="G9438" t="str">
            <v>Petroleum and Solvent Evaporation</v>
          </cell>
          <cell r="H9438" t="str">
            <v>Organic Solvent Evaporation</v>
          </cell>
          <cell r="I9438" t="str">
            <v>Degreasing</v>
          </cell>
          <cell r="J9438" t="str">
            <v>Other Not Classified: General Degreasing Units</v>
          </cell>
          <cell r="K9438" t="str">
            <v>40100296</v>
          </cell>
          <cell r="L9438" t="str">
            <v>2002</v>
          </cell>
          <cell r="N9438">
            <v>40988</v>
          </cell>
        </row>
        <row r="9439">
          <cell r="A9439" t="str">
            <v>40100296</v>
          </cell>
          <cell r="B9439" t="str">
            <v>Point</v>
          </cell>
          <cell r="C9439" t="str">
            <v>Degreasing : Other Not Classified: General Degreasing Units</v>
          </cell>
          <cell r="D9439" t="str">
            <v>Solvent - Degreasing</v>
          </cell>
          <cell r="G9439" t="str">
            <v>Petroleum and Solvent Evaporation</v>
          </cell>
          <cell r="H9439" t="str">
            <v>Organic Solvent Evaporation</v>
          </cell>
          <cell r="I9439" t="str">
            <v>Degreasing</v>
          </cell>
          <cell r="J9439" t="str">
            <v>Other Not Classified: General Degreasing Units</v>
          </cell>
          <cell r="N9439">
            <v>40988</v>
          </cell>
        </row>
        <row r="9440">
          <cell r="A9440" t="str">
            <v>40100297</v>
          </cell>
          <cell r="B9440" t="str">
            <v>Point</v>
          </cell>
          <cell r="C9440" t="str">
            <v>Degreasing : Other Not Classified: Open-top Vapor Degreasing</v>
          </cell>
          <cell r="D9440" t="str">
            <v>Solvent - Degreasing</v>
          </cell>
          <cell r="G9440" t="str">
            <v>Petroleum and Solvent Evaporation</v>
          </cell>
          <cell r="H9440" t="str">
            <v>Organic Solvent Evaporation</v>
          </cell>
          <cell r="I9440" t="str">
            <v>Degreasing</v>
          </cell>
          <cell r="J9440" t="str">
            <v>Other Not Classified: Open-top Vapor Degreasing</v>
          </cell>
          <cell r="K9440" t="str">
            <v>40100299</v>
          </cell>
          <cell r="L9440" t="str">
            <v>2002</v>
          </cell>
          <cell r="N9440">
            <v>40988</v>
          </cell>
        </row>
        <row r="9441">
          <cell r="A9441" t="str">
            <v>40100298</v>
          </cell>
          <cell r="B9441" t="str">
            <v>Point</v>
          </cell>
          <cell r="C9441" t="str">
            <v>Degreasing : Other Not Classified: Conveyorized Vapor Degreasing</v>
          </cell>
          <cell r="D9441" t="str">
            <v>Solvent - Degreasing</v>
          </cell>
          <cell r="G9441" t="str">
            <v>Petroleum and Solvent Evaporation</v>
          </cell>
          <cell r="H9441" t="str">
            <v>Organic Solvent Evaporation</v>
          </cell>
          <cell r="I9441" t="str">
            <v>Degreasing</v>
          </cell>
          <cell r="J9441" t="str">
            <v>Other Not Classified: Conveyorized Vapor Degreasing</v>
          </cell>
          <cell r="N9441">
            <v>40988</v>
          </cell>
        </row>
        <row r="9442">
          <cell r="A9442" t="str">
            <v>40100299</v>
          </cell>
          <cell r="B9442" t="str">
            <v>Point</v>
          </cell>
          <cell r="C9442" t="str">
            <v>Degreasing : Other Not Classified: Open-top Vapor Degreasing</v>
          </cell>
          <cell r="D9442" t="str">
            <v>Solvent - Degreasing</v>
          </cell>
          <cell r="G9442" t="str">
            <v>Petroleum and Solvent Evaporation</v>
          </cell>
          <cell r="H9442" t="str">
            <v>Organic Solvent Evaporation</v>
          </cell>
          <cell r="I9442" t="str">
            <v>Degreasing</v>
          </cell>
          <cell r="J9442" t="str">
            <v>Other Not Classified: Open-top Vapor Degreasing</v>
          </cell>
          <cell r="N9442">
            <v>40988</v>
          </cell>
        </row>
        <row r="9443">
          <cell r="A9443" t="str">
            <v>40100301</v>
          </cell>
          <cell r="B9443" t="str">
            <v>Point</v>
          </cell>
          <cell r="C9443" t="str">
            <v>Solvent Evap /Cold Solvent Cleaning/Stripping /Methanol</v>
          </cell>
          <cell r="D9443" t="str">
            <v>Solvent - Degreasing</v>
          </cell>
          <cell r="G9443" t="str">
            <v>Petroleum and Solvent Evaporation</v>
          </cell>
          <cell r="H9443" t="str">
            <v>Organic Solvent Evaporation</v>
          </cell>
          <cell r="I9443" t="str">
            <v>Cold Solvent Cleaning/Stripping</v>
          </cell>
          <cell r="J9443" t="str">
            <v>Methanol</v>
          </cell>
          <cell r="N9443">
            <v>40988</v>
          </cell>
        </row>
        <row r="9444">
          <cell r="A9444" t="str">
            <v>40100302</v>
          </cell>
          <cell r="B9444" t="str">
            <v>Point</v>
          </cell>
          <cell r="C9444" t="str">
            <v>Solvent Evap /Cold Solvent Cleaning/Stripping /Methylene Chloride</v>
          </cell>
          <cell r="D9444" t="str">
            <v>Solvent - Degreasing</v>
          </cell>
          <cell r="G9444" t="str">
            <v>Petroleum and Solvent Evaporation</v>
          </cell>
          <cell r="H9444" t="str">
            <v>Organic Solvent Evaporation</v>
          </cell>
          <cell r="I9444" t="str">
            <v>Cold Solvent Cleaning/Stripping</v>
          </cell>
          <cell r="J9444" t="str">
            <v>Methylene Chloride</v>
          </cell>
          <cell r="N9444">
            <v>40988</v>
          </cell>
        </row>
        <row r="9445">
          <cell r="A9445" t="str">
            <v>40100303</v>
          </cell>
          <cell r="B9445" t="str">
            <v>Point</v>
          </cell>
          <cell r="C9445" t="str">
            <v>Solvent Evap /Cold Solvent Cleaning/Stripping /Stoddard (Petroleum Solvent)</v>
          </cell>
          <cell r="D9445" t="str">
            <v>Solvent - Degreasing</v>
          </cell>
          <cell r="G9445" t="str">
            <v>Petroleum and Solvent Evaporation</v>
          </cell>
          <cell r="H9445" t="str">
            <v>Organic Solvent Evaporation</v>
          </cell>
          <cell r="I9445" t="str">
            <v>Cold Solvent Cleaning/Stripping</v>
          </cell>
          <cell r="J9445" t="str">
            <v>Stoddard (Petroleum Solvent)</v>
          </cell>
          <cell r="N9445">
            <v>40988</v>
          </cell>
        </row>
        <row r="9446">
          <cell r="A9446" t="str">
            <v>40100304</v>
          </cell>
          <cell r="B9446" t="str">
            <v>Point</v>
          </cell>
          <cell r="C9446" t="str">
            <v>Solvent Evap /Cold Solvent Cleaning/Stripping /Perchloroethylene</v>
          </cell>
          <cell r="D9446" t="str">
            <v>Solvent - Degreasing</v>
          </cell>
          <cell r="G9446" t="str">
            <v>Petroleum and Solvent Evaporation</v>
          </cell>
          <cell r="H9446" t="str">
            <v>Organic Solvent Evaporation</v>
          </cell>
          <cell r="I9446" t="str">
            <v>Cold Solvent Cleaning/Stripping</v>
          </cell>
          <cell r="J9446" t="str">
            <v>Perchloroethylene</v>
          </cell>
          <cell r="N9446">
            <v>40988</v>
          </cell>
        </row>
        <row r="9447">
          <cell r="A9447" t="str">
            <v>40100305</v>
          </cell>
          <cell r="B9447" t="str">
            <v>Point</v>
          </cell>
          <cell r="C9447" t="str">
            <v>Solvent Evap /Cold Solvent Cleaning/Stripping /1,1,1-Trichloroethane (Methyl Chloroform)</v>
          </cell>
          <cell r="D9447" t="str">
            <v>Solvent - Degreasing</v>
          </cell>
          <cell r="G9447" t="str">
            <v>Petroleum and Solvent Evaporation</v>
          </cell>
          <cell r="H9447" t="str">
            <v>Organic Solvent Evaporation</v>
          </cell>
          <cell r="I9447" t="str">
            <v>Cold Solvent Cleaning/Stripping</v>
          </cell>
          <cell r="J9447" t="str">
            <v>1,1,1-Trichloroethane (Methyl Chloroform)</v>
          </cell>
          <cell r="N9447">
            <v>40988</v>
          </cell>
        </row>
        <row r="9448">
          <cell r="A9448" t="str">
            <v>40100306</v>
          </cell>
          <cell r="B9448" t="str">
            <v>Point</v>
          </cell>
          <cell r="C9448" t="str">
            <v>Solvent Evap /Cold Solvent Cleaning/Stripping /Trichloroethylene</v>
          </cell>
          <cell r="D9448" t="str">
            <v>Solvent - Degreasing</v>
          </cell>
          <cell r="G9448" t="str">
            <v>Petroleum and Solvent Evaporation</v>
          </cell>
          <cell r="H9448" t="str">
            <v>Organic Solvent Evaporation</v>
          </cell>
          <cell r="I9448" t="str">
            <v>Cold Solvent Cleaning/Stripping</v>
          </cell>
          <cell r="J9448" t="str">
            <v>Trichloroethylene</v>
          </cell>
          <cell r="N9448">
            <v>40988</v>
          </cell>
        </row>
        <row r="9449">
          <cell r="A9449" t="str">
            <v>40100307</v>
          </cell>
          <cell r="B9449" t="str">
            <v>Point</v>
          </cell>
          <cell r="C9449" t="str">
            <v>Solvent Evap /Cold Solvent Cleaning/Stripping /Isopropyl Alcohol</v>
          </cell>
          <cell r="D9449" t="str">
            <v>Solvent - Degreasing</v>
          </cell>
          <cell r="G9449" t="str">
            <v>Petroleum and Solvent Evaporation</v>
          </cell>
          <cell r="H9449" t="str">
            <v>Organic Solvent Evaporation</v>
          </cell>
          <cell r="I9449" t="str">
            <v>Cold Solvent Cleaning/Stripping</v>
          </cell>
          <cell r="J9449" t="str">
            <v>Isopropyl Alcohol</v>
          </cell>
          <cell r="N9449">
            <v>40988</v>
          </cell>
        </row>
        <row r="9450">
          <cell r="A9450" t="str">
            <v>40100308</v>
          </cell>
          <cell r="B9450" t="str">
            <v>Point</v>
          </cell>
          <cell r="C9450" t="str">
            <v>Solvent Evap /Cold Solvent Cleaning/Stripping /Methyl Ethyl Ketone</v>
          </cell>
          <cell r="D9450" t="str">
            <v>Solvent - Degreasing</v>
          </cell>
          <cell r="G9450" t="str">
            <v>Petroleum and Solvent Evaporation</v>
          </cell>
          <cell r="H9450" t="str">
            <v>Organic Solvent Evaporation</v>
          </cell>
          <cell r="I9450" t="str">
            <v>Cold Solvent Cleaning/Stripping</v>
          </cell>
          <cell r="J9450" t="str">
            <v>Methyl Ethyl Ketone</v>
          </cell>
          <cell r="N9450">
            <v>40988</v>
          </cell>
        </row>
        <row r="9451">
          <cell r="A9451" t="str">
            <v>40100309</v>
          </cell>
          <cell r="B9451" t="str">
            <v>Point</v>
          </cell>
          <cell r="C9451" t="str">
            <v>Solvent Evap /Cold Solvent Cleaning/Stripping /Freon</v>
          </cell>
          <cell r="D9451" t="str">
            <v>Solvent - Degreasing</v>
          </cell>
          <cell r="G9451" t="str">
            <v>Petroleum and Solvent Evaporation</v>
          </cell>
          <cell r="H9451" t="str">
            <v>Organic Solvent Evaporation</v>
          </cell>
          <cell r="I9451" t="str">
            <v>Cold Solvent Cleaning/Stripping</v>
          </cell>
          <cell r="J9451" t="str">
            <v>Freon</v>
          </cell>
          <cell r="N9451">
            <v>40988</v>
          </cell>
        </row>
        <row r="9452">
          <cell r="A9452" t="str">
            <v>40100310</v>
          </cell>
          <cell r="B9452" t="str">
            <v>Point</v>
          </cell>
          <cell r="C9452" t="str">
            <v>Solvent Evap /Cold Solvent Cleaning/Stripping /Acetone</v>
          </cell>
          <cell r="D9452" t="str">
            <v>Solvent - Degreasing</v>
          </cell>
          <cell r="G9452" t="str">
            <v>Petroleum and Solvent Evaporation</v>
          </cell>
          <cell r="H9452" t="str">
            <v>Organic Solvent Evaporation</v>
          </cell>
          <cell r="I9452" t="str">
            <v>Cold Solvent Cleaning/Stripping</v>
          </cell>
          <cell r="J9452" t="str">
            <v>Acetone</v>
          </cell>
          <cell r="N9452">
            <v>40988</v>
          </cell>
        </row>
        <row r="9453">
          <cell r="A9453" t="str">
            <v>40100311</v>
          </cell>
          <cell r="B9453" t="str">
            <v>Point</v>
          </cell>
          <cell r="C9453" t="str">
            <v>Solvent Evap /Cold Solvent Cleaning/Stripping /Glycol Ethers</v>
          </cell>
          <cell r="D9453" t="str">
            <v>Solvent - Degreasing</v>
          </cell>
          <cell r="G9453" t="str">
            <v>Petroleum and Solvent Evaporation</v>
          </cell>
          <cell r="H9453" t="str">
            <v>Organic Solvent Evaporation</v>
          </cell>
          <cell r="I9453" t="str">
            <v>Cold Solvent Cleaning/Stripping</v>
          </cell>
          <cell r="J9453" t="str">
            <v>Glycol Ethers</v>
          </cell>
          <cell r="N9453">
            <v>40988</v>
          </cell>
        </row>
        <row r="9454">
          <cell r="A9454" t="str">
            <v>40100335</v>
          </cell>
          <cell r="B9454" t="str">
            <v>Point</v>
          </cell>
          <cell r="C9454" t="str">
            <v>Solvent Evap /Cold Solvent Cleaning/Stripping /Entire Unit</v>
          </cell>
          <cell r="D9454" t="str">
            <v>Solvent - Degreasing</v>
          </cell>
          <cell r="G9454" t="str">
            <v>Petroleum and Solvent Evaporation</v>
          </cell>
          <cell r="H9454" t="str">
            <v>Organic Solvent Evaporation</v>
          </cell>
          <cell r="I9454" t="str">
            <v>Cold Solvent Cleaning/Stripping</v>
          </cell>
          <cell r="J9454" t="str">
            <v>Entire Unit</v>
          </cell>
          <cell r="N9454">
            <v>40988</v>
          </cell>
        </row>
        <row r="9455">
          <cell r="A9455" t="str">
            <v>40100336</v>
          </cell>
          <cell r="B9455" t="str">
            <v>Point</v>
          </cell>
          <cell r="C9455" t="str">
            <v>Solvent Evap /Cold Solvent Cleaning/Stripping /Degreaser: Entire Unit</v>
          </cell>
          <cell r="D9455" t="str">
            <v>Solvent - Degreasing</v>
          </cell>
          <cell r="G9455" t="str">
            <v>Petroleum and Solvent Evaporation</v>
          </cell>
          <cell r="H9455" t="str">
            <v>Organic Solvent Evaporation</v>
          </cell>
          <cell r="I9455" t="str">
            <v>Cold Solvent Cleaning/Stripping</v>
          </cell>
          <cell r="J9455" t="str">
            <v>Degreaser: Entire Unit</v>
          </cell>
          <cell r="N9455">
            <v>40988</v>
          </cell>
        </row>
        <row r="9456">
          <cell r="A9456" t="str">
            <v>40100398</v>
          </cell>
          <cell r="B9456" t="str">
            <v>Point</v>
          </cell>
          <cell r="C9456" t="str">
            <v>Solvent Evap /Cold Solvent Cleaning/Stripping /Other Not Classified</v>
          </cell>
          <cell r="D9456" t="str">
            <v>Solvent - Degreasing</v>
          </cell>
          <cell r="G9456" t="str">
            <v>Petroleum and Solvent Evaporation</v>
          </cell>
          <cell r="H9456" t="str">
            <v>Organic Solvent Evaporation</v>
          </cell>
          <cell r="I9456" t="str">
            <v>Cold Solvent Cleaning/Stripping</v>
          </cell>
          <cell r="J9456" t="str">
            <v>Other Not Classified</v>
          </cell>
          <cell r="K9456" t="str">
            <v>40100399</v>
          </cell>
          <cell r="L9456" t="str">
            <v>2005</v>
          </cell>
          <cell r="N9456">
            <v>40988</v>
          </cell>
        </row>
        <row r="9457">
          <cell r="A9457" t="str">
            <v>40100399</v>
          </cell>
          <cell r="B9457" t="str">
            <v>Point</v>
          </cell>
          <cell r="C9457" t="str">
            <v>Solvent Evap /Cold Solvent Cleaning/Stripping /Other Not Classified</v>
          </cell>
          <cell r="D9457" t="str">
            <v>Solvent - Degreasing</v>
          </cell>
          <cell r="G9457" t="str">
            <v>Petroleum and Solvent Evaporation</v>
          </cell>
          <cell r="H9457" t="str">
            <v>Organic Solvent Evaporation</v>
          </cell>
          <cell r="I9457" t="str">
            <v>Cold Solvent Cleaning/Stripping</v>
          </cell>
          <cell r="J9457" t="str">
            <v>Other Not Classified</v>
          </cell>
          <cell r="N9457">
            <v>40988</v>
          </cell>
        </row>
        <row r="9458">
          <cell r="A9458" t="str">
            <v>40100401</v>
          </cell>
          <cell r="B9458" t="str">
            <v>Point</v>
          </cell>
          <cell r="C9458" t="str">
            <v>Solvent Evap /Knit Fabric Scouring w Chlorinated Solv /Perchloroethylene</v>
          </cell>
          <cell r="D9458" t="str">
            <v>Solvent - Industrial Surface Coating &amp; Solvent Use</v>
          </cell>
          <cell r="G9458" t="str">
            <v>Petroleum and Solvent Evaporation</v>
          </cell>
          <cell r="H9458" t="str">
            <v>Organic Solvent Evaporation</v>
          </cell>
          <cell r="I9458" t="str">
            <v>Knit Fabric Scouring with Chlorinated Solvent</v>
          </cell>
          <cell r="J9458" t="str">
            <v>Perchloroethylene</v>
          </cell>
          <cell r="N9458">
            <v>40988</v>
          </cell>
        </row>
        <row r="9459">
          <cell r="A9459" t="str">
            <v>40100499</v>
          </cell>
          <cell r="B9459" t="str">
            <v>Point</v>
          </cell>
          <cell r="C9459" t="str">
            <v>Solvent Evap /Knit Fabric Scouring w Chlorinated Solv /Other Not Classified</v>
          </cell>
          <cell r="D9459" t="str">
            <v>Solvent - Industrial Surface Coating &amp; Solvent Use</v>
          </cell>
          <cell r="G9459" t="str">
            <v>Petroleum and Solvent Evaporation</v>
          </cell>
          <cell r="H9459" t="str">
            <v>Organic Solvent Evaporation</v>
          </cell>
          <cell r="I9459" t="str">
            <v>Knit Fabric Scouring with Chlorinated Solvent</v>
          </cell>
          <cell r="J9459" t="str">
            <v>Other Not Classified</v>
          </cell>
          <cell r="N9459">
            <v>40988</v>
          </cell>
        </row>
        <row r="9460">
          <cell r="A9460" t="str">
            <v>40100501</v>
          </cell>
          <cell r="B9460" t="str">
            <v>Point</v>
          </cell>
          <cell r="C9460" t="str">
            <v>Solvent Evap /Solvent Storage /General Processes: Spent Solvent Storage</v>
          </cell>
          <cell r="D9460" t="str">
            <v>Industrial Processes - Storage and Transfer</v>
          </cell>
          <cell r="G9460" t="str">
            <v>Petroleum and Solvent Evaporation</v>
          </cell>
          <cell r="H9460" t="str">
            <v>Organic Solvent Evaporation</v>
          </cell>
          <cell r="I9460" t="str">
            <v>Solvent Storage</v>
          </cell>
          <cell r="J9460" t="str">
            <v>General Processes: Spent Solvent Storage</v>
          </cell>
          <cell r="N9460">
            <v>40988</v>
          </cell>
        </row>
        <row r="9461">
          <cell r="A9461" t="str">
            <v>40100550</v>
          </cell>
          <cell r="B9461" t="str">
            <v>Point</v>
          </cell>
          <cell r="C9461" t="str">
            <v>Solvent Evap /Solvent Storage /General Processes: Drum Storage - Pure Organic Chemicals</v>
          </cell>
          <cell r="D9461" t="str">
            <v>Industrial Processes - Storage and Transfer</v>
          </cell>
          <cell r="G9461" t="str">
            <v>Petroleum and Solvent Evaporation</v>
          </cell>
          <cell r="H9461" t="str">
            <v>Organic Solvent Evaporation</v>
          </cell>
          <cell r="I9461" t="str">
            <v>Solvent Storage</v>
          </cell>
          <cell r="J9461" t="str">
            <v>General Processes: Drum Storage - Pure Organic Chemicals</v>
          </cell>
          <cell r="N9461">
            <v>40988</v>
          </cell>
        </row>
        <row r="9462">
          <cell r="A9462" t="str">
            <v>40188801</v>
          </cell>
          <cell r="B9462" t="str">
            <v>Point</v>
          </cell>
          <cell r="C9462" t="str">
            <v>Solvent Evap /Fugitive Emissions /Specify in Comments Field</v>
          </cell>
          <cell r="D9462" t="str">
            <v>Solvent - Degreasing</v>
          </cell>
          <cell r="G9462" t="str">
            <v>Petroleum and Solvent Evaporation</v>
          </cell>
          <cell r="H9462" t="str">
            <v>Organic Solvent Evaporation</v>
          </cell>
          <cell r="I9462" t="str">
            <v>Fugitive Emissions</v>
          </cell>
          <cell r="J9462" t="str">
            <v>Specify in Comments Field</v>
          </cell>
          <cell r="K9462" t="str">
            <v>40188898</v>
          </cell>
          <cell r="L9462" t="str">
            <v>2005</v>
          </cell>
          <cell r="N9462">
            <v>40988</v>
          </cell>
        </row>
        <row r="9463">
          <cell r="A9463" t="str">
            <v>40188802</v>
          </cell>
          <cell r="B9463" t="str">
            <v>Point</v>
          </cell>
          <cell r="C9463" t="str">
            <v>Solvent Evap /Fugitive Emissions /Specify in Comments Field</v>
          </cell>
          <cell r="D9463" t="str">
            <v>Solvent - Degreasing</v>
          </cell>
          <cell r="G9463" t="str">
            <v>Petroleum and Solvent Evaporation</v>
          </cell>
          <cell r="H9463" t="str">
            <v>Organic Solvent Evaporation</v>
          </cell>
          <cell r="I9463" t="str">
            <v>Fugitive Emissions</v>
          </cell>
          <cell r="J9463" t="str">
            <v>Specify in Comments Field</v>
          </cell>
          <cell r="K9463" t="str">
            <v>40188898</v>
          </cell>
          <cell r="L9463" t="str">
            <v>2005</v>
          </cell>
          <cell r="N9463">
            <v>40988</v>
          </cell>
        </row>
        <row r="9464">
          <cell r="A9464" t="str">
            <v>40188803</v>
          </cell>
          <cell r="B9464" t="str">
            <v>Point</v>
          </cell>
          <cell r="C9464" t="str">
            <v>Solvent Evap /Fugitive Emissions /Specify in Comments Field</v>
          </cell>
          <cell r="D9464" t="str">
            <v>Solvent - Degreasing</v>
          </cell>
          <cell r="G9464" t="str">
            <v>Petroleum and Solvent Evaporation</v>
          </cell>
          <cell r="H9464" t="str">
            <v>Organic Solvent Evaporation</v>
          </cell>
          <cell r="I9464" t="str">
            <v>Fugitive Emissions</v>
          </cell>
          <cell r="J9464" t="str">
            <v>Specify in Comments Field</v>
          </cell>
          <cell r="K9464" t="str">
            <v>40188898</v>
          </cell>
          <cell r="L9464" t="str">
            <v>2005</v>
          </cell>
          <cell r="N9464">
            <v>40988</v>
          </cell>
        </row>
        <row r="9465">
          <cell r="A9465" t="str">
            <v>40188804</v>
          </cell>
          <cell r="B9465" t="str">
            <v>Point</v>
          </cell>
          <cell r="C9465" t="str">
            <v>Solvent Evap /Fugitive Emissions /Specify in Comments Field</v>
          </cell>
          <cell r="D9465" t="str">
            <v>Solvent - Degreasing</v>
          </cell>
          <cell r="G9465" t="str">
            <v>Petroleum and Solvent Evaporation</v>
          </cell>
          <cell r="H9465" t="str">
            <v>Organic Solvent Evaporation</v>
          </cell>
          <cell r="I9465" t="str">
            <v>Fugitive Emissions</v>
          </cell>
          <cell r="J9465" t="str">
            <v>Specify in Comments Field</v>
          </cell>
          <cell r="K9465" t="str">
            <v>40188898</v>
          </cell>
          <cell r="L9465" t="str">
            <v>2005</v>
          </cell>
          <cell r="N9465">
            <v>40988</v>
          </cell>
        </row>
        <row r="9466">
          <cell r="A9466" t="str">
            <v>40188805</v>
          </cell>
          <cell r="B9466" t="str">
            <v>Point</v>
          </cell>
          <cell r="C9466" t="str">
            <v>Solvent Evap /Fugitive Emissions /Specify in Comments Field</v>
          </cell>
          <cell r="D9466" t="str">
            <v>Solvent - Degreasing</v>
          </cell>
          <cell r="G9466" t="str">
            <v>Petroleum and Solvent Evaporation</v>
          </cell>
          <cell r="H9466" t="str">
            <v>Organic Solvent Evaporation</v>
          </cell>
          <cell r="I9466" t="str">
            <v>Fugitive Emissions</v>
          </cell>
          <cell r="J9466" t="str">
            <v>Specify in Comments Field</v>
          </cell>
          <cell r="K9466" t="str">
            <v>40188898</v>
          </cell>
          <cell r="L9466" t="str">
            <v>2005</v>
          </cell>
          <cell r="N9466">
            <v>40988</v>
          </cell>
        </row>
        <row r="9467">
          <cell r="A9467" t="str">
            <v>40188898</v>
          </cell>
          <cell r="B9467" t="str">
            <v>Point</v>
          </cell>
          <cell r="C9467" t="str">
            <v>Solvent Evap /Fugitive Emissions /Specify in Comments Field</v>
          </cell>
          <cell r="D9467" t="str">
            <v>Solvent - Degreasing</v>
          </cell>
          <cell r="G9467" t="str">
            <v>Petroleum and Solvent Evaporation</v>
          </cell>
          <cell r="H9467" t="str">
            <v>Organic Solvent Evaporation</v>
          </cell>
          <cell r="I9467" t="str">
            <v>Fugitive Emissions</v>
          </cell>
          <cell r="J9467" t="str">
            <v>Specify in Comments Field</v>
          </cell>
          <cell r="N9467">
            <v>40988</v>
          </cell>
        </row>
        <row r="9468">
          <cell r="A9468" t="str">
            <v>40200101</v>
          </cell>
          <cell r="B9468" t="str">
            <v>Point</v>
          </cell>
          <cell r="C9468" t="str">
            <v>Surface Coating Application - General /Paint: Solvent-base</v>
          </cell>
          <cell r="D9468" t="str">
            <v>Solvent - Industrial Surface Coating &amp; Solvent Use</v>
          </cell>
          <cell r="G9468" t="str">
            <v>Petroleum and Solvent Evaporation</v>
          </cell>
          <cell r="H9468" t="str">
            <v>Surface Coating Operations</v>
          </cell>
          <cell r="I9468" t="str">
            <v>Surface Coating Application - General</v>
          </cell>
          <cell r="J9468" t="str">
            <v>Paint: Solvent-base</v>
          </cell>
          <cell r="N9468">
            <v>40988</v>
          </cell>
        </row>
        <row r="9469">
          <cell r="A9469" t="str">
            <v>40200110</v>
          </cell>
          <cell r="B9469" t="str">
            <v>Point</v>
          </cell>
          <cell r="C9469" t="str">
            <v>Surface Coating Application - General /Paint: Solvent-base</v>
          </cell>
          <cell r="D9469" t="str">
            <v>Solvent - Industrial Surface Coating &amp; Solvent Use</v>
          </cell>
          <cell r="G9469" t="str">
            <v>Petroleum and Solvent Evaporation</v>
          </cell>
          <cell r="H9469" t="str">
            <v>Surface Coating Operations</v>
          </cell>
          <cell r="I9469" t="str">
            <v>Surface Coating Application - General</v>
          </cell>
          <cell r="J9469" t="str">
            <v>Paint: Solvent-base</v>
          </cell>
          <cell r="K9469" t="str">
            <v>40200101</v>
          </cell>
          <cell r="L9469" t="str">
            <v>2002</v>
          </cell>
          <cell r="N9469">
            <v>40988</v>
          </cell>
        </row>
        <row r="9470">
          <cell r="A9470" t="str">
            <v>40200201</v>
          </cell>
          <cell r="B9470" t="str">
            <v>Point</v>
          </cell>
          <cell r="C9470" t="str">
            <v>Surface Coating Application - General /Paint: Water-base</v>
          </cell>
          <cell r="D9470" t="str">
            <v>Solvent - Industrial Surface Coating &amp; Solvent Use</v>
          </cell>
          <cell r="G9470" t="str">
            <v>Petroleum and Solvent Evaporation</v>
          </cell>
          <cell r="H9470" t="str">
            <v>Surface Coating Operations</v>
          </cell>
          <cell r="I9470" t="str">
            <v>Surface Coating Application - General</v>
          </cell>
          <cell r="J9470" t="str">
            <v>Paint: Water-base</v>
          </cell>
          <cell r="N9470">
            <v>40988</v>
          </cell>
        </row>
        <row r="9471">
          <cell r="A9471" t="str">
            <v>40200210</v>
          </cell>
          <cell r="B9471" t="str">
            <v>Point</v>
          </cell>
          <cell r="C9471" t="str">
            <v>Surface Coating Application - General /Paint: Water-base</v>
          </cell>
          <cell r="D9471" t="str">
            <v>Solvent - Industrial Surface Coating &amp; Solvent Use</v>
          </cell>
          <cell r="G9471" t="str">
            <v>Petroleum and Solvent Evaporation</v>
          </cell>
          <cell r="H9471" t="str">
            <v>Surface Coating Operations</v>
          </cell>
          <cell r="I9471" t="str">
            <v>Surface Coating Application - General</v>
          </cell>
          <cell r="J9471" t="str">
            <v>Paint: Water-base</v>
          </cell>
          <cell r="K9471" t="str">
            <v>40200201</v>
          </cell>
          <cell r="L9471" t="str">
            <v>2002</v>
          </cell>
          <cell r="N9471">
            <v>40988</v>
          </cell>
        </row>
        <row r="9472">
          <cell r="A9472" t="str">
            <v>40200301</v>
          </cell>
          <cell r="B9472" t="str">
            <v>Point</v>
          </cell>
          <cell r="C9472" t="str">
            <v>Surface Coating Application - General /Varnish/Shellac</v>
          </cell>
          <cell r="D9472" t="str">
            <v>Solvent - Industrial Surface Coating &amp; Solvent Use</v>
          </cell>
          <cell r="G9472" t="str">
            <v>Petroleum and Solvent Evaporation</v>
          </cell>
          <cell r="H9472" t="str">
            <v>Surface Coating Operations</v>
          </cell>
          <cell r="I9472" t="str">
            <v>Surface Coating Application - General</v>
          </cell>
          <cell r="J9472" t="str">
            <v>Varnish/Shellac</v>
          </cell>
          <cell r="N9472">
            <v>40988</v>
          </cell>
        </row>
        <row r="9473">
          <cell r="A9473" t="str">
            <v>40200310</v>
          </cell>
          <cell r="B9473" t="str">
            <v>Point</v>
          </cell>
          <cell r="C9473" t="str">
            <v>Surface Coating Application - General /Varnish/Shellac</v>
          </cell>
          <cell r="D9473" t="str">
            <v>Solvent - Industrial Surface Coating &amp; Solvent Use</v>
          </cell>
          <cell r="G9473" t="str">
            <v>Petroleum and Solvent Evaporation</v>
          </cell>
          <cell r="H9473" t="str">
            <v>Surface Coating Operations</v>
          </cell>
          <cell r="I9473" t="str">
            <v>Surface Coating Application - General</v>
          </cell>
          <cell r="J9473" t="str">
            <v>Varnish/Shellac</v>
          </cell>
          <cell r="K9473" t="str">
            <v>40200301</v>
          </cell>
          <cell r="L9473" t="str">
            <v>2002</v>
          </cell>
          <cell r="N9473">
            <v>40988</v>
          </cell>
        </row>
        <row r="9474">
          <cell r="A9474" t="str">
            <v>40200401</v>
          </cell>
          <cell r="B9474" t="str">
            <v>Point</v>
          </cell>
          <cell r="C9474" t="str">
            <v>Surface Coating Application - General /Lacquer</v>
          </cell>
          <cell r="D9474" t="str">
            <v>Solvent - Industrial Surface Coating &amp; Solvent Use</v>
          </cell>
          <cell r="G9474" t="str">
            <v>Petroleum and Solvent Evaporation</v>
          </cell>
          <cell r="H9474" t="str">
            <v>Surface Coating Operations</v>
          </cell>
          <cell r="I9474" t="str">
            <v>Surface Coating Application - General</v>
          </cell>
          <cell r="J9474" t="str">
            <v>Lacquer</v>
          </cell>
          <cell r="N9474">
            <v>40988</v>
          </cell>
        </row>
        <row r="9475">
          <cell r="A9475" t="str">
            <v>40200410</v>
          </cell>
          <cell r="B9475" t="str">
            <v>Point</v>
          </cell>
          <cell r="C9475" t="str">
            <v>Surface Coating Application - General /Lacquer</v>
          </cell>
          <cell r="D9475" t="str">
            <v>Solvent - Industrial Surface Coating &amp; Solvent Use</v>
          </cell>
          <cell r="G9475" t="str">
            <v>Petroleum and Solvent Evaporation</v>
          </cell>
          <cell r="H9475" t="str">
            <v>Surface Coating Operations</v>
          </cell>
          <cell r="I9475" t="str">
            <v>Surface Coating Application - General</v>
          </cell>
          <cell r="J9475" t="str">
            <v>Lacquer</v>
          </cell>
          <cell r="K9475" t="str">
            <v>40200401</v>
          </cell>
          <cell r="L9475" t="str">
            <v>2002</v>
          </cell>
          <cell r="N9475">
            <v>40988</v>
          </cell>
        </row>
        <row r="9476">
          <cell r="A9476" t="str">
            <v>40200501</v>
          </cell>
          <cell r="B9476" t="str">
            <v>Point</v>
          </cell>
          <cell r="C9476" t="str">
            <v>Surface Coating Application - General /Enamel</v>
          </cell>
          <cell r="D9476" t="str">
            <v>Solvent - Industrial Surface Coating &amp; Solvent Use</v>
          </cell>
          <cell r="G9476" t="str">
            <v>Petroleum and Solvent Evaporation</v>
          </cell>
          <cell r="H9476" t="str">
            <v>Surface Coating Operations</v>
          </cell>
          <cell r="I9476" t="str">
            <v>Surface Coating Application - General</v>
          </cell>
          <cell r="J9476" t="str">
            <v>Enamel</v>
          </cell>
          <cell r="N9476">
            <v>40988</v>
          </cell>
        </row>
        <row r="9477">
          <cell r="A9477" t="str">
            <v>40200510</v>
          </cell>
          <cell r="B9477" t="str">
            <v>Point</v>
          </cell>
          <cell r="C9477" t="str">
            <v>Surface Coating Application - General /Enamel</v>
          </cell>
          <cell r="D9477" t="str">
            <v>Solvent - Industrial Surface Coating &amp; Solvent Use</v>
          </cell>
          <cell r="G9477" t="str">
            <v>Petroleum and Solvent Evaporation</v>
          </cell>
          <cell r="H9477" t="str">
            <v>Surface Coating Operations</v>
          </cell>
          <cell r="I9477" t="str">
            <v>Surface Coating Application - General</v>
          </cell>
          <cell r="J9477" t="str">
            <v>Enamel</v>
          </cell>
          <cell r="K9477" t="str">
            <v>40200501</v>
          </cell>
          <cell r="L9477" t="str">
            <v>2002</v>
          </cell>
          <cell r="N9477">
            <v>40988</v>
          </cell>
        </row>
        <row r="9478">
          <cell r="A9478" t="str">
            <v>40200601</v>
          </cell>
          <cell r="B9478" t="str">
            <v>Point</v>
          </cell>
          <cell r="C9478" t="str">
            <v>Surface Coating Application - General /Primer</v>
          </cell>
          <cell r="D9478" t="str">
            <v>Solvent - Industrial Surface Coating &amp; Solvent Use</v>
          </cell>
          <cell r="G9478" t="str">
            <v>Petroleum and Solvent Evaporation</v>
          </cell>
          <cell r="H9478" t="str">
            <v>Surface Coating Operations</v>
          </cell>
          <cell r="I9478" t="str">
            <v>Surface Coating Application - General</v>
          </cell>
          <cell r="J9478" t="str">
            <v>Primer</v>
          </cell>
          <cell r="N9478">
            <v>40988</v>
          </cell>
        </row>
        <row r="9479">
          <cell r="A9479" t="str">
            <v>40200610</v>
          </cell>
          <cell r="B9479" t="str">
            <v>Point</v>
          </cell>
          <cell r="C9479" t="str">
            <v>Surface Coating Application - General /Primer</v>
          </cell>
          <cell r="D9479" t="str">
            <v>Solvent - Industrial Surface Coating &amp; Solvent Use</v>
          </cell>
          <cell r="G9479" t="str">
            <v>Petroleum and Solvent Evaporation</v>
          </cell>
          <cell r="H9479" t="str">
            <v>Surface Coating Operations</v>
          </cell>
          <cell r="I9479" t="str">
            <v>Surface Coating Application - General</v>
          </cell>
          <cell r="J9479" t="str">
            <v>Primer</v>
          </cell>
          <cell r="K9479" t="str">
            <v>40200601</v>
          </cell>
          <cell r="L9479" t="str">
            <v>2002</v>
          </cell>
          <cell r="N9479">
            <v>40988</v>
          </cell>
        </row>
        <row r="9480">
          <cell r="A9480" t="str">
            <v>40200701</v>
          </cell>
          <cell r="B9480" t="str">
            <v>Point</v>
          </cell>
          <cell r="C9480" t="str">
            <v>Surface Coating Application - General /Adhesive Application</v>
          </cell>
          <cell r="D9480" t="str">
            <v>Solvent - Industrial Surface Coating &amp; Solvent Use</v>
          </cell>
          <cell r="G9480" t="str">
            <v>Petroleum and Solvent Evaporation</v>
          </cell>
          <cell r="H9480" t="str">
            <v>Surface Coating Operations</v>
          </cell>
          <cell r="I9480" t="str">
            <v>Surface Coating Application - General</v>
          </cell>
          <cell r="J9480" t="str">
            <v>Adhesive Application</v>
          </cell>
          <cell r="N9480">
            <v>40988</v>
          </cell>
        </row>
        <row r="9481">
          <cell r="A9481" t="str">
            <v>40200706</v>
          </cell>
          <cell r="B9481" t="str">
            <v>Point</v>
          </cell>
          <cell r="C9481" t="str">
            <v>Surface Coating Application - General /Adhesive: Solvent Mixing</v>
          </cell>
          <cell r="D9481" t="str">
            <v>Solvent - Industrial Surface Coating &amp; Solvent Use</v>
          </cell>
          <cell r="G9481" t="str">
            <v>Petroleum and Solvent Evaporation</v>
          </cell>
          <cell r="H9481" t="str">
            <v>Surface Coating Operations</v>
          </cell>
          <cell r="I9481" t="str">
            <v>Surface Coating Application - General</v>
          </cell>
          <cell r="J9481" t="str">
            <v>Adhesive: Solvent Mixing</v>
          </cell>
          <cell r="N9481">
            <v>40988</v>
          </cell>
        </row>
        <row r="9482">
          <cell r="A9482" t="str">
            <v>40200707</v>
          </cell>
          <cell r="B9482" t="str">
            <v>Point</v>
          </cell>
          <cell r="C9482" t="str">
            <v>Surface Coating Application - General /Adhesive: Solvent Storage</v>
          </cell>
          <cell r="D9482" t="str">
            <v>Industrial Processes - Storage and Transfer</v>
          </cell>
          <cell r="G9482" t="str">
            <v>Petroleum and Solvent Evaporation</v>
          </cell>
          <cell r="H9482" t="str">
            <v>Surface Coating Operations</v>
          </cell>
          <cell r="I9482" t="str">
            <v>Surface Coating Application - General</v>
          </cell>
          <cell r="J9482" t="str">
            <v>Adhesive: Solvent Storage</v>
          </cell>
          <cell r="N9482">
            <v>40988</v>
          </cell>
        </row>
        <row r="9483">
          <cell r="A9483" t="str">
            <v>40200710</v>
          </cell>
          <cell r="B9483" t="str">
            <v>Point</v>
          </cell>
          <cell r="C9483" t="str">
            <v>Surface Coating Application - General /Adhesive: General</v>
          </cell>
          <cell r="D9483" t="str">
            <v>Solvent - Industrial Surface Coating &amp; Solvent Use</v>
          </cell>
          <cell r="G9483" t="str">
            <v>Petroleum and Solvent Evaporation</v>
          </cell>
          <cell r="H9483" t="str">
            <v>Surface Coating Operations</v>
          </cell>
          <cell r="I9483" t="str">
            <v>Surface Coating Application - General</v>
          </cell>
          <cell r="J9483" t="str">
            <v>Adhesive: General</v>
          </cell>
          <cell r="N9483">
            <v>40988</v>
          </cell>
        </row>
        <row r="9484">
          <cell r="A9484" t="str">
            <v>40200711</v>
          </cell>
          <cell r="B9484" t="str">
            <v>Point</v>
          </cell>
          <cell r="C9484" t="str">
            <v>Surface Coating Application - General /Adhesive: Spray</v>
          </cell>
          <cell r="D9484" t="str">
            <v>Solvent - Industrial Surface Coating &amp; Solvent Use</v>
          </cell>
          <cell r="G9484" t="str">
            <v>Petroleum and Solvent Evaporation</v>
          </cell>
          <cell r="H9484" t="str">
            <v>Surface Coating Operations</v>
          </cell>
          <cell r="I9484" t="str">
            <v>Surface Coating Application - General</v>
          </cell>
          <cell r="J9484" t="str">
            <v>Adhesive: Spray</v>
          </cell>
          <cell r="N9484">
            <v>40988</v>
          </cell>
        </row>
        <row r="9485">
          <cell r="A9485" t="str">
            <v>40200712</v>
          </cell>
          <cell r="B9485" t="str">
            <v>Point</v>
          </cell>
          <cell r="C9485" t="str">
            <v>Surface Coating Application - General /Adhesive: Roll-on</v>
          </cell>
          <cell r="D9485" t="str">
            <v>Solvent - Industrial Surface Coating &amp; Solvent Use</v>
          </cell>
          <cell r="G9485" t="str">
            <v>Petroleum and Solvent Evaporation</v>
          </cell>
          <cell r="H9485" t="str">
            <v>Surface Coating Operations</v>
          </cell>
          <cell r="I9485" t="str">
            <v>Surface Coating Application - General</v>
          </cell>
          <cell r="J9485" t="str">
            <v>Adhesive: Roll-on</v>
          </cell>
          <cell r="N9485">
            <v>40988</v>
          </cell>
        </row>
        <row r="9486">
          <cell r="A9486" t="str">
            <v>40200801</v>
          </cell>
          <cell r="B9486" t="str">
            <v>Point</v>
          </cell>
          <cell r="C9486" t="str">
            <v>Surface Coating Oven - General /General</v>
          </cell>
          <cell r="D9486" t="str">
            <v>Solvent - Industrial Surface Coating &amp; Solvent Use</v>
          </cell>
          <cell r="G9486" t="str">
            <v>Petroleum and Solvent Evaporation</v>
          </cell>
          <cell r="H9486" t="str">
            <v>Surface Coating Operations</v>
          </cell>
          <cell r="I9486" t="str">
            <v>Coating Oven - General</v>
          </cell>
          <cell r="J9486" t="str">
            <v>General</v>
          </cell>
          <cell r="N9486">
            <v>40988</v>
          </cell>
        </row>
        <row r="9487">
          <cell r="A9487" t="str">
            <v>40200802</v>
          </cell>
          <cell r="B9487" t="str">
            <v>Point</v>
          </cell>
          <cell r="C9487" t="str">
            <v>Surface Coating Oven - General /Dried &lt; 175F **</v>
          </cell>
          <cell r="D9487" t="str">
            <v>Solvent - Industrial Surface Coating &amp; Solvent Use</v>
          </cell>
          <cell r="G9487" t="str">
            <v>Petroleum and Solvent Evaporation</v>
          </cell>
          <cell r="H9487" t="str">
            <v>Surface Coating Operations</v>
          </cell>
          <cell r="I9487" t="str">
            <v>Coating Oven - General</v>
          </cell>
          <cell r="J9487" t="str">
            <v>Dried &lt; 175F **</v>
          </cell>
          <cell r="N9487">
            <v>40988</v>
          </cell>
        </row>
        <row r="9488">
          <cell r="A9488" t="str">
            <v>40200803</v>
          </cell>
          <cell r="B9488" t="str">
            <v>Point</v>
          </cell>
          <cell r="C9488" t="str">
            <v>Surface Coating Oven - General /Baked : 175F **</v>
          </cell>
          <cell r="D9488" t="str">
            <v>Solvent - Industrial Surface Coating &amp; Solvent Use</v>
          </cell>
          <cell r="G9488" t="str">
            <v>Petroleum and Solvent Evaporation</v>
          </cell>
          <cell r="H9488" t="str">
            <v>Surface Coating Operations</v>
          </cell>
          <cell r="I9488" t="str">
            <v>Coating Oven - General</v>
          </cell>
          <cell r="J9488" t="str">
            <v>Baked : 175F **</v>
          </cell>
          <cell r="N9488">
            <v>40988</v>
          </cell>
        </row>
        <row r="9489">
          <cell r="A9489" t="str">
            <v>40200810</v>
          </cell>
          <cell r="B9489" t="str">
            <v>Point</v>
          </cell>
          <cell r="C9489" t="str">
            <v>Surface Coating Oven - General /General</v>
          </cell>
          <cell r="D9489" t="str">
            <v>Solvent - Industrial Surface Coating &amp; Solvent Use</v>
          </cell>
          <cell r="G9489" t="str">
            <v>Petroleum and Solvent Evaporation</v>
          </cell>
          <cell r="H9489" t="str">
            <v>Surface Coating Operations</v>
          </cell>
          <cell r="I9489" t="str">
            <v>Coating Oven - General</v>
          </cell>
          <cell r="J9489" t="str">
            <v>General</v>
          </cell>
          <cell r="K9489" t="str">
            <v>40200801</v>
          </cell>
          <cell r="L9489" t="str">
            <v>2005</v>
          </cell>
          <cell r="N9489">
            <v>40988</v>
          </cell>
        </row>
        <row r="9490">
          <cell r="A9490" t="str">
            <v>40200820</v>
          </cell>
          <cell r="B9490" t="str">
            <v>Point</v>
          </cell>
          <cell r="C9490" t="str">
            <v>Surface Coating Oven - General /Prime/Base Coat Oven</v>
          </cell>
          <cell r="D9490" t="str">
            <v>Solvent - Industrial Surface Coating &amp; Solvent Use</v>
          </cell>
          <cell r="G9490" t="str">
            <v>Petroleum and Solvent Evaporation</v>
          </cell>
          <cell r="H9490" t="str">
            <v>Surface Coating Operations</v>
          </cell>
          <cell r="I9490" t="str">
            <v>Coating Oven - General</v>
          </cell>
          <cell r="J9490" t="str">
            <v>Prime/Base Coat Oven</v>
          </cell>
          <cell r="N9490">
            <v>40988</v>
          </cell>
        </row>
        <row r="9491">
          <cell r="A9491" t="str">
            <v>40200830</v>
          </cell>
          <cell r="B9491" t="str">
            <v>Point</v>
          </cell>
          <cell r="C9491" t="str">
            <v>Surface Coating Oven - General /Topcoat Oven</v>
          </cell>
          <cell r="D9491" t="str">
            <v>Solvent - Industrial Surface Coating &amp; Solvent Use</v>
          </cell>
          <cell r="G9491" t="str">
            <v>Petroleum and Solvent Evaporation</v>
          </cell>
          <cell r="H9491" t="str">
            <v>Surface Coating Operations</v>
          </cell>
          <cell r="I9491" t="str">
            <v>Coating Oven - General</v>
          </cell>
          <cell r="J9491" t="str">
            <v>Topcoat Oven</v>
          </cell>
          <cell r="N9491">
            <v>40988</v>
          </cell>
        </row>
        <row r="9492">
          <cell r="A9492" t="str">
            <v>40200840</v>
          </cell>
          <cell r="B9492" t="str">
            <v>Point</v>
          </cell>
          <cell r="C9492" t="str">
            <v>Surface Coating Oven - General /Two Piece Can Curing Ovens: General (Incl Codes 41, 42, &amp; 43)</v>
          </cell>
          <cell r="D9492" t="str">
            <v>Solvent - Industrial Surface Coating &amp; Solvent Use</v>
          </cell>
          <cell r="G9492" t="str">
            <v>Petroleum and Solvent Evaporation</v>
          </cell>
          <cell r="H9492" t="str">
            <v>Surface Coating Operations</v>
          </cell>
          <cell r="I9492" t="str">
            <v>Coating Oven - General</v>
          </cell>
          <cell r="J9492" t="str">
            <v>Two Piece Can Curing Ovens: General (Includes Codes 41, 42, and 43)</v>
          </cell>
          <cell r="N9492">
            <v>40988</v>
          </cell>
        </row>
        <row r="9493">
          <cell r="A9493" t="str">
            <v>40200841</v>
          </cell>
          <cell r="B9493" t="str">
            <v>Point</v>
          </cell>
          <cell r="C9493" t="str">
            <v>Surface Coating Oven - General /Two Piece Can Base Coat Oven</v>
          </cell>
          <cell r="D9493" t="str">
            <v>Solvent - Industrial Surface Coating &amp; Solvent Use</v>
          </cell>
          <cell r="G9493" t="str">
            <v>Petroleum and Solvent Evaporation</v>
          </cell>
          <cell r="H9493" t="str">
            <v>Surface Coating Operations</v>
          </cell>
          <cell r="I9493" t="str">
            <v>Coating Oven - General</v>
          </cell>
          <cell r="J9493" t="str">
            <v>Two Piece Can Base Coat Oven</v>
          </cell>
          <cell r="N9493">
            <v>40988</v>
          </cell>
        </row>
        <row r="9494">
          <cell r="A9494" t="str">
            <v>40200842</v>
          </cell>
          <cell r="B9494" t="str">
            <v>Point</v>
          </cell>
          <cell r="C9494" t="str">
            <v>Surface Coating Oven - General /Two Piece Can Over Varnish Oven</v>
          </cell>
          <cell r="D9494" t="str">
            <v>Solvent - Industrial Surface Coating &amp; Solvent Use</v>
          </cell>
          <cell r="G9494" t="str">
            <v>Petroleum and Solvent Evaporation</v>
          </cell>
          <cell r="H9494" t="str">
            <v>Surface Coating Operations</v>
          </cell>
          <cell r="I9494" t="str">
            <v>Coating Oven - General</v>
          </cell>
          <cell r="J9494" t="str">
            <v>Two Piece Can Over Varnish Oven</v>
          </cell>
          <cell r="N9494">
            <v>40988</v>
          </cell>
        </row>
        <row r="9495">
          <cell r="A9495" t="str">
            <v>40200843</v>
          </cell>
          <cell r="B9495" t="str">
            <v>Point</v>
          </cell>
          <cell r="C9495" t="str">
            <v>Surface Coating Oven - General /Two Piece Can Interior Body Coat Oven</v>
          </cell>
          <cell r="D9495" t="str">
            <v>Solvent - Industrial Surface Coating &amp; Solvent Use</v>
          </cell>
          <cell r="G9495" t="str">
            <v>Petroleum and Solvent Evaporation</v>
          </cell>
          <cell r="H9495" t="str">
            <v>Surface Coating Operations</v>
          </cell>
          <cell r="I9495" t="str">
            <v>Coating Oven - General</v>
          </cell>
          <cell r="J9495" t="str">
            <v>Two Piece Can Interior Body Coat Oven</v>
          </cell>
          <cell r="N9495">
            <v>40988</v>
          </cell>
        </row>
        <row r="9496">
          <cell r="A9496" t="str">
            <v>40200845</v>
          </cell>
          <cell r="B9496" t="str">
            <v>Point</v>
          </cell>
          <cell r="C9496" t="str">
            <v>Surface Coating Oven - General /Three Piece Can Curing Ovens (Incl Codes 46, 47, 48, &amp; 49)</v>
          </cell>
          <cell r="D9496" t="str">
            <v>Solvent - Industrial Surface Coating &amp; Solvent Use</v>
          </cell>
          <cell r="G9496" t="str">
            <v>Petroleum and Solvent Evaporation</v>
          </cell>
          <cell r="H9496" t="str">
            <v>Surface Coating Operations</v>
          </cell>
          <cell r="I9496" t="str">
            <v>Coating Oven - General</v>
          </cell>
          <cell r="J9496" t="str">
            <v>Three Piece Can Curing Ovens (Includes Codes 46, 47, 48, and 49)</v>
          </cell>
          <cell r="N9496">
            <v>40988</v>
          </cell>
        </row>
        <row r="9497">
          <cell r="A9497" t="str">
            <v>40200846</v>
          </cell>
          <cell r="B9497" t="str">
            <v>Point</v>
          </cell>
          <cell r="C9497" t="str">
            <v>Surface Coating Oven - General /Three Piece Can Sheet Base Coat (Interior) Oven</v>
          </cell>
          <cell r="D9497" t="str">
            <v>Solvent - Industrial Surface Coating &amp; Solvent Use</v>
          </cell>
          <cell r="G9497" t="str">
            <v>Petroleum and Solvent Evaporation</v>
          </cell>
          <cell r="H9497" t="str">
            <v>Surface Coating Operations</v>
          </cell>
          <cell r="I9497" t="str">
            <v>Coating Oven - General</v>
          </cell>
          <cell r="J9497" t="str">
            <v>Three Piece Can Sheet Base Coat (Interior) Oven</v>
          </cell>
          <cell r="N9497">
            <v>40988</v>
          </cell>
        </row>
        <row r="9498">
          <cell r="A9498" t="str">
            <v>40200847</v>
          </cell>
          <cell r="B9498" t="str">
            <v>Point</v>
          </cell>
          <cell r="C9498" t="str">
            <v>Surface Coating Oven - General /Three Piece Can Sheet Base Coat (Exterior) Oven</v>
          </cell>
          <cell r="D9498" t="str">
            <v>Solvent - Industrial Surface Coating &amp; Solvent Use</v>
          </cell>
          <cell r="G9498" t="str">
            <v>Petroleum and Solvent Evaporation</v>
          </cell>
          <cell r="H9498" t="str">
            <v>Surface Coating Operations</v>
          </cell>
          <cell r="I9498" t="str">
            <v>Coating Oven - General</v>
          </cell>
          <cell r="J9498" t="str">
            <v>Three Piece Can Sheet Base Coat (Exterior) Oven</v>
          </cell>
          <cell r="N9498">
            <v>40988</v>
          </cell>
        </row>
        <row r="9499">
          <cell r="A9499" t="str">
            <v>40200848</v>
          </cell>
          <cell r="B9499" t="str">
            <v>Point</v>
          </cell>
          <cell r="C9499" t="str">
            <v>Surface Coating Oven - General /Three Piece Can Sheet Lithographic Coating Oven</v>
          </cell>
          <cell r="D9499" t="str">
            <v>Solvent - Industrial Surface Coating &amp; Solvent Use</v>
          </cell>
          <cell r="G9499" t="str">
            <v>Petroleum and Solvent Evaporation</v>
          </cell>
          <cell r="H9499" t="str">
            <v>Surface Coating Operations</v>
          </cell>
          <cell r="I9499" t="str">
            <v>Coating Oven - General</v>
          </cell>
          <cell r="J9499" t="str">
            <v>Three Piece Can Sheet Lithographic Coating Oven</v>
          </cell>
          <cell r="N9499">
            <v>40988</v>
          </cell>
        </row>
        <row r="9500">
          <cell r="A9500" t="str">
            <v>40200849</v>
          </cell>
          <cell r="B9500" t="str">
            <v>Point</v>
          </cell>
          <cell r="C9500" t="str">
            <v>Surface Coating Oven - General /Three Piece Can Interior Body Coat Oven</v>
          </cell>
          <cell r="D9500" t="str">
            <v>Solvent - Industrial Surface Coating &amp; Solvent Use</v>
          </cell>
          <cell r="G9500" t="str">
            <v>Petroleum and Solvent Evaporation</v>
          </cell>
          <cell r="H9500" t="str">
            <v>Surface Coating Operations</v>
          </cell>
          <cell r="I9500" t="str">
            <v>Coating Oven - General</v>
          </cell>
          <cell r="J9500" t="str">
            <v>Three Piece Can Interior Body Coat Oven</v>
          </cell>
          <cell r="N9500">
            <v>40988</v>
          </cell>
        </row>
        <row r="9501">
          <cell r="A9501" t="str">
            <v>40200855</v>
          </cell>
          <cell r="B9501" t="str">
            <v>Point</v>
          </cell>
          <cell r="C9501" t="str">
            <v>Surface Coating Oven - General /Filler Oven</v>
          </cell>
          <cell r="D9501" t="str">
            <v>Solvent - Industrial Surface Coating &amp; Solvent Use</v>
          </cell>
          <cell r="G9501" t="str">
            <v>Petroleum and Solvent Evaporation</v>
          </cell>
          <cell r="H9501" t="str">
            <v>Surface Coating Operations</v>
          </cell>
          <cell r="I9501" t="str">
            <v>Coating Oven - General</v>
          </cell>
          <cell r="J9501" t="str">
            <v>Filler Oven</v>
          </cell>
          <cell r="N9501">
            <v>40988</v>
          </cell>
        </row>
        <row r="9502">
          <cell r="A9502" t="str">
            <v>40200856</v>
          </cell>
          <cell r="B9502" t="str">
            <v>Point</v>
          </cell>
          <cell r="C9502" t="str">
            <v>Surface Coating Oven - General /Sealer Oven</v>
          </cell>
          <cell r="D9502" t="str">
            <v>Solvent - Industrial Surface Coating &amp; Solvent Use</v>
          </cell>
          <cell r="G9502" t="str">
            <v>Petroleum and Solvent Evaporation</v>
          </cell>
          <cell r="H9502" t="str">
            <v>Surface Coating Operations</v>
          </cell>
          <cell r="I9502" t="str">
            <v>Coating Oven - General</v>
          </cell>
          <cell r="J9502" t="str">
            <v>Sealer Oven</v>
          </cell>
          <cell r="N9502">
            <v>40988</v>
          </cell>
        </row>
        <row r="9503">
          <cell r="A9503" t="str">
            <v>40200861</v>
          </cell>
          <cell r="B9503" t="str">
            <v>Point</v>
          </cell>
          <cell r="C9503" t="str">
            <v>Surface Coating Oven - General /Single Coat Application: Oven</v>
          </cell>
          <cell r="D9503" t="str">
            <v>Solvent - Industrial Surface Coating &amp; Solvent Use</v>
          </cell>
          <cell r="G9503" t="str">
            <v>Petroleum and Solvent Evaporation</v>
          </cell>
          <cell r="H9503" t="str">
            <v>Surface Coating Operations</v>
          </cell>
          <cell r="I9503" t="str">
            <v>Coating Oven - General</v>
          </cell>
          <cell r="J9503" t="str">
            <v>Single Coat Application: Oven</v>
          </cell>
          <cell r="N9503">
            <v>40988</v>
          </cell>
        </row>
        <row r="9504">
          <cell r="A9504" t="str">
            <v>40200870</v>
          </cell>
          <cell r="B9504" t="str">
            <v>Point</v>
          </cell>
          <cell r="C9504" t="str">
            <v>Surface Coating Oven - General /Color Coat Oven</v>
          </cell>
          <cell r="D9504" t="str">
            <v>Solvent - Industrial Surface Coating &amp; Solvent Use</v>
          </cell>
          <cell r="G9504" t="str">
            <v>Petroleum and Solvent Evaporation</v>
          </cell>
          <cell r="H9504" t="str">
            <v>Surface Coating Operations</v>
          </cell>
          <cell r="I9504" t="str">
            <v>Coating Oven - General</v>
          </cell>
          <cell r="J9504" t="str">
            <v>Color Coat Oven</v>
          </cell>
          <cell r="N9504">
            <v>40988</v>
          </cell>
        </row>
        <row r="9505">
          <cell r="A9505" t="str">
            <v>40200871</v>
          </cell>
          <cell r="B9505" t="str">
            <v>Point</v>
          </cell>
          <cell r="C9505" t="str">
            <v>Surface Coating Oven - General /Topcoat/Texture Coat Oven</v>
          </cell>
          <cell r="D9505" t="str">
            <v>Solvent - Industrial Surface Coating &amp; Solvent Use</v>
          </cell>
          <cell r="G9505" t="str">
            <v>Petroleum and Solvent Evaporation</v>
          </cell>
          <cell r="H9505" t="str">
            <v>Surface Coating Operations</v>
          </cell>
          <cell r="I9505" t="str">
            <v>Coating Oven - General</v>
          </cell>
          <cell r="J9505" t="str">
            <v>Topcoat/Texture Coat Oven</v>
          </cell>
          <cell r="N9505">
            <v>40988</v>
          </cell>
        </row>
        <row r="9506">
          <cell r="A9506" t="str">
            <v>40200872</v>
          </cell>
          <cell r="B9506" t="str">
            <v>Point</v>
          </cell>
          <cell r="C9506" t="str">
            <v>Surface Coating Oven - General /EMI/RFI Shielding Coat Oven</v>
          </cell>
          <cell r="D9506" t="str">
            <v>Solvent - Industrial Surface Coating &amp; Solvent Use</v>
          </cell>
          <cell r="G9506" t="str">
            <v>Petroleum and Solvent Evaporation</v>
          </cell>
          <cell r="H9506" t="str">
            <v>Surface Coating Operations</v>
          </cell>
          <cell r="I9506" t="str">
            <v>Coating Oven - General</v>
          </cell>
          <cell r="J9506" t="str">
            <v>EMI/RFI Shielding Coat Oven</v>
          </cell>
          <cell r="N9506">
            <v>40988</v>
          </cell>
        </row>
        <row r="9507">
          <cell r="A9507" t="str">
            <v>40200898</v>
          </cell>
          <cell r="B9507" t="str">
            <v>Point</v>
          </cell>
          <cell r="C9507" t="str">
            <v>Surface Coating Oven - General /General</v>
          </cell>
          <cell r="D9507" t="str">
            <v>Solvent - Industrial Surface Coating &amp; Solvent Use</v>
          </cell>
          <cell r="G9507" t="str">
            <v>Petroleum and Solvent Evaporation</v>
          </cell>
          <cell r="H9507" t="str">
            <v>Surface Coating Operations</v>
          </cell>
          <cell r="I9507" t="str">
            <v>Coating Oven - General</v>
          </cell>
          <cell r="J9507" t="str">
            <v>General</v>
          </cell>
          <cell r="K9507" t="str">
            <v>40200801</v>
          </cell>
          <cell r="L9507" t="str">
            <v>2005</v>
          </cell>
          <cell r="N9507">
            <v>40988</v>
          </cell>
        </row>
        <row r="9508">
          <cell r="A9508" t="str">
            <v>40200899</v>
          </cell>
          <cell r="B9508" t="str">
            <v>Point</v>
          </cell>
          <cell r="C9508" t="str">
            <v>Surface Coating Oven - General /See Comment **</v>
          </cell>
          <cell r="D9508" t="str">
            <v>Solvent - Industrial Surface Coating &amp; Solvent Use</v>
          </cell>
          <cell r="G9508" t="str">
            <v>Petroleum and Solvent Evaporation</v>
          </cell>
          <cell r="H9508" t="str">
            <v>Surface Coating Operations</v>
          </cell>
          <cell r="I9508" t="str">
            <v>Coating Oven - General</v>
          </cell>
          <cell r="J9508" t="str">
            <v>See Comment **</v>
          </cell>
          <cell r="N9508">
            <v>40988</v>
          </cell>
        </row>
        <row r="9509">
          <cell r="A9509" t="str">
            <v>40200901</v>
          </cell>
          <cell r="B9509" t="str">
            <v>Point</v>
          </cell>
          <cell r="C9509" t="str">
            <v>Surface Coating /Thinning Solvents - General /General: Specify in Comments</v>
          </cell>
          <cell r="D9509" t="str">
            <v>Solvent - Industrial Surface Coating &amp; Solvent Use</v>
          </cell>
          <cell r="G9509" t="str">
            <v>Petroleum and Solvent Evaporation</v>
          </cell>
          <cell r="H9509" t="str">
            <v>Surface Coating Operations</v>
          </cell>
          <cell r="I9509" t="str">
            <v>Thinning Solvents - General</v>
          </cell>
          <cell r="J9509" t="str">
            <v>General: Specify in Comments</v>
          </cell>
          <cell r="N9509">
            <v>40988</v>
          </cell>
        </row>
        <row r="9510">
          <cell r="A9510" t="str">
            <v>40200902</v>
          </cell>
          <cell r="B9510" t="str">
            <v>Point</v>
          </cell>
          <cell r="C9510" t="str">
            <v>Surface Coating /Thinning Solvents - General /Acetone</v>
          </cell>
          <cell r="D9510" t="str">
            <v>Solvent - Industrial Surface Coating &amp; Solvent Use</v>
          </cell>
          <cell r="G9510" t="str">
            <v>Petroleum and Solvent Evaporation</v>
          </cell>
          <cell r="H9510" t="str">
            <v>Surface Coating Operations</v>
          </cell>
          <cell r="I9510" t="str">
            <v>Thinning Solvents - General</v>
          </cell>
          <cell r="J9510" t="str">
            <v>Acetone</v>
          </cell>
          <cell r="N9510">
            <v>40988</v>
          </cell>
        </row>
        <row r="9511">
          <cell r="A9511" t="str">
            <v>40200903</v>
          </cell>
          <cell r="B9511" t="str">
            <v>Point</v>
          </cell>
          <cell r="C9511" t="str">
            <v>Surface Coating /Thinning Solvents - General /Butyl Acetate</v>
          </cell>
          <cell r="D9511" t="str">
            <v>Solvent - Industrial Surface Coating &amp; Solvent Use</v>
          </cell>
          <cell r="G9511" t="str">
            <v>Petroleum and Solvent Evaporation</v>
          </cell>
          <cell r="H9511" t="str">
            <v>Surface Coating Operations</v>
          </cell>
          <cell r="I9511" t="str">
            <v>Thinning Solvents - General</v>
          </cell>
          <cell r="J9511" t="str">
            <v>Butyl Acetate</v>
          </cell>
          <cell r="N9511">
            <v>40988</v>
          </cell>
        </row>
        <row r="9512">
          <cell r="A9512" t="str">
            <v>40200904</v>
          </cell>
          <cell r="B9512" t="str">
            <v>Point</v>
          </cell>
          <cell r="C9512" t="str">
            <v>Surface Coating /Thinning Solvents - General /Butyl Alcohol</v>
          </cell>
          <cell r="D9512" t="str">
            <v>Solvent - Industrial Surface Coating &amp; Solvent Use</v>
          </cell>
          <cell r="G9512" t="str">
            <v>Petroleum and Solvent Evaporation</v>
          </cell>
          <cell r="H9512" t="str">
            <v>Surface Coating Operations</v>
          </cell>
          <cell r="I9512" t="str">
            <v>Thinning Solvents - General</v>
          </cell>
          <cell r="J9512" t="str">
            <v>Butyl Alcohol</v>
          </cell>
          <cell r="N9512">
            <v>40988</v>
          </cell>
        </row>
        <row r="9513">
          <cell r="A9513" t="str">
            <v>40200905</v>
          </cell>
          <cell r="B9513" t="str">
            <v>Point</v>
          </cell>
          <cell r="C9513" t="str">
            <v>Surface Coating /Thinning Solvents - General /Carbitol</v>
          </cell>
          <cell r="D9513" t="str">
            <v>Solvent - Industrial Surface Coating &amp; Solvent Use</v>
          </cell>
          <cell r="G9513" t="str">
            <v>Petroleum and Solvent Evaporation</v>
          </cell>
          <cell r="H9513" t="str">
            <v>Surface Coating Operations</v>
          </cell>
          <cell r="I9513" t="str">
            <v>Thinning Solvents - General</v>
          </cell>
          <cell r="J9513" t="str">
            <v>Carbitol</v>
          </cell>
          <cell r="N9513">
            <v>40988</v>
          </cell>
        </row>
        <row r="9514">
          <cell r="A9514" t="str">
            <v>40200906</v>
          </cell>
          <cell r="B9514" t="str">
            <v>Point</v>
          </cell>
          <cell r="C9514" t="str">
            <v>Surface Coating /Thinning Solvents - General /Cellosolve</v>
          </cell>
          <cell r="D9514" t="str">
            <v>Solvent - Industrial Surface Coating &amp; Solvent Use</v>
          </cell>
          <cell r="G9514" t="str">
            <v>Petroleum and Solvent Evaporation</v>
          </cell>
          <cell r="H9514" t="str">
            <v>Surface Coating Operations</v>
          </cell>
          <cell r="I9514" t="str">
            <v>Thinning Solvents - General</v>
          </cell>
          <cell r="J9514" t="str">
            <v>Cellosolve</v>
          </cell>
          <cell r="N9514">
            <v>40988</v>
          </cell>
        </row>
        <row r="9515">
          <cell r="A9515" t="str">
            <v>40200907</v>
          </cell>
          <cell r="B9515" t="str">
            <v>Point</v>
          </cell>
          <cell r="C9515" t="str">
            <v>Surface Coating /Thinning Solvents - General /Cellosolve Acetate</v>
          </cell>
          <cell r="D9515" t="str">
            <v>Solvent - Industrial Surface Coating &amp; Solvent Use</v>
          </cell>
          <cell r="G9515" t="str">
            <v>Petroleum and Solvent Evaporation</v>
          </cell>
          <cell r="H9515" t="str">
            <v>Surface Coating Operations</v>
          </cell>
          <cell r="I9515" t="str">
            <v>Thinning Solvents - General</v>
          </cell>
          <cell r="J9515" t="str">
            <v>Cellosolve Acetate</v>
          </cell>
          <cell r="N9515">
            <v>40988</v>
          </cell>
        </row>
        <row r="9516">
          <cell r="A9516" t="str">
            <v>40200908</v>
          </cell>
          <cell r="B9516" t="str">
            <v>Point</v>
          </cell>
          <cell r="C9516" t="str">
            <v>Surface Coating /Thinning Solvents - General /Dimethyl Formamide</v>
          </cell>
          <cell r="D9516" t="str">
            <v>Solvent - Industrial Surface Coating &amp; Solvent Use</v>
          </cell>
          <cell r="G9516" t="str">
            <v>Petroleum and Solvent Evaporation</v>
          </cell>
          <cell r="H9516" t="str">
            <v>Surface Coating Operations</v>
          </cell>
          <cell r="I9516" t="str">
            <v>Thinning Solvents - General</v>
          </cell>
          <cell r="J9516" t="str">
            <v>Dimethyl Formamide</v>
          </cell>
          <cell r="N9516">
            <v>40988</v>
          </cell>
        </row>
        <row r="9517">
          <cell r="A9517" t="str">
            <v>40200909</v>
          </cell>
          <cell r="B9517" t="str">
            <v>Point</v>
          </cell>
          <cell r="C9517" t="str">
            <v>Surface Coating /Thinning Solvents - General /Ethyl Acetate</v>
          </cell>
          <cell r="D9517" t="str">
            <v>Solvent - Industrial Surface Coating &amp; Solvent Use</v>
          </cell>
          <cell r="G9517" t="str">
            <v>Petroleum and Solvent Evaporation</v>
          </cell>
          <cell r="H9517" t="str">
            <v>Surface Coating Operations</v>
          </cell>
          <cell r="I9517" t="str">
            <v>Thinning Solvents - General</v>
          </cell>
          <cell r="J9517" t="str">
            <v>Ethyl Acetate</v>
          </cell>
          <cell r="N9517">
            <v>40988</v>
          </cell>
        </row>
        <row r="9518">
          <cell r="A9518" t="str">
            <v>40200910</v>
          </cell>
          <cell r="B9518" t="str">
            <v>Point</v>
          </cell>
          <cell r="C9518" t="str">
            <v>Surface Coating /Thinning Solvents - General /Ethyl Alcohol</v>
          </cell>
          <cell r="D9518" t="str">
            <v>Solvent - Industrial Surface Coating &amp; Solvent Use</v>
          </cell>
          <cell r="G9518" t="str">
            <v>Petroleum and Solvent Evaporation</v>
          </cell>
          <cell r="H9518" t="str">
            <v>Surface Coating Operations</v>
          </cell>
          <cell r="I9518" t="str">
            <v>Thinning Solvents - General</v>
          </cell>
          <cell r="J9518" t="str">
            <v>Ethyl Alcohol</v>
          </cell>
          <cell r="N9518">
            <v>40988</v>
          </cell>
        </row>
        <row r="9519">
          <cell r="A9519" t="str">
            <v>40200911</v>
          </cell>
          <cell r="B9519" t="str">
            <v>Point</v>
          </cell>
          <cell r="C9519" t="str">
            <v>Surface Coating /Thinning Solvents - General /Gasoline</v>
          </cell>
          <cell r="D9519" t="str">
            <v>Solvent - Industrial Surface Coating &amp; Solvent Use</v>
          </cell>
          <cell r="G9519" t="str">
            <v>Petroleum and Solvent Evaporation</v>
          </cell>
          <cell r="H9519" t="str">
            <v>Surface Coating Operations</v>
          </cell>
          <cell r="I9519" t="str">
            <v>Thinning Solvents - General</v>
          </cell>
          <cell r="J9519" t="str">
            <v>Gasoline</v>
          </cell>
          <cell r="N9519">
            <v>40988</v>
          </cell>
        </row>
        <row r="9520">
          <cell r="A9520" t="str">
            <v>40200912</v>
          </cell>
          <cell r="B9520" t="str">
            <v>Point</v>
          </cell>
          <cell r="C9520" t="str">
            <v>Surface Coating /Thinning Solvents - General /Isopropyl Alcohol</v>
          </cell>
          <cell r="D9520" t="str">
            <v>Solvent - Industrial Surface Coating &amp; Solvent Use</v>
          </cell>
          <cell r="G9520" t="str">
            <v>Petroleum and Solvent Evaporation</v>
          </cell>
          <cell r="H9520" t="str">
            <v>Surface Coating Operations</v>
          </cell>
          <cell r="I9520" t="str">
            <v>Thinning Solvents - General</v>
          </cell>
          <cell r="J9520" t="str">
            <v>Isopropyl Alcohol</v>
          </cell>
          <cell r="N9520">
            <v>40988</v>
          </cell>
        </row>
        <row r="9521">
          <cell r="A9521" t="str">
            <v>40200913</v>
          </cell>
          <cell r="B9521" t="str">
            <v>Point</v>
          </cell>
          <cell r="C9521" t="str">
            <v>Surface Coating /Thinning Solvents - General /Isopropyl Acetate</v>
          </cell>
          <cell r="D9521" t="str">
            <v>Solvent - Industrial Surface Coating &amp; Solvent Use</v>
          </cell>
          <cell r="G9521" t="str">
            <v>Petroleum and Solvent Evaporation</v>
          </cell>
          <cell r="H9521" t="str">
            <v>Surface Coating Operations</v>
          </cell>
          <cell r="I9521" t="str">
            <v>Thinning Solvents - General</v>
          </cell>
          <cell r="J9521" t="str">
            <v>Isopropyl Acetate</v>
          </cell>
          <cell r="N9521">
            <v>40988</v>
          </cell>
        </row>
        <row r="9522">
          <cell r="A9522" t="str">
            <v>40200914</v>
          </cell>
          <cell r="B9522" t="str">
            <v>Point</v>
          </cell>
          <cell r="C9522" t="str">
            <v>Surface Coating /Thinning Solvents - General /Kerosene</v>
          </cell>
          <cell r="D9522" t="str">
            <v>Solvent - Industrial Surface Coating &amp; Solvent Use</v>
          </cell>
          <cell r="G9522" t="str">
            <v>Petroleum and Solvent Evaporation</v>
          </cell>
          <cell r="H9522" t="str">
            <v>Surface Coating Operations</v>
          </cell>
          <cell r="I9522" t="str">
            <v>Thinning Solvents - General</v>
          </cell>
          <cell r="J9522" t="str">
            <v>Kerosene</v>
          </cell>
          <cell r="N9522">
            <v>40988</v>
          </cell>
        </row>
        <row r="9523">
          <cell r="A9523" t="str">
            <v>40200915</v>
          </cell>
          <cell r="B9523" t="str">
            <v>Point</v>
          </cell>
          <cell r="C9523" t="str">
            <v>Surface Coating /Thinning Solvents - General /Lactol Spirits</v>
          </cell>
          <cell r="D9523" t="str">
            <v>Solvent - Industrial Surface Coating &amp; Solvent Use</v>
          </cell>
          <cell r="G9523" t="str">
            <v>Petroleum and Solvent Evaporation</v>
          </cell>
          <cell r="H9523" t="str">
            <v>Surface Coating Operations</v>
          </cell>
          <cell r="I9523" t="str">
            <v>Thinning Solvents - General</v>
          </cell>
          <cell r="J9523" t="str">
            <v>Lactol Spirits</v>
          </cell>
          <cell r="N9523">
            <v>40988</v>
          </cell>
        </row>
        <row r="9524">
          <cell r="A9524" t="str">
            <v>40200916</v>
          </cell>
          <cell r="B9524" t="str">
            <v>Point</v>
          </cell>
          <cell r="C9524" t="str">
            <v>Surface Coating /Thinning Solvents - General /Methyl Acetate</v>
          </cell>
          <cell r="D9524" t="str">
            <v>Solvent - Industrial Surface Coating &amp; Solvent Use</v>
          </cell>
          <cell r="G9524" t="str">
            <v>Petroleum and Solvent Evaporation</v>
          </cell>
          <cell r="H9524" t="str">
            <v>Surface Coating Operations</v>
          </cell>
          <cell r="I9524" t="str">
            <v>Thinning Solvents - General</v>
          </cell>
          <cell r="J9524" t="str">
            <v>Methyl Acetate</v>
          </cell>
          <cell r="N9524">
            <v>40988</v>
          </cell>
        </row>
        <row r="9525">
          <cell r="A9525" t="str">
            <v>40200917</v>
          </cell>
          <cell r="B9525" t="str">
            <v>Point</v>
          </cell>
          <cell r="C9525" t="str">
            <v>Surface Coating /Thinning Solvents - General /Methyl Alcohol</v>
          </cell>
          <cell r="D9525" t="str">
            <v>Solvent - Industrial Surface Coating &amp; Solvent Use</v>
          </cell>
          <cell r="G9525" t="str">
            <v>Petroleum and Solvent Evaporation</v>
          </cell>
          <cell r="H9525" t="str">
            <v>Surface Coating Operations</v>
          </cell>
          <cell r="I9525" t="str">
            <v>Thinning Solvents - General</v>
          </cell>
          <cell r="J9525" t="str">
            <v>Methyl Alcohol</v>
          </cell>
          <cell r="N9525">
            <v>40988</v>
          </cell>
        </row>
        <row r="9526">
          <cell r="A9526" t="str">
            <v>40200918</v>
          </cell>
          <cell r="B9526" t="str">
            <v>Point</v>
          </cell>
          <cell r="C9526" t="str">
            <v>Surface Coating /Thinning Solvents - General /Methyl Ethyl Ketone</v>
          </cell>
          <cell r="D9526" t="str">
            <v>Solvent - Industrial Surface Coating &amp; Solvent Use</v>
          </cell>
          <cell r="G9526" t="str">
            <v>Petroleum and Solvent Evaporation</v>
          </cell>
          <cell r="H9526" t="str">
            <v>Surface Coating Operations</v>
          </cell>
          <cell r="I9526" t="str">
            <v>Thinning Solvents - General</v>
          </cell>
          <cell r="J9526" t="str">
            <v>Methyl Ethyl Ketone</v>
          </cell>
          <cell r="N9526">
            <v>40988</v>
          </cell>
        </row>
        <row r="9527">
          <cell r="A9527" t="str">
            <v>40200919</v>
          </cell>
          <cell r="B9527" t="str">
            <v>Point</v>
          </cell>
          <cell r="C9527" t="str">
            <v>Surface Coating /Thinning Solvents - General /Methyl Isobutyl Ketone</v>
          </cell>
          <cell r="D9527" t="str">
            <v>Solvent - Industrial Surface Coating &amp; Solvent Use</v>
          </cell>
          <cell r="G9527" t="str">
            <v>Petroleum and Solvent Evaporation</v>
          </cell>
          <cell r="H9527" t="str">
            <v>Surface Coating Operations</v>
          </cell>
          <cell r="I9527" t="str">
            <v>Thinning Solvents - General</v>
          </cell>
          <cell r="J9527" t="str">
            <v>Methyl Isobutyl Ketone</v>
          </cell>
          <cell r="N9527">
            <v>40988</v>
          </cell>
        </row>
        <row r="9528">
          <cell r="A9528" t="str">
            <v>40200920</v>
          </cell>
          <cell r="B9528" t="str">
            <v>Point</v>
          </cell>
          <cell r="C9528" t="str">
            <v>Surface Coating /Thinning Solvents - General /Mineral Spirits</v>
          </cell>
          <cell r="D9528" t="str">
            <v>Solvent - Industrial Surface Coating &amp; Solvent Use</v>
          </cell>
          <cell r="G9528" t="str">
            <v>Petroleum and Solvent Evaporation</v>
          </cell>
          <cell r="H9528" t="str">
            <v>Surface Coating Operations</v>
          </cell>
          <cell r="I9528" t="str">
            <v>Thinning Solvents - General</v>
          </cell>
          <cell r="J9528" t="str">
            <v>Mineral Spirits</v>
          </cell>
          <cell r="N9528">
            <v>40988</v>
          </cell>
        </row>
        <row r="9529">
          <cell r="A9529" t="str">
            <v>40200921</v>
          </cell>
          <cell r="B9529" t="str">
            <v>Point</v>
          </cell>
          <cell r="C9529" t="str">
            <v>Surface Coating /Thinning Solvents - General /Naphtha</v>
          </cell>
          <cell r="D9529" t="str">
            <v>Solvent - Industrial Surface Coating &amp; Solvent Use</v>
          </cell>
          <cell r="G9529" t="str">
            <v>Petroleum and Solvent Evaporation</v>
          </cell>
          <cell r="H9529" t="str">
            <v>Surface Coating Operations</v>
          </cell>
          <cell r="I9529" t="str">
            <v>Thinning Solvents - General</v>
          </cell>
          <cell r="J9529" t="str">
            <v>Naphtha</v>
          </cell>
          <cell r="N9529">
            <v>40988</v>
          </cell>
        </row>
        <row r="9530">
          <cell r="A9530" t="str">
            <v>40200922</v>
          </cell>
          <cell r="B9530" t="str">
            <v>Point</v>
          </cell>
          <cell r="C9530" t="str">
            <v>Surface Coating /Thinning Solvents - General /Toluene</v>
          </cell>
          <cell r="D9530" t="str">
            <v>Solvent - Industrial Surface Coating &amp; Solvent Use</v>
          </cell>
          <cell r="G9530" t="str">
            <v>Petroleum and Solvent Evaporation</v>
          </cell>
          <cell r="H9530" t="str">
            <v>Surface Coating Operations</v>
          </cell>
          <cell r="I9530" t="str">
            <v>Thinning Solvents - General</v>
          </cell>
          <cell r="J9530" t="str">
            <v>Toluene</v>
          </cell>
          <cell r="N9530">
            <v>40988</v>
          </cell>
        </row>
        <row r="9531">
          <cell r="A9531" t="str">
            <v>40200923</v>
          </cell>
          <cell r="B9531" t="str">
            <v>Point</v>
          </cell>
          <cell r="C9531" t="str">
            <v>Surface Coating /Thinning Solvents - General /Varsol</v>
          </cell>
          <cell r="D9531" t="str">
            <v>Solvent - Industrial Surface Coating &amp; Solvent Use</v>
          </cell>
          <cell r="G9531" t="str">
            <v>Petroleum and Solvent Evaporation</v>
          </cell>
          <cell r="H9531" t="str">
            <v>Surface Coating Operations</v>
          </cell>
          <cell r="I9531" t="str">
            <v>Thinning Solvents - General</v>
          </cell>
          <cell r="J9531" t="str">
            <v>Varsol</v>
          </cell>
          <cell r="N9531">
            <v>40988</v>
          </cell>
        </row>
        <row r="9532">
          <cell r="A9532" t="str">
            <v>40200924</v>
          </cell>
          <cell r="B9532" t="str">
            <v>Point</v>
          </cell>
          <cell r="C9532" t="str">
            <v>Surface Coating /Thinning Solvents - General /Xylene</v>
          </cell>
          <cell r="D9532" t="str">
            <v>Solvent - Industrial Surface Coating &amp; Solvent Use</v>
          </cell>
          <cell r="G9532" t="str">
            <v>Petroleum and Solvent Evaporation</v>
          </cell>
          <cell r="H9532" t="str">
            <v>Surface Coating Operations</v>
          </cell>
          <cell r="I9532" t="str">
            <v>Thinning Solvents - General</v>
          </cell>
          <cell r="J9532" t="str">
            <v>Xylene</v>
          </cell>
          <cell r="N9532">
            <v>40988</v>
          </cell>
        </row>
        <row r="9533">
          <cell r="A9533" t="str">
            <v>40200925</v>
          </cell>
          <cell r="B9533" t="str">
            <v>Point</v>
          </cell>
          <cell r="C9533" t="str">
            <v>Surface Coating /Thinning Solvents - General /Benzene</v>
          </cell>
          <cell r="D9533" t="str">
            <v>Solvent - Industrial Surface Coating &amp; Solvent Use</v>
          </cell>
          <cell r="G9533" t="str">
            <v>Petroleum and Solvent Evaporation</v>
          </cell>
          <cell r="H9533" t="str">
            <v>Surface Coating Operations</v>
          </cell>
          <cell r="I9533" t="str">
            <v>Thinning Solvents - General</v>
          </cell>
          <cell r="J9533" t="str">
            <v>Benzene</v>
          </cell>
          <cell r="N9533">
            <v>40988</v>
          </cell>
        </row>
        <row r="9534">
          <cell r="A9534" t="str">
            <v>40200926</v>
          </cell>
          <cell r="B9534" t="str">
            <v>Point</v>
          </cell>
          <cell r="C9534" t="str">
            <v>Surface Coating /Thinning Solvents - General /Turpentine</v>
          </cell>
          <cell r="D9534" t="str">
            <v>Solvent - Industrial Surface Coating &amp; Solvent Use</v>
          </cell>
          <cell r="G9534" t="str">
            <v>Petroleum and Solvent Evaporation</v>
          </cell>
          <cell r="H9534" t="str">
            <v>Surface Coating Operations</v>
          </cell>
          <cell r="I9534" t="str">
            <v>Thinning Solvents - General</v>
          </cell>
          <cell r="J9534" t="str">
            <v>Turpentine</v>
          </cell>
          <cell r="N9534">
            <v>40988</v>
          </cell>
        </row>
        <row r="9535">
          <cell r="A9535" t="str">
            <v>40200927</v>
          </cell>
          <cell r="B9535" t="str">
            <v>Point</v>
          </cell>
          <cell r="C9535" t="str">
            <v>Surface Coating /Thinning Solvents - General /Hexylene Glycol</v>
          </cell>
          <cell r="D9535" t="str">
            <v>Solvent - Industrial Surface Coating &amp; Solvent Use</v>
          </cell>
          <cell r="G9535" t="str">
            <v>Petroleum and Solvent Evaporation</v>
          </cell>
          <cell r="H9535" t="str">
            <v>Surface Coating Operations</v>
          </cell>
          <cell r="I9535" t="str">
            <v>Thinning Solvents - General</v>
          </cell>
          <cell r="J9535" t="str">
            <v>Hexylene Glycol</v>
          </cell>
          <cell r="N9535">
            <v>40988</v>
          </cell>
        </row>
        <row r="9536">
          <cell r="A9536" t="str">
            <v>40200928</v>
          </cell>
          <cell r="B9536" t="str">
            <v>Point</v>
          </cell>
          <cell r="C9536" t="str">
            <v>Surface Coating /Thinning Solvents - General /Ethylene Oxide</v>
          </cell>
          <cell r="D9536" t="str">
            <v>Solvent - Industrial Surface Coating &amp; Solvent Use</v>
          </cell>
          <cell r="G9536" t="str">
            <v>Petroleum and Solvent Evaporation</v>
          </cell>
          <cell r="H9536" t="str">
            <v>Surface Coating Operations</v>
          </cell>
          <cell r="I9536" t="str">
            <v>Thinning Solvents - General</v>
          </cell>
          <cell r="J9536" t="str">
            <v>Ethylene Oxide</v>
          </cell>
          <cell r="N9536">
            <v>40988</v>
          </cell>
        </row>
        <row r="9537">
          <cell r="A9537" t="str">
            <v>40200929</v>
          </cell>
          <cell r="B9537" t="str">
            <v>Point</v>
          </cell>
          <cell r="C9537" t="str">
            <v>Surface Coating /Thinning Solvents - General /1,1,1-Trichloroethane (Methyl Chloroform)</v>
          </cell>
          <cell r="D9537" t="str">
            <v>Solvent - Industrial Surface Coating &amp; Solvent Use</v>
          </cell>
          <cell r="G9537" t="str">
            <v>Petroleum and Solvent Evaporation</v>
          </cell>
          <cell r="H9537" t="str">
            <v>Surface Coating Operations</v>
          </cell>
          <cell r="I9537" t="str">
            <v>Thinning Solvents - General</v>
          </cell>
          <cell r="J9537" t="str">
            <v>1,1,1-Trichloroethane (Methyl Chloroform)</v>
          </cell>
          <cell r="N9537">
            <v>40988</v>
          </cell>
        </row>
        <row r="9538">
          <cell r="A9538" t="str">
            <v>40200930</v>
          </cell>
          <cell r="B9538" t="str">
            <v>Point</v>
          </cell>
          <cell r="C9538" t="str">
            <v>Surface Coating /Thinning Solvents - General /Methylene Chloride</v>
          </cell>
          <cell r="D9538" t="str">
            <v>Solvent - Industrial Surface Coating &amp; Solvent Use</v>
          </cell>
          <cell r="G9538" t="str">
            <v>Petroleum and Solvent Evaporation</v>
          </cell>
          <cell r="H9538" t="str">
            <v>Surface Coating Operations</v>
          </cell>
          <cell r="I9538" t="str">
            <v>Thinning Solvents - General</v>
          </cell>
          <cell r="J9538" t="str">
            <v>Methylene Chloride</v>
          </cell>
          <cell r="N9538">
            <v>40988</v>
          </cell>
        </row>
        <row r="9539">
          <cell r="A9539" t="str">
            <v>40200931</v>
          </cell>
          <cell r="B9539" t="str">
            <v>Point</v>
          </cell>
          <cell r="C9539" t="str">
            <v>Surface Coating /Thinning Solvents - General /Perchloroethylene</v>
          </cell>
          <cell r="D9539" t="str">
            <v>Solvent - Industrial Surface Coating &amp; Solvent Use</v>
          </cell>
          <cell r="G9539" t="str">
            <v>Petroleum and Solvent Evaporation</v>
          </cell>
          <cell r="H9539" t="str">
            <v>Surface Coating Operations</v>
          </cell>
          <cell r="I9539" t="str">
            <v>Thinning Solvents - General</v>
          </cell>
          <cell r="J9539" t="str">
            <v>Perchloroethylene</v>
          </cell>
          <cell r="N9539">
            <v>40988</v>
          </cell>
        </row>
        <row r="9540">
          <cell r="A9540" t="str">
            <v>40200998</v>
          </cell>
          <cell r="B9540" t="str">
            <v>Point</v>
          </cell>
          <cell r="C9540" t="str">
            <v>Surface Coating /Thinning Solvents - General /General: Specify in Comments</v>
          </cell>
          <cell r="D9540" t="str">
            <v>Solvent - Industrial Surface Coating &amp; Solvent Use</v>
          </cell>
          <cell r="G9540" t="str">
            <v>Petroleum and Solvent Evaporation</v>
          </cell>
          <cell r="H9540" t="str">
            <v>Surface Coating Operations</v>
          </cell>
          <cell r="I9540" t="str">
            <v>Thinning Solvents - General</v>
          </cell>
          <cell r="J9540" t="str">
            <v>General: Specify in Comments</v>
          </cell>
          <cell r="K9540" t="str">
            <v>40200901</v>
          </cell>
          <cell r="L9540" t="str">
            <v>2005</v>
          </cell>
          <cell r="N9540">
            <v>40988</v>
          </cell>
        </row>
        <row r="9541">
          <cell r="A9541" t="str">
            <v>40201001</v>
          </cell>
          <cell r="B9541" t="str">
            <v>Point</v>
          </cell>
          <cell r="C9541" t="str">
            <v>Surface Coating Oven Heater /Natural Gas</v>
          </cell>
          <cell r="D9541" t="str">
            <v>Solvent - Industrial Surface Coating &amp; Solvent Use</v>
          </cell>
          <cell r="G9541" t="str">
            <v>Petroleum and Solvent Evaporation</v>
          </cell>
          <cell r="H9541" t="str">
            <v>Surface Coating Operations</v>
          </cell>
          <cell r="I9541" t="str">
            <v>Coating Oven Heater</v>
          </cell>
          <cell r="J9541" t="str">
            <v>Natural Gas</v>
          </cell>
          <cell r="N9541">
            <v>40988</v>
          </cell>
        </row>
        <row r="9542">
          <cell r="A9542" t="str">
            <v>40201002</v>
          </cell>
          <cell r="B9542" t="str">
            <v>Point</v>
          </cell>
          <cell r="C9542" t="str">
            <v>Surface Coating Oven Heater /Distillate Oil</v>
          </cell>
          <cell r="D9542" t="str">
            <v>Solvent - Industrial Surface Coating &amp; Solvent Use</v>
          </cell>
          <cell r="G9542" t="str">
            <v>Petroleum and Solvent Evaporation</v>
          </cell>
          <cell r="H9542" t="str">
            <v>Surface Coating Operations</v>
          </cell>
          <cell r="I9542" t="str">
            <v>Coating Oven Heater</v>
          </cell>
          <cell r="J9542" t="str">
            <v>Distillate Oil</v>
          </cell>
          <cell r="N9542">
            <v>40988</v>
          </cell>
        </row>
        <row r="9543">
          <cell r="A9543" t="str">
            <v>40201003</v>
          </cell>
          <cell r="B9543" t="str">
            <v>Point</v>
          </cell>
          <cell r="C9543" t="str">
            <v>Surface Coating Oven Heater /Residual Oil</v>
          </cell>
          <cell r="D9543" t="str">
            <v>Solvent - Industrial Surface Coating &amp; Solvent Use</v>
          </cell>
          <cell r="G9543" t="str">
            <v>Petroleum and Solvent Evaporation</v>
          </cell>
          <cell r="H9543" t="str">
            <v>Surface Coating Operations</v>
          </cell>
          <cell r="I9543" t="str">
            <v>Coating Oven Heater</v>
          </cell>
          <cell r="J9543" t="str">
            <v>Residual Oil</v>
          </cell>
          <cell r="N9543">
            <v>40988</v>
          </cell>
        </row>
        <row r="9544">
          <cell r="A9544" t="str">
            <v>40201004</v>
          </cell>
          <cell r="B9544" t="str">
            <v>Point</v>
          </cell>
          <cell r="C9544" t="str">
            <v>Surface Coating Oven Heater /Liquified Petroleum Gas (LPG)</v>
          </cell>
          <cell r="D9544" t="str">
            <v>Solvent - Industrial Surface Coating &amp; Solvent Use</v>
          </cell>
          <cell r="G9544" t="str">
            <v>Petroleum and Solvent Evaporation</v>
          </cell>
          <cell r="H9544" t="str">
            <v>Surface Coating Operations</v>
          </cell>
          <cell r="I9544" t="str">
            <v>Coating Oven Heater</v>
          </cell>
          <cell r="J9544" t="str">
            <v>Liquified Petroleum Gas (LPG)</v>
          </cell>
          <cell r="N9544">
            <v>40988</v>
          </cell>
        </row>
        <row r="9545">
          <cell r="A9545" t="str">
            <v>40201101</v>
          </cell>
          <cell r="B9545" t="str">
            <v>Point</v>
          </cell>
          <cell r="C9545" t="str">
            <v>Fabric Coating/Printing /Coating Operation (Also See 4-02-04X)</v>
          </cell>
          <cell r="D9545" t="str">
            <v>Solvent - Industrial Surface Coating &amp; Solvent Use</v>
          </cell>
          <cell r="G9545" t="str">
            <v>Petroleum and Solvent Evaporation</v>
          </cell>
          <cell r="H9545" t="str">
            <v>Surface Coating Operations</v>
          </cell>
          <cell r="I9545" t="str">
            <v>Fabric Coating/Printing</v>
          </cell>
          <cell r="J9545" t="str">
            <v>Coating Operation (Also See Specific Coating Method Codes 4-02-04X)</v>
          </cell>
          <cell r="N9545">
            <v>40988</v>
          </cell>
        </row>
        <row r="9546">
          <cell r="A9546" t="str">
            <v>40201103</v>
          </cell>
          <cell r="B9546" t="str">
            <v>Point</v>
          </cell>
          <cell r="C9546" t="str">
            <v>Fabric Coating/Printing /Coating Mixing (Also See 4-02-04X)</v>
          </cell>
          <cell r="D9546" t="str">
            <v>Solvent - Industrial Surface Coating &amp; Solvent Use</v>
          </cell>
          <cell r="G9546" t="str">
            <v>Petroleum and Solvent Evaporation</v>
          </cell>
          <cell r="H9546" t="str">
            <v>Surface Coating Operations</v>
          </cell>
          <cell r="I9546" t="str">
            <v>Fabric Coating/Printing</v>
          </cell>
          <cell r="J9546" t="str">
            <v>Coating Mixing (Also See Specific Coating Method Codes 4-02-04X)</v>
          </cell>
          <cell r="N9546">
            <v>40988</v>
          </cell>
        </row>
        <row r="9547">
          <cell r="A9547" t="str">
            <v>40201104</v>
          </cell>
          <cell r="B9547" t="str">
            <v>Point</v>
          </cell>
          <cell r="C9547" t="str">
            <v>Fabric Coating/Printing /Coating Storage (Also See 4-02-04X)</v>
          </cell>
          <cell r="D9547" t="str">
            <v>Industrial Processes - Storage and Transfer</v>
          </cell>
          <cell r="G9547" t="str">
            <v>Petroleum and Solvent Evaporation</v>
          </cell>
          <cell r="H9547" t="str">
            <v>Surface Coating Operations</v>
          </cell>
          <cell r="I9547" t="str">
            <v>Fabric Coating/Printing</v>
          </cell>
          <cell r="J9547" t="str">
            <v>Coating Storage (Also See Specific Coating Method Codes 4-02-04X)</v>
          </cell>
          <cell r="N9547">
            <v>40988</v>
          </cell>
        </row>
        <row r="9548">
          <cell r="A9548" t="str">
            <v>40201105</v>
          </cell>
          <cell r="B9548" t="str">
            <v>Point</v>
          </cell>
          <cell r="C9548" t="str">
            <v>Fabric Coating/Printing /Equipment Cleanup:Fabric Coating(Also See 4-02-04X)</v>
          </cell>
          <cell r="D9548" t="str">
            <v>Solvent - Industrial Surface Coating &amp; Solvent Use</v>
          </cell>
          <cell r="G9548" t="str">
            <v>Petroleum and Solvent Evaporation</v>
          </cell>
          <cell r="H9548" t="str">
            <v>Surface Coating Operations</v>
          </cell>
          <cell r="I9548" t="str">
            <v>Fabric Coating/Printing</v>
          </cell>
          <cell r="J9548" t="str">
            <v>Equipment Cleanup:Fabric Coating(Also Spec Coat Method Codes 4-02-04X)</v>
          </cell>
          <cell r="N9548">
            <v>40988</v>
          </cell>
        </row>
        <row r="9549">
          <cell r="A9549" t="str">
            <v>40201111</v>
          </cell>
          <cell r="B9549" t="str">
            <v>Point</v>
          </cell>
          <cell r="C9549" t="str">
            <v>Fabric Coating/Printing /Fabric Printing: Roller (Also See 4-02-040-XX)</v>
          </cell>
          <cell r="D9549" t="str">
            <v>Solvent - Industrial Surface Coating &amp; Solvent Use</v>
          </cell>
          <cell r="G9549" t="str">
            <v>Petroleum and Solvent Evaporation</v>
          </cell>
          <cell r="H9549" t="str">
            <v>Surface Coating Operations</v>
          </cell>
          <cell r="I9549" t="str">
            <v>Fabric Coating/Printing</v>
          </cell>
          <cell r="J9549" t="str">
            <v>Fabric Printing: Roller (Also See New Codes Under 4-02-040-XX)</v>
          </cell>
          <cell r="K9549" t="str">
            <v>40201112</v>
          </cell>
          <cell r="L9549" t="str">
            <v>2005</v>
          </cell>
          <cell r="N9549">
            <v>40988</v>
          </cell>
        </row>
        <row r="9550">
          <cell r="A9550" t="str">
            <v>40201112</v>
          </cell>
          <cell r="B9550" t="str">
            <v>Point</v>
          </cell>
          <cell r="C9550" t="str">
            <v>Fabric Coating/Printing /Fabric Printing: Roller (Also See 4-02-040-XX)</v>
          </cell>
          <cell r="D9550" t="str">
            <v>Solvent - Industrial Surface Coating &amp; Solvent Use</v>
          </cell>
          <cell r="G9550" t="str">
            <v>Petroleum and Solvent Evaporation</v>
          </cell>
          <cell r="H9550" t="str">
            <v>Surface Coating Operations</v>
          </cell>
          <cell r="I9550" t="str">
            <v>Fabric Coating/Printing</v>
          </cell>
          <cell r="J9550" t="str">
            <v>Fabric Printing: Roller (Also See New Codes Under 4-02-040-XX)</v>
          </cell>
          <cell r="N9550">
            <v>40988</v>
          </cell>
        </row>
        <row r="9551">
          <cell r="A9551" t="str">
            <v>40201113</v>
          </cell>
          <cell r="B9551" t="str">
            <v>Point</v>
          </cell>
          <cell r="C9551" t="str">
            <v>Fabric Coating/Printing /Fabric Printing: Rotary Screen (Also See 4-02-040-XX)</v>
          </cell>
          <cell r="D9551" t="str">
            <v>Solvent - Industrial Surface Coating &amp; Solvent Use</v>
          </cell>
          <cell r="G9551" t="str">
            <v>Petroleum and Solvent Evaporation</v>
          </cell>
          <cell r="H9551" t="str">
            <v>Surface Coating Operations</v>
          </cell>
          <cell r="I9551" t="str">
            <v>Fabric Coating/Printing</v>
          </cell>
          <cell r="J9551" t="str">
            <v>Fabric Printing: Rotary Screen (Also See New Codes Under 4-02-040-XX)</v>
          </cell>
          <cell r="K9551" t="str">
            <v>40201114</v>
          </cell>
          <cell r="L9551" t="str">
            <v>2005</v>
          </cell>
          <cell r="N9551">
            <v>40988</v>
          </cell>
        </row>
        <row r="9552">
          <cell r="A9552" t="str">
            <v>40201114</v>
          </cell>
          <cell r="B9552" t="str">
            <v>Point</v>
          </cell>
          <cell r="C9552" t="str">
            <v>Fabric Coating/Printing /Fabric Printing: Rotary Screen (Also See 4-02-040-XX)</v>
          </cell>
          <cell r="D9552" t="str">
            <v>Solvent - Industrial Surface Coating &amp; Solvent Use</v>
          </cell>
          <cell r="G9552" t="str">
            <v>Petroleum and Solvent Evaporation</v>
          </cell>
          <cell r="H9552" t="str">
            <v>Surface Coating Operations</v>
          </cell>
          <cell r="I9552" t="str">
            <v>Fabric Coating/Printing</v>
          </cell>
          <cell r="J9552" t="str">
            <v>Fabric Printing: Rotary Screen (Also See New Codes Under 4-02-040-XX)</v>
          </cell>
          <cell r="N9552">
            <v>40988</v>
          </cell>
        </row>
        <row r="9553">
          <cell r="A9553" t="str">
            <v>40201115</v>
          </cell>
          <cell r="B9553" t="str">
            <v>Point</v>
          </cell>
          <cell r="C9553" t="str">
            <v>Fabric Coating/Printing /Fabric Printing: Flat Screen (Also See 4-02-040-XX)</v>
          </cell>
          <cell r="D9553" t="str">
            <v>Solvent - Industrial Surface Coating &amp; Solvent Use</v>
          </cell>
          <cell r="G9553" t="str">
            <v>Petroleum and Solvent Evaporation</v>
          </cell>
          <cell r="H9553" t="str">
            <v>Surface Coating Operations</v>
          </cell>
          <cell r="I9553" t="str">
            <v>Fabric Coating/Printing</v>
          </cell>
          <cell r="J9553" t="str">
            <v>Fabric Printing: Flat Screen (Also See New Codes Under 4-02-040-XX)</v>
          </cell>
          <cell r="K9553" t="str">
            <v>40201116</v>
          </cell>
          <cell r="L9553" t="str">
            <v>2005</v>
          </cell>
          <cell r="N9553">
            <v>40988</v>
          </cell>
        </row>
        <row r="9554">
          <cell r="A9554" t="str">
            <v>40201116</v>
          </cell>
          <cell r="B9554" t="str">
            <v>Point</v>
          </cell>
          <cell r="C9554" t="str">
            <v>Fabric Coating/Printing /Fabric Printing: Flat Screen (Also See 4-02-040-XX)</v>
          </cell>
          <cell r="D9554" t="str">
            <v>Solvent - Industrial Surface Coating &amp; Solvent Use</v>
          </cell>
          <cell r="G9554" t="str">
            <v>Petroleum and Solvent Evaporation</v>
          </cell>
          <cell r="H9554" t="str">
            <v>Surface Coating Operations</v>
          </cell>
          <cell r="I9554" t="str">
            <v>Fabric Coating/Printing</v>
          </cell>
          <cell r="J9554" t="str">
            <v>Fabric Printing: Flat Screen (Also See New Codes Under 4-02-040-XX)</v>
          </cell>
          <cell r="N9554">
            <v>40988</v>
          </cell>
        </row>
        <row r="9555">
          <cell r="A9555" t="str">
            <v>40201121</v>
          </cell>
          <cell r="B9555" t="str">
            <v>Point</v>
          </cell>
          <cell r="C9555" t="str">
            <v>Fabric Coating/Printing /Fabric Print:Dryer: Steam Coil (Also See 4-02-040-XX)</v>
          </cell>
          <cell r="D9555" t="str">
            <v>Solvent - Industrial Surface Coating &amp; Solvent Use</v>
          </cell>
          <cell r="G9555" t="str">
            <v>Petroleum and Solvent Evaporation</v>
          </cell>
          <cell r="H9555" t="str">
            <v>Surface Coating Operations</v>
          </cell>
          <cell r="I9555" t="str">
            <v>Fabric Coating/Printing</v>
          </cell>
          <cell r="J9555" t="str">
            <v>Fabric Print:Dryer: Steam Coil (Also See New Codes Under 4-02-040-XX)</v>
          </cell>
          <cell r="N9555">
            <v>40988</v>
          </cell>
        </row>
        <row r="9556">
          <cell r="A9556" t="str">
            <v>40201122</v>
          </cell>
          <cell r="B9556" t="str">
            <v>Point</v>
          </cell>
          <cell r="C9556" t="str">
            <v>Fabric Coating/Printing /Fabric Print:Dryer: Fuel-fired (Also See 4-02-040-XX)</v>
          </cell>
          <cell r="D9556" t="str">
            <v>Solvent - Industrial Surface Coating &amp; Solvent Use</v>
          </cell>
          <cell r="G9556" t="str">
            <v>Petroleum and Solvent Evaporation</v>
          </cell>
          <cell r="H9556" t="str">
            <v>Surface Coating Operations</v>
          </cell>
          <cell r="I9556" t="str">
            <v>Fabric Coating/Printing</v>
          </cell>
          <cell r="J9556" t="str">
            <v>Fabric Print:Dryer: Fuel-fired (Also See New Codes Under 4-02-040- XX)</v>
          </cell>
          <cell r="N9556">
            <v>40988</v>
          </cell>
        </row>
        <row r="9557">
          <cell r="A9557" t="str">
            <v>40201197</v>
          </cell>
          <cell r="B9557" t="str">
            <v>Point</v>
          </cell>
          <cell r="C9557" t="str">
            <v>Fabric Coating/Printing /Misc. Fugitives: Specify in Comments (Also See 4-02-040-XX)</v>
          </cell>
          <cell r="D9557" t="str">
            <v>Solvent - Industrial Surface Coating &amp; Solvent Use</v>
          </cell>
          <cell r="G9557" t="str">
            <v>Petroleum and Solvent Evaporation</v>
          </cell>
          <cell r="H9557" t="str">
            <v>Surface Coating Operations</v>
          </cell>
          <cell r="I9557" t="str">
            <v>Fabric Coating/Printing</v>
          </cell>
          <cell r="J9557" t="str">
            <v>Misc. Fugitives: Specify in Comments (Also New Codes 4-02-040-XX)</v>
          </cell>
          <cell r="N9557">
            <v>40988</v>
          </cell>
        </row>
        <row r="9558">
          <cell r="A9558" t="str">
            <v>40201198</v>
          </cell>
          <cell r="B9558" t="str">
            <v>Point</v>
          </cell>
          <cell r="C9558" t="str">
            <v>Fabric Coating/Printing /Misc. Fugitives: Specify in Comments (Also See 4-02-040-XX)</v>
          </cell>
          <cell r="D9558" t="str">
            <v>Solvent - Industrial Surface Coating &amp; Solvent Use</v>
          </cell>
          <cell r="G9558" t="str">
            <v>Petroleum and Solvent Evaporation</v>
          </cell>
          <cell r="H9558" t="str">
            <v>Surface Coating Operations</v>
          </cell>
          <cell r="I9558" t="str">
            <v>Fabric Coating/Printing</v>
          </cell>
          <cell r="J9558" t="str">
            <v>Misc. Fugitives: Specify in Comments (Also New Codes 4-02-040-XX)</v>
          </cell>
          <cell r="K9558" t="str">
            <v>40201197</v>
          </cell>
          <cell r="L9558" t="str">
            <v>2005</v>
          </cell>
          <cell r="N9558">
            <v>40988</v>
          </cell>
        </row>
        <row r="9559">
          <cell r="A9559" t="str">
            <v>40201199</v>
          </cell>
          <cell r="B9559" t="str">
            <v>Point</v>
          </cell>
          <cell r="C9559" t="str">
            <v>Fabric Coating/Printing /Other Not Classified (Also See 4-02-040-XX)</v>
          </cell>
          <cell r="D9559" t="str">
            <v>Solvent - Industrial Surface Coating &amp; Solvent Use</v>
          </cell>
          <cell r="G9559" t="str">
            <v>Petroleum and Solvent Evaporation</v>
          </cell>
          <cell r="H9559" t="str">
            <v>Surface Coating Operations</v>
          </cell>
          <cell r="I9559" t="str">
            <v>Fabric Coating/Printing</v>
          </cell>
          <cell r="J9559" t="str">
            <v>Other Not Classified (Also See New Codes Under 4-02-040-XX)</v>
          </cell>
          <cell r="N9559">
            <v>40988</v>
          </cell>
        </row>
        <row r="9560">
          <cell r="A9560" t="str">
            <v>40201201</v>
          </cell>
          <cell r="B9560" t="str">
            <v>Point</v>
          </cell>
          <cell r="C9560" t="str">
            <v>Fabric Dyeing /Dye Application: General (Also See 4-02-060-XX)</v>
          </cell>
          <cell r="D9560" t="str">
            <v>Solvent - Industrial Surface Coating &amp; Solvent Use</v>
          </cell>
          <cell r="G9560" t="str">
            <v>Petroleum and Solvent Evaporation</v>
          </cell>
          <cell r="H9560" t="str">
            <v>Surface Coating Operations</v>
          </cell>
          <cell r="I9560" t="str">
            <v>Fabric Dyeing</v>
          </cell>
          <cell r="J9560" t="str">
            <v>Dye Application: General (Also See New Codes Under 4-02-060-XX)</v>
          </cell>
          <cell r="N9560">
            <v>40988</v>
          </cell>
        </row>
        <row r="9561">
          <cell r="A9561" t="str">
            <v>40201210</v>
          </cell>
          <cell r="B9561" t="str">
            <v>Point</v>
          </cell>
          <cell r="C9561" t="str">
            <v>Fabric Dyeing /Dye Application: General (Also See 4-02-060-XX)</v>
          </cell>
          <cell r="D9561" t="str">
            <v>Solvent - Industrial Surface Coating &amp; Solvent Use</v>
          </cell>
          <cell r="G9561" t="str">
            <v>Petroleum and Solvent Evaporation</v>
          </cell>
          <cell r="H9561" t="str">
            <v>Surface Coating Operations</v>
          </cell>
          <cell r="I9561" t="str">
            <v>Fabric Dyeing</v>
          </cell>
          <cell r="J9561" t="str">
            <v>Dye Application: General (Also See New Codes Under 4-02-060-XX)</v>
          </cell>
          <cell r="K9561" t="str">
            <v>40201201</v>
          </cell>
          <cell r="L9561" t="str">
            <v>2005</v>
          </cell>
          <cell r="N9561">
            <v>40988</v>
          </cell>
        </row>
        <row r="9562">
          <cell r="A9562" t="str">
            <v>40201301</v>
          </cell>
          <cell r="B9562" t="str">
            <v>Point</v>
          </cell>
          <cell r="C9562" t="str">
            <v>Paper Coating /Coating Operation</v>
          </cell>
          <cell r="D9562" t="str">
            <v>Solvent - Industrial Surface Coating &amp; Solvent Use</v>
          </cell>
          <cell r="G9562" t="str">
            <v>Petroleum and Solvent Evaporation</v>
          </cell>
          <cell r="H9562" t="str">
            <v>Surface Coating Operations</v>
          </cell>
          <cell r="I9562" t="str">
            <v>Paper Coating</v>
          </cell>
          <cell r="J9562" t="str">
            <v>Coating Operation</v>
          </cell>
          <cell r="N9562">
            <v>40988</v>
          </cell>
        </row>
        <row r="9563">
          <cell r="A9563" t="str">
            <v>40201303</v>
          </cell>
          <cell r="B9563" t="str">
            <v>Point</v>
          </cell>
          <cell r="C9563" t="str">
            <v>Paper Coating /Coating Mixing</v>
          </cell>
          <cell r="D9563" t="str">
            <v>Solvent - Industrial Surface Coating &amp; Solvent Use</v>
          </cell>
          <cell r="G9563" t="str">
            <v>Petroleum and Solvent Evaporation</v>
          </cell>
          <cell r="H9563" t="str">
            <v>Surface Coating Operations</v>
          </cell>
          <cell r="I9563" t="str">
            <v>Paper Coating</v>
          </cell>
          <cell r="J9563" t="str">
            <v>Coating Mixing</v>
          </cell>
          <cell r="N9563">
            <v>40988</v>
          </cell>
        </row>
        <row r="9564">
          <cell r="A9564" t="str">
            <v>40201304</v>
          </cell>
          <cell r="B9564" t="str">
            <v>Point</v>
          </cell>
          <cell r="C9564" t="str">
            <v>Paper Coating /Coating Storage</v>
          </cell>
          <cell r="D9564" t="str">
            <v>Industrial Processes - Storage and Transfer</v>
          </cell>
          <cell r="G9564" t="str">
            <v>Petroleum and Solvent Evaporation</v>
          </cell>
          <cell r="H9564" t="str">
            <v>Surface Coating Operations</v>
          </cell>
          <cell r="I9564" t="str">
            <v>Paper Coating</v>
          </cell>
          <cell r="J9564" t="str">
            <v>Coating Storage</v>
          </cell>
          <cell r="N9564">
            <v>40988</v>
          </cell>
        </row>
        <row r="9565">
          <cell r="A9565" t="str">
            <v>40201305</v>
          </cell>
          <cell r="B9565" t="str">
            <v>Point</v>
          </cell>
          <cell r="C9565" t="str">
            <v>Paper Coating /Equipment Cleanup</v>
          </cell>
          <cell r="D9565" t="str">
            <v>Solvent - Industrial Surface Coating &amp; Solvent Use</v>
          </cell>
          <cell r="G9565" t="str">
            <v>Petroleum and Solvent Evaporation</v>
          </cell>
          <cell r="H9565" t="str">
            <v>Surface Coating Operations</v>
          </cell>
          <cell r="I9565" t="str">
            <v>Paper Coating</v>
          </cell>
          <cell r="J9565" t="str">
            <v>Equipment Cleanup</v>
          </cell>
          <cell r="N9565">
            <v>40988</v>
          </cell>
        </row>
        <row r="9566">
          <cell r="A9566" t="str">
            <v>40201310</v>
          </cell>
          <cell r="B9566" t="str">
            <v>Point</v>
          </cell>
          <cell r="C9566" t="str">
            <v>Paper Coating /Coating Application: Knife Coater</v>
          </cell>
          <cell r="D9566" t="str">
            <v>Solvent - Industrial Surface Coating &amp; Solvent Use</v>
          </cell>
          <cell r="G9566" t="str">
            <v>Petroleum and Solvent Evaporation</v>
          </cell>
          <cell r="H9566" t="str">
            <v>Surface Coating Operations</v>
          </cell>
          <cell r="I9566" t="str">
            <v>Paper Coating</v>
          </cell>
          <cell r="J9566" t="str">
            <v>Coating Application: Knife Coater</v>
          </cell>
          <cell r="N9566">
            <v>40988</v>
          </cell>
        </row>
        <row r="9567">
          <cell r="A9567" t="str">
            <v>40201320</v>
          </cell>
          <cell r="B9567" t="str">
            <v>Point</v>
          </cell>
          <cell r="C9567" t="str">
            <v>Paper Coating /Coating Application: Reverse Roll Coater</v>
          </cell>
          <cell r="D9567" t="str">
            <v>Solvent - Industrial Surface Coating &amp; Solvent Use</v>
          </cell>
          <cell r="G9567" t="str">
            <v>Petroleum and Solvent Evaporation</v>
          </cell>
          <cell r="H9567" t="str">
            <v>Surface Coating Operations</v>
          </cell>
          <cell r="I9567" t="str">
            <v>Paper Coating</v>
          </cell>
          <cell r="J9567" t="str">
            <v>Coating Application: Reverse Roll Coater</v>
          </cell>
          <cell r="N9567">
            <v>40988</v>
          </cell>
        </row>
        <row r="9568">
          <cell r="A9568" t="str">
            <v>40201330</v>
          </cell>
          <cell r="B9568" t="str">
            <v>Point</v>
          </cell>
          <cell r="C9568" t="str">
            <v>Paper Coating /Coating Application: Rotogravure Printer</v>
          </cell>
          <cell r="D9568" t="str">
            <v>Solvent - Industrial Surface Coating &amp; Solvent Use</v>
          </cell>
          <cell r="G9568" t="str">
            <v>Petroleum and Solvent Evaporation</v>
          </cell>
          <cell r="H9568" t="str">
            <v>Surface Coating Operations</v>
          </cell>
          <cell r="I9568" t="str">
            <v>Paper Coating</v>
          </cell>
          <cell r="J9568" t="str">
            <v>Coating Application: Rotogravure Printer</v>
          </cell>
          <cell r="N9568">
            <v>40988</v>
          </cell>
        </row>
        <row r="9569">
          <cell r="A9569" t="str">
            <v>40201399</v>
          </cell>
          <cell r="B9569" t="str">
            <v>Point</v>
          </cell>
          <cell r="C9569" t="str">
            <v>Paper Coating /Other Not Classified</v>
          </cell>
          <cell r="D9569" t="str">
            <v>Solvent - Industrial Surface Coating &amp; Solvent Use</v>
          </cell>
          <cell r="G9569" t="str">
            <v>Petroleum and Solvent Evaporation</v>
          </cell>
          <cell r="H9569" t="str">
            <v>Surface Coating Operations</v>
          </cell>
          <cell r="I9569" t="str">
            <v>Paper Coating</v>
          </cell>
          <cell r="J9569" t="str">
            <v>Other Not Classified</v>
          </cell>
          <cell r="N9569">
            <v>40988</v>
          </cell>
        </row>
        <row r="9570">
          <cell r="A9570" t="str">
            <v>40201401</v>
          </cell>
          <cell r="B9570" t="str">
            <v>Point</v>
          </cell>
          <cell r="C9570" t="str">
            <v>Surface Coating /Large Appliances /Prime Coating Operation</v>
          </cell>
          <cell r="D9570" t="str">
            <v>Solvent - Industrial Surface Coating &amp; Solvent Use</v>
          </cell>
          <cell r="G9570" t="str">
            <v>Petroleum and Solvent Evaporation</v>
          </cell>
          <cell r="H9570" t="str">
            <v>Surface Coating Operations</v>
          </cell>
          <cell r="I9570" t="str">
            <v>Large Appliances</v>
          </cell>
          <cell r="J9570" t="str">
            <v>Prime Coating Operation</v>
          </cell>
          <cell r="N9570">
            <v>40988</v>
          </cell>
        </row>
        <row r="9571">
          <cell r="A9571" t="str">
            <v>40201402</v>
          </cell>
          <cell r="B9571" t="str">
            <v>Point</v>
          </cell>
          <cell r="C9571" t="str">
            <v>Surface Coating /Large Appliances /Cleaning/Pretreatment</v>
          </cell>
          <cell r="D9571" t="str">
            <v>Solvent - Industrial Surface Coating &amp; Solvent Use</v>
          </cell>
          <cell r="G9571" t="str">
            <v>Petroleum and Solvent Evaporation</v>
          </cell>
          <cell r="H9571" t="str">
            <v>Surface Coating Operations</v>
          </cell>
          <cell r="I9571" t="str">
            <v>Large Appliances</v>
          </cell>
          <cell r="J9571" t="str">
            <v>Cleaning/Pretreatment</v>
          </cell>
          <cell r="N9571">
            <v>40988</v>
          </cell>
        </row>
        <row r="9572">
          <cell r="A9572" t="str">
            <v>40201403</v>
          </cell>
          <cell r="B9572" t="str">
            <v>Point</v>
          </cell>
          <cell r="C9572" t="str">
            <v>Surface Coating /Large Appliances /Coating Mixing</v>
          </cell>
          <cell r="D9572" t="str">
            <v>Solvent - Industrial Surface Coating &amp; Solvent Use</v>
          </cell>
          <cell r="G9572" t="str">
            <v>Petroleum and Solvent Evaporation</v>
          </cell>
          <cell r="H9572" t="str">
            <v>Surface Coating Operations</v>
          </cell>
          <cell r="I9572" t="str">
            <v>Large Appliances</v>
          </cell>
          <cell r="J9572" t="str">
            <v>Coating Mixing</v>
          </cell>
          <cell r="N9572">
            <v>40988</v>
          </cell>
        </row>
        <row r="9573">
          <cell r="A9573" t="str">
            <v>40201404</v>
          </cell>
          <cell r="B9573" t="str">
            <v>Point</v>
          </cell>
          <cell r="C9573" t="str">
            <v>Surface Coating /Large Appliances /Coating Storage</v>
          </cell>
          <cell r="D9573" t="str">
            <v>Industrial Processes - Storage and Transfer</v>
          </cell>
          <cell r="G9573" t="str">
            <v>Petroleum and Solvent Evaporation</v>
          </cell>
          <cell r="H9573" t="str">
            <v>Surface Coating Operations</v>
          </cell>
          <cell r="I9573" t="str">
            <v>Large Appliances</v>
          </cell>
          <cell r="J9573" t="str">
            <v>Coating Storage</v>
          </cell>
          <cell r="N9573">
            <v>40988</v>
          </cell>
        </row>
        <row r="9574">
          <cell r="A9574" t="str">
            <v>40201405</v>
          </cell>
          <cell r="B9574" t="str">
            <v>Point</v>
          </cell>
          <cell r="C9574" t="str">
            <v>Surface Coating /Large Appliances /Equipment Cleanup</v>
          </cell>
          <cell r="D9574" t="str">
            <v>Solvent - Industrial Surface Coating &amp; Solvent Use</v>
          </cell>
          <cell r="G9574" t="str">
            <v>Petroleum and Solvent Evaporation</v>
          </cell>
          <cell r="H9574" t="str">
            <v>Surface Coating Operations</v>
          </cell>
          <cell r="I9574" t="str">
            <v>Large Appliances</v>
          </cell>
          <cell r="J9574" t="str">
            <v>Equipment Cleanup</v>
          </cell>
          <cell r="N9574">
            <v>40988</v>
          </cell>
        </row>
        <row r="9575">
          <cell r="A9575" t="str">
            <v>40201406</v>
          </cell>
          <cell r="B9575" t="str">
            <v>Point</v>
          </cell>
          <cell r="C9575" t="str">
            <v>Surface Coating /Large Appliances /Topcoat Spray</v>
          </cell>
          <cell r="D9575" t="str">
            <v>Solvent - Industrial Surface Coating &amp; Solvent Use</v>
          </cell>
          <cell r="G9575" t="str">
            <v>Petroleum and Solvent Evaporation</v>
          </cell>
          <cell r="H9575" t="str">
            <v>Surface Coating Operations</v>
          </cell>
          <cell r="I9575" t="str">
            <v>Large Appliances</v>
          </cell>
          <cell r="J9575" t="str">
            <v>Topcoat Spray</v>
          </cell>
          <cell r="N9575">
            <v>40988</v>
          </cell>
        </row>
        <row r="9576">
          <cell r="A9576" t="str">
            <v>40201410</v>
          </cell>
          <cell r="B9576" t="str">
            <v>Point</v>
          </cell>
          <cell r="C9576" t="str">
            <v>Surface Coating /Large Appliances /Prime Coat Flashoff</v>
          </cell>
          <cell r="D9576" t="str">
            <v>Solvent - Industrial Surface Coating &amp; Solvent Use</v>
          </cell>
          <cell r="G9576" t="str">
            <v>Petroleum and Solvent Evaporation</v>
          </cell>
          <cell r="H9576" t="str">
            <v>Surface Coating Operations</v>
          </cell>
          <cell r="I9576" t="str">
            <v>Large Appliances</v>
          </cell>
          <cell r="J9576" t="str">
            <v>Prime Coat Flashoff</v>
          </cell>
          <cell r="N9576">
            <v>40988</v>
          </cell>
        </row>
        <row r="9577">
          <cell r="A9577" t="str">
            <v>40201411</v>
          </cell>
          <cell r="B9577" t="str">
            <v>Point</v>
          </cell>
          <cell r="C9577" t="str">
            <v>Surface Coating /Large Appliances /Topcoat Flashoff</v>
          </cell>
          <cell r="D9577" t="str">
            <v>Solvent - Industrial Surface Coating &amp; Solvent Use</v>
          </cell>
          <cell r="G9577" t="str">
            <v>Petroleum and Solvent Evaporation</v>
          </cell>
          <cell r="H9577" t="str">
            <v>Surface Coating Operations</v>
          </cell>
          <cell r="I9577" t="str">
            <v>Large Appliances</v>
          </cell>
          <cell r="J9577" t="str">
            <v>Topcoat Flashoff</v>
          </cell>
          <cell r="N9577">
            <v>40988</v>
          </cell>
        </row>
        <row r="9578">
          <cell r="A9578" t="str">
            <v>40201431</v>
          </cell>
          <cell r="B9578" t="str">
            <v>Point</v>
          </cell>
          <cell r="C9578" t="str">
            <v>Surface Coating /Large Appliances /Coating Line: General</v>
          </cell>
          <cell r="D9578" t="str">
            <v>Solvent - Industrial Surface Coating &amp; Solvent Use</v>
          </cell>
          <cell r="G9578" t="str">
            <v>Petroleum and Solvent Evaporation</v>
          </cell>
          <cell r="H9578" t="str">
            <v>Surface Coating Operations</v>
          </cell>
          <cell r="I9578" t="str">
            <v>Large Appliances</v>
          </cell>
          <cell r="J9578" t="str">
            <v>Coating Line: General</v>
          </cell>
          <cell r="N9578">
            <v>40988</v>
          </cell>
        </row>
        <row r="9579">
          <cell r="A9579" t="str">
            <v>40201432</v>
          </cell>
          <cell r="B9579" t="str">
            <v>Point</v>
          </cell>
          <cell r="C9579" t="str">
            <v>Surface Coating /Large Appliances /Prime Air Spray</v>
          </cell>
          <cell r="D9579" t="str">
            <v>Solvent - Industrial Surface Coating &amp; Solvent Use</v>
          </cell>
          <cell r="G9579" t="str">
            <v>Petroleum and Solvent Evaporation</v>
          </cell>
          <cell r="H9579" t="str">
            <v>Surface Coating Operations</v>
          </cell>
          <cell r="I9579" t="str">
            <v>Large Appliances</v>
          </cell>
          <cell r="J9579" t="str">
            <v>Prime Air Spray</v>
          </cell>
          <cell r="N9579">
            <v>40988</v>
          </cell>
        </row>
        <row r="9580">
          <cell r="A9580" t="str">
            <v>40201433</v>
          </cell>
          <cell r="B9580" t="str">
            <v>Point</v>
          </cell>
          <cell r="C9580" t="str">
            <v>Surface Coating /Large Appliances /Prime Electrostatic Spray</v>
          </cell>
          <cell r="D9580" t="str">
            <v>Solvent - Industrial Surface Coating &amp; Solvent Use</v>
          </cell>
          <cell r="G9580" t="str">
            <v>Petroleum and Solvent Evaporation</v>
          </cell>
          <cell r="H9580" t="str">
            <v>Surface Coating Operations</v>
          </cell>
          <cell r="I9580" t="str">
            <v>Large Appliances</v>
          </cell>
          <cell r="J9580" t="str">
            <v>Prime Electrostatic Spray</v>
          </cell>
          <cell r="N9580">
            <v>40988</v>
          </cell>
        </row>
        <row r="9581">
          <cell r="A9581" t="str">
            <v>40201434</v>
          </cell>
          <cell r="B9581" t="str">
            <v>Point</v>
          </cell>
          <cell r="C9581" t="str">
            <v>Surface Coating /Large Appliances /Prime Flow Coat</v>
          </cell>
          <cell r="D9581" t="str">
            <v>Solvent - Industrial Surface Coating &amp; Solvent Use</v>
          </cell>
          <cell r="G9581" t="str">
            <v>Petroleum and Solvent Evaporation</v>
          </cell>
          <cell r="H9581" t="str">
            <v>Surface Coating Operations</v>
          </cell>
          <cell r="I9581" t="str">
            <v>Large Appliances</v>
          </cell>
          <cell r="J9581" t="str">
            <v>Prime Flow Coat</v>
          </cell>
          <cell r="N9581">
            <v>40988</v>
          </cell>
        </row>
        <row r="9582">
          <cell r="A9582" t="str">
            <v>40201435</v>
          </cell>
          <cell r="B9582" t="str">
            <v>Point</v>
          </cell>
          <cell r="C9582" t="str">
            <v>Surface Coating /Large Appliances /Prime Dip Coat</v>
          </cell>
          <cell r="D9582" t="str">
            <v>Solvent - Industrial Surface Coating &amp; Solvent Use</v>
          </cell>
          <cell r="G9582" t="str">
            <v>Petroleum and Solvent Evaporation</v>
          </cell>
          <cell r="H9582" t="str">
            <v>Surface Coating Operations</v>
          </cell>
          <cell r="I9582" t="str">
            <v>Large Appliances</v>
          </cell>
          <cell r="J9582" t="str">
            <v>Prime Dip Coat</v>
          </cell>
          <cell r="N9582">
            <v>40988</v>
          </cell>
        </row>
        <row r="9583">
          <cell r="A9583" t="str">
            <v>40201436</v>
          </cell>
          <cell r="B9583" t="str">
            <v>Point</v>
          </cell>
          <cell r="C9583" t="str">
            <v>Surface Coating /Large Appliances /Prime Electro-deposition</v>
          </cell>
          <cell r="D9583" t="str">
            <v>Solvent - Industrial Surface Coating &amp; Solvent Use</v>
          </cell>
          <cell r="G9583" t="str">
            <v>Petroleum and Solvent Evaporation</v>
          </cell>
          <cell r="H9583" t="str">
            <v>Surface Coating Operations</v>
          </cell>
          <cell r="I9583" t="str">
            <v>Large Appliances</v>
          </cell>
          <cell r="J9583" t="str">
            <v>Prime Electro-deposition</v>
          </cell>
          <cell r="N9583">
            <v>40988</v>
          </cell>
        </row>
        <row r="9584">
          <cell r="A9584" t="str">
            <v>40201437</v>
          </cell>
          <cell r="B9584" t="str">
            <v>Point</v>
          </cell>
          <cell r="C9584" t="str">
            <v>Surface Coating /Large Appliances /Top Air Spray</v>
          </cell>
          <cell r="D9584" t="str">
            <v>Solvent - Industrial Surface Coating &amp; Solvent Use</v>
          </cell>
          <cell r="G9584" t="str">
            <v>Petroleum and Solvent Evaporation</v>
          </cell>
          <cell r="H9584" t="str">
            <v>Surface Coating Operations</v>
          </cell>
          <cell r="I9584" t="str">
            <v>Large Appliances</v>
          </cell>
          <cell r="J9584" t="str">
            <v>Top Air Spray</v>
          </cell>
          <cell r="N9584">
            <v>40988</v>
          </cell>
        </row>
        <row r="9585">
          <cell r="A9585" t="str">
            <v>40201438</v>
          </cell>
          <cell r="B9585" t="str">
            <v>Point</v>
          </cell>
          <cell r="C9585" t="str">
            <v>Surface Coating /Large Appliances /Top Electrostatic Spray</v>
          </cell>
          <cell r="D9585" t="str">
            <v>Solvent - Industrial Surface Coating &amp; Solvent Use</v>
          </cell>
          <cell r="G9585" t="str">
            <v>Petroleum and Solvent Evaporation</v>
          </cell>
          <cell r="H9585" t="str">
            <v>Surface Coating Operations</v>
          </cell>
          <cell r="I9585" t="str">
            <v>Large Appliances</v>
          </cell>
          <cell r="J9585" t="str">
            <v>Top Electrostatic Spray</v>
          </cell>
          <cell r="N9585">
            <v>40988</v>
          </cell>
        </row>
        <row r="9586">
          <cell r="A9586" t="str">
            <v>40201499</v>
          </cell>
          <cell r="B9586" t="str">
            <v>Point</v>
          </cell>
          <cell r="C9586" t="str">
            <v>Surface Coating /Large Appliances /Other Not Classified</v>
          </cell>
          <cell r="D9586" t="str">
            <v>Solvent - Industrial Surface Coating &amp; Solvent Use</v>
          </cell>
          <cell r="G9586" t="str">
            <v>Petroleum and Solvent Evaporation</v>
          </cell>
          <cell r="H9586" t="str">
            <v>Surface Coating Operations</v>
          </cell>
          <cell r="I9586" t="str">
            <v>Large Appliances</v>
          </cell>
          <cell r="J9586" t="str">
            <v>Other Not Classified</v>
          </cell>
          <cell r="N9586">
            <v>40988</v>
          </cell>
        </row>
        <row r="9587">
          <cell r="A9587" t="str">
            <v>40201501</v>
          </cell>
          <cell r="B9587" t="str">
            <v>Point</v>
          </cell>
          <cell r="C9587" t="str">
            <v>Magnet Wire Surface Coating /Coating/Application/Curing</v>
          </cell>
          <cell r="D9587" t="str">
            <v>Solvent - Industrial Surface Coating &amp; Solvent Use</v>
          </cell>
          <cell r="G9587" t="str">
            <v>Petroleum and Solvent Evaporation</v>
          </cell>
          <cell r="H9587" t="str">
            <v>Surface Coating Operations</v>
          </cell>
          <cell r="I9587" t="str">
            <v>Magnet Wire Surface Coating</v>
          </cell>
          <cell r="J9587" t="str">
            <v>Coating/Application/Curing</v>
          </cell>
          <cell r="N9587">
            <v>40988</v>
          </cell>
        </row>
        <row r="9588">
          <cell r="A9588" t="str">
            <v>40201502</v>
          </cell>
          <cell r="B9588" t="str">
            <v>Point</v>
          </cell>
          <cell r="C9588" t="str">
            <v>Magnet Wire Surface Coating /Cleaning/Pretreatment</v>
          </cell>
          <cell r="D9588" t="str">
            <v>Solvent - Industrial Surface Coating &amp; Solvent Use</v>
          </cell>
          <cell r="G9588" t="str">
            <v>Petroleum and Solvent Evaporation</v>
          </cell>
          <cell r="H9588" t="str">
            <v>Surface Coating Operations</v>
          </cell>
          <cell r="I9588" t="str">
            <v>Magnet Wire Surface Coating</v>
          </cell>
          <cell r="J9588" t="str">
            <v>Cleaning/Pretreatment</v>
          </cell>
          <cell r="N9588">
            <v>40988</v>
          </cell>
        </row>
        <row r="9589">
          <cell r="A9589" t="str">
            <v>40201503</v>
          </cell>
          <cell r="B9589" t="str">
            <v>Point</v>
          </cell>
          <cell r="C9589" t="str">
            <v>Magnet Wire Surface Coating /Coating Mixing</v>
          </cell>
          <cell r="D9589" t="str">
            <v>Solvent - Industrial Surface Coating &amp; Solvent Use</v>
          </cell>
          <cell r="G9589" t="str">
            <v>Petroleum and Solvent Evaporation</v>
          </cell>
          <cell r="H9589" t="str">
            <v>Surface Coating Operations</v>
          </cell>
          <cell r="I9589" t="str">
            <v>Magnet Wire Surface Coating</v>
          </cell>
          <cell r="J9589" t="str">
            <v>Coating Mixing</v>
          </cell>
          <cell r="N9589">
            <v>40988</v>
          </cell>
        </row>
        <row r="9590">
          <cell r="A9590" t="str">
            <v>40201504</v>
          </cell>
          <cell r="B9590" t="str">
            <v>Point</v>
          </cell>
          <cell r="C9590" t="str">
            <v>Magnet Wire Surface Coating /Coating Storage</v>
          </cell>
          <cell r="D9590" t="str">
            <v>Industrial Processes - Storage and Transfer</v>
          </cell>
          <cell r="G9590" t="str">
            <v>Petroleum and Solvent Evaporation</v>
          </cell>
          <cell r="H9590" t="str">
            <v>Surface Coating Operations</v>
          </cell>
          <cell r="I9590" t="str">
            <v>Magnet Wire Surface Coating</v>
          </cell>
          <cell r="J9590" t="str">
            <v>Coating Storage</v>
          </cell>
          <cell r="N9590">
            <v>40988</v>
          </cell>
        </row>
        <row r="9591">
          <cell r="A9591" t="str">
            <v>40201505</v>
          </cell>
          <cell r="B9591" t="str">
            <v>Point</v>
          </cell>
          <cell r="C9591" t="str">
            <v>Magnet Wire Surface Coating /Equipment Cleanup</v>
          </cell>
          <cell r="D9591" t="str">
            <v>Solvent - Industrial Surface Coating &amp; Solvent Use</v>
          </cell>
          <cell r="G9591" t="str">
            <v>Petroleum and Solvent Evaporation</v>
          </cell>
          <cell r="H9591" t="str">
            <v>Surface Coating Operations</v>
          </cell>
          <cell r="I9591" t="str">
            <v>Magnet Wire Surface Coating</v>
          </cell>
          <cell r="J9591" t="str">
            <v>Equipment Cleanup</v>
          </cell>
          <cell r="N9591">
            <v>40988</v>
          </cell>
        </row>
        <row r="9592">
          <cell r="A9592" t="str">
            <v>40201531</v>
          </cell>
          <cell r="B9592" t="str">
            <v>Point</v>
          </cell>
          <cell r="C9592" t="str">
            <v>Magnet Wire Surface Coating /Coating Line: General</v>
          </cell>
          <cell r="D9592" t="str">
            <v>Solvent - Industrial Surface Coating &amp; Solvent Use</v>
          </cell>
          <cell r="G9592" t="str">
            <v>Petroleum and Solvent Evaporation</v>
          </cell>
          <cell r="H9592" t="str">
            <v>Surface Coating Operations</v>
          </cell>
          <cell r="I9592" t="str">
            <v>Magnet Wire Surface Coating</v>
          </cell>
          <cell r="J9592" t="str">
            <v>Coating Line: General</v>
          </cell>
          <cell r="N9592">
            <v>40988</v>
          </cell>
        </row>
        <row r="9593">
          <cell r="A9593" t="str">
            <v>40201599</v>
          </cell>
          <cell r="B9593" t="str">
            <v>Point</v>
          </cell>
          <cell r="C9593" t="str">
            <v>Magnet Wire Surface Coating /Other Not Classified</v>
          </cell>
          <cell r="D9593" t="str">
            <v>Solvent - Industrial Surface Coating &amp; Solvent Use</v>
          </cell>
          <cell r="G9593" t="str">
            <v>Petroleum and Solvent Evaporation</v>
          </cell>
          <cell r="H9593" t="str">
            <v>Surface Coating Operations</v>
          </cell>
          <cell r="I9593" t="str">
            <v>Magnet Wire Surface Coating</v>
          </cell>
          <cell r="J9593" t="str">
            <v>Other Not Classified</v>
          </cell>
          <cell r="N9593">
            <v>40988</v>
          </cell>
        </row>
        <row r="9594">
          <cell r="A9594" t="str">
            <v>40201601</v>
          </cell>
          <cell r="B9594" t="str">
            <v>Point</v>
          </cell>
          <cell r="C9594" t="str">
            <v>Surface Coating /Autos &amp; Light Trucks /Prime Application/Electo-deposition/Dip/Spray</v>
          </cell>
          <cell r="D9594" t="str">
            <v>Solvent - Industrial Surface Coating &amp; Solvent Use</v>
          </cell>
          <cell r="G9594" t="str">
            <v>Petroleum and Solvent Evaporation</v>
          </cell>
          <cell r="H9594" t="str">
            <v>Surface Coating Operations</v>
          </cell>
          <cell r="I9594" t="str">
            <v>Automobiles and Light Trucks</v>
          </cell>
          <cell r="J9594" t="str">
            <v>Prime Application/Electo-deposition/Dip/Spray</v>
          </cell>
          <cell r="N9594">
            <v>40988</v>
          </cell>
        </row>
        <row r="9595">
          <cell r="A9595" t="str">
            <v>40201602</v>
          </cell>
          <cell r="B9595" t="str">
            <v>Point</v>
          </cell>
          <cell r="C9595" t="str">
            <v>Surface Coating /Autos &amp; Light Trucks /Cleaning/Pretreatment</v>
          </cell>
          <cell r="D9595" t="str">
            <v>Solvent - Industrial Surface Coating &amp; Solvent Use</v>
          </cell>
          <cell r="G9595" t="str">
            <v>Petroleum and Solvent Evaporation</v>
          </cell>
          <cell r="H9595" t="str">
            <v>Surface Coating Operations</v>
          </cell>
          <cell r="I9595" t="str">
            <v>Automobiles and Light Trucks</v>
          </cell>
          <cell r="J9595" t="str">
            <v>Cleaning/Pretreatment</v>
          </cell>
          <cell r="N9595">
            <v>40988</v>
          </cell>
        </row>
        <row r="9596">
          <cell r="A9596" t="str">
            <v>40201603</v>
          </cell>
          <cell r="B9596" t="str">
            <v>Point</v>
          </cell>
          <cell r="C9596" t="str">
            <v>Surface Coating /Autos &amp; Light Trucks /Coating Mixing</v>
          </cell>
          <cell r="D9596" t="str">
            <v>Solvent - Industrial Surface Coating &amp; Solvent Use</v>
          </cell>
          <cell r="G9596" t="str">
            <v>Petroleum and Solvent Evaporation</v>
          </cell>
          <cell r="H9596" t="str">
            <v>Surface Coating Operations</v>
          </cell>
          <cell r="I9596" t="str">
            <v>Automobiles and Light Trucks</v>
          </cell>
          <cell r="J9596" t="str">
            <v>Coating Mixing</v>
          </cell>
          <cell r="N9596">
            <v>40988</v>
          </cell>
        </row>
        <row r="9597">
          <cell r="A9597" t="str">
            <v>40201604</v>
          </cell>
          <cell r="B9597" t="str">
            <v>Point</v>
          </cell>
          <cell r="C9597" t="str">
            <v>Surface Coating /Autos &amp; Light Trucks /Coating Storage</v>
          </cell>
          <cell r="D9597" t="str">
            <v>Industrial Processes - Storage and Transfer</v>
          </cell>
          <cell r="G9597" t="str">
            <v>Petroleum and Solvent Evaporation</v>
          </cell>
          <cell r="H9597" t="str">
            <v>Surface Coating Operations</v>
          </cell>
          <cell r="I9597" t="str">
            <v>Automobiles and Light Trucks</v>
          </cell>
          <cell r="J9597" t="str">
            <v>Coating Storage</v>
          </cell>
          <cell r="N9597">
            <v>40988</v>
          </cell>
        </row>
        <row r="9598">
          <cell r="A9598" t="str">
            <v>40201605</v>
          </cell>
          <cell r="B9598" t="str">
            <v>Point</v>
          </cell>
          <cell r="C9598" t="str">
            <v>Surface Coating /Autos &amp; Light Trucks /Equipment Cleanup</v>
          </cell>
          <cell r="D9598" t="str">
            <v>Solvent - Industrial Surface Coating &amp; Solvent Use</v>
          </cell>
          <cell r="G9598" t="str">
            <v>Petroleum and Solvent Evaporation</v>
          </cell>
          <cell r="H9598" t="str">
            <v>Surface Coating Operations</v>
          </cell>
          <cell r="I9598" t="str">
            <v>Automobiles and Light Trucks</v>
          </cell>
          <cell r="J9598" t="str">
            <v>Equipment Cleanup</v>
          </cell>
          <cell r="N9598">
            <v>40988</v>
          </cell>
        </row>
        <row r="9599">
          <cell r="A9599" t="str">
            <v>40201606</v>
          </cell>
          <cell r="B9599" t="str">
            <v>Point</v>
          </cell>
          <cell r="C9599" t="str">
            <v>Surface Coating /Autos &amp; Light Trucks /Topcoat Operation</v>
          </cell>
          <cell r="D9599" t="str">
            <v>Solvent - Industrial Surface Coating &amp; Solvent Use</v>
          </cell>
          <cell r="G9599" t="str">
            <v>Petroleum and Solvent Evaporation</v>
          </cell>
          <cell r="H9599" t="str">
            <v>Surface Coating Operations</v>
          </cell>
          <cell r="I9599" t="str">
            <v>Automobiles and Light Trucks</v>
          </cell>
          <cell r="J9599" t="str">
            <v>Topcoat Operation</v>
          </cell>
          <cell r="N9599">
            <v>40988</v>
          </cell>
        </row>
        <row r="9600">
          <cell r="A9600" t="str">
            <v>40201607</v>
          </cell>
          <cell r="B9600" t="str">
            <v>Point</v>
          </cell>
          <cell r="C9600" t="str">
            <v>Surface Coating /Autos &amp; Light Trucks /Sealers</v>
          </cell>
          <cell r="D9600" t="str">
            <v>Solvent - Industrial Surface Coating &amp; Solvent Use</v>
          </cell>
          <cell r="G9600" t="str">
            <v>Petroleum and Solvent Evaporation</v>
          </cell>
          <cell r="H9600" t="str">
            <v>Surface Coating Operations</v>
          </cell>
          <cell r="I9600" t="str">
            <v>Automobiles and Light Trucks</v>
          </cell>
          <cell r="J9600" t="str">
            <v>Sealers</v>
          </cell>
          <cell r="N9600">
            <v>40988</v>
          </cell>
        </row>
        <row r="9601">
          <cell r="A9601" t="str">
            <v>40201608</v>
          </cell>
          <cell r="B9601" t="str">
            <v>Point</v>
          </cell>
          <cell r="C9601" t="str">
            <v>Surface Coating /Autos &amp; Light Trucks /Deadeners</v>
          </cell>
          <cell r="D9601" t="str">
            <v>Solvent - Industrial Surface Coating &amp; Solvent Use</v>
          </cell>
          <cell r="G9601" t="str">
            <v>Petroleum and Solvent Evaporation</v>
          </cell>
          <cell r="H9601" t="str">
            <v>Surface Coating Operations</v>
          </cell>
          <cell r="I9601" t="str">
            <v>Automobiles and Light Trucks</v>
          </cell>
          <cell r="J9601" t="str">
            <v>Deadeners</v>
          </cell>
          <cell r="N9601">
            <v>40988</v>
          </cell>
        </row>
        <row r="9602">
          <cell r="A9602" t="str">
            <v>40201609</v>
          </cell>
          <cell r="B9602" t="str">
            <v>Point</v>
          </cell>
          <cell r="C9602" t="str">
            <v>Surface Coating /Autos &amp; Light Trucks /Anti-corrosion Priming</v>
          </cell>
          <cell r="D9602" t="str">
            <v>Solvent - Industrial Surface Coating &amp; Solvent Use</v>
          </cell>
          <cell r="G9602" t="str">
            <v>Petroleum and Solvent Evaporation</v>
          </cell>
          <cell r="H9602" t="str">
            <v>Surface Coating Operations</v>
          </cell>
          <cell r="I9602" t="str">
            <v>Automobiles and Light Trucks</v>
          </cell>
          <cell r="J9602" t="str">
            <v>Anti-corrosion Priming</v>
          </cell>
          <cell r="N9602">
            <v>40988</v>
          </cell>
        </row>
        <row r="9603">
          <cell r="A9603" t="str">
            <v>40201619</v>
          </cell>
          <cell r="B9603" t="str">
            <v>Point</v>
          </cell>
          <cell r="C9603" t="str">
            <v>Surface Coating /Autos &amp; Light Trucks /Prime Surfacing Operation</v>
          </cell>
          <cell r="D9603" t="str">
            <v>Solvent - Industrial Surface Coating &amp; Solvent Use</v>
          </cell>
          <cell r="G9603" t="str">
            <v>Petroleum and Solvent Evaporation</v>
          </cell>
          <cell r="H9603" t="str">
            <v>Surface Coating Operations</v>
          </cell>
          <cell r="I9603" t="str">
            <v>Automobiles and Light Trucks</v>
          </cell>
          <cell r="J9603" t="str">
            <v>Prime Surfacing Operation</v>
          </cell>
          <cell r="N9603">
            <v>40988</v>
          </cell>
        </row>
        <row r="9604">
          <cell r="A9604" t="str">
            <v>40201620</v>
          </cell>
          <cell r="B9604" t="str">
            <v>Point</v>
          </cell>
          <cell r="C9604" t="str">
            <v>Surface Coating /Autos &amp; Light Trucks /Repair Topcoat Application Area</v>
          </cell>
          <cell r="D9604" t="str">
            <v>Solvent - Industrial Surface Coating &amp; Solvent Use</v>
          </cell>
          <cell r="G9604" t="str">
            <v>Petroleum and Solvent Evaporation</v>
          </cell>
          <cell r="H9604" t="str">
            <v>Surface Coating Operations</v>
          </cell>
          <cell r="I9604" t="str">
            <v>Automobiles and Light Trucks</v>
          </cell>
          <cell r="J9604" t="str">
            <v>Repair Topcoat Application Area</v>
          </cell>
          <cell r="N9604">
            <v>40988</v>
          </cell>
        </row>
        <row r="9605">
          <cell r="A9605" t="str">
            <v>40201621</v>
          </cell>
          <cell r="B9605" t="str">
            <v>Point</v>
          </cell>
          <cell r="C9605" t="str">
            <v>Surface Coating /Autos &amp; Light Trucks /Prime Coating: Solvent-borne - Automobiles</v>
          </cell>
          <cell r="D9605" t="str">
            <v>Solvent - Industrial Surface Coating &amp; Solvent Use</v>
          </cell>
          <cell r="G9605" t="str">
            <v>Petroleum and Solvent Evaporation</v>
          </cell>
          <cell r="H9605" t="str">
            <v>Surface Coating Operations</v>
          </cell>
          <cell r="I9605" t="str">
            <v>Automobiles and Light Trucks</v>
          </cell>
          <cell r="J9605" t="str">
            <v>Prime Coating: Solvent-borne - Automobiles</v>
          </cell>
          <cell r="N9605">
            <v>40988</v>
          </cell>
        </row>
        <row r="9606">
          <cell r="A9606" t="str">
            <v>40201622</v>
          </cell>
          <cell r="B9606" t="str">
            <v>Point</v>
          </cell>
          <cell r="C9606" t="str">
            <v>Surface Coating /Autos &amp; Light Trucks /Prime Coating: Electro-deposition - Automobiles</v>
          </cell>
          <cell r="D9606" t="str">
            <v>Solvent - Industrial Surface Coating &amp; Solvent Use</v>
          </cell>
          <cell r="G9606" t="str">
            <v>Petroleum and Solvent Evaporation</v>
          </cell>
          <cell r="H9606" t="str">
            <v>Surface Coating Operations</v>
          </cell>
          <cell r="I9606" t="str">
            <v>Automobiles and Light Trucks</v>
          </cell>
          <cell r="J9606" t="str">
            <v>Prime Coating: Electro-deposition - Automobiles</v>
          </cell>
          <cell r="N9606">
            <v>40988</v>
          </cell>
        </row>
        <row r="9607">
          <cell r="A9607" t="str">
            <v>40201623</v>
          </cell>
          <cell r="B9607" t="str">
            <v>Point</v>
          </cell>
          <cell r="C9607" t="str">
            <v>Surface Coating /Autos &amp; Light Trucks /Guide Coating: Solvent-borne - Automobiles</v>
          </cell>
          <cell r="D9607" t="str">
            <v>Solvent - Industrial Surface Coating &amp; Solvent Use</v>
          </cell>
          <cell r="G9607" t="str">
            <v>Petroleum and Solvent Evaporation</v>
          </cell>
          <cell r="H9607" t="str">
            <v>Surface Coating Operations</v>
          </cell>
          <cell r="I9607" t="str">
            <v>Automobiles and Light Trucks</v>
          </cell>
          <cell r="J9607" t="str">
            <v>Guide Coating: Solvent-borne - Automobiles</v>
          </cell>
          <cell r="N9607">
            <v>40988</v>
          </cell>
        </row>
        <row r="9608">
          <cell r="A9608" t="str">
            <v>40201624</v>
          </cell>
          <cell r="B9608" t="str">
            <v>Point</v>
          </cell>
          <cell r="C9608" t="str">
            <v>Surface Coating /Autos &amp; Light Trucks /Guide Coating: Water-borne - Automobiles</v>
          </cell>
          <cell r="D9608" t="str">
            <v>Solvent - Industrial Surface Coating &amp; Solvent Use</v>
          </cell>
          <cell r="G9608" t="str">
            <v>Petroleum and Solvent Evaporation</v>
          </cell>
          <cell r="H9608" t="str">
            <v>Surface Coating Operations</v>
          </cell>
          <cell r="I9608" t="str">
            <v>Automobiles and Light Trucks</v>
          </cell>
          <cell r="J9608" t="str">
            <v>Guide Coating: Water-borne - Automobiles</v>
          </cell>
          <cell r="N9608">
            <v>40988</v>
          </cell>
        </row>
        <row r="9609">
          <cell r="A9609" t="str">
            <v>40201625</v>
          </cell>
          <cell r="B9609" t="str">
            <v>Point</v>
          </cell>
          <cell r="C9609" t="str">
            <v>Surface Coating /Autos &amp; Light Trucks /Topcoat: Solvent-borne - Automobiles</v>
          </cell>
          <cell r="D9609" t="str">
            <v>Solvent - Industrial Surface Coating &amp; Solvent Use</v>
          </cell>
          <cell r="G9609" t="str">
            <v>Petroleum and Solvent Evaporation</v>
          </cell>
          <cell r="H9609" t="str">
            <v>Surface Coating Operations</v>
          </cell>
          <cell r="I9609" t="str">
            <v>Automobiles and Light Trucks</v>
          </cell>
          <cell r="J9609" t="str">
            <v>Topcoat: Solvent-borne - Automobiles</v>
          </cell>
          <cell r="N9609">
            <v>40988</v>
          </cell>
        </row>
        <row r="9610">
          <cell r="A9610" t="str">
            <v>40201626</v>
          </cell>
          <cell r="B9610" t="str">
            <v>Point</v>
          </cell>
          <cell r="C9610" t="str">
            <v>Surface Coating /Autos &amp; Light Trucks /Topcoat: Water-borne - Automobiles</v>
          </cell>
          <cell r="D9610" t="str">
            <v>Solvent - Industrial Surface Coating &amp; Solvent Use</v>
          </cell>
          <cell r="G9610" t="str">
            <v>Petroleum and Solvent Evaporation</v>
          </cell>
          <cell r="H9610" t="str">
            <v>Surface Coating Operations</v>
          </cell>
          <cell r="I9610" t="str">
            <v>Automobiles and Light Trucks</v>
          </cell>
          <cell r="J9610" t="str">
            <v>Topcoat: Water-borne - Automobiles</v>
          </cell>
          <cell r="N9610">
            <v>40988</v>
          </cell>
        </row>
        <row r="9611">
          <cell r="A9611" t="str">
            <v>40201627</v>
          </cell>
          <cell r="B9611" t="str">
            <v>Point</v>
          </cell>
          <cell r="C9611" t="str">
            <v>Surface Coating /Autos &amp; Light Trucks /Prime Coating: Solvent-borne - Light Trucks</v>
          </cell>
          <cell r="D9611" t="str">
            <v>Solvent - Industrial Surface Coating &amp; Solvent Use</v>
          </cell>
          <cell r="G9611" t="str">
            <v>Petroleum and Solvent Evaporation</v>
          </cell>
          <cell r="H9611" t="str">
            <v>Surface Coating Operations</v>
          </cell>
          <cell r="I9611" t="str">
            <v>Automobiles and Light Trucks</v>
          </cell>
          <cell r="J9611" t="str">
            <v>Prime Coating: Solvent-borne - Light Trucks</v>
          </cell>
          <cell r="N9611">
            <v>40988</v>
          </cell>
        </row>
        <row r="9612">
          <cell r="A9612" t="str">
            <v>40201628</v>
          </cell>
          <cell r="B9612" t="str">
            <v>Point</v>
          </cell>
          <cell r="C9612" t="str">
            <v>Surface Coating /Autos &amp; Light Trucks /Prime Coating: Electro-deposition - Light Trucks</v>
          </cell>
          <cell r="D9612" t="str">
            <v>Solvent - Industrial Surface Coating &amp; Solvent Use</v>
          </cell>
          <cell r="G9612" t="str">
            <v>Petroleum and Solvent Evaporation</v>
          </cell>
          <cell r="H9612" t="str">
            <v>Surface Coating Operations</v>
          </cell>
          <cell r="I9612" t="str">
            <v>Automobiles and Light Trucks</v>
          </cell>
          <cell r="J9612" t="str">
            <v>Prime Coating: Electro-deposition - Light Trucks</v>
          </cell>
          <cell r="N9612">
            <v>40988</v>
          </cell>
        </row>
        <row r="9613">
          <cell r="A9613" t="str">
            <v>40201629</v>
          </cell>
          <cell r="B9613" t="str">
            <v>Point</v>
          </cell>
          <cell r="C9613" t="str">
            <v>Surface Coating /Autos &amp; Light Trucks /Guide Coating: Solvent-borne - Light Trucks</v>
          </cell>
          <cell r="D9613" t="str">
            <v>Solvent - Industrial Surface Coating &amp; Solvent Use</v>
          </cell>
          <cell r="G9613" t="str">
            <v>Petroleum and Solvent Evaporation</v>
          </cell>
          <cell r="H9613" t="str">
            <v>Surface Coating Operations</v>
          </cell>
          <cell r="I9613" t="str">
            <v>Automobiles and Light Trucks</v>
          </cell>
          <cell r="J9613" t="str">
            <v>Guide Coating: Solvent-borne - Light Trucks</v>
          </cell>
          <cell r="N9613">
            <v>40988</v>
          </cell>
        </row>
        <row r="9614">
          <cell r="A9614" t="str">
            <v>40201630</v>
          </cell>
          <cell r="B9614" t="str">
            <v>Point</v>
          </cell>
          <cell r="C9614" t="str">
            <v>Surface Coating /Autos &amp; Light Trucks /Guide Coating: Water-borne - Light Trucks</v>
          </cell>
          <cell r="D9614" t="str">
            <v>Solvent - Industrial Surface Coating &amp; Solvent Use</v>
          </cell>
          <cell r="G9614" t="str">
            <v>Petroleum and Solvent Evaporation</v>
          </cell>
          <cell r="H9614" t="str">
            <v>Surface Coating Operations</v>
          </cell>
          <cell r="I9614" t="str">
            <v>Automobiles and Light Trucks</v>
          </cell>
          <cell r="J9614" t="str">
            <v>Guide Coating: Water-borne - Light Trucks</v>
          </cell>
          <cell r="N9614">
            <v>40988</v>
          </cell>
        </row>
        <row r="9615">
          <cell r="A9615" t="str">
            <v>40201631</v>
          </cell>
          <cell r="B9615" t="str">
            <v>Point</v>
          </cell>
          <cell r="C9615" t="str">
            <v>Surface Coating /Autos &amp; Light Trucks /Topcoat: Solvent-borne - Light Trucks</v>
          </cell>
          <cell r="D9615" t="str">
            <v>Solvent - Industrial Surface Coating &amp; Solvent Use</v>
          </cell>
          <cell r="G9615" t="str">
            <v>Petroleum and Solvent Evaporation</v>
          </cell>
          <cell r="H9615" t="str">
            <v>Surface Coating Operations</v>
          </cell>
          <cell r="I9615" t="str">
            <v>Automobiles and Light Trucks</v>
          </cell>
          <cell r="J9615" t="str">
            <v>Topcoat: Solvent-borne - Light Trucks</v>
          </cell>
          <cell r="N9615">
            <v>40988</v>
          </cell>
        </row>
        <row r="9616">
          <cell r="A9616" t="str">
            <v>40201632</v>
          </cell>
          <cell r="B9616" t="str">
            <v>Point</v>
          </cell>
          <cell r="C9616" t="str">
            <v>Surface Coating /Autos &amp; Light Trucks /Topcoat: Water-borne - Light Trucks</v>
          </cell>
          <cell r="D9616" t="str">
            <v>Solvent - Industrial Surface Coating &amp; Solvent Use</v>
          </cell>
          <cell r="G9616" t="str">
            <v>Petroleum and Solvent Evaporation</v>
          </cell>
          <cell r="H9616" t="str">
            <v>Surface Coating Operations</v>
          </cell>
          <cell r="I9616" t="str">
            <v>Automobiles and Light Trucks</v>
          </cell>
          <cell r="J9616" t="str">
            <v>Topcoat: Water-borne - Light Trucks</v>
          </cell>
          <cell r="N9616">
            <v>40988</v>
          </cell>
        </row>
        <row r="9617">
          <cell r="A9617" t="str">
            <v>40201699</v>
          </cell>
          <cell r="B9617" t="str">
            <v>Point</v>
          </cell>
          <cell r="C9617" t="str">
            <v>Surface Coating /Autos &amp; Light Trucks /Other Not Classified</v>
          </cell>
          <cell r="D9617" t="str">
            <v>Solvent - Industrial Surface Coating &amp; Solvent Use</v>
          </cell>
          <cell r="G9617" t="str">
            <v>Petroleum and Solvent Evaporation</v>
          </cell>
          <cell r="H9617" t="str">
            <v>Surface Coating Operations</v>
          </cell>
          <cell r="I9617" t="str">
            <v>Automobiles and Light Trucks</v>
          </cell>
          <cell r="J9617" t="str">
            <v>Other Not Classified</v>
          </cell>
          <cell r="N9617">
            <v>40988</v>
          </cell>
        </row>
        <row r="9618">
          <cell r="A9618" t="str">
            <v>40201702</v>
          </cell>
          <cell r="B9618" t="str">
            <v>Point</v>
          </cell>
          <cell r="C9618" t="str">
            <v>Metal Can Coating /Cleaning/Pretreatment</v>
          </cell>
          <cell r="D9618" t="str">
            <v>Solvent - Industrial Surface Coating &amp; Solvent Use</v>
          </cell>
          <cell r="G9618" t="str">
            <v>Petroleum and Solvent Evaporation</v>
          </cell>
          <cell r="H9618" t="str">
            <v>Surface Coating Operations</v>
          </cell>
          <cell r="I9618" t="str">
            <v>Metal Can Coating</v>
          </cell>
          <cell r="J9618" t="str">
            <v>Cleaning/Pretreatment</v>
          </cell>
          <cell r="N9618">
            <v>40988</v>
          </cell>
        </row>
        <row r="9619">
          <cell r="A9619" t="str">
            <v>40201703</v>
          </cell>
          <cell r="B9619" t="str">
            <v>Point</v>
          </cell>
          <cell r="C9619" t="str">
            <v>Metal Can Coating /Coating Mixing</v>
          </cell>
          <cell r="D9619" t="str">
            <v>Solvent - Industrial Surface Coating &amp; Solvent Use</v>
          </cell>
          <cell r="G9619" t="str">
            <v>Petroleum and Solvent Evaporation</v>
          </cell>
          <cell r="H9619" t="str">
            <v>Surface Coating Operations</v>
          </cell>
          <cell r="I9619" t="str">
            <v>Metal Can Coating</v>
          </cell>
          <cell r="J9619" t="str">
            <v>Coating Mixing</v>
          </cell>
          <cell r="N9619">
            <v>40988</v>
          </cell>
        </row>
        <row r="9620">
          <cell r="A9620" t="str">
            <v>40201704</v>
          </cell>
          <cell r="B9620" t="str">
            <v>Point</v>
          </cell>
          <cell r="C9620" t="str">
            <v>Metal Can Coating /Coating Storage</v>
          </cell>
          <cell r="D9620" t="str">
            <v>Industrial Processes - Storage and Transfer</v>
          </cell>
          <cell r="G9620" t="str">
            <v>Petroleum and Solvent Evaporation</v>
          </cell>
          <cell r="H9620" t="str">
            <v>Surface Coating Operations</v>
          </cell>
          <cell r="I9620" t="str">
            <v>Metal Can Coating</v>
          </cell>
          <cell r="J9620" t="str">
            <v>Coating Storage</v>
          </cell>
          <cell r="N9620">
            <v>40988</v>
          </cell>
        </row>
        <row r="9621">
          <cell r="A9621" t="str">
            <v>40201705</v>
          </cell>
          <cell r="B9621" t="str">
            <v>Point</v>
          </cell>
          <cell r="C9621" t="str">
            <v>Metal Can Coating /Equipment Cleanup</v>
          </cell>
          <cell r="D9621" t="str">
            <v>Solvent - Industrial Surface Coating &amp; Solvent Use</v>
          </cell>
          <cell r="G9621" t="str">
            <v>Petroleum and Solvent Evaporation</v>
          </cell>
          <cell r="H9621" t="str">
            <v>Surface Coating Operations</v>
          </cell>
          <cell r="I9621" t="str">
            <v>Metal Can Coating</v>
          </cell>
          <cell r="J9621" t="str">
            <v>Equipment Cleanup</v>
          </cell>
          <cell r="N9621">
            <v>40988</v>
          </cell>
        </row>
        <row r="9622">
          <cell r="A9622" t="str">
            <v>40201706</v>
          </cell>
          <cell r="B9622" t="str">
            <v>Point</v>
          </cell>
          <cell r="C9622" t="str">
            <v>Metal Can Coating /Solvent Storage</v>
          </cell>
          <cell r="D9622" t="str">
            <v>Industrial Processes - Storage and Transfer</v>
          </cell>
          <cell r="G9622" t="str">
            <v>Petroleum and Solvent Evaporation</v>
          </cell>
          <cell r="H9622" t="str">
            <v>Surface Coating Operations</v>
          </cell>
          <cell r="I9622" t="str">
            <v>Metal Can Coating</v>
          </cell>
          <cell r="J9622" t="str">
            <v>Solvent Storage</v>
          </cell>
          <cell r="N9622">
            <v>40988</v>
          </cell>
        </row>
        <row r="9623">
          <cell r="A9623" t="str">
            <v>40201721</v>
          </cell>
          <cell r="B9623" t="str">
            <v>Point</v>
          </cell>
          <cell r="C9623" t="str">
            <v>Metal Can Coating /Two Piece Exterior Base Coating</v>
          </cell>
          <cell r="D9623" t="str">
            <v>Solvent - Industrial Surface Coating &amp; Solvent Use</v>
          </cell>
          <cell r="G9623" t="str">
            <v>Petroleum and Solvent Evaporation</v>
          </cell>
          <cell r="H9623" t="str">
            <v>Surface Coating Operations</v>
          </cell>
          <cell r="I9623" t="str">
            <v>Metal Can Coating</v>
          </cell>
          <cell r="J9623" t="str">
            <v>Two Piece Exterior Base Coating</v>
          </cell>
          <cell r="N9623">
            <v>40988</v>
          </cell>
        </row>
        <row r="9624">
          <cell r="A9624" t="str">
            <v>40201722</v>
          </cell>
          <cell r="B9624" t="str">
            <v>Point</v>
          </cell>
          <cell r="C9624" t="str">
            <v>Metal Can Coating /Interior Spray Coating</v>
          </cell>
          <cell r="D9624" t="str">
            <v>Solvent - Industrial Surface Coating &amp; Solvent Use</v>
          </cell>
          <cell r="G9624" t="str">
            <v>Petroleum and Solvent Evaporation</v>
          </cell>
          <cell r="H9624" t="str">
            <v>Surface Coating Operations</v>
          </cell>
          <cell r="I9624" t="str">
            <v>Metal Can Coating</v>
          </cell>
          <cell r="J9624" t="str">
            <v>Interior Spray Coating</v>
          </cell>
          <cell r="N9624">
            <v>40988</v>
          </cell>
        </row>
        <row r="9625">
          <cell r="A9625" t="str">
            <v>40201723</v>
          </cell>
          <cell r="B9625" t="str">
            <v>Point</v>
          </cell>
          <cell r="C9625" t="str">
            <v>Metal Can Coating /Sheet Base Coating (Interior)</v>
          </cell>
          <cell r="D9625" t="str">
            <v>Solvent - Industrial Surface Coating &amp; Solvent Use</v>
          </cell>
          <cell r="G9625" t="str">
            <v>Petroleum and Solvent Evaporation</v>
          </cell>
          <cell r="H9625" t="str">
            <v>Surface Coating Operations</v>
          </cell>
          <cell r="I9625" t="str">
            <v>Metal Can Coating</v>
          </cell>
          <cell r="J9625" t="str">
            <v>Sheet Base Coating (Interior)</v>
          </cell>
          <cell r="N9625">
            <v>40988</v>
          </cell>
        </row>
        <row r="9626">
          <cell r="A9626" t="str">
            <v>40201724</v>
          </cell>
          <cell r="B9626" t="str">
            <v>Point</v>
          </cell>
          <cell r="C9626" t="str">
            <v>Metal Can Coating /Sheet Base Coating (Exterior)</v>
          </cell>
          <cell r="D9626" t="str">
            <v>Solvent - Industrial Surface Coating &amp; Solvent Use</v>
          </cell>
          <cell r="G9626" t="str">
            <v>Petroleum and Solvent Evaporation</v>
          </cell>
          <cell r="H9626" t="str">
            <v>Surface Coating Operations</v>
          </cell>
          <cell r="I9626" t="str">
            <v>Metal Can Coating</v>
          </cell>
          <cell r="J9626" t="str">
            <v>Sheet Base Coating (Exterior)</v>
          </cell>
          <cell r="N9626">
            <v>40988</v>
          </cell>
        </row>
        <row r="9627">
          <cell r="A9627" t="str">
            <v>40201725</v>
          </cell>
          <cell r="B9627" t="str">
            <v>Point</v>
          </cell>
          <cell r="C9627" t="str">
            <v>Metal Can Coating /Side Seam Spray Coating</v>
          </cell>
          <cell r="D9627" t="str">
            <v>Solvent - Industrial Surface Coating &amp; Solvent Use</v>
          </cell>
          <cell r="G9627" t="str">
            <v>Petroleum and Solvent Evaporation</v>
          </cell>
          <cell r="H9627" t="str">
            <v>Surface Coating Operations</v>
          </cell>
          <cell r="I9627" t="str">
            <v>Metal Can Coating</v>
          </cell>
          <cell r="J9627" t="str">
            <v>Side Seam Spray Coating</v>
          </cell>
          <cell r="N9627">
            <v>40988</v>
          </cell>
        </row>
        <row r="9628">
          <cell r="A9628" t="str">
            <v>40201726</v>
          </cell>
          <cell r="B9628" t="str">
            <v>Point</v>
          </cell>
          <cell r="C9628" t="str">
            <v>Metal Can Coating /End Sealing Compound (Also See 4-02-017-36 &amp; -37)</v>
          </cell>
          <cell r="D9628" t="str">
            <v>Solvent - Industrial Surface Coating &amp; Solvent Use</v>
          </cell>
          <cell r="G9628" t="str">
            <v>Petroleum and Solvent Evaporation</v>
          </cell>
          <cell r="H9628" t="str">
            <v>Surface Coating Operations</v>
          </cell>
          <cell r="I9628" t="str">
            <v>Metal Can Coating</v>
          </cell>
          <cell r="J9628" t="str">
            <v>End Sealing Compound (Also See 4-02-017-36 &amp; -37)</v>
          </cell>
          <cell r="N9628">
            <v>40988</v>
          </cell>
        </row>
        <row r="9629">
          <cell r="A9629" t="str">
            <v>40201727</v>
          </cell>
          <cell r="B9629" t="str">
            <v>Point</v>
          </cell>
          <cell r="C9629" t="str">
            <v>Metal Can Coating /Lithography</v>
          </cell>
          <cell r="D9629" t="str">
            <v>Solvent - Industrial Surface Coating &amp; Solvent Use</v>
          </cell>
          <cell r="G9629" t="str">
            <v>Petroleum and Solvent Evaporation</v>
          </cell>
          <cell r="H9629" t="str">
            <v>Surface Coating Operations</v>
          </cell>
          <cell r="I9629" t="str">
            <v>Metal Can Coating</v>
          </cell>
          <cell r="J9629" t="str">
            <v>Lithography</v>
          </cell>
          <cell r="N9629">
            <v>40988</v>
          </cell>
        </row>
        <row r="9630">
          <cell r="A9630" t="str">
            <v>40201728</v>
          </cell>
          <cell r="B9630" t="str">
            <v>Point</v>
          </cell>
          <cell r="C9630" t="str">
            <v>Metal Can Coating /Over Varnish</v>
          </cell>
          <cell r="D9630" t="str">
            <v>Solvent - Industrial Surface Coating &amp; Solvent Use</v>
          </cell>
          <cell r="G9630" t="str">
            <v>Petroleum and Solvent Evaporation</v>
          </cell>
          <cell r="H9630" t="str">
            <v>Surface Coating Operations</v>
          </cell>
          <cell r="I9630" t="str">
            <v>Metal Can Coating</v>
          </cell>
          <cell r="J9630" t="str">
            <v>Over Varnish</v>
          </cell>
          <cell r="N9630">
            <v>40988</v>
          </cell>
        </row>
        <row r="9631">
          <cell r="A9631" t="str">
            <v>40201729</v>
          </cell>
          <cell r="B9631" t="str">
            <v>Point</v>
          </cell>
          <cell r="C9631" t="str">
            <v>Metal Can Coating /Exterior End Coating</v>
          </cell>
          <cell r="D9631" t="str">
            <v>Solvent - Industrial Surface Coating &amp; Solvent Use</v>
          </cell>
          <cell r="G9631" t="str">
            <v>Petroleum and Solvent Evaporation</v>
          </cell>
          <cell r="H9631" t="str">
            <v>Surface Coating Operations</v>
          </cell>
          <cell r="I9631" t="str">
            <v>Metal Can Coating</v>
          </cell>
          <cell r="J9631" t="str">
            <v>Exterior End Coating</v>
          </cell>
          <cell r="N9631">
            <v>40988</v>
          </cell>
        </row>
        <row r="9632">
          <cell r="A9632" t="str">
            <v>40201731</v>
          </cell>
          <cell r="B9632" t="str">
            <v>Point</v>
          </cell>
          <cell r="C9632" t="str">
            <v>Metal Can Coating /Three-piece Can Sheet Base Coating</v>
          </cell>
          <cell r="D9632" t="str">
            <v>Solvent - Industrial Surface Coating &amp; Solvent Use</v>
          </cell>
          <cell r="G9632" t="str">
            <v>Petroleum and Solvent Evaporation</v>
          </cell>
          <cell r="H9632" t="str">
            <v>Surface Coating Operations</v>
          </cell>
          <cell r="I9632" t="str">
            <v>Metal Can Coating</v>
          </cell>
          <cell r="J9632" t="str">
            <v>Three-piece Can Sheet Base Coating</v>
          </cell>
          <cell r="N9632">
            <v>40988</v>
          </cell>
        </row>
        <row r="9633">
          <cell r="A9633" t="str">
            <v>40201732</v>
          </cell>
          <cell r="B9633" t="str">
            <v>Point</v>
          </cell>
          <cell r="C9633" t="str">
            <v>Metal Can Coating /Three-piece Can Sheet Lithographic Coating Line</v>
          </cell>
          <cell r="D9633" t="str">
            <v>Solvent - Industrial Surface Coating &amp; Solvent Use</v>
          </cell>
          <cell r="G9633" t="str">
            <v>Petroleum and Solvent Evaporation</v>
          </cell>
          <cell r="H9633" t="str">
            <v>Surface Coating Operations</v>
          </cell>
          <cell r="I9633" t="str">
            <v>Metal Can Coating</v>
          </cell>
          <cell r="J9633" t="str">
            <v>Three-piece Can Sheet Lithographic Coating Line</v>
          </cell>
          <cell r="N9633">
            <v>40988</v>
          </cell>
        </row>
        <row r="9634">
          <cell r="A9634" t="str">
            <v>40201733</v>
          </cell>
          <cell r="B9634" t="str">
            <v>Point</v>
          </cell>
          <cell r="C9634" t="str">
            <v>Metal Can Coating /Three-piece Can-side Seam Spray Coating</v>
          </cell>
          <cell r="D9634" t="str">
            <v>Solvent - Industrial Surface Coating &amp; Solvent Use</v>
          </cell>
          <cell r="G9634" t="str">
            <v>Petroleum and Solvent Evaporation</v>
          </cell>
          <cell r="H9634" t="str">
            <v>Surface Coating Operations</v>
          </cell>
          <cell r="I9634" t="str">
            <v>Metal Can Coating</v>
          </cell>
          <cell r="J9634" t="str">
            <v>Three-piece Can-side Seam Spray Coating</v>
          </cell>
          <cell r="N9634">
            <v>40988</v>
          </cell>
        </row>
        <row r="9635">
          <cell r="A9635" t="str">
            <v>40201734</v>
          </cell>
          <cell r="B9635" t="str">
            <v>Point</v>
          </cell>
          <cell r="C9635" t="str">
            <v>Metal Can Coating /Three-piece Can Interior Body Spray Coat</v>
          </cell>
          <cell r="D9635" t="str">
            <v>Solvent - Industrial Surface Coating &amp; Solvent Use</v>
          </cell>
          <cell r="G9635" t="str">
            <v>Petroleum and Solvent Evaporation</v>
          </cell>
          <cell r="H9635" t="str">
            <v>Surface Coating Operations</v>
          </cell>
          <cell r="I9635" t="str">
            <v>Metal Can Coating</v>
          </cell>
          <cell r="J9635" t="str">
            <v>Three-piece Can Interior Body Spray Coat</v>
          </cell>
          <cell r="N9635">
            <v>40988</v>
          </cell>
        </row>
        <row r="9636">
          <cell r="A9636" t="str">
            <v>40201735</v>
          </cell>
          <cell r="B9636" t="str">
            <v>Point</v>
          </cell>
          <cell r="C9636" t="str">
            <v>Metal Can Coating /Two-piece Can Coating Line</v>
          </cell>
          <cell r="D9636" t="str">
            <v>Solvent - Industrial Surface Coating &amp; Solvent Use</v>
          </cell>
          <cell r="G9636" t="str">
            <v>Petroleum and Solvent Evaporation</v>
          </cell>
          <cell r="H9636" t="str">
            <v>Surface Coating Operations</v>
          </cell>
          <cell r="I9636" t="str">
            <v>Metal Can Coating</v>
          </cell>
          <cell r="J9636" t="str">
            <v>Two-piece Can Coating Line</v>
          </cell>
          <cell r="N9636">
            <v>40988</v>
          </cell>
        </row>
        <row r="9637">
          <cell r="A9637" t="str">
            <v>40201736</v>
          </cell>
          <cell r="B9637" t="str">
            <v>Point</v>
          </cell>
          <cell r="C9637" t="str">
            <v>Metal Can Coating /Two-piece Can End Sealing Compound</v>
          </cell>
          <cell r="D9637" t="str">
            <v>Solvent - Industrial Surface Coating &amp; Solvent Use</v>
          </cell>
          <cell r="G9637" t="str">
            <v>Petroleum and Solvent Evaporation</v>
          </cell>
          <cell r="H9637" t="str">
            <v>Surface Coating Operations</v>
          </cell>
          <cell r="I9637" t="str">
            <v>Metal Can Coating</v>
          </cell>
          <cell r="J9637" t="str">
            <v>Two-piece Can End Sealing Compound</v>
          </cell>
          <cell r="N9637">
            <v>40988</v>
          </cell>
        </row>
        <row r="9638">
          <cell r="A9638" t="str">
            <v>40201737</v>
          </cell>
          <cell r="B9638" t="str">
            <v>Point</v>
          </cell>
          <cell r="C9638" t="str">
            <v>Metal Can Coating /Three Piece Can End Sealing Compound</v>
          </cell>
          <cell r="D9638" t="str">
            <v>Solvent - Industrial Surface Coating &amp; Solvent Use</v>
          </cell>
          <cell r="G9638" t="str">
            <v>Petroleum and Solvent Evaporation</v>
          </cell>
          <cell r="H9638" t="str">
            <v>Surface Coating Operations</v>
          </cell>
          <cell r="I9638" t="str">
            <v>Metal Can Coating</v>
          </cell>
          <cell r="J9638" t="str">
            <v>Three Piece Can End Sealing Compound</v>
          </cell>
          <cell r="N9638">
            <v>40988</v>
          </cell>
        </row>
        <row r="9639">
          <cell r="A9639" t="str">
            <v>40201738</v>
          </cell>
          <cell r="B9639" t="str">
            <v>Point</v>
          </cell>
          <cell r="C9639" t="str">
            <v>Metal Can Coating /Two Piece Can Lithographic Coating Line</v>
          </cell>
          <cell r="D9639" t="str">
            <v>Solvent - Industrial Surface Coating &amp; Solvent Use</v>
          </cell>
          <cell r="G9639" t="str">
            <v>Petroleum and Solvent Evaporation</v>
          </cell>
          <cell r="H9639" t="str">
            <v>Surface Coating Operations</v>
          </cell>
          <cell r="I9639" t="str">
            <v>Metal Can Coating</v>
          </cell>
          <cell r="J9639" t="str">
            <v>Two Piece Can Lithographic Coating Line</v>
          </cell>
          <cell r="N9639">
            <v>40988</v>
          </cell>
        </row>
        <row r="9640">
          <cell r="A9640" t="str">
            <v>40201739</v>
          </cell>
          <cell r="B9640" t="str">
            <v>Point</v>
          </cell>
          <cell r="C9640" t="str">
            <v>Metal Can Coating /Three Piece Can Coating Line (All Coating Solvent Emission Points)</v>
          </cell>
          <cell r="D9640" t="str">
            <v>Solvent - Industrial Surface Coating &amp; Solvent Use</v>
          </cell>
          <cell r="G9640" t="str">
            <v>Petroleum and Solvent Evaporation</v>
          </cell>
          <cell r="H9640" t="str">
            <v>Surface Coating Operations</v>
          </cell>
          <cell r="I9640" t="str">
            <v>Metal Can Coating</v>
          </cell>
          <cell r="J9640" t="str">
            <v>Three Piece Can Coating Line (All Coating Solvent Emission Points)</v>
          </cell>
          <cell r="N9640">
            <v>40988</v>
          </cell>
        </row>
        <row r="9641">
          <cell r="A9641" t="str">
            <v>40201799</v>
          </cell>
          <cell r="B9641" t="str">
            <v>Point</v>
          </cell>
          <cell r="C9641" t="str">
            <v>Metal Can Coating /Other Not Classified</v>
          </cell>
          <cell r="D9641" t="str">
            <v>Solvent - Industrial Surface Coating &amp; Solvent Use</v>
          </cell>
          <cell r="G9641" t="str">
            <v>Petroleum and Solvent Evaporation</v>
          </cell>
          <cell r="H9641" t="str">
            <v>Surface Coating Operations</v>
          </cell>
          <cell r="I9641" t="str">
            <v>Metal Can Coating</v>
          </cell>
          <cell r="J9641" t="str">
            <v>Other Not Classified</v>
          </cell>
          <cell r="N9641">
            <v>40988</v>
          </cell>
        </row>
        <row r="9642">
          <cell r="A9642" t="str">
            <v>40201801</v>
          </cell>
          <cell r="B9642" t="str">
            <v>Point</v>
          </cell>
          <cell r="C9642" t="str">
            <v>Metal Coil Coating /Prime Coating Application</v>
          </cell>
          <cell r="D9642" t="str">
            <v>Solvent - Industrial Surface Coating &amp; Solvent Use</v>
          </cell>
          <cell r="G9642" t="str">
            <v>Petroleum and Solvent Evaporation</v>
          </cell>
          <cell r="H9642" t="str">
            <v>Surface Coating Operations</v>
          </cell>
          <cell r="I9642" t="str">
            <v>Metal Coil Coating</v>
          </cell>
          <cell r="J9642" t="str">
            <v>Prime Coating Application</v>
          </cell>
          <cell r="N9642">
            <v>40988</v>
          </cell>
        </row>
        <row r="9643">
          <cell r="A9643" t="str">
            <v>40201802</v>
          </cell>
          <cell r="B9643" t="str">
            <v>Point</v>
          </cell>
          <cell r="C9643" t="str">
            <v>Metal Coil Coating /Cleaning/Pretreatment</v>
          </cell>
          <cell r="D9643" t="str">
            <v>Solvent - Industrial Surface Coating &amp; Solvent Use</v>
          </cell>
          <cell r="G9643" t="str">
            <v>Petroleum and Solvent Evaporation</v>
          </cell>
          <cell r="H9643" t="str">
            <v>Surface Coating Operations</v>
          </cell>
          <cell r="I9643" t="str">
            <v>Metal Coil Coating</v>
          </cell>
          <cell r="J9643" t="str">
            <v>Cleaning/Pretreatment</v>
          </cell>
          <cell r="N9643">
            <v>40988</v>
          </cell>
        </row>
        <row r="9644">
          <cell r="A9644" t="str">
            <v>40201803</v>
          </cell>
          <cell r="B9644" t="str">
            <v>Point</v>
          </cell>
          <cell r="C9644" t="str">
            <v>Metal Coil Coating /Solvent Mixing</v>
          </cell>
          <cell r="D9644" t="str">
            <v>Solvent - Industrial Surface Coating &amp; Solvent Use</v>
          </cell>
          <cell r="G9644" t="str">
            <v>Petroleum and Solvent Evaporation</v>
          </cell>
          <cell r="H9644" t="str">
            <v>Surface Coating Operations</v>
          </cell>
          <cell r="I9644" t="str">
            <v>Metal Coil Coating</v>
          </cell>
          <cell r="J9644" t="str">
            <v>Solvent Mixing</v>
          </cell>
          <cell r="N9644">
            <v>40988</v>
          </cell>
        </row>
        <row r="9645">
          <cell r="A9645" t="str">
            <v>40201804</v>
          </cell>
          <cell r="B9645" t="str">
            <v>Point</v>
          </cell>
          <cell r="C9645" t="str">
            <v>Metal Coil Coating /Solvent Storage (Use 4-07-004-01 thru 4-07-999-98 if possible)</v>
          </cell>
          <cell r="D9645" t="str">
            <v>Industrial Processes - Storage and Transfer</v>
          </cell>
          <cell r="G9645" t="str">
            <v>Petroleum and Solvent Evaporation</v>
          </cell>
          <cell r="H9645" t="str">
            <v>Surface Coating Operations</v>
          </cell>
          <cell r="I9645" t="str">
            <v>Metal Coil Coating</v>
          </cell>
          <cell r="J9645" t="str">
            <v>Solvent Storage (Use 4-07-004-01 thru 4-07-999-98 if possible)</v>
          </cell>
          <cell r="N9645">
            <v>40988</v>
          </cell>
        </row>
        <row r="9646">
          <cell r="A9646" t="str">
            <v>40201805</v>
          </cell>
          <cell r="B9646" t="str">
            <v>Point</v>
          </cell>
          <cell r="C9646" t="str">
            <v>Metal Coil Coating /Equipment Cleanup</v>
          </cell>
          <cell r="D9646" t="str">
            <v>Solvent - Industrial Surface Coating &amp; Solvent Use</v>
          </cell>
          <cell r="G9646" t="str">
            <v>Petroleum and Solvent Evaporation</v>
          </cell>
          <cell r="H9646" t="str">
            <v>Surface Coating Operations</v>
          </cell>
          <cell r="I9646" t="str">
            <v>Metal Coil Coating</v>
          </cell>
          <cell r="J9646" t="str">
            <v>Equipment Cleanup</v>
          </cell>
          <cell r="N9646">
            <v>40988</v>
          </cell>
        </row>
        <row r="9647">
          <cell r="A9647" t="str">
            <v>40201806</v>
          </cell>
          <cell r="B9647" t="str">
            <v>Point</v>
          </cell>
          <cell r="C9647" t="str">
            <v>Metal Coil Coating /Finish Coating</v>
          </cell>
          <cell r="D9647" t="str">
            <v>Solvent - Industrial Surface Coating &amp; Solvent Use</v>
          </cell>
          <cell r="G9647" t="str">
            <v>Petroleum and Solvent Evaporation</v>
          </cell>
          <cell r="H9647" t="str">
            <v>Surface Coating Operations</v>
          </cell>
          <cell r="I9647" t="str">
            <v>Metal Coil Coating</v>
          </cell>
          <cell r="J9647" t="str">
            <v>Finish Coating</v>
          </cell>
          <cell r="N9647">
            <v>40988</v>
          </cell>
        </row>
        <row r="9648">
          <cell r="A9648" t="str">
            <v>40201807</v>
          </cell>
          <cell r="B9648" t="str">
            <v>Point</v>
          </cell>
          <cell r="C9648" t="str">
            <v>Metal Coil Coating /Coating Storage</v>
          </cell>
          <cell r="D9648" t="str">
            <v>Industrial Processes - Storage and Transfer</v>
          </cell>
          <cell r="G9648" t="str">
            <v>Petroleum and Solvent Evaporation</v>
          </cell>
          <cell r="H9648" t="str">
            <v>Surface Coating Operations</v>
          </cell>
          <cell r="I9648" t="str">
            <v>Metal Coil Coating</v>
          </cell>
          <cell r="J9648" t="str">
            <v>Coating Storage</v>
          </cell>
          <cell r="N9648">
            <v>40988</v>
          </cell>
        </row>
        <row r="9649">
          <cell r="A9649" t="str">
            <v>40201899</v>
          </cell>
          <cell r="B9649" t="str">
            <v>Point</v>
          </cell>
          <cell r="C9649" t="str">
            <v>Metal Coil Coating /Other Not Classified</v>
          </cell>
          <cell r="D9649" t="str">
            <v>Solvent - Industrial Surface Coating &amp; Solvent Use</v>
          </cell>
          <cell r="G9649" t="str">
            <v>Petroleum and Solvent Evaporation</v>
          </cell>
          <cell r="H9649" t="str">
            <v>Surface Coating Operations</v>
          </cell>
          <cell r="I9649" t="str">
            <v>Metal Coil Coating</v>
          </cell>
          <cell r="J9649" t="str">
            <v>Other Not Classified</v>
          </cell>
          <cell r="N9649">
            <v>40988</v>
          </cell>
        </row>
        <row r="9650">
          <cell r="A9650" t="str">
            <v>40201901</v>
          </cell>
          <cell r="B9650" t="str">
            <v>Point</v>
          </cell>
          <cell r="C9650" t="str">
            <v>Wood Furniture Surface Coating /Coating Operation</v>
          </cell>
          <cell r="D9650" t="str">
            <v>Solvent - Industrial Surface Coating &amp; Solvent Use</v>
          </cell>
          <cell r="G9650" t="str">
            <v>Petroleum and Solvent Evaporation</v>
          </cell>
          <cell r="H9650" t="str">
            <v>Surface Coating Operations</v>
          </cell>
          <cell r="I9650" t="str">
            <v>Wood Furniture Surface Coating</v>
          </cell>
          <cell r="J9650" t="str">
            <v>Coating Operation</v>
          </cell>
          <cell r="N9650">
            <v>40988</v>
          </cell>
        </row>
        <row r="9651">
          <cell r="A9651" t="str">
            <v>40201903</v>
          </cell>
          <cell r="B9651" t="str">
            <v>Point</v>
          </cell>
          <cell r="C9651" t="str">
            <v>Wood Furniture Surface Coating /Coating Mixing</v>
          </cell>
          <cell r="D9651" t="str">
            <v>Solvent - Industrial Surface Coating &amp; Solvent Use</v>
          </cell>
          <cell r="G9651" t="str">
            <v>Petroleum and Solvent Evaporation</v>
          </cell>
          <cell r="H9651" t="str">
            <v>Surface Coating Operations</v>
          </cell>
          <cell r="I9651" t="str">
            <v>Wood Furniture Surface Coating</v>
          </cell>
          <cell r="J9651" t="str">
            <v>Coating Mixing</v>
          </cell>
          <cell r="N9651">
            <v>40988</v>
          </cell>
        </row>
        <row r="9652">
          <cell r="A9652" t="str">
            <v>40201904</v>
          </cell>
          <cell r="B9652" t="str">
            <v>Point</v>
          </cell>
          <cell r="C9652" t="str">
            <v>Wood Furniture Surface Coating /Coating Storage</v>
          </cell>
          <cell r="D9652" t="str">
            <v>Industrial Processes - Storage and Transfer</v>
          </cell>
          <cell r="G9652" t="str">
            <v>Petroleum and Solvent Evaporation</v>
          </cell>
          <cell r="H9652" t="str">
            <v>Surface Coating Operations</v>
          </cell>
          <cell r="I9652" t="str">
            <v>Wood Furniture Surface Coating</v>
          </cell>
          <cell r="J9652" t="str">
            <v>Coating Storage</v>
          </cell>
          <cell r="N9652">
            <v>40988</v>
          </cell>
        </row>
        <row r="9653">
          <cell r="A9653" t="str">
            <v>40201999</v>
          </cell>
          <cell r="B9653" t="str">
            <v>Point</v>
          </cell>
          <cell r="C9653" t="str">
            <v>Wood Furniture Surface Coating /Other Not Classified</v>
          </cell>
          <cell r="D9653" t="str">
            <v>Solvent - Industrial Surface Coating &amp; Solvent Use</v>
          </cell>
          <cell r="G9653" t="str">
            <v>Petroleum and Solvent Evaporation</v>
          </cell>
          <cell r="H9653" t="str">
            <v>Surface Coating Operations</v>
          </cell>
          <cell r="I9653" t="str">
            <v>Wood Furniture Surface Coating</v>
          </cell>
          <cell r="J9653" t="str">
            <v>Other Not Classified</v>
          </cell>
          <cell r="N9653">
            <v>40988</v>
          </cell>
        </row>
        <row r="9654">
          <cell r="A9654" t="str">
            <v>40202001</v>
          </cell>
          <cell r="B9654" t="str">
            <v>Point</v>
          </cell>
          <cell r="C9654" t="str">
            <v>Surface Coating /Metal Furniture Ops /Coating Operation</v>
          </cell>
          <cell r="D9654" t="str">
            <v>Solvent - Industrial Surface Coating &amp; Solvent Use</v>
          </cell>
          <cell r="G9654" t="str">
            <v>Petroleum and Solvent Evaporation</v>
          </cell>
          <cell r="H9654" t="str">
            <v>Surface Coating Operations</v>
          </cell>
          <cell r="I9654" t="str">
            <v>Metal Furniture Operations</v>
          </cell>
          <cell r="J9654" t="str">
            <v>Coating Operation</v>
          </cell>
          <cell r="N9654">
            <v>40988</v>
          </cell>
        </row>
        <row r="9655">
          <cell r="A9655" t="str">
            <v>40202002</v>
          </cell>
          <cell r="B9655" t="str">
            <v>Point</v>
          </cell>
          <cell r="C9655" t="str">
            <v>Surface Coating /Metal Furniture Ops /Cleaning/Pretreatment</v>
          </cell>
          <cell r="D9655" t="str">
            <v>Solvent - Industrial Surface Coating &amp; Solvent Use</v>
          </cell>
          <cell r="G9655" t="str">
            <v>Petroleum and Solvent Evaporation</v>
          </cell>
          <cell r="H9655" t="str">
            <v>Surface Coating Operations</v>
          </cell>
          <cell r="I9655" t="str">
            <v>Metal Furniture Operations</v>
          </cell>
          <cell r="J9655" t="str">
            <v>Cleaning/Pretreatment</v>
          </cell>
          <cell r="N9655">
            <v>40988</v>
          </cell>
        </row>
        <row r="9656">
          <cell r="A9656" t="str">
            <v>40202003</v>
          </cell>
          <cell r="B9656" t="str">
            <v>Point</v>
          </cell>
          <cell r="C9656" t="str">
            <v>Surface Coating /Metal Furniture Ops /Coating Mixing</v>
          </cell>
          <cell r="D9656" t="str">
            <v>Solvent - Industrial Surface Coating &amp; Solvent Use</v>
          </cell>
          <cell r="G9656" t="str">
            <v>Petroleum and Solvent Evaporation</v>
          </cell>
          <cell r="H9656" t="str">
            <v>Surface Coating Operations</v>
          </cell>
          <cell r="I9656" t="str">
            <v>Metal Furniture Operations</v>
          </cell>
          <cell r="J9656" t="str">
            <v>Coating Mixing</v>
          </cell>
          <cell r="N9656">
            <v>40988</v>
          </cell>
        </row>
        <row r="9657">
          <cell r="A9657" t="str">
            <v>40202004</v>
          </cell>
          <cell r="B9657" t="str">
            <v>Point</v>
          </cell>
          <cell r="C9657" t="str">
            <v>Surface Coating /Metal Furniture Ops /Coating Storage</v>
          </cell>
          <cell r="D9657" t="str">
            <v>Industrial Processes - Storage and Transfer</v>
          </cell>
          <cell r="G9657" t="str">
            <v>Petroleum and Solvent Evaporation</v>
          </cell>
          <cell r="H9657" t="str">
            <v>Surface Coating Operations</v>
          </cell>
          <cell r="I9657" t="str">
            <v>Metal Furniture Operations</v>
          </cell>
          <cell r="J9657" t="str">
            <v>Coating Storage</v>
          </cell>
          <cell r="N9657">
            <v>40988</v>
          </cell>
        </row>
        <row r="9658">
          <cell r="A9658" t="str">
            <v>40202005</v>
          </cell>
          <cell r="B9658" t="str">
            <v>Point</v>
          </cell>
          <cell r="C9658" t="str">
            <v>Surface Coating /Metal Furniture Ops /Equipment Cleanup</v>
          </cell>
          <cell r="D9658" t="str">
            <v>Solvent - Industrial Surface Coating &amp; Solvent Use</v>
          </cell>
          <cell r="G9658" t="str">
            <v>Petroleum and Solvent Evaporation</v>
          </cell>
          <cell r="H9658" t="str">
            <v>Surface Coating Operations</v>
          </cell>
          <cell r="I9658" t="str">
            <v>Metal Furniture Operations</v>
          </cell>
          <cell r="J9658" t="str">
            <v>Equipment Cleanup</v>
          </cell>
          <cell r="N9658">
            <v>40988</v>
          </cell>
        </row>
        <row r="9659">
          <cell r="A9659" t="str">
            <v>40202010</v>
          </cell>
          <cell r="B9659" t="str">
            <v>Point</v>
          </cell>
          <cell r="C9659" t="str">
            <v>Surface Coating /Metal Furniture Ops /Prime Coat Application</v>
          </cell>
          <cell r="D9659" t="str">
            <v>Solvent - Industrial Surface Coating &amp; Solvent Use</v>
          </cell>
          <cell r="G9659" t="str">
            <v>Petroleum and Solvent Evaporation</v>
          </cell>
          <cell r="H9659" t="str">
            <v>Surface Coating Operations</v>
          </cell>
          <cell r="I9659" t="str">
            <v>Metal Furniture Operations</v>
          </cell>
          <cell r="J9659" t="str">
            <v>Prime Coat Application</v>
          </cell>
          <cell r="N9659">
            <v>40988</v>
          </cell>
        </row>
        <row r="9660">
          <cell r="A9660" t="str">
            <v>40202011</v>
          </cell>
          <cell r="B9660" t="str">
            <v>Point</v>
          </cell>
          <cell r="C9660" t="str">
            <v>Surface Coating /Metal Furniture Ops /Prime Coat Application: Spray, High Solids</v>
          </cell>
          <cell r="D9660" t="str">
            <v>Solvent - Industrial Surface Coating &amp; Solvent Use</v>
          </cell>
          <cell r="G9660" t="str">
            <v>Petroleum and Solvent Evaporation</v>
          </cell>
          <cell r="H9660" t="str">
            <v>Surface Coating Operations</v>
          </cell>
          <cell r="I9660" t="str">
            <v>Metal Furniture Operations</v>
          </cell>
          <cell r="J9660" t="str">
            <v>Prime Coat Application: Spray, High Solids</v>
          </cell>
          <cell r="N9660">
            <v>40988</v>
          </cell>
        </row>
        <row r="9661">
          <cell r="A9661" t="str">
            <v>40202012</v>
          </cell>
          <cell r="B9661" t="str">
            <v>Point</v>
          </cell>
          <cell r="C9661" t="str">
            <v>Surface Coating /Metal Furniture Ops /Prime Coat Application: Spray, Water-borne</v>
          </cell>
          <cell r="D9661" t="str">
            <v>Solvent - Industrial Surface Coating &amp; Solvent Use</v>
          </cell>
          <cell r="G9661" t="str">
            <v>Petroleum and Solvent Evaporation</v>
          </cell>
          <cell r="H9661" t="str">
            <v>Surface Coating Operations</v>
          </cell>
          <cell r="I9661" t="str">
            <v>Metal Furniture Operations</v>
          </cell>
          <cell r="J9661" t="str">
            <v>Prime Coat Application: Spray, Water-borne</v>
          </cell>
          <cell r="N9661">
            <v>40988</v>
          </cell>
        </row>
        <row r="9662">
          <cell r="A9662" t="str">
            <v>40202013</v>
          </cell>
          <cell r="B9662" t="str">
            <v>Point</v>
          </cell>
          <cell r="C9662" t="str">
            <v>Surface Coating /Metal Furniture Ops /Prime Coat Application: Dip</v>
          </cell>
          <cell r="D9662" t="str">
            <v>Solvent - Industrial Surface Coating &amp; Solvent Use</v>
          </cell>
          <cell r="G9662" t="str">
            <v>Petroleum and Solvent Evaporation</v>
          </cell>
          <cell r="H9662" t="str">
            <v>Surface Coating Operations</v>
          </cell>
          <cell r="I9662" t="str">
            <v>Metal Furniture Operations</v>
          </cell>
          <cell r="J9662" t="str">
            <v>Prime Coat Application: Dip</v>
          </cell>
          <cell r="N9662">
            <v>40988</v>
          </cell>
        </row>
        <row r="9663">
          <cell r="A9663" t="str">
            <v>40202014</v>
          </cell>
          <cell r="B9663" t="str">
            <v>Point</v>
          </cell>
          <cell r="C9663" t="str">
            <v>Surface Coating /Metal Furniture Ops /Prime Coat Application: Flow Coat</v>
          </cell>
          <cell r="D9663" t="str">
            <v>Solvent - Industrial Surface Coating &amp; Solvent Use</v>
          </cell>
          <cell r="G9663" t="str">
            <v>Petroleum and Solvent Evaporation</v>
          </cell>
          <cell r="H9663" t="str">
            <v>Surface Coating Operations</v>
          </cell>
          <cell r="I9663" t="str">
            <v>Metal Furniture Operations</v>
          </cell>
          <cell r="J9663" t="str">
            <v>Prime Coat Application: Flow Coat</v>
          </cell>
          <cell r="N9663">
            <v>40988</v>
          </cell>
        </row>
        <row r="9664">
          <cell r="A9664" t="str">
            <v>40202015</v>
          </cell>
          <cell r="B9664" t="str">
            <v>Point</v>
          </cell>
          <cell r="C9664" t="str">
            <v>Surface Coating /Metal Furniture Ops /Prime Coat Application: Flashoff</v>
          </cell>
          <cell r="D9664" t="str">
            <v>Solvent - Industrial Surface Coating &amp; Solvent Use</v>
          </cell>
          <cell r="G9664" t="str">
            <v>Petroleum and Solvent Evaporation</v>
          </cell>
          <cell r="H9664" t="str">
            <v>Surface Coating Operations</v>
          </cell>
          <cell r="I9664" t="str">
            <v>Metal Furniture Operations</v>
          </cell>
          <cell r="J9664" t="str">
            <v>Prime Coat Application: Flashoff</v>
          </cell>
          <cell r="N9664">
            <v>40988</v>
          </cell>
        </row>
        <row r="9665">
          <cell r="A9665" t="str">
            <v>40202020</v>
          </cell>
          <cell r="B9665" t="str">
            <v>Point</v>
          </cell>
          <cell r="C9665" t="str">
            <v>Surface Coating /Metal Furniture Ops /Topcoat Application</v>
          </cell>
          <cell r="D9665" t="str">
            <v>Solvent - Industrial Surface Coating &amp; Solvent Use</v>
          </cell>
          <cell r="G9665" t="str">
            <v>Petroleum and Solvent Evaporation</v>
          </cell>
          <cell r="H9665" t="str">
            <v>Surface Coating Operations</v>
          </cell>
          <cell r="I9665" t="str">
            <v>Metal Furniture Operations</v>
          </cell>
          <cell r="J9665" t="str">
            <v>Topcoat Application</v>
          </cell>
          <cell r="N9665">
            <v>40988</v>
          </cell>
        </row>
        <row r="9666">
          <cell r="A9666" t="str">
            <v>40202021</v>
          </cell>
          <cell r="B9666" t="str">
            <v>Point</v>
          </cell>
          <cell r="C9666" t="str">
            <v>Surface Coating /Metal Furniture Ops /Topcoat Application: Spray, High Solids</v>
          </cell>
          <cell r="D9666" t="str">
            <v>Solvent - Industrial Surface Coating &amp; Solvent Use</v>
          </cell>
          <cell r="G9666" t="str">
            <v>Petroleum and Solvent Evaporation</v>
          </cell>
          <cell r="H9666" t="str">
            <v>Surface Coating Operations</v>
          </cell>
          <cell r="I9666" t="str">
            <v>Metal Furniture Operations</v>
          </cell>
          <cell r="J9666" t="str">
            <v>Topcoat Application: Spray, High Solids</v>
          </cell>
          <cell r="N9666">
            <v>40988</v>
          </cell>
        </row>
        <row r="9667">
          <cell r="A9667" t="str">
            <v>40202022</v>
          </cell>
          <cell r="B9667" t="str">
            <v>Point</v>
          </cell>
          <cell r="C9667" t="str">
            <v>Surface Coating /Metal Furniture Ops /Topcoat Application: Spray, Water-borne</v>
          </cell>
          <cell r="D9667" t="str">
            <v>Solvent - Industrial Surface Coating &amp; Solvent Use</v>
          </cell>
          <cell r="G9667" t="str">
            <v>Petroleum and Solvent Evaporation</v>
          </cell>
          <cell r="H9667" t="str">
            <v>Surface Coating Operations</v>
          </cell>
          <cell r="I9667" t="str">
            <v>Metal Furniture Operations</v>
          </cell>
          <cell r="J9667" t="str">
            <v>Topcoat Application: Spray, Water-borne</v>
          </cell>
          <cell r="N9667">
            <v>40988</v>
          </cell>
        </row>
        <row r="9668">
          <cell r="A9668" t="str">
            <v>40202023</v>
          </cell>
          <cell r="B9668" t="str">
            <v>Point</v>
          </cell>
          <cell r="C9668" t="str">
            <v>Surface Coating /Metal Furniture Ops /Topcoat Application: Dip</v>
          </cell>
          <cell r="D9668" t="str">
            <v>Solvent - Industrial Surface Coating &amp; Solvent Use</v>
          </cell>
          <cell r="G9668" t="str">
            <v>Petroleum and Solvent Evaporation</v>
          </cell>
          <cell r="H9668" t="str">
            <v>Surface Coating Operations</v>
          </cell>
          <cell r="I9668" t="str">
            <v>Metal Furniture Operations</v>
          </cell>
          <cell r="J9668" t="str">
            <v>Topcoat Application: Dip</v>
          </cell>
          <cell r="N9668">
            <v>40988</v>
          </cell>
        </row>
        <row r="9669">
          <cell r="A9669" t="str">
            <v>40202024</v>
          </cell>
          <cell r="B9669" t="str">
            <v>Point</v>
          </cell>
          <cell r="C9669" t="str">
            <v>Surface Coating /Metal Furniture Ops /Topcoat Application: Flow Coat</v>
          </cell>
          <cell r="D9669" t="str">
            <v>Solvent - Industrial Surface Coating &amp; Solvent Use</v>
          </cell>
          <cell r="G9669" t="str">
            <v>Petroleum and Solvent Evaporation</v>
          </cell>
          <cell r="H9669" t="str">
            <v>Surface Coating Operations</v>
          </cell>
          <cell r="I9669" t="str">
            <v>Metal Furniture Operations</v>
          </cell>
          <cell r="J9669" t="str">
            <v>Topcoat Application: Flow Coat</v>
          </cell>
          <cell r="N9669">
            <v>40988</v>
          </cell>
        </row>
        <row r="9670">
          <cell r="A9670" t="str">
            <v>40202025</v>
          </cell>
          <cell r="B9670" t="str">
            <v>Point</v>
          </cell>
          <cell r="C9670" t="str">
            <v>Surface Coating /Metal Furniture Ops /Topcoat Application: Flashoff</v>
          </cell>
          <cell r="D9670" t="str">
            <v>Solvent - Industrial Surface Coating &amp; Solvent Use</v>
          </cell>
          <cell r="G9670" t="str">
            <v>Petroleum and Solvent Evaporation</v>
          </cell>
          <cell r="H9670" t="str">
            <v>Surface Coating Operations</v>
          </cell>
          <cell r="I9670" t="str">
            <v>Metal Furniture Operations</v>
          </cell>
          <cell r="J9670" t="str">
            <v>Topcoat Application: Flashoff</v>
          </cell>
          <cell r="N9670">
            <v>40988</v>
          </cell>
        </row>
        <row r="9671">
          <cell r="A9671" t="str">
            <v>40202031</v>
          </cell>
          <cell r="B9671" t="str">
            <v>Point</v>
          </cell>
          <cell r="C9671" t="str">
            <v>Surface Coating /Metal Furniture Ops /Single Spray Line: General</v>
          </cell>
          <cell r="D9671" t="str">
            <v>Solvent - Industrial Surface Coating &amp; Solvent Use</v>
          </cell>
          <cell r="G9671" t="str">
            <v>Petroleum and Solvent Evaporation</v>
          </cell>
          <cell r="H9671" t="str">
            <v>Surface Coating Operations</v>
          </cell>
          <cell r="I9671" t="str">
            <v>Metal Furniture Operations</v>
          </cell>
          <cell r="J9671" t="str">
            <v>Single Spray Line: General</v>
          </cell>
          <cell r="N9671">
            <v>40988</v>
          </cell>
        </row>
        <row r="9672">
          <cell r="A9672" t="str">
            <v>40202032</v>
          </cell>
          <cell r="B9672" t="str">
            <v>Point</v>
          </cell>
          <cell r="C9672" t="str">
            <v>Surface Coating /Metal Furniture Ops /Spray Dip Line: General ** (Use 4-02-020-37)</v>
          </cell>
          <cell r="D9672" t="str">
            <v>Solvent - Industrial Surface Coating &amp; Solvent Use</v>
          </cell>
          <cell r="G9672" t="str">
            <v>Petroleum and Solvent Evaporation</v>
          </cell>
          <cell r="H9672" t="str">
            <v>Surface Coating Operations</v>
          </cell>
          <cell r="I9672" t="str">
            <v>Metal Furniture Operations</v>
          </cell>
          <cell r="J9672" t="str">
            <v>Spray Dip Line: General ** (Use 4-02-020-37)</v>
          </cell>
          <cell r="N9672">
            <v>40988</v>
          </cell>
        </row>
        <row r="9673">
          <cell r="A9673" t="str">
            <v>40202033</v>
          </cell>
          <cell r="B9673" t="str">
            <v>Point</v>
          </cell>
          <cell r="C9673" t="str">
            <v>Surface Coating /Metal Furniture Ops /Spray High Solids Coating ** (Use 4-02-020-35)</v>
          </cell>
          <cell r="D9673" t="str">
            <v>Solvent - Industrial Surface Coating &amp; Solvent Use</v>
          </cell>
          <cell r="G9673" t="str">
            <v>Petroleum and Solvent Evaporation</v>
          </cell>
          <cell r="H9673" t="str">
            <v>Surface Coating Operations</v>
          </cell>
          <cell r="I9673" t="str">
            <v>Metal Furniture Operations</v>
          </cell>
          <cell r="J9673" t="str">
            <v>Spray High Solids Coating ** (Use 4-02-020-35)</v>
          </cell>
          <cell r="N9673">
            <v>40988</v>
          </cell>
        </row>
        <row r="9674">
          <cell r="A9674" t="str">
            <v>40202034</v>
          </cell>
          <cell r="B9674" t="str">
            <v>Point</v>
          </cell>
          <cell r="C9674" t="str">
            <v>Surface Coating /Metal Furniture Ops /Spray Water-borne Coating ** (Use 4-02-020-36)</v>
          </cell>
          <cell r="D9674" t="str">
            <v>Solvent - Industrial Surface Coating &amp; Solvent Use</v>
          </cell>
          <cell r="G9674" t="str">
            <v>Petroleum and Solvent Evaporation</v>
          </cell>
          <cell r="H9674" t="str">
            <v>Surface Coating Operations</v>
          </cell>
          <cell r="I9674" t="str">
            <v>Metal Furniture Operations</v>
          </cell>
          <cell r="J9674" t="str">
            <v>Spray Water-borne Coating ** (Use 4-02-020-36)</v>
          </cell>
          <cell r="N9674">
            <v>40988</v>
          </cell>
        </row>
        <row r="9675">
          <cell r="A9675" t="str">
            <v>40202035</v>
          </cell>
          <cell r="B9675" t="str">
            <v>Point</v>
          </cell>
          <cell r="C9675" t="str">
            <v>Surface Coating /Metal Furniture Ops /Single Coat Application: Spray, High Solids</v>
          </cell>
          <cell r="D9675" t="str">
            <v>Solvent - Industrial Surface Coating &amp; Solvent Use</v>
          </cell>
          <cell r="G9675" t="str">
            <v>Petroleum and Solvent Evaporation</v>
          </cell>
          <cell r="H9675" t="str">
            <v>Surface Coating Operations</v>
          </cell>
          <cell r="I9675" t="str">
            <v>Metal Furniture Operations</v>
          </cell>
          <cell r="J9675" t="str">
            <v>Single Coat Application: Spray, High Solids</v>
          </cell>
          <cell r="N9675">
            <v>40988</v>
          </cell>
        </row>
        <row r="9676">
          <cell r="A9676" t="str">
            <v>40202036</v>
          </cell>
          <cell r="B9676" t="str">
            <v>Point</v>
          </cell>
          <cell r="C9676" t="str">
            <v>Surface Coating /Metal Furniture Ops /Single Coat Application: Spray, Water-borne</v>
          </cell>
          <cell r="D9676" t="str">
            <v>Solvent - Industrial Surface Coating &amp; Solvent Use</v>
          </cell>
          <cell r="G9676" t="str">
            <v>Petroleum and Solvent Evaporation</v>
          </cell>
          <cell r="H9676" t="str">
            <v>Surface Coating Operations</v>
          </cell>
          <cell r="I9676" t="str">
            <v>Metal Furniture Operations</v>
          </cell>
          <cell r="J9676" t="str">
            <v>Single Coat Application: Spray, Water-borne</v>
          </cell>
          <cell r="N9676">
            <v>40988</v>
          </cell>
        </row>
        <row r="9677">
          <cell r="A9677" t="str">
            <v>40202037</v>
          </cell>
          <cell r="B9677" t="str">
            <v>Point</v>
          </cell>
          <cell r="C9677" t="str">
            <v>Surface Coating /Metal Furniture Ops /Single Coat Application: Dip</v>
          </cell>
          <cell r="D9677" t="str">
            <v>Solvent - Industrial Surface Coating &amp; Solvent Use</v>
          </cell>
          <cell r="G9677" t="str">
            <v>Petroleum and Solvent Evaporation</v>
          </cell>
          <cell r="H9677" t="str">
            <v>Surface Coating Operations</v>
          </cell>
          <cell r="I9677" t="str">
            <v>Metal Furniture Operations</v>
          </cell>
          <cell r="J9677" t="str">
            <v>Single Coat Application: Dip</v>
          </cell>
          <cell r="N9677">
            <v>40988</v>
          </cell>
        </row>
        <row r="9678">
          <cell r="A9678" t="str">
            <v>40202038</v>
          </cell>
          <cell r="B9678" t="str">
            <v>Point</v>
          </cell>
          <cell r="C9678" t="str">
            <v>Surface Coating /Metal Furniture Ops /Single Coat Application: Flow Coat</v>
          </cell>
          <cell r="D9678" t="str">
            <v>Solvent - Industrial Surface Coating &amp; Solvent Use</v>
          </cell>
          <cell r="G9678" t="str">
            <v>Petroleum and Solvent Evaporation</v>
          </cell>
          <cell r="H9678" t="str">
            <v>Surface Coating Operations</v>
          </cell>
          <cell r="I9678" t="str">
            <v>Metal Furniture Operations</v>
          </cell>
          <cell r="J9678" t="str">
            <v>Single Coat Application: Flow Coat</v>
          </cell>
          <cell r="N9678">
            <v>40988</v>
          </cell>
        </row>
        <row r="9679">
          <cell r="A9679" t="str">
            <v>40202039</v>
          </cell>
          <cell r="B9679" t="str">
            <v>Point</v>
          </cell>
          <cell r="C9679" t="str">
            <v>Surface Coating /Metal Furniture Ops /Single Coat Application: Flashoff</v>
          </cell>
          <cell r="D9679" t="str">
            <v>Solvent - Industrial Surface Coating &amp; Solvent Use</v>
          </cell>
          <cell r="G9679" t="str">
            <v>Petroleum and Solvent Evaporation</v>
          </cell>
          <cell r="H9679" t="str">
            <v>Surface Coating Operations</v>
          </cell>
          <cell r="I9679" t="str">
            <v>Metal Furniture Operations</v>
          </cell>
          <cell r="J9679" t="str">
            <v>Single Coat Application: Flashoff</v>
          </cell>
          <cell r="N9679">
            <v>40988</v>
          </cell>
        </row>
        <row r="9680">
          <cell r="A9680" t="str">
            <v>40202099</v>
          </cell>
          <cell r="B9680" t="str">
            <v>Point</v>
          </cell>
          <cell r="C9680" t="str">
            <v>Surface Coating /Metal Furniture Ops /Other Not Classified</v>
          </cell>
          <cell r="D9680" t="str">
            <v>Solvent - Industrial Surface Coating &amp; Solvent Use</v>
          </cell>
          <cell r="G9680" t="str">
            <v>Petroleum and Solvent Evaporation</v>
          </cell>
          <cell r="H9680" t="str">
            <v>Surface Coating Operations</v>
          </cell>
          <cell r="I9680" t="str">
            <v>Metal Furniture Operations</v>
          </cell>
          <cell r="J9680" t="str">
            <v>Other Not Classified</v>
          </cell>
          <cell r="N9680">
            <v>40988</v>
          </cell>
        </row>
        <row r="9681">
          <cell r="A9681" t="str">
            <v>40202101</v>
          </cell>
          <cell r="B9681" t="str">
            <v>Point</v>
          </cell>
          <cell r="C9681" t="str">
            <v>Surface Coating /Flatwood Products /Base Coat</v>
          </cell>
          <cell r="D9681" t="str">
            <v>Solvent - Industrial Surface Coating &amp; Solvent Use</v>
          </cell>
          <cell r="G9681" t="str">
            <v>Petroleum and Solvent Evaporation</v>
          </cell>
          <cell r="H9681" t="str">
            <v>Surface Coating Operations</v>
          </cell>
          <cell r="I9681" t="str">
            <v>Flatwood Products</v>
          </cell>
          <cell r="J9681" t="str">
            <v>Base Coat</v>
          </cell>
          <cell r="N9681">
            <v>40988</v>
          </cell>
        </row>
        <row r="9682">
          <cell r="A9682" t="str">
            <v>40202103</v>
          </cell>
          <cell r="B9682" t="str">
            <v>Point</v>
          </cell>
          <cell r="C9682" t="str">
            <v>Surface Coating /Flatwood Products /Coating Mixing</v>
          </cell>
          <cell r="D9682" t="str">
            <v>Solvent - Industrial Surface Coating &amp; Solvent Use</v>
          </cell>
          <cell r="G9682" t="str">
            <v>Petroleum and Solvent Evaporation</v>
          </cell>
          <cell r="H9682" t="str">
            <v>Surface Coating Operations</v>
          </cell>
          <cell r="I9682" t="str">
            <v>Flatwood Products</v>
          </cell>
          <cell r="J9682" t="str">
            <v>Coating Mixing</v>
          </cell>
          <cell r="N9682">
            <v>40988</v>
          </cell>
        </row>
        <row r="9683">
          <cell r="A9683" t="str">
            <v>40202104</v>
          </cell>
          <cell r="B9683" t="str">
            <v>Point</v>
          </cell>
          <cell r="C9683" t="str">
            <v>Surface Coating /Flatwood Products /Coating Storage</v>
          </cell>
          <cell r="D9683" t="str">
            <v>Industrial Processes - Storage and Transfer</v>
          </cell>
          <cell r="G9683" t="str">
            <v>Petroleum and Solvent Evaporation</v>
          </cell>
          <cell r="H9683" t="str">
            <v>Surface Coating Operations</v>
          </cell>
          <cell r="I9683" t="str">
            <v>Flatwood Products</v>
          </cell>
          <cell r="J9683" t="str">
            <v>Coating Storage</v>
          </cell>
          <cell r="N9683">
            <v>40988</v>
          </cell>
        </row>
        <row r="9684">
          <cell r="A9684" t="str">
            <v>40202105</v>
          </cell>
          <cell r="B9684" t="str">
            <v>Point</v>
          </cell>
          <cell r="C9684" t="str">
            <v>Surface Coating /Flatwood Products /Equipment Cleanup</v>
          </cell>
          <cell r="D9684" t="str">
            <v>Solvent - Industrial Surface Coating &amp; Solvent Use</v>
          </cell>
          <cell r="G9684" t="str">
            <v>Petroleum and Solvent Evaporation</v>
          </cell>
          <cell r="H9684" t="str">
            <v>Surface Coating Operations</v>
          </cell>
          <cell r="I9684" t="str">
            <v>Flatwood Products</v>
          </cell>
          <cell r="J9684" t="str">
            <v>Equipment Cleanup</v>
          </cell>
          <cell r="N9684">
            <v>40988</v>
          </cell>
        </row>
        <row r="9685">
          <cell r="A9685" t="str">
            <v>40202106</v>
          </cell>
          <cell r="B9685" t="str">
            <v>Point</v>
          </cell>
          <cell r="C9685" t="str">
            <v>Surface Coating /Flatwood Products /Topcoat</v>
          </cell>
          <cell r="D9685" t="str">
            <v>Solvent - Industrial Surface Coating &amp; Solvent Use</v>
          </cell>
          <cell r="G9685" t="str">
            <v>Petroleum and Solvent Evaporation</v>
          </cell>
          <cell r="H9685" t="str">
            <v>Surface Coating Operations</v>
          </cell>
          <cell r="I9685" t="str">
            <v>Flatwood Products</v>
          </cell>
          <cell r="J9685" t="str">
            <v>Topcoat</v>
          </cell>
          <cell r="N9685">
            <v>40988</v>
          </cell>
        </row>
        <row r="9686">
          <cell r="A9686" t="str">
            <v>40202107</v>
          </cell>
          <cell r="B9686" t="str">
            <v>Point</v>
          </cell>
          <cell r="C9686" t="str">
            <v>Surface Coating /Flatwood Products /Filler</v>
          </cell>
          <cell r="D9686" t="str">
            <v>Solvent - Industrial Surface Coating &amp; Solvent Use</v>
          </cell>
          <cell r="G9686" t="str">
            <v>Petroleum and Solvent Evaporation</v>
          </cell>
          <cell r="H9686" t="str">
            <v>Surface Coating Operations</v>
          </cell>
          <cell r="I9686" t="str">
            <v>Flatwood Products</v>
          </cell>
          <cell r="J9686" t="str">
            <v>Filler</v>
          </cell>
          <cell r="N9686">
            <v>40988</v>
          </cell>
        </row>
        <row r="9687">
          <cell r="A9687" t="str">
            <v>40202108</v>
          </cell>
          <cell r="B9687" t="str">
            <v>Point</v>
          </cell>
          <cell r="C9687" t="str">
            <v>Surface Coating /Flatwood Products /Sealer</v>
          </cell>
          <cell r="D9687" t="str">
            <v>Solvent - Industrial Surface Coating &amp; Solvent Use</v>
          </cell>
          <cell r="G9687" t="str">
            <v>Petroleum and Solvent Evaporation</v>
          </cell>
          <cell r="H9687" t="str">
            <v>Surface Coating Operations</v>
          </cell>
          <cell r="I9687" t="str">
            <v>Flatwood Products</v>
          </cell>
          <cell r="J9687" t="str">
            <v>Sealer</v>
          </cell>
          <cell r="N9687">
            <v>40988</v>
          </cell>
        </row>
        <row r="9688">
          <cell r="A9688" t="str">
            <v>40202109</v>
          </cell>
          <cell r="B9688" t="str">
            <v>Point</v>
          </cell>
          <cell r="C9688" t="str">
            <v>Surface Coating /Flatwood Products /Inks</v>
          </cell>
          <cell r="D9688" t="str">
            <v>Solvent - Industrial Surface Coating &amp; Solvent Use</v>
          </cell>
          <cell r="G9688" t="str">
            <v>Petroleum and Solvent Evaporation</v>
          </cell>
          <cell r="H9688" t="str">
            <v>Surface Coating Operations</v>
          </cell>
          <cell r="I9688" t="str">
            <v>Flatwood Products</v>
          </cell>
          <cell r="J9688" t="str">
            <v>Inks</v>
          </cell>
          <cell r="N9688">
            <v>40988</v>
          </cell>
        </row>
        <row r="9689">
          <cell r="A9689" t="str">
            <v>40202110</v>
          </cell>
          <cell r="B9689" t="str">
            <v>Point</v>
          </cell>
          <cell r="C9689" t="str">
            <v>Surface Coating /Flatwood Products /Grove Coat Application</v>
          </cell>
          <cell r="D9689" t="str">
            <v>Solvent - Industrial Surface Coating &amp; Solvent Use</v>
          </cell>
          <cell r="G9689" t="str">
            <v>Petroleum and Solvent Evaporation</v>
          </cell>
          <cell r="H9689" t="str">
            <v>Surface Coating Operations</v>
          </cell>
          <cell r="I9689" t="str">
            <v>Flatwood Products</v>
          </cell>
          <cell r="J9689" t="str">
            <v>Grove Coat Application</v>
          </cell>
          <cell r="N9689">
            <v>40988</v>
          </cell>
        </row>
        <row r="9690">
          <cell r="A9690" t="str">
            <v>40202111</v>
          </cell>
          <cell r="B9690" t="str">
            <v>Point</v>
          </cell>
          <cell r="C9690" t="str">
            <v>Surface Coating /Flatwood Products /Stain Application</v>
          </cell>
          <cell r="D9690" t="str">
            <v>Solvent - Industrial Surface Coating &amp; Solvent Use</v>
          </cell>
          <cell r="G9690" t="str">
            <v>Petroleum and Solvent Evaporation</v>
          </cell>
          <cell r="H9690" t="str">
            <v>Surface Coating Operations</v>
          </cell>
          <cell r="I9690" t="str">
            <v>Flatwood Products</v>
          </cell>
          <cell r="J9690" t="str">
            <v>Stain Application</v>
          </cell>
          <cell r="N9690">
            <v>40988</v>
          </cell>
        </row>
        <row r="9691">
          <cell r="A9691" t="str">
            <v>40202117</v>
          </cell>
          <cell r="B9691" t="str">
            <v>Point</v>
          </cell>
          <cell r="C9691" t="str">
            <v>Surface Coating /Flatwood Products /Filler Sander</v>
          </cell>
          <cell r="D9691" t="str">
            <v>Solvent - Industrial Surface Coating &amp; Solvent Use</v>
          </cell>
          <cell r="G9691" t="str">
            <v>Petroleum and Solvent Evaporation</v>
          </cell>
          <cell r="H9691" t="str">
            <v>Surface Coating Operations</v>
          </cell>
          <cell r="I9691" t="str">
            <v>Flatwood Products</v>
          </cell>
          <cell r="J9691" t="str">
            <v>Filler Sander</v>
          </cell>
          <cell r="N9691">
            <v>40988</v>
          </cell>
        </row>
        <row r="9692">
          <cell r="A9692" t="str">
            <v>40202118</v>
          </cell>
          <cell r="B9692" t="str">
            <v>Point</v>
          </cell>
          <cell r="C9692" t="str">
            <v>Surface Coating /Flatwood Products /Sealer Sander</v>
          </cell>
          <cell r="D9692" t="str">
            <v>Solvent - Industrial Surface Coating &amp; Solvent Use</v>
          </cell>
          <cell r="G9692" t="str">
            <v>Petroleum and Solvent Evaporation</v>
          </cell>
          <cell r="H9692" t="str">
            <v>Surface Coating Operations</v>
          </cell>
          <cell r="I9692" t="str">
            <v>Flatwood Products</v>
          </cell>
          <cell r="J9692" t="str">
            <v>Sealer Sander</v>
          </cell>
          <cell r="N9692">
            <v>40988</v>
          </cell>
        </row>
        <row r="9693">
          <cell r="A9693" t="str">
            <v>40202131</v>
          </cell>
          <cell r="B9693" t="str">
            <v>Point</v>
          </cell>
          <cell r="C9693" t="str">
            <v>Surface Coating /Flatwood Products /Water-borne Coating</v>
          </cell>
          <cell r="D9693" t="str">
            <v>Solvent - Industrial Surface Coating &amp; Solvent Use</v>
          </cell>
          <cell r="G9693" t="str">
            <v>Petroleum and Solvent Evaporation</v>
          </cell>
          <cell r="H9693" t="str">
            <v>Surface Coating Operations</v>
          </cell>
          <cell r="I9693" t="str">
            <v>Flatwood Products</v>
          </cell>
          <cell r="J9693" t="str">
            <v>Water-borne Coating</v>
          </cell>
          <cell r="N9693">
            <v>40988</v>
          </cell>
        </row>
        <row r="9694">
          <cell r="A9694" t="str">
            <v>40202132</v>
          </cell>
          <cell r="B9694" t="str">
            <v>Point</v>
          </cell>
          <cell r="C9694" t="str">
            <v>Surface Coating /Flatwood Products /Solvent-borne Coating</v>
          </cell>
          <cell r="D9694" t="str">
            <v>Solvent - Industrial Surface Coating &amp; Solvent Use</v>
          </cell>
          <cell r="G9694" t="str">
            <v>Petroleum and Solvent Evaporation</v>
          </cell>
          <cell r="H9694" t="str">
            <v>Surface Coating Operations</v>
          </cell>
          <cell r="I9694" t="str">
            <v>Flatwood Products</v>
          </cell>
          <cell r="J9694" t="str">
            <v>Solvent-borne Coating</v>
          </cell>
          <cell r="N9694">
            <v>40988</v>
          </cell>
        </row>
        <row r="9695">
          <cell r="A9695" t="str">
            <v>40202133</v>
          </cell>
          <cell r="B9695" t="str">
            <v>Point</v>
          </cell>
          <cell r="C9695" t="str">
            <v>Surface Coating /Flatwood Products /Ultraviolet Coating</v>
          </cell>
          <cell r="D9695" t="str">
            <v>Solvent - Industrial Surface Coating &amp; Solvent Use</v>
          </cell>
          <cell r="G9695" t="str">
            <v>Petroleum and Solvent Evaporation</v>
          </cell>
          <cell r="H9695" t="str">
            <v>Surface Coating Operations</v>
          </cell>
          <cell r="I9695" t="str">
            <v>Flatwood Products</v>
          </cell>
          <cell r="J9695" t="str">
            <v>Ultraviolet Coating</v>
          </cell>
          <cell r="N9695">
            <v>40988</v>
          </cell>
        </row>
        <row r="9696">
          <cell r="A9696" t="str">
            <v>40202140</v>
          </cell>
          <cell r="B9696" t="str">
            <v>Point</v>
          </cell>
          <cell r="C9696" t="str">
            <v>Surface Coating /Flatwood Products /Surface Prep (Incl Tempering, Sanding, Brushing, Grove Cut)</v>
          </cell>
          <cell r="D9696" t="str">
            <v>Solvent - Industrial Surface Coating &amp; Solvent Use</v>
          </cell>
          <cell r="G9696" t="str">
            <v>Petroleum and Solvent Evaporation</v>
          </cell>
          <cell r="H9696" t="str">
            <v>Surface Coating Operations</v>
          </cell>
          <cell r="I9696" t="str">
            <v>Flatwood Products</v>
          </cell>
          <cell r="J9696" t="str">
            <v>Surface Preparation (Includes Tempering, Sanding, Brushing, Grove Cut)</v>
          </cell>
          <cell r="N9696">
            <v>40988</v>
          </cell>
        </row>
        <row r="9697">
          <cell r="A9697" t="str">
            <v>40202199</v>
          </cell>
          <cell r="B9697" t="str">
            <v>Point</v>
          </cell>
          <cell r="C9697" t="str">
            <v>Surface Coating /Flatwood Products /Other Not Classified</v>
          </cell>
          <cell r="D9697" t="str">
            <v>Solvent - Industrial Surface Coating &amp; Solvent Use</v>
          </cell>
          <cell r="G9697" t="str">
            <v>Petroleum and Solvent Evaporation</v>
          </cell>
          <cell r="H9697" t="str">
            <v>Surface Coating Operations</v>
          </cell>
          <cell r="I9697" t="str">
            <v>Flatwood Products</v>
          </cell>
          <cell r="J9697" t="str">
            <v>Other Not Classified</v>
          </cell>
          <cell r="N9697">
            <v>40988</v>
          </cell>
        </row>
        <row r="9698">
          <cell r="A9698" t="str">
            <v>40202201</v>
          </cell>
          <cell r="B9698" t="str">
            <v>Point</v>
          </cell>
          <cell r="C9698" t="str">
            <v>Surface Coating /Plastic Parts /Coating Operation</v>
          </cell>
          <cell r="D9698" t="str">
            <v>Solvent - Industrial Surface Coating &amp; Solvent Use</v>
          </cell>
          <cell r="G9698" t="str">
            <v>Petroleum and Solvent Evaporation</v>
          </cell>
          <cell r="H9698" t="str">
            <v>Surface Coating Operations</v>
          </cell>
          <cell r="I9698" t="str">
            <v>Plastic Parts</v>
          </cell>
          <cell r="J9698" t="str">
            <v>Coating Operation</v>
          </cell>
          <cell r="N9698">
            <v>40988</v>
          </cell>
        </row>
        <row r="9699">
          <cell r="A9699" t="str">
            <v>40202202</v>
          </cell>
          <cell r="B9699" t="str">
            <v>Point</v>
          </cell>
          <cell r="C9699" t="str">
            <v>Surface Coating /Plastic Parts /Cleaning/Pretreatment</v>
          </cell>
          <cell r="D9699" t="str">
            <v>Solvent - Industrial Surface Coating &amp; Solvent Use</v>
          </cell>
          <cell r="G9699" t="str">
            <v>Petroleum and Solvent Evaporation</v>
          </cell>
          <cell r="H9699" t="str">
            <v>Surface Coating Operations</v>
          </cell>
          <cell r="I9699" t="str">
            <v>Plastic Parts</v>
          </cell>
          <cell r="J9699" t="str">
            <v>Cleaning/Pretreatment</v>
          </cell>
          <cell r="N9699">
            <v>40988</v>
          </cell>
        </row>
        <row r="9700">
          <cell r="A9700" t="str">
            <v>40202203</v>
          </cell>
          <cell r="B9700" t="str">
            <v>Point</v>
          </cell>
          <cell r="C9700" t="str">
            <v>Surface Coating /Plastic Parts /Coating Mixing</v>
          </cell>
          <cell r="D9700" t="str">
            <v>Solvent - Industrial Surface Coating &amp; Solvent Use</v>
          </cell>
          <cell r="G9700" t="str">
            <v>Petroleum and Solvent Evaporation</v>
          </cell>
          <cell r="H9700" t="str">
            <v>Surface Coating Operations</v>
          </cell>
          <cell r="I9700" t="str">
            <v>Plastic Parts</v>
          </cell>
          <cell r="J9700" t="str">
            <v>Coating Mixing</v>
          </cell>
          <cell r="N9700">
            <v>40988</v>
          </cell>
        </row>
        <row r="9701">
          <cell r="A9701" t="str">
            <v>40202204</v>
          </cell>
          <cell r="B9701" t="str">
            <v>Point</v>
          </cell>
          <cell r="C9701" t="str">
            <v>Surface Coating /Plastic Parts /Coating Storage</v>
          </cell>
          <cell r="D9701" t="str">
            <v>Industrial Processes - Storage and Transfer</v>
          </cell>
          <cell r="G9701" t="str">
            <v>Petroleum and Solvent Evaporation</v>
          </cell>
          <cell r="H9701" t="str">
            <v>Surface Coating Operations</v>
          </cell>
          <cell r="I9701" t="str">
            <v>Plastic Parts</v>
          </cell>
          <cell r="J9701" t="str">
            <v>Coating Storage</v>
          </cell>
          <cell r="N9701">
            <v>40988</v>
          </cell>
        </row>
        <row r="9702">
          <cell r="A9702" t="str">
            <v>40202205</v>
          </cell>
          <cell r="B9702" t="str">
            <v>Point</v>
          </cell>
          <cell r="C9702" t="str">
            <v>Surface Coating /Plastic Parts /Equipment Cleanup</v>
          </cell>
          <cell r="D9702" t="str">
            <v>Solvent - Industrial Surface Coating &amp; Solvent Use</v>
          </cell>
          <cell r="G9702" t="str">
            <v>Petroleum and Solvent Evaporation</v>
          </cell>
          <cell r="H9702" t="str">
            <v>Surface Coating Operations</v>
          </cell>
          <cell r="I9702" t="str">
            <v>Plastic Parts</v>
          </cell>
          <cell r="J9702" t="str">
            <v>Equipment Cleanup</v>
          </cell>
          <cell r="N9702">
            <v>40988</v>
          </cell>
        </row>
        <row r="9703">
          <cell r="A9703" t="str">
            <v>40202206</v>
          </cell>
          <cell r="B9703" t="str">
            <v>Point</v>
          </cell>
          <cell r="C9703" t="str">
            <v>Surface Coating /Plastic Parts /Business: Baseline Coating Mix</v>
          </cell>
          <cell r="D9703" t="str">
            <v>Solvent - Industrial Surface Coating &amp; Solvent Use</v>
          </cell>
          <cell r="G9703" t="str">
            <v>Petroleum and Solvent Evaporation</v>
          </cell>
          <cell r="H9703" t="str">
            <v>Surface Coating Operations</v>
          </cell>
          <cell r="I9703" t="str">
            <v>Plastic Parts</v>
          </cell>
          <cell r="J9703" t="str">
            <v>Business: Baseline Coating Mix</v>
          </cell>
          <cell r="N9703">
            <v>40988</v>
          </cell>
        </row>
        <row r="9704">
          <cell r="A9704" t="str">
            <v>40202207</v>
          </cell>
          <cell r="B9704" t="str">
            <v>Point</v>
          </cell>
          <cell r="C9704" t="str">
            <v>Surface Coating /Plastic Parts /Business: Low Solids Solvent-borne Coating</v>
          </cell>
          <cell r="D9704" t="str">
            <v>Solvent - Industrial Surface Coating &amp; Solvent Use</v>
          </cell>
          <cell r="G9704" t="str">
            <v>Petroleum and Solvent Evaporation</v>
          </cell>
          <cell r="H9704" t="str">
            <v>Surface Coating Operations</v>
          </cell>
          <cell r="I9704" t="str">
            <v>Plastic Parts</v>
          </cell>
          <cell r="J9704" t="str">
            <v>Business: Low Solids Solvent-borne Coating</v>
          </cell>
          <cell r="N9704">
            <v>40988</v>
          </cell>
        </row>
        <row r="9705">
          <cell r="A9705" t="str">
            <v>40202208</v>
          </cell>
          <cell r="B9705" t="str">
            <v>Point</v>
          </cell>
          <cell r="C9705" t="str">
            <v>Surface Coating /Plastic Parts /Business: Medium Solids Solvent-borne Coating</v>
          </cell>
          <cell r="D9705" t="str">
            <v>Solvent - Industrial Surface Coating &amp; Solvent Use</v>
          </cell>
          <cell r="G9705" t="str">
            <v>Petroleum and Solvent Evaporation</v>
          </cell>
          <cell r="H9705" t="str">
            <v>Surface Coating Operations</v>
          </cell>
          <cell r="I9705" t="str">
            <v>Plastic Parts</v>
          </cell>
          <cell r="J9705" t="str">
            <v>Business: Medium Solids Solvent-borne Coating</v>
          </cell>
          <cell r="N9705">
            <v>40988</v>
          </cell>
        </row>
        <row r="9706">
          <cell r="A9706" t="str">
            <v>40202209</v>
          </cell>
          <cell r="B9706" t="str">
            <v>Point</v>
          </cell>
          <cell r="C9706" t="str">
            <v>Surface Coating /Plastic Parts /Business: High Solids Coating (25% Efficiency)</v>
          </cell>
          <cell r="D9706" t="str">
            <v>Solvent - Industrial Surface Coating &amp; Solvent Use</v>
          </cell>
          <cell r="G9706" t="str">
            <v>Petroleum and Solvent Evaporation</v>
          </cell>
          <cell r="H9706" t="str">
            <v>Surface Coating Operations</v>
          </cell>
          <cell r="I9706" t="str">
            <v>Plastic Parts</v>
          </cell>
          <cell r="J9706" t="str">
            <v>Business: High Solids Coating (25% Efficiency)</v>
          </cell>
          <cell r="N9706">
            <v>40988</v>
          </cell>
        </row>
        <row r="9707">
          <cell r="A9707" t="str">
            <v>40202210</v>
          </cell>
          <cell r="B9707" t="str">
            <v>Point</v>
          </cell>
          <cell r="C9707" t="str">
            <v>Surface Coating /Plastic Parts /Business: High Solids Solvent-borne Coating (40% Efficiency)</v>
          </cell>
          <cell r="D9707" t="str">
            <v>Solvent - Industrial Surface Coating &amp; Solvent Use</v>
          </cell>
          <cell r="G9707" t="str">
            <v>Petroleum and Solvent Evaporation</v>
          </cell>
          <cell r="H9707" t="str">
            <v>Surface Coating Operations</v>
          </cell>
          <cell r="I9707" t="str">
            <v>Plastic Parts</v>
          </cell>
          <cell r="J9707" t="str">
            <v>Business: High Solids Solvent-borne Coating (40% Efficiency)</v>
          </cell>
          <cell r="N9707">
            <v>40988</v>
          </cell>
        </row>
        <row r="9708">
          <cell r="A9708" t="str">
            <v>40202211</v>
          </cell>
          <cell r="B9708" t="str">
            <v>Point</v>
          </cell>
          <cell r="C9708" t="str">
            <v>Surface Coating /Plastic Parts /Business: Water-borne Coating</v>
          </cell>
          <cell r="D9708" t="str">
            <v>Solvent - Industrial Surface Coating &amp; Solvent Use</v>
          </cell>
          <cell r="G9708" t="str">
            <v>Petroleum and Solvent Evaporation</v>
          </cell>
          <cell r="H9708" t="str">
            <v>Surface Coating Operations</v>
          </cell>
          <cell r="I9708" t="str">
            <v>Plastic Parts</v>
          </cell>
          <cell r="J9708" t="str">
            <v>Business: Water-borne Coating</v>
          </cell>
          <cell r="N9708">
            <v>40988</v>
          </cell>
        </row>
        <row r="9709">
          <cell r="A9709" t="str">
            <v>40202212</v>
          </cell>
          <cell r="B9709" t="str">
            <v>Point</v>
          </cell>
          <cell r="C9709" t="str">
            <v>Surface Coating /Plastic Parts /Business: Low Solids Solvent-borne EMI/RFI Shielding Coating</v>
          </cell>
          <cell r="D9709" t="str">
            <v>Solvent - Industrial Surface Coating &amp; Solvent Use</v>
          </cell>
          <cell r="G9709" t="str">
            <v>Petroleum and Solvent Evaporation</v>
          </cell>
          <cell r="H9709" t="str">
            <v>Surface Coating Operations</v>
          </cell>
          <cell r="I9709" t="str">
            <v>Plastic Parts</v>
          </cell>
          <cell r="J9709" t="str">
            <v>Business: Low Solids Solvent-borne EMI/RFI Shielding Coating</v>
          </cell>
          <cell r="N9709">
            <v>40988</v>
          </cell>
        </row>
        <row r="9710">
          <cell r="A9710" t="str">
            <v>40202213</v>
          </cell>
          <cell r="B9710" t="str">
            <v>Point</v>
          </cell>
          <cell r="C9710" t="str">
            <v>Surface Coating /Plastic Parts /Business: Higher Solids Solvent-borne EMI/RFI Shielding Coating</v>
          </cell>
          <cell r="D9710" t="str">
            <v>Solvent - Industrial Surface Coating &amp; Solvent Use</v>
          </cell>
          <cell r="G9710" t="str">
            <v>Petroleum and Solvent Evaporation</v>
          </cell>
          <cell r="H9710" t="str">
            <v>Surface Coating Operations</v>
          </cell>
          <cell r="I9710" t="str">
            <v>Plastic Parts</v>
          </cell>
          <cell r="J9710" t="str">
            <v>Business: Higher Solids Solvent-borne EMI/RFI Shielding Coating</v>
          </cell>
          <cell r="N9710">
            <v>40988</v>
          </cell>
        </row>
        <row r="9711">
          <cell r="A9711" t="str">
            <v>40202214</v>
          </cell>
          <cell r="B9711" t="str">
            <v>Point</v>
          </cell>
          <cell r="C9711" t="str">
            <v>Surface Coating /Plastic Parts /Business: Water-borne EMI/RFI Shielding Coating</v>
          </cell>
          <cell r="D9711" t="str">
            <v>Solvent - Industrial Surface Coating &amp; Solvent Use</v>
          </cell>
          <cell r="G9711" t="str">
            <v>Petroleum and Solvent Evaporation</v>
          </cell>
          <cell r="H9711" t="str">
            <v>Surface Coating Operations</v>
          </cell>
          <cell r="I9711" t="str">
            <v>Plastic Parts</v>
          </cell>
          <cell r="J9711" t="str">
            <v>Business: Water-borne EMI/RFI Shielding Coating</v>
          </cell>
          <cell r="N9711">
            <v>40988</v>
          </cell>
        </row>
        <row r="9712">
          <cell r="A9712" t="str">
            <v>40202215</v>
          </cell>
          <cell r="B9712" t="str">
            <v>Point</v>
          </cell>
          <cell r="C9712" t="str">
            <v>Surface Coating /Plastic Parts /Business: Zinc Arc Spray</v>
          </cell>
          <cell r="D9712" t="str">
            <v>Solvent - Industrial Surface Coating &amp; Solvent Use</v>
          </cell>
          <cell r="G9712" t="str">
            <v>Petroleum and Solvent Evaporation</v>
          </cell>
          <cell r="H9712" t="str">
            <v>Surface Coating Operations</v>
          </cell>
          <cell r="I9712" t="str">
            <v>Plastic Parts</v>
          </cell>
          <cell r="J9712" t="str">
            <v>Business: Zinc Arc Spray</v>
          </cell>
          <cell r="N9712">
            <v>40988</v>
          </cell>
        </row>
        <row r="9713">
          <cell r="A9713" t="str">
            <v>40202220</v>
          </cell>
          <cell r="B9713" t="str">
            <v>Point</v>
          </cell>
          <cell r="C9713" t="str">
            <v>Surface Coating /Plastic Parts /Prime Coat Application</v>
          </cell>
          <cell r="D9713" t="str">
            <v>Solvent - Industrial Surface Coating &amp; Solvent Use</v>
          </cell>
          <cell r="G9713" t="str">
            <v>Petroleum and Solvent Evaporation</v>
          </cell>
          <cell r="H9713" t="str">
            <v>Surface Coating Operations</v>
          </cell>
          <cell r="I9713" t="str">
            <v>Plastic Parts</v>
          </cell>
          <cell r="J9713" t="str">
            <v>Prime Coat Application</v>
          </cell>
          <cell r="N9713">
            <v>40988</v>
          </cell>
        </row>
        <row r="9714">
          <cell r="A9714" t="str">
            <v>40202229</v>
          </cell>
          <cell r="B9714" t="str">
            <v>Point</v>
          </cell>
          <cell r="C9714" t="str">
            <v>Surface Coating /Plastic Parts /Prime Coat Flashoff</v>
          </cell>
          <cell r="D9714" t="str">
            <v>Solvent - Industrial Surface Coating &amp; Solvent Use</v>
          </cell>
          <cell r="G9714" t="str">
            <v>Petroleum and Solvent Evaporation</v>
          </cell>
          <cell r="H9714" t="str">
            <v>Surface Coating Operations</v>
          </cell>
          <cell r="I9714" t="str">
            <v>Plastic Parts</v>
          </cell>
          <cell r="J9714" t="str">
            <v>Prime Coat Flashoff</v>
          </cell>
          <cell r="N9714">
            <v>40988</v>
          </cell>
        </row>
        <row r="9715">
          <cell r="A9715" t="str">
            <v>40202230</v>
          </cell>
          <cell r="B9715" t="str">
            <v>Point</v>
          </cell>
          <cell r="C9715" t="str">
            <v>Surface Coating /Plastic Parts /Color Coat Application</v>
          </cell>
          <cell r="D9715" t="str">
            <v>Solvent - Industrial Surface Coating &amp; Solvent Use</v>
          </cell>
          <cell r="G9715" t="str">
            <v>Petroleum and Solvent Evaporation</v>
          </cell>
          <cell r="H9715" t="str">
            <v>Surface Coating Operations</v>
          </cell>
          <cell r="I9715" t="str">
            <v>Plastic Parts</v>
          </cell>
          <cell r="J9715" t="str">
            <v>Color Coat Application</v>
          </cell>
          <cell r="N9715">
            <v>40988</v>
          </cell>
        </row>
        <row r="9716">
          <cell r="A9716" t="str">
            <v>40202239</v>
          </cell>
          <cell r="B9716" t="str">
            <v>Point</v>
          </cell>
          <cell r="C9716" t="str">
            <v>Surface Coating /Plastic Parts /Color Coat Flashoff</v>
          </cell>
          <cell r="D9716" t="str">
            <v>Solvent - Industrial Surface Coating &amp; Solvent Use</v>
          </cell>
          <cell r="G9716" t="str">
            <v>Petroleum and Solvent Evaporation</v>
          </cell>
          <cell r="H9716" t="str">
            <v>Surface Coating Operations</v>
          </cell>
          <cell r="I9716" t="str">
            <v>Plastic Parts</v>
          </cell>
          <cell r="J9716" t="str">
            <v>Color Coat Flashoff</v>
          </cell>
          <cell r="N9716">
            <v>40988</v>
          </cell>
        </row>
        <row r="9717">
          <cell r="A9717" t="str">
            <v>40202240</v>
          </cell>
          <cell r="B9717" t="str">
            <v>Point</v>
          </cell>
          <cell r="C9717" t="str">
            <v>Surface Coating /Plastic Parts /Topcoat/Texture Coat Application</v>
          </cell>
          <cell r="D9717" t="str">
            <v>Solvent - Industrial Surface Coating &amp; Solvent Use</v>
          </cell>
          <cell r="G9717" t="str">
            <v>Petroleum and Solvent Evaporation</v>
          </cell>
          <cell r="H9717" t="str">
            <v>Surface Coating Operations</v>
          </cell>
          <cell r="I9717" t="str">
            <v>Plastic Parts</v>
          </cell>
          <cell r="J9717" t="str">
            <v>Topcoat/Texture Coat Application</v>
          </cell>
          <cell r="N9717">
            <v>40988</v>
          </cell>
        </row>
        <row r="9718">
          <cell r="A9718" t="str">
            <v>40202249</v>
          </cell>
          <cell r="B9718" t="str">
            <v>Point</v>
          </cell>
          <cell r="C9718" t="str">
            <v>Surface Coating /Plastic Parts /Topcoat/Texture Coat Flashoff</v>
          </cell>
          <cell r="D9718" t="str">
            <v>Solvent - Industrial Surface Coating &amp; Solvent Use</v>
          </cell>
          <cell r="G9718" t="str">
            <v>Petroleum and Solvent Evaporation</v>
          </cell>
          <cell r="H9718" t="str">
            <v>Surface Coating Operations</v>
          </cell>
          <cell r="I9718" t="str">
            <v>Plastic Parts</v>
          </cell>
          <cell r="J9718" t="str">
            <v>Topcoat/Texture Coat Flashoff</v>
          </cell>
          <cell r="N9718">
            <v>40988</v>
          </cell>
        </row>
        <row r="9719">
          <cell r="A9719" t="str">
            <v>40202250</v>
          </cell>
          <cell r="B9719" t="str">
            <v>Point</v>
          </cell>
          <cell r="C9719" t="str">
            <v>Surface Coating /Plastic Parts /EMI/RFI Shielding Coat Application</v>
          </cell>
          <cell r="D9719" t="str">
            <v>Solvent - Industrial Surface Coating &amp; Solvent Use</v>
          </cell>
          <cell r="G9719" t="str">
            <v>Petroleum and Solvent Evaporation</v>
          </cell>
          <cell r="H9719" t="str">
            <v>Surface Coating Operations</v>
          </cell>
          <cell r="I9719" t="str">
            <v>Plastic Parts</v>
          </cell>
          <cell r="J9719" t="str">
            <v>EMI/RFI Shielding Coat Application</v>
          </cell>
          <cell r="N9719">
            <v>40988</v>
          </cell>
        </row>
        <row r="9720">
          <cell r="A9720" t="str">
            <v>40202259</v>
          </cell>
          <cell r="B9720" t="str">
            <v>Point</v>
          </cell>
          <cell r="C9720" t="str">
            <v>Surface Coating /Plastic Parts /EMI/RFI Shielding Coat Flashoff</v>
          </cell>
          <cell r="D9720" t="str">
            <v>Solvent - Industrial Surface Coating &amp; Solvent Use</v>
          </cell>
          <cell r="G9720" t="str">
            <v>Petroleum and Solvent Evaporation</v>
          </cell>
          <cell r="H9720" t="str">
            <v>Surface Coating Operations</v>
          </cell>
          <cell r="I9720" t="str">
            <v>Plastic Parts</v>
          </cell>
          <cell r="J9720" t="str">
            <v>EMI/RFI Shielding Coat Flashoff</v>
          </cell>
          <cell r="N9720">
            <v>40988</v>
          </cell>
        </row>
        <row r="9721">
          <cell r="A9721" t="str">
            <v>40202270</v>
          </cell>
          <cell r="B9721" t="str">
            <v>Point</v>
          </cell>
          <cell r="C9721" t="str">
            <v>Surface Coating /Plastic Parts /Sanding/Grit Blasting Prior to EMI/RFI Shielding Coat Application</v>
          </cell>
          <cell r="D9721" t="str">
            <v>Solvent - Industrial Surface Coating &amp; Solvent Use</v>
          </cell>
          <cell r="G9721" t="str">
            <v>Petroleum and Solvent Evaporation</v>
          </cell>
          <cell r="H9721" t="str">
            <v>Surface Coating Operations</v>
          </cell>
          <cell r="I9721" t="str">
            <v>Plastic Parts</v>
          </cell>
          <cell r="J9721" t="str">
            <v>Sanding/Grit Blasting Prior to EMI/RFI Shielding Coat Application</v>
          </cell>
          <cell r="N9721">
            <v>40988</v>
          </cell>
        </row>
        <row r="9722">
          <cell r="A9722" t="str">
            <v>40202280</v>
          </cell>
          <cell r="B9722" t="str">
            <v>Point</v>
          </cell>
          <cell r="C9722" t="str">
            <v>Surface Coating /Plastic Parts /Maskant Application</v>
          </cell>
          <cell r="D9722" t="str">
            <v>Solvent - Industrial Surface Coating &amp; Solvent Use</v>
          </cell>
          <cell r="G9722" t="str">
            <v>Petroleum and Solvent Evaporation</v>
          </cell>
          <cell r="H9722" t="str">
            <v>Surface Coating Operations</v>
          </cell>
          <cell r="I9722" t="str">
            <v>Plastic Parts</v>
          </cell>
          <cell r="J9722" t="str">
            <v>Maskant Application</v>
          </cell>
          <cell r="N9722">
            <v>40988</v>
          </cell>
        </row>
        <row r="9723">
          <cell r="A9723" t="str">
            <v>40202299</v>
          </cell>
          <cell r="B9723" t="str">
            <v>Point</v>
          </cell>
          <cell r="C9723" t="str">
            <v>Surface Coating /Plastic Parts /Other Not Classified</v>
          </cell>
          <cell r="D9723" t="str">
            <v>Solvent - Industrial Surface Coating &amp; Solvent Use</v>
          </cell>
          <cell r="G9723" t="str">
            <v>Petroleum and Solvent Evaporation</v>
          </cell>
          <cell r="H9723" t="str">
            <v>Surface Coating Operations</v>
          </cell>
          <cell r="I9723" t="str">
            <v>Plastic Parts</v>
          </cell>
          <cell r="J9723" t="str">
            <v>Other Not Classified</v>
          </cell>
          <cell r="N9723">
            <v>40988</v>
          </cell>
        </row>
        <row r="9724">
          <cell r="A9724" t="str">
            <v>40202301</v>
          </cell>
          <cell r="B9724" t="str">
            <v>Point</v>
          </cell>
          <cell r="C9724" t="str">
            <v>Surface Coating /Large Ships /Prime Coating Operation</v>
          </cell>
          <cell r="D9724" t="str">
            <v>Solvent - Industrial Surface Coating &amp; Solvent Use</v>
          </cell>
          <cell r="G9724" t="str">
            <v>Petroleum and Solvent Evaporation</v>
          </cell>
          <cell r="H9724" t="str">
            <v>Surface Coating Operations</v>
          </cell>
          <cell r="I9724" t="str">
            <v>Large Ships</v>
          </cell>
          <cell r="J9724" t="str">
            <v>Prime Coating Operation</v>
          </cell>
          <cell r="N9724">
            <v>40988</v>
          </cell>
        </row>
        <row r="9725">
          <cell r="A9725" t="str">
            <v>40202302</v>
          </cell>
          <cell r="B9725" t="str">
            <v>Point</v>
          </cell>
          <cell r="C9725" t="str">
            <v>Surface Coating /Large Ships /Cleaning/Pretreatment</v>
          </cell>
          <cell r="D9725" t="str">
            <v>Solvent - Industrial Surface Coating &amp; Solvent Use</v>
          </cell>
          <cell r="G9725" t="str">
            <v>Petroleum and Solvent Evaporation</v>
          </cell>
          <cell r="H9725" t="str">
            <v>Surface Coating Operations</v>
          </cell>
          <cell r="I9725" t="str">
            <v>Large Ships</v>
          </cell>
          <cell r="J9725" t="str">
            <v>Cleaning/Pretreatment</v>
          </cell>
          <cell r="N9725">
            <v>40988</v>
          </cell>
        </row>
        <row r="9726">
          <cell r="A9726" t="str">
            <v>40202303</v>
          </cell>
          <cell r="B9726" t="str">
            <v>Point</v>
          </cell>
          <cell r="C9726" t="str">
            <v>Surface Coating /Large Ships /Coating Mixing</v>
          </cell>
          <cell r="D9726" t="str">
            <v>Solvent - Industrial Surface Coating &amp; Solvent Use</v>
          </cell>
          <cell r="G9726" t="str">
            <v>Petroleum and Solvent Evaporation</v>
          </cell>
          <cell r="H9726" t="str">
            <v>Surface Coating Operations</v>
          </cell>
          <cell r="I9726" t="str">
            <v>Large Ships</v>
          </cell>
          <cell r="J9726" t="str">
            <v>Coating Mixing</v>
          </cell>
          <cell r="N9726">
            <v>40988</v>
          </cell>
        </row>
        <row r="9727">
          <cell r="A9727" t="str">
            <v>40202304</v>
          </cell>
          <cell r="B9727" t="str">
            <v>Point</v>
          </cell>
          <cell r="C9727" t="str">
            <v>Surface Coating /Large Ships /Coating Storage</v>
          </cell>
          <cell r="D9727" t="str">
            <v>Industrial Processes - Storage and Transfer</v>
          </cell>
          <cell r="G9727" t="str">
            <v>Petroleum and Solvent Evaporation</v>
          </cell>
          <cell r="H9727" t="str">
            <v>Surface Coating Operations</v>
          </cell>
          <cell r="I9727" t="str">
            <v>Large Ships</v>
          </cell>
          <cell r="J9727" t="str">
            <v>Coating Storage</v>
          </cell>
          <cell r="N9727">
            <v>40988</v>
          </cell>
        </row>
        <row r="9728">
          <cell r="A9728" t="str">
            <v>40202305</v>
          </cell>
          <cell r="B9728" t="str">
            <v>Point</v>
          </cell>
          <cell r="C9728" t="str">
            <v>Surface Coating /Large Ships /Equipment Cleanup</v>
          </cell>
          <cell r="D9728" t="str">
            <v>Solvent - Industrial Surface Coating &amp; Solvent Use</v>
          </cell>
          <cell r="G9728" t="str">
            <v>Petroleum and Solvent Evaporation</v>
          </cell>
          <cell r="H9728" t="str">
            <v>Surface Coating Operations</v>
          </cell>
          <cell r="I9728" t="str">
            <v>Large Ships</v>
          </cell>
          <cell r="J9728" t="str">
            <v>Equipment Cleanup</v>
          </cell>
          <cell r="N9728">
            <v>40988</v>
          </cell>
        </row>
        <row r="9729">
          <cell r="A9729" t="str">
            <v>40202306</v>
          </cell>
          <cell r="B9729" t="str">
            <v>Point</v>
          </cell>
          <cell r="C9729" t="str">
            <v>Surface Coating /Large Ships /Topcoat Operation</v>
          </cell>
          <cell r="D9729" t="str">
            <v>Solvent - Industrial Surface Coating &amp; Solvent Use</v>
          </cell>
          <cell r="G9729" t="str">
            <v>Petroleum and Solvent Evaporation</v>
          </cell>
          <cell r="H9729" t="str">
            <v>Surface Coating Operations</v>
          </cell>
          <cell r="I9729" t="str">
            <v>Large Ships</v>
          </cell>
          <cell r="J9729" t="str">
            <v>Topcoat Operation</v>
          </cell>
          <cell r="N9729">
            <v>40988</v>
          </cell>
        </row>
        <row r="9730">
          <cell r="A9730" t="str">
            <v>40202399</v>
          </cell>
          <cell r="B9730" t="str">
            <v>Point</v>
          </cell>
          <cell r="C9730" t="str">
            <v>Surface Coating /Large Ships /Other Not Classified</v>
          </cell>
          <cell r="D9730" t="str">
            <v>Solvent - Industrial Surface Coating &amp; Solvent Use</v>
          </cell>
          <cell r="G9730" t="str">
            <v>Petroleum and Solvent Evaporation</v>
          </cell>
          <cell r="H9730" t="str">
            <v>Surface Coating Operations</v>
          </cell>
          <cell r="I9730" t="str">
            <v>Large Ships</v>
          </cell>
          <cell r="J9730" t="str">
            <v>Other Not Classified</v>
          </cell>
          <cell r="N9730">
            <v>40988</v>
          </cell>
        </row>
        <row r="9731">
          <cell r="A9731" t="str">
            <v>40202401</v>
          </cell>
          <cell r="B9731" t="str">
            <v>Point</v>
          </cell>
          <cell r="C9731" t="str">
            <v>Surface Coating /Large Aircraft /Prime Coating Operation</v>
          </cell>
          <cell r="D9731" t="str">
            <v>Solvent - Industrial Surface Coating &amp; Solvent Use</v>
          </cell>
          <cell r="G9731" t="str">
            <v>Petroleum and Solvent Evaporation</v>
          </cell>
          <cell r="H9731" t="str">
            <v>Surface Coating Operations</v>
          </cell>
          <cell r="I9731" t="str">
            <v>Large Aircraft</v>
          </cell>
          <cell r="J9731" t="str">
            <v>Prime Coating Operation</v>
          </cell>
          <cell r="N9731">
            <v>40988</v>
          </cell>
        </row>
        <row r="9732">
          <cell r="A9732" t="str">
            <v>40202402</v>
          </cell>
          <cell r="B9732" t="str">
            <v>Point</v>
          </cell>
          <cell r="C9732" t="str">
            <v>Surface Coating /Large Aircraft /Cleaning/Pretreatment</v>
          </cell>
          <cell r="D9732" t="str">
            <v>Solvent - Industrial Surface Coating &amp; Solvent Use</v>
          </cell>
          <cell r="G9732" t="str">
            <v>Petroleum and Solvent Evaporation</v>
          </cell>
          <cell r="H9732" t="str">
            <v>Surface Coating Operations</v>
          </cell>
          <cell r="I9732" t="str">
            <v>Large Aircraft</v>
          </cell>
          <cell r="J9732" t="str">
            <v>Cleaning/Pretreatment</v>
          </cell>
          <cell r="N9732">
            <v>40988</v>
          </cell>
        </row>
        <row r="9733">
          <cell r="A9733" t="str">
            <v>40202403</v>
          </cell>
          <cell r="B9733" t="str">
            <v>Point</v>
          </cell>
          <cell r="C9733" t="str">
            <v>Surface Coating /Large Aircraft /Coating Mixing</v>
          </cell>
          <cell r="D9733" t="str">
            <v>Solvent - Industrial Surface Coating &amp; Solvent Use</v>
          </cell>
          <cell r="G9733" t="str">
            <v>Petroleum and Solvent Evaporation</v>
          </cell>
          <cell r="H9733" t="str">
            <v>Surface Coating Operations</v>
          </cell>
          <cell r="I9733" t="str">
            <v>Large Aircraft</v>
          </cell>
          <cell r="J9733" t="str">
            <v>Coating Mixing</v>
          </cell>
          <cell r="N9733">
            <v>40988</v>
          </cell>
        </row>
        <row r="9734">
          <cell r="A9734" t="str">
            <v>40202404</v>
          </cell>
          <cell r="B9734" t="str">
            <v>Point</v>
          </cell>
          <cell r="C9734" t="str">
            <v>Surface Coating /Large Aircraft /Coating Storage</v>
          </cell>
          <cell r="D9734" t="str">
            <v>Industrial Processes - Storage and Transfer</v>
          </cell>
          <cell r="G9734" t="str">
            <v>Petroleum and Solvent Evaporation</v>
          </cell>
          <cell r="H9734" t="str">
            <v>Surface Coating Operations</v>
          </cell>
          <cell r="I9734" t="str">
            <v>Large Aircraft</v>
          </cell>
          <cell r="J9734" t="str">
            <v>Coating Storage</v>
          </cell>
          <cell r="N9734">
            <v>40988</v>
          </cell>
        </row>
        <row r="9735">
          <cell r="A9735" t="str">
            <v>40202405</v>
          </cell>
          <cell r="B9735" t="str">
            <v>Point</v>
          </cell>
          <cell r="C9735" t="str">
            <v>Surface Coating /Large Aircraft /Equipment Cleanup</v>
          </cell>
          <cell r="D9735" t="str">
            <v>Solvent - Industrial Surface Coating &amp; Solvent Use</v>
          </cell>
          <cell r="G9735" t="str">
            <v>Petroleum and Solvent Evaporation</v>
          </cell>
          <cell r="H9735" t="str">
            <v>Surface Coating Operations</v>
          </cell>
          <cell r="I9735" t="str">
            <v>Large Aircraft</v>
          </cell>
          <cell r="J9735" t="str">
            <v>Equipment Cleanup</v>
          </cell>
          <cell r="N9735">
            <v>40988</v>
          </cell>
        </row>
        <row r="9736">
          <cell r="A9736" t="str">
            <v>40202406</v>
          </cell>
          <cell r="B9736" t="str">
            <v>Point</v>
          </cell>
          <cell r="C9736" t="str">
            <v>Surface Coating /Large Aircraft /Topcoat Operation</v>
          </cell>
          <cell r="D9736" t="str">
            <v>Solvent - Industrial Surface Coating &amp; Solvent Use</v>
          </cell>
          <cell r="G9736" t="str">
            <v>Petroleum and Solvent Evaporation</v>
          </cell>
          <cell r="H9736" t="str">
            <v>Surface Coating Operations</v>
          </cell>
          <cell r="I9736" t="str">
            <v>Large Aircraft</v>
          </cell>
          <cell r="J9736" t="str">
            <v>Topcoat Operation</v>
          </cell>
          <cell r="N9736">
            <v>40988</v>
          </cell>
        </row>
        <row r="9737">
          <cell r="A9737" t="str">
            <v>40202499</v>
          </cell>
          <cell r="B9737" t="str">
            <v>Point</v>
          </cell>
          <cell r="C9737" t="str">
            <v>Surface Coating /Large Aircraft /Other Not Classified</v>
          </cell>
          <cell r="D9737" t="str">
            <v>Solvent - Industrial Surface Coating &amp; Solvent Use</v>
          </cell>
          <cell r="G9737" t="str">
            <v>Petroleum and Solvent Evaporation</v>
          </cell>
          <cell r="H9737" t="str">
            <v>Surface Coating Operations</v>
          </cell>
          <cell r="I9737" t="str">
            <v>Large Aircraft</v>
          </cell>
          <cell r="J9737" t="str">
            <v>Other Not Classified</v>
          </cell>
          <cell r="N9737">
            <v>40988</v>
          </cell>
        </row>
        <row r="9738">
          <cell r="A9738" t="str">
            <v>40202501</v>
          </cell>
          <cell r="B9738" t="str">
            <v>Point</v>
          </cell>
          <cell r="C9738" t="str">
            <v>Surface Coating /Misc Metal Parts /Coating Operation</v>
          </cell>
          <cell r="D9738" t="str">
            <v>Solvent - Industrial Surface Coating &amp; Solvent Use</v>
          </cell>
          <cell r="G9738" t="str">
            <v>Petroleum and Solvent Evaporation</v>
          </cell>
          <cell r="H9738" t="str">
            <v>Surface Coating Operations</v>
          </cell>
          <cell r="I9738" t="str">
            <v>Miscellaneous Metal Parts</v>
          </cell>
          <cell r="J9738" t="str">
            <v>Coating Operation</v>
          </cell>
          <cell r="N9738">
            <v>40988</v>
          </cell>
        </row>
        <row r="9739">
          <cell r="A9739" t="str">
            <v>40202502</v>
          </cell>
          <cell r="B9739" t="str">
            <v>Point</v>
          </cell>
          <cell r="C9739" t="str">
            <v>Surface Coating /Misc Metal Parts /Cleaning/Pretreatment</v>
          </cell>
          <cell r="D9739" t="str">
            <v>Solvent - Industrial Surface Coating &amp; Solvent Use</v>
          </cell>
          <cell r="G9739" t="str">
            <v>Petroleum and Solvent Evaporation</v>
          </cell>
          <cell r="H9739" t="str">
            <v>Surface Coating Operations</v>
          </cell>
          <cell r="I9739" t="str">
            <v>Miscellaneous Metal Parts</v>
          </cell>
          <cell r="J9739" t="str">
            <v>Cleaning/Pretreatment</v>
          </cell>
          <cell r="N9739">
            <v>40988</v>
          </cell>
        </row>
        <row r="9740">
          <cell r="A9740" t="str">
            <v>40202503</v>
          </cell>
          <cell r="B9740" t="str">
            <v>Point</v>
          </cell>
          <cell r="C9740" t="str">
            <v>Surface Coating /Misc Metal Parts /Coating Mixing</v>
          </cell>
          <cell r="D9740" t="str">
            <v>Solvent - Industrial Surface Coating &amp; Solvent Use</v>
          </cell>
          <cell r="G9740" t="str">
            <v>Petroleum and Solvent Evaporation</v>
          </cell>
          <cell r="H9740" t="str">
            <v>Surface Coating Operations</v>
          </cell>
          <cell r="I9740" t="str">
            <v>Miscellaneous Metal Parts</v>
          </cell>
          <cell r="J9740" t="str">
            <v>Coating Mixing</v>
          </cell>
          <cell r="N9740">
            <v>40988</v>
          </cell>
        </row>
        <row r="9741">
          <cell r="A9741" t="str">
            <v>40202504</v>
          </cell>
          <cell r="B9741" t="str">
            <v>Point</v>
          </cell>
          <cell r="C9741" t="str">
            <v>Surface Coating /Misc Metal Parts /Coating Storage</v>
          </cell>
          <cell r="D9741" t="str">
            <v>Industrial Processes - Storage and Transfer</v>
          </cell>
          <cell r="G9741" t="str">
            <v>Petroleum and Solvent Evaporation</v>
          </cell>
          <cell r="H9741" t="str">
            <v>Surface Coating Operations</v>
          </cell>
          <cell r="I9741" t="str">
            <v>Miscellaneous Metal Parts</v>
          </cell>
          <cell r="J9741" t="str">
            <v>Coating Storage</v>
          </cell>
          <cell r="N9741">
            <v>40988</v>
          </cell>
        </row>
        <row r="9742">
          <cell r="A9742" t="str">
            <v>40202505</v>
          </cell>
          <cell r="B9742" t="str">
            <v>Point</v>
          </cell>
          <cell r="C9742" t="str">
            <v>Surface Coating /Misc Metal Parts /Equipment Cleanup</v>
          </cell>
          <cell r="D9742" t="str">
            <v>Solvent - Industrial Surface Coating &amp; Solvent Use</v>
          </cell>
          <cell r="G9742" t="str">
            <v>Petroleum and Solvent Evaporation</v>
          </cell>
          <cell r="H9742" t="str">
            <v>Surface Coating Operations</v>
          </cell>
          <cell r="I9742" t="str">
            <v>Miscellaneous Metal Parts</v>
          </cell>
          <cell r="J9742" t="str">
            <v>Equipment Cleanup</v>
          </cell>
          <cell r="N9742">
            <v>40988</v>
          </cell>
        </row>
        <row r="9743">
          <cell r="A9743" t="str">
            <v>40202510</v>
          </cell>
          <cell r="B9743" t="str">
            <v>Point</v>
          </cell>
          <cell r="C9743" t="str">
            <v>Surface Coating /Misc Metal Parts /Prime Coat Application</v>
          </cell>
          <cell r="D9743" t="str">
            <v>Solvent - Industrial Surface Coating &amp; Solvent Use</v>
          </cell>
          <cell r="G9743" t="str">
            <v>Petroleum and Solvent Evaporation</v>
          </cell>
          <cell r="H9743" t="str">
            <v>Surface Coating Operations</v>
          </cell>
          <cell r="I9743" t="str">
            <v>Miscellaneous Metal Parts</v>
          </cell>
          <cell r="J9743" t="str">
            <v>Prime Coat Application</v>
          </cell>
          <cell r="N9743">
            <v>40988</v>
          </cell>
        </row>
        <row r="9744">
          <cell r="A9744" t="str">
            <v>40202511</v>
          </cell>
          <cell r="B9744" t="str">
            <v>Point</v>
          </cell>
          <cell r="C9744" t="str">
            <v>Surface Coating /Misc Metal Parts /Prime Coat Application: Spray, High Solids</v>
          </cell>
          <cell r="D9744" t="str">
            <v>Solvent - Industrial Surface Coating &amp; Solvent Use</v>
          </cell>
          <cell r="G9744" t="str">
            <v>Petroleum and Solvent Evaporation</v>
          </cell>
          <cell r="H9744" t="str">
            <v>Surface Coating Operations</v>
          </cell>
          <cell r="I9744" t="str">
            <v>Miscellaneous Metal Parts</v>
          </cell>
          <cell r="J9744" t="str">
            <v>Prime Coat Application: Spray, High Solids</v>
          </cell>
          <cell r="N9744">
            <v>40988</v>
          </cell>
        </row>
        <row r="9745">
          <cell r="A9745" t="str">
            <v>40202512</v>
          </cell>
          <cell r="B9745" t="str">
            <v>Point</v>
          </cell>
          <cell r="C9745" t="str">
            <v>Surface Coating /Misc Metal Parts /Prime Coat Application: Spray, Water-borne</v>
          </cell>
          <cell r="D9745" t="str">
            <v>Solvent - Industrial Surface Coating &amp; Solvent Use</v>
          </cell>
          <cell r="G9745" t="str">
            <v>Petroleum and Solvent Evaporation</v>
          </cell>
          <cell r="H9745" t="str">
            <v>Surface Coating Operations</v>
          </cell>
          <cell r="I9745" t="str">
            <v>Miscellaneous Metal Parts</v>
          </cell>
          <cell r="J9745" t="str">
            <v>Prime Coat Application: Spray, Water-borne</v>
          </cell>
          <cell r="N9745">
            <v>40988</v>
          </cell>
        </row>
        <row r="9746">
          <cell r="A9746" t="str">
            <v>40202515</v>
          </cell>
          <cell r="B9746" t="str">
            <v>Point</v>
          </cell>
          <cell r="C9746" t="str">
            <v>Surface Coating /Misc Metal Parts /Prime Coat Application: Flashoff</v>
          </cell>
          <cell r="D9746" t="str">
            <v>Solvent - Industrial Surface Coating &amp; Solvent Use</v>
          </cell>
          <cell r="G9746" t="str">
            <v>Petroleum and Solvent Evaporation</v>
          </cell>
          <cell r="H9746" t="str">
            <v>Surface Coating Operations</v>
          </cell>
          <cell r="I9746" t="str">
            <v>Miscellaneous Metal Parts</v>
          </cell>
          <cell r="J9746" t="str">
            <v>Prime Coat Application: Flashoff</v>
          </cell>
          <cell r="N9746">
            <v>40988</v>
          </cell>
        </row>
        <row r="9747">
          <cell r="A9747" t="str">
            <v>40202520</v>
          </cell>
          <cell r="B9747" t="str">
            <v>Point</v>
          </cell>
          <cell r="C9747" t="str">
            <v>Surface Coating /Misc Metal Parts /Topcoat Application</v>
          </cell>
          <cell r="D9747" t="str">
            <v>Solvent - Industrial Surface Coating &amp; Solvent Use</v>
          </cell>
          <cell r="G9747" t="str">
            <v>Petroleum and Solvent Evaporation</v>
          </cell>
          <cell r="H9747" t="str">
            <v>Surface Coating Operations</v>
          </cell>
          <cell r="I9747" t="str">
            <v>Miscellaneous Metal Parts</v>
          </cell>
          <cell r="J9747" t="str">
            <v>Topcoat Application</v>
          </cell>
          <cell r="N9747">
            <v>40988</v>
          </cell>
        </row>
        <row r="9748">
          <cell r="A9748" t="str">
            <v>40202521</v>
          </cell>
          <cell r="B9748" t="str">
            <v>Point</v>
          </cell>
          <cell r="C9748" t="str">
            <v>Surface Coating /Misc Metal Parts /Topcoat Application: Spray, High Solids</v>
          </cell>
          <cell r="D9748" t="str">
            <v>Solvent - Industrial Surface Coating &amp; Solvent Use</v>
          </cell>
          <cell r="G9748" t="str">
            <v>Petroleum and Solvent Evaporation</v>
          </cell>
          <cell r="H9748" t="str">
            <v>Surface Coating Operations</v>
          </cell>
          <cell r="I9748" t="str">
            <v>Miscellaneous Metal Parts</v>
          </cell>
          <cell r="J9748" t="str">
            <v>Topcoat Application: Spray, High Solids</v>
          </cell>
          <cell r="N9748">
            <v>40988</v>
          </cell>
        </row>
        <row r="9749">
          <cell r="A9749" t="str">
            <v>40202522</v>
          </cell>
          <cell r="B9749" t="str">
            <v>Point</v>
          </cell>
          <cell r="C9749" t="str">
            <v>Surface Coating /Misc Metal Parts /Topcoat Application: Spray, Water-borne</v>
          </cell>
          <cell r="D9749" t="str">
            <v>Solvent - Industrial Surface Coating &amp; Solvent Use</v>
          </cell>
          <cell r="G9749" t="str">
            <v>Petroleum and Solvent Evaporation</v>
          </cell>
          <cell r="H9749" t="str">
            <v>Surface Coating Operations</v>
          </cell>
          <cell r="I9749" t="str">
            <v>Miscellaneous Metal Parts</v>
          </cell>
          <cell r="J9749" t="str">
            <v>Topcoat Application: Spray, Water-borne</v>
          </cell>
          <cell r="N9749">
            <v>40988</v>
          </cell>
        </row>
        <row r="9750">
          <cell r="A9750" t="str">
            <v>40202523</v>
          </cell>
          <cell r="B9750" t="str">
            <v>Point</v>
          </cell>
          <cell r="C9750" t="str">
            <v>Surface Coating /Misc Metal Parts /Topcoat Application: Dip</v>
          </cell>
          <cell r="D9750" t="str">
            <v>Solvent - Industrial Surface Coating &amp; Solvent Use</v>
          </cell>
          <cell r="G9750" t="str">
            <v>Petroleum and Solvent Evaporation</v>
          </cell>
          <cell r="H9750" t="str">
            <v>Surface Coating Operations</v>
          </cell>
          <cell r="I9750" t="str">
            <v>Miscellaneous Metal Parts</v>
          </cell>
          <cell r="J9750" t="str">
            <v>Topcoat Application: Dip</v>
          </cell>
          <cell r="N9750">
            <v>40988</v>
          </cell>
        </row>
        <row r="9751">
          <cell r="A9751" t="str">
            <v>40202524</v>
          </cell>
          <cell r="B9751" t="str">
            <v>Point</v>
          </cell>
          <cell r="C9751" t="str">
            <v>Surface Coating /Misc Metal Parts /Topcoat Application: Flow Coat</v>
          </cell>
          <cell r="D9751" t="str">
            <v>Solvent - Industrial Surface Coating &amp; Solvent Use</v>
          </cell>
          <cell r="G9751" t="str">
            <v>Petroleum and Solvent Evaporation</v>
          </cell>
          <cell r="H9751" t="str">
            <v>Surface Coating Operations</v>
          </cell>
          <cell r="I9751" t="str">
            <v>Miscellaneous Metal Parts</v>
          </cell>
          <cell r="J9751" t="str">
            <v>Topcoat Application: Flow Coat</v>
          </cell>
          <cell r="N9751">
            <v>40988</v>
          </cell>
        </row>
        <row r="9752">
          <cell r="A9752" t="str">
            <v>40202525</v>
          </cell>
          <cell r="B9752" t="str">
            <v>Point</v>
          </cell>
          <cell r="C9752" t="str">
            <v>Surface Coating /Misc Metal Parts /Topcoat Application: Flashoff</v>
          </cell>
          <cell r="D9752" t="str">
            <v>Solvent - Industrial Surface Coating &amp; Solvent Use</v>
          </cell>
          <cell r="G9752" t="str">
            <v>Petroleum and Solvent Evaporation</v>
          </cell>
          <cell r="H9752" t="str">
            <v>Surface Coating Operations</v>
          </cell>
          <cell r="I9752" t="str">
            <v>Miscellaneous Metal Parts</v>
          </cell>
          <cell r="J9752" t="str">
            <v>Topcoat Application: Flashoff</v>
          </cell>
          <cell r="N9752">
            <v>40988</v>
          </cell>
        </row>
        <row r="9753">
          <cell r="A9753" t="str">
            <v>40202531</v>
          </cell>
          <cell r="B9753" t="str">
            <v>Point</v>
          </cell>
          <cell r="C9753" t="str">
            <v>Surface Coating /Misc Metal Parts /Conveyor Single Flow</v>
          </cell>
          <cell r="D9753" t="str">
            <v>Solvent - Industrial Surface Coating &amp; Solvent Use</v>
          </cell>
          <cell r="G9753" t="str">
            <v>Petroleum and Solvent Evaporation</v>
          </cell>
          <cell r="H9753" t="str">
            <v>Surface Coating Operations</v>
          </cell>
          <cell r="I9753" t="str">
            <v>Miscellaneous Metal Parts</v>
          </cell>
          <cell r="J9753" t="str">
            <v>Conveyor Single Flow</v>
          </cell>
          <cell r="N9753">
            <v>40988</v>
          </cell>
        </row>
        <row r="9754">
          <cell r="A9754" t="str">
            <v>40202532</v>
          </cell>
          <cell r="B9754" t="str">
            <v>Point</v>
          </cell>
          <cell r="C9754" t="str">
            <v>Surface Coating /Misc Metal Parts /Conveyor Single Dip</v>
          </cell>
          <cell r="D9754" t="str">
            <v>Solvent - Industrial Surface Coating &amp; Solvent Use</v>
          </cell>
          <cell r="G9754" t="str">
            <v>Petroleum and Solvent Evaporation</v>
          </cell>
          <cell r="H9754" t="str">
            <v>Surface Coating Operations</v>
          </cell>
          <cell r="I9754" t="str">
            <v>Miscellaneous Metal Parts</v>
          </cell>
          <cell r="J9754" t="str">
            <v>Conveyor Single Dip</v>
          </cell>
          <cell r="N9754">
            <v>40988</v>
          </cell>
        </row>
        <row r="9755">
          <cell r="A9755" t="str">
            <v>40202533</v>
          </cell>
          <cell r="B9755" t="str">
            <v>Point</v>
          </cell>
          <cell r="C9755" t="str">
            <v>Surface Coating /Misc Metal Parts /Conveyor Single Spray</v>
          </cell>
          <cell r="D9755" t="str">
            <v>Solvent - Industrial Surface Coating &amp; Solvent Use</v>
          </cell>
          <cell r="G9755" t="str">
            <v>Petroleum and Solvent Evaporation</v>
          </cell>
          <cell r="H9755" t="str">
            <v>Surface Coating Operations</v>
          </cell>
          <cell r="I9755" t="str">
            <v>Miscellaneous Metal Parts</v>
          </cell>
          <cell r="J9755" t="str">
            <v>Conveyor Single Spray</v>
          </cell>
          <cell r="N9755">
            <v>40988</v>
          </cell>
        </row>
        <row r="9756">
          <cell r="A9756" t="str">
            <v>40202534</v>
          </cell>
          <cell r="B9756" t="str">
            <v>Point</v>
          </cell>
          <cell r="C9756" t="str">
            <v>Surface Coating /Misc Metal Parts /Conveyor Two Coat, Flow and Spray</v>
          </cell>
          <cell r="D9756" t="str">
            <v>Solvent - Industrial Surface Coating &amp; Solvent Use</v>
          </cell>
          <cell r="G9756" t="str">
            <v>Petroleum and Solvent Evaporation</v>
          </cell>
          <cell r="H9756" t="str">
            <v>Surface Coating Operations</v>
          </cell>
          <cell r="I9756" t="str">
            <v>Miscellaneous Metal Parts</v>
          </cell>
          <cell r="J9756" t="str">
            <v>Conveyor Two Coat, Flow and Spray</v>
          </cell>
          <cell r="N9756">
            <v>40988</v>
          </cell>
        </row>
        <row r="9757">
          <cell r="A9757" t="str">
            <v>40202535</v>
          </cell>
          <cell r="B9757" t="str">
            <v>Point</v>
          </cell>
          <cell r="C9757" t="str">
            <v>Surface Coating /Misc Metal Parts /Conveyor Two Coat, Dip and Spray</v>
          </cell>
          <cell r="D9757" t="str">
            <v>Solvent - Industrial Surface Coating &amp; Solvent Use</v>
          </cell>
          <cell r="G9757" t="str">
            <v>Petroleum and Solvent Evaporation</v>
          </cell>
          <cell r="H9757" t="str">
            <v>Surface Coating Operations</v>
          </cell>
          <cell r="I9757" t="str">
            <v>Miscellaneous Metal Parts</v>
          </cell>
          <cell r="J9757" t="str">
            <v>Conveyor Two Coat, Dip and Spray</v>
          </cell>
          <cell r="N9757">
            <v>40988</v>
          </cell>
        </row>
        <row r="9758">
          <cell r="A9758" t="str">
            <v>40202536</v>
          </cell>
          <cell r="B9758" t="str">
            <v>Point</v>
          </cell>
          <cell r="C9758" t="str">
            <v>Surface Coating /Misc Metal Parts /Conveyor Two Coat, Spray</v>
          </cell>
          <cell r="D9758" t="str">
            <v>Solvent - Industrial Surface Coating &amp; Solvent Use</v>
          </cell>
          <cell r="G9758" t="str">
            <v>Petroleum and Solvent Evaporation</v>
          </cell>
          <cell r="H9758" t="str">
            <v>Surface Coating Operations</v>
          </cell>
          <cell r="I9758" t="str">
            <v>Miscellaneous Metal Parts</v>
          </cell>
          <cell r="J9758" t="str">
            <v>Conveyor Two Coat, Spray</v>
          </cell>
          <cell r="N9758">
            <v>40988</v>
          </cell>
        </row>
        <row r="9759">
          <cell r="A9759" t="str">
            <v>40202537</v>
          </cell>
          <cell r="B9759" t="str">
            <v>Point</v>
          </cell>
          <cell r="C9759" t="str">
            <v>Surface Coating /Misc Metal Parts /Manual Two Coat, Spray and Air Dry</v>
          </cell>
          <cell r="D9759" t="str">
            <v>Solvent - Industrial Surface Coating &amp; Solvent Use</v>
          </cell>
          <cell r="G9759" t="str">
            <v>Petroleum and Solvent Evaporation</v>
          </cell>
          <cell r="H9759" t="str">
            <v>Surface Coating Operations</v>
          </cell>
          <cell r="I9759" t="str">
            <v>Miscellaneous Metal Parts</v>
          </cell>
          <cell r="J9759" t="str">
            <v>Manual Two Coat, Spray and Air Dry</v>
          </cell>
          <cell r="N9759">
            <v>40988</v>
          </cell>
        </row>
        <row r="9760">
          <cell r="A9760" t="str">
            <v>40202542</v>
          </cell>
          <cell r="B9760" t="str">
            <v>Point</v>
          </cell>
          <cell r="C9760" t="str">
            <v>Surface Coating /Misc Metal Parts /Single Coat Application: Spray, High Solids</v>
          </cell>
          <cell r="D9760" t="str">
            <v>Solvent - Industrial Surface Coating &amp; Solvent Use</v>
          </cell>
          <cell r="G9760" t="str">
            <v>Petroleum and Solvent Evaporation</v>
          </cell>
          <cell r="H9760" t="str">
            <v>Surface Coating Operations</v>
          </cell>
          <cell r="I9760" t="str">
            <v>Miscellaneous Metal Parts</v>
          </cell>
          <cell r="J9760" t="str">
            <v>Single Coat Application: Spray, High Solids</v>
          </cell>
          <cell r="N9760">
            <v>40988</v>
          </cell>
        </row>
        <row r="9761">
          <cell r="A9761" t="str">
            <v>40202543</v>
          </cell>
          <cell r="B9761" t="str">
            <v>Point</v>
          </cell>
          <cell r="C9761" t="str">
            <v>Surface Coating /Misc Metal Parts /Single Coat Application: Spray, Water-borne</v>
          </cell>
          <cell r="D9761" t="str">
            <v>Solvent - Industrial Surface Coating &amp; Solvent Use</v>
          </cell>
          <cell r="G9761" t="str">
            <v>Petroleum and Solvent Evaporation</v>
          </cell>
          <cell r="H9761" t="str">
            <v>Surface Coating Operations</v>
          </cell>
          <cell r="I9761" t="str">
            <v>Miscellaneous Metal Parts</v>
          </cell>
          <cell r="J9761" t="str">
            <v>Single Coat Application: Spray, Water-borne</v>
          </cell>
          <cell r="N9761">
            <v>40988</v>
          </cell>
        </row>
        <row r="9762">
          <cell r="A9762" t="str">
            <v>40202544</v>
          </cell>
          <cell r="B9762" t="str">
            <v>Point</v>
          </cell>
          <cell r="C9762" t="str">
            <v>Surface Coating /Misc Metal Parts /Single Coat Application: Dip</v>
          </cell>
          <cell r="D9762" t="str">
            <v>Solvent - Industrial Surface Coating &amp; Solvent Use</v>
          </cell>
          <cell r="G9762" t="str">
            <v>Petroleum and Solvent Evaporation</v>
          </cell>
          <cell r="H9762" t="str">
            <v>Surface Coating Operations</v>
          </cell>
          <cell r="I9762" t="str">
            <v>Miscellaneous Metal Parts</v>
          </cell>
          <cell r="J9762" t="str">
            <v>Single Coat Application: Dip</v>
          </cell>
          <cell r="N9762">
            <v>40988</v>
          </cell>
        </row>
        <row r="9763">
          <cell r="A9763" t="str">
            <v>40202545</v>
          </cell>
          <cell r="B9763" t="str">
            <v>Point</v>
          </cell>
          <cell r="C9763" t="str">
            <v>Surface Coating /Misc Metal Parts /Single Coat Application: Flow Coat</v>
          </cell>
          <cell r="D9763" t="str">
            <v>Solvent - Industrial Surface Coating &amp; Solvent Use</v>
          </cell>
          <cell r="G9763" t="str">
            <v>Petroleum and Solvent Evaporation</v>
          </cell>
          <cell r="H9763" t="str">
            <v>Surface Coating Operations</v>
          </cell>
          <cell r="I9763" t="str">
            <v>Miscellaneous Metal Parts</v>
          </cell>
          <cell r="J9763" t="str">
            <v>Single Coat Application: Flow Coat</v>
          </cell>
          <cell r="N9763">
            <v>40988</v>
          </cell>
        </row>
        <row r="9764">
          <cell r="A9764" t="str">
            <v>40202546</v>
          </cell>
          <cell r="B9764" t="str">
            <v>Point</v>
          </cell>
          <cell r="C9764" t="str">
            <v>Surface Coating /Misc Metal Parts /Single Coat Application: Flashoff</v>
          </cell>
          <cell r="D9764" t="str">
            <v>Solvent - Industrial Surface Coating &amp; Solvent Use</v>
          </cell>
          <cell r="G9764" t="str">
            <v>Petroleum and Solvent Evaporation</v>
          </cell>
          <cell r="H9764" t="str">
            <v>Surface Coating Operations</v>
          </cell>
          <cell r="I9764" t="str">
            <v>Miscellaneous Metal Parts</v>
          </cell>
          <cell r="J9764" t="str">
            <v>Single Coat Application: Flashoff</v>
          </cell>
          <cell r="N9764">
            <v>40988</v>
          </cell>
        </row>
        <row r="9765">
          <cell r="A9765" t="str">
            <v>40202599</v>
          </cell>
          <cell r="B9765" t="str">
            <v>Point</v>
          </cell>
          <cell r="C9765" t="str">
            <v>Surface Coating /Misc Metal Parts /Other Not Classified</v>
          </cell>
          <cell r="D9765" t="str">
            <v>Solvent - Industrial Surface Coating &amp; Solvent Use</v>
          </cell>
          <cell r="G9765" t="str">
            <v>Petroleum and Solvent Evaporation</v>
          </cell>
          <cell r="H9765" t="str">
            <v>Surface Coating Operations</v>
          </cell>
          <cell r="I9765" t="str">
            <v>Miscellaneous Metal Parts</v>
          </cell>
          <cell r="J9765" t="str">
            <v>Other Not Classified</v>
          </cell>
          <cell r="N9765">
            <v>40988</v>
          </cell>
        </row>
        <row r="9766">
          <cell r="A9766" t="str">
            <v>40202601</v>
          </cell>
          <cell r="B9766" t="str">
            <v>Point</v>
          </cell>
          <cell r="C9766" t="str">
            <v>Surface Coating /Steel Drums /Coating Operation</v>
          </cell>
          <cell r="D9766" t="str">
            <v>Solvent - Industrial Surface Coating &amp; Solvent Use</v>
          </cell>
          <cell r="G9766" t="str">
            <v>Petroleum and Solvent Evaporation</v>
          </cell>
          <cell r="H9766" t="str">
            <v>Surface Coating Operations</v>
          </cell>
          <cell r="I9766" t="str">
            <v>Steel Drums</v>
          </cell>
          <cell r="J9766" t="str">
            <v>Coating Operation</v>
          </cell>
          <cell r="N9766">
            <v>40988</v>
          </cell>
        </row>
        <row r="9767">
          <cell r="A9767" t="str">
            <v>40202602</v>
          </cell>
          <cell r="B9767" t="str">
            <v>Point</v>
          </cell>
          <cell r="C9767" t="str">
            <v>Surface Coating /Steel Drums /Cleaning/Pretreatment</v>
          </cell>
          <cell r="D9767" t="str">
            <v>Solvent - Industrial Surface Coating &amp; Solvent Use</v>
          </cell>
          <cell r="G9767" t="str">
            <v>Petroleum and Solvent Evaporation</v>
          </cell>
          <cell r="H9767" t="str">
            <v>Surface Coating Operations</v>
          </cell>
          <cell r="I9767" t="str">
            <v>Steel Drums</v>
          </cell>
          <cell r="J9767" t="str">
            <v>Cleaning/Pretreatment</v>
          </cell>
          <cell r="N9767">
            <v>40988</v>
          </cell>
        </row>
        <row r="9768">
          <cell r="A9768" t="str">
            <v>40202603</v>
          </cell>
          <cell r="B9768" t="str">
            <v>Point</v>
          </cell>
          <cell r="C9768" t="str">
            <v>Surface Coating /Steel Drums /Coating Mixing</v>
          </cell>
          <cell r="D9768" t="str">
            <v>Solvent - Industrial Surface Coating &amp; Solvent Use</v>
          </cell>
          <cell r="G9768" t="str">
            <v>Petroleum and Solvent Evaporation</v>
          </cell>
          <cell r="H9768" t="str">
            <v>Surface Coating Operations</v>
          </cell>
          <cell r="I9768" t="str">
            <v>Steel Drums</v>
          </cell>
          <cell r="J9768" t="str">
            <v>Coating Mixing</v>
          </cell>
          <cell r="N9768">
            <v>40988</v>
          </cell>
        </row>
        <row r="9769">
          <cell r="A9769" t="str">
            <v>40202604</v>
          </cell>
          <cell r="B9769" t="str">
            <v>Point</v>
          </cell>
          <cell r="C9769" t="str">
            <v>Surface Coating /Steel Drums /Coating Storage</v>
          </cell>
          <cell r="D9769" t="str">
            <v>Industrial Processes - Storage and Transfer</v>
          </cell>
          <cell r="G9769" t="str">
            <v>Petroleum and Solvent Evaporation</v>
          </cell>
          <cell r="H9769" t="str">
            <v>Surface Coating Operations</v>
          </cell>
          <cell r="I9769" t="str">
            <v>Steel Drums</v>
          </cell>
          <cell r="J9769" t="str">
            <v>Coating Storage</v>
          </cell>
          <cell r="N9769">
            <v>40988</v>
          </cell>
        </row>
        <row r="9770">
          <cell r="A9770" t="str">
            <v>40202605</v>
          </cell>
          <cell r="B9770" t="str">
            <v>Point</v>
          </cell>
          <cell r="C9770" t="str">
            <v>Surface Coating /Steel Drums /Equipment Cleanup</v>
          </cell>
          <cell r="D9770" t="str">
            <v>Solvent - Industrial Surface Coating &amp; Solvent Use</v>
          </cell>
          <cell r="G9770" t="str">
            <v>Petroleum and Solvent Evaporation</v>
          </cell>
          <cell r="H9770" t="str">
            <v>Surface Coating Operations</v>
          </cell>
          <cell r="I9770" t="str">
            <v>Steel Drums</v>
          </cell>
          <cell r="J9770" t="str">
            <v>Equipment Cleanup</v>
          </cell>
          <cell r="N9770">
            <v>40988</v>
          </cell>
        </row>
        <row r="9771">
          <cell r="A9771" t="str">
            <v>40202606</v>
          </cell>
          <cell r="B9771" t="str">
            <v>Point</v>
          </cell>
          <cell r="C9771" t="str">
            <v>Surface Coating /Steel Drums /Interior Coating</v>
          </cell>
          <cell r="D9771" t="str">
            <v>Solvent - Industrial Surface Coating &amp; Solvent Use</v>
          </cell>
          <cell r="G9771" t="str">
            <v>Petroleum and Solvent Evaporation</v>
          </cell>
          <cell r="H9771" t="str">
            <v>Surface Coating Operations</v>
          </cell>
          <cell r="I9771" t="str">
            <v>Steel Drums</v>
          </cell>
          <cell r="J9771" t="str">
            <v>Interior Coating</v>
          </cell>
          <cell r="N9771">
            <v>40988</v>
          </cell>
        </row>
        <row r="9772">
          <cell r="A9772" t="str">
            <v>40202607</v>
          </cell>
          <cell r="B9772" t="str">
            <v>Point</v>
          </cell>
          <cell r="C9772" t="str">
            <v>Surface Coating /Steel Drums /Exterior Coating</v>
          </cell>
          <cell r="D9772" t="str">
            <v>Solvent - Industrial Surface Coating &amp; Solvent Use</v>
          </cell>
          <cell r="G9772" t="str">
            <v>Petroleum and Solvent Evaporation</v>
          </cell>
          <cell r="H9772" t="str">
            <v>Surface Coating Operations</v>
          </cell>
          <cell r="I9772" t="str">
            <v>Steel Drums</v>
          </cell>
          <cell r="J9772" t="str">
            <v>Exterior Coating</v>
          </cell>
          <cell r="N9772">
            <v>40988</v>
          </cell>
        </row>
        <row r="9773">
          <cell r="A9773" t="str">
            <v>40202699</v>
          </cell>
          <cell r="B9773" t="str">
            <v>Point</v>
          </cell>
          <cell r="C9773" t="str">
            <v>Surface Coating /Steel Drums /Specify in Comments Field</v>
          </cell>
          <cell r="D9773" t="str">
            <v>Solvent - Industrial Surface Coating &amp; Solvent Use</v>
          </cell>
          <cell r="G9773" t="str">
            <v>Petroleum and Solvent Evaporation</v>
          </cell>
          <cell r="H9773" t="str">
            <v>Surface Coating Operations</v>
          </cell>
          <cell r="I9773" t="str">
            <v>Steel Drums</v>
          </cell>
          <cell r="J9773" t="str">
            <v>Specify in Comments Field</v>
          </cell>
          <cell r="N9773">
            <v>40988</v>
          </cell>
        </row>
        <row r="9774">
          <cell r="A9774" t="str">
            <v>40202701</v>
          </cell>
          <cell r="B9774" t="str">
            <v>Point</v>
          </cell>
          <cell r="C9774" t="str">
            <v>Surface Coating /Glass Mirrors /Mirror Backing: Coating Operation</v>
          </cell>
          <cell r="D9774" t="str">
            <v>Solvent - Industrial Surface Coating &amp; Solvent Use</v>
          </cell>
          <cell r="G9774" t="str">
            <v>Petroleum and Solvent Evaporation</v>
          </cell>
          <cell r="H9774" t="str">
            <v>Surface Coating Operations</v>
          </cell>
          <cell r="I9774" t="str">
            <v>Glass Mirrors</v>
          </cell>
          <cell r="J9774" t="str">
            <v>Mirror Backing: Coating Operation</v>
          </cell>
          <cell r="N9774">
            <v>40988</v>
          </cell>
        </row>
        <row r="9775">
          <cell r="A9775" t="str">
            <v>40202710</v>
          </cell>
          <cell r="B9775" t="str">
            <v>Point</v>
          </cell>
          <cell r="C9775" t="str">
            <v>Surface Coating /Glass Mirrors /Mirror Backing: Coating Operation</v>
          </cell>
          <cell r="D9775" t="str">
            <v>Solvent - Industrial Surface Coating &amp; Solvent Use</v>
          </cell>
          <cell r="G9775" t="str">
            <v>Petroleum and Solvent Evaporation</v>
          </cell>
          <cell r="H9775" t="str">
            <v>Surface Coating Operations</v>
          </cell>
          <cell r="I9775" t="str">
            <v>Glass Mirrors</v>
          </cell>
          <cell r="J9775" t="str">
            <v>Mirror Backing: Coating Operation</v>
          </cell>
          <cell r="K9775" t="str">
            <v>40202701</v>
          </cell>
          <cell r="L9775" t="str">
            <v>2005</v>
          </cell>
          <cell r="N9775">
            <v>40988</v>
          </cell>
        </row>
        <row r="9776">
          <cell r="A9776" t="str">
            <v>40202801</v>
          </cell>
          <cell r="B9776" t="str">
            <v>Point</v>
          </cell>
          <cell r="C9776" t="str">
            <v>Surface Coating /Glass Optical Fibers /Chemical Vapor Deposition of Preforms</v>
          </cell>
          <cell r="D9776" t="str">
            <v>Solvent - Industrial Surface Coating &amp; Solvent Use</v>
          </cell>
          <cell r="G9776" t="str">
            <v>Petroleum and Solvent Evaporation</v>
          </cell>
          <cell r="H9776" t="str">
            <v>Surface Coating Operations</v>
          </cell>
          <cell r="I9776" t="str">
            <v>Glass Optical Fibers</v>
          </cell>
          <cell r="J9776" t="str">
            <v>Chemical Vapor Deposition of Preforms</v>
          </cell>
          <cell r="M9776">
            <v>37508</v>
          </cell>
          <cell r="N9776">
            <v>40988</v>
          </cell>
        </row>
        <row r="9777">
          <cell r="A9777" t="str">
            <v>40202802</v>
          </cell>
          <cell r="B9777" t="str">
            <v>Point</v>
          </cell>
          <cell r="C9777" t="str">
            <v>Surface Coating /Glass Optical Fibers /Plasma Overcladding</v>
          </cell>
          <cell r="D9777" t="str">
            <v>Solvent - Industrial Surface Coating &amp; Solvent Use</v>
          </cell>
          <cell r="G9777" t="str">
            <v>Petroleum and Solvent Evaporation</v>
          </cell>
          <cell r="H9777" t="str">
            <v>Surface Coating Operations</v>
          </cell>
          <cell r="I9777" t="str">
            <v>Glass Optical Fibers</v>
          </cell>
          <cell r="J9777" t="str">
            <v>Plasma Overcladding</v>
          </cell>
          <cell r="M9777">
            <v>37508</v>
          </cell>
          <cell r="N9777">
            <v>40988</v>
          </cell>
        </row>
        <row r="9778">
          <cell r="A9778" t="str">
            <v>40202899</v>
          </cell>
          <cell r="B9778" t="str">
            <v>Point</v>
          </cell>
          <cell r="C9778" t="str">
            <v>Surface Coating /Glass Optical Fibers /Miscellaneous</v>
          </cell>
          <cell r="D9778" t="str">
            <v>Solvent - Industrial Surface Coating &amp; Solvent Use</v>
          </cell>
          <cell r="G9778" t="str">
            <v>Petroleum and Solvent Evaporation</v>
          </cell>
          <cell r="H9778" t="str">
            <v>Surface Coating Operations</v>
          </cell>
          <cell r="I9778" t="str">
            <v>Glass Optical Fibers</v>
          </cell>
          <cell r="J9778" t="str">
            <v>Miscellaneous</v>
          </cell>
          <cell r="M9778">
            <v>37508</v>
          </cell>
          <cell r="N9778">
            <v>40988</v>
          </cell>
        </row>
        <row r="9779">
          <cell r="A9779" t="str">
            <v>40203001</v>
          </cell>
          <cell r="B9779" t="str">
            <v>Point</v>
          </cell>
          <cell r="C9779" t="str">
            <v>Surface Coating /Semiconductors /Specify Solvent</v>
          </cell>
          <cell r="D9779" t="str">
            <v>Solvent - Industrial Surface Coating &amp; Solvent Use</v>
          </cell>
          <cell r="G9779" t="str">
            <v>Petroleum and Solvent Evaporation</v>
          </cell>
          <cell r="H9779" t="str">
            <v>Surface Coating Operations</v>
          </cell>
          <cell r="I9779" t="str">
            <v>Semiconductors</v>
          </cell>
          <cell r="J9779" t="str">
            <v>Specify Solvent</v>
          </cell>
          <cell r="N9779">
            <v>40988</v>
          </cell>
        </row>
        <row r="9780">
          <cell r="A9780" t="str">
            <v>40204001</v>
          </cell>
          <cell r="B9780" t="str">
            <v>Point</v>
          </cell>
          <cell r="C9780" t="str">
            <v>Fabric Printing /Roller: Print Paste</v>
          </cell>
          <cell r="D9780" t="str">
            <v>Solvent - Industrial Surface Coating &amp; Solvent Use</v>
          </cell>
          <cell r="G9780" t="str">
            <v>Petroleum and Solvent Evaporation</v>
          </cell>
          <cell r="H9780" t="str">
            <v>Surface Coating Operations</v>
          </cell>
          <cell r="I9780" t="str">
            <v>Fabric Printing</v>
          </cell>
          <cell r="J9780" t="str">
            <v>Roller: Print Paste</v>
          </cell>
          <cell r="N9780">
            <v>40988</v>
          </cell>
        </row>
        <row r="9781">
          <cell r="A9781" t="str">
            <v>40204002</v>
          </cell>
          <cell r="B9781" t="str">
            <v>Point</v>
          </cell>
          <cell r="C9781" t="str">
            <v>Fabric Printing /Roller: Application</v>
          </cell>
          <cell r="D9781" t="str">
            <v>Solvent - Industrial Surface Coating &amp; Solvent Use</v>
          </cell>
          <cell r="G9781" t="str">
            <v>Petroleum and Solvent Evaporation</v>
          </cell>
          <cell r="H9781" t="str">
            <v>Surface Coating Operations</v>
          </cell>
          <cell r="I9781" t="str">
            <v>Fabric Printing</v>
          </cell>
          <cell r="J9781" t="str">
            <v>Roller: Application</v>
          </cell>
          <cell r="N9781">
            <v>40988</v>
          </cell>
        </row>
        <row r="9782">
          <cell r="A9782" t="str">
            <v>40204003</v>
          </cell>
          <cell r="B9782" t="str">
            <v>Point</v>
          </cell>
          <cell r="C9782" t="str">
            <v>Fabric Printing /Roller: Transfer</v>
          </cell>
          <cell r="D9782" t="str">
            <v>Industrial Processes - Storage and Transfer</v>
          </cell>
          <cell r="G9782" t="str">
            <v>Petroleum and Solvent Evaporation</v>
          </cell>
          <cell r="H9782" t="str">
            <v>Surface Coating Operations</v>
          </cell>
          <cell r="I9782" t="str">
            <v>Fabric Printing</v>
          </cell>
          <cell r="J9782" t="str">
            <v>Roller: Transfer</v>
          </cell>
          <cell r="N9782">
            <v>40988</v>
          </cell>
        </row>
        <row r="9783">
          <cell r="A9783" t="str">
            <v>40204004</v>
          </cell>
          <cell r="B9783" t="str">
            <v>Point</v>
          </cell>
          <cell r="C9783" t="str">
            <v>Fabric Printing /Roller: Steam Cans/Drying</v>
          </cell>
          <cell r="D9783" t="str">
            <v>Solvent - Industrial Surface Coating &amp; Solvent Use</v>
          </cell>
          <cell r="G9783" t="str">
            <v>Petroleum and Solvent Evaporation</v>
          </cell>
          <cell r="H9783" t="str">
            <v>Surface Coating Operations</v>
          </cell>
          <cell r="I9783" t="str">
            <v>Fabric Printing</v>
          </cell>
          <cell r="J9783" t="str">
            <v>Roller: Steam Cans/Drying</v>
          </cell>
          <cell r="N9783">
            <v>40988</v>
          </cell>
        </row>
        <row r="9784">
          <cell r="A9784" t="str">
            <v>40204010</v>
          </cell>
          <cell r="B9784" t="str">
            <v>Point</v>
          </cell>
          <cell r="C9784" t="str">
            <v>Fabric Printing /Rotary Screen: Print Paste</v>
          </cell>
          <cell r="D9784" t="str">
            <v>Solvent - Industrial Surface Coating &amp; Solvent Use</v>
          </cell>
          <cell r="G9784" t="str">
            <v>Petroleum and Solvent Evaporation</v>
          </cell>
          <cell r="H9784" t="str">
            <v>Surface Coating Operations</v>
          </cell>
          <cell r="I9784" t="str">
            <v>Fabric Printing</v>
          </cell>
          <cell r="J9784" t="str">
            <v>Rotary Screen: Print Paste</v>
          </cell>
          <cell r="N9784">
            <v>40988</v>
          </cell>
        </row>
        <row r="9785">
          <cell r="A9785" t="str">
            <v>40204011</v>
          </cell>
          <cell r="B9785" t="str">
            <v>Point</v>
          </cell>
          <cell r="C9785" t="str">
            <v>Fabric Printing /Rotary Screen: Application</v>
          </cell>
          <cell r="D9785" t="str">
            <v>Solvent - Industrial Surface Coating &amp; Solvent Use</v>
          </cell>
          <cell r="G9785" t="str">
            <v>Petroleum and Solvent Evaporation</v>
          </cell>
          <cell r="H9785" t="str">
            <v>Surface Coating Operations</v>
          </cell>
          <cell r="I9785" t="str">
            <v>Fabric Printing</v>
          </cell>
          <cell r="J9785" t="str">
            <v>Rotary Screen: Application</v>
          </cell>
          <cell r="N9785">
            <v>40988</v>
          </cell>
        </row>
        <row r="9786">
          <cell r="A9786" t="str">
            <v>40204012</v>
          </cell>
          <cell r="B9786" t="str">
            <v>Point</v>
          </cell>
          <cell r="C9786" t="str">
            <v>Fabric Printing /Rotary Screen: Transfer</v>
          </cell>
          <cell r="D9786" t="str">
            <v>Industrial Processes - Storage and Transfer</v>
          </cell>
          <cell r="G9786" t="str">
            <v>Petroleum and Solvent Evaporation</v>
          </cell>
          <cell r="H9786" t="str">
            <v>Surface Coating Operations</v>
          </cell>
          <cell r="I9786" t="str">
            <v>Fabric Printing</v>
          </cell>
          <cell r="J9786" t="str">
            <v>Rotary Screen: Transfer</v>
          </cell>
          <cell r="N9786">
            <v>40988</v>
          </cell>
        </row>
        <row r="9787">
          <cell r="A9787" t="str">
            <v>40204013</v>
          </cell>
          <cell r="B9787" t="str">
            <v>Point</v>
          </cell>
          <cell r="C9787" t="str">
            <v>Fabric Printing /Rotary Screen: Drying/Curing</v>
          </cell>
          <cell r="D9787" t="str">
            <v>Solvent - Industrial Surface Coating &amp; Solvent Use</v>
          </cell>
          <cell r="G9787" t="str">
            <v>Petroleum and Solvent Evaporation</v>
          </cell>
          <cell r="H9787" t="str">
            <v>Surface Coating Operations</v>
          </cell>
          <cell r="I9787" t="str">
            <v>Fabric Printing</v>
          </cell>
          <cell r="J9787" t="str">
            <v>Rotary Screen: Drying/Curing</v>
          </cell>
          <cell r="N9787">
            <v>40988</v>
          </cell>
        </row>
        <row r="9788">
          <cell r="A9788" t="str">
            <v>40204020</v>
          </cell>
          <cell r="B9788" t="str">
            <v>Point</v>
          </cell>
          <cell r="C9788" t="str">
            <v>Fabric Printing /Flat Screen: Print Paste</v>
          </cell>
          <cell r="D9788" t="str">
            <v>Solvent - Industrial Surface Coating &amp; Solvent Use</v>
          </cell>
          <cell r="G9788" t="str">
            <v>Petroleum and Solvent Evaporation</v>
          </cell>
          <cell r="H9788" t="str">
            <v>Surface Coating Operations</v>
          </cell>
          <cell r="I9788" t="str">
            <v>Fabric Printing</v>
          </cell>
          <cell r="J9788" t="str">
            <v>Flat Screen: Print Paste</v>
          </cell>
          <cell r="N9788">
            <v>40988</v>
          </cell>
        </row>
        <row r="9789">
          <cell r="A9789" t="str">
            <v>40204021</v>
          </cell>
          <cell r="B9789" t="str">
            <v>Point</v>
          </cell>
          <cell r="C9789" t="str">
            <v>Fabric Printing /Flat Screen: Application</v>
          </cell>
          <cell r="D9789" t="str">
            <v>Solvent - Industrial Surface Coating &amp; Solvent Use</v>
          </cell>
          <cell r="G9789" t="str">
            <v>Petroleum and Solvent Evaporation</v>
          </cell>
          <cell r="H9789" t="str">
            <v>Surface Coating Operations</v>
          </cell>
          <cell r="I9789" t="str">
            <v>Fabric Printing</v>
          </cell>
          <cell r="J9789" t="str">
            <v>Flat Screen: Application</v>
          </cell>
          <cell r="N9789">
            <v>40988</v>
          </cell>
        </row>
        <row r="9790">
          <cell r="A9790" t="str">
            <v>40204022</v>
          </cell>
          <cell r="B9790" t="str">
            <v>Point</v>
          </cell>
          <cell r="C9790" t="str">
            <v>Fabric Printing /Flat Screen: Transfer</v>
          </cell>
          <cell r="D9790" t="str">
            <v>Industrial Processes - Storage and Transfer</v>
          </cell>
          <cell r="G9790" t="str">
            <v>Petroleum and Solvent Evaporation</v>
          </cell>
          <cell r="H9790" t="str">
            <v>Surface Coating Operations</v>
          </cell>
          <cell r="I9790" t="str">
            <v>Fabric Printing</v>
          </cell>
          <cell r="J9790" t="str">
            <v>Flat Screen: Transfer</v>
          </cell>
          <cell r="N9790">
            <v>40988</v>
          </cell>
        </row>
        <row r="9791">
          <cell r="A9791" t="str">
            <v>40204023</v>
          </cell>
          <cell r="B9791" t="str">
            <v>Point</v>
          </cell>
          <cell r="C9791" t="str">
            <v>Fabric Printing /Flat Screen: Drying/Curing</v>
          </cell>
          <cell r="D9791" t="str">
            <v>Solvent - Industrial Surface Coating &amp; Solvent Use</v>
          </cell>
          <cell r="G9791" t="str">
            <v>Petroleum and Solvent Evaporation</v>
          </cell>
          <cell r="H9791" t="str">
            <v>Surface Coating Operations</v>
          </cell>
          <cell r="I9791" t="str">
            <v>Fabric Printing</v>
          </cell>
          <cell r="J9791" t="str">
            <v>Flat Screen: Drying/Curing</v>
          </cell>
          <cell r="N9791">
            <v>40988</v>
          </cell>
        </row>
        <row r="9792">
          <cell r="A9792" t="str">
            <v>40204121</v>
          </cell>
          <cell r="B9792" t="str">
            <v>Point</v>
          </cell>
          <cell r="C9792" t="str">
            <v>Fabric Coating, Knife Coating /Mixing Tanks</v>
          </cell>
          <cell r="D9792" t="str">
            <v>Solvent - Industrial Surface Coating &amp; Solvent Use</v>
          </cell>
          <cell r="G9792" t="str">
            <v>Petroleum and Solvent Evaporation</v>
          </cell>
          <cell r="H9792" t="str">
            <v>Surface Coating Operations</v>
          </cell>
          <cell r="I9792" t="str">
            <v>Fabric Coating, Knife Coating</v>
          </cell>
          <cell r="J9792" t="str">
            <v>Mixing Tanks</v>
          </cell>
          <cell r="N9792">
            <v>40988</v>
          </cell>
        </row>
        <row r="9793">
          <cell r="A9793" t="str">
            <v>40204130</v>
          </cell>
          <cell r="B9793" t="str">
            <v>Point</v>
          </cell>
          <cell r="C9793" t="str">
            <v>Fabric Coating, Knife Coating /Coating Application</v>
          </cell>
          <cell r="D9793" t="str">
            <v>Solvent - Industrial Surface Coating &amp; Solvent Use</v>
          </cell>
          <cell r="G9793" t="str">
            <v>Petroleum and Solvent Evaporation</v>
          </cell>
          <cell r="H9793" t="str">
            <v>Surface Coating Operations</v>
          </cell>
          <cell r="I9793" t="str">
            <v>Fabric Coating, Knife Coating</v>
          </cell>
          <cell r="J9793" t="str">
            <v>Coating Application</v>
          </cell>
          <cell r="N9793">
            <v>40988</v>
          </cell>
        </row>
        <row r="9794">
          <cell r="A9794" t="str">
            <v>40204140</v>
          </cell>
          <cell r="B9794" t="str">
            <v>Point</v>
          </cell>
          <cell r="C9794" t="str">
            <v>Fabric Coating, Knife Coating /Drying/Curing</v>
          </cell>
          <cell r="D9794" t="str">
            <v>Solvent - Industrial Surface Coating &amp; Solvent Use</v>
          </cell>
          <cell r="G9794" t="str">
            <v>Petroleum and Solvent Evaporation</v>
          </cell>
          <cell r="H9794" t="str">
            <v>Surface Coating Operations</v>
          </cell>
          <cell r="I9794" t="str">
            <v>Fabric Coating, Knife Coating</v>
          </cell>
          <cell r="J9794" t="str">
            <v>Drying/Curing</v>
          </cell>
          <cell r="N9794">
            <v>40988</v>
          </cell>
        </row>
        <row r="9795">
          <cell r="A9795" t="str">
            <v>40204150</v>
          </cell>
          <cell r="B9795" t="str">
            <v>Point</v>
          </cell>
          <cell r="C9795" t="str">
            <v>Fabric Coating, Knife Coating /Cleanup</v>
          </cell>
          <cell r="D9795" t="str">
            <v>Solvent - Industrial Surface Coating &amp; Solvent Use</v>
          </cell>
          <cell r="G9795" t="str">
            <v>Petroleum and Solvent Evaporation</v>
          </cell>
          <cell r="H9795" t="str">
            <v>Surface Coating Operations</v>
          </cell>
          <cell r="I9795" t="str">
            <v>Fabric Coating, Knife Coating</v>
          </cell>
          <cell r="J9795" t="str">
            <v>Cleanup</v>
          </cell>
          <cell r="N9795">
            <v>40988</v>
          </cell>
        </row>
        <row r="9796">
          <cell r="A9796" t="str">
            <v>40204151</v>
          </cell>
          <cell r="B9796" t="str">
            <v>Point</v>
          </cell>
          <cell r="C9796" t="str">
            <v>Fabric Coating, Knife Coating /Cleanup: Coating Application Equipment</v>
          </cell>
          <cell r="D9796" t="str">
            <v>Solvent - Industrial Surface Coating &amp; Solvent Use</v>
          </cell>
          <cell r="G9796" t="str">
            <v>Petroleum and Solvent Evaporation</v>
          </cell>
          <cell r="H9796" t="str">
            <v>Surface Coating Operations</v>
          </cell>
          <cell r="I9796" t="str">
            <v>Fabric Coating, Knife Coating</v>
          </cell>
          <cell r="J9796" t="str">
            <v>Cleanup: Coating Application Equipment</v>
          </cell>
          <cell r="N9796">
            <v>40988</v>
          </cell>
        </row>
        <row r="9797">
          <cell r="A9797" t="str">
            <v>40204152</v>
          </cell>
          <cell r="B9797" t="str">
            <v>Point</v>
          </cell>
          <cell r="C9797" t="str">
            <v>Fabric Coating, Knife Coating /Cleanup: Empty Coating Drums</v>
          </cell>
          <cell r="D9797" t="str">
            <v>Solvent - Industrial Surface Coating &amp; Solvent Use</v>
          </cell>
          <cell r="G9797" t="str">
            <v>Petroleum and Solvent Evaporation</v>
          </cell>
          <cell r="H9797" t="str">
            <v>Surface Coating Operations</v>
          </cell>
          <cell r="I9797" t="str">
            <v>Fabric Coating, Knife Coating</v>
          </cell>
          <cell r="J9797" t="str">
            <v>Cleanup: Empty Coating Drums</v>
          </cell>
          <cell r="N9797">
            <v>40988</v>
          </cell>
        </row>
        <row r="9798">
          <cell r="A9798" t="str">
            <v>40204160</v>
          </cell>
          <cell r="B9798" t="str">
            <v>Point</v>
          </cell>
          <cell r="C9798" t="str">
            <v>Fabric Coating, Knife Coating /Waste</v>
          </cell>
          <cell r="D9798" t="str">
            <v>Solvent - Industrial Surface Coating &amp; Solvent Use</v>
          </cell>
          <cell r="G9798" t="str">
            <v>Petroleum and Solvent Evaporation</v>
          </cell>
          <cell r="H9798" t="str">
            <v>Surface Coating Operations</v>
          </cell>
          <cell r="I9798" t="str">
            <v>Fabric Coating, Knife Coating</v>
          </cell>
          <cell r="J9798" t="str">
            <v>Waste</v>
          </cell>
          <cell r="N9798">
            <v>40988</v>
          </cell>
        </row>
        <row r="9799">
          <cell r="A9799" t="str">
            <v>40204161</v>
          </cell>
          <cell r="B9799" t="str">
            <v>Point</v>
          </cell>
          <cell r="C9799" t="str">
            <v>Fabric Coating, Knife Coating /Waste: Cleaning Rags</v>
          </cell>
          <cell r="D9799" t="str">
            <v>Solvent - Industrial Surface Coating &amp; Solvent Use</v>
          </cell>
          <cell r="G9799" t="str">
            <v>Petroleum and Solvent Evaporation</v>
          </cell>
          <cell r="H9799" t="str">
            <v>Surface Coating Operations</v>
          </cell>
          <cell r="I9799" t="str">
            <v>Fabric Coating, Knife Coating</v>
          </cell>
          <cell r="J9799" t="str">
            <v>Waste: Cleaning Rags</v>
          </cell>
          <cell r="N9799">
            <v>40988</v>
          </cell>
        </row>
        <row r="9800">
          <cell r="A9800" t="str">
            <v>40204162</v>
          </cell>
          <cell r="B9800" t="str">
            <v>Point</v>
          </cell>
          <cell r="C9800" t="str">
            <v>Fabric Coating, Knife Coating /Waste: Waste Ink Disposal</v>
          </cell>
          <cell r="D9800" t="str">
            <v>Solvent - Industrial Surface Coating &amp; Solvent Use</v>
          </cell>
          <cell r="G9800" t="str">
            <v>Petroleum and Solvent Evaporation</v>
          </cell>
          <cell r="H9800" t="str">
            <v>Surface Coating Operations</v>
          </cell>
          <cell r="I9800" t="str">
            <v>Fabric Coating, Knife Coating</v>
          </cell>
          <cell r="J9800" t="str">
            <v>Waste: Waste Ink Disposal</v>
          </cell>
          <cell r="N9800">
            <v>40988</v>
          </cell>
        </row>
        <row r="9801">
          <cell r="A9801" t="str">
            <v>40204221</v>
          </cell>
          <cell r="B9801" t="str">
            <v>Point</v>
          </cell>
          <cell r="C9801" t="str">
            <v>Fabric Coating, Roller Coating /Mixing Tanks</v>
          </cell>
          <cell r="D9801" t="str">
            <v>Solvent - Industrial Surface Coating &amp; Solvent Use</v>
          </cell>
          <cell r="G9801" t="str">
            <v>Petroleum and Solvent Evaporation</v>
          </cell>
          <cell r="H9801" t="str">
            <v>Surface Coating Operations</v>
          </cell>
          <cell r="I9801" t="str">
            <v>Fabric Coating, Roller Coating</v>
          </cell>
          <cell r="J9801" t="str">
            <v>Mixing Tanks</v>
          </cell>
          <cell r="N9801">
            <v>40988</v>
          </cell>
        </row>
        <row r="9802">
          <cell r="A9802" t="str">
            <v>40204230</v>
          </cell>
          <cell r="B9802" t="str">
            <v>Point</v>
          </cell>
          <cell r="C9802" t="str">
            <v>Fabric Coating, Roller Coating /Coating Application</v>
          </cell>
          <cell r="D9802" t="str">
            <v>Solvent - Industrial Surface Coating &amp; Solvent Use</v>
          </cell>
          <cell r="G9802" t="str">
            <v>Petroleum and Solvent Evaporation</v>
          </cell>
          <cell r="H9802" t="str">
            <v>Surface Coating Operations</v>
          </cell>
          <cell r="I9802" t="str">
            <v>Fabric Coating, Roller Coating</v>
          </cell>
          <cell r="J9802" t="str">
            <v>Coating Application</v>
          </cell>
          <cell r="N9802">
            <v>40988</v>
          </cell>
        </row>
        <row r="9803">
          <cell r="A9803" t="str">
            <v>40204240</v>
          </cell>
          <cell r="B9803" t="str">
            <v>Point</v>
          </cell>
          <cell r="C9803" t="str">
            <v>Fabric Coating, Roller Coating /Drying/Curing</v>
          </cell>
          <cell r="D9803" t="str">
            <v>Solvent - Industrial Surface Coating &amp; Solvent Use</v>
          </cell>
          <cell r="G9803" t="str">
            <v>Petroleum and Solvent Evaporation</v>
          </cell>
          <cell r="H9803" t="str">
            <v>Surface Coating Operations</v>
          </cell>
          <cell r="I9803" t="str">
            <v>Fabric Coating, Roller Coating</v>
          </cell>
          <cell r="J9803" t="str">
            <v>Drying/Curing</v>
          </cell>
          <cell r="N9803">
            <v>40988</v>
          </cell>
        </row>
        <row r="9804">
          <cell r="A9804" t="str">
            <v>40204250</v>
          </cell>
          <cell r="B9804" t="str">
            <v>Point</v>
          </cell>
          <cell r="C9804" t="str">
            <v>Fabric Coating, Roller Coating /Cleanup</v>
          </cell>
          <cell r="D9804" t="str">
            <v>Solvent - Industrial Surface Coating &amp; Solvent Use</v>
          </cell>
          <cell r="G9804" t="str">
            <v>Petroleum and Solvent Evaporation</v>
          </cell>
          <cell r="H9804" t="str">
            <v>Surface Coating Operations</v>
          </cell>
          <cell r="I9804" t="str">
            <v>Fabric Coating, Roller Coating</v>
          </cell>
          <cell r="J9804" t="str">
            <v>Cleanup</v>
          </cell>
          <cell r="N9804">
            <v>40988</v>
          </cell>
        </row>
        <row r="9805">
          <cell r="A9805" t="str">
            <v>40204251</v>
          </cell>
          <cell r="B9805" t="str">
            <v>Point</v>
          </cell>
          <cell r="C9805" t="str">
            <v>Fabric Coating, Roller Coating /Cleanup: Coating Application Equipment</v>
          </cell>
          <cell r="D9805" t="str">
            <v>Solvent - Industrial Surface Coating &amp; Solvent Use</v>
          </cell>
          <cell r="G9805" t="str">
            <v>Petroleum and Solvent Evaporation</v>
          </cell>
          <cell r="H9805" t="str">
            <v>Surface Coating Operations</v>
          </cell>
          <cell r="I9805" t="str">
            <v>Fabric Coating, Roller Coating</v>
          </cell>
          <cell r="J9805" t="str">
            <v>Cleanup: Coating Application Equipment</v>
          </cell>
          <cell r="N9805">
            <v>40988</v>
          </cell>
        </row>
        <row r="9806">
          <cell r="A9806" t="str">
            <v>40204252</v>
          </cell>
          <cell r="B9806" t="str">
            <v>Point</v>
          </cell>
          <cell r="C9806" t="str">
            <v>Fabric Coating, Roller Coating /Cleanup: Empty Coating Drums</v>
          </cell>
          <cell r="D9806" t="str">
            <v>Solvent - Industrial Surface Coating &amp; Solvent Use</v>
          </cell>
          <cell r="G9806" t="str">
            <v>Petroleum and Solvent Evaporation</v>
          </cell>
          <cell r="H9806" t="str">
            <v>Surface Coating Operations</v>
          </cell>
          <cell r="I9806" t="str">
            <v>Fabric Coating, Roller Coating</v>
          </cell>
          <cell r="J9806" t="str">
            <v>Cleanup: Empty Coating Drums</v>
          </cell>
          <cell r="N9806">
            <v>40988</v>
          </cell>
        </row>
        <row r="9807">
          <cell r="A9807" t="str">
            <v>40204260</v>
          </cell>
          <cell r="B9807" t="str">
            <v>Point</v>
          </cell>
          <cell r="C9807" t="str">
            <v>Fabric Coating, Roller Coating /Waste</v>
          </cell>
          <cell r="D9807" t="str">
            <v>Solvent - Industrial Surface Coating &amp; Solvent Use</v>
          </cell>
          <cell r="G9807" t="str">
            <v>Petroleum and Solvent Evaporation</v>
          </cell>
          <cell r="H9807" t="str">
            <v>Surface Coating Operations</v>
          </cell>
          <cell r="I9807" t="str">
            <v>Fabric Coating, Roller Coating</v>
          </cell>
          <cell r="J9807" t="str">
            <v>Waste</v>
          </cell>
          <cell r="N9807">
            <v>40988</v>
          </cell>
        </row>
        <row r="9808">
          <cell r="A9808" t="str">
            <v>40204261</v>
          </cell>
          <cell r="B9808" t="str">
            <v>Point</v>
          </cell>
          <cell r="C9808" t="str">
            <v>Fabric Coating, Roller Coating /Waste: Cleaning Rags</v>
          </cell>
          <cell r="D9808" t="str">
            <v>Solvent - Industrial Surface Coating &amp; Solvent Use</v>
          </cell>
          <cell r="G9808" t="str">
            <v>Petroleum and Solvent Evaporation</v>
          </cell>
          <cell r="H9808" t="str">
            <v>Surface Coating Operations</v>
          </cell>
          <cell r="I9808" t="str">
            <v>Fabric Coating, Roller Coating</v>
          </cell>
          <cell r="J9808" t="str">
            <v>Waste: Cleaning Rags</v>
          </cell>
          <cell r="N9808">
            <v>40988</v>
          </cell>
        </row>
        <row r="9809">
          <cell r="A9809" t="str">
            <v>40204262</v>
          </cell>
          <cell r="B9809" t="str">
            <v>Point</v>
          </cell>
          <cell r="C9809" t="str">
            <v>Fabric Coating, Roller Coating /Waste: Waste Ink Disposal</v>
          </cell>
          <cell r="D9809" t="str">
            <v>Solvent - Industrial Surface Coating &amp; Solvent Use</v>
          </cell>
          <cell r="G9809" t="str">
            <v>Petroleum and Solvent Evaporation</v>
          </cell>
          <cell r="H9809" t="str">
            <v>Surface Coating Operations</v>
          </cell>
          <cell r="I9809" t="str">
            <v>Fabric Coating, Roller Coating</v>
          </cell>
          <cell r="J9809" t="str">
            <v>Waste: Waste Ink Disposal</v>
          </cell>
          <cell r="N9809">
            <v>40988</v>
          </cell>
        </row>
        <row r="9810">
          <cell r="A9810" t="str">
            <v>40204321</v>
          </cell>
          <cell r="B9810" t="str">
            <v>Point</v>
          </cell>
          <cell r="C9810" t="str">
            <v>Fabric Coating, Dip Coating /Mixing Tanks</v>
          </cell>
          <cell r="D9810" t="str">
            <v>Solvent - Industrial Surface Coating &amp; Solvent Use</v>
          </cell>
          <cell r="G9810" t="str">
            <v>Petroleum and Solvent Evaporation</v>
          </cell>
          <cell r="H9810" t="str">
            <v>Surface Coating Operations</v>
          </cell>
          <cell r="I9810" t="str">
            <v>Fabric Coating, Dip Coating</v>
          </cell>
          <cell r="J9810" t="str">
            <v>Mixing Tanks</v>
          </cell>
          <cell r="N9810">
            <v>40988</v>
          </cell>
        </row>
        <row r="9811">
          <cell r="A9811" t="str">
            <v>40204330</v>
          </cell>
          <cell r="B9811" t="str">
            <v>Point</v>
          </cell>
          <cell r="C9811" t="str">
            <v>Fabric Coating, Dip Coating /Coating Application</v>
          </cell>
          <cell r="D9811" t="str">
            <v>Solvent - Industrial Surface Coating &amp; Solvent Use</v>
          </cell>
          <cell r="G9811" t="str">
            <v>Petroleum and Solvent Evaporation</v>
          </cell>
          <cell r="H9811" t="str">
            <v>Surface Coating Operations</v>
          </cell>
          <cell r="I9811" t="str">
            <v>Fabric Coating, Dip Coating</v>
          </cell>
          <cell r="J9811" t="str">
            <v>Coating Application</v>
          </cell>
          <cell r="N9811">
            <v>40988</v>
          </cell>
        </row>
        <row r="9812">
          <cell r="A9812" t="str">
            <v>40204340</v>
          </cell>
          <cell r="B9812" t="str">
            <v>Point</v>
          </cell>
          <cell r="C9812" t="str">
            <v>Fabric Coating, Dip Coating /Drying/Curing</v>
          </cell>
          <cell r="D9812" t="str">
            <v>Solvent - Industrial Surface Coating &amp; Solvent Use</v>
          </cell>
          <cell r="G9812" t="str">
            <v>Petroleum and Solvent Evaporation</v>
          </cell>
          <cell r="H9812" t="str">
            <v>Surface Coating Operations</v>
          </cell>
          <cell r="I9812" t="str">
            <v>Fabric Coating, Dip Coating</v>
          </cell>
          <cell r="J9812" t="str">
            <v>Drying/Curing</v>
          </cell>
          <cell r="N9812">
            <v>40988</v>
          </cell>
        </row>
        <row r="9813">
          <cell r="A9813" t="str">
            <v>40204350</v>
          </cell>
          <cell r="B9813" t="str">
            <v>Point</v>
          </cell>
          <cell r="C9813" t="str">
            <v>Fabric Coating, Dip Coating /Cleanup</v>
          </cell>
          <cell r="D9813" t="str">
            <v>Solvent - Industrial Surface Coating &amp; Solvent Use</v>
          </cell>
          <cell r="G9813" t="str">
            <v>Petroleum and Solvent Evaporation</v>
          </cell>
          <cell r="H9813" t="str">
            <v>Surface Coating Operations</v>
          </cell>
          <cell r="I9813" t="str">
            <v>Fabric Coating, Dip Coating</v>
          </cell>
          <cell r="J9813" t="str">
            <v>Cleanup</v>
          </cell>
          <cell r="N9813">
            <v>40988</v>
          </cell>
        </row>
        <row r="9814">
          <cell r="A9814" t="str">
            <v>40204351</v>
          </cell>
          <cell r="B9814" t="str">
            <v>Point</v>
          </cell>
          <cell r="C9814" t="str">
            <v>Fabric Coating, Dip Coating /Cleanup: Coating Application Equipment</v>
          </cell>
          <cell r="D9814" t="str">
            <v>Solvent - Industrial Surface Coating &amp; Solvent Use</v>
          </cell>
          <cell r="G9814" t="str">
            <v>Petroleum and Solvent Evaporation</v>
          </cell>
          <cell r="H9814" t="str">
            <v>Surface Coating Operations</v>
          </cell>
          <cell r="I9814" t="str">
            <v>Fabric Coating, Dip Coating</v>
          </cell>
          <cell r="J9814" t="str">
            <v>Cleanup: Coating Application Equipment</v>
          </cell>
          <cell r="N9814">
            <v>40988</v>
          </cell>
        </row>
        <row r="9815">
          <cell r="A9815" t="str">
            <v>40204352</v>
          </cell>
          <cell r="B9815" t="str">
            <v>Point</v>
          </cell>
          <cell r="C9815" t="str">
            <v>Fabric Coating, Dip Coating /Cleanup: Empty Coating Drums</v>
          </cell>
          <cell r="D9815" t="str">
            <v>Solvent - Industrial Surface Coating &amp; Solvent Use</v>
          </cell>
          <cell r="G9815" t="str">
            <v>Petroleum and Solvent Evaporation</v>
          </cell>
          <cell r="H9815" t="str">
            <v>Surface Coating Operations</v>
          </cell>
          <cell r="I9815" t="str">
            <v>Fabric Coating, Dip Coating</v>
          </cell>
          <cell r="J9815" t="str">
            <v>Cleanup: Empty Coating Drums</v>
          </cell>
          <cell r="N9815">
            <v>40988</v>
          </cell>
        </row>
        <row r="9816">
          <cell r="A9816" t="str">
            <v>40204360</v>
          </cell>
          <cell r="B9816" t="str">
            <v>Point</v>
          </cell>
          <cell r="C9816" t="str">
            <v>Fabric Coating, Dip Coating /Waste</v>
          </cell>
          <cell r="D9816" t="str">
            <v>Solvent - Industrial Surface Coating &amp; Solvent Use</v>
          </cell>
          <cell r="G9816" t="str">
            <v>Petroleum and Solvent Evaporation</v>
          </cell>
          <cell r="H9816" t="str">
            <v>Surface Coating Operations</v>
          </cell>
          <cell r="I9816" t="str">
            <v>Fabric Coating, Dip Coating</v>
          </cell>
          <cell r="J9816" t="str">
            <v>Waste</v>
          </cell>
          <cell r="N9816">
            <v>40988</v>
          </cell>
        </row>
        <row r="9817">
          <cell r="A9817" t="str">
            <v>40204361</v>
          </cell>
          <cell r="B9817" t="str">
            <v>Point</v>
          </cell>
          <cell r="C9817" t="str">
            <v>Fabric Coating, Dip Coating /Waste: Cleaning Rags</v>
          </cell>
          <cell r="D9817" t="str">
            <v>Solvent - Industrial Surface Coating &amp; Solvent Use</v>
          </cell>
          <cell r="G9817" t="str">
            <v>Petroleum and Solvent Evaporation</v>
          </cell>
          <cell r="H9817" t="str">
            <v>Surface Coating Operations</v>
          </cell>
          <cell r="I9817" t="str">
            <v>Fabric Coating, Dip Coating</v>
          </cell>
          <cell r="J9817" t="str">
            <v>Waste: Cleaning Rags</v>
          </cell>
          <cell r="N9817">
            <v>40988</v>
          </cell>
        </row>
        <row r="9818">
          <cell r="A9818" t="str">
            <v>40204362</v>
          </cell>
          <cell r="B9818" t="str">
            <v>Point</v>
          </cell>
          <cell r="C9818" t="str">
            <v>Fabric Coating, Dip Coating /Waste: Waste Ink Disposal</v>
          </cell>
          <cell r="D9818" t="str">
            <v>Solvent - Industrial Surface Coating &amp; Solvent Use</v>
          </cell>
          <cell r="G9818" t="str">
            <v>Petroleum and Solvent Evaporation</v>
          </cell>
          <cell r="H9818" t="str">
            <v>Surface Coating Operations</v>
          </cell>
          <cell r="I9818" t="str">
            <v>Fabric Coating, Dip Coating</v>
          </cell>
          <cell r="J9818" t="str">
            <v>Waste: Waste Ink Disposal</v>
          </cell>
          <cell r="N9818">
            <v>40988</v>
          </cell>
        </row>
        <row r="9819">
          <cell r="A9819" t="str">
            <v>40204421</v>
          </cell>
          <cell r="B9819" t="str">
            <v>Point</v>
          </cell>
          <cell r="C9819" t="str">
            <v>Fabric Coating, Transfer Coating /Mixing Tanks</v>
          </cell>
          <cell r="D9819" t="str">
            <v>Solvent - Industrial Surface Coating &amp; Solvent Use</v>
          </cell>
          <cell r="G9819" t="str">
            <v>Petroleum and Solvent Evaporation</v>
          </cell>
          <cell r="H9819" t="str">
            <v>Surface Coating Operations</v>
          </cell>
          <cell r="I9819" t="str">
            <v>Fabric Coating, Transfer Coating</v>
          </cell>
          <cell r="J9819" t="str">
            <v>Mixing Tanks</v>
          </cell>
          <cell r="N9819">
            <v>40988</v>
          </cell>
        </row>
        <row r="9820">
          <cell r="A9820" t="str">
            <v>40204430</v>
          </cell>
          <cell r="B9820" t="str">
            <v>Point</v>
          </cell>
          <cell r="C9820" t="str">
            <v>Fabric Coating, Transfer Coating /Coating Application</v>
          </cell>
          <cell r="D9820" t="str">
            <v>Solvent - Industrial Surface Coating &amp; Solvent Use</v>
          </cell>
          <cell r="G9820" t="str">
            <v>Petroleum and Solvent Evaporation</v>
          </cell>
          <cell r="H9820" t="str">
            <v>Surface Coating Operations</v>
          </cell>
          <cell r="I9820" t="str">
            <v>Fabric Coating, Transfer Coating</v>
          </cell>
          <cell r="J9820" t="str">
            <v>Coating Application</v>
          </cell>
          <cell r="N9820">
            <v>40988</v>
          </cell>
        </row>
        <row r="9821">
          <cell r="A9821" t="str">
            <v>40204431</v>
          </cell>
          <cell r="B9821" t="str">
            <v>Point</v>
          </cell>
          <cell r="C9821" t="str">
            <v>Fabric Coating, Transfer Coating /Coating Application: First Roll Applicator</v>
          </cell>
          <cell r="D9821" t="str">
            <v>Solvent - Industrial Surface Coating &amp; Solvent Use</v>
          </cell>
          <cell r="G9821" t="str">
            <v>Petroleum and Solvent Evaporation</v>
          </cell>
          <cell r="H9821" t="str">
            <v>Surface Coating Operations</v>
          </cell>
          <cell r="I9821" t="str">
            <v>Fabric Coating, Transfer Coating</v>
          </cell>
          <cell r="J9821" t="str">
            <v>Coating Application: First Roll Applicator</v>
          </cell>
          <cell r="N9821">
            <v>40988</v>
          </cell>
        </row>
        <row r="9822">
          <cell r="A9822" t="str">
            <v>40204432</v>
          </cell>
          <cell r="B9822" t="str">
            <v>Point</v>
          </cell>
          <cell r="C9822" t="str">
            <v>Fabric Coating, Transfer Coating /Coating Application: Second Roll Applicator</v>
          </cell>
          <cell r="D9822" t="str">
            <v>Solvent - Industrial Surface Coating &amp; Solvent Use</v>
          </cell>
          <cell r="G9822" t="str">
            <v>Petroleum and Solvent Evaporation</v>
          </cell>
          <cell r="H9822" t="str">
            <v>Surface Coating Operations</v>
          </cell>
          <cell r="I9822" t="str">
            <v>Fabric Coating, Transfer Coating</v>
          </cell>
          <cell r="J9822" t="str">
            <v>Coating Application: Second Roll Applicator</v>
          </cell>
          <cell r="N9822">
            <v>40988</v>
          </cell>
        </row>
        <row r="9823">
          <cell r="A9823" t="str">
            <v>40204435</v>
          </cell>
          <cell r="B9823" t="str">
            <v>Point</v>
          </cell>
          <cell r="C9823" t="str">
            <v>Fabric Coating, Transfer Coating /Lamination: Laminating Device</v>
          </cell>
          <cell r="D9823" t="str">
            <v>Solvent - Industrial Surface Coating &amp; Solvent Use</v>
          </cell>
          <cell r="G9823" t="str">
            <v>Petroleum and Solvent Evaporation</v>
          </cell>
          <cell r="H9823" t="str">
            <v>Surface Coating Operations</v>
          </cell>
          <cell r="I9823" t="str">
            <v>Fabric Coating, Transfer Coating</v>
          </cell>
          <cell r="J9823" t="str">
            <v>Lamination: Laminating Device</v>
          </cell>
          <cell r="N9823">
            <v>40988</v>
          </cell>
        </row>
        <row r="9824">
          <cell r="A9824" t="str">
            <v>40204440</v>
          </cell>
          <cell r="B9824" t="str">
            <v>Point</v>
          </cell>
          <cell r="C9824" t="str">
            <v>Fabric Coating, Transfer Coating /Drying/Curing</v>
          </cell>
          <cell r="D9824" t="str">
            <v>Solvent - Industrial Surface Coating &amp; Solvent Use</v>
          </cell>
          <cell r="G9824" t="str">
            <v>Petroleum and Solvent Evaporation</v>
          </cell>
          <cell r="H9824" t="str">
            <v>Surface Coating Operations</v>
          </cell>
          <cell r="I9824" t="str">
            <v>Fabric Coating, Transfer Coating</v>
          </cell>
          <cell r="J9824" t="str">
            <v>Drying/Curing</v>
          </cell>
          <cell r="N9824">
            <v>40988</v>
          </cell>
        </row>
        <row r="9825">
          <cell r="A9825" t="str">
            <v>40204441</v>
          </cell>
          <cell r="B9825" t="str">
            <v>Point</v>
          </cell>
          <cell r="C9825" t="str">
            <v>Fabric Coating, Transfer Coating /Drying/Curing: First Predrier</v>
          </cell>
          <cell r="D9825" t="str">
            <v>Solvent - Industrial Surface Coating &amp; Solvent Use</v>
          </cell>
          <cell r="G9825" t="str">
            <v>Petroleum and Solvent Evaporation</v>
          </cell>
          <cell r="H9825" t="str">
            <v>Surface Coating Operations</v>
          </cell>
          <cell r="I9825" t="str">
            <v>Fabric Coating, Transfer Coating</v>
          </cell>
          <cell r="J9825" t="str">
            <v>Drying/Curing: First Predrier</v>
          </cell>
          <cell r="N9825">
            <v>40988</v>
          </cell>
        </row>
        <row r="9826">
          <cell r="A9826" t="str">
            <v>40204442</v>
          </cell>
          <cell r="B9826" t="str">
            <v>Point</v>
          </cell>
          <cell r="C9826" t="str">
            <v>Fabric Coating, Transfer Coating /Drying/Curing: Second Predrier</v>
          </cell>
          <cell r="D9826" t="str">
            <v>Solvent - Industrial Surface Coating &amp; Solvent Use</v>
          </cell>
          <cell r="G9826" t="str">
            <v>Petroleum and Solvent Evaporation</v>
          </cell>
          <cell r="H9826" t="str">
            <v>Surface Coating Operations</v>
          </cell>
          <cell r="I9826" t="str">
            <v>Fabric Coating, Transfer Coating</v>
          </cell>
          <cell r="J9826" t="str">
            <v>Drying/Curing: Second Predrier</v>
          </cell>
          <cell r="N9826">
            <v>40988</v>
          </cell>
        </row>
        <row r="9827">
          <cell r="A9827" t="str">
            <v>40204443</v>
          </cell>
          <cell r="B9827" t="str">
            <v>Point</v>
          </cell>
          <cell r="C9827" t="str">
            <v>Fabric Coating, Transfer Coating /Drying/Curing: Main Drying Tunnel</v>
          </cell>
          <cell r="D9827" t="str">
            <v>Solvent - Industrial Surface Coating &amp; Solvent Use</v>
          </cell>
          <cell r="G9827" t="str">
            <v>Petroleum and Solvent Evaporation</v>
          </cell>
          <cell r="H9827" t="str">
            <v>Surface Coating Operations</v>
          </cell>
          <cell r="I9827" t="str">
            <v>Fabric Coating, Transfer Coating</v>
          </cell>
          <cell r="J9827" t="str">
            <v>Drying/Curing: Main Drying Tunnel</v>
          </cell>
          <cell r="N9827">
            <v>40988</v>
          </cell>
        </row>
        <row r="9828">
          <cell r="A9828" t="str">
            <v>40204450</v>
          </cell>
          <cell r="B9828" t="str">
            <v>Point</v>
          </cell>
          <cell r="C9828" t="str">
            <v>Fabric Coating, Transfer Coating /Cooler</v>
          </cell>
          <cell r="D9828" t="str">
            <v>Solvent - Industrial Surface Coating &amp; Solvent Use</v>
          </cell>
          <cell r="G9828" t="str">
            <v>Petroleum and Solvent Evaporation</v>
          </cell>
          <cell r="H9828" t="str">
            <v>Surface Coating Operations</v>
          </cell>
          <cell r="I9828" t="str">
            <v>Fabric Coating, Transfer Coating</v>
          </cell>
          <cell r="J9828" t="str">
            <v>Cooler</v>
          </cell>
          <cell r="N9828">
            <v>40988</v>
          </cell>
        </row>
        <row r="9829">
          <cell r="A9829" t="str">
            <v>40204455</v>
          </cell>
          <cell r="B9829" t="str">
            <v>Point</v>
          </cell>
          <cell r="C9829" t="str">
            <v>Fabric Coating, Transfer Coating /Winding</v>
          </cell>
          <cell r="D9829" t="str">
            <v>Solvent - Industrial Surface Coating &amp; Solvent Use</v>
          </cell>
          <cell r="G9829" t="str">
            <v>Petroleum and Solvent Evaporation</v>
          </cell>
          <cell r="H9829" t="str">
            <v>Surface Coating Operations</v>
          </cell>
          <cell r="I9829" t="str">
            <v>Fabric Coating, Transfer Coating</v>
          </cell>
          <cell r="J9829" t="str">
            <v>Winding</v>
          </cell>
          <cell r="N9829">
            <v>40988</v>
          </cell>
        </row>
        <row r="9830">
          <cell r="A9830" t="str">
            <v>40204460</v>
          </cell>
          <cell r="B9830" t="str">
            <v>Point</v>
          </cell>
          <cell r="C9830" t="str">
            <v>Fabric Coating, Transfer Coating /Cleanup</v>
          </cell>
          <cell r="D9830" t="str">
            <v>Solvent - Industrial Surface Coating &amp; Solvent Use</v>
          </cell>
          <cell r="G9830" t="str">
            <v>Petroleum and Solvent Evaporation</v>
          </cell>
          <cell r="H9830" t="str">
            <v>Surface Coating Operations</v>
          </cell>
          <cell r="I9830" t="str">
            <v>Fabric Coating, Transfer Coating</v>
          </cell>
          <cell r="J9830" t="str">
            <v>Cleanup</v>
          </cell>
          <cell r="N9830">
            <v>40988</v>
          </cell>
        </row>
        <row r="9831">
          <cell r="A9831" t="str">
            <v>40204461</v>
          </cell>
          <cell r="B9831" t="str">
            <v>Point</v>
          </cell>
          <cell r="C9831" t="str">
            <v>Fabric Coating, Transfer Coating /Cleanup: Coating Application Equipment</v>
          </cell>
          <cell r="D9831" t="str">
            <v>Solvent - Industrial Surface Coating &amp; Solvent Use</v>
          </cell>
          <cell r="G9831" t="str">
            <v>Petroleum and Solvent Evaporation</v>
          </cell>
          <cell r="H9831" t="str">
            <v>Surface Coating Operations</v>
          </cell>
          <cell r="I9831" t="str">
            <v>Fabric Coating, Transfer Coating</v>
          </cell>
          <cell r="J9831" t="str">
            <v>Cleanup: Coating Application Equipment</v>
          </cell>
          <cell r="N9831">
            <v>40988</v>
          </cell>
        </row>
        <row r="9832">
          <cell r="A9832" t="str">
            <v>40204462</v>
          </cell>
          <cell r="B9832" t="str">
            <v>Point</v>
          </cell>
          <cell r="C9832" t="str">
            <v>Fabric Coating, Transfer Coating /Cleanup: Empty Coating Drums</v>
          </cell>
          <cell r="D9832" t="str">
            <v>Solvent - Industrial Surface Coating &amp; Solvent Use</v>
          </cell>
          <cell r="G9832" t="str">
            <v>Petroleum and Solvent Evaporation</v>
          </cell>
          <cell r="H9832" t="str">
            <v>Surface Coating Operations</v>
          </cell>
          <cell r="I9832" t="str">
            <v>Fabric Coating, Transfer Coating</v>
          </cell>
          <cell r="J9832" t="str">
            <v>Cleanup: Empty Coating Drums</v>
          </cell>
          <cell r="N9832">
            <v>40988</v>
          </cell>
        </row>
        <row r="9833">
          <cell r="A9833" t="str">
            <v>40204470</v>
          </cell>
          <cell r="B9833" t="str">
            <v>Point</v>
          </cell>
          <cell r="C9833" t="str">
            <v>Fabric Coating, Transfer Coating /Waste</v>
          </cell>
          <cell r="D9833" t="str">
            <v>Solvent - Industrial Surface Coating &amp; Solvent Use</v>
          </cell>
          <cell r="G9833" t="str">
            <v>Petroleum and Solvent Evaporation</v>
          </cell>
          <cell r="H9833" t="str">
            <v>Surface Coating Operations</v>
          </cell>
          <cell r="I9833" t="str">
            <v>Fabric Coating, Transfer Coating</v>
          </cell>
          <cell r="J9833" t="str">
            <v>Waste</v>
          </cell>
          <cell r="N9833">
            <v>40988</v>
          </cell>
        </row>
        <row r="9834">
          <cell r="A9834" t="str">
            <v>40204471</v>
          </cell>
          <cell r="B9834" t="str">
            <v>Point</v>
          </cell>
          <cell r="C9834" t="str">
            <v>Fabric Coating, Transfer Coating /Waste: Cleaning Rags</v>
          </cell>
          <cell r="D9834" t="str">
            <v>Solvent - Industrial Surface Coating &amp; Solvent Use</v>
          </cell>
          <cell r="G9834" t="str">
            <v>Petroleum and Solvent Evaporation</v>
          </cell>
          <cell r="H9834" t="str">
            <v>Surface Coating Operations</v>
          </cell>
          <cell r="I9834" t="str">
            <v>Fabric Coating, Transfer Coating</v>
          </cell>
          <cell r="J9834" t="str">
            <v>Waste: Cleaning Rags</v>
          </cell>
          <cell r="N9834">
            <v>40988</v>
          </cell>
        </row>
        <row r="9835">
          <cell r="A9835" t="str">
            <v>40204472</v>
          </cell>
          <cell r="B9835" t="str">
            <v>Point</v>
          </cell>
          <cell r="C9835" t="str">
            <v>Fabric Coating, Transfer Coating /Waste: Waste Ink Disposal</v>
          </cell>
          <cell r="D9835" t="str">
            <v>Solvent - Industrial Surface Coating &amp; Solvent Use</v>
          </cell>
          <cell r="G9835" t="str">
            <v>Petroleum and Solvent Evaporation</v>
          </cell>
          <cell r="H9835" t="str">
            <v>Surface Coating Operations</v>
          </cell>
          <cell r="I9835" t="str">
            <v>Fabric Coating, Transfer Coating</v>
          </cell>
          <cell r="J9835" t="str">
            <v>Waste: Waste Ink Disposal</v>
          </cell>
          <cell r="N9835">
            <v>40988</v>
          </cell>
        </row>
        <row r="9836">
          <cell r="A9836" t="str">
            <v>40204521</v>
          </cell>
          <cell r="B9836" t="str">
            <v>Point</v>
          </cell>
          <cell r="C9836" t="str">
            <v>Fabric Coating, Extrusion Coating /Mixing Tanks</v>
          </cell>
          <cell r="D9836" t="str">
            <v>Solvent - Industrial Surface Coating &amp; Solvent Use</v>
          </cell>
          <cell r="G9836" t="str">
            <v>Petroleum and Solvent Evaporation</v>
          </cell>
          <cell r="H9836" t="str">
            <v>Surface Coating Operations</v>
          </cell>
          <cell r="I9836" t="str">
            <v>Fabric Coating, Extrusion Coating</v>
          </cell>
          <cell r="J9836" t="str">
            <v>Mixing Tanks</v>
          </cell>
          <cell r="N9836">
            <v>40988</v>
          </cell>
        </row>
        <row r="9837">
          <cell r="A9837" t="str">
            <v>40204530</v>
          </cell>
          <cell r="B9837" t="str">
            <v>Point</v>
          </cell>
          <cell r="C9837" t="str">
            <v>Fabric Coating, Extrusion Coating /Coating Application</v>
          </cell>
          <cell r="D9837" t="str">
            <v>Solvent - Industrial Surface Coating &amp; Solvent Use</v>
          </cell>
          <cell r="G9837" t="str">
            <v>Petroleum and Solvent Evaporation</v>
          </cell>
          <cell r="H9837" t="str">
            <v>Surface Coating Operations</v>
          </cell>
          <cell r="I9837" t="str">
            <v>Fabric Coating, Extrusion Coating</v>
          </cell>
          <cell r="J9837" t="str">
            <v>Coating Application</v>
          </cell>
          <cell r="N9837">
            <v>40988</v>
          </cell>
        </row>
        <row r="9838">
          <cell r="A9838" t="str">
            <v>40204531</v>
          </cell>
          <cell r="B9838" t="str">
            <v>Point</v>
          </cell>
          <cell r="C9838" t="str">
            <v>Fabric Coating, Extrusion Coating /Coating Application: Extruder</v>
          </cell>
          <cell r="D9838" t="str">
            <v>Solvent - Industrial Surface Coating &amp; Solvent Use</v>
          </cell>
          <cell r="G9838" t="str">
            <v>Petroleum and Solvent Evaporation</v>
          </cell>
          <cell r="H9838" t="str">
            <v>Surface Coating Operations</v>
          </cell>
          <cell r="I9838" t="str">
            <v>Fabric Coating, Extrusion Coating</v>
          </cell>
          <cell r="J9838" t="str">
            <v>Coating Application: Extruder</v>
          </cell>
          <cell r="N9838">
            <v>40988</v>
          </cell>
        </row>
        <row r="9839">
          <cell r="A9839" t="str">
            <v>40204532</v>
          </cell>
          <cell r="B9839" t="str">
            <v>Point</v>
          </cell>
          <cell r="C9839" t="str">
            <v>Fabric Coating, Extrusion Coating /Coating Application: Coating Die</v>
          </cell>
          <cell r="D9839" t="str">
            <v>Solvent - Industrial Surface Coating &amp; Solvent Use</v>
          </cell>
          <cell r="G9839" t="str">
            <v>Petroleum and Solvent Evaporation</v>
          </cell>
          <cell r="H9839" t="str">
            <v>Surface Coating Operations</v>
          </cell>
          <cell r="I9839" t="str">
            <v>Fabric Coating, Extrusion Coating</v>
          </cell>
          <cell r="J9839" t="str">
            <v>Coating Application: Coating Die</v>
          </cell>
          <cell r="N9839">
            <v>40988</v>
          </cell>
        </row>
        <row r="9840">
          <cell r="A9840" t="str">
            <v>40204550</v>
          </cell>
          <cell r="B9840" t="str">
            <v>Point</v>
          </cell>
          <cell r="C9840" t="str">
            <v>Fabric Coating, Extrusion Coating /Cooling Cylinder</v>
          </cell>
          <cell r="D9840" t="str">
            <v>Solvent - Industrial Surface Coating &amp; Solvent Use</v>
          </cell>
          <cell r="G9840" t="str">
            <v>Petroleum and Solvent Evaporation</v>
          </cell>
          <cell r="H9840" t="str">
            <v>Surface Coating Operations</v>
          </cell>
          <cell r="I9840" t="str">
            <v>Fabric Coating, Extrusion Coating</v>
          </cell>
          <cell r="J9840" t="str">
            <v>Cooling Cylinder</v>
          </cell>
          <cell r="N9840">
            <v>40988</v>
          </cell>
        </row>
        <row r="9841">
          <cell r="A9841" t="str">
            <v>40204555</v>
          </cell>
          <cell r="B9841" t="str">
            <v>Point</v>
          </cell>
          <cell r="C9841" t="str">
            <v>Fabric Coating, Extrusion Coating /Winding</v>
          </cell>
          <cell r="D9841" t="str">
            <v>Solvent - Industrial Surface Coating &amp; Solvent Use</v>
          </cell>
          <cell r="G9841" t="str">
            <v>Petroleum and Solvent Evaporation</v>
          </cell>
          <cell r="H9841" t="str">
            <v>Surface Coating Operations</v>
          </cell>
          <cell r="I9841" t="str">
            <v>Fabric Coating, Extrusion Coating</v>
          </cell>
          <cell r="J9841" t="str">
            <v>Winding</v>
          </cell>
          <cell r="N9841">
            <v>40988</v>
          </cell>
        </row>
        <row r="9842">
          <cell r="A9842" t="str">
            <v>40204560</v>
          </cell>
          <cell r="B9842" t="str">
            <v>Point</v>
          </cell>
          <cell r="C9842" t="str">
            <v>Fabric Coating, Extrusion Coating /Cleanup</v>
          </cell>
          <cell r="D9842" t="str">
            <v>Solvent - Industrial Surface Coating &amp; Solvent Use</v>
          </cell>
          <cell r="G9842" t="str">
            <v>Petroleum and Solvent Evaporation</v>
          </cell>
          <cell r="H9842" t="str">
            <v>Surface Coating Operations</v>
          </cell>
          <cell r="I9842" t="str">
            <v>Fabric Coating, Extrusion Coating</v>
          </cell>
          <cell r="J9842" t="str">
            <v>Cleanup</v>
          </cell>
          <cell r="N9842">
            <v>40988</v>
          </cell>
        </row>
        <row r="9843">
          <cell r="A9843" t="str">
            <v>40204561</v>
          </cell>
          <cell r="B9843" t="str">
            <v>Point</v>
          </cell>
          <cell r="C9843" t="str">
            <v>Fabric Coating, Extrusion Coating /Cleanup: Coating Application Equipment</v>
          </cell>
          <cell r="D9843" t="str">
            <v>Solvent - Industrial Surface Coating &amp; Solvent Use</v>
          </cell>
          <cell r="G9843" t="str">
            <v>Petroleum and Solvent Evaporation</v>
          </cell>
          <cell r="H9843" t="str">
            <v>Surface Coating Operations</v>
          </cell>
          <cell r="I9843" t="str">
            <v>Fabric Coating, Extrusion Coating</v>
          </cell>
          <cell r="J9843" t="str">
            <v>Cleanup: Coating Application Equipment</v>
          </cell>
          <cell r="N9843">
            <v>40988</v>
          </cell>
        </row>
        <row r="9844">
          <cell r="A9844" t="str">
            <v>40204562</v>
          </cell>
          <cell r="B9844" t="str">
            <v>Point</v>
          </cell>
          <cell r="C9844" t="str">
            <v>Fabric Coating, Extrusion Coating /Cleanup: Empty Coating Drums</v>
          </cell>
          <cell r="D9844" t="str">
            <v>Solvent - Industrial Surface Coating &amp; Solvent Use</v>
          </cell>
          <cell r="G9844" t="str">
            <v>Petroleum and Solvent Evaporation</v>
          </cell>
          <cell r="H9844" t="str">
            <v>Surface Coating Operations</v>
          </cell>
          <cell r="I9844" t="str">
            <v>Fabric Coating, Extrusion Coating</v>
          </cell>
          <cell r="J9844" t="str">
            <v>Cleanup: Empty Coating Drums</v>
          </cell>
          <cell r="N9844">
            <v>40988</v>
          </cell>
        </row>
        <row r="9845">
          <cell r="A9845" t="str">
            <v>40204570</v>
          </cell>
          <cell r="B9845" t="str">
            <v>Point</v>
          </cell>
          <cell r="C9845" t="str">
            <v>Fabric Coating, Extrusion Coating /Waste</v>
          </cell>
          <cell r="D9845" t="str">
            <v>Solvent - Industrial Surface Coating &amp; Solvent Use</v>
          </cell>
          <cell r="G9845" t="str">
            <v>Petroleum and Solvent Evaporation</v>
          </cell>
          <cell r="H9845" t="str">
            <v>Surface Coating Operations</v>
          </cell>
          <cell r="I9845" t="str">
            <v>Fabric Coating, Extrusion Coating</v>
          </cell>
          <cell r="J9845" t="str">
            <v>Waste</v>
          </cell>
          <cell r="N9845">
            <v>40988</v>
          </cell>
        </row>
        <row r="9846">
          <cell r="A9846" t="str">
            <v>40204571</v>
          </cell>
          <cell r="B9846" t="str">
            <v>Point</v>
          </cell>
          <cell r="C9846" t="str">
            <v>Fabric Coating, Extrusion Coating /Waste: Cleaning Rags</v>
          </cell>
          <cell r="D9846" t="str">
            <v>Solvent - Industrial Surface Coating &amp; Solvent Use</v>
          </cell>
          <cell r="G9846" t="str">
            <v>Petroleum and Solvent Evaporation</v>
          </cell>
          <cell r="H9846" t="str">
            <v>Surface Coating Operations</v>
          </cell>
          <cell r="I9846" t="str">
            <v>Fabric Coating, Extrusion Coating</v>
          </cell>
          <cell r="J9846" t="str">
            <v>Waste: Cleaning Rags</v>
          </cell>
          <cell r="N9846">
            <v>40988</v>
          </cell>
        </row>
        <row r="9847">
          <cell r="A9847" t="str">
            <v>40204572</v>
          </cell>
          <cell r="B9847" t="str">
            <v>Point</v>
          </cell>
          <cell r="C9847" t="str">
            <v>Fabric Coating, Extrusion Coating /Waste: Waste Ink Disposal</v>
          </cell>
          <cell r="D9847" t="str">
            <v>Solvent - Industrial Surface Coating &amp; Solvent Use</v>
          </cell>
          <cell r="G9847" t="str">
            <v>Petroleum and Solvent Evaporation</v>
          </cell>
          <cell r="H9847" t="str">
            <v>Surface Coating Operations</v>
          </cell>
          <cell r="I9847" t="str">
            <v>Fabric Coating, Extrusion Coating</v>
          </cell>
          <cell r="J9847" t="str">
            <v>Waste: Waste Ink Disposal</v>
          </cell>
          <cell r="N9847">
            <v>40988</v>
          </cell>
        </row>
        <row r="9848">
          <cell r="A9848" t="str">
            <v>40204621</v>
          </cell>
          <cell r="B9848" t="str">
            <v>Point</v>
          </cell>
          <cell r="C9848" t="str">
            <v>Fabric Coating, Melt Roll Coating /Mixing Tanks</v>
          </cell>
          <cell r="D9848" t="str">
            <v>Solvent - Industrial Surface Coating &amp; Solvent Use</v>
          </cell>
          <cell r="G9848" t="str">
            <v>Petroleum and Solvent Evaporation</v>
          </cell>
          <cell r="H9848" t="str">
            <v>Surface Coating Operations</v>
          </cell>
          <cell r="I9848" t="str">
            <v>Fabric Coating, Melt Roll Coating</v>
          </cell>
          <cell r="J9848" t="str">
            <v>Mixing Tanks</v>
          </cell>
          <cell r="N9848">
            <v>40988</v>
          </cell>
        </row>
        <row r="9849">
          <cell r="A9849" t="str">
            <v>40204630</v>
          </cell>
          <cell r="B9849" t="str">
            <v>Point</v>
          </cell>
          <cell r="C9849" t="str">
            <v>Fabric Coating, Melt Roll Coating /Coating Application</v>
          </cell>
          <cell r="D9849" t="str">
            <v>Solvent - Industrial Surface Coating &amp; Solvent Use</v>
          </cell>
          <cell r="G9849" t="str">
            <v>Petroleum and Solvent Evaporation</v>
          </cell>
          <cell r="H9849" t="str">
            <v>Surface Coating Operations</v>
          </cell>
          <cell r="I9849" t="str">
            <v>Fabric Coating, Melt Roll Coating</v>
          </cell>
          <cell r="J9849" t="str">
            <v>Coating Application</v>
          </cell>
          <cell r="N9849">
            <v>40988</v>
          </cell>
        </row>
        <row r="9850">
          <cell r="A9850" t="str">
            <v>40204631</v>
          </cell>
          <cell r="B9850" t="str">
            <v>Point</v>
          </cell>
          <cell r="C9850" t="str">
            <v>Fabric Coating, Melt Roll Coating /Coating Application: Calendar Rolls</v>
          </cell>
          <cell r="D9850" t="str">
            <v>Solvent - Industrial Surface Coating &amp; Solvent Use</v>
          </cell>
          <cell r="G9850" t="str">
            <v>Petroleum and Solvent Evaporation</v>
          </cell>
          <cell r="H9850" t="str">
            <v>Surface Coating Operations</v>
          </cell>
          <cell r="I9850" t="str">
            <v>Fabric Coating, Melt Roll Coating</v>
          </cell>
          <cell r="J9850" t="str">
            <v>Coating Application: Calendar Rolls</v>
          </cell>
          <cell r="N9850">
            <v>40988</v>
          </cell>
        </row>
        <row r="9851">
          <cell r="A9851" t="str">
            <v>40204632</v>
          </cell>
          <cell r="B9851" t="str">
            <v>Point</v>
          </cell>
          <cell r="C9851" t="str">
            <v>Fabric Coating, Melt Roll Coating /Coating Application: Pick Up Roll</v>
          </cell>
          <cell r="D9851" t="str">
            <v>Solvent - Industrial Surface Coating &amp; Solvent Use</v>
          </cell>
          <cell r="G9851" t="str">
            <v>Petroleum and Solvent Evaporation</v>
          </cell>
          <cell r="H9851" t="str">
            <v>Surface Coating Operations</v>
          </cell>
          <cell r="I9851" t="str">
            <v>Fabric Coating, Melt Roll Coating</v>
          </cell>
          <cell r="J9851" t="str">
            <v>Coating Application: Pick Up Roll</v>
          </cell>
          <cell r="N9851">
            <v>40988</v>
          </cell>
        </row>
        <row r="9852">
          <cell r="A9852" t="str">
            <v>40204650</v>
          </cell>
          <cell r="B9852" t="str">
            <v>Point</v>
          </cell>
          <cell r="C9852" t="str">
            <v>Fabric Coating, Melt Roll Coating /Cooling Rolls</v>
          </cell>
          <cell r="D9852" t="str">
            <v>Solvent - Industrial Surface Coating &amp; Solvent Use</v>
          </cell>
          <cell r="G9852" t="str">
            <v>Petroleum and Solvent Evaporation</v>
          </cell>
          <cell r="H9852" t="str">
            <v>Surface Coating Operations</v>
          </cell>
          <cell r="I9852" t="str">
            <v>Fabric Coating, Melt Roll Coating</v>
          </cell>
          <cell r="J9852" t="str">
            <v>Cooling Rolls</v>
          </cell>
          <cell r="N9852">
            <v>40988</v>
          </cell>
        </row>
        <row r="9853">
          <cell r="A9853" t="str">
            <v>40204655</v>
          </cell>
          <cell r="B9853" t="str">
            <v>Point</v>
          </cell>
          <cell r="C9853" t="str">
            <v>Fabric Coating, Melt Roll Coating /Winding</v>
          </cell>
          <cell r="D9853" t="str">
            <v>Solvent - Industrial Surface Coating &amp; Solvent Use</v>
          </cell>
          <cell r="G9853" t="str">
            <v>Petroleum and Solvent Evaporation</v>
          </cell>
          <cell r="H9853" t="str">
            <v>Surface Coating Operations</v>
          </cell>
          <cell r="I9853" t="str">
            <v>Fabric Coating, Melt Roll Coating</v>
          </cell>
          <cell r="J9853" t="str">
            <v>Winding</v>
          </cell>
          <cell r="N9853">
            <v>40988</v>
          </cell>
        </row>
        <row r="9854">
          <cell r="A9854" t="str">
            <v>40204660</v>
          </cell>
          <cell r="B9854" t="str">
            <v>Point</v>
          </cell>
          <cell r="C9854" t="str">
            <v>Fabric Coating, Melt Roll Coating /Cleanup</v>
          </cell>
          <cell r="D9854" t="str">
            <v>Solvent - Industrial Surface Coating &amp; Solvent Use</v>
          </cell>
          <cell r="G9854" t="str">
            <v>Petroleum and Solvent Evaporation</v>
          </cell>
          <cell r="H9854" t="str">
            <v>Surface Coating Operations</v>
          </cell>
          <cell r="I9854" t="str">
            <v>Fabric Coating, Melt Roll Coating</v>
          </cell>
          <cell r="J9854" t="str">
            <v>Cleanup</v>
          </cell>
          <cell r="N9854">
            <v>40988</v>
          </cell>
        </row>
        <row r="9855">
          <cell r="A9855" t="str">
            <v>40204661</v>
          </cell>
          <cell r="B9855" t="str">
            <v>Point</v>
          </cell>
          <cell r="C9855" t="str">
            <v>Fabric Coating, Melt Roll Coating /Cleanup: Coating Application Equipment</v>
          </cell>
          <cell r="D9855" t="str">
            <v>Solvent - Industrial Surface Coating &amp; Solvent Use</v>
          </cell>
          <cell r="G9855" t="str">
            <v>Petroleum and Solvent Evaporation</v>
          </cell>
          <cell r="H9855" t="str">
            <v>Surface Coating Operations</v>
          </cell>
          <cell r="I9855" t="str">
            <v>Fabric Coating, Melt Roll Coating</v>
          </cell>
          <cell r="J9855" t="str">
            <v>Cleanup: Coating Application Equipment</v>
          </cell>
          <cell r="N9855">
            <v>40988</v>
          </cell>
        </row>
        <row r="9856">
          <cell r="A9856" t="str">
            <v>40204662</v>
          </cell>
          <cell r="B9856" t="str">
            <v>Point</v>
          </cell>
          <cell r="C9856" t="str">
            <v>Fabric Coating, Melt Roll Coating /Cleanup: Empty Coating Drums</v>
          </cell>
          <cell r="D9856" t="str">
            <v>Solvent - Industrial Surface Coating &amp; Solvent Use</v>
          </cell>
          <cell r="G9856" t="str">
            <v>Petroleum and Solvent Evaporation</v>
          </cell>
          <cell r="H9856" t="str">
            <v>Surface Coating Operations</v>
          </cell>
          <cell r="I9856" t="str">
            <v>Fabric Coating, Melt Roll Coating</v>
          </cell>
          <cell r="J9856" t="str">
            <v>Cleanup: Empty Coating Drums</v>
          </cell>
          <cell r="N9856">
            <v>40988</v>
          </cell>
        </row>
        <row r="9857">
          <cell r="A9857" t="str">
            <v>40204670</v>
          </cell>
          <cell r="B9857" t="str">
            <v>Point</v>
          </cell>
          <cell r="C9857" t="str">
            <v>Fabric Coating, Melt Roll Coating /Waste</v>
          </cell>
          <cell r="D9857" t="str">
            <v>Solvent - Industrial Surface Coating &amp; Solvent Use</v>
          </cell>
          <cell r="G9857" t="str">
            <v>Petroleum and Solvent Evaporation</v>
          </cell>
          <cell r="H9857" t="str">
            <v>Surface Coating Operations</v>
          </cell>
          <cell r="I9857" t="str">
            <v>Fabric Coating, Melt Roll Coating</v>
          </cell>
          <cell r="J9857" t="str">
            <v>Waste</v>
          </cell>
          <cell r="N9857">
            <v>40988</v>
          </cell>
        </row>
        <row r="9858">
          <cell r="A9858" t="str">
            <v>40204671</v>
          </cell>
          <cell r="B9858" t="str">
            <v>Point</v>
          </cell>
          <cell r="C9858" t="str">
            <v>Fabric Coating, Melt Roll Coating /Waste: Cleaning Rags</v>
          </cell>
          <cell r="D9858" t="str">
            <v>Solvent - Industrial Surface Coating &amp; Solvent Use</v>
          </cell>
          <cell r="G9858" t="str">
            <v>Petroleum and Solvent Evaporation</v>
          </cell>
          <cell r="H9858" t="str">
            <v>Surface Coating Operations</v>
          </cell>
          <cell r="I9858" t="str">
            <v>Fabric Coating, Melt Roll Coating</v>
          </cell>
          <cell r="J9858" t="str">
            <v>Waste: Cleaning Rags</v>
          </cell>
          <cell r="N9858">
            <v>40988</v>
          </cell>
        </row>
        <row r="9859">
          <cell r="A9859" t="str">
            <v>40204672</v>
          </cell>
          <cell r="B9859" t="str">
            <v>Point</v>
          </cell>
          <cell r="C9859" t="str">
            <v>Fabric Coating, Melt Roll Coating /Waste: Waste Ink Disposal</v>
          </cell>
          <cell r="D9859" t="str">
            <v>Solvent - Industrial Surface Coating &amp; Solvent Use</v>
          </cell>
          <cell r="G9859" t="str">
            <v>Petroleum and Solvent Evaporation</v>
          </cell>
          <cell r="H9859" t="str">
            <v>Surface Coating Operations</v>
          </cell>
          <cell r="I9859" t="str">
            <v>Fabric Coating, Melt Roll Coating</v>
          </cell>
          <cell r="J9859" t="str">
            <v>Waste: Waste Ink Disposal</v>
          </cell>
          <cell r="N9859">
            <v>40988</v>
          </cell>
        </row>
        <row r="9860">
          <cell r="A9860" t="str">
            <v>40204721</v>
          </cell>
          <cell r="B9860" t="str">
            <v>Point</v>
          </cell>
          <cell r="C9860" t="str">
            <v>Fabric Coating, Coagulation Coating /Mixing Tanks</v>
          </cell>
          <cell r="D9860" t="str">
            <v>Solvent - Industrial Surface Coating &amp; Solvent Use</v>
          </cell>
          <cell r="G9860" t="str">
            <v>Petroleum and Solvent Evaporation</v>
          </cell>
          <cell r="H9860" t="str">
            <v>Surface Coating Operations</v>
          </cell>
          <cell r="I9860" t="str">
            <v>Fabric Coating, Coagulation Coating</v>
          </cell>
          <cell r="J9860" t="str">
            <v>Mixing Tanks</v>
          </cell>
          <cell r="N9860">
            <v>40988</v>
          </cell>
        </row>
        <row r="9861">
          <cell r="A9861" t="str">
            <v>40204730</v>
          </cell>
          <cell r="B9861" t="str">
            <v>Point</v>
          </cell>
          <cell r="C9861" t="str">
            <v>Fabric Coating, Coagulation Coating /Coating Application</v>
          </cell>
          <cell r="D9861" t="str">
            <v>Solvent - Industrial Surface Coating &amp; Solvent Use</v>
          </cell>
          <cell r="G9861" t="str">
            <v>Petroleum and Solvent Evaporation</v>
          </cell>
          <cell r="H9861" t="str">
            <v>Surface Coating Operations</v>
          </cell>
          <cell r="I9861" t="str">
            <v>Fabric Coating, Coagulation Coating</v>
          </cell>
          <cell r="J9861" t="str">
            <v>Coating Application</v>
          </cell>
          <cell r="N9861">
            <v>40988</v>
          </cell>
        </row>
        <row r="9862">
          <cell r="A9862" t="str">
            <v>40204735</v>
          </cell>
          <cell r="B9862" t="str">
            <v>Point</v>
          </cell>
          <cell r="C9862" t="str">
            <v>Fabric Coating, Coagulation Coating /Coagulation Baths and Solvent Separation</v>
          </cell>
          <cell r="D9862" t="str">
            <v>Solvent - Industrial Surface Coating &amp; Solvent Use</v>
          </cell>
          <cell r="G9862" t="str">
            <v>Petroleum and Solvent Evaporation</v>
          </cell>
          <cell r="H9862" t="str">
            <v>Surface Coating Operations</v>
          </cell>
          <cell r="I9862" t="str">
            <v>Fabric Coating, Coagulation Coating</v>
          </cell>
          <cell r="J9862" t="str">
            <v>Coagulation Baths and Solvent Separation</v>
          </cell>
          <cell r="N9862">
            <v>40988</v>
          </cell>
        </row>
        <row r="9863">
          <cell r="A9863" t="str">
            <v>40204740</v>
          </cell>
          <cell r="B9863" t="str">
            <v>Point</v>
          </cell>
          <cell r="C9863" t="str">
            <v>Fabric Coating, Coagulation Coating /Solvent Recovery</v>
          </cell>
          <cell r="D9863" t="str">
            <v>Solvent - Industrial Surface Coating &amp; Solvent Use</v>
          </cell>
          <cell r="G9863" t="str">
            <v>Petroleum and Solvent Evaporation</v>
          </cell>
          <cell r="H9863" t="str">
            <v>Surface Coating Operations</v>
          </cell>
          <cell r="I9863" t="str">
            <v>Fabric Coating, Coagulation Coating</v>
          </cell>
          <cell r="J9863" t="str">
            <v>Solvent Recovery</v>
          </cell>
          <cell r="N9863">
            <v>40988</v>
          </cell>
        </row>
        <row r="9864">
          <cell r="A9864" t="str">
            <v>40204750</v>
          </cell>
          <cell r="B9864" t="str">
            <v>Point</v>
          </cell>
          <cell r="C9864" t="str">
            <v>Fabric Coating, Coagulation Coating /Drying</v>
          </cell>
          <cell r="D9864" t="str">
            <v>Solvent - Industrial Surface Coating &amp; Solvent Use</v>
          </cell>
          <cell r="G9864" t="str">
            <v>Petroleum and Solvent Evaporation</v>
          </cell>
          <cell r="H9864" t="str">
            <v>Surface Coating Operations</v>
          </cell>
          <cell r="I9864" t="str">
            <v>Fabric Coating, Coagulation Coating</v>
          </cell>
          <cell r="J9864" t="str">
            <v>Drying</v>
          </cell>
          <cell r="N9864">
            <v>40988</v>
          </cell>
        </row>
        <row r="9865">
          <cell r="A9865" t="str">
            <v>40204755</v>
          </cell>
          <cell r="B9865" t="str">
            <v>Point</v>
          </cell>
          <cell r="C9865" t="str">
            <v>Fabric Coating, Coagulation Coating /Winding</v>
          </cell>
          <cell r="D9865" t="str">
            <v>Solvent - Industrial Surface Coating &amp; Solvent Use</v>
          </cell>
          <cell r="G9865" t="str">
            <v>Petroleum and Solvent Evaporation</v>
          </cell>
          <cell r="H9865" t="str">
            <v>Surface Coating Operations</v>
          </cell>
          <cell r="I9865" t="str">
            <v>Fabric Coating, Coagulation Coating</v>
          </cell>
          <cell r="J9865" t="str">
            <v>Winding</v>
          </cell>
          <cell r="N9865">
            <v>40988</v>
          </cell>
        </row>
        <row r="9866">
          <cell r="A9866" t="str">
            <v>40204760</v>
          </cell>
          <cell r="B9866" t="str">
            <v>Point</v>
          </cell>
          <cell r="C9866" t="str">
            <v>Fabric Coating, Coagulation Coating /Cleanup</v>
          </cell>
          <cell r="D9866" t="str">
            <v>Solvent - Industrial Surface Coating &amp; Solvent Use</v>
          </cell>
          <cell r="G9866" t="str">
            <v>Petroleum and Solvent Evaporation</v>
          </cell>
          <cell r="H9866" t="str">
            <v>Surface Coating Operations</v>
          </cell>
          <cell r="I9866" t="str">
            <v>Fabric Coating, Coagulation Coating</v>
          </cell>
          <cell r="J9866" t="str">
            <v>Cleanup</v>
          </cell>
          <cell r="N9866">
            <v>40988</v>
          </cell>
        </row>
        <row r="9867">
          <cell r="A9867" t="str">
            <v>40204761</v>
          </cell>
          <cell r="B9867" t="str">
            <v>Point</v>
          </cell>
          <cell r="C9867" t="str">
            <v>Fabric Coating, Coagulation Coating /Cleanup: Coating Application Equipment</v>
          </cell>
          <cell r="D9867" t="str">
            <v>Solvent - Industrial Surface Coating &amp; Solvent Use</v>
          </cell>
          <cell r="G9867" t="str">
            <v>Petroleum and Solvent Evaporation</v>
          </cell>
          <cell r="H9867" t="str">
            <v>Surface Coating Operations</v>
          </cell>
          <cell r="I9867" t="str">
            <v>Fabric Coating, Coagulation Coating</v>
          </cell>
          <cell r="J9867" t="str">
            <v>Cleanup: Coating Application Equipment</v>
          </cell>
          <cell r="N9867">
            <v>40988</v>
          </cell>
        </row>
        <row r="9868">
          <cell r="A9868" t="str">
            <v>40204762</v>
          </cell>
          <cell r="B9868" t="str">
            <v>Point</v>
          </cell>
          <cell r="C9868" t="str">
            <v>Fabric Coating, Coagulation Coating /Cleanup: Empty Coating Drums</v>
          </cell>
          <cell r="D9868" t="str">
            <v>Solvent - Industrial Surface Coating &amp; Solvent Use</v>
          </cell>
          <cell r="G9868" t="str">
            <v>Petroleum and Solvent Evaporation</v>
          </cell>
          <cell r="H9868" t="str">
            <v>Surface Coating Operations</v>
          </cell>
          <cell r="I9868" t="str">
            <v>Fabric Coating, Coagulation Coating</v>
          </cell>
          <cell r="J9868" t="str">
            <v>Cleanup: Empty Coating Drums</v>
          </cell>
          <cell r="N9868">
            <v>40988</v>
          </cell>
        </row>
        <row r="9869">
          <cell r="A9869" t="str">
            <v>40204770</v>
          </cell>
          <cell r="B9869" t="str">
            <v>Point</v>
          </cell>
          <cell r="C9869" t="str">
            <v>Fabric Coating, Coagulation Coating /Waste</v>
          </cell>
          <cell r="D9869" t="str">
            <v>Solvent - Industrial Surface Coating &amp; Solvent Use</v>
          </cell>
          <cell r="G9869" t="str">
            <v>Petroleum and Solvent Evaporation</v>
          </cell>
          <cell r="H9869" t="str">
            <v>Surface Coating Operations</v>
          </cell>
          <cell r="I9869" t="str">
            <v>Fabric Coating, Coagulation Coating</v>
          </cell>
          <cell r="J9869" t="str">
            <v>Waste</v>
          </cell>
          <cell r="N9869">
            <v>40988</v>
          </cell>
        </row>
        <row r="9870">
          <cell r="A9870" t="str">
            <v>40204771</v>
          </cell>
          <cell r="B9870" t="str">
            <v>Point</v>
          </cell>
          <cell r="C9870" t="str">
            <v>Fabric Coating, Coagulation Coating /Waste: Cleaning Rags</v>
          </cell>
          <cell r="D9870" t="str">
            <v>Solvent - Industrial Surface Coating &amp; Solvent Use</v>
          </cell>
          <cell r="G9870" t="str">
            <v>Petroleum and Solvent Evaporation</v>
          </cell>
          <cell r="H9870" t="str">
            <v>Surface Coating Operations</v>
          </cell>
          <cell r="I9870" t="str">
            <v>Fabric Coating, Coagulation Coating</v>
          </cell>
          <cell r="J9870" t="str">
            <v>Waste: Cleaning Rags</v>
          </cell>
          <cell r="N9870">
            <v>40988</v>
          </cell>
        </row>
        <row r="9871">
          <cell r="A9871" t="str">
            <v>40204772</v>
          </cell>
          <cell r="B9871" t="str">
            <v>Point</v>
          </cell>
          <cell r="C9871" t="str">
            <v>Fabric Coating, Coagulation Coating /Waste: Waste Ink Disposal</v>
          </cell>
          <cell r="D9871" t="str">
            <v>Solvent - Industrial Surface Coating &amp; Solvent Use</v>
          </cell>
          <cell r="G9871" t="str">
            <v>Petroleum and Solvent Evaporation</v>
          </cell>
          <cell r="H9871" t="str">
            <v>Surface Coating Operations</v>
          </cell>
          <cell r="I9871" t="str">
            <v>Fabric Coating, Coagulation Coating</v>
          </cell>
          <cell r="J9871" t="str">
            <v>Waste: Waste Ink Disposal</v>
          </cell>
          <cell r="N9871">
            <v>40988</v>
          </cell>
        </row>
        <row r="9872">
          <cell r="A9872" t="str">
            <v>40206010</v>
          </cell>
          <cell r="B9872" t="str">
            <v>Point</v>
          </cell>
          <cell r="C9872" t="str">
            <v>Fabric Dyeing /Dye Preparation</v>
          </cell>
          <cell r="D9872" t="str">
            <v>Solvent - Industrial Surface Coating &amp; Solvent Use</v>
          </cell>
          <cell r="G9872" t="str">
            <v>Petroleum and Solvent Evaporation</v>
          </cell>
          <cell r="H9872" t="str">
            <v>Surface Coating Operations</v>
          </cell>
          <cell r="I9872" t="str">
            <v>Fabric Dyeing</v>
          </cell>
          <cell r="J9872" t="str">
            <v>Dye Preparation</v>
          </cell>
          <cell r="N9872">
            <v>40988</v>
          </cell>
        </row>
        <row r="9873">
          <cell r="A9873" t="str">
            <v>40206030</v>
          </cell>
          <cell r="B9873" t="str">
            <v>Point</v>
          </cell>
          <cell r="C9873" t="str">
            <v>Fabric Dyeing /Dye Application</v>
          </cell>
          <cell r="D9873" t="str">
            <v>Solvent - Industrial Surface Coating &amp; Solvent Use</v>
          </cell>
          <cell r="G9873" t="str">
            <v>Petroleum and Solvent Evaporation</v>
          </cell>
          <cell r="H9873" t="str">
            <v>Surface Coating Operations</v>
          </cell>
          <cell r="I9873" t="str">
            <v>Fabric Dyeing</v>
          </cell>
          <cell r="J9873" t="str">
            <v>Dye Application</v>
          </cell>
          <cell r="N9873">
            <v>40988</v>
          </cell>
        </row>
        <row r="9874">
          <cell r="A9874" t="str">
            <v>40206031</v>
          </cell>
          <cell r="B9874" t="str">
            <v>Point</v>
          </cell>
          <cell r="C9874" t="str">
            <v>Fabric Dyeing /Dye Application: Beam</v>
          </cell>
          <cell r="D9874" t="str">
            <v>Solvent - Industrial Surface Coating &amp; Solvent Use</v>
          </cell>
          <cell r="G9874" t="str">
            <v>Petroleum and Solvent Evaporation</v>
          </cell>
          <cell r="H9874" t="str">
            <v>Surface Coating Operations</v>
          </cell>
          <cell r="I9874" t="str">
            <v>Fabric Dyeing</v>
          </cell>
          <cell r="J9874" t="str">
            <v>Dye Application: Beam</v>
          </cell>
          <cell r="N9874">
            <v>40988</v>
          </cell>
        </row>
        <row r="9875">
          <cell r="A9875" t="str">
            <v>40206032</v>
          </cell>
          <cell r="B9875" t="str">
            <v>Point</v>
          </cell>
          <cell r="C9875" t="str">
            <v>Fabric Dyeing /Dye Application: Beck</v>
          </cell>
          <cell r="D9875" t="str">
            <v>Solvent - Industrial Surface Coating &amp; Solvent Use</v>
          </cell>
          <cell r="G9875" t="str">
            <v>Petroleum and Solvent Evaporation</v>
          </cell>
          <cell r="H9875" t="str">
            <v>Surface Coating Operations</v>
          </cell>
          <cell r="I9875" t="str">
            <v>Fabric Dyeing</v>
          </cell>
          <cell r="J9875" t="str">
            <v>Dye Application: Beck</v>
          </cell>
          <cell r="N9875">
            <v>40988</v>
          </cell>
        </row>
        <row r="9876">
          <cell r="A9876" t="str">
            <v>40206033</v>
          </cell>
          <cell r="B9876" t="str">
            <v>Point</v>
          </cell>
          <cell r="C9876" t="str">
            <v>Fabric Dyeing /Dye Application: Jig</v>
          </cell>
          <cell r="D9876" t="str">
            <v>Solvent - Industrial Surface Coating &amp; Solvent Use</v>
          </cell>
          <cell r="G9876" t="str">
            <v>Petroleum and Solvent Evaporation</v>
          </cell>
          <cell r="H9876" t="str">
            <v>Surface Coating Operations</v>
          </cell>
          <cell r="I9876" t="str">
            <v>Fabric Dyeing</v>
          </cell>
          <cell r="J9876" t="str">
            <v>Dye Application: Jig</v>
          </cell>
          <cell r="N9876">
            <v>40988</v>
          </cell>
        </row>
        <row r="9877">
          <cell r="A9877" t="str">
            <v>40206034</v>
          </cell>
          <cell r="B9877" t="str">
            <v>Point</v>
          </cell>
          <cell r="C9877" t="str">
            <v>Fabric Dyeing /Dye Application: Jet</v>
          </cell>
          <cell r="D9877" t="str">
            <v>Solvent - Industrial Surface Coating &amp; Solvent Use</v>
          </cell>
          <cell r="G9877" t="str">
            <v>Petroleum and Solvent Evaporation</v>
          </cell>
          <cell r="H9877" t="str">
            <v>Surface Coating Operations</v>
          </cell>
          <cell r="I9877" t="str">
            <v>Fabric Dyeing</v>
          </cell>
          <cell r="J9877" t="str">
            <v>Dye Application: Jet</v>
          </cell>
          <cell r="N9877">
            <v>40988</v>
          </cell>
        </row>
        <row r="9878">
          <cell r="A9878" t="str">
            <v>40206035</v>
          </cell>
          <cell r="B9878" t="str">
            <v>Point</v>
          </cell>
          <cell r="C9878" t="str">
            <v>Fabric Dyeing /Dye Application: Continuous</v>
          </cell>
          <cell r="D9878" t="str">
            <v>Solvent - Industrial Surface Coating &amp; Solvent Use</v>
          </cell>
          <cell r="G9878" t="str">
            <v>Petroleum and Solvent Evaporation</v>
          </cell>
          <cell r="H9878" t="str">
            <v>Surface Coating Operations</v>
          </cell>
          <cell r="I9878" t="str">
            <v>Fabric Dyeing</v>
          </cell>
          <cell r="J9878" t="str">
            <v>Dye Application: Continuous</v>
          </cell>
          <cell r="N9878">
            <v>40988</v>
          </cell>
        </row>
        <row r="9879">
          <cell r="A9879" t="str">
            <v>40206050</v>
          </cell>
          <cell r="B9879" t="str">
            <v>Point</v>
          </cell>
          <cell r="C9879" t="str">
            <v>Fabric Dyeing /Waste</v>
          </cell>
          <cell r="D9879" t="str">
            <v>Solvent - Industrial Surface Coating &amp; Solvent Use</v>
          </cell>
          <cell r="G9879" t="str">
            <v>Petroleum and Solvent Evaporation</v>
          </cell>
          <cell r="H9879" t="str">
            <v>Surface Coating Operations</v>
          </cell>
          <cell r="I9879" t="str">
            <v>Fabric Dyeing</v>
          </cell>
          <cell r="J9879" t="str">
            <v>Waste</v>
          </cell>
          <cell r="N9879">
            <v>40988</v>
          </cell>
        </row>
        <row r="9880">
          <cell r="A9880" t="str">
            <v>40280001</v>
          </cell>
          <cell r="B9880" t="str">
            <v>Point</v>
          </cell>
          <cell r="C9880" t="str">
            <v>Surface Coating /Equipment Leaks /Equipment Leaks</v>
          </cell>
          <cell r="D9880" t="str">
            <v>Solvent - Industrial Surface Coating &amp; Solvent Use</v>
          </cell>
          <cell r="G9880" t="str">
            <v>Petroleum and Solvent Evaporation</v>
          </cell>
          <cell r="H9880" t="str">
            <v>Surface Coating Operations</v>
          </cell>
          <cell r="I9880" t="str">
            <v>Equipment Leaks</v>
          </cell>
          <cell r="J9880" t="str">
            <v>Equipment Leaks</v>
          </cell>
          <cell r="N9880">
            <v>40988</v>
          </cell>
        </row>
        <row r="9881">
          <cell r="A9881" t="str">
            <v>40282001</v>
          </cell>
          <cell r="B9881" t="str">
            <v>Point</v>
          </cell>
          <cell r="C9881" t="str">
            <v>Surface Coating /Wastewater, Aggregate /Process Area Drains</v>
          </cell>
          <cell r="D9881" t="str">
            <v>Solvent - Industrial Surface Coating &amp; Solvent Use</v>
          </cell>
          <cell r="G9881" t="str">
            <v>Petroleum and Solvent Evaporation</v>
          </cell>
          <cell r="H9881" t="str">
            <v>Surface Coating Operations</v>
          </cell>
          <cell r="I9881" t="str">
            <v>Wastewater, Aggregate</v>
          </cell>
          <cell r="J9881" t="str">
            <v>Process Area Drains</v>
          </cell>
          <cell r="N9881">
            <v>40988</v>
          </cell>
        </row>
        <row r="9882">
          <cell r="A9882" t="str">
            <v>40282002</v>
          </cell>
          <cell r="B9882" t="str">
            <v>Point</v>
          </cell>
          <cell r="C9882" t="str">
            <v>Surface Coating /Wastewater, Aggregate /Process Equipment Drains</v>
          </cell>
          <cell r="D9882" t="str">
            <v>Solvent - Industrial Surface Coating &amp; Solvent Use</v>
          </cell>
          <cell r="G9882" t="str">
            <v>Petroleum and Solvent Evaporation</v>
          </cell>
          <cell r="H9882" t="str">
            <v>Surface Coating Operations</v>
          </cell>
          <cell r="I9882" t="str">
            <v>Wastewater, Aggregate</v>
          </cell>
          <cell r="J9882" t="str">
            <v>Process Equipment Drains</v>
          </cell>
          <cell r="N9882">
            <v>40988</v>
          </cell>
        </row>
        <row r="9883">
          <cell r="A9883" t="str">
            <v>40282501</v>
          </cell>
          <cell r="B9883" t="str">
            <v>Point</v>
          </cell>
          <cell r="C9883" t="str">
            <v>Surface Coating /Wastewater, Pts of Generation /Printing Blanket, Rotary Screen</v>
          </cell>
          <cell r="D9883" t="str">
            <v>Solvent - Industrial Surface Coating &amp; Solvent Use</v>
          </cell>
          <cell r="G9883" t="str">
            <v>Petroleum and Solvent Evaporation</v>
          </cell>
          <cell r="H9883" t="str">
            <v>Surface Coating Operations</v>
          </cell>
          <cell r="I9883" t="str">
            <v>Wastewater, Points of Generation</v>
          </cell>
          <cell r="J9883" t="str">
            <v>Printing Blanket, Rotary Screen</v>
          </cell>
          <cell r="N9883">
            <v>40988</v>
          </cell>
        </row>
        <row r="9884">
          <cell r="A9884" t="str">
            <v>40282599</v>
          </cell>
          <cell r="B9884" t="str">
            <v>Point</v>
          </cell>
          <cell r="C9884" t="str">
            <v>Surface Coating /Wastewater, Pts of Generation /Specify Point of Generation</v>
          </cell>
          <cell r="D9884" t="str">
            <v>Solvent - Industrial Surface Coating &amp; Solvent Use</v>
          </cell>
          <cell r="G9884" t="str">
            <v>Petroleum and Solvent Evaporation</v>
          </cell>
          <cell r="H9884" t="str">
            <v>Surface Coating Operations</v>
          </cell>
          <cell r="I9884" t="str">
            <v>Wastewater, Points of Generation</v>
          </cell>
          <cell r="J9884" t="str">
            <v>Specify Point of Generation</v>
          </cell>
          <cell r="N9884">
            <v>40988</v>
          </cell>
        </row>
        <row r="9885">
          <cell r="A9885" t="str">
            <v>40288801</v>
          </cell>
          <cell r="B9885" t="str">
            <v>Point</v>
          </cell>
          <cell r="C9885" t="str">
            <v>Surface Coating /Fugitive Emissions /Specify in Comments Field</v>
          </cell>
          <cell r="D9885" t="str">
            <v>Solvent - Industrial Surface Coating &amp; Solvent Use</v>
          </cell>
          <cell r="G9885" t="str">
            <v>Petroleum and Solvent Evaporation</v>
          </cell>
          <cell r="H9885" t="str">
            <v>Surface Coating Operations</v>
          </cell>
          <cell r="I9885" t="str">
            <v>Fugitive Emissions</v>
          </cell>
          <cell r="J9885" t="str">
            <v>Specify in Comments Field</v>
          </cell>
          <cell r="N9885">
            <v>40988</v>
          </cell>
        </row>
        <row r="9886">
          <cell r="A9886" t="str">
            <v>40288802</v>
          </cell>
          <cell r="B9886" t="str">
            <v>Point</v>
          </cell>
          <cell r="C9886" t="str">
            <v>Surface Coating /Fugitive Emissions /Specify in Comments Field</v>
          </cell>
          <cell r="D9886" t="str">
            <v>Solvent - Industrial Surface Coating &amp; Solvent Use</v>
          </cell>
          <cell r="G9886" t="str">
            <v>Petroleum and Solvent Evaporation</v>
          </cell>
          <cell r="H9886" t="str">
            <v>Surface Coating Operations</v>
          </cell>
          <cell r="I9886" t="str">
            <v>Fugitive Emissions</v>
          </cell>
          <cell r="J9886" t="str">
            <v>Specify in Comments Field</v>
          </cell>
          <cell r="K9886" t="str">
            <v>40288801</v>
          </cell>
          <cell r="L9886" t="str">
            <v>2005</v>
          </cell>
          <cell r="N9886">
            <v>40988</v>
          </cell>
        </row>
        <row r="9887">
          <cell r="A9887" t="str">
            <v>40288803</v>
          </cell>
          <cell r="B9887" t="str">
            <v>Point</v>
          </cell>
          <cell r="C9887" t="str">
            <v>Surface Coating /Fugitive Emissions /Specify in Comments Field</v>
          </cell>
          <cell r="D9887" t="str">
            <v>Solvent - Industrial Surface Coating &amp; Solvent Use</v>
          </cell>
          <cell r="G9887" t="str">
            <v>Petroleum and Solvent Evaporation</v>
          </cell>
          <cell r="H9887" t="str">
            <v>Surface Coating Operations</v>
          </cell>
          <cell r="I9887" t="str">
            <v>Fugitive Emissions</v>
          </cell>
          <cell r="J9887" t="str">
            <v>Specify in Comments Field</v>
          </cell>
          <cell r="K9887" t="str">
            <v>40288801</v>
          </cell>
          <cell r="L9887" t="str">
            <v>2005</v>
          </cell>
          <cell r="N9887">
            <v>40988</v>
          </cell>
        </row>
        <row r="9888">
          <cell r="A9888" t="str">
            <v>40288804</v>
          </cell>
          <cell r="B9888" t="str">
            <v>Point</v>
          </cell>
          <cell r="C9888" t="str">
            <v>Surface Coating /Fugitive Emissions /Specify in Comments Field</v>
          </cell>
          <cell r="D9888" t="str">
            <v>Solvent - Industrial Surface Coating &amp; Solvent Use</v>
          </cell>
          <cell r="G9888" t="str">
            <v>Petroleum and Solvent Evaporation</v>
          </cell>
          <cell r="H9888" t="str">
            <v>Surface Coating Operations</v>
          </cell>
          <cell r="I9888" t="str">
            <v>Fugitive Emissions</v>
          </cell>
          <cell r="J9888" t="str">
            <v>Specify in Comments Field</v>
          </cell>
          <cell r="K9888" t="str">
            <v>40288801</v>
          </cell>
          <cell r="L9888" t="str">
            <v>2005</v>
          </cell>
          <cell r="N9888">
            <v>40988</v>
          </cell>
        </row>
        <row r="9889">
          <cell r="A9889" t="str">
            <v>40288805</v>
          </cell>
          <cell r="B9889" t="str">
            <v>Point</v>
          </cell>
          <cell r="C9889" t="str">
            <v>Surface Coating /Fugitive Emissions /Specify in Comments Field</v>
          </cell>
          <cell r="D9889" t="str">
            <v>Solvent - Industrial Surface Coating &amp; Solvent Use</v>
          </cell>
          <cell r="G9889" t="str">
            <v>Petroleum and Solvent Evaporation</v>
          </cell>
          <cell r="H9889" t="str">
            <v>Surface Coating Operations</v>
          </cell>
          <cell r="I9889" t="str">
            <v>Fugitive Emissions</v>
          </cell>
          <cell r="J9889" t="str">
            <v>Specify in Comments Field</v>
          </cell>
          <cell r="K9889" t="str">
            <v>40288801</v>
          </cell>
          <cell r="L9889" t="str">
            <v>2005</v>
          </cell>
          <cell r="N9889">
            <v>40988</v>
          </cell>
        </row>
        <row r="9890">
          <cell r="A9890" t="str">
            <v>40288821</v>
          </cell>
          <cell r="B9890" t="str">
            <v>Point</v>
          </cell>
          <cell r="C9890" t="str">
            <v>Surface Coating /Fugitive Emissions /Basecoat</v>
          </cell>
          <cell r="D9890" t="str">
            <v>Solvent - Industrial Surface Coating &amp; Solvent Use</v>
          </cell>
          <cell r="G9890" t="str">
            <v>Petroleum and Solvent Evaporation</v>
          </cell>
          <cell r="H9890" t="str">
            <v>Surface Coating Operations</v>
          </cell>
          <cell r="I9890" t="str">
            <v>Fugitive Emissions</v>
          </cell>
          <cell r="J9890" t="str">
            <v>Basecoat</v>
          </cell>
          <cell r="N9890">
            <v>40988</v>
          </cell>
        </row>
        <row r="9891">
          <cell r="A9891" t="str">
            <v>40288822</v>
          </cell>
          <cell r="B9891" t="str">
            <v>Point</v>
          </cell>
          <cell r="C9891" t="str">
            <v>Surface Coating /Fugitive Emissions /Coating</v>
          </cell>
          <cell r="D9891" t="str">
            <v>Solvent - Industrial Surface Coating &amp; Solvent Use</v>
          </cell>
          <cell r="G9891" t="str">
            <v>Petroleum and Solvent Evaporation</v>
          </cell>
          <cell r="H9891" t="str">
            <v>Surface Coating Operations</v>
          </cell>
          <cell r="I9891" t="str">
            <v>Fugitive Emissions</v>
          </cell>
          <cell r="J9891" t="str">
            <v>Coating</v>
          </cell>
          <cell r="N9891">
            <v>40988</v>
          </cell>
        </row>
        <row r="9892">
          <cell r="A9892" t="str">
            <v>40288823</v>
          </cell>
          <cell r="B9892" t="str">
            <v>Point</v>
          </cell>
          <cell r="C9892" t="str">
            <v>Surface Coating /Fugitive Emissions /Cleartop Coat</v>
          </cell>
          <cell r="D9892" t="str">
            <v>Solvent - Industrial Surface Coating &amp; Solvent Use</v>
          </cell>
          <cell r="G9892" t="str">
            <v>Petroleum and Solvent Evaporation</v>
          </cell>
          <cell r="H9892" t="str">
            <v>Surface Coating Operations</v>
          </cell>
          <cell r="I9892" t="str">
            <v>Fugitive Emissions</v>
          </cell>
          <cell r="J9892" t="str">
            <v>Cleartop Coat</v>
          </cell>
          <cell r="N9892">
            <v>40988</v>
          </cell>
        </row>
        <row r="9893">
          <cell r="A9893" t="str">
            <v>40288824</v>
          </cell>
          <cell r="B9893" t="str">
            <v>Point</v>
          </cell>
          <cell r="C9893" t="str">
            <v>Surface Coating /Fugitive Emissions /Clean-up</v>
          </cell>
          <cell r="D9893" t="str">
            <v>Solvent - Industrial Surface Coating &amp; Solvent Use</v>
          </cell>
          <cell r="G9893" t="str">
            <v>Petroleum and Solvent Evaporation</v>
          </cell>
          <cell r="H9893" t="str">
            <v>Surface Coating Operations</v>
          </cell>
          <cell r="I9893" t="str">
            <v>Fugitive Emissions</v>
          </cell>
          <cell r="J9893" t="str">
            <v>Clean-up</v>
          </cell>
          <cell r="N9893">
            <v>40988</v>
          </cell>
        </row>
        <row r="9894">
          <cell r="A9894" t="str">
            <v>40290011</v>
          </cell>
          <cell r="B9894" t="str">
            <v>Point</v>
          </cell>
          <cell r="C9894" t="str">
            <v>Surface Coating /Fuel Fired Equipment /Distillate Oil: Incinerator/Afterburner</v>
          </cell>
          <cell r="D9894" t="str">
            <v>Solvent - Industrial Surface Coating &amp; Solvent Use</v>
          </cell>
          <cell r="G9894" t="str">
            <v>Petroleum and Solvent Evaporation</v>
          </cell>
          <cell r="H9894" t="str">
            <v>Surface Coating Operations</v>
          </cell>
          <cell r="I9894" t="str">
            <v>Fuel Fired Equipment</v>
          </cell>
          <cell r="J9894" t="str">
            <v>Distillate Oil: Incinerator/Afterburner</v>
          </cell>
          <cell r="N9894">
            <v>40988</v>
          </cell>
        </row>
        <row r="9895">
          <cell r="A9895" t="str">
            <v>40290012</v>
          </cell>
          <cell r="B9895" t="str">
            <v>Point</v>
          </cell>
          <cell r="C9895" t="str">
            <v>Surface Coating /Fuel Fired Equipment /Residual Oil: Incinerator/Afterburner</v>
          </cell>
          <cell r="D9895" t="str">
            <v>Solvent - Industrial Surface Coating &amp; Solvent Use</v>
          </cell>
          <cell r="G9895" t="str">
            <v>Petroleum and Solvent Evaporation</v>
          </cell>
          <cell r="H9895" t="str">
            <v>Surface Coating Operations</v>
          </cell>
          <cell r="I9895" t="str">
            <v>Fuel Fired Equipment</v>
          </cell>
          <cell r="J9895" t="str">
            <v>Residual Oil: Incinerator/Afterburner</v>
          </cell>
          <cell r="N9895">
            <v>40988</v>
          </cell>
        </row>
        <row r="9896">
          <cell r="A9896" t="str">
            <v>40290013</v>
          </cell>
          <cell r="B9896" t="str">
            <v>Point</v>
          </cell>
          <cell r="C9896" t="str">
            <v>Surface Coating /Fuel Fired Equipment /Natural Gas: Incinerator/Afterburner</v>
          </cell>
          <cell r="D9896" t="str">
            <v>Solvent - Industrial Surface Coating &amp; Solvent Use</v>
          </cell>
          <cell r="G9896" t="str">
            <v>Petroleum and Solvent Evaporation</v>
          </cell>
          <cell r="H9896" t="str">
            <v>Surface Coating Operations</v>
          </cell>
          <cell r="I9896" t="str">
            <v>Fuel Fired Equipment</v>
          </cell>
          <cell r="J9896" t="str">
            <v>Natural Gas: Incinerator/Afterburner</v>
          </cell>
          <cell r="N9896">
            <v>40988</v>
          </cell>
        </row>
        <row r="9897">
          <cell r="A9897" t="str">
            <v>40290023</v>
          </cell>
          <cell r="B9897" t="str">
            <v>Point</v>
          </cell>
          <cell r="C9897" t="str">
            <v>Surface Coating /Fuel Fired Equipment /Natural Gas: Flares</v>
          </cell>
          <cell r="D9897" t="str">
            <v>Solvent - Industrial Surface Coating &amp; Solvent Use</v>
          </cell>
          <cell r="G9897" t="str">
            <v>Petroleum and Solvent Evaporation</v>
          </cell>
          <cell r="H9897" t="str">
            <v>Surface Coating Operations</v>
          </cell>
          <cell r="I9897" t="str">
            <v>Fuel Fired Equipment</v>
          </cell>
          <cell r="J9897" t="str">
            <v>Natural Gas: Flares</v>
          </cell>
          <cell r="N9897">
            <v>40988</v>
          </cell>
        </row>
        <row r="9898">
          <cell r="A9898" t="str">
            <v>40299995</v>
          </cell>
          <cell r="B9898" t="str">
            <v>Point</v>
          </cell>
          <cell r="C9898" t="str">
            <v>Surface Coating /Miscellaneous /Specify in Comments Field</v>
          </cell>
          <cell r="D9898" t="str">
            <v>Solvent - Industrial Surface Coating &amp; Solvent Use</v>
          </cell>
          <cell r="G9898" t="str">
            <v>Petroleum and Solvent Evaporation</v>
          </cell>
          <cell r="H9898" t="str">
            <v>Surface Coating Operations</v>
          </cell>
          <cell r="I9898" t="str">
            <v>Miscellaneous</v>
          </cell>
          <cell r="J9898" t="str">
            <v>Specify in Comments Field</v>
          </cell>
          <cell r="K9898" t="str">
            <v>40299998</v>
          </cell>
          <cell r="L9898" t="str">
            <v>2005</v>
          </cell>
          <cell r="N9898">
            <v>40988</v>
          </cell>
        </row>
        <row r="9899">
          <cell r="A9899" t="str">
            <v>40299996</v>
          </cell>
          <cell r="B9899" t="str">
            <v>Point</v>
          </cell>
          <cell r="C9899" t="str">
            <v>Surface Coating /Miscellaneous /Specify in Comments Field</v>
          </cell>
          <cell r="D9899" t="str">
            <v>Solvent - Industrial Surface Coating &amp; Solvent Use</v>
          </cell>
          <cell r="G9899" t="str">
            <v>Petroleum and Solvent Evaporation</v>
          </cell>
          <cell r="H9899" t="str">
            <v>Surface Coating Operations</v>
          </cell>
          <cell r="I9899" t="str">
            <v>Miscellaneous</v>
          </cell>
          <cell r="J9899" t="str">
            <v>Specify in Comments Field</v>
          </cell>
          <cell r="K9899" t="str">
            <v>40299998</v>
          </cell>
          <cell r="L9899" t="str">
            <v>2005</v>
          </cell>
          <cell r="N9899">
            <v>40988</v>
          </cell>
        </row>
        <row r="9900">
          <cell r="A9900" t="str">
            <v>40299997</v>
          </cell>
          <cell r="B9900" t="str">
            <v>Point</v>
          </cell>
          <cell r="C9900" t="str">
            <v>Surface Coating /Miscellaneous /Specify in Comments Field</v>
          </cell>
          <cell r="D9900" t="str">
            <v>Solvent - Industrial Surface Coating &amp; Solvent Use</v>
          </cell>
          <cell r="G9900" t="str">
            <v>Petroleum and Solvent Evaporation</v>
          </cell>
          <cell r="H9900" t="str">
            <v>Surface Coating Operations</v>
          </cell>
          <cell r="I9900" t="str">
            <v>Miscellaneous</v>
          </cell>
          <cell r="J9900" t="str">
            <v>Specify in Comments Field</v>
          </cell>
          <cell r="K9900" t="str">
            <v>40299998</v>
          </cell>
          <cell r="L9900" t="str">
            <v>2005</v>
          </cell>
          <cell r="N9900">
            <v>40988</v>
          </cell>
        </row>
        <row r="9901">
          <cell r="A9901" t="str">
            <v>40299998</v>
          </cell>
          <cell r="B9901" t="str">
            <v>Point</v>
          </cell>
          <cell r="C9901" t="str">
            <v>Surface Coating /Miscellaneous /Specify in Comments Field</v>
          </cell>
          <cell r="D9901" t="str">
            <v>Solvent - Industrial Surface Coating &amp; Solvent Use</v>
          </cell>
          <cell r="G9901" t="str">
            <v>Petroleum and Solvent Evaporation</v>
          </cell>
          <cell r="H9901" t="str">
            <v>Surface Coating Operations</v>
          </cell>
          <cell r="I9901" t="str">
            <v>Miscellaneous</v>
          </cell>
          <cell r="J9901" t="str">
            <v>Specify in Comments Field</v>
          </cell>
          <cell r="N9901">
            <v>40988</v>
          </cell>
        </row>
        <row r="9902">
          <cell r="A9902" t="str">
            <v>40299999</v>
          </cell>
          <cell r="B9902" t="str">
            <v>Point</v>
          </cell>
          <cell r="C9902" t="str">
            <v>Surface Coating /Miscellaneous /Specify in Comments Field</v>
          </cell>
          <cell r="D9902" t="str">
            <v>Solvent - Industrial Surface Coating &amp; Solvent Use</v>
          </cell>
          <cell r="G9902" t="str">
            <v>Petroleum and Solvent Evaporation</v>
          </cell>
          <cell r="H9902" t="str">
            <v>Surface Coating Operations</v>
          </cell>
          <cell r="I9902" t="str">
            <v>Miscellaneous</v>
          </cell>
          <cell r="J9902" t="str">
            <v>See Comment **</v>
          </cell>
          <cell r="K9902" t="str">
            <v>40299998</v>
          </cell>
          <cell r="L9902" t="str">
            <v>2005</v>
          </cell>
          <cell r="N9902">
            <v>40988</v>
          </cell>
        </row>
        <row r="9903">
          <cell r="A9903" t="str">
            <v>40300101</v>
          </cell>
          <cell r="B9903" t="str">
            <v>Point</v>
          </cell>
          <cell r="C9903" t="str">
            <v>Petrol Prod Stor-Refinery /Tank Type Unknown /Gasoline</v>
          </cell>
          <cell r="D9903" t="str">
            <v>Industrial Processes - Storage and Transfer</v>
          </cell>
          <cell r="G9903" t="str">
            <v>Petroleum and Solvent Evaporation</v>
          </cell>
          <cell r="H9903" t="str">
            <v>Petroleum Product Storage at Refineries</v>
          </cell>
          <cell r="I9903" t="str">
            <v>Deleted - Do Not Use (See 4-03-010 and 4-07)</v>
          </cell>
          <cell r="J9903" t="str">
            <v>Gasoline</v>
          </cell>
          <cell r="L9903" t="str">
            <v>2005</v>
          </cell>
          <cell r="N9903">
            <v>40988</v>
          </cell>
        </row>
        <row r="9904">
          <cell r="A9904" t="str">
            <v>40300102</v>
          </cell>
          <cell r="B9904" t="str">
            <v>Point</v>
          </cell>
          <cell r="C9904" t="str">
            <v>Petrol Prod Stor-Refinery /Tank Type Unknown /Crude</v>
          </cell>
          <cell r="D9904" t="str">
            <v>Industrial Processes - Storage and Transfer</v>
          </cell>
          <cell r="G9904" t="str">
            <v>Petroleum and Solvent Evaporation</v>
          </cell>
          <cell r="H9904" t="str">
            <v>Petroleum Product Storage at Refineries</v>
          </cell>
          <cell r="I9904" t="str">
            <v>Deleted - Do Not Use (See 4-03-010 and 4-07)</v>
          </cell>
          <cell r="J9904" t="str">
            <v>Crude</v>
          </cell>
          <cell r="L9904" t="str">
            <v>2005</v>
          </cell>
          <cell r="N9904">
            <v>40988</v>
          </cell>
        </row>
        <row r="9905">
          <cell r="A9905" t="str">
            <v>40300103</v>
          </cell>
          <cell r="B9905" t="str">
            <v>Point</v>
          </cell>
          <cell r="C9905" t="str">
            <v>Petrol Prod Stor-Refinery /Tank Type Unknown /Gasoline</v>
          </cell>
          <cell r="D9905" t="str">
            <v>Industrial Processes - Storage and Transfer</v>
          </cell>
          <cell r="G9905" t="str">
            <v>Petroleum and Solvent Evaporation</v>
          </cell>
          <cell r="H9905" t="str">
            <v>Petroleum Product Storage at Refineries</v>
          </cell>
          <cell r="I9905" t="str">
            <v>Deleted - Do Not Use (See 4-03-010 and 4-07)</v>
          </cell>
          <cell r="J9905" t="str">
            <v>Gasoline</v>
          </cell>
          <cell r="L9905" t="str">
            <v>2005</v>
          </cell>
          <cell r="N9905">
            <v>40988</v>
          </cell>
        </row>
        <row r="9906">
          <cell r="A9906" t="str">
            <v>40300104</v>
          </cell>
          <cell r="B9906" t="str">
            <v>Point</v>
          </cell>
          <cell r="C9906" t="str">
            <v>Petrol Prod Stor-Refinery /Tank Type Unknown /Crude</v>
          </cell>
          <cell r="D9906" t="str">
            <v>Industrial Processes - Storage and Transfer</v>
          </cell>
          <cell r="G9906" t="str">
            <v>Petroleum and Solvent Evaporation</v>
          </cell>
          <cell r="H9906" t="str">
            <v>Petroleum Product Storage at Refineries</v>
          </cell>
          <cell r="I9906" t="str">
            <v>Deleted - Do Not Use (See 4-03-010 and 4-07)</v>
          </cell>
          <cell r="J9906" t="str">
            <v>Crude</v>
          </cell>
          <cell r="L9906" t="str">
            <v>2005</v>
          </cell>
          <cell r="N9906">
            <v>40988</v>
          </cell>
        </row>
        <row r="9907">
          <cell r="A9907" t="str">
            <v>40300105</v>
          </cell>
          <cell r="B9907" t="str">
            <v>Point</v>
          </cell>
          <cell r="C9907" t="str">
            <v>Petrol Prod Stor-Refinery /Tank Type Unknown /Jet Fuel</v>
          </cell>
          <cell r="D9907" t="str">
            <v>Industrial Processes - Storage and Transfer</v>
          </cell>
          <cell r="G9907" t="str">
            <v>Petroleum and Solvent Evaporation</v>
          </cell>
          <cell r="H9907" t="str">
            <v>Petroleum Product Storage at Refineries</v>
          </cell>
          <cell r="I9907" t="str">
            <v>Deleted - Do Not Use (See 4-03-010 and 4-07)</v>
          </cell>
          <cell r="J9907" t="str">
            <v>Jet Fuel</v>
          </cell>
          <cell r="L9907" t="str">
            <v>2005</v>
          </cell>
          <cell r="N9907">
            <v>40988</v>
          </cell>
        </row>
        <row r="9908">
          <cell r="A9908" t="str">
            <v>40300106</v>
          </cell>
          <cell r="B9908" t="str">
            <v>Point</v>
          </cell>
          <cell r="C9908" t="str">
            <v>Petrol Prod Stor-Refinery /Tank Type Unknown /Kerosene</v>
          </cell>
          <cell r="D9908" t="str">
            <v>Industrial Processes - Storage and Transfer</v>
          </cell>
          <cell r="G9908" t="str">
            <v>Petroleum and Solvent Evaporation</v>
          </cell>
          <cell r="H9908" t="str">
            <v>Petroleum Product Storage at Refineries</v>
          </cell>
          <cell r="I9908" t="str">
            <v>Deleted - Do Not Use (See 4-03-010 and 4-07)</v>
          </cell>
          <cell r="J9908" t="str">
            <v>Kerosene</v>
          </cell>
          <cell r="L9908" t="str">
            <v>2005</v>
          </cell>
          <cell r="N9908">
            <v>40988</v>
          </cell>
        </row>
        <row r="9909">
          <cell r="A9909" t="str">
            <v>40300107</v>
          </cell>
          <cell r="B9909" t="str">
            <v>Point</v>
          </cell>
          <cell r="C9909" t="str">
            <v>Petrol Prod Stor-Refinery /Tank Type Unknown /Dist Fuel</v>
          </cell>
          <cell r="D9909" t="str">
            <v>Industrial Processes - Storage and Transfer</v>
          </cell>
          <cell r="G9909" t="str">
            <v>Petroleum and Solvent Evaporation</v>
          </cell>
          <cell r="H9909" t="str">
            <v>Petroleum Product Storage at Refineries</v>
          </cell>
          <cell r="I9909" t="str">
            <v>Deleted - Do Not Use (See 4-03-010 and 4-07)</v>
          </cell>
          <cell r="J9909" t="str">
            <v>Dist Fuel</v>
          </cell>
          <cell r="L9909" t="str">
            <v>2005</v>
          </cell>
          <cell r="N9909">
            <v>40988</v>
          </cell>
        </row>
        <row r="9910">
          <cell r="A9910" t="str">
            <v>40300108</v>
          </cell>
          <cell r="B9910" t="str">
            <v>Point</v>
          </cell>
          <cell r="C9910" t="str">
            <v>Petrol Prod Stor-Refinery /Tank Type Unknown /Benzene</v>
          </cell>
          <cell r="D9910" t="str">
            <v>Industrial Processes - Storage and Transfer</v>
          </cell>
          <cell r="G9910" t="str">
            <v>Petroleum and Solvent Evaporation</v>
          </cell>
          <cell r="H9910" t="str">
            <v>Petroleum Product Storage at Refineries</v>
          </cell>
          <cell r="I9910" t="str">
            <v>Deleted - Do Not Use (See 4-03-010 and 4-07)</v>
          </cell>
          <cell r="J9910" t="str">
            <v>Benzene</v>
          </cell>
          <cell r="L9910" t="str">
            <v>2005</v>
          </cell>
          <cell r="N9910">
            <v>40988</v>
          </cell>
        </row>
        <row r="9911">
          <cell r="A9911" t="str">
            <v>40300109</v>
          </cell>
          <cell r="B9911" t="str">
            <v>Point</v>
          </cell>
          <cell r="C9911" t="str">
            <v>Petrol Prod Stor-Refinery /Tank Type Unknown /Cyclohexane</v>
          </cell>
          <cell r="D9911" t="str">
            <v>Industrial Processes - Storage and Transfer</v>
          </cell>
          <cell r="G9911" t="str">
            <v>Petroleum and Solvent Evaporation</v>
          </cell>
          <cell r="H9911" t="str">
            <v>Petroleum Product Storage at Refineries</v>
          </cell>
          <cell r="I9911" t="str">
            <v>Deleted - Do Not Use (See 4-03-010 and 4-07)</v>
          </cell>
          <cell r="J9911" t="str">
            <v>Cyclohexane</v>
          </cell>
          <cell r="L9911" t="str">
            <v>2005</v>
          </cell>
          <cell r="N9911">
            <v>40988</v>
          </cell>
        </row>
        <row r="9912">
          <cell r="A9912" t="str">
            <v>40300110</v>
          </cell>
          <cell r="B9912" t="str">
            <v>Point</v>
          </cell>
          <cell r="C9912" t="str">
            <v>Petrol Prod Stor-Refinery /Tank Type Unknown /Cyclopentane</v>
          </cell>
          <cell r="D9912" t="str">
            <v>Industrial Processes - Storage and Transfer</v>
          </cell>
          <cell r="G9912" t="str">
            <v>Petroleum and Solvent Evaporation</v>
          </cell>
          <cell r="H9912" t="str">
            <v>Petroleum Product Storage at Refineries</v>
          </cell>
          <cell r="I9912" t="str">
            <v>Deleted - Do Not Use (See 4-03-010 and 4-07)</v>
          </cell>
          <cell r="J9912" t="str">
            <v>Cyclopentane</v>
          </cell>
          <cell r="L9912" t="str">
            <v>2005</v>
          </cell>
          <cell r="N9912">
            <v>40988</v>
          </cell>
        </row>
        <row r="9913">
          <cell r="A9913" t="str">
            <v>40300111</v>
          </cell>
          <cell r="B9913" t="str">
            <v>Point</v>
          </cell>
          <cell r="C9913" t="str">
            <v>Petrol Prod Stor-Refinery /Tank Type Unknown /Heptane</v>
          </cell>
          <cell r="D9913" t="str">
            <v>Industrial Processes - Storage and Transfer</v>
          </cell>
          <cell r="G9913" t="str">
            <v>Petroleum and Solvent Evaporation</v>
          </cell>
          <cell r="H9913" t="str">
            <v>Petroleum Product Storage at Refineries</v>
          </cell>
          <cell r="I9913" t="str">
            <v>Deleted - Do Not Use (See 4-03-010 and 4-07)</v>
          </cell>
          <cell r="J9913" t="str">
            <v>Heptane</v>
          </cell>
          <cell r="L9913" t="str">
            <v>2005</v>
          </cell>
          <cell r="N9913">
            <v>40988</v>
          </cell>
        </row>
        <row r="9914">
          <cell r="A9914" t="str">
            <v>40300112</v>
          </cell>
          <cell r="B9914" t="str">
            <v>Point</v>
          </cell>
          <cell r="C9914" t="str">
            <v>Petrol Prod Stor-Refinery /Tank Type Unknown /Hexane</v>
          </cell>
          <cell r="D9914" t="str">
            <v>Industrial Processes - Storage and Transfer</v>
          </cell>
          <cell r="G9914" t="str">
            <v>Petroleum and Solvent Evaporation</v>
          </cell>
          <cell r="H9914" t="str">
            <v>Petroleum Product Storage at Refineries</v>
          </cell>
          <cell r="I9914" t="str">
            <v>Deleted - Do Not Use (See 4-03-010 and 4-07)</v>
          </cell>
          <cell r="J9914" t="str">
            <v>Hexane</v>
          </cell>
          <cell r="L9914" t="str">
            <v>2005</v>
          </cell>
          <cell r="N9914">
            <v>40988</v>
          </cell>
        </row>
        <row r="9915">
          <cell r="A9915" t="str">
            <v>40300113</v>
          </cell>
          <cell r="B9915" t="str">
            <v>Point</v>
          </cell>
          <cell r="C9915" t="str">
            <v>Petrol Prod Stor-Refinery /Tank Type Unknown /Isooctane</v>
          </cell>
          <cell r="D9915" t="str">
            <v>Industrial Processes - Storage and Transfer</v>
          </cell>
          <cell r="G9915" t="str">
            <v>Petroleum and Solvent Evaporation</v>
          </cell>
          <cell r="H9915" t="str">
            <v>Petroleum Product Storage at Refineries</v>
          </cell>
          <cell r="I9915" t="str">
            <v>Deleted - Do Not Use (See 4-03-010 and 4-07)</v>
          </cell>
          <cell r="J9915" t="str">
            <v>Isooctane</v>
          </cell>
          <cell r="L9915" t="str">
            <v>2005</v>
          </cell>
          <cell r="N9915">
            <v>40988</v>
          </cell>
        </row>
        <row r="9916">
          <cell r="A9916" t="str">
            <v>40300114</v>
          </cell>
          <cell r="B9916" t="str">
            <v>Point</v>
          </cell>
          <cell r="C9916" t="str">
            <v>Petrol Prod Stor-Refinery /Tank Type Unknown /Isopentane</v>
          </cell>
          <cell r="D9916" t="str">
            <v>Industrial Processes - Storage and Transfer</v>
          </cell>
          <cell r="G9916" t="str">
            <v>Petroleum and Solvent Evaporation</v>
          </cell>
          <cell r="H9916" t="str">
            <v>Petroleum Product Storage at Refineries</v>
          </cell>
          <cell r="I9916" t="str">
            <v>Deleted - Do Not Use (See 4-03-010 and 4-07)</v>
          </cell>
          <cell r="J9916" t="str">
            <v>Isopentane</v>
          </cell>
          <cell r="L9916" t="str">
            <v>2005</v>
          </cell>
          <cell r="N9916">
            <v>40988</v>
          </cell>
        </row>
        <row r="9917">
          <cell r="A9917" t="str">
            <v>40300115</v>
          </cell>
          <cell r="B9917" t="str">
            <v>Point</v>
          </cell>
          <cell r="C9917" t="str">
            <v>Petrol Prod Stor-Refinery /Tank Type Unknown /Pentane</v>
          </cell>
          <cell r="D9917" t="str">
            <v>Industrial Processes - Storage and Transfer</v>
          </cell>
          <cell r="G9917" t="str">
            <v>Petroleum and Solvent Evaporation</v>
          </cell>
          <cell r="H9917" t="str">
            <v>Petroleum Product Storage at Refineries</v>
          </cell>
          <cell r="I9917" t="str">
            <v>Deleted - Do Not Use (See 4-03-010 and 4-07)</v>
          </cell>
          <cell r="J9917" t="str">
            <v>Pentane</v>
          </cell>
          <cell r="L9917" t="str">
            <v>2005</v>
          </cell>
          <cell r="N9917">
            <v>40988</v>
          </cell>
        </row>
        <row r="9918">
          <cell r="A9918" t="str">
            <v>40300116</v>
          </cell>
          <cell r="B9918" t="str">
            <v>Point</v>
          </cell>
          <cell r="C9918" t="str">
            <v>Petrol Prod Stor-Refinery /Tank Type Unknown /Toluene</v>
          </cell>
          <cell r="D9918" t="str">
            <v>Industrial Processes - Storage and Transfer</v>
          </cell>
          <cell r="G9918" t="str">
            <v>Petroleum and Solvent Evaporation</v>
          </cell>
          <cell r="H9918" t="str">
            <v>Petroleum Product Storage at Refineries</v>
          </cell>
          <cell r="I9918" t="str">
            <v>Deleted - Do Not Use (See 4-03-010 and 4-07)</v>
          </cell>
          <cell r="J9918" t="str">
            <v>Toluene</v>
          </cell>
          <cell r="L9918" t="str">
            <v>2005</v>
          </cell>
          <cell r="N9918">
            <v>40988</v>
          </cell>
        </row>
        <row r="9919">
          <cell r="A9919" t="str">
            <v>40300150</v>
          </cell>
          <cell r="B9919" t="str">
            <v>Point</v>
          </cell>
          <cell r="C9919" t="str">
            <v>Petrol Prod Stor-Refinery /Tank Type Unknown /Jet Fuel</v>
          </cell>
          <cell r="D9919" t="str">
            <v>Industrial Processes - Storage and Transfer</v>
          </cell>
          <cell r="G9919" t="str">
            <v>Petroleum and Solvent Evaporation</v>
          </cell>
          <cell r="H9919" t="str">
            <v>Petroleum Product Storage at Refineries</v>
          </cell>
          <cell r="I9919" t="str">
            <v>Deleted - Do Not Use (See 4-03-010 and 4-07)</v>
          </cell>
          <cell r="J9919" t="str">
            <v>Jet Fuel</v>
          </cell>
          <cell r="L9919" t="str">
            <v>2005</v>
          </cell>
          <cell r="N9919">
            <v>40988</v>
          </cell>
        </row>
        <row r="9920">
          <cell r="A9920" t="str">
            <v>40300151</v>
          </cell>
          <cell r="B9920" t="str">
            <v>Point</v>
          </cell>
          <cell r="C9920" t="str">
            <v>Petrol Prod Stor-Refinery /Tank Type Unknown /Kerosene</v>
          </cell>
          <cell r="D9920" t="str">
            <v>Industrial Processes - Storage and Transfer</v>
          </cell>
          <cell r="G9920" t="str">
            <v>Petroleum and Solvent Evaporation</v>
          </cell>
          <cell r="H9920" t="str">
            <v>Petroleum Product Storage at Refineries</v>
          </cell>
          <cell r="I9920" t="str">
            <v>Deleted - Do Not Use (See 4-03-010 and 4-07)</v>
          </cell>
          <cell r="J9920" t="str">
            <v>Kerosene</v>
          </cell>
          <cell r="L9920" t="str">
            <v>2005</v>
          </cell>
          <cell r="N9920">
            <v>40988</v>
          </cell>
        </row>
        <row r="9921">
          <cell r="A9921" t="str">
            <v>40300152</v>
          </cell>
          <cell r="B9921" t="str">
            <v>Point</v>
          </cell>
          <cell r="C9921" t="str">
            <v>Petrol Prod Stor-Refinery /Tank Type Unknown /Dist Fuel</v>
          </cell>
          <cell r="D9921" t="str">
            <v>Industrial Processes - Storage and Transfer</v>
          </cell>
          <cell r="G9921" t="str">
            <v>Petroleum and Solvent Evaporation</v>
          </cell>
          <cell r="H9921" t="str">
            <v>Petroleum Product Storage at Refineries</v>
          </cell>
          <cell r="I9921" t="str">
            <v>Deleted - Do Not Use (See 4-03-010 and 4-07)</v>
          </cell>
          <cell r="J9921" t="str">
            <v>Dist Fuel</v>
          </cell>
          <cell r="L9921" t="str">
            <v>2005</v>
          </cell>
          <cell r="N9921">
            <v>40988</v>
          </cell>
        </row>
        <row r="9922">
          <cell r="A9922" t="str">
            <v>40300153</v>
          </cell>
          <cell r="B9922" t="str">
            <v>Point</v>
          </cell>
          <cell r="C9922" t="str">
            <v>Petrol Prod Stor-Refinery /Tank Type Unknown /Benzene</v>
          </cell>
          <cell r="D9922" t="str">
            <v>Industrial Processes - Storage and Transfer</v>
          </cell>
          <cell r="G9922" t="str">
            <v>Petroleum and Solvent Evaporation</v>
          </cell>
          <cell r="H9922" t="str">
            <v>Petroleum Product Storage at Refineries</v>
          </cell>
          <cell r="I9922" t="str">
            <v>Deleted - Do Not Use (See 4-03-010 and 4-07)</v>
          </cell>
          <cell r="J9922" t="str">
            <v>Benzene</v>
          </cell>
          <cell r="L9922" t="str">
            <v>2005</v>
          </cell>
          <cell r="N9922">
            <v>40988</v>
          </cell>
        </row>
        <row r="9923">
          <cell r="A9923" t="str">
            <v>40300154</v>
          </cell>
          <cell r="B9923" t="str">
            <v>Point</v>
          </cell>
          <cell r="C9923" t="str">
            <v>Petrol Prod Stor-Refinery /Tank Type Unknown /Cyclohexane</v>
          </cell>
          <cell r="D9923" t="str">
            <v>Industrial Processes - Storage and Transfer</v>
          </cell>
          <cell r="G9923" t="str">
            <v>Petroleum and Solvent Evaporation</v>
          </cell>
          <cell r="H9923" t="str">
            <v>Petroleum Product Storage at Refineries</v>
          </cell>
          <cell r="I9923" t="str">
            <v>Deleted - Do Not Use (See 4-03-010 and 4-07)</v>
          </cell>
          <cell r="J9923" t="str">
            <v>Cyclohexane</v>
          </cell>
          <cell r="L9923" t="str">
            <v>2005</v>
          </cell>
          <cell r="N9923">
            <v>40988</v>
          </cell>
        </row>
        <row r="9924">
          <cell r="A9924" t="str">
            <v>40300155</v>
          </cell>
          <cell r="B9924" t="str">
            <v>Point</v>
          </cell>
          <cell r="C9924" t="str">
            <v>Petrol Prod Stor-Refinery /Tank Type Unknown /Cyclopentane</v>
          </cell>
          <cell r="D9924" t="str">
            <v>Industrial Processes - Storage and Transfer</v>
          </cell>
          <cell r="G9924" t="str">
            <v>Petroleum and Solvent Evaporation</v>
          </cell>
          <cell r="H9924" t="str">
            <v>Petroleum Product Storage at Refineries</v>
          </cell>
          <cell r="I9924" t="str">
            <v>Deleted - Do Not Use (See 4-03-010 and 4-07)</v>
          </cell>
          <cell r="J9924" t="str">
            <v>Cyclopentane</v>
          </cell>
          <cell r="L9924" t="str">
            <v>2005</v>
          </cell>
          <cell r="N9924">
            <v>40988</v>
          </cell>
        </row>
        <row r="9925">
          <cell r="A9925" t="str">
            <v>40300156</v>
          </cell>
          <cell r="B9925" t="str">
            <v>Point</v>
          </cell>
          <cell r="C9925" t="str">
            <v>Petrol Prod Stor-Refinery /Tank Type Unknown /Heptane</v>
          </cell>
          <cell r="D9925" t="str">
            <v>Industrial Processes - Storage and Transfer</v>
          </cell>
          <cell r="G9925" t="str">
            <v>Petroleum and Solvent Evaporation</v>
          </cell>
          <cell r="H9925" t="str">
            <v>Petroleum Product Storage at Refineries</v>
          </cell>
          <cell r="I9925" t="str">
            <v>Deleted - Do Not Use (See 4-03-010 and 4-07)</v>
          </cell>
          <cell r="J9925" t="str">
            <v>Heptane</v>
          </cell>
          <cell r="L9925" t="str">
            <v>2005</v>
          </cell>
          <cell r="N9925">
            <v>40988</v>
          </cell>
        </row>
        <row r="9926">
          <cell r="A9926" t="str">
            <v>40300157</v>
          </cell>
          <cell r="B9926" t="str">
            <v>Point</v>
          </cell>
          <cell r="C9926" t="str">
            <v>Petrol Prod Stor-Refinery /Tank Type Unknown /Hexane</v>
          </cell>
          <cell r="D9926" t="str">
            <v>Industrial Processes - Storage and Transfer</v>
          </cell>
          <cell r="G9926" t="str">
            <v>Petroleum and Solvent Evaporation</v>
          </cell>
          <cell r="H9926" t="str">
            <v>Petroleum Product Storage at Refineries</v>
          </cell>
          <cell r="I9926" t="str">
            <v>Deleted - Do Not Use (See 4-03-010 and 4-07)</v>
          </cell>
          <cell r="J9926" t="str">
            <v>Hexane</v>
          </cell>
          <cell r="L9926" t="str">
            <v>2005</v>
          </cell>
          <cell r="N9926">
            <v>40988</v>
          </cell>
        </row>
        <row r="9927">
          <cell r="A9927" t="str">
            <v>40300158</v>
          </cell>
          <cell r="B9927" t="str">
            <v>Point</v>
          </cell>
          <cell r="C9927" t="str">
            <v>Petrol Prod Stor-Refinery /Tank Type Unknown /Isooctane</v>
          </cell>
          <cell r="D9927" t="str">
            <v>Industrial Processes - Storage and Transfer</v>
          </cell>
          <cell r="G9927" t="str">
            <v>Petroleum and Solvent Evaporation</v>
          </cell>
          <cell r="H9927" t="str">
            <v>Petroleum Product Storage at Refineries</v>
          </cell>
          <cell r="I9927" t="str">
            <v>Deleted - Do Not Use (See 4-03-010 and 4-07)</v>
          </cell>
          <cell r="J9927" t="str">
            <v>Isooctane</v>
          </cell>
          <cell r="L9927" t="str">
            <v>2005</v>
          </cell>
          <cell r="N9927">
            <v>40988</v>
          </cell>
        </row>
        <row r="9928">
          <cell r="A9928" t="str">
            <v>40300159</v>
          </cell>
          <cell r="B9928" t="str">
            <v>Point</v>
          </cell>
          <cell r="C9928" t="str">
            <v>Petrol Prod Stor-Refinery /Tank Type Unknown /Isopentane</v>
          </cell>
          <cell r="D9928" t="str">
            <v>Industrial Processes - Storage and Transfer</v>
          </cell>
          <cell r="G9928" t="str">
            <v>Petroleum and Solvent Evaporation</v>
          </cell>
          <cell r="H9928" t="str">
            <v>Petroleum Product Storage at Refineries</v>
          </cell>
          <cell r="I9928" t="str">
            <v>Deleted - Do Not Use (See 4-03-010 and 4-07)</v>
          </cell>
          <cell r="J9928" t="str">
            <v>Isopentane</v>
          </cell>
          <cell r="L9928" t="str">
            <v>2005</v>
          </cell>
          <cell r="N9928">
            <v>40988</v>
          </cell>
        </row>
        <row r="9929">
          <cell r="A9929" t="str">
            <v>40300160</v>
          </cell>
          <cell r="B9929" t="str">
            <v>Point</v>
          </cell>
          <cell r="C9929" t="str">
            <v>Petrol Prod Stor-Refinery /Tank Type Unknown /Pentane</v>
          </cell>
          <cell r="D9929" t="str">
            <v>Industrial Processes - Storage and Transfer</v>
          </cell>
          <cell r="G9929" t="str">
            <v>Petroleum and Solvent Evaporation</v>
          </cell>
          <cell r="H9929" t="str">
            <v>Petroleum Product Storage at Refineries</v>
          </cell>
          <cell r="I9929" t="str">
            <v>Deleted - Do Not Use (See 4-03-010 and 4-07)</v>
          </cell>
          <cell r="J9929" t="str">
            <v>Pentane</v>
          </cell>
          <cell r="L9929" t="str">
            <v>2005</v>
          </cell>
          <cell r="N9929">
            <v>40988</v>
          </cell>
        </row>
        <row r="9930">
          <cell r="A9930" t="str">
            <v>40300161</v>
          </cell>
          <cell r="B9930" t="str">
            <v>Point</v>
          </cell>
          <cell r="C9930" t="str">
            <v>Petrol Prod Stor-Refinery /Tank Type Unknown /Toluene</v>
          </cell>
          <cell r="D9930" t="str">
            <v>Industrial Processes - Storage and Transfer</v>
          </cell>
          <cell r="G9930" t="str">
            <v>Petroleum and Solvent Evaporation</v>
          </cell>
          <cell r="H9930" t="str">
            <v>Petroleum Product Storage at Refineries</v>
          </cell>
          <cell r="I9930" t="str">
            <v>Deleted - Do Not Use (See 4-03-010 and 4-07)</v>
          </cell>
          <cell r="J9930" t="str">
            <v>Toluene</v>
          </cell>
          <cell r="L9930" t="str">
            <v>2005</v>
          </cell>
          <cell r="N9930">
            <v>40988</v>
          </cell>
        </row>
        <row r="9931">
          <cell r="A9931" t="str">
            <v>40300198</v>
          </cell>
          <cell r="B9931" t="str">
            <v>Point</v>
          </cell>
          <cell r="C9931" t="str">
            <v>Petrol Prod Stor-Refinery /Tank Type Unknown /See Comment</v>
          </cell>
          <cell r="D9931" t="str">
            <v>Industrial Processes - Storage and Transfer</v>
          </cell>
          <cell r="G9931" t="str">
            <v>Petroleum and Solvent Evaporation</v>
          </cell>
          <cell r="H9931" t="str">
            <v>Petroleum Product Storage at Refineries</v>
          </cell>
          <cell r="I9931" t="str">
            <v>Deleted - Do Not Use (See 4-03-010 and 4-07)</v>
          </cell>
          <cell r="J9931" t="str">
            <v>See Comment</v>
          </cell>
          <cell r="L9931" t="str">
            <v>2005</v>
          </cell>
          <cell r="N9931">
            <v>40988</v>
          </cell>
        </row>
        <row r="9932">
          <cell r="A9932" t="str">
            <v>40300199</v>
          </cell>
          <cell r="B9932" t="str">
            <v>Point</v>
          </cell>
          <cell r="C9932" t="str">
            <v>Petrol Prod Stor-Refinery /Tank Type Unknown /See Comment</v>
          </cell>
          <cell r="D9932" t="str">
            <v>Industrial Processes - Storage and Transfer</v>
          </cell>
          <cell r="G9932" t="str">
            <v>Petroleum and Solvent Evaporation</v>
          </cell>
          <cell r="H9932" t="str">
            <v>Petroleum Product Storage at Refineries</v>
          </cell>
          <cell r="I9932" t="str">
            <v>Deleted - Do Not Use (See 4-03-010 and 4-07)</v>
          </cell>
          <cell r="J9932" t="str">
            <v>See Comment</v>
          </cell>
          <cell r="L9932" t="str">
            <v>2005</v>
          </cell>
          <cell r="N9932">
            <v>40988</v>
          </cell>
        </row>
        <row r="9933">
          <cell r="A9933" t="str">
            <v>40300201</v>
          </cell>
          <cell r="B9933" t="str">
            <v>Point</v>
          </cell>
          <cell r="C9933" t="str">
            <v>Petrol Prod Stor-Refinery /Tank Type Unknown /Gasoline</v>
          </cell>
          <cell r="D9933" t="str">
            <v>Industrial Processes - Storage and Transfer</v>
          </cell>
          <cell r="G9933" t="str">
            <v>Petroleum and Solvent Evaporation</v>
          </cell>
          <cell r="H9933" t="str">
            <v>Petroleum Product Storage at Refineries</v>
          </cell>
          <cell r="I9933" t="str">
            <v>Deleted - Do Not Use (See 4-03-011 and 4-07)</v>
          </cell>
          <cell r="J9933" t="str">
            <v>Gasoline</v>
          </cell>
          <cell r="L9933" t="str">
            <v>2005</v>
          </cell>
          <cell r="N9933">
            <v>40988</v>
          </cell>
        </row>
        <row r="9934">
          <cell r="A9934" t="str">
            <v>40300202</v>
          </cell>
          <cell r="B9934" t="str">
            <v>Point</v>
          </cell>
          <cell r="C9934" t="str">
            <v>Petrol Prod Stor-Refinery /Tank Type Unknown /Product</v>
          </cell>
          <cell r="D9934" t="str">
            <v>Industrial Processes - Storage and Transfer</v>
          </cell>
          <cell r="G9934" t="str">
            <v>Petroleum and Solvent Evaporation</v>
          </cell>
          <cell r="H9934" t="str">
            <v>Petroleum Product Storage at Refineries</v>
          </cell>
          <cell r="I9934" t="str">
            <v>Deleted - Do Not Use (See 4-03-011 and 4-07)</v>
          </cell>
          <cell r="J9934" t="str">
            <v>Product</v>
          </cell>
          <cell r="L9934" t="str">
            <v>2005</v>
          </cell>
          <cell r="N9934">
            <v>40988</v>
          </cell>
        </row>
        <row r="9935">
          <cell r="A9935" t="str">
            <v>40300203</v>
          </cell>
          <cell r="B9935" t="str">
            <v>Point</v>
          </cell>
          <cell r="C9935" t="str">
            <v>Petrol Prod Stor-Refinery /Tank Type Unknown /Crude</v>
          </cell>
          <cell r="D9935" t="str">
            <v>Industrial Processes - Storage and Transfer</v>
          </cell>
          <cell r="G9935" t="str">
            <v>Petroleum and Solvent Evaporation</v>
          </cell>
          <cell r="H9935" t="str">
            <v>Petroleum Product Storage at Refineries</v>
          </cell>
          <cell r="I9935" t="str">
            <v>Deleted - Do Not Use (See 4-03-011 and 4-07)</v>
          </cell>
          <cell r="J9935" t="str">
            <v>Crude</v>
          </cell>
          <cell r="L9935" t="str">
            <v>2005</v>
          </cell>
          <cell r="N9935">
            <v>40988</v>
          </cell>
        </row>
        <row r="9936">
          <cell r="A9936" t="str">
            <v>40300204</v>
          </cell>
          <cell r="B9936" t="str">
            <v>Point</v>
          </cell>
          <cell r="C9936" t="str">
            <v>Petrol Prod Stor-Refinery /Tank Type Unknown /Crude</v>
          </cell>
          <cell r="D9936" t="str">
            <v>Industrial Processes - Storage and Transfer</v>
          </cell>
          <cell r="G9936" t="str">
            <v>Petroleum and Solvent Evaporation</v>
          </cell>
          <cell r="H9936" t="str">
            <v>Petroleum Product Storage at Refineries</v>
          </cell>
          <cell r="I9936" t="str">
            <v>Deleted - Do Not Use (See 4-03-011 and 4-07)</v>
          </cell>
          <cell r="J9936" t="str">
            <v>Crude</v>
          </cell>
          <cell r="L9936" t="str">
            <v>2005</v>
          </cell>
          <cell r="N9936">
            <v>40988</v>
          </cell>
        </row>
        <row r="9937">
          <cell r="A9937" t="str">
            <v>40300205</v>
          </cell>
          <cell r="B9937" t="str">
            <v>Point</v>
          </cell>
          <cell r="C9937" t="str">
            <v>Petrol Prod Stor-Refinery /Tank Type Unknown /Jet Fuel</v>
          </cell>
          <cell r="D9937" t="str">
            <v>Industrial Processes - Storage and Transfer</v>
          </cell>
          <cell r="G9937" t="str">
            <v>Petroleum and Solvent Evaporation</v>
          </cell>
          <cell r="H9937" t="str">
            <v>Petroleum Product Storage at Refineries</v>
          </cell>
          <cell r="I9937" t="str">
            <v>Deleted - Do Not Use (See 4-03-011 and 4-07)</v>
          </cell>
          <cell r="J9937" t="str">
            <v>Jet Fuel</v>
          </cell>
          <cell r="L9937" t="str">
            <v>2005</v>
          </cell>
          <cell r="N9937">
            <v>40988</v>
          </cell>
        </row>
        <row r="9938">
          <cell r="A9938" t="str">
            <v>40300207</v>
          </cell>
          <cell r="B9938" t="str">
            <v>Point</v>
          </cell>
          <cell r="C9938" t="str">
            <v>Petrol Prod Stor-Refinery /Tank Type Unknown /Dist Fuel</v>
          </cell>
          <cell r="D9938" t="str">
            <v>Industrial Processes - Storage and Transfer</v>
          </cell>
          <cell r="G9938" t="str">
            <v>Petroleum and Solvent Evaporation</v>
          </cell>
          <cell r="H9938" t="str">
            <v>Petroleum Product Storage at Refineries</v>
          </cell>
          <cell r="I9938" t="str">
            <v>Deleted - Do Not Use (See 4-03-011 and 4-07)</v>
          </cell>
          <cell r="J9938" t="str">
            <v>Dist Fuel</v>
          </cell>
          <cell r="L9938" t="str">
            <v>2005</v>
          </cell>
          <cell r="N9938">
            <v>40988</v>
          </cell>
        </row>
        <row r="9939">
          <cell r="A9939" t="str">
            <v>40300208</v>
          </cell>
          <cell r="B9939" t="str">
            <v>Point</v>
          </cell>
          <cell r="C9939" t="str">
            <v>Petrol Prod Stor-Refinery /Tank Type Unknown /Benzene</v>
          </cell>
          <cell r="D9939" t="str">
            <v>Industrial Processes - Storage and Transfer</v>
          </cell>
          <cell r="G9939" t="str">
            <v>Petroleum and Solvent Evaporation</v>
          </cell>
          <cell r="H9939" t="str">
            <v>Petroleum Product Storage at Refineries</v>
          </cell>
          <cell r="I9939" t="str">
            <v>Deleted - Do Not Use (See 4-03-011 and 4-07)</v>
          </cell>
          <cell r="J9939" t="str">
            <v>Benzene</v>
          </cell>
          <cell r="L9939" t="str">
            <v>2005</v>
          </cell>
          <cell r="N9939">
            <v>40988</v>
          </cell>
        </row>
        <row r="9940">
          <cell r="A9940" t="str">
            <v>40300209</v>
          </cell>
          <cell r="B9940" t="str">
            <v>Point</v>
          </cell>
          <cell r="C9940" t="str">
            <v>Petrol Prod Stor-Refinery /Tank Type Unknown /Cyclohexane</v>
          </cell>
          <cell r="D9940" t="str">
            <v>Industrial Processes - Storage and Transfer</v>
          </cell>
          <cell r="G9940" t="str">
            <v>Petroleum and Solvent Evaporation</v>
          </cell>
          <cell r="H9940" t="str">
            <v>Petroleum Product Storage at Refineries</v>
          </cell>
          <cell r="I9940" t="str">
            <v>Deleted - Do Not Use (See 4-03-011 and 4-07)</v>
          </cell>
          <cell r="J9940" t="str">
            <v>Cyclohexane</v>
          </cell>
          <cell r="L9940" t="str">
            <v>2005</v>
          </cell>
          <cell r="N9940">
            <v>40988</v>
          </cell>
        </row>
        <row r="9941">
          <cell r="A9941" t="str">
            <v>40300210</v>
          </cell>
          <cell r="B9941" t="str">
            <v>Point</v>
          </cell>
          <cell r="C9941" t="str">
            <v>Petrol Prod Stor-Refinery /Tank Type Unknown /Cyclopentane</v>
          </cell>
          <cell r="D9941" t="str">
            <v>Industrial Processes - Storage and Transfer</v>
          </cell>
          <cell r="G9941" t="str">
            <v>Petroleum and Solvent Evaporation</v>
          </cell>
          <cell r="H9941" t="str">
            <v>Petroleum Product Storage at Refineries</v>
          </cell>
          <cell r="I9941" t="str">
            <v>Deleted - Do Not Use (See 4-03-011 and 4-07)</v>
          </cell>
          <cell r="J9941" t="str">
            <v>Cyclopentane</v>
          </cell>
          <cell r="L9941" t="str">
            <v>2005</v>
          </cell>
          <cell r="N9941">
            <v>40988</v>
          </cell>
        </row>
        <row r="9942">
          <cell r="A9942" t="str">
            <v>40300211</v>
          </cell>
          <cell r="B9942" t="str">
            <v>Point</v>
          </cell>
          <cell r="C9942" t="str">
            <v>Petrol Prod Stor-Refinery /Tank Type Unknown /Heptane</v>
          </cell>
          <cell r="D9942" t="str">
            <v>Industrial Processes - Storage and Transfer</v>
          </cell>
          <cell r="G9942" t="str">
            <v>Petroleum and Solvent Evaporation</v>
          </cell>
          <cell r="H9942" t="str">
            <v>Petroleum Product Storage at Refineries</v>
          </cell>
          <cell r="I9942" t="str">
            <v>Deleted - Do Not Use (See 4-03-011 and 4-07)</v>
          </cell>
          <cell r="J9942" t="str">
            <v>Heptane</v>
          </cell>
          <cell r="L9942" t="str">
            <v>2005</v>
          </cell>
          <cell r="N9942">
            <v>40988</v>
          </cell>
        </row>
        <row r="9943">
          <cell r="A9943" t="str">
            <v>40300212</v>
          </cell>
          <cell r="B9943" t="str">
            <v>Point</v>
          </cell>
          <cell r="C9943" t="str">
            <v>Petrol Prod Stor-Refinery /Tank Type Unknown /Hexane</v>
          </cell>
          <cell r="D9943" t="str">
            <v>Industrial Processes - Storage and Transfer</v>
          </cell>
          <cell r="G9943" t="str">
            <v>Petroleum and Solvent Evaporation</v>
          </cell>
          <cell r="H9943" t="str">
            <v>Petroleum Product Storage at Refineries</v>
          </cell>
          <cell r="I9943" t="str">
            <v>Deleted - Do Not Use (See 4-03-011 and 4-07)</v>
          </cell>
          <cell r="J9943" t="str">
            <v>Hexane</v>
          </cell>
          <cell r="L9943" t="str">
            <v>2005</v>
          </cell>
          <cell r="N9943">
            <v>40988</v>
          </cell>
        </row>
        <row r="9944">
          <cell r="A9944" t="str">
            <v>40300213</v>
          </cell>
          <cell r="B9944" t="str">
            <v>Point</v>
          </cell>
          <cell r="C9944" t="str">
            <v>Petrol Prod Stor-Refinery /Tank Type Unknown /Isooctane</v>
          </cell>
          <cell r="D9944" t="str">
            <v>Industrial Processes - Storage and Transfer</v>
          </cell>
          <cell r="G9944" t="str">
            <v>Petroleum and Solvent Evaporation</v>
          </cell>
          <cell r="H9944" t="str">
            <v>Petroleum Product Storage at Refineries</v>
          </cell>
          <cell r="I9944" t="str">
            <v>Deleted - Do Not Use (See 4-03-011 and 4-07)</v>
          </cell>
          <cell r="J9944" t="str">
            <v>Isooctane</v>
          </cell>
          <cell r="L9944" t="str">
            <v>2005</v>
          </cell>
          <cell r="N9944">
            <v>40988</v>
          </cell>
        </row>
        <row r="9945">
          <cell r="A9945" t="str">
            <v>40300214</v>
          </cell>
          <cell r="B9945" t="str">
            <v>Point</v>
          </cell>
          <cell r="C9945" t="str">
            <v>Petrol Prod Stor-Refinery /Tank Type Unknown /Isopentane</v>
          </cell>
          <cell r="D9945" t="str">
            <v>Industrial Processes - Storage and Transfer</v>
          </cell>
          <cell r="G9945" t="str">
            <v>Petroleum and Solvent Evaporation</v>
          </cell>
          <cell r="H9945" t="str">
            <v>Petroleum Product Storage at Refineries</v>
          </cell>
          <cell r="I9945" t="str">
            <v>Deleted - Do Not Use (See 4-03-011 and 4-07)</v>
          </cell>
          <cell r="J9945" t="str">
            <v>Isopentane</v>
          </cell>
          <cell r="L9945" t="str">
            <v>2005</v>
          </cell>
          <cell r="N9945">
            <v>40988</v>
          </cell>
        </row>
        <row r="9946">
          <cell r="A9946" t="str">
            <v>40300215</v>
          </cell>
          <cell r="B9946" t="str">
            <v>Point</v>
          </cell>
          <cell r="C9946" t="str">
            <v>Petrol Prod Stor-Refinery /Tank Type Unknown /Pentane</v>
          </cell>
          <cell r="D9946" t="str">
            <v>Industrial Processes - Storage and Transfer</v>
          </cell>
          <cell r="G9946" t="str">
            <v>Petroleum and Solvent Evaporation</v>
          </cell>
          <cell r="H9946" t="str">
            <v>Petroleum Product Storage at Refineries</v>
          </cell>
          <cell r="I9946" t="str">
            <v>Deleted - Do Not Use (See 4-03-011 and 4-07)</v>
          </cell>
          <cell r="J9946" t="str">
            <v>Pentane</v>
          </cell>
          <cell r="L9946" t="str">
            <v>2005</v>
          </cell>
          <cell r="N9946">
            <v>40988</v>
          </cell>
        </row>
        <row r="9947">
          <cell r="A9947" t="str">
            <v>40300216</v>
          </cell>
          <cell r="B9947" t="str">
            <v>Point</v>
          </cell>
          <cell r="C9947" t="str">
            <v>Petrol Prod Stor-Refinery /Tank Type Unknown /Toluene</v>
          </cell>
          <cell r="D9947" t="str">
            <v>Industrial Processes - Storage and Transfer</v>
          </cell>
          <cell r="G9947" t="str">
            <v>Petroleum and Solvent Evaporation</v>
          </cell>
          <cell r="H9947" t="str">
            <v>Petroleum Product Storage at Refineries</v>
          </cell>
          <cell r="I9947" t="str">
            <v>Deleted - Do Not Use (See 4-03-011 and 4-07)</v>
          </cell>
          <cell r="J9947" t="str">
            <v>Toluene</v>
          </cell>
          <cell r="L9947" t="str">
            <v>2005</v>
          </cell>
          <cell r="N9947">
            <v>40988</v>
          </cell>
        </row>
        <row r="9948">
          <cell r="A9948" t="str">
            <v>40300299</v>
          </cell>
          <cell r="B9948" t="str">
            <v>Point</v>
          </cell>
          <cell r="C9948" t="str">
            <v>Petrol Prod Stor-Refinery /Tank Type Unknown /Specify Liquid</v>
          </cell>
          <cell r="D9948" t="str">
            <v>Industrial Processes - Storage and Transfer</v>
          </cell>
          <cell r="G9948" t="str">
            <v>Petroleum and Solvent Evaporation</v>
          </cell>
          <cell r="H9948" t="str">
            <v>Petroleum Product Storage at Refineries</v>
          </cell>
          <cell r="I9948" t="str">
            <v>Deleted - Do Not Use (See 4-03-011 and 4-07)</v>
          </cell>
          <cell r="J9948" t="str">
            <v>Specify Liquid</v>
          </cell>
          <cell r="L9948" t="str">
            <v>2005</v>
          </cell>
          <cell r="N9948">
            <v>40988</v>
          </cell>
        </row>
        <row r="9949">
          <cell r="A9949" t="str">
            <v>40300302</v>
          </cell>
          <cell r="B9949" t="str">
            <v>Point</v>
          </cell>
          <cell r="C9949" t="str">
            <v>Petrol Prod Stor-Refinery /Tank Type Unknown /Gasoline</v>
          </cell>
          <cell r="D9949" t="str">
            <v>Industrial Processes - Storage and Transfer</v>
          </cell>
          <cell r="G9949" t="str">
            <v>Petroleum and Solvent Evaporation</v>
          </cell>
          <cell r="H9949" t="str">
            <v>Petroleum Product Storage at Refineries</v>
          </cell>
          <cell r="I9949" t="str">
            <v>Deleted - Do Not Use (See 4-03-011 and 4-07)</v>
          </cell>
          <cell r="J9949" t="str">
            <v>Gasoline</v>
          </cell>
          <cell r="L9949" t="str">
            <v>2005</v>
          </cell>
          <cell r="N9949">
            <v>40988</v>
          </cell>
        </row>
        <row r="9950">
          <cell r="A9950" t="str">
            <v>40301001</v>
          </cell>
          <cell r="B9950" t="str">
            <v>Point</v>
          </cell>
          <cell r="C9950" t="str">
            <v>Petrol Prod Stor-Refinery /Fixed Roof Tanks /Gasoline RVP 13: Breathing Loss (67000 Bbl Tank)</v>
          </cell>
          <cell r="D9950" t="str">
            <v>Industrial Processes - Storage and Transfer</v>
          </cell>
          <cell r="G9950" t="str">
            <v>Petroleum and Solvent Evaporation</v>
          </cell>
          <cell r="H9950" t="str">
            <v>Petroleum Product Storage at Refineries</v>
          </cell>
          <cell r="I9950" t="str">
            <v>Fixed Roof Tanks (Varying Sizes)</v>
          </cell>
          <cell r="J9950" t="str">
            <v>Gasoline RVP 13: Breathing Loss (67000 Bbl. Tank Size)</v>
          </cell>
          <cell r="N9950">
            <v>40988</v>
          </cell>
        </row>
        <row r="9951">
          <cell r="A9951" t="str">
            <v>40301002</v>
          </cell>
          <cell r="B9951" t="str">
            <v>Point</v>
          </cell>
          <cell r="C9951" t="str">
            <v>Petrol Prod Stor-Refinery /Fixed Roof Tanks /Gasoline RVP 10: Breathing Loss (67000 Bbl Tank)</v>
          </cell>
          <cell r="D9951" t="str">
            <v>Industrial Processes - Storage and Transfer</v>
          </cell>
          <cell r="G9951" t="str">
            <v>Petroleum and Solvent Evaporation</v>
          </cell>
          <cell r="H9951" t="str">
            <v>Petroleum Product Storage at Refineries</v>
          </cell>
          <cell r="I9951" t="str">
            <v>Fixed Roof Tanks (Varying Sizes)</v>
          </cell>
          <cell r="J9951" t="str">
            <v>Gasoline RVP 10: Breathing Loss (67000 Bbl. Tank Size)</v>
          </cell>
          <cell r="N9951">
            <v>40988</v>
          </cell>
        </row>
        <row r="9952">
          <cell r="A9952" t="str">
            <v>40301003</v>
          </cell>
          <cell r="B9952" t="str">
            <v>Point</v>
          </cell>
          <cell r="C9952" t="str">
            <v>Petrol Prod Stor-Refinery /Fixed Roof Tanks /Gasoline RVP 7: Breathing Loss (67000 Bbl Tank)</v>
          </cell>
          <cell r="D9952" t="str">
            <v>Industrial Processes - Storage and Transfer</v>
          </cell>
          <cell r="G9952" t="str">
            <v>Petroleum and Solvent Evaporation</v>
          </cell>
          <cell r="H9952" t="str">
            <v>Petroleum Product Storage at Refineries</v>
          </cell>
          <cell r="I9952" t="str">
            <v>Fixed Roof Tanks (Varying Sizes)</v>
          </cell>
          <cell r="J9952" t="str">
            <v>Gasoline RVP 7: Breathing Loss (67000 Bbl. Tank Size)</v>
          </cell>
          <cell r="N9952">
            <v>40988</v>
          </cell>
        </row>
        <row r="9953">
          <cell r="A9953" t="str">
            <v>40301004</v>
          </cell>
          <cell r="B9953" t="str">
            <v>Point</v>
          </cell>
          <cell r="C9953" t="str">
            <v>Petrol Prod Stor-Refinery /Fixed Roof Tanks /Gasoline RVP 13: Breathing Loss (250000 Bbl Tank)</v>
          </cell>
          <cell r="D9953" t="str">
            <v>Industrial Processes - Storage and Transfer</v>
          </cell>
          <cell r="G9953" t="str">
            <v>Petroleum and Solvent Evaporation</v>
          </cell>
          <cell r="H9953" t="str">
            <v>Petroleum Product Storage at Refineries</v>
          </cell>
          <cell r="I9953" t="str">
            <v>Fixed Roof Tanks (Varying Sizes)</v>
          </cell>
          <cell r="J9953" t="str">
            <v>Gasoline RVP 13: Breathing Loss (250000 Bbl. Tank Size)</v>
          </cell>
          <cell r="N9953">
            <v>40988</v>
          </cell>
        </row>
        <row r="9954">
          <cell r="A9954" t="str">
            <v>40301005</v>
          </cell>
          <cell r="B9954" t="str">
            <v>Point</v>
          </cell>
          <cell r="C9954" t="str">
            <v>Petrol Prod Stor-Refinery /Fixed Roof Tanks /Gasoline RVP 10: Breathing Loss (250000 Bbl Tank)</v>
          </cell>
          <cell r="D9954" t="str">
            <v>Industrial Processes - Storage and Transfer</v>
          </cell>
          <cell r="G9954" t="str">
            <v>Petroleum and Solvent Evaporation</v>
          </cell>
          <cell r="H9954" t="str">
            <v>Petroleum Product Storage at Refineries</v>
          </cell>
          <cell r="I9954" t="str">
            <v>Fixed Roof Tanks (Varying Sizes)</v>
          </cell>
          <cell r="J9954" t="str">
            <v>Gasoline RVP 10: Breathing Loss (250000 Bbl. Tank Size)</v>
          </cell>
          <cell r="N9954">
            <v>40988</v>
          </cell>
        </row>
        <row r="9955">
          <cell r="A9955" t="str">
            <v>40301006</v>
          </cell>
          <cell r="B9955" t="str">
            <v>Point</v>
          </cell>
          <cell r="C9955" t="str">
            <v>Petrol Prod Stor-Refinery /Fixed Roof Tanks /Gasoline RVP 7: Breathing Loss (250000 Bbl Tank)</v>
          </cell>
          <cell r="D9955" t="str">
            <v>Industrial Processes - Storage and Transfer</v>
          </cell>
          <cell r="G9955" t="str">
            <v>Petroleum and Solvent Evaporation</v>
          </cell>
          <cell r="H9955" t="str">
            <v>Petroleum Product Storage at Refineries</v>
          </cell>
          <cell r="I9955" t="str">
            <v>Fixed Roof Tanks (Varying Sizes)</v>
          </cell>
          <cell r="J9955" t="str">
            <v>Gasoline RVP 7: Breathing Loss (250000 Bbl. Tank Size)</v>
          </cell>
          <cell r="N9955">
            <v>40988</v>
          </cell>
        </row>
        <row r="9956">
          <cell r="A9956" t="str">
            <v>40301007</v>
          </cell>
          <cell r="B9956" t="str">
            <v>Point</v>
          </cell>
          <cell r="C9956" t="str">
            <v>Petrol Prod Stor-Refinery /Fixed Roof Tanks /Gasoline RVP 13: Working Loss</v>
          </cell>
          <cell r="D9956" t="str">
            <v>Industrial Processes - Storage and Transfer</v>
          </cell>
          <cell r="G9956" t="str">
            <v>Petroleum and Solvent Evaporation</v>
          </cell>
          <cell r="H9956" t="str">
            <v>Petroleum Product Storage at Refineries</v>
          </cell>
          <cell r="I9956" t="str">
            <v>Fixed Roof Tanks (Varying Sizes)</v>
          </cell>
          <cell r="J9956" t="str">
            <v>Gasoline RVP 13: Working Loss (Tank Diameter Independent)</v>
          </cell>
          <cell r="N9956">
            <v>40988</v>
          </cell>
        </row>
        <row r="9957">
          <cell r="A9957" t="str">
            <v>40301008</v>
          </cell>
          <cell r="B9957" t="str">
            <v>Point</v>
          </cell>
          <cell r="C9957" t="str">
            <v>Petrol Prod Stor-Refinery /Fixed Roof Tanks /Gasoline RVP 10: Working Loss</v>
          </cell>
          <cell r="D9957" t="str">
            <v>Industrial Processes - Storage and Transfer</v>
          </cell>
          <cell r="G9957" t="str">
            <v>Petroleum and Solvent Evaporation</v>
          </cell>
          <cell r="H9957" t="str">
            <v>Petroleum Product Storage at Refineries</v>
          </cell>
          <cell r="I9957" t="str">
            <v>Fixed Roof Tanks (Varying Sizes)</v>
          </cell>
          <cell r="J9957" t="str">
            <v>Gasoline RVP 10: Working Loss (Tank Diameter Independent)</v>
          </cell>
          <cell r="N9957">
            <v>40988</v>
          </cell>
        </row>
        <row r="9958">
          <cell r="A9958" t="str">
            <v>40301009</v>
          </cell>
          <cell r="B9958" t="str">
            <v>Point</v>
          </cell>
          <cell r="C9958" t="str">
            <v>Petrol Prod Stor-Refinery /Fixed Roof Tanks /Gasoline RVP 7: Working Loss</v>
          </cell>
          <cell r="D9958" t="str">
            <v>Industrial Processes - Storage and Transfer</v>
          </cell>
          <cell r="G9958" t="str">
            <v>Petroleum and Solvent Evaporation</v>
          </cell>
          <cell r="H9958" t="str">
            <v>Petroleum Product Storage at Refineries</v>
          </cell>
          <cell r="I9958" t="str">
            <v>Fixed Roof Tanks (Varying Sizes)</v>
          </cell>
          <cell r="J9958" t="str">
            <v>Gasoline RVP 7: Working Loss (Tank Diameter Independent)</v>
          </cell>
          <cell r="N9958">
            <v>40988</v>
          </cell>
        </row>
        <row r="9959">
          <cell r="A9959" t="str">
            <v>40301010</v>
          </cell>
          <cell r="B9959" t="str">
            <v>Point</v>
          </cell>
          <cell r="C9959" t="str">
            <v>Petrol Prod Stor-Refinery /Fixed Roof Tanks /Crude Oil RVP 5: Breathing Loss (67000 Bbl Tank)</v>
          </cell>
          <cell r="D9959" t="str">
            <v>Industrial Processes - Storage and Transfer</v>
          </cell>
          <cell r="G9959" t="str">
            <v>Petroleum and Solvent Evaporation</v>
          </cell>
          <cell r="H9959" t="str">
            <v>Petroleum Product Storage at Refineries</v>
          </cell>
          <cell r="I9959" t="str">
            <v>Fixed Roof Tanks (Varying Sizes)</v>
          </cell>
          <cell r="J9959" t="str">
            <v>Crude Oil RVP 5: Breathing Loss (67000 Bbl. Tank Size)</v>
          </cell>
          <cell r="N9959">
            <v>40988</v>
          </cell>
        </row>
        <row r="9960">
          <cell r="A9960" t="str">
            <v>40301011</v>
          </cell>
          <cell r="B9960" t="str">
            <v>Point</v>
          </cell>
          <cell r="C9960" t="str">
            <v>Petrol Prod Stor-Refinery /Fixed Roof Tanks /Crude Oil RVP 5: Breathing Loss (250000 Bbl Tank)</v>
          </cell>
          <cell r="D9960" t="str">
            <v>Industrial Processes - Storage and Transfer</v>
          </cell>
          <cell r="G9960" t="str">
            <v>Petroleum and Solvent Evaporation</v>
          </cell>
          <cell r="H9960" t="str">
            <v>Petroleum Product Storage at Refineries</v>
          </cell>
          <cell r="I9960" t="str">
            <v>Fixed Roof Tanks (Varying Sizes)</v>
          </cell>
          <cell r="J9960" t="str">
            <v>Crude Oil RVP 5: Breathing Loss (250000 Bbl. Tank Size)</v>
          </cell>
          <cell r="N9960">
            <v>40988</v>
          </cell>
        </row>
        <row r="9961">
          <cell r="A9961" t="str">
            <v>40301012</v>
          </cell>
          <cell r="B9961" t="str">
            <v>Point</v>
          </cell>
          <cell r="C9961" t="str">
            <v>Petrol Prod Stor-Refinery /Fixed Roof Tanks /Crude Oil RVP 5: Working Loss</v>
          </cell>
          <cell r="D9961" t="str">
            <v>Industrial Processes - Storage and Transfer</v>
          </cell>
          <cell r="G9961" t="str">
            <v>Petroleum and Solvent Evaporation</v>
          </cell>
          <cell r="H9961" t="str">
            <v>Petroleum Product Storage at Refineries</v>
          </cell>
          <cell r="I9961" t="str">
            <v>Fixed Roof Tanks (Varying Sizes)</v>
          </cell>
          <cell r="J9961" t="str">
            <v>Crude Oil RVP 5: Working Loss (Tank Diameter Independent)</v>
          </cell>
          <cell r="N9961">
            <v>40988</v>
          </cell>
        </row>
        <row r="9962">
          <cell r="A9962" t="str">
            <v>40301013</v>
          </cell>
          <cell r="B9962" t="str">
            <v>Point</v>
          </cell>
          <cell r="C9962" t="str">
            <v>Petrol Prod Stor-Refinery /Fixed Roof Tanks /Jet Naphtha (JP-4): Breathing Loss (67000 Bbl Tank)</v>
          </cell>
          <cell r="D9962" t="str">
            <v>Industrial Processes - Storage and Transfer</v>
          </cell>
          <cell r="G9962" t="str">
            <v>Petroleum and Solvent Evaporation</v>
          </cell>
          <cell r="H9962" t="str">
            <v>Petroleum Product Storage at Refineries</v>
          </cell>
          <cell r="I9962" t="str">
            <v>Fixed Roof Tanks (Varying Sizes)</v>
          </cell>
          <cell r="J9962" t="str">
            <v>Jet Naphtha (JP-4): Breathing Loss (67000 Bbl. Tank Size)</v>
          </cell>
          <cell r="N9962">
            <v>40988</v>
          </cell>
        </row>
        <row r="9963">
          <cell r="A9963" t="str">
            <v>40301014</v>
          </cell>
          <cell r="B9963" t="str">
            <v>Point</v>
          </cell>
          <cell r="C9963" t="str">
            <v>Petrol Prod Stor-Refinery /Fixed Roof Tanks /Jet Naphtha (JP-4): Breathing Loss (250000 Bbl Tank)</v>
          </cell>
          <cell r="D9963" t="str">
            <v>Industrial Processes - Storage and Transfer</v>
          </cell>
          <cell r="G9963" t="str">
            <v>Petroleum and Solvent Evaporation</v>
          </cell>
          <cell r="H9963" t="str">
            <v>Petroleum Product Storage at Refineries</v>
          </cell>
          <cell r="I9963" t="str">
            <v>Fixed Roof Tanks (Varying Sizes)</v>
          </cell>
          <cell r="J9963" t="str">
            <v>Jet Naphtha (JP-4): Breathing Loss (250000 Bbl. Tank Size)</v>
          </cell>
          <cell r="N9963">
            <v>40988</v>
          </cell>
        </row>
        <row r="9964">
          <cell r="A9964" t="str">
            <v>40301015</v>
          </cell>
          <cell r="B9964" t="str">
            <v>Point</v>
          </cell>
          <cell r="C9964" t="str">
            <v>Petrol Prod Stor-Refinery /Fixed Roof Tanks /Jet Naphtha (JP-4): Working Loss</v>
          </cell>
          <cell r="D9964" t="str">
            <v>Industrial Processes - Storage and Transfer</v>
          </cell>
          <cell r="G9964" t="str">
            <v>Petroleum and Solvent Evaporation</v>
          </cell>
          <cell r="H9964" t="str">
            <v>Petroleum Product Storage at Refineries</v>
          </cell>
          <cell r="I9964" t="str">
            <v>Fixed Roof Tanks (Varying Sizes)</v>
          </cell>
          <cell r="J9964" t="str">
            <v>Jet Naphtha (JP-4): Working Loss (Tank Diameter Independent)</v>
          </cell>
          <cell r="N9964">
            <v>40988</v>
          </cell>
        </row>
        <row r="9965">
          <cell r="A9965" t="str">
            <v>40301016</v>
          </cell>
          <cell r="B9965" t="str">
            <v>Point</v>
          </cell>
          <cell r="C9965" t="str">
            <v>Petrol Prod Stor-Refinery /Fixed Roof Tanks /Jet Kerosene: Breathing Loss (67000 Bbl Tank)</v>
          </cell>
          <cell r="D9965" t="str">
            <v>Industrial Processes - Storage and Transfer</v>
          </cell>
          <cell r="G9965" t="str">
            <v>Petroleum and Solvent Evaporation</v>
          </cell>
          <cell r="H9965" t="str">
            <v>Petroleum Product Storage at Refineries</v>
          </cell>
          <cell r="I9965" t="str">
            <v>Fixed Roof Tanks (Varying Sizes)</v>
          </cell>
          <cell r="J9965" t="str">
            <v>Jet Kerosene: Breathing Loss (67000 Bbl. Tank Size)</v>
          </cell>
          <cell r="N9965">
            <v>40988</v>
          </cell>
        </row>
        <row r="9966">
          <cell r="A9966" t="str">
            <v>40301017</v>
          </cell>
          <cell r="B9966" t="str">
            <v>Point</v>
          </cell>
          <cell r="C9966" t="str">
            <v>Petrol Prod Stor-Refinery /Fixed Roof Tanks /Jet Kerosene: Breathing Loss (250000 Bbl Tank)</v>
          </cell>
          <cell r="D9966" t="str">
            <v>Industrial Processes - Storage and Transfer</v>
          </cell>
          <cell r="G9966" t="str">
            <v>Petroleum and Solvent Evaporation</v>
          </cell>
          <cell r="H9966" t="str">
            <v>Petroleum Product Storage at Refineries</v>
          </cell>
          <cell r="I9966" t="str">
            <v>Fixed Roof Tanks (Varying Sizes)</v>
          </cell>
          <cell r="J9966" t="str">
            <v>Jet Kerosene: Breathing Loss (250000 Bbl. Tank Size)</v>
          </cell>
          <cell r="N9966">
            <v>40988</v>
          </cell>
        </row>
        <row r="9967">
          <cell r="A9967" t="str">
            <v>40301018</v>
          </cell>
          <cell r="B9967" t="str">
            <v>Point</v>
          </cell>
          <cell r="C9967" t="str">
            <v>Petrol Prod Stor-Refinery /Fixed Roof Tanks /Jet Kerosene: Working Loss</v>
          </cell>
          <cell r="D9967" t="str">
            <v>Industrial Processes - Storage and Transfer</v>
          </cell>
          <cell r="G9967" t="str">
            <v>Petroleum and Solvent Evaporation</v>
          </cell>
          <cell r="H9967" t="str">
            <v>Petroleum Product Storage at Refineries</v>
          </cell>
          <cell r="I9967" t="str">
            <v>Fixed Roof Tanks (Varying Sizes)</v>
          </cell>
          <cell r="J9967" t="str">
            <v>Jet Kerosene: Working Loss (Tank Diameter Independent)</v>
          </cell>
          <cell r="N9967">
            <v>40988</v>
          </cell>
        </row>
        <row r="9968">
          <cell r="A9968" t="str">
            <v>40301019</v>
          </cell>
          <cell r="B9968" t="str">
            <v>Point</v>
          </cell>
          <cell r="C9968" t="str">
            <v>Petrol Prod Stor-Refinery /Fixed Roof Tanks /Distillate Fuel #2: Breathing Loss (67000 Bbl Tank)</v>
          </cell>
          <cell r="D9968" t="str">
            <v>Industrial Processes - Storage and Transfer</v>
          </cell>
          <cell r="G9968" t="str">
            <v>Petroleum and Solvent Evaporation</v>
          </cell>
          <cell r="H9968" t="str">
            <v>Petroleum Product Storage at Refineries</v>
          </cell>
          <cell r="I9968" t="str">
            <v>Fixed Roof Tanks (Varying Sizes)</v>
          </cell>
          <cell r="J9968" t="str">
            <v>Distillate Fuel #2: Breathing Loss (67000 Bbl. Tank Size)</v>
          </cell>
          <cell r="N9968">
            <v>40988</v>
          </cell>
        </row>
        <row r="9969">
          <cell r="A9969" t="str">
            <v>40301020</v>
          </cell>
          <cell r="B9969" t="str">
            <v>Point</v>
          </cell>
          <cell r="C9969" t="str">
            <v>Petrol Prod Stor-Refinery /Fixed Roof Tanks /Distillate Fuel #2: Breathing Loss (250000 Bbl Tank)</v>
          </cell>
          <cell r="D9969" t="str">
            <v>Industrial Processes - Storage and Transfer</v>
          </cell>
          <cell r="G9969" t="str">
            <v>Petroleum and Solvent Evaporation</v>
          </cell>
          <cell r="H9969" t="str">
            <v>Petroleum Product Storage at Refineries</v>
          </cell>
          <cell r="I9969" t="str">
            <v>Fixed Roof Tanks (Varying Sizes)</v>
          </cell>
          <cell r="J9969" t="str">
            <v>Distillate Fuel #2: Breathing Loss (250000 Bbl. Tank Size)</v>
          </cell>
          <cell r="N9969">
            <v>40988</v>
          </cell>
        </row>
        <row r="9970">
          <cell r="A9970" t="str">
            <v>40301021</v>
          </cell>
          <cell r="B9970" t="str">
            <v>Point</v>
          </cell>
          <cell r="C9970" t="str">
            <v>Petrol Prod Stor-Refinery /Fixed Roof Tanks /Distillate Fuel #2: Working Loss</v>
          </cell>
          <cell r="D9970" t="str">
            <v>Industrial Processes - Storage and Transfer</v>
          </cell>
          <cell r="G9970" t="str">
            <v>Petroleum and Solvent Evaporation</v>
          </cell>
          <cell r="H9970" t="str">
            <v>Petroleum Product Storage at Refineries</v>
          </cell>
          <cell r="I9970" t="str">
            <v>Fixed Roof Tanks (Varying Sizes)</v>
          </cell>
          <cell r="J9970" t="str">
            <v>Distillate Fuel #2: Working Loss (Tank Diameter Independent)</v>
          </cell>
          <cell r="N9970">
            <v>40988</v>
          </cell>
        </row>
        <row r="9971">
          <cell r="A9971" t="str">
            <v>40301022</v>
          </cell>
          <cell r="B9971" t="str">
            <v>Point</v>
          </cell>
          <cell r="C9971" t="str">
            <v>Petrol Prod Stor-Refinery /Fixed Roof Tanks /Asphalt Oil: Breathing Loss (67000 Bbl Tank)</v>
          </cell>
          <cell r="D9971" t="str">
            <v>Industrial Processes - Storage and Transfer</v>
          </cell>
          <cell r="G9971" t="str">
            <v>Petroleum and Solvent Evaporation</v>
          </cell>
          <cell r="H9971" t="str">
            <v>Petroleum Product Storage at Refineries</v>
          </cell>
          <cell r="I9971" t="str">
            <v>Fixed Roof Tanks (Varying Sizes)</v>
          </cell>
          <cell r="J9971" t="str">
            <v>Asphalt Oil: Breathing Loss (67000 Bbl. Tank Size)</v>
          </cell>
          <cell r="N9971">
            <v>40988</v>
          </cell>
        </row>
        <row r="9972">
          <cell r="A9972" t="str">
            <v>40301023</v>
          </cell>
          <cell r="B9972" t="str">
            <v>Point</v>
          </cell>
          <cell r="C9972" t="str">
            <v>Petrol Prod Stor-Refinery /Fixed Roof Tanks /Asphalt Oil: Working Loss</v>
          </cell>
          <cell r="D9972" t="str">
            <v>Industrial Processes - Storage and Transfer</v>
          </cell>
          <cell r="G9972" t="str">
            <v>Petroleum and Solvent Evaporation</v>
          </cell>
          <cell r="H9972" t="str">
            <v>Petroleum Product Storage at Refineries</v>
          </cell>
          <cell r="I9972" t="str">
            <v>Fixed Roof Tanks (Varying Sizes)</v>
          </cell>
          <cell r="J9972" t="str">
            <v>Asphalt Oil: Working Loss</v>
          </cell>
          <cell r="N9972">
            <v>40988</v>
          </cell>
        </row>
        <row r="9973">
          <cell r="A9973" t="str">
            <v>40301024</v>
          </cell>
          <cell r="B9973" t="str">
            <v>Point</v>
          </cell>
          <cell r="C9973" t="str">
            <v>Petrol Prod Stor-Refinery /Fixed Roof Tanks /Asphalt Oil: Breathing Loss (250000 Bbl Tank)</v>
          </cell>
          <cell r="D9973" t="str">
            <v>Industrial Processes - Storage and Transfer</v>
          </cell>
          <cell r="G9973" t="str">
            <v>Petroleum and Solvent Evaporation</v>
          </cell>
          <cell r="H9973" t="str">
            <v>Petroleum Product Storage at Refineries</v>
          </cell>
          <cell r="I9973" t="str">
            <v>Fixed Roof Tanks (Varying Sizes)</v>
          </cell>
          <cell r="J9973" t="str">
            <v>Asphalt Oil: Breathing Loss (250000 Bbl. Tank Size)</v>
          </cell>
          <cell r="N9973">
            <v>40988</v>
          </cell>
        </row>
        <row r="9974">
          <cell r="A9974" t="str">
            <v>40301025</v>
          </cell>
          <cell r="B9974" t="str">
            <v>Point</v>
          </cell>
          <cell r="C9974" t="str">
            <v>Petrol Prod Stor-Refinery /Fixed Roof Tanks /Grade 6 Fuel Oil: Breathing Loss (67000 Bbl Tank)</v>
          </cell>
          <cell r="D9974" t="str">
            <v>Industrial Processes - Storage and Transfer</v>
          </cell>
          <cell r="G9974" t="str">
            <v>Petroleum and Solvent Evaporation</v>
          </cell>
          <cell r="H9974" t="str">
            <v>Petroleum Product Storage at Refineries</v>
          </cell>
          <cell r="I9974" t="str">
            <v>Fixed Roof Tanks (Varying Sizes)</v>
          </cell>
          <cell r="J9974" t="str">
            <v>Grade 6 Fuel Oil: Breathing Loss (67000 Bbl. Tank Size)</v>
          </cell>
          <cell r="N9974">
            <v>40988</v>
          </cell>
        </row>
        <row r="9975">
          <cell r="A9975" t="str">
            <v>40301026</v>
          </cell>
          <cell r="B9975" t="str">
            <v>Point</v>
          </cell>
          <cell r="C9975" t="str">
            <v>Petrol Prod Stor-Refinery /Fixed Roof Tanks /Grade 5 Fuel Oil: Breathing Loss (67000 Bbl Tank)</v>
          </cell>
          <cell r="D9975" t="str">
            <v>Industrial Processes - Storage and Transfer</v>
          </cell>
          <cell r="G9975" t="str">
            <v>Petroleum and Solvent Evaporation</v>
          </cell>
          <cell r="H9975" t="str">
            <v>Petroleum Product Storage at Refineries</v>
          </cell>
          <cell r="I9975" t="str">
            <v>Fixed Roof Tanks (Varying Sizes)</v>
          </cell>
          <cell r="J9975" t="str">
            <v>Grade 5 Fuel Oil: Breathing Loss (67000 Bbl. Tank Size)</v>
          </cell>
          <cell r="N9975">
            <v>40988</v>
          </cell>
        </row>
        <row r="9976">
          <cell r="A9976" t="str">
            <v>40301027</v>
          </cell>
          <cell r="B9976" t="str">
            <v>Point</v>
          </cell>
          <cell r="C9976" t="str">
            <v>Petrol Prod Stor-Refinery /Fixed Roof Tanks /Grade 4 Fuel Oil: Breathing Loss (67000 Bbl Tank)</v>
          </cell>
          <cell r="D9976" t="str">
            <v>Industrial Processes - Storage and Transfer</v>
          </cell>
          <cell r="G9976" t="str">
            <v>Petroleum and Solvent Evaporation</v>
          </cell>
          <cell r="H9976" t="str">
            <v>Petroleum Product Storage at Refineries</v>
          </cell>
          <cell r="I9976" t="str">
            <v>Fixed Roof Tanks (Varying Sizes)</v>
          </cell>
          <cell r="J9976" t="str">
            <v>Grade 4 Fuel Oil: Breathing Loss (67000 Bbl. Tank Size)</v>
          </cell>
          <cell r="N9976">
            <v>40988</v>
          </cell>
        </row>
        <row r="9977">
          <cell r="A9977" t="str">
            <v>40301028</v>
          </cell>
          <cell r="B9977" t="str">
            <v>Point</v>
          </cell>
          <cell r="C9977" t="str">
            <v>Petrol Prod Stor-Refinery /Fixed Roof Tanks /Grade 2 Fuel Oil: Breathing Loss (67000 Bbl Tank)</v>
          </cell>
          <cell r="D9977" t="str">
            <v>Industrial Processes - Storage and Transfer</v>
          </cell>
          <cell r="G9977" t="str">
            <v>Petroleum and Solvent Evaporation</v>
          </cell>
          <cell r="H9977" t="str">
            <v>Petroleum Product Storage at Refineries</v>
          </cell>
          <cell r="I9977" t="str">
            <v>Fixed Roof Tanks (Varying Sizes)</v>
          </cell>
          <cell r="J9977" t="str">
            <v>Grade 2 Fuel Oil: Breathing Loss (67000 Bbl. Tank Size)</v>
          </cell>
          <cell r="N9977">
            <v>40988</v>
          </cell>
        </row>
        <row r="9978">
          <cell r="A9978" t="str">
            <v>40301029</v>
          </cell>
          <cell r="B9978" t="str">
            <v>Point</v>
          </cell>
          <cell r="C9978" t="str">
            <v>Petrol Prod Stor-Refinery /Fixed Roof Tanks /Grade 1 Fuel Oil: Breathing Loss (67000 Bbl Tank)</v>
          </cell>
          <cell r="D9978" t="str">
            <v>Industrial Processes - Storage and Transfer</v>
          </cell>
          <cell r="G9978" t="str">
            <v>Petroleum and Solvent Evaporation</v>
          </cell>
          <cell r="H9978" t="str">
            <v>Petroleum Product Storage at Refineries</v>
          </cell>
          <cell r="I9978" t="str">
            <v>Fixed Roof Tanks (Varying Sizes)</v>
          </cell>
          <cell r="J9978" t="str">
            <v>Grade 1 Fuel Oil: Breathing Loss (67000 Bbl. Tank Size)</v>
          </cell>
          <cell r="N9978">
            <v>40988</v>
          </cell>
        </row>
        <row r="9979">
          <cell r="A9979" t="str">
            <v>40301065</v>
          </cell>
          <cell r="B9979" t="str">
            <v>Point</v>
          </cell>
          <cell r="C9979" t="str">
            <v>Petrol Prod Stor-Refinery /Fixed Roof Tanks /Grade 6 Fuel Oil: Breathing Loss (250000 Bbl Tank)</v>
          </cell>
          <cell r="D9979" t="str">
            <v>Industrial Processes - Storage and Transfer</v>
          </cell>
          <cell r="G9979" t="str">
            <v>Petroleum and Solvent Evaporation</v>
          </cell>
          <cell r="H9979" t="str">
            <v>Petroleum Product Storage at Refineries</v>
          </cell>
          <cell r="I9979" t="str">
            <v>Fixed Roof Tanks (Varying Sizes)</v>
          </cell>
          <cell r="J9979" t="str">
            <v>Grade 6 Fuel Oil: Breathing Loss (250000 Bbl. Tank Size)</v>
          </cell>
          <cell r="N9979">
            <v>40988</v>
          </cell>
        </row>
        <row r="9980">
          <cell r="A9980" t="str">
            <v>40301066</v>
          </cell>
          <cell r="B9980" t="str">
            <v>Point</v>
          </cell>
          <cell r="C9980" t="str">
            <v>Petrol Prod Stor-Refinery /Fixed Roof Tanks /Grade 5 Fuel Oil: Breathing Loss (250000 Bbl Tank)</v>
          </cell>
          <cell r="D9980" t="str">
            <v>Industrial Processes - Storage and Transfer</v>
          </cell>
          <cell r="G9980" t="str">
            <v>Petroleum and Solvent Evaporation</v>
          </cell>
          <cell r="H9980" t="str">
            <v>Petroleum Product Storage at Refineries</v>
          </cell>
          <cell r="I9980" t="str">
            <v>Fixed Roof Tanks (Varying Sizes)</v>
          </cell>
          <cell r="J9980" t="str">
            <v>Grade 5 Fuel Oil: Breathing Loss (250000 Bbl. Tank Size)</v>
          </cell>
          <cell r="N9980">
            <v>40988</v>
          </cell>
        </row>
        <row r="9981">
          <cell r="A9981" t="str">
            <v>40301067</v>
          </cell>
          <cell r="B9981" t="str">
            <v>Point</v>
          </cell>
          <cell r="C9981" t="str">
            <v>Petrol Prod Stor-Refinery /Fixed Roof Tanks /Grade 4 Fuel Oil: Breathing Loss (250000 Bbl Tank)</v>
          </cell>
          <cell r="D9981" t="str">
            <v>Industrial Processes - Storage and Transfer</v>
          </cell>
          <cell r="G9981" t="str">
            <v>Petroleum and Solvent Evaporation</v>
          </cell>
          <cell r="H9981" t="str">
            <v>Petroleum Product Storage at Refineries</v>
          </cell>
          <cell r="I9981" t="str">
            <v>Fixed Roof Tanks (Varying Sizes)</v>
          </cell>
          <cell r="J9981" t="str">
            <v>Grade 4 Fuel Oil: Breathing Loss (250000 Bbl. Tank Size)</v>
          </cell>
          <cell r="N9981">
            <v>40988</v>
          </cell>
        </row>
        <row r="9982">
          <cell r="A9982" t="str">
            <v>40301068</v>
          </cell>
          <cell r="B9982" t="str">
            <v>Point</v>
          </cell>
          <cell r="C9982" t="str">
            <v>Petrol Prod Stor-Refinery /Fixed Roof Tanks /Grade 2 Fuel Oil: Breathing Loss (250000 Bbl Tank)</v>
          </cell>
          <cell r="D9982" t="str">
            <v>Industrial Processes - Storage and Transfer</v>
          </cell>
          <cell r="G9982" t="str">
            <v>Petroleum and Solvent Evaporation</v>
          </cell>
          <cell r="H9982" t="str">
            <v>Petroleum Product Storage at Refineries</v>
          </cell>
          <cell r="I9982" t="str">
            <v>Fixed Roof Tanks (Varying Sizes)</v>
          </cell>
          <cell r="J9982" t="str">
            <v>Grade 2 Fuel Oil: Breathing Loss (250000 Bbl. Tank Size)</v>
          </cell>
          <cell r="N9982">
            <v>40988</v>
          </cell>
        </row>
        <row r="9983">
          <cell r="A9983" t="str">
            <v>40301069</v>
          </cell>
          <cell r="B9983" t="str">
            <v>Point</v>
          </cell>
          <cell r="C9983" t="str">
            <v>Petrol Prod Stor-Refinery /Fixed Roof Tanks /Grade 1 Fuel Oil: Breathing Loss (250000 Bbl Tank)</v>
          </cell>
          <cell r="D9983" t="str">
            <v>Industrial Processes - Storage and Transfer</v>
          </cell>
          <cell r="G9983" t="str">
            <v>Petroleum and Solvent Evaporation</v>
          </cell>
          <cell r="H9983" t="str">
            <v>Petroleum Product Storage at Refineries</v>
          </cell>
          <cell r="I9983" t="str">
            <v>Fixed Roof Tanks (Varying Sizes)</v>
          </cell>
          <cell r="J9983" t="str">
            <v>Grade 1 Fuel Oil: Breathing Loss (250000 Bbl. Tank Size)</v>
          </cell>
          <cell r="N9983">
            <v>40988</v>
          </cell>
        </row>
        <row r="9984">
          <cell r="A9984" t="str">
            <v>40301075</v>
          </cell>
          <cell r="B9984" t="str">
            <v>Point</v>
          </cell>
          <cell r="C9984" t="str">
            <v>Petrol Prod Stor-Refinery /Fixed Roof Tanks /Grade 6 Fuel Oil: Working Loss</v>
          </cell>
          <cell r="D9984" t="str">
            <v>Industrial Processes - Storage and Transfer</v>
          </cell>
          <cell r="G9984" t="str">
            <v>Petroleum and Solvent Evaporation</v>
          </cell>
          <cell r="H9984" t="str">
            <v>Petroleum Product Storage at Refineries</v>
          </cell>
          <cell r="I9984" t="str">
            <v>Fixed Roof Tanks (Varying Sizes)</v>
          </cell>
          <cell r="J9984" t="str">
            <v>Grade 6 Fuel Oil: Working Loss (Independent Tank Diameter)</v>
          </cell>
          <cell r="N9984">
            <v>40988</v>
          </cell>
        </row>
        <row r="9985">
          <cell r="A9985" t="str">
            <v>40301076</v>
          </cell>
          <cell r="B9985" t="str">
            <v>Point</v>
          </cell>
          <cell r="C9985" t="str">
            <v>Petrol Prod Stor-Refinery /Fixed Roof Tanks /Grade 5 Fuel Oil: Working Loss</v>
          </cell>
          <cell r="D9985" t="str">
            <v>Industrial Processes - Storage and Transfer</v>
          </cell>
          <cell r="G9985" t="str">
            <v>Petroleum and Solvent Evaporation</v>
          </cell>
          <cell r="H9985" t="str">
            <v>Petroleum Product Storage at Refineries</v>
          </cell>
          <cell r="I9985" t="str">
            <v>Fixed Roof Tanks (Varying Sizes)</v>
          </cell>
          <cell r="J9985" t="str">
            <v>Grade 5 Fuel Oil: Working Loss (Independent Tank Diameter)</v>
          </cell>
          <cell r="N9985">
            <v>40988</v>
          </cell>
        </row>
        <row r="9986">
          <cell r="A9986" t="str">
            <v>40301077</v>
          </cell>
          <cell r="B9986" t="str">
            <v>Point</v>
          </cell>
          <cell r="C9986" t="str">
            <v>Petrol Prod Stor-Refinery /Fixed Roof Tanks /Grade 4 Fuel Oil: Working Loss</v>
          </cell>
          <cell r="D9986" t="str">
            <v>Industrial Processes - Storage and Transfer</v>
          </cell>
          <cell r="G9986" t="str">
            <v>Petroleum and Solvent Evaporation</v>
          </cell>
          <cell r="H9986" t="str">
            <v>Petroleum Product Storage at Refineries</v>
          </cell>
          <cell r="I9986" t="str">
            <v>Fixed Roof Tanks (Varying Sizes)</v>
          </cell>
          <cell r="J9986" t="str">
            <v>Grade 4 Fuel Oil: Working Loss (Independent Tank Diameter)</v>
          </cell>
          <cell r="N9986">
            <v>40988</v>
          </cell>
        </row>
        <row r="9987">
          <cell r="A9987" t="str">
            <v>40301078</v>
          </cell>
          <cell r="B9987" t="str">
            <v>Point</v>
          </cell>
          <cell r="C9987" t="str">
            <v>Petrol Prod Stor-Refinery /Fixed Roof Tanks /Grade 2 Fuel Oil: Working Loss</v>
          </cell>
          <cell r="D9987" t="str">
            <v>Industrial Processes - Storage and Transfer</v>
          </cell>
          <cell r="G9987" t="str">
            <v>Petroleum and Solvent Evaporation</v>
          </cell>
          <cell r="H9987" t="str">
            <v>Petroleum Product Storage at Refineries</v>
          </cell>
          <cell r="I9987" t="str">
            <v>Fixed Roof Tanks (Varying Sizes)</v>
          </cell>
          <cell r="J9987" t="str">
            <v>Grade 2 Fuel Oil: Working Loss (Independent Tank Diameter)</v>
          </cell>
          <cell r="N9987">
            <v>40988</v>
          </cell>
        </row>
        <row r="9988">
          <cell r="A9988" t="str">
            <v>40301079</v>
          </cell>
          <cell r="B9988" t="str">
            <v>Point</v>
          </cell>
          <cell r="C9988" t="str">
            <v>Petrol Prod Stor-Refinery /Fixed Roof Tanks /Grade 1 Fuel Oil: Working Loss</v>
          </cell>
          <cell r="D9988" t="str">
            <v>Industrial Processes - Storage and Transfer</v>
          </cell>
          <cell r="G9988" t="str">
            <v>Petroleum and Solvent Evaporation</v>
          </cell>
          <cell r="H9988" t="str">
            <v>Petroleum Product Storage at Refineries</v>
          </cell>
          <cell r="I9988" t="str">
            <v>Fixed Roof Tanks (Varying Sizes)</v>
          </cell>
          <cell r="J9988" t="str">
            <v>Grade 1 Fuel Oil: Working Loss (Independent Tank Diameter)</v>
          </cell>
          <cell r="N9988">
            <v>40988</v>
          </cell>
        </row>
        <row r="9989">
          <cell r="A9989" t="str">
            <v>40301097</v>
          </cell>
          <cell r="B9989" t="str">
            <v>Point</v>
          </cell>
          <cell r="C9989" t="str">
            <v>Petrol Prod Stor-Refinery /Fixed Roof Tanks /Specify Liquid: Breathing Loss (67000 Bbl Tank)</v>
          </cell>
          <cell r="D9989" t="str">
            <v>Industrial Processes - Storage and Transfer</v>
          </cell>
          <cell r="G9989" t="str">
            <v>Petroleum and Solvent Evaporation</v>
          </cell>
          <cell r="H9989" t="str">
            <v>Petroleum Product Storage at Refineries</v>
          </cell>
          <cell r="I9989" t="str">
            <v>Fixed Roof Tanks (Varying Sizes)</v>
          </cell>
          <cell r="J9989" t="str">
            <v>Specify Liquid: Breathing Loss (67000 Bbl. Tank Size)</v>
          </cell>
          <cell r="N9989">
            <v>40988</v>
          </cell>
        </row>
        <row r="9990">
          <cell r="A9990" t="str">
            <v>40301098</v>
          </cell>
          <cell r="B9990" t="str">
            <v>Point</v>
          </cell>
          <cell r="C9990" t="str">
            <v>Petrol Prod Stor-Refinery /Fixed Roof Tanks /Specify Liquid: Breathing Loss (250000 Bbl Tank)</v>
          </cell>
          <cell r="D9990" t="str">
            <v>Industrial Processes - Storage and Transfer</v>
          </cell>
          <cell r="G9990" t="str">
            <v>Petroleum and Solvent Evaporation</v>
          </cell>
          <cell r="H9990" t="str">
            <v>Petroleum Product Storage at Refineries</v>
          </cell>
          <cell r="I9990" t="str">
            <v>Fixed Roof Tanks (Varying Sizes)</v>
          </cell>
          <cell r="J9990" t="str">
            <v>Specify Liquid: Breathing Loss (250000 Bbl. Tank Size)</v>
          </cell>
          <cell r="N9990">
            <v>40988</v>
          </cell>
        </row>
        <row r="9991">
          <cell r="A9991" t="str">
            <v>40301099</v>
          </cell>
          <cell r="B9991" t="str">
            <v>Point</v>
          </cell>
          <cell r="C9991" t="str">
            <v>Petrol Prod Stor-Refinery /Fixed Roof Tanks /Specify Liquid: Working Loss</v>
          </cell>
          <cell r="D9991" t="str">
            <v>Industrial Processes - Storage and Transfer</v>
          </cell>
          <cell r="G9991" t="str">
            <v>Petroleum and Solvent Evaporation</v>
          </cell>
          <cell r="H9991" t="str">
            <v>Petroleum Product Storage at Refineries</v>
          </cell>
          <cell r="I9991" t="str">
            <v>Fixed Roof Tanks (Varying Sizes)</v>
          </cell>
          <cell r="J9991" t="str">
            <v>Specify Liquid: Working Loss (Tank Diameter Independent)</v>
          </cell>
          <cell r="N9991">
            <v>40988</v>
          </cell>
        </row>
        <row r="9992">
          <cell r="A9992" t="str">
            <v>40301101</v>
          </cell>
          <cell r="B9992" t="str">
            <v>Point</v>
          </cell>
          <cell r="C9992" t="str">
            <v>Petrol Prod Stor-Refinery /Floating Roof Tanks /Gasoline RVP 13: Standing Loss (67000 Bbl Tank)</v>
          </cell>
          <cell r="D9992" t="str">
            <v>Industrial Processes - Storage and Transfer</v>
          </cell>
          <cell r="G9992" t="str">
            <v>Petroleum and Solvent Evaporation</v>
          </cell>
          <cell r="H9992" t="str">
            <v>Petroleum Product Storage at Refineries</v>
          </cell>
          <cell r="I9992" t="str">
            <v>Floating Roof Tanks (Varying Sizes)</v>
          </cell>
          <cell r="J9992" t="str">
            <v>Gasoline RVP 13: Standing Loss (67000 Bbl. Tank Size)</v>
          </cell>
          <cell r="N9992">
            <v>40988</v>
          </cell>
        </row>
        <row r="9993">
          <cell r="A9993" t="str">
            <v>40301102</v>
          </cell>
          <cell r="B9993" t="str">
            <v>Point</v>
          </cell>
          <cell r="C9993" t="str">
            <v>Petrol Prod Stor-Refinery /Floating Roof Tanks /Gasoline RVP 10: Standing Loss (67000 Bbl Tank)</v>
          </cell>
          <cell r="D9993" t="str">
            <v>Industrial Processes - Storage and Transfer</v>
          </cell>
          <cell r="G9993" t="str">
            <v>Petroleum and Solvent Evaporation</v>
          </cell>
          <cell r="H9993" t="str">
            <v>Petroleum Product Storage at Refineries</v>
          </cell>
          <cell r="I9993" t="str">
            <v>Floating Roof Tanks (Varying Sizes)</v>
          </cell>
          <cell r="J9993" t="str">
            <v>Gasoline RVP 10: Standing Loss (67000 Bbl. Tank Size)</v>
          </cell>
          <cell r="N9993">
            <v>40988</v>
          </cell>
        </row>
        <row r="9994">
          <cell r="A9994" t="str">
            <v>40301103</v>
          </cell>
          <cell r="B9994" t="str">
            <v>Point</v>
          </cell>
          <cell r="C9994" t="str">
            <v>Petrol Prod Stor-Refinery /Floating Roof Tanks /Gasoline RVP 7: Standing Loss (67000 Bbl Tank)</v>
          </cell>
          <cell r="D9994" t="str">
            <v>Industrial Processes - Storage and Transfer</v>
          </cell>
          <cell r="G9994" t="str">
            <v>Petroleum and Solvent Evaporation</v>
          </cell>
          <cell r="H9994" t="str">
            <v>Petroleum Product Storage at Refineries</v>
          </cell>
          <cell r="I9994" t="str">
            <v>Floating Roof Tanks (Varying Sizes)</v>
          </cell>
          <cell r="J9994" t="str">
            <v>Gasoline RVP 7: Standing Loss (67000 Bbl. Tank Size)</v>
          </cell>
          <cell r="N9994">
            <v>40988</v>
          </cell>
        </row>
        <row r="9995">
          <cell r="A9995" t="str">
            <v>40301104</v>
          </cell>
          <cell r="B9995" t="str">
            <v>Point</v>
          </cell>
          <cell r="C9995" t="str">
            <v>Petrol Prod Stor-Refinery /Floating Roof Tanks /Gasoline RVP 13: Standing Loss (250000 Bbl Tank)</v>
          </cell>
          <cell r="D9995" t="str">
            <v>Industrial Processes - Storage and Transfer</v>
          </cell>
          <cell r="G9995" t="str">
            <v>Petroleum and Solvent Evaporation</v>
          </cell>
          <cell r="H9995" t="str">
            <v>Petroleum Product Storage at Refineries</v>
          </cell>
          <cell r="I9995" t="str">
            <v>Floating Roof Tanks (Varying Sizes)</v>
          </cell>
          <cell r="J9995" t="str">
            <v>Gasoline RVP 13: Standing Loss (250000 Bbl. Tank Size)</v>
          </cell>
          <cell r="N9995">
            <v>40988</v>
          </cell>
        </row>
        <row r="9996">
          <cell r="A9996" t="str">
            <v>40301105</v>
          </cell>
          <cell r="B9996" t="str">
            <v>Point</v>
          </cell>
          <cell r="C9996" t="str">
            <v>Petrol Prod Stor-Refinery /Floating Roof Tanks /Gasoline RVP 10: Standing Loss (250000 Bbl Tank)</v>
          </cell>
          <cell r="D9996" t="str">
            <v>Industrial Processes - Storage and Transfer</v>
          </cell>
          <cell r="G9996" t="str">
            <v>Petroleum and Solvent Evaporation</v>
          </cell>
          <cell r="H9996" t="str">
            <v>Petroleum Product Storage at Refineries</v>
          </cell>
          <cell r="I9996" t="str">
            <v>Floating Roof Tanks (Varying Sizes)</v>
          </cell>
          <cell r="J9996" t="str">
            <v>Gasoline RVP 10: Standing Loss (250000 Bbl. Tank Size)</v>
          </cell>
          <cell r="N9996">
            <v>40988</v>
          </cell>
        </row>
        <row r="9997">
          <cell r="A9997" t="str">
            <v>40301106</v>
          </cell>
          <cell r="B9997" t="str">
            <v>Point</v>
          </cell>
          <cell r="C9997" t="str">
            <v>Petrol Prod Stor-Refinery /Floating Roof Tanks /Gasoline RVP 7: Standing Loss (250000 Bbl Tank)</v>
          </cell>
          <cell r="D9997" t="str">
            <v>Industrial Processes - Storage and Transfer</v>
          </cell>
          <cell r="G9997" t="str">
            <v>Petroleum and Solvent Evaporation</v>
          </cell>
          <cell r="H9997" t="str">
            <v>Petroleum Product Storage at Refineries</v>
          </cell>
          <cell r="I9997" t="str">
            <v>Floating Roof Tanks (Varying Sizes)</v>
          </cell>
          <cell r="J9997" t="str">
            <v>Gasoline RVP 7: Standing Loss (250000 Bbl. Tank Size)</v>
          </cell>
          <cell r="N9997">
            <v>40988</v>
          </cell>
        </row>
        <row r="9998">
          <cell r="A9998" t="str">
            <v>40301107</v>
          </cell>
          <cell r="B9998" t="str">
            <v>Point</v>
          </cell>
          <cell r="C9998" t="str">
            <v>Petrol Prod Stor-Refinery /Floating Roof Tanks /Gasoline RVP 13/10/7: Withdrawal Loss (67000 Bbl Tank)</v>
          </cell>
          <cell r="D9998" t="str">
            <v>Industrial Processes - Storage and Transfer</v>
          </cell>
          <cell r="G9998" t="str">
            <v>Petroleum and Solvent Evaporation</v>
          </cell>
          <cell r="H9998" t="str">
            <v>Petroleum Product Storage at Refineries</v>
          </cell>
          <cell r="I9998" t="str">
            <v>Floating Roof Tanks (Varying Sizes)</v>
          </cell>
          <cell r="J9998" t="str">
            <v>Gasoline RVP 13/10/7: Withdrawal Loss (67000 Bbl. Tank Size)</v>
          </cell>
          <cell r="N9998">
            <v>40988</v>
          </cell>
        </row>
        <row r="9999">
          <cell r="A9999" t="str">
            <v>40301108</v>
          </cell>
          <cell r="B9999" t="str">
            <v>Point</v>
          </cell>
          <cell r="C9999" t="str">
            <v>Petrol Prod Stor-Refinery /Floating Roof Tanks /Gasoline RVP 13/10/7: Withdrawal Loss (250000 BblTank)</v>
          </cell>
          <cell r="D9999" t="str">
            <v>Industrial Processes - Storage and Transfer</v>
          </cell>
          <cell r="G9999" t="str">
            <v>Petroleum and Solvent Evaporation</v>
          </cell>
          <cell r="H9999" t="str">
            <v>Petroleum Product Storage at Refineries</v>
          </cell>
          <cell r="I9999" t="str">
            <v>Floating Roof Tanks (Varying Sizes)</v>
          </cell>
          <cell r="J9999" t="str">
            <v>Gasoline RVP 13/10/7: Withdrawal Loss (250000 Bbl.Tank Size)</v>
          </cell>
          <cell r="N9999">
            <v>40988</v>
          </cell>
        </row>
        <row r="10000">
          <cell r="A10000" t="str">
            <v>40301109</v>
          </cell>
          <cell r="B10000" t="str">
            <v>Point</v>
          </cell>
          <cell r="C10000" t="str">
            <v>Petrol Prod Stor-Refinery /Floating Roof Tanks /Crude Oil RVP 5: Standing Loss (67000 Bbl Tank)</v>
          </cell>
          <cell r="D10000" t="str">
            <v>Industrial Processes - Storage and Transfer</v>
          </cell>
          <cell r="G10000" t="str">
            <v>Petroleum and Solvent Evaporation</v>
          </cell>
          <cell r="H10000" t="str">
            <v>Petroleum Product Storage at Refineries</v>
          </cell>
          <cell r="I10000" t="str">
            <v>Floating Roof Tanks (Varying Sizes)</v>
          </cell>
          <cell r="J10000" t="str">
            <v>Crude Oil RVP 5: Standing Loss (67000 Bbl. Tank Size)</v>
          </cell>
          <cell r="N10000">
            <v>40988</v>
          </cell>
        </row>
        <row r="10001">
          <cell r="A10001" t="str">
            <v>40301110</v>
          </cell>
          <cell r="B10001" t="str">
            <v>Point</v>
          </cell>
          <cell r="C10001" t="str">
            <v>Petrol Prod Stor-Refinery /Floating Roof Tanks /Crude Oil RVP 5: Standing Loss (250000 Bbl Tank)</v>
          </cell>
          <cell r="D10001" t="str">
            <v>Industrial Processes - Storage and Transfer</v>
          </cell>
          <cell r="G10001" t="str">
            <v>Petroleum and Solvent Evaporation</v>
          </cell>
          <cell r="H10001" t="str">
            <v>Petroleum Product Storage at Refineries</v>
          </cell>
          <cell r="I10001" t="str">
            <v>Floating Roof Tanks (Varying Sizes)</v>
          </cell>
          <cell r="J10001" t="str">
            <v>Crude Oil RVP 5: Standing Loss (250000 Bbl. Tank Size)</v>
          </cell>
          <cell r="N10001">
            <v>40988</v>
          </cell>
        </row>
        <row r="10002">
          <cell r="A10002" t="str">
            <v>40301111</v>
          </cell>
          <cell r="B10002" t="str">
            <v>Point</v>
          </cell>
          <cell r="C10002" t="str">
            <v>Petrol Prod Stor-Refinery /Floating Roof Tanks /Jet Naphtha (JP-4): Standing Loss (67000 Bbl Tank)</v>
          </cell>
          <cell r="D10002" t="str">
            <v>Industrial Processes - Storage and Transfer</v>
          </cell>
          <cell r="G10002" t="str">
            <v>Petroleum and Solvent Evaporation</v>
          </cell>
          <cell r="H10002" t="str">
            <v>Petroleum Product Storage at Refineries</v>
          </cell>
          <cell r="I10002" t="str">
            <v>Floating Roof Tanks (Varying Sizes)</v>
          </cell>
          <cell r="J10002" t="str">
            <v>Jet Naphtha (JP-4): Standing Loss (67000 Bbl. Tank Size)</v>
          </cell>
          <cell r="N10002">
            <v>40988</v>
          </cell>
        </row>
        <row r="10003">
          <cell r="A10003" t="str">
            <v>40301112</v>
          </cell>
          <cell r="B10003" t="str">
            <v>Point</v>
          </cell>
          <cell r="C10003" t="str">
            <v>Petrol Prod Stor-Refinery /Floating Roof Tanks /Jet Naphtha (JP-4): Standing Loss (250000 Bbl Tank)</v>
          </cell>
          <cell r="D10003" t="str">
            <v>Industrial Processes - Storage and Transfer</v>
          </cell>
          <cell r="G10003" t="str">
            <v>Petroleum and Solvent Evaporation</v>
          </cell>
          <cell r="H10003" t="str">
            <v>Petroleum Product Storage at Refineries</v>
          </cell>
          <cell r="I10003" t="str">
            <v>Floating Roof Tanks (Varying Sizes)</v>
          </cell>
          <cell r="J10003" t="str">
            <v>Jet Naphtha (JP-4): Standing Loss (250000 Bbl. Tank Size)</v>
          </cell>
          <cell r="N10003">
            <v>40988</v>
          </cell>
        </row>
        <row r="10004">
          <cell r="A10004" t="str">
            <v>40301113</v>
          </cell>
          <cell r="B10004" t="str">
            <v>Point</v>
          </cell>
          <cell r="C10004" t="str">
            <v>Petrol Prod Stor-Refinery /Floating Roof Tanks /Jet Kerosene: Standing Loss (67000 Bbl Tank)</v>
          </cell>
          <cell r="D10004" t="str">
            <v>Industrial Processes - Storage and Transfer</v>
          </cell>
          <cell r="G10004" t="str">
            <v>Petroleum and Solvent Evaporation</v>
          </cell>
          <cell r="H10004" t="str">
            <v>Petroleum Product Storage at Refineries</v>
          </cell>
          <cell r="I10004" t="str">
            <v>Floating Roof Tanks (Varying Sizes)</v>
          </cell>
          <cell r="J10004" t="str">
            <v>Jet Kerosene: Standing Loss (67000 Bbl. Tank Size)</v>
          </cell>
          <cell r="N10004">
            <v>40988</v>
          </cell>
        </row>
        <row r="10005">
          <cell r="A10005" t="str">
            <v>40301114</v>
          </cell>
          <cell r="B10005" t="str">
            <v>Point</v>
          </cell>
          <cell r="C10005" t="str">
            <v>Petrol Prod Stor-Refinery /Floating Roof Tanks /Jet Kerosene: Standing Loss (250000 Bbl Tank)</v>
          </cell>
          <cell r="D10005" t="str">
            <v>Industrial Processes - Storage and Transfer</v>
          </cell>
          <cell r="G10005" t="str">
            <v>Petroleum and Solvent Evaporation</v>
          </cell>
          <cell r="H10005" t="str">
            <v>Petroleum Product Storage at Refineries</v>
          </cell>
          <cell r="I10005" t="str">
            <v>Floating Roof Tanks (Varying Sizes)</v>
          </cell>
          <cell r="J10005" t="str">
            <v>Jet Kerosene: Standing Loss (250000 Bbl. Tank Size)</v>
          </cell>
          <cell r="N10005">
            <v>40988</v>
          </cell>
        </row>
        <row r="10006">
          <cell r="A10006" t="str">
            <v>40301115</v>
          </cell>
          <cell r="B10006" t="str">
            <v>Point</v>
          </cell>
          <cell r="C10006" t="str">
            <v>Petrol Prod Stor-Refinery /Floating Roof Tanks /Distillate Fuel #2: Standing Loss (67000 Bbl Tank)</v>
          </cell>
          <cell r="D10006" t="str">
            <v>Industrial Processes - Storage and Transfer</v>
          </cell>
          <cell r="G10006" t="str">
            <v>Petroleum and Solvent Evaporation</v>
          </cell>
          <cell r="H10006" t="str">
            <v>Petroleum Product Storage at Refineries</v>
          </cell>
          <cell r="I10006" t="str">
            <v>Floating Roof Tanks (Varying Sizes)</v>
          </cell>
          <cell r="J10006" t="str">
            <v>Distillate Fuel #2: Standing Loss (67000 Bbl. Tank Size)</v>
          </cell>
          <cell r="N10006">
            <v>40988</v>
          </cell>
        </row>
        <row r="10007">
          <cell r="A10007" t="str">
            <v>40301116</v>
          </cell>
          <cell r="B10007" t="str">
            <v>Point</v>
          </cell>
          <cell r="C10007" t="str">
            <v>Petrol Prod Stor-Refinery /Floating Roof Tanks /Distillate Fuel #2: Standing Loss (250000 Bbl Tank)</v>
          </cell>
          <cell r="D10007" t="str">
            <v>Industrial Processes - Storage and Transfer</v>
          </cell>
          <cell r="G10007" t="str">
            <v>Petroleum and Solvent Evaporation</v>
          </cell>
          <cell r="H10007" t="str">
            <v>Petroleum Product Storage at Refineries</v>
          </cell>
          <cell r="I10007" t="str">
            <v>Floating Roof Tanks (Varying Sizes)</v>
          </cell>
          <cell r="J10007" t="str">
            <v>Distillate Fuel #2: Standing Loss (250000 Bbl. Tank Size)</v>
          </cell>
          <cell r="N10007">
            <v>40988</v>
          </cell>
        </row>
        <row r="10008">
          <cell r="A10008" t="str">
            <v>40301117</v>
          </cell>
          <cell r="B10008" t="str">
            <v>Point</v>
          </cell>
          <cell r="C10008" t="str">
            <v>Petrol Prod Stor-Refinery /Floating Roof Tanks /Crude Oil RVP 5: Withdrawal Loss</v>
          </cell>
          <cell r="D10008" t="str">
            <v>Industrial Processes - Storage and Transfer</v>
          </cell>
          <cell r="G10008" t="str">
            <v>Petroleum and Solvent Evaporation</v>
          </cell>
          <cell r="H10008" t="str">
            <v>Petroleum Product Storage at Refineries</v>
          </cell>
          <cell r="I10008" t="str">
            <v>Floating Roof Tanks (Varying Sizes)</v>
          </cell>
          <cell r="J10008" t="str">
            <v>Crude Oil RVP 5: Withdrawal Loss</v>
          </cell>
          <cell r="N10008">
            <v>40988</v>
          </cell>
        </row>
        <row r="10009">
          <cell r="A10009" t="str">
            <v>40301118</v>
          </cell>
          <cell r="B10009" t="str">
            <v>Point</v>
          </cell>
          <cell r="C10009" t="str">
            <v>Petrol Prod Stor-Refinery /Floating Roof Tanks /Jet Naphtha (JP-4): Withdrawal Loss</v>
          </cell>
          <cell r="D10009" t="str">
            <v>Industrial Processes - Storage and Transfer</v>
          </cell>
          <cell r="G10009" t="str">
            <v>Petroleum and Solvent Evaporation</v>
          </cell>
          <cell r="H10009" t="str">
            <v>Petroleum Product Storage at Refineries</v>
          </cell>
          <cell r="I10009" t="str">
            <v>Floating Roof Tanks (Varying Sizes)</v>
          </cell>
          <cell r="J10009" t="str">
            <v>Jet Naphtha (JP-4): Withdrawal Loss</v>
          </cell>
          <cell r="N10009">
            <v>40988</v>
          </cell>
        </row>
        <row r="10010">
          <cell r="A10010" t="str">
            <v>40301119</v>
          </cell>
          <cell r="B10010" t="str">
            <v>Point</v>
          </cell>
          <cell r="C10010" t="str">
            <v>Petrol Prod Stor-Refinery /Floating Roof Tanks /Jet Kerosene: Withdrawal Loss</v>
          </cell>
          <cell r="D10010" t="str">
            <v>Industrial Processes - Storage and Transfer</v>
          </cell>
          <cell r="G10010" t="str">
            <v>Petroleum and Solvent Evaporation</v>
          </cell>
          <cell r="H10010" t="str">
            <v>Petroleum Product Storage at Refineries</v>
          </cell>
          <cell r="I10010" t="str">
            <v>Floating Roof Tanks (Varying Sizes)</v>
          </cell>
          <cell r="J10010" t="str">
            <v>Jet Kerosene: Withdrawal Loss</v>
          </cell>
          <cell r="N10010">
            <v>40988</v>
          </cell>
        </row>
        <row r="10011">
          <cell r="A10011" t="str">
            <v>40301120</v>
          </cell>
          <cell r="B10011" t="str">
            <v>Point</v>
          </cell>
          <cell r="C10011" t="str">
            <v>Petrol Prod Stor-Refinery /Floating Roof Tanks /Distillate Fuel #2: Withdrawal Loss</v>
          </cell>
          <cell r="D10011" t="str">
            <v>Industrial Processes - Storage and Transfer</v>
          </cell>
          <cell r="G10011" t="str">
            <v>Petroleum and Solvent Evaporation</v>
          </cell>
          <cell r="H10011" t="str">
            <v>Petroleum Product Storage at Refineries</v>
          </cell>
          <cell r="I10011" t="str">
            <v>Floating Roof Tanks (Varying Sizes)</v>
          </cell>
          <cell r="J10011" t="str">
            <v>Distillate Fuel #2: Withdrawal Loss</v>
          </cell>
          <cell r="N10011">
            <v>40988</v>
          </cell>
        </row>
        <row r="10012">
          <cell r="A10012" t="str">
            <v>40301125</v>
          </cell>
          <cell r="B10012" t="str">
            <v>Point</v>
          </cell>
          <cell r="C10012" t="str">
            <v>Petrol Prod Stor-Refinery /Floating Roof Tanks /Grade 6 Fuel Oil: Standing Loss (67000 Bbl Tank)</v>
          </cell>
          <cell r="D10012" t="str">
            <v>Industrial Processes - Storage and Transfer</v>
          </cell>
          <cell r="G10012" t="str">
            <v>Petroleum and Solvent Evaporation</v>
          </cell>
          <cell r="H10012" t="str">
            <v>Petroleum Product Storage at Refineries</v>
          </cell>
          <cell r="I10012" t="str">
            <v>Floating Roof Tanks (Varying Sizes)</v>
          </cell>
          <cell r="J10012" t="str">
            <v>Grade 6 Fuel Oil: Standing Loss (67000 Bbl. Tank Size)</v>
          </cell>
          <cell r="N10012">
            <v>40988</v>
          </cell>
        </row>
        <row r="10013">
          <cell r="A10013" t="str">
            <v>40301126</v>
          </cell>
          <cell r="B10013" t="str">
            <v>Point</v>
          </cell>
          <cell r="C10013" t="str">
            <v>Petrol Prod Stor-Refinery /Floating Roof Tanks /Grade 5 Fuel Oil: Standing Loss (67000 Bbl Tank)</v>
          </cell>
          <cell r="D10013" t="str">
            <v>Industrial Processes - Storage and Transfer</v>
          </cell>
          <cell r="G10013" t="str">
            <v>Petroleum and Solvent Evaporation</v>
          </cell>
          <cell r="H10013" t="str">
            <v>Petroleum Product Storage at Refineries</v>
          </cell>
          <cell r="I10013" t="str">
            <v>Floating Roof Tanks (Varying Sizes)</v>
          </cell>
          <cell r="J10013" t="str">
            <v>Grade 5 Fuel Oil: Standing Loss (67000 Bbl. Tank Size)</v>
          </cell>
          <cell r="N10013">
            <v>40988</v>
          </cell>
        </row>
        <row r="10014">
          <cell r="A10014" t="str">
            <v>40301127</v>
          </cell>
          <cell r="B10014" t="str">
            <v>Point</v>
          </cell>
          <cell r="C10014" t="str">
            <v>Petrol Prod Stor-Refinery /Floating Roof Tanks /Grade 4 Fuel Oil: Standing Loss (67000 Bbl Tank)</v>
          </cell>
          <cell r="D10014" t="str">
            <v>Industrial Processes - Storage and Transfer</v>
          </cell>
          <cell r="G10014" t="str">
            <v>Petroleum and Solvent Evaporation</v>
          </cell>
          <cell r="H10014" t="str">
            <v>Petroleum Product Storage at Refineries</v>
          </cell>
          <cell r="I10014" t="str">
            <v>Floating Roof Tanks (Varying Sizes)</v>
          </cell>
          <cell r="J10014" t="str">
            <v>Grade 4 Fuel Oil: Standing Loss (67000 Bbl. Tank Size)</v>
          </cell>
          <cell r="N10014">
            <v>40988</v>
          </cell>
        </row>
        <row r="10015">
          <cell r="A10015" t="str">
            <v>40301128</v>
          </cell>
          <cell r="B10015" t="str">
            <v>Point</v>
          </cell>
          <cell r="C10015" t="str">
            <v>Petrol Prod Stor-Refinery /Floating Roof Tanks /Grde 2 Fuel Oil: Stand Loss (67000 Bbl Tank) ** (Use 4-03-011-15)</v>
          </cell>
          <cell r="D10015" t="str">
            <v>Industrial Processes - Storage and Transfer</v>
          </cell>
          <cell r="G10015" t="str">
            <v>Petroleum and Solvent Evaporation</v>
          </cell>
          <cell r="H10015" t="str">
            <v>Petroleum Product Storage at Refineries</v>
          </cell>
          <cell r="I10015" t="str">
            <v>Floating Roof Tanks (Varying Sizes)</v>
          </cell>
          <cell r="J10015" t="str">
            <v>Grde 2 Fuel Oil: Stand Loss (67000 Bbl Tank Size) ** (Use 4-03-011-15)</v>
          </cell>
          <cell r="N10015">
            <v>40988</v>
          </cell>
        </row>
        <row r="10016">
          <cell r="A10016" t="str">
            <v>40301129</v>
          </cell>
          <cell r="B10016" t="str">
            <v>Point</v>
          </cell>
          <cell r="C10016" t="str">
            <v>Petrol Prod Stor-Refinery /Floating Roof Tanks /Grade 1 Fuel Oil: Standing Loss (67000 Bbl Tank)</v>
          </cell>
          <cell r="D10016" t="str">
            <v>Industrial Processes - Storage and Transfer</v>
          </cell>
          <cell r="G10016" t="str">
            <v>Petroleum and Solvent Evaporation</v>
          </cell>
          <cell r="H10016" t="str">
            <v>Petroleum Product Storage at Refineries</v>
          </cell>
          <cell r="I10016" t="str">
            <v>Floating Roof Tanks (Varying Sizes)</v>
          </cell>
          <cell r="J10016" t="str">
            <v>Grade 1 Fuel Oil: Standing Loss (67000 Bbl. Tank Size)</v>
          </cell>
          <cell r="N10016">
            <v>40988</v>
          </cell>
        </row>
        <row r="10017">
          <cell r="A10017" t="str">
            <v>40301130</v>
          </cell>
          <cell r="B10017" t="str">
            <v>Point</v>
          </cell>
          <cell r="C10017" t="str">
            <v>Petrol Prod Stor-Refinery /Floating Roof Tanks /Specify Liquid: Standing Loss - External - Primary Seal</v>
          </cell>
          <cell r="D10017" t="str">
            <v>Industrial Processes - Storage and Transfer</v>
          </cell>
          <cell r="G10017" t="str">
            <v>Petroleum and Solvent Evaporation</v>
          </cell>
          <cell r="H10017" t="str">
            <v>Petroleum Product Storage at Refineries</v>
          </cell>
          <cell r="I10017" t="str">
            <v>Floating Roof Tanks (Varying Sizes)</v>
          </cell>
          <cell r="J10017" t="str">
            <v>Specify Liquid: Standing Loss - External - Primary Seal</v>
          </cell>
          <cell r="N10017">
            <v>40988</v>
          </cell>
        </row>
        <row r="10018">
          <cell r="A10018" t="str">
            <v>40301131</v>
          </cell>
          <cell r="B10018" t="str">
            <v>Point</v>
          </cell>
          <cell r="C10018" t="str">
            <v>Petrol Prod Stor-Refinery /Floating Roof Tanks /Gasoline: Standing Loss - External - Primary Seal</v>
          </cell>
          <cell r="D10018" t="str">
            <v>Industrial Processes - Storage and Transfer</v>
          </cell>
          <cell r="G10018" t="str">
            <v>Petroleum and Solvent Evaporation</v>
          </cell>
          <cell r="H10018" t="str">
            <v>Petroleum Product Storage at Refineries</v>
          </cell>
          <cell r="I10018" t="str">
            <v>Floating Roof Tanks (Varying Sizes)</v>
          </cell>
          <cell r="J10018" t="str">
            <v>Gasoline: Standing Loss - External - Primary Seal</v>
          </cell>
          <cell r="N10018">
            <v>40988</v>
          </cell>
        </row>
        <row r="10019">
          <cell r="A10019" t="str">
            <v>40301132</v>
          </cell>
          <cell r="B10019" t="str">
            <v>Point</v>
          </cell>
          <cell r="C10019" t="str">
            <v>Petrol Prod Stor-Refinery /Floating Roof Tanks /Crude Oil: Standing Loss - External - Primary Seal</v>
          </cell>
          <cell r="D10019" t="str">
            <v>Industrial Processes - Storage and Transfer</v>
          </cell>
          <cell r="G10019" t="str">
            <v>Petroleum and Solvent Evaporation</v>
          </cell>
          <cell r="H10019" t="str">
            <v>Petroleum Product Storage at Refineries</v>
          </cell>
          <cell r="I10019" t="str">
            <v>Floating Roof Tanks (Varying Sizes)</v>
          </cell>
          <cell r="J10019" t="str">
            <v>Crude Oil: Standing Loss - External - Primary Seal</v>
          </cell>
          <cell r="N10019">
            <v>40988</v>
          </cell>
        </row>
        <row r="10020">
          <cell r="A10020" t="str">
            <v>40301133</v>
          </cell>
          <cell r="B10020" t="str">
            <v>Point</v>
          </cell>
          <cell r="C10020" t="str">
            <v>Petrol Prod Stor-Refinery /Floating Roof Tanks /Jet Naphtha (JP-4): Standing Loss - External - Primary Seal</v>
          </cell>
          <cell r="D10020" t="str">
            <v>Industrial Processes - Storage and Transfer</v>
          </cell>
          <cell r="G10020" t="str">
            <v>Petroleum and Solvent Evaporation</v>
          </cell>
          <cell r="H10020" t="str">
            <v>Petroleum Product Storage at Refineries</v>
          </cell>
          <cell r="I10020" t="str">
            <v>Floating Roof Tanks (Varying Sizes)</v>
          </cell>
          <cell r="J10020" t="str">
            <v>Jet Naphtha (JP-4): Standing Loss - External - Primary Seal</v>
          </cell>
          <cell r="N10020">
            <v>40988</v>
          </cell>
        </row>
        <row r="10021">
          <cell r="A10021" t="str">
            <v>40301134</v>
          </cell>
          <cell r="B10021" t="str">
            <v>Point</v>
          </cell>
          <cell r="C10021" t="str">
            <v>Petrol Prod Stor-Refinery /Floating Roof Tanks /Jet Kerosene: Standing Loss - External - Primary Seal</v>
          </cell>
          <cell r="D10021" t="str">
            <v>Industrial Processes - Storage and Transfer</v>
          </cell>
          <cell r="G10021" t="str">
            <v>Petroleum and Solvent Evaporation</v>
          </cell>
          <cell r="H10021" t="str">
            <v>Petroleum Product Storage at Refineries</v>
          </cell>
          <cell r="I10021" t="str">
            <v>Floating Roof Tanks (Varying Sizes)</v>
          </cell>
          <cell r="J10021" t="str">
            <v>Jet Kerosene: Standing Loss - External - Primary Seal</v>
          </cell>
          <cell r="N10021">
            <v>40988</v>
          </cell>
        </row>
        <row r="10022">
          <cell r="A10022" t="str">
            <v>40301135</v>
          </cell>
          <cell r="B10022" t="str">
            <v>Point</v>
          </cell>
          <cell r="C10022" t="str">
            <v>Petrol Prod Stor-Refinery /Floating Roof Tanks /Distillate Fuel #2: Standing Loss - External - Primary Seal</v>
          </cell>
          <cell r="D10022" t="str">
            <v>Industrial Processes - Storage and Transfer</v>
          </cell>
          <cell r="G10022" t="str">
            <v>Petroleum and Solvent Evaporation</v>
          </cell>
          <cell r="H10022" t="str">
            <v>Petroleum Product Storage at Refineries</v>
          </cell>
          <cell r="I10022" t="str">
            <v>Floating Roof Tanks (Varying Sizes)</v>
          </cell>
          <cell r="J10022" t="str">
            <v>Distillate Fuel #2: Standing Loss - External - Primary Seal</v>
          </cell>
          <cell r="N10022">
            <v>40988</v>
          </cell>
        </row>
        <row r="10023">
          <cell r="A10023" t="str">
            <v>40301140</v>
          </cell>
          <cell r="B10023" t="str">
            <v>Point</v>
          </cell>
          <cell r="C10023" t="str">
            <v>Petrol Prod Stor-Refinery /Floating Roof Tanks /Specify Liquid: Standing Loss - External - Secondary Seal</v>
          </cell>
          <cell r="D10023" t="str">
            <v>Industrial Processes - Storage and Transfer</v>
          </cell>
          <cell r="G10023" t="str">
            <v>Petroleum and Solvent Evaporation</v>
          </cell>
          <cell r="H10023" t="str">
            <v>Petroleum Product Storage at Refineries</v>
          </cell>
          <cell r="I10023" t="str">
            <v>Floating Roof Tanks (Varying Sizes)</v>
          </cell>
          <cell r="J10023" t="str">
            <v>Specify Liquid: Standing Loss - External - Secondary Seal</v>
          </cell>
          <cell r="N10023">
            <v>40988</v>
          </cell>
        </row>
        <row r="10024">
          <cell r="A10024" t="str">
            <v>40301141</v>
          </cell>
          <cell r="B10024" t="str">
            <v>Point</v>
          </cell>
          <cell r="C10024" t="str">
            <v>Petrol Prod Stor-Refinery /Floating Roof Tanks /Gasoline: Standing Loss - External - Secondary Seal</v>
          </cell>
          <cell r="D10024" t="str">
            <v>Industrial Processes - Storage and Transfer</v>
          </cell>
          <cell r="G10024" t="str">
            <v>Petroleum and Solvent Evaporation</v>
          </cell>
          <cell r="H10024" t="str">
            <v>Petroleum Product Storage at Refineries</v>
          </cell>
          <cell r="I10024" t="str">
            <v>Floating Roof Tanks (Varying Sizes)</v>
          </cell>
          <cell r="J10024" t="str">
            <v>Gasoline: Standing Loss - External - Secondary Seal</v>
          </cell>
          <cell r="N10024">
            <v>40988</v>
          </cell>
        </row>
        <row r="10025">
          <cell r="A10025" t="str">
            <v>40301142</v>
          </cell>
          <cell r="B10025" t="str">
            <v>Point</v>
          </cell>
          <cell r="C10025" t="str">
            <v>Petrol Prod Stor-Refinery /Floating Roof Tanks /Crude Oil: Standing Loss - External - Secondary Seal</v>
          </cell>
          <cell r="D10025" t="str">
            <v>Industrial Processes - Storage and Transfer</v>
          </cell>
          <cell r="G10025" t="str">
            <v>Petroleum and Solvent Evaporation</v>
          </cell>
          <cell r="H10025" t="str">
            <v>Petroleum Product Storage at Refineries</v>
          </cell>
          <cell r="I10025" t="str">
            <v>Floating Roof Tanks (Varying Sizes)</v>
          </cell>
          <cell r="J10025" t="str">
            <v>Crude Oil: Standing Loss - External - Secondary Seal</v>
          </cell>
          <cell r="N10025">
            <v>40988</v>
          </cell>
        </row>
        <row r="10026">
          <cell r="A10026" t="str">
            <v>40301143</v>
          </cell>
          <cell r="B10026" t="str">
            <v>Point</v>
          </cell>
          <cell r="C10026" t="str">
            <v>Petrol Prod Stor-Refinery /Floating Roof Tanks /Jet Naphtha (JP-4): Standing Loss - External - Secondary Seal</v>
          </cell>
          <cell r="D10026" t="str">
            <v>Industrial Processes - Storage and Transfer</v>
          </cell>
          <cell r="G10026" t="str">
            <v>Petroleum and Solvent Evaporation</v>
          </cell>
          <cell r="H10026" t="str">
            <v>Petroleum Product Storage at Refineries</v>
          </cell>
          <cell r="I10026" t="str">
            <v>Floating Roof Tanks (Varying Sizes)</v>
          </cell>
          <cell r="J10026" t="str">
            <v>Jet Naphtha (JP-4): Standing Loss - External - Secondary Seal</v>
          </cell>
          <cell r="N10026">
            <v>40988</v>
          </cell>
        </row>
        <row r="10027">
          <cell r="A10027" t="str">
            <v>40301144</v>
          </cell>
          <cell r="B10027" t="str">
            <v>Point</v>
          </cell>
          <cell r="C10027" t="str">
            <v>Petrol Prod Stor-Refinery /Floating Roof Tanks /Jet Kerosene: Standing Loss - External - Secondary Seal</v>
          </cell>
          <cell r="D10027" t="str">
            <v>Industrial Processes - Storage and Transfer</v>
          </cell>
          <cell r="G10027" t="str">
            <v>Petroleum and Solvent Evaporation</v>
          </cell>
          <cell r="H10027" t="str">
            <v>Petroleum Product Storage at Refineries</v>
          </cell>
          <cell r="I10027" t="str">
            <v>Floating Roof Tanks (Varying Sizes)</v>
          </cell>
          <cell r="J10027" t="str">
            <v>Jet Kerosene: Standing Loss - External - Secondary Seal</v>
          </cell>
          <cell r="N10027">
            <v>40988</v>
          </cell>
        </row>
        <row r="10028">
          <cell r="A10028" t="str">
            <v>40301145</v>
          </cell>
          <cell r="B10028" t="str">
            <v>Point</v>
          </cell>
          <cell r="C10028" t="str">
            <v>Petrol Prod Stor-Refinery /Floating Roof Tanks /Distillate Fuel #2: Standing Loss - External - Secondary Seal</v>
          </cell>
          <cell r="D10028" t="str">
            <v>Industrial Processes - Storage and Transfer</v>
          </cell>
          <cell r="G10028" t="str">
            <v>Petroleum and Solvent Evaporation</v>
          </cell>
          <cell r="H10028" t="str">
            <v>Petroleum Product Storage at Refineries</v>
          </cell>
          <cell r="I10028" t="str">
            <v>Floating Roof Tanks (Varying Sizes)</v>
          </cell>
          <cell r="J10028" t="str">
            <v>Distillate Fuel #2: Standing Loss - External - Secondary Seal</v>
          </cell>
          <cell r="N10028">
            <v>40988</v>
          </cell>
        </row>
        <row r="10029">
          <cell r="A10029" t="str">
            <v>40301150</v>
          </cell>
          <cell r="B10029" t="str">
            <v>Point</v>
          </cell>
          <cell r="C10029" t="str">
            <v>Petrol Prod Stor-Refinery /Floating Roof Tanks /Specify Liquid: Standing Loss - Internal</v>
          </cell>
          <cell r="D10029" t="str">
            <v>Industrial Processes - Storage and Transfer</v>
          </cell>
          <cell r="G10029" t="str">
            <v>Petroleum and Solvent Evaporation</v>
          </cell>
          <cell r="H10029" t="str">
            <v>Petroleum Product Storage at Refineries</v>
          </cell>
          <cell r="I10029" t="str">
            <v>Floating Roof Tanks (Varying Sizes)</v>
          </cell>
          <cell r="J10029" t="str">
            <v>Specify Liquid: Standing Loss - Internal</v>
          </cell>
          <cell r="N10029">
            <v>40988</v>
          </cell>
        </row>
        <row r="10030">
          <cell r="A10030" t="str">
            <v>40301151</v>
          </cell>
          <cell r="B10030" t="str">
            <v>Point</v>
          </cell>
          <cell r="C10030" t="str">
            <v>Petrol Prod Stor-Refinery /Floating Roof Tanks /Gasoline: Standing Loss - Internal</v>
          </cell>
          <cell r="D10030" t="str">
            <v>Industrial Processes - Storage and Transfer</v>
          </cell>
          <cell r="G10030" t="str">
            <v>Petroleum and Solvent Evaporation</v>
          </cell>
          <cell r="H10030" t="str">
            <v>Petroleum Product Storage at Refineries</v>
          </cell>
          <cell r="I10030" t="str">
            <v>Floating Roof Tanks (Varying Sizes)</v>
          </cell>
          <cell r="J10030" t="str">
            <v>Gasoline: Standing Loss - Internal</v>
          </cell>
          <cell r="N10030">
            <v>40988</v>
          </cell>
        </row>
        <row r="10031">
          <cell r="A10031" t="str">
            <v>40301152</v>
          </cell>
          <cell r="B10031" t="str">
            <v>Point</v>
          </cell>
          <cell r="C10031" t="str">
            <v>Petrol Prod Stor-Refinery /Floating Roof Tanks /Crude Oil: Standing Loss - Internal</v>
          </cell>
          <cell r="D10031" t="str">
            <v>Industrial Processes - Storage and Transfer</v>
          </cell>
          <cell r="G10031" t="str">
            <v>Petroleum and Solvent Evaporation</v>
          </cell>
          <cell r="H10031" t="str">
            <v>Petroleum Product Storage at Refineries</v>
          </cell>
          <cell r="I10031" t="str">
            <v>Floating Roof Tanks (Varying Sizes)</v>
          </cell>
          <cell r="J10031" t="str">
            <v>Crude Oil: Standing Loss - Internal</v>
          </cell>
          <cell r="N10031">
            <v>40988</v>
          </cell>
        </row>
        <row r="10032">
          <cell r="A10032" t="str">
            <v>40301153</v>
          </cell>
          <cell r="B10032" t="str">
            <v>Point</v>
          </cell>
          <cell r="C10032" t="str">
            <v>Petrol Prod Stor-Refinery /Floating Roof Tanks /Jet Naphtha (JP-4): Standing Loss - Internal</v>
          </cell>
          <cell r="D10032" t="str">
            <v>Industrial Processes - Storage and Transfer</v>
          </cell>
          <cell r="G10032" t="str">
            <v>Petroleum and Solvent Evaporation</v>
          </cell>
          <cell r="H10032" t="str">
            <v>Petroleum Product Storage at Refineries</v>
          </cell>
          <cell r="I10032" t="str">
            <v>Floating Roof Tanks (Varying Sizes)</v>
          </cell>
          <cell r="J10032" t="str">
            <v>Jet Naphtha (JP-4): Standing Loss - Internal</v>
          </cell>
          <cell r="N10032">
            <v>40988</v>
          </cell>
        </row>
        <row r="10033">
          <cell r="A10033" t="str">
            <v>40301154</v>
          </cell>
          <cell r="B10033" t="str">
            <v>Point</v>
          </cell>
          <cell r="C10033" t="str">
            <v>Petrol Prod Stor-Refinery /Floating Roof Tanks /Jet Kerosene: Standing Loss - Internal</v>
          </cell>
          <cell r="D10033" t="str">
            <v>Industrial Processes - Storage and Transfer</v>
          </cell>
          <cell r="G10033" t="str">
            <v>Petroleum and Solvent Evaporation</v>
          </cell>
          <cell r="H10033" t="str">
            <v>Petroleum Product Storage at Refineries</v>
          </cell>
          <cell r="I10033" t="str">
            <v>Floating Roof Tanks (Varying Sizes)</v>
          </cell>
          <cell r="J10033" t="str">
            <v>Jet Kerosene: Standing Loss - Internal</v>
          </cell>
          <cell r="N10033">
            <v>40988</v>
          </cell>
        </row>
        <row r="10034">
          <cell r="A10034" t="str">
            <v>40301155</v>
          </cell>
          <cell r="B10034" t="str">
            <v>Point</v>
          </cell>
          <cell r="C10034" t="str">
            <v>Petrol Prod Stor-Refinery /Floating Roof Tanks /Distillate Fuel #2: Standing Loss - Internal</v>
          </cell>
          <cell r="D10034" t="str">
            <v>Industrial Processes - Storage and Transfer</v>
          </cell>
          <cell r="G10034" t="str">
            <v>Petroleum and Solvent Evaporation</v>
          </cell>
          <cell r="H10034" t="str">
            <v>Petroleum Product Storage at Refineries</v>
          </cell>
          <cell r="I10034" t="str">
            <v>Floating Roof Tanks (Varying Sizes)</v>
          </cell>
          <cell r="J10034" t="str">
            <v>Distillate Fuel #2: Standing Loss - Internal</v>
          </cell>
          <cell r="N10034">
            <v>40988</v>
          </cell>
        </row>
        <row r="10035">
          <cell r="A10035" t="str">
            <v>40301165</v>
          </cell>
          <cell r="B10035" t="str">
            <v>Point</v>
          </cell>
          <cell r="C10035" t="str">
            <v>Petrol Prod Stor-Refinery /Floating Roof Tanks /Grade 6 Fuel Oil: Standing Loss (250000 Bbl Tank)</v>
          </cell>
          <cell r="D10035" t="str">
            <v>Industrial Processes - Storage and Transfer</v>
          </cell>
          <cell r="G10035" t="str">
            <v>Petroleum and Solvent Evaporation</v>
          </cell>
          <cell r="H10035" t="str">
            <v>Petroleum Product Storage at Refineries</v>
          </cell>
          <cell r="I10035" t="str">
            <v>Floating Roof Tanks (Varying Sizes)</v>
          </cell>
          <cell r="J10035" t="str">
            <v>Grade 6 Fuel Oil: Standing Loss (250000 Bbl. Tank Size)</v>
          </cell>
          <cell r="N10035">
            <v>40988</v>
          </cell>
        </row>
        <row r="10036">
          <cell r="A10036" t="str">
            <v>40301166</v>
          </cell>
          <cell r="B10036" t="str">
            <v>Point</v>
          </cell>
          <cell r="C10036" t="str">
            <v>Petrol Prod Stor-Refinery /Floating Roof Tanks /Grade 5 Fuel Oil: Standing Loss (250000 Bbl Tank)</v>
          </cell>
          <cell r="D10036" t="str">
            <v>Industrial Processes - Storage and Transfer</v>
          </cell>
          <cell r="G10036" t="str">
            <v>Petroleum and Solvent Evaporation</v>
          </cell>
          <cell r="H10036" t="str">
            <v>Petroleum Product Storage at Refineries</v>
          </cell>
          <cell r="I10036" t="str">
            <v>Floating Roof Tanks (Varying Sizes)</v>
          </cell>
          <cell r="J10036" t="str">
            <v>Grade 5 Fuel Oil: Standing Loss (250000 Bbl. Tank Size)</v>
          </cell>
          <cell r="N10036">
            <v>40988</v>
          </cell>
        </row>
        <row r="10037">
          <cell r="A10037" t="str">
            <v>40301167</v>
          </cell>
          <cell r="B10037" t="str">
            <v>Point</v>
          </cell>
          <cell r="C10037" t="str">
            <v>Petrol Prod Stor-Refinery /Floating Roof Tanks /Grade 4 Fuel Oil: Standing Loss (250000 Bbl Tank)</v>
          </cell>
          <cell r="D10037" t="str">
            <v>Industrial Processes - Storage and Transfer</v>
          </cell>
          <cell r="G10037" t="str">
            <v>Petroleum and Solvent Evaporation</v>
          </cell>
          <cell r="H10037" t="str">
            <v>Petroleum Product Storage at Refineries</v>
          </cell>
          <cell r="I10037" t="str">
            <v>Floating Roof Tanks (Varying Sizes)</v>
          </cell>
          <cell r="J10037" t="str">
            <v>Grade 4 Fuel Oil: Standing Loss (250000 Bbl. Tank Size)</v>
          </cell>
          <cell r="N10037">
            <v>40988</v>
          </cell>
        </row>
        <row r="10038">
          <cell r="A10038" t="str">
            <v>40301168</v>
          </cell>
          <cell r="B10038" t="str">
            <v>Point</v>
          </cell>
          <cell r="C10038" t="str">
            <v>Petrol Prod Stor-Refinery /Floating Roof Tanks /Grd 2 Fuel Oil: Stand. Loss (250000 Bbl Tank)**(Use 4-03-011-16)</v>
          </cell>
          <cell r="D10038" t="str">
            <v>Industrial Processes - Storage and Transfer</v>
          </cell>
          <cell r="G10038" t="str">
            <v>Petroleum and Solvent Evaporation</v>
          </cell>
          <cell r="H10038" t="str">
            <v>Petroleum Product Storage at Refineries</v>
          </cell>
          <cell r="I10038" t="str">
            <v>Floating Roof Tanks (Varying Sizes)</v>
          </cell>
          <cell r="J10038" t="str">
            <v>Grd 2 Fuel Oil: Stand. Loss (250000 Bbl Tank Size)**(Use 4-03-011-16)</v>
          </cell>
          <cell r="N10038">
            <v>40988</v>
          </cell>
        </row>
        <row r="10039">
          <cell r="A10039" t="str">
            <v>40301169</v>
          </cell>
          <cell r="B10039" t="str">
            <v>Point</v>
          </cell>
          <cell r="C10039" t="str">
            <v>Petrol Prod Stor-Refinery /Floating Roof Tanks /Grade 1 Fuel Oil: Standing Loss (250000 Bbl Tank)</v>
          </cell>
          <cell r="D10039" t="str">
            <v>Industrial Processes - Storage and Transfer</v>
          </cell>
          <cell r="G10039" t="str">
            <v>Petroleum and Solvent Evaporation</v>
          </cell>
          <cell r="H10039" t="str">
            <v>Petroleum Product Storage at Refineries</v>
          </cell>
          <cell r="I10039" t="str">
            <v>Floating Roof Tanks (Varying Sizes)</v>
          </cell>
          <cell r="J10039" t="str">
            <v>Grade 1 Fuel Oil: Standing Loss (250000 Bbl. Tank Size)</v>
          </cell>
          <cell r="N10039">
            <v>40988</v>
          </cell>
        </row>
        <row r="10040">
          <cell r="A10040" t="str">
            <v>40301175</v>
          </cell>
          <cell r="B10040" t="str">
            <v>Point</v>
          </cell>
          <cell r="C10040" t="str">
            <v>Petrol Prod Stor-Refinery /Floating Roof Tanks /Grade 6 Fuel Oil: Withdrawal Loss</v>
          </cell>
          <cell r="D10040" t="str">
            <v>Industrial Processes - Storage and Transfer</v>
          </cell>
          <cell r="G10040" t="str">
            <v>Petroleum and Solvent Evaporation</v>
          </cell>
          <cell r="H10040" t="str">
            <v>Petroleum Product Storage at Refineries</v>
          </cell>
          <cell r="I10040" t="str">
            <v>Floating Roof Tanks (Varying Sizes)</v>
          </cell>
          <cell r="J10040" t="str">
            <v>Grade 6 Fuel Oil: Withdrawal Loss (Independent Tank Diameter)</v>
          </cell>
          <cell r="N10040">
            <v>40988</v>
          </cell>
        </row>
        <row r="10041">
          <cell r="A10041" t="str">
            <v>40301176</v>
          </cell>
          <cell r="B10041" t="str">
            <v>Point</v>
          </cell>
          <cell r="C10041" t="str">
            <v>Petrol Prod Stor-Refinery /Floating Roof Tanks /Grade 5 Fuel Oil: Withdrawal Loss</v>
          </cell>
          <cell r="D10041" t="str">
            <v>Industrial Processes - Storage and Transfer</v>
          </cell>
          <cell r="G10041" t="str">
            <v>Petroleum and Solvent Evaporation</v>
          </cell>
          <cell r="H10041" t="str">
            <v>Petroleum Product Storage at Refineries</v>
          </cell>
          <cell r="I10041" t="str">
            <v>Floating Roof Tanks (Varying Sizes)</v>
          </cell>
          <cell r="J10041" t="str">
            <v>Grade 5 Fuel Oil: Withdrawal Loss (Independent Tank Diameter)</v>
          </cell>
          <cell r="N10041">
            <v>40988</v>
          </cell>
        </row>
        <row r="10042">
          <cell r="A10042" t="str">
            <v>40301177</v>
          </cell>
          <cell r="B10042" t="str">
            <v>Point</v>
          </cell>
          <cell r="C10042" t="str">
            <v>Petrol Prod Stor-Refinery /Floating Roof Tanks /Grade 4 Fuel Oil: Withdrawal Loss</v>
          </cell>
          <cell r="D10042" t="str">
            <v>Industrial Processes - Storage and Transfer</v>
          </cell>
          <cell r="G10042" t="str">
            <v>Petroleum and Solvent Evaporation</v>
          </cell>
          <cell r="H10042" t="str">
            <v>Petroleum Product Storage at Refineries</v>
          </cell>
          <cell r="I10042" t="str">
            <v>Floating Roof Tanks (Varying Sizes)</v>
          </cell>
          <cell r="J10042" t="str">
            <v>Grade 4 Fuel Oil: Withdrawal Loss (Independent Tank Diameter)</v>
          </cell>
          <cell r="N10042">
            <v>40988</v>
          </cell>
        </row>
        <row r="10043">
          <cell r="A10043" t="str">
            <v>40301178</v>
          </cell>
          <cell r="B10043" t="str">
            <v>Point</v>
          </cell>
          <cell r="C10043" t="str">
            <v>Petrol Prod Stor-Refinery /Floating Roof Tanks /Grade 2 Fuel Oil: Withdrawal Loss</v>
          </cell>
          <cell r="D10043" t="str">
            <v>Industrial Processes - Storage and Transfer</v>
          </cell>
          <cell r="G10043" t="str">
            <v>Petroleum and Solvent Evaporation</v>
          </cell>
          <cell r="H10043" t="str">
            <v>Petroleum Product Storage at Refineries</v>
          </cell>
          <cell r="I10043" t="str">
            <v>Floating Roof Tanks (Varying Sizes)</v>
          </cell>
          <cell r="J10043" t="str">
            <v>Grade 2 Fuel Oil: Withdrawal Loss (Independent Tank Diameter)</v>
          </cell>
          <cell r="N10043">
            <v>40988</v>
          </cell>
        </row>
        <row r="10044">
          <cell r="A10044" t="str">
            <v>40301179</v>
          </cell>
          <cell r="B10044" t="str">
            <v>Point</v>
          </cell>
          <cell r="C10044" t="str">
            <v>Petrol Prod Stor-Refinery /Floating Roof Tanks /Grade 1 Fuel Oil: Withdrawal Loss</v>
          </cell>
          <cell r="D10044" t="str">
            <v>Industrial Processes - Storage and Transfer</v>
          </cell>
          <cell r="G10044" t="str">
            <v>Petroleum and Solvent Evaporation</v>
          </cell>
          <cell r="H10044" t="str">
            <v>Petroleum Product Storage at Refineries</v>
          </cell>
          <cell r="I10044" t="str">
            <v>Floating Roof Tanks (Varying Sizes)</v>
          </cell>
          <cell r="J10044" t="str">
            <v>Grade 1 Fuel Oil: Withdrawal Loss (Independent Tank Diameter)</v>
          </cell>
          <cell r="N10044">
            <v>40988</v>
          </cell>
        </row>
        <row r="10045">
          <cell r="A10045" t="str">
            <v>40301180</v>
          </cell>
          <cell r="B10045" t="str">
            <v>Point</v>
          </cell>
          <cell r="C10045" t="str">
            <v>Petrol Prod Stor-Refinery /Floating Roof Tanks /Gasoline RVP 13: Withdrawal Loss</v>
          </cell>
          <cell r="D10045" t="str">
            <v>Industrial Processes - Storage and Transfer</v>
          </cell>
          <cell r="G10045" t="str">
            <v>Petroleum and Solvent Evaporation</v>
          </cell>
          <cell r="H10045" t="str">
            <v>Petroleum Product Storage at Refineries</v>
          </cell>
          <cell r="I10045" t="str">
            <v>Floating Roof Tanks (Varying Sizes)</v>
          </cell>
          <cell r="J10045" t="str">
            <v>Gasoline RVP 13: Withdrawal Loss (Independent Tank Diameter)</v>
          </cell>
          <cell r="N10045">
            <v>40988</v>
          </cell>
        </row>
        <row r="10046">
          <cell r="A10046" t="str">
            <v>40301181</v>
          </cell>
          <cell r="B10046" t="str">
            <v>Point</v>
          </cell>
          <cell r="C10046" t="str">
            <v>Petrol Prod Stor-Refinery /Floating Roof Tanks /Gasoline RVP 10: Withdrawal Loss</v>
          </cell>
          <cell r="D10046" t="str">
            <v>Industrial Processes - Storage and Transfer</v>
          </cell>
          <cell r="G10046" t="str">
            <v>Petroleum and Solvent Evaporation</v>
          </cell>
          <cell r="H10046" t="str">
            <v>Petroleum Product Storage at Refineries</v>
          </cell>
          <cell r="I10046" t="str">
            <v>Floating Roof Tanks (Varying Sizes)</v>
          </cell>
          <cell r="J10046" t="str">
            <v>Gasoline RVP 10: Withdrawal Loss (Independent Tank Diameter)</v>
          </cell>
          <cell r="N10046">
            <v>40988</v>
          </cell>
        </row>
        <row r="10047">
          <cell r="A10047" t="str">
            <v>40301182</v>
          </cell>
          <cell r="B10047" t="str">
            <v>Point</v>
          </cell>
          <cell r="C10047" t="str">
            <v>Petrol Prod Stor-Refinery /Floating Roof Tanks /Gasoline RVP 7: Withdrawal Loss</v>
          </cell>
          <cell r="D10047" t="str">
            <v>Industrial Processes - Storage and Transfer</v>
          </cell>
          <cell r="G10047" t="str">
            <v>Petroleum and Solvent Evaporation</v>
          </cell>
          <cell r="H10047" t="str">
            <v>Petroleum Product Storage at Refineries</v>
          </cell>
          <cell r="I10047" t="str">
            <v>Floating Roof Tanks (Varying Sizes)</v>
          </cell>
          <cell r="J10047" t="str">
            <v>Gasoline RVP 7: Withdrawal Loss (Independent Tank Diameter)</v>
          </cell>
          <cell r="N10047">
            <v>40988</v>
          </cell>
        </row>
        <row r="10048">
          <cell r="A10048" t="str">
            <v>40301197</v>
          </cell>
          <cell r="B10048" t="str">
            <v>Point</v>
          </cell>
          <cell r="C10048" t="str">
            <v>Petrol Prod Stor-Refinery /Floating Roof Tanks /Specify Liquid: Withdrawal Loss</v>
          </cell>
          <cell r="D10048" t="str">
            <v>Industrial Processes - Storage and Transfer</v>
          </cell>
          <cell r="G10048" t="str">
            <v>Petroleum and Solvent Evaporation</v>
          </cell>
          <cell r="H10048" t="str">
            <v>Petroleum Product Storage at Refineries</v>
          </cell>
          <cell r="I10048" t="str">
            <v>Floating Roof Tanks (Varying Sizes)</v>
          </cell>
          <cell r="J10048" t="str">
            <v>Specify Liquid: Withdrawal Loss</v>
          </cell>
          <cell r="N10048">
            <v>40988</v>
          </cell>
        </row>
        <row r="10049">
          <cell r="A10049" t="str">
            <v>40301198</v>
          </cell>
          <cell r="B10049" t="str">
            <v>Point</v>
          </cell>
          <cell r="C10049" t="str">
            <v>Petrol Prod Stor-Refinery /Floating Roof Tanks /Specify Liquid: Standing Loss (67000 Bbl Tank)</v>
          </cell>
          <cell r="D10049" t="str">
            <v>Industrial Processes - Storage and Transfer</v>
          </cell>
          <cell r="G10049" t="str">
            <v>Petroleum and Solvent Evaporation</v>
          </cell>
          <cell r="H10049" t="str">
            <v>Petroleum Product Storage at Refineries</v>
          </cell>
          <cell r="I10049" t="str">
            <v>Floating Roof Tanks (Varying Sizes)</v>
          </cell>
          <cell r="J10049" t="str">
            <v>Specify Liquid: Standing Loss (67000 Bbl. Tank Size)</v>
          </cell>
          <cell r="N10049">
            <v>40988</v>
          </cell>
        </row>
        <row r="10050">
          <cell r="A10050" t="str">
            <v>40301199</v>
          </cell>
          <cell r="B10050" t="str">
            <v>Point</v>
          </cell>
          <cell r="C10050" t="str">
            <v>Petrol Prod Stor-Refinery /Floating Roof Tanks /Specify Liquid: Standing Loss (250000 Bbl Tank)</v>
          </cell>
          <cell r="D10050" t="str">
            <v>Industrial Processes - Storage and Transfer</v>
          </cell>
          <cell r="G10050" t="str">
            <v>Petroleum and Solvent Evaporation</v>
          </cell>
          <cell r="H10050" t="str">
            <v>Petroleum Product Storage at Refineries</v>
          </cell>
          <cell r="I10050" t="str">
            <v>Floating Roof Tanks (Varying Sizes)</v>
          </cell>
          <cell r="J10050" t="str">
            <v>Specify Liquid: Standing Loss (250000 Bbl. Tank Size)</v>
          </cell>
          <cell r="N10050">
            <v>40988</v>
          </cell>
        </row>
        <row r="10051">
          <cell r="A10051" t="str">
            <v>40301201</v>
          </cell>
          <cell r="B10051" t="str">
            <v>Point</v>
          </cell>
          <cell r="C10051" t="str">
            <v>Petrol Prod Stor-Refinery /Variable Vapor Space /Gasoline RVP 13: Filling Loss</v>
          </cell>
          <cell r="D10051" t="str">
            <v>Industrial Processes - Storage and Transfer</v>
          </cell>
          <cell r="G10051" t="str">
            <v>Petroleum and Solvent Evaporation</v>
          </cell>
          <cell r="H10051" t="str">
            <v>Petroleum Product Storage at Refineries</v>
          </cell>
          <cell r="I10051" t="str">
            <v>Variable Vapor Space</v>
          </cell>
          <cell r="J10051" t="str">
            <v>Gasoline RVP 13: Filling Loss</v>
          </cell>
          <cell r="N10051">
            <v>40988</v>
          </cell>
        </row>
        <row r="10052">
          <cell r="A10052" t="str">
            <v>40301202</v>
          </cell>
          <cell r="B10052" t="str">
            <v>Point</v>
          </cell>
          <cell r="C10052" t="str">
            <v>Petrol Prod Stor-Refinery /Variable Vapor Space /Gasoline RVP 10: Filling Loss</v>
          </cell>
          <cell r="D10052" t="str">
            <v>Industrial Processes - Storage and Transfer</v>
          </cell>
          <cell r="G10052" t="str">
            <v>Petroleum and Solvent Evaporation</v>
          </cell>
          <cell r="H10052" t="str">
            <v>Petroleum Product Storage at Refineries</v>
          </cell>
          <cell r="I10052" t="str">
            <v>Variable Vapor Space</v>
          </cell>
          <cell r="J10052" t="str">
            <v>Gasoline RVP 10: Filling Loss</v>
          </cell>
          <cell r="N10052">
            <v>40988</v>
          </cell>
        </row>
        <row r="10053">
          <cell r="A10053" t="str">
            <v>40301203</v>
          </cell>
          <cell r="B10053" t="str">
            <v>Point</v>
          </cell>
          <cell r="C10053" t="str">
            <v>Petrol Prod Stor-Refinery /Variable Vapor Space /Gasoline RVP 7: Filling Loss</v>
          </cell>
          <cell r="D10053" t="str">
            <v>Industrial Processes - Storage and Transfer</v>
          </cell>
          <cell r="G10053" t="str">
            <v>Petroleum and Solvent Evaporation</v>
          </cell>
          <cell r="H10053" t="str">
            <v>Petroleum Product Storage at Refineries</v>
          </cell>
          <cell r="I10053" t="str">
            <v>Variable Vapor Space</v>
          </cell>
          <cell r="J10053" t="str">
            <v>Gasoline RVP 7: Filling Loss</v>
          </cell>
          <cell r="N10053">
            <v>40988</v>
          </cell>
        </row>
        <row r="10054">
          <cell r="A10054" t="str">
            <v>40301204</v>
          </cell>
          <cell r="B10054" t="str">
            <v>Point</v>
          </cell>
          <cell r="C10054" t="str">
            <v>Petrol Prod Stor-Refinery /Variable Vapor Space /Jet Naphtha (JP-4): Filling Loss</v>
          </cell>
          <cell r="D10054" t="str">
            <v>Industrial Processes - Storage and Transfer</v>
          </cell>
          <cell r="G10054" t="str">
            <v>Petroleum and Solvent Evaporation</v>
          </cell>
          <cell r="H10054" t="str">
            <v>Petroleum Product Storage at Refineries</v>
          </cell>
          <cell r="I10054" t="str">
            <v>Variable Vapor Space</v>
          </cell>
          <cell r="J10054" t="str">
            <v>Jet Naphtha (JP-4): Filling Loss</v>
          </cell>
          <cell r="N10054">
            <v>40988</v>
          </cell>
        </row>
        <row r="10055">
          <cell r="A10055" t="str">
            <v>40301205</v>
          </cell>
          <cell r="B10055" t="str">
            <v>Point</v>
          </cell>
          <cell r="C10055" t="str">
            <v>Petrol Prod Stor-Refinery /Variable Vapor Space /Jet Kerosene: Filling Loss</v>
          </cell>
          <cell r="D10055" t="str">
            <v>Industrial Processes - Storage and Transfer</v>
          </cell>
          <cell r="G10055" t="str">
            <v>Petroleum and Solvent Evaporation</v>
          </cell>
          <cell r="H10055" t="str">
            <v>Petroleum Product Storage at Refineries</v>
          </cell>
          <cell r="I10055" t="str">
            <v>Variable Vapor Space</v>
          </cell>
          <cell r="J10055" t="str">
            <v>Jet Kerosene: Filling Loss</v>
          </cell>
          <cell r="N10055">
            <v>40988</v>
          </cell>
        </row>
        <row r="10056">
          <cell r="A10056" t="str">
            <v>40301206</v>
          </cell>
          <cell r="B10056" t="str">
            <v>Point</v>
          </cell>
          <cell r="C10056" t="str">
            <v>Petrol Prod Stor-Refinery /Variable Vapor Space /Distillate Fuel #2: Filling Loss</v>
          </cell>
          <cell r="D10056" t="str">
            <v>Industrial Processes - Storage and Transfer</v>
          </cell>
          <cell r="G10056" t="str">
            <v>Petroleum and Solvent Evaporation</v>
          </cell>
          <cell r="H10056" t="str">
            <v>Petroleum Product Storage at Refineries</v>
          </cell>
          <cell r="I10056" t="str">
            <v>Variable Vapor Space</v>
          </cell>
          <cell r="J10056" t="str">
            <v>Distillate Fuel #2: Filling Loss</v>
          </cell>
          <cell r="N10056">
            <v>40988</v>
          </cell>
        </row>
        <row r="10057">
          <cell r="A10057" t="str">
            <v>40301207</v>
          </cell>
          <cell r="B10057" t="str">
            <v>Point</v>
          </cell>
          <cell r="C10057" t="str">
            <v>Petrol Prod Stor-Refinery /Variable Vapor Space /Benzene: Filling Loss</v>
          </cell>
          <cell r="D10057" t="str">
            <v>Industrial Processes - Storage and Transfer</v>
          </cell>
          <cell r="G10057" t="str">
            <v>Petroleum and Solvent Evaporation</v>
          </cell>
          <cell r="H10057" t="str">
            <v>Petroleum Product Storage at Refineries</v>
          </cell>
          <cell r="I10057" t="str">
            <v>Variable Vapor Space</v>
          </cell>
          <cell r="J10057" t="str">
            <v>Benzene: Filling Loss</v>
          </cell>
          <cell r="N10057">
            <v>40988</v>
          </cell>
        </row>
        <row r="10058">
          <cell r="A10058" t="str">
            <v>40301299</v>
          </cell>
          <cell r="B10058" t="str">
            <v>Point</v>
          </cell>
          <cell r="C10058" t="str">
            <v>Petrol Prod Stor-Refinery /Variable Vapor Space /Specify Liquid: Filling Loss</v>
          </cell>
          <cell r="D10058" t="str">
            <v>Industrial Processes - Storage and Transfer</v>
          </cell>
          <cell r="G10058" t="str">
            <v>Petroleum and Solvent Evaporation</v>
          </cell>
          <cell r="H10058" t="str">
            <v>Petroleum Product Storage at Refineries</v>
          </cell>
          <cell r="I10058" t="str">
            <v>Variable Vapor Space</v>
          </cell>
          <cell r="J10058" t="str">
            <v>Specify Liquid: Filling Loss</v>
          </cell>
          <cell r="N10058">
            <v>40988</v>
          </cell>
        </row>
        <row r="10059">
          <cell r="A10059" t="str">
            <v>40388801</v>
          </cell>
          <cell r="B10059" t="str">
            <v>Point</v>
          </cell>
          <cell r="C10059" t="str">
            <v>Petrol Prod Stor-Refinery /Fugitive Emissions /Specify in Comments Field</v>
          </cell>
          <cell r="D10059" t="str">
            <v>Industrial Processes - Storage and Transfer</v>
          </cell>
          <cell r="G10059" t="str">
            <v>Petroleum and Solvent Evaporation</v>
          </cell>
          <cell r="H10059" t="str">
            <v>Petroleum Product Storage at Refineries</v>
          </cell>
          <cell r="I10059" t="str">
            <v>Fugitive Emissions</v>
          </cell>
          <cell r="J10059" t="str">
            <v>Specify in Comments Field</v>
          </cell>
          <cell r="N10059">
            <v>40988</v>
          </cell>
        </row>
        <row r="10060">
          <cell r="A10060" t="str">
            <v>40388802</v>
          </cell>
          <cell r="B10060" t="str">
            <v>Point</v>
          </cell>
          <cell r="C10060" t="str">
            <v>Petrol Prod Stor-Refinery /Fugitive Emissions /Specify in Comments Field</v>
          </cell>
          <cell r="D10060" t="str">
            <v>Industrial Processes - Storage and Transfer</v>
          </cell>
          <cell r="G10060" t="str">
            <v>Petroleum and Solvent Evaporation</v>
          </cell>
          <cell r="H10060" t="str">
            <v>Petroleum Product Storage at Refineries</v>
          </cell>
          <cell r="I10060" t="str">
            <v>Fugitive Emissions</v>
          </cell>
          <cell r="J10060" t="str">
            <v>Specify in Comments Field</v>
          </cell>
          <cell r="K10060" t="str">
            <v>40388801</v>
          </cell>
          <cell r="L10060" t="str">
            <v>2002</v>
          </cell>
          <cell r="N10060">
            <v>40988</v>
          </cell>
        </row>
        <row r="10061">
          <cell r="A10061" t="str">
            <v>40388803</v>
          </cell>
          <cell r="B10061" t="str">
            <v>Point</v>
          </cell>
          <cell r="C10061" t="str">
            <v>Petrol Prod Stor-Refinery /Fugitive Emissions /Specify in Comments Field</v>
          </cell>
          <cell r="D10061" t="str">
            <v>Industrial Processes - Storage and Transfer</v>
          </cell>
          <cell r="G10061" t="str">
            <v>Petroleum and Solvent Evaporation</v>
          </cell>
          <cell r="H10061" t="str">
            <v>Petroleum Product Storage at Refineries</v>
          </cell>
          <cell r="I10061" t="str">
            <v>Fugitive Emissions</v>
          </cell>
          <cell r="J10061" t="str">
            <v>Specify in Comments Field</v>
          </cell>
          <cell r="K10061" t="str">
            <v>40388801</v>
          </cell>
          <cell r="L10061" t="str">
            <v>2002</v>
          </cell>
          <cell r="N10061">
            <v>40988</v>
          </cell>
        </row>
        <row r="10062">
          <cell r="A10062" t="str">
            <v>40388804</v>
          </cell>
          <cell r="B10062" t="str">
            <v>Point</v>
          </cell>
          <cell r="C10062" t="str">
            <v>Petrol Prod Stor-Refinery /Fugitive Emissions /Specify in Comments Field</v>
          </cell>
          <cell r="D10062" t="str">
            <v>Industrial Processes - Storage and Transfer</v>
          </cell>
          <cell r="G10062" t="str">
            <v>Petroleum and Solvent Evaporation</v>
          </cell>
          <cell r="H10062" t="str">
            <v>Petroleum Product Storage at Refineries</v>
          </cell>
          <cell r="I10062" t="str">
            <v>Fugitive Emissions</v>
          </cell>
          <cell r="J10062" t="str">
            <v>Specify in Comments Field</v>
          </cell>
          <cell r="K10062" t="str">
            <v>40388801</v>
          </cell>
          <cell r="L10062" t="str">
            <v>2002</v>
          </cell>
          <cell r="N10062">
            <v>40988</v>
          </cell>
        </row>
        <row r="10063">
          <cell r="A10063" t="str">
            <v>40388805</v>
          </cell>
          <cell r="B10063" t="str">
            <v>Point</v>
          </cell>
          <cell r="C10063" t="str">
            <v>Petrol Prod Stor-Refinery /Fugitive Emissions /Specify in Comments Field</v>
          </cell>
          <cell r="D10063" t="str">
            <v>Industrial Processes - Storage and Transfer</v>
          </cell>
          <cell r="G10063" t="str">
            <v>Petroleum and Solvent Evaporation</v>
          </cell>
          <cell r="H10063" t="str">
            <v>Petroleum Product Storage at Refineries</v>
          </cell>
          <cell r="I10063" t="str">
            <v>Fugitive Emissions</v>
          </cell>
          <cell r="J10063" t="str">
            <v>Specify in Comments Field</v>
          </cell>
          <cell r="K10063" t="str">
            <v>40388801</v>
          </cell>
          <cell r="L10063" t="str">
            <v>2002</v>
          </cell>
          <cell r="N10063">
            <v>40988</v>
          </cell>
        </row>
        <row r="10064">
          <cell r="A10064" t="str">
            <v>40399999</v>
          </cell>
          <cell r="B10064" t="str">
            <v>Point</v>
          </cell>
          <cell r="C10064" t="str">
            <v>Petrol Prod Stor-Refinery /Other Not Classified /See Comment **</v>
          </cell>
          <cell r="D10064" t="str">
            <v>Industrial Processes - Storage and Transfer</v>
          </cell>
          <cell r="G10064" t="str">
            <v>Petroleum and Solvent Evaporation</v>
          </cell>
          <cell r="H10064" t="str">
            <v>Petroleum Product Storage at Refineries</v>
          </cell>
          <cell r="I10064" t="str">
            <v>Other Not Classified</v>
          </cell>
          <cell r="J10064" t="str">
            <v>See Comment **</v>
          </cell>
          <cell r="N10064">
            <v>40988</v>
          </cell>
        </row>
        <row r="10065">
          <cell r="A10065" t="str">
            <v>40400101</v>
          </cell>
          <cell r="B10065" t="str">
            <v>Point</v>
          </cell>
          <cell r="C10065" t="str">
            <v>Petrol Prod Stor-Bulk Terminals /Gasoline RVP 13: Breathing Loss (67000 BBL) - Fixed Roof Tank</v>
          </cell>
          <cell r="D10065" t="str">
            <v>Bulk Gasoline Terminals</v>
          </cell>
          <cell r="G10065" t="str">
            <v>Petroleum and Solvent Evaporation</v>
          </cell>
          <cell r="H10065" t="str">
            <v>Petroleum Liquids Storage (non-Refinery)</v>
          </cell>
          <cell r="I10065" t="str">
            <v>Bulk Terminals</v>
          </cell>
          <cell r="J10065" t="str">
            <v>Gasoline RVP 13: Breathing Loss (67000 Bbl Capacity) - Fixed Roof Tank</v>
          </cell>
          <cell r="N10065">
            <v>40988</v>
          </cell>
        </row>
        <row r="10066">
          <cell r="A10066" t="str">
            <v>40400102</v>
          </cell>
          <cell r="B10066" t="str">
            <v>Point</v>
          </cell>
          <cell r="C10066" t="str">
            <v>Petrol Prod Stor-Bulk Terminals /Gasoline RVP 10: Breathing Loss (67000 BBL) - Fixed Roof Tank</v>
          </cell>
          <cell r="D10066" t="str">
            <v>Bulk Gasoline Terminals</v>
          </cell>
          <cell r="G10066" t="str">
            <v>Petroleum and Solvent Evaporation</v>
          </cell>
          <cell r="H10066" t="str">
            <v>Petroleum Liquids Storage (non-Refinery)</v>
          </cell>
          <cell r="I10066" t="str">
            <v>Bulk Terminals</v>
          </cell>
          <cell r="J10066" t="str">
            <v>Gasoline RVP 10: Breathing Loss (67000 Bbl Capacity) - Fixed Roof Tank</v>
          </cell>
          <cell r="N10066">
            <v>40988</v>
          </cell>
        </row>
        <row r="10067">
          <cell r="A10067" t="str">
            <v>40400103</v>
          </cell>
          <cell r="B10067" t="str">
            <v>Point</v>
          </cell>
          <cell r="C10067" t="str">
            <v>Petrol Prod Stor-Bulk Terminals /Gasoline RVP 7: Breathing Loss (67000 BBL) - Fixed Roof Tank</v>
          </cell>
          <cell r="D10067" t="str">
            <v>Bulk Gasoline Terminals</v>
          </cell>
          <cell r="G10067" t="str">
            <v>Petroleum and Solvent Evaporation</v>
          </cell>
          <cell r="H10067" t="str">
            <v>Petroleum Liquids Storage (non-Refinery)</v>
          </cell>
          <cell r="I10067" t="str">
            <v>Bulk Terminals</v>
          </cell>
          <cell r="J10067" t="str">
            <v>Gasoline RVP 7: Breathing Loss (67000 Bbl. Capacity) - Fixed Roof Tank</v>
          </cell>
          <cell r="N10067">
            <v>40988</v>
          </cell>
        </row>
        <row r="10068">
          <cell r="A10068" t="str">
            <v>40400104</v>
          </cell>
          <cell r="B10068" t="str">
            <v>Point</v>
          </cell>
          <cell r="C10068" t="str">
            <v>Petrol Prod Stor-Bulk Terminals /Gasoline RVP 13: Breathing Loss (250000 BBL)-Fixed Roof Tank</v>
          </cell>
          <cell r="D10068" t="str">
            <v>Bulk Gasoline Terminals</v>
          </cell>
          <cell r="G10068" t="str">
            <v>Petroleum and Solvent Evaporation</v>
          </cell>
          <cell r="H10068" t="str">
            <v>Petroleum Liquids Storage (non-Refinery)</v>
          </cell>
          <cell r="I10068" t="str">
            <v>Bulk Terminals</v>
          </cell>
          <cell r="J10068" t="str">
            <v>Gasoline RVP 13: Breathing Loss (250000 Bbl Capacity)-Fixed Roof Tank</v>
          </cell>
          <cell r="N10068">
            <v>40988</v>
          </cell>
        </row>
        <row r="10069">
          <cell r="A10069" t="str">
            <v>40400105</v>
          </cell>
          <cell r="B10069" t="str">
            <v>Point</v>
          </cell>
          <cell r="C10069" t="str">
            <v>Petrol Prod Stor-Bulk Terminals /Gasoline RVP 10: Breathing Loss (250000 BBL)-Fixed Roof Tank</v>
          </cell>
          <cell r="D10069" t="str">
            <v>Bulk Gasoline Terminals</v>
          </cell>
          <cell r="G10069" t="str">
            <v>Petroleum and Solvent Evaporation</v>
          </cell>
          <cell r="H10069" t="str">
            <v>Petroleum Liquids Storage (non-Refinery)</v>
          </cell>
          <cell r="I10069" t="str">
            <v>Bulk Terminals</v>
          </cell>
          <cell r="J10069" t="str">
            <v>Gasoline RVP 10: Breathing Loss (250000 Bbl Capacity)-Fixed Roof Tank</v>
          </cell>
          <cell r="N10069">
            <v>40988</v>
          </cell>
        </row>
        <row r="10070">
          <cell r="A10070" t="str">
            <v>40400106</v>
          </cell>
          <cell r="B10070" t="str">
            <v>Point</v>
          </cell>
          <cell r="C10070" t="str">
            <v>Petrol Prod Stor-Bulk Terminals /Gasoline RVP 7: Breathing Loss (250000 BBL) - Fixed Roof Tank</v>
          </cell>
          <cell r="D10070" t="str">
            <v>Bulk Gasoline Terminals</v>
          </cell>
          <cell r="G10070" t="str">
            <v>Petroleum and Solvent Evaporation</v>
          </cell>
          <cell r="H10070" t="str">
            <v>Petroleum Liquids Storage (non-Refinery)</v>
          </cell>
          <cell r="I10070" t="str">
            <v>Bulk Terminals</v>
          </cell>
          <cell r="J10070" t="str">
            <v>Gasoline RVP 7: Breathing Loss (250000 Bbl Capacity) - Fixed Roof Tank</v>
          </cell>
          <cell r="N10070">
            <v>40988</v>
          </cell>
        </row>
        <row r="10071">
          <cell r="A10071" t="str">
            <v>40400107</v>
          </cell>
          <cell r="B10071" t="str">
            <v>Point</v>
          </cell>
          <cell r="C10071" t="str">
            <v>Petrol Prod Stor-Bulk Terminals /Gasoline RVP 13: Working Loss (Diam Independent) - Fixed Roof Tank</v>
          </cell>
          <cell r="D10071" t="str">
            <v>Bulk Gasoline Terminals</v>
          </cell>
          <cell r="G10071" t="str">
            <v>Petroleum and Solvent Evaporation</v>
          </cell>
          <cell r="H10071" t="str">
            <v>Petroleum Liquids Storage (non-Refinery)</v>
          </cell>
          <cell r="I10071" t="str">
            <v>Bulk Terminals</v>
          </cell>
          <cell r="J10071" t="str">
            <v>Gasoline RVP 13: Working Loss (Diam. Independent) - Fixed Roof Tank</v>
          </cell>
          <cell r="N10071">
            <v>40988</v>
          </cell>
        </row>
        <row r="10072">
          <cell r="A10072" t="str">
            <v>40400108</v>
          </cell>
          <cell r="B10072" t="str">
            <v>Point</v>
          </cell>
          <cell r="C10072" t="str">
            <v>Petrol Prod Stor-Bulk Terminals /Gasoline RVP 10: Working Loss (Diam Independent) - Fixed Roof Tank</v>
          </cell>
          <cell r="D10072" t="str">
            <v>Bulk Gasoline Terminals</v>
          </cell>
          <cell r="G10072" t="str">
            <v>Petroleum and Solvent Evaporation</v>
          </cell>
          <cell r="H10072" t="str">
            <v>Petroleum Liquids Storage (non-Refinery)</v>
          </cell>
          <cell r="I10072" t="str">
            <v>Bulk Terminals</v>
          </cell>
          <cell r="J10072" t="str">
            <v>Gasoline RVP 10: Working Loss (Diameter Independent) - Fixed Roof Tank</v>
          </cell>
          <cell r="N10072">
            <v>40988</v>
          </cell>
        </row>
        <row r="10073">
          <cell r="A10073" t="str">
            <v>40400109</v>
          </cell>
          <cell r="B10073" t="str">
            <v>Point</v>
          </cell>
          <cell r="C10073" t="str">
            <v>Petrol Prod Stor-Bulk Terminals /Gasoline RVP 7: Working Loss (Diam Independent) - Fixed Roof Tank</v>
          </cell>
          <cell r="D10073" t="str">
            <v>Bulk Gasoline Terminals</v>
          </cell>
          <cell r="G10073" t="str">
            <v>Petroleum and Solvent Evaporation</v>
          </cell>
          <cell r="H10073" t="str">
            <v>Petroleum Liquids Storage (non-Refinery)</v>
          </cell>
          <cell r="I10073" t="str">
            <v>Bulk Terminals</v>
          </cell>
          <cell r="J10073" t="str">
            <v>Gasoline RVP 7: Working Loss (Diameter Independent) - Fixed Roof Tank</v>
          </cell>
          <cell r="N10073">
            <v>40988</v>
          </cell>
        </row>
        <row r="10074">
          <cell r="A10074" t="str">
            <v>40400110</v>
          </cell>
          <cell r="B10074" t="str">
            <v>Point</v>
          </cell>
          <cell r="C10074" t="str">
            <v>Petrol Prod Stor-Bulk Terminals /Gasoline RVP 13: Standing Loss (67000 BBL)-Floating Roof Tank</v>
          </cell>
          <cell r="D10074" t="str">
            <v>Bulk Gasoline Terminals</v>
          </cell>
          <cell r="G10074" t="str">
            <v>Petroleum and Solvent Evaporation</v>
          </cell>
          <cell r="H10074" t="str">
            <v>Petroleum Liquids Storage (non-Refinery)</v>
          </cell>
          <cell r="I10074" t="str">
            <v>Bulk Terminals</v>
          </cell>
          <cell r="J10074" t="str">
            <v>Gasoline RVP 13: Standing Loss (67000 Bbl Capacity)-Floating Roof Tank</v>
          </cell>
          <cell r="N10074">
            <v>40988</v>
          </cell>
        </row>
        <row r="10075">
          <cell r="A10075" t="str">
            <v>40400111</v>
          </cell>
          <cell r="B10075" t="str">
            <v>Point</v>
          </cell>
          <cell r="C10075" t="str">
            <v>Petrol Prod Stor-Bulk Terminals /Gasoline RVP 10: Standing Loss (67000 BBL)-Floating Roof Tank</v>
          </cell>
          <cell r="D10075" t="str">
            <v>Bulk Gasoline Terminals</v>
          </cell>
          <cell r="G10075" t="str">
            <v>Petroleum and Solvent Evaporation</v>
          </cell>
          <cell r="H10075" t="str">
            <v>Petroleum Liquids Storage (non-Refinery)</v>
          </cell>
          <cell r="I10075" t="str">
            <v>Bulk Terminals</v>
          </cell>
          <cell r="J10075" t="str">
            <v>Gasoline RVP 10: Standing Loss (67000 Bbl Capacity)-Floating Roof Tank</v>
          </cell>
          <cell r="N10075">
            <v>40988</v>
          </cell>
        </row>
        <row r="10076">
          <cell r="A10076" t="str">
            <v>40400112</v>
          </cell>
          <cell r="B10076" t="str">
            <v>Point</v>
          </cell>
          <cell r="C10076" t="str">
            <v>Petrol Prod Stor-Bulk Terminals /Gasoline RVP 7: Standing Loss (67000 BBL)- Floating Roof Tank</v>
          </cell>
          <cell r="D10076" t="str">
            <v>Bulk Gasoline Terminals</v>
          </cell>
          <cell r="G10076" t="str">
            <v>Petroleum and Solvent Evaporation</v>
          </cell>
          <cell r="H10076" t="str">
            <v>Petroleum Liquids Storage (non-Refinery)</v>
          </cell>
          <cell r="I10076" t="str">
            <v>Bulk Terminals</v>
          </cell>
          <cell r="J10076" t="str">
            <v>Gasoline RVP 7: Standing Loss (67000 Bbl Capacity)- Floating Roof Tank</v>
          </cell>
          <cell r="N10076">
            <v>40988</v>
          </cell>
        </row>
        <row r="10077">
          <cell r="A10077" t="str">
            <v>40400113</v>
          </cell>
          <cell r="B10077" t="str">
            <v>Point</v>
          </cell>
          <cell r="C10077" t="str">
            <v>Petrol Prod Stor-Bulk Terminals /Gasoline RVP 13: Standing Loss (250000 BBL) - Floating Roof Tank</v>
          </cell>
          <cell r="D10077" t="str">
            <v>Bulk Gasoline Terminals</v>
          </cell>
          <cell r="G10077" t="str">
            <v>Petroleum and Solvent Evaporation</v>
          </cell>
          <cell r="H10077" t="str">
            <v>Petroleum Liquids Storage (non-Refinery)</v>
          </cell>
          <cell r="I10077" t="str">
            <v>Bulk Terminals</v>
          </cell>
          <cell r="J10077" t="str">
            <v>Gasoline RVP 13: Standing Loss (250000 Bbl Cap.) - Floating Roof Tank</v>
          </cell>
          <cell r="N10077">
            <v>40988</v>
          </cell>
        </row>
        <row r="10078">
          <cell r="A10078" t="str">
            <v>40400114</v>
          </cell>
          <cell r="B10078" t="str">
            <v>Point</v>
          </cell>
          <cell r="C10078" t="str">
            <v>Petrol Prod Stor-Bulk Terminals /Gasoline RVP 10: Standing Loss (250000 BBL) - Floating Roof Tank</v>
          </cell>
          <cell r="D10078" t="str">
            <v>Bulk Gasoline Terminals</v>
          </cell>
          <cell r="G10078" t="str">
            <v>Petroleum and Solvent Evaporation</v>
          </cell>
          <cell r="H10078" t="str">
            <v>Petroleum Liquids Storage (non-Refinery)</v>
          </cell>
          <cell r="I10078" t="str">
            <v>Bulk Terminals</v>
          </cell>
          <cell r="J10078" t="str">
            <v>Gasoline RVP 10: Standing Loss (250000 Bbl Cap.) - Floating Roof Tank</v>
          </cell>
          <cell r="N10078">
            <v>40988</v>
          </cell>
        </row>
        <row r="10079">
          <cell r="A10079" t="str">
            <v>40400115</v>
          </cell>
          <cell r="B10079" t="str">
            <v>Point</v>
          </cell>
          <cell r="C10079" t="str">
            <v>Petrol Prod Stor-Bulk Terminals /Gasoline RVP 7: Standing Loss (250000 BBL) - Floating Roof Tank</v>
          </cell>
          <cell r="D10079" t="str">
            <v>Bulk Gasoline Terminals</v>
          </cell>
          <cell r="G10079" t="str">
            <v>Petroleum and Solvent Evaporation</v>
          </cell>
          <cell r="H10079" t="str">
            <v>Petroleum Liquids Storage (non-Refinery)</v>
          </cell>
          <cell r="I10079" t="str">
            <v>Bulk Terminals</v>
          </cell>
          <cell r="J10079" t="str">
            <v>Gasoline RVP 7: Standing Loss (250000 Bbl Cap.) - Floating Roof Tank</v>
          </cell>
          <cell r="N10079">
            <v>40988</v>
          </cell>
        </row>
        <row r="10080">
          <cell r="A10080" t="str">
            <v>40400116</v>
          </cell>
          <cell r="B10080" t="str">
            <v>Point</v>
          </cell>
          <cell r="C10080" t="str">
            <v>Petrol Prod Stor-Bulk Terminals /Gasoline RVP 13/10/7: Withdrawal Loss (67000 BBL) - Float Rf Tnk</v>
          </cell>
          <cell r="D10080" t="str">
            <v>Bulk Gasoline Terminals</v>
          </cell>
          <cell r="G10080" t="str">
            <v>Petroleum and Solvent Evaporation</v>
          </cell>
          <cell r="H10080" t="str">
            <v>Petroleum Liquids Storage (non-Refinery)</v>
          </cell>
          <cell r="I10080" t="str">
            <v>Bulk Terminals</v>
          </cell>
          <cell r="J10080" t="str">
            <v>Gasoline RVP 13/10/7: Withdrawal Loss (67000 Bbl Cap.) - Float Rf Tnk</v>
          </cell>
          <cell r="N10080">
            <v>40988</v>
          </cell>
        </row>
        <row r="10081">
          <cell r="A10081" t="str">
            <v>40400117</v>
          </cell>
          <cell r="B10081" t="str">
            <v>Point</v>
          </cell>
          <cell r="C10081" t="str">
            <v>Petrol Prod Stor-Bulk Terminals /Gasoline RVP 13/10/7: Withdrawal Loss (250000 Bbl Cap) - Float Rf Tnk</v>
          </cell>
          <cell r="D10081" t="str">
            <v>Bulk Gasoline Terminals</v>
          </cell>
          <cell r="G10081" t="str">
            <v>Petroleum and Solvent Evaporation</v>
          </cell>
          <cell r="H10081" t="str">
            <v>Petroleum Liquids Storage (non-Refinery)</v>
          </cell>
          <cell r="I10081" t="str">
            <v>Bulk Terminals</v>
          </cell>
          <cell r="J10081" t="str">
            <v>Gasoline RVP 13/10/7: Withdrawal Loss (250000 Bbl Cap.) - Float Rf Tnk</v>
          </cell>
          <cell r="N10081">
            <v>40988</v>
          </cell>
        </row>
        <row r="10082">
          <cell r="A10082" t="str">
            <v>40400118</v>
          </cell>
          <cell r="B10082" t="str">
            <v>Point</v>
          </cell>
          <cell r="C10082" t="str">
            <v>Petrol Prod Stor-Bulk Terminals /Gasoline RVP 13: Filling Loss (10500 BBL) - Variable Vapor Space</v>
          </cell>
          <cell r="D10082" t="str">
            <v>Bulk Gasoline Terminals</v>
          </cell>
          <cell r="G10082" t="str">
            <v>Petroleum and Solvent Evaporation</v>
          </cell>
          <cell r="H10082" t="str">
            <v>Petroleum Liquids Storage (non-Refinery)</v>
          </cell>
          <cell r="I10082" t="str">
            <v>Bulk Terminals</v>
          </cell>
          <cell r="J10082" t="str">
            <v>Gasoline RVP 13: Filling Loss (10500 Bbl Cap.) - Variable Vapor Space</v>
          </cell>
          <cell r="N10082">
            <v>40988</v>
          </cell>
        </row>
        <row r="10083">
          <cell r="A10083" t="str">
            <v>40400119</v>
          </cell>
          <cell r="B10083" t="str">
            <v>Point</v>
          </cell>
          <cell r="C10083" t="str">
            <v>Petrol Prod Stor-Bulk Terminals /Gasoline RVP 10: Filling Loss (10500 BBL) - Variable Vapor Space</v>
          </cell>
          <cell r="D10083" t="str">
            <v>Bulk Gasoline Terminals</v>
          </cell>
          <cell r="G10083" t="str">
            <v>Petroleum and Solvent Evaporation</v>
          </cell>
          <cell r="H10083" t="str">
            <v>Petroleum Liquids Storage (non-Refinery)</v>
          </cell>
          <cell r="I10083" t="str">
            <v>Bulk Terminals</v>
          </cell>
          <cell r="J10083" t="str">
            <v>Gasoline RVP 10: Filling Loss (10500 Bbl Cap.) - Variable Vapor Space</v>
          </cell>
          <cell r="N10083">
            <v>40988</v>
          </cell>
        </row>
        <row r="10084">
          <cell r="A10084" t="str">
            <v>40400120</v>
          </cell>
          <cell r="B10084" t="str">
            <v>Point</v>
          </cell>
          <cell r="C10084" t="str">
            <v>Petrol Prod Stor-Bulk Terminals /Gasoline RVP 7: Filling Loss (10500 BBL) - Variable Vapor Space</v>
          </cell>
          <cell r="D10084" t="str">
            <v>Bulk Gasoline Terminals</v>
          </cell>
          <cell r="G10084" t="str">
            <v>Petroleum and Solvent Evaporation</v>
          </cell>
          <cell r="H10084" t="str">
            <v>Petroleum Liquids Storage (non-Refinery)</v>
          </cell>
          <cell r="I10084" t="str">
            <v>Bulk Terminals</v>
          </cell>
          <cell r="J10084" t="str">
            <v>Gasoline RVP 7: Filling Loss (10500 Bbl Cap.) - Variable Vapor Space</v>
          </cell>
          <cell r="N10084">
            <v>40988</v>
          </cell>
        </row>
        <row r="10085">
          <cell r="A10085" t="str">
            <v>40400121</v>
          </cell>
          <cell r="B10085" t="str">
            <v>Point</v>
          </cell>
          <cell r="C10085" t="str">
            <v>Petrol Prod Stor-Bulk Terminals /Diesel Fuel: Standing Loss (Diam Independent) - Fixed Roof Tank</v>
          </cell>
          <cell r="D10085" t="str">
            <v>Bulk Gasoline Terminals</v>
          </cell>
          <cell r="G10085" t="str">
            <v>Petroleum and Solvent Evaporation</v>
          </cell>
          <cell r="H10085" t="str">
            <v>Petroleum Liquids Storage (non-Refinery)</v>
          </cell>
          <cell r="I10085" t="str">
            <v>Bulk Terminals</v>
          </cell>
          <cell r="J10085" t="str">
            <v>Diesel Fuel: Standing Loss (Diameter Independent) - Fixed Roof Tank</v>
          </cell>
          <cell r="N10085">
            <v>40988</v>
          </cell>
        </row>
        <row r="10086">
          <cell r="A10086" t="str">
            <v>40400122</v>
          </cell>
          <cell r="B10086" t="str">
            <v>Point</v>
          </cell>
          <cell r="C10086" t="str">
            <v>Petrol Prod Stor-Bulk Terminals /Diesel Fuel: Working Loss (Diam Independent) - Fixed Roof Tank</v>
          </cell>
          <cell r="D10086" t="str">
            <v>Bulk Gasoline Terminals</v>
          </cell>
          <cell r="G10086" t="str">
            <v>Petroleum and Solvent Evaporation</v>
          </cell>
          <cell r="H10086" t="str">
            <v>Petroleum Liquids Storage (non-Refinery)</v>
          </cell>
          <cell r="I10086" t="str">
            <v>Bulk Terminals</v>
          </cell>
          <cell r="J10086" t="str">
            <v>Diesel Fuel: Working Loss (Diameter Independent) - Fixed Roof Tank</v>
          </cell>
          <cell r="N10086">
            <v>40988</v>
          </cell>
        </row>
        <row r="10087">
          <cell r="A10087" t="str">
            <v>40400130</v>
          </cell>
          <cell r="B10087" t="str">
            <v>Point</v>
          </cell>
          <cell r="C10087" t="str">
            <v>Petrol Prod Stor-Bulk Terminals /Specify Liquid: Standing Loss - External Floating Roof w/ Primary Seal</v>
          </cell>
          <cell r="D10087" t="str">
            <v>Bulk Gasoline Terminals</v>
          </cell>
          <cell r="G10087" t="str">
            <v>Petroleum and Solvent Evaporation</v>
          </cell>
          <cell r="H10087" t="str">
            <v>Petroleum Liquids Storage (non-Refinery)</v>
          </cell>
          <cell r="I10087" t="str">
            <v>Bulk Terminals</v>
          </cell>
          <cell r="J10087" t="str">
            <v>Specify Liquid: Standing Loss - External Floating Roof w/ Primary Seal</v>
          </cell>
          <cell r="N10087">
            <v>40988</v>
          </cell>
        </row>
        <row r="10088">
          <cell r="A10088" t="str">
            <v>40400131</v>
          </cell>
          <cell r="B10088" t="str">
            <v>Point</v>
          </cell>
          <cell r="C10088" t="str">
            <v>Petrol Prod Stor-Bulk Terminals /Gasoline RVP 13: Standing Loss - Ext. Floating Roof w/ Primary Seal</v>
          </cell>
          <cell r="D10088" t="str">
            <v>Bulk Gasoline Terminals</v>
          </cell>
          <cell r="G10088" t="str">
            <v>Petroleum and Solvent Evaporation</v>
          </cell>
          <cell r="H10088" t="str">
            <v>Petroleum Liquids Storage (non-Refinery)</v>
          </cell>
          <cell r="I10088" t="str">
            <v>Bulk Terminals</v>
          </cell>
          <cell r="J10088" t="str">
            <v>Gasoline RVP 13: Standing Loss - Ext. Floating Roof w/ Primary Seal</v>
          </cell>
          <cell r="N10088">
            <v>40988</v>
          </cell>
        </row>
        <row r="10089">
          <cell r="A10089" t="str">
            <v>40400132</v>
          </cell>
          <cell r="B10089" t="str">
            <v>Point</v>
          </cell>
          <cell r="C10089" t="str">
            <v>Petrol Prod Stor-Bulk Terminals /Gasoline RVP 10: Standing Loss - Ext. Floating Roof w/ Primary Seal</v>
          </cell>
          <cell r="D10089" t="str">
            <v>Bulk Gasoline Terminals</v>
          </cell>
          <cell r="G10089" t="str">
            <v>Petroleum and Solvent Evaporation</v>
          </cell>
          <cell r="H10089" t="str">
            <v>Petroleum Liquids Storage (non-Refinery)</v>
          </cell>
          <cell r="I10089" t="str">
            <v>Bulk Terminals</v>
          </cell>
          <cell r="J10089" t="str">
            <v>Gasoline RVP 10: Standing Loss - Ext. Floating Roof w/ Primary Seal</v>
          </cell>
          <cell r="N10089">
            <v>40988</v>
          </cell>
        </row>
        <row r="10090">
          <cell r="A10090" t="str">
            <v>40400133</v>
          </cell>
          <cell r="B10090" t="str">
            <v>Point</v>
          </cell>
          <cell r="C10090" t="str">
            <v>Petrol Prod Stor-Bulk Terminals /Gasoline RVP 7: Standing Loss - External Floating Roof w/ Primary Seal</v>
          </cell>
          <cell r="D10090" t="str">
            <v>Bulk Gasoline Terminals</v>
          </cell>
          <cell r="G10090" t="str">
            <v>Petroleum and Solvent Evaporation</v>
          </cell>
          <cell r="H10090" t="str">
            <v>Petroleum Liquids Storage (non-Refinery)</v>
          </cell>
          <cell r="I10090" t="str">
            <v>Bulk Terminals</v>
          </cell>
          <cell r="J10090" t="str">
            <v>Gasoline RVP 7: Standing Loss - External Floating Roof w/ Primary Seal</v>
          </cell>
          <cell r="N10090">
            <v>40988</v>
          </cell>
        </row>
        <row r="10091">
          <cell r="A10091" t="str">
            <v>40400140</v>
          </cell>
          <cell r="B10091" t="str">
            <v>Point</v>
          </cell>
          <cell r="C10091" t="str">
            <v>Petrol Prod Stor-Bulk Terminals /Specify Liquid: Standing Loss - Ext. Float Roof Tank w/ Secondy Seal</v>
          </cell>
          <cell r="D10091" t="str">
            <v>Bulk Gasoline Terminals</v>
          </cell>
          <cell r="G10091" t="str">
            <v>Petroleum and Solvent Evaporation</v>
          </cell>
          <cell r="H10091" t="str">
            <v>Petroleum Liquids Storage (non-Refinery)</v>
          </cell>
          <cell r="I10091" t="str">
            <v>Bulk Terminals</v>
          </cell>
          <cell r="J10091" t="str">
            <v>Specify Liquid: Standing Loss - Ext. Float Roof Tank w/ Secondy Seal</v>
          </cell>
          <cell r="N10091">
            <v>40988</v>
          </cell>
        </row>
        <row r="10092">
          <cell r="A10092" t="str">
            <v>40400141</v>
          </cell>
          <cell r="B10092" t="str">
            <v>Point</v>
          </cell>
          <cell r="C10092" t="str">
            <v>Petrol Prod Stor-Bulk Terminals /Gasoline RVP 13: Standing Loss - Ext. Floating Roof w/ Secondary Seal</v>
          </cell>
          <cell r="D10092" t="str">
            <v>Bulk Gasoline Terminals</v>
          </cell>
          <cell r="G10092" t="str">
            <v>Petroleum and Solvent Evaporation</v>
          </cell>
          <cell r="H10092" t="str">
            <v>Petroleum Liquids Storage (non-Refinery)</v>
          </cell>
          <cell r="I10092" t="str">
            <v>Bulk Terminals</v>
          </cell>
          <cell r="J10092" t="str">
            <v>Gasoline RVP 13: Standing Loss - Ext. Floating Roof w/ Secondary Seal</v>
          </cell>
          <cell r="N10092">
            <v>40988</v>
          </cell>
        </row>
        <row r="10093">
          <cell r="A10093" t="str">
            <v>40400142</v>
          </cell>
          <cell r="B10093" t="str">
            <v>Point</v>
          </cell>
          <cell r="C10093" t="str">
            <v>Petrol Prod Stor-Bulk Terminals /Gasoline RVP 10: Standing Loss - Ext. Floating Roof w/ Secondary Seal</v>
          </cell>
          <cell r="D10093" t="str">
            <v>Bulk Gasoline Terminals</v>
          </cell>
          <cell r="G10093" t="str">
            <v>Petroleum and Solvent Evaporation</v>
          </cell>
          <cell r="H10093" t="str">
            <v>Petroleum Liquids Storage (non-Refinery)</v>
          </cell>
          <cell r="I10093" t="str">
            <v>Bulk Terminals</v>
          </cell>
          <cell r="J10093" t="str">
            <v>Gasoline RVP 10: Standing Loss - Ext. Floating Roof w/ Secondary Seal</v>
          </cell>
          <cell r="N10093">
            <v>40988</v>
          </cell>
        </row>
        <row r="10094">
          <cell r="A10094" t="str">
            <v>40400143</v>
          </cell>
          <cell r="B10094" t="str">
            <v>Point</v>
          </cell>
          <cell r="C10094" t="str">
            <v>Petrol Prod Stor-Bulk Terminals /Gasoline RVP 7: Standing Loss - Ext. Floating Roof w/ Secondary Seal</v>
          </cell>
          <cell r="D10094" t="str">
            <v>Bulk Gasoline Terminals</v>
          </cell>
          <cell r="G10094" t="str">
            <v>Petroleum and Solvent Evaporation</v>
          </cell>
          <cell r="H10094" t="str">
            <v>Petroleum Liquids Storage (non-Refinery)</v>
          </cell>
          <cell r="I10094" t="str">
            <v>Bulk Terminals</v>
          </cell>
          <cell r="J10094" t="str">
            <v>Gasoline RVP 7: Standing Loss - Ext. Floating Roof w/ Secondary Seal</v>
          </cell>
          <cell r="N10094">
            <v>40988</v>
          </cell>
        </row>
        <row r="10095">
          <cell r="A10095" t="str">
            <v>40400148</v>
          </cell>
          <cell r="B10095" t="str">
            <v>Point</v>
          </cell>
          <cell r="C10095" t="str">
            <v>Petrol Prod Stor-Bulk Terminals /Gasoline RVP 13/10/7: Withdrawal Loss - Ext. Float Roof (Pri/Sec Seal)</v>
          </cell>
          <cell r="D10095" t="str">
            <v>Bulk Gasoline Terminals</v>
          </cell>
          <cell r="G10095" t="str">
            <v>Petroleum and Solvent Evaporation</v>
          </cell>
          <cell r="H10095" t="str">
            <v>Petroleum Liquids Storage (non-Refinery)</v>
          </cell>
          <cell r="I10095" t="str">
            <v>Bulk Terminals</v>
          </cell>
          <cell r="J10095" t="str">
            <v>Gasoline RVP 13/10/7: Withdrawal Loss - Ext. Float Roof (Pri/Sec Seal)</v>
          </cell>
          <cell r="N10095">
            <v>40988</v>
          </cell>
        </row>
        <row r="10096">
          <cell r="A10096" t="str">
            <v>40400149</v>
          </cell>
          <cell r="B10096" t="str">
            <v>Point</v>
          </cell>
          <cell r="C10096" t="str">
            <v>Petrol Prod Stor-Bulk Terminals /Specify Liquid: External Floating Roof (Primary/Secondary Seal)</v>
          </cell>
          <cell r="D10096" t="str">
            <v>Bulk Gasoline Terminals</v>
          </cell>
          <cell r="G10096" t="str">
            <v>Petroleum and Solvent Evaporation</v>
          </cell>
          <cell r="H10096" t="str">
            <v>Petroleum Liquids Storage (non-Refinery)</v>
          </cell>
          <cell r="I10096" t="str">
            <v>Bulk Terminals</v>
          </cell>
          <cell r="J10096" t="str">
            <v>Specify Liquid: External Floating Roof (Primary/Secondary Seal)</v>
          </cell>
          <cell r="N10096">
            <v>40988</v>
          </cell>
        </row>
        <row r="10097">
          <cell r="A10097" t="str">
            <v>40400150</v>
          </cell>
          <cell r="B10097" t="str">
            <v>Point</v>
          </cell>
          <cell r="C10097" t="str">
            <v>Petrol Prod Stor-Bulk Terminals /Miscellaneous Losses/Leaks: Loading Racks</v>
          </cell>
          <cell r="D10097" t="str">
            <v>Bulk Gasoline Terminals</v>
          </cell>
          <cell r="G10097" t="str">
            <v>Petroleum and Solvent Evaporation</v>
          </cell>
          <cell r="H10097" t="str">
            <v>Petroleum Liquids Storage (non-Refinery)</v>
          </cell>
          <cell r="I10097" t="str">
            <v>Bulk Terminals</v>
          </cell>
          <cell r="J10097" t="str">
            <v>Miscellaneous Losses/Leaks: Loading Racks</v>
          </cell>
          <cell r="N10097">
            <v>40988</v>
          </cell>
        </row>
        <row r="10098">
          <cell r="A10098" t="str">
            <v>40400151</v>
          </cell>
          <cell r="B10098" t="str">
            <v>Point</v>
          </cell>
          <cell r="C10098" t="str">
            <v>Petrol Prod Stor-Bulk Terminals /Valves, Flanges, and Pumps</v>
          </cell>
          <cell r="D10098" t="str">
            <v>Bulk Gasoline Terminals</v>
          </cell>
          <cell r="G10098" t="str">
            <v>Petroleum and Solvent Evaporation</v>
          </cell>
          <cell r="H10098" t="str">
            <v>Petroleum Liquids Storage (non-Refinery)</v>
          </cell>
          <cell r="I10098" t="str">
            <v>Bulk Terminals</v>
          </cell>
          <cell r="J10098" t="str">
            <v>Valves, Flanges, and Pumps</v>
          </cell>
          <cell r="N10098">
            <v>40988</v>
          </cell>
        </row>
        <row r="10099">
          <cell r="A10099" t="str">
            <v>40400152</v>
          </cell>
          <cell r="B10099" t="str">
            <v>Point</v>
          </cell>
          <cell r="C10099" t="str">
            <v>Petrol Prod Stor-Bulk Terminals /Vapor Collection Losses</v>
          </cell>
          <cell r="D10099" t="str">
            <v>Bulk Gasoline Terminals</v>
          </cell>
          <cell r="G10099" t="str">
            <v>Petroleum and Solvent Evaporation</v>
          </cell>
          <cell r="H10099" t="str">
            <v>Petroleum Liquids Storage (non-Refinery)</v>
          </cell>
          <cell r="I10099" t="str">
            <v>Bulk Terminals</v>
          </cell>
          <cell r="J10099" t="str">
            <v>Vapor Collection Losses</v>
          </cell>
          <cell r="N10099">
            <v>40988</v>
          </cell>
        </row>
        <row r="10100">
          <cell r="A10100" t="str">
            <v>40400153</v>
          </cell>
          <cell r="B10100" t="str">
            <v>Point</v>
          </cell>
          <cell r="C10100" t="str">
            <v>Petrol Prod Stor-Bulk Terminals /Vapor Control Unit Losses</v>
          </cell>
          <cell r="D10100" t="str">
            <v>Bulk Gasoline Terminals</v>
          </cell>
          <cell r="G10100" t="str">
            <v>Petroleum and Solvent Evaporation</v>
          </cell>
          <cell r="H10100" t="str">
            <v>Petroleum Liquids Storage (non-Refinery)</v>
          </cell>
          <cell r="I10100" t="str">
            <v>Bulk Terminals</v>
          </cell>
          <cell r="J10100" t="str">
            <v>Vapor Control Unit Losses</v>
          </cell>
          <cell r="N10100">
            <v>40988</v>
          </cell>
        </row>
        <row r="10101">
          <cell r="A10101" t="str">
            <v>40400154</v>
          </cell>
          <cell r="B10101" t="str">
            <v>Point</v>
          </cell>
          <cell r="C10101" t="str">
            <v>Petrol Prod Stor-Bulk Terminals /Tank Truck Vapor Leaks</v>
          </cell>
          <cell r="D10101" t="str">
            <v>Bulk Gasoline Terminals</v>
          </cell>
          <cell r="G10101" t="str">
            <v>Petroleum and Solvent Evaporation</v>
          </cell>
          <cell r="H10101" t="str">
            <v>Petroleum Liquids Storage (non-Refinery)</v>
          </cell>
          <cell r="I10101" t="str">
            <v>Bulk Terminals</v>
          </cell>
          <cell r="J10101" t="str">
            <v>Tank Truck Vapor Leaks</v>
          </cell>
          <cell r="N10101">
            <v>40988</v>
          </cell>
        </row>
        <row r="10102">
          <cell r="A10102" t="str">
            <v>40400160</v>
          </cell>
          <cell r="B10102" t="str">
            <v>Point</v>
          </cell>
          <cell r="C10102" t="str">
            <v>Petrol Prod Stor-Bulk Terminals /Specify Liquid: Standing Loss - Internal Floating Roof w/ Primary Seal</v>
          </cell>
          <cell r="D10102" t="str">
            <v>Bulk Gasoline Terminals</v>
          </cell>
          <cell r="G10102" t="str">
            <v>Petroleum and Solvent Evaporation</v>
          </cell>
          <cell r="H10102" t="str">
            <v>Petroleum Liquids Storage (non-Refinery)</v>
          </cell>
          <cell r="I10102" t="str">
            <v>Bulk Terminals</v>
          </cell>
          <cell r="J10102" t="str">
            <v>Specify Liquid: Standing Loss - Internal Floating Roof w/ Primary Seal</v>
          </cell>
          <cell r="N10102">
            <v>40988</v>
          </cell>
        </row>
        <row r="10103">
          <cell r="A10103" t="str">
            <v>40400161</v>
          </cell>
          <cell r="B10103" t="str">
            <v>Point</v>
          </cell>
          <cell r="C10103" t="str">
            <v>Petrol Prod Stor-Bulk Terminals /Gasoline RVP 13: Standing Loss - Int. Floating Roof w/ Primary Seal</v>
          </cell>
          <cell r="D10103" t="str">
            <v>Bulk Gasoline Terminals</v>
          </cell>
          <cell r="G10103" t="str">
            <v>Petroleum and Solvent Evaporation</v>
          </cell>
          <cell r="H10103" t="str">
            <v>Petroleum Liquids Storage (non-Refinery)</v>
          </cell>
          <cell r="I10103" t="str">
            <v>Bulk Terminals</v>
          </cell>
          <cell r="J10103" t="str">
            <v>Gasoline RVP 13: Standing Loss - Int. Floating Roof w/ Primary Seal</v>
          </cell>
          <cell r="N10103">
            <v>40988</v>
          </cell>
        </row>
        <row r="10104">
          <cell r="A10104" t="str">
            <v>40400162</v>
          </cell>
          <cell r="B10104" t="str">
            <v>Point</v>
          </cell>
          <cell r="C10104" t="str">
            <v>Petrol Prod Stor-Bulk Terminals /Gasoline RVP 10: Standing Loss - Int. Floating Roof w/ Primary Seal</v>
          </cell>
          <cell r="D10104" t="str">
            <v>Bulk Gasoline Terminals</v>
          </cell>
          <cell r="G10104" t="str">
            <v>Petroleum and Solvent Evaporation</v>
          </cell>
          <cell r="H10104" t="str">
            <v>Petroleum Liquids Storage (non-Refinery)</v>
          </cell>
          <cell r="I10104" t="str">
            <v>Bulk Terminals</v>
          </cell>
          <cell r="J10104" t="str">
            <v>Gasoline RVP 10: Standing Loss - Int. Floating Roof w/ Primary Seal</v>
          </cell>
          <cell r="N10104">
            <v>40988</v>
          </cell>
        </row>
        <row r="10105">
          <cell r="A10105" t="str">
            <v>40400163</v>
          </cell>
          <cell r="B10105" t="str">
            <v>Point</v>
          </cell>
          <cell r="C10105" t="str">
            <v>Petrol Prod Stor-Bulk Terminals /Gasoline RVP 7: Standing Loss - Internal Floating Roof w/ Primary Seal</v>
          </cell>
          <cell r="D10105" t="str">
            <v>Bulk Gasoline Terminals</v>
          </cell>
          <cell r="G10105" t="str">
            <v>Petroleum and Solvent Evaporation</v>
          </cell>
          <cell r="H10105" t="str">
            <v>Petroleum Liquids Storage (non-Refinery)</v>
          </cell>
          <cell r="I10105" t="str">
            <v>Bulk Terminals</v>
          </cell>
          <cell r="J10105" t="str">
            <v>Gasoline RVP 7: Standing Loss - Internal Floating Roof w/ Primary Seal</v>
          </cell>
          <cell r="N10105">
            <v>40988</v>
          </cell>
        </row>
        <row r="10106">
          <cell r="A10106" t="str">
            <v>40400170</v>
          </cell>
          <cell r="B10106" t="str">
            <v>Point</v>
          </cell>
          <cell r="C10106" t="str">
            <v>Petrol Prod Stor-Bulk Terminals /Specify Liquid: Standing Loss - Int. Floating Roof w/ Secondary Seal</v>
          </cell>
          <cell r="D10106" t="str">
            <v>Bulk Gasoline Terminals</v>
          </cell>
          <cell r="G10106" t="str">
            <v>Petroleum and Solvent Evaporation</v>
          </cell>
          <cell r="H10106" t="str">
            <v>Petroleum Liquids Storage (non-Refinery)</v>
          </cell>
          <cell r="I10106" t="str">
            <v>Bulk Terminals</v>
          </cell>
          <cell r="J10106" t="str">
            <v>Specify Liquid: Standing Loss - Int. Floating Roof w/ Secondary Seal</v>
          </cell>
          <cell r="N10106">
            <v>40988</v>
          </cell>
        </row>
        <row r="10107">
          <cell r="A10107" t="str">
            <v>40400171</v>
          </cell>
          <cell r="B10107" t="str">
            <v>Point</v>
          </cell>
          <cell r="C10107" t="str">
            <v>Petrol Prod Stor-Bulk Terminals /Gasoline RVP 13: Standing Loss - Int. Floating Roof w/ Secondary Seal</v>
          </cell>
          <cell r="D10107" t="str">
            <v>Bulk Gasoline Terminals</v>
          </cell>
          <cell r="G10107" t="str">
            <v>Petroleum and Solvent Evaporation</v>
          </cell>
          <cell r="H10107" t="str">
            <v>Petroleum Liquids Storage (non-Refinery)</v>
          </cell>
          <cell r="I10107" t="str">
            <v>Bulk Terminals</v>
          </cell>
          <cell r="J10107" t="str">
            <v>Gasoline RVP 13: Standing Loss - Int. Floating Roof w/ Secondary Seal</v>
          </cell>
          <cell r="N10107">
            <v>40988</v>
          </cell>
        </row>
        <row r="10108">
          <cell r="A10108" t="str">
            <v>40400172</v>
          </cell>
          <cell r="B10108" t="str">
            <v>Point</v>
          </cell>
          <cell r="C10108" t="str">
            <v>Petrol Prod Stor-Bulk Terminals /Gasoline RVP 10: Standing Loss - Int. Floating Roof w/ Secondary Seal</v>
          </cell>
          <cell r="D10108" t="str">
            <v>Bulk Gasoline Terminals</v>
          </cell>
          <cell r="G10108" t="str">
            <v>Petroleum and Solvent Evaporation</v>
          </cell>
          <cell r="H10108" t="str">
            <v>Petroleum Liquids Storage (non-Refinery)</v>
          </cell>
          <cell r="I10108" t="str">
            <v>Bulk Terminals</v>
          </cell>
          <cell r="J10108" t="str">
            <v>Gasoline RVP 10: Standing Loss - Int. Floating Roof w/ Secondary Seal</v>
          </cell>
          <cell r="N10108">
            <v>40988</v>
          </cell>
        </row>
        <row r="10109">
          <cell r="A10109" t="str">
            <v>40400173</v>
          </cell>
          <cell r="B10109" t="str">
            <v>Point</v>
          </cell>
          <cell r="C10109" t="str">
            <v>Petrol Prod Stor-Bulk Terminals /Gasoline RVP 7: Standing Loss - Int. Floating Roof w/ Secondary Seal</v>
          </cell>
          <cell r="D10109" t="str">
            <v>Bulk Gasoline Terminals</v>
          </cell>
          <cell r="G10109" t="str">
            <v>Petroleum and Solvent Evaporation</v>
          </cell>
          <cell r="H10109" t="str">
            <v>Petroleum Liquids Storage (non-Refinery)</v>
          </cell>
          <cell r="I10109" t="str">
            <v>Bulk Terminals</v>
          </cell>
          <cell r="J10109" t="str">
            <v>Gasoline RVP 7: Standing Loss - Int. Floating Roof w/ Secondary Seal</v>
          </cell>
          <cell r="N10109">
            <v>40988</v>
          </cell>
        </row>
        <row r="10110">
          <cell r="A10110" t="str">
            <v>40400178</v>
          </cell>
          <cell r="B10110" t="str">
            <v>Point</v>
          </cell>
          <cell r="C10110" t="str">
            <v>Petrol Prod Stor-Bulk Terminals /Gasoline RVP 13/10/7: Withdrawal Loss - Int. Float Roof (Pri/Sec Seal)</v>
          </cell>
          <cell r="D10110" t="str">
            <v>Bulk Gasoline Terminals</v>
          </cell>
          <cell r="G10110" t="str">
            <v>Petroleum and Solvent Evaporation</v>
          </cell>
          <cell r="H10110" t="str">
            <v>Petroleum Liquids Storage (non-Refinery)</v>
          </cell>
          <cell r="I10110" t="str">
            <v>Bulk Terminals</v>
          </cell>
          <cell r="J10110" t="str">
            <v>Gasoline RVP 13/10/7: Withdrawal Loss - Int. Float Roof (Pri/Sec Seal)</v>
          </cell>
          <cell r="N10110">
            <v>40988</v>
          </cell>
        </row>
        <row r="10111">
          <cell r="A10111" t="str">
            <v>40400179</v>
          </cell>
          <cell r="B10111" t="str">
            <v>Point</v>
          </cell>
          <cell r="C10111" t="str">
            <v>Petrol Prod Stor-Bulk Terminals /Specify Liquid: Internal Floating Roof (Primary/Secondary Seal)</v>
          </cell>
          <cell r="D10111" t="str">
            <v>Bulk Gasoline Terminals</v>
          </cell>
          <cell r="G10111" t="str">
            <v>Petroleum and Solvent Evaporation</v>
          </cell>
          <cell r="H10111" t="str">
            <v>Petroleum Liquids Storage (non-Refinery)</v>
          </cell>
          <cell r="I10111" t="str">
            <v>Bulk Terminals</v>
          </cell>
          <cell r="J10111" t="str">
            <v>Specify Liquid: Internal Floating Roof (Primary/Secondary Seal)</v>
          </cell>
          <cell r="N10111">
            <v>40988</v>
          </cell>
        </row>
        <row r="10112">
          <cell r="A10112" t="str">
            <v>40400199</v>
          </cell>
          <cell r="B10112" t="str">
            <v>Point</v>
          </cell>
          <cell r="C10112" t="str">
            <v>Petrol Prod Stor-Bulk Terminals /See Comment **</v>
          </cell>
          <cell r="D10112" t="str">
            <v>Bulk Gasoline Terminals</v>
          </cell>
          <cell r="G10112" t="str">
            <v>Petroleum and Solvent Evaporation</v>
          </cell>
          <cell r="H10112" t="str">
            <v>Petroleum Liquids Storage (non-Refinery)</v>
          </cell>
          <cell r="I10112" t="str">
            <v>Bulk Terminals</v>
          </cell>
          <cell r="J10112" t="str">
            <v>See Comment **</v>
          </cell>
          <cell r="N10112">
            <v>40988</v>
          </cell>
        </row>
        <row r="10113">
          <cell r="A10113" t="str">
            <v>40400201</v>
          </cell>
          <cell r="B10113" t="str">
            <v>Point</v>
          </cell>
          <cell r="C10113" t="str">
            <v>Petrol Prod Stor-Bulk Plants /Gasoline RVP 13: Breathing Loss (67000 BBL) - Fixed Roof Tank</v>
          </cell>
          <cell r="D10113" t="str">
            <v>Bulk Gasoline Terminals</v>
          </cell>
          <cell r="G10113" t="str">
            <v>Petroleum and Solvent Evaporation</v>
          </cell>
          <cell r="H10113" t="str">
            <v>Petroleum Liquids Storage (non-Refinery)</v>
          </cell>
          <cell r="I10113" t="str">
            <v>Bulk Plants</v>
          </cell>
          <cell r="J10113" t="str">
            <v>Gasoline RVP 13: Breathing Loss (67000 Bbl Capacity) - Fixed Roof Tank</v>
          </cell>
          <cell r="N10113">
            <v>40988</v>
          </cell>
        </row>
        <row r="10114">
          <cell r="A10114" t="str">
            <v>40400202</v>
          </cell>
          <cell r="B10114" t="str">
            <v>Point</v>
          </cell>
          <cell r="C10114" t="str">
            <v>Petrol Prod Stor-Bulk Plants /Gasoline RVP 10: Breathing Loss (67000 BBL) - Fixed Roof Tank</v>
          </cell>
          <cell r="D10114" t="str">
            <v>Bulk Gasoline Terminals</v>
          </cell>
          <cell r="G10114" t="str">
            <v>Petroleum and Solvent Evaporation</v>
          </cell>
          <cell r="H10114" t="str">
            <v>Petroleum Liquids Storage (non-Refinery)</v>
          </cell>
          <cell r="I10114" t="str">
            <v>Bulk Plants</v>
          </cell>
          <cell r="J10114" t="str">
            <v>Gasoline RVP 10: Breathing Loss (67000 Bbl Capacity) - Fixed Roof Tank</v>
          </cell>
          <cell r="N10114">
            <v>40988</v>
          </cell>
        </row>
        <row r="10115">
          <cell r="A10115" t="str">
            <v>40400203</v>
          </cell>
          <cell r="B10115" t="str">
            <v>Point</v>
          </cell>
          <cell r="C10115" t="str">
            <v>Petrol Prod Stor-Bulk Plants /Gasoline RVP 7: Breathing Loss (67000 BBL) - Fixed Roof Tank</v>
          </cell>
          <cell r="D10115" t="str">
            <v>Bulk Gasoline Terminals</v>
          </cell>
          <cell r="G10115" t="str">
            <v>Petroleum and Solvent Evaporation</v>
          </cell>
          <cell r="H10115" t="str">
            <v>Petroleum Liquids Storage (non-Refinery)</v>
          </cell>
          <cell r="I10115" t="str">
            <v>Bulk Plants</v>
          </cell>
          <cell r="J10115" t="str">
            <v>Gasoline RVP 7: Breathing Loss (67000 Bbl. Capacity) - Fixed Roof Tank</v>
          </cell>
          <cell r="N10115">
            <v>40988</v>
          </cell>
        </row>
        <row r="10116">
          <cell r="A10116" t="str">
            <v>40400204</v>
          </cell>
          <cell r="B10116" t="str">
            <v>Point</v>
          </cell>
          <cell r="C10116" t="str">
            <v>Petrol Prod Stor-Bulk Plants /Gasoline RVP 13: Working Loss (67000 BBL) - Fixed Roof Tank</v>
          </cell>
          <cell r="D10116" t="str">
            <v>Bulk Gasoline Terminals</v>
          </cell>
          <cell r="G10116" t="str">
            <v>Petroleum and Solvent Evaporation</v>
          </cell>
          <cell r="H10116" t="str">
            <v>Petroleum Liquids Storage (non-Refinery)</v>
          </cell>
          <cell r="I10116" t="str">
            <v>Bulk Plants</v>
          </cell>
          <cell r="J10116" t="str">
            <v>Gasoline RVP 13: Working Loss (67000 Bbl. Capacity) - Fixed Roof Tank</v>
          </cell>
          <cell r="N10116">
            <v>40988</v>
          </cell>
        </row>
        <row r="10117">
          <cell r="A10117" t="str">
            <v>40400205</v>
          </cell>
          <cell r="B10117" t="str">
            <v>Point</v>
          </cell>
          <cell r="C10117" t="str">
            <v>Petrol Prod Stor-Bulk Plants /Gasoline RVP 10: Working Loss (67000 BBL) - Fixed Roof Tank</v>
          </cell>
          <cell r="D10117" t="str">
            <v>Bulk Gasoline Terminals</v>
          </cell>
          <cell r="G10117" t="str">
            <v>Petroleum and Solvent Evaporation</v>
          </cell>
          <cell r="H10117" t="str">
            <v>Petroleum Liquids Storage (non-Refinery)</v>
          </cell>
          <cell r="I10117" t="str">
            <v>Bulk Plants</v>
          </cell>
          <cell r="J10117" t="str">
            <v>Gasoline RVP 10: Working Loss (67000 Bbl. Capacity) - Fixed Roof Tank</v>
          </cell>
          <cell r="N10117">
            <v>40988</v>
          </cell>
        </row>
        <row r="10118">
          <cell r="A10118" t="str">
            <v>40400206</v>
          </cell>
          <cell r="B10118" t="str">
            <v>Point</v>
          </cell>
          <cell r="C10118" t="str">
            <v>Petrol Prod Stor-Bulk Plants /Gasoline RVP 7: Working Loss (67000 BBL) - Fixed Roof Tank</v>
          </cell>
          <cell r="D10118" t="str">
            <v>Bulk Gasoline Terminals</v>
          </cell>
          <cell r="G10118" t="str">
            <v>Petroleum and Solvent Evaporation</v>
          </cell>
          <cell r="H10118" t="str">
            <v>Petroleum Liquids Storage (non-Refinery)</v>
          </cell>
          <cell r="I10118" t="str">
            <v>Bulk Plants</v>
          </cell>
          <cell r="J10118" t="str">
            <v>Gasoline RVP 7: Working Loss (67000 Bbl. Capacity) - Fixed Roof Tank</v>
          </cell>
          <cell r="N10118">
            <v>40988</v>
          </cell>
        </row>
        <row r="10119">
          <cell r="A10119" t="str">
            <v>40400207</v>
          </cell>
          <cell r="B10119" t="str">
            <v>Point</v>
          </cell>
          <cell r="C10119" t="str">
            <v>Petrol Prod Stor-Bulk Plants /Gasoline RVP 13: Standing Loss (67000 BBL) - Floating Roof Tank</v>
          </cell>
          <cell r="D10119" t="str">
            <v>Bulk Gasoline Terminals</v>
          </cell>
          <cell r="G10119" t="str">
            <v>Petroleum and Solvent Evaporation</v>
          </cell>
          <cell r="H10119" t="str">
            <v>Petroleum Liquids Storage (non-Refinery)</v>
          </cell>
          <cell r="I10119" t="str">
            <v>Bulk Plants</v>
          </cell>
          <cell r="J10119" t="str">
            <v>Gasoline RVP 13: Standing Loss (67000 Bbl Cap.) - Floating Roof Tank</v>
          </cell>
          <cell r="N10119">
            <v>40988</v>
          </cell>
        </row>
        <row r="10120">
          <cell r="A10120" t="str">
            <v>40400208</v>
          </cell>
          <cell r="B10120" t="str">
            <v>Point</v>
          </cell>
          <cell r="C10120" t="str">
            <v>Petrol Prod Stor-Bulk Plants /Gasoline RVP 10: Standing Loss (67000 BBL) - Floating Roof Tank</v>
          </cell>
          <cell r="D10120" t="str">
            <v>Bulk Gasoline Terminals</v>
          </cell>
          <cell r="G10120" t="str">
            <v>Petroleum and Solvent Evaporation</v>
          </cell>
          <cell r="H10120" t="str">
            <v>Petroleum Liquids Storage (non-Refinery)</v>
          </cell>
          <cell r="I10120" t="str">
            <v>Bulk Plants</v>
          </cell>
          <cell r="J10120" t="str">
            <v>Gasoline RVP 10: Standing Loss (67000 Bbl Cap.) - Floating Roof Tank</v>
          </cell>
          <cell r="N10120">
            <v>40988</v>
          </cell>
        </row>
        <row r="10121">
          <cell r="A10121" t="str">
            <v>40400209</v>
          </cell>
          <cell r="B10121" t="str">
            <v>Point</v>
          </cell>
          <cell r="C10121" t="str">
            <v>Petrol Prod Stor-Bulk Plants /Gasoline RVP 7: Standing Loss (67000 BBL) - Floating Roof Tank</v>
          </cell>
          <cell r="D10121" t="str">
            <v>Bulk Gasoline Terminals</v>
          </cell>
          <cell r="G10121" t="str">
            <v>Petroleum and Solvent Evaporation</v>
          </cell>
          <cell r="H10121" t="str">
            <v>Petroleum Liquids Storage (non-Refinery)</v>
          </cell>
          <cell r="I10121" t="str">
            <v>Bulk Plants</v>
          </cell>
          <cell r="J10121" t="str">
            <v>Gasoline RVP 7: Standing Loss (67000 Bbl Cap.) - Floating Roof Tank</v>
          </cell>
          <cell r="N10121">
            <v>40988</v>
          </cell>
        </row>
        <row r="10122">
          <cell r="A10122" t="str">
            <v>40400210</v>
          </cell>
          <cell r="B10122" t="str">
            <v>Point</v>
          </cell>
          <cell r="C10122" t="str">
            <v>Petrol Prod Stor-Bulk Plants /Gasoline RVP 13/10/7: Withdrawal Loss (67000 BBL) - Float Rf Tnk</v>
          </cell>
          <cell r="D10122" t="str">
            <v>Bulk Gasoline Terminals</v>
          </cell>
          <cell r="G10122" t="str">
            <v>Petroleum and Solvent Evaporation</v>
          </cell>
          <cell r="H10122" t="str">
            <v>Petroleum Liquids Storage (non-Refinery)</v>
          </cell>
          <cell r="I10122" t="str">
            <v>Bulk Plants</v>
          </cell>
          <cell r="J10122" t="str">
            <v>Gasoline RVP 13/10/7: Withdrawal Loss (67000 Bbl Cap.) - Float Rf Tnk</v>
          </cell>
          <cell r="N10122">
            <v>40988</v>
          </cell>
        </row>
        <row r="10123">
          <cell r="A10123" t="str">
            <v>40400211</v>
          </cell>
          <cell r="B10123" t="str">
            <v>Point</v>
          </cell>
          <cell r="C10123" t="str">
            <v>Petrol Prod Stor-Bulk Plants /Gasoline RVP 13: Filling Loss (10500 BBL) - Variable Vapor Space</v>
          </cell>
          <cell r="D10123" t="str">
            <v>Bulk Gasoline Terminals</v>
          </cell>
          <cell r="G10123" t="str">
            <v>Petroleum and Solvent Evaporation</v>
          </cell>
          <cell r="H10123" t="str">
            <v>Petroleum Liquids Storage (non-Refinery)</v>
          </cell>
          <cell r="I10123" t="str">
            <v>Bulk Plants</v>
          </cell>
          <cell r="J10123" t="str">
            <v>Gasoline RVP 13: Filling Loss (10500 Bbl Cap.) - Variable Vapor Space</v>
          </cell>
          <cell r="N10123">
            <v>40988</v>
          </cell>
        </row>
        <row r="10124">
          <cell r="A10124" t="str">
            <v>40400212</v>
          </cell>
          <cell r="B10124" t="str">
            <v>Point</v>
          </cell>
          <cell r="C10124" t="str">
            <v>Petrol Prod Stor-Bulk Plants /Gasoline RVP 10: Filling Loss (10500 BBL) - Variable Vapor Space</v>
          </cell>
          <cell r="D10124" t="str">
            <v>Bulk Gasoline Terminals</v>
          </cell>
          <cell r="G10124" t="str">
            <v>Petroleum and Solvent Evaporation</v>
          </cell>
          <cell r="H10124" t="str">
            <v>Petroleum Liquids Storage (non-Refinery)</v>
          </cell>
          <cell r="I10124" t="str">
            <v>Bulk Plants</v>
          </cell>
          <cell r="J10124" t="str">
            <v>Gasoline RVP 10: Filling Loss (10500 Bbl Cap.) - Variable Vapor Space</v>
          </cell>
          <cell r="N10124">
            <v>40988</v>
          </cell>
        </row>
        <row r="10125">
          <cell r="A10125" t="str">
            <v>40400213</v>
          </cell>
          <cell r="B10125" t="str">
            <v>Point</v>
          </cell>
          <cell r="C10125" t="str">
            <v>Petrol Prod Stor-Bulk Plants /Gasoline RVP 7: Filling Loss (10500 BBL) - Variable Vapor Space</v>
          </cell>
          <cell r="D10125" t="str">
            <v>Bulk Gasoline Terminals</v>
          </cell>
          <cell r="G10125" t="str">
            <v>Petroleum and Solvent Evaporation</v>
          </cell>
          <cell r="H10125" t="str">
            <v>Petroleum Liquids Storage (non-Refinery)</v>
          </cell>
          <cell r="I10125" t="str">
            <v>Bulk Plants</v>
          </cell>
          <cell r="J10125" t="str">
            <v>Gasoline RVP 7: Filling Loss (10500 Bbl Cap.) - Variable Vapor Space</v>
          </cell>
          <cell r="N10125">
            <v>40988</v>
          </cell>
        </row>
        <row r="10126">
          <cell r="A10126" t="str">
            <v>40400230</v>
          </cell>
          <cell r="B10126" t="str">
            <v>Point</v>
          </cell>
          <cell r="C10126" t="str">
            <v>Petrol Prod Stor-Bulk Plants /Specify Liquid: Standing Loss - External Floating Roof w/ Primary Seal</v>
          </cell>
          <cell r="D10126" t="str">
            <v>Bulk Gasoline Terminals</v>
          </cell>
          <cell r="G10126" t="str">
            <v>Petroleum and Solvent Evaporation</v>
          </cell>
          <cell r="H10126" t="str">
            <v>Petroleum Liquids Storage (non-Refinery)</v>
          </cell>
          <cell r="I10126" t="str">
            <v>Bulk Plants</v>
          </cell>
          <cell r="J10126" t="str">
            <v>Specify Liquid: Standing Loss - External Floating Roof w/ Primary Seal</v>
          </cell>
          <cell r="N10126">
            <v>40988</v>
          </cell>
        </row>
        <row r="10127">
          <cell r="A10127" t="str">
            <v>40400231</v>
          </cell>
          <cell r="B10127" t="str">
            <v>Point</v>
          </cell>
          <cell r="C10127" t="str">
            <v>Petrol Prod Stor-Bulk Plants /Gasoline RVP 13: Standing Loss - Ext. Floating Roof w/ Primary Seal</v>
          </cell>
          <cell r="D10127" t="str">
            <v>Bulk Gasoline Terminals</v>
          </cell>
          <cell r="G10127" t="str">
            <v>Petroleum and Solvent Evaporation</v>
          </cell>
          <cell r="H10127" t="str">
            <v>Petroleum Liquids Storage (non-Refinery)</v>
          </cell>
          <cell r="I10127" t="str">
            <v>Bulk Plants</v>
          </cell>
          <cell r="J10127" t="str">
            <v>Gasoline RVP 13: Standing Loss - Ext. Floating Roof w/ Primary Seal</v>
          </cell>
          <cell r="N10127">
            <v>40988</v>
          </cell>
        </row>
        <row r="10128">
          <cell r="A10128" t="str">
            <v>40400232</v>
          </cell>
          <cell r="B10128" t="str">
            <v>Point</v>
          </cell>
          <cell r="C10128" t="str">
            <v>Petrol Prod Stor-Bulk Plants /Gasoline RVP 10: Standing Loss - Ext. Floating Roof w/ Primary Seal</v>
          </cell>
          <cell r="D10128" t="str">
            <v>Bulk Gasoline Terminals</v>
          </cell>
          <cell r="G10128" t="str">
            <v>Petroleum and Solvent Evaporation</v>
          </cell>
          <cell r="H10128" t="str">
            <v>Petroleum Liquids Storage (non-Refinery)</v>
          </cell>
          <cell r="I10128" t="str">
            <v>Bulk Plants</v>
          </cell>
          <cell r="J10128" t="str">
            <v>Gasoline RVP 10: Standing Loss - Ext. Floating Roof w/ Primary Seal</v>
          </cell>
          <cell r="N10128">
            <v>40988</v>
          </cell>
        </row>
        <row r="10129">
          <cell r="A10129" t="str">
            <v>40400233</v>
          </cell>
          <cell r="B10129" t="str">
            <v>Point</v>
          </cell>
          <cell r="C10129" t="str">
            <v>Petrol Prod Stor-Bulk Plants /Gasoline RVP 7: Standing Loss - External Floating Roof w/ Primary Seal</v>
          </cell>
          <cell r="D10129" t="str">
            <v>Bulk Gasoline Terminals</v>
          </cell>
          <cell r="G10129" t="str">
            <v>Petroleum and Solvent Evaporation</v>
          </cell>
          <cell r="H10129" t="str">
            <v>Petroleum Liquids Storage (non-Refinery)</v>
          </cell>
          <cell r="I10129" t="str">
            <v>Bulk Plants</v>
          </cell>
          <cell r="J10129" t="str">
            <v>Gasoline RVP 7: Standing Loss - External Floating Roof w/ Primary Seal</v>
          </cell>
          <cell r="N10129">
            <v>40988</v>
          </cell>
        </row>
        <row r="10130">
          <cell r="A10130" t="str">
            <v>40400240</v>
          </cell>
          <cell r="B10130" t="str">
            <v>Point</v>
          </cell>
          <cell r="C10130" t="str">
            <v>Petrol Prod Stor-Bulk Plants /Specify Liquid: Standing Loss - Ext. Floating Roof w/ Secondary Seal</v>
          </cell>
          <cell r="D10130" t="str">
            <v>Bulk Gasoline Terminals</v>
          </cell>
          <cell r="G10130" t="str">
            <v>Petroleum and Solvent Evaporation</v>
          </cell>
          <cell r="H10130" t="str">
            <v>Petroleum Liquids Storage (non-Refinery)</v>
          </cell>
          <cell r="I10130" t="str">
            <v>Bulk Plants</v>
          </cell>
          <cell r="J10130" t="str">
            <v>Specify Liquid: Standing Loss - Ext. Floating Roof w/ Secondary Seal</v>
          </cell>
          <cell r="N10130">
            <v>40988</v>
          </cell>
        </row>
        <row r="10131">
          <cell r="A10131" t="str">
            <v>40400241</v>
          </cell>
          <cell r="B10131" t="str">
            <v>Point</v>
          </cell>
          <cell r="C10131" t="str">
            <v>Petrol Prod Stor-Bulk Plants /Gasoline RVP 13: Standing Loss - Ext. Floating Roof w/ Secondary Seal</v>
          </cell>
          <cell r="D10131" t="str">
            <v>Bulk Gasoline Terminals</v>
          </cell>
          <cell r="G10131" t="str">
            <v>Petroleum and Solvent Evaporation</v>
          </cell>
          <cell r="H10131" t="str">
            <v>Petroleum Liquids Storage (non-Refinery)</v>
          </cell>
          <cell r="I10131" t="str">
            <v>Bulk Plants</v>
          </cell>
          <cell r="J10131" t="str">
            <v>Gasoline RVP 13: Standing Loss - Ext. Floating Roof w/ Secondary Seal</v>
          </cell>
          <cell r="N10131">
            <v>40988</v>
          </cell>
        </row>
        <row r="10132">
          <cell r="A10132" t="str">
            <v>40400242</v>
          </cell>
          <cell r="B10132" t="str">
            <v>Point</v>
          </cell>
          <cell r="C10132" t="str">
            <v>Petrol Prod Stor-Bulk Plants /Gasoline RVP 10: Standing Loss - Ext. Floating Roof w/ Secondary Seal</v>
          </cell>
          <cell r="D10132" t="str">
            <v>Bulk Gasoline Terminals</v>
          </cell>
          <cell r="G10132" t="str">
            <v>Petroleum and Solvent Evaporation</v>
          </cell>
          <cell r="H10132" t="str">
            <v>Petroleum Liquids Storage (non-Refinery)</v>
          </cell>
          <cell r="I10132" t="str">
            <v>Bulk Plants</v>
          </cell>
          <cell r="J10132" t="str">
            <v>Gasoline RVP 10: Standing Loss - Ext. Floating Roof w/ Secondary Seal</v>
          </cell>
          <cell r="N10132">
            <v>40988</v>
          </cell>
        </row>
        <row r="10133">
          <cell r="A10133" t="str">
            <v>40400243</v>
          </cell>
          <cell r="B10133" t="str">
            <v>Point</v>
          </cell>
          <cell r="C10133" t="str">
            <v>Petrol Prod Stor-Bulk Plants /Gasoline RVP 7: Standing Loss - Ext. Floating Roof w/ Secondary Seal</v>
          </cell>
          <cell r="D10133" t="str">
            <v>Bulk Gasoline Terminals</v>
          </cell>
          <cell r="G10133" t="str">
            <v>Petroleum and Solvent Evaporation</v>
          </cell>
          <cell r="H10133" t="str">
            <v>Petroleum Liquids Storage (non-Refinery)</v>
          </cell>
          <cell r="I10133" t="str">
            <v>Bulk Plants</v>
          </cell>
          <cell r="J10133" t="str">
            <v>Gasoline RVP 7: Standing Loss - Ext. Floating Roof w/ Secondary Seal</v>
          </cell>
          <cell r="N10133">
            <v>40988</v>
          </cell>
        </row>
        <row r="10134">
          <cell r="A10134" t="str">
            <v>40400248</v>
          </cell>
          <cell r="B10134" t="str">
            <v>Point</v>
          </cell>
          <cell r="C10134" t="str">
            <v>Petrol Prod Stor-Bulk Plants /Gasoline RVP 10/13/7: Withdrawal Loss - Ext. Float Roof (Pri/Sec Seal)</v>
          </cell>
          <cell r="D10134" t="str">
            <v>Bulk Gasoline Terminals</v>
          </cell>
          <cell r="G10134" t="str">
            <v>Petroleum and Solvent Evaporation</v>
          </cell>
          <cell r="H10134" t="str">
            <v>Petroleum Liquids Storage (non-Refinery)</v>
          </cell>
          <cell r="I10134" t="str">
            <v>Bulk Plants</v>
          </cell>
          <cell r="J10134" t="str">
            <v>Gasoline RVP 10/13/7: Withdrawal Loss - Ext. Float Roof (Pri/Sec Seal)</v>
          </cell>
          <cell r="N10134">
            <v>40988</v>
          </cell>
        </row>
        <row r="10135">
          <cell r="A10135" t="str">
            <v>40400249</v>
          </cell>
          <cell r="B10135" t="str">
            <v>Point</v>
          </cell>
          <cell r="C10135" t="str">
            <v>Petrol Prod Stor-Bulk Plants /Specify Liquid: External Floating Roof (Primary/Secondary Seal)</v>
          </cell>
          <cell r="D10135" t="str">
            <v>Bulk Gasoline Terminals</v>
          </cell>
          <cell r="G10135" t="str">
            <v>Petroleum and Solvent Evaporation</v>
          </cell>
          <cell r="H10135" t="str">
            <v>Petroleum Liquids Storage (non-Refinery)</v>
          </cell>
          <cell r="I10135" t="str">
            <v>Bulk Plants</v>
          </cell>
          <cell r="J10135" t="str">
            <v>Specify Liquid: External Floating Roof (Primary/Secondary Seal)</v>
          </cell>
          <cell r="N10135">
            <v>40988</v>
          </cell>
        </row>
        <row r="10136">
          <cell r="A10136" t="str">
            <v>40400250</v>
          </cell>
          <cell r="B10136" t="str">
            <v>Point</v>
          </cell>
          <cell r="C10136" t="str">
            <v>Petrol Prod Stor-Bulk Plants /Loading Racks</v>
          </cell>
          <cell r="D10136" t="str">
            <v>Bulk Gasoline Terminals</v>
          </cell>
          <cell r="G10136" t="str">
            <v>Petroleum and Solvent Evaporation</v>
          </cell>
          <cell r="H10136" t="str">
            <v>Petroleum Liquids Storage (non-Refinery)</v>
          </cell>
          <cell r="I10136" t="str">
            <v>Bulk Plants</v>
          </cell>
          <cell r="J10136" t="str">
            <v>Loading Racks</v>
          </cell>
          <cell r="N10136">
            <v>40988</v>
          </cell>
        </row>
        <row r="10137">
          <cell r="A10137" t="str">
            <v>40400251</v>
          </cell>
          <cell r="B10137" t="str">
            <v>Point</v>
          </cell>
          <cell r="C10137" t="str">
            <v>Petrol Prod Stor-Bulk Plants /Valves, Flanges, and Pumps</v>
          </cell>
          <cell r="D10137" t="str">
            <v>Bulk Gasoline Terminals</v>
          </cell>
          <cell r="G10137" t="str">
            <v>Petroleum and Solvent Evaporation</v>
          </cell>
          <cell r="H10137" t="str">
            <v>Petroleum Liquids Storage (non-Refinery)</v>
          </cell>
          <cell r="I10137" t="str">
            <v>Bulk Plants</v>
          </cell>
          <cell r="J10137" t="str">
            <v>Valves, Flanges, and Pumps</v>
          </cell>
          <cell r="N10137">
            <v>40988</v>
          </cell>
        </row>
        <row r="10138">
          <cell r="A10138" t="str">
            <v>40400252</v>
          </cell>
          <cell r="B10138" t="str">
            <v>Point</v>
          </cell>
          <cell r="C10138" t="str">
            <v>Petrol Prod Stor-Bulk Plants /Miscellaneous Losses/Leaks: Vapor Collection Losses</v>
          </cell>
          <cell r="D10138" t="str">
            <v>Bulk Gasoline Terminals</v>
          </cell>
          <cell r="G10138" t="str">
            <v>Petroleum and Solvent Evaporation</v>
          </cell>
          <cell r="H10138" t="str">
            <v>Petroleum Liquids Storage (non-Refinery)</v>
          </cell>
          <cell r="I10138" t="str">
            <v>Bulk Plants</v>
          </cell>
          <cell r="J10138" t="str">
            <v>Miscellaneous Losses/Leaks: Vapor Collection Losses</v>
          </cell>
          <cell r="N10138">
            <v>40988</v>
          </cell>
        </row>
        <row r="10139">
          <cell r="A10139" t="str">
            <v>40400253</v>
          </cell>
          <cell r="B10139" t="str">
            <v>Point</v>
          </cell>
          <cell r="C10139" t="str">
            <v>Petrol Prod Stor-Bulk Plants /Miscellaneous Losses/Leaks: Vapor Control Unit Losses</v>
          </cell>
          <cell r="D10139" t="str">
            <v>Bulk Gasoline Terminals</v>
          </cell>
          <cell r="G10139" t="str">
            <v>Petroleum and Solvent Evaporation</v>
          </cell>
          <cell r="H10139" t="str">
            <v>Petroleum Liquids Storage (non-Refinery)</v>
          </cell>
          <cell r="I10139" t="str">
            <v>Bulk Plants</v>
          </cell>
          <cell r="J10139" t="str">
            <v>Miscellaneous Losses/Leaks: Vapor Control Unit Losses</v>
          </cell>
          <cell r="N10139">
            <v>40988</v>
          </cell>
        </row>
        <row r="10140">
          <cell r="A10140" t="str">
            <v>40400254</v>
          </cell>
          <cell r="B10140" t="str">
            <v>Point</v>
          </cell>
          <cell r="C10140" t="str">
            <v>Petrol Prod Stor-Bulk Plants /Tank Truck Vapor Losses</v>
          </cell>
          <cell r="D10140" t="str">
            <v>Bulk Gasoline Terminals</v>
          </cell>
          <cell r="G10140" t="str">
            <v>Petroleum and Solvent Evaporation</v>
          </cell>
          <cell r="H10140" t="str">
            <v>Petroleum Liquids Storage (non-Refinery)</v>
          </cell>
          <cell r="I10140" t="str">
            <v>Bulk Plants</v>
          </cell>
          <cell r="J10140" t="str">
            <v>Tank Truck Vapor Losses</v>
          </cell>
          <cell r="N10140">
            <v>40988</v>
          </cell>
        </row>
        <row r="10141">
          <cell r="A10141" t="str">
            <v>40400255</v>
          </cell>
          <cell r="B10141" t="str">
            <v>Point</v>
          </cell>
          <cell r="C10141" t="str">
            <v>Petrol Prod Stor-Bulk Plants /Loading Racks - Jet Fuel</v>
          </cell>
          <cell r="D10141" t="str">
            <v>Bulk Gasoline Terminals</v>
          </cell>
          <cell r="G10141" t="str">
            <v>Petroleum and Solvent Evaporation</v>
          </cell>
          <cell r="H10141" t="str">
            <v>Petroleum Liquids Storage (non-Refinery)</v>
          </cell>
          <cell r="I10141" t="str">
            <v>Bulk Plants</v>
          </cell>
          <cell r="J10141" t="str">
            <v>Loading Racks - Jet Fuel</v>
          </cell>
          <cell r="N10141">
            <v>40988</v>
          </cell>
        </row>
        <row r="10142">
          <cell r="A10142" t="str">
            <v>40400260</v>
          </cell>
          <cell r="B10142" t="str">
            <v>Point</v>
          </cell>
          <cell r="C10142" t="str">
            <v>Petrol Prod Stor-Bulk Plants /Specify Liquid: Standing Loss - Internal Floating Roof w/ Primary Seal</v>
          </cell>
          <cell r="D10142" t="str">
            <v>Bulk Gasoline Terminals</v>
          </cell>
          <cell r="G10142" t="str">
            <v>Petroleum and Solvent Evaporation</v>
          </cell>
          <cell r="H10142" t="str">
            <v>Petroleum Liquids Storage (non-Refinery)</v>
          </cell>
          <cell r="I10142" t="str">
            <v>Bulk Plants</v>
          </cell>
          <cell r="J10142" t="str">
            <v>Specify Liquid: Standing Loss - Internal Floating Roof w/ Primary Seal</v>
          </cell>
          <cell r="N10142">
            <v>40988</v>
          </cell>
        </row>
        <row r="10143">
          <cell r="A10143" t="str">
            <v>40400261</v>
          </cell>
          <cell r="B10143" t="str">
            <v>Point</v>
          </cell>
          <cell r="C10143" t="str">
            <v>Petrol Prod Stor-Bulk Plants /Gasoline RVP 13: Standing Loss - Int. Floating Roof w/ Primary Seal</v>
          </cell>
          <cell r="D10143" t="str">
            <v>Bulk Gasoline Terminals</v>
          </cell>
          <cell r="G10143" t="str">
            <v>Petroleum and Solvent Evaporation</v>
          </cell>
          <cell r="H10143" t="str">
            <v>Petroleum Liquids Storage (non-Refinery)</v>
          </cell>
          <cell r="I10143" t="str">
            <v>Bulk Plants</v>
          </cell>
          <cell r="J10143" t="str">
            <v>Gasoline RVP 13: Standing Loss - Int. Floating Roof w/ Primary Seal</v>
          </cell>
          <cell r="N10143">
            <v>40988</v>
          </cell>
        </row>
        <row r="10144">
          <cell r="A10144" t="str">
            <v>40400262</v>
          </cell>
          <cell r="B10144" t="str">
            <v>Point</v>
          </cell>
          <cell r="C10144" t="str">
            <v>Petrol Prod Stor-Bulk Plants /Gasoline RVP 10: Standing Loss - Int. Floating Roof w/ Primary Seal</v>
          </cell>
          <cell r="D10144" t="str">
            <v>Bulk Gasoline Terminals</v>
          </cell>
          <cell r="G10144" t="str">
            <v>Petroleum and Solvent Evaporation</v>
          </cell>
          <cell r="H10144" t="str">
            <v>Petroleum Liquids Storage (non-Refinery)</v>
          </cell>
          <cell r="I10144" t="str">
            <v>Bulk Plants</v>
          </cell>
          <cell r="J10144" t="str">
            <v>Gasoline RVP 10: Standing Loss - Int. Floating Roof w/ Primary Seal</v>
          </cell>
          <cell r="N10144">
            <v>40988</v>
          </cell>
        </row>
        <row r="10145">
          <cell r="A10145" t="str">
            <v>40400263</v>
          </cell>
          <cell r="B10145" t="str">
            <v>Point</v>
          </cell>
          <cell r="C10145" t="str">
            <v>Petrol Prod Stor-Bulk Plants /Gasoline RVP 7: Standing Loss - Internal Floating Roof w/ Primary Seal</v>
          </cell>
          <cell r="D10145" t="str">
            <v>Bulk Gasoline Terminals</v>
          </cell>
          <cell r="G10145" t="str">
            <v>Petroleum and Solvent Evaporation</v>
          </cell>
          <cell r="H10145" t="str">
            <v>Petroleum Liquids Storage (non-Refinery)</v>
          </cell>
          <cell r="I10145" t="str">
            <v>Bulk Plants</v>
          </cell>
          <cell r="J10145" t="str">
            <v>Gasoline RVP 7: Standing Loss - Internal Floating Roof w/ Primary Seal</v>
          </cell>
          <cell r="N10145">
            <v>40988</v>
          </cell>
        </row>
        <row r="10146">
          <cell r="A10146" t="str">
            <v>40400270</v>
          </cell>
          <cell r="B10146" t="str">
            <v>Point</v>
          </cell>
          <cell r="C10146" t="str">
            <v>Petrol Prod Stor-Bulk Plants /Specify Liquid: Standing Loss - Int. Floating Roof w/ Secondary Seal</v>
          </cell>
          <cell r="D10146" t="str">
            <v>Bulk Gasoline Terminals</v>
          </cell>
          <cell r="G10146" t="str">
            <v>Petroleum and Solvent Evaporation</v>
          </cell>
          <cell r="H10146" t="str">
            <v>Petroleum Liquids Storage (non-Refinery)</v>
          </cell>
          <cell r="I10146" t="str">
            <v>Bulk Plants</v>
          </cell>
          <cell r="J10146" t="str">
            <v>Specify Liquid: Standing Loss - Int. Floating Roof w/ Secondary Seal</v>
          </cell>
          <cell r="N10146">
            <v>40988</v>
          </cell>
        </row>
        <row r="10147">
          <cell r="A10147" t="str">
            <v>40400271</v>
          </cell>
          <cell r="B10147" t="str">
            <v>Point</v>
          </cell>
          <cell r="C10147" t="str">
            <v>Petrol Prod Stor-Bulk Plants /Gasoline RVP 13: Standing Loss - Int. Floating Roof w/ Secondary Seal</v>
          </cell>
          <cell r="D10147" t="str">
            <v>Bulk Gasoline Terminals</v>
          </cell>
          <cell r="G10147" t="str">
            <v>Petroleum and Solvent Evaporation</v>
          </cell>
          <cell r="H10147" t="str">
            <v>Petroleum Liquids Storage (non-Refinery)</v>
          </cell>
          <cell r="I10147" t="str">
            <v>Bulk Plants</v>
          </cell>
          <cell r="J10147" t="str">
            <v>Gasoline RVP 13: Standing Loss - Int. Floating Roof w/ Secondary Seal</v>
          </cell>
          <cell r="N10147">
            <v>40988</v>
          </cell>
        </row>
        <row r="10148">
          <cell r="A10148" t="str">
            <v>40400272</v>
          </cell>
          <cell r="B10148" t="str">
            <v>Point</v>
          </cell>
          <cell r="C10148" t="str">
            <v>Petrol Prod Stor-Bulk Plants /Gasoline RVP 10: Standing Loss - Int. Floating Roof w/ Secondary Seal</v>
          </cell>
          <cell r="D10148" t="str">
            <v>Bulk Gasoline Terminals</v>
          </cell>
          <cell r="G10148" t="str">
            <v>Petroleum and Solvent Evaporation</v>
          </cell>
          <cell r="H10148" t="str">
            <v>Petroleum Liquids Storage (non-Refinery)</v>
          </cell>
          <cell r="I10148" t="str">
            <v>Bulk Plants</v>
          </cell>
          <cell r="J10148" t="str">
            <v>Gasoline RVP 10: Standing Loss - Int. Floating Roof w/ Secondary Seal</v>
          </cell>
          <cell r="N10148">
            <v>40988</v>
          </cell>
        </row>
        <row r="10149">
          <cell r="A10149" t="str">
            <v>40400273</v>
          </cell>
          <cell r="B10149" t="str">
            <v>Point</v>
          </cell>
          <cell r="C10149" t="str">
            <v>Petrol Prod Stor-Bulk Plants /Gasoline RVP 7: Standing Loss - Int. Floating Roof w/ Secondary Seal</v>
          </cell>
          <cell r="D10149" t="str">
            <v>Bulk Gasoline Terminals</v>
          </cell>
          <cell r="G10149" t="str">
            <v>Petroleum and Solvent Evaporation</v>
          </cell>
          <cell r="H10149" t="str">
            <v>Petroleum Liquids Storage (non-Refinery)</v>
          </cell>
          <cell r="I10149" t="str">
            <v>Bulk Plants</v>
          </cell>
          <cell r="J10149" t="str">
            <v>Gasoline RVP 7: Standing Loss - Int. Floating Roof w/ Secondary Seal</v>
          </cell>
          <cell r="N10149">
            <v>40988</v>
          </cell>
        </row>
        <row r="10150">
          <cell r="A10150" t="str">
            <v>40400278</v>
          </cell>
          <cell r="B10150" t="str">
            <v>Point</v>
          </cell>
          <cell r="C10150" t="str">
            <v>Petrol Prod Stor-Bulk Plants /Gasoline RVP 10/13/7: Withdrawal Loss - Int. Float Roof (Pri/Sec Seal)</v>
          </cell>
          <cell r="D10150" t="str">
            <v>Bulk Gasoline Terminals</v>
          </cell>
          <cell r="G10150" t="str">
            <v>Petroleum and Solvent Evaporation</v>
          </cell>
          <cell r="H10150" t="str">
            <v>Petroleum Liquids Storage (non-Refinery)</v>
          </cell>
          <cell r="I10150" t="str">
            <v>Bulk Plants</v>
          </cell>
          <cell r="J10150" t="str">
            <v>Gasoline RVP 10/13/7: Withdrawal Loss - Int. Float Roof (Pri/Sec Seal)</v>
          </cell>
          <cell r="N10150">
            <v>40988</v>
          </cell>
        </row>
        <row r="10151">
          <cell r="A10151" t="str">
            <v>40400279</v>
          </cell>
          <cell r="B10151" t="str">
            <v>Point</v>
          </cell>
          <cell r="C10151" t="str">
            <v>Petrol Prod Stor-Bulk Plants /Specify Liquid: Internal Floating Roof (Primary/Secondary Seal)</v>
          </cell>
          <cell r="D10151" t="str">
            <v>Bulk Gasoline Terminals</v>
          </cell>
          <cell r="G10151" t="str">
            <v>Petroleum and Solvent Evaporation</v>
          </cell>
          <cell r="H10151" t="str">
            <v>Petroleum Liquids Storage (non-Refinery)</v>
          </cell>
          <cell r="I10151" t="str">
            <v>Bulk Plants</v>
          </cell>
          <cell r="J10151" t="str">
            <v>Specify Liquid: Internal Floating Roof (Primary/Secondary Seal)</v>
          </cell>
          <cell r="N10151">
            <v>40988</v>
          </cell>
        </row>
        <row r="10152">
          <cell r="A10152" t="str">
            <v>40400300</v>
          </cell>
          <cell r="B10152" t="str">
            <v>Point</v>
          </cell>
          <cell r="C10152" t="str">
            <v>Oil&amp;Gas Field Stor&amp;Workg Tanks /Fixed Roof Tank: Flashing Loss</v>
          </cell>
          <cell r="D10152" t="str">
            <v>Industrial Processes - Storage and Transfer</v>
          </cell>
          <cell r="G10152" t="str">
            <v>Petroleum and Solvent Evaporation</v>
          </cell>
          <cell r="H10152" t="str">
            <v>Petroleum Liquids Storage (non-Refinery)</v>
          </cell>
          <cell r="I10152" t="str">
            <v>Oil and Gas Field Storage and Working Tanks</v>
          </cell>
          <cell r="J10152" t="str">
            <v>Fixed Roof Tank: Flashing Loss</v>
          </cell>
          <cell r="M10152">
            <v>38860</v>
          </cell>
          <cell r="N10152">
            <v>40988</v>
          </cell>
        </row>
        <row r="10153">
          <cell r="A10153" t="str">
            <v>40400301</v>
          </cell>
          <cell r="B10153" t="str">
            <v>Point</v>
          </cell>
          <cell r="C10153" t="str">
            <v>Oil&amp;Gas Field Stor&amp;Workg Tanks /Fixed Roof Tank: Breathing Loss</v>
          </cell>
          <cell r="D10153" t="str">
            <v>Industrial Processes - Storage and Transfer</v>
          </cell>
          <cell r="G10153" t="str">
            <v>Petroleum and Solvent Evaporation</v>
          </cell>
          <cell r="H10153" t="str">
            <v>Petroleum Liquids Storage (non-Refinery)</v>
          </cell>
          <cell r="I10153" t="str">
            <v>Oil and Gas Field Storage and Working Tanks</v>
          </cell>
          <cell r="J10153" t="str">
            <v>Fixed Roof Tank: Breathing Loss</v>
          </cell>
          <cell r="N10153">
            <v>40988</v>
          </cell>
        </row>
        <row r="10154">
          <cell r="A10154" t="str">
            <v>40400302</v>
          </cell>
          <cell r="B10154" t="str">
            <v>Point</v>
          </cell>
          <cell r="C10154" t="str">
            <v>Oil&amp;Gas Field Stor&amp;Workg Tanks /Fixed Roof Tank: Working Loss</v>
          </cell>
          <cell r="D10154" t="str">
            <v>Industrial Processes - Storage and Transfer</v>
          </cell>
          <cell r="G10154" t="str">
            <v>Petroleum and Solvent Evaporation</v>
          </cell>
          <cell r="H10154" t="str">
            <v>Petroleum Liquids Storage (non-Refinery)</v>
          </cell>
          <cell r="I10154" t="str">
            <v>Oil and Gas Field Storage and Working Tanks</v>
          </cell>
          <cell r="J10154" t="str">
            <v>Fixed Roof Tank: Working Loss</v>
          </cell>
          <cell r="N10154">
            <v>40988</v>
          </cell>
        </row>
        <row r="10155">
          <cell r="A10155" t="str">
            <v>40400303</v>
          </cell>
          <cell r="B10155" t="str">
            <v>Point</v>
          </cell>
          <cell r="C10155" t="str">
            <v>Oil&amp;Gas Field Stor&amp;Workg Tanks /External Floating Roof Tank with Primary Seals: Standing Loss</v>
          </cell>
          <cell r="D10155" t="str">
            <v>Industrial Processes - Storage and Transfer</v>
          </cell>
          <cell r="G10155" t="str">
            <v>Petroleum and Solvent Evaporation</v>
          </cell>
          <cell r="H10155" t="str">
            <v>Petroleum Liquids Storage (non-Refinery)</v>
          </cell>
          <cell r="I10155" t="str">
            <v>Oil and Gas Field Storage and Working Tanks</v>
          </cell>
          <cell r="J10155" t="str">
            <v>External Floating Roof Tank with Primary Seals: Standing Loss</v>
          </cell>
          <cell r="N10155">
            <v>40988</v>
          </cell>
        </row>
        <row r="10156">
          <cell r="A10156" t="str">
            <v>40400304</v>
          </cell>
          <cell r="B10156" t="str">
            <v>Point</v>
          </cell>
          <cell r="C10156" t="str">
            <v>Oil&amp;Gas Field Stor&amp;Workg Tanks /External Floating Roof Tank with Secondary Seals: Standing Loss</v>
          </cell>
          <cell r="D10156" t="str">
            <v>Industrial Processes - Storage and Transfer</v>
          </cell>
          <cell r="G10156" t="str">
            <v>Petroleum and Solvent Evaporation</v>
          </cell>
          <cell r="H10156" t="str">
            <v>Petroleum Liquids Storage (non-Refinery)</v>
          </cell>
          <cell r="I10156" t="str">
            <v>Oil and Gas Field Storage and Working Tanks</v>
          </cell>
          <cell r="J10156" t="str">
            <v>External Floating Roof Tank with Secondary Seals: Standing Loss</v>
          </cell>
          <cell r="N10156">
            <v>40988</v>
          </cell>
        </row>
        <row r="10157">
          <cell r="A10157" t="str">
            <v>40400305</v>
          </cell>
          <cell r="B10157" t="str">
            <v>Point</v>
          </cell>
          <cell r="C10157" t="str">
            <v>Oil&amp;Gas Field Stor&amp;Workg Tanks /Internal Floating Roof Tank: Standing Loss</v>
          </cell>
          <cell r="D10157" t="str">
            <v>Industrial Processes - Storage and Transfer</v>
          </cell>
          <cell r="G10157" t="str">
            <v>Petroleum and Solvent Evaporation</v>
          </cell>
          <cell r="H10157" t="str">
            <v>Petroleum Liquids Storage (non-Refinery)</v>
          </cell>
          <cell r="I10157" t="str">
            <v>Oil and Gas Field Storage and Working Tanks</v>
          </cell>
          <cell r="J10157" t="str">
            <v>Internal Floating Roof Tank: Standing Loss</v>
          </cell>
          <cell r="N10157">
            <v>40988</v>
          </cell>
        </row>
        <row r="10158">
          <cell r="A10158" t="str">
            <v>40400306</v>
          </cell>
          <cell r="B10158" t="str">
            <v>Point</v>
          </cell>
          <cell r="C10158" t="str">
            <v>Oil&amp;Gas Field Stor&amp;Workg Tanks /External Floating Roof Tank: Withdrawal Loss</v>
          </cell>
          <cell r="D10158" t="str">
            <v>Industrial Processes - Storage and Transfer</v>
          </cell>
          <cell r="G10158" t="str">
            <v>Petroleum and Solvent Evaporation</v>
          </cell>
          <cell r="H10158" t="str">
            <v>Petroleum Liquids Storage (non-Refinery)</v>
          </cell>
          <cell r="I10158" t="str">
            <v>Oil and Gas Field Storage and Working Tanks</v>
          </cell>
          <cell r="J10158" t="str">
            <v>External Floating Roof Tank: Withdrawal Loss</v>
          </cell>
          <cell r="N10158">
            <v>40988</v>
          </cell>
        </row>
        <row r="10159">
          <cell r="A10159" t="str">
            <v>40400307</v>
          </cell>
          <cell r="B10159" t="str">
            <v>Point</v>
          </cell>
          <cell r="C10159" t="str">
            <v>Oil&amp;Gas Field Stor&amp;Workg Tanks /Internal Floating Roof Tank: Withdrawal Loss</v>
          </cell>
          <cell r="D10159" t="str">
            <v>Industrial Processes - Storage and Transfer</v>
          </cell>
          <cell r="G10159" t="str">
            <v>Petroleum and Solvent Evaporation</v>
          </cell>
          <cell r="H10159" t="str">
            <v>Petroleum Liquids Storage (non-Refinery)</v>
          </cell>
          <cell r="I10159" t="str">
            <v>Oil and Gas Field Storage and Working Tanks</v>
          </cell>
          <cell r="J10159" t="str">
            <v>Internal Floating Roof Tank: Withdrawal Loss</v>
          </cell>
          <cell r="N10159">
            <v>40988</v>
          </cell>
        </row>
        <row r="10160">
          <cell r="A10160" t="str">
            <v>40400311</v>
          </cell>
          <cell r="B10160" t="str">
            <v>Point</v>
          </cell>
          <cell r="C10160" t="str">
            <v>Oil&amp;Gas Field Stor&amp;Workg Tanks /Fixed Roof Tank, Condensate, working+breathing+flashing losses</v>
          </cell>
          <cell r="D10160" t="str">
            <v>Industrial Processes - Storage and Transfer</v>
          </cell>
          <cell r="G10160" t="str">
            <v>Petroleum and Solvent Evaporation</v>
          </cell>
          <cell r="H10160" t="str">
            <v>Petroleum Liquids Storage (non-Refinery)</v>
          </cell>
          <cell r="I10160" t="str">
            <v>Oil and Gas Field Storage and Working Tanks</v>
          </cell>
          <cell r="J10160" t="str">
            <v>Fixed Roof Tank, Condensate, working+breathing+flashing losses</v>
          </cell>
          <cell r="N10160">
            <v>40988</v>
          </cell>
        </row>
        <row r="10161">
          <cell r="A10161" t="str">
            <v>40400312</v>
          </cell>
          <cell r="B10161" t="str">
            <v>Point</v>
          </cell>
          <cell r="C10161" t="str">
            <v>Oil&amp;Gas Field Stor&amp;Workg Tanks /Fixed Roof Tank, Crude Oil, working+breathing+flashing losses</v>
          </cell>
          <cell r="D10161" t="str">
            <v>Industrial Processes - Storage and Transfer</v>
          </cell>
          <cell r="G10161" t="str">
            <v>Petroleum and Solvent Evaporation</v>
          </cell>
          <cell r="H10161" t="str">
            <v>Petroleum Liquids Storage (non-Refinery)</v>
          </cell>
          <cell r="I10161" t="str">
            <v>Oil and Gas Field Storage and Working Tanks</v>
          </cell>
          <cell r="J10161" t="str">
            <v>Fixed Roof Tank, Crude Oil, working+breathing+flashing losses</v>
          </cell>
          <cell r="N10161">
            <v>40988</v>
          </cell>
        </row>
        <row r="10162">
          <cell r="A10162" t="str">
            <v>40400313</v>
          </cell>
          <cell r="B10162" t="str">
            <v>Point</v>
          </cell>
          <cell r="C10162" t="str">
            <v>Oil&amp;Gas Field Stor&amp;Workg Tanks /Fixed Roof Tank, Lube Oil, working+breathing+flashing losses</v>
          </cell>
          <cell r="D10162" t="str">
            <v>Industrial Processes - Storage and Transfer</v>
          </cell>
          <cell r="G10162" t="str">
            <v>Petroleum and Solvent Evaporation</v>
          </cell>
          <cell r="H10162" t="str">
            <v>Petroleum Liquids Storage (non-Refinery)</v>
          </cell>
          <cell r="I10162" t="str">
            <v>Oil and Gas Field Storage and Working Tanks</v>
          </cell>
          <cell r="J10162" t="str">
            <v>Fixed Roof Tank, Lube Oil, working+breathing+flashing losses</v>
          </cell>
          <cell r="N10162">
            <v>40988</v>
          </cell>
        </row>
        <row r="10163">
          <cell r="A10163" t="str">
            <v>40400314</v>
          </cell>
          <cell r="B10163" t="str">
            <v>Point</v>
          </cell>
          <cell r="C10163" t="str">
            <v>Oil&amp;Gas Field Stor&amp;Workg Tanks /Fixed Roof Tank, Specialty Chem-working+breathing+flashing</v>
          </cell>
          <cell r="D10163" t="str">
            <v>Industrial Processes - Storage and Transfer</v>
          </cell>
          <cell r="G10163" t="str">
            <v>Petroleum and Solvent Evaporation</v>
          </cell>
          <cell r="H10163" t="str">
            <v>Petroleum Liquids Storage (non-Refinery)</v>
          </cell>
          <cell r="I10163" t="str">
            <v>Oil and Gas Field Storage and Working Tanks</v>
          </cell>
          <cell r="J10163" t="str">
            <v>Fixed Roof Tank, Specialty Chem-working+breathing+flashing</v>
          </cell>
          <cell r="N10163">
            <v>40988</v>
          </cell>
        </row>
        <row r="10164">
          <cell r="A10164" t="str">
            <v>40400315</v>
          </cell>
          <cell r="B10164" t="str">
            <v>Point</v>
          </cell>
          <cell r="C10164" t="str">
            <v>Oil&amp;Gas Field Stor&amp;Workg Tanks /Fixed Roof Tank, Produced Water, working+breathing+flashing</v>
          </cell>
          <cell r="D10164" t="str">
            <v>Industrial Processes - Storage and Transfer</v>
          </cell>
          <cell r="G10164" t="str">
            <v>Petroleum and Solvent Evaporation</v>
          </cell>
          <cell r="H10164" t="str">
            <v>Petroleum Liquids Storage (non-Refinery)</v>
          </cell>
          <cell r="I10164" t="str">
            <v>Oil and Gas Field Storage and Working Tanks</v>
          </cell>
          <cell r="J10164" t="str">
            <v>Fixed Roof Tank, Produced Water, working+breathing+flashing</v>
          </cell>
          <cell r="N10164">
            <v>40988</v>
          </cell>
        </row>
        <row r="10165">
          <cell r="A10165" t="str">
            <v>40400316</v>
          </cell>
          <cell r="B10165" t="str">
            <v>Point</v>
          </cell>
          <cell r="C10165" t="str">
            <v>Oil&amp;Gas Field Stor&amp;Workg Tanks /Fixed Roof Tank, Diesel, working+breathing+flashing losses</v>
          </cell>
          <cell r="D10165" t="str">
            <v>Industrial Processes - Storage and Transfer</v>
          </cell>
          <cell r="G10165" t="str">
            <v>Petroleum and Solvent Evaporation</v>
          </cell>
          <cell r="H10165" t="str">
            <v>Petroleum Liquids Storage (non-Refinery)</v>
          </cell>
          <cell r="I10165" t="str">
            <v>Oil and Gas Field Storage and Working Tanks</v>
          </cell>
          <cell r="J10165" t="str">
            <v>Fixed Roof Tank, Diesel, working+breathing+flashing losses</v>
          </cell>
          <cell r="N10165">
            <v>40988</v>
          </cell>
        </row>
        <row r="10166">
          <cell r="A10166" t="str">
            <v>40400321</v>
          </cell>
          <cell r="B10166" t="str">
            <v>Point</v>
          </cell>
          <cell r="C10166" t="str">
            <v>Oil&amp;Gas Field Stor&amp;Workg Tanks /External Floating Roof Tank, Condensate, working+breathing+flashing</v>
          </cell>
          <cell r="D10166" t="str">
            <v>Industrial Processes - Storage and Transfer</v>
          </cell>
          <cell r="G10166" t="str">
            <v>Petroleum and Solvent Evaporation</v>
          </cell>
          <cell r="H10166" t="str">
            <v>Petroleum Liquids Storage (non-Refinery)</v>
          </cell>
          <cell r="I10166" t="str">
            <v>Oil and Gas Field Storage and Working Tanks</v>
          </cell>
          <cell r="J10166" t="str">
            <v>External Floating Roof Tank, Condensate, working+breathing+flashing</v>
          </cell>
          <cell r="N10166">
            <v>40988</v>
          </cell>
        </row>
        <row r="10167">
          <cell r="A10167" t="str">
            <v>40400322</v>
          </cell>
          <cell r="B10167" t="str">
            <v>Point</v>
          </cell>
          <cell r="C10167" t="str">
            <v>Oil&amp;Gas Field Stor&amp;Workg Tanks /External Floating Roof Tank, Crude Oil, working+breathing+flashing</v>
          </cell>
          <cell r="D10167" t="str">
            <v>Industrial Processes - Storage and Transfer</v>
          </cell>
          <cell r="G10167" t="str">
            <v>Petroleum and Solvent Evaporation</v>
          </cell>
          <cell r="H10167" t="str">
            <v>Petroleum Liquids Storage (non-Refinery)</v>
          </cell>
          <cell r="I10167" t="str">
            <v>Oil and Gas Field Storage and Working Tanks</v>
          </cell>
          <cell r="J10167" t="str">
            <v>External Floating Roof Tank, Crude Oil, working+breathing+flashing</v>
          </cell>
          <cell r="N10167">
            <v>40988</v>
          </cell>
        </row>
        <row r="10168">
          <cell r="A10168" t="str">
            <v>40400323</v>
          </cell>
          <cell r="B10168" t="str">
            <v>Point</v>
          </cell>
          <cell r="C10168" t="str">
            <v>Oil&amp;Gas Field Stor&amp;Workg Tanks /External Floating Roof Tank, Lube Oil, working+breathing+flashing</v>
          </cell>
          <cell r="D10168" t="str">
            <v>Industrial Processes - Storage and Transfer</v>
          </cell>
          <cell r="G10168" t="str">
            <v>Petroleum and Solvent Evaporation</v>
          </cell>
          <cell r="H10168" t="str">
            <v>Petroleum Liquids Storage (non-Refinery)</v>
          </cell>
          <cell r="I10168" t="str">
            <v>Oil and Gas Field Storage and Working Tanks</v>
          </cell>
          <cell r="J10168" t="str">
            <v>External Floating Roof Tank, Lube Oil, working+breathing+flashing</v>
          </cell>
          <cell r="N10168">
            <v>40988</v>
          </cell>
        </row>
        <row r="10169">
          <cell r="A10169" t="str">
            <v>40400324</v>
          </cell>
          <cell r="B10169" t="str">
            <v>Point</v>
          </cell>
          <cell r="C10169" t="str">
            <v>Oil&amp;Gas Field Stor&amp;Workg Tanks /External Floating Roof Tank, Specialty Chem-working+breathing+flashing</v>
          </cell>
          <cell r="D10169" t="str">
            <v>Industrial Processes - Storage and Transfer</v>
          </cell>
          <cell r="G10169" t="str">
            <v>Petroleum and Solvent Evaporation</v>
          </cell>
          <cell r="H10169" t="str">
            <v>Petroleum Liquids Storage (non-Refinery)</v>
          </cell>
          <cell r="I10169" t="str">
            <v>Oil and Gas Field Storage and Working Tanks</v>
          </cell>
          <cell r="J10169" t="str">
            <v>External Floating Roof Tank, Specialty Chem-working+breathing+flashing</v>
          </cell>
          <cell r="N10169">
            <v>40988</v>
          </cell>
        </row>
        <row r="10170">
          <cell r="A10170" t="str">
            <v>40400325</v>
          </cell>
          <cell r="B10170" t="str">
            <v>Point</v>
          </cell>
          <cell r="C10170" t="str">
            <v>Oil&amp;Gas Field Stor&amp;Workg Tanks /External Floating Roof Tank, Produced Water-working+breathing+flashing</v>
          </cell>
          <cell r="D10170" t="str">
            <v>Industrial Processes - Storage and Transfer</v>
          </cell>
          <cell r="G10170" t="str">
            <v>Petroleum and Solvent Evaporation</v>
          </cell>
          <cell r="H10170" t="str">
            <v>Petroleum Liquids Storage (non-Refinery)</v>
          </cell>
          <cell r="I10170" t="str">
            <v>Oil and Gas Field Storage and Working Tanks</v>
          </cell>
          <cell r="J10170" t="str">
            <v>External Floating Roof Tank, Produced Water-working+breathing+flashing</v>
          </cell>
          <cell r="N10170">
            <v>40988</v>
          </cell>
        </row>
        <row r="10171">
          <cell r="A10171" t="str">
            <v>40400326</v>
          </cell>
          <cell r="B10171" t="str">
            <v>Point</v>
          </cell>
          <cell r="C10171" t="str">
            <v>Oil&amp;Gas Field Stor&amp;Workg Tanks /External Floating Roof Tank, Diesel, working+breathing+flashing</v>
          </cell>
          <cell r="D10171" t="str">
            <v>Industrial Processes - Storage and Transfer</v>
          </cell>
          <cell r="G10171" t="str">
            <v>Petroleum and Solvent Evaporation</v>
          </cell>
          <cell r="H10171" t="str">
            <v>Petroleum Liquids Storage (non-Refinery)</v>
          </cell>
          <cell r="I10171" t="str">
            <v>Oil and Gas Field Storage and Working Tanks</v>
          </cell>
          <cell r="J10171" t="str">
            <v>External Floating Roof Tank, Diesel, working+breathing+flashing</v>
          </cell>
          <cell r="N10171">
            <v>40988</v>
          </cell>
        </row>
        <row r="10172">
          <cell r="A10172" t="str">
            <v>40400331</v>
          </cell>
          <cell r="B10172" t="str">
            <v>Point</v>
          </cell>
          <cell r="C10172" t="str">
            <v>Oil&amp;Gas Field Stor&amp;Workg Tanks /Internal Floating Roof Tank, Condensate, working+breathing+flashing</v>
          </cell>
          <cell r="D10172" t="str">
            <v>Industrial Processes - Storage and Transfer</v>
          </cell>
          <cell r="G10172" t="str">
            <v>Petroleum and Solvent Evaporation</v>
          </cell>
          <cell r="H10172" t="str">
            <v>Petroleum Liquids Storage (non-Refinery)</v>
          </cell>
          <cell r="I10172" t="str">
            <v>Oil and Gas Field Storage and Working Tanks</v>
          </cell>
          <cell r="J10172" t="str">
            <v>Internal Floating Roof Tank, Condensate, working+breathing+flashing</v>
          </cell>
          <cell r="N10172">
            <v>40988</v>
          </cell>
        </row>
        <row r="10173">
          <cell r="A10173" t="str">
            <v>40400332</v>
          </cell>
          <cell r="B10173" t="str">
            <v>Point</v>
          </cell>
          <cell r="C10173" t="str">
            <v>Oil&amp;Gas Field Stor&amp;Workg Tanks /Internal Floating Roof Tank, Crude Oil, working+breathing+flashing</v>
          </cell>
          <cell r="D10173" t="str">
            <v>Industrial Processes - Storage and Transfer</v>
          </cell>
          <cell r="G10173" t="str">
            <v>Petroleum and Solvent Evaporation</v>
          </cell>
          <cell r="H10173" t="str">
            <v>Petroleum Liquids Storage (non-Refinery)</v>
          </cell>
          <cell r="I10173" t="str">
            <v>Oil and Gas Field Storage and Working Tanks</v>
          </cell>
          <cell r="J10173" t="str">
            <v>Internal Floating Roof Tank, Crude Oil, working+breathing+flashing</v>
          </cell>
          <cell r="N10173">
            <v>40988</v>
          </cell>
        </row>
        <row r="10174">
          <cell r="A10174" t="str">
            <v>40400333</v>
          </cell>
          <cell r="B10174" t="str">
            <v>Point</v>
          </cell>
          <cell r="C10174" t="str">
            <v>Oil&amp;Gas Field Stor&amp;Workg Tanks /Internal Floating Roof Tank, Lube Oil, working+breathing+flashing</v>
          </cell>
          <cell r="D10174" t="str">
            <v>Industrial Processes - Storage and Transfer</v>
          </cell>
          <cell r="G10174" t="str">
            <v>Petroleum and Solvent Evaporation</v>
          </cell>
          <cell r="H10174" t="str">
            <v>Petroleum Liquids Storage (non-Refinery)</v>
          </cell>
          <cell r="I10174" t="str">
            <v>Oil and Gas Field Storage and Working Tanks</v>
          </cell>
          <cell r="J10174" t="str">
            <v>Internal Floating Roof Tank, Lube Oil, working+breathing+flashing</v>
          </cell>
          <cell r="N10174">
            <v>40988</v>
          </cell>
        </row>
        <row r="10175">
          <cell r="A10175" t="str">
            <v>40400334</v>
          </cell>
          <cell r="B10175" t="str">
            <v>Point</v>
          </cell>
          <cell r="C10175" t="str">
            <v>Oil&amp;Gas Field Stor&amp;Workg Tanks /Internal Floating Roof Tank, Specialty Chem-working+breathing+flashing</v>
          </cell>
          <cell r="D10175" t="str">
            <v>Industrial Processes - Storage and Transfer</v>
          </cell>
          <cell r="G10175" t="str">
            <v>Petroleum and Solvent Evaporation</v>
          </cell>
          <cell r="H10175" t="str">
            <v>Petroleum Liquids Storage (non-Refinery)</v>
          </cell>
          <cell r="I10175" t="str">
            <v>Oil and Gas Field Storage and Working Tanks</v>
          </cell>
          <cell r="J10175" t="str">
            <v>Internal Floating Roof Tank, Specialty Chem-working+breathing+flashing</v>
          </cell>
          <cell r="N10175">
            <v>40988</v>
          </cell>
        </row>
        <row r="10176">
          <cell r="A10176" t="str">
            <v>40400335</v>
          </cell>
          <cell r="B10176" t="str">
            <v>Point</v>
          </cell>
          <cell r="C10176" t="str">
            <v>Oil&amp;Gas Field Stor&amp;Workg Tanks /Internal Floating Roof Tank, Produced Water-working+breathing+flashing</v>
          </cell>
          <cell r="D10176" t="str">
            <v>Industrial Processes - Storage and Transfer</v>
          </cell>
          <cell r="G10176" t="str">
            <v>Petroleum and Solvent Evaporation</v>
          </cell>
          <cell r="H10176" t="str">
            <v>Petroleum Liquids Storage (non-Refinery)</v>
          </cell>
          <cell r="I10176" t="str">
            <v>Oil and Gas Field Storage and Working Tanks</v>
          </cell>
          <cell r="J10176" t="str">
            <v>Internal Floating Roof Tank, Produced Water-working+breathing+flashing</v>
          </cell>
          <cell r="N10176">
            <v>40988</v>
          </cell>
        </row>
        <row r="10177">
          <cell r="A10177" t="str">
            <v>40400336</v>
          </cell>
          <cell r="B10177" t="str">
            <v>Point</v>
          </cell>
          <cell r="C10177" t="str">
            <v>Oil&amp;Gas Field Stor&amp;Workg Tanks /Internal Floating Roof Tank, Diesel, working+breathing+flashing</v>
          </cell>
          <cell r="D10177" t="str">
            <v>Bulk Gasoline Terminals</v>
          </cell>
          <cell r="G10177" t="str">
            <v>Petroleum and Solvent Evaporation</v>
          </cell>
          <cell r="H10177" t="str">
            <v>Petroleum Liquids Storage (non-Refinery)</v>
          </cell>
          <cell r="I10177" t="str">
            <v>Oil and Gas Field Storage and Working Tanks</v>
          </cell>
          <cell r="J10177" t="str">
            <v>Internal Floating Roof Tank, Diesel, working+breathing+flashing</v>
          </cell>
          <cell r="N10177">
            <v>40988</v>
          </cell>
        </row>
        <row r="10178">
          <cell r="A10178" t="str">
            <v>40400340</v>
          </cell>
          <cell r="B10178" t="str">
            <v>Point</v>
          </cell>
          <cell r="C10178" t="str">
            <v>Oil&amp;Gas Field Stor&amp;Workg Tanks /Pressure Tanks (pressure relief from pop-off valves)</v>
          </cell>
          <cell r="D10178" t="str">
            <v>Bulk Gasoline Terminals</v>
          </cell>
          <cell r="G10178" t="str">
            <v>Petroleum and Solvent Evaporation</v>
          </cell>
          <cell r="H10178" t="str">
            <v>Petroleum Liquids Storage (non-Refinery)</v>
          </cell>
          <cell r="I10178" t="str">
            <v>Oil and Gas Field Storage and Working Tanks</v>
          </cell>
          <cell r="J10178" t="str">
            <v>Pressure Tanks (pressure relief from pop-off valves)</v>
          </cell>
          <cell r="N10178">
            <v>40988</v>
          </cell>
        </row>
        <row r="10179">
          <cell r="A10179" t="str">
            <v>40400401</v>
          </cell>
          <cell r="B10179" t="str">
            <v>Point</v>
          </cell>
          <cell r="C10179" t="str">
            <v>Petrol Prod Stor-Underground Tanks /Gasoline RVP 13: Breathing Loss</v>
          </cell>
          <cell r="D10179" t="str">
            <v>Bulk Gasoline Terminals</v>
          </cell>
          <cell r="G10179" t="str">
            <v>Petroleum and Solvent Evaporation</v>
          </cell>
          <cell r="H10179" t="str">
            <v>Petroleum Liquids Storage (non-Refinery)</v>
          </cell>
          <cell r="I10179" t="str">
            <v>Petroleum Products - Underground Tanks</v>
          </cell>
          <cell r="J10179" t="str">
            <v>Gasoline RVP 13: Breathing Loss</v>
          </cell>
          <cell r="N10179">
            <v>40988</v>
          </cell>
        </row>
        <row r="10180">
          <cell r="A10180" t="str">
            <v>40400402</v>
          </cell>
          <cell r="B10180" t="str">
            <v>Point</v>
          </cell>
          <cell r="C10180" t="str">
            <v>Petrol Prod Stor-Underground Tanks /Gasoline RVP 13: Working Loss</v>
          </cell>
          <cell r="D10180" t="str">
            <v>Bulk Gasoline Terminals</v>
          </cell>
          <cell r="G10180" t="str">
            <v>Petroleum and Solvent Evaporation</v>
          </cell>
          <cell r="H10180" t="str">
            <v>Petroleum Liquids Storage (non-Refinery)</v>
          </cell>
          <cell r="I10180" t="str">
            <v>Petroleum Products - Underground Tanks</v>
          </cell>
          <cell r="J10180" t="str">
            <v>Gasoline RVP 13: Working Loss</v>
          </cell>
          <cell r="N10180">
            <v>40988</v>
          </cell>
        </row>
        <row r="10181">
          <cell r="A10181" t="str">
            <v>40400403</v>
          </cell>
          <cell r="B10181" t="str">
            <v>Point</v>
          </cell>
          <cell r="C10181" t="str">
            <v>Petrol Prod Stor-Underground Tanks /Gasoline RVP 10: Breathing Loss</v>
          </cell>
          <cell r="D10181" t="str">
            <v>Bulk Gasoline Terminals</v>
          </cell>
          <cell r="G10181" t="str">
            <v>Petroleum and Solvent Evaporation</v>
          </cell>
          <cell r="H10181" t="str">
            <v>Petroleum Liquids Storage (non-Refinery)</v>
          </cell>
          <cell r="I10181" t="str">
            <v>Petroleum Products - Underground Tanks</v>
          </cell>
          <cell r="J10181" t="str">
            <v>Gasoline RVP 10: Breathing Loss</v>
          </cell>
          <cell r="N10181">
            <v>40988</v>
          </cell>
        </row>
        <row r="10182">
          <cell r="A10182" t="str">
            <v>40400404</v>
          </cell>
          <cell r="B10182" t="str">
            <v>Point</v>
          </cell>
          <cell r="C10182" t="str">
            <v>Petrol Prod Stor-Underground Tanks /Gasoline RVP 10: Working Loss</v>
          </cell>
          <cell r="D10182" t="str">
            <v>Bulk Gasoline Terminals</v>
          </cell>
          <cell r="G10182" t="str">
            <v>Petroleum and Solvent Evaporation</v>
          </cell>
          <cell r="H10182" t="str">
            <v>Petroleum Liquids Storage (non-Refinery)</v>
          </cell>
          <cell r="I10182" t="str">
            <v>Petroleum Products - Underground Tanks</v>
          </cell>
          <cell r="J10182" t="str">
            <v>Gasoline RVP 10: Working Loss</v>
          </cell>
          <cell r="N10182">
            <v>40988</v>
          </cell>
        </row>
        <row r="10183">
          <cell r="A10183" t="str">
            <v>40400405</v>
          </cell>
          <cell r="B10183" t="str">
            <v>Point</v>
          </cell>
          <cell r="C10183" t="str">
            <v>Petrol Prod Stor-Underground Tanks /Gasoline RVP 7: Breathing Loss</v>
          </cell>
          <cell r="D10183" t="str">
            <v>Bulk Gasoline Terminals</v>
          </cell>
          <cell r="G10183" t="str">
            <v>Petroleum and Solvent Evaporation</v>
          </cell>
          <cell r="H10183" t="str">
            <v>Petroleum Liquids Storage (non-Refinery)</v>
          </cell>
          <cell r="I10183" t="str">
            <v>Petroleum Products - Underground Tanks</v>
          </cell>
          <cell r="J10183" t="str">
            <v>Gasoline RVP 7: Breathing Loss</v>
          </cell>
          <cell r="N10183">
            <v>40988</v>
          </cell>
        </row>
        <row r="10184">
          <cell r="A10184" t="str">
            <v>40400406</v>
          </cell>
          <cell r="B10184" t="str">
            <v>Point</v>
          </cell>
          <cell r="C10184" t="str">
            <v>Petrol Prod Stor-Underground Tanks /Gasoline RVP 7: Working Loss</v>
          </cell>
          <cell r="D10184" t="str">
            <v>Bulk Gasoline Terminals</v>
          </cell>
          <cell r="G10184" t="str">
            <v>Petroleum and Solvent Evaporation</v>
          </cell>
          <cell r="H10184" t="str">
            <v>Petroleum Liquids Storage (non-Refinery)</v>
          </cell>
          <cell r="I10184" t="str">
            <v>Petroleum Products - Underground Tanks</v>
          </cell>
          <cell r="J10184" t="str">
            <v>Gasoline RVP 7: Working Loss</v>
          </cell>
          <cell r="N10184">
            <v>40988</v>
          </cell>
        </row>
        <row r="10185">
          <cell r="A10185" t="str">
            <v>40400407</v>
          </cell>
          <cell r="B10185" t="str">
            <v>Point</v>
          </cell>
          <cell r="C10185" t="str">
            <v>Petrol Prod Stor-Underground Tanks /Crude Oil RVP 5: Breathing Loss</v>
          </cell>
          <cell r="D10185" t="str">
            <v>Bulk Gasoline Terminals</v>
          </cell>
          <cell r="G10185" t="str">
            <v>Petroleum and Solvent Evaporation</v>
          </cell>
          <cell r="H10185" t="str">
            <v>Petroleum Liquids Storage (non-Refinery)</v>
          </cell>
          <cell r="I10185" t="str">
            <v>Petroleum Products - Underground Tanks</v>
          </cell>
          <cell r="J10185" t="str">
            <v>Crude Oil RVP 5: Breathing Loss</v>
          </cell>
          <cell r="N10185">
            <v>40988</v>
          </cell>
        </row>
        <row r="10186">
          <cell r="A10186" t="str">
            <v>40400408</v>
          </cell>
          <cell r="B10186" t="str">
            <v>Point</v>
          </cell>
          <cell r="C10186" t="str">
            <v>Petrol Prod Stor-Underground Tanks /Crude Oil RVP 5: Working Loss</v>
          </cell>
          <cell r="D10186" t="str">
            <v>Bulk Gasoline Terminals</v>
          </cell>
          <cell r="G10186" t="str">
            <v>Petroleum and Solvent Evaporation</v>
          </cell>
          <cell r="H10186" t="str">
            <v>Petroleum Liquids Storage (non-Refinery)</v>
          </cell>
          <cell r="I10186" t="str">
            <v>Petroleum Products - Underground Tanks</v>
          </cell>
          <cell r="J10186" t="str">
            <v>Crude Oil RVP 5: Working Loss</v>
          </cell>
          <cell r="N10186">
            <v>40988</v>
          </cell>
        </row>
        <row r="10187">
          <cell r="A10187" t="str">
            <v>40400409</v>
          </cell>
          <cell r="B10187" t="str">
            <v>Point</v>
          </cell>
          <cell r="C10187" t="str">
            <v>Petrol Prod Stor-Underground Tanks /Jet Naphtha (JP-4): Breathing Loss</v>
          </cell>
          <cell r="D10187" t="str">
            <v>Bulk Gasoline Terminals</v>
          </cell>
          <cell r="G10187" t="str">
            <v>Petroleum and Solvent Evaporation</v>
          </cell>
          <cell r="H10187" t="str">
            <v>Petroleum Liquids Storage (non-Refinery)</v>
          </cell>
          <cell r="I10187" t="str">
            <v>Petroleum Products - Underground Tanks</v>
          </cell>
          <cell r="J10187" t="str">
            <v>Jet Naphtha (JP-4): Breathing Loss</v>
          </cell>
          <cell r="N10187">
            <v>40988</v>
          </cell>
        </row>
        <row r="10188">
          <cell r="A10188" t="str">
            <v>40400410</v>
          </cell>
          <cell r="B10188" t="str">
            <v>Point</v>
          </cell>
          <cell r="C10188" t="str">
            <v>Petrol Prod Stor-Underground Tanks /Jet Naphtha (JP-4): Working Loss</v>
          </cell>
          <cell r="D10188" t="str">
            <v>Bulk Gasoline Terminals</v>
          </cell>
          <cell r="G10188" t="str">
            <v>Petroleum and Solvent Evaporation</v>
          </cell>
          <cell r="H10188" t="str">
            <v>Petroleum Liquids Storage (non-Refinery)</v>
          </cell>
          <cell r="I10188" t="str">
            <v>Petroleum Products - Underground Tanks</v>
          </cell>
          <cell r="J10188" t="str">
            <v>Jet Naphtha (JP-4): Working Loss</v>
          </cell>
          <cell r="N10188">
            <v>40988</v>
          </cell>
        </row>
        <row r="10189">
          <cell r="A10189" t="str">
            <v>40400411</v>
          </cell>
          <cell r="B10189" t="str">
            <v>Point</v>
          </cell>
          <cell r="C10189" t="str">
            <v>Petrol Prod Stor-Underground Tanks /Jet Kerosene: Breathing Loss</v>
          </cell>
          <cell r="D10189" t="str">
            <v>Bulk Gasoline Terminals</v>
          </cell>
          <cell r="G10189" t="str">
            <v>Petroleum and Solvent Evaporation</v>
          </cell>
          <cell r="H10189" t="str">
            <v>Petroleum Liquids Storage (non-Refinery)</v>
          </cell>
          <cell r="I10189" t="str">
            <v>Petroleum Products - Underground Tanks</v>
          </cell>
          <cell r="J10189" t="str">
            <v>Jet Kerosene: Breathing Loss</v>
          </cell>
          <cell r="N10189">
            <v>40988</v>
          </cell>
        </row>
        <row r="10190">
          <cell r="A10190" t="str">
            <v>40400412</v>
          </cell>
          <cell r="B10190" t="str">
            <v>Point</v>
          </cell>
          <cell r="C10190" t="str">
            <v>Petrol Prod Stor-Underground Tanks /Jet Kerosene: Working Loss</v>
          </cell>
          <cell r="D10190" t="str">
            <v>Bulk Gasoline Terminals</v>
          </cell>
          <cell r="G10190" t="str">
            <v>Petroleum and Solvent Evaporation</v>
          </cell>
          <cell r="H10190" t="str">
            <v>Petroleum Liquids Storage (non-Refinery)</v>
          </cell>
          <cell r="I10190" t="str">
            <v>Petroleum Products - Underground Tanks</v>
          </cell>
          <cell r="J10190" t="str">
            <v>Jet Kerosene: Working Loss</v>
          </cell>
          <cell r="N10190">
            <v>40988</v>
          </cell>
        </row>
        <row r="10191">
          <cell r="A10191" t="str">
            <v>40400413</v>
          </cell>
          <cell r="B10191" t="str">
            <v>Point</v>
          </cell>
          <cell r="C10191" t="str">
            <v>Petrol Prod Stor-Underground Tanks /Distillate Fuel #2: Breathing Loss</v>
          </cell>
          <cell r="D10191" t="str">
            <v>Bulk Gasoline Terminals</v>
          </cell>
          <cell r="G10191" t="str">
            <v>Petroleum and Solvent Evaporation</v>
          </cell>
          <cell r="H10191" t="str">
            <v>Petroleum Liquids Storage (non-Refinery)</v>
          </cell>
          <cell r="I10191" t="str">
            <v>Petroleum Products - Underground Tanks</v>
          </cell>
          <cell r="J10191" t="str">
            <v>Distillate Fuel #2: Breathing Loss</v>
          </cell>
          <cell r="N10191">
            <v>40988</v>
          </cell>
        </row>
        <row r="10192">
          <cell r="A10192" t="str">
            <v>40400414</v>
          </cell>
          <cell r="B10192" t="str">
            <v>Point</v>
          </cell>
          <cell r="C10192" t="str">
            <v>Petrol Prod Stor-Underground Tanks /Distillate Fuel #2: Working Loss</v>
          </cell>
          <cell r="D10192" t="str">
            <v>Bulk Gasoline Terminals</v>
          </cell>
          <cell r="G10192" t="str">
            <v>Petroleum and Solvent Evaporation</v>
          </cell>
          <cell r="H10192" t="str">
            <v>Petroleum Liquids Storage (non-Refinery)</v>
          </cell>
          <cell r="I10192" t="str">
            <v>Petroleum Products - Underground Tanks</v>
          </cell>
          <cell r="J10192" t="str">
            <v>Distillate Fuel #2: Working Loss</v>
          </cell>
          <cell r="N10192">
            <v>40988</v>
          </cell>
        </row>
        <row r="10193">
          <cell r="A10193" t="str">
            <v>40400497</v>
          </cell>
          <cell r="B10193" t="str">
            <v>Point</v>
          </cell>
          <cell r="C10193" t="str">
            <v>Petrol Prod Stor-Underground Tanks /Specify Liquid: Breathing Loss</v>
          </cell>
          <cell r="D10193" t="str">
            <v>Bulk Gasoline Terminals</v>
          </cell>
          <cell r="G10193" t="str">
            <v>Petroleum and Solvent Evaporation</v>
          </cell>
          <cell r="H10193" t="str">
            <v>Petroleum Liquids Storage (non-Refinery)</v>
          </cell>
          <cell r="I10193" t="str">
            <v>Petroleum Products - Underground Tanks</v>
          </cell>
          <cell r="J10193" t="str">
            <v>Specify Liquid: Breathing Loss</v>
          </cell>
          <cell r="N10193">
            <v>40988</v>
          </cell>
        </row>
        <row r="10194">
          <cell r="A10194" t="str">
            <v>40400498</v>
          </cell>
          <cell r="B10194" t="str">
            <v>Point</v>
          </cell>
          <cell r="C10194" t="str">
            <v>Petrol Prod Stor-Underground Tanks /Specify Liquid: Working Loss</v>
          </cell>
          <cell r="D10194" t="str">
            <v>Bulk Gasoline Terminals</v>
          </cell>
          <cell r="G10194" t="str">
            <v>Petroleum and Solvent Evaporation</v>
          </cell>
          <cell r="H10194" t="str">
            <v>Petroleum Liquids Storage (non-Refinery)</v>
          </cell>
          <cell r="I10194" t="str">
            <v>Petroleum Products - Underground Tanks</v>
          </cell>
          <cell r="J10194" t="str">
            <v>Specify Liquid: Working Loss</v>
          </cell>
          <cell r="N10194">
            <v>40988</v>
          </cell>
        </row>
        <row r="10195">
          <cell r="A10195" t="str">
            <v>40500101</v>
          </cell>
          <cell r="B10195" t="str">
            <v>Point</v>
          </cell>
          <cell r="C10195" t="str">
            <v>Print-Publish /Drying /Dryer</v>
          </cell>
          <cell r="D10195" t="str">
            <v>Solvent - Graphic Arts</v>
          </cell>
          <cell r="G10195" t="str">
            <v>Petroleum and Solvent Evaporation</v>
          </cell>
          <cell r="H10195" t="str">
            <v>Printing/Publishing</v>
          </cell>
          <cell r="I10195" t="str">
            <v>Drying</v>
          </cell>
          <cell r="J10195" t="str">
            <v>Dryer</v>
          </cell>
          <cell r="N10195">
            <v>40988</v>
          </cell>
        </row>
        <row r="10196">
          <cell r="A10196" t="str">
            <v>40500199</v>
          </cell>
          <cell r="B10196" t="str">
            <v>Point</v>
          </cell>
          <cell r="C10196" t="str">
            <v>Print-Publish /Drying /Dryer</v>
          </cell>
          <cell r="D10196" t="str">
            <v>Solvent - Graphic Arts</v>
          </cell>
          <cell r="G10196" t="str">
            <v>Petroleum and Solvent Evaporation</v>
          </cell>
          <cell r="H10196" t="str">
            <v>Printing/Publishing</v>
          </cell>
          <cell r="I10196" t="str">
            <v>Drying</v>
          </cell>
          <cell r="J10196" t="str">
            <v>Dryer</v>
          </cell>
          <cell r="K10196" t="str">
            <v>40500101</v>
          </cell>
          <cell r="L10196" t="str">
            <v>2005</v>
          </cell>
          <cell r="N10196">
            <v>40988</v>
          </cell>
        </row>
        <row r="10197">
          <cell r="A10197" t="str">
            <v>40500201</v>
          </cell>
          <cell r="B10197" t="str">
            <v>Point</v>
          </cell>
          <cell r="C10197" t="str">
            <v>Print-Publish /Letter Press/Printing</v>
          </cell>
          <cell r="D10197" t="str">
            <v>Solvent - Graphic Arts</v>
          </cell>
          <cell r="G10197" t="str">
            <v>Petroleum and Solvent Evaporation</v>
          </cell>
          <cell r="H10197" t="str">
            <v>Printing/Publishing</v>
          </cell>
          <cell r="I10197" t="str">
            <v>Letter Press</v>
          </cell>
          <cell r="J10197" t="str">
            <v>Printing</v>
          </cell>
          <cell r="N10197">
            <v>40996</v>
          </cell>
        </row>
        <row r="10198">
          <cell r="A10198" t="str">
            <v>40500202</v>
          </cell>
          <cell r="B10198" t="str">
            <v>Point</v>
          </cell>
          <cell r="C10198" t="str">
            <v>Print-Publish /Letter Press/Ink Thinning Solvent, Kerosene</v>
          </cell>
          <cell r="D10198" t="str">
            <v>Solvent - Graphic Arts</v>
          </cell>
          <cell r="G10198" t="str">
            <v>Petroleum and Solvent Evaporation</v>
          </cell>
          <cell r="H10198" t="str">
            <v>Printing/Publishing</v>
          </cell>
          <cell r="I10198" t="str">
            <v>Letter Press</v>
          </cell>
          <cell r="J10198" t="str">
            <v>Ink Thinning Solvent, Kerosene</v>
          </cell>
          <cell r="N10198">
            <v>40996</v>
          </cell>
        </row>
        <row r="10199">
          <cell r="A10199" t="str">
            <v>40500203</v>
          </cell>
          <cell r="B10199" t="str">
            <v>Point</v>
          </cell>
          <cell r="C10199" t="str">
            <v>Print-Publish /Letter Press/Ink Thinning Solvents, Mineral Solvents</v>
          </cell>
          <cell r="D10199" t="str">
            <v>Solvent - Graphic Arts</v>
          </cell>
          <cell r="G10199" t="str">
            <v>Petroleum and Solvent Evaporation</v>
          </cell>
          <cell r="H10199" t="str">
            <v>Printing/Publishing</v>
          </cell>
          <cell r="I10199" t="str">
            <v>Letter Press</v>
          </cell>
          <cell r="J10199" t="str">
            <v>Ink Thinning Solvents, Mineral Solvents</v>
          </cell>
          <cell r="N10199">
            <v>40996</v>
          </cell>
        </row>
        <row r="10200">
          <cell r="A10200" t="str">
            <v>40500211</v>
          </cell>
          <cell r="B10200" t="str">
            <v>Point</v>
          </cell>
          <cell r="C10200" t="str">
            <v>Print-Publish /Letter Press/2751</v>
          </cell>
          <cell r="D10200" t="str">
            <v>Solvent - Graphic Arts</v>
          </cell>
          <cell r="G10200" t="str">
            <v>Petroleum and Solvent Evaporation</v>
          </cell>
          <cell r="H10200" t="str">
            <v>Printing/Publishing</v>
          </cell>
          <cell r="I10200" t="str">
            <v>Letter Press</v>
          </cell>
          <cell r="J10200" t="str">
            <v>Letter Press: 2751</v>
          </cell>
          <cell r="K10200" t="str">
            <v>40500201</v>
          </cell>
          <cell r="L10200" t="str">
            <v>2005</v>
          </cell>
          <cell r="N10200">
            <v>40996</v>
          </cell>
        </row>
        <row r="10201">
          <cell r="A10201" t="str">
            <v>40500212</v>
          </cell>
          <cell r="B10201" t="str">
            <v>Point</v>
          </cell>
          <cell r="C10201" t="str">
            <v>Print-Publish /Letter Press/Printing</v>
          </cell>
          <cell r="D10201" t="str">
            <v>Solvent - Graphic Arts</v>
          </cell>
          <cell r="G10201" t="str">
            <v>Petroleum and Solvent Evaporation</v>
          </cell>
          <cell r="H10201" t="str">
            <v>Printing/Publishing</v>
          </cell>
          <cell r="I10201" t="str">
            <v>Letter Press</v>
          </cell>
          <cell r="J10201" t="str">
            <v>Printing: Letter Press</v>
          </cell>
          <cell r="K10201" t="str">
            <v>40500201</v>
          </cell>
          <cell r="L10201" t="str">
            <v>2005</v>
          </cell>
          <cell r="N10201">
            <v>40996</v>
          </cell>
        </row>
        <row r="10202">
          <cell r="A10202" t="str">
            <v>40500215</v>
          </cell>
          <cell r="B10202" t="str">
            <v>Point</v>
          </cell>
          <cell r="C10202" t="str">
            <v>Print-Publish /Letter Press/Cleaning Solution</v>
          </cell>
          <cell r="D10202" t="str">
            <v>Solvent - Graphic Arts</v>
          </cell>
          <cell r="G10202" t="str">
            <v>Petroleum and Solvent Evaporation</v>
          </cell>
          <cell r="H10202" t="str">
            <v>Printing/Publishing</v>
          </cell>
          <cell r="I10202" t="str">
            <v>Letter Press</v>
          </cell>
          <cell r="J10202" t="str">
            <v>Cleaning Solution</v>
          </cell>
          <cell r="N10202">
            <v>40996</v>
          </cell>
        </row>
        <row r="10203">
          <cell r="A10203" t="str">
            <v>40500301</v>
          </cell>
          <cell r="B10203" t="str">
            <v>Point</v>
          </cell>
          <cell r="C10203" t="str">
            <v>Print-Publish /Flexographic/Printing</v>
          </cell>
          <cell r="D10203" t="str">
            <v>Solvent - Graphic Arts</v>
          </cell>
          <cell r="G10203" t="str">
            <v>Petroleum and Solvent Evaporation</v>
          </cell>
          <cell r="H10203" t="str">
            <v>Printing/Publishing</v>
          </cell>
          <cell r="I10203" t="str">
            <v>Flexographic</v>
          </cell>
          <cell r="J10203" t="str">
            <v>Printing</v>
          </cell>
          <cell r="N10203">
            <v>40996</v>
          </cell>
        </row>
        <row r="10204">
          <cell r="A10204" t="str">
            <v>40500302</v>
          </cell>
          <cell r="B10204" t="str">
            <v>Point</v>
          </cell>
          <cell r="C10204" t="str">
            <v>Print-Publish /Flexographic/Ink Thinning Solvent, Carbitol</v>
          </cell>
          <cell r="D10204" t="str">
            <v>Solvent - Graphic Arts</v>
          </cell>
          <cell r="G10204" t="str">
            <v>Petroleum and Solvent Evaporation</v>
          </cell>
          <cell r="H10204" t="str">
            <v>Printing/Publishing</v>
          </cell>
          <cell r="I10204" t="str">
            <v>Flexographic</v>
          </cell>
          <cell r="J10204" t="str">
            <v>Ink Thinning Solvent, Carbitol</v>
          </cell>
          <cell r="N10204">
            <v>40996</v>
          </cell>
        </row>
        <row r="10205">
          <cell r="A10205" t="str">
            <v>40500303</v>
          </cell>
          <cell r="B10205" t="str">
            <v>Point</v>
          </cell>
          <cell r="C10205" t="str">
            <v>Print-Publish /Flexographic/Ink Thinning Solvent, Cellosolve</v>
          </cell>
          <cell r="D10205" t="str">
            <v>Solvent - Graphic Arts</v>
          </cell>
          <cell r="G10205" t="str">
            <v>Petroleum and Solvent Evaporation</v>
          </cell>
          <cell r="H10205" t="str">
            <v>Printing/Publishing</v>
          </cell>
          <cell r="I10205" t="str">
            <v>Flexographic</v>
          </cell>
          <cell r="J10205" t="str">
            <v>Ink Thinning Solvent, Cellosolve</v>
          </cell>
          <cell r="N10205">
            <v>40996</v>
          </cell>
        </row>
        <row r="10206">
          <cell r="A10206" t="str">
            <v>40500304</v>
          </cell>
          <cell r="B10206" t="str">
            <v>Point</v>
          </cell>
          <cell r="C10206" t="str">
            <v>Print-Publish /Flexographic/Ink Thinning Solvent, Ethyl Alcohol</v>
          </cell>
          <cell r="D10206" t="str">
            <v>Solvent - Graphic Arts</v>
          </cell>
          <cell r="G10206" t="str">
            <v>Petroleum and Solvent Evaporation</v>
          </cell>
          <cell r="H10206" t="str">
            <v>Printing/Publishing</v>
          </cell>
          <cell r="I10206" t="str">
            <v>Flexographic</v>
          </cell>
          <cell r="J10206" t="str">
            <v>Ink Thinning Solvent, Ethyl Alcohol</v>
          </cell>
          <cell r="N10206">
            <v>40996</v>
          </cell>
        </row>
        <row r="10207">
          <cell r="A10207" t="str">
            <v>40500305</v>
          </cell>
          <cell r="B10207" t="str">
            <v>Point</v>
          </cell>
          <cell r="C10207" t="str">
            <v>Print-Publish /Flexographic/Ink Thinning Solvent, Isopropyl Alcohol</v>
          </cell>
          <cell r="D10207" t="str">
            <v>Solvent - Graphic Arts</v>
          </cell>
          <cell r="G10207" t="str">
            <v>Petroleum and Solvent Evaporation</v>
          </cell>
          <cell r="H10207" t="str">
            <v>Printing/Publishing</v>
          </cell>
          <cell r="I10207" t="str">
            <v>Flexographic</v>
          </cell>
          <cell r="J10207" t="str">
            <v>Ink Thinning Solvent, Isopropyl Alcohol</v>
          </cell>
          <cell r="N10207">
            <v>40996</v>
          </cell>
        </row>
        <row r="10208">
          <cell r="A10208" t="str">
            <v>40500306</v>
          </cell>
          <cell r="B10208" t="str">
            <v>Point</v>
          </cell>
          <cell r="C10208" t="str">
            <v>Print-Publish /Flexographic/Ink Thinning Solvent, n-Propyl Alcohol</v>
          </cell>
          <cell r="D10208" t="str">
            <v>Solvent - Graphic Arts</v>
          </cell>
          <cell r="G10208" t="str">
            <v>Petroleum and Solvent Evaporation</v>
          </cell>
          <cell r="H10208" t="str">
            <v>Printing/Publishing</v>
          </cell>
          <cell r="I10208" t="str">
            <v>Flexographic</v>
          </cell>
          <cell r="J10208" t="str">
            <v>Ink Thinning Solvent, n-Propyl Alcohol</v>
          </cell>
          <cell r="N10208">
            <v>40996</v>
          </cell>
        </row>
        <row r="10209">
          <cell r="A10209" t="str">
            <v>40500307</v>
          </cell>
          <cell r="B10209" t="str">
            <v>Point</v>
          </cell>
          <cell r="C10209" t="str">
            <v>Print-Publish /Flexographic/Ink Thinning Solvent, Naphtha)</v>
          </cell>
          <cell r="D10209" t="str">
            <v>Solvent - Graphic Arts</v>
          </cell>
          <cell r="G10209" t="str">
            <v>Petroleum and Solvent Evaporation</v>
          </cell>
          <cell r="H10209" t="str">
            <v>Printing/Publishing</v>
          </cell>
          <cell r="I10209" t="str">
            <v>Flexographic</v>
          </cell>
          <cell r="J10209" t="str">
            <v>Ink Thinning Solvent, Naphtha</v>
          </cell>
          <cell r="N10209">
            <v>40996</v>
          </cell>
        </row>
        <row r="10210">
          <cell r="A10210" t="str">
            <v>40500311</v>
          </cell>
          <cell r="B10210" t="str">
            <v>Point</v>
          </cell>
          <cell r="C10210" t="str">
            <v>Print-Publish /Flexographic/Printing</v>
          </cell>
          <cell r="D10210" t="str">
            <v>Solvent - Graphic Arts</v>
          </cell>
          <cell r="G10210" t="str">
            <v>Petroleum and Solvent Evaporation</v>
          </cell>
          <cell r="H10210" t="str">
            <v>Printing/Publishing</v>
          </cell>
          <cell r="I10210" t="str">
            <v>Flexographic</v>
          </cell>
          <cell r="J10210" t="str">
            <v>Printing: Flexographic</v>
          </cell>
          <cell r="K10210" t="str">
            <v>40500301</v>
          </cell>
          <cell r="L10210" t="str">
            <v>2005</v>
          </cell>
          <cell r="N10210">
            <v>40996</v>
          </cell>
        </row>
        <row r="10211">
          <cell r="A10211" t="str">
            <v>40500312</v>
          </cell>
          <cell r="B10211" t="str">
            <v>Point</v>
          </cell>
          <cell r="C10211" t="str">
            <v>Print-Publish /Flexographic/Printing</v>
          </cell>
          <cell r="D10211" t="str">
            <v>Solvent - Graphic Arts</v>
          </cell>
          <cell r="G10211" t="str">
            <v>Petroleum and Solvent Evaporation</v>
          </cell>
          <cell r="H10211" t="str">
            <v>Printing/Publishing</v>
          </cell>
          <cell r="I10211" t="str">
            <v>Flexographic</v>
          </cell>
          <cell r="J10211" t="str">
            <v>Printing: Flexographic</v>
          </cell>
          <cell r="K10211" t="str">
            <v>40500301</v>
          </cell>
          <cell r="L10211" t="str">
            <v>2005</v>
          </cell>
          <cell r="N10211">
            <v>40996</v>
          </cell>
        </row>
        <row r="10212">
          <cell r="A10212" t="str">
            <v>40500314</v>
          </cell>
          <cell r="B10212" t="str">
            <v>Point</v>
          </cell>
          <cell r="C10212" t="str">
            <v>Print-Publish /Flexographic/Propyl Alcohol Cleanup</v>
          </cell>
          <cell r="D10212" t="str">
            <v>Solvent - Graphic Arts</v>
          </cell>
          <cell r="G10212" t="str">
            <v>Petroleum and Solvent Evaporation</v>
          </cell>
          <cell r="H10212" t="str">
            <v>Printing/Publishing</v>
          </cell>
          <cell r="I10212" t="str">
            <v>Flexographic</v>
          </cell>
          <cell r="J10212" t="str">
            <v>Propyl Alcohol Cleanup</v>
          </cell>
          <cell r="N10212">
            <v>40996</v>
          </cell>
        </row>
        <row r="10213">
          <cell r="A10213" t="str">
            <v>40500315</v>
          </cell>
          <cell r="B10213" t="str">
            <v>Point</v>
          </cell>
          <cell r="C10213" t="str">
            <v>Print-Publish /Flexographic/Steam: Water-based</v>
          </cell>
          <cell r="D10213" t="str">
            <v>Solvent - Graphic Arts</v>
          </cell>
          <cell r="G10213" t="str">
            <v>Petroleum and Solvent Evaporation</v>
          </cell>
          <cell r="H10213" t="str">
            <v>Printing/Publishing</v>
          </cell>
          <cell r="I10213" t="str">
            <v>Flexographic</v>
          </cell>
          <cell r="J10213" t="str">
            <v>Steam: Water-based</v>
          </cell>
          <cell r="N10213">
            <v>40996</v>
          </cell>
        </row>
        <row r="10214">
          <cell r="A10214" t="str">
            <v>40500316</v>
          </cell>
          <cell r="B10214" t="str">
            <v>Point</v>
          </cell>
          <cell r="C10214" t="str">
            <v>Print-Publish /Flexographic/Steam: Water-based</v>
          </cell>
          <cell r="D10214" t="str">
            <v>Solvent - Graphic Arts</v>
          </cell>
          <cell r="G10214" t="str">
            <v>Petroleum and Solvent Evaporation</v>
          </cell>
          <cell r="H10214" t="str">
            <v>Printing/Publishing</v>
          </cell>
          <cell r="I10214" t="str">
            <v>Flexographic</v>
          </cell>
          <cell r="J10214" t="str">
            <v>Steam: Water-based</v>
          </cell>
          <cell r="K10214" t="str">
            <v>40500315</v>
          </cell>
          <cell r="L10214" t="str">
            <v>2005</v>
          </cell>
          <cell r="N10214">
            <v>40996</v>
          </cell>
        </row>
        <row r="10215">
          <cell r="A10215" t="str">
            <v>40500317</v>
          </cell>
          <cell r="B10215" t="str">
            <v>Point</v>
          </cell>
          <cell r="C10215" t="str">
            <v>Print-Publish /Flexographic/Steam: Water-based</v>
          </cell>
          <cell r="D10215" t="str">
            <v>Solvent - Graphic Arts</v>
          </cell>
          <cell r="G10215" t="str">
            <v>Petroleum and Solvent Evaporation</v>
          </cell>
          <cell r="H10215" t="str">
            <v>Printing/Publishing</v>
          </cell>
          <cell r="I10215" t="str">
            <v>Flexographic</v>
          </cell>
          <cell r="J10215" t="str">
            <v>Steam: Water-based</v>
          </cell>
          <cell r="K10215" t="str">
            <v>40500315</v>
          </cell>
          <cell r="L10215" t="str">
            <v>2005</v>
          </cell>
          <cell r="N10215">
            <v>40996</v>
          </cell>
        </row>
        <row r="10216">
          <cell r="A10216" t="str">
            <v>40500318</v>
          </cell>
          <cell r="B10216" t="str">
            <v>Point</v>
          </cell>
          <cell r="C10216" t="str">
            <v>Print-Publish /Flexographic/Steam: Water-based in Ink</v>
          </cell>
          <cell r="D10216" t="str">
            <v>Solvent - Graphic Arts</v>
          </cell>
          <cell r="G10216" t="str">
            <v>Petroleum and Solvent Evaporation</v>
          </cell>
          <cell r="H10216" t="str">
            <v>Printing/Publishing</v>
          </cell>
          <cell r="I10216" t="str">
            <v>Flexographic</v>
          </cell>
          <cell r="J10216" t="str">
            <v>Steam: Water-based in Ink</v>
          </cell>
          <cell r="N10216">
            <v>40996</v>
          </cell>
        </row>
        <row r="10217">
          <cell r="A10217" t="str">
            <v>40500319</v>
          </cell>
          <cell r="B10217" t="str">
            <v>Point</v>
          </cell>
          <cell r="C10217" t="str">
            <v>Print-Publish /Flexographic/Steam: Water-based Ink Storage</v>
          </cell>
          <cell r="D10217" t="str">
            <v>Solvent - Graphic Arts</v>
          </cell>
          <cell r="G10217" t="str">
            <v>Petroleum and Solvent Evaporation</v>
          </cell>
          <cell r="H10217" t="str">
            <v>Printing/Publishing</v>
          </cell>
          <cell r="I10217" t="str">
            <v>Flexographic</v>
          </cell>
          <cell r="J10217" t="str">
            <v>Steam: Water-based Ink Storage</v>
          </cell>
          <cell r="N10217">
            <v>40996</v>
          </cell>
        </row>
        <row r="10218">
          <cell r="A10218" t="str">
            <v>40500401</v>
          </cell>
          <cell r="B10218" t="str">
            <v>Point</v>
          </cell>
          <cell r="C10218" t="str">
            <v>Print-Publish /Lithographic/Printing</v>
          </cell>
          <cell r="D10218" t="str">
            <v>Solvent - Graphic Arts</v>
          </cell>
          <cell r="G10218" t="str">
            <v>Petroleum and Solvent Evaporation</v>
          </cell>
          <cell r="H10218" t="str">
            <v>Printing/Publishing</v>
          </cell>
          <cell r="I10218" t="str">
            <v>Lithographic</v>
          </cell>
          <cell r="J10218" t="str">
            <v>Printing</v>
          </cell>
          <cell r="N10218">
            <v>40996</v>
          </cell>
        </row>
        <row r="10219">
          <cell r="A10219" t="str">
            <v>40500411</v>
          </cell>
          <cell r="B10219" t="str">
            <v>Point</v>
          </cell>
          <cell r="C10219" t="str">
            <v>Print-Publish /Lithographic: 2752</v>
          </cell>
          <cell r="D10219" t="str">
            <v>Solvent - Graphic Arts</v>
          </cell>
          <cell r="G10219" t="str">
            <v>Petroleum and Solvent Evaporation</v>
          </cell>
          <cell r="H10219" t="str">
            <v>Printing/Publishing</v>
          </cell>
          <cell r="I10219" t="str">
            <v>Lithographic</v>
          </cell>
          <cell r="J10219" t="str">
            <v>Lithographic: 2752</v>
          </cell>
          <cell r="K10219" t="str">
            <v>40500401</v>
          </cell>
          <cell r="L10219" t="str">
            <v>2005</v>
          </cell>
          <cell r="N10219">
            <v>40996</v>
          </cell>
        </row>
        <row r="10220">
          <cell r="A10220" t="str">
            <v>40500412</v>
          </cell>
          <cell r="B10220" t="str">
            <v>Point</v>
          </cell>
          <cell r="C10220" t="str">
            <v>Print-Publish /Lithographic: 2752</v>
          </cell>
          <cell r="D10220" t="str">
            <v>Solvent - Graphic Arts</v>
          </cell>
          <cell r="G10220" t="str">
            <v>Petroleum and Solvent Evaporation</v>
          </cell>
          <cell r="H10220" t="str">
            <v>Printing/Publishing</v>
          </cell>
          <cell r="I10220" t="str">
            <v>Lithographic</v>
          </cell>
          <cell r="J10220" t="str">
            <v>Lithographic: 2752</v>
          </cell>
          <cell r="K10220" t="str">
            <v>40500401</v>
          </cell>
          <cell r="L10220" t="str">
            <v>2005</v>
          </cell>
          <cell r="N10220">
            <v>40996</v>
          </cell>
        </row>
        <row r="10221">
          <cell r="A10221" t="str">
            <v>40500413</v>
          </cell>
          <cell r="B10221" t="str">
            <v>Point</v>
          </cell>
          <cell r="C10221" t="str">
            <v>Print-Publish /Lithographic/Isopropyl Alcohol Cleanup</v>
          </cell>
          <cell r="D10221" t="str">
            <v>Solvent - Graphic Arts</v>
          </cell>
          <cell r="G10221" t="str">
            <v>Petroleum and Solvent Evaporation</v>
          </cell>
          <cell r="H10221" t="str">
            <v>Printing/Publishing</v>
          </cell>
          <cell r="I10221" t="str">
            <v>Lithographic</v>
          </cell>
          <cell r="J10221" t="str">
            <v>Isopropyl Alcohol Cleanup</v>
          </cell>
          <cell r="N10221">
            <v>40996</v>
          </cell>
        </row>
        <row r="10222">
          <cell r="A10222" t="str">
            <v>40500414</v>
          </cell>
          <cell r="B10222" t="str">
            <v>Point</v>
          </cell>
          <cell r="C10222" t="str">
            <v>Print-Publish /Flexographic: Propyl Alcohol Cleanup</v>
          </cell>
          <cell r="D10222" t="str">
            <v>Solvent - Graphic Arts</v>
          </cell>
          <cell r="G10222" t="str">
            <v>Petroleum and Solvent Evaporation</v>
          </cell>
          <cell r="H10222" t="str">
            <v>Printing/Publishing</v>
          </cell>
          <cell r="I10222" t="str">
            <v>General</v>
          </cell>
          <cell r="J10222" t="str">
            <v>Flexographic: Propyl Alcohol Cleanup</v>
          </cell>
          <cell r="K10222" t="str">
            <v>40500314</v>
          </cell>
          <cell r="L10222" t="str">
            <v>2011</v>
          </cell>
          <cell r="N10222">
            <v>40995</v>
          </cell>
        </row>
        <row r="10223">
          <cell r="A10223" t="str">
            <v>40500415</v>
          </cell>
          <cell r="B10223" t="str">
            <v>Point</v>
          </cell>
          <cell r="C10223" t="str">
            <v>Print-Publish /Offset Lithography/ Dampening Solution with Alcohol Substitute</v>
          </cell>
          <cell r="D10223" t="str">
            <v>Solvent - Graphic Arts</v>
          </cell>
          <cell r="G10223" t="str">
            <v>Petroleum and Solvent Evaporation</v>
          </cell>
          <cell r="H10223" t="str">
            <v>Printing/Publishing</v>
          </cell>
          <cell r="I10223" t="str">
            <v>Offset Lithography</v>
          </cell>
          <cell r="J10223" t="str">
            <v>Dampening Solution with Alcohol Substitute</v>
          </cell>
          <cell r="N10223">
            <v>40996</v>
          </cell>
        </row>
        <row r="10224">
          <cell r="A10224" t="str">
            <v>40500416</v>
          </cell>
          <cell r="B10224" t="str">
            <v>Point</v>
          </cell>
          <cell r="C10224" t="str">
            <v>Print-Publish /Offset Lithography/ Dampening Solution with High Solvent Content</v>
          </cell>
          <cell r="D10224" t="str">
            <v>Solvent - Graphic Arts</v>
          </cell>
          <cell r="G10224" t="str">
            <v>Petroleum and Solvent Evaporation</v>
          </cell>
          <cell r="H10224" t="str">
            <v>Printing/Publishing</v>
          </cell>
          <cell r="I10224" t="str">
            <v>Offset Lithography</v>
          </cell>
          <cell r="J10224" t="str">
            <v>Dampening Solution with High Solvent Content</v>
          </cell>
          <cell r="N10224">
            <v>40996</v>
          </cell>
        </row>
        <row r="10225">
          <cell r="A10225" t="str">
            <v>40500417</v>
          </cell>
          <cell r="B10225" t="str">
            <v>Point</v>
          </cell>
          <cell r="C10225" t="str">
            <v>Print-Publish /Offset Lithography/ Cleaning Solution: Water-based</v>
          </cell>
          <cell r="D10225" t="str">
            <v>Solvent - Graphic Arts</v>
          </cell>
          <cell r="G10225" t="str">
            <v>Petroleum and Solvent Evaporation</v>
          </cell>
          <cell r="H10225" t="str">
            <v>Printing/Publishing</v>
          </cell>
          <cell r="I10225" t="str">
            <v>Offset Lithography</v>
          </cell>
          <cell r="J10225" t="str">
            <v>Cleaning Solution: Water-based</v>
          </cell>
          <cell r="N10225">
            <v>40996</v>
          </cell>
        </row>
        <row r="10226">
          <cell r="A10226" t="str">
            <v>40500418</v>
          </cell>
          <cell r="B10226" t="str">
            <v>Point</v>
          </cell>
          <cell r="C10226" t="str">
            <v>Print-Publish /Offset Lithography/ Dampening Solution with Isopropyl Alcohol</v>
          </cell>
          <cell r="D10226" t="str">
            <v>Solvent - Graphic Arts</v>
          </cell>
          <cell r="G10226" t="str">
            <v>Petroleum and Solvent Evaporation</v>
          </cell>
          <cell r="H10226" t="str">
            <v>Printing/Publishing</v>
          </cell>
          <cell r="I10226" t="str">
            <v>Offset Lithography</v>
          </cell>
          <cell r="J10226" t="str">
            <v>Dampening Solution with Isopropyl Alcohol</v>
          </cell>
          <cell r="N10226">
            <v>40996</v>
          </cell>
        </row>
        <row r="10227">
          <cell r="A10227" t="str">
            <v>40500421</v>
          </cell>
          <cell r="B10227" t="str">
            <v>Point</v>
          </cell>
          <cell r="C10227" t="str">
            <v>Print-Publish /Offset Lithography/ Heatset Ink Mixing</v>
          </cell>
          <cell r="D10227" t="str">
            <v>Solvent - Graphic Arts</v>
          </cell>
          <cell r="G10227" t="str">
            <v>Petroleum and Solvent Evaporation</v>
          </cell>
          <cell r="H10227" t="str">
            <v>Printing/Publishing</v>
          </cell>
          <cell r="I10227" t="str">
            <v>Offset Lithography</v>
          </cell>
          <cell r="J10227" t="str">
            <v>Heatset Ink Mixing</v>
          </cell>
          <cell r="N10227">
            <v>40996</v>
          </cell>
        </row>
        <row r="10228">
          <cell r="A10228" t="str">
            <v>40500422</v>
          </cell>
          <cell r="B10228" t="str">
            <v>Point</v>
          </cell>
          <cell r="C10228" t="str">
            <v>Print-Publish /Offset Lithography/ Heatset Solvent Storage</v>
          </cell>
          <cell r="D10228" t="str">
            <v>Solvent - Graphic Arts</v>
          </cell>
          <cell r="G10228" t="str">
            <v>Petroleum and Solvent Evaporation</v>
          </cell>
          <cell r="H10228" t="str">
            <v>Printing/Publishing</v>
          </cell>
          <cell r="I10228" t="str">
            <v>Offset Lithography</v>
          </cell>
          <cell r="J10228" t="str">
            <v>Heatset Solvent Storage</v>
          </cell>
          <cell r="N10228">
            <v>40996</v>
          </cell>
        </row>
        <row r="10229">
          <cell r="A10229" t="str">
            <v>40500431</v>
          </cell>
          <cell r="B10229" t="str">
            <v>Point</v>
          </cell>
          <cell r="C10229" t="str">
            <v>Print-Publish /Offset Lithography/ Nonheated Lithographic Inks</v>
          </cell>
          <cell r="D10229" t="str">
            <v>Solvent - Graphic Arts</v>
          </cell>
          <cell r="G10229" t="str">
            <v>Petroleum and Solvent Evaporation</v>
          </cell>
          <cell r="H10229" t="str">
            <v>Printing/Publishing</v>
          </cell>
          <cell r="I10229" t="str">
            <v>Offset Lithography</v>
          </cell>
          <cell r="J10229" t="str">
            <v>Nonheated Lithographic Inks</v>
          </cell>
          <cell r="N10229">
            <v>40996</v>
          </cell>
        </row>
        <row r="10230">
          <cell r="A10230" t="str">
            <v>40500432</v>
          </cell>
          <cell r="B10230" t="str">
            <v>Point</v>
          </cell>
          <cell r="C10230" t="str">
            <v>Print-Publish /Offset Lithography/ Nonheated Lithographic Inks</v>
          </cell>
          <cell r="D10230" t="str">
            <v>Solvent - Graphic Arts</v>
          </cell>
          <cell r="G10230" t="str">
            <v>Petroleum and Solvent Evaporation</v>
          </cell>
          <cell r="H10230" t="str">
            <v>Printing/Publishing</v>
          </cell>
          <cell r="I10230" t="str">
            <v>Offset Lithography</v>
          </cell>
          <cell r="J10230" t="str">
            <v>Nonheated Lithographic Inks</v>
          </cell>
          <cell r="K10230" t="str">
            <v>40500431</v>
          </cell>
          <cell r="L10230" t="str">
            <v>2005</v>
          </cell>
          <cell r="N10230">
            <v>40996</v>
          </cell>
        </row>
        <row r="10231">
          <cell r="A10231" t="str">
            <v>40500433</v>
          </cell>
          <cell r="B10231" t="str">
            <v>Point</v>
          </cell>
          <cell r="C10231" t="str">
            <v>Print-Publish /Offset Lithography/ Nonheated Lithographic Inks</v>
          </cell>
          <cell r="D10231" t="str">
            <v>Solvent - Graphic Arts</v>
          </cell>
          <cell r="G10231" t="str">
            <v>Petroleum and Solvent Evaporation</v>
          </cell>
          <cell r="H10231" t="str">
            <v>Printing/Publishing</v>
          </cell>
          <cell r="I10231" t="str">
            <v>Offset Lithography</v>
          </cell>
          <cell r="J10231" t="str">
            <v>Nonheated Lithographic Inks</v>
          </cell>
          <cell r="K10231" t="str">
            <v>40500431</v>
          </cell>
          <cell r="L10231" t="str">
            <v>2005</v>
          </cell>
          <cell r="N10231">
            <v>40996</v>
          </cell>
        </row>
        <row r="10232">
          <cell r="A10232" t="str">
            <v>40500501</v>
          </cell>
          <cell r="B10232" t="str">
            <v>Point</v>
          </cell>
          <cell r="C10232" t="str">
            <v>Print-Publish /Gravure: 2754</v>
          </cell>
          <cell r="D10232" t="str">
            <v>Solvent - Graphic Arts</v>
          </cell>
          <cell r="G10232" t="str">
            <v>Petroleum and Solvent Evaporation</v>
          </cell>
          <cell r="H10232" t="str">
            <v>Printing/Publishing</v>
          </cell>
          <cell r="I10232" t="str">
            <v>Gravure</v>
          </cell>
          <cell r="J10232" t="str">
            <v>Gravure: 2754</v>
          </cell>
          <cell r="K10232" t="str">
            <v>40500511</v>
          </cell>
          <cell r="L10232" t="str">
            <v>2005</v>
          </cell>
          <cell r="N10232">
            <v>40996</v>
          </cell>
        </row>
        <row r="10233">
          <cell r="A10233" t="str">
            <v>40500502</v>
          </cell>
          <cell r="B10233" t="str">
            <v>Point</v>
          </cell>
          <cell r="C10233" t="str">
            <v>Print-Publish /Gravure/Ink Thinning Solvent: Dimethylformamide</v>
          </cell>
          <cell r="D10233" t="str">
            <v>Solvent - Graphic Arts</v>
          </cell>
          <cell r="G10233" t="str">
            <v>Petroleum and Solvent Evaporation</v>
          </cell>
          <cell r="H10233" t="str">
            <v>Printing/Publishing</v>
          </cell>
          <cell r="I10233" t="str">
            <v>Gravure</v>
          </cell>
          <cell r="J10233" t="str">
            <v>Ink Thinning Solvent, Dimethylformamide</v>
          </cell>
          <cell r="N10233">
            <v>40996</v>
          </cell>
        </row>
        <row r="10234">
          <cell r="A10234" t="str">
            <v>40500503</v>
          </cell>
          <cell r="B10234" t="str">
            <v>Point</v>
          </cell>
          <cell r="C10234" t="str">
            <v>Print-Publish /Gravure/Ink Thinning Solvent: Ethyl Acetate</v>
          </cell>
          <cell r="D10234" t="str">
            <v>Solvent - Graphic Arts</v>
          </cell>
          <cell r="G10234" t="str">
            <v>Petroleum and Solvent Evaporation</v>
          </cell>
          <cell r="H10234" t="str">
            <v>Printing/Publishing</v>
          </cell>
          <cell r="I10234" t="str">
            <v>Gravure</v>
          </cell>
          <cell r="J10234" t="str">
            <v>Ink Thinning Solvent, Ethyl Acetate</v>
          </cell>
          <cell r="N10234">
            <v>40996</v>
          </cell>
        </row>
        <row r="10235">
          <cell r="A10235" t="str">
            <v>40500506</v>
          </cell>
          <cell r="B10235" t="str">
            <v>Point</v>
          </cell>
          <cell r="C10235" t="str">
            <v>Print-Publish /Gravure/Ink Thinning Solvent: Methyl Ethyl Ketone</v>
          </cell>
          <cell r="D10235" t="str">
            <v>Solvent - Graphic Arts</v>
          </cell>
          <cell r="G10235" t="str">
            <v>Petroleum and Solvent Evaporation</v>
          </cell>
          <cell r="H10235" t="str">
            <v>Printing/Publishing</v>
          </cell>
          <cell r="I10235" t="str">
            <v>Gravure</v>
          </cell>
          <cell r="J10235" t="str">
            <v>Ink Thinning Solvent, Methyl Ethyl Ketone</v>
          </cell>
          <cell r="N10235">
            <v>40996</v>
          </cell>
        </row>
        <row r="10236">
          <cell r="A10236" t="str">
            <v>40500507</v>
          </cell>
          <cell r="B10236" t="str">
            <v>Point</v>
          </cell>
          <cell r="C10236" t="str">
            <v>Print-Publish /Gravure/Ink Thinning Solvent: Methyl Isobutyl Ketone</v>
          </cell>
          <cell r="D10236" t="str">
            <v>Solvent - Graphic Arts</v>
          </cell>
          <cell r="G10236" t="str">
            <v>Petroleum and Solvent Evaporation</v>
          </cell>
          <cell r="H10236" t="str">
            <v>Printing/Publishing</v>
          </cell>
          <cell r="I10236" t="str">
            <v>Gravure</v>
          </cell>
          <cell r="J10236" t="str">
            <v>Ink Thinning Solvent, Methyl Isobutyl Ketone</v>
          </cell>
          <cell r="N10236">
            <v>40996</v>
          </cell>
        </row>
        <row r="10237">
          <cell r="A10237" t="str">
            <v>40500510</v>
          </cell>
          <cell r="B10237" t="str">
            <v>Point</v>
          </cell>
          <cell r="C10237" t="str">
            <v>Print-Publish /Gravure/Ink Thinning Solvent: Toluene</v>
          </cell>
          <cell r="D10237" t="str">
            <v>Solvent - Graphic Arts</v>
          </cell>
          <cell r="G10237" t="str">
            <v>Petroleum and Solvent Evaporation</v>
          </cell>
          <cell r="H10237" t="str">
            <v>Printing/Publishing</v>
          </cell>
          <cell r="I10237" t="str">
            <v>Gravure</v>
          </cell>
          <cell r="J10237" t="str">
            <v>Ink Thinning Solvent, Toluene</v>
          </cell>
          <cell r="N10237">
            <v>40996</v>
          </cell>
        </row>
        <row r="10238">
          <cell r="A10238" t="str">
            <v>40500511</v>
          </cell>
          <cell r="B10238" t="str">
            <v>Point</v>
          </cell>
          <cell r="C10238" t="str">
            <v>Print-Publish /Gravure/Printing</v>
          </cell>
          <cell r="D10238" t="str">
            <v>Solvent - Graphic Arts</v>
          </cell>
          <cell r="G10238" t="str">
            <v>Petroleum and Solvent Evaporation</v>
          </cell>
          <cell r="H10238" t="str">
            <v>Printing/Publishing</v>
          </cell>
          <cell r="I10238" t="str">
            <v>Gravure</v>
          </cell>
          <cell r="J10238" t="str">
            <v>Printing</v>
          </cell>
          <cell r="N10238">
            <v>40996</v>
          </cell>
        </row>
        <row r="10239">
          <cell r="A10239" t="str">
            <v>40500512</v>
          </cell>
          <cell r="B10239" t="str">
            <v>Point</v>
          </cell>
          <cell r="C10239" t="str">
            <v>Print-Publish /Gravure: 2754</v>
          </cell>
          <cell r="D10239" t="str">
            <v>Solvent - Graphic Arts</v>
          </cell>
          <cell r="G10239" t="str">
            <v>Petroleum and Solvent Evaporation</v>
          </cell>
          <cell r="H10239" t="str">
            <v>Printing/Publishing</v>
          </cell>
          <cell r="I10239" t="str">
            <v>Gravure</v>
          </cell>
          <cell r="J10239" t="str">
            <v>Gravure: 2754</v>
          </cell>
          <cell r="K10239" t="str">
            <v>40500511</v>
          </cell>
          <cell r="L10239" t="str">
            <v>2005</v>
          </cell>
          <cell r="N10239">
            <v>40996</v>
          </cell>
        </row>
        <row r="10240">
          <cell r="A10240" t="str">
            <v>40500513</v>
          </cell>
          <cell r="B10240" t="str">
            <v>Point</v>
          </cell>
          <cell r="C10240" t="str">
            <v>Print-Publish /Gravure: 2754</v>
          </cell>
          <cell r="D10240" t="str">
            <v>Solvent - Graphic Arts</v>
          </cell>
          <cell r="G10240" t="str">
            <v>Petroleum and Solvent Evaporation</v>
          </cell>
          <cell r="H10240" t="str">
            <v>Printing/Publishing</v>
          </cell>
          <cell r="I10240" t="str">
            <v>Gravure</v>
          </cell>
          <cell r="J10240" t="str">
            <v>Gravure: 2754</v>
          </cell>
          <cell r="K10240" t="str">
            <v>40500511</v>
          </cell>
          <cell r="L10240" t="str">
            <v>2005</v>
          </cell>
          <cell r="N10240">
            <v>40996</v>
          </cell>
        </row>
        <row r="10241">
          <cell r="A10241" t="str">
            <v>40500514</v>
          </cell>
          <cell r="B10241" t="str">
            <v>Point</v>
          </cell>
          <cell r="C10241" t="str">
            <v>Print-Publish /Gravure/Cleanup Solvent</v>
          </cell>
          <cell r="D10241" t="str">
            <v>Solvent - Graphic Arts</v>
          </cell>
          <cell r="G10241" t="str">
            <v>Petroleum and Solvent Evaporation</v>
          </cell>
          <cell r="H10241" t="str">
            <v>Printing/Publishing</v>
          </cell>
          <cell r="I10241" t="str">
            <v>Gravure</v>
          </cell>
          <cell r="J10241" t="str">
            <v>Cleanup Solvent</v>
          </cell>
          <cell r="N10241">
            <v>40996</v>
          </cell>
        </row>
        <row r="10242">
          <cell r="A10242" t="str">
            <v>40500597</v>
          </cell>
          <cell r="B10242" t="str">
            <v>Point</v>
          </cell>
          <cell r="C10242" t="str">
            <v>Print-Publish /General /Other Not Classified</v>
          </cell>
          <cell r="D10242" t="str">
            <v>Solvent - Graphic Arts</v>
          </cell>
          <cell r="G10242" t="str">
            <v>Petroleum and Solvent Evaporation</v>
          </cell>
          <cell r="H10242" t="str">
            <v>Printing/Publishing</v>
          </cell>
          <cell r="I10242" t="str">
            <v>General</v>
          </cell>
          <cell r="J10242" t="str">
            <v>Other Not Classified</v>
          </cell>
          <cell r="N10242">
            <v>40988</v>
          </cell>
        </row>
        <row r="10243">
          <cell r="A10243" t="str">
            <v>40500598</v>
          </cell>
          <cell r="B10243" t="str">
            <v>Point</v>
          </cell>
          <cell r="C10243" t="str">
            <v>Print-Publish /General /Ink Thinning Solvent: Other Not Specified</v>
          </cell>
          <cell r="D10243" t="str">
            <v>Solvent - Graphic Arts</v>
          </cell>
          <cell r="G10243" t="str">
            <v>Petroleum and Solvent Evaporation</v>
          </cell>
          <cell r="H10243" t="str">
            <v>Printing/Publishing</v>
          </cell>
          <cell r="I10243" t="str">
            <v>General</v>
          </cell>
          <cell r="J10243" t="str">
            <v>Ink Thinning Solvent: Other Not Specified</v>
          </cell>
          <cell r="K10243" t="str">
            <v>40500599</v>
          </cell>
          <cell r="L10243" t="str">
            <v>2005</v>
          </cell>
          <cell r="N10243">
            <v>40988</v>
          </cell>
        </row>
        <row r="10244">
          <cell r="A10244" t="str">
            <v>40500599</v>
          </cell>
          <cell r="B10244" t="str">
            <v>Point</v>
          </cell>
          <cell r="C10244" t="str">
            <v>Print-Publish /Printing /Ink Thinning Solvent</v>
          </cell>
          <cell r="D10244" t="str">
            <v>Solvent - Graphic Arts</v>
          </cell>
          <cell r="G10244" t="str">
            <v>Petroleum and Solvent Evaporation</v>
          </cell>
          <cell r="H10244" t="str">
            <v>Printing/Publishing</v>
          </cell>
          <cell r="I10244" t="str">
            <v>Printing</v>
          </cell>
          <cell r="J10244" t="str">
            <v>Ink Thinning Solvent</v>
          </cell>
          <cell r="N10244">
            <v>40996</v>
          </cell>
        </row>
        <row r="10245">
          <cell r="A10245" t="str">
            <v>40500601</v>
          </cell>
          <cell r="B10245" t="str">
            <v>Point</v>
          </cell>
          <cell r="C10245" t="str">
            <v>Print-Publish /Printing /Ink Mixing</v>
          </cell>
          <cell r="D10245" t="str">
            <v>Solvent - Graphic Arts</v>
          </cell>
          <cell r="G10245" t="str">
            <v>Petroleum and Solvent Evaporation</v>
          </cell>
          <cell r="H10245" t="str">
            <v>Printing/Publishing</v>
          </cell>
          <cell r="I10245" t="str">
            <v>Printing</v>
          </cell>
          <cell r="J10245" t="str">
            <v>Ink Mixing</v>
          </cell>
          <cell r="N10245">
            <v>40996</v>
          </cell>
        </row>
        <row r="10246">
          <cell r="A10246" t="str">
            <v>40500701</v>
          </cell>
          <cell r="B10246" t="str">
            <v>Point</v>
          </cell>
          <cell r="C10246" t="str">
            <v>Print-Publish /Printing /Solvent Storage</v>
          </cell>
          <cell r="D10246" t="str">
            <v>Industrial Processes - Storage and Transfer</v>
          </cell>
          <cell r="G10246" t="str">
            <v>Petroleum and Solvent Evaporation</v>
          </cell>
          <cell r="H10246" t="str">
            <v>Printing/Publishing</v>
          </cell>
          <cell r="I10246" t="str">
            <v>Printing</v>
          </cell>
          <cell r="J10246" t="str">
            <v>Solvent Storage</v>
          </cell>
          <cell r="N10246">
            <v>40996</v>
          </cell>
        </row>
        <row r="10247">
          <cell r="A10247" t="str">
            <v>40500801</v>
          </cell>
          <cell r="B10247" t="str">
            <v>Point</v>
          </cell>
          <cell r="C10247" t="str">
            <v>Print-Publish /Screen Printing</v>
          </cell>
          <cell r="D10247" t="str">
            <v>Solvent - Graphic Arts</v>
          </cell>
          <cell r="G10247" t="str">
            <v>Petroleum and Solvent Evaporation</v>
          </cell>
          <cell r="H10247" t="str">
            <v>Printing/Publishing</v>
          </cell>
          <cell r="I10247" t="str">
            <v>Screen Printing</v>
          </cell>
          <cell r="J10247" t="str">
            <v>Screen Printing</v>
          </cell>
          <cell r="N10247">
            <v>40996</v>
          </cell>
        </row>
        <row r="10248">
          <cell r="A10248" t="str">
            <v>40500802</v>
          </cell>
          <cell r="B10248" t="str">
            <v>Point</v>
          </cell>
          <cell r="C10248" t="str">
            <v>Print-Publish /Screen Printing /Fugitive Emissions: Cleaning Rags</v>
          </cell>
          <cell r="D10248" t="str">
            <v>Solvent - Graphic Arts</v>
          </cell>
          <cell r="G10248" t="str">
            <v>Petroleum and Solvent Evaporation</v>
          </cell>
          <cell r="H10248" t="str">
            <v>Printing/Publishing</v>
          </cell>
          <cell r="I10248" t="str">
            <v>Screen Printing</v>
          </cell>
          <cell r="J10248" t="str">
            <v>Fugitive Emissions: Cleaning Rags</v>
          </cell>
          <cell r="N10248">
            <v>40996</v>
          </cell>
        </row>
        <row r="10249">
          <cell r="A10249" t="str">
            <v>40500811</v>
          </cell>
          <cell r="B10249" t="str">
            <v>Point</v>
          </cell>
          <cell r="C10249" t="str">
            <v>Print-Publish /Screen Printing</v>
          </cell>
          <cell r="D10249" t="str">
            <v>Solvent - Graphic Arts</v>
          </cell>
          <cell r="G10249" t="str">
            <v>Petroleum and Solvent Evaporation</v>
          </cell>
          <cell r="H10249" t="str">
            <v>Printing/Publishing</v>
          </cell>
          <cell r="I10249" t="str">
            <v>Screen Printing</v>
          </cell>
          <cell r="J10249" t="str">
            <v>Screen Printing</v>
          </cell>
          <cell r="K10249" t="str">
            <v>40500801</v>
          </cell>
          <cell r="L10249" t="str">
            <v>2005</v>
          </cell>
          <cell r="N10249">
            <v>40996</v>
          </cell>
        </row>
        <row r="10250">
          <cell r="A10250" t="str">
            <v>40500812</v>
          </cell>
          <cell r="B10250" t="str">
            <v>Point</v>
          </cell>
          <cell r="C10250" t="str">
            <v>Print-Publish /Screen Printing</v>
          </cell>
          <cell r="D10250" t="str">
            <v>Solvent - Graphic Arts</v>
          </cell>
          <cell r="G10250" t="str">
            <v>Petroleum and Solvent Evaporation</v>
          </cell>
          <cell r="H10250" t="str">
            <v>Printing/Publishing</v>
          </cell>
          <cell r="I10250" t="str">
            <v>Screen Printing</v>
          </cell>
          <cell r="J10250" t="str">
            <v>Screen Printing</v>
          </cell>
          <cell r="K10250" t="str">
            <v>40500801</v>
          </cell>
          <cell r="L10250" t="str">
            <v>2005</v>
          </cell>
          <cell r="N10250">
            <v>40996</v>
          </cell>
        </row>
        <row r="10251">
          <cell r="A10251" t="str">
            <v>40588801</v>
          </cell>
          <cell r="B10251" t="str">
            <v>Point</v>
          </cell>
          <cell r="C10251" t="str">
            <v>Print-Publish /Fugitive Emissions /Specify in Comments Field</v>
          </cell>
          <cell r="D10251" t="str">
            <v>Solvent - Graphic Arts</v>
          </cell>
          <cell r="G10251" t="str">
            <v>Petroleum and Solvent Evaporation</v>
          </cell>
          <cell r="H10251" t="str">
            <v>Printing/Publishing</v>
          </cell>
          <cell r="I10251" t="str">
            <v>Fugitive Emissions</v>
          </cell>
          <cell r="J10251" t="str">
            <v>SCC Needs to be Assigned</v>
          </cell>
          <cell r="N10251">
            <v>40996</v>
          </cell>
        </row>
        <row r="10252">
          <cell r="A10252" t="str">
            <v>40588802</v>
          </cell>
          <cell r="B10252" t="str">
            <v>Point</v>
          </cell>
          <cell r="C10252" t="str">
            <v>Print-Publish /Fugitive Emissions /Specify in Comments Field</v>
          </cell>
          <cell r="D10252" t="str">
            <v>Solvent - Graphic Arts</v>
          </cell>
          <cell r="G10252" t="str">
            <v>Petroleum and Solvent Evaporation</v>
          </cell>
          <cell r="H10252" t="str">
            <v>Printing/Publishing</v>
          </cell>
          <cell r="I10252" t="str">
            <v>Fugitive Emissions</v>
          </cell>
          <cell r="J10252" t="str">
            <v>Specify in Comments Field</v>
          </cell>
          <cell r="K10252" t="str">
            <v>40588801</v>
          </cell>
          <cell r="L10252" t="str">
            <v>2005</v>
          </cell>
          <cell r="N10252">
            <v>40988</v>
          </cell>
        </row>
        <row r="10253">
          <cell r="A10253" t="str">
            <v>40588803</v>
          </cell>
          <cell r="B10253" t="str">
            <v>Point</v>
          </cell>
          <cell r="C10253" t="str">
            <v>Print-Publish /Fugitive Emissions /Specify in Comments Field</v>
          </cell>
          <cell r="D10253" t="str">
            <v>Solvent - Graphic Arts</v>
          </cell>
          <cell r="G10253" t="str">
            <v>Petroleum and Solvent Evaporation</v>
          </cell>
          <cell r="H10253" t="str">
            <v>Printing/Publishing</v>
          </cell>
          <cell r="I10253" t="str">
            <v>Fugitive Emissions</v>
          </cell>
          <cell r="J10253" t="str">
            <v>Specify in Comments Field</v>
          </cell>
          <cell r="K10253" t="str">
            <v>40588801</v>
          </cell>
          <cell r="L10253" t="str">
            <v>2005</v>
          </cell>
          <cell r="N10253">
            <v>40988</v>
          </cell>
        </row>
        <row r="10254">
          <cell r="A10254" t="str">
            <v>40588804</v>
          </cell>
          <cell r="B10254" t="str">
            <v>Point</v>
          </cell>
          <cell r="C10254" t="str">
            <v>Print-Publish /Fugitive Emissions /Specify in Comments Field</v>
          </cell>
          <cell r="D10254" t="str">
            <v>Solvent - Graphic Arts</v>
          </cell>
          <cell r="G10254" t="str">
            <v>Petroleum and Solvent Evaporation</v>
          </cell>
          <cell r="H10254" t="str">
            <v>Printing/Publishing</v>
          </cell>
          <cell r="I10254" t="str">
            <v>Fugitive Emissions</v>
          </cell>
          <cell r="J10254" t="str">
            <v>Specify in Comments Field</v>
          </cell>
          <cell r="K10254" t="str">
            <v>40588801</v>
          </cell>
          <cell r="L10254" t="str">
            <v>2005</v>
          </cell>
          <cell r="N10254">
            <v>40988</v>
          </cell>
        </row>
        <row r="10255">
          <cell r="A10255" t="str">
            <v>40588805</v>
          </cell>
          <cell r="B10255" t="str">
            <v>Point</v>
          </cell>
          <cell r="C10255" t="str">
            <v>Print-Publish /Fugitive Emissions /Specify in Comments Field</v>
          </cell>
          <cell r="D10255" t="str">
            <v>Solvent - Graphic Arts</v>
          </cell>
          <cell r="G10255" t="str">
            <v>Petroleum and Solvent Evaporation</v>
          </cell>
          <cell r="H10255" t="str">
            <v>Printing/Publishing</v>
          </cell>
          <cell r="I10255" t="str">
            <v>Fugitive Emissions</v>
          </cell>
          <cell r="J10255" t="str">
            <v>Specify in Comments Field</v>
          </cell>
          <cell r="K10255" t="str">
            <v>40588801</v>
          </cell>
          <cell r="L10255" t="str">
            <v>2005</v>
          </cell>
          <cell r="N10255">
            <v>40988</v>
          </cell>
        </row>
        <row r="10256">
          <cell r="A10256" t="str">
            <v>40600101</v>
          </cell>
          <cell r="B10256" t="str">
            <v>Point</v>
          </cell>
          <cell r="C10256" t="str">
            <v>Petrol Trans &amp; Marketg /Tank Cars &amp; Trucks /Gasoline: Splash Loading **</v>
          </cell>
          <cell r="D10256" t="str">
            <v>Industrial Processes - Storage and Transfer</v>
          </cell>
          <cell r="G10256" t="str">
            <v>Petroleum and Solvent Evaporation</v>
          </cell>
          <cell r="H10256" t="str">
            <v>Transportation and Marketing of Petroleum Products</v>
          </cell>
          <cell r="I10256" t="str">
            <v>Tank Cars and Trucks</v>
          </cell>
          <cell r="J10256" t="str">
            <v>Gasoline: Splash Loading **</v>
          </cell>
          <cell r="N10256">
            <v>40988</v>
          </cell>
        </row>
        <row r="10257">
          <cell r="A10257" t="str">
            <v>40600126</v>
          </cell>
          <cell r="B10257" t="str">
            <v>Point</v>
          </cell>
          <cell r="C10257" t="str">
            <v>Petrol Trans &amp; Marketg /Tank Cars &amp; Trucks /Gasoline: Submerged Loading **</v>
          </cell>
          <cell r="D10257" t="str">
            <v>Industrial Processes - Storage and Transfer</v>
          </cell>
          <cell r="G10257" t="str">
            <v>Petroleum and Solvent Evaporation</v>
          </cell>
          <cell r="H10257" t="str">
            <v>Transportation and Marketing of Petroleum Products</v>
          </cell>
          <cell r="I10257" t="str">
            <v>Tank Cars and Trucks</v>
          </cell>
          <cell r="J10257" t="str">
            <v>Gasoline: Submerged Loading **</v>
          </cell>
          <cell r="N10257">
            <v>40988</v>
          </cell>
        </row>
        <row r="10258">
          <cell r="A10258" t="str">
            <v>40600129</v>
          </cell>
          <cell r="B10258" t="str">
            <v>Point</v>
          </cell>
          <cell r="C10258" t="str">
            <v>Petrol Trans &amp; Marketg /Tank Cars &amp; Trucks /Asphalt: Splash Loading</v>
          </cell>
          <cell r="D10258" t="str">
            <v>Industrial Processes - Storage and Transfer</v>
          </cell>
          <cell r="G10258" t="str">
            <v>Petroleum and Solvent Evaporation</v>
          </cell>
          <cell r="H10258" t="str">
            <v>Transportation and Marketing of Petroleum Products</v>
          </cell>
          <cell r="I10258" t="str">
            <v>Tank Cars and Trucks</v>
          </cell>
          <cell r="J10258" t="str">
            <v>Asphalt: Splash Loading</v>
          </cell>
          <cell r="N10258">
            <v>40988</v>
          </cell>
        </row>
        <row r="10259">
          <cell r="A10259" t="str">
            <v>40600130</v>
          </cell>
          <cell r="B10259" t="str">
            <v>Point</v>
          </cell>
          <cell r="C10259" t="str">
            <v>Petrol Trans &amp; Marketg /Tank Cars &amp; Trucks /Distillate Oil: Submerged Loading **</v>
          </cell>
          <cell r="D10259" t="str">
            <v>Industrial Processes - Storage and Transfer</v>
          </cell>
          <cell r="G10259" t="str">
            <v>Petroleum and Solvent Evaporation</v>
          </cell>
          <cell r="H10259" t="str">
            <v>Transportation and Marketing of Petroleum Products</v>
          </cell>
          <cell r="I10259" t="str">
            <v>Tank Cars and Trucks</v>
          </cell>
          <cell r="J10259" t="str">
            <v>Distillate Oil: Submerged Loading **</v>
          </cell>
          <cell r="N10259">
            <v>40988</v>
          </cell>
        </row>
        <row r="10260">
          <cell r="A10260" t="str">
            <v>40600131</v>
          </cell>
          <cell r="B10260" t="str">
            <v>Point</v>
          </cell>
          <cell r="C10260" t="str">
            <v>Petrol Trans &amp; Marketg /Tank Cars &amp; Trucks /Gasoline: Submerged Loading (Normal Service)</v>
          </cell>
          <cell r="D10260" t="str">
            <v>Industrial Processes - Storage and Transfer</v>
          </cell>
          <cell r="G10260" t="str">
            <v>Petroleum and Solvent Evaporation</v>
          </cell>
          <cell r="H10260" t="str">
            <v>Transportation and Marketing of Petroleum Products</v>
          </cell>
          <cell r="I10260" t="str">
            <v>Tank Cars and Trucks</v>
          </cell>
          <cell r="J10260" t="str">
            <v>Gasoline: Submerged Loading (Normal Service)</v>
          </cell>
          <cell r="N10260">
            <v>40988</v>
          </cell>
        </row>
        <row r="10261">
          <cell r="A10261" t="str">
            <v>40600132</v>
          </cell>
          <cell r="B10261" t="str">
            <v>Point</v>
          </cell>
          <cell r="C10261" t="str">
            <v>Petrol Trans &amp; Marketg /Tank Cars &amp; Trucks /Crude Oil: Submerged Loading (Normal Service)</v>
          </cell>
          <cell r="D10261" t="str">
            <v>Industrial Processes - Storage and Transfer</v>
          </cell>
          <cell r="G10261" t="str">
            <v>Petroleum and Solvent Evaporation</v>
          </cell>
          <cell r="H10261" t="str">
            <v>Transportation and Marketing of Petroleum Products</v>
          </cell>
          <cell r="I10261" t="str">
            <v>Tank Cars and Trucks</v>
          </cell>
          <cell r="J10261" t="str">
            <v>Crude Oil: Submerged Loading (Normal Service)</v>
          </cell>
          <cell r="N10261">
            <v>40988</v>
          </cell>
        </row>
        <row r="10262">
          <cell r="A10262" t="str">
            <v>40600133</v>
          </cell>
          <cell r="B10262" t="str">
            <v>Point</v>
          </cell>
          <cell r="C10262" t="str">
            <v>Petrol Trans &amp; Marketg /Tank Cars &amp; Trucks /Jet Naphtha: Submerged Loading (Normal Service)</v>
          </cell>
          <cell r="D10262" t="str">
            <v>Industrial Processes - Storage and Transfer</v>
          </cell>
          <cell r="G10262" t="str">
            <v>Petroleum and Solvent Evaporation</v>
          </cell>
          <cell r="H10262" t="str">
            <v>Transportation and Marketing of Petroleum Products</v>
          </cell>
          <cell r="I10262" t="str">
            <v>Tank Cars and Trucks</v>
          </cell>
          <cell r="J10262" t="str">
            <v>Jet Naphtha: Submerged Loading (Normal Service)</v>
          </cell>
          <cell r="N10262">
            <v>40988</v>
          </cell>
        </row>
        <row r="10263">
          <cell r="A10263" t="str">
            <v>40600134</v>
          </cell>
          <cell r="B10263" t="str">
            <v>Point</v>
          </cell>
          <cell r="C10263" t="str">
            <v>Petrol Trans &amp; Marketg /Tank Cars &amp; Trucks /Kerosene: Submerged Loading (Normal Services)</v>
          </cell>
          <cell r="D10263" t="str">
            <v>Industrial Processes - Storage and Transfer</v>
          </cell>
          <cell r="G10263" t="str">
            <v>Petroleum and Solvent Evaporation</v>
          </cell>
          <cell r="H10263" t="str">
            <v>Transportation and Marketing of Petroleum Products</v>
          </cell>
          <cell r="I10263" t="str">
            <v>Tank Cars and Trucks</v>
          </cell>
          <cell r="J10263" t="str">
            <v>Kerosene: Submerged Loading (Normal Services)</v>
          </cell>
          <cell r="N10263">
            <v>40988</v>
          </cell>
        </row>
        <row r="10264">
          <cell r="A10264" t="str">
            <v>40600135</v>
          </cell>
          <cell r="B10264" t="str">
            <v>Point</v>
          </cell>
          <cell r="C10264" t="str">
            <v>Petrol Trans &amp; Marketg /Tank Cars &amp; Trucks /Distillate Oil: Submerged Loading (Normal Service)</v>
          </cell>
          <cell r="D10264" t="str">
            <v>Industrial Processes - Storage and Transfer</v>
          </cell>
          <cell r="G10264" t="str">
            <v>Petroleum and Solvent Evaporation</v>
          </cell>
          <cell r="H10264" t="str">
            <v>Transportation and Marketing of Petroleum Products</v>
          </cell>
          <cell r="I10264" t="str">
            <v>Tank Cars and Trucks</v>
          </cell>
          <cell r="J10264" t="str">
            <v>Distillate Oil: Submerged Loading (Normal Service)</v>
          </cell>
          <cell r="N10264">
            <v>40988</v>
          </cell>
        </row>
        <row r="10265">
          <cell r="A10265" t="str">
            <v>40600136</v>
          </cell>
          <cell r="B10265" t="str">
            <v>Point</v>
          </cell>
          <cell r="C10265" t="str">
            <v>Petrol Trans &amp; Marketg /Tank Cars &amp; Trucks /Gasoline: Splash Loading (Normal Service)</v>
          </cell>
          <cell r="D10265" t="str">
            <v>Industrial Processes - Storage and Transfer</v>
          </cell>
          <cell r="G10265" t="str">
            <v>Petroleum and Solvent Evaporation</v>
          </cell>
          <cell r="H10265" t="str">
            <v>Transportation and Marketing of Petroleum Products</v>
          </cell>
          <cell r="I10265" t="str">
            <v>Tank Cars and Trucks</v>
          </cell>
          <cell r="J10265" t="str">
            <v>Gasoline: Splash Loading (Normal Service)</v>
          </cell>
          <cell r="N10265">
            <v>40988</v>
          </cell>
        </row>
        <row r="10266">
          <cell r="A10266" t="str">
            <v>40600137</v>
          </cell>
          <cell r="B10266" t="str">
            <v>Point</v>
          </cell>
          <cell r="C10266" t="str">
            <v>Petrol Trans &amp; Marketg /Tank Cars &amp; Trucks /Crude Oil: Splash Loading (Normal Service)</v>
          </cell>
          <cell r="D10266" t="str">
            <v>Industrial Processes - Storage and Transfer</v>
          </cell>
          <cell r="G10266" t="str">
            <v>Petroleum and Solvent Evaporation</v>
          </cell>
          <cell r="H10266" t="str">
            <v>Transportation and Marketing of Petroleum Products</v>
          </cell>
          <cell r="I10266" t="str">
            <v>Tank Cars and Trucks</v>
          </cell>
          <cell r="J10266" t="str">
            <v>Crude Oil: Splash Loading (Normal Service)</v>
          </cell>
          <cell r="N10266">
            <v>40988</v>
          </cell>
        </row>
        <row r="10267">
          <cell r="A10267" t="str">
            <v>40600138</v>
          </cell>
          <cell r="B10267" t="str">
            <v>Point</v>
          </cell>
          <cell r="C10267" t="str">
            <v>Petrol Trans &amp; Marketg /Tank Cars &amp; Trucks /Jet Naphtha: Splash Loading (Normal Service)</v>
          </cell>
          <cell r="D10267" t="str">
            <v>Industrial Processes - Storage and Transfer</v>
          </cell>
          <cell r="G10267" t="str">
            <v>Petroleum and Solvent Evaporation</v>
          </cell>
          <cell r="H10267" t="str">
            <v>Transportation and Marketing of Petroleum Products</v>
          </cell>
          <cell r="I10267" t="str">
            <v>Tank Cars and Trucks</v>
          </cell>
          <cell r="J10267" t="str">
            <v>Jet Naphtha: Splash Loading (Normal Service)</v>
          </cell>
          <cell r="N10267">
            <v>40988</v>
          </cell>
        </row>
        <row r="10268">
          <cell r="A10268" t="str">
            <v>40600139</v>
          </cell>
          <cell r="B10268" t="str">
            <v>Point</v>
          </cell>
          <cell r="C10268" t="str">
            <v>Petrol Trans &amp; Marketg /Tank Cars &amp; Trucks /Kerosene: Splash Loading (Normal Service)</v>
          </cell>
          <cell r="D10268" t="str">
            <v>Industrial Processes - Storage and Transfer</v>
          </cell>
          <cell r="G10268" t="str">
            <v>Petroleum and Solvent Evaporation</v>
          </cell>
          <cell r="H10268" t="str">
            <v>Transportation and Marketing of Petroleum Products</v>
          </cell>
          <cell r="I10268" t="str">
            <v>Tank Cars and Trucks</v>
          </cell>
          <cell r="J10268" t="str">
            <v>Kerosene: Splash Loading (Normal Service)</v>
          </cell>
          <cell r="N10268">
            <v>40988</v>
          </cell>
        </row>
        <row r="10269">
          <cell r="A10269" t="str">
            <v>40600140</v>
          </cell>
          <cell r="B10269" t="str">
            <v>Point</v>
          </cell>
          <cell r="C10269" t="str">
            <v>Petrol Trans &amp; Marketg /Tank Cars &amp; Trucks /Distillate Oil: Splash Loading (Normal Service)</v>
          </cell>
          <cell r="D10269" t="str">
            <v>Industrial Processes - Storage and Transfer</v>
          </cell>
          <cell r="G10269" t="str">
            <v>Petroleum and Solvent Evaporation</v>
          </cell>
          <cell r="H10269" t="str">
            <v>Transportation and Marketing of Petroleum Products</v>
          </cell>
          <cell r="I10269" t="str">
            <v>Tank Cars and Trucks</v>
          </cell>
          <cell r="J10269" t="str">
            <v>Distillate Oil: Splash Loading (Normal Service)</v>
          </cell>
          <cell r="N10269">
            <v>40988</v>
          </cell>
        </row>
        <row r="10270">
          <cell r="A10270" t="str">
            <v>40600141</v>
          </cell>
          <cell r="B10270" t="str">
            <v>Point</v>
          </cell>
          <cell r="C10270" t="str">
            <v>Petrol Trans &amp; Marketg /Tank Cars &amp; Trucks /Gasoline: Submerged Loading (Balanced Service)</v>
          </cell>
          <cell r="D10270" t="str">
            <v>Industrial Processes - Storage and Transfer</v>
          </cell>
          <cell r="G10270" t="str">
            <v>Petroleum and Solvent Evaporation</v>
          </cell>
          <cell r="H10270" t="str">
            <v>Transportation and Marketing of Petroleum Products</v>
          </cell>
          <cell r="I10270" t="str">
            <v>Tank Cars and Trucks</v>
          </cell>
          <cell r="J10270" t="str">
            <v>Gasoline: Submerged Loading (Balanced Service)</v>
          </cell>
          <cell r="N10270">
            <v>40988</v>
          </cell>
        </row>
        <row r="10271">
          <cell r="A10271" t="str">
            <v>40600142</v>
          </cell>
          <cell r="B10271" t="str">
            <v>Point</v>
          </cell>
          <cell r="C10271" t="str">
            <v>Petrol Trans &amp; Marketg /Tank Cars &amp; Trucks /Crude Oil: Submerged Loading (Balanced Service)</v>
          </cell>
          <cell r="D10271" t="str">
            <v>Industrial Processes - Storage and Transfer</v>
          </cell>
          <cell r="G10271" t="str">
            <v>Petroleum and Solvent Evaporation</v>
          </cell>
          <cell r="H10271" t="str">
            <v>Transportation and Marketing of Petroleum Products</v>
          </cell>
          <cell r="I10271" t="str">
            <v>Tank Cars and Trucks</v>
          </cell>
          <cell r="J10271" t="str">
            <v>Crude Oil: Submerged Loading (Balanced Service)</v>
          </cell>
          <cell r="N10271">
            <v>40988</v>
          </cell>
        </row>
        <row r="10272">
          <cell r="A10272" t="str">
            <v>40600143</v>
          </cell>
          <cell r="B10272" t="str">
            <v>Point</v>
          </cell>
          <cell r="C10272" t="str">
            <v>Petrol Trans &amp; Marketg /Tank Cars &amp; Trucks /Jet Naphtha: Submerged Loading (Balanced Service)</v>
          </cell>
          <cell r="D10272" t="str">
            <v>Industrial Processes - Storage and Transfer</v>
          </cell>
          <cell r="G10272" t="str">
            <v>Petroleum and Solvent Evaporation</v>
          </cell>
          <cell r="H10272" t="str">
            <v>Transportation and Marketing of Petroleum Products</v>
          </cell>
          <cell r="I10272" t="str">
            <v>Tank Cars and Trucks</v>
          </cell>
          <cell r="J10272" t="str">
            <v>Jet Naphtha: Submerged Loading (Balanced Service)</v>
          </cell>
          <cell r="N10272">
            <v>40988</v>
          </cell>
        </row>
        <row r="10273">
          <cell r="A10273" t="str">
            <v>40600144</v>
          </cell>
          <cell r="B10273" t="str">
            <v>Point</v>
          </cell>
          <cell r="C10273" t="str">
            <v>Petrol Trans &amp; Marketg /Tank Cars &amp; Trucks /Gasoline: Splash Loading (Balanced Service)</v>
          </cell>
          <cell r="D10273" t="str">
            <v>Industrial Processes - Storage and Transfer</v>
          </cell>
          <cell r="G10273" t="str">
            <v>Petroleum and Solvent Evaporation</v>
          </cell>
          <cell r="H10273" t="str">
            <v>Transportation and Marketing of Petroleum Products</v>
          </cell>
          <cell r="I10273" t="str">
            <v>Tank Cars and Trucks</v>
          </cell>
          <cell r="J10273" t="str">
            <v>Gasoline: Splash Loading (Balanced Service)</v>
          </cell>
          <cell r="N10273">
            <v>40988</v>
          </cell>
        </row>
        <row r="10274">
          <cell r="A10274" t="str">
            <v>40600145</v>
          </cell>
          <cell r="B10274" t="str">
            <v>Point</v>
          </cell>
          <cell r="C10274" t="str">
            <v>Petrol Trans &amp; Marketg /Tank Cars &amp; Trucks /Crude Oil: Splash Loading (Balanced Service)</v>
          </cell>
          <cell r="D10274" t="str">
            <v>Industrial Processes - Storage and Transfer</v>
          </cell>
          <cell r="G10274" t="str">
            <v>Petroleum and Solvent Evaporation</v>
          </cell>
          <cell r="H10274" t="str">
            <v>Transportation and Marketing of Petroleum Products</v>
          </cell>
          <cell r="I10274" t="str">
            <v>Tank Cars and Trucks</v>
          </cell>
          <cell r="J10274" t="str">
            <v>Crude Oil: Splash Loading (Balanced Service)</v>
          </cell>
          <cell r="N10274">
            <v>40988</v>
          </cell>
        </row>
        <row r="10275">
          <cell r="A10275" t="str">
            <v>40600146</v>
          </cell>
          <cell r="B10275" t="str">
            <v>Point</v>
          </cell>
          <cell r="C10275" t="str">
            <v>Petrol Trans &amp; Marketg /Tank Cars &amp; Trucks /Jet Naphtha: Splash Loading (Balanced Service)</v>
          </cell>
          <cell r="D10275" t="str">
            <v>Industrial Processes - Storage and Transfer</v>
          </cell>
          <cell r="G10275" t="str">
            <v>Petroleum and Solvent Evaporation</v>
          </cell>
          <cell r="H10275" t="str">
            <v>Transportation and Marketing of Petroleum Products</v>
          </cell>
          <cell r="I10275" t="str">
            <v>Tank Cars and Trucks</v>
          </cell>
          <cell r="J10275" t="str">
            <v>Jet Naphtha: Splash Loading (Balanced Service)</v>
          </cell>
          <cell r="N10275">
            <v>40988</v>
          </cell>
        </row>
        <row r="10276">
          <cell r="A10276" t="str">
            <v>40600147</v>
          </cell>
          <cell r="B10276" t="str">
            <v>Point</v>
          </cell>
          <cell r="C10276" t="str">
            <v>Petrol Trans &amp; Marketg /Tank Cars &amp; Trucks /Gasoline: Submerged Loading (Clean Tanks)</v>
          </cell>
          <cell r="D10276" t="str">
            <v>Industrial Processes - Storage and Transfer</v>
          </cell>
          <cell r="G10276" t="str">
            <v>Petroleum and Solvent Evaporation</v>
          </cell>
          <cell r="H10276" t="str">
            <v>Transportation and Marketing of Petroleum Products</v>
          </cell>
          <cell r="I10276" t="str">
            <v>Tank Cars and Trucks</v>
          </cell>
          <cell r="J10276" t="str">
            <v>Gasoline: Submerged Loading (Clean Tanks)</v>
          </cell>
          <cell r="N10276">
            <v>40988</v>
          </cell>
        </row>
        <row r="10277">
          <cell r="A10277" t="str">
            <v>40600148</v>
          </cell>
          <cell r="B10277" t="str">
            <v>Point</v>
          </cell>
          <cell r="C10277" t="str">
            <v>Petrol Trans &amp; Marketg /Tank Cars &amp; Trucks /Crude Oil: Submerged Loading (Clean Tanks)</v>
          </cell>
          <cell r="D10277" t="str">
            <v>Industrial Processes - Storage and Transfer</v>
          </cell>
          <cell r="G10277" t="str">
            <v>Petroleum and Solvent Evaporation</v>
          </cell>
          <cell r="H10277" t="str">
            <v>Transportation and Marketing of Petroleum Products</v>
          </cell>
          <cell r="I10277" t="str">
            <v>Tank Cars and Trucks</v>
          </cell>
          <cell r="J10277" t="str">
            <v>Crude Oil: Submerged Loading (Clean Tanks)</v>
          </cell>
          <cell r="N10277">
            <v>40988</v>
          </cell>
        </row>
        <row r="10278">
          <cell r="A10278" t="str">
            <v>40600149</v>
          </cell>
          <cell r="B10278" t="str">
            <v>Point</v>
          </cell>
          <cell r="C10278" t="str">
            <v>Petrol Trans &amp; Marketg /Tank Cars &amp; Trucks /Jet Naphtha: Submerged Loading (Clean Tanks)</v>
          </cell>
          <cell r="D10278" t="str">
            <v>Industrial Processes - Storage and Transfer</v>
          </cell>
          <cell r="G10278" t="str">
            <v>Petroleum and Solvent Evaporation</v>
          </cell>
          <cell r="H10278" t="str">
            <v>Transportation and Marketing of Petroleum Products</v>
          </cell>
          <cell r="I10278" t="str">
            <v>Tank Cars and Trucks</v>
          </cell>
          <cell r="J10278" t="str">
            <v>Jet Naphtha: Submerged Loading (Clean Tanks)</v>
          </cell>
          <cell r="N10278">
            <v>40988</v>
          </cell>
        </row>
        <row r="10279">
          <cell r="A10279" t="str">
            <v>40600160</v>
          </cell>
          <cell r="B10279" t="str">
            <v>Point</v>
          </cell>
          <cell r="C10279" t="str">
            <v>Petrol Trans &amp; Marketg /Tank Cars &amp; Trucks /Kerosene: Submerged Loading (Clean Tanks)</v>
          </cell>
          <cell r="D10279" t="str">
            <v>Industrial Processes - Storage and Transfer</v>
          </cell>
          <cell r="G10279" t="str">
            <v>Petroleum and Solvent Evaporation</v>
          </cell>
          <cell r="H10279" t="str">
            <v>Transportation and Marketing of Petroleum Products</v>
          </cell>
          <cell r="I10279" t="str">
            <v>Tank Cars and Trucks</v>
          </cell>
          <cell r="J10279" t="str">
            <v>Kerosene: Submerged Loading (Clean Tanks)</v>
          </cell>
          <cell r="N10279">
            <v>40988</v>
          </cell>
        </row>
        <row r="10280">
          <cell r="A10280" t="str">
            <v>40600161</v>
          </cell>
          <cell r="B10280" t="str">
            <v>Point</v>
          </cell>
          <cell r="C10280" t="str">
            <v>Petrol Trans &amp; Marketg /Tank Cars &amp; Trucks /Distillate Oil: Submerged Loading (Clean Tanks)</v>
          </cell>
          <cell r="D10280" t="str">
            <v>Industrial Processes - Storage and Transfer</v>
          </cell>
          <cell r="G10280" t="str">
            <v>Petroleum and Solvent Evaporation</v>
          </cell>
          <cell r="H10280" t="str">
            <v>Transportation and Marketing of Petroleum Products</v>
          </cell>
          <cell r="I10280" t="str">
            <v>Tank Cars and Trucks</v>
          </cell>
          <cell r="J10280" t="str">
            <v>Distillate Oil: Submerged Loading (Clean Tanks)</v>
          </cell>
          <cell r="N10280">
            <v>40988</v>
          </cell>
        </row>
        <row r="10281">
          <cell r="A10281" t="str">
            <v>40600162</v>
          </cell>
          <cell r="B10281" t="str">
            <v>Point</v>
          </cell>
          <cell r="C10281" t="str">
            <v>Petrol Trans &amp; Marketg /Tank Cars &amp; Trucks /Gasoline: Loaded with Fuel (Transit Losses)</v>
          </cell>
          <cell r="D10281" t="str">
            <v>Industrial Processes - Storage and Transfer</v>
          </cell>
          <cell r="G10281" t="str">
            <v>Petroleum and Solvent Evaporation</v>
          </cell>
          <cell r="H10281" t="str">
            <v>Transportation and Marketing of Petroleum Products</v>
          </cell>
          <cell r="I10281" t="str">
            <v>Tank Cars and Trucks</v>
          </cell>
          <cell r="J10281" t="str">
            <v>Gasoline: Loaded with Fuel (Transit Losses)</v>
          </cell>
          <cell r="N10281">
            <v>40988</v>
          </cell>
        </row>
        <row r="10282">
          <cell r="A10282" t="str">
            <v>40600163</v>
          </cell>
          <cell r="B10282" t="str">
            <v>Point</v>
          </cell>
          <cell r="C10282" t="str">
            <v>Petrol Trans &amp; Marketg /Tank Cars &amp; Trucks /Gasoline: Return with Vapor (Transit Losses)</v>
          </cell>
          <cell r="D10282" t="str">
            <v>Industrial Processes - Storage and Transfer</v>
          </cell>
          <cell r="G10282" t="str">
            <v>Petroleum and Solvent Evaporation</v>
          </cell>
          <cell r="H10282" t="str">
            <v>Transportation and Marketing of Petroleum Products</v>
          </cell>
          <cell r="I10282" t="str">
            <v>Tank Cars and Trucks</v>
          </cell>
          <cell r="J10282" t="str">
            <v>Gasoline: Return with Vapor (Transit Losses)</v>
          </cell>
          <cell r="N10282">
            <v>40988</v>
          </cell>
        </row>
        <row r="10283">
          <cell r="A10283" t="str">
            <v>40600164</v>
          </cell>
          <cell r="B10283" t="str">
            <v>Point</v>
          </cell>
          <cell r="C10283" t="str">
            <v>Petrol Trans &amp; Marketg /Tank Cars &amp; Trucks /Crude Oil: Loaded with Product</v>
          </cell>
          <cell r="D10283" t="str">
            <v>Industrial Processes - Storage and Transfer</v>
          </cell>
          <cell r="G10283" t="str">
            <v>Petroleum and Solvent Evaporation</v>
          </cell>
          <cell r="H10283" t="str">
            <v>Transportation and Marketing of Petroleum Products</v>
          </cell>
          <cell r="I10283" t="str">
            <v>Tank Cars and Trucks</v>
          </cell>
          <cell r="J10283" t="str">
            <v>Crude Oil: Loaded with Product</v>
          </cell>
          <cell r="N10283">
            <v>40988</v>
          </cell>
        </row>
        <row r="10284">
          <cell r="A10284" t="str">
            <v>40600165</v>
          </cell>
          <cell r="B10284" t="str">
            <v>Point</v>
          </cell>
          <cell r="C10284" t="str">
            <v>Petrol Trans &amp; Marketg /Tank Cars &amp; Trucks /Crude Oil: Loaded with Vapor</v>
          </cell>
          <cell r="D10284" t="str">
            <v>Industrial Processes - Storage and Transfer</v>
          </cell>
          <cell r="G10284" t="str">
            <v>Petroleum and Solvent Evaporation</v>
          </cell>
          <cell r="H10284" t="str">
            <v>Transportation and Marketing of Petroleum Products</v>
          </cell>
          <cell r="I10284" t="str">
            <v>Tank Cars and Trucks</v>
          </cell>
          <cell r="J10284" t="str">
            <v>Crude Oil: Loaded with Vapor</v>
          </cell>
          <cell r="N10284">
            <v>40988</v>
          </cell>
        </row>
        <row r="10285">
          <cell r="A10285" t="str">
            <v>40600166</v>
          </cell>
          <cell r="B10285" t="str">
            <v>Point</v>
          </cell>
          <cell r="C10285" t="str">
            <v>Petrol Trans &amp; Marketg /Tank Cars &amp; Trucks /Jet Fuel: Loaded with Product</v>
          </cell>
          <cell r="D10285" t="str">
            <v>Industrial Processes - Storage and Transfer</v>
          </cell>
          <cell r="G10285" t="str">
            <v>Petroleum and Solvent Evaporation</v>
          </cell>
          <cell r="H10285" t="str">
            <v>Transportation and Marketing of Petroleum Products</v>
          </cell>
          <cell r="I10285" t="str">
            <v>Tank Cars and Trucks</v>
          </cell>
          <cell r="J10285" t="str">
            <v>Jet Fuel: Loaded with Product</v>
          </cell>
          <cell r="N10285">
            <v>40988</v>
          </cell>
        </row>
        <row r="10286">
          <cell r="A10286" t="str">
            <v>40600167</v>
          </cell>
          <cell r="B10286" t="str">
            <v>Point</v>
          </cell>
          <cell r="C10286" t="str">
            <v>Petrol Trans &amp; Marketg /Tank Cars &amp; Trucks /Jet Fuel: Loaded with Vapor</v>
          </cell>
          <cell r="D10286" t="str">
            <v>Industrial Processes - Storage and Transfer</v>
          </cell>
          <cell r="G10286" t="str">
            <v>Petroleum and Solvent Evaporation</v>
          </cell>
          <cell r="H10286" t="str">
            <v>Transportation and Marketing of Petroleum Products</v>
          </cell>
          <cell r="I10286" t="str">
            <v>Tank Cars and Trucks</v>
          </cell>
          <cell r="J10286" t="str">
            <v>Jet Fuel: Loaded with Vapor</v>
          </cell>
          <cell r="N10286">
            <v>40988</v>
          </cell>
        </row>
        <row r="10287">
          <cell r="A10287" t="str">
            <v>40600168</v>
          </cell>
          <cell r="B10287" t="str">
            <v>Point</v>
          </cell>
          <cell r="C10287" t="str">
            <v>Petrol Trans &amp; Marketg /Tank Cars &amp; Trucks /Kerosene: Loaded with Product</v>
          </cell>
          <cell r="D10287" t="str">
            <v>Industrial Processes - Storage and Transfer</v>
          </cell>
          <cell r="G10287" t="str">
            <v>Petroleum and Solvent Evaporation</v>
          </cell>
          <cell r="H10287" t="str">
            <v>Transportation and Marketing of Petroleum Products</v>
          </cell>
          <cell r="I10287" t="str">
            <v>Tank Cars and Trucks</v>
          </cell>
          <cell r="J10287" t="str">
            <v>Kerosene: Loaded with Product</v>
          </cell>
          <cell r="N10287">
            <v>40988</v>
          </cell>
        </row>
        <row r="10288">
          <cell r="A10288" t="str">
            <v>40600169</v>
          </cell>
          <cell r="B10288" t="str">
            <v>Point</v>
          </cell>
          <cell r="C10288" t="str">
            <v>Petrol Trans &amp; Marketg /Tank Cars &amp; Trucks /Kerosene: Loaded with Vapor</v>
          </cell>
          <cell r="D10288" t="str">
            <v>Industrial Processes - Storage and Transfer</v>
          </cell>
          <cell r="G10288" t="str">
            <v>Petroleum and Solvent Evaporation</v>
          </cell>
          <cell r="H10288" t="str">
            <v>Transportation and Marketing of Petroleum Products</v>
          </cell>
          <cell r="I10288" t="str">
            <v>Tank Cars and Trucks</v>
          </cell>
          <cell r="J10288" t="str">
            <v>Kerosene: Loaded with Vapor</v>
          </cell>
          <cell r="N10288">
            <v>40988</v>
          </cell>
        </row>
        <row r="10289">
          <cell r="A10289" t="str">
            <v>40600170</v>
          </cell>
          <cell r="B10289" t="str">
            <v>Point</v>
          </cell>
          <cell r="C10289" t="str">
            <v>Petrol Trans &amp; Marketg /Tank Cars &amp; Trucks /Distillate Oil: Loaded with Product</v>
          </cell>
          <cell r="D10289" t="str">
            <v>Industrial Processes - Storage and Transfer</v>
          </cell>
          <cell r="G10289" t="str">
            <v>Petroleum and Solvent Evaporation</v>
          </cell>
          <cell r="H10289" t="str">
            <v>Transportation and Marketing of Petroleum Products</v>
          </cell>
          <cell r="I10289" t="str">
            <v>Tank Cars and Trucks</v>
          </cell>
          <cell r="J10289" t="str">
            <v>Distillate Oil: Loaded with Product</v>
          </cell>
          <cell r="N10289">
            <v>40988</v>
          </cell>
        </row>
        <row r="10290">
          <cell r="A10290" t="str">
            <v>40600171</v>
          </cell>
          <cell r="B10290" t="str">
            <v>Point</v>
          </cell>
          <cell r="C10290" t="str">
            <v>Petrol Trans &amp; Marketg /Tank Cars &amp; Trucks /Distillate Oil: Loaded with Vapor</v>
          </cell>
          <cell r="D10290" t="str">
            <v>Industrial Processes - Storage and Transfer</v>
          </cell>
          <cell r="G10290" t="str">
            <v>Petroleum and Solvent Evaporation</v>
          </cell>
          <cell r="H10290" t="str">
            <v>Transportation and Marketing of Petroleum Products</v>
          </cell>
          <cell r="I10290" t="str">
            <v>Tank Cars and Trucks</v>
          </cell>
          <cell r="J10290" t="str">
            <v>Distillate Oil: Loaded with Vapor</v>
          </cell>
          <cell r="N10290">
            <v>40988</v>
          </cell>
        </row>
        <row r="10291">
          <cell r="A10291" t="str">
            <v>40600172</v>
          </cell>
          <cell r="B10291" t="str">
            <v>Point</v>
          </cell>
          <cell r="C10291" t="str">
            <v>Petrol Trans &amp; Marketg /Tank Cars &amp; Trucks /Transit Losses - LPG: Loaded with Fuel</v>
          </cell>
          <cell r="D10291" t="str">
            <v>Industrial Processes - Storage and Transfer</v>
          </cell>
          <cell r="G10291" t="str">
            <v>Petroleum and Solvent Evaporation</v>
          </cell>
          <cell r="H10291" t="str">
            <v>Transportation and Marketing of Petroleum Products</v>
          </cell>
          <cell r="I10291" t="str">
            <v>Tank Cars and Trucks</v>
          </cell>
          <cell r="J10291" t="str">
            <v>Transit Losses - LPG: Loaded with Fuel</v>
          </cell>
          <cell r="N10291">
            <v>40988</v>
          </cell>
        </row>
        <row r="10292">
          <cell r="A10292" t="str">
            <v>40600173</v>
          </cell>
          <cell r="B10292" t="str">
            <v>Point</v>
          </cell>
          <cell r="C10292" t="str">
            <v>Petrol Trans &amp; Marketg /Tank Cars &amp; Trucks /Transit Losses - LPG: Return with Vapor</v>
          </cell>
          <cell r="D10292" t="str">
            <v>Industrial Processes - Storage and Transfer</v>
          </cell>
          <cell r="G10292" t="str">
            <v>Petroleum and Solvent Evaporation</v>
          </cell>
          <cell r="H10292" t="str">
            <v>Transportation and Marketing of Petroleum Products</v>
          </cell>
          <cell r="I10292" t="str">
            <v>Tank Cars and Trucks</v>
          </cell>
          <cell r="J10292" t="str">
            <v>Transit Losses - LPG: Return with Vapor</v>
          </cell>
          <cell r="N10292">
            <v>40988</v>
          </cell>
        </row>
        <row r="10293">
          <cell r="A10293" t="str">
            <v>40600197</v>
          </cell>
          <cell r="B10293" t="str">
            <v>Point</v>
          </cell>
          <cell r="C10293" t="str">
            <v>Petrol Trans &amp; Marketg /Tank Cars &amp; Trucks /Not Classified **</v>
          </cell>
          <cell r="D10293" t="str">
            <v>Industrial Processes - Storage and Transfer</v>
          </cell>
          <cell r="G10293" t="str">
            <v>Petroleum and Solvent Evaporation</v>
          </cell>
          <cell r="H10293" t="str">
            <v>Transportation and Marketing of Petroleum Products</v>
          </cell>
          <cell r="I10293" t="str">
            <v>Tank Cars and Trucks</v>
          </cell>
          <cell r="J10293" t="str">
            <v>Not Classified **</v>
          </cell>
          <cell r="K10293" t="str">
            <v>40600199</v>
          </cell>
          <cell r="L10293" t="str">
            <v>2002</v>
          </cell>
          <cell r="N10293">
            <v>40988</v>
          </cell>
        </row>
        <row r="10294">
          <cell r="A10294" t="str">
            <v>40600198</v>
          </cell>
          <cell r="B10294" t="str">
            <v>Point</v>
          </cell>
          <cell r="C10294" t="str">
            <v>Petrol Trans &amp; Marketg /Tank Cars &amp; Trucks /Not Classified **</v>
          </cell>
          <cell r="D10294" t="str">
            <v>Industrial Processes - Storage and Transfer</v>
          </cell>
          <cell r="G10294" t="str">
            <v>Petroleum and Solvent Evaporation</v>
          </cell>
          <cell r="H10294" t="str">
            <v>Transportation and Marketing of Petroleum Products</v>
          </cell>
          <cell r="I10294" t="str">
            <v>Tank Cars and Trucks</v>
          </cell>
          <cell r="J10294" t="str">
            <v>Not Classified **</v>
          </cell>
          <cell r="K10294" t="str">
            <v>40600199</v>
          </cell>
          <cell r="L10294" t="str">
            <v>2002</v>
          </cell>
          <cell r="N10294">
            <v>40988</v>
          </cell>
        </row>
        <row r="10295">
          <cell r="A10295" t="str">
            <v>40600199</v>
          </cell>
          <cell r="B10295" t="str">
            <v>Point</v>
          </cell>
          <cell r="C10295" t="str">
            <v>Petrol Trans &amp; Marketg /Tank Cars &amp; Trucks /Not Classified **</v>
          </cell>
          <cell r="D10295" t="str">
            <v>Industrial Processes - Storage and Transfer</v>
          </cell>
          <cell r="G10295" t="str">
            <v>Petroleum and Solvent Evaporation</v>
          </cell>
          <cell r="H10295" t="str">
            <v>Transportation and Marketing of Petroleum Products</v>
          </cell>
          <cell r="I10295" t="str">
            <v>Tank Cars and Trucks</v>
          </cell>
          <cell r="J10295" t="str">
            <v>Not Classified **</v>
          </cell>
          <cell r="N10295">
            <v>40988</v>
          </cell>
        </row>
        <row r="10296">
          <cell r="A10296" t="str">
            <v>40600231</v>
          </cell>
          <cell r="B10296" t="str">
            <v>Point</v>
          </cell>
          <cell r="C10296" t="str">
            <v>Petrol Trans &amp; Marketg /Marine Vessels /Gasoline: Ship Loading - Cleaned and Vapor Free Tanks</v>
          </cell>
          <cell r="D10296" t="str">
            <v>Industrial Processes - Storage and Transfer</v>
          </cell>
          <cell r="G10296" t="str">
            <v>Petroleum and Solvent Evaporation</v>
          </cell>
          <cell r="H10296" t="str">
            <v>Transportation and Marketing of Petroleum Products</v>
          </cell>
          <cell r="I10296" t="str">
            <v>Marine Vessels</v>
          </cell>
          <cell r="J10296" t="str">
            <v>Gasoline: Ship Loading - Cleaned and Vapor Free Tanks</v>
          </cell>
          <cell r="N10296">
            <v>40988</v>
          </cell>
        </row>
        <row r="10297">
          <cell r="A10297" t="str">
            <v>40600232</v>
          </cell>
          <cell r="B10297" t="str">
            <v>Point</v>
          </cell>
          <cell r="C10297" t="str">
            <v>Petrol Trans &amp; Marketg /Marine Vessels /Gasoline: Ocean Barges Loading</v>
          </cell>
          <cell r="D10297" t="str">
            <v>Industrial Processes - Storage and Transfer</v>
          </cell>
          <cell r="G10297" t="str">
            <v>Petroleum and Solvent Evaporation</v>
          </cell>
          <cell r="H10297" t="str">
            <v>Transportation and Marketing of Petroleum Products</v>
          </cell>
          <cell r="I10297" t="str">
            <v>Marine Vessels</v>
          </cell>
          <cell r="J10297" t="str">
            <v>Gasoline: Ocean Barges Loading</v>
          </cell>
          <cell r="N10297">
            <v>40988</v>
          </cell>
        </row>
        <row r="10298">
          <cell r="A10298" t="str">
            <v>40600233</v>
          </cell>
          <cell r="B10298" t="str">
            <v>Point</v>
          </cell>
          <cell r="C10298" t="str">
            <v>Petrol Trans &amp; Marketg /Marine Vessels /Gasoline: Barge Loading - Cleaned and Vapor Free Tanks</v>
          </cell>
          <cell r="D10298" t="str">
            <v>Industrial Processes - Storage and Transfer</v>
          </cell>
          <cell r="G10298" t="str">
            <v>Petroleum and Solvent Evaporation</v>
          </cell>
          <cell r="H10298" t="str">
            <v>Transportation and Marketing of Petroleum Products</v>
          </cell>
          <cell r="I10298" t="str">
            <v>Marine Vessels</v>
          </cell>
          <cell r="J10298" t="str">
            <v>Gasoline: Barge Loading - Cleaned and Vapor Free Tanks</v>
          </cell>
          <cell r="N10298">
            <v>40988</v>
          </cell>
        </row>
        <row r="10299">
          <cell r="A10299" t="str">
            <v>40600234</v>
          </cell>
          <cell r="B10299" t="str">
            <v>Point</v>
          </cell>
          <cell r="C10299" t="str">
            <v>Petrol Trans &amp; Marketg /Marine Vessels /Gasoline: Ship Loading - Ballasted Tank</v>
          </cell>
          <cell r="D10299" t="str">
            <v>Industrial Processes - Storage and Transfer</v>
          </cell>
          <cell r="G10299" t="str">
            <v>Petroleum and Solvent Evaporation</v>
          </cell>
          <cell r="H10299" t="str">
            <v>Transportation and Marketing of Petroleum Products</v>
          </cell>
          <cell r="I10299" t="str">
            <v>Marine Vessels</v>
          </cell>
          <cell r="J10299" t="str">
            <v>Gasoline: Ship Loading - Ballasted Tank</v>
          </cell>
          <cell r="N10299">
            <v>40988</v>
          </cell>
        </row>
        <row r="10300">
          <cell r="A10300" t="str">
            <v>40600235</v>
          </cell>
          <cell r="B10300" t="str">
            <v>Point</v>
          </cell>
          <cell r="C10300" t="str">
            <v>Petrol Trans &amp; Marketg /Marine Vessels /Gasoline: Ocean Barges Loading - Ballasted Tank</v>
          </cell>
          <cell r="D10300" t="str">
            <v>Industrial Processes - Storage and Transfer</v>
          </cell>
          <cell r="G10300" t="str">
            <v>Petroleum and Solvent Evaporation</v>
          </cell>
          <cell r="H10300" t="str">
            <v>Transportation and Marketing of Petroleum Products</v>
          </cell>
          <cell r="I10300" t="str">
            <v>Marine Vessels</v>
          </cell>
          <cell r="J10300" t="str">
            <v>Gasoline: Ocean Barges Loading - Ballasted Tank</v>
          </cell>
          <cell r="N10300">
            <v>40988</v>
          </cell>
        </row>
        <row r="10301">
          <cell r="A10301" t="str">
            <v>40600236</v>
          </cell>
          <cell r="B10301" t="str">
            <v>Point</v>
          </cell>
          <cell r="C10301" t="str">
            <v>Petrol Trans &amp; Marketg /Marine Vessels /Gasoline: Ship Loading - Uncleaned Tanks</v>
          </cell>
          <cell r="D10301" t="str">
            <v>Industrial Processes - Storage and Transfer</v>
          </cell>
          <cell r="G10301" t="str">
            <v>Petroleum and Solvent Evaporation</v>
          </cell>
          <cell r="H10301" t="str">
            <v>Transportation and Marketing of Petroleum Products</v>
          </cell>
          <cell r="I10301" t="str">
            <v>Marine Vessels</v>
          </cell>
          <cell r="J10301" t="str">
            <v>Gasoline: Ship Loading - Uncleaned Tanks</v>
          </cell>
          <cell r="N10301">
            <v>40988</v>
          </cell>
        </row>
        <row r="10302">
          <cell r="A10302" t="str">
            <v>40600237</v>
          </cell>
          <cell r="B10302" t="str">
            <v>Point</v>
          </cell>
          <cell r="C10302" t="str">
            <v>Petrol Trans &amp; Marketg /Marine Vessels /Gasoline: Ocean Barges Loading - Uncleaned Tanks</v>
          </cell>
          <cell r="D10302" t="str">
            <v>Industrial Processes - Storage and Transfer</v>
          </cell>
          <cell r="G10302" t="str">
            <v>Petroleum and Solvent Evaporation</v>
          </cell>
          <cell r="H10302" t="str">
            <v>Transportation and Marketing of Petroleum Products</v>
          </cell>
          <cell r="I10302" t="str">
            <v>Marine Vessels</v>
          </cell>
          <cell r="J10302" t="str">
            <v>Gasoline: Ocean Barges Loading - Uncleaned Tanks</v>
          </cell>
          <cell r="N10302">
            <v>40988</v>
          </cell>
        </row>
        <row r="10303">
          <cell r="A10303" t="str">
            <v>40600238</v>
          </cell>
          <cell r="B10303" t="str">
            <v>Point</v>
          </cell>
          <cell r="C10303" t="str">
            <v>Petrol Trans &amp; Marketg /Marine Vessels /Gasoline: Barges Loading - Uncleaned Tanks</v>
          </cell>
          <cell r="D10303" t="str">
            <v>Industrial Processes - Storage and Transfer</v>
          </cell>
          <cell r="G10303" t="str">
            <v>Petroleum and Solvent Evaporation</v>
          </cell>
          <cell r="H10303" t="str">
            <v>Transportation and Marketing of Petroleum Products</v>
          </cell>
          <cell r="I10303" t="str">
            <v>Marine Vessels</v>
          </cell>
          <cell r="J10303" t="str">
            <v>Gasoline: Barges Loading - Uncleaned Tanks</v>
          </cell>
          <cell r="N10303">
            <v>40988</v>
          </cell>
        </row>
        <row r="10304">
          <cell r="A10304" t="str">
            <v>40600239</v>
          </cell>
          <cell r="B10304" t="str">
            <v>Point</v>
          </cell>
          <cell r="C10304" t="str">
            <v>Petrol Trans &amp; Marketg /Marine Vessels /Gasoline: Tanker Ship - Ballasted Tank Condition</v>
          </cell>
          <cell r="D10304" t="str">
            <v>Industrial Processes - Storage and Transfer</v>
          </cell>
          <cell r="G10304" t="str">
            <v>Petroleum and Solvent Evaporation</v>
          </cell>
          <cell r="H10304" t="str">
            <v>Transportation and Marketing of Petroleum Products</v>
          </cell>
          <cell r="I10304" t="str">
            <v>Marine Vessels</v>
          </cell>
          <cell r="J10304" t="str">
            <v>Gasoline: Tanker Ship - Ballasted Tank Condition</v>
          </cell>
          <cell r="N10304">
            <v>40988</v>
          </cell>
        </row>
        <row r="10305">
          <cell r="A10305" t="str">
            <v>40600240</v>
          </cell>
          <cell r="B10305" t="str">
            <v>Point</v>
          </cell>
          <cell r="C10305" t="str">
            <v>Petrol Trans &amp; Marketg /Marine Vessels /Gasoline: Barge Loading - Average Tank Condition</v>
          </cell>
          <cell r="D10305" t="str">
            <v>Industrial Processes - Storage and Transfer</v>
          </cell>
          <cell r="G10305" t="str">
            <v>Petroleum and Solvent Evaporation</v>
          </cell>
          <cell r="H10305" t="str">
            <v>Transportation and Marketing of Petroleum Products</v>
          </cell>
          <cell r="I10305" t="str">
            <v>Marine Vessels</v>
          </cell>
          <cell r="J10305" t="str">
            <v>Gasoline: Barge Loading - Average Tank Condition</v>
          </cell>
          <cell r="N10305">
            <v>40988</v>
          </cell>
        </row>
        <row r="10306">
          <cell r="A10306" t="str">
            <v>40600241</v>
          </cell>
          <cell r="B10306" t="str">
            <v>Point</v>
          </cell>
          <cell r="C10306" t="str">
            <v>Petrol Trans &amp; Marketg /Marine Vessels /Gasoline: Tanker Ship - Ballasting</v>
          </cell>
          <cell r="D10306" t="str">
            <v>Industrial Processes - Storage and Transfer</v>
          </cell>
          <cell r="G10306" t="str">
            <v>Petroleum and Solvent Evaporation</v>
          </cell>
          <cell r="H10306" t="str">
            <v>Transportation and Marketing of Petroleum Products</v>
          </cell>
          <cell r="I10306" t="str">
            <v>Marine Vessels</v>
          </cell>
          <cell r="J10306" t="str">
            <v>Gasoline: Tanker Ship - Ballasting</v>
          </cell>
          <cell r="N10306">
            <v>40988</v>
          </cell>
        </row>
        <row r="10307">
          <cell r="A10307" t="str">
            <v>40600242</v>
          </cell>
          <cell r="B10307" t="str">
            <v>Point</v>
          </cell>
          <cell r="C10307" t="str">
            <v>Petrol Trans &amp; Marketg /Marine Vessels /Gasoline: Transit Loss</v>
          </cell>
          <cell r="D10307" t="str">
            <v>Industrial Processes - Storage and Transfer</v>
          </cell>
          <cell r="G10307" t="str">
            <v>Petroleum and Solvent Evaporation</v>
          </cell>
          <cell r="H10307" t="str">
            <v>Transportation and Marketing of Petroleum Products</v>
          </cell>
          <cell r="I10307" t="str">
            <v>Marine Vessels</v>
          </cell>
          <cell r="J10307" t="str">
            <v>Gasoline: Transit Loss</v>
          </cell>
          <cell r="N10307">
            <v>40988</v>
          </cell>
        </row>
        <row r="10308">
          <cell r="A10308" t="str">
            <v>40600243</v>
          </cell>
          <cell r="B10308" t="str">
            <v>Point</v>
          </cell>
          <cell r="C10308" t="str">
            <v>Petrol Trans &amp; Marketg /Marine Vessels /Crude Oil: Loading Tankers</v>
          </cell>
          <cell r="D10308" t="str">
            <v>Industrial Processes - Storage and Transfer</v>
          </cell>
          <cell r="G10308" t="str">
            <v>Petroleum and Solvent Evaporation</v>
          </cell>
          <cell r="H10308" t="str">
            <v>Transportation and Marketing of Petroleum Products</v>
          </cell>
          <cell r="I10308" t="str">
            <v>Marine Vessels</v>
          </cell>
          <cell r="J10308" t="str">
            <v>Crude Oil: Loading Tankers</v>
          </cell>
          <cell r="N10308">
            <v>40988</v>
          </cell>
        </row>
        <row r="10309">
          <cell r="A10309" t="str">
            <v>40600244</v>
          </cell>
          <cell r="B10309" t="str">
            <v>Point</v>
          </cell>
          <cell r="C10309" t="str">
            <v>Petrol Trans &amp; Marketg /Marine Vessels /Jet Fuel: Loading Tankers</v>
          </cell>
          <cell r="D10309" t="str">
            <v>Industrial Processes - Storage and Transfer</v>
          </cell>
          <cell r="G10309" t="str">
            <v>Petroleum and Solvent Evaporation</v>
          </cell>
          <cell r="H10309" t="str">
            <v>Transportation and Marketing of Petroleum Products</v>
          </cell>
          <cell r="I10309" t="str">
            <v>Marine Vessels</v>
          </cell>
          <cell r="J10309" t="str">
            <v>Jet Fuel: Loading Tankers</v>
          </cell>
          <cell r="N10309">
            <v>40988</v>
          </cell>
        </row>
        <row r="10310">
          <cell r="A10310" t="str">
            <v>40600245</v>
          </cell>
          <cell r="B10310" t="str">
            <v>Point</v>
          </cell>
          <cell r="C10310" t="str">
            <v>Petrol Trans &amp; Marketg /Marine Vessels /Kerosene: Loading Tankers</v>
          </cell>
          <cell r="D10310" t="str">
            <v>Industrial Processes - Storage and Transfer</v>
          </cell>
          <cell r="G10310" t="str">
            <v>Petroleum and Solvent Evaporation</v>
          </cell>
          <cell r="H10310" t="str">
            <v>Transportation and Marketing of Petroleum Products</v>
          </cell>
          <cell r="I10310" t="str">
            <v>Marine Vessels</v>
          </cell>
          <cell r="J10310" t="str">
            <v>Kerosene: Loading Tankers</v>
          </cell>
          <cell r="N10310">
            <v>40988</v>
          </cell>
        </row>
        <row r="10311">
          <cell r="A10311" t="str">
            <v>40600246</v>
          </cell>
          <cell r="B10311" t="str">
            <v>Point</v>
          </cell>
          <cell r="C10311" t="str">
            <v>Petrol Trans &amp; Marketg /Marine Vessels /Distillate Oil: Loading Tankers</v>
          </cell>
          <cell r="D10311" t="str">
            <v>Industrial Processes - Storage and Transfer</v>
          </cell>
          <cell r="G10311" t="str">
            <v>Petroleum and Solvent Evaporation</v>
          </cell>
          <cell r="H10311" t="str">
            <v>Transportation and Marketing of Petroleum Products</v>
          </cell>
          <cell r="I10311" t="str">
            <v>Marine Vessels</v>
          </cell>
          <cell r="J10311" t="str">
            <v>Distillate Oil: Loading Tankers</v>
          </cell>
          <cell r="N10311">
            <v>40988</v>
          </cell>
        </row>
        <row r="10312">
          <cell r="A10312" t="str">
            <v>40600248</v>
          </cell>
          <cell r="B10312" t="str">
            <v>Point</v>
          </cell>
          <cell r="C10312" t="str">
            <v>Petrol Trans &amp; Marketg /Marine Vessels /Crude Oil: Loading Barges</v>
          </cell>
          <cell r="D10312" t="str">
            <v>Industrial Processes - Storage and Transfer</v>
          </cell>
          <cell r="G10312" t="str">
            <v>Petroleum and Solvent Evaporation</v>
          </cell>
          <cell r="H10312" t="str">
            <v>Transportation and Marketing of Petroleum Products</v>
          </cell>
          <cell r="I10312" t="str">
            <v>Marine Vessels</v>
          </cell>
          <cell r="J10312" t="str">
            <v>Crude Oil: Loading Barges</v>
          </cell>
          <cell r="N10312">
            <v>40988</v>
          </cell>
        </row>
        <row r="10313">
          <cell r="A10313" t="str">
            <v>40600249</v>
          </cell>
          <cell r="B10313" t="str">
            <v>Point</v>
          </cell>
          <cell r="C10313" t="str">
            <v>Petrol Trans &amp; Marketg /Marine Vessels /Jet Fuel: Loading Barges</v>
          </cell>
          <cell r="D10313" t="str">
            <v>Industrial Processes - Storage and Transfer</v>
          </cell>
          <cell r="G10313" t="str">
            <v>Petroleum and Solvent Evaporation</v>
          </cell>
          <cell r="H10313" t="str">
            <v>Transportation and Marketing of Petroleum Products</v>
          </cell>
          <cell r="I10313" t="str">
            <v>Marine Vessels</v>
          </cell>
          <cell r="J10313" t="str">
            <v>Jet Fuel: Loading Barges</v>
          </cell>
          <cell r="N10313">
            <v>40988</v>
          </cell>
        </row>
        <row r="10314">
          <cell r="A10314" t="str">
            <v>40600250</v>
          </cell>
          <cell r="B10314" t="str">
            <v>Point</v>
          </cell>
          <cell r="C10314" t="str">
            <v>Petrol Trans &amp; Marketg /Marine Vessels /Kerosene: Loading Barges</v>
          </cell>
          <cell r="D10314" t="str">
            <v>Industrial Processes - Storage and Transfer</v>
          </cell>
          <cell r="G10314" t="str">
            <v>Petroleum and Solvent Evaporation</v>
          </cell>
          <cell r="H10314" t="str">
            <v>Transportation and Marketing of Petroleum Products</v>
          </cell>
          <cell r="I10314" t="str">
            <v>Marine Vessels</v>
          </cell>
          <cell r="J10314" t="str">
            <v>Kerosene: Loading Barges</v>
          </cell>
          <cell r="N10314">
            <v>40988</v>
          </cell>
        </row>
        <row r="10315">
          <cell r="A10315" t="str">
            <v>40600251</v>
          </cell>
          <cell r="B10315" t="str">
            <v>Point</v>
          </cell>
          <cell r="C10315" t="str">
            <v>Petrol Trans &amp; Marketg /Marine Vessels /Distillate Oil: Loading Barges</v>
          </cell>
          <cell r="D10315" t="str">
            <v>Industrial Processes - Storage and Transfer</v>
          </cell>
          <cell r="G10315" t="str">
            <v>Petroleum and Solvent Evaporation</v>
          </cell>
          <cell r="H10315" t="str">
            <v>Transportation and Marketing of Petroleum Products</v>
          </cell>
          <cell r="I10315" t="str">
            <v>Marine Vessels</v>
          </cell>
          <cell r="J10315" t="str">
            <v>Distillate Oil: Loading Barges</v>
          </cell>
          <cell r="N10315">
            <v>40988</v>
          </cell>
        </row>
        <row r="10316">
          <cell r="A10316" t="str">
            <v>40600253</v>
          </cell>
          <cell r="B10316" t="str">
            <v>Point</v>
          </cell>
          <cell r="C10316" t="str">
            <v>Petrol Trans &amp; Marketg /Marine Vessels /Crude Oil: Tanker Ballasting</v>
          </cell>
          <cell r="D10316" t="str">
            <v>Industrial Processes - Storage and Transfer</v>
          </cell>
          <cell r="G10316" t="str">
            <v>Petroleum and Solvent Evaporation</v>
          </cell>
          <cell r="H10316" t="str">
            <v>Transportation and Marketing of Petroleum Products</v>
          </cell>
          <cell r="I10316" t="str">
            <v>Marine Vessels</v>
          </cell>
          <cell r="J10316" t="str">
            <v>Crude Oil: Tanker Ballasting</v>
          </cell>
          <cell r="N10316">
            <v>40988</v>
          </cell>
        </row>
        <row r="10317">
          <cell r="A10317" t="str">
            <v>40600254</v>
          </cell>
          <cell r="B10317" t="str">
            <v>Point</v>
          </cell>
          <cell r="C10317" t="str">
            <v>Petrol Trans &amp; Marketg /Marine Vessels /Crude Oil: Transit Loss</v>
          </cell>
          <cell r="D10317" t="str">
            <v>Industrial Processes - Storage and Transfer</v>
          </cell>
          <cell r="G10317" t="str">
            <v>Petroleum and Solvent Evaporation</v>
          </cell>
          <cell r="H10317" t="str">
            <v>Transportation and Marketing of Petroleum Products</v>
          </cell>
          <cell r="I10317" t="str">
            <v>Marine Vessels</v>
          </cell>
          <cell r="J10317" t="str">
            <v>Crude Oil: Transit Loss</v>
          </cell>
          <cell r="N10317">
            <v>40988</v>
          </cell>
        </row>
        <row r="10318">
          <cell r="A10318" t="str">
            <v>40600255</v>
          </cell>
          <cell r="B10318" t="str">
            <v>Point</v>
          </cell>
          <cell r="C10318" t="str">
            <v>Petrol Trans &amp; Marketg /Marine Vessels /Jet Fuel: Transit Loss</v>
          </cell>
          <cell r="D10318" t="str">
            <v>Industrial Processes - Storage and Transfer</v>
          </cell>
          <cell r="G10318" t="str">
            <v>Petroleum and Solvent Evaporation</v>
          </cell>
          <cell r="H10318" t="str">
            <v>Transportation and Marketing of Petroleum Products</v>
          </cell>
          <cell r="I10318" t="str">
            <v>Marine Vessels</v>
          </cell>
          <cell r="J10318" t="str">
            <v>Jet Fuel: Transit Loss</v>
          </cell>
          <cell r="N10318">
            <v>40988</v>
          </cell>
        </row>
        <row r="10319">
          <cell r="A10319" t="str">
            <v>40600256</v>
          </cell>
          <cell r="B10319" t="str">
            <v>Point</v>
          </cell>
          <cell r="C10319" t="str">
            <v>Petrol Trans &amp; Marketg /Marine Vessels /Kerosene: Transit Loss</v>
          </cell>
          <cell r="D10319" t="str">
            <v>Industrial Processes - Storage and Transfer</v>
          </cell>
          <cell r="G10319" t="str">
            <v>Petroleum and Solvent Evaporation</v>
          </cell>
          <cell r="H10319" t="str">
            <v>Transportation and Marketing of Petroleum Products</v>
          </cell>
          <cell r="I10319" t="str">
            <v>Marine Vessels</v>
          </cell>
          <cell r="J10319" t="str">
            <v>Kerosene: Transit Loss</v>
          </cell>
          <cell r="N10319">
            <v>40988</v>
          </cell>
        </row>
        <row r="10320">
          <cell r="A10320" t="str">
            <v>40600257</v>
          </cell>
          <cell r="B10320" t="str">
            <v>Point</v>
          </cell>
          <cell r="C10320" t="str">
            <v>Petrol Trans &amp; Marketg /Marine Vessels /Distillate Oil: Transit Loss</v>
          </cell>
          <cell r="D10320" t="str">
            <v>Industrial Processes - Storage and Transfer</v>
          </cell>
          <cell r="G10320" t="str">
            <v>Petroleum and Solvent Evaporation</v>
          </cell>
          <cell r="H10320" t="str">
            <v>Transportation and Marketing of Petroleum Products</v>
          </cell>
          <cell r="I10320" t="str">
            <v>Marine Vessels</v>
          </cell>
          <cell r="J10320" t="str">
            <v>Distillate Oil: Transit Loss</v>
          </cell>
          <cell r="N10320">
            <v>40988</v>
          </cell>
        </row>
        <row r="10321">
          <cell r="A10321" t="str">
            <v>40600259</v>
          </cell>
          <cell r="B10321" t="str">
            <v>Point</v>
          </cell>
          <cell r="C10321" t="str">
            <v>Petrol Trans &amp; Marketg /Marine Vessels /Tanker/Barge Cleaning</v>
          </cell>
          <cell r="D10321" t="str">
            <v>Industrial Processes - Storage and Transfer</v>
          </cell>
          <cell r="G10321" t="str">
            <v>Petroleum and Solvent Evaporation</v>
          </cell>
          <cell r="H10321" t="str">
            <v>Transportation and Marketing of Petroleum Products</v>
          </cell>
          <cell r="I10321" t="str">
            <v>Marine Vessels</v>
          </cell>
          <cell r="J10321" t="str">
            <v>Tanker/Barge Cleaning</v>
          </cell>
          <cell r="N10321">
            <v>40988</v>
          </cell>
        </row>
        <row r="10322">
          <cell r="A10322" t="str">
            <v>40600260</v>
          </cell>
          <cell r="B10322" t="str">
            <v>Point</v>
          </cell>
          <cell r="C10322" t="str">
            <v>Petrol Trans &amp; Marketg /Marine Vessels /Gasoline: Barge Loading - Ballasted</v>
          </cell>
          <cell r="D10322" t="str">
            <v>Industrial Processes - Storage and Transfer</v>
          </cell>
          <cell r="G10322" t="str">
            <v>Petroleum and Solvent Evaporation</v>
          </cell>
          <cell r="H10322" t="str">
            <v>Transportation and Marketing of Petroleum Products</v>
          </cell>
          <cell r="I10322" t="str">
            <v>Marine Vessels</v>
          </cell>
          <cell r="J10322" t="str">
            <v>Gasoline: Barge Loading - Ballasted</v>
          </cell>
          <cell r="N10322">
            <v>40988</v>
          </cell>
        </row>
        <row r="10323">
          <cell r="A10323" t="str">
            <v>40600261</v>
          </cell>
          <cell r="B10323" t="str">
            <v>Point</v>
          </cell>
          <cell r="C10323" t="str">
            <v>Petrol Trans &amp; Marketg /Marine Vessels /Gasoline: Tanker Ship - Uncleaned Tanks</v>
          </cell>
          <cell r="D10323" t="str">
            <v>Industrial Processes - Storage and Transfer</v>
          </cell>
          <cell r="G10323" t="str">
            <v>Petroleum and Solvent Evaporation</v>
          </cell>
          <cell r="H10323" t="str">
            <v>Transportation and Marketing of Petroleum Products</v>
          </cell>
          <cell r="I10323" t="str">
            <v>Marine Vessels</v>
          </cell>
          <cell r="J10323" t="str">
            <v>Gasoline: Tanker Ship - Uncleaned Tanks</v>
          </cell>
          <cell r="N10323">
            <v>40988</v>
          </cell>
        </row>
        <row r="10324">
          <cell r="A10324" t="str">
            <v>40600298</v>
          </cell>
          <cell r="B10324" t="str">
            <v>Point</v>
          </cell>
          <cell r="C10324" t="str">
            <v>Petrol Trans &amp; Marketg /Marine Vessels /Not Classified **</v>
          </cell>
          <cell r="D10324" t="str">
            <v>Industrial Processes - Storage and Transfer</v>
          </cell>
          <cell r="G10324" t="str">
            <v>Petroleum and Solvent Evaporation</v>
          </cell>
          <cell r="H10324" t="str">
            <v>Transportation and Marketing of Petroleum Products</v>
          </cell>
          <cell r="I10324" t="str">
            <v>Marine Vessels</v>
          </cell>
          <cell r="J10324" t="str">
            <v>Not Classified **</v>
          </cell>
          <cell r="K10324" t="str">
            <v>40600299</v>
          </cell>
          <cell r="L10324" t="str">
            <v>2011</v>
          </cell>
          <cell r="N10324">
            <v>40995</v>
          </cell>
        </row>
        <row r="10325">
          <cell r="A10325" t="str">
            <v>40600299</v>
          </cell>
          <cell r="B10325" t="str">
            <v>Point</v>
          </cell>
          <cell r="C10325" t="str">
            <v>Petrol Trans &amp; Marketg /Marine Vessels /Not Classified</v>
          </cell>
          <cell r="D10325" t="str">
            <v>Industrial Processes - Storage and Transfer</v>
          </cell>
          <cell r="G10325" t="str">
            <v>Petroleum and Solvent Evaporation</v>
          </cell>
          <cell r="H10325" t="str">
            <v>Transportation and Marketing of Petroleum Products</v>
          </cell>
          <cell r="I10325" t="str">
            <v>Marine Vessels</v>
          </cell>
          <cell r="J10325" t="str">
            <v>Not Classified **</v>
          </cell>
          <cell r="N10325">
            <v>40988</v>
          </cell>
        </row>
        <row r="10326">
          <cell r="A10326" t="str">
            <v>40600301</v>
          </cell>
          <cell r="B10326" t="str">
            <v>Point</v>
          </cell>
          <cell r="C10326" t="str">
            <v>Petrol Trans &amp; Marketg /Gasoline Retail Ops - Stage I /Splash Filling</v>
          </cell>
          <cell r="D10326" t="str">
            <v>Gas Stations</v>
          </cell>
          <cell r="G10326" t="str">
            <v>Petroleum and Solvent Evaporation</v>
          </cell>
          <cell r="H10326" t="str">
            <v>Transportation and Marketing of Petroleum Products</v>
          </cell>
          <cell r="I10326" t="str">
            <v>Gasoline Retail Operations - Stage I</v>
          </cell>
          <cell r="J10326" t="str">
            <v>Splash Filling</v>
          </cell>
          <cell r="N10326">
            <v>40988</v>
          </cell>
        </row>
        <row r="10327">
          <cell r="A10327" t="str">
            <v>40600302</v>
          </cell>
          <cell r="B10327" t="str">
            <v>Point</v>
          </cell>
          <cell r="C10327" t="str">
            <v>Petrol Trans &amp; Marketg /Gasoline Retail Ops - Stage I /Submerged Filling w/o Controls</v>
          </cell>
          <cell r="D10327" t="str">
            <v>Gas Stations</v>
          </cell>
          <cell r="G10327" t="str">
            <v>Petroleum and Solvent Evaporation</v>
          </cell>
          <cell r="H10327" t="str">
            <v>Transportation and Marketing of Petroleum Products</v>
          </cell>
          <cell r="I10327" t="str">
            <v>Gasoline Retail Operations - Stage I</v>
          </cell>
          <cell r="J10327" t="str">
            <v>Submerged Filling w/o Controls</v>
          </cell>
          <cell r="N10327">
            <v>40988</v>
          </cell>
        </row>
        <row r="10328">
          <cell r="A10328" t="str">
            <v>40600305</v>
          </cell>
          <cell r="B10328" t="str">
            <v>Point</v>
          </cell>
          <cell r="C10328" t="str">
            <v>Petrol Trans &amp; Marketg /Gasoline Retail Ops - Stage I /Unloading **</v>
          </cell>
          <cell r="D10328" t="str">
            <v>Gas Stations</v>
          </cell>
          <cell r="G10328" t="str">
            <v>Petroleum and Solvent Evaporation</v>
          </cell>
          <cell r="H10328" t="str">
            <v>Transportation and Marketing of Petroleum Products</v>
          </cell>
          <cell r="I10328" t="str">
            <v>Gasoline Retail Operations - Stage I</v>
          </cell>
          <cell r="J10328" t="str">
            <v>Unloading **</v>
          </cell>
          <cell r="N10328">
            <v>40988</v>
          </cell>
        </row>
        <row r="10329">
          <cell r="A10329" t="str">
            <v>40600306</v>
          </cell>
          <cell r="B10329" t="str">
            <v>Point</v>
          </cell>
          <cell r="C10329" t="str">
            <v>Petrol Trans &amp; Marketg /Gasoline Retail Ops - Stage I /Balanced Submerged Filling</v>
          </cell>
          <cell r="D10329" t="str">
            <v>Gas Stations</v>
          </cell>
          <cell r="G10329" t="str">
            <v>Petroleum and Solvent Evaporation</v>
          </cell>
          <cell r="H10329" t="str">
            <v>Transportation and Marketing of Petroleum Products</v>
          </cell>
          <cell r="I10329" t="str">
            <v>Gasoline Retail Operations - Stage I</v>
          </cell>
          <cell r="J10329" t="str">
            <v>Balanced Submerged Filling</v>
          </cell>
          <cell r="N10329">
            <v>40988</v>
          </cell>
        </row>
        <row r="10330">
          <cell r="A10330" t="str">
            <v>40600307</v>
          </cell>
          <cell r="B10330" t="str">
            <v>Point</v>
          </cell>
          <cell r="C10330" t="str">
            <v>Petrol Trans &amp; Marketg /Gasoline Retail Ops - Stage I /Underground Tank Breathing and Emptying</v>
          </cell>
          <cell r="D10330" t="str">
            <v>Gas Stations</v>
          </cell>
          <cell r="G10330" t="str">
            <v>Petroleum and Solvent Evaporation</v>
          </cell>
          <cell r="H10330" t="str">
            <v>Transportation and Marketing of Petroleum Products</v>
          </cell>
          <cell r="I10330" t="str">
            <v>Gasoline Retail Operations - Stage I</v>
          </cell>
          <cell r="J10330" t="str">
            <v>Underground Tank Breathing and Emptying</v>
          </cell>
          <cell r="N10330">
            <v>40988</v>
          </cell>
        </row>
        <row r="10331">
          <cell r="A10331" t="str">
            <v>40600399</v>
          </cell>
          <cell r="B10331" t="str">
            <v>Point</v>
          </cell>
          <cell r="C10331" t="str">
            <v>Petrol Trans &amp; Marketg /Gasoline Retail Ops - Stage I /Not Classified **</v>
          </cell>
          <cell r="D10331" t="str">
            <v>Gas Stations</v>
          </cell>
          <cell r="G10331" t="str">
            <v>Petroleum and Solvent Evaporation</v>
          </cell>
          <cell r="H10331" t="str">
            <v>Transportation and Marketing of Petroleum Products</v>
          </cell>
          <cell r="I10331" t="str">
            <v>Gasoline Retail Operations - Stage I</v>
          </cell>
          <cell r="J10331" t="str">
            <v>Not Classified **</v>
          </cell>
          <cell r="N10331">
            <v>40988</v>
          </cell>
        </row>
        <row r="10332">
          <cell r="A10332" t="str">
            <v>40600401</v>
          </cell>
          <cell r="B10332" t="str">
            <v>Point</v>
          </cell>
          <cell r="C10332" t="str">
            <v>Petrol Trans &amp; Marketg /Filling Vehicle Gas Tanks - Stage II /Vapor Loss w/o Controls</v>
          </cell>
          <cell r="D10332" t="str">
            <v>Gas Stations</v>
          </cell>
          <cell r="G10332" t="str">
            <v>Petroleum and Solvent Evaporation</v>
          </cell>
          <cell r="H10332" t="str">
            <v>Transportation and Marketing of Petroleum Products</v>
          </cell>
          <cell r="I10332" t="str">
            <v>Filling Vehicle Gas Tanks - Stage II</v>
          </cell>
          <cell r="J10332" t="str">
            <v>Vapor Loss w/o Controls</v>
          </cell>
          <cell r="N10332">
            <v>40988</v>
          </cell>
        </row>
        <row r="10333">
          <cell r="A10333" t="str">
            <v>40600402</v>
          </cell>
          <cell r="B10333" t="str">
            <v>Point</v>
          </cell>
          <cell r="C10333" t="str">
            <v>Petrol Trans &amp; Marketg /Filling Vehicle Gas Tanks - Stage II /Liquid Spill Loss w/o Controls</v>
          </cell>
          <cell r="D10333" t="str">
            <v>Gas Stations</v>
          </cell>
          <cell r="G10333" t="str">
            <v>Petroleum and Solvent Evaporation</v>
          </cell>
          <cell r="H10333" t="str">
            <v>Transportation and Marketing of Petroleum Products</v>
          </cell>
          <cell r="I10333" t="str">
            <v>Filling Vehicle Gas Tanks - Stage II</v>
          </cell>
          <cell r="J10333" t="str">
            <v>Liquid Spill Loss w/o Controls</v>
          </cell>
          <cell r="N10333">
            <v>40988</v>
          </cell>
        </row>
        <row r="10334">
          <cell r="A10334" t="str">
            <v>40600403</v>
          </cell>
          <cell r="B10334" t="str">
            <v>Point</v>
          </cell>
          <cell r="C10334" t="str">
            <v>Petrol Trans &amp; Marketg /Filling Vehicle Gas Tanks - Stage II /Vapor Loss w/o Controls</v>
          </cell>
          <cell r="D10334" t="str">
            <v>Gas Stations</v>
          </cell>
          <cell r="G10334" t="str">
            <v>Petroleum and Solvent Evaporation</v>
          </cell>
          <cell r="H10334" t="str">
            <v>Transportation and Marketing of Petroleum Products</v>
          </cell>
          <cell r="I10334" t="str">
            <v>Filling Vehicle Gas Tanks - Stage II</v>
          </cell>
          <cell r="J10334" t="str">
            <v>Vapor Loss w/o Controls</v>
          </cell>
          <cell r="K10334" t="str">
            <v>40600401</v>
          </cell>
          <cell r="L10334" t="str">
            <v>2005</v>
          </cell>
          <cell r="N10334">
            <v>40988</v>
          </cell>
        </row>
        <row r="10335">
          <cell r="A10335" t="str">
            <v>40600499</v>
          </cell>
          <cell r="B10335" t="str">
            <v>Point</v>
          </cell>
          <cell r="C10335" t="str">
            <v>Petrol Trans &amp; Marketg /Filling Vehicle Gas Tanks - Stage II /Not Classified **</v>
          </cell>
          <cell r="D10335" t="str">
            <v>Gas Stations</v>
          </cell>
          <cell r="G10335" t="str">
            <v>Petroleum and Solvent Evaporation</v>
          </cell>
          <cell r="H10335" t="str">
            <v>Transportation and Marketing of Petroleum Products</v>
          </cell>
          <cell r="I10335" t="str">
            <v>Filling Vehicle Gas Tanks - Stage II</v>
          </cell>
          <cell r="J10335" t="str">
            <v>Not Classified **</v>
          </cell>
          <cell r="N10335">
            <v>40988</v>
          </cell>
        </row>
        <row r="10336">
          <cell r="A10336" t="str">
            <v>40600501</v>
          </cell>
          <cell r="B10336" t="str">
            <v>Point</v>
          </cell>
          <cell r="C10336" t="str">
            <v>Petrol Trans &amp; Marketg /Pipeline Transp - All Products /Pipeline Leaks</v>
          </cell>
          <cell r="D10336" t="str">
            <v>Gas Stations</v>
          </cell>
          <cell r="G10336" t="str">
            <v>Petroleum and Solvent Evaporation</v>
          </cell>
          <cell r="H10336" t="str">
            <v>Transportation and Marketing of Petroleum Products</v>
          </cell>
          <cell r="I10336" t="str">
            <v>Pipeline Petroleum Transport - General - All Products</v>
          </cell>
          <cell r="J10336" t="str">
            <v>Pipeline Leaks</v>
          </cell>
          <cell r="N10336">
            <v>40988</v>
          </cell>
        </row>
        <row r="10337">
          <cell r="A10337" t="str">
            <v>40600502</v>
          </cell>
          <cell r="B10337" t="str">
            <v>Point</v>
          </cell>
          <cell r="C10337" t="str">
            <v>Petrol Trans &amp; Marketg /Pipeline Transp - All Products /Pipeline Venting</v>
          </cell>
          <cell r="D10337" t="str">
            <v>Industrial Processes - Storage and Transfer</v>
          </cell>
          <cell r="G10337" t="str">
            <v>Petroleum and Solvent Evaporation</v>
          </cell>
          <cell r="H10337" t="str">
            <v>Transportation and Marketing of Petroleum Products</v>
          </cell>
          <cell r="I10337" t="str">
            <v>Pipeline Petroleum Transport - General - All Products</v>
          </cell>
          <cell r="J10337" t="str">
            <v>Pipeline Venting</v>
          </cell>
          <cell r="N10337">
            <v>40988</v>
          </cell>
        </row>
        <row r="10338">
          <cell r="A10338" t="str">
            <v>40600503</v>
          </cell>
          <cell r="B10338" t="str">
            <v>Point</v>
          </cell>
          <cell r="C10338" t="str">
            <v>Petrol Trans &amp; Marketg /Pipeline Transp - All Products /Pump Station</v>
          </cell>
          <cell r="D10338" t="str">
            <v>Gas Stations</v>
          </cell>
          <cell r="G10338" t="str">
            <v>Petroleum and Solvent Evaporation</v>
          </cell>
          <cell r="H10338" t="str">
            <v>Transportation and Marketing of Petroleum Products</v>
          </cell>
          <cell r="I10338" t="str">
            <v>Pipeline Petroleum Transport - General - All Products</v>
          </cell>
          <cell r="J10338" t="str">
            <v>Pump Station</v>
          </cell>
          <cell r="N10338">
            <v>40988</v>
          </cell>
        </row>
        <row r="10339">
          <cell r="A10339" t="str">
            <v>40600504</v>
          </cell>
          <cell r="B10339" t="str">
            <v>Point</v>
          </cell>
          <cell r="C10339" t="str">
            <v>Petrol Trans &amp; Marketg /Pipeline Transp - All Products /Pump Station Leaks</v>
          </cell>
          <cell r="D10339" t="str">
            <v>Industrial Processes - Storage and Transfer</v>
          </cell>
          <cell r="G10339" t="str">
            <v>Petroleum and Solvent Evaporation</v>
          </cell>
          <cell r="H10339" t="str">
            <v>Transportation and Marketing of Petroleum Products</v>
          </cell>
          <cell r="I10339" t="str">
            <v>Pipeline Petroleum Transport - General - All Products</v>
          </cell>
          <cell r="J10339" t="str">
            <v>Pump Station Leaks</v>
          </cell>
          <cell r="N10339">
            <v>40988</v>
          </cell>
        </row>
        <row r="10340">
          <cell r="A10340" t="str">
            <v>40600601</v>
          </cell>
          <cell r="B10340" t="str">
            <v>Point</v>
          </cell>
          <cell r="C10340" t="str">
            <v>Petrol Trans &amp; Marketg /Corp Fleet Refueling - Stage II /Vapor Loss w/o Controls</v>
          </cell>
          <cell r="D10340" t="str">
            <v>Gas Stations</v>
          </cell>
          <cell r="G10340" t="str">
            <v>Petroleum and Solvent Evaporation</v>
          </cell>
          <cell r="H10340" t="str">
            <v>Transportation and Marketing of Petroleum Products</v>
          </cell>
          <cell r="I10340" t="str">
            <v>Consumer (Corporate) Fleet Refueling - Stage II</v>
          </cell>
          <cell r="J10340" t="str">
            <v>Vapor Loss w/o Controls</v>
          </cell>
          <cell r="N10340">
            <v>40988</v>
          </cell>
        </row>
        <row r="10341">
          <cell r="A10341" t="str">
            <v>40600602</v>
          </cell>
          <cell r="B10341" t="str">
            <v>Point</v>
          </cell>
          <cell r="C10341" t="str">
            <v>Petrol Trans &amp; Marketg /Corp Fleet Refueling - Stage II /Liquid Spill Loss w/o Controls</v>
          </cell>
          <cell r="D10341" t="str">
            <v>Gas Stations</v>
          </cell>
          <cell r="G10341" t="str">
            <v>Petroleum and Solvent Evaporation</v>
          </cell>
          <cell r="H10341" t="str">
            <v>Transportation and Marketing of Petroleum Products</v>
          </cell>
          <cell r="I10341" t="str">
            <v>Consumer (Corporate) Fleet Refueling - Stage II</v>
          </cell>
          <cell r="J10341" t="str">
            <v>Liquid Spill Loss w/o Controls</v>
          </cell>
          <cell r="N10341">
            <v>40988</v>
          </cell>
        </row>
        <row r="10342">
          <cell r="A10342" t="str">
            <v>40600603</v>
          </cell>
          <cell r="B10342" t="str">
            <v>Point</v>
          </cell>
          <cell r="C10342" t="str">
            <v>Petrol Trans &amp; Marketg /Corp Fleet Refueling - Stage II /Vapor Loss w/controls</v>
          </cell>
          <cell r="D10342" t="str">
            <v>Gas Stations</v>
          </cell>
          <cell r="G10342" t="str">
            <v>Petroleum and Solvent Evaporation</v>
          </cell>
          <cell r="H10342" t="str">
            <v>Transportation and Marketing of Petroleum Products</v>
          </cell>
          <cell r="I10342" t="str">
            <v>Consumer (Corporate) Fleet Refueling - Stage II</v>
          </cell>
          <cell r="J10342" t="str">
            <v>Vapor Loss w/controls</v>
          </cell>
          <cell r="N10342">
            <v>40988</v>
          </cell>
        </row>
        <row r="10343">
          <cell r="A10343" t="str">
            <v>40600630</v>
          </cell>
          <cell r="B10343" t="str">
            <v>Point</v>
          </cell>
          <cell r="C10343" t="str">
            <v>Petrol Trans &amp; Marketg /Corp Fleet Refueling - Stage II /Asphalt: Splash Loading</v>
          </cell>
          <cell r="D10343" t="str">
            <v>Gas Stations</v>
          </cell>
          <cell r="G10343" t="str">
            <v>Petroleum and Solvent Evaporation</v>
          </cell>
          <cell r="H10343" t="str">
            <v>Transportation and Marketing of Petroleum Products</v>
          </cell>
          <cell r="I10343" t="str">
            <v>Consumer (Corporate) Fleet Refueling - Stage II</v>
          </cell>
          <cell r="J10343" t="str">
            <v>Asphalt: Splash Loading</v>
          </cell>
          <cell r="N10343">
            <v>40988</v>
          </cell>
        </row>
        <row r="10344">
          <cell r="A10344" t="str">
            <v>40600651</v>
          </cell>
          <cell r="B10344" t="str">
            <v>Point</v>
          </cell>
          <cell r="C10344" t="str">
            <v>Petrol Trans &amp; Marketg /Corp Fleet Refueling - Stage II /Diesel: Vapor Loss w/o Controls</v>
          </cell>
          <cell r="D10344" t="str">
            <v>Gas Stations</v>
          </cell>
          <cell r="G10344" t="str">
            <v>Petroleum and Solvent Evaporation</v>
          </cell>
          <cell r="H10344" t="str">
            <v>Transportation and Marketing of Petroleum Products</v>
          </cell>
          <cell r="I10344" t="str">
            <v>Consumer (Corporate) Fleet Refueling - Stage II</v>
          </cell>
          <cell r="J10344" t="str">
            <v>Diesel: Vapor Loss w/o Controls</v>
          </cell>
          <cell r="N10344">
            <v>40988</v>
          </cell>
        </row>
        <row r="10345">
          <cell r="A10345" t="str">
            <v>40600701</v>
          </cell>
          <cell r="B10345" t="str">
            <v>Point</v>
          </cell>
          <cell r="C10345" t="str">
            <v>Petrol Trans &amp; Marketg /Corp Fleet Refueling - Stage I /Splash Filling</v>
          </cell>
          <cell r="D10345" t="str">
            <v>Gas Stations</v>
          </cell>
          <cell r="G10345" t="str">
            <v>Petroleum and Solvent Evaporation</v>
          </cell>
          <cell r="H10345" t="str">
            <v>Transportation and Marketing of Petroleum Products</v>
          </cell>
          <cell r="I10345" t="str">
            <v>Consumer (Corporate) Fleet Refueling - Stage I</v>
          </cell>
          <cell r="J10345" t="str">
            <v>Splash Filling</v>
          </cell>
          <cell r="N10345">
            <v>40988</v>
          </cell>
        </row>
        <row r="10346">
          <cell r="A10346" t="str">
            <v>40600702</v>
          </cell>
          <cell r="B10346" t="str">
            <v>Point</v>
          </cell>
          <cell r="C10346" t="str">
            <v>Petrol Trans &amp; Marketg /Corp Fleet Refueling - Stage I /Submerged Filling w/o Controls</v>
          </cell>
          <cell r="D10346" t="str">
            <v>Gas Stations</v>
          </cell>
          <cell r="G10346" t="str">
            <v>Petroleum and Solvent Evaporation</v>
          </cell>
          <cell r="H10346" t="str">
            <v>Transportation and Marketing of Petroleum Products</v>
          </cell>
          <cell r="I10346" t="str">
            <v>Consumer (Corporate) Fleet Refueling - Stage I</v>
          </cell>
          <cell r="J10346" t="str">
            <v>Submerged Filling w/o Controls</v>
          </cell>
          <cell r="N10346">
            <v>40988</v>
          </cell>
        </row>
        <row r="10347">
          <cell r="A10347" t="str">
            <v>40600706</v>
          </cell>
          <cell r="B10347" t="str">
            <v>Point</v>
          </cell>
          <cell r="C10347" t="str">
            <v>Petrol Trans &amp; Marketg /Corp Fleet Refueling - Stage I /Balanced Submerged Filling</v>
          </cell>
          <cell r="D10347" t="str">
            <v>Gas Stations</v>
          </cell>
          <cell r="G10347" t="str">
            <v>Petroleum and Solvent Evaporation</v>
          </cell>
          <cell r="H10347" t="str">
            <v>Transportation and Marketing of Petroleum Products</v>
          </cell>
          <cell r="I10347" t="str">
            <v>Consumer (Corporate) Fleet Refueling - Stage I</v>
          </cell>
          <cell r="J10347" t="str">
            <v>Balanced Submerged Filling</v>
          </cell>
          <cell r="N10347">
            <v>40988</v>
          </cell>
        </row>
        <row r="10348">
          <cell r="A10348" t="str">
            <v>40600707</v>
          </cell>
          <cell r="B10348" t="str">
            <v>Point</v>
          </cell>
          <cell r="C10348" t="str">
            <v>Petrol Trans &amp; Marketg /Corp Fleet Refueling - Stage I /Underground Tank Breathing and Emptying</v>
          </cell>
          <cell r="D10348" t="str">
            <v>Gas Stations</v>
          </cell>
          <cell r="G10348" t="str">
            <v>Petroleum and Solvent Evaporation</v>
          </cell>
          <cell r="H10348" t="str">
            <v>Transportation and Marketing of Petroleum Products</v>
          </cell>
          <cell r="I10348" t="str">
            <v>Consumer (Corporate) Fleet Refueling - Stage I</v>
          </cell>
          <cell r="J10348" t="str">
            <v>Underground Tank Breathing and Emptying</v>
          </cell>
          <cell r="N10348">
            <v>40988</v>
          </cell>
        </row>
        <row r="10349">
          <cell r="A10349" t="str">
            <v>40688801</v>
          </cell>
          <cell r="B10349" t="str">
            <v>Point</v>
          </cell>
          <cell r="C10349" t="str">
            <v>Petrol Trans &amp; Marketg /Fugitive Emissions /Specify in Comments Field</v>
          </cell>
          <cell r="D10349" t="str">
            <v>Industrial Processes - Storage and Transfer</v>
          </cell>
          <cell r="G10349" t="str">
            <v>Petroleum and Solvent Evaporation</v>
          </cell>
          <cell r="H10349" t="str">
            <v>Transportation and Marketing of Petroleum Products</v>
          </cell>
          <cell r="I10349" t="str">
            <v>Fugitive Emissions</v>
          </cell>
          <cell r="J10349" t="str">
            <v>Specify in Comments Field</v>
          </cell>
          <cell r="N10349">
            <v>40988</v>
          </cell>
        </row>
        <row r="10350">
          <cell r="A10350" t="str">
            <v>40688802</v>
          </cell>
          <cell r="B10350" t="str">
            <v>Point</v>
          </cell>
          <cell r="C10350" t="str">
            <v>Petrol Trans &amp; Marketg /Fugitive Emissions /Specify in Comments Field</v>
          </cell>
          <cell r="D10350" t="str">
            <v>Industrial Processes - Storage and Transfer</v>
          </cell>
          <cell r="G10350" t="str">
            <v>Petroleum and Solvent Evaporation</v>
          </cell>
          <cell r="H10350" t="str">
            <v>Transportation and Marketing of Petroleum Products</v>
          </cell>
          <cell r="I10350" t="str">
            <v>Fugitive Emissions</v>
          </cell>
          <cell r="J10350" t="str">
            <v>Specify in Comments Field</v>
          </cell>
          <cell r="K10350" t="str">
            <v>40688801</v>
          </cell>
          <cell r="L10350" t="str">
            <v>2005</v>
          </cell>
          <cell r="N10350">
            <v>40988</v>
          </cell>
        </row>
        <row r="10351">
          <cell r="A10351" t="str">
            <v>40688803</v>
          </cell>
          <cell r="B10351" t="str">
            <v>Point</v>
          </cell>
          <cell r="C10351" t="str">
            <v>Petrol Trans &amp; Marketg /Fugitive Emissions /Specify in Comments Field</v>
          </cell>
          <cell r="D10351" t="str">
            <v>Industrial Processes - Storage and Transfer</v>
          </cell>
          <cell r="G10351" t="str">
            <v>Petroleum and Solvent Evaporation</v>
          </cell>
          <cell r="H10351" t="str">
            <v>Transportation and Marketing of Petroleum Products</v>
          </cell>
          <cell r="I10351" t="str">
            <v>Fugitive Emissions</v>
          </cell>
          <cell r="J10351" t="str">
            <v>Specify in Comments Field</v>
          </cell>
          <cell r="K10351" t="str">
            <v>40688801</v>
          </cell>
          <cell r="L10351" t="str">
            <v>2005</v>
          </cell>
          <cell r="N10351">
            <v>40988</v>
          </cell>
        </row>
        <row r="10352">
          <cell r="A10352" t="str">
            <v>40688804</v>
          </cell>
          <cell r="B10352" t="str">
            <v>Point</v>
          </cell>
          <cell r="C10352" t="str">
            <v>Petrol Trans &amp; Marketg /Fugitive Emissions /Specify in Comments Field</v>
          </cell>
          <cell r="D10352" t="str">
            <v>Industrial Processes - Storage and Transfer</v>
          </cell>
          <cell r="G10352" t="str">
            <v>Petroleum and Solvent Evaporation</v>
          </cell>
          <cell r="H10352" t="str">
            <v>Transportation and Marketing of Petroleum Products</v>
          </cell>
          <cell r="I10352" t="str">
            <v>Fugitive Emissions</v>
          </cell>
          <cell r="J10352" t="str">
            <v>Specify in Comments Field</v>
          </cell>
          <cell r="K10352" t="str">
            <v>40688801</v>
          </cell>
          <cell r="L10352" t="str">
            <v>2005</v>
          </cell>
          <cell r="N10352">
            <v>40988</v>
          </cell>
        </row>
        <row r="10353">
          <cell r="A10353" t="str">
            <v>40688805</v>
          </cell>
          <cell r="B10353" t="str">
            <v>Point</v>
          </cell>
          <cell r="C10353" t="str">
            <v>Petrol Trans &amp; Marketg /Fugitive Emissions /Specify in Comments Field</v>
          </cell>
          <cell r="D10353" t="str">
            <v>Industrial Processes - Storage and Transfer</v>
          </cell>
          <cell r="G10353" t="str">
            <v>Petroleum and Solvent Evaporation</v>
          </cell>
          <cell r="H10353" t="str">
            <v>Transportation and Marketing of Petroleum Products</v>
          </cell>
          <cell r="I10353" t="str">
            <v>Fugitive Emissions</v>
          </cell>
          <cell r="J10353" t="str">
            <v>Specify in Comments Field</v>
          </cell>
          <cell r="K10353" t="str">
            <v>40688801</v>
          </cell>
          <cell r="L10353" t="str">
            <v>2005</v>
          </cell>
          <cell r="N10353">
            <v>40988</v>
          </cell>
        </row>
        <row r="10354">
          <cell r="A10354" t="str">
            <v>40700401</v>
          </cell>
          <cell r="B10354" t="str">
            <v>Point</v>
          </cell>
          <cell r="C10354" t="str">
            <v>Organic Chem Storage - Fixed Roof Tanks - Acetic Anhydrides: Breathing Loss</v>
          </cell>
          <cell r="D10354" t="str">
            <v>Industrial Processes - Storage and Transfer</v>
          </cell>
          <cell r="G10354" t="str">
            <v>Petroleum and Solvent Evaporation</v>
          </cell>
          <cell r="H10354" t="str">
            <v>Organic Chemical Storage</v>
          </cell>
          <cell r="I10354" t="str">
            <v>Fixed Roof Tanks - Acid Anhydrides</v>
          </cell>
          <cell r="J10354" t="str">
            <v>Acetic Anhydrides: Breathing Loss</v>
          </cell>
          <cell r="N10354">
            <v>40988</v>
          </cell>
        </row>
        <row r="10355">
          <cell r="A10355" t="str">
            <v>40700402</v>
          </cell>
          <cell r="B10355" t="str">
            <v>Point</v>
          </cell>
          <cell r="C10355" t="str">
            <v>Organic Chem Storage - Fixed Roof Tanks - Acetic Anhydrides: Working Loss</v>
          </cell>
          <cell r="D10355" t="str">
            <v>Industrial Processes - Storage and Transfer</v>
          </cell>
          <cell r="G10355" t="str">
            <v>Petroleum and Solvent Evaporation</v>
          </cell>
          <cell r="H10355" t="str">
            <v>Organic Chemical Storage</v>
          </cell>
          <cell r="I10355" t="str">
            <v>Fixed Roof Tanks - Acid Anhydrides</v>
          </cell>
          <cell r="J10355" t="str">
            <v>Acetic Anhydrides: Working Loss</v>
          </cell>
          <cell r="N10355">
            <v>40988</v>
          </cell>
        </row>
        <row r="10356">
          <cell r="A10356" t="str">
            <v>40700403</v>
          </cell>
          <cell r="B10356" t="str">
            <v>Point</v>
          </cell>
          <cell r="C10356" t="str">
            <v>Organic Chem Storage - Fixed Roof Tanks - Maleic Anhydride: Breathing Loss</v>
          </cell>
          <cell r="D10356" t="str">
            <v>Industrial Processes - Storage and Transfer</v>
          </cell>
          <cell r="G10356" t="str">
            <v>Petroleum and Solvent Evaporation</v>
          </cell>
          <cell r="H10356" t="str">
            <v>Organic Chemical Storage</v>
          </cell>
          <cell r="I10356" t="str">
            <v>Fixed Roof Tanks - Acid Anhydrides</v>
          </cell>
          <cell r="J10356" t="str">
            <v>Maleic Anhydride: Breathing Loss</v>
          </cell>
          <cell r="N10356">
            <v>40988</v>
          </cell>
        </row>
        <row r="10357">
          <cell r="A10357" t="str">
            <v>40700404</v>
          </cell>
          <cell r="B10357" t="str">
            <v>Point</v>
          </cell>
          <cell r="C10357" t="str">
            <v>Organic Chem Storage - Fixed Roof Tanks - Maleic Anhydride: Working Loss</v>
          </cell>
          <cell r="D10357" t="str">
            <v>Industrial Processes - Storage and Transfer</v>
          </cell>
          <cell r="G10357" t="str">
            <v>Petroleum and Solvent Evaporation</v>
          </cell>
          <cell r="H10357" t="str">
            <v>Organic Chemical Storage</v>
          </cell>
          <cell r="I10357" t="str">
            <v>Fixed Roof Tanks - Acid Anhydrides</v>
          </cell>
          <cell r="J10357" t="str">
            <v>Maleic Anhydride: Working Loss</v>
          </cell>
          <cell r="N10357">
            <v>40988</v>
          </cell>
        </row>
        <row r="10358">
          <cell r="A10358" t="str">
            <v>40700405</v>
          </cell>
          <cell r="B10358" t="str">
            <v>Point</v>
          </cell>
          <cell r="C10358" t="str">
            <v>Organic Chem Storage - Fixed Roof Tanks - Phthalic Anhydride: Breathing Loss</v>
          </cell>
          <cell r="D10358" t="str">
            <v>Industrial Processes - Storage and Transfer</v>
          </cell>
          <cell r="G10358" t="str">
            <v>Petroleum and Solvent Evaporation</v>
          </cell>
          <cell r="H10358" t="str">
            <v>Organic Chemical Storage</v>
          </cell>
          <cell r="I10358" t="str">
            <v>Fixed Roof Tanks - Acid Anhydrides</v>
          </cell>
          <cell r="J10358" t="str">
            <v>Phthalic Anhydride: Breathing Loss</v>
          </cell>
          <cell r="N10358">
            <v>40988</v>
          </cell>
        </row>
        <row r="10359">
          <cell r="A10359" t="str">
            <v>40700406</v>
          </cell>
          <cell r="B10359" t="str">
            <v>Point</v>
          </cell>
          <cell r="C10359" t="str">
            <v>Organic Chem Storage - Fixed Roof Tanks - Phthalic Anhydride: Working Loss</v>
          </cell>
          <cell r="D10359" t="str">
            <v>Industrial Processes - Storage and Transfer</v>
          </cell>
          <cell r="G10359" t="str">
            <v>Petroleum and Solvent Evaporation</v>
          </cell>
          <cell r="H10359" t="str">
            <v>Organic Chemical Storage</v>
          </cell>
          <cell r="I10359" t="str">
            <v>Fixed Roof Tanks - Acid Anhydrides</v>
          </cell>
          <cell r="J10359" t="str">
            <v>Phthalic Anhydride: Working Loss</v>
          </cell>
          <cell r="N10359">
            <v>40988</v>
          </cell>
        </row>
        <row r="10360">
          <cell r="A10360" t="str">
            <v>40700497</v>
          </cell>
          <cell r="B10360" t="str">
            <v>Point</v>
          </cell>
          <cell r="C10360" t="str">
            <v>Organic Chem Storage - Fixed Roof Tanks - Acid Anhydrides /Specify Anhydride: Breathing Loss</v>
          </cell>
          <cell r="D10360" t="str">
            <v>Industrial Processes - Storage and Transfer</v>
          </cell>
          <cell r="G10360" t="str">
            <v>Petroleum and Solvent Evaporation</v>
          </cell>
          <cell r="H10360" t="str">
            <v>Organic Chemical Storage</v>
          </cell>
          <cell r="I10360" t="str">
            <v>Fixed Roof Tanks - Acid Anhydrides</v>
          </cell>
          <cell r="J10360" t="str">
            <v>Specify Anhydride: Breathing Loss</v>
          </cell>
          <cell r="N10360">
            <v>40988</v>
          </cell>
        </row>
        <row r="10361">
          <cell r="A10361" t="str">
            <v>40700498</v>
          </cell>
          <cell r="B10361" t="str">
            <v>Point</v>
          </cell>
          <cell r="C10361" t="str">
            <v>Organic Chem Storage - Fixed Roof Tanks - Acid Anhydrides /Specify Anhydride: Working Loss</v>
          </cell>
          <cell r="D10361" t="str">
            <v>Industrial Processes - Storage and Transfer</v>
          </cell>
          <cell r="G10361" t="str">
            <v>Petroleum and Solvent Evaporation</v>
          </cell>
          <cell r="H10361" t="str">
            <v>Organic Chemical Storage</v>
          </cell>
          <cell r="I10361" t="str">
            <v>Fixed Roof Tanks - Acid Anhydrides</v>
          </cell>
          <cell r="J10361" t="str">
            <v>Specify Anhydride: Working Loss</v>
          </cell>
          <cell r="N10361">
            <v>40988</v>
          </cell>
        </row>
        <row r="10362">
          <cell r="A10362" t="str">
            <v>40700801</v>
          </cell>
          <cell r="B10362" t="str">
            <v>Point</v>
          </cell>
          <cell r="C10362" t="str">
            <v>Organic Chem Storage - Fixed Roof Tanks - N-Butyl Alcohol: Breathing Loss</v>
          </cell>
          <cell r="D10362" t="str">
            <v>Industrial Processes - Storage and Transfer</v>
          </cell>
          <cell r="G10362" t="str">
            <v>Petroleum and Solvent Evaporation</v>
          </cell>
          <cell r="H10362" t="str">
            <v>Organic Chemical Storage</v>
          </cell>
          <cell r="I10362" t="str">
            <v>Fixed Roof Tanks - Alcohols</v>
          </cell>
          <cell r="J10362" t="str">
            <v>N-Butyl Alcohol: Breathing Loss</v>
          </cell>
          <cell r="N10362">
            <v>40988</v>
          </cell>
        </row>
        <row r="10363">
          <cell r="A10363" t="str">
            <v>40700802</v>
          </cell>
          <cell r="B10363" t="str">
            <v>Point</v>
          </cell>
          <cell r="C10363" t="str">
            <v>Organic Chem Storage - Fixed Roof Tanks - N-Butyl Alcohol: Working Loss</v>
          </cell>
          <cell r="D10363" t="str">
            <v>Industrial Processes - Storage and Transfer</v>
          </cell>
          <cell r="G10363" t="str">
            <v>Petroleum and Solvent Evaporation</v>
          </cell>
          <cell r="H10363" t="str">
            <v>Organic Chemical Storage</v>
          </cell>
          <cell r="I10363" t="str">
            <v>Fixed Roof Tanks - Alcohols</v>
          </cell>
          <cell r="J10363" t="str">
            <v>N-Butyl Alcohol: Working Loss</v>
          </cell>
          <cell r="N10363">
            <v>40988</v>
          </cell>
        </row>
        <row r="10364">
          <cell r="A10364" t="str">
            <v>40700803</v>
          </cell>
          <cell r="B10364" t="str">
            <v>Point</v>
          </cell>
          <cell r="C10364" t="str">
            <v>Organic Chem Storage - Fixed Roof Tanks - Sec-Butyl Alcohol: Breathing Loss</v>
          </cell>
          <cell r="D10364" t="str">
            <v>Industrial Processes - Storage and Transfer</v>
          </cell>
          <cell r="G10364" t="str">
            <v>Petroleum and Solvent Evaporation</v>
          </cell>
          <cell r="H10364" t="str">
            <v>Organic Chemical Storage</v>
          </cell>
          <cell r="I10364" t="str">
            <v>Fixed Roof Tanks - Alcohols</v>
          </cell>
          <cell r="J10364" t="str">
            <v>Sec-Butyl Alcohol: Breathing Loss</v>
          </cell>
          <cell r="N10364">
            <v>40988</v>
          </cell>
        </row>
        <row r="10365">
          <cell r="A10365" t="str">
            <v>40700804</v>
          </cell>
          <cell r="B10365" t="str">
            <v>Point</v>
          </cell>
          <cell r="C10365" t="str">
            <v>Organic Chem Storage - Fixed Roof Tanks - Sec-Butyl Alcohol: Working Loss</v>
          </cell>
          <cell r="D10365" t="str">
            <v>Industrial Processes - Storage and Transfer</v>
          </cell>
          <cell r="G10365" t="str">
            <v>Petroleum and Solvent Evaporation</v>
          </cell>
          <cell r="H10365" t="str">
            <v>Organic Chemical Storage</v>
          </cell>
          <cell r="I10365" t="str">
            <v>Fixed Roof Tanks - Alcohols</v>
          </cell>
          <cell r="J10365" t="str">
            <v>Sec-Butyl Alcohol: Working Loss</v>
          </cell>
          <cell r="N10365">
            <v>40988</v>
          </cell>
        </row>
        <row r="10366">
          <cell r="A10366" t="str">
            <v>40700805</v>
          </cell>
          <cell r="B10366" t="str">
            <v>Point</v>
          </cell>
          <cell r="C10366" t="str">
            <v>Organic Chem Storage - Fixed Roof Tanks - Tert-Butyl Alcohol: Breathing Loss</v>
          </cell>
          <cell r="D10366" t="str">
            <v>Industrial Processes - Storage and Transfer</v>
          </cell>
          <cell r="G10366" t="str">
            <v>Petroleum and Solvent Evaporation</v>
          </cell>
          <cell r="H10366" t="str">
            <v>Organic Chemical Storage</v>
          </cell>
          <cell r="I10366" t="str">
            <v>Fixed Roof Tanks - Alcohols</v>
          </cell>
          <cell r="J10366" t="str">
            <v>Tert-Butyl Alcohol: Breathing Loss</v>
          </cell>
          <cell r="N10366">
            <v>40988</v>
          </cell>
        </row>
        <row r="10367">
          <cell r="A10367" t="str">
            <v>40700806</v>
          </cell>
          <cell r="B10367" t="str">
            <v>Point</v>
          </cell>
          <cell r="C10367" t="str">
            <v>Organic Chem Storage - Fixed Roof Tanks - Tert-Butyl Alcohol: Working Loss</v>
          </cell>
          <cell r="D10367" t="str">
            <v>Industrial Processes - Storage and Transfer</v>
          </cell>
          <cell r="G10367" t="str">
            <v>Petroleum and Solvent Evaporation</v>
          </cell>
          <cell r="H10367" t="str">
            <v>Organic Chemical Storage</v>
          </cell>
          <cell r="I10367" t="str">
            <v>Fixed Roof Tanks - Alcohols</v>
          </cell>
          <cell r="J10367" t="str">
            <v>Tert-Butyl Alcohol: Working Loss</v>
          </cell>
          <cell r="N10367">
            <v>40988</v>
          </cell>
        </row>
        <row r="10368">
          <cell r="A10368" t="str">
            <v>40700807</v>
          </cell>
          <cell r="B10368" t="str">
            <v>Point</v>
          </cell>
          <cell r="C10368" t="str">
            <v>Organic Chem Storage - Fixed Roof Tanks - Cyclohexanol: Breathing Loss</v>
          </cell>
          <cell r="D10368" t="str">
            <v>Industrial Processes - Storage and Transfer</v>
          </cell>
          <cell r="G10368" t="str">
            <v>Petroleum and Solvent Evaporation</v>
          </cell>
          <cell r="H10368" t="str">
            <v>Organic Chemical Storage</v>
          </cell>
          <cell r="I10368" t="str">
            <v>Fixed Roof Tanks - Alcohols</v>
          </cell>
          <cell r="J10368" t="str">
            <v>Cyclohexanol: Breathing Loss</v>
          </cell>
          <cell r="N10368">
            <v>40988</v>
          </cell>
        </row>
        <row r="10369">
          <cell r="A10369" t="str">
            <v>40700808</v>
          </cell>
          <cell r="B10369" t="str">
            <v>Point</v>
          </cell>
          <cell r="C10369" t="str">
            <v>Organic Chem Storage - Fixed Roof Tanks - Cyclohexanol: Working Loss</v>
          </cell>
          <cell r="D10369" t="str">
            <v>Industrial Processes - Storage and Transfer</v>
          </cell>
          <cell r="G10369" t="str">
            <v>Petroleum and Solvent Evaporation</v>
          </cell>
          <cell r="H10369" t="str">
            <v>Organic Chemical Storage</v>
          </cell>
          <cell r="I10369" t="str">
            <v>Fixed Roof Tanks - Alcohols</v>
          </cell>
          <cell r="J10369" t="str">
            <v>Cyclohexanol: Working Loss</v>
          </cell>
          <cell r="N10369">
            <v>40988</v>
          </cell>
        </row>
        <row r="10370">
          <cell r="A10370" t="str">
            <v>40700809</v>
          </cell>
          <cell r="B10370" t="str">
            <v>Point</v>
          </cell>
          <cell r="C10370" t="str">
            <v>Organic Chem Storage - Fixed Roof Tanks - Ethyl Alcohol: Breathing Loss</v>
          </cell>
          <cell r="D10370" t="str">
            <v>Industrial Processes - Storage and Transfer</v>
          </cell>
          <cell r="G10370" t="str">
            <v>Petroleum and Solvent Evaporation</v>
          </cell>
          <cell r="H10370" t="str">
            <v>Organic Chemical Storage</v>
          </cell>
          <cell r="I10370" t="str">
            <v>Fixed Roof Tanks - Alcohols</v>
          </cell>
          <cell r="J10370" t="str">
            <v>Ethyl Alcohol: Breathing Loss</v>
          </cell>
          <cell r="N10370">
            <v>40988</v>
          </cell>
        </row>
        <row r="10371">
          <cell r="A10371" t="str">
            <v>40700810</v>
          </cell>
          <cell r="B10371" t="str">
            <v>Point</v>
          </cell>
          <cell r="C10371" t="str">
            <v>Organic Chem Storage - Fixed Roof Tanks - Ethyl Alcohol: Working Loss</v>
          </cell>
          <cell r="D10371" t="str">
            <v>Industrial Processes - Storage and Transfer</v>
          </cell>
          <cell r="G10371" t="str">
            <v>Petroleum and Solvent Evaporation</v>
          </cell>
          <cell r="H10371" t="str">
            <v>Organic Chemical Storage</v>
          </cell>
          <cell r="I10371" t="str">
            <v>Fixed Roof Tanks - Alcohols</v>
          </cell>
          <cell r="J10371" t="str">
            <v>Ethyl Alcohol: Working Loss</v>
          </cell>
          <cell r="N10371">
            <v>40988</v>
          </cell>
        </row>
        <row r="10372">
          <cell r="A10372" t="str">
            <v>40700811</v>
          </cell>
          <cell r="B10372" t="str">
            <v>Point</v>
          </cell>
          <cell r="C10372" t="str">
            <v>Organic Chem Storage - Fixed Roof Tanks - Isobutyl Alcohol: Breathing Loss</v>
          </cell>
          <cell r="D10372" t="str">
            <v>Industrial Processes - Storage and Transfer</v>
          </cell>
          <cell r="G10372" t="str">
            <v>Petroleum and Solvent Evaporation</v>
          </cell>
          <cell r="H10372" t="str">
            <v>Organic Chemical Storage</v>
          </cell>
          <cell r="I10372" t="str">
            <v>Fixed Roof Tanks - Alcohols</v>
          </cell>
          <cell r="J10372" t="str">
            <v>Isobutyl Alcohol: Breathing Loss</v>
          </cell>
          <cell r="N10372">
            <v>40988</v>
          </cell>
        </row>
        <row r="10373">
          <cell r="A10373" t="str">
            <v>40700812</v>
          </cell>
          <cell r="B10373" t="str">
            <v>Point</v>
          </cell>
          <cell r="C10373" t="str">
            <v>Organic Chem Storage - Fixed Roof Tanks - Isobutyl Alcohol: Working Loss</v>
          </cell>
          <cell r="D10373" t="str">
            <v>Industrial Processes - Storage and Transfer</v>
          </cell>
          <cell r="G10373" t="str">
            <v>Petroleum and Solvent Evaporation</v>
          </cell>
          <cell r="H10373" t="str">
            <v>Organic Chemical Storage</v>
          </cell>
          <cell r="I10373" t="str">
            <v>Fixed Roof Tanks - Alcohols</v>
          </cell>
          <cell r="J10373" t="str">
            <v>Isobutyl Alcohol: Working Loss</v>
          </cell>
          <cell r="N10373">
            <v>40988</v>
          </cell>
        </row>
        <row r="10374">
          <cell r="A10374" t="str">
            <v>40700813</v>
          </cell>
          <cell r="B10374" t="str">
            <v>Point</v>
          </cell>
          <cell r="C10374" t="str">
            <v>Organic Chem Storage - Fixed Roof Tanks - Isopropyl Alcohol: Breathing Loss</v>
          </cell>
          <cell r="D10374" t="str">
            <v>Industrial Processes - Storage and Transfer</v>
          </cell>
          <cell r="G10374" t="str">
            <v>Petroleum and Solvent Evaporation</v>
          </cell>
          <cell r="H10374" t="str">
            <v>Organic Chemical Storage</v>
          </cell>
          <cell r="I10374" t="str">
            <v>Fixed Roof Tanks - Alcohols</v>
          </cell>
          <cell r="J10374" t="str">
            <v>Isopropyl Alcohol: Breathing Loss</v>
          </cell>
          <cell r="N10374">
            <v>40988</v>
          </cell>
        </row>
        <row r="10375">
          <cell r="A10375" t="str">
            <v>40700814</v>
          </cell>
          <cell r="B10375" t="str">
            <v>Point</v>
          </cell>
          <cell r="C10375" t="str">
            <v>Organic Chem Storage - Fixed Roof Tanks - Isopropyl Alcohol: Working Loss</v>
          </cell>
          <cell r="D10375" t="str">
            <v>Industrial Processes - Storage and Transfer</v>
          </cell>
          <cell r="G10375" t="str">
            <v>Petroleum and Solvent Evaporation</v>
          </cell>
          <cell r="H10375" t="str">
            <v>Organic Chemical Storage</v>
          </cell>
          <cell r="I10375" t="str">
            <v>Fixed Roof Tanks - Alcohols</v>
          </cell>
          <cell r="J10375" t="str">
            <v>Isopropyl Alcohol: Working Loss</v>
          </cell>
          <cell r="N10375">
            <v>40988</v>
          </cell>
        </row>
        <row r="10376">
          <cell r="A10376" t="str">
            <v>40700815</v>
          </cell>
          <cell r="B10376" t="str">
            <v>Point</v>
          </cell>
          <cell r="C10376" t="str">
            <v>Organic Chem Storage - Fixed Roof Tanks - Methyl Alcohol: Breathing Loss</v>
          </cell>
          <cell r="D10376" t="str">
            <v>Industrial Processes - Storage and Transfer</v>
          </cell>
          <cell r="G10376" t="str">
            <v>Petroleum and Solvent Evaporation</v>
          </cell>
          <cell r="H10376" t="str">
            <v>Organic Chemical Storage</v>
          </cell>
          <cell r="I10376" t="str">
            <v>Fixed Roof Tanks - Alcohols</v>
          </cell>
          <cell r="J10376" t="str">
            <v>Methyl Alcohol: Breathing Loss</v>
          </cell>
          <cell r="N10376">
            <v>40988</v>
          </cell>
        </row>
        <row r="10377">
          <cell r="A10377" t="str">
            <v>40700816</v>
          </cell>
          <cell r="B10377" t="str">
            <v>Point</v>
          </cell>
          <cell r="C10377" t="str">
            <v>Organic Chem Storage - Fixed Roof Tanks - Methyl Alcohol: Working Loss</v>
          </cell>
          <cell r="D10377" t="str">
            <v>Industrial Processes - Storage and Transfer</v>
          </cell>
          <cell r="G10377" t="str">
            <v>Petroleum and Solvent Evaporation</v>
          </cell>
          <cell r="H10377" t="str">
            <v>Organic Chemical Storage</v>
          </cell>
          <cell r="I10377" t="str">
            <v>Fixed Roof Tanks - Alcohols</v>
          </cell>
          <cell r="J10377" t="str">
            <v>Methyl Alcohol: Working Loss</v>
          </cell>
          <cell r="N10377">
            <v>40988</v>
          </cell>
        </row>
        <row r="10378">
          <cell r="A10378" t="str">
            <v>40700817</v>
          </cell>
          <cell r="B10378" t="str">
            <v>Point</v>
          </cell>
          <cell r="C10378" t="str">
            <v>Organic Chem Storage - Fixed Roof Tanks - N-Propyl Alcohol: Breathing Loss</v>
          </cell>
          <cell r="D10378" t="str">
            <v>Industrial Processes - Storage and Transfer</v>
          </cell>
          <cell r="G10378" t="str">
            <v>Petroleum and Solvent Evaporation</v>
          </cell>
          <cell r="H10378" t="str">
            <v>Organic Chemical Storage</v>
          </cell>
          <cell r="I10378" t="str">
            <v>Fixed Roof Tanks - Alcohols</v>
          </cell>
          <cell r="J10378" t="str">
            <v>N-Propyl Alcohol: Breathing Loss</v>
          </cell>
          <cell r="N10378">
            <v>40988</v>
          </cell>
        </row>
        <row r="10379">
          <cell r="A10379" t="str">
            <v>40700818</v>
          </cell>
          <cell r="B10379" t="str">
            <v>Point</v>
          </cell>
          <cell r="C10379" t="str">
            <v>Organic Chem Storage - Fixed Roof Tanks - N-Propyl Alcohol: Working Loss</v>
          </cell>
          <cell r="D10379" t="str">
            <v>Industrial Processes - Storage and Transfer</v>
          </cell>
          <cell r="G10379" t="str">
            <v>Petroleum and Solvent Evaporation</v>
          </cell>
          <cell r="H10379" t="str">
            <v>Organic Chemical Storage</v>
          </cell>
          <cell r="I10379" t="str">
            <v>Fixed Roof Tanks - Alcohols</v>
          </cell>
          <cell r="J10379" t="str">
            <v>N-Propyl Alcohol: Working Loss</v>
          </cell>
          <cell r="N10379">
            <v>40988</v>
          </cell>
        </row>
        <row r="10380">
          <cell r="A10380" t="str">
            <v>40700819</v>
          </cell>
          <cell r="B10380" t="str">
            <v>Point</v>
          </cell>
          <cell r="C10380" t="str">
            <v>Organic Chem Storage - Fixed Roof Tanks - Xylol: Breathing Loss</v>
          </cell>
          <cell r="D10380" t="str">
            <v>Industrial Processes - Storage and Transfer</v>
          </cell>
          <cell r="G10380" t="str">
            <v>Petroleum and Solvent Evaporation</v>
          </cell>
          <cell r="H10380" t="str">
            <v>Organic Chemical Storage</v>
          </cell>
          <cell r="I10380" t="str">
            <v>Fixed Roof Tanks - Alcohols</v>
          </cell>
          <cell r="J10380" t="str">
            <v>Xylol: Breathing Loss</v>
          </cell>
          <cell r="N10380">
            <v>40988</v>
          </cell>
        </row>
        <row r="10381">
          <cell r="A10381" t="str">
            <v>40700820</v>
          </cell>
          <cell r="B10381" t="str">
            <v>Point</v>
          </cell>
          <cell r="C10381" t="str">
            <v>Organic Chem Storage - Fixed Roof Tanks - Xylol: Working Loss</v>
          </cell>
          <cell r="D10381" t="str">
            <v>Industrial Processes - Storage and Transfer</v>
          </cell>
          <cell r="G10381" t="str">
            <v>Petroleum and Solvent Evaporation</v>
          </cell>
          <cell r="H10381" t="str">
            <v>Organic Chemical Storage</v>
          </cell>
          <cell r="I10381" t="str">
            <v>Fixed Roof Tanks - Alcohols</v>
          </cell>
          <cell r="J10381" t="str">
            <v>Xylol: Working Loss</v>
          </cell>
          <cell r="N10381">
            <v>40988</v>
          </cell>
        </row>
        <row r="10382">
          <cell r="A10382" t="str">
            <v>40700897</v>
          </cell>
          <cell r="B10382" t="str">
            <v>Point</v>
          </cell>
          <cell r="C10382" t="str">
            <v>Organic Chem Storage - Fixed Roof Tanks - Specify Alcohol: Breathing Loss</v>
          </cell>
          <cell r="D10382" t="str">
            <v>Industrial Processes - Storage and Transfer</v>
          </cell>
          <cell r="G10382" t="str">
            <v>Petroleum and Solvent Evaporation</v>
          </cell>
          <cell r="H10382" t="str">
            <v>Organic Chemical Storage</v>
          </cell>
          <cell r="I10382" t="str">
            <v>Fixed Roof Tanks - Alcohols</v>
          </cell>
          <cell r="J10382" t="str">
            <v>Specify Alcohol: Breathing Loss</v>
          </cell>
          <cell r="N10382">
            <v>40988</v>
          </cell>
        </row>
        <row r="10383">
          <cell r="A10383" t="str">
            <v>40700898</v>
          </cell>
          <cell r="B10383" t="str">
            <v>Point</v>
          </cell>
          <cell r="C10383" t="str">
            <v>Organic Chem Storage - Fixed Roof Tanks - Specify Alcohol: Working Loss</v>
          </cell>
          <cell r="D10383" t="str">
            <v>Industrial Processes - Storage and Transfer</v>
          </cell>
          <cell r="G10383" t="str">
            <v>Petroleum and Solvent Evaporation</v>
          </cell>
          <cell r="H10383" t="str">
            <v>Organic Chemical Storage</v>
          </cell>
          <cell r="I10383" t="str">
            <v>Fixed Roof Tanks - Alcohols</v>
          </cell>
          <cell r="J10383" t="str">
            <v>Specify Alcohol: Working Loss</v>
          </cell>
          <cell r="N10383">
            <v>40988</v>
          </cell>
        </row>
        <row r="10384">
          <cell r="A10384" t="str">
            <v>40701601</v>
          </cell>
          <cell r="B10384" t="str">
            <v>Point</v>
          </cell>
          <cell r="C10384" t="str">
            <v>Organic Chem Storage - Fixed Roof Tanks - N-Decane: Breathing Loss</v>
          </cell>
          <cell r="D10384" t="str">
            <v>Industrial Processes - Storage and Transfer</v>
          </cell>
          <cell r="G10384" t="str">
            <v>Petroleum and Solvent Evaporation</v>
          </cell>
          <cell r="H10384" t="str">
            <v>Organic Chemical Storage</v>
          </cell>
          <cell r="I10384" t="str">
            <v>Fixed Roof Tanks - Alkanes (Paraffins)</v>
          </cell>
          <cell r="J10384" t="str">
            <v>N-Decane: Breathing Loss</v>
          </cell>
          <cell r="N10384">
            <v>40988</v>
          </cell>
        </row>
        <row r="10385">
          <cell r="A10385" t="str">
            <v>40701602</v>
          </cell>
          <cell r="B10385" t="str">
            <v>Point</v>
          </cell>
          <cell r="C10385" t="str">
            <v>Organic Chem Storage - Fixed Roof Tanks - N-Decane: Working Loss</v>
          </cell>
          <cell r="D10385" t="str">
            <v>Industrial Processes - Storage and Transfer</v>
          </cell>
          <cell r="G10385" t="str">
            <v>Petroleum and Solvent Evaporation</v>
          </cell>
          <cell r="H10385" t="str">
            <v>Organic Chemical Storage</v>
          </cell>
          <cell r="I10385" t="str">
            <v>Fixed Roof Tanks - Alkanes (Paraffins)</v>
          </cell>
          <cell r="J10385" t="str">
            <v>N-Decane: Working Loss</v>
          </cell>
          <cell r="N10385">
            <v>40988</v>
          </cell>
        </row>
        <row r="10386">
          <cell r="A10386" t="str">
            <v>40701603</v>
          </cell>
          <cell r="B10386" t="str">
            <v>Point</v>
          </cell>
          <cell r="C10386" t="str">
            <v>Organic Chem Storage - Fixed Roof Tanks - N-Dodecane: Breathing Loss</v>
          </cell>
          <cell r="D10386" t="str">
            <v>Industrial Processes - Storage and Transfer</v>
          </cell>
          <cell r="G10386" t="str">
            <v>Petroleum and Solvent Evaporation</v>
          </cell>
          <cell r="H10386" t="str">
            <v>Organic Chemical Storage</v>
          </cell>
          <cell r="I10386" t="str">
            <v>Fixed Roof Tanks - Alkanes (Paraffins)</v>
          </cell>
          <cell r="J10386" t="str">
            <v>N-Dodecane: Breathing Loss</v>
          </cell>
          <cell r="N10386">
            <v>40988</v>
          </cell>
        </row>
        <row r="10387">
          <cell r="A10387" t="str">
            <v>40701604</v>
          </cell>
          <cell r="B10387" t="str">
            <v>Point</v>
          </cell>
          <cell r="C10387" t="str">
            <v>Organic Chem Storage - Fixed Roof Tanks - N-Dodecane: Working Loss</v>
          </cell>
          <cell r="D10387" t="str">
            <v>Industrial Processes - Storage and Transfer</v>
          </cell>
          <cell r="G10387" t="str">
            <v>Petroleum and Solvent Evaporation</v>
          </cell>
          <cell r="H10387" t="str">
            <v>Organic Chemical Storage</v>
          </cell>
          <cell r="I10387" t="str">
            <v>Fixed Roof Tanks - Alkanes (Paraffins)</v>
          </cell>
          <cell r="J10387" t="str">
            <v>N-Dodecane: Working Loss</v>
          </cell>
          <cell r="N10387">
            <v>40988</v>
          </cell>
        </row>
        <row r="10388">
          <cell r="A10388" t="str">
            <v>40701605</v>
          </cell>
          <cell r="B10388" t="str">
            <v>Point</v>
          </cell>
          <cell r="C10388" t="str">
            <v>Organic Chem Storage - Fixed Roof Tanks - N-Heptane: Breathing Loss</v>
          </cell>
          <cell r="D10388" t="str">
            <v>Industrial Processes - Storage and Transfer</v>
          </cell>
          <cell r="G10388" t="str">
            <v>Petroleum and Solvent Evaporation</v>
          </cell>
          <cell r="H10388" t="str">
            <v>Organic Chemical Storage</v>
          </cell>
          <cell r="I10388" t="str">
            <v>Fixed Roof Tanks - Alkanes (Paraffins)</v>
          </cell>
          <cell r="J10388" t="str">
            <v>N-Heptane: Breathing Loss</v>
          </cell>
          <cell r="N10388">
            <v>40988</v>
          </cell>
        </row>
        <row r="10389">
          <cell r="A10389" t="str">
            <v>40701606</v>
          </cell>
          <cell r="B10389" t="str">
            <v>Point</v>
          </cell>
          <cell r="C10389" t="str">
            <v>Organic Chem Storage - Fixed Roof Tanks - N-Heptane: Working Loss</v>
          </cell>
          <cell r="D10389" t="str">
            <v>Industrial Processes - Storage and Transfer</v>
          </cell>
          <cell r="G10389" t="str">
            <v>Petroleum and Solvent Evaporation</v>
          </cell>
          <cell r="H10389" t="str">
            <v>Organic Chemical Storage</v>
          </cell>
          <cell r="I10389" t="str">
            <v>Fixed Roof Tanks - Alkanes (Paraffins)</v>
          </cell>
          <cell r="J10389" t="str">
            <v>N-Heptane: Working Loss</v>
          </cell>
          <cell r="N10389">
            <v>40988</v>
          </cell>
        </row>
        <row r="10390">
          <cell r="A10390" t="str">
            <v>40701607</v>
          </cell>
          <cell r="B10390" t="str">
            <v>Point</v>
          </cell>
          <cell r="C10390" t="str">
            <v>Organic Chem Storage - Fixed Roof Tanks - Isopentane: Breathing Loss</v>
          </cell>
          <cell r="D10390" t="str">
            <v>Industrial Processes - Storage and Transfer</v>
          </cell>
          <cell r="G10390" t="str">
            <v>Petroleum and Solvent Evaporation</v>
          </cell>
          <cell r="H10390" t="str">
            <v>Organic Chemical Storage</v>
          </cell>
          <cell r="I10390" t="str">
            <v>Fixed Roof Tanks - Alkanes (Paraffins)</v>
          </cell>
          <cell r="J10390" t="str">
            <v>Isopentane: Breathing Loss</v>
          </cell>
          <cell r="N10390">
            <v>40988</v>
          </cell>
        </row>
        <row r="10391">
          <cell r="A10391" t="str">
            <v>40701608</v>
          </cell>
          <cell r="B10391" t="str">
            <v>Point</v>
          </cell>
          <cell r="C10391" t="str">
            <v>Organic Chem Storage - Fixed Roof Tanks - Isopentane: Working Loss</v>
          </cell>
          <cell r="D10391" t="str">
            <v>Industrial Processes - Storage and Transfer</v>
          </cell>
          <cell r="G10391" t="str">
            <v>Petroleum and Solvent Evaporation</v>
          </cell>
          <cell r="H10391" t="str">
            <v>Organic Chemical Storage</v>
          </cell>
          <cell r="I10391" t="str">
            <v>Fixed Roof Tanks - Alkanes (Paraffins)</v>
          </cell>
          <cell r="J10391" t="str">
            <v>Isopentane: Working Loss</v>
          </cell>
          <cell r="N10391">
            <v>40988</v>
          </cell>
        </row>
        <row r="10392">
          <cell r="A10392" t="str">
            <v>40701609</v>
          </cell>
          <cell r="B10392" t="str">
            <v>Point</v>
          </cell>
          <cell r="C10392" t="str">
            <v>Organic Chem Storage - Fixed Roof Tanks - Pentadecane: Breathing Loss</v>
          </cell>
          <cell r="D10392" t="str">
            <v>Industrial Processes - Storage and Transfer</v>
          </cell>
          <cell r="G10392" t="str">
            <v>Petroleum and Solvent Evaporation</v>
          </cell>
          <cell r="H10392" t="str">
            <v>Organic Chemical Storage</v>
          </cell>
          <cell r="I10392" t="str">
            <v>Fixed Roof Tanks - Alkanes (Paraffins)</v>
          </cell>
          <cell r="J10392" t="str">
            <v>Pentadecane: Breathing Loss</v>
          </cell>
          <cell r="N10392">
            <v>40988</v>
          </cell>
        </row>
        <row r="10393">
          <cell r="A10393" t="str">
            <v>40701610</v>
          </cell>
          <cell r="B10393" t="str">
            <v>Point</v>
          </cell>
          <cell r="C10393" t="str">
            <v>Organic Chem Storage - Fixed Roof Tanks - Pentadecane: Working Loss</v>
          </cell>
          <cell r="D10393" t="str">
            <v>Industrial Processes - Storage and Transfer</v>
          </cell>
          <cell r="G10393" t="str">
            <v>Petroleum and Solvent Evaporation</v>
          </cell>
          <cell r="H10393" t="str">
            <v>Organic Chemical Storage</v>
          </cell>
          <cell r="I10393" t="str">
            <v>Fixed Roof Tanks - Alkanes (Paraffins)</v>
          </cell>
          <cell r="J10393" t="str">
            <v>Pentadecane: Working Loss</v>
          </cell>
          <cell r="N10393">
            <v>40988</v>
          </cell>
        </row>
        <row r="10394">
          <cell r="A10394" t="str">
            <v>40701611</v>
          </cell>
          <cell r="B10394" t="str">
            <v>Point</v>
          </cell>
          <cell r="C10394" t="str">
            <v>Organic Chem Storage - Fixed Roof Tanks - Naphtha: Breathing Loss</v>
          </cell>
          <cell r="D10394" t="str">
            <v>Industrial Processes - Storage and Transfer</v>
          </cell>
          <cell r="G10394" t="str">
            <v>Petroleum and Solvent Evaporation</v>
          </cell>
          <cell r="H10394" t="str">
            <v>Organic Chemical Storage</v>
          </cell>
          <cell r="I10394" t="str">
            <v>Fixed Roof Tanks - Alkanes (Paraffins)</v>
          </cell>
          <cell r="J10394" t="str">
            <v>Naphtha: Breathing Loss</v>
          </cell>
          <cell r="N10394">
            <v>40988</v>
          </cell>
        </row>
        <row r="10395">
          <cell r="A10395" t="str">
            <v>40701612</v>
          </cell>
          <cell r="B10395" t="str">
            <v>Point</v>
          </cell>
          <cell r="C10395" t="str">
            <v>Organic Chem Storage - Fixed Roof Tanks - Naphtha: Working Loss</v>
          </cell>
          <cell r="D10395" t="str">
            <v>Industrial Processes - Storage and Transfer</v>
          </cell>
          <cell r="G10395" t="str">
            <v>Petroleum and Solvent Evaporation</v>
          </cell>
          <cell r="H10395" t="str">
            <v>Organic Chemical Storage</v>
          </cell>
          <cell r="I10395" t="str">
            <v>Fixed Roof Tanks - Alkanes (Paraffins)</v>
          </cell>
          <cell r="J10395" t="str">
            <v>Naphtha: Working Loss</v>
          </cell>
          <cell r="N10395">
            <v>40988</v>
          </cell>
        </row>
        <row r="10396">
          <cell r="A10396" t="str">
            <v>40701613</v>
          </cell>
          <cell r="B10396" t="str">
            <v>Point</v>
          </cell>
          <cell r="C10396" t="str">
            <v>Organic Chem Storage - Fixed Roof Tanks - Petroleum Distillate: Breathing Loss</v>
          </cell>
          <cell r="D10396" t="str">
            <v>Industrial Processes - Storage and Transfer</v>
          </cell>
          <cell r="G10396" t="str">
            <v>Petroleum and Solvent Evaporation</v>
          </cell>
          <cell r="H10396" t="str">
            <v>Organic Chemical Storage</v>
          </cell>
          <cell r="I10396" t="str">
            <v>Fixed Roof Tanks - Alkanes (Paraffins)</v>
          </cell>
          <cell r="J10396" t="str">
            <v>Petroleum Distillate: Breathing Loss</v>
          </cell>
          <cell r="N10396">
            <v>40988</v>
          </cell>
        </row>
        <row r="10397">
          <cell r="A10397" t="str">
            <v>40701614</v>
          </cell>
          <cell r="B10397" t="str">
            <v>Point</v>
          </cell>
          <cell r="C10397" t="str">
            <v>Organic Chem Storage - Fixed Roof Tanks - Petroleum Distillate: Working Loss</v>
          </cell>
          <cell r="D10397" t="str">
            <v>Industrial Processes - Storage and Transfer</v>
          </cell>
          <cell r="G10397" t="str">
            <v>Petroleum and Solvent Evaporation</v>
          </cell>
          <cell r="H10397" t="str">
            <v>Organic Chemical Storage</v>
          </cell>
          <cell r="I10397" t="str">
            <v>Fixed Roof Tanks - Alkanes (Paraffins)</v>
          </cell>
          <cell r="J10397" t="str">
            <v>Petroleum Distillate: Working Loss</v>
          </cell>
          <cell r="N10397">
            <v>40988</v>
          </cell>
        </row>
        <row r="10398">
          <cell r="A10398" t="str">
            <v>40701615</v>
          </cell>
          <cell r="B10398" t="str">
            <v>Point</v>
          </cell>
          <cell r="C10398" t="str">
            <v>Organic Chem Storage - Fixed Roof Tanks - Hexane: Breathing Loss</v>
          </cell>
          <cell r="D10398" t="str">
            <v>Industrial Processes - Storage and Transfer</v>
          </cell>
          <cell r="G10398" t="str">
            <v>Petroleum and Solvent Evaporation</v>
          </cell>
          <cell r="H10398" t="str">
            <v>Organic Chemical Storage</v>
          </cell>
          <cell r="I10398" t="str">
            <v>Fixed Roof Tanks - Alkanes (Paraffins)</v>
          </cell>
          <cell r="J10398" t="str">
            <v>Hexane: Breathing Loss</v>
          </cell>
          <cell r="N10398">
            <v>40988</v>
          </cell>
        </row>
        <row r="10399">
          <cell r="A10399" t="str">
            <v>40701616</v>
          </cell>
          <cell r="B10399" t="str">
            <v>Point</v>
          </cell>
          <cell r="C10399" t="str">
            <v>Organic Chem Storage - Fixed Roof Tanks - Hexane: Working Loss</v>
          </cell>
          <cell r="D10399" t="str">
            <v>Industrial Processes - Storage and Transfer</v>
          </cell>
          <cell r="G10399" t="str">
            <v>Petroleum and Solvent Evaporation</v>
          </cell>
          <cell r="H10399" t="str">
            <v>Organic Chemical Storage</v>
          </cell>
          <cell r="I10399" t="str">
            <v>Fixed Roof Tanks - Alkanes (Paraffins)</v>
          </cell>
          <cell r="J10399" t="str">
            <v>Hexane: Working Loss</v>
          </cell>
          <cell r="N10399">
            <v>40988</v>
          </cell>
        </row>
        <row r="10400">
          <cell r="A10400" t="str">
            <v>40701697</v>
          </cell>
          <cell r="B10400" t="str">
            <v>Point</v>
          </cell>
          <cell r="C10400" t="str">
            <v>Organic Chem Storage - Fixed Roof Tanks - Specify Alkane: Breathing Loss</v>
          </cell>
          <cell r="D10400" t="str">
            <v>Industrial Processes - Storage and Transfer</v>
          </cell>
          <cell r="G10400" t="str">
            <v>Petroleum and Solvent Evaporation</v>
          </cell>
          <cell r="H10400" t="str">
            <v>Organic Chemical Storage</v>
          </cell>
          <cell r="I10400" t="str">
            <v>Fixed Roof Tanks - Alkanes (Paraffins)</v>
          </cell>
          <cell r="J10400" t="str">
            <v>Specify Alkane: Breathing Loss</v>
          </cell>
          <cell r="N10400">
            <v>40988</v>
          </cell>
        </row>
        <row r="10401">
          <cell r="A10401" t="str">
            <v>40701698</v>
          </cell>
          <cell r="B10401" t="str">
            <v>Point</v>
          </cell>
          <cell r="C10401" t="str">
            <v>Organic Chem Storage - Fixed Roof Tanks - Specify Alkane: Working Loss</v>
          </cell>
          <cell r="D10401" t="str">
            <v>Industrial Processes - Storage and Transfer</v>
          </cell>
          <cell r="G10401" t="str">
            <v>Petroleum and Solvent Evaporation</v>
          </cell>
          <cell r="H10401" t="str">
            <v>Organic Chemical Storage</v>
          </cell>
          <cell r="I10401" t="str">
            <v>Fixed Roof Tanks - Alkanes (Paraffins)</v>
          </cell>
          <cell r="J10401" t="str">
            <v>Specify Alkane: Working Loss</v>
          </cell>
          <cell r="N10401">
            <v>40988</v>
          </cell>
        </row>
        <row r="10402">
          <cell r="A10402" t="str">
            <v>40702001</v>
          </cell>
          <cell r="B10402" t="str">
            <v>Point</v>
          </cell>
          <cell r="C10402" t="str">
            <v>Organic Chem Storage - Fixed Roof Tanks - Dodecene: Breathing Loss</v>
          </cell>
          <cell r="D10402" t="str">
            <v>Industrial Processes - Storage and Transfer</v>
          </cell>
          <cell r="G10402" t="str">
            <v>Petroleum and Solvent Evaporation</v>
          </cell>
          <cell r="H10402" t="str">
            <v>Organic Chemical Storage</v>
          </cell>
          <cell r="I10402" t="str">
            <v>Fixed Roof Tanks - Alkenes (Olefins)</v>
          </cell>
          <cell r="J10402" t="str">
            <v>Dodecene: Breathing Loss</v>
          </cell>
          <cell r="N10402">
            <v>40988</v>
          </cell>
        </row>
        <row r="10403">
          <cell r="A10403" t="str">
            <v>40702002</v>
          </cell>
          <cell r="B10403" t="str">
            <v>Point</v>
          </cell>
          <cell r="C10403" t="str">
            <v>Organic Chem Storage - Fixed Roof Tanks - Dodecene: Working Loss</v>
          </cell>
          <cell r="D10403" t="str">
            <v>Industrial Processes - Storage and Transfer</v>
          </cell>
          <cell r="G10403" t="str">
            <v>Petroleum and Solvent Evaporation</v>
          </cell>
          <cell r="H10403" t="str">
            <v>Organic Chemical Storage</v>
          </cell>
          <cell r="I10403" t="str">
            <v>Fixed Roof Tanks - Alkenes (Olefins)</v>
          </cell>
          <cell r="J10403" t="str">
            <v>Dodecene: Working Loss</v>
          </cell>
          <cell r="N10403">
            <v>40988</v>
          </cell>
        </row>
        <row r="10404">
          <cell r="A10404" t="str">
            <v>40702003</v>
          </cell>
          <cell r="B10404" t="str">
            <v>Point</v>
          </cell>
          <cell r="C10404" t="str">
            <v>Organic Chem Storage - Fixed Roof Tanks - Heptenes - General: Breathing Loss</v>
          </cell>
          <cell r="D10404" t="str">
            <v>Industrial Processes - Storage and Transfer</v>
          </cell>
          <cell r="G10404" t="str">
            <v>Petroleum and Solvent Evaporation</v>
          </cell>
          <cell r="H10404" t="str">
            <v>Organic Chemical Storage</v>
          </cell>
          <cell r="I10404" t="str">
            <v>Fixed Roof Tanks - Alkenes (Olefins)</v>
          </cell>
          <cell r="J10404" t="str">
            <v>Heptenes - General: Breathing Loss</v>
          </cell>
          <cell r="N10404">
            <v>40988</v>
          </cell>
        </row>
        <row r="10405">
          <cell r="A10405" t="str">
            <v>40702004</v>
          </cell>
          <cell r="B10405" t="str">
            <v>Point</v>
          </cell>
          <cell r="C10405" t="str">
            <v>Organic Chem Storage - Fixed Roof Tanks - Heptenes - General: Working Loss</v>
          </cell>
          <cell r="D10405" t="str">
            <v>Industrial Processes - Storage and Transfer</v>
          </cell>
          <cell r="G10405" t="str">
            <v>Petroleum and Solvent Evaporation</v>
          </cell>
          <cell r="H10405" t="str">
            <v>Organic Chemical Storage</v>
          </cell>
          <cell r="I10405" t="str">
            <v>Fixed Roof Tanks - Alkenes (Olefins)</v>
          </cell>
          <cell r="J10405" t="str">
            <v>Heptenes - General: Working Loss</v>
          </cell>
          <cell r="N10405">
            <v>40988</v>
          </cell>
        </row>
        <row r="10406">
          <cell r="A10406" t="str">
            <v>40702097</v>
          </cell>
          <cell r="B10406" t="str">
            <v>Point</v>
          </cell>
          <cell r="C10406" t="str">
            <v>Organic Chem Storage - Fixed Roof Tanks - Specify Olefin: Breathing Loss</v>
          </cell>
          <cell r="D10406" t="str">
            <v>Industrial Processes - Storage and Transfer</v>
          </cell>
          <cell r="G10406" t="str">
            <v>Petroleum and Solvent Evaporation</v>
          </cell>
          <cell r="H10406" t="str">
            <v>Organic Chemical Storage</v>
          </cell>
          <cell r="I10406" t="str">
            <v>Fixed Roof Tanks - Alkenes (Olefins)</v>
          </cell>
          <cell r="J10406" t="str">
            <v>Specify Olefin: Breathing Loss</v>
          </cell>
          <cell r="N10406">
            <v>40988</v>
          </cell>
        </row>
        <row r="10407">
          <cell r="A10407" t="str">
            <v>40702098</v>
          </cell>
          <cell r="B10407" t="str">
            <v>Point</v>
          </cell>
          <cell r="C10407" t="str">
            <v>Organic Chem Storage - Fixed Roof Tanks - Specify Olefin: Working Loss</v>
          </cell>
          <cell r="D10407" t="str">
            <v>Industrial Processes - Storage and Transfer</v>
          </cell>
          <cell r="G10407" t="str">
            <v>Petroleum and Solvent Evaporation</v>
          </cell>
          <cell r="H10407" t="str">
            <v>Organic Chemical Storage</v>
          </cell>
          <cell r="I10407" t="str">
            <v>Fixed Roof Tanks - Alkenes (Olefins)</v>
          </cell>
          <cell r="J10407" t="str">
            <v>Specify Olefin: Working Loss</v>
          </cell>
          <cell r="N10407">
            <v>40988</v>
          </cell>
        </row>
        <row r="10408">
          <cell r="A10408" t="str">
            <v>40702801</v>
          </cell>
          <cell r="B10408" t="str">
            <v>Point</v>
          </cell>
          <cell r="C10408" t="str">
            <v>Organic Chem Storage - Fixed Roof Tanks - Dimethylformamide: Breathing Loss</v>
          </cell>
          <cell r="D10408" t="str">
            <v>Industrial Processes - Storage and Transfer</v>
          </cell>
          <cell r="G10408" t="str">
            <v>Petroleum and Solvent Evaporation</v>
          </cell>
          <cell r="H10408" t="str">
            <v>Organic Chemical Storage</v>
          </cell>
          <cell r="I10408" t="str">
            <v>Fixed Roof Tanks - Amides</v>
          </cell>
          <cell r="J10408" t="str">
            <v>Dimethylformamide: Breathing Loss</v>
          </cell>
          <cell r="N10408">
            <v>40988</v>
          </cell>
        </row>
        <row r="10409">
          <cell r="A10409" t="str">
            <v>40702802</v>
          </cell>
          <cell r="B10409" t="str">
            <v>Point</v>
          </cell>
          <cell r="C10409" t="str">
            <v>Organic Chem Storage - Fixed Roof Tanks - Dimethylformamide: Working Loss</v>
          </cell>
          <cell r="D10409" t="str">
            <v>Industrial Processes - Storage and Transfer</v>
          </cell>
          <cell r="G10409" t="str">
            <v>Petroleum and Solvent Evaporation</v>
          </cell>
          <cell r="H10409" t="str">
            <v>Organic Chemical Storage</v>
          </cell>
          <cell r="I10409" t="str">
            <v>Fixed Roof Tanks - Amides</v>
          </cell>
          <cell r="J10409" t="str">
            <v>Dimethylformamide: Working Loss</v>
          </cell>
          <cell r="N10409">
            <v>40988</v>
          </cell>
        </row>
        <row r="10410">
          <cell r="A10410" t="str">
            <v>40703201</v>
          </cell>
          <cell r="B10410" t="str">
            <v>Point</v>
          </cell>
          <cell r="C10410" t="str">
            <v>Organic Chem Storage - Fixed Roof Tanks - Aniline: Breathing Loss</v>
          </cell>
          <cell r="D10410" t="str">
            <v>Industrial Processes - Storage and Transfer</v>
          </cell>
          <cell r="G10410" t="str">
            <v>Petroleum and Solvent Evaporation</v>
          </cell>
          <cell r="H10410" t="str">
            <v>Organic Chemical Storage</v>
          </cell>
          <cell r="I10410" t="str">
            <v>Fixed Roof Tanks - Amines</v>
          </cell>
          <cell r="J10410" t="str">
            <v>Aniline: Breathing Loss</v>
          </cell>
          <cell r="N10410">
            <v>40988</v>
          </cell>
        </row>
        <row r="10411">
          <cell r="A10411" t="str">
            <v>40703202</v>
          </cell>
          <cell r="B10411" t="str">
            <v>Point</v>
          </cell>
          <cell r="C10411" t="str">
            <v>Organic Chem Storage - Fixed Roof Tanks - Aniline: Working Loss</v>
          </cell>
          <cell r="D10411" t="str">
            <v>Industrial Processes - Storage and Transfer</v>
          </cell>
          <cell r="G10411" t="str">
            <v>Petroleum and Solvent Evaporation</v>
          </cell>
          <cell r="H10411" t="str">
            <v>Organic Chemical Storage</v>
          </cell>
          <cell r="I10411" t="str">
            <v>Fixed Roof Tanks - Amines</v>
          </cell>
          <cell r="J10411" t="str">
            <v>Aniline: Working Loss</v>
          </cell>
          <cell r="N10411">
            <v>40988</v>
          </cell>
        </row>
        <row r="10412">
          <cell r="A10412" t="str">
            <v>40703203</v>
          </cell>
          <cell r="B10412" t="str">
            <v>Point</v>
          </cell>
          <cell r="C10412" t="str">
            <v>Organic Chem Storage - Fixed Roof Tanks - Ethanolamines: Breathing Loss</v>
          </cell>
          <cell r="D10412" t="str">
            <v>Industrial Processes - Storage and Transfer</v>
          </cell>
          <cell r="G10412" t="str">
            <v>Petroleum and Solvent Evaporation</v>
          </cell>
          <cell r="H10412" t="str">
            <v>Organic Chemical Storage</v>
          </cell>
          <cell r="I10412" t="str">
            <v>Fixed Roof Tanks - Amines</v>
          </cell>
          <cell r="J10412" t="str">
            <v>Ethanolamines: Breathing Loss</v>
          </cell>
          <cell r="N10412">
            <v>40988</v>
          </cell>
        </row>
        <row r="10413">
          <cell r="A10413" t="str">
            <v>40703204</v>
          </cell>
          <cell r="B10413" t="str">
            <v>Point</v>
          </cell>
          <cell r="C10413" t="str">
            <v>Organic Chem Storage - Fixed Roof Tanks - Ethanolamines: Working Loss</v>
          </cell>
          <cell r="D10413" t="str">
            <v>Industrial Processes - Storage and Transfer</v>
          </cell>
          <cell r="G10413" t="str">
            <v>Petroleum and Solvent Evaporation</v>
          </cell>
          <cell r="H10413" t="str">
            <v>Organic Chemical Storage</v>
          </cell>
          <cell r="I10413" t="str">
            <v>Fixed Roof Tanks - Amines</v>
          </cell>
          <cell r="J10413" t="str">
            <v>Ethanolamines: Working Loss</v>
          </cell>
          <cell r="N10413">
            <v>40988</v>
          </cell>
        </row>
        <row r="10414">
          <cell r="A10414" t="str">
            <v>40703205</v>
          </cell>
          <cell r="B10414" t="str">
            <v>Point</v>
          </cell>
          <cell r="C10414" t="str">
            <v>Organic Chem Storage - Fixed Roof Tanks - Ethyleneamines: Breathing Loss</v>
          </cell>
          <cell r="D10414" t="str">
            <v>Industrial Processes - Storage and Transfer</v>
          </cell>
          <cell r="G10414" t="str">
            <v>Petroleum and Solvent Evaporation</v>
          </cell>
          <cell r="H10414" t="str">
            <v>Organic Chemical Storage</v>
          </cell>
          <cell r="I10414" t="str">
            <v>Fixed Roof Tanks - Amines</v>
          </cell>
          <cell r="J10414" t="str">
            <v>Ethyleneamines: Breathing Loss</v>
          </cell>
          <cell r="N10414">
            <v>40988</v>
          </cell>
        </row>
        <row r="10415">
          <cell r="A10415" t="str">
            <v>40703206</v>
          </cell>
          <cell r="B10415" t="str">
            <v>Point</v>
          </cell>
          <cell r="C10415" t="str">
            <v>Organic Chem Storage - Fixed Roof Tanks - Ethyleneamines: Working Loss</v>
          </cell>
          <cell r="D10415" t="str">
            <v>Industrial Processes - Storage and Transfer</v>
          </cell>
          <cell r="G10415" t="str">
            <v>Petroleum and Solvent Evaporation</v>
          </cell>
          <cell r="H10415" t="str">
            <v>Organic Chemical Storage</v>
          </cell>
          <cell r="I10415" t="str">
            <v>Fixed Roof Tanks - Amines</v>
          </cell>
          <cell r="J10415" t="str">
            <v>Ethyleneamines: Working Loss</v>
          </cell>
          <cell r="N10415">
            <v>40988</v>
          </cell>
        </row>
        <row r="10416">
          <cell r="A10416" t="str">
            <v>40703207</v>
          </cell>
          <cell r="B10416" t="str">
            <v>Point</v>
          </cell>
          <cell r="C10416" t="str">
            <v>Organic Chem Storage - Fixed Roof Tanks - Monoethanolamine: Breathing Loss</v>
          </cell>
          <cell r="D10416" t="str">
            <v>Industrial Processes - Storage and Transfer</v>
          </cell>
          <cell r="G10416" t="str">
            <v>Petroleum and Solvent Evaporation</v>
          </cell>
          <cell r="H10416" t="str">
            <v>Organic Chemical Storage</v>
          </cell>
          <cell r="I10416" t="str">
            <v>Fixed Roof Tanks - Amines</v>
          </cell>
          <cell r="J10416" t="str">
            <v>Monoethanolamine: Breathing Loss</v>
          </cell>
          <cell r="N10416">
            <v>40988</v>
          </cell>
        </row>
        <row r="10417">
          <cell r="A10417" t="str">
            <v>40703208</v>
          </cell>
          <cell r="B10417" t="str">
            <v>Point</v>
          </cell>
          <cell r="C10417" t="str">
            <v>Organic Chem Storage - Fixed Roof Tanks - Monoethanolamine: Working Loss</v>
          </cell>
          <cell r="D10417" t="str">
            <v>Industrial Processes - Storage and Transfer</v>
          </cell>
          <cell r="G10417" t="str">
            <v>Petroleum and Solvent Evaporation</v>
          </cell>
          <cell r="H10417" t="str">
            <v>Organic Chemical Storage</v>
          </cell>
          <cell r="I10417" t="str">
            <v>Fixed Roof Tanks - Amines</v>
          </cell>
          <cell r="J10417" t="str">
            <v>Monoethanolamine: Working Loss</v>
          </cell>
          <cell r="N10417">
            <v>40988</v>
          </cell>
        </row>
        <row r="10418">
          <cell r="A10418" t="str">
            <v>40703209</v>
          </cell>
          <cell r="B10418" t="str">
            <v>Point</v>
          </cell>
          <cell r="C10418" t="str">
            <v>Organic Chem Storage - Fixed Roof Tanks - Hexamine: Breathing Loss</v>
          </cell>
          <cell r="D10418" t="str">
            <v>Industrial Processes - Storage and Transfer</v>
          </cell>
          <cell r="G10418" t="str">
            <v>Petroleum and Solvent Evaporation</v>
          </cell>
          <cell r="H10418" t="str">
            <v>Organic Chemical Storage</v>
          </cell>
          <cell r="I10418" t="str">
            <v>Fixed Roof Tanks - Amines</v>
          </cell>
          <cell r="J10418" t="str">
            <v>Hexamine: Breathing Loss</v>
          </cell>
          <cell r="N10418">
            <v>40988</v>
          </cell>
        </row>
        <row r="10419">
          <cell r="A10419" t="str">
            <v>40703210</v>
          </cell>
          <cell r="B10419" t="str">
            <v>Point</v>
          </cell>
          <cell r="C10419" t="str">
            <v>Organic Chem Storage - Fixed Roof Tanks - Hexamine: Working Loss</v>
          </cell>
          <cell r="D10419" t="str">
            <v>Industrial Processes - Storage and Transfer</v>
          </cell>
          <cell r="G10419" t="str">
            <v>Petroleum and Solvent Evaporation</v>
          </cell>
          <cell r="H10419" t="str">
            <v>Organic Chemical Storage</v>
          </cell>
          <cell r="I10419" t="str">
            <v>Fixed Roof Tanks - Amines</v>
          </cell>
          <cell r="J10419" t="str">
            <v>Hexamine: Working Loss</v>
          </cell>
          <cell r="N10419">
            <v>40988</v>
          </cell>
        </row>
        <row r="10420">
          <cell r="A10420" t="str">
            <v>40703211</v>
          </cell>
          <cell r="B10420" t="str">
            <v>Point</v>
          </cell>
          <cell r="C10420" t="str">
            <v>Organic Chem Storage - Fixed Roof Tanks - Ethylenediamine: Breathing Loss</v>
          </cell>
          <cell r="D10420" t="str">
            <v>Industrial Processes - Storage and Transfer</v>
          </cell>
          <cell r="G10420" t="str">
            <v>Petroleum and Solvent Evaporation</v>
          </cell>
          <cell r="H10420" t="str">
            <v>Organic Chemical Storage</v>
          </cell>
          <cell r="I10420" t="str">
            <v>Fixed Roof Tanks - Amines</v>
          </cell>
          <cell r="J10420" t="str">
            <v>Ethylenediamine: Breathing Loss</v>
          </cell>
          <cell r="N10420">
            <v>40988</v>
          </cell>
        </row>
        <row r="10421">
          <cell r="A10421" t="str">
            <v>40703212</v>
          </cell>
          <cell r="B10421" t="str">
            <v>Point</v>
          </cell>
          <cell r="C10421" t="str">
            <v>Organic Chem Storage - Fixed Roof Tanks - Ethylenediamine: Working Loss</v>
          </cell>
          <cell r="D10421" t="str">
            <v>Industrial Processes - Storage and Transfer</v>
          </cell>
          <cell r="G10421" t="str">
            <v>Petroleum and Solvent Evaporation</v>
          </cell>
          <cell r="H10421" t="str">
            <v>Organic Chemical Storage</v>
          </cell>
          <cell r="I10421" t="str">
            <v>Fixed Roof Tanks - Amines</v>
          </cell>
          <cell r="J10421" t="str">
            <v>Ethylenediamine: Working Loss</v>
          </cell>
          <cell r="N10421">
            <v>40988</v>
          </cell>
        </row>
        <row r="10422">
          <cell r="A10422" t="str">
            <v>40703297</v>
          </cell>
          <cell r="B10422" t="str">
            <v>Point</v>
          </cell>
          <cell r="C10422" t="str">
            <v>Organic Chem Storage - Fixed Roof Tanks - Specify Amine: Breathing Loss</v>
          </cell>
          <cell r="D10422" t="str">
            <v>Industrial Processes - Storage and Transfer</v>
          </cell>
          <cell r="G10422" t="str">
            <v>Petroleum and Solvent Evaporation</v>
          </cell>
          <cell r="H10422" t="str">
            <v>Organic Chemical Storage</v>
          </cell>
          <cell r="I10422" t="str">
            <v>Fixed Roof Tanks - Amines</v>
          </cell>
          <cell r="J10422" t="str">
            <v>Specify Amine: Breathing Loss</v>
          </cell>
          <cell r="N10422">
            <v>40988</v>
          </cell>
        </row>
        <row r="10423">
          <cell r="A10423" t="str">
            <v>40703298</v>
          </cell>
          <cell r="B10423" t="str">
            <v>Point</v>
          </cell>
          <cell r="C10423" t="str">
            <v>Organic Chem Storage - Fixed Roof Tanks - Specify Amine: Working Loss</v>
          </cell>
          <cell r="D10423" t="str">
            <v>Industrial Processes - Storage and Transfer</v>
          </cell>
          <cell r="G10423" t="str">
            <v>Petroleum and Solvent Evaporation</v>
          </cell>
          <cell r="H10423" t="str">
            <v>Organic Chemical Storage</v>
          </cell>
          <cell r="I10423" t="str">
            <v>Fixed Roof Tanks - Amines</v>
          </cell>
          <cell r="J10423" t="str">
            <v>Specify Amine: Working Loss</v>
          </cell>
          <cell r="N10423">
            <v>40988</v>
          </cell>
        </row>
        <row r="10424">
          <cell r="A10424" t="str">
            <v>40703601</v>
          </cell>
          <cell r="B10424" t="str">
            <v>Point</v>
          </cell>
          <cell r="C10424" t="str">
            <v>Organic Chem Storage - Fixed Roof Tanks - Benzene: Breathing Loss</v>
          </cell>
          <cell r="D10424" t="str">
            <v>Industrial Processes - Storage and Transfer</v>
          </cell>
          <cell r="G10424" t="str">
            <v>Petroleum and Solvent Evaporation</v>
          </cell>
          <cell r="H10424" t="str">
            <v>Organic Chemical Storage</v>
          </cell>
          <cell r="I10424" t="str">
            <v>Fixed Roof Tanks - Aromatics</v>
          </cell>
          <cell r="J10424" t="str">
            <v>Benzene: Breathing Loss</v>
          </cell>
          <cell r="N10424">
            <v>40988</v>
          </cell>
        </row>
        <row r="10425">
          <cell r="A10425" t="str">
            <v>40703602</v>
          </cell>
          <cell r="B10425" t="str">
            <v>Point</v>
          </cell>
          <cell r="C10425" t="str">
            <v>Organic Chem Storage - Fixed Roof Tanks - Benzene: Working Loss</v>
          </cell>
          <cell r="D10425" t="str">
            <v>Industrial Processes - Storage and Transfer</v>
          </cell>
          <cell r="G10425" t="str">
            <v>Petroleum and Solvent Evaporation</v>
          </cell>
          <cell r="H10425" t="str">
            <v>Organic Chemical Storage</v>
          </cell>
          <cell r="I10425" t="str">
            <v>Fixed Roof Tanks - Aromatics</v>
          </cell>
          <cell r="J10425" t="str">
            <v>Benzene: Working Loss</v>
          </cell>
          <cell r="N10425">
            <v>40988</v>
          </cell>
        </row>
        <row r="10426">
          <cell r="A10426" t="str">
            <v>40703603</v>
          </cell>
          <cell r="B10426" t="str">
            <v>Point</v>
          </cell>
          <cell r="C10426" t="str">
            <v>Organic Chem Storage - Fixed Roof Tanks - Cresol: Breathing Loss</v>
          </cell>
          <cell r="D10426" t="str">
            <v>Industrial Processes - Storage and Transfer</v>
          </cell>
          <cell r="G10426" t="str">
            <v>Petroleum and Solvent Evaporation</v>
          </cell>
          <cell r="H10426" t="str">
            <v>Organic Chemical Storage</v>
          </cell>
          <cell r="I10426" t="str">
            <v>Fixed Roof Tanks - Aromatics</v>
          </cell>
          <cell r="J10426" t="str">
            <v>Cresol: Breathing Loss</v>
          </cell>
          <cell r="N10426">
            <v>40988</v>
          </cell>
        </row>
        <row r="10427">
          <cell r="A10427" t="str">
            <v>40703604</v>
          </cell>
          <cell r="B10427" t="str">
            <v>Point</v>
          </cell>
          <cell r="C10427" t="str">
            <v>Organic Chem Storage - Fixed Roof Tanks - Cresol: Working Loss</v>
          </cell>
          <cell r="D10427" t="str">
            <v>Industrial Processes - Storage and Transfer</v>
          </cell>
          <cell r="G10427" t="str">
            <v>Petroleum and Solvent Evaporation</v>
          </cell>
          <cell r="H10427" t="str">
            <v>Organic Chemical Storage</v>
          </cell>
          <cell r="I10427" t="str">
            <v>Fixed Roof Tanks - Aromatics</v>
          </cell>
          <cell r="J10427" t="str">
            <v>Cresol: Working Loss</v>
          </cell>
          <cell r="N10427">
            <v>40988</v>
          </cell>
        </row>
        <row r="10428">
          <cell r="A10428" t="str">
            <v>40703605</v>
          </cell>
          <cell r="B10428" t="str">
            <v>Point</v>
          </cell>
          <cell r="C10428" t="str">
            <v>Organic Chem Storage - Fixed Roof Tanks - Cumene: Breathing Loss</v>
          </cell>
          <cell r="D10428" t="str">
            <v>Industrial Processes - Storage and Transfer</v>
          </cell>
          <cell r="G10428" t="str">
            <v>Petroleum and Solvent Evaporation</v>
          </cell>
          <cell r="H10428" t="str">
            <v>Organic Chemical Storage</v>
          </cell>
          <cell r="I10428" t="str">
            <v>Fixed Roof Tanks - Aromatics</v>
          </cell>
          <cell r="J10428" t="str">
            <v>Cumene: Breathing Loss</v>
          </cell>
          <cell r="N10428">
            <v>40988</v>
          </cell>
        </row>
        <row r="10429">
          <cell r="A10429" t="str">
            <v>40703606</v>
          </cell>
          <cell r="B10429" t="str">
            <v>Point</v>
          </cell>
          <cell r="C10429" t="str">
            <v>Organic Chem Storage - Fixed Roof Tanks - Cumene: Working Loss</v>
          </cell>
          <cell r="D10429" t="str">
            <v>Industrial Processes - Storage and Transfer</v>
          </cell>
          <cell r="G10429" t="str">
            <v>Petroleum and Solvent Evaporation</v>
          </cell>
          <cell r="H10429" t="str">
            <v>Organic Chemical Storage</v>
          </cell>
          <cell r="I10429" t="str">
            <v>Fixed Roof Tanks - Aromatics</v>
          </cell>
          <cell r="J10429" t="str">
            <v>Cumene: Working Loss</v>
          </cell>
          <cell r="N10429">
            <v>40988</v>
          </cell>
        </row>
        <row r="10430">
          <cell r="A10430" t="str">
            <v>40703607</v>
          </cell>
          <cell r="B10430" t="str">
            <v>Point</v>
          </cell>
          <cell r="C10430" t="str">
            <v>Organic Chem Storage - Fixed Roof Tanks - Diisopropyl Benzene: Breathing Loss</v>
          </cell>
          <cell r="D10430" t="str">
            <v>Industrial Processes - Storage and Transfer</v>
          </cell>
          <cell r="G10430" t="str">
            <v>Petroleum and Solvent Evaporation</v>
          </cell>
          <cell r="H10430" t="str">
            <v>Organic Chemical Storage</v>
          </cell>
          <cell r="I10430" t="str">
            <v>Fixed Roof Tanks - Aromatics</v>
          </cell>
          <cell r="J10430" t="str">
            <v>Diisopropyl Benzene: Breathing Loss</v>
          </cell>
          <cell r="N10430">
            <v>40988</v>
          </cell>
        </row>
        <row r="10431">
          <cell r="A10431" t="str">
            <v>40703608</v>
          </cell>
          <cell r="B10431" t="str">
            <v>Point</v>
          </cell>
          <cell r="C10431" t="str">
            <v>Organic Chem Storage - Fixed Roof Tanks - Diisopropyl Benzene: Working Loss</v>
          </cell>
          <cell r="D10431" t="str">
            <v>Industrial Processes - Storage and Transfer</v>
          </cell>
          <cell r="G10431" t="str">
            <v>Petroleum and Solvent Evaporation</v>
          </cell>
          <cell r="H10431" t="str">
            <v>Organic Chemical Storage</v>
          </cell>
          <cell r="I10431" t="str">
            <v>Fixed Roof Tanks - Aromatics</v>
          </cell>
          <cell r="J10431" t="str">
            <v>Diisopropyl Benzene: Working Loss</v>
          </cell>
          <cell r="N10431">
            <v>40988</v>
          </cell>
        </row>
        <row r="10432">
          <cell r="A10432" t="str">
            <v>40703609</v>
          </cell>
          <cell r="B10432" t="str">
            <v>Point</v>
          </cell>
          <cell r="C10432" t="str">
            <v>Organic Chem Storage - Fixed Roof Tanks - Ethyl Benzene: Breathing Loss</v>
          </cell>
          <cell r="D10432" t="str">
            <v>Industrial Processes - Storage and Transfer</v>
          </cell>
          <cell r="G10432" t="str">
            <v>Petroleum and Solvent Evaporation</v>
          </cell>
          <cell r="H10432" t="str">
            <v>Organic Chemical Storage</v>
          </cell>
          <cell r="I10432" t="str">
            <v>Fixed Roof Tanks - Aromatics</v>
          </cell>
          <cell r="J10432" t="str">
            <v>Ethyl Benzene: Breathing Loss</v>
          </cell>
          <cell r="N10432">
            <v>40988</v>
          </cell>
        </row>
        <row r="10433">
          <cell r="A10433" t="str">
            <v>40703610</v>
          </cell>
          <cell r="B10433" t="str">
            <v>Point</v>
          </cell>
          <cell r="C10433" t="str">
            <v>Organic Chem Storage - Fixed Roof Tanks - Ethyl Benzene: Working Loss</v>
          </cell>
          <cell r="D10433" t="str">
            <v>Industrial Processes - Storage and Transfer</v>
          </cell>
          <cell r="G10433" t="str">
            <v>Petroleum and Solvent Evaporation</v>
          </cell>
          <cell r="H10433" t="str">
            <v>Organic Chemical Storage</v>
          </cell>
          <cell r="I10433" t="str">
            <v>Fixed Roof Tanks - Aromatics</v>
          </cell>
          <cell r="J10433" t="str">
            <v>Ethyl Benzene: Working Loss</v>
          </cell>
          <cell r="N10433">
            <v>40988</v>
          </cell>
        </row>
        <row r="10434">
          <cell r="A10434" t="str">
            <v>40703611</v>
          </cell>
          <cell r="B10434" t="str">
            <v>Point</v>
          </cell>
          <cell r="C10434" t="str">
            <v>Organic Chem Storage - Fixed Roof Tanks - Methyl Styrene: Breathing Loss</v>
          </cell>
          <cell r="D10434" t="str">
            <v>Industrial Processes - Storage and Transfer</v>
          </cell>
          <cell r="G10434" t="str">
            <v>Petroleum and Solvent Evaporation</v>
          </cell>
          <cell r="H10434" t="str">
            <v>Organic Chemical Storage</v>
          </cell>
          <cell r="I10434" t="str">
            <v>Fixed Roof Tanks - Aromatics</v>
          </cell>
          <cell r="J10434" t="str">
            <v>Methyl Styrene: Breathing Loss</v>
          </cell>
          <cell r="N10434">
            <v>40988</v>
          </cell>
        </row>
        <row r="10435">
          <cell r="A10435" t="str">
            <v>40703612</v>
          </cell>
          <cell r="B10435" t="str">
            <v>Point</v>
          </cell>
          <cell r="C10435" t="str">
            <v>Organic Chem Storage - Fixed Roof Tanks - Methyl Styrene: Working Loss</v>
          </cell>
          <cell r="D10435" t="str">
            <v>Industrial Processes - Storage and Transfer</v>
          </cell>
          <cell r="G10435" t="str">
            <v>Petroleum and Solvent Evaporation</v>
          </cell>
          <cell r="H10435" t="str">
            <v>Organic Chemical Storage</v>
          </cell>
          <cell r="I10435" t="str">
            <v>Fixed Roof Tanks - Aromatics</v>
          </cell>
          <cell r="J10435" t="str">
            <v>Methyl Styrene: Working Loss</v>
          </cell>
          <cell r="N10435">
            <v>40988</v>
          </cell>
        </row>
        <row r="10436">
          <cell r="A10436" t="str">
            <v>40703613</v>
          </cell>
          <cell r="B10436" t="str">
            <v>Point</v>
          </cell>
          <cell r="C10436" t="str">
            <v>Organic Chem Storage - Fixed Roof Tanks - Styrene: Breathing Loss</v>
          </cell>
          <cell r="D10436" t="str">
            <v>Industrial Processes - Storage and Transfer</v>
          </cell>
          <cell r="G10436" t="str">
            <v>Petroleum and Solvent Evaporation</v>
          </cell>
          <cell r="H10436" t="str">
            <v>Organic Chemical Storage</v>
          </cell>
          <cell r="I10436" t="str">
            <v>Fixed Roof Tanks - Aromatics</v>
          </cell>
          <cell r="J10436" t="str">
            <v>Styrene: Breathing Loss</v>
          </cell>
          <cell r="N10436">
            <v>40988</v>
          </cell>
        </row>
        <row r="10437">
          <cell r="A10437" t="str">
            <v>40703614</v>
          </cell>
          <cell r="B10437" t="str">
            <v>Point</v>
          </cell>
          <cell r="C10437" t="str">
            <v>Organic Chem Storage - Fixed Roof Tanks - Styrene: Working Loss</v>
          </cell>
          <cell r="D10437" t="str">
            <v>Industrial Processes - Storage and Transfer</v>
          </cell>
          <cell r="G10437" t="str">
            <v>Petroleum and Solvent Evaporation</v>
          </cell>
          <cell r="H10437" t="str">
            <v>Organic Chemical Storage</v>
          </cell>
          <cell r="I10437" t="str">
            <v>Fixed Roof Tanks - Aromatics</v>
          </cell>
          <cell r="J10437" t="str">
            <v>Styrene: Working Loss</v>
          </cell>
          <cell r="N10437">
            <v>40988</v>
          </cell>
        </row>
        <row r="10438">
          <cell r="A10438" t="str">
            <v>40703615</v>
          </cell>
          <cell r="B10438" t="str">
            <v>Point</v>
          </cell>
          <cell r="C10438" t="str">
            <v>Organic Chem Storage - Fixed Roof Tanks - Toluene: Breathing Loss</v>
          </cell>
          <cell r="D10438" t="str">
            <v>Industrial Processes - Storage and Transfer</v>
          </cell>
          <cell r="G10438" t="str">
            <v>Petroleum and Solvent Evaporation</v>
          </cell>
          <cell r="H10438" t="str">
            <v>Organic Chemical Storage</v>
          </cell>
          <cell r="I10438" t="str">
            <v>Fixed Roof Tanks - Aromatics</v>
          </cell>
          <cell r="J10438" t="str">
            <v>Toluene: Breathing Loss</v>
          </cell>
          <cell r="N10438">
            <v>40988</v>
          </cell>
        </row>
        <row r="10439">
          <cell r="A10439" t="str">
            <v>40703616</v>
          </cell>
          <cell r="B10439" t="str">
            <v>Point</v>
          </cell>
          <cell r="C10439" t="str">
            <v>Organic Chem Storage - Fixed Roof Tanks - Toluene: Working Loss</v>
          </cell>
          <cell r="D10439" t="str">
            <v>Industrial Processes - Storage and Transfer</v>
          </cell>
          <cell r="G10439" t="str">
            <v>Petroleum and Solvent Evaporation</v>
          </cell>
          <cell r="H10439" t="str">
            <v>Organic Chemical Storage</v>
          </cell>
          <cell r="I10439" t="str">
            <v>Fixed Roof Tanks - Aromatics</v>
          </cell>
          <cell r="J10439" t="str">
            <v>Toluene: Working Loss</v>
          </cell>
          <cell r="N10439">
            <v>40988</v>
          </cell>
        </row>
        <row r="10440">
          <cell r="A10440" t="str">
            <v>40703617</v>
          </cell>
          <cell r="B10440" t="str">
            <v>Point</v>
          </cell>
          <cell r="C10440" t="str">
            <v>Organic Chem Storage - Fixed Roof Tanks - m-Xylene: Breathing Loss</v>
          </cell>
          <cell r="D10440" t="str">
            <v>Industrial Processes - Storage and Transfer</v>
          </cell>
          <cell r="G10440" t="str">
            <v>Petroleum and Solvent Evaporation</v>
          </cell>
          <cell r="H10440" t="str">
            <v>Organic Chemical Storage</v>
          </cell>
          <cell r="I10440" t="str">
            <v>Fixed Roof Tanks - Aromatics</v>
          </cell>
          <cell r="J10440" t="str">
            <v>m-Xylene: Breathing Loss</v>
          </cell>
          <cell r="N10440">
            <v>40988</v>
          </cell>
        </row>
        <row r="10441">
          <cell r="A10441" t="str">
            <v>40703618</v>
          </cell>
          <cell r="B10441" t="str">
            <v>Point</v>
          </cell>
          <cell r="C10441" t="str">
            <v>Organic Chem Storage - Fixed Roof Tanks - m-Xylene: Working Loss</v>
          </cell>
          <cell r="D10441" t="str">
            <v>Industrial Processes - Storage and Transfer</v>
          </cell>
          <cell r="G10441" t="str">
            <v>Petroleum and Solvent Evaporation</v>
          </cell>
          <cell r="H10441" t="str">
            <v>Organic Chemical Storage</v>
          </cell>
          <cell r="I10441" t="str">
            <v>Fixed Roof Tanks - Aromatics</v>
          </cell>
          <cell r="J10441" t="str">
            <v>m-Xylene: Working Loss</v>
          </cell>
          <cell r="N10441">
            <v>40988</v>
          </cell>
        </row>
        <row r="10442">
          <cell r="A10442" t="str">
            <v>40703619</v>
          </cell>
          <cell r="B10442" t="str">
            <v>Point</v>
          </cell>
          <cell r="C10442" t="str">
            <v>Organic Chem Storage - Fixed Roof Tanks - o-Xylene: Breathing Loss</v>
          </cell>
          <cell r="D10442" t="str">
            <v>Industrial Processes - Storage and Transfer</v>
          </cell>
          <cell r="G10442" t="str">
            <v>Petroleum and Solvent Evaporation</v>
          </cell>
          <cell r="H10442" t="str">
            <v>Organic Chemical Storage</v>
          </cell>
          <cell r="I10442" t="str">
            <v>Fixed Roof Tanks - Aromatics</v>
          </cell>
          <cell r="J10442" t="str">
            <v>o-Xylene: Breathing Loss</v>
          </cell>
          <cell r="N10442">
            <v>40988</v>
          </cell>
        </row>
        <row r="10443">
          <cell r="A10443" t="str">
            <v>40703620</v>
          </cell>
          <cell r="B10443" t="str">
            <v>Point</v>
          </cell>
          <cell r="C10443" t="str">
            <v>Organic Chem Storage - Fixed Roof Tanks - o-Xylene: Working Loss</v>
          </cell>
          <cell r="D10443" t="str">
            <v>Industrial Processes - Storage and Transfer</v>
          </cell>
          <cell r="G10443" t="str">
            <v>Petroleum and Solvent Evaporation</v>
          </cell>
          <cell r="H10443" t="str">
            <v>Organic Chemical Storage</v>
          </cell>
          <cell r="I10443" t="str">
            <v>Fixed Roof Tanks - Aromatics</v>
          </cell>
          <cell r="J10443" t="str">
            <v>o-Xylene: Working Loss</v>
          </cell>
          <cell r="N10443">
            <v>40988</v>
          </cell>
        </row>
        <row r="10444">
          <cell r="A10444" t="str">
            <v>40703621</v>
          </cell>
          <cell r="B10444" t="str">
            <v>Point</v>
          </cell>
          <cell r="C10444" t="str">
            <v>Organic Chem Storage - Fixed Roof Tanks - p-Xylene: Breathing Loss</v>
          </cell>
          <cell r="D10444" t="str">
            <v>Industrial Processes - Storage and Transfer</v>
          </cell>
          <cell r="G10444" t="str">
            <v>Petroleum and Solvent Evaporation</v>
          </cell>
          <cell r="H10444" t="str">
            <v>Organic Chemical Storage</v>
          </cell>
          <cell r="I10444" t="str">
            <v>Fixed Roof Tanks - Aromatics</v>
          </cell>
          <cell r="J10444" t="str">
            <v>p-Xylene: Breathing Loss</v>
          </cell>
          <cell r="N10444">
            <v>40988</v>
          </cell>
        </row>
        <row r="10445">
          <cell r="A10445" t="str">
            <v>40703622</v>
          </cell>
          <cell r="B10445" t="str">
            <v>Point</v>
          </cell>
          <cell r="C10445" t="str">
            <v>Organic Chem Storage - Fixed Roof Tanks - p-Xylene: Working Loss</v>
          </cell>
          <cell r="D10445" t="str">
            <v>Industrial Processes - Storage and Transfer</v>
          </cell>
          <cell r="G10445" t="str">
            <v>Petroleum and Solvent Evaporation</v>
          </cell>
          <cell r="H10445" t="str">
            <v>Organic Chemical Storage</v>
          </cell>
          <cell r="I10445" t="str">
            <v>Fixed Roof Tanks - Aromatics</v>
          </cell>
          <cell r="J10445" t="str">
            <v>p-Xylene: Working Loss</v>
          </cell>
          <cell r="N10445">
            <v>40988</v>
          </cell>
        </row>
        <row r="10446">
          <cell r="A10446" t="str">
            <v>40703623</v>
          </cell>
          <cell r="B10446" t="str">
            <v>Point</v>
          </cell>
          <cell r="C10446" t="str">
            <v>Organic Chem Storage - Fixed Roof Tanks - Xylenes, Mixed: Breathing Loss</v>
          </cell>
          <cell r="D10446" t="str">
            <v>Industrial Processes - Storage and Transfer</v>
          </cell>
          <cell r="G10446" t="str">
            <v>Petroleum and Solvent Evaporation</v>
          </cell>
          <cell r="H10446" t="str">
            <v>Organic Chemical Storage</v>
          </cell>
          <cell r="I10446" t="str">
            <v>Fixed Roof Tanks - Aromatics</v>
          </cell>
          <cell r="J10446" t="str">
            <v>Xylenes, Mixed: Breathing Loss</v>
          </cell>
          <cell r="N10446">
            <v>40988</v>
          </cell>
        </row>
        <row r="10447">
          <cell r="A10447" t="str">
            <v>40703624</v>
          </cell>
          <cell r="B10447" t="str">
            <v>Point</v>
          </cell>
          <cell r="C10447" t="str">
            <v>Organic Chem Storage - Fixed Roof Tanks - Xylenes, Mixed: Working Loss</v>
          </cell>
          <cell r="D10447" t="str">
            <v>Industrial Processes - Storage and Transfer</v>
          </cell>
          <cell r="G10447" t="str">
            <v>Petroleum and Solvent Evaporation</v>
          </cell>
          <cell r="H10447" t="str">
            <v>Organic Chemical Storage</v>
          </cell>
          <cell r="I10447" t="str">
            <v>Fixed Roof Tanks - Aromatics</v>
          </cell>
          <cell r="J10447" t="str">
            <v>Xylenes, Mixed: Working Loss</v>
          </cell>
          <cell r="N10447">
            <v>40988</v>
          </cell>
        </row>
        <row r="10448">
          <cell r="A10448" t="str">
            <v>40703625</v>
          </cell>
          <cell r="B10448" t="str">
            <v>Point</v>
          </cell>
          <cell r="C10448" t="str">
            <v>Organic Chem Storage - Fixed Roof Tanks - Creosote: Breathing Loss</v>
          </cell>
          <cell r="D10448" t="str">
            <v>Industrial Processes - Storage and Transfer</v>
          </cell>
          <cell r="G10448" t="str">
            <v>Petroleum and Solvent Evaporation</v>
          </cell>
          <cell r="H10448" t="str">
            <v>Organic Chemical Storage</v>
          </cell>
          <cell r="I10448" t="str">
            <v>Fixed Roof Tanks - Aromatics</v>
          </cell>
          <cell r="J10448" t="str">
            <v>Creosote: Breathing Loss</v>
          </cell>
          <cell r="N10448">
            <v>40988</v>
          </cell>
        </row>
        <row r="10449">
          <cell r="A10449" t="str">
            <v>40703626</v>
          </cell>
          <cell r="B10449" t="str">
            <v>Point</v>
          </cell>
          <cell r="C10449" t="str">
            <v>Organic Chem Storage - Fixed Roof Tanks - Creosote: Working Loss</v>
          </cell>
          <cell r="D10449" t="str">
            <v>Industrial Processes - Storage and Transfer</v>
          </cell>
          <cell r="G10449" t="str">
            <v>Petroleum and Solvent Evaporation</v>
          </cell>
          <cell r="H10449" t="str">
            <v>Organic Chemical Storage</v>
          </cell>
          <cell r="I10449" t="str">
            <v>Fixed Roof Tanks - Aromatics</v>
          </cell>
          <cell r="J10449" t="str">
            <v>Creosote: Working Loss</v>
          </cell>
          <cell r="N10449">
            <v>40988</v>
          </cell>
        </row>
        <row r="10450">
          <cell r="A10450" t="str">
            <v>40703697</v>
          </cell>
          <cell r="B10450" t="str">
            <v>Point</v>
          </cell>
          <cell r="C10450" t="str">
            <v>Organic Chem Storage - Fixed Roof Tanks - Specify Aromatic: Breathing Loss</v>
          </cell>
          <cell r="D10450" t="str">
            <v>Industrial Processes - Storage and Transfer</v>
          </cell>
          <cell r="G10450" t="str">
            <v>Petroleum and Solvent Evaporation</v>
          </cell>
          <cell r="H10450" t="str">
            <v>Organic Chemical Storage</v>
          </cell>
          <cell r="I10450" t="str">
            <v>Fixed Roof Tanks - Aromatics</v>
          </cell>
          <cell r="J10450" t="str">
            <v>Specify Aromatic: Breathing Loss</v>
          </cell>
          <cell r="N10450">
            <v>40988</v>
          </cell>
        </row>
        <row r="10451">
          <cell r="A10451" t="str">
            <v>40703698</v>
          </cell>
          <cell r="B10451" t="str">
            <v>Point</v>
          </cell>
          <cell r="C10451" t="str">
            <v>Organic Chem Storage - Fixed Roof Tanks - Specify Aromatic: Working Loss</v>
          </cell>
          <cell r="D10451" t="str">
            <v>Industrial Processes - Storage and Transfer</v>
          </cell>
          <cell r="G10451" t="str">
            <v>Petroleum and Solvent Evaporation</v>
          </cell>
          <cell r="H10451" t="str">
            <v>Organic Chemical Storage</v>
          </cell>
          <cell r="I10451" t="str">
            <v>Fixed Roof Tanks - Aromatics</v>
          </cell>
          <cell r="J10451" t="str">
            <v>Specify Aromatic: Working Loss</v>
          </cell>
          <cell r="N10451">
            <v>40988</v>
          </cell>
        </row>
        <row r="10452">
          <cell r="A10452" t="str">
            <v>40704001</v>
          </cell>
          <cell r="B10452" t="str">
            <v>Point</v>
          </cell>
          <cell r="C10452" t="str">
            <v>Organic Chem Storage - Fixed Roof Tanks - Acetic Acid: Breathing Loss</v>
          </cell>
          <cell r="D10452" t="str">
            <v>Industrial Processes - Storage and Transfer</v>
          </cell>
          <cell r="G10452" t="str">
            <v>Petroleum and Solvent Evaporation</v>
          </cell>
          <cell r="H10452" t="str">
            <v>Organic Chemical Storage</v>
          </cell>
          <cell r="I10452" t="str">
            <v>Fixed Roof Tanks - Carboxylic Acids</v>
          </cell>
          <cell r="J10452" t="str">
            <v>Acetic Acid: Breathing Loss</v>
          </cell>
          <cell r="N10452">
            <v>40988</v>
          </cell>
        </row>
        <row r="10453">
          <cell r="A10453" t="str">
            <v>40704002</v>
          </cell>
          <cell r="B10453" t="str">
            <v>Point</v>
          </cell>
          <cell r="C10453" t="str">
            <v>Organic Chem Storage - Fixed Roof Tanks - Acetic Acid: Working Loss</v>
          </cell>
          <cell r="D10453" t="str">
            <v>Industrial Processes - Storage and Transfer</v>
          </cell>
          <cell r="G10453" t="str">
            <v>Petroleum and Solvent Evaporation</v>
          </cell>
          <cell r="H10453" t="str">
            <v>Organic Chemical Storage</v>
          </cell>
          <cell r="I10453" t="str">
            <v>Fixed Roof Tanks - Carboxylic Acids</v>
          </cell>
          <cell r="J10453" t="str">
            <v>Acetic Acid: Working Loss</v>
          </cell>
          <cell r="N10453">
            <v>40988</v>
          </cell>
        </row>
        <row r="10454">
          <cell r="A10454" t="str">
            <v>40704003</v>
          </cell>
          <cell r="B10454" t="str">
            <v>Point</v>
          </cell>
          <cell r="C10454" t="str">
            <v>Organic Chem Storage - Fixed Roof Tanks - Acrylic Acid: Breathing Loss</v>
          </cell>
          <cell r="D10454" t="str">
            <v>Industrial Processes - Storage and Transfer</v>
          </cell>
          <cell r="G10454" t="str">
            <v>Petroleum and Solvent Evaporation</v>
          </cell>
          <cell r="H10454" t="str">
            <v>Organic Chemical Storage</v>
          </cell>
          <cell r="I10454" t="str">
            <v>Fixed Roof Tanks - Carboxylic Acids</v>
          </cell>
          <cell r="J10454" t="str">
            <v>Acrylic Acid: Breathing Loss</v>
          </cell>
          <cell r="N10454">
            <v>40988</v>
          </cell>
        </row>
        <row r="10455">
          <cell r="A10455" t="str">
            <v>40704004</v>
          </cell>
          <cell r="B10455" t="str">
            <v>Point</v>
          </cell>
          <cell r="C10455" t="str">
            <v>Organic Chem Storage - Fixed Roof Tanks - Acrylic Acid: Working Loss</v>
          </cell>
          <cell r="D10455" t="str">
            <v>Industrial Processes - Storage and Transfer</v>
          </cell>
          <cell r="G10455" t="str">
            <v>Petroleum and Solvent Evaporation</v>
          </cell>
          <cell r="H10455" t="str">
            <v>Organic Chemical Storage</v>
          </cell>
          <cell r="I10455" t="str">
            <v>Fixed Roof Tanks - Carboxylic Acids</v>
          </cell>
          <cell r="J10455" t="str">
            <v>Acrylic Acid: Working Loss</v>
          </cell>
          <cell r="N10455">
            <v>40988</v>
          </cell>
        </row>
        <row r="10456">
          <cell r="A10456" t="str">
            <v>40704005</v>
          </cell>
          <cell r="B10456" t="str">
            <v>Point</v>
          </cell>
          <cell r="C10456" t="str">
            <v>Organic Chem Storage - Fixed Roof Tanks - Adipic Acid (Soln): Breathing Loss</v>
          </cell>
          <cell r="D10456" t="str">
            <v>Industrial Processes - Storage and Transfer</v>
          </cell>
          <cell r="G10456" t="str">
            <v>Petroleum and Solvent Evaporation</v>
          </cell>
          <cell r="H10456" t="str">
            <v>Organic Chemical Storage</v>
          </cell>
          <cell r="I10456" t="str">
            <v>Fixed Roof Tanks - Carboxylic Acids</v>
          </cell>
          <cell r="J10456" t="str">
            <v>Adipic Acid (Soln): Breathing Loss</v>
          </cell>
          <cell r="N10456">
            <v>40988</v>
          </cell>
        </row>
        <row r="10457">
          <cell r="A10457" t="str">
            <v>40704006</v>
          </cell>
          <cell r="B10457" t="str">
            <v>Point</v>
          </cell>
          <cell r="C10457" t="str">
            <v>Organic Chem Storage - Fixed Roof Tanks - Adipic Acid (Soln): Working Loss</v>
          </cell>
          <cell r="D10457" t="str">
            <v>Industrial Processes - Storage and Transfer</v>
          </cell>
          <cell r="G10457" t="str">
            <v>Petroleum and Solvent Evaporation</v>
          </cell>
          <cell r="H10457" t="str">
            <v>Organic Chemical Storage</v>
          </cell>
          <cell r="I10457" t="str">
            <v>Fixed Roof Tanks - Carboxylic Acids</v>
          </cell>
          <cell r="J10457" t="str">
            <v>Adipic Acid (Soln): Working Loss</v>
          </cell>
          <cell r="N10457">
            <v>40988</v>
          </cell>
        </row>
        <row r="10458">
          <cell r="A10458" t="str">
            <v>40704007</v>
          </cell>
          <cell r="B10458" t="str">
            <v>Point</v>
          </cell>
          <cell r="C10458" t="str">
            <v>Organic Chem Storage - Fixed Roof Tanks - Formic Acid: Breathing Loss</v>
          </cell>
          <cell r="D10458" t="str">
            <v>Industrial Processes - Storage and Transfer</v>
          </cell>
          <cell r="G10458" t="str">
            <v>Petroleum and Solvent Evaporation</v>
          </cell>
          <cell r="H10458" t="str">
            <v>Organic Chemical Storage</v>
          </cell>
          <cell r="I10458" t="str">
            <v>Fixed Roof Tanks - Carboxylic Acids</v>
          </cell>
          <cell r="J10458" t="str">
            <v>Formic Acid: Breathing Loss</v>
          </cell>
          <cell r="N10458">
            <v>40988</v>
          </cell>
        </row>
        <row r="10459">
          <cell r="A10459" t="str">
            <v>40704008</v>
          </cell>
          <cell r="B10459" t="str">
            <v>Point</v>
          </cell>
          <cell r="C10459" t="str">
            <v>Organic Chem Storage - Fixed Roof Tanks - Formic Acid: Working Loss</v>
          </cell>
          <cell r="D10459" t="str">
            <v>Industrial Processes - Storage and Transfer</v>
          </cell>
          <cell r="G10459" t="str">
            <v>Petroleum and Solvent Evaporation</v>
          </cell>
          <cell r="H10459" t="str">
            <v>Organic Chemical Storage</v>
          </cell>
          <cell r="I10459" t="str">
            <v>Fixed Roof Tanks - Carboxylic Acids</v>
          </cell>
          <cell r="J10459" t="str">
            <v>Formic Acid: Working Loss</v>
          </cell>
          <cell r="N10459">
            <v>40988</v>
          </cell>
        </row>
        <row r="10460">
          <cell r="A10460" t="str">
            <v>40704009</v>
          </cell>
          <cell r="B10460" t="str">
            <v>Point</v>
          </cell>
          <cell r="C10460" t="str">
            <v>Organic Chem Storage - Fixed Roof Tanks - Propionic Acid: Breathing Loss</v>
          </cell>
          <cell r="D10460" t="str">
            <v>Industrial Processes - Storage and Transfer</v>
          </cell>
          <cell r="G10460" t="str">
            <v>Petroleum and Solvent Evaporation</v>
          </cell>
          <cell r="H10460" t="str">
            <v>Organic Chemical Storage</v>
          </cell>
          <cell r="I10460" t="str">
            <v>Fixed Roof Tanks - Carboxylic Acids</v>
          </cell>
          <cell r="J10460" t="str">
            <v>Propionic Acid: Breathing Loss</v>
          </cell>
          <cell r="N10460">
            <v>40988</v>
          </cell>
        </row>
        <row r="10461">
          <cell r="A10461" t="str">
            <v>40704010</v>
          </cell>
          <cell r="B10461" t="str">
            <v>Point</v>
          </cell>
          <cell r="C10461" t="str">
            <v>Organic Chem Storage - Fixed Roof Tanks - Propionic Acid: Working Loss</v>
          </cell>
          <cell r="D10461" t="str">
            <v>Industrial Processes - Storage and Transfer</v>
          </cell>
          <cell r="G10461" t="str">
            <v>Petroleum and Solvent Evaporation</v>
          </cell>
          <cell r="H10461" t="str">
            <v>Organic Chemical Storage</v>
          </cell>
          <cell r="I10461" t="str">
            <v>Fixed Roof Tanks - Carboxylic Acids</v>
          </cell>
          <cell r="J10461" t="str">
            <v>Propionic Acid: Working Loss</v>
          </cell>
          <cell r="N10461">
            <v>40988</v>
          </cell>
        </row>
        <row r="10462">
          <cell r="A10462" t="str">
            <v>40704011</v>
          </cell>
          <cell r="B10462" t="str">
            <v>Point</v>
          </cell>
          <cell r="C10462" t="str">
            <v>Organic Chem Storage - Fixed Roof Tanks - Chloroacetic Acid: Breathing Loss</v>
          </cell>
          <cell r="D10462" t="str">
            <v>Industrial Processes - Storage and Transfer</v>
          </cell>
          <cell r="G10462" t="str">
            <v>Petroleum and Solvent Evaporation</v>
          </cell>
          <cell r="H10462" t="str">
            <v>Organic Chemical Storage</v>
          </cell>
          <cell r="I10462" t="str">
            <v>Fixed Roof Tanks - Carboxylic Acids</v>
          </cell>
          <cell r="J10462" t="str">
            <v>Chloroacetic Acid: Breathing Loss</v>
          </cell>
          <cell r="N10462">
            <v>40988</v>
          </cell>
        </row>
        <row r="10463">
          <cell r="A10463" t="str">
            <v>40704012</v>
          </cell>
          <cell r="B10463" t="str">
            <v>Point</v>
          </cell>
          <cell r="C10463" t="str">
            <v>Organic Chem Storage - Fixed Roof Tanks - Chloroacetic Acid: Working Loss</v>
          </cell>
          <cell r="D10463" t="str">
            <v>Industrial Processes - Storage and Transfer</v>
          </cell>
          <cell r="G10463" t="str">
            <v>Petroleum and Solvent Evaporation</v>
          </cell>
          <cell r="H10463" t="str">
            <v>Organic Chemical Storage</v>
          </cell>
          <cell r="I10463" t="str">
            <v>Fixed Roof Tanks - Carboxylic Acids</v>
          </cell>
          <cell r="J10463" t="str">
            <v>Chloroacetic Acid: Working Loss</v>
          </cell>
          <cell r="N10463">
            <v>40988</v>
          </cell>
        </row>
        <row r="10464">
          <cell r="A10464" t="str">
            <v>40704097</v>
          </cell>
          <cell r="B10464" t="str">
            <v>Point</v>
          </cell>
          <cell r="C10464" t="str">
            <v>Organic Chem Storage - Fixed Roof Tanks - Specify Carboxylic Acid: Breathing Loss</v>
          </cell>
          <cell r="D10464" t="str">
            <v>Industrial Processes - Storage and Transfer</v>
          </cell>
          <cell r="G10464" t="str">
            <v>Petroleum and Solvent Evaporation</v>
          </cell>
          <cell r="H10464" t="str">
            <v>Organic Chemical Storage</v>
          </cell>
          <cell r="I10464" t="str">
            <v>Fixed Roof Tanks - Carboxylic Acids</v>
          </cell>
          <cell r="J10464" t="str">
            <v>Specify Acid: Breathing Loss</v>
          </cell>
          <cell r="N10464">
            <v>40988</v>
          </cell>
        </row>
        <row r="10465">
          <cell r="A10465" t="str">
            <v>40704098</v>
          </cell>
          <cell r="B10465" t="str">
            <v>Point</v>
          </cell>
          <cell r="C10465" t="str">
            <v>Organic Chem Storage - Fixed Roof Tanks - Specify Carboxylic Acid: Working Loss</v>
          </cell>
          <cell r="D10465" t="str">
            <v>Industrial Processes - Storage and Transfer</v>
          </cell>
          <cell r="G10465" t="str">
            <v>Petroleum and Solvent Evaporation</v>
          </cell>
          <cell r="H10465" t="str">
            <v>Organic Chemical Storage</v>
          </cell>
          <cell r="I10465" t="str">
            <v>Fixed Roof Tanks - Carboxylic Acids</v>
          </cell>
          <cell r="J10465" t="str">
            <v>Specify Acid: Working Loss</v>
          </cell>
          <cell r="N10465">
            <v>40988</v>
          </cell>
        </row>
        <row r="10466">
          <cell r="A10466" t="str">
            <v>40704099</v>
          </cell>
          <cell r="B10466" t="str">
            <v>Point</v>
          </cell>
          <cell r="C10466" t="str">
            <v>Organic Chem Storage - Fixed Roof Tanks - Specify Carboxylic Acid: Breathing Loss</v>
          </cell>
          <cell r="D10466" t="str">
            <v>Industrial Processes - Storage and Transfer</v>
          </cell>
          <cell r="G10466" t="str">
            <v>Petroleum and Solvent Evaporation</v>
          </cell>
          <cell r="H10466" t="str">
            <v>Organic Chemical Storage</v>
          </cell>
          <cell r="I10466" t="str">
            <v>Fixed Roof Tanks - Carboxylic Acids</v>
          </cell>
          <cell r="J10466" t="str">
            <v>Specify Acid: Breathing Loss</v>
          </cell>
          <cell r="K10466" t="str">
            <v>40704097</v>
          </cell>
          <cell r="L10466" t="str">
            <v>2005</v>
          </cell>
          <cell r="N10466">
            <v>40988</v>
          </cell>
        </row>
        <row r="10467">
          <cell r="A10467" t="str">
            <v>40704401</v>
          </cell>
          <cell r="B10467" t="str">
            <v>Point</v>
          </cell>
          <cell r="C10467" t="str">
            <v>Organic Chem Storage - Fixed Roof Tanks - Butyl Acetate: Breathing Loss</v>
          </cell>
          <cell r="D10467" t="str">
            <v>Industrial Processes - Storage and Transfer</v>
          </cell>
          <cell r="G10467" t="str">
            <v>Petroleum and Solvent Evaporation</v>
          </cell>
          <cell r="H10467" t="str">
            <v>Organic Chemical Storage</v>
          </cell>
          <cell r="I10467" t="str">
            <v>Fixed Roof Tanks - Esters</v>
          </cell>
          <cell r="J10467" t="str">
            <v>Butyl Acetate: Breathing Loss</v>
          </cell>
          <cell r="N10467">
            <v>40988</v>
          </cell>
        </row>
        <row r="10468">
          <cell r="A10468" t="str">
            <v>40704402</v>
          </cell>
          <cell r="B10468" t="str">
            <v>Point</v>
          </cell>
          <cell r="C10468" t="str">
            <v>Organic Chem Storage - Fixed Roof Tanks - Butyl Acetate: Working Loss</v>
          </cell>
          <cell r="D10468" t="str">
            <v>Industrial Processes - Storage and Transfer</v>
          </cell>
          <cell r="G10468" t="str">
            <v>Petroleum and Solvent Evaporation</v>
          </cell>
          <cell r="H10468" t="str">
            <v>Organic Chemical Storage</v>
          </cell>
          <cell r="I10468" t="str">
            <v>Fixed Roof Tanks - Esters</v>
          </cell>
          <cell r="J10468" t="str">
            <v>Butyl Acetate: Working Loss</v>
          </cell>
          <cell r="N10468">
            <v>40988</v>
          </cell>
        </row>
        <row r="10469">
          <cell r="A10469" t="str">
            <v>40704403</v>
          </cell>
          <cell r="B10469" t="str">
            <v>Point</v>
          </cell>
          <cell r="C10469" t="str">
            <v>Organic Chem Storage - Fixed Roof Tanks - Butyl Acrylate: Breathing Loss</v>
          </cell>
          <cell r="D10469" t="str">
            <v>Industrial Processes - Storage and Transfer</v>
          </cell>
          <cell r="G10469" t="str">
            <v>Petroleum and Solvent Evaporation</v>
          </cell>
          <cell r="H10469" t="str">
            <v>Organic Chemical Storage</v>
          </cell>
          <cell r="I10469" t="str">
            <v>Fixed Roof Tanks - Esters</v>
          </cell>
          <cell r="J10469" t="str">
            <v>Butyl Acrylate: Breathing Loss</v>
          </cell>
          <cell r="N10469">
            <v>40988</v>
          </cell>
        </row>
        <row r="10470">
          <cell r="A10470" t="str">
            <v>40704404</v>
          </cell>
          <cell r="B10470" t="str">
            <v>Point</v>
          </cell>
          <cell r="C10470" t="str">
            <v>Organic Chem Storage - Fixed Roof Tanks - Butyl Acrylate: Working Loss</v>
          </cell>
          <cell r="D10470" t="str">
            <v>Industrial Processes - Storage and Transfer</v>
          </cell>
          <cell r="G10470" t="str">
            <v>Petroleum and Solvent Evaporation</v>
          </cell>
          <cell r="H10470" t="str">
            <v>Organic Chemical Storage</v>
          </cell>
          <cell r="I10470" t="str">
            <v>Fixed Roof Tanks - Esters</v>
          </cell>
          <cell r="J10470" t="str">
            <v>Butyl Acrylate: Working Loss</v>
          </cell>
          <cell r="N10470">
            <v>40988</v>
          </cell>
        </row>
        <row r="10471">
          <cell r="A10471" t="str">
            <v>40704405</v>
          </cell>
          <cell r="B10471" t="str">
            <v>Point</v>
          </cell>
          <cell r="C10471" t="str">
            <v>Organic Chem Storage - Fixed Roof Tanks - Ethyl Acetate: Breathing Loss</v>
          </cell>
          <cell r="D10471" t="str">
            <v>Industrial Processes - Storage and Transfer</v>
          </cell>
          <cell r="G10471" t="str">
            <v>Petroleum and Solvent Evaporation</v>
          </cell>
          <cell r="H10471" t="str">
            <v>Organic Chemical Storage</v>
          </cell>
          <cell r="I10471" t="str">
            <v>Fixed Roof Tanks - Esters</v>
          </cell>
          <cell r="J10471" t="str">
            <v>Ethyl Acetate: Breathing Loss</v>
          </cell>
          <cell r="N10471">
            <v>40988</v>
          </cell>
        </row>
        <row r="10472">
          <cell r="A10472" t="str">
            <v>40704406</v>
          </cell>
          <cell r="B10472" t="str">
            <v>Point</v>
          </cell>
          <cell r="C10472" t="str">
            <v>Organic Chem Storage - Fixed Roof Tanks - Ethyl Acetate: Working Loss</v>
          </cell>
          <cell r="D10472" t="str">
            <v>Industrial Processes - Storage and Transfer</v>
          </cell>
          <cell r="G10472" t="str">
            <v>Petroleum and Solvent Evaporation</v>
          </cell>
          <cell r="H10472" t="str">
            <v>Organic Chemical Storage</v>
          </cell>
          <cell r="I10472" t="str">
            <v>Fixed Roof Tanks - Esters</v>
          </cell>
          <cell r="J10472" t="str">
            <v>Ethyl Acetate: Working Loss</v>
          </cell>
          <cell r="N10472">
            <v>40988</v>
          </cell>
        </row>
        <row r="10473">
          <cell r="A10473" t="str">
            <v>40704407</v>
          </cell>
          <cell r="B10473" t="str">
            <v>Point</v>
          </cell>
          <cell r="C10473" t="str">
            <v>Organic Chem Storage - Fixed Roof Tanks - Ethyl Acrylate: Breathing Loss</v>
          </cell>
          <cell r="D10473" t="str">
            <v>Industrial Processes - Storage and Transfer</v>
          </cell>
          <cell r="G10473" t="str">
            <v>Petroleum and Solvent Evaporation</v>
          </cell>
          <cell r="H10473" t="str">
            <v>Organic Chemical Storage</v>
          </cell>
          <cell r="I10473" t="str">
            <v>Fixed Roof Tanks - Esters</v>
          </cell>
          <cell r="J10473" t="str">
            <v>Ethyl Acrylate: Breathing Loss</v>
          </cell>
          <cell r="N10473">
            <v>40988</v>
          </cell>
        </row>
        <row r="10474">
          <cell r="A10474" t="str">
            <v>40704408</v>
          </cell>
          <cell r="B10474" t="str">
            <v>Point</v>
          </cell>
          <cell r="C10474" t="str">
            <v>Organic Chem Storage - Fixed Roof Tanks - Ethyl Acrylate: Working Loss</v>
          </cell>
          <cell r="D10474" t="str">
            <v>Industrial Processes - Storage and Transfer</v>
          </cell>
          <cell r="G10474" t="str">
            <v>Petroleum and Solvent Evaporation</v>
          </cell>
          <cell r="H10474" t="str">
            <v>Organic Chemical Storage</v>
          </cell>
          <cell r="I10474" t="str">
            <v>Fixed Roof Tanks - Esters</v>
          </cell>
          <cell r="J10474" t="str">
            <v>Ethyl Acrylate: Working Loss</v>
          </cell>
          <cell r="N10474">
            <v>40988</v>
          </cell>
        </row>
        <row r="10475">
          <cell r="A10475" t="str">
            <v>40704409</v>
          </cell>
          <cell r="B10475" t="str">
            <v>Point</v>
          </cell>
          <cell r="C10475" t="str">
            <v>Organic Chem Storage - Fixed Roof Tanks - Isobutyl Acrylate: Breathing Loss</v>
          </cell>
          <cell r="D10475" t="str">
            <v>Industrial Processes - Storage and Transfer</v>
          </cell>
          <cell r="G10475" t="str">
            <v>Petroleum and Solvent Evaporation</v>
          </cell>
          <cell r="H10475" t="str">
            <v>Organic Chemical Storage</v>
          </cell>
          <cell r="I10475" t="str">
            <v>Fixed Roof Tanks - Esters</v>
          </cell>
          <cell r="J10475" t="str">
            <v>Isobutyl Acrylate: Breathing Loss</v>
          </cell>
          <cell r="N10475">
            <v>40988</v>
          </cell>
        </row>
        <row r="10476">
          <cell r="A10476" t="str">
            <v>40704410</v>
          </cell>
          <cell r="B10476" t="str">
            <v>Point</v>
          </cell>
          <cell r="C10476" t="str">
            <v>Organic Chem Storage - Fixed Roof Tanks - Isobutyl Acrylate: Working Loss</v>
          </cell>
          <cell r="D10476" t="str">
            <v>Industrial Processes - Storage and Transfer</v>
          </cell>
          <cell r="G10476" t="str">
            <v>Petroleum and Solvent Evaporation</v>
          </cell>
          <cell r="H10476" t="str">
            <v>Organic Chemical Storage</v>
          </cell>
          <cell r="I10476" t="str">
            <v>Fixed Roof Tanks - Esters</v>
          </cell>
          <cell r="J10476" t="str">
            <v>Isobutyl Acrylate: Working Loss</v>
          </cell>
          <cell r="N10476">
            <v>40988</v>
          </cell>
        </row>
        <row r="10477">
          <cell r="A10477" t="str">
            <v>40704411</v>
          </cell>
          <cell r="B10477" t="str">
            <v>Point</v>
          </cell>
          <cell r="C10477" t="str">
            <v>Organic Chem Storage - Fixed Roof Tanks - Isopropyl Acetate: Breathing Loss</v>
          </cell>
          <cell r="D10477" t="str">
            <v>Industrial Processes - Storage and Transfer</v>
          </cell>
          <cell r="G10477" t="str">
            <v>Petroleum and Solvent Evaporation</v>
          </cell>
          <cell r="H10477" t="str">
            <v>Organic Chemical Storage</v>
          </cell>
          <cell r="I10477" t="str">
            <v>Fixed Roof Tanks - Esters</v>
          </cell>
          <cell r="J10477" t="str">
            <v>Isopropyl Acetate: Breathing Loss</v>
          </cell>
          <cell r="N10477">
            <v>40988</v>
          </cell>
        </row>
        <row r="10478">
          <cell r="A10478" t="str">
            <v>40704412</v>
          </cell>
          <cell r="B10478" t="str">
            <v>Point</v>
          </cell>
          <cell r="C10478" t="str">
            <v>Organic Chem Storage - Fixed Roof Tanks - Isopropyl Acetate: Working Loss</v>
          </cell>
          <cell r="D10478" t="str">
            <v>Industrial Processes - Storage and Transfer</v>
          </cell>
          <cell r="G10478" t="str">
            <v>Petroleum and Solvent Evaporation</v>
          </cell>
          <cell r="H10478" t="str">
            <v>Organic Chemical Storage</v>
          </cell>
          <cell r="I10478" t="str">
            <v>Fixed Roof Tanks - Esters</v>
          </cell>
          <cell r="J10478" t="str">
            <v>Isopropyl Acetate: Working Loss</v>
          </cell>
          <cell r="N10478">
            <v>40988</v>
          </cell>
        </row>
        <row r="10479">
          <cell r="A10479" t="str">
            <v>40704413</v>
          </cell>
          <cell r="B10479" t="str">
            <v>Point</v>
          </cell>
          <cell r="C10479" t="str">
            <v>Organic Chem Storage - Fixed Roof Tanks - Methyl Acetate: Breathing Loss</v>
          </cell>
          <cell r="D10479" t="str">
            <v>Industrial Processes - Storage and Transfer</v>
          </cell>
          <cell r="G10479" t="str">
            <v>Petroleum and Solvent Evaporation</v>
          </cell>
          <cell r="H10479" t="str">
            <v>Organic Chemical Storage</v>
          </cell>
          <cell r="I10479" t="str">
            <v>Fixed Roof Tanks - Esters</v>
          </cell>
          <cell r="J10479" t="str">
            <v>Methyl Acetate: Breathing Loss</v>
          </cell>
          <cell r="N10479">
            <v>40988</v>
          </cell>
        </row>
        <row r="10480">
          <cell r="A10480" t="str">
            <v>40704414</v>
          </cell>
          <cell r="B10480" t="str">
            <v>Point</v>
          </cell>
          <cell r="C10480" t="str">
            <v>Organic Chem Storage - Fixed Roof Tanks - Methyl Acetate: Working Loss</v>
          </cell>
          <cell r="D10480" t="str">
            <v>Industrial Processes - Storage and Transfer</v>
          </cell>
          <cell r="G10480" t="str">
            <v>Petroleum and Solvent Evaporation</v>
          </cell>
          <cell r="H10480" t="str">
            <v>Organic Chemical Storage</v>
          </cell>
          <cell r="I10480" t="str">
            <v>Fixed Roof Tanks - Esters</v>
          </cell>
          <cell r="J10480" t="str">
            <v>Methyl Acetate: Working Loss</v>
          </cell>
          <cell r="N10480">
            <v>40988</v>
          </cell>
        </row>
        <row r="10481">
          <cell r="A10481" t="str">
            <v>40704415</v>
          </cell>
          <cell r="B10481" t="str">
            <v>Point</v>
          </cell>
          <cell r="C10481" t="str">
            <v>Organic Chem Storage - Fixed Roof Tanks - Methyl Acrylate: Breathing Loss</v>
          </cell>
          <cell r="D10481" t="str">
            <v>Industrial Processes - Storage and Transfer</v>
          </cell>
          <cell r="G10481" t="str">
            <v>Petroleum and Solvent Evaporation</v>
          </cell>
          <cell r="H10481" t="str">
            <v>Organic Chemical Storage</v>
          </cell>
          <cell r="I10481" t="str">
            <v>Fixed Roof Tanks - Esters</v>
          </cell>
          <cell r="J10481" t="str">
            <v>Methyl Acrylate: Breathing Loss</v>
          </cell>
          <cell r="N10481">
            <v>40988</v>
          </cell>
        </row>
        <row r="10482">
          <cell r="A10482" t="str">
            <v>40704416</v>
          </cell>
          <cell r="B10482" t="str">
            <v>Point</v>
          </cell>
          <cell r="C10482" t="str">
            <v>Organic Chem Storage - Fixed Roof Tanks - Methyl Acrylate: Working Loss</v>
          </cell>
          <cell r="D10482" t="str">
            <v>Industrial Processes - Storage and Transfer</v>
          </cell>
          <cell r="G10482" t="str">
            <v>Petroleum and Solvent Evaporation</v>
          </cell>
          <cell r="H10482" t="str">
            <v>Organic Chemical Storage</v>
          </cell>
          <cell r="I10482" t="str">
            <v>Fixed Roof Tanks - Esters</v>
          </cell>
          <cell r="J10482" t="str">
            <v>Methyl Acrylate: Working Loss</v>
          </cell>
          <cell r="N10482">
            <v>40988</v>
          </cell>
        </row>
        <row r="10483">
          <cell r="A10483" t="str">
            <v>40704417</v>
          </cell>
          <cell r="B10483" t="str">
            <v>Point</v>
          </cell>
          <cell r="C10483" t="str">
            <v>Organic Chem Storage - Fixed Roof Tanks - Methyl Methacrylate: Breathing Loss</v>
          </cell>
          <cell r="D10483" t="str">
            <v>Industrial Processes - Storage and Transfer</v>
          </cell>
          <cell r="G10483" t="str">
            <v>Petroleum and Solvent Evaporation</v>
          </cell>
          <cell r="H10483" t="str">
            <v>Organic Chemical Storage</v>
          </cell>
          <cell r="I10483" t="str">
            <v>Fixed Roof Tanks - Esters</v>
          </cell>
          <cell r="J10483" t="str">
            <v>Methyl Methacrylate: Breathing Loss</v>
          </cell>
          <cell r="N10483">
            <v>40988</v>
          </cell>
        </row>
        <row r="10484">
          <cell r="A10484" t="str">
            <v>40704418</v>
          </cell>
          <cell r="B10484" t="str">
            <v>Point</v>
          </cell>
          <cell r="C10484" t="str">
            <v>Organic Chem Storage - Fixed Roof Tanks - Methyl Methacrylate: Working Loss</v>
          </cell>
          <cell r="D10484" t="str">
            <v>Industrial Processes - Storage and Transfer</v>
          </cell>
          <cell r="G10484" t="str">
            <v>Petroleum and Solvent Evaporation</v>
          </cell>
          <cell r="H10484" t="str">
            <v>Organic Chemical Storage</v>
          </cell>
          <cell r="I10484" t="str">
            <v>Fixed Roof Tanks - Esters</v>
          </cell>
          <cell r="J10484" t="str">
            <v>Methyl Methacrylate: Working Loss</v>
          </cell>
          <cell r="N10484">
            <v>40988</v>
          </cell>
        </row>
        <row r="10485">
          <cell r="A10485" t="str">
            <v>40704419</v>
          </cell>
          <cell r="B10485" t="str">
            <v>Point</v>
          </cell>
          <cell r="C10485" t="str">
            <v>Organic Chem Storage - Fixed Roof Tanks - Vinyl Acetate: Breathing Loss</v>
          </cell>
          <cell r="D10485" t="str">
            <v>Industrial Processes - Storage and Transfer</v>
          </cell>
          <cell r="G10485" t="str">
            <v>Petroleum and Solvent Evaporation</v>
          </cell>
          <cell r="H10485" t="str">
            <v>Organic Chemical Storage</v>
          </cell>
          <cell r="I10485" t="str">
            <v>Fixed Roof Tanks - Esters</v>
          </cell>
          <cell r="J10485" t="str">
            <v>Vinyl Acetate: Breathing Loss</v>
          </cell>
          <cell r="N10485">
            <v>40988</v>
          </cell>
        </row>
        <row r="10486">
          <cell r="A10486" t="str">
            <v>40704420</v>
          </cell>
          <cell r="B10486" t="str">
            <v>Point</v>
          </cell>
          <cell r="C10486" t="str">
            <v>Organic Chem Storage - Fixed Roof Tanks - Vinyl Acetate: Working Loss</v>
          </cell>
          <cell r="D10486" t="str">
            <v>Industrial Processes - Storage and Transfer</v>
          </cell>
          <cell r="G10486" t="str">
            <v>Petroleum and Solvent Evaporation</v>
          </cell>
          <cell r="H10486" t="str">
            <v>Organic Chemical Storage</v>
          </cell>
          <cell r="I10486" t="str">
            <v>Fixed Roof Tanks - Esters</v>
          </cell>
          <cell r="J10486" t="str">
            <v>Vinyl Acetate: Working Loss</v>
          </cell>
          <cell r="N10486">
            <v>40988</v>
          </cell>
        </row>
        <row r="10487">
          <cell r="A10487" t="str">
            <v>40704421</v>
          </cell>
          <cell r="B10487" t="str">
            <v>Point</v>
          </cell>
          <cell r="C10487" t="str">
            <v>Organic Chem Storage - Fixed Roof Tanks - n-Propyl Acetate: Breathing Loss</v>
          </cell>
          <cell r="D10487" t="str">
            <v>Industrial Processes - Storage and Transfer</v>
          </cell>
          <cell r="G10487" t="str">
            <v>Petroleum and Solvent Evaporation</v>
          </cell>
          <cell r="H10487" t="str">
            <v>Organic Chemical Storage</v>
          </cell>
          <cell r="I10487" t="str">
            <v>Fixed Roof Tanks - Esters</v>
          </cell>
          <cell r="J10487" t="str">
            <v>n-Propyl Acetate: Breathing Loss</v>
          </cell>
          <cell r="N10487">
            <v>40988</v>
          </cell>
        </row>
        <row r="10488">
          <cell r="A10488" t="str">
            <v>40704422</v>
          </cell>
          <cell r="B10488" t="str">
            <v>Point</v>
          </cell>
          <cell r="C10488" t="str">
            <v>Organic Chem Storage - Fixed Roof Tanks - n-Propyl Acetate: Working Loss</v>
          </cell>
          <cell r="D10488" t="str">
            <v>Industrial Processes - Storage and Transfer</v>
          </cell>
          <cell r="G10488" t="str">
            <v>Petroleum and Solvent Evaporation</v>
          </cell>
          <cell r="H10488" t="str">
            <v>Organic Chemical Storage</v>
          </cell>
          <cell r="I10488" t="str">
            <v>Fixed Roof Tanks - Esters</v>
          </cell>
          <cell r="J10488" t="str">
            <v>n-Propyl Acetate: Working Loss</v>
          </cell>
          <cell r="N10488">
            <v>40988</v>
          </cell>
        </row>
        <row r="10489">
          <cell r="A10489" t="str">
            <v>40704423</v>
          </cell>
          <cell r="B10489" t="str">
            <v>Point</v>
          </cell>
          <cell r="C10489" t="str">
            <v>Organic Chem Storage - Fixed Roof Tanks - i-Butyl-i-Butyrate: Breathing Loss</v>
          </cell>
          <cell r="D10489" t="str">
            <v>Industrial Processes - Storage and Transfer</v>
          </cell>
          <cell r="G10489" t="str">
            <v>Petroleum and Solvent Evaporation</v>
          </cell>
          <cell r="H10489" t="str">
            <v>Organic Chemical Storage</v>
          </cell>
          <cell r="I10489" t="str">
            <v>Fixed Roof Tanks - Esters</v>
          </cell>
          <cell r="J10489" t="str">
            <v>i-Butyl-i-Butyrate: Breathing Loss</v>
          </cell>
          <cell r="N10489">
            <v>40988</v>
          </cell>
        </row>
        <row r="10490">
          <cell r="A10490" t="str">
            <v>40704424</v>
          </cell>
          <cell r="B10490" t="str">
            <v>Point</v>
          </cell>
          <cell r="C10490" t="str">
            <v>Organic Chem Storage - Fixed Roof Tanks - i-Butyl-i-Butyrate: Working Loss</v>
          </cell>
          <cell r="D10490" t="str">
            <v>Industrial Processes - Storage and Transfer</v>
          </cell>
          <cell r="G10490" t="str">
            <v>Petroleum and Solvent Evaporation</v>
          </cell>
          <cell r="H10490" t="str">
            <v>Organic Chemical Storage</v>
          </cell>
          <cell r="I10490" t="str">
            <v>Fixed Roof Tanks - Esters</v>
          </cell>
          <cell r="J10490" t="str">
            <v>i-Butyl-i-Butyrate: Working Loss</v>
          </cell>
          <cell r="N10490">
            <v>40988</v>
          </cell>
        </row>
        <row r="10491">
          <cell r="A10491" t="str">
            <v>40704425</v>
          </cell>
          <cell r="B10491" t="str">
            <v>Point</v>
          </cell>
          <cell r="C10491" t="str">
            <v>Organic Chem Storage - Fixed Roof Tanks - Acrylic Esters: Breathing Loss</v>
          </cell>
          <cell r="D10491" t="str">
            <v>Industrial Processes - Storage and Transfer</v>
          </cell>
          <cell r="G10491" t="str">
            <v>Petroleum and Solvent Evaporation</v>
          </cell>
          <cell r="H10491" t="str">
            <v>Organic Chemical Storage</v>
          </cell>
          <cell r="I10491" t="str">
            <v>Fixed Roof Tanks - Esters</v>
          </cell>
          <cell r="J10491" t="str">
            <v>Acrylic Esters: Breathing Loss</v>
          </cell>
          <cell r="N10491">
            <v>40988</v>
          </cell>
        </row>
        <row r="10492">
          <cell r="A10492" t="str">
            <v>40704426</v>
          </cell>
          <cell r="B10492" t="str">
            <v>Point</v>
          </cell>
          <cell r="C10492" t="str">
            <v>Organic Chem Storage - Fixed Roof Tanks - Acrylic Esters: Working Loss</v>
          </cell>
          <cell r="D10492" t="str">
            <v>Industrial Processes - Storage and Transfer</v>
          </cell>
          <cell r="G10492" t="str">
            <v>Petroleum and Solvent Evaporation</v>
          </cell>
          <cell r="H10492" t="str">
            <v>Organic Chemical Storage</v>
          </cell>
          <cell r="I10492" t="str">
            <v>Fixed Roof Tanks - Esters</v>
          </cell>
          <cell r="J10492" t="str">
            <v>Acrylic Esters: Working Loss</v>
          </cell>
          <cell r="N10492">
            <v>40988</v>
          </cell>
        </row>
        <row r="10493">
          <cell r="A10493" t="str">
            <v>40704497</v>
          </cell>
          <cell r="B10493" t="str">
            <v>Point</v>
          </cell>
          <cell r="C10493" t="str">
            <v>Organic Chem Storage - Fixed Roof Tanks - Specify Ester: Breathing Loss</v>
          </cell>
          <cell r="D10493" t="str">
            <v>Industrial Processes - Storage and Transfer</v>
          </cell>
          <cell r="G10493" t="str">
            <v>Petroleum and Solvent Evaporation</v>
          </cell>
          <cell r="H10493" t="str">
            <v>Organic Chemical Storage</v>
          </cell>
          <cell r="I10493" t="str">
            <v>Fixed Roof Tanks - Esters</v>
          </cell>
          <cell r="J10493" t="str">
            <v>Specify Ester: Breathing Loss</v>
          </cell>
          <cell r="N10493">
            <v>40988</v>
          </cell>
        </row>
        <row r="10494">
          <cell r="A10494" t="str">
            <v>40704498</v>
          </cell>
          <cell r="B10494" t="str">
            <v>Point</v>
          </cell>
          <cell r="C10494" t="str">
            <v>Organic Chem Storage - Fixed Roof Tanks - Specify Ester: Working Loss</v>
          </cell>
          <cell r="D10494" t="str">
            <v>Industrial Processes - Storage and Transfer</v>
          </cell>
          <cell r="G10494" t="str">
            <v>Petroleum and Solvent Evaporation</v>
          </cell>
          <cell r="H10494" t="str">
            <v>Organic Chemical Storage</v>
          </cell>
          <cell r="I10494" t="str">
            <v>Fixed Roof Tanks - Esters</v>
          </cell>
          <cell r="J10494" t="str">
            <v>Specify Ester: Working Loss</v>
          </cell>
          <cell r="N10494">
            <v>40988</v>
          </cell>
        </row>
        <row r="10495">
          <cell r="A10495" t="str">
            <v>40704801</v>
          </cell>
          <cell r="B10495" t="str">
            <v>Point</v>
          </cell>
          <cell r="C10495" t="str">
            <v>Organic Chem Storage - Fixed Roof Tanks - Methyl-tert-Butyl Ether: Breathing Loss</v>
          </cell>
          <cell r="D10495" t="str">
            <v>Industrial Processes - Storage and Transfer</v>
          </cell>
          <cell r="G10495" t="str">
            <v>Petroleum and Solvent Evaporation</v>
          </cell>
          <cell r="H10495" t="str">
            <v>Organic Chemical Storage</v>
          </cell>
          <cell r="I10495" t="str">
            <v>Fixed Roof Tanks - Ethers</v>
          </cell>
          <cell r="J10495" t="str">
            <v>Methyl-tert-Butyl Ether: Breathing Loss</v>
          </cell>
          <cell r="N10495">
            <v>40988</v>
          </cell>
        </row>
        <row r="10496">
          <cell r="A10496" t="str">
            <v>40704802</v>
          </cell>
          <cell r="B10496" t="str">
            <v>Point</v>
          </cell>
          <cell r="C10496" t="str">
            <v>Organic Chem Storage - Fixed Roof Tanks - Methyl-tert-Butyl Ether: Working Loss</v>
          </cell>
          <cell r="D10496" t="str">
            <v>Industrial Processes - Storage and Transfer</v>
          </cell>
          <cell r="G10496" t="str">
            <v>Petroleum and Solvent Evaporation</v>
          </cell>
          <cell r="H10496" t="str">
            <v>Organic Chemical Storage</v>
          </cell>
          <cell r="I10496" t="str">
            <v>Fixed Roof Tanks - Ethers</v>
          </cell>
          <cell r="J10496" t="str">
            <v>Methyl-tert-Butyl Ether: Working Loss</v>
          </cell>
          <cell r="N10496">
            <v>40988</v>
          </cell>
        </row>
        <row r="10497">
          <cell r="A10497" t="str">
            <v>40704805</v>
          </cell>
          <cell r="B10497" t="str">
            <v>Point</v>
          </cell>
          <cell r="C10497" t="str">
            <v>Organic Chem Storage - Fixed Roof Tanks - 1,4-Dioxane: Breathing Loss</v>
          </cell>
          <cell r="D10497" t="str">
            <v>Industrial Processes - Storage and Transfer</v>
          </cell>
          <cell r="G10497" t="str">
            <v>Petroleum and Solvent Evaporation</v>
          </cell>
          <cell r="H10497" t="str">
            <v>Organic Chemical Storage</v>
          </cell>
          <cell r="I10497" t="str">
            <v>Fixed Roof Tanks - Ethers</v>
          </cell>
          <cell r="J10497" t="str">
            <v>1,4-Dioxane: Breathing Loss</v>
          </cell>
          <cell r="N10497">
            <v>40988</v>
          </cell>
        </row>
        <row r="10498">
          <cell r="A10498" t="str">
            <v>40704806</v>
          </cell>
          <cell r="B10498" t="str">
            <v>Point</v>
          </cell>
          <cell r="C10498" t="str">
            <v>Organic Chem Storage - Fixed Roof Tanks - 1,4-Dioxane: Working Loss</v>
          </cell>
          <cell r="D10498" t="str">
            <v>Industrial Processes - Storage and Transfer</v>
          </cell>
          <cell r="G10498" t="str">
            <v>Petroleum and Solvent Evaporation</v>
          </cell>
          <cell r="H10498" t="str">
            <v>Organic Chemical Storage</v>
          </cell>
          <cell r="I10498" t="str">
            <v>Fixed Roof Tanks - Ethers</v>
          </cell>
          <cell r="J10498" t="str">
            <v>1,4-Dioxane: Working Loss</v>
          </cell>
          <cell r="N10498">
            <v>40988</v>
          </cell>
        </row>
        <row r="10499">
          <cell r="A10499" t="str">
            <v>40704897</v>
          </cell>
          <cell r="B10499" t="str">
            <v>Point</v>
          </cell>
          <cell r="C10499" t="str">
            <v>Organic Chem Storage - Fixed Roof Tanks - Specify Ether: Breathing Loss</v>
          </cell>
          <cell r="D10499" t="str">
            <v>Industrial Processes - Storage and Transfer</v>
          </cell>
          <cell r="G10499" t="str">
            <v>Petroleum and Solvent Evaporation</v>
          </cell>
          <cell r="H10499" t="str">
            <v>Organic Chemical Storage</v>
          </cell>
          <cell r="I10499" t="str">
            <v>Fixed Roof Tanks - Ethers</v>
          </cell>
          <cell r="J10499" t="str">
            <v>Specify Ether: Breathing Loss</v>
          </cell>
          <cell r="N10499">
            <v>40988</v>
          </cell>
        </row>
        <row r="10500">
          <cell r="A10500" t="str">
            <v>40704898</v>
          </cell>
          <cell r="B10500" t="str">
            <v>Point</v>
          </cell>
          <cell r="C10500" t="str">
            <v>Organic Chem Storage - Fixed Roof Tanks - Specify Ether: Working Loss</v>
          </cell>
          <cell r="D10500" t="str">
            <v>Industrial Processes - Storage and Transfer</v>
          </cell>
          <cell r="G10500" t="str">
            <v>Petroleum and Solvent Evaporation</v>
          </cell>
          <cell r="H10500" t="str">
            <v>Organic Chemical Storage</v>
          </cell>
          <cell r="I10500" t="str">
            <v>Fixed Roof Tanks - Ethers</v>
          </cell>
          <cell r="J10500" t="str">
            <v>Specify Ether: Working Loss</v>
          </cell>
          <cell r="N10500">
            <v>40988</v>
          </cell>
        </row>
        <row r="10501">
          <cell r="A10501" t="str">
            <v>40705201</v>
          </cell>
          <cell r="B10501" t="str">
            <v>Point</v>
          </cell>
          <cell r="C10501" t="str">
            <v>Organic Chem Storage - Fixed Roof Tanks - Butyl Carbitol: Breathing Loss</v>
          </cell>
          <cell r="D10501" t="str">
            <v>Industrial Processes - Storage and Transfer</v>
          </cell>
          <cell r="G10501" t="str">
            <v>Petroleum and Solvent Evaporation</v>
          </cell>
          <cell r="H10501" t="str">
            <v>Organic Chemical Storage</v>
          </cell>
          <cell r="I10501" t="str">
            <v>Fixed Roof Tanks - Glycol Ethers</v>
          </cell>
          <cell r="J10501" t="str">
            <v>Butyl Carbitol: Breathing Loss</v>
          </cell>
          <cell r="N10501">
            <v>40988</v>
          </cell>
        </row>
        <row r="10502">
          <cell r="A10502" t="str">
            <v>40705202</v>
          </cell>
          <cell r="B10502" t="str">
            <v>Point</v>
          </cell>
          <cell r="C10502" t="str">
            <v>Organic Chem Storage - Fixed Roof Tanks - Butyl Carbitol: Working Loss</v>
          </cell>
          <cell r="D10502" t="str">
            <v>Industrial Processes - Storage and Transfer</v>
          </cell>
          <cell r="G10502" t="str">
            <v>Petroleum and Solvent Evaporation</v>
          </cell>
          <cell r="H10502" t="str">
            <v>Organic Chemical Storage</v>
          </cell>
          <cell r="I10502" t="str">
            <v>Fixed Roof Tanks - Glycol Ethers</v>
          </cell>
          <cell r="J10502" t="str">
            <v>Butyl Carbitol: Working Loss</v>
          </cell>
          <cell r="N10502">
            <v>40988</v>
          </cell>
        </row>
        <row r="10503">
          <cell r="A10503" t="str">
            <v>40705203</v>
          </cell>
          <cell r="B10503" t="str">
            <v>Point</v>
          </cell>
          <cell r="C10503" t="str">
            <v>Organic Chem Storage - Fixed Roof Tanks - Butyl Cellosolve: Breathing Loss</v>
          </cell>
          <cell r="D10503" t="str">
            <v>Industrial Processes - Storage and Transfer</v>
          </cell>
          <cell r="G10503" t="str">
            <v>Petroleum and Solvent Evaporation</v>
          </cell>
          <cell r="H10503" t="str">
            <v>Organic Chemical Storage</v>
          </cell>
          <cell r="I10503" t="str">
            <v>Fixed Roof Tanks - Glycol Ethers</v>
          </cell>
          <cell r="J10503" t="str">
            <v>Butyl Cellosolve: Breathing Loss</v>
          </cell>
          <cell r="N10503">
            <v>40988</v>
          </cell>
        </row>
        <row r="10504">
          <cell r="A10504" t="str">
            <v>40705204</v>
          </cell>
          <cell r="B10504" t="str">
            <v>Point</v>
          </cell>
          <cell r="C10504" t="str">
            <v>Organic Chem Storage - Fixed Roof Tanks - Butyl Cellosolve: Working Loss</v>
          </cell>
          <cell r="D10504" t="str">
            <v>Industrial Processes - Storage and Transfer</v>
          </cell>
          <cell r="G10504" t="str">
            <v>Petroleum and Solvent Evaporation</v>
          </cell>
          <cell r="H10504" t="str">
            <v>Organic Chemical Storage</v>
          </cell>
          <cell r="I10504" t="str">
            <v>Fixed Roof Tanks - Glycol Ethers</v>
          </cell>
          <cell r="J10504" t="str">
            <v>Butyl Cellosolve: Working Loss</v>
          </cell>
          <cell r="N10504">
            <v>40988</v>
          </cell>
        </row>
        <row r="10505">
          <cell r="A10505" t="str">
            <v>40705205</v>
          </cell>
          <cell r="B10505" t="str">
            <v>Point</v>
          </cell>
          <cell r="C10505" t="str">
            <v>Organic Chem Storage - Fixed Roof Tanks - Carbitol: Breathing Loss</v>
          </cell>
          <cell r="D10505" t="str">
            <v>Industrial Processes - Storage and Transfer</v>
          </cell>
          <cell r="G10505" t="str">
            <v>Petroleum and Solvent Evaporation</v>
          </cell>
          <cell r="H10505" t="str">
            <v>Organic Chemical Storage</v>
          </cell>
          <cell r="I10505" t="str">
            <v>Fixed Roof Tanks - Glycol Ethers</v>
          </cell>
          <cell r="J10505" t="str">
            <v>Carbitol: Breathing Loss</v>
          </cell>
          <cell r="N10505">
            <v>40988</v>
          </cell>
        </row>
        <row r="10506">
          <cell r="A10506" t="str">
            <v>40705206</v>
          </cell>
          <cell r="B10506" t="str">
            <v>Point</v>
          </cell>
          <cell r="C10506" t="str">
            <v>Organic Chem Storage - Fixed Roof Tanks - Carbitol: Working Loss</v>
          </cell>
          <cell r="D10506" t="str">
            <v>Industrial Processes - Storage and Transfer</v>
          </cell>
          <cell r="G10506" t="str">
            <v>Petroleum and Solvent Evaporation</v>
          </cell>
          <cell r="H10506" t="str">
            <v>Organic Chemical Storage</v>
          </cell>
          <cell r="I10506" t="str">
            <v>Fixed Roof Tanks - Glycol Ethers</v>
          </cell>
          <cell r="J10506" t="str">
            <v>Carbitol: Working Loss</v>
          </cell>
          <cell r="N10506">
            <v>40988</v>
          </cell>
        </row>
        <row r="10507">
          <cell r="A10507" t="str">
            <v>40705207</v>
          </cell>
          <cell r="B10507" t="str">
            <v>Point</v>
          </cell>
          <cell r="C10507" t="str">
            <v>Organic Chem Storage - Fixed Roof Tanks - Cellosolve: Breathing Loss</v>
          </cell>
          <cell r="D10507" t="str">
            <v>Industrial Processes - Storage and Transfer</v>
          </cell>
          <cell r="G10507" t="str">
            <v>Petroleum and Solvent Evaporation</v>
          </cell>
          <cell r="H10507" t="str">
            <v>Organic Chemical Storage</v>
          </cell>
          <cell r="I10507" t="str">
            <v>Fixed Roof Tanks - Glycol Ethers</v>
          </cell>
          <cell r="J10507" t="str">
            <v>Cellosolve: Breathing Loss</v>
          </cell>
          <cell r="N10507">
            <v>40988</v>
          </cell>
        </row>
        <row r="10508">
          <cell r="A10508" t="str">
            <v>40705208</v>
          </cell>
          <cell r="B10508" t="str">
            <v>Point</v>
          </cell>
          <cell r="C10508" t="str">
            <v>Organic Chem Storage - Fixed Roof Tanks - Cellosolve: Working Loss</v>
          </cell>
          <cell r="D10508" t="str">
            <v>Industrial Processes - Storage and Transfer</v>
          </cell>
          <cell r="G10508" t="str">
            <v>Petroleum and Solvent Evaporation</v>
          </cell>
          <cell r="H10508" t="str">
            <v>Organic Chemical Storage</v>
          </cell>
          <cell r="I10508" t="str">
            <v>Fixed Roof Tanks - Glycol Ethers</v>
          </cell>
          <cell r="J10508" t="str">
            <v>Cellosolve: Working Loss</v>
          </cell>
          <cell r="N10508">
            <v>40988</v>
          </cell>
        </row>
        <row r="10509">
          <cell r="A10509" t="str">
            <v>40705209</v>
          </cell>
          <cell r="B10509" t="str">
            <v>Point</v>
          </cell>
          <cell r="C10509" t="str">
            <v>Organic Chem Storage - Fixed Roof Tanks - Diethylene Glycol: Breathing Loss</v>
          </cell>
          <cell r="D10509" t="str">
            <v>Industrial Processes - Storage and Transfer</v>
          </cell>
          <cell r="G10509" t="str">
            <v>Petroleum and Solvent Evaporation</v>
          </cell>
          <cell r="H10509" t="str">
            <v>Organic Chemical Storage</v>
          </cell>
          <cell r="I10509" t="str">
            <v>Fixed Roof Tanks - Glycol Ethers</v>
          </cell>
          <cell r="J10509" t="str">
            <v>Diethylene Glycol: Breathing Loss</v>
          </cell>
          <cell r="N10509">
            <v>40988</v>
          </cell>
        </row>
        <row r="10510">
          <cell r="A10510" t="str">
            <v>40705210</v>
          </cell>
          <cell r="B10510" t="str">
            <v>Point</v>
          </cell>
          <cell r="C10510" t="str">
            <v>Organic Chem Storage - Fixed Roof Tanks - Diethylene Glycol: Working Loss</v>
          </cell>
          <cell r="D10510" t="str">
            <v>Industrial Processes - Storage and Transfer</v>
          </cell>
          <cell r="G10510" t="str">
            <v>Petroleum and Solvent Evaporation</v>
          </cell>
          <cell r="H10510" t="str">
            <v>Organic Chemical Storage</v>
          </cell>
          <cell r="I10510" t="str">
            <v>Fixed Roof Tanks - Glycol Ethers</v>
          </cell>
          <cell r="J10510" t="str">
            <v>Diethylene Glycol: Working Loss</v>
          </cell>
          <cell r="N10510">
            <v>40988</v>
          </cell>
        </row>
        <row r="10511">
          <cell r="A10511" t="str">
            <v>40705211</v>
          </cell>
          <cell r="B10511" t="str">
            <v>Point</v>
          </cell>
          <cell r="C10511" t="str">
            <v>Organic Chem Storage - Fixed Roof Tanks - Methyl Carbitol: Breathing Loss</v>
          </cell>
          <cell r="D10511" t="str">
            <v>Industrial Processes - Storage and Transfer</v>
          </cell>
          <cell r="G10511" t="str">
            <v>Petroleum and Solvent Evaporation</v>
          </cell>
          <cell r="H10511" t="str">
            <v>Organic Chemical Storage</v>
          </cell>
          <cell r="I10511" t="str">
            <v>Fixed Roof Tanks - Glycol Ethers</v>
          </cell>
          <cell r="J10511" t="str">
            <v>Methyl Carbitol: Breathing Loss</v>
          </cell>
          <cell r="N10511">
            <v>40988</v>
          </cell>
        </row>
        <row r="10512">
          <cell r="A10512" t="str">
            <v>40705212</v>
          </cell>
          <cell r="B10512" t="str">
            <v>Point</v>
          </cell>
          <cell r="C10512" t="str">
            <v>Organic Chem Storage - Fixed Roof Tanks - Methyl Carbitol: Working Loss</v>
          </cell>
          <cell r="D10512" t="str">
            <v>Industrial Processes - Storage and Transfer</v>
          </cell>
          <cell r="G10512" t="str">
            <v>Petroleum and Solvent Evaporation</v>
          </cell>
          <cell r="H10512" t="str">
            <v>Organic Chemical Storage</v>
          </cell>
          <cell r="I10512" t="str">
            <v>Fixed Roof Tanks - Glycol Ethers</v>
          </cell>
          <cell r="J10512" t="str">
            <v>Methyl Carbitol: Working Loss</v>
          </cell>
          <cell r="N10512">
            <v>40988</v>
          </cell>
        </row>
        <row r="10513">
          <cell r="A10513" t="str">
            <v>40705213</v>
          </cell>
          <cell r="B10513" t="str">
            <v>Point</v>
          </cell>
          <cell r="C10513" t="str">
            <v>Organic Chem Storage - Fixed Roof Tanks - Methyl Cellosolve: Breathing Loss</v>
          </cell>
          <cell r="D10513" t="str">
            <v>Industrial Processes - Storage and Transfer</v>
          </cell>
          <cell r="G10513" t="str">
            <v>Petroleum and Solvent Evaporation</v>
          </cell>
          <cell r="H10513" t="str">
            <v>Organic Chemical Storage</v>
          </cell>
          <cell r="I10513" t="str">
            <v>Fixed Roof Tanks - Glycol Ethers</v>
          </cell>
          <cell r="J10513" t="str">
            <v>Methyl Cellosolve: Breathing Loss</v>
          </cell>
          <cell r="N10513">
            <v>40988</v>
          </cell>
        </row>
        <row r="10514">
          <cell r="A10514" t="str">
            <v>40705214</v>
          </cell>
          <cell r="B10514" t="str">
            <v>Point</v>
          </cell>
          <cell r="C10514" t="str">
            <v>Organic Chem Storage - Fixed Roof Tanks - Methyl Cellosolve: Working Loss</v>
          </cell>
          <cell r="D10514" t="str">
            <v>Industrial Processes - Storage and Transfer</v>
          </cell>
          <cell r="G10514" t="str">
            <v>Petroleum and Solvent Evaporation</v>
          </cell>
          <cell r="H10514" t="str">
            <v>Organic Chemical Storage</v>
          </cell>
          <cell r="I10514" t="str">
            <v>Fixed Roof Tanks - Glycol Ethers</v>
          </cell>
          <cell r="J10514" t="str">
            <v>Methyl Cellosolve: Working Loss</v>
          </cell>
          <cell r="N10514">
            <v>40988</v>
          </cell>
        </row>
        <row r="10515">
          <cell r="A10515" t="str">
            <v>40705215</v>
          </cell>
          <cell r="B10515" t="str">
            <v>Point</v>
          </cell>
          <cell r="C10515" t="str">
            <v>Organic Chem Storage - Fixed Roof Tanks - Polyethylene Glycol: Breathing Loss</v>
          </cell>
          <cell r="D10515" t="str">
            <v>Industrial Processes - Storage and Transfer</v>
          </cell>
          <cell r="G10515" t="str">
            <v>Petroleum and Solvent Evaporation</v>
          </cell>
          <cell r="H10515" t="str">
            <v>Organic Chemical Storage</v>
          </cell>
          <cell r="I10515" t="str">
            <v>Fixed Roof Tanks - Glycol Ethers</v>
          </cell>
          <cell r="J10515" t="str">
            <v>Polyethylene Glycol: Breathing Loss</v>
          </cell>
          <cell r="N10515">
            <v>40988</v>
          </cell>
        </row>
        <row r="10516">
          <cell r="A10516" t="str">
            <v>40705216</v>
          </cell>
          <cell r="B10516" t="str">
            <v>Point</v>
          </cell>
          <cell r="C10516" t="str">
            <v>Organic Chem Storage - Fixed Roof Tanks - Polyethylene Glycol: Working Loss</v>
          </cell>
          <cell r="D10516" t="str">
            <v>Industrial Processes - Storage and Transfer</v>
          </cell>
          <cell r="G10516" t="str">
            <v>Petroleum and Solvent Evaporation</v>
          </cell>
          <cell r="H10516" t="str">
            <v>Organic Chemical Storage</v>
          </cell>
          <cell r="I10516" t="str">
            <v>Fixed Roof Tanks - Glycol Ethers</v>
          </cell>
          <cell r="J10516" t="str">
            <v>Polyethylene Glycol: Working Loss</v>
          </cell>
          <cell r="N10516">
            <v>40988</v>
          </cell>
        </row>
        <row r="10517">
          <cell r="A10517" t="str">
            <v>40705217</v>
          </cell>
          <cell r="B10517" t="str">
            <v>Point</v>
          </cell>
          <cell r="C10517" t="str">
            <v>Organic Chem Storage - Fixed Roof Tanks - Triethylene Glycol: Breathing Loss</v>
          </cell>
          <cell r="D10517" t="str">
            <v>Industrial Processes - Storage and Transfer</v>
          </cell>
          <cell r="G10517" t="str">
            <v>Petroleum and Solvent Evaporation</v>
          </cell>
          <cell r="H10517" t="str">
            <v>Organic Chemical Storage</v>
          </cell>
          <cell r="I10517" t="str">
            <v>Fixed Roof Tanks - Glycol Ethers</v>
          </cell>
          <cell r="J10517" t="str">
            <v>Triethylene Glycol: Breathing Loss</v>
          </cell>
          <cell r="N10517">
            <v>40988</v>
          </cell>
        </row>
        <row r="10518">
          <cell r="A10518" t="str">
            <v>40705218</v>
          </cell>
          <cell r="B10518" t="str">
            <v>Point</v>
          </cell>
          <cell r="C10518" t="str">
            <v>Organic Chem Storage - Fixed Roof Tanks - Triethylene Glycol: Working Loss</v>
          </cell>
          <cell r="D10518" t="str">
            <v>Industrial Processes - Storage and Transfer</v>
          </cell>
          <cell r="G10518" t="str">
            <v>Petroleum and Solvent Evaporation</v>
          </cell>
          <cell r="H10518" t="str">
            <v>Organic Chemical Storage</v>
          </cell>
          <cell r="I10518" t="str">
            <v>Fixed Roof Tanks - Glycol Ethers</v>
          </cell>
          <cell r="J10518" t="str">
            <v>Triethylene Glycol: Working Loss</v>
          </cell>
          <cell r="N10518">
            <v>40988</v>
          </cell>
        </row>
        <row r="10519">
          <cell r="A10519" t="str">
            <v>40705297</v>
          </cell>
          <cell r="B10519" t="str">
            <v>Point</v>
          </cell>
          <cell r="C10519" t="str">
            <v>Organic Chem Storage - Fixed Roof Tanks - Specify Glycol Ether: Breathing Loss</v>
          </cell>
          <cell r="D10519" t="str">
            <v>Industrial Processes - Storage and Transfer</v>
          </cell>
          <cell r="G10519" t="str">
            <v>Petroleum and Solvent Evaporation</v>
          </cell>
          <cell r="H10519" t="str">
            <v>Organic Chemical Storage</v>
          </cell>
          <cell r="I10519" t="str">
            <v>Fixed Roof Tanks - Glycol Ethers</v>
          </cell>
          <cell r="J10519" t="str">
            <v>Specify Glycol Ether: Breathing Loss</v>
          </cell>
          <cell r="N10519">
            <v>40988</v>
          </cell>
        </row>
        <row r="10520">
          <cell r="A10520" t="str">
            <v>40705298</v>
          </cell>
          <cell r="B10520" t="str">
            <v>Point</v>
          </cell>
          <cell r="C10520" t="str">
            <v>Organic Chem Storage - Fixed Roof Tanks - Specify Glycol Ether: Working Loss</v>
          </cell>
          <cell r="D10520" t="str">
            <v>Industrial Processes - Storage and Transfer</v>
          </cell>
          <cell r="G10520" t="str">
            <v>Petroleum and Solvent Evaporation</v>
          </cell>
          <cell r="H10520" t="str">
            <v>Organic Chemical Storage</v>
          </cell>
          <cell r="I10520" t="str">
            <v>Fixed Roof Tanks - Glycol Ethers</v>
          </cell>
          <cell r="J10520" t="str">
            <v>Specify Glycol Ether: Working Loss</v>
          </cell>
          <cell r="N10520">
            <v>40988</v>
          </cell>
        </row>
        <row r="10521">
          <cell r="A10521" t="str">
            <v>40705601</v>
          </cell>
          <cell r="B10521" t="str">
            <v>Point</v>
          </cell>
          <cell r="C10521" t="str">
            <v>Organic Chem Storage - Fixed Roof Tanks - 1,4-Butanediol: Breathing Loss</v>
          </cell>
          <cell r="D10521" t="str">
            <v>Industrial Processes - Storage and Transfer</v>
          </cell>
          <cell r="G10521" t="str">
            <v>Petroleum and Solvent Evaporation</v>
          </cell>
          <cell r="H10521" t="str">
            <v>Organic Chemical Storage</v>
          </cell>
          <cell r="I10521" t="str">
            <v>Fixed Roof Tanks - Glycols</v>
          </cell>
          <cell r="J10521" t="str">
            <v>1,4-Butanediol: Breathing Loss</v>
          </cell>
          <cell r="N10521">
            <v>40988</v>
          </cell>
        </row>
        <row r="10522">
          <cell r="A10522" t="str">
            <v>40705602</v>
          </cell>
          <cell r="B10522" t="str">
            <v>Point</v>
          </cell>
          <cell r="C10522" t="str">
            <v>Organic Chem Storage - Fixed Roof Tanks - 1,4-Butanediol: Working Loss</v>
          </cell>
          <cell r="D10522" t="str">
            <v>Industrial Processes - Storage and Transfer</v>
          </cell>
          <cell r="G10522" t="str">
            <v>Petroleum and Solvent Evaporation</v>
          </cell>
          <cell r="H10522" t="str">
            <v>Organic Chemical Storage</v>
          </cell>
          <cell r="I10522" t="str">
            <v>Fixed Roof Tanks - Glycols</v>
          </cell>
          <cell r="J10522" t="str">
            <v>1,4-Butanediol: Working Loss</v>
          </cell>
          <cell r="N10522">
            <v>40988</v>
          </cell>
        </row>
        <row r="10523">
          <cell r="A10523" t="str">
            <v>40705603</v>
          </cell>
          <cell r="B10523" t="str">
            <v>Point</v>
          </cell>
          <cell r="C10523" t="str">
            <v>Organic Chem Storage - Fixed Roof Tanks - Ethylene Glycol: Breathing Loss</v>
          </cell>
          <cell r="D10523" t="str">
            <v>Industrial Processes - Storage and Transfer</v>
          </cell>
          <cell r="G10523" t="str">
            <v>Petroleum and Solvent Evaporation</v>
          </cell>
          <cell r="H10523" t="str">
            <v>Organic Chemical Storage</v>
          </cell>
          <cell r="I10523" t="str">
            <v>Fixed Roof Tanks - Glycols</v>
          </cell>
          <cell r="J10523" t="str">
            <v>Ethylene Glycol: Breathing Loss</v>
          </cell>
          <cell r="N10523">
            <v>40988</v>
          </cell>
        </row>
        <row r="10524">
          <cell r="A10524" t="str">
            <v>40705604</v>
          </cell>
          <cell r="B10524" t="str">
            <v>Point</v>
          </cell>
          <cell r="C10524" t="str">
            <v>Organic Chem Storage - Fixed Roof Tanks - Ethylene Glycol: Working Loss</v>
          </cell>
          <cell r="D10524" t="str">
            <v>Industrial Processes - Storage and Transfer</v>
          </cell>
          <cell r="G10524" t="str">
            <v>Petroleum and Solvent Evaporation</v>
          </cell>
          <cell r="H10524" t="str">
            <v>Organic Chemical Storage</v>
          </cell>
          <cell r="I10524" t="str">
            <v>Fixed Roof Tanks - Glycols</v>
          </cell>
          <cell r="J10524" t="str">
            <v>Ethylene Glycol: Working Loss</v>
          </cell>
          <cell r="N10524">
            <v>40988</v>
          </cell>
        </row>
        <row r="10525">
          <cell r="A10525" t="str">
            <v>40705605</v>
          </cell>
          <cell r="B10525" t="str">
            <v>Point</v>
          </cell>
          <cell r="C10525" t="str">
            <v>Organic Chem Storage - Fixed Roof Tanks - Dipropylene Glycol: Breathing Loss</v>
          </cell>
          <cell r="D10525" t="str">
            <v>Industrial Processes - Storage and Transfer</v>
          </cell>
          <cell r="G10525" t="str">
            <v>Petroleum and Solvent Evaporation</v>
          </cell>
          <cell r="H10525" t="str">
            <v>Organic Chemical Storage</v>
          </cell>
          <cell r="I10525" t="str">
            <v>Fixed Roof Tanks - Glycols</v>
          </cell>
          <cell r="J10525" t="str">
            <v>Dipropylene Glycol: Breathing Loss</v>
          </cell>
          <cell r="N10525">
            <v>40988</v>
          </cell>
        </row>
        <row r="10526">
          <cell r="A10526" t="str">
            <v>40705606</v>
          </cell>
          <cell r="B10526" t="str">
            <v>Point</v>
          </cell>
          <cell r="C10526" t="str">
            <v>Organic Chem Storage - Fixed Roof Tanks - Dipropylene Glycol: Working Loss</v>
          </cell>
          <cell r="D10526" t="str">
            <v>Industrial Processes - Storage and Transfer</v>
          </cell>
          <cell r="G10526" t="str">
            <v>Petroleum and Solvent Evaporation</v>
          </cell>
          <cell r="H10526" t="str">
            <v>Organic Chemical Storage</v>
          </cell>
          <cell r="I10526" t="str">
            <v>Fixed Roof Tanks - Glycols</v>
          </cell>
          <cell r="J10526" t="str">
            <v>Dipropylene Glycol: Working Loss</v>
          </cell>
          <cell r="N10526">
            <v>40988</v>
          </cell>
        </row>
        <row r="10527">
          <cell r="A10527" t="str">
            <v>40705607</v>
          </cell>
          <cell r="B10527" t="str">
            <v>Point</v>
          </cell>
          <cell r="C10527" t="str">
            <v>Organic Chem Storage - Fixed Roof Tanks - Glycerol: Breathing Loss</v>
          </cell>
          <cell r="D10527" t="str">
            <v>Industrial Processes - Storage and Transfer</v>
          </cell>
          <cell r="G10527" t="str">
            <v>Petroleum and Solvent Evaporation</v>
          </cell>
          <cell r="H10527" t="str">
            <v>Organic Chemical Storage</v>
          </cell>
          <cell r="I10527" t="str">
            <v>Fixed Roof Tanks - Glycols</v>
          </cell>
          <cell r="J10527" t="str">
            <v>Glycerol: Breathing Loss</v>
          </cell>
          <cell r="N10527">
            <v>40988</v>
          </cell>
        </row>
        <row r="10528">
          <cell r="A10528" t="str">
            <v>40705608</v>
          </cell>
          <cell r="B10528" t="str">
            <v>Point</v>
          </cell>
          <cell r="C10528" t="str">
            <v>Organic Chem Storage - Fixed Roof Tanks - Glycerol: Working Loss</v>
          </cell>
          <cell r="D10528" t="str">
            <v>Industrial Processes - Storage and Transfer</v>
          </cell>
          <cell r="G10528" t="str">
            <v>Petroleum and Solvent Evaporation</v>
          </cell>
          <cell r="H10528" t="str">
            <v>Organic Chemical Storage</v>
          </cell>
          <cell r="I10528" t="str">
            <v>Fixed Roof Tanks - Glycols</v>
          </cell>
          <cell r="J10528" t="str">
            <v>Glycerol: Working Loss</v>
          </cell>
          <cell r="N10528">
            <v>40988</v>
          </cell>
        </row>
        <row r="10529">
          <cell r="A10529" t="str">
            <v>40705609</v>
          </cell>
          <cell r="B10529" t="str">
            <v>Point</v>
          </cell>
          <cell r="C10529" t="str">
            <v>Organic Chem Storage - Fixed Roof Tanks - Propylene Glycol: Breathing Loss</v>
          </cell>
          <cell r="D10529" t="str">
            <v>Industrial Processes - Storage and Transfer</v>
          </cell>
          <cell r="G10529" t="str">
            <v>Petroleum and Solvent Evaporation</v>
          </cell>
          <cell r="H10529" t="str">
            <v>Organic Chemical Storage</v>
          </cell>
          <cell r="I10529" t="str">
            <v>Fixed Roof Tanks - Glycols</v>
          </cell>
          <cell r="J10529" t="str">
            <v>Propylene Glycol: Breathing Loss</v>
          </cell>
          <cell r="N10529">
            <v>40988</v>
          </cell>
        </row>
        <row r="10530">
          <cell r="A10530" t="str">
            <v>40705610</v>
          </cell>
          <cell r="B10530" t="str">
            <v>Point</v>
          </cell>
          <cell r="C10530" t="str">
            <v>Organic Chem Storage - Fixed Roof Tanks - Propylene Glycol: Working Loss</v>
          </cell>
          <cell r="D10530" t="str">
            <v>Industrial Processes - Storage and Transfer</v>
          </cell>
          <cell r="G10530" t="str">
            <v>Petroleum and Solvent Evaporation</v>
          </cell>
          <cell r="H10530" t="str">
            <v>Organic Chemical Storage</v>
          </cell>
          <cell r="I10530" t="str">
            <v>Fixed Roof Tanks - Glycols</v>
          </cell>
          <cell r="J10530" t="str">
            <v>Propylene Glycol: Working Loss</v>
          </cell>
          <cell r="N10530">
            <v>40988</v>
          </cell>
        </row>
        <row r="10531">
          <cell r="A10531" t="str">
            <v>40705697</v>
          </cell>
          <cell r="B10531" t="str">
            <v>Point</v>
          </cell>
          <cell r="C10531" t="str">
            <v>Organic Chem Storage - Fixed Roof Tanks - Specify Glycol: Breathing Loss</v>
          </cell>
          <cell r="D10531" t="str">
            <v>Industrial Processes - Storage and Transfer</v>
          </cell>
          <cell r="G10531" t="str">
            <v>Petroleum and Solvent Evaporation</v>
          </cell>
          <cell r="H10531" t="str">
            <v>Organic Chemical Storage</v>
          </cell>
          <cell r="I10531" t="str">
            <v>Fixed Roof Tanks - Glycols</v>
          </cell>
          <cell r="J10531" t="str">
            <v>Specify Glycol: Breathing Loss</v>
          </cell>
          <cell r="N10531">
            <v>40988</v>
          </cell>
        </row>
        <row r="10532">
          <cell r="A10532" t="str">
            <v>40705698</v>
          </cell>
          <cell r="B10532" t="str">
            <v>Point</v>
          </cell>
          <cell r="C10532" t="str">
            <v>Organic Chem Storage - Fixed Roof Tanks - Specify Glycol: Working Loss</v>
          </cell>
          <cell r="D10532" t="str">
            <v>Industrial Processes - Storage and Transfer</v>
          </cell>
          <cell r="G10532" t="str">
            <v>Petroleum and Solvent Evaporation</v>
          </cell>
          <cell r="H10532" t="str">
            <v>Organic Chemical Storage</v>
          </cell>
          <cell r="I10532" t="str">
            <v>Fixed Roof Tanks - Glycols</v>
          </cell>
          <cell r="J10532" t="str">
            <v>Specify Glycol: Working Loss</v>
          </cell>
          <cell r="N10532">
            <v>40988</v>
          </cell>
        </row>
        <row r="10533">
          <cell r="A10533" t="str">
            <v>40706001</v>
          </cell>
          <cell r="B10533" t="str">
            <v>Point</v>
          </cell>
          <cell r="C10533" t="str">
            <v>Organic Chem Storage - Fixed Roof Tanks - Benzyl Chloride: Breathing Loss</v>
          </cell>
          <cell r="D10533" t="str">
            <v>Industrial Processes - Storage and Transfer</v>
          </cell>
          <cell r="G10533" t="str">
            <v>Petroleum and Solvent Evaporation</v>
          </cell>
          <cell r="H10533" t="str">
            <v>Organic Chemical Storage</v>
          </cell>
          <cell r="I10533" t="str">
            <v>Fixed Roof Tanks - Halogenated Organics</v>
          </cell>
          <cell r="J10533" t="str">
            <v>Benzyl Chloride: Breathing Loss</v>
          </cell>
          <cell r="N10533">
            <v>40988</v>
          </cell>
        </row>
        <row r="10534">
          <cell r="A10534" t="str">
            <v>40706002</v>
          </cell>
          <cell r="B10534" t="str">
            <v>Point</v>
          </cell>
          <cell r="C10534" t="str">
            <v>Organic Chem Storage - Fixed Roof Tanks - Benzyl Chloride: Working Loss</v>
          </cell>
          <cell r="D10534" t="str">
            <v>Industrial Processes - Storage and Transfer</v>
          </cell>
          <cell r="G10534" t="str">
            <v>Petroleum and Solvent Evaporation</v>
          </cell>
          <cell r="H10534" t="str">
            <v>Organic Chemical Storage</v>
          </cell>
          <cell r="I10534" t="str">
            <v>Fixed Roof Tanks - Halogenated Organics</v>
          </cell>
          <cell r="J10534" t="str">
            <v>Benzyl Chloride: Working Loss</v>
          </cell>
          <cell r="N10534">
            <v>40988</v>
          </cell>
        </row>
        <row r="10535">
          <cell r="A10535" t="str">
            <v>40706003</v>
          </cell>
          <cell r="B10535" t="str">
            <v>Point</v>
          </cell>
          <cell r="C10535" t="str">
            <v>Organic Chem Storage - Fixed Roof Tanks - Caprolactum (Soln): Breathing Loss</v>
          </cell>
          <cell r="D10535" t="str">
            <v>Industrial Processes - Storage and Transfer</v>
          </cell>
          <cell r="G10535" t="str">
            <v>Petroleum and Solvent Evaporation</v>
          </cell>
          <cell r="H10535" t="str">
            <v>Organic Chemical Storage</v>
          </cell>
          <cell r="I10535" t="str">
            <v>Fixed Roof Tanks - Halogenated Organics</v>
          </cell>
          <cell r="J10535" t="str">
            <v>Caprolactum (Soln): Breathing Loss</v>
          </cell>
          <cell r="N10535">
            <v>40988</v>
          </cell>
        </row>
        <row r="10536">
          <cell r="A10536" t="str">
            <v>40706004</v>
          </cell>
          <cell r="B10536" t="str">
            <v>Point</v>
          </cell>
          <cell r="C10536" t="str">
            <v>Organic Chem Storage - Fixed Roof Tanks - Caprolactum (Soln): Working Loss</v>
          </cell>
          <cell r="D10536" t="str">
            <v>Industrial Processes - Storage and Transfer</v>
          </cell>
          <cell r="G10536" t="str">
            <v>Petroleum and Solvent Evaporation</v>
          </cell>
          <cell r="H10536" t="str">
            <v>Organic Chemical Storage</v>
          </cell>
          <cell r="I10536" t="str">
            <v>Fixed Roof Tanks - Halogenated Organics</v>
          </cell>
          <cell r="J10536" t="str">
            <v>Caprolactum (Soln): Working Loss</v>
          </cell>
          <cell r="N10536">
            <v>40988</v>
          </cell>
        </row>
        <row r="10537">
          <cell r="A10537" t="str">
            <v>40706005</v>
          </cell>
          <cell r="B10537" t="str">
            <v>Point</v>
          </cell>
          <cell r="C10537" t="str">
            <v>Organic Chem Storage - Fixed Roof Tanks - Carbon Tetrachloride: Breathing Loss</v>
          </cell>
          <cell r="D10537" t="str">
            <v>Industrial Processes - Storage and Transfer</v>
          </cell>
          <cell r="G10537" t="str">
            <v>Petroleum and Solvent Evaporation</v>
          </cell>
          <cell r="H10537" t="str">
            <v>Organic Chemical Storage</v>
          </cell>
          <cell r="I10537" t="str">
            <v>Fixed Roof Tanks - Halogenated Organics</v>
          </cell>
          <cell r="J10537" t="str">
            <v>Carbon Tetrachloride: Breathing Loss</v>
          </cell>
          <cell r="N10537">
            <v>40988</v>
          </cell>
        </row>
        <row r="10538">
          <cell r="A10538" t="str">
            <v>40706006</v>
          </cell>
          <cell r="B10538" t="str">
            <v>Point</v>
          </cell>
          <cell r="C10538" t="str">
            <v>Organic Chem Storage - Fixed Roof Tanks - Carbon Tetrachloride: Working Loss</v>
          </cell>
          <cell r="D10538" t="str">
            <v>Industrial Processes - Storage and Transfer</v>
          </cell>
          <cell r="G10538" t="str">
            <v>Petroleum and Solvent Evaporation</v>
          </cell>
          <cell r="H10538" t="str">
            <v>Organic Chemical Storage</v>
          </cell>
          <cell r="I10538" t="str">
            <v>Fixed Roof Tanks - Halogenated Organics</v>
          </cell>
          <cell r="J10538" t="str">
            <v>Carbon Tetrachloride: Working Loss</v>
          </cell>
          <cell r="N10538">
            <v>40988</v>
          </cell>
        </row>
        <row r="10539">
          <cell r="A10539" t="str">
            <v>40706007</v>
          </cell>
          <cell r="B10539" t="str">
            <v>Point</v>
          </cell>
          <cell r="C10539" t="str">
            <v>Organic Chem Storage - Fixed Roof Tanks - Chlorobenzene: Breathing Loss</v>
          </cell>
          <cell r="D10539" t="str">
            <v>Industrial Processes - Storage and Transfer</v>
          </cell>
          <cell r="G10539" t="str">
            <v>Petroleum and Solvent Evaporation</v>
          </cell>
          <cell r="H10539" t="str">
            <v>Organic Chemical Storage</v>
          </cell>
          <cell r="I10539" t="str">
            <v>Fixed Roof Tanks - Halogenated Organics</v>
          </cell>
          <cell r="J10539" t="str">
            <v>Chlorobenzene: Breathing Loss</v>
          </cell>
          <cell r="N10539">
            <v>40988</v>
          </cell>
        </row>
        <row r="10540">
          <cell r="A10540" t="str">
            <v>40706008</v>
          </cell>
          <cell r="B10540" t="str">
            <v>Point</v>
          </cell>
          <cell r="C10540" t="str">
            <v>Organic Chem Storage - Fixed Roof Tanks - Chlorobenzene: Working Loss</v>
          </cell>
          <cell r="D10540" t="str">
            <v>Industrial Processes - Storage and Transfer</v>
          </cell>
          <cell r="G10540" t="str">
            <v>Petroleum and Solvent Evaporation</v>
          </cell>
          <cell r="H10540" t="str">
            <v>Organic Chemical Storage</v>
          </cell>
          <cell r="I10540" t="str">
            <v>Fixed Roof Tanks - Halogenated Organics</v>
          </cell>
          <cell r="J10540" t="str">
            <v>Chlorobenzene: Working Loss</v>
          </cell>
          <cell r="N10540">
            <v>40988</v>
          </cell>
        </row>
        <row r="10541">
          <cell r="A10541" t="str">
            <v>40706009</v>
          </cell>
          <cell r="B10541" t="str">
            <v>Point</v>
          </cell>
          <cell r="C10541" t="str">
            <v>Organic Chem Storage - Fixed Roof Tanks - o-Dichlorobenzene: Breathing Loss</v>
          </cell>
          <cell r="D10541" t="str">
            <v>Industrial Processes - Storage and Transfer</v>
          </cell>
          <cell r="G10541" t="str">
            <v>Petroleum and Solvent Evaporation</v>
          </cell>
          <cell r="H10541" t="str">
            <v>Organic Chemical Storage</v>
          </cell>
          <cell r="I10541" t="str">
            <v>Fixed Roof Tanks - Halogenated Organics</v>
          </cell>
          <cell r="J10541" t="str">
            <v>o-Dichlorobenzene: Breathing Loss</v>
          </cell>
          <cell r="N10541">
            <v>40988</v>
          </cell>
        </row>
        <row r="10542">
          <cell r="A10542" t="str">
            <v>40706010</v>
          </cell>
          <cell r="B10542" t="str">
            <v>Point</v>
          </cell>
          <cell r="C10542" t="str">
            <v>Organic Chem Storage - Fixed Roof Tanks - o-Dichlorobenzene: Working Loss</v>
          </cell>
          <cell r="D10542" t="str">
            <v>Industrial Processes - Storage and Transfer</v>
          </cell>
          <cell r="G10542" t="str">
            <v>Petroleum and Solvent Evaporation</v>
          </cell>
          <cell r="H10542" t="str">
            <v>Organic Chemical Storage</v>
          </cell>
          <cell r="I10542" t="str">
            <v>Fixed Roof Tanks - Halogenated Organics</v>
          </cell>
          <cell r="J10542" t="str">
            <v>o-Dichlorobenzene: Working Loss</v>
          </cell>
          <cell r="N10542">
            <v>40988</v>
          </cell>
        </row>
        <row r="10543">
          <cell r="A10543" t="str">
            <v>40706011</v>
          </cell>
          <cell r="B10543" t="str">
            <v>Point</v>
          </cell>
          <cell r="C10543" t="str">
            <v>Organic Chem Storage - Fixed Roof Tanks - p-Dichlorobenzene: Breathing Loss</v>
          </cell>
          <cell r="D10543" t="str">
            <v>Industrial Processes - Storage and Transfer</v>
          </cell>
          <cell r="G10543" t="str">
            <v>Petroleum and Solvent Evaporation</v>
          </cell>
          <cell r="H10543" t="str">
            <v>Organic Chemical Storage</v>
          </cell>
          <cell r="I10543" t="str">
            <v>Fixed Roof Tanks - Halogenated Organics</v>
          </cell>
          <cell r="J10543" t="str">
            <v>p-Dichlorobenzene: Breathing Loss</v>
          </cell>
          <cell r="N10543">
            <v>40988</v>
          </cell>
        </row>
        <row r="10544">
          <cell r="A10544" t="str">
            <v>40706012</v>
          </cell>
          <cell r="B10544" t="str">
            <v>Point</v>
          </cell>
          <cell r="C10544" t="str">
            <v>Organic Chem Storage - Fixed Roof Tanks - p-Dichlorobenzene: Working Loss</v>
          </cell>
          <cell r="D10544" t="str">
            <v>Industrial Processes - Storage and Transfer</v>
          </cell>
          <cell r="G10544" t="str">
            <v>Petroleum and Solvent Evaporation</v>
          </cell>
          <cell r="H10544" t="str">
            <v>Organic Chemical Storage</v>
          </cell>
          <cell r="I10544" t="str">
            <v>Fixed Roof Tanks - Halogenated Organics</v>
          </cell>
          <cell r="J10544" t="str">
            <v>p-Dichlorobenzene: Working Loss</v>
          </cell>
          <cell r="N10544">
            <v>40988</v>
          </cell>
        </row>
        <row r="10545">
          <cell r="A10545" t="str">
            <v>40706013</v>
          </cell>
          <cell r="B10545" t="str">
            <v>Point</v>
          </cell>
          <cell r="C10545" t="str">
            <v>Organic Chem Storage - Fixed Roof Tanks - Epichlorohydrin: Breathing Loss</v>
          </cell>
          <cell r="D10545" t="str">
            <v>Industrial Processes - Storage and Transfer</v>
          </cell>
          <cell r="G10545" t="str">
            <v>Petroleum and Solvent Evaporation</v>
          </cell>
          <cell r="H10545" t="str">
            <v>Organic Chemical Storage</v>
          </cell>
          <cell r="I10545" t="str">
            <v>Fixed Roof Tanks - Halogenated Organics</v>
          </cell>
          <cell r="J10545" t="str">
            <v>Epichlorohydrin: Breathing Loss</v>
          </cell>
          <cell r="N10545">
            <v>40988</v>
          </cell>
        </row>
        <row r="10546">
          <cell r="A10546" t="str">
            <v>40706014</v>
          </cell>
          <cell r="B10546" t="str">
            <v>Point</v>
          </cell>
          <cell r="C10546" t="str">
            <v>Organic Chem Storage - Fixed Roof Tanks - Epichlorohydrin: Working Loss</v>
          </cell>
          <cell r="D10546" t="str">
            <v>Industrial Processes - Storage and Transfer</v>
          </cell>
          <cell r="G10546" t="str">
            <v>Petroleum and Solvent Evaporation</v>
          </cell>
          <cell r="H10546" t="str">
            <v>Organic Chemical Storage</v>
          </cell>
          <cell r="I10546" t="str">
            <v>Fixed Roof Tanks - Halogenated Organics</v>
          </cell>
          <cell r="J10546" t="str">
            <v>Epichlorohydrin: Working Loss</v>
          </cell>
          <cell r="N10546">
            <v>40988</v>
          </cell>
        </row>
        <row r="10547">
          <cell r="A10547" t="str">
            <v>40706015</v>
          </cell>
          <cell r="B10547" t="str">
            <v>Point</v>
          </cell>
          <cell r="C10547" t="str">
            <v>Organic Chem Storage - Fixed Roof Tanks - Ethylene Dibromide: Breathing Loss</v>
          </cell>
          <cell r="D10547" t="str">
            <v>Industrial Processes - Storage and Transfer</v>
          </cell>
          <cell r="G10547" t="str">
            <v>Petroleum and Solvent Evaporation</v>
          </cell>
          <cell r="H10547" t="str">
            <v>Organic Chemical Storage</v>
          </cell>
          <cell r="I10547" t="str">
            <v>Fixed Roof Tanks - Halogenated Organics</v>
          </cell>
          <cell r="J10547" t="str">
            <v>Ethylene Dibromide: Breathing Loss</v>
          </cell>
          <cell r="N10547">
            <v>40988</v>
          </cell>
        </row>
        <row r="10548">
          <cell r="A10548" t="str">
            <v>40706016</v>
          </cell>
          <cell r="B10548" t="str">
            <v>Point</v>
          </cell>
          <cell r="C10548" t="str">
            <v>Organic Chem Storage - Fixed Roof Tanks - Ethylene Dibromide: Working Loss</v>
          </cell>
          <cell r="D10548" t="str">
            <v>Industrial Processes - Storage and Transfer</v>
          </cell>
          <cell r="G10548" t="str">
            <v>Petroleum and Solvent Evaporation</v>
          </cell>
          <cell r="H10548" t="str">
            <v>Organic Chemical Storage</v>
          </cell>
          <cell r="I10548" t="str">
            <v>Fixed Roof Tanks - Halogenated Organics</v>
          </cell>
          <cell r="J10548" t="str">
            <v>Ethylene Dibromide: Working Loss</v>
          </cell>
          <cell r="N10548">
            <v>40988</v>
          </cell>
        </row>
        <row r="10549">
          <cell r="A10549" t="str">
            <v>40706017</v>
          </cell>
          <cell r="B10549" t="str">
            <v>Point</v>
          </cell>
          <cell r="C10549" t="str">
            <v>Organic Chem Storage - Fixed Roof Tanks - Ethylene Dichloride: Breathing Loss</v>
          </cell>
          <cell r="D10549" t="str">
            <v>Industrial Processes - Storage and Transfer</v>
          </cell>
          <cell r="G10549" t="str">
            <v>Petroleum and Solvent Evaporation</v>
          </cell>
          <cell r="H10549" t="str">
            <v>Organic Chemical Storage</v>
          </cell>
          <cell r="I10549" t="str">
            <v>Fixed Roof Tanks - Halogenated Organics</v>
          </cell>
          <cell r="J10549" t="str">
            <v>Ethylene Dichloride: Breathing Loss</v>
          </cell>
          <cell r="N10549">
            <v>40988</v>
          </cell>
        </row>
        <row r="10550">
          <cell r="A10550" t="str">
            <v>40706018</v>
          </cell>
          <cell r="B10550" t="str">
            <v>Point</v>
          </cell>
          <cell r="C10550" t="str">
            <v>Organic Chem Storage - Fixed Roof Tanks - Ethylene Dichloride: Working Loss</v>
          </cell>
          <cell r="D10550" t="str">
            <v>Industrial Processes - Storage and Transfer</v>
          </cell>
          <cell r="G10550" t="str">
            <v>Petroleum and Solvent Evaporation</v>
          </cell>
          <cell r="H10550" t="str">
            <v>Organic Chemical Storage</v>
          </cell>
          <cell r="I10550" t="str">
            <v>Fixed Roof Tanks - Halogenated Organics</v>
          </cell>
          <cell r="J10550" t="str">
            <v>Ethylene Dichloride: Working Loss</v>
          </cell>
          <cell r="N10550">
            <v>40988</v>
          </cell>
        </row>
        <row r="10551">
          <cell r="A10551" t="str">
            <v>40706019</v>
          </cell>
          <cell r="B10551" t="str">
            <v>Point</v>
          </cell>
          <cell r="C10551" t="str">
            <v>Organic Chem Storage - Fixed Roof Tanks - Methylene Chloride: Breathing Loss</v>
          </cell>
          <cell r="D10551" t="str">
            <v>Industrial Processes - Storage and Transfer</v>
          </cell>
          <cell r="G10551" t="str">
            <v>Petroleum and Solvent Evaporation</v>
          </cell>
          <cell r="H10551" t="str">
            <v>Organic Chemical Storage</v>
          </cell>
          <cell r="I10551" t="str">
            <v>Fixed Roof Tanks - Halogenated Organics</v>
          </cell>
          <cell r="J10551" t="str">
            <v>Methylene Chloride (Dichloromethane): Breathing Loss</v>
          </cell>
          <cell r="N10551">
            <v>40996</v>
          </cell>
        </row>
        <row r="10552">
          <cell r="A10552" t="str">
            <v>40706020</v>
          </cell>
          <cell r="B10552" t="str">
            <v>Point</v>
          </cell>
          <cell r="C10552" t="str">
            <v>Organic Chem Storage - Fixed Roof Tanks - Methylene Chloride: Working Loss</v>
          </cell>
          <cell r="D10552" t="str">
            <v>Industrial Processes - Storage and Transfer</v>
          </cell>
          <cell r="G10552" t="str">
            <v>Petroleum and Solvent Evaporation</v>
          </cell>
          <cell r="H10552" t="str">
            <v>Organic Chemical Storage</v>
          </cell>
          <cell r="I10552" t="str">
            <v>Fixed Roof Tanks - Halogenated Organics</v>
          </cell>
          <cell r="J10552" t="str">
            <v>Methylene Chloride (Dichloromethane): Working Loss</v>
          </cell>
          <cell r="N10552">
            <v>40996</v>
          </cell>
        </row>
        <row r="10553">
          <cell r="A10553" t="str">
            <v>40706021</v>
          </cell>
          <cell r="B10553" t="str">
            <v>Point</v>
          </cell>
          <cell r="C10553" t="str">
            <v>Organic Chem Storage - Fixed Roof Tanks - Perchloroethylene: Breathing Loss</v>
          </cell>
          <cell r="D10553" t="str">
            <v>Industrial Processes - Storage and Transfer</v>
          </cell>
          <cell r="G10553" t="str">
            <v>Petroleum and Solvent Evaporation</v>
          </cell>
          <cell r="H10553" t="str">
            <v>Organic Chemical Storage</v>
          </cell>
          <cell r="I10553" t="str">
            <v>Fixed Roof Tanks - Halogenated Organics</v>
          </cell>
          <cell r="J10553" t="str">
            <v>Perchloroethylene: Breathing Loss</v>
          </cell>
          <cell r="N10553">
            <v>40988</v>
          </cell>
        </row>
        <row r="10554">
          <cell r="A10554" t="str">
            <v>40706022</v>
          </cell>
          <cell r="B10554" t="str">
            <v>Point</v>
          </cell>
          <cell r="C10554" t="str">
            <v>Organic Chem Storage - Fixed Roof Tanks - Perchloroethylene: Working Loss</v>
          </cell>
          <cell r="D10554" t="str">
            <v>Industrial Processes - Storage and Transfer</v>
          </cell>
          <cell r="G10554" t="str">
            <v>Petroleum and Solvent Evaporation</v>
          </cell>
          <cell r="H10554" t="str">
            <v>Organic Chemical Storage</v>
          </cell>
          <cell r="I10554" t="str">
            <v>Fixed Roof Tanks - Halogenated Organics</v>
          </cell>
          <cell r="J10554" t="str">
            <v>Perchloroethylene: Working Loss</v>
          </cell>
          <cell r="N10554">
            <v>40988</v>
          </cell>
        </row>
        <row r="10555">
          <cell r="A10555" t="str">
            <v>40706023</v>
          </cell>
          <cell r="B10555" t="str">
            <v>Point</v>
          </cell>
          <cell r="C10555" t="str">
            <v>Organic Chem Storage - Fixed Roof Tanks - Trichloroethylene: Breathing Loss</v>
          </cell>
          <cell r="D10555" t="str">
            <v>Industrial Processes - Storage and Transfer</v>
          </cell>
          <cell r="G10555" t="str">
            <v>Petroleum and Solvent Evaporation</v>
          </cell>
          <cell r="H10555" t="str">
            <v>Organic Chemical Storage</v>
          </cell>
          <cell r="I10555" t="str">
            <v>Fixed Roof Tanks - Halogenated Organics</v>
          </cell>
          <cell r="J10555" t="str">
            <v>Trichloroethylene: Breathing Loss</v>
          </cell>
          <cell r="N10555">
            <v>40988</v>
          </cell>
        </row>
        <row r="10556">
          <cell r="A10556" t="str">
            <v>40706024</v>
          </cell>
          <cell r="B10556" t="str">
            <v>Point</v>
          </cell>
          <cell r="C10556" t="str">
            <v>Organic Chem Storage - Fixed Roof Tanks - Trichloroethylene: Working Loss</v>
          </cell>
          <cell r="D10556" t="str">
            <v>Industrial Processes - Storage and Transfer</v>
          </cell>
          <cell r="G10556" t="str">
            <v>Petroleum and Solvent Evaporation</v>
          </cell>
          <cell r="H10556" t="str">
            <v>Organic Chemical Storage</v>
          </cell>
          <cell r="I10556" t="str">
            <v>Fixed Roof Tanks - Halogenated Organics</v>
          </cell>
          <cell r="J10556" t="str">
            <v>Trichloroethylene: Working Loss</v>
          </cell>
          <cell r="N10556">
            <v>40988</v>
          </cell>
        </row>
        <row r="10557">
          <cell r="A10557" t="str">
            <v>40706027</v>
          </cell>
          <cell r="B10557" t="str">
            <v>Point</v>
          </cell>
          <cell r="C10557" t="str">
            <v>Organic Chem Storage - Fixed Roof Tanks - 1,1,1-Trichloroethane: Breathing Loss</v>
          </cell>
          <cell r="D10557" t="str">
            <v>Industrial Processes - Storage and Transfer</v>
          </cell>
          <cell r="G10557" t="str">
            <v>Petroleum and Solvent Evaporation</v>
          </cell>
          <cell r="H10557" t="str">
            <v>Organic Chemical Storage</v>
          </cell>
          <cell r="I10557" t="str">
            <v>Fixed Roof Tanks - Halogenated Organics</v>
          </cell>
          <cell r="J10557" t="str">
            <v>1,1,1-Trichloroethane: Breathing Loss</v>
          </cell>
          <cell r="N10557">
            <v>40988</v>
          </cell>
        </row>
        <row r="10558">
          <cell r="A10558" t="str">
            <v>40706028</v>
          </cell>
          <cell r="B10558" t="str">
            <v>Point</v>
          </cell>
          <cell r="C10558" t="str">
            <v>Organic Chem Storage - Fixed Roof Tanks - 1,1,1-Trichloroethane: Working Loss</v>
          </cell>
          <cell r="D10558" t="str">
            <v>Industrial Processes - Storage and Transfer</v>
          </cell>
          <cell r="G10558" t="str">
            <v>Petroleum and Solvent Evaporation</v>
          </cell>
          <cell r="H10558" t="str">
            <v>Organic Chemical Storage</v>
          </cell>
          <cell r="I10558" t="str">
            <v>Fixed Roof Tanks - Halogenated Organics</v>
          </cell>
          <cell r="J10558" t="str">
            <v>1,1,1-Trichloroethane: Working Loss</v>
          </cell>
          <cell r="N10558">
            <v>40988</v>
          </cell>
        </row>
        <row r="10559">
          <cell r="A10559" t="str">
            <v>40706029</v>
          </cell>
          <cell r="B10559" t="str">
            <v>Point</v>
          </cell>
          <cell r="C10559" t="str">
            <v>Organic Chem Storage - Fixed Roof Tanks - Chlorosolve: Breathing Loss</v>
          </cell>
          <cell r="D10559" t="str">
            <v>Industrial Processes - Storage and Transfer</v>
          </cell>
          <cell r="G10559" t="str">
            <v>Petroleum and Solvent Evaporation</v>
          </cell>
          <cell r="H10559" t="str">
            <v>Organic Chemical Storage</v>
          </cell>
          <cell r="I10559" t="str">
            <v>Fixed Roof Tanks - Halogenated Organics</v>
          </cell>
          <cell r="J10559" t="str">
            <v>Chlorosolve: Breathing Loss</v>
          </cell>
          <cell r="N10559">
            <v>40988</v>
          </cell>
        </row>
        <row r="10560">
          <cell r="A10560" t="str">
            <v>40706030</v>
          </cell>
          <cell r="B10560" t="str">
            <v>Point</v>
          </cell>
          <cell r="C10560" t="str">
            <v>Organic Chem Storage - Fixed Roof Tanks - Chlorosolve: Working Loss</v>
          </cell>
          <cell r="D10560" t="str">
            <v>Industrial Processes - Storage and Transfer</v>
          </cell>
          <cell r="G10560" t="str">
            <v>Petroleum and Solvent Evaporation</v>
          </cell>
          <cell r="H10560" t="str">
            <v>Organic Chemical Storage</v>
          </cell>
          <cell r="I10560" t="str">
            <v>Fixed Roof Tanks - Halogenated Organics</v>
          </cell>
          <cell r="J10560" t="str">
            <v>Chlorosolve: Working Loss</v>
          </cell>
          <cell r="N10560">
            <v>40988</v>
          </cell>
        </row>
        <row r="10561">
          <cell r="A10561" t="str">
            <v>40706031</v>
          </cell>
          <cell r="B10561" t="str">
            <v>Point</v>
          </cell>
          <cell r="C10561" t="str">
            <v>Organic Chem Storage - Fixed Roof Tanks - Methyl Chloride: Breathing Loss</v>
          </cell>
          <cell r="D10561" t="str">
            <v>Industrial Processes - Storage and Transfer</v>
          </cell>
          <cell r="G10561" t="str">
            <v>Petroleum and Solvent Evaporation</v>
          </cell>
          <cell r="H10561" t="str">
            <v>Organic Chemical Storage</v>
          </cell>
          <cell r="I10561" t="str">
            <v>Fixed Roof Tanks - Halogenated Organics</v>
          </cell>
          <cell r="J10561" t="str">
            <v>Methyl Chloride: Breathing Loss</v>
          </cell>
          <cell r="N10561">
            <v>40988</v>
          </cell>
        </row>
        <row r="10562">
          <cell r="A10562" t="str">
            <v>40706032</v>
          </cell>
          <cell r="B10562" t="str">
            <v>Point</v>
          </cell>
          <cell r="C10562" t="str">
            <v>Organic Chem Storage - Fixed Roof Tanks - Methyl Chloride: Working Loss</v>
          </cell>
          <cell r="D10562" t="str">
            <v>Industrial Processes - Storage and Transfer</v>
          </cell>
          <cell r="G10562" t="str">
            <v>Petroleum and Solvent Evaporation</v>
          </cell>
          <cell r="H10562" t="str">
            <v>Organic Chemical Storage</v>
          </cell>
          <cell r="I10562" t="str">
            <v>Fixed Roof Tanks - Halogenated Organics</v>
          </cell>
          <cell r="J10562" t="str">
            <v>Methyl Chloride: Working Loss</v>
          </cell>
          <cell r="N10562">
            <v>40988</v>
          </cell>
        </row>
        <row r="10563">
          <cell r="A10563" t="str">
            <v>40706033</v>
          </cell>
          <cell r="B10563" t="str">
            <v>Point</v>
          </cell>
          <cell r="C10563" t="str">
            <v>Organic Chem Storage - Fixed Roof Tanks - Chloroform: Breathing Loss</v>
          </cell>
          <cell r="D10563" t="str">
            <v>Industrial Processes - Storage and Transfer</v>
          </cell>
          <cell r="G10563" t="str">
            <v>Petroleum and Solvent Evaporation</v>
          </cell>
          <cell r="H10563" t="str">
            <v>Organic Chemical Storage</v>
          </cell>
          <cell r="I10563" t="str">
            <v>Fixed Roof Tanks - Halogenated Organics</v>
          </cell>
          <cell r="J10563" t="str">
            <v>Chloroform: Breathing Loss</v>
          </cell>
          <cell r="N10563">
            <v>40988</v>
          </cell>
        </row>
        <row r="10564">
          <cell r="A10564" t="str">
            <v>40706034</v>
          </cell>
          <cell r="B10564" t="str">
            <v>Point</v>
          </cell>
          <cell r="C10564" t="str">
            <v>Organic Chem Storage - Fixed Roof Tanks - Chloroform: Working Loss</v>
          </cell>
          <cell r="D10564" t="str">
            <v>Industrial Processes - Storage and Transfer</v>
          </cell>
          <cell r="G10564" t="str">
            <v>Petroleum and Solvent Evaporation</v>
          </cell>
          <cell r="H10564" t="str">
            <v>Organic Chemical Storage</v>
          </cell>
          <cell r="I10564" t="str">
            <v>Fixed Roof Tanks - Halogenated Organics</v>
          </cell>
          <cell r="J10564" t="str">
            <v>Chloroform: Working Loss</v>
          </cell>
          <cell r="N10564">
            <v>40988</v>
          </cell>
        </row>
        <row r="10565">
          <cell r="A10565" t="str">
            <v>40706035</v>
          </cell>
          <cell r="B10565" t="str">
            <v>Point</v>
          </cell>
          <cell r="C10565" t="str">
            <v>Organic Chem Storage - Fixed Roof Tanks - Hexachlorobenzene: Breathing Loss</v>
          </cell>
          <cell r="D10565" t="str">
            <v>Industrial Processes - Storage and Transfer</v>
          </cell>
          <cell r="G10565" t="str">
            <v>Petroleum and Solvent Evaporation</v>
          </cell>
          <cell r="H10565" t="str">
            <v>Organic Chemical Storage</v>
          </cell>
          <cell r="I10565" t="str">
            <v>Fixed Roof Tanks - Halogenated Organics</v>
          </cell>
          <cell r="J10565" t="str">
            <v>Hexachlorobenzene: Breathing Loss</v>
          </cell>
          <cell r="N10565">
            <v>40988</v>
          </cell>
        </row>
        <row r="10566">
          <cell r="A10566" t="str">
            <v>40706036</v>
          </cell>
          <cell r="B10566" t="str">
            <v>Point</v>
          </cell>
          <cell r="C10566" t="str">
            <v>Organic Chem Storage - Fixed Roof Tanks - Hexachlorobenzene: Working Loss</v>
          </cell>
          <cell r="D10566" t="str">
            <v>Industrial Processes - Storage and Transfer</v>
          </cell>
          <cell r="G10566" t="str">
            <v>Petroleum and Solvent Evaporation</v>
          </cell>
          <cell r="H10566" t="str">
            <v>Organic Chemical Storage</v>
          </cell>
          <cell r="I10566" t="str">
            <v>Fixed Roof Tanks - Halogenated Organics</v>
          </cell>
          <cell r="J10566" t="str">
            <v>Hexachlorobenzene: Working Loss</v>
          </cell>
          <cell r="N10566">
            <v>40988</v>
          </cell>
        </row>
        <row r="10567">
          <cell r="A10567" t="str">
            <v>40706097</v>
          </cell>
          <cell r="B10567" t="str">
            <v>Point</v>
          </cell>
          <cell r="C10567" t="str">
            <v>Organic Chem Storage - Fixed Roof Tanks - Specify Halogenated Organic: Breathing Loss</v>
          </cell>
          <cell r="D10567" t="str">
            <v>Industrial Processes - Storage and Transfer</v>
          </cell>
          <cell r="G10567" t="str">
            <v>Petroleum and Solvent Evaporation</v>
          </cell>
          <cell r="H10567" t="str">
            <v>Organic Chemical Storage</v>
          </cell>
          <cell r="I10567" t="str">
            <v>Fixed Roof Tanks - Halogenated Organics</v>
          </cell>
          <cell r="J10567" t="str">
            <v>Specify Halogenated Organic: Breathing Loss</v>
          </cell>
          <cell r="N10567">
            <v>40988</v>
          </cell>
        </row>
        <row r="10568">
          <cell r="A10568" t="str">
            <v>40706098</v>
          </cell>
          <cell r="B10568" t="str">
            <v>Point</v>
          </cell>
          <cell r="C10568" t="str">
            <v>Organic Chem Storage - Fixed Roof Tanks - Specify Halogenated Organic: Working Loss</v>
          </cell>
          <cell r="D10568" t="str">
            <v>Industrial Processes - Storage and Transfer</v>
          </cell>
          <cell r="G10568" t="str">
            <v>Petroleum and Solvent Evaporation</v>
          </cell>
          <cell r="H10568" t="str">
            <v>Organic Chemical Storage</v>
          </cell>
          <cell r="I10568" t="str">
            <v>Fixed Roof Tanks - Halogenated Organics</v>
          </cell>
          <cell r="J10568" t="str">
            <v>Specify Halogenated Organic: Working Loss</v>
          </cell>
          <cell r="N10568">
            <v>40988</v>
          </cell>
        </row>
        <row r="10569">
          <cell r="A10569" t="str">
            <v>40706401</v>
          </cell>
          <cell r="B10569" t="str">
            <v>Point</v>
          </cell>
          <cell r="C10569" t="str">
            <v>Organic Chem Storage - Fixed Roof Tanks - Isocyanates /MDI: Breathing Loss</v>
          </cell>
          <cell r="D10569" t="str">
            <v>Industrial Processes - Storage and Transfer</v>
          </cell>
          <cell r="G10569" t="str">
            <v>Petroleum and Solvent Evaporation</v>
          </cell>
          <cell r="H10569" t="str">
            <v>Organic Chemical Storage</v>
          </cell>
          <cell r="I10569" t="str">
            <v>Fixed Roof Tanks - Isocyanates</v>
          </cell>
          <cell r="J10569" t="str">
            <v>MDI: Breathing Loss</v>
          </cell>
          <cell r="N10569">
            <v>40988</v>
          </cell>
        </row>
        <row r="10570">
          <cell r="A10570" t="str">
            <v>40706402</v>
          </cell>
          <cell r="B10570" t="str">
            <v>Point</v>
          </cell>
          <cell r="C10570" t="str">
            <v>Organic Chem Storage - Fixed Roof Tanks - Isocyanates /MDI: Working Loss</v>
          </cell>
          <cell r="D10570" t="str">
            <v>Industrial Processes - Storage and Transfer</v>
          </cell>
          <cell r="G10570" t="str">
            <v>Petroleum and Solvent Evaporation</v>
          </cell>
          <cell r="H10570" t="str">
            <v>Organic Chemical Storage</v>
          </cell>
          <cell r="I10570" t="str">
            <v>Fixed Roof Tanks - Isocyanates</v>
          </cell>
          <cell r="J10570" t="str">
            <v>MDI: Working Loss</v>
          </cell>
          <cell r="N10570">
            <v>40988</v>
          </cell>
        </row>
        <row r="10571">
          <cell r="A10571" t="str">
            <v>40706403</v>
          </cell>
          <cell r="B10571" t="str">
            <v>Point</v>
          </cell>
          <cell r="C10571" t="str">
            <v>Organic Chem Storage - Fixed Roof Tanks - Isocyanates /TDI: Breathing Loss</v>
          </cell>
          <cell r="D10571" t="str">
            <v>Industrial Processes - Storage and Transfer</v>
          </cell>
          <cell r="G10571" t="str">
            <v>Petroleum and Solvent Evaporation</v>
          </cell>
          <cell r="H10571" t="str">
            <v>Organic Chemical Storage</v>
          </cell>
          <cell r="I10571" t="str">
            <v>Fixed Roof Tanks - Isocyanates</v>
          </cell>
          <cell r="J10571" t="str">
            <v>TDI: Breathing Loss</v>
          </cell>
          <cell r="N10571">
            <v>40988</v>
          </cell>
        </row>
        <row r="10572">
          <cell r="A10572" t="str">
            <v>40706404</v>
          </cell>
          <cell r="B10572" t="str">
            <v>Point</v>
          </cell>
          <cell r="C10572" t="str">
            <v>Organic Chem Storage - Fixed Roof Tanks - Isocyanates /TDI: Working Loss</v>
          </cell>
          <cell r="D10572" t="str">
            <v>Industrial Processes - Storage and Transfer</v>
          </cell>
          <cell r="G10572" t="str">
            <v>Petroleum and Solvent Evaporation</v>
          </cell>
          <cell r="H10572" t="str">
            <v>Organic Chemical Storage</v>
          </cell>
          <cell r="I10572" t="str">
            <v>Fixed Roof Tanks - Isocyanates</v>
          </cell>
          <cell r="J10572" t="str">
            <v>TDI: Working Loss</v>
          </cell>
          <cell r="N10572">
            <v>40988</v>
          </cell>
        </row>
        <row r="10573">
          <cell r="A10573" t="str">
            <v>40706497</v>
          </cell>
          <cell r="B10573" t="str">
            <v>Point</v>
          </cell>
          <cell r="C10573" t="str">
            <v>Organic Chem Storage - Fixed Roof Tanks - Specify Isocyanate: Breathing Loss</v>
          </cell>
          <cell r="D10573" t="str">
            <v>Industrial Processes - Storage and Transfer</v>
          </cell>
          <cell r="G10573" t="str">
            <v>Petroleum and Solvent Evaporation</v>
          </cell>
          <cell r="H10573" t="str">
            <v>Organic Chemical Storage</v>
          </cell>
          <cell r="I10573" t="str">
            <v>Fixed Roof Tanks - Isocyanates</v>
          </cell>
          <cell r="J10573" t="str">
            <v>Specify Isocyanate: Breathing Loss</v>
          </cell>
          <cell r="N10573">
            <v>40988</v>
          </cell>
        </row>
        <row r="10574">
          <cell r="A10574" t="str">
            <v>40706498</v>
          </cell>
          <cell r="B10574" t="str">
            <v>Point</v>
          </cell>
          <cell r="C10574" t="str">
            <v>Organic Chem Storage - Fixed Roof Tanks - Specify Isocyanate: Working Loss</v>
          </cell>
          <cell r="D10574" t="str">
            <v>Industrial Processes - Storage and Transfer</v>
          </cell>
          <cell r="G10574" t="str">
            <v>Petroleum and Solvent Evaporation</v>
          </cell>
          <cell r="H10574" t="str">
            <v>Organic Chemical Storage</v>
          </cell>
          <cell r="I10574" t="str">
            <v>Fixed Roof Tanks - Isocyanates</v>
          </cell>
          <cell r="J10574" t="str">
            <v>Specify Isocyanate: Working Loss</v>
          </cell>
          <cell r="N10574">
            <v>40988</v>
          </cell>
        </row>
        <row r="10575">
          <cell r="A10575" t="str">
            <v>40706801</v>
          </cell>
          <cell r="B10575" t="str">
            <v>Point</v>
          </cell>
          <cell r="C10575" t="str">
            <v>Organic Chem Storage - Fixed Roof Tanks - Cyclohexanone: Breathing Loss</v>
          </cell>
          <cell r="D10575" t="str">
            <v>Industrial Processes - Storage and Transfer</v>
          </cell>
          <cell r="G10575" t="str">
            <v>Petroleum and Solvent Evaporation</v>
          </cell>
          <cell r="H10575" t="str">
            <v>Organic Chemical Storage</v>
          </cell>
          <cell r="I10575" t="str">
            <v>Fixed Roof Tanks - Ketones</v>
          </cell>
          <cell r="J10575" t="str">
            <v>Cyclohexanone: Breathing Loss</v>
          </cell>
          <cell r="N10575">
            <v>40988</v>
          </cell>
        </row>
        <row r="10576">
          <cell r="A10576" t="str">
            <v>40706802</v>
          </cell>
          <cell r="B10576" t="str">
            <v>Point</v>
          </cell>
          <cell r="C10576" t="str">
            <v>Organic Chem Storage - Fixed Roof Tanks - Cyclohexanone: Working Loss</v>
          </cell>
          <cell r="D10576" t="str">
            <v>Industrial Processes - Storage and Transfer</v>
          </cell>
          <cell r="G10576" t="str">
            <v>Petroleum and Solvent Evaporation</v>
          </cell>
          <cell r="H10576" t="str">
            <v>Organic Chemical Storage</v>
          </cell>
          <cell r="I10576" t="str">
            <v>Fixed Roof Tanks - Ketones</v>
          </cell>
          <cell r="J10576" t="str">
            <v>Cyclohexanone: Working Loss</v>
          </cell>
          <cell r="N10576">
            <v>40988</v>
          </cell>
        </row>
        <row r="10577">
          <cell r="A10577" t="str">
            <v>40706803</v>
          </cell>
          <cell r="B10577" t="str">
            <v>Point</v>
          </cell>
          <cell r="C10577" t="str">
            <v>Organic Chem Storage - Fixed Roof Tanks - Acetone: Breathing Loss</v>
          </cell>
          <cell r="D10577" t="str">
            <v>Industrial Processes - Storage and Transfer</v>
          </cell>
          <cell r="G10577" t="str">
            <v>Petroleum and Solvent Evaporation</v>
          </cell>
          <cell r="H10577" t="str">
            <v>Organic Chemical Storage</v>
          </cell>
          <cell r="I10577" t="str">
            <v>Fixed Roof Tanks - Ketones</v>
          </cell>
          <cell r="J10577" t="str">
            <v>Acetone: Breathing Loss</v>
          </cell>
          <cell r="N10577">
            <v>40988</v>
          </cell>
        </row>
        <row r="10578">
          <cell r="A10578" t="str">
            <v>40706804</v>
          </cell>
          <cell r="B10578" t="str">
            <v>Point</v>
          </cell>
          <cell r="C10578" t="str">
            <v>Organic Chem Storage - Fixed Roof Tanks - Acetone: Working Loss</v>
          </cell>
          <cell r="D10578" t="str">
            <v>Industrial Processes - Storage and Transfer</v>
          </cell>
          <cell r="G10578" t="str">
            <v>Petroleum and Solvent Evaporation</v>
          </cell>
          <cell r="H10578" t="str">
            <v>Organic Chemical Storage</v>
          </cell>
          <cell r="I10578" t="str">
            <v>Fixed Roof Tanks - Ketones</v>
          </cell>
          <cell r="J10578" t="str">
            <v>Acetone: Working Loss</v>
          </cell>
          <cell r="N10578">
            <v>40988</v>
          </cell>
        </row>
        <row r="10579">
          <cell r="A10579" t="str">
            <v>40706805</v>
          </cell>
          <cell r="B10579" t="str">
            <v>Point</v>
          </cell>
          <cell r="C10579" t="str">
            <v>Organic Chem Storage - Fixed Roof Tanks - Methyl Ethyl Ketone: Breathing Loss</v>
          </cell>
          <cell r="D10579" t="str">
            <v>Industrial Processes - Storage and Transfer</v>
          </cell>
          <cell r="G10579" t="str">
            <v>Petroleum and Solvent Evaporation</v>
          </cell>
          <cell r="H10579" t="str">
            <v>Organic Chemical Storage</v>
          </cell>
          <cell r="I10579" t="str">
            <v>Fixed Roof Tanks - Ketones</v>
          </cell>
          <cell r="J10579" t="str">
            <v>Methyl Ethyl Ketone: Breathing Loss</v>
          </cell>
          <cell r="N10579">
            <v>40988</v>
          </cell>
        </row>
        <row r="10580">
          <cell r="A10580" t="str">
            <v>40706806</v>
          </cell>
          <cell r="B10580" t="str">
            <v>Point</v>
          </cell>
          <cell r="C10580" t="str">
            <v>Organic Chem Storage - Fixed Roof Tanks - Methyl Ethyl Ketone: Working Loss</v>
          </cell>
          <cell r="D10580" t="str">
            <v>Industrial Processes - Storage and Transfer</v>
          </cell>
          <cell r="G10580" t="str">
            <v>Petroleum and Solvent Evaporation</v>
          </cell>
          <cell r="H10580" t="str">
            <v>Organic Chemical Storage</v>
          </cell>
          <cell r="I10580" t="str">
            <v>Fixed Roof Tanks - Ketones</v>
          </cell>
          <cell r="J10580" t="str">
            <v>Methyl Ethyl Ketone: Working Loss</v>
          </cell>
          <cell r="N10580">
            <v>40988</v>
          </cell>
        </row>
        <row r="10581">
          <cell r="A10581" t="str">
            <v>40706807</v>
          </cell>
          <cell r="B10581" t="str">
            <v>Point</v>
          </cell>
          <cell r="C10581" t="str">
            <v>Organic Chem Storage - Fixed Roof Tanks - Methyl Isobutyl Ketone: Breathing Loss</v>
          </cell>
          <cell r="D10581" t="str">
            <v>Industrial Processes - Storage and Transfer</v>
          </cell>
          <cell r="G10581" t="str">
            <v>Petroleum and Solvent Evaporation</v>
          </cell>
          <cell r="H10581" t="str">
            <v>Organic Chemical Storage</v>
          </cell>
          <cell r="I10581" t="str">
            <v>Fixed Roof Tanks - Ketones</v>
          </cell>
          <cell r="J10581" t="str">
            <v>Methyl Isobutyl Ketone: Breathing Loss</v>
          </cell>
          <cell r="N10581">
            <v>40988</v>
          </cell>
        </row>
        <row r="10582">
          <cell r="A10582" t="str">
            <v>40706808</v>
          </cell>
          <cell r="B10582" t="str">
            <v>Point</v>
          </cell>
          <cell r="C10582" t="str">
            <v>Organic Chem Storage - Fixed Roof Tanks - Methyl Isobutyl Ketone: Working Loss</v>
          </cell>
          <cell r="D10582" t="str">
            <v>Industrial Processes - Storage and Transfer</v>
          </cell>
          <cell r="G10582" t="str">
            <v>Petroleum and Solvent Evaporation</v>
          </cell>
          <cell r="H10582" t="str">
            <v>Organic Chemical Storage</v>
          </cell>
          <cell r="I10582" t="str">
            <v>Fixed Roof Tanks - Ketones</v>
          </cell>
          <cell r="J10582" t="str">
            <v>Methyl Isobutyl Ketone: Working Loss</v>
          </cell>
          <cell r="N10582">
            <v>40988</v>
          </cell>
        </row>
        <row r="10583">
          <cell r="A10583" t="str">
            <v>40706813</v>
          </cell>
          <cell r="B10583" t="str">
            <v>Point</v>
          </cell>
          <cell r="C10583" t="str">
            <v>Organic Chem Storage - Fixed Roof Tanks - Methylamyl Ketone: Breathing Loss</v>
          </cell>
          <cell r="D10583" t="str">
            <v>Industrial Processes - Storage and Transfer</v>
          </cell>
          <cell r="G10583" t="str">
            <v>Petroleum and Solvent Evaporation</v>
          </cell>
          <cell r="H10583" t="str">
            <v>Organic Chemical Storage</v>
          </cell>
          <cell r="I10583" t="str">
            <v>Fixed Roof Tanks - Ketones</v>
          </cell>
          <cell r="J10583" t="str">
            <v>Methylamyl Ketone: Breathing Loss</v>
          </cell>
          <cell r="N10583">
            <v>40988</v>
          </cell>
        </row>
        <row r="10584">
          <cell r="A10584" t="str">
            <v>40706814</v>
          </cell>
          <cell r="B10584" t="str">
            <v>Point</v>
          </cell>
          <cell r="C10584" t="str">
            <v>Organic Chem Storage - Fixed Roof Tanks - Methylamyl Ketone: Working Loss</v>
          </cell>
          <cell r="D10584" t="str">
            <v>Industrial Processes - Storage and Transfer</v>
          </cell>
          <cell r="G10584" t="str">
            <v>Petroleum and Solvent Evaporation</v>
          </cell>
          <cell r="H10584" t="str">
            <v>Organic Chemical Storage</v>
          </cell>
          <cell r="I10584" t="str">
            <v>Fixed Roof Tanks - Ketones</v>
          </cell>
          <cell r="J10584" t="str">
            <v>Methylamyl Ketone: Working Loss</v>
          </cell>
          <cell r="N10584">
            <v>40988</v>
          </cell>
        </row>
        <row r="10585">
          <cell r="A10585" t="str">
            <v>40706897</v>
          </cell>
          <cell r="B10585" t="str">
            <v>Point</v>
          </cell>
          <cell r="C10585" t="str">
            <v>Organic Chem Storage - Fixed Roof Tanks - Specify Ketone: Breathing Loss</v>
          </cell>
          <cell r="D10585" t="str">
            <v>Industrial Processes - Storage and Transfer</v>
          </cell>
          <cell r="G10585" t="str">
            <v>Petroleum and Solvent Evaporation</v>
          </cell>
          <cell r="H10585" t="str">
            <v>Organic Chemical Storage</v>
          </cell>
          <cell r="I10585" t="str">
            <v>Fixed Roof Tanks - Ketones</v>
          </cell>
          <cell r="J10585" t="str">
            <v>Specify Ketone: Breathing Loss</v>
          </cell>
          <cell r="N10585">
            <v>40988</v>
          </cell>
        </row>
        <row r="10586">
          <cell r="A10586" t="str">
            <v>40706898</v>
          </cell>
          <cell r="B10586" t="str">
            <v>Point</v>
          </cell>
          <cell r="C10586" t="str">
            <v>Organic Chem Storage - Fixed Roof Tanks - Specify Ketone: Working Loss</v>
          </cell>
          <cell r="D10586" t="str">
            <v>Industrial Processes - Storage and Transfer</v>
          </cell>
          <cell r="G10586" t="str">
            <v>Petroleum and Solvent Evaporation</v>
          </cell>
          <cell r="H10586" t="str">
            <v>Organic Chemical Storage</v>
          </cell>
          <cell r="I10586" t="str">
            <v>Fixed Roof Tanks - Ketones</v>
          </cell>
          <cell r="J10586" t="str">
            <v>Specify Ketone: Working Loss</v>
          </cell>
          <cell r="N10586">
            <v>40988</v>
          </cell>
        </row>
        <row r="10587">
          <cell r="A10587" t="str">
            <v>40707203</v>
          </cell>
          <cell r="B10587" t="str">
            <v>Point</v>
          </cell>
          <cell r="C10587" t="str">
            <v>Organic Chem Storage - Fixed Roof Tanks - Perchloromethyl Mercaptan: Breathing Loss</v>
          </cell>
          <cell r="D10587" t="str">
            <v>Industrial Processes - Storage and Transfer</v>
          </cell>
          <cell r="G10587" t="str">
            <v>Petroleum and Solvent Evaporation</v>
          </cell>
          <cell r="H10587" t="str">
            <v>Organic Chemical Storage</v>
          </cell>
          <cell r="I10587" t="str">
            <v>Fixed Roof Tanks - Mercaptans</v>
          </cell>
          <cell r="J10587" t="str">
            <v>Perchloromethyl Mercaptan: Breathing Loss</v>
          </cell>
          <cell r="N10587">
            <v>40988</v>
          </cell>
        </row>
        <row r="10588">
          <cell r="A10588" t="str">
            <v>40707204</v>
          </cell>
          <cell r="B10588" t="str">
            <v>Point</v>
          </cell>
          <cell r="C10588" t="str">
            <v>Organic Chem Storage - Fixed Roof Tanks - Perchloromethyl Mercaptan: Working Loss</v>
          </cell>
          <cell r="D10588" t="str">
            <v>Industrial Processes - Storage and Transfer</v>
          </cell>
          <cell r="G10588" t="str">
            <v>Petroleum and Solvent Evaporation</v>
          </cell>
          <cell r="H10588" t="str">
            <v>Organic Chemical Storage</v>
          </cell>
          <cell r="I10588" t="str">
            <v>Fixed Roof Tanks - Mercaptans</v>
          </cell>
          <cell r="J10588" t="str">
            <v>Perchloromethyl Mercaptan: Working Loss</v>
          </cell>
          <cell r="N10588">
            <v>40988</v>
          </cell>
        </row>
        <row r="10589">
          <cell r="A10589" t="str">
            <v>40707601</v>
          </cell>
          <cell r="B10589" t="str">
            <v>Point</v>
          </cell>
          <cell r="C10589" t="str">
            <v>Organic Chem Storage - Fixed Roof Tanks - Acrylonitrile: Breathing Loss</v>
          </cell>
          <cell r="D10589" t="str">
            <v>Industrial Processes - Storage and Transfer</v>
          </cell>
          <cell r="G10589" t="str">
            <v>Petroleum and Solvent Evaporation</v>
          </cell>
          <cell r="H10589" t="str">
            <v>Organic Chemical Storage</v>
          </cell>
          <cell r="I10589" t="str">
            <v>Fixed Roof Tanks - Nitriles</v>
          </cell>
          <cell r="J10589" t="str">
            <v>Acrylonitrile: Breathing Loss</v>
          </cell>
          <cell r="N10589">
            <v>40988</v>
          </cell>
        </row>
        <row r="10590">
          <cell r="A10590" t="str">
            <v>40707602</v>
          </cell>
          <cell r="B10590" t="str">
            <v>Point</v>
          </cell>
          <cell r="C10590" t="str">
            <v>Organic Chem Storage - Fixed Roof Tanks - Acrylonitrile: Working Loss</v>
          </cell>
          <cell r="D10590" t="str">
            <v>Industrial Processes - Storage and Transfer</v>
          </cell>
          <cell r="G10590" t="str">
            <v>Petroleum and Solvent Evaporation</v>
          </cell>
          <cell r="H10590" t="str">
            <v>Organic Chemical Storage</v>
          </cell>
          <cell r="I10590" t="str">
            <v>Fixed Roof Tanks - Nitriles</v>
          </cell>
          <cell r="J10590" t="str">
            <v>Acrylonitrile: Working Loss</v>
          </cell>
          <cell r="N10590">
            <v>40988</v>
          </cell>
        </row>
        <row r="10591">
          <cell r="A10591" t="str">
            <v>40707603</v>
          </cell>
          <cell r="B10591" t="str">
            <v>Point</v>
          </cell>
          <cell r="C10591" t="str">
            <v>Organic Chem Storage - Fixed Roof Tanks - Acetonitrile: Breathing Loss</v>
          </cell>
          <cell r="D10591" t="str">
            <v>Industrial Processes - Storage and Transfer</v>
          </cell>
          <cell r="G10591" t="str">
            <v>Petroleum and Solvent Evaporation</v>
          </cell>
          <cell r="H10591" t="str">
            <v>Organic Chemical Storage</v>
          </cell>
          <cell r="I10591" t="str">
            <v>Fixed Roof Tanks - Nitriles</v>
          </cell>
          <cell r="J10591" t="str">
            <v>Acetonitrile: Breathing Loss</v>
          </cell>
          <cell r="N10591">
            <v>40988</v>
          </cell>
        </row>
        <row r="10592">
          <cell r="A10592" t="str">
            <v>40707604</v>
          </cell>
          <cell r="B10592" t="str">
            <v>Point</v>
          </cell>
          <cell r="C10592" t="str">
            <v>Organic Chem Storage - Fixed Roof Tanks - Acetonitrile: Working Loss</v>
          </cell>
          <cell r="D10592" t="str">
            <v>Industrial Processes - Storage and Transfer</v>
          </cell>
          <cell r="G10592" t="str">
            <v>Petroleum and Solvent Evaporation</v>
          </cell>
          <cell r="H10592" t="str">
            <v>Organic Chemical Storage</v>
          </cell>
          <cell r="I10592" t="str">
            <v>Fixed Roof Tanks - Nitriles</v>
          </cell>
          <cell r="J10592" t="str">
            <v>Acetonitrile: Working Loss</v>
          </cell>
          <cell r="N10592">
            <v>40988</v>
          </cell>
        </row>
        <row r="10593">
          <cell r="A10593" t="str">
            <v>40707697</v>
          </cell>
          <cell r="B10593" t="str">
            <v>Point</v>
          </cell>
          <cell r="C10593" t="str">
            <v>Organic Chem Storage - Fixed Roof Tanks - Specify Nitrile: Breathing Loss</v>
          </cell>
          <cell r="D10593" t="str">
            <v>Industrial Processes - Storage and Transfer</v>
          </cell>
          <cell r="G10593" t="str">
            <v>Petroleum and Solvent Evaporation</v>
          </cell>
          <cell r="H10593" t="str">
            <v>Organic Chemical Storage</v>
          </cell>
          <cell r="I10593" t="str">
            <v>Fixed Roof Tanks - Nitriles</v>
          </cell>
          <cell r="J10593" t="str">
            <v>Specify Nitrile: Breathing Loss</v>
          </cell>
          <cell r="N10593">
            <v>40988</v>
          </cell>
        </row>
        <row r="10594">
          <cell r="A10594" t="str">
            <v>40707698</v>
          </cell>
          <cell r="B10594" t="str">
            <v>Point</v>
          </cell>
          <cell r="C10594" t="str">
            <v>Organic Chem Storage - Fixed Roof Tanks - Specify Nitrile: Working Loss</v>
          </cell>
          <cell r="D10594" t="str">
            <v>Industrial Processes - Storage and Transfer</v>
          </cell>
          <cell r="G10594" t="str">
            <v>Petroleum and Solvent Evaporation</v>
          </cell>
          <cell r="H10594" t="str">
            <v>Organic Chemical Storage</v>
          </cell>
          <cell r="I10594" t="str">
            <v>Fixed Roof Tanks - Nitriles</v>
          </cell>
          <cell r="J10594" t="str">
            <v>Specify Nitrile: Working Loss</v>
          </cell>
          <cell r="N10594">
            <v>40988</v>
          </cell>
        </row>
        <row r="10595">
          <cell r="A10595" t="str">
            <v>40708001</v>
          </cell>
          <cell r="B10595" t="str">
            <v>Point</v>
          </cell>
          <cell r="C10595" t="str">
            <v>Organic Chem Storage - Fixed Roof Tanks - Nitrobenzene: Breathing Loss</v>
          </cell>
          <cell r="D10595" t="str">
            <v>Industrial Processes - Storage and Transfer</v>
          </cell>
          <cell r="G10595" t="str">
            <v>Petroleum and Solvent Evaporation</v>
          </cell>
          <cell r="H10595" t="str">
            <v>Organic Chemical Storage</v>
          </cell>
          <cell r="I10595" t="str">
            <v>Fixed Roof Tanks - Nitro Compounds</v>
          </cell>
          <cell r="J10595" t="str">
            <v>Nitrobenzene: Breathing Loss</v>
          </cell>
          <cell r="N10595">
            <v>40988</v>
          </cell>
        </row>
        <row r="10596">
          <cell r="A10596" t="str">
            <v>40708002</v>
          </cell>
          <cell r="B10596" t="str">
            <v>Point</v>
          </cell>
          <cell r="C10596" t="str">
            <v>Organic Chem Storage - Fixed Roof Tanks - Nitrobenzene: Working Loss</v>
          </cell>
          <cell r="D10596" t="str">
            <v>Industrial Processes - Storage and Transfer</v>
          </cell>
          <cell r="G10596" t="str">
            <v>Petroleum and Solvent Evaporation</v>
          </cell>
          <cell r="H10596" t="str">
            <v>Organic Chemical Storage</v>
          </cell>
          <cell r="I10596" t="str">
            <v>Fixed Roof Tanks - Nitro Compounds</v>
          </cell>
          <cell r="J10596" t="str">
            <v>Nitrobenzene: Working Loss</v>
          </cell>
          <cell r="N10596">
            <v>40988</v>
          </cell>
        </row>
        <row r="10597">
          <cell r="A10597" t="str">
            <v>40708097</v>
          </cell>
          <cell r="B10597" t="str">
            <v>Point</v>
          </cell>
          <cell r="C10597" t="str">
            <v>Organic Chem Storage - Fixed Roof Tanks - Specify Nitro Compound in Comments: Breathing Loss</v>
          </cell>
          <cell r="D10597" t="str">
            <v>Industrial Processes - Storage and Transfer</v>
          </cell>
          <cell r="G10597" t="str">
            <v>Petroleum and Solvent Evaporation</v>
          </cell>
          <cell r="H10597" t="str">
            <v>Organic Chemical Storage</v>
          </cell>
          <cell r="I10597" t="str">
            <v>Fixed Roof Tanks - Nitro Compounds</v>
          </cell>
          <cell r="J10597" t="str">
            <v>Specify in Comments: Breathing Loss</v>
          </cell>
          <cell r="N10597">
            <v>40988</v>
          </cell>
        </row>
        <row r="10598">
          <cell r="A10598" t="str">
            <v>40708098</v>
          </cell>
          <cell r="B10598" t="str">
            <v>Point</v>
          </cell>
          <cell r="C10598" t="str">
            <v>Organic Chem Storage - Fixed Roof Tanks - Specify Nitro Compound in Comments: Working Loss</v>
          </cell>
          <cell r="D10598" t="str">
            <v>Industrial Processes - Storage and Transfer</v>
          </cell>
          <cell r="G10598" t="str">
            <v>Petroleum and Solvent Evaporation</v>
          </cell>
          <cell r="H10598" t="str">
            <v>Organic Chemical Storage</v>
          </cell>
          <cell r="I10598" t="str">
            <v>Fixed Roof Tanks - Nitro Compounds</v>
          </cell>
          <cell r="J10598" t="str">
            <v>Specify in Comments: Working Loss</v>
          </cell>
          <cell r="N10598">
            <v>40988</v>
          </cell>
        </row>
        <row r="10599">
          <cell r="A10599" t="str">
            <v>40708401</v>
          </cell>
          <cell r="B10599" t="str">
            <v>Point</v>
          </cell>
          <cell r="C10599" t="str">
            <v>Organic Chem Storage - Fixed Roof Tanks - Nonylphenol: Breathing Loss</v>
          </cell>
          <cell r="D10599" t="str">
            <v>Industrial Processes - Storage and Transfer</v>
          </cell>
          <cell r="G10599" t="str">
            <v>Petroleum and Solvent Evaporation</v>
          </cell>
          <cell r="H10599" t="str">
            <v>Organic Chemical Storage</v>
          </cell>
          <cell r="I10599" t="str">
            <v>Fixed Roof Tanks - Phenols</v>
          </cell>
          <cell r="J10599" t="str">
            <v>Nonylphenol: Breathing Loss</v>
          </cell>
          <cell r="N10599">
            <v>40988</v>
          </cell>
        </row>
        <row r="10600">
          <cell r="A10600" t="str">
            <v>40708402</v>
          </cell>
          <cell r="B10600" t="str">
            <v>Point</v>
          </cell>
          <cell r="C10600" t="str">
            <v>Organic Chem Storage - Fixed Roof Tanks - Nonylphenol: Working Loss</v>
          </cell>
          <cell r="D10600" t="str">
            <v>Industrial Processes - Storage and Transfer</v>
          </cell>
          <cell r="G10600" t="str">
            <v>Petroleum and Solvent Evaporation</v>
          </cell>
          <cell r="H10600" t="str">
            <v>Organic Chemical Storage</v>
          </cell>
          <cell r="I10600" t="str">
            <v>Fixed Roof Tanks - Phenols</v>
          </cell>
          <cell r="J10600" t="str">
            <v>Nonylphenol: Working Loss</v>
          </cell>
          <cell r="N10600">
            <v>40988</v>
          </cell>
        </row>
        <row r="10601">
          <cell r="A10601" t="str">
            <v>40708403</v>
          </cell>
          <cell r="B10601" t="str">
            <v>Point</v>
          </cell>
          <cell r="C10601" t="str">
            <v>Organic Chem Storage - Fixed Roof Tanks - Phenol: Breathing Loss</v>
          </cell>
          <cell r="D10601" t="str">
            <v>Industrial Processes - Storage and Transfer</v>
          </cell>
          <cell r="G10601" t="str">
            <v>Petroleum and Solvent Evaporation</v>
          </cell>
          <cell r="H10601" t="str">
            <v>Organic Chemical Storage</v>
          </cell>
          <cell r="I10601" t="str">
            <v>Fixed Roof Tanks - Phenols</v>
          </cell>
          <cell r="J10601" t="str">
            <v>Phenol: Breathing Loss</v>
          </cell>
          <cell r="N10601">
            <v>40988</v>
          </cell>
        </row>
        <row r="10602">
          <cell r="A10602" t="str">
            <v>40708404</v>
          </cell>
          <cell r="B10602" t="str">
            <v>Point</v>
          </cell>
          <cell r="C10602" t="str">
            <v>Organic Chem Storage - Fixed Roof Tanks - Phenol: Working Loss</v>
          </cell>
          <cell r="D10602" t="str">
            <v>Industrial Processes - Storage and Transfer</v>
          </cell>
          <cell r="G10602" t="str">
            <v>Petroleum and Solvent Evaporation</v>
          </cell>
          <cell r="H10602" t="str">
            <v>Organic Chemical Storage</v>
          </cell>
          <cell r="I10602" t="str">
            <v>Fixed Roof Tanks - Phenols</v>
          </cell>
          <cell r="J10602" t="str">
            <v>Phenol: Working Loss</v>
          </cell>
          <cell r="N10602">
            <v>40988</v>
          </cell>
        </row>
        <row r="10603">
          <cell r="A10603" t="str">
            <v>40708405</v>
          </cell>
          <cell r="B10603" t="str">
            <v>Point</v>
          </cell>
          <cell r="C10603" t="str">
            <v>Organic Chem Storage - Fixed Roof Tanks - 2,4-Dichlorophenol: Breathing Loss</v>
          </cell>
          <cell r="D10603" t="str">
            <v>Industrial Processes - Storage and Transfer</v>
          </cell>
          <cell r="G10603" t="str">
            <v>Petroleum and Solvent Evaporation</v>
          </cell>
          <cell r="H10603" t="str">
            <v>Organic Chemical Storage</v>
          </cell>
          <cell r="I10603" t="str">
            <v>Fixed Roof Tanks - Phenols</v>
          </cell>
          <cell r="J10603" t="str">
            <v>2,4-Dichlorophenol: Breathing Loss</v>
          </cell>
          <cell r="N10603">
            <v>40988</v>
          </cell>
        </row>
        <row r="10604">
          <cell r="A10604" t="str">
            <v>40708406</v>
          </cell>
          <cell r="B10604" t="str">
            <v>Point</v>
          </cell>
          <cell r="C10604" t="str">
            <v>Organic Chem Storage - Fixed Roof Tanks - 2,4-Dichlorophenol: Working Loss</v>
          </cell>
          <cell r="D10604" t="str">
            <v>Industrial Processes - Storage and Transfer</v>
          </cell>
          <cell r="G10604" t="str">
            <v>Petroleum and Solvent Evaporation</v>
          </cell>
          <cell r="H10604" t="str">
            <v>Organic Chemical Storage</v>
          </cell>
          <cell r="I10604" t="str">
            <v>Fixed Roof Tanks - Phenols</v>
          </cell>
          <cell r="J10604" t="str">
            <v>2,4-Dichlorophenol: Working Loss</v>
          </cell>
          <cell r="N10604">
            <v>40988</v>
          </cell>
        </row>
        <row r="10605">
          <cell r="A10605" t="str">
            <v>40708497</v>
          </cell>
          <cell r="B10605" t="str">
            <v>Point</v>
          </cell>
          <cell r="C10605" t="str">
            <v>Organic Chem Storage - Fixed Roof Tanks - Specify Phenol: Breathing Loss</v>
          </cell>
          <cell r="D10605" t="str">
            <v>Industrial Processes - Storage and Transfer</v>
          </cell>
          <cell r="G10605" t="str">
            <v>Petroleum and Solvent Evaporation</v>
          </cell>
          <cell r="H10605" t="str">
            <v>Organic Chemical Storage</v>
          </cell>
          <cell r="I10605" t="str">
            <v>Fixed Roof Tanks - Phenols</v>
          </cell>
          <cell r="J10605" t="str">
            <v>Specify Phenol: Breathing Loss</v>
          </cell>
          <cell r="N10605">
            <v>40988</v>
          </cell>
        </row>
        <row r="10606">
          <cell r="A10606" t="str">
            <v>40708498</v>
          </cell>
          <cell r="B10606" t="str">
            <v>Point</v>
          </cell>
          <cell r="C10606" t="str">
            <v>Organic Chem Storage - Fixed Roof Tanks - Specify Phenol: Working Loss</v>
          </cell>
          <cell r="D10606" t="str">
            <v>Industrial Processes - Storage and Transfer</v>
          </cell>
          <cell r="G10606" t="str">
            <v>Petroleum and Solvent Evaporation</v>
          </cell>
          <cell r="H10606" t="str">
            <v>Organic Chemical Storage</v>
          </cell>
          <cell r="I10606" t="str">
            <v>Fixed Roof Tanks - Phenols</v>
          </cell>
          <cell r="J10606" t="str">
            <v>Specify Phenol: Working Loss</v>
          </cell>
          <cell r="N10606">
            <v>40988</v>
          </cell>
        </row>
        <row r="10607">
          <cell r="A10607" t="str">
            <v>40714601</v>
          </cell>
          <cell r="B10607" t="str">
            <v>Point</v>
          </cell>
          <cell r="C10607" t="str">
            <v>Organic Chem Storage - Fixed Roof Tanks - Carbon Disulfide: Breathing Loss</v>
          </cell>
          <cell r="D10607" t="str">
            <v>Industrial Processes - Storage and Transfer</v>
          </cell>
          <cell r="G10607" t="str">
            <v>Petroleum and Solvent Evaporation</v>
          </cell>
          <cell r="H10607" t="str">
            <v>Organic Chemical Storage</v>
          </cell>
          <cell r="I10607" t="str">
            <v>Fixed Roof Tanks - Miscellaneous</v>
          </cell>
          <cell r="J10607" t="str">
            <v>Carbon Disulfide: Breathing Loss</v>
          </cell>
          <cell r="N10607">
            <v>40988</v>
          </cell>
        </row>
        <row r="10608">
          <cell r="A10608" t="str">
            <v>40714602</v>
          </cell>
          <cell r="B10608" t="str">
            <v>Point</v>
          </cell>
          <cell r="C10608" t="str">
            <v>Organic Chem Storage - Fixed Roof Tanks - Carbon Disulfide: Working Loss</v>
          </cell>
          <cell r="D10608" t="str">
            <v>Industrial Processes - Storage and Transfer</v>
          </cell>
          <cell r="G10608" t="str">
            <v>Petroleum and Solvent Evaporation</v>
          </cell>
          <cell r="H10608" t="str">
            <v>Organic Chemical Storage</v>
          </cell>
          <cell r="I10608" t="str">
            <v>Fixed Roof Tanks - Miscellaneous</v>
          </cell>
          <cell r="J10608" t="str">
            <v>Carbon Disulfide: Working Loss</v>
          </cell>
          <cell r="N10608">
            <v>40988</v>
          </cell>
        </row>
        <row r="10609">
          <cell r="A10609" t="str">
            <v>40714603</v>
          </cell>
          <cell r="B10609" t="str">
            <v>Point</v>
          </cell>
          <cell r="C10609" t="str">
            <v>Organic Chem Storage - Fixed Roof Tanks - Dimethyl Sulfoxide: Breathing Loss</v>
          </cell>
          <cell r="D10609" t="str">
            <v>Industrial Processes - Storage and Transfer</v>
          </cell>
          <cell r="G10609" t="str">
            <v>Petroleum and Solvent Evaporation</v>
          </cell>
          <cell r="H10609" t="str">
            <v>Organic Chemical Storage</v>
          </cell>
          <cell r="I10609" t="str">
            <v>Fixed Roof Tanks - Miscellaneous</v>
          </cell>
          <cell r="J10609" t="str">
            <v>Dimethyl Sulfoxide: Breathing Loss</v>
          </cell>
          <cell r="N10609">
            <v>40988</v>
          </cell>
        </row>
        <row r="10610">
          <cell r="A10610" t="str">
            <v>40714604</v>
          </cell>
          <cell r="B10610" t="str">
            <v>Point</v>
          </cell>
          <cell r="C10610" t="str">
            <v>Organic Chem Storage - Fixed Roof Tanks - Dimethyl Sulfoxide: Working Loss</v>
          </cell>
          <cell r="D10610" t="str">
            <v>Industrial Processes - Storage and Transfer</v>
          </cell>
          <cell r="G10610" t="str">
            <v>Petroleum and Solvent Evaporation</v>
          </cell>
          <cell r="H10610" t="str">
            <v>Organic Chemical Storage</v>
          </cell>
          <cell r="I10610" t="str">
            <v>Fixed Roof Tanks - Miscellaneous</v>
          </cell>
          <cell r="J10610" t="str">
            <v>Dimethyl Sulfoxide: Working Loss</v>
          </cell>
          <cell r="N10610">
            <v>40988</v>
          </cell>
        </row>
        <row r="10611">
          <cell r="A10611" t="str">
            <v>40714605</v>
          </cell>
          <cell r="B10611" t="str">
            <v>Point</v>
          </cell>
          <cell r="C10611" t="str">
            <v>Organic Chem Storage - Fixed Roof Tanks - Tetrahydrofuran: Breathing Loss</v>
          </cell>
          <cell r="D10611" t="str">
            <v>Industrial Processes - Storage and Transfer</v>
          </cell>
          <cell r="G10611" t="str">
            <v>Petroleum and Solvent Evaporation</v>
          </cell>
          <cell r="H10611" t="str">
            <v>Organic Chemical Storage</v>
          </cell>
          <cell r="I10611" t="str">
            <v>Fixed Roof Tanks - Miscellaneous</v>
          </cell>
          <cell r="J10611" t="str">
            <v>Tetrahydrofuran: Breathing Loss</v>
          </cell>
          <cell r="N10611">
            <v>40988</v>
          </cell>
        </row>
        <row r="10612">
          <cell r="A10612" t="str">
            <v>40714606</v>
          </cell>
          <cell r="B10612" t="str">
            <v>Point</v>
          </cell>
          <cell r="C10612" t="str">
            <v>Organic Chem Storage - Fixed Roof Tanks - Tetrahydrofuran: Working Loss</v>
          </cell>
          <cell r="D10612" t="str">
            <v>Industrial Processes - Storage and Transfer</v>
          </cell>
          <cell r="G10612" t="str">
            <v>Petroleum and Solvent Evaporation</v>
          </cell>
          <cell r="H10612" t="str">
            <v>Organic Chemical Storage</v>
          </cell>
          <cell r="I10612" t="str">
            <v>Fixed Roof Tanks - Miscellaneous</v>
          </cell>
          <cell r="J10612" t="str">
            <v>Tetrahydrofuran: Working Loss</v>
          </cell>
          <cell r="N10612">
            <v>40988</v>
          </cell>
        </row>
        <row r="10613">
          <cell r="A10613" t="str">
            <v>40714697</v>
          </cell>
          <cell r="B10613" t="str">
            <v>Point</v>
          </cell>
          <cell r="C10613" t="str">
            <v>Organic Chem Storage - Fixed Roof Tanks - Specify In Comments: Breathing Loss</v>
          </cell>
          <cell r="D10613" t="str">
            <v>Industrial Processes - Storage and Transfer</v>
          </cell>
          <cell r="G10613" t="str">
            <v>Petroleum and Solvent Evaporation</v>
          </cell>
          <cell r="H10613" t="str">
            <v>Organic Chemical Storage</v>
          </cell>
          <cell r="I10613" t="str">
            <v>Fixed Roof Tanks - Miscellaneous</v>
          </cell>
          <cell r="J10613" t="str">
            <v>Specify In Comments: Breathing Loss</v>
          </cell>
          <cell r="N10613">
            <v>40988</v>
          </cell>
        </row>
        <row r="10614">
          <cell r="A10614" t="str">
            <v>40714698</v>
          </cell>
          <cell r="B10614" t="str">
            <v>Point</v>
          </cell>
          <cell r="C10614" t="str">
            <v>Organic Chem Storage - Fixed Roof Tanks - Specify In Comments: Working Loss</v>
          </cell>
          <cell r="D10614" t="str">
            <v>Industrial Processes - Storage and Transfer</v>
          </cell>
          <cell r="G10614" t="str">
            <v>Petroleum and Solvent Evaporation</v>
          </cell>
          <cell r="H10614" t="str">
            <v>Organic Chemical Storage</v>
          </cell>
          <cell r="I10614" t="str">
            <v>Fixed Roof Tanks - Miscellaneous</v>
          </cell>
          <cell r="J10614" t="str">
            <v>Specify In Comments: Working Loss</v>
          </cell>
          <cell r="N10614">
            <v>40988</v>
          </cell>
        </row>
        <row r="10615">
          <cell r="A10615" t="str">
            <v>40715401</v>
          </cell>
          <cell r="B10615" t="str">
            <v>Point</v>
          </cell>
          <cell r="C10615" t="str">
            <v>Organic Chem Storage - Floating Roof Tanks - Acetic Acid Anhydride: Standing Loss</v>
          </cell>
          <cell r="D10615" t="str">
            <v>Industrial Processes - Storage and Transfer</v>
          </cell>
          <cell r="G10615" t="str">
            <v>Petroleum and Solvent Evaporation</v>
          </cell>
          <cell r="H10615" t="str">
            <v>Organic Chemical Storage</v>
          </cell>
          <cell r="I10615" t="str">
            <v>Floating Roof Tanks - Acid Anhydrides</v>
          </cell>
          <cell r="J10615" t="str">
            <v>Acetic Acid Anhydride: Standing Loss</v>
          </cell>
          <cell r="N10615">
            <v>40988</v>
          </cell>
        </row>
        <row r="10616">
          <cell r="A10616" t="str">
            <v>40715402</v>
          </cell>
          <cell r="B10616" t="str">
            <v>Point</v>
          </cell>
          <cell r="C10616" t="str">
            <v>Organic Chem Storage - Floating Roof Tanks - Acetic Acid Anhydride: Working Loss</v>
          </cell>
          <cell r="D10616" t="str">
            <v>Industrial Processes - Storage and Transfer</v>
          </cell>
          <cell r="G10616" t="str">
            <v>Petroleum and Solvent Evaporation</v>
          </cell>
          <cell r="H10616" t="str">
            <v>Organic Chemical Storage</v>
          </cell>
          <cell r="I10616" t="str">
            <v>Floating Roof Tanks - Acid Anhydrides</v>
          </cell>
          <cell r="J10616" t="str">
            <v>Acetic Acid Anhydride: Working Loss</v>
          </cell>
          <cell r="N10616">
            <v>40988</v>
          </cell>
        </row>
        <row r="10617">
          <cell r="A10617" t="str">
            <v>40715403</v>
          </cell>
          <cell r="B10617" t="str">
            <v>Point</v>
          </cell>
          <cell r="C10617" t="str">
            <v>Organic Chem Storage - Floating Roof Tanks - Maleic Anhydride: Standing loss</v>
          </cell>
          <cell r="D10617" t="str">
            <v>Industrial Processes - Storage and Transfer</v>
          </cell>
          <cell r="G10617" t="str">
            <v>Petroleum and Solvent Evaporation</v>
          </cell>
          <cell r="H10617" t="str">
            <v>Organic Chemical Storage</v>
          </cell>
          <cell r="I10617" t="str">
            <v>Floating Roof Tanks - Acid Anhydrides</v>
          </cell>
          <cell r="J10617" t="str">
            <v>Maleic Anhydride: Standing loss</v>
          </cell>
          <cell r="N10617">
            <v>40988</v>
          </cell>
        </row>
        <row r="10618">
          <cell r="A10618" t="str">
            <v>40715404</v>
          </cell>
          <cell r="B10618" t="str">
            <v>Point</v>
          </cell>
          <cell r="C10618" t="str">
            <v>Organic Chem Storage - Floating Roof Tanks - AMaleic Anhydride: Withdrawal Loss</v>
          </cell>
          <cell r="D10618" t="str">
            <v>Industrial Processes - Storage and Transfer</v>
          </cell>
          <cell r="G10618" t="str">
            <v>Petroleum and Solvent Evaporation</v>
          </cell>
          <cell r="H10618" t="str">
            <v>Organic Chemical Storage</v>
          </cell>
          <cell r="I10618" t="str">
            <v>Floating Roof Tanks - Acid Anhydrides</v>
          </cell>
          <cell r="J10618" t="str">
            <v>Maleic Anhydride: Withdrawal Loss</v>
          </cell>
          <cell r="N10618">
            <v>40988</v>
          </cell>
        </row>
        <row r="10619">
          <cell r="A10619" t="str">
            <v>40715405</v>
          </cell>
          <cell r="B10619" t="str">
            <v>Point</v>
          </cell>
          <cell r="C10619" t="str">
            <v>Organic Chem Storage - Floating Roof Tanks - Phthalic Anhydride: Standing Loss</v>
          </cell>
          <cell r="D10619" t="str">
            <v>Industrial Processes - Storage and Transfer</v>
          </cell>
          <cell r="G10619" t="str">
            <v>Petroleum and Solvent Evaporation</v>
          </cell>
          <cell r="H10619" t="str">
            <v>Organic Chemical Storage</v>
          </cell>
          <cell r="I10619" t="str">
            <v>Floating Roof Tanks - Acid Anhydrides</v>
          </cell>
          <cell r="J10619" t="str">
            <v>Phthalic Anhydride: Standing Loss</v>
          </cell>
          <cell r="N10619">
            <v>40988</v>
          </cell>
        </row>
        <row r="10620">
          <cell r="A10620" t="str">
            <v>40715406</v>
          </cell>
          <cell r="B10620" t="str">
            <v>Point</v>
          </cell>
          <cell r="C10620" t="str">
            <v>Organic Chem Storage - Floating Roof Tanks - Phthalic Anhydride: Withdrawal Loss</v>
          </cell>
          <cell r="D10620" t="str">
            <v>Industrial Processes - Storage and Transfer</v>
          </cell>
          <cell r="G10620" t="str">
            <v>Petroleum and Solvent Evaporation</v>
          </cell>
          <cell r="H10620" t="str">
            <v>Organic Chemical Storage</v>
          </cell>
          <cell r="I10620" t="str">
            <v>Floating Roof Tanks - Acid Anhydrides</v>
          </cell>
          <cell r="J10620" t="str">
            <v>Phthalic Anhydride: Withdrawal Loss</v>
          </cell>
          <cell r="N10620">
            <v>40988</v>
          </cell>
        </row>
        <row r="10621">
          <cell r="A10621" t="str">
            <v>40715801</v>
          </cell>
          <cell r="B10621" t="str">
            <v>Point</v>
          </cell>
          <cell r="C10621" t="str">
            <v>Organic Chem Storage - Floating Roof Tanks - Methanol: Standing Loss</v>
          </cell>
          <cell r="D10621" t="str">
            <v>Industrial Processes - Storage and Transfer</v>
          </cell>
          <cell r="G10621" t="str">
            <v>Petroleum and Solvent Evaporation</v>
          </cell>
          <cell r="H10621" t="str">
            <v>Organic Chemical Storage</v>
          </cell>
          <cell r="I10621" t="str">
            <v>Floating Roof Tanks - Alcohols</v>
          </cell>
          <cell r="J10621" t="str">
            <v>Methanol: Standing Loss</v>
          </cell>
          <cell r="N10621">
            <v>40988</v>
          </cell>
        </row>
        <row r="10622">
          <cell r="A10622" t="str">
            <v>40715802</v>
          </cell>
          <cell r="B10622" t="str">
            <v>Point</v>
          </cell>
          <cell r="C10622" t="str">
            <v>Organic Chem Storage - Floating Roof Tanks - Methanol: Withdrawal Loss</v>
          </cell>
          <cell r="D10622" t="str">
            <v>Industrial Processes - Storage and Transfer</v>
          </cell>
          <cell r="G10622" t="str">
            <v>Petroleum and Solvent Evaporation</v>
          </cell>
          <cell r="H10622" t="str">
            <v>Organic Chemical Storage</v>
          </cell>
          <cell r="I10622" t="str">
            <v>Floating Roof Tanks - Alcohols</v>
          </cell>
          <cell r="J10622" t="str">
            <v>Methanol: Withdrawal Loss</v>
          </cell>
          <cell r="N10622">
            <v>40988</v>
          </cell>
        </row>
        <row r="10623">
          <cell r="A10623" t="str">
            <v>40715809</v>
          </cell>
          <cell r="B10623" t="str">
            <v>Point</v>
          </cell>
          <cell r="C10623" t="str">
            <v>Organic Chem Storage - Floating Roof Tanks - Ethyl Alcohol: Standing Loss</v>
          </cell>
          <cell r="D10623" t="str">
            <v>Industrial Processes - Storage and Transfer</v>
          </cell>
          <cell r="G10623" t="str">
            <v>Petroleum and Solvent Evaporation</v>
          </cell>
          <cell r="H10623" t="str">
            <v>Organic Chemical Storage</v>
          </cell>
          <cell r="I10623" t="str">
            <v>Floating Roof Tanks - Alcohols</v>
          </cell>
          <cell r="J10623" t="str">
            <v>Ethyl Alcohol: Standing Loss</v>
          </cell>
          <cell r="N10623">
            <v>40988</v>
          </cell>
        </row>
        <row r="10624">
          <cell r="A10624" t="str">
            <v>40715810</v>
          </cell>
          <cell r="B10624" t="str">
            <v>Point</v>
          </cell>
          <cell r="C10624" t="str">
            <v>Organic Chem Storage - Floating Roof Tanks - AEthyl Alcohol: Working Loss</v>
          </cell>
          <cell r="D10624" t="str">
            <v>Industrial Processes - Storage and Transfer</v>
          </cell>
          <cell r="G10624" t="str">
            <v>Petroleum and Solvent Evaporation</v>
          </cell>
          <cell r="H10624" t="str">
            <v>Organic Chemical Storage</v>
          </cell>
          <cell r="I10624" t="str">
            <v>Floating Roof Tanks - Alcohols</v>
          </cell>
          <cell r="J10624" t="str">
            <v>Ethyl Alcohol: Working Loss</v>
          </cell>
          <cell r="N10624">
            <v>40988</v>
          </cell>
        </row>
        <row r="10625">
          <cell r="A10625" t="str">
            <v>40715811</v>
          </cell>
          <cell r="B10625" t="str">
            <v>Point</v>
          </cell>
          <cell r="C10625" t="str">
            <v>Organic Chem Storage - Floating Roof Tanks - Isopropanol: Standing Loss</v>
          </cell>
          <cell r="D10625" t="str">
            <v>Industrial Processes - Storage and Transfer</v>
          </cell>
          <cell r="G10625" t="str">
            <v>Petroleum and Solvent Evaporation</v>
          </cell>
          <cell r="H10625" t="str">
            <v>Organic Chemical Storage</v>
          </cell>
          <cell r="I10625" t="str">
            <v>Floating Roof Tanks - Alcohols</v>
          </cell>
          <cell r="J10625" t="str">
            <v>Isopropanol: Standing Loss</v>
          </cell>
          <cell r="N10625">
            <v>40988</v>
          </cell>
        </row>
        <row r="10626">
          <cell r="A10626" t="str">
            <v>40715812</v>
          </cell>
          <cell r="B10626" t="str">
            <v>Point</v>
          </cell>
          <cell r="C10626" t="str">
            <v>Organic Chem Storage - Floating Roof Tanks - Isopropanol: Working Loss</v>
          </cell>
          <cell r="D10626" t="str">
            <v>Industrial Processes - Storage and Transfer</v>
          </cell>
          <cell r="G10626" t="str">
            <v>Petroleum and Solvent Evaporation</v>
          </cell>
          <cell r="H10626" t="str">
            <v>Organic Chemical Storage</v>
          </cell>
          <cell r="I10626" t="str">
            <v>Floating Roof Tanks - Alcohols</v>
          </cell>
          <cell r="J10626" t="str">
            <v>Isopropanol: Working Loss</v>
          </cell>
          <cell r="N10626">
            <v>40988</v>
          </cell>
        </row>
        <row r="10627">
          <cell r="A10627" t="str">
            <v>40715817</v>
          </cell>
          <cell r="B10627" t="str">
            <v>Point</v>
          </cell>
          <cell r="C10627" t="str">
            <v>Organic Chem Storage - Floating Roof Tanks - N-propyl Alcohol: Standing Loss</v>
          </cell>
          <cell r="D10627" t="str">
            <v>Industrial Processes - Storage and Transfer</v>
          </cell>
          <cell r="G10627" t="str">
            <v>Petroleum and Solvent Evaporation</v>
          </cell>
          <cell r="H10627" t="str">
            <v>Organic Chemical Storage</v>
          </cell>
          <cell r="I10627" t="str">
            <v>Floating Roof Tanks - Alcohols</v>
          </cell>
          <cell r="J10627" t="str">
            <v>N-propyl Alcohol: Standing Loss</v>
          </cell>
          <cell r="N10627">
            <v>40988</v>
          </cell>
        </row>
        <row r="10628">
          <cell r="A10628" t="str">
            <v>40715818</v>
          </cell>
          <cell r="B10628" t="str">
            <v>Point</v>
          </cell>
          <cell r="C10628" t="str">
            <v>Organic Chem Storage - Floating Roof Tanks - N-propyl Alcohol: Withdrawal Loss</v>
          </cell>
          <cell r="D10628" t="str">
            <v>Industrial Processes - Storage and Transfer</v>
          </cell>
          <cell r="G10628" t="str">
            <v>Petroleum and Solvent Evaporation</v>
          </cell>
          <cell r="H10628" t="str">
            <v>Organic Chemical Storage</v>
          </cell>
          <cell r="I10628" t="str">
            <v>Floating Roof Tanks - Alcohols</v>
          </cell>
          <cell r="J10628" t="str">
            <v>N-propyl Alcohol: Withdrawal Loss</v>
          </cell>
          <cell r="N10628">
            <v>40988</v>
          </cell>
        </row>
        <row r="10629">
          <cell r="A10629" t="str">
            <v>40715819</v>
          </cell>
          <cell r="B10629" t="str">
            <v>Point</v>
          </cell>
          <cell r="C10629" t="str">
            <v>Organic Chem Storage - Floating Roof Tanks - Xylol: Standing Loss</v>
          </cell>
          <cell r="D10629" t="str">
            <v>Industrial Processes - Storage and Transfer</v>
          </cell>
          <cell r="G10629" t="str">
            <v>Petroleum and Solvent Evaporation</v>
          </cell>
          <cell r="H10629" t="str">
            <v>Organic Chemical Storage</v>
          </cell>
          <cell r="I10629" t="str">
            <v>Floating Roof Tanks - Alcohols</v>
          </cell>
          <cell r="J10629" t="str">
            <v>Xylol: Standing Loss</v>
          </cell>
          <cell r="N10629">
            <v>40988</v>
          </cell>
        </row>
        <row r="10630">
          <cell r="A10630" t="str">
            <v>40715820</v>
          </cell>
          <cell r="B10630" t="str">
            <v>Point</v>
          </cell>
          <cell r="C10630" t="str">
            <v>Organic Chem Storage - Floating Roof Tanks - Xylol: Withdrawal Loss</v>
          </cell>
          <cell r="D10630" t="str">
            <v>Industrial Processes - Storage and Transfer</v>
          </cell>
          <cell r="G10630" t="str">
            <v>Petroleum and Solvent Evaporation</v>
          </cell>
          <cell r="H10630" t="str">
            <v>Organic Chemical Storage</v>
          </cell>
          <cell r="I10630" t="str">
            <v>Floating Roof Tanks - Alcohols</v>
          </cell>
          <cell r="J10630" t="str">
            <v>Xylol: Withdrawal Loss</v>
          </cell>
          <cell r="N10630">
            <v>40988</v>
          </cell>
        </row>
        <row r="10631">
          <cell r="A10631" t="str">
            <v>40717201</v>
          </cell>
          <cell r="B10631" t="str">
            <v>Point</v>
          </cell>
          <cell r="C10631" t="str">
            <v>Organic Chem Storage - Floating Roof Tanks - Acetaldehyde: Standing Loss **</v>
          </cell>
          <cell r="D10631" t="str">
            <v>Industrial Processes - Storage and Transfer</v>
          </cell>
          <cell r="G10631" t="str">
            <v>Petroleum and Solvent Evaporation</v>
          </cell>
          <cell r="H10631" t="str">
            <v>Organic Chemical Storage</v>
          </cell>
          <cell r="I10631" t="str">
            <v>Floating Roof Tanks - Aldehydes</v>
          </cell>
          <cell r="J10631" t="str">
            <v>Acetaldehyde: Standing Loss **</v>
          </cell>
          <cell r="N10631">
            <v>40988</v>
          </cell>
        </row>
        <row r="10632">
          <cell r="A10632" t="str">
            <v>40717202</v>
          </cell>
          <cell r="B10632" t="str">
            <v>Point</v>
          </cell>
          <cell r="C10632" t="str">
            <v>Organic Chem Storage - Floating Roof Tanks - Acetaldehyde: Withdrawal Loss **</v>
          </cell>
          <cell r="D10632" t="str">
            <v>Industrial Processes - Storage and Transfer</v>
          </cell>
          <cell r="G10632" t="str">
            <v>Petroleum and Solvent Evaporation</v>
          </cell>
          <cell r="H10632" t="str">
            <v>Organic Chemical Storage</v>
          </cell>
          <cell r="I10632" t="str">
            <v>Floating Roof Tanks - Aldehydes</v>
          </cell>
          <cell r="J10632" t="str">
            <v>Acetaldehyde: Withdrawal Loss **</v>
          </cell>
          <cell r="N10632">
            <v>40988</v>
          </cell>
        </row>
        <row r="10633">
          <cell r="A10633" t="str">
            <v>40717203</v>
          </cell>
          <cell r="B10633" t="str">
            <v>Point</v>
          </cell>
          <cell r="C10633" t="str">
            <v>Organic Chem Storage - Floating Roof Tanks - AAcrolein: Standing Loss **</v>
          </cell>
          <cell r="D10633" t="str">
            <v>Industrial Processes - Storage and Transfer</v>
          </cell>
          <cell r="G10633" t="str">
            <v>Petroleum and Solvent Evaporation</v>
          </cell>
          <cell r="H10633" t="str">
            <v>Organic Chemical Storage</v>
          </cell>
          <cell r="I10633" t="str">
            <v>Floating Roof Tanks - Aldehydes</v>
          </cell>
          <cell r="J10633" t="str">
            <v>Acrolein: Standing Loss **</v>
          </cell>
          <cell r="N10633">
            <v>40988</v>
          </cell>
        </row>
        <row r="10634">
          <cell r="A10634" t="str">
            <v>40717204</v>
          </cell>
          <cell r="B10634" t="str">
            <v>Point</v>
          </cell>
          <cell r="C10634" t="str">
            <v>Organic Chem Storage - Floating Roof Tanks - Acrolein: Withdrawal Loss **</v>
          </cell>
          <cell r="D10634" t="str">
            <v>Industrial Processes - Storage and Transfer</v>
          </cell>
          <cell r="G10634" t="str">
            <v>Petroleum and Solvent Evaporation</v>
          </cell>
          <cell r="H10634" t="str">
            <v>Organic Chemical Storage</v>
          </cell>
          <cell r="I10634" t="str">
            <v>Floating Roof Tanks - Aldehydes</v>
          </cell>
          <cell r="J10634" t="str">
            <v>Acrolein: Withdrawal Loss **</v>
          </cell>
          <cell r="N10634">
            <v>40988</v>
          </cell>
        </row>
        <row r="10635">
          <cell r="A10635" t="str">
            <v>40717205</v>
          </cell>
          <cell r="B10635" t="str">
            <v>Point</v>
          </cell>
          <cell r="C10635" t="str">
            <v>Organic Chem Storage - Floating Roof Tanks - n-Butyraldehyde: Standing Loss</v>
          </cell>
          <cell r="D10635" t="str">
            <v>Industrial Processes - Storage and Transfer</v>
          </cell>
          <cell r="G10635" t="str">
            <v>Petroleum and Solvent Evaporation</v>
          </cell>
          <cell r="H10635" t="str">
            <v>Organic Chemical Storage</v>
          </cell>
          <cell r="I10635" t="str">
            <v>Floating Roof Tanks - Aldehydes</v>
          </cell>
          <cell r="J10635" t="str">
            <v>n-Butyraldehyde: Standing Loss</v>
          </cell>
          <cell r="N10635">
            <v>40988</v>
          </cell>
        </row>
        <row r="10636">
          <cell r="A10636" t="str">
            <v>40717206</v>
          </cell>
          <cell r="B10636" t="str">
            <v>Point</v>
          </cell>
          <cell r="C10636" t="str">
            <v>Organic Chem Storage - Floating Roof Tanks - n-Butyraldehyde: Withdrawal Loss</v>
          </cell>
          <cell r="D10636" t="str">
            <v>Industrial Processes - Storage and Transfer</v>
          </cell>
          <cell r="G10636" t="str">
            <v>Petroleum and Solvent Evaporation</v>
          </cell>
          <cell r="H10636" t="str">
            <v>Organic Chemical Storage</v>
          </cell>
          <cell r="I10636" t="str">
            <v>Floating Roof Tanks - Aldehydes</v>
          </cell>
          <cell r="J10636" t="str">
            <v>n-Butyraldehyde: Withdrawal Loss</v>
          </cell>
          <cell r="N10636">
            <v>40988</v>
          </cell>
        </row>
        <row r="10637">
          <cell r="A10637" t="str">
            <v>40717207</v>
          </cell>
          <cell r="B10637" t="str">
            <v>Point</v>
          </cell>
          <cell r="C10637" t="str">
            <v>Organic Chem Storage - Floating Roof Tanks - Formalin: Standing Loss</v>
          </cell>
          <cell r="D10637" t="str">
            <v>Industrial Processes - Storage and Transfer</v>
          </cell>
          <cell r="G10637" t="str">
            <v>Petroleum and Solvent Evaporation</v>
          </cell>
          <cell r="H10637" t="str">
            <v>Organic Chemical Storage</v>
          </cell>
          <cell r="I10637" t="str">
            <v>Floating Roof Tanks - Aldehydes</v>
          </cell>
          <cell r="J10637" t="str">
            <v>Formalin: Standing Loss</v>
          </cell>
          <cell r="N10637">
            <v>40988</v>
          </cell>
        </row>
        <row r="10638">
          <cell r="A10638" t="str">
            <v>40717208</v>
          </cell>
          <cell r="B10638" t="str">
            <v>Point</v>
          </cell>
          <cell r="C10638" t="str">
            <v>Organic Chem Storage - Floating Roof Tanks - Formalin: Withdrawal Loss</v>
          </cell>
          <cell r="D10638" t="str">
            <v>Industrial Processes - Storage and Transfer</v>
          </cell>
          <cell r="G10638" t="str">
            <v>Petroleum and Solvent Evaporation</v>
          </cell>
          <cell r="H10638" t="str">
            <v>Organic Chemical Storage</v>
          </cell>
          <cell r="I10638" t="str">
            <v>Floating Roof Tanks - Aldehydes</v>
          </cell>
          <cell r="J10638" t="str">
            <v>Formalin: Withdrawal Loss</v>
          </cell>
          <cell r="N10638">
            <v>40988</v>
          </cell>
        </row>
        <row r="10639">
          <cell r="A10639" t="str">
            <v>40717209</v>
          </cell>
          <cell r="B10639" t="str">
            <v>Point</v>
          </cell>
          <cell r="C10639" t="str">
            <v>Organic Chem Storage - Floating Roof Tanks - Isobutyraldehyde: Standing Loss</v>
          </cell>
          <cell r="D10639" t="str">
            <v>Industrial Processes - Storage and Transfer</v>
          </cell>
          <cell r="G10639" t="str">
            <v>Petroleum and Solvent Evaporation</v>
          </cell>
          <cell r="H10639" t="str">
            <v>Organic Chemical Storage</v>
          </cell>
          <cell r="I10639" t="str">
            <v>Floating Roof Tanks - Aldehydes</v>
          </cell>
          <cell r="J10639" t="str">
            <v>Isobutyraldehyde: Standing Loss</v>
          </cell>
          <cell r="N10639">
            <v>40988</v>
          </cell>
        </row>
        <row r="10640">
          <cell r="A10640" t="str">
            <v>40717210</v>
          </cell>
          <cell r="B10640" t="str">
            <v>Point</v>
          </cell>
          <cell r="C10640" t="str">
            <v>Organic Chem Storage - Floating Roof Tanks - Isobutyraldehyde: Withdrawal Loss</v>
          </cell>
          <cell r="D10640" t="str">
            <v>Industrial Processes - Storage and Transfer</v>
          </cell>
          <cell r="G10640" t="str">
            <v>Petroleum and Solvent Evaporation</v>
          </cell>
          <cell r="H10640" t="str">
            <v>Organic Chemical Storage</v>
          </cell>
          <cell r="I10640" t="str">
            <v>Floating Roof Tanks - Aldehydes</v>
          </cell>
          <cell r="J10640" t="str">
            <v>Isobutyraldehyde: Withdrawal Loss</v>
          </cell>
          <cell r="N10640">
            <v>40988</v>
          </cell>
        </row>
        <row r="10641">
          <cell r="A10641" t="str">
            <v>40717211</v>
          </cell>
          <cell r="B10641" t="str">
            <v>Point</v>
          </cell>
          <cell r="C10641" t="str">
            <v>Organic Chem Storage - Floating Roof Tanks - Propionaldehyde: Standing Loss</v>
          </cell>
          <cell r="D10641" t="str">
            <v>Industrial Processes - Storage and Transfer</v>
          </cell>
          <cell r="G10641" t="str">
            <v>Petroleum and Solvent Evaporation</v>
          </cell>
          <cell r="H10641" t="str">
            <v>Organic Chemical Storage</v>
          </cell>
          <cell r="I10641" t="str">
            <v>Floating Roof Tanks - Aldehydes</v>
          </cell>
          <cell r="J10641" t="str">
            <v>Propionaldehyde: Standing Loss</v>
          </cell>
          <cell r="N10641">
            <v>40988</v>
          </cell>
        </row>
        <row r="10642">
          <cell r="A10642" t="str">
            <v>40717212</v>
          </cell>
          <cell r="B10642" t="str">
            <v>Point</v>
          </cell>
          <cell r="C10642" t="str">
            <v>Organic Chem Storage - Floating Roof Tanks - Propionaldehyde: Withdrawal Loss</v>
          </cell>
          <cell r="D10642" t="str">
            <v>Industrial Processes - Storage and Transfer</v>
          </cell>
          <cell r="G10642" t="str">
            <v>Petroleum and Solvent Evaporation</v>
          </cell>
          <cell r="H10642" t="str">
            <v>Organic Chemical Storage</v>
          </cell>
          <cell r="I10642" t="str">
            <v>Floating Roof Tanks - Aldehydes</v>
          </cell>
          <cell r="J10642" t="str">
            <v>Propionaldehyde: Withdrawal Loss</v>
          </cell>
          <cell r="N10642">
            <v>40988</v>
          </cell>
        </row>
        <row r="10643">
          <cell r="A10643" t="str">
            <v>40717297</v>
          </cell>
          <cell r="B10643" t="str">
            <v>Point</v>
          </cell>
          <cell r="C10643" t="str">
            <v>Organic Chem Storage - Floating Roof Tanks - Specify Aldehyde: Standing Loss</v>
          </cell>
          <cell r="D10643" t="str">
            <v>Industrial Processes - Storage and Transfer</v>
          </cell>
          <cell r="G10643" t="str">
            <v>Petroleum and Solvent Evaporation</v>
          </cell>
          <cell r="H10643" t="str">
            <v>Organic Chemical Storage</v>
          </cell>
          <cell r="I10643" t="str">
            <v>Floating Roof Tanks - Aldehydes</v>
          </cell>
          <cell r="J10643" t="str">
            <v>Specify Aldehyde: Standing Loss</v>
          </cell>
          <cell r="N10643">
            <v>40988</v>
          </cell>
        </row>
        <row r="10644">
          <cell r="A10644" t="str">
            <v>40717298</v>
          </cell>
          <cell r="B10644" t="str">
            <v>Point</v>
          </cell>
          <cell r="C10644" t="str">
            <v>Organic Chem Storage - Floating Roof Tanks - Specify Aldehyde: Withdrawal Loss</v>
          </cell>
          <cell r="D10644" t="str">
            <v>Industrial Processes - Storage and Transfer</v>
          </cell>
          <cell r="G10644" t="str">
            <v>Petroleum and Solvent Evaporation</v>
          </cell>
          <cell r="H10644" t="str">
            <v>Organic Chemical Storage</v>
          </cell>
          <cell r="I10644" t="str">
            <v>Floating Roof Tanks - Aldehydes</v>
          </cell>
          <cell r="J10644" t="str">
            <v>Specify Aldehyde: Withdrawal Loss</v>
          </cell>
          <cell r="N10644">
            <v>40988</v>
          </cell>
        </row>
        <row r="10645">
          <cell r="A10645" t="str">
            <v>40717601</v>
          </cell>
          <cell r="B10645" t="str">
            <v>Point</v>
          </cell>
          <cell r="C10645" t="str">
            <v>Organic Chem Storage - Floating Roof Tanks - Cyclohexane: Standing Loss</v>
          </cell>
          <cell r="D10645" t="str">
            <v>Industrial Processes - Storage and Transfer</v>
          </cell>
          <cell r="G10645" t="str">
            <v>Petroleum and Solvent Evaporation</v>
          </cell>
          <cell r="H10645" t="str">
            <v>Organic Chemical Storage</v>
          </cell>
          <cell r="I10645" t="str">
            <v>Floating Roof Tanks - Alkanes (Paraffins)</v>
          </cell>
          <cell r="J10645" t="str">
            <v>Cyclohexane: Standing Loss</v>
          </cell>
          <cell r="N10645">
            <v>40988</v>
          </cell>
        </row>
        <row r="10646">
          <cell r="A10646" t="str">
            <v>40717602</v>
          </cell>
          <cell r="B10646" t="str">
            <v>Point</v>
          </cell>
          <cell r="C10646" t="str">
            <v>Organic Chem Storage - Floating Roof Tanks - Cyclohexane: Withdrawal Loss</v>
          </cell>
          <cell r="D10646" t="str">
            <v>Industrial Processes - Storage and Transfer</v>
          </cell>
          <cell r="G10646" t="str">
            <v>Petroleum and Solvent Evaporation</v>
          </cell>
          <cell r="H10646" t="str">
            <v>Organic Chemical Storage</v>
          </cell>
          <cell r="I10646" t="str">
            <v>Floating Roof Tanks - Alkanes (Paraffins)</v>
          </cell>
          <cell r="J10646" t="str">
            <v>Cyclohexane: Withdrawal Loss</v>
          </cell>
          <cell r="N10646">
            <v>40988</v>
          </cell>
        </row>
        <row r="10647">
          <cell r="A10647" t="str">
            <v>40717603</v>
          </cell>
          <cell r="B10647" t="str">
            <v>Point</v>
          </cell>
          <cell r="C10647" t="str">
            <v>Organic Chem Storage - Floating Roof Tanks - n-Hexane: Standing Loss</v>
          </cell>
          <cell r="D10647" t="str">
            <v>Industrial Processes - Storage and Transfer</v>
          </cell>
          <cell r="G10647" t="str">
            <v>Petroleum and Solvent Evaporation</v>
          </cell>
          <cell r="H10647" t="str">
            <v>Organic Chemical Storage</v>
          </cell>
          <cell r="I10647" t="str">
            <v>Floating Roof Tanks - Alkanes (Paraffins)</v>
          </cell>
          <cell r="J10647" t="str">
            <v>n-Hexane: Standing Loss</v>
          </cell>
          <cell r="N10647">
            <v>40988</v>
          </cell>
        </row>
        <row r="10648">
          <cell r="A10648" t="str">
            <v>40717604</v>
          </cell>
          <cell r="B10648" t="str">
            <v>Point</v>
          </cell>
          <cell r="C10648" t="str">
            <v>Organic Chem Storage - Floating Roof Tanks - n-Hexane: Withdrawal Loss</v>
          </cell>
          <cell r="D10648" t="str">
            <v>Industrial Processes - Storage and Transfer</v>
          </cell>
          <cell r="G10648" t="str">
            <v>Petroleum and Solvent Evaporation</v>
          </cell>
          <cell r="H10648" t="str">
            <v>Organic Chemical Storage</v>
          </cell>
          <cell r="I10648" t="str">
            <v>Floating Roof Tanks - Alkanes (Paraffins)</v>
          </cell>
          <cell r="J10648" t="str">
            <v>n-Hexane: Withdrawal Loss</v>
          </cell>
          <cell r="N10648">
            <v>40988</v>
          </cell>
        </row>
        <row r="10649">
          <cell r="A10649" t="str">
            <v>40717605</v>
          </cell>
          <cell r="B10649" t="str">
            <v>Point</v>
          </cell>
          <cell r="C10649" t="str">
            <v>Organic Chem Storage - Floating Roof Tanks - n-Pentane: Standing Loss</v>
          </cell>
          <cell r="D10649" t="str">
            <v>Industrial Processes - Storage and Transfer</v>
          </cell>
          <cell r="G10649" t="str">
            <v>Petroleum and Solvent Evaporation</v>
          </cell>
          <cell r="H10649" t="str">
            <v>Organic Chemical Storage</v>
          </cell>
          <cell r="I10649" t="str">
            <v>Floating Roof Tanks - Alkanes (Paraffins)</v>
          </cell>
          <cell r="J10649" t="str">
            <v>n-Pentane: Standing Loss</v>
          </cell>
          <cell r="N10649">
            <v>40988</v>
          </cell>
        </row>
        <row r="10650">
          <cell r="A10650" t="str">
            <v>40717606</v>
          </cell>
          <cell r="B10650" t="str">
            <v>Point</v>
          </cell>
          <cell r="C10650" t="str">
            <v>Organic Chem Storage - Floating Roof Tanks - n-Pentane: Withdrawal Loss</v>
          </cell>
          <cell r="D10650" t="str">
            <v>Industrial Processes - Storage and Transfer</v>
          </cell>
          <cell r="G10650" t="str">
            <v>Petroleum and Solvent Evaporation</v>
          </cell>
          <cell r="H10650" t="str">
            <v>Organic Chemical Storage</v>
          </cell>
          <cell r="I10650" t="str">
            <v>Floating Roof Tanks - Alkanes (Paraffins)</v>
          </cell>
          <cell r="J10650" t="str">
            <v>n-Pentane: Withdrawal Loss</v>
          </cell>
          <cell r="N10650">
            <v>40988</v>
          </cell>
        </row>
        <row r="10651">
          <cell r="A10651" t="str">
            <v>40717611</v>
          </cell>
          <cell r="B10651" t="str">
            <v>Point</v>
          </cell>
          <cell r="C10651" t="str">
            <v>Organic Chem Storage - Floating Roof Tanks - Naphtha: Standing Loss</v>
          </cell>
          <cell r="D10651" t="str">
            <v>Industrial Processes - Storage and Transfer</v>
          </cell>
          <cell r="G10651" t="str">
            <v>Petroleum and Solvent Evaporation</v>
          </cell>
          <cell r="H10651" t="str">
            <v>Organic Chemical Storage</v>
          </cell>
          <cell r="I10651" t="str">
            <v>Floating Roof Tanks - Alkanes (Paraffins)</v>
          </cell>
          <cell r="J10651" t="str">
            <v>Naphtha: Standing Loss</v>
          </cell>
          <cell r="N10651">
            <v>40988</v>
          </cell>
        </row>
        <row r="10652">
          <cell r="A10652" t="str">
            <v>40717612</v>
          </cell>
          <cell r="B10652" t="str">
            <v>Point</v>
          </cell>
          <cell r="C10652" t="str">
            <v>Organic Chem Storage - Floating Roof Tanks - Naphtha: Withdrawal Loss</v>
          </cell>
          <cell r="D10652" t="str">
            <v>Industrial Processes - Storage and Transfer</v>
          </cell>
          <cell r="G10652" t="str">
            <v>Petroleum and Solvent Evaporation</v>
          </cell>
          <cell r="H10652" t="str">
            <v>Organic Chemical Storage</v>
          </cell>
          <cell r="I10652" t="str">
            <v>Floating Roof Tanks - Alkanes (Paraffins)</v>
          </cell>
          <cell r="J10652" t="str">
            <v>Naphtha: Withdrawal Loss</v>
          </cell>
          <cell r="N10652">
            <v>40988</v>
          </cell>
        </row>
        <row r="10653">
          <cell r="A10653" t="str">
            <v>40717613</v>
          </cell>
          <cell r="B10653" t="str">
            <v>Point</v>
          </cell>
          <cell r="C10653" t="str">
            <v>Organic Chem Storage - Floating Roof Tanks - Petroleum Distillates: Standing Loss</v>
          </cell>
          <cell r="D10653" t="str">
            <v>Industrial Processes - Storage and Transfer</v>
          </cell>
          <cell r="G10653" t="str">
            <v>Petroleum and Solvent Evaporation</v>
          </cell>
          <cell r="H10653" t="str">
            <v>Organic Chemical Storage</v>
          </cell>
          <cell r="I10653" t="str">
            <v>Floating Roof Tanks - Alkanes (Paraffins)</v>
          </cell>
          <cell r="J10653" t="str">
            <v>Petroleum Distillates: Standing Loss</v>
          </cell>
          <cell r="N10653">
            <v>40988</v>
          </cell>
        </row>
        <row r="10654">
          <cell r="A10654" t="str">
            <v>40717614</v>
          </cell>
          <cell r="B10654" t="str">
            <v>Point</v>
          </cell>
          <cell r="C10654" t="str">
            <v>Organic Chem Storage - Floating Roof Tanks - Petroleum Distillates: Withdrawal Loss</v>
          </cell>
          <cell r="D10654" t="str">
            <v>Industrial Processes - Storage and Transfer</v>
          </cell>
          <cell r="G10654" t="str">
            <v>Petroleum and Solvent Evaporation</v>
          </cell>
          <cell r="H10654" t="str">
            <v>Organic Chemical Storage</v>
          </cell>
          <cell r="I10654" t="str">
            <v>Floating Roof Tanks - Alkanes (Paraffins)</v>
          </cell>
          <cell r="J10654" t="str">
            <v>Petroleum Distillates: Withdrawal Loss</v>
          </cell>
          <cell r="N10654">
            <v>40988</v>
          </cell>
        </row>
        <row r="10655">
          <cell r="A10655" t="str">
            <v>40717697</v>
          </cell>
          <cell r="B10655" t="str">
            <v>Point</v>
          </cell>
          <cell r="C10655" t="str">
            <v>Organic Chem Storage - Floating Roof Tanks - Specify Alkane: Standing Loss</v>
          </cell>
          <cell r="D10655" t="str">
            <v>Industrial Processes - Storage and Transfer</v>
          </cell>
          <cell r="G10655" t="str">
            <v>Petroleum and Solvent Evaporation</v>
          </cell>
          <cell r="H10655" t="str">
            <v>Organic Chemical Storage</v>
          </cell>
          <cell r="I10655" t="str">
            <v>Floating Roof Tanks - Alkanes (Paraffins)</v>
          </cell>
          <cell r="J10655" t="str">
            <v>Specify Alkane: Standing Loss</v>
          </cell>
          <cell r="N10655">
            <v>40988</v>
          </cell>
        </row>
        <row r="10656">
          <cell r="A10656" t="str">
            <v>40717698</v>
          </cell>
          <cell r="B10656" t="str">
            <v>Point</v>
          </cell>
          <cell r="C10656" t="str">
            <v>Organic Chem Storage - Floating Roof Tanks - Specify Alkane: Withdrawal Loss</v>
          </cell>
          <cell r="D10656" t="str">
            <v>Industrial Processes - Storage and Transfer</v>
          </cell>
          <cell r="G10656" t="str">
            <v>Petroleum and Solvent Evaporation</v>
          </cell>
          <cell r="H10656" t="str">
            <v>Organic Chemical Storage</v>
          </cell>
          <cell r="I10656" t="str">
            <v>Floating Roof Tanks - Alkanes (Paraffins)</v>
          </cell>
          <cell r="J10656" t="str">
            <v>Specify Alkane: Withdrawal Loss</v>
          </cell>
          <cell r="N10656">
            <v>40988</v>
          </cell>
        </row>
        <row r="10657">
          <cell r="A10657" t="str">
            <v>40718001</v>
          </cell>
          <cell r="B10657" t="str">
            <v>Point</v>
          </cell>
          <cell r="C10657" t="str">
            <v>Organic Chem Storage - Floating Roof Tanks - Isoprene: Standing Loss</v>
          </cell>
          <cell r="D10657" t="str">
            <v>Industrial Processes - Storage and Transfer</v>
          </cell>
          <cell r="G10657" t="str">
            <v>Petroleum and Solvent Evaporation</v>
          </cell>
          <cell r="H10657" t="str">
            <v>Organic Chemical Storage</v>
          </cell>
          <cell r="I10657" t="str">
            <v>Floating Roof Tanks - Alkenes (Olefins)</v>
          </cell>
          <cell r="J10657" t="str">
            <v>Isoprene: Standing Loss</v>
          </cell>
          <cell r="N10657">
            <v>40988</v>
          </cell>
        </row>
        <row r="10658">
          <cell r="A10658" t="str">
            <v>40718002</v>
          </cell>
          <cell r="B10658" t="str">
            <v>Point</v>
          </cell>
          <cell r="C10658" t="str">
            <v>Organic Chem Storage - Floating Roof Tanks - Isoprene: Withdrawal Loss</v>
          </cell>
          <cell r="D10658" t="str">
            <v>Industrial Processes - Storage and Transfer</v>
          </cell>
          <cell r="G10658" t="str">
            <v>Petroleum and Solvent Evaporation</v>
          </cell>
          <cell r="H10658" t="str">
            <v>Organic Chemical Storage</v>
          </cell>
          <cell r="I10658" t="str">
            <v>Floating Roof Tanks - Alkenes (Olefins)</v>
          </cell>
          <cell r="J10658" t="str">
            <v>Isoprene: Withdrawal Loss</v>
          </cell>
          <cell r="N10658">
            <v>40988</v>
          </cell>
        </row>
        <row r="10659">
          <cell r="A10659" t="str">
            <v>40718003</v>
          </cell>
          <cell r="B10659" t="str">
            <v>Point</v>
          </cell>
          <cell r="C10659" t="str">
            <v>Organic Chem Storage - Floating Roof Tanks - Methylallene: Standing Loss</v>
          </cell>
          <cell r="D10659" t="str">
            <v>Industrial Processes - Storage and Transfer</v>
          </cell>
          <cell r="G10659" t="str">
            <v>Petroleum and Solvent Evaporation</v>
          </cell>
          <cell r="H10659" t="str">
            <v>Organic Chemical Storage</v>
          </cell>
          <cell r="I10659" t="str">
            <v>Floating Roof Tanks - Alkenes (Olefins)</v>
          </cell>
          <cell r="J10659" t="str">
            <v>Methylallene: Standing Loss</v>
          </cell>
          <cell r="N10659">
            <v>40988</v>
          </cell>
        </row>
        <row r="10660">
          <cell r="A10660" t="str">
            <v>40718004</v>
          </cell>
          <cell r="B10660" t="str">
            <v>Point</v>
          </cell>
          <cell r="C10660" t="str">
            <v>Organic Chem Storage - Floating Roof Tanks - Methylallene: Withdrawal Loss</v>
          </cell>
          <cell r="D10660" t="str">
            <v>Industrial Processes - Storage and Transfer</v>
          </cell>
          <cell r="G10660" t="str">
            <v>Petroleum and Solvent Evaporation</v>
          </cell>
          <cell r="H10660" t="str">
            <v>Organic Chemical Storage</v>
          </cell>
          <cell r="I10660" t="str">
            <v>Floating Roof Tanks - Alkenes (Olefins)</v>
          </cell>
          <cell r="J10660" t="str">
            <v>Methylallene: Withdrawal Loss</v>
          </cell>
          <cell r="N10660">
            <v>40988</v>
          </cell>
        </row>
        <row r="10661">
          <cell r="A10661" t="str">
            <v>40718005</v>
          </cell>
          <cell r="B10661" t="str">
            <v>Point</v>
          </cell>
          <cell r="C10661" t="str">
            <v>Organic Chem Storage - Floating Roof Tanks - 1-Pentene: Standing Loss</v>
          </cell>
          <cell r="D10661" t="str">
            <v>Industrial Processes - Storage and Transfer</v>
          </cell>
          <cell r="G10661" t="str">
            <v>Petroleum and Solvent Evaporation</v>
          </cell>
          <cell r="H10661" t="str">
            <v>Organic Chemical Storage</v>
          </cell>
          <cell r="I10661" t="str">
            <v>Floating Roof Tanks - Alkenes (Olefins)</v>
          </cell>
          <cell r="J10661" t="str">
            <v>1-Pentene: Standing Loss</v>
          </cell>
          <cell r="N10661">
            <v>40988</v>
          </cell>
        </row>
        <row r="10662">
          <cell r="A10662" t="str">
            <v>40718006</v>
          </cell>
          <cell r="B10662" t="str">
            <v>Point</v>
          </cell>
          <cell r="C10662" t="str">
            <v>Organic Chem Storage - Floating Roof Tanks - 1-Pentene: Withdrawal Loss</v>
          </cell>
          <cell r="D10662" t="str">
            <v>Industrial Processes - Storage and Transfer</v>
          </cell>
          <cell r="G10662" t="str">
            <v>Petroleum and Solvent Evaporation</v>
          </cell>
          <cell r="H10662" t="str">
            <v>Organic Chemical Storage</v>
          </cell>
          <cell r="I10662" t="str">
            <v>Floating Roof Tanks - Alkenes (Olefins)</v>
          </cell>
          <cell r="J10662" t="str">
            <v>1-Pentene: Withdrawal Loss</v>
          </cell>
          <cell r="N10662">
            <v>40988</v>
          </cell>
        </row>
        <row r="10663">
          <cell r="A10663" t="str">
            <v>40718007</v>
          </cell>
          <cell r="B10663" t="str">
            <v>Point</v>
          </cell>
          <cell r="C10663" t="str">
            <v>Organic Chem Storage - Floating Roof Tanks - Piperylene: Standing Loss</v>
          </cell>
          <cell r="D10663" t="str">
            <v>Industrial Processes - Storage and Transfer</v>
          </cell>
          <cell r="G10663" t="str">
            <v>Petroleum and Solvent Evaporation</v>
          </cell>
          <cell r="H10663" t="str">
            <v>Organic Chemical Storage</v>
          </cell>
          <cell r="I10663" t="str">
            <v>Floating Roof Tanks - Alkenes (Olefins)</v>
          </cell>
          <cell r="J10663" t="str">
            <v>Piperylene: Standing Loss</v>
          </cell>
          <cell r="N10663">
            <v>40988</v>
          </cell>
        </row>
        <row r="10664">
          <cell r="A10664" t="str">
            <v>40718008</v>
          </cell>
          <cell r="B10664" t="str">
            <v>Point</v>
          </cell>
          <cell r="C10664" t="str">
            <v>Organic Chem Storage - Floating Roof Tanks - Piperylene: Withdrawal Loss</v>
          </cell>
          <cell r="D10664" t="str">
            <v>Industrial Processes - Storage and Transfer</v>
          </cell>
          <cell r="G10664" t="str">
            <v>Petroleum and Solvent Evaporation</v>
          </cell>
          <cell r="H10664" t="str">
            <v>Organic Chemical Storage</v>
          </cell>
          <cell r="I10664" t="str">
            <v>Floating Roof Tanks - Alkenes (Olefins)</v>
          </cell>
          <cell r="J10664" t="str">
            <v>Piperylene: Withdrawal Loss</v>
          </cell>
          <cell r="N10664">
            <v>40988</v>
          </cell>
        </row>
        <row r="10665">
          <cell r="A10665" t="str">
            <v>40718009</v>
          </cell>
          <cell r="B10665" t="str">
            <v>Point</v>
          </cell>
          <cell r="C10665" t="str">
            <v>Organic Chem Storage - Floating Roof Tanks - Cyclopentene: Standing Loss</v>
          </cell>
          <cell r="D10665" t="str">
            <v>Industrial Processes - Storage and Transfer</v>
          </cell>
          <cell r="G10665" t="str">
            <v>Petroleum and Solvent Evaporation</v>
          </cell>
          <cell r="H10665" t="str">
            <v>Organic Chemical Storage</v>
          </cell>
          <cell r="I10665" t="str">
            <v>Floating Roof Tanks - Alkenes (Olefins)</v>
          </cell>
          <cell r="J10665" t="str">
            <v>Cyclopentene: Standing Loss</v>
          </cell>
          <cell r="N10665">
            <v>40988</v>
          </cell>
        </row>
        <row r="10666">
          <cell r="A10666" t="str">
            <v>40718010</v>
          </cell>
          <cell r="B10666" t="str">
            <v>Point</v>
          </cell>
          <cell r="C10666" t="str">
            <v>Organic Chem Storage - Floating Roof Tanks - Cyclopentene: Withdrawal Loss</v>
          </cell>
          <cell r="D10666" t="str">
            <v>Industrial Processes - Storage and Transfer</v>
          </cell>
          <cell r="G10666" t="str">
            <v>Petroleum and Solvent Evaporation</v>
          </cell>
          <cell r="H10666" t="str">
            <v>Organic Chemical Storage</v>
          </cell>
          <cell r="I10666" t="str">
            <v>Floating Roof Tanks - Alkenes (Olefins)</v>
          </cell>
          <cell r="J10666" t="str">
            <v>Cyclopentene: Withdrawal Loss</v>
          </cell>
          <cell r="N10666">
            <v>40988</v>
          </cell>
        </row>
        <row r="10667">
          <cell r="A10667" t="str">
            <v>40718097</v>
          </cell>
          <cell r="B10667" t="str">
            <v>Point</v>
          </cell>
          <cell r="C10667" t="str">
            <v>Organic Chem Storage - Floating Roof Tanks - Specify Olefin: Standing Loss</v>
          </cell>
          <cell r="D10667" t="str">
            <v>Industrial Processes - Storage and Transfer</v>
          </cell>
          <cell r="G10667" t="str">
            <v>Petroleum and Solvent Evaporation</v>
          </cell>
          <cell r="H10667" t="str">
            <v>Organic Chemical Storage</v>
          </cell>
          <cell r="I10667" t="str">
            <v>Floating Roof Tanks - Alkenes (Olefins)</v>
          </cell>
          <cell r="J10667" t="str">
            <v>Specify Olefin: Standing Loss</v>
          </cell>
          <cell r="N10667">
            <v>40988</v>
          </cell>
        </row>
        <row r="10668">
          <cell r="A10668" t="str">
            <v>40718098</v>
          </cell>
          <cell r="B10668" t="str">
            <v>Point</v>
          </cell>
          <cell r="C10668" t="str">
            <v>Organic Chem Storage - Floating Roof Tanks - Specify Olefin: Withdrawal Loss</v>
          </cell>
          <cell r="D10668" t="str">
            <v>Industrial Processes - Storage and Transfer</v>
          </cell>
          <cell r="G10668" t="str">
            <v>Petroleum and Solvent Evaporation</v>
          </cell>
          <cell r="H10668" t="str">
            <v>Organic Chemical Storage</v>
          </cell>
          <cell r="I10668" t="str">
            <v>Floating Roof Tanks - Alkenes (Olefins)</v>
          </cell>
          <cell r="J10668" t="str">
            <v>Specify Olefin: Withdrawal Loss</v>
          </cell>
          <cell r="N10668">
            <v>40988</v>
          </cell>
        </row>
        <row r="10669">
          <cell r="A10669" t="str">
            <v>40718801</v>
          </cell>
          <cell r="B10669" t="str">
            <v>Point</v>
          </cell>
          <cell r="C10669" t="str">
            <v>Organic Chem Storage - Floating Roof Tanks - Dimethylformamide: Standing Loss</v>
          </cell>
          <cell r="D10669" t="str">
            <v>Industrial Processes - Storage and Transfer</v>
          </cell>
          <cell r="G10669" t="str">
            <v>Petroleum and Solvent Evaporation</v>
          </cell>
          <cell r="H10669" t="str">
            <v>Organic Chemical Storage</v>
          </cell>
          <cell r="I10669" t="str">
            <v>Floating Roof Tanks - Amides</v>
          </cell>
          <cell r="J10669" t="str">
            <v>Dimethylformamide: Standing Loss</v>
          </cell>
          <cell r="N10669">
            <v>40988</v>
          </cell>
        </row>
        <row r="10670">
          <cell r="A10670" t="str">
            <v>40718802</v>
          </cell>
          <cell r="B10670" t="str">
            <v>Point</v>
          </cell>
          <cell r="C10670" t="str">
            <v>Organic Chem Storage - Floating Roof Tanks - Dimethylformamide: Withdrawal Loss</v>
          </cell>
          <cell r="D10670" t="str">
            <v>Industrial Processes - Storage and Transfer</v>
          </cell>
          <cell r="G10670" t="str">
            <v>Petroleum and Solvent Evaporation</v>
          </cell>
          <cell r="H10670" t="str">
            <v>Organic Chemical Storage</v>
          </cell>
          <cell r="I10670" t="str">
            <v>Floating Roof Tanks - Amides</v>
          </cell>
          <cell r="J10670" t="str">
            <v>Dimethylformamide: Withdrawal Loss</v>
          </cell>
          <cell r="N10670">
            <v>40988</v>
          </cell>
        </row>
        <row r="10671">
          <cell r="A10671" t="str">
            <v>40719201</v>
          </cell>
          <cell r="B10671" t="str">
            <v>Point</v>
          </cell>
          <cell r="C10671" t="str">
            <v>Organic Chem Storage - Floating Roof Tanks - Aniline: Standing Loss</v>
          </cell>
          <cell r="D10671" t="str">
            <v>Industrial Processes - Storage and Transfer</v>
          </cell>
          <cell r="G10671" t="str">
            <v>Petroleum and Solvent Evaporation</v>
          </cell>
          <cell r="H10671" t="str">
            <v>Organic Chemical Storage</v>
          </cell>
          <cell r="I10671" t="str">
            <v>Floating Roof Tanks - Amines</v>
          </cell>
          <cell r="J10671" t="str">
            <v>Aniline: Standing Loss</v>
          </cell>
          <cell r="N10671">
            <v>40988</v>
          </cell>
        </row>
        <row r="10672">
          <cell r="A10672" t="str">
            <v>40719202</v>
          </cell>
          <cell r="B10672" t="str">
            <v>Point</v>
          </cell>
          <cell r="C10672" t="str">
            <v>Organic Chem Storage - Floating Roof Tanks - Aniline: Withdrawal Loss</v>
          </cell>
          <cell r="D10672" t="str">
            <v>Industrial Processes - Storage and Transfer</v>
          </cell>
          <cell r="G10672" t="str">
            <v>Petroleum and Solvent Evaporation</v>
          </cell>
          <cell r="H10672" t="str">
            <v>Organic Chemical Storage</v>
          </cell>
          <cell r="I10672" t="str">
            <v>Floating Roof Tanks - Amines</v>
          </cell>
          <cell r="J10672" t="str">
            <v>Aniline: Withdrawal Loss</v>
          </cell>
          <cell r="N10672">
            <v>40988</v>
          </cell>
        </row>
        <row r="10673">
          <cell r="A10673" t="str">
            <v>40719207</v>
          </cell>
          <cell r="B10673" t="str">
            <v>Point</v>
          </cell>
          <cell r="C10673" t="str">
            <v>Organic Chem Storage - Floating Roof Tanks - Monoethanolamine: Standing Loss</v>
          </cell>
          <cell r="D10673" t="str">
            <v>Industrial Processes - Storage and Transfer</v>
          </cell>
          <cell r="G10673" t="str">
            <v>Petroleum and Solvent Evaporation</v>
          </cell>
          <cell r="H10673" t="str">
            <v>Organic Chemical Storage</v>
          </cell>
          <cell r="I10673" t="str">
            <v>Floating Roof Tanks - Amines</v>
          </cell>
          <cell r="J10673" t="str">
            <v>Monoethanolamine: Standing Loss</v>
          </cell>
          <cell r="N10673">
            <v>40988</v>
          </cell>
        </row>
        <row r="10674">
          <cell r="A10674" t="str">
            <v>40719208</v>
          </cell>
          <cell r="B10674" t="str">
            <v>Point</v>
          </cell>
          <cell r="C10674" t="str">
            <v>Organic Chem Storage - Floating Roof Tanks - Monoethanolamine: Withdrawal Loss</v>
          </cell>
          <cell r="D10674" t="str">
            <v>Industrial Processes - Storage and Transfer</v>
          </cell>
          <cell r="G10674" t="str">
            <v>Petroleum and Solvent Evaporation</v>
          </cell>
          <cell r="H10674" t="str">
            <v>Organic Chemical Storage</v>
          </cell>
          <cell r="I10674" t="str">
            <v>Floating Roof Tanks - Amines</v>
          </cell>
          <cell r="J10674" t="str">
            <v>Monoethanolamine: Withdrawal Loss</v>
          </cell>
          <cell r="N10674">
            <v>40988</v>
          </cell>
        </row>
        <row r="10675">
          <cell r="A10675" t="str">
            <v>40719209</v>
          </cell>
          <cell r="B10675" t="str">
            <v>Point</v>
          </cell>
          <cell r="C10675" t="str">
            <v>Organic Chem Storage - Floating Roof Tanks - Hexamine: Standing Loss</v>
          </cell>
          <cell r="D10675" t="str">
            <v>Industrial Processes - Storage and Transfer</v>
          </cell>
          <cell r="G10675" t="str">
            <v>Petroleum and Solvent Evaporation</v>
          </cell>
          <cell r="H10675" t="str">
            <v>Organic Chemical Storage</v>
          </cell>
          <cell r="I10675" t="str">
            <v>Floating Roof Tanks - Amines</v>
          </cell>
          <cell r="J10675" t="str">
            <v>Hexamine: Standing Loss</v>
          </cell>
          <cell r="N10675">
            <v>40988</v>
          </cell>
        </row>
        <row r="10676">
          <cell r="A10676" t="str">
            <v>40719210</v>
          </cell>
          <cell r="B10676" t="str">
            <v>Point</v>
          </cell>
          <cell r="C10676" t="str">
            <v>Organic Chem Storage - Floating Roof Tanks - Hexamine: Withdrawal Loss</v>
          </cell>
          <cell r="D10676" t="str">
            <v>Industrial Processes - Storage and Transfer</v>
          </cell>
          <cell r="G10676" t="str">
            <v>Petroleum and Solvent Evaporation</v>
          </cell>
          <cell r="H10676" t="str">
            <v>Organic Chemical Storage</v>
          </cell>
          <cell r="I10676" t="str">
            <v>Floating Roof Tanks - Amines</v>
          </cell>
          <cell r="J10676" t="str">
            <v>Hexamine: Withdrawal Loss</v>
          </cell>
          <cell r="N10676">
            <v>40988</v>
          </cell>
        </row>
        <row r="10677">
          <cell r="A10677" t="str">
            <v>40719211</v>
          </cell>
          <cell r="B10677" t="str">
            <v>Point</v>
          </cell>
          <cell r="C10677" t="str">
            <v>Organic Chem Storage - Floating Roof Tanks - Ethylenediamine: Standing Loss</v>
          </cell>
          <cell r="D10677" t="str">
            <v>Industrial Processes - Storage and Transfer</v>
          </cell>
          <cell r="G10677" t="str">
            <v>Petroleum and Solvent Evaporation</v>
          </cell>
          <cell r="H10677" t="str">
            <v>Organic Chemical Storage</v>
          </cell>
          <cell r="I10677" t="str">
            <v>Floating Roof Tanks - Amines</v>
          </cell>
          <cell r="J10677" t="str">
            <v>Ethylenediamine: Standing Loss</v>
          </cell>
          <cell r="N10677">
            <v>40988</v>
          </cell>
        </row>
        <row r="10678">
          <cell r="A10678" t="str">
            <v>40719212</v>
          </cell>
          <cell r="B10678" t="str">
            <v>Point</v>
          </cell>
          <cell r="C10678" t="str">
            <v>Organic Chem Storage - Floating Roof Tanks - Ethylenediamine: Withdrawal Loss</v>
          </cell>
          <cell r="D10678" t="str">
            <v>Industrial Processes - Storage and Transfer</v>
          </cell>
          <cell r="G10678" t="str">
            <v>Petroleum and Solvent Evaporation</v>
          </cell>
          <cell r="H10678" t="str">
            <v>Organic Chemical Storage</v>
          </cell>
          <cell r="I10678" t="str">
            <v>Floating Roof Tanks - Amines</v>
          </cell>
          <cell r="J10678" t="str">
            <v>Ethylenediamine: Withdrawal Loss</v>
          </cell>
          <cell r="N10678">
            <v>40988</v>
          </cell>
        </row>
        <row r="10679">
          <cell r="A10679" t="str">
            <v>40719601</v>
          </cell>
          <cell r="B10679" t="str">
            <v>Point</v>
          </cell>
          <cell r="C10679" t="str">
            <v>Organic Chem Storage - Floating Roof Tanks - Benzene: Standing Loss</v>
          </cell>
          <cell r="D10679" t="str">
            <v>Industrial Processes - Storage and Transfer</v>
          </cell>
          <cell r="G10679" t="str">
            <v>Petroleum and Solvent Evaporation</v>
          </cell>
          <cell r="H10679" t="str">
            <v>Organic Chemical Storage</v>
          </cell>
          <cell r="I10679" t="str">
            <v>Floating Roof Tanks - Aromatics</v>
          </cell>
          <cell r="J10679" t="str">
            <v>Benzene: Standing Loss</v>
          </cell>
          <cell r="N10679">
            <v>40988</v>
          </cell>
        </row>
        <row r="10680">
          <cell r="A10680" t="str">
            <v>40719602</v>
          </cell>
          <cell r="B10680" t="str">
            <v>Point</v>
          </cell>
          <cell r="C10680" t="str">
            <v>Organic Chem Storage - Floating Roof Tanks - Benzene: Withdrawal Loss</v>
          </cell>
          <cell r="D10680" t="str">
            <v>Industrial Processes - Storage and Transfer</v>
          </cell>
          <cell r="G10680" t="str">
            <v>Petroleum and Solvent Evaporation</v>
          </cell>
          <cell r="H10680" t="str">
            <v>Organic Chemical Storage</v>
          </cell>
          <cell r="I10680" t="str">
            <v>Floating Roof Tanks - Aromatics</v>
          </cell>
          <cell r="J10680" t="str">
            <v>Benzene: Withdrawal Loss</v>
          </cell>
          <cell r="N10680">
            <v>40988</v>
          </cell>
        </row>
        <row r="10681">
          <cell r="A10681" t="str">
            <v>40719613</v>
          </cell>
          <cell r="B10681" t="str">
            <v>Point</v>
          </cell>
          <cell r="C10681" t="str">
            <v>Organic Chem Storage - Floating Roof Tanks - Styrene: Standing Loss</v>
          </cell>
          <cell r="D10681" t="str">
            <v>Industrial Processes - Storage and Transfer</v>
          </cell>
          <cell r="G10681" t="str">
            <v>Petroleum and Solvent Evaporation</v>
          </cell>
          <cell r="H10681" t="str">
            <v>Organic Chemical Storage</v>
          </cell>
          <cell r="I10681" t="str">
            <v>Floating Roof Tanks - Aromatics</v>
          </cell>
          <cell r="J10681" t="str">
            <v>Styrene: Standing Loss</v>
          </cell>
          <cell r="N10681">
            <v>40988</v>
          </cell>
        </row>
        <row r="10682">
          <cell r="A10682" t="str">
            <v>40719614</v>
          </cell>
          <cell r="B10682" t="str">
            <v>Point</v>
          </cell>
          <cell r="C10682" t="str">
            <v>Organic Chem Storage - Floating Roof Tanks - Styrene: Withdrawal Loss</v>
          </cell>
          <cell r="D10682" t="str">
            <v>Industrial Processes - Storage and Transfer</v>
          </cell>
          <cell r="G10682" t="str">
            <v>Petroleum and Solvent Evaporation</v>
          </cell>
          <cell r="H10682" t="str">
            <v>Organic Chemical Storage</v>
          </cell>
          <cell r="I10682" t="str">
            <v>Floating Roof Tanks - Aromatics</v>
          </cell>
          <cell r="J10682" t="str">
            <v>Styrene: Withdrawal Loss</v>
          </cell>
          <cell r="N10682">
            <v>40988</v>
          </cell>
        </row>
        <row r="10683">
          <cell r="A10683" t="str">
            <v>40719615</v>
          </cell>
          <cell r="B10683" t="str">
            <v>Point</v>
          </cell>
          <cell r="C10683" t="str">
            <v>Organic Chem Storage - Floating Roof Tanks - Toluene: Standing Loss</v>
          </cell>
          <cell r="D10683" t="str">
            <v>Industrial Processes - Storage and Transfer</v>
          </cell>
          <cell r="G10683" t="str">
            <v>Petroleum and Solvent Evaporation</v>
          </cell>
          <cell r="H10683" t="str">
            <v>Organic Chemical Storage</v>
          </cell>
          <cell r="I10683" t="str">
            <v>Floating Roof Tanks - Aromatics</v>
          </cell>
          <cell r="J10683" t="str">
            <v>Toluene: Standing Loss</v>
          </cell>
          <cell r="N10683">
            <v>40988</v>
          </cell>
        </row>
        <row r="10684">
          <cell r="A10684" t="str">
            <v>40719616</v>
          </cell>
          <cell r="B10684" t="str">
            <v>Point</v>
          </cell>
          <cell r="C10684" t="str">
            <v>Organic Chem Storage - Floating Roof Tanks - Toluene: Withdrawal Loss</v>
          </cell>
          <cell r="D10684" t="str">
            <v>Industrial Processes - Storage and Transfer</v>
          </cell>
          <cell r="G10684" t="str">
            <v>Petroleum and Solvent Evaporation</v>
          </cell>
          <cell r="H10684" t="str">
            <v>Organic Chemical Storage</v>
          </cell>
          <cell r="I10684" t="str">
            <v>Floating Roof Tanks - Aromatics</v>
          </cell>
          <cell r="J10684" t="str">
            <v>Toluene: Withdrawal Loss</v>
          </cell>
          <cell r="N10684">
            <v>40988</v>
          </cell>
        </row>
        <row r="10685">
          <cell r="A10685" t="str">
            <v>40719619</v>
          </cell>
          <cell r="B10685" t="str">
            <v>Point</v>
          </cell>
          <cell r="C10685" t="str">
            <v>Organic Chem Storage - Floating Roof Tanks - o-Xylene: Breathing Loss</v>
          </cell>
          <cell r="D10685" t="str">
            <v>Industrial Processes - Storage and Transfer</v>
          </cell>
          <cell r="G10685" t="str">
            <v>Petroleum and Solvent Evaporation</v>
          </cell>
          <cell r="H10685" t="str">
            <v>Organic Chemical Storage</v>
          </cell>
          <cell r="I10685" t="str">
            <v>Floating Roof Tanks - Aromatics</v>
          </cell>
          <cell r="J10685" t="str">
            <v>o-Xylene: Breathing Loss</v>
          </cell>
          <cell r="N10685">
            <v>40988</v>
          </cell>
        </row>
        <row r="10686">
          <cell r="A10686" t="str">
            <v>40719620</v>
          </cell>
          <cell r="B10686" t="str">
            <v>Point</v>
          </cell>
          <cell r="C10686" t="str">
            <v>Organic Chem Storage - Floating Roof Tanks - o-Xylene: Working Loss</v>
          </cell>
          <cell r="D10686" t="str">
            <v>Industrial Processes - Storage and Transfer</v>
          </cell>
          <cell r="G10686" t="str">
            <v>Petroleum and Solvent Evaporation</v>
          </cell>
          <cell r="H10686" t="str">
            <v>Organic Chemical Storage</v>
          </cell>
          <cell r="I10686" t="str">
            <v>Floating Roof Tanks - Aromatics</v>
          </cell>
          <cell r="J10686" t="str">
            <v>o-Xylene: Working Loss</v>
          </cell>
          <cell r="N10686">
            <v>40988</v>
          </cell>
        </row>
        <row r="10687">
          <cell r="A10687" t="str">
            <v>40719621</v>
          </cell>
          <cell r="B10687" t="str">
            <v>Point</v>
          </cell>
          <cell r="C10687" t="str">
            <v>Organic Chem Storage - Floating Roof Tanks - p-Xylene: Standing Loss</v>
          </cell>
          <cell r="D10687" t="str">
            <v>Industrial Processes - Storage and Transfer</v>
          </cell>
          <cell r="G10687" t="str">
            <v>Petroleum and Solvent Evaporation</v>
          </cell>
          <cell r="H10687" t="str">
            <v>Organic Chemical Storage</v>
          </cell>
          <cell r="I10687" t="str">
            <v>Floating Roof Tanks - Aromatics</v>
          </cell>
          <cell r="J10687" t="str">
            <v>p-Xylene: Standing Loss</v>
          </cell>
          <cell r="N10687">
            <v>40988</v>
          </cell>
        </row>
        <row r="10688">
          <cell r="A10688" t="str">
            <v>40719622</v>
          </cell>
          <cell r="B10688" t="str">
            <v>Point</v>
          </cell>
          <cell r="C10688" t="str">
            <v>Organic Chem Storage - Floating Roof Tanks - p-Xylene: Withdrawal Loss</v>
          </cell>
          <cell r="D10688" t="str">
            <v>Industrial Processes - Storage and Transfer</v>
          </cell>
          <cell r="G10688" t="str">
            <v>Petroleum and Solvent Evaporation</v>
          </cell>
          <cell r="H10688" t="str">
            <v>Organic Chemical Storage</v>
          </cell>
          <cell r="I10688" t="str">
            <v>Floating Roof Tanks - Aromatics</v>
          </cell>
          <cell r="J10688" t="str">
            <v>p-Xylene: Withdrawal Loss</v>
          </cell>
          <cell r="N10688">
            <v>40988</v>
          </cell>
        </row>
        <row r="10689">
          <cell r="A10689" t="str">
            <v>40719623</v>
          </cell>
          <cell r="B10689" t="str">
            <v>Point</v>
          </cell>
          <cell r="C10689" t="str">
            <v>Organic Chem Storage - Floating Roof Tanks - Xylenes: Standing Loss</v>
          </cell>
          <cell r="D10689" t="str">
            <v>Industrial Processes - Storage and Transfer</v>
          </cell>
          <cell r="G10689" t="str">
            <v>Petroleum and Solvent Evaporation</v>
          </cell>
          <cell r="H10689" t="str">
            <v>Organic Chemical Storage</v>
          </cell>
          <cell r="I10689" t="str">
            <v>Floating Roof Tanks - Aromatics</v>
          </cell>
          <cell r="J10689" t="str">
            <v>Xylenes: Standing Loss</v>
          </cell>
          <cell r="N10689">
            <v>40988</v>
          </cell>
        </row>
        <row r="10690">
          <cell r="A10690" t="str">
            <v>40719624</v>
          </cell>
          <cell r="B10690" t="str">
            <v>Point</v>
          </cell>
          <cell r="C10690" t="str">
            <v>Organic Chem Storage - Floating Roof Tanks - Xylenes: Withdrawal Loss</v>
          </cell>
          <cell r="D10690" t="str">
            <v>Industrial Processes - Storage and Transfer</v>
          </cell>
          <cell r="G10690" t="str">
            <v>Petroleum and Solvent Evaporation</v>
          </cell>
          <cell r="H10690" t="str">
            <v>Organic Chemical Storage</v>
          </cell>
          <cell r="I10690" t="str">
            <v>Floating Roof Tanks - Aromatics</v>
          </cell>
          <cell r="J10690" t="str">
            <v>Xylenes: Withdrawal Loss</v>
          </cell>
          <cell r="N10690">
            <v>40988</v>
          </cell>
        </row>
        <row r="10691">
          <cell r="A10691" t="str">
            <v>40719697</v>
          </cell>
          <cell r="B10691" t="str">
            <v>Point</v>
          </cell>
          <cell r="C10691" t="str">
            <v>Organic Chem Storage - Floating Roof Tanks - Specify Aromatic: Standing Loss</v>
          </cell>
          <cell r="D10691" t="str">
            <v>Industrial Processes - Storage and Transfer</v>
          </cell>
          <cell r="G10691" t="str">
            <v>Petroleum and Solvent Evaporation</v>
          </cell>
          <cell r="H10691" t="str">
            <v>Organic Chemical Storage</v>
          </cell>
          <cell r="I10691" t="str">
            <v>Floating Roof Tanks - Aromatics</v>
          </cell>
          <cell r="J10691" t="str">
            <v>Specify Aromatic: Standing Loss</v>
          </cell>
          <cell r="N10691">
            <v>40988</v>
          </cell>
        </row>
        <row r="10692">
          <cell r="A10692" t="str">
            <v>40719698</v>
          </cell>
          <cell r="B10692" t="str">
            <v>Point</v>
          </cell>
          <cell r="C10692" t="str">
            <v>Organic Chem Storage - Floating Roof Tanks - Specify Aromatic: Withdrawal Loss</v>
          </cell>
          <cell r="D10692" t="str">
            <v>Industrial Processes - Storage and Transfer</v>
          </cell>
          <cell r="G10692" t="str">
            <v>Petroleum and Solvent Evaporation</v>
          </cell>
          <cell r="H10692" t="str">
            <v>Organic Chemical Storage</v>
          </cell>
          <cell r="I10692" t="str">
            <v>Floating Roof Tanks - Aromatics</v>
          </cell>
          <cell r="J10692" t="str">
            <v>Specify Aromatic: Withdrawal Loss</v>
          </cell>
          <cell r="N10692">
            <v>40988</v>
          </cell>
        </row>
        <row r="10693">
          <cell r="A10693" t="str">
            <v>40720001</v>
          </cell>
          <cell r="B10693" t="str">
            <v>Point</v>
          </cell>
          <cell r="C10693" t="str">
            <v>Organic Chem Storage - Floating Roof Tanks - Acetic Acid: Standing Loss</v>
          </cell>
          <cell r="D10693" t="str">
            <v>Industrial Processes - Storage and Transfer</v>
          </cell>
          <cell r="G10693" t="str">
            <v>Petroleum and Solvent Evaporation</v>
          </cell>
          <cell r="H10693" t="str">
            <v>Organic Chemical Storage</v>
          </cell>
          <cell r="I10693" t="str">
            <v>Floating Roof Tanks - Carboxylic Acids</v>
          </cell>
          <cell r="J10693" t="str">
            <v>Acetic Acid: Standing Loss</v>
          </cell>
          <cell r="N10693">
            <v>40988</v>
          </cell>
        </row>
        <row r="10694">
          <cell r="A10694" t="str">
            <v>40720002</v>
          </cell>
          <cell r="B10694" t="str">
            <v>Point</v>
          </cell>
          <cell r="C10694" t="str">
            <v>Organic Chem Storage - Floating Roof Tanks - Acetic Acid: Withdrawal Loss</v>
          </cell>
          <cell r="D10694" t="str">
            <v>Industrial Processes - Storage and Transfer</v>
          </cell>
          <cell r="G10694" t="str">
            <v>Petroleum and Solvent Evaporation</v>
          </cell>
          <cell r="H10694" t="str">
            <v>Organic Chemical Storage</v>
          </cell>
          <cell r="I10694" t="str">
            <v>Floating Roof Tanks - Carboxylic Acids</v>
          </cell>
          <cell r="J10694" t="str">
            <v>Acetic Acid: Withdrawal Loss</v>
          </cell>
          <cell r="N10694">
            <v>40988</v>
          </cell>
        </row>
        <row r="10695">
          <cell r="A10695" t="str">
            <v>40720003</v>
          </cell>
          <cell r="B10695" t="str">
            <v>Point</v>
          </cell>
          <cell r="C10695" t="str">
            <v>Organic Chem Storage - Floating Roof Tanks - Acrylic Acid: Standing Loss</v>
          </cell>
          <cell r="D10695" t="str">
            <v>Industrial Processes - Storage and Transfer</v>
          </cell>
          <cell r="G10695" t="str">
            <v>Petroleum and Solvent Evaporation</v>
          </cell>
          <cell r="H10695" t="str">
            <v>Organic Chemical Storage</v>
          </cell>
          <cell r="I10695" t="str">
            <v>Floating Roof Tanks - Carboxylic Acids</v>
          </cell>
          <cell r="J10695" t="str">
            <v>Acrylic Acid: Standing Loss</v>
          </cell>
          <cell r="N10695">
            <v>40988</v>
          </cell>
        </row>
        <row r="10696">
          <cell r="A10696" t="str">
            <v>40720004</v>
          </cell>
          <cell r="B10696" t="str">
            <v>Point</v>
          </cell>
          <cell r="C10696" t="str">
            <v>Organic Chem Storage - Floating Roof Tanks - Acrylic Acid: Withdrawal Loss</v>
          </cell>
          <cell r="D10696" t="str">
            <v>Industrial Processes - Storage and Transfer</v>
          </cell>
          <cell r="G10696" t="str">
            <v>Petroleum and Solvent Evaporation</v>
          </cell>
          <cell r="H10696" t="str">
            <v>Organic Chemical Storage</v>
          </cell>
          <cell r="I10696" t="str">
            <v>Floating Roof Tanks - Carboxylic Acids</v>
          </cell>
          <cell r="J10696" t="str">
            <v>Acrylic Acid: Withdrawal Loss</v>
          </cell>
          <cell r="N10696">
            <v>40988</v>
          </cell>
        </row>
        <row r="10697">
          <cell r="A10697" t="str">
            <v>40720011</v>
          </cell>
          <cell r="B10697" t="str">
            <v>Point</v>
          </cell>
          <cell r="C10697" t="str">
            <v>Organic Chem Storage - Floating Roof Tanks - Chloroacetic Acid: Standing Loss</v>
          </cell>
          <cell r="D10697" t="str">
            <v>Industrial Processes - Storage and Transfer</v>
          </cell>
          <cell r="G10697" t="str">
            <v>Petroleum and Solvent Evaporation</v>
          </cell>
          <cell r="H10697" t="str">
            <v>Organic Chemical Storage</v>
          </cell>
          <cell r="I10697" t="str">
            <v>Floating Roof Tanks - Carboxylic Acids</v>
          </cell>
          <cell r="J10697" t="str">
            <v>Chloroacetic Acid: Standing Loss</v>
          </cell>
          <cell r="N10697">
            <v>40988</v>
          </cell>
        </row>
        <row r="10698">
          <cell r="A10698" t="str">
            <v>40720012</v>
          </cell>
          <cell r="B10698" t="str">
            <v>Point</v>
          </cell>
          <cell r="C10698" t="str">
            <v>Organic Chem Storage - Floating Roof Tanks - Chloroacetic Acid: Withdrawal Loss</v>
          </cell>
          <cell r="D10698" t="str">
            <v>Industrial Processes - Storage and Transfer</v>
          </cell>
          <cell r="G10698" t="str">
            <v>Petroleum and Solvent Evaporation</v>
          </cell>
          <cell r="H10698" t="str">
            <v>Organic Chemical Storage</v>
          </cell>
          <cell r="I10698" t="str">
            <v>Floating Roof Tanks - Carboxylic Acids</v>
          </cell>
          <cell r="J10698" t="str">
            <v>Chloroacetic Acid: Withdrawal Loss</v>
          </cell>
          <cell r="N10698">
            <v>40988</v>
          </cell>
        </row>
        <row r="10699">
          <cell r="A10699" t="str">
            <v>40720097</v>
          </cell>
          <cell r="B10699" t="str">
            <v>Point</v>
          </cell>
          <cell r="C10699" t="str">
            <v>Organic Chem Storage - Floating Roof Tanks - Specify Carboxylic Acid: Standing Loss</v>
          </cell>
          <cell r="D10699" t="str">
            <v>Industrial Processes - Storage and Transfer</v>
          </cell>
          <cell r="G10699" t="str">
            <v>Petroleum and Solvent Evaporation</v>
          </cell>
          <cell r="H10699" t="str">
            <v>Organic Chemical Storage</v>
          </cell>
          <cell r="I10699" t="str">
            <v>Floating Roof Tanks - Carboxylic Acids</v>
          </cell>
          <cell r="J10699" t="str">
            <v>Specify Carboxylic Acid: Standing Loss</v>
          </cell>
          <cell r="N10699">
            <v>40988</v>
          </cell>
        </row>
        <row r="10700">
          <cell r="A10700" t="str">
            <v>40720098</v>
          </cell>
          <cell r="B10700" t="str">
            <v>Point</v>
          </cell>
          <cell r="C10700" t="str">
            <v>Organic Chem Storage - Floating Roof Tanks - Specify Carboxylic Acid: Withdrawal Loss</v>
          </cell>
          <cell r="D10700" t="str">
            <v>Industrial Processes - Storage and Transfer</v>
          </cell>
          <cell r="G10700" t="str">
            <v>Petroleum and Solvent Evaporation</v>
          </cell>
          <cell r="H10700" t="str">
            <v>Organic Chemical Storage</v>
          </cell>
          <cell r="I10700" t="str">
            <v>Floating Roof Tanks - Carboxylic Acids</v>
          </cell>
          <cell r="J10700" t="str">
            <v>Specify Carboxylic Acid: Withdrawal Loss</v>
          </cell>
          <cell r="N10700">
            <v>40988</v>
          </cell>
        </row>
        <row r="10701">
          <cell r="A10701" t="str">
            <v>40720401</v>
          </cell>
          <cell r="B10701" t="str">
            <v>Point</v>
          </cell>
          <cell r="C10701" t="str">
            <v>Organic Chem Storage - Floating Roof Tanks - Butyl Acetate: Standing Loss</v>
          </cell>
          <cell r="D10701" t="str">
            <v>Industrial Processes - Storage and Transfer</v>
          </cell>
          <cell r="G10701" t="str">
            <v>Petroleum and Solvent Evaporation</v>
          </cell>
          <cell r="H10701" t="str">
            <v>Organic Chemical Storage</v>
          </cell>
          <cell r="I10701" t="str">
            <v>Floating Roof Tanks - Esters</v>
          </cell>
          <cell r="J10701" t="str">
            <v>Butyl Acetate: Standing Loss</v>
          </cell>
          <cell r="N10701">
            <v>40988</v>
          </cell>
        </row>
        <row r="10702">
          <cell r="A10702" t="str">
            <v>40720402</v>
          </cell>
          <cell r="B10702" t="str">
            <v>Point</v>
          </cell>
          <cell r="C10702" t="str">
            <v>Organic Chem Storage - Floating Roof Tanks - Butyl Acetate: Withdrawal Loss</v>
          </cell>
          <cell r="D10702" t="str">
            <v>Industrial Processes - Storage and Transfer</v>
          </cell>
          <cell r="G10702" t="str">
            <v>Petroleum and Solvent Evaporation</v>
          </cell>
          <cell r="H10702" t="str">
            <v>Organic Chemical Storage</v>
          </cell>
          <cell r="I10702" t="str">
            <v>Floating Roof Tanks - Esters</v>
          </cell>
          <cell r="J10702" t="str">
            <v>Butyl Acetate: Withdrawal Loss</v>
          </cell>
          <cell r="N10702">
            <v>40988</v>
          </cell>
        </row>
        <row r="10703">
          <cell r="A10703" t="str">
            <v>40720405</v>
          </cell>
          <cell r="B10703" t="str">
            <v>Point</v>
          </cell>
          <cell r="C10703" t="str">
            <v>Organic Chem Storage - Floating Roof Tanks - Ethyl Acetate: Standing Loss</v>
          </cell>
          <cell r="D10703" t="str">
            <v>Industrial Processes - Storage and Transfer</v>
          </cell>
          <cell r="G10703" t="str">
            <v>Petroleum and Solvent Evaporation</v>
          </cell>
          <cell r="H10703" t="str">
            <v>Organic Chemical Storage</v>
          </cell>
          <cell r="I10703" t="str">
            <v>Floating Roof Tanks - Esters</v>
          </cell>
          <cell r="J10703" t="str">
            <v>Ethyl Acetate: Standing Loss</v>
          </cell>
          <cell r="N10703">
            <v>40988</v>
          </cell>
        </row>
        <row r="10704">
          <cell r="A10704" t="str">
            <v>40720406</v>
          </cell>
          <cell r="B10704" t="str">
            <v>Point</v>
          </cell>
          <cell r="C10704" t="str">
            <v>Organic Chem Storage - Floating Roof Tanks - Ethyl Acetate: Withdrawal Loss</v>
          </cell>
          <cell r="D10704" t="str">
            <v>Industrial Processes - Storage and Transfer</v>
          </cell>
          <cell r="G10704" t="str">
            <v>Petroleum and Solvent Evaporation</v>
          </cell>
          <cell r="H10704" t="str">
            <v>Organic Chemical Storage</v>
          </cell>
          <cell r="I10704" t="str">
            <v>Floating Roof Tanks - Esters</v>
          </cell>
          <cell r="J10704" t="str">
            <v>Ethyl Acetate: Withdrawal Loss</v>
          </cell>
          <cell r="N10704">
            <v>40988</v>
          </cell>
        </row>
        <row r="10705">
          <cell r="A10705" t="str">
            <v>40720417</v>
          </cell>
          <cell r="B10705" t="str">
            <v>Point</v>
          </cell>
          <cell r="C10705" t="str">
            <v>Organic Chem Storage - Floating Roof Tanks - Methyl Methacrylate: Standing Loss</v>
          </cell>
          <cell r="D10705" t="str">
            <v>Industrial Processes - Storage and Transfer</v>
          </cell>
          <cell r="G10705" t="str">
            <v>Petroleum and Solvent Evaporation</v>
          </cell>
          <cell r="H10705" t="str">
            <v>Organic Chemical Storage</v>
          </cell>
          <cell r="I10705" t="str">
            <v>Floating Roof Tanks - Esters</v>
          </cell>
          <cell r="J10705" t="str">
            <v>Methyl Methacrylate: Standing Loss</v>
          </cell>
          <cell r="N10705">
            <v>40988</v>
          </cell>
        </row>
        <row r="10706">
          <cell r="A10706" t="str">
            <v>40720418</v>
          </cell>
          <cell r="B10706" t="str">
            <v>Point</v>
          </cell>
          <cell r="C10706" t="str">
            <v>Organic Chem Storage - Floating Roof Tanks - Methyl Methacrylate: Withdrawal Loss</v>
          </cell>
          <cell r="D10706" t="str">
            <v>Industrial Processes - Storage and Transfer</v>
          </cell>
          <cell r="G10706" t="str">
            <v>Petroleum and Solvent Evaporation</v>
          </cell>
          <cell r="H10706" t="str">
            <v>Organic Chemical Storage</v>
          </cell>
          <cell r="I10706" t="str">
            <v>Floating Roof Tanks - Esters</v>
          </cell>
          <cell r="J10706" t="str">
            <v>Methyl Methacrylate: Withdrawal Loss</v>
          </cell>
          <cell r="N10706">
            <v>40988</v>
          </cell>
        </row>
        <row r="10707">
          <cell r="A10707" t="str">
            <v>40720419</v>
          </cell>
          <cell r="B10707" t="str">
            <v>Point</v>
          </cell>
          <cell r="C10707" t="str">
            <v>Organic Chem Storage - Floating Roof Tanks - Vinyl Acetate: Standing Loss</v>
          </cell>
          <cell r="D10707" t="str">
            <v>Industrial Processes - Storage and Transfer</v>
          </cell>
          <cell r="G10707" t="str">
            <v>Petroleum and Solvent Evaporation</v>
          </cell>
          <cell r="H10707" t="str">
            <v>Organic Chemical Storage</v>
          </cell>
          <cell r="I10707" t="str">
            <v>Floating Roof Tanks - Esters</v>
          </cell>
          <cell r="J10707" t="str">
            <v>Vinyl Acetate: Standing Loss</v>
          </cell>
          <cell r="N10707">
            <v>40988</v>
          </cell>
        </row>
        <row r="10708">
          <cell r="A10708" t="str">
            <v>40720420</v>
          </cell>
          <cell r="B10708" t="str">
            <v>Point</v>
          </cell>
          <cell r="C10708" t="str">
            <v>Organic Chem Storage - Floating Roof Tanks - Vinyl Acetate: Withdrawal Loss</v>
          </cell>
          <cell r="D10708" t="str">
            <v>Industrial Processes - Storage and Transfer</v>
          </cell>
          <cell r="G10708" t="str">
            <v>Petroleum and Solvent Evaporation</v>
          </cell>
          <cell r="H10708" t="str">
            <v>Organic Chemical Storage</v>
          </cell>
          <cell r="I10708" t="str">
            <v>Floating Roof Tanks - Esters</v>
          </cell>
          <cell r="J10708" t="str">
            <v>Vinyl Acetate: Withdrawal Loss</v>
          </cell>
          <cell r="N10708">
            <v>40988</v>
          </cell>
        </row>
        <row r="10709">
          <cell r="A10709" t="str">
            <v>40720425</v>
          </cell>
          <cell r="B10709" t="str">
            <v>Point</v>
          </cell>
          <cell r="C10709" t="str">
            <v>Organic Chem Storage - Floating Roof Tanks - Acrylic Esters: Standing Loss</v>
          </cell>
          <cell r="D10709" t="str">
            <v>Industrial Processes - Storage and Transfer</v>
          </cell>
          <cell r="G10709" t="str">
            <v>Petroleum and Solvent Evaporation</v>
          </cell>
          <cell r="H10709" t="str">
            <v>Organic Chemical Storage</v>
          </cell>
          <cell r="I10709" t="str">
            <v>Floating Roof Tanks - Esters</v>
          </cell>
          <cell r="J10709" t="str">
            <v>Acrylic Esters: Standing Loss</v>
          </cell>
          <cell r="N10709">
            <v>40988</v>
          </cell>
        </row>
        <row r="10710">
          <cell r="A10710" t="str">
            <v>40720426</v>
          </cell>
          <cell r="B10710" t="str">
            <v>Point</v>
          </cell>
          <cell r="C10710" t="str">
            <v>Organic Chem Storage - Floating Roof Tanks - Acrylic Esters: Withdrawal Loss</v>
          </cell>
          <cell r="D10710" t="str">
            <v>Industrial Processes - Storage and Transfer</v>
          </cell>
          <cell r="G10710" t="str">
            <v>Petroleum and Solvent Evaporation</v>
          </cell>
          <cell r="H10710" t="str">
            <v>Organic Chemical Storage</v>
          </cell>
          <cell r="I10710" t="str">
            <v>Floating Roof Tanks - Esters</v>
          </cell>
          <cell r="J10710" t="str">
            <v>Acrylic Esters: Withdrawal Loss</v>
          </cell>
          <cell r="N10710">
            <v>40988</v>
          </cell>
        </row>
        <row r="10711">
          <cell r="A10711" t="str">
            <v>40720801</v>
          </cell>
          <cell r="B10711" t="str">
            <v>Point</v>
          </cell>
          <cell r="C10711" t="str">
            <v>Organic Chem Storage - Floating Roof Tanks - Ethyl Ether: Standing Loss</v>
          </cell>
          <cell r="D10711" t="str">
            <v>Industrial Processes - Storage and Transfer</v>
          </cell>
          <cell r="G10711" t="str">
            <v>Petroleum and Solvent Evaporation</v>
          </cell>
          <cell r="H10711" t="str">
            <v>Organic Chemical Storage</v>
          </cell>
          <cell r="I10711" t="str">
            <v>Floating Roof Tanks - Ethers</v>
          </cell>
          <cell r="J10711" t="str">
            <v>Ethyl Ether: Standing Loss</v>
          </cell>
          <cell r="N10711">
            <v>40988</v>
          </cell>
        </row>
        <row r="10712">
          <cell r="A10712" t="str">
            <v>40720802</v>
          </cell>
          <cell r="B10712" t="str">
            <v>Point</v>
          </cell>
          <cell r="C10712" t="str">
            <v>Organic Chem Storage - Floating Roof Tanks - Ethyl Ether: Withdrawal Loss</v>
          </cell>
          <cell r="D10712" t="str">
            <v>Industrial Processes - Storage and Transfer</v>
          </cell>
          <cell r="G10712" t="str">
            <v>Petroleum and Solvent Evaporation</v>
          </cell>
          <cell r="H10712" t="str">
            <v>Organic Chemical Storage</v>
          </cell>
          <cell r="I10712" t="str">
            <v>Floating Roof Tanks - Ethers</v>
          </cell>
          <cell r="J10712" t="str">
            <v>Ethyl Ether: Withdrawal Loss</v>
          </cell>
          <cell r="N10712">
            <v>40988</v>
          </cell>
        </row>
        <row r="10713">
          <cell r="A10713" t="str">
            <v>40720803</v>
          </cell>
          <cell r="B10713" t="str">
            <v>Point</v>
          </cell>
          <cell r="C10713" t="str">
            <v>Organic Chem Storage - Floating Roof Tanks - Propylene Oxide: Standing Loss</v>
          </cell>
          <cell r="D10713" t="str">
            <v>Industrial Processes - Storage and Transfer</v>
          </cell>
          <cell r="G10713" t="str">
            <v>Petroleum and Solvent Evaporation</v>
          </cell>
          <cell r="H10713" t="str">
            <v>Organic Chemical Storage</v>
          </cell>
          <cell r="I10713" t="str">
            <v>Floating Roof Tanks - Ethers</v>
          </cell>
          <cell r="J10713" t="str">
            <v>Propylene Oxide: Standing Loss</v>
          </cell>
          <cell r="N10713">
            <v>40988</v>
          </cell>
        </row>
        <row r="10714">
          <cell r="A10714" t="str">
            <v>40720804</v>
          </cell>
          <cell r="B10714" t="str">
            <v>Point</v>
          </cell>
          <cell r="C10714" t="str">
            <v>Organic Chem Storage - Floating Roof Tanks - Propylene Oxide: Withdrawal Loss</v>
          </cell>
          <cell r="D10714" t="str">
            <v>Industrial Processes - Storage and Transfer</v>
          </cell>
          <cell r="G10714" t="str">
            <v>Petroleum and Solvent Evaporation</v>
          </cell>
          <cell r="H10714" t="str">
            <v>Organic Chemical Storage</v>
          </cell>
          <cell r="I10714" t="str">
            <v>Floating Roof Tanks - Ethers</v>
          </cell>
          <cell r="J10714" t="str">
            <v>Propylene Oxide: Withdrawal Loss</v>
          </cell>
          <cell r="N10714">
            <v>40988</v>
          </cell>
        </row>
        <row r="10715">
          <cell r="A10715" t="str">
            <v>40720805</v>
          </cell>
          <cell r="B10715" t="str">
            <v>Point</v>
          </cell>
          <cell r="C10715" t="str">
            <v>Organic Chem Storage - Floating Roof Tanks - 1,4-Dioxane: Standing Loss</v>
          </cell>
          <cell r="D10715" t="str">
            <v>Industrial Processes - Storage and Transfer</v>
          </cell>
          <cell r="G10715" t="str">
            <v>Petroleum and Solvent Evaporation</v>
          </cell>
          <cell r="H10715" t="str">
            <v>Organic Chemical Storage</v>
          </cell>
          <cell r="I10715" t="str">
            <v>Floating Roof Tanks - Ethers</v>
          </cell>
          <cell r="J10715" t="str">
            <v>1,4-Dioxane: Standing Loss</v>
          </cell>
          <cell r="N10715">
            <v>40988</v>
          </cell>
        </row>
        <row r="10716">
          <cell r="A10716" t="str">
            <v>40720806</v>
          </cell>
          <cell r="B10716" t="str">
            <v>Point</v>
          </cell>
          <cell r="C10716" t="str">
            <v>Organic Chem Storage - Floating Roof Tanks - 1,4-Dioxane: Withdrawal Loss</v>
          </cell>
          <cell r="D10716" t="str">
            <v>Industrial Processes - Storage and Transfer</v>
          </cell>
          <cell r="G10716" t="str">
            <v>Petroleum and Solvent Evaporation</v>
          </cell>
          <cell r="H10716" t="str">
            <v>Organic Chemical Storage</v>
          </cell>
          <cell r="I10716" t="str">
            <v>Floating Roof Tanks - Ethers</v>
          </cell>
          <cell r="J10716" t="str">
            <v>1,4-Dioxane: Withdrawal Loss</v>
          </cell>
          <cell r="N10716">
            <v>40988</v>
          </cell>
        </row>
        <row r="10717">
          <cell r="A10717" t="str">
            <v>40720897</v>
          </cell>
          <cell r="B10717" t="str">
            <v>Point</v>
          </cell>
          <cell r="C10717" t="str">
            <v>Organic Chem Storage - Floating Roof Tanks - Specify Ether: Standing Loss</v>
          </cell>
          <cell r="D10717" t="str">
            <v>Industrial Processes - Storage and Transfer</v>
          </cell>
          <cell r="G10717" t="str">
            <v>Petroleum and Solvent Evaporation</v>
          </cell>
          <cell r="H10717" t="str">
            <v>Organic Chemical Storage</v>
          </cell>
          <cell r="I10717" t="str">
            <v>Floating Roof Tanks - Ethers</v>
          </cell>
          <cell r="J10717" t="str">
            <v>Specify Ether: Standing Loss</v>
          </cell>
          <cell r="N10717">
            <v>40988</v>
          </cell>
        </row>
        <row r="10718">
          <cell r="A10718" t="str">
            <v>40720898</v>
          </cell>
          <cell r="B10718" t="str">
            <v>Point</v>
          </cell>
          <cell r="C10718" t="str">
            <v>Organic Chem Storage - Floating Roof Tanks - Specify Ether: Withdrawal Loss</v>
          </cell>
          <cell r="D10718" t="str">
            <v>Industrial Processes - Storage and Transfer</v>
          </cell>
          <cell r="G10718" t="str">
            <v>Petroleum and Solvent Evaporation</v>
          </cell>
          <cell r="H10718" t="str">
            <v>Organic Chemical Storage</v>
          </cell>
          <cell r="I10718" t="str">
            <v>Floating Roof Tanks - Ethers</v>
          </cell>
          <cell r="J10718" t="str">
            <v>Specify Ether: Withdrawal Loss</v>
          </cell>
          <cell r="N10718">
            <v>40988</v>
          </cell>
        </row>
        <row r="10719">
          <cell r="A10719" t="str">
            <v>40721205</v>
          </cell>
          <cell r="B10719" t="str">
            <v>Point</v>
          </cell>
          <cell r="C10719" t="str">
            <v>Organic Chem Storage - Floating Roof Tanks - Carbitol: Standing Loss</v>
          </cell>
          <cell r="D10719" t="str">
            <v>Industrial Processes - Storage and Transfer</v>
          </cell>
          <cell r="G10719" t="str">
            <v>Petroleum and Solvent Evaporation</v>
          </cell>
          <cell r="H10719" t="str">
            <v>Organic Chemical Storage</v>
          </cell>
          <cell r="I10719" t="str">
            <v>Floating Roof Tanks - Glycol Ethers</v>
          </cell>
          <cell r="J10719" t="str">
            <v>Carbitol: Standing Loss</v>
          </cell>
          <cell r="N10719">
            <v>40988</v>
          </cell>
        </row>
        <row r="10720">
          <cell r="A10720" t="str">
            <v>40721206</v>
          </cell>
          <cell r="B10720" t="str">
            <v>Point</v>
          </cell>
          <cell r="C10720" t="str">
            <v>Organic Chem Storage - Floating Roof Tanks - Carbitol: Withdrawal Loss</v>
          </cell>
          <cell r="D10720" t="str">
            <v>Industrial Processes - Storage and Transfer</v>
          </cell>
          <cell r="G10720" t="str">
            <v>Petroleum and Solvent Evaporation</v>
          </cell>
          <cell r="H10720" t="str">
            <v>Organic Chemical Storage</v>
          </cell>
          <cell r="I10720" t="str">
            <v>Floating Roof Tanks - Glycol Ethers</v>
          </cell>
          <cell r="J10720" t="str">
            <v>Carbitol: Withdrawal Loss</v>
          </cell>
          <cell r="N10720">
            <v>40988</v>
          </cell>
        </row>
        <row r="10721">
          <cell r="A10721" t="str">
            <v>40721207</v>
          </cell>
          <cell r="B10721" t="str">
            <v>Point</v>
          </cell>
          <cell r="C10721" t="str">
            <v>Organic Chem Storage - Floating Roof Tanks - Cellosolve: Standing Loss</v>
          </cell>
          <cell r="D10721" t="str">
            <v>Industrial Processes - Storage and Transfer</v>
          </cell>
          <cell r="G10721" t="str">
            <v>Petroleum and Solvent Evaporation</v>
          </cell>
          <cell r="H10721" t="str">
            <v>Organic Chemical Storage</v>
          </cell>
          <cell r="I10721" t="str">
            <v>Floating Roof Tanks - Glycol Ethers</v>
          </cell>
          <cell r="J10721" t="str">
            <v>Cellosolve: Standing Loss</v>
          </cell>
          <cell r="N10721">
            <v>40988</v>
          </cell>
        </row>
        <row r="10722">
          <cell r="A10722" t="str">
            <v>40721208</v>
          </cell>
          <cell r="B10722" t="str">
            <v>Point</v>
          </cell>
          <cell r="C10722" t="str">
            <v>Organic Chem Storage - Floating Roof Tanks - Cellosolve: Withdrawal Loss</v>
          </cell>
          <cell r="D10722" t="str">
            <v>Industrial Processes - Storage and Transfer</v>
          </cell>
          <cell r="G10722" t="str">
            <v>Petroleum and Solvent Evaporation</v>
          </cell>
          <cell r="H10722" t="str">
            <v>Organic Chemical Storage</v>
          </cell>
          <cell r="I10722" t="str">
            <v>Floating Roof Tanks - Glycol Ethers</v>
          </cell>
          <cell r="J10722" t="str">
            <v>Cellosolve: Withdrawal Loss</v>
          </cell>
          <cell r="N10722">
            <v>40988</v>
          </cell>
        </row>
        <row r="10723">
          <cell r="A10723" t="str">
            <v>40721217</v>
          </cell>
          <cell r="B10723" t="str">
            <v>Point</v>
          </cell>
          <cell r="C10723" t="str">
            <v>Organic Chem Storage - Floating Roof Tanks - Triethylene Glycol: Standing Loss</v>
          </cell>
          <cell r="D10723" t="str">
            <v>Industrial Processes - Storage and Transfer</v>
          </cell>
          <cell r="G10723" t="str">
            <v>Petroleum and Solvent Evaporation</v>
          </cell>
          <cell r="H10723" t="str">
            <v>Organic Chemical Storage</v>
          </cell>
          <cell r="I10723" t="str">
            <v>Floating Roof Tanks - Glycol Ethers</v>
          </cell>
          <cell r="J10723" t="str">
            <v>Triethylene Glycol: Standing Loss</v>
          </cell>
          <cell r="N10723">
            <v>40988</v>
          </cell>
        </row>
        <row r="10724">
          <cell r="A10724" t="str">
            <v>40721218</v>
          </cell>
          <cell r="B10724" t="str">
            <v>Point</v>
          </cell>
          <cell r="C10724" t="str">
            <v>Organic Chem Storage - Floating Roof Tanks - Triethylene Glycol: Withdrawal Loss</v>
          </cell>
          <cell r="D10724" t="str">
            <v>Industrial Processes - Storage and Transfer</v>
          </cell>
          <cell r="G10724" t="str">
            <v>Petroleum and Solvent Evaporation</v>
          </cell>
          <cell r="H10724" t="str">
            <v>Organic Chemical Storage</v>
          </cell>
          <cell r="I10724" t="str">
            <v>Floating Roof Tanks - Glycol Ethers</v>
          </cell>
          <cell r="J10724" t="str">
            <v>Triethylene Glycol: Withdrawal Loss</v>
          </cell>
          <cell r="N10724">
            <v>40988</v>
          </cell>
        </row>
        <row r="10725">
          <cell r="A10725" t="str">
            <v>40721603</v>
          </cell>
          <cell r="B10725" t="str">
            <v>Point</v>
          </cell>
          <cell r="C10725" t="str">
            <v>Organic Chem Storage - Floating Roof Tanks - Ethylene Glycol: Standing Loss</v>
          </cell>
          <cell r="D10725" t="str">
            <v>Industrial Processes - Storage and Transfer</v>
          </cell>
          <cell r="G10725" t="str">
            <v>Petroleum and Solvent Evaporation</v>
          </cell>
          <cell r="H10725" t="str">
            <v>Organic Chemical Storage</v>
          </cell>
          <cell r="I10725" t="str">
            <v>Floating Roof Tanks - Glycols</v>
          </cell>
          <cell r="J10725" t="str">
            <v>Ethylene Glycol: Standing Loss</v>
          </cell>
          <cell r="N10725">
            <v>40988</v>
          </cell>
        </row>
        <row r="10726">
          <cell r="A10726" t="str">
            <v>40721604</v>
          </cell>
          <cell r="B10726" t="str">
            <v>Point</v>
          </cell>
          <cell r="C10726" t="str">
            <v>Organic Chem Storage - Floating Roof Tanks - Ethylene Glycol: Withdrawal Loss</v>
          </cell>
          <cell r="D10726" t="str">
            <v>Industrial Processes - Storage and Transfer</v>
          </cell>
          <cell r="G10726" t="str">
            <v>Petroleum and Solvent Evaporation</v>
          </cell>
          <cell r="H10726" t="str">
            <v>Organic Chemical Storage</v>
          </cell>
          <cell r="I10726" t="str">
            <v>Floating Roof Tanks - Glycols</v>
          </cell>
          <cell r="J10726" t="str">
            <v>Ethylene Glycol: Withdrawal Loss</v>
          </cell>
          <cell r="N10726">
            <v>40988</v>
          </cell>
        </row>
        <row r="10727">
          <cell r="A10727" t="str">
            <v>40722001</v>
          </cell>
          <cell r="B10727" t="str">
            <v>Point</v>
          </cell>
          <cell r="C10727" t="str">
            <v>Organic Chem Storage - Floating Roof Tanks - Carbon Tetrachloride: Standing Loss</v>
          </cell>
          <cell r="D10727" t="str">
            <v>Industrial Processes - Storage and Transfer</v>
          </cell>
          <cell r="G10727" t="str">
            <v>Petroleum and Solvent Evaporation</v>
          </cell>
          <cell r="H10727" t="str">
            <v>Organic Chemical Storage</v>
          </cell>
          <cell r="I10727" t="str">
            <v>Floating Roof Tanks - Halogenated Organics</v>
          </cell>
          <cell r="J10727" t="str">
            <v>Carbon Tetrachloride: Standing Loss</v>
          </cell>
          <cell r="N10727">
            <v>40988</v>
          </cell>
        </row>
        <row r="10728">
          <cell r="A10728" t="str">
            <v>40722002</v>
          </cell>
          <cell r="B10728" t="str">
            <v>Point</v>
          </cell>
          <cell r="C10728" t="str">
            <v>Organic Chem Storage - Floating Roof Tanks - Carbon Tetrachloride: Withdrawal Loss</v>
          </cell>
          <cell r="D10728" t="str">
            <v>Industrial Processes - Storage and Transfer</v>
          </cell>
          <cell r="G10728" t="str">
            <v>Petroleum and Solvent Evaporation</v>
          </cell>
          <cell r="H10728" t="str">
            <v>Organic Chemical Storage</v>
          </cell>
          <cell r="I10728" t="str">
            <v>Floating Roof Tanks - Halogenated Organics</v>
          </cell>
          <cell r="J10728" t="str">
            <v>Carbon Tetrachloride: Withdrawal Loss</v>
          </cell>
          <cell r="N10728">
            <v>40988</v>
          </cell>
        </row>
        <row r="10729">
          <cell r="A10729" t="str">
            <v>40722003</v>
          </cell>
          <cell r="B10729" t="str">
            <v>Point</v>
          </cell>
          <cell r="C10729" t="str">
            <v>Organic Chem Storage - Floating Roof Tanks - Chloroform: Standing Loss</v>
          </cell>
          <cell r="D10729" t="str">
            <v>Industrial Processes - Storage and Transfer</v>
          </cell>
          <cell r="G10729" t="str">
            <v>Petroleum and Solvent Evaporation</v>
          </cell>
          <cell r="H10729" t="str">
            <v>Organic Chemical Storage</v>
          </cell>
          <cell r="I10729" t="str">
            <v>Floating Roof Tanks - Halogenated Organics</v>
          </cell>
          <cell r="J10729" t="str">
            <v>Chloroform: Standing Loss</v>
          </cell>
          <cell r="N10729">
            <v>40988</v>
          </cell>
        </row>
        <row r="10730">
          <cell r="A10730" t="str">
            <v>40722004</v>
          </cell>
          <cell r="B10730" t="str">
            <v>Point</v>
          </cell>
          <cell r="C10730" t="str">
            <v>Organic Chem Storage - Floating Roof Tanks - Chloroform: Withdrawal Loss</v>
          </cell>
          <cell r="D10730" t="str">
            <v>Industrial Processes - Storage and Transfer</v>
          </cell>
          <cell r="G10730" t="str">
            <v>Petroleum and Solvent Evaporation</v>
          </cell>
          <cell r="H10730" t="str">
            <v>Organic Chemical Storage</v>
          </cell>
          <cell r="I10730" t="str">
            <v>Floating Roof Tanks - Halogenated Organics</v>
          </cell>
          <cell r="J10730" t="str">
            <v>Chloroform: Withdrawal Loss</v>
          </cell>
          <cell r="N10730">
            <v>40988</v>
          </cell>
        </row>
        <row r="10731">
          <cell r="A10731" t="str">
            <v>40722005</v>
          </cell>
          <cell r="B10731" t="str">
            <v>Point</v>
          </cell>
          <cell r="C10731" t="str">
            <v>Organic Chem Storage - Floating Roof Tanks - Ethylene Dichloride: Standing Loss</v>
          </cell>
          <cell r="D10731" t="str">
            <v>Industrial Processes - Storage and Transfer</v>
          </cell>
          <cell r="G10731" t="str">
            <v>Petroleum and Solvent Evaporation</v>
          </cell>
          <cell r="H10731" t="str">
            <v>Organic Chemical Storage</v>
          </cell>
          <cell r="I10731" t="str">
            <v>Floating Roof Tanks - Halogenated Organics</v>
          </cell>
          <cell r="J10731" t="str">
            <v>Ethylene Dichloride: Standing Loss</v>
          </cell>
          <cell r="N10731">
            <v>40988</v>
          </cell>
        </row>
        <row r="10732">
          <cell r="A10732" t="str">
            <v>40722006</v>
          </cell>
          <cell r="B10732" t="str">
            <v>Point</v>
          </cell>
          <cell r="C10732" t="str">
            <v>Organic Chem Storage - Floating Roof Tanks - Ethylene Dichloride: Withdrawal Loss</v>
          </cell>
          <cell r="D10732" t="str">
            <v>Industrial Processes - Storage and Transfer</v>
          </cell>
          <cell r="G10732" t="str">
            <v>Petroleum and Solvent Evaporation</v>
          </cell>
          <cell r="H10732" t="str">
            <v>Organic Chemical Storage</v>
          </cell>
          <cell r="I10732" t="str">
            <v>Floating Roof Tanks - Halogenated Organics</v>
          </cell>
          <cell r="J10732" t="str">
            <v>Ethylene Dichloride: Withdrawal Loss</v>
          </cell>
          <cell r="N10732">
            <v>40988</v>
          </cell>
        </row>
        <row r="10733">
          <cell r="A10733" t="str">
            <v>40722007</v>
          </cell>
          <cell r="B10733" t="str">
            <v>Point</v>
          </cell>
          <cell r="C10733" t="str">
            <v>Organic Chem Storage - Floating Roof Tanks - Methylene Chloride: Standing Loss</v>
          </cell>
          <cell r="D10733" t="str">
            <v>Industrial Processes - Storage and Transfer</v>
          </cell>
          <cell r="G10733" t="str">
            <v>Petroleum and Solvent Evaporation</v>
          </cell>
          <cell r="H10733" t="str">
            <v>Organic Chemical Storage</v>
          </cell>
          <cell r="I10733" t="str">
            <v>Floating Roof Tanks - Halogenated Organics</v>
          </cell>
          <cell r="J10733" t="str">
            <v>Methylene Chloride (Dichloromethane): Standing Loss</v>
          </cell>
          <cell r="N10733">
            <v>40996</v>
          </cell>
        </row>
        <row r="10734">
          <cell r="A10734" t="str">
            <v>40722008</v>
          </cell>
          <cell r="B10734" t="str">
            <v>Point</v>
          </cell>
          <cell r="C10734" t="str">
            <v>Organic Chem Storage - Floating Roof Tanks - Methylene Chloride: Withdrawal Loss</v>
          </cell>
          <cell r="D10734" t="str">
            <v>Industrial Processes - Storage and Transfer</v>
          </cell>
          <cell r="G10734" t="str">
            <v>Petroleum and Solvent Evaporation</v>
          </cell>
          <cell r="H10734" t="str">
            <v>Organic Chemical Storage</v>
          </cell>
          <cell r="I10734" t="str">
            <v>Floating Roof Tanks - Halogenated Organics</v>
          </cell>
          <cell r="J10734" t="str">
            <v>Methylene Chloride (Dichloromethane): Withdrawal Loss</v>
          </cell>
          <cell r="N10734">
            <v>40996</v>
          </cell>
        </row>
        <row r="10735">
          <cell r="A10735" t="str">
            <v>40722009</v>
          </cell>
          <cell r="B10735" t="str">
            <v>Point</v>
          </cell>
          <cell r="C10735" t="str">
            <v>Organic Chem Storage - Floating Roof Tanks - Trichlorethylene: Standing Loss</v>
          </cell>
          <cell r="D10735" t="str">
            <v>Industrial Processes - Storage and Transfer</v>
          </cell>
          <cell r="G10735" t="str">
            <v>Petroleum and Solvent Evaporation</v>
          </cell>
          <cell r="H10735" t="str">
            <v>Organic Chemical Storage</v>
          </cell>
          <cell r="I10735" t="str">
            <v>Floating Roof Tanks - Halogenated Organics</v>
          </cell>
          <cell r="J10735" t="str">
            <v>Trichlorethylene: Standing Loss</v>
          </cell>
          <cell r="N10735">
            <v>40988</v>
          </cell>
        </row>
        <row r="10736">
          <cell r="A10736" t="str">
            <v>40722010</v>
          </cell>
          <cell r="B10736" t="str">
            <v>Point</v>
          </cell>
          <cell r="C10736" t="str">
            <v>Organic Chem Storage - Floating Roof Tanks - Trichlorethylene: Withdrawal Loss</v>
          </cell>
          <cell r="D10736" t="str">
            <v>Industrial Processes - Storage and Transfer</v>
          </cell>
          <cell r="G10736" t="str">
            <v>Petroleum and Solvent Evaporation</v>
          </cell>
          <cell r="H10736" t="str">
            <v>Organic Chemical Storage</v>
          </cell>
          <cell r="I10736" t="str">
            <v>Floating Roof Tanks - Halogenated Organics</v>
          </cell>
          <cell r="J10736" t="str">
            <v>Trichlorethylene: Withdrawal Loss</v>
          </cell>
          <cell r="N10736">
            <v>40988</v>
          </cell>
        </row>
        <row r="10737">
          <cell r="A10737" t="str">
            <v>40722011</v>
          </cell>
          <cell r="B10737" t="str">
            <v>Point</v>
          </cell>
          <cell r="C10737" t="str">
            <v>Organic Chem Storage - Floating Roof Tanks - 1,1,1-Trichloroethane: Standing Loss</v>
          </cell>
          <cell r="D10737" t="str">
            <v>Industrial Processes - Storage and Transfer</v>
          </cell>
          <cell r="G10737" t="str">
            <v>Petroleum and Solvent Evaporation</v>
          </cell>
          <cell r="H10737" t="str">
            <v>Organic Chemical Storage</v>
          </cell>
          <cell r="I10737" t="str">
            <v>Floating Roof Tanks - Halogenated Organics</v>
          </cell>
          <cell r="J10737" t="str">
            <v>1,1,1-Trichloroethane: Standing Loss</v>
          </cell>
          <cell r="N10737">
            <v>40988</v>
          </cell>
        </row>
        <row r="10738">
          <cell r="A10738" t="str">
            <v>40722012</v>
          </cell>
          <cell r="B10738" t="str">
            <v>Point</v>
          </cell>
          <cell r="C10738" t="str">
            <v>Organic Chem Storage - Floating Roof Tanks - 1,1,1-Trichloroethane: Withdrawal Loss</v>
          </cell>
          <cell r="D10738" t="str">
            <v>Industrial Processes - Storage and Transfer</v>
          </cell>
          <cell r="G10738" t="str">
            <v>Petroleum and Solvent Evaporation</v>
          </cell>
          <cell r="H10738" t="str">
            <v>Organic Chemical Storage</v>
          </cell>
          <cell r="I10738" t="str">
            <v>Floating Roof Tanks - Halogenated Organics</v>
          </cell>
          <cell r="J10738" t="str">
            <v>1,1,1-Trichloroethane: Withdrawal Loss</v>
          </cell>
          <cell r="N10738">
            <v>40988</v>
          </cell>
        </row>
        <row r="10739">
          <cell r="A10739" t="str">
            <v>40722021</v>
          </cell>
          <cell r="B10739" t="str">
            <v>Point</v>
          </cell>
          <cell r="C10739" t="str">
            <v>Organic Chem Storage - Floating Roof Tanks - Perchloroethylene: Standing Loss</v>
          </cell>
          <cell r="D10739" t="str">
            <v>Industrial Processes - Storage and Transfer</v>
          </cell>
          <cell r="G10739" t="str">
            <v>Petroleum and Solvent Evaporation</v>
          </cell>
          <cell r="H10739" t="str">
            <v>Organic Chemical Storage</v>
          </cell>
          <cell r="I10739" t="str">
            <v>Floating Roof Tanks - Halogenated Organics</v>
          </cell>
          <cell r="J10739" t="str">
            <v>Perchloroethylene: Standing Loss</v>
          </cell>
          <cell r="N10739">
            <v>40988</v>
          </cell>
        </row>
        <row r="10740">
          <cell r="A10740" t="str">
            <v>40722022</v>
          </cell>
          <cell r="B10740" t="str">
            <v>Point</v>
          </cell>
          <cell r="C10740" t="str">
            <v>Organic Chem Storage - Floating Roof Tanks - Perchloroethylene: Withdrawal Loss</v>
          </cell>
          <cell r="D10740" t="str">
            <v>Industrial Processes - Storage and Transfer</v>
          </cell>
          <cell r="G10740" t="str">
            <v>Petroleum and Solvent Evaporation</v>
          </cell>
          <cell r="H10740" t="str">
            <v>Organic Chemical Storage</v>
          </cell>
          <cell r="I10740" t="str">
            <v>Floating Roof Tanks - Halogenated Organics</v>
          </cell>
          <cell r="J10740" t="str">
            <v>Perchloroethylene: Withdrawal Loss</v>
          </cell>
          <cell r="N10740">
            <v>40988</v>
          </cell>
        </row>
        <row r="10741">
          <cell r="A10741" t="str">
            <v>40722029</v>
          </cell>
          <cell r="B10741" t="str">
            <v>Point</v>
          </cell>
          <cell r="C10741" t="str">
            <v>Organic Chem Storage - Floating Roof Tanks - Chlorosolve: Standing Loss</v>
          </cell>
          <cell r="D10741" t="str">
            <v>Industrial Processes - Storage and Transfer</v>
          </cell>
          <cell r="G10741" t="str">
            <v>Petroleum and Solvent Evaporation</v>
          </cell>
          <cell r="H10741" t="str">
            <v>Organic Chemical Storage</v>
          </cell>
          <cell r="I10741" t="str">
            <v>Floating Roof Tanks - Halogenated Organics</v>
          </cell>
          <cell r="J10741" t="str">
            <v>Chlorosolve: Standing Loss</v>
          </cell>
          <cell r="N10741">
            <v>40988</v>
          </cell>
        </row>
        <row r="10742">
          <cell r="A10742" t="str">
            <v>40722030</v>
          </cell>
          <cell r="B10742" t="str">
            <v>Point</v>
          </cell>
          <cell r="C10742" t="str">
            <v>Organic Chem Storage - Floating Roof Tanks - Chlorosolve: Withdrawal Loss</v>
          </cell>
          <cell r="D10742" t="str">
            <v>Industrial Processes - Storage and Transfer</v>
          </cell>
          <cell r="G10742" t="str">
            <v>Petroleum and Solvent Evaporation</v>
          </cell>
          <cell r="H10742" t="str">
            <v>Organic Chemical Storage</v>
          </cell>
          <cell r="I10742" t="str">
            <v>Floating Roof Tanks - Halogenated Organics</v>
          </cell>
          <cell r="J10742" t="str">
            <v>Chlorosolve: Withdrawal Loss</v>
          </cell>
          <cell r="N10742">
            <v>40988</v>
          </cell>
        </row>
        <row r="10743">
          <cell r="A10743" t="str">
            <v>40722031</v>
          </cell>
          <cell r="B10743" t="str">
            <v>Point</v>
          </cell>
          <cell r="C10743" t="str">
            <v>Organic Chem Storage - Floating Roof Tanks - Methyl Chloride: Standing loss</v>
          </cell>
          <cell r="D10743" t="str">
            <v>Industrial Processes - Storage and Transfer</v>
          </cell>
          <cell r="G10743" t="str">
            <v>Petroleum and Solvent Evaporation</v>
          </cell>
          <cell r="H10743" t="str">
            <v>Organic Chemical Storage</v>
          </cell>
          <cell r="I10743" t="str">
            <v>Floating Roof Tanks - Halogenated Organics</v>
          </cell>
          <cell r="J10743" t="str">
            <v>Methyl Chloride: Standing loss</v>
          </cell>
          <cell r="N10743">
            <v>40988</v>
          </cell>
        </row>
        <row r="10744">
          <cell r="A10744" t="str">
            <v>40722032</v>
          </cell>
          <cell r="B10744" t="str">
            <v>Point</v>
          </cell>
          <cell r="C10744" t="str">
            <v>Organic Chem Storage - Floating Roof Tanks - Methyl Chloride: Withdrawal Loss</v>
          </cell>
          <cell r="D10744" t="str">
            <v>Industrial Processes - Storage and Transfer</v>
          </cell>
          <cell r="G10744" t="str">
            <v>Petroleum and Solvent Evaporation</v>
          </cell>
          <cell r="H10744" t="str">
            <v>Organic Chemical Storage</v>
          </cell>
          <cell r="I10744" t="str">
            <v>Floating Roof Tanks - Halogenated Organics</v>
          </cell>
          <cell r="J10744" t="str">
            <v>Methyl Chloride: Withdrawal Loss</v>
          </cell>
          <cell r="N10744">
            <v>40988</v>
          </cell>
        </row>
        <row r="10745">
          <cell r="A10745" t="str">
            <v>40722033</v>
          </cell>
          <cell r="B10745" t="str">
            <v>Point</v>
          </cell>
          <cell r="C10745" t="str">
            <v>Organic Chem Storage - Floating Roof Tanks - Chlorobenzene: Standing Loss</v>
          </cell>
          <cell r="D10745" t="str">
            <v>Industrial Processes - Storage and Transfer</v>
          </cell>
          <cell r="G10745" t="str">
            <v>Petroleum and Solvent Evaporation</v>
          </cell>
          <cell r="H10745" t="str">
            <v>Organic Chemical Storage</v>
          </cell>
          <cell r="I10745" t="str">
            <v>Floating Roof Tanks - Halogenated Organics</v>
          </cell>
          <cell r="J10745" t="str">
            <v>Chlorobenzene: Standing Loss</v>
          </cell>
          <cell r="N10745">
            <v>40988</v>
          </cell>
        </row>
        <row r="10746">
          <cell r="A10746" t="str">
            <v>40722034</v>
          </cell>
          <cell r="B10746" t="str">
            <v>Point</v>
          </cell>
          <cell r="C10746" t="str">
            <v>Organic Chem Storage - Floating Roof Tanks - Chlorobenzene: Withdrawal Loss</v>
          </cell>
          <cell r="D10746" t="str">
            <v>Industrial Processes - Storage and Transfer</v>
          </cell>
          <cell r="G10746" t="str">
            <v>Petroleum and Solvent Evaporation</v>
          </cell>
          <cell r="H10746" t="str">
            <v>Organic Chemical Storage</v>
          </cell>
          <cell r="I10746" t="str">
            <v>Floating Roof Tanks - Halogenated Organics</v>
          </cell>
          <cell r="J10746" t="str">
            <v>Chlorobenzene: Withdrawal Loss</v>
          </cell>
          <cell r="N10746">
            <v>40988</v>
          </cell>
        </row>
        <row r="10747">
          <cell r="A10747" t="str">
            <v>40722035</v>
          </cell>
          <cell r="B10747" t="str">
            <v>Point</v>
          </cell>
          <cell r="C10747" t="str">
            <v>Organic Chem Storage - Floating Roof Tanks - Hexachlorobenzene: Standing Loss</v>
          </cell>
          <cell r="D10747" t="str">
            <v>Industrial Processes - Storage and Transfer</v>
          </cell>
          <cell r="G10747" t="str">
            <v>Petroleum and Solvent Evaporation</v>
          </cell>
          <cell r="H10747" t="str">
            <v>Organic Chemical Storage</v>
          </cell>
          <cell r="I10747" t="str">
            <v>Floating Roof Tanks - Halogenated Organics</v>
          </cell>
          <cell r="J10747" t="str">
            <v>Hexachlorobenzene: Standing Loss</v>
          </cell>
          <cell r="N10747">
            <v>40988</v>
          </cell>
        </row>
        <row r="10748">
          <cell r="A10748" t="str">
            <v>40722036</v>
          </cell>
          <cell r="B10748" t="str">
            <v>Point</v>
          </cell>
          <cell r="C10748" t="str">
            <v>Organic Chem Storage - Floating Roof Tanks - Hexachlorobenzene: Withdrawal Loss</v>
          </cell>
          <cell r="D10748" t="str">
            <v>Industrial Processes - Storage and Transfer</v>
          </cell>
          <cell r="G10748" t="str">
            <v>Petroleum and Solvent Evaporation</v>
          </cell>
          <cell r="H10748" t="str">
            <v>Organic Chemical Storage</v>
          </cell>
          <cell r="I10748" t="str">
            <v>Floating Roof Tanks - Halogenated Organics</v>
          </cell>
          <cell r="J10748" t="str">
            <v>Hexachlorobenzene: Withdrawal Loss</v>
          </cell>
          <cell r="N10748">
            <v>40988</v>
          </cell>
        </row>
        <row r="10749">
          <cell r="A10749" t="str">
            <v>40722097</v>
          </cell>
          <cell r="B10749" t="str">
            <v>Point</v>
          </cell>
          <cell r="C10749" t="str">
            <v>Organic Chem Storage - Floating Roof Tanks - Specify Halogenated VOC: Standing Loss</v>
          </cell>
          <cell r="D10749" t="str">
            <v>Industrial Processes - Storage and Transfer</v>
          </cell>
          <cell r="G10749" t="str">
            <v>Petroleum and Solvent Evaporation</v>
          </cell>
          <cell r="H10749" t="str">
            <v>Organic Chemical Storage</v>
          </cell>
          <cell r="I10749" t="str">
            <v>Floating Roof Tanks - Halogenated Organics</v>
          </cell>
          <cell r="J10749" t="str">
            <v>Specify Halogenated VOC: Standing Loss</v>
          </cell>
          <cell r="N10749">
            <v>40988</v>
          </cell>
        </row>
        <row r="10750">
          <cell r="A10750" t="str">
            <v>40722098</v>
          </cell>
          <cell r="B10750" t="str">
            <v>Point</v>
          </cell>
          <cell r="C10750" t="str">
            <v>Organic Chem Storage - Floating Roof Tanks - Specify Halogenated VOC: Withdrawal Loss</v>
          </cell>
          <cell r="D10750" t="str">
            <v>Industrial Processes - Storage and Transfer</v>
          </cell>
          <cell r="G10750" t="str">
            <v>Petroleum and Solvent Evaporation</v>
          </cell>
          <cell r="H10750" t="str">
            <v>Organic Chemical Storage</v>
          </cell>
          <cell r="I10750" t="str">
            <v>Floating Roof Tanks - Halogenated Organics</v>
          </cell>
          <cell r="J10750" t="str">
            <v>Specify Halogenated VOC: Withdrawal Loss</v>
          </cell>
          <cell r="N10750">
            <v>40988</v>
          </cell>
        </row>
        <row r="10751">
          <cell r="A10751" t="str">
            <v>40722801</v>
          </cell>
          <cell r="B10751" t="str">
            <v>Point</v>
          </cell>
          <cell r="C10751" t="str">
            <v>Organic Chem Storage - Floating Roof Tanks - Acetone: Standing Loss</v>
          </cell>
          <cell r="D10751" t="str">
            <v>Industrial Processes - Storage and Transfer</v>
          </cell>
          <cell r="G10751" t="str">
            <v>Petroleum and Solvent Evaporation</v>
          </cell>
          <cell r="H10751" t="str">
            <v>Organic Chemical Storage</v>
          </cell>
          <cell r="I10751" t="str">
            <v>Floating Roof Tanks - Ketones</v>
          </cell>
          <cell r="J10751" t="str">
            <v>Acetone: Standing Loss</v>
          </cell>
          <cell r="N10751">
            <v>40988</v>
          </cell>
        </row>
        <row r="10752">
          <cell r="A10752" t="str">
            <v>40722802</v>
          </cell>
          <cell r="B10752" t="str">
            <v>Point</v>
          </cell>
          <cell r="C10752" t="str">
            <v>Organic Chem Storage - Floating Roof Tanks - Acetone: Withdrawal Loss</v>
          </cell>
          <cell r="D10752" t="str">
            <v>Industrial Processes - Storage and Transfer</v>
          </cell>
          <cell r="G10752" t="str">
            <v>Petroleum and Solvent Evaporation</v>
          </cell>
          <cell r="H10752" t="str">
            <v>Organic Chemical Storage</v>
          </cell>
          <cell r="I10752" t="str">
            <v>Floating Roof Tanks - Ketones</v>
          </cell>
          <cell r="J10752" t="str">
            <v>Acetone: Withdrawal Loss</v>
          </cell>
          <cell r="N10752">
            <v>40988</v>
          </cell>
        </row>
        <row r="10753">
          <cell r="A10753" t="str">
            <v>40722803</v>
          </cell>
          <cell r="B10753" t="str">
            <v>Point</v>
          </cell>
          <cell r="C10753" t="str">
            <v>Organic Chem Storage - Floating Roof Tanks - Methyl Ethyl Ketone: Standing Loss</v>
          </cell>
          <cell r="D10753" t="str">
            <v>Industrial Processes - Storage and Transfer</v>
          </cell>
          <cell r="G10753" t="str">
            <v>Petroleum and Solvent Evaporation</v>
          </cell>
          <cell r="H10753" t="str">
            <v>Organic Chemical Storage</v>
          </cell>
          <cell r="I10753" t="str">
            <v>Floating Roof Tanks - Ketones</v>
          </cell>
          <cell r="J10753" t="str">
            <v>Methyl Ethyl Ketone: Standing Loss</v>
          </cell>
          <cell r="N10753">
            <v>40988</v>
          </cell>
        </row>
        <row r="10754">
          <cell r="A10754" t="str">
            <v>40722804</v>
          </cell>
          <cell r="B10754" t="str">
            <v>Point</v>
          </cell>
          <cell r="C10754" t="str">
            <v>Organic Chem Storage - Floating Roof Tanks - Methyl Ethyl Ketone: Withdrawal Loss</v>
          </cell>
          <cell r="D10754" t="str">
            <v>Industrial Processes - Storage and Transfer</v>
          </cell>
          <cell r="G10754" t="str">
            <v>Petroleum and Solvent Evaporation</v>
          </cell>
          <cell r="H10754" t="str">
            <v>Organic Chemical Storage</v>
          </cell>
          <cell r="I10754" t="str">
            <v>Floating Roof Tanks - Ketones</v>
          </cell>
          <cell r="J10754" t="str">
            <v>Methyl Ethyl Ketone: Withdrawal Loss</v>
          </cell>
          <cell r="N10754">
            <v>40988</v>
          </cell>
        </row>
        <row r="10755">
          <cell r="A10755" t="str">
            <v>40722805</v>
          </cell>
          <cell r="B10755" t="str">
            <v>Point</v>
          </cell>
          <cell r="C10755" t="str">
            <v>Organic Chem Storage - Floating Roof Tanks - Methyl Isobutyl Ketone: Standing Loss</v>
          </cell>
          <cell r="D10755" t="str">
            <v>Industrial Processes - Storage and Transfer</v>
          </cell>
          <cell r="G10755" t="str">
            <v>Petroleum and Solvent Evaporation</v>
          </cell>
          <cell r="H10755" t="str">
            <v>Organic Chemical Storage</v>
          </cell>
          <cell r="I10755" t="str">
            <v>Floating Roof Tanks - Ketones</v>
          </cell>
          <cell r="J10755" t="str">
            <v>Methyl Isobutyl Ketone: Standing Loss</v>
          </cell>
          <cell r="N10755">
            <v>40988</v>
          </cell>
        </row>
        <row r="10756">
          <cell r="A10756" t="str">
            <v>40722806</v>
          </cell>
          <cell r="B10756" t="str">
            <v>Point</v>
          </cell>
          <cell r="C10756" t="str">
            <v>Organic Chem Storage - Floating Roof Tanks - Methyl Isobutyl Ketone: Withdrawal Loss</v>
          </cell>
          <cell r="D10756" t="str">
            <v>Industrial Processes - Storage and Transfer</v>
          </cell>
          <cell r="G10756" t="str">
            <v>Petroleum and Solvent Evaporation</v>
          </cell>
          <cell r="H10756" t="str">
            <v>Organic Chemical Storage</v>
          </cell>
          <cell r="I10756" t="str">
            <v>Floating Roof Tanks - Ketones</v>
          </cell>
          <cell r="J10756" t="str">
            <v>Methyl Isobutyl Ketone: Withdrawal Loss</v>
          </cell>
          <cell r="N10756">
            <v>40988</v>
          </cell>
        </row>
        <row r="10757">
          <cell r="A10757" t="str">
            <v>40722807</v>
          </cell>
          <cell r="B10757" t="str">
            <v>Point</v>
          </cell>
          <cell r="C10757" t="str">
            <v>Organic Chem Storage - Floating Roof Tanks - Cyclohexanone: Standing Loss</v>
          </cell>
          <cell r="D10757" t="str">
            <v>Industrial Processes - Storage and Transfer</v>
          </cell>
          <cell r="G10757" t="str">
            <v>Petroleum and Solvent Evaporation</v>
          </cell>
          <cell r="H10757" t="str">
            <v>Organic Chemical Storage</v>
          </cell>
          <cell r="I10757" t="str">
            <v>Floating Roof Tanks - Ketones</v>
          </cell>
          <cell r="J10757" t="str">
            <v>Cyclohexanone: Standing Loss</v>
          </cell>
          <cell r="N10757">
            <v>40988</v>
          </cell>
        </row>
        <row r="10758">
          <cell r="A10758" t="str">
            <v>40722808</v>
          </cell>
          <cell r="B10758" t="str">
            <v>Point</v>
          </cell>
          <cell r="C10758" t="str">
            <v>Organic Chem Storage - Floating Roof Tanks - Cyclohexanone: Withdrawal Loss</v>
          </cell>
          <cell r="D10758" t="str">
            <v>Industrial Processes - Storage and Transfer</v>
          </cell>
          <cell r="G10758" t="str">
            <v>Petroleum and Solvent Evaporation</v>
          </cell>
          <cell r="H10758" t="str">
            <v>Organic Chemical Storage</v>
          </cell>
          <cell r="I10758" t="str">
            <v>Floating Roof Tanks - Ketones</v>
          </cell>
          <cell r="J10758" t="str">
            <v>Cyclohexanone: Withdrawal Loss</v>
          </cell>
          <cell r="N10758">
            <v>40988</v>
          </cell>
        </row>
        <row r="10759">
          <cell r="A10759" t="str">
            <v>40722897</v>
          </cell>
          <cell r="B10759" t="str">
            <v>Point</v>
          </cell>
          <cell r="C10759" t="str">
            <v>Organic Chem Storage - Floating Roof Tanks - Specify Ketone: Standing Loss</v>
          </cell>
          <cell r="D10759" t="str">
            <v>Industrial Processes - Storage and Transfer</v>
          </cell>
          <cell r="G10759" t="str">
            <v>Petroleum and Solvent Evaporation</v>
          </cell>
          <cell r="H10759" t="str">
            <v>Organic Chemical Storage</v>
          </cell>
          <cell r="I10759" t="str">
            <v>Floating Roof Tanks - Ketones</v>
          </cell>
          <cell r="J10759" t="str">
            <v>Specify Ketone: Standing Loss</v>
          </cell>
          <cell r="N10759">
            <v>40988</v>
          </cell>
        </row>
        <row r="10760">
          <cell r="A10760" t="str">
            <v>40722898</v>
          </cell>
          <cell r="B10760" t="str">
            <v>Point</v>
          </cell>
          <cell r="C10760" t="str">
            <v>Organic Chem Storage - Floating Roof Tanks - Specify Ketone: Withdrawal Loss</v>
          </cell>
          <cell r="D10760" t="str">
            <v>Industrial Processes - Storage and Transfer</v>
          </cell>
          <cell r="G10760" t="str">
            <v>Petroleum and Solvent Evaporation</v>
          </cell>
          <cell r="H10760" t="str">
            <v>Organic Chemical Storage</v>
          </cell>
          <cell r="I10760" t="str">
            <v>Floating Roof Tanks - Ketones</v>
          </cell>
          <cell r="J10760" t="str">
            <v>Specify Ketone: Withdrawal Loss</v>
          </cell>
          <cell r="N10760">
            <v>40988</v>
          </cell>
        </row>
        <row r="10761">
          <cell r="A10761" t="str">
            <v>40723201</v>
          </cell>
          <cell r="B10761" t="str">
            <v>Point</v>
          </cell>
          <cell r="C10761" t="str">
            <v>Organic Chem Storage - Floating Roof Tanks - Ethyl Mercaptan: Standing Loss</v>
          </cell>
          <cell r="D10761" t="str">
            <v>Industrial Processes - Storage and Transfer</v>
          </cell>
          <cell r="G10761" t="str">
            <v>Petroleum and Solvent Evaporation</v>
          </cell>
          <cell r="H10761" t="str">
            <v>Organic Chemical Storage</v>
          </cell>
          <cell r="I10761" t="str">
            <v>Floating Roof Tanks - Mercaptans</v>
          </cell>
          <cell r="J10761" t="str">
            <v>Ethyl Mercaptan: Standing Loss</v>
          </cell>
          <cell r="N10761">
            <v>40988</v>
          </cell>
        </row>
        <row r="10762">
          <cell r="A10762" t="str">
            <v>40723202</v>
          </cell>
          <cell r="B10762" t="str">
            <v>Point</v>
          </cell>
          <cell r="C10762" t="str">
            <v>Organic Chem Storage - Floating Roof Tanks - Ethyl Mercaptan: Withdrawal Loss</v>
          </cell>
          <cell r="D10762" t="str">
            <v>Industrial Processes - Storage and Transfer</v>
          </cell>
          <cell r="G10762" t="str">
            <v>Petroleum and Solvent Evaporation</v>
          </cell>
          <cell r="H10762" t="str">
            <v>Organic Chemical Storage</v>
          </cell>
          <cell r="I10762" t="str">
            <v>Floating Roof Tanks - Mercaptans</v>
          </cell>
          <cell r="J10762" t="str">
            <v>Ethyl Mercaptan: Withdrawal Loss</v>
          </cell>
          <cell r="N10762">
            <v>40988</v>
          </cell>
        </row>
        <row r="10763">
          <cell r="A10763" t="str">
            <v>40723203</v>
          </cell>
          <cell r="B10763" t="str">
            <v>Point</v>
          </cell>
          <cell r="C10763" t="str">
            <v>Organic Chem Storage - Floating Roof Tanks - Perchloromethyl Mercaptan: Standing Loss</v>
          </cell>
          <cell r="D10763" t="str">
            <v>Industrial Processes - Storage and Transfer</v>
          </cell>
          <cell r="G10763" t="str">
            <v>Petroleum and Solvent Evaporation</v>
          </cell>
          <cell r="H10763" t="str">
            <v>Organic Chemical Storage</v>
          </cell>
          <cell r="I10763" t="str">
            <v>Floating Roof Tanks - Mercaptans</v>
          </cell>
          <cell r="J10763" t="str">
            <v>Perchloromethyl Mercaptan: Standing Loss</v>
          </cell>
          <cell r="N10763">
            <v>40988</v>
          </cell>
        </row>
        <row r="10764">
          <cell r="A10764" t="str">
            <v>40723204</v>
          </cell>
          <cell r="B10764" t="str">
            <v>Point</v>
          </cell>
          <cell r="C10764" t="str">
            <v>Organic Chem Storage - Floating Roof Tanks - Perchloromethyl Mercaptan: Withdrawal Loss</v>
          </cell>
          <cell r="D10764" t="str">
            <v>Industrial Processes - Storage and Transfer</v>
          </cell>
          <cell r="G10764" t="str">
            <v>Petroleum and Solvent Evaporation</v>
          </cell>
          <cell r="H10764" t="str">
            <v>Organic Chemical Storage</v>
          </cell>
          <cell r="I10764" t="str">
            <v>Floating Roof Tanks - Mercaptans</v>
          </cell>
          <cell r="J10764" t="str">
            <v>Perchloromethyl Mercaptan: Withdrawal Loss</v>
          </cell>
          <cell r="N10764">
            <v>40988</v>
          </cell>
        </row>
        <row r="10765">
          <cell r="A10765" t="str">
            <v>40723297</v>
          </cell>
          <cell r="B10765" t="str">
            <v>Point</v>
          </cell>
          <cell r="C10765" t="str">
            <v>Organic Chem Storage - Floating Roof Tanks - Specify Mercaptan: Standing Loss</v>
          </cell>
          <cell r="D10765" t="str">
            <v>Industrial Processes - Storage and Transfer</v>
          </cell>
          <cell r="G10765" t="str">
            <v>Petroleum and Solvent Evaporation</v>
          </cell>
          <cell r="H10765" t="str">
            <v>Organic Chemical Storage</v>
          </cell>
          <cell r="I10765" t="str">
            <v>Floating Roof Tanks - Mercaptans</v>
          </cell>
          <cell r="J10765" t="str">
            <v>Specify Mercaptan: Standing Loss</v>
          </cell>
          <cell r="N10765">
            <v>40988</v>
          </cell>
        </row>
        <row r="10766">
          <cell r="A10766" t="str">
            <v>40723298</v>
          </cell>
          <cell r="B10766" t="str">
            <v>Point</v>
          </cell>
          <cell r="C10766" t="str">
            <v>Organic Chem Storage - Floating Roof Tanks - Specify Mercaptan: Withdrawal Loss</v>
          </cell>
          <cell r="D10766" t="str">
            <v>Industrial Processes - Storage and Transfer</v>
          </cell>
          <cell r="G10766" t="str">
            <v>Petroleum and Solvent Evaporation</v>
          </cell>
          <cell r="H10766" t="str">
            <v>Organic Chemical Storage</v>
          </cell>
          <cell r="I10766" t="str">
            <v>Floating Roof Tanks - Mercaptans</v>
          </cell>
          <cell r="J10766" t="str">
            <v>Specify Mercaptan: Withdrawal Loss</v>
          </cell>
          <cell r="N10766">
            <v>40988</v>
          </cell>
        </row>
        <row r="10767">
          <cell r="A10767" t="str">
            <v>40723601</v>
          </cell>
          <cell r="B10767" t="str">
            <v>Point</v>
          </cell>
          <cell r="C10767" t="str">
            <v>Organic Chem Storage - Floating Roof Tanks - Acrylonitrile: Standing Loss</v>
          </cell>
          <cell r="D10767" t="str">
            <v>Industrial Processes - Storage and Transfer</v>
          </cell>
          <cell r="G10767" t="str">
            <v>Petroleum and Solvent Evaporation</v>
          </cell>
          <cell r="H10767" t="str">
            <v>Organic Chemical Storage</v>
          </cell>
          <cell r="I10767" t="str">
            <v>Floating Roof Tanks - Nitriles</v>
          </cell>
          <cell r="J10767" t="str">
            <v>Acrylonitrile: Standing Loss</v>
          </cell>
          <cell r="N10767">
            <v>40988</v>
          </cell>
        </row>
        <row r="10768">
          <cell r="A10768" t="str">
            <v>40723602</v>
          </cell>
          <cell r="B10768" t="str">
            <v>Point</v>
          </cell>
          <cell r="C10768" t="str">
            <v>Organic Chem Storage - Floating Roof Tanks - Acrylonitrile: Withdrawal Loss</v>
          </cell>
          <cell r="D10768" t="str">
            <v>Industrial Processes - Storage and Transfer</v>
          </cell>
          <cell r="G10768" t="str">
            <v>Petroleum and Solvent Evaporation</v>
          </cell>
          <cell r="H10768" t="str">
            <v>Organic Chemical Storage</v>
          </cell>
          <cell r="I10768" t="str">
            <v>Floating Roof Tanks - Nitriles</v>
          </cell>
          <cell r="J10768" t="str">
            <v>Acrylonitrile: Withdrawal Loss</v>
          </cell>
          <cell r="N10768">
            <v>40988</v>
          </cell>
        </row>
        <row r="10769">
          <cell r="A10769" t="str">
            <v>40723603</v>
          </cell>
          <cell r="B10769" t="str">
            <v>Point</v>
          </cell>
          <cell r="C10769" t="str">
            <v>Organic Chem Storage - Floating Roof Tanks - Acetonitrile: Standing Loss</v>
          </cell>
          <cell r="D10769" t="str">
            <v>Industrial Processes - Storage and Transfer</v>
          </cell>
          <cell r="G10769" t="str">
            <v>Petroleum and Solvent Evaporation</v>
          </cell>
          <cell r="H10769" t="str">
            <v>Organic Chemical Storage</v>
          </cell>
          <cell r="I10769" t="str">
            <v>Floating Roof Tanks - Nitriles</v>
          </cell>
          <cell r="J10769" t="str">
            <v>Acetonitrile: Standing Loss</v>
          </cell>
          <cell r="N10769">
            <v>40988</v>
          </cell>
        </row>
        <row r="10770">
          <cell r="A10770" t="str">
            <v>40723604</v>
          </cell>
          <cell r="B10770" t="str">
            <v>Point</v>
          </cell>
          <cell r="C10770" t="str">
            <v>Organic Chem Storage - Floating Roof Tanks - Acetonitrile: Withdrawal Loss</v>
          </cell>
          <cell r="D10770" t="str">
            <v>Industrial Processes - Storage and Transfer</v>
          </cell>
          <cell r="G10770" t="str">
            <v>Petroleum and Solvent Evaporation</v>
          </cell>
          <cell r="H10770" t="str">
            <v>Organic Chemical Storage</v>
          </cell>
          <cell r="I10770" t="str">
            <v>Floating Roof Tanks - Nitriles</v>
          </cell>
          <cell r="J10770" t="str">
            <v>Acetonitrile: Withdrawal Loss</v>
          </cell>
          <cell r="N10770">
            <v>40988</v>
          </cell>
        </row>
        <row r="10771">
          <cell r="A10771" t="str">
            <v>40724403</v>
          </cell>
          <cell r="B10771" t="str">
            <v>Point</v>
          </cell>
          <cell r="C10771" t="str">
            <v>Organic Chem Storage - Floating Roof Tanks - Phenol: Standing Loss</v>
          </cell>
          <cell r="D10771" t="str">
            <v>Industrial Processes - Storage and Transfer</v>
          </cell>
          <cell r="G10771" t="str">
            <v>Petroleum and Solvent Evaporation</v>
          </cell>
          <cell r="H10771" t="str">
            <v>Organic Chemical Storage</v>
          </cell>
          <cell r="I10771" t="str">
            <v>Floating Roof Tanks - Phenols</v>
          </cell>
          <cell r="J10771" t="str">
            <v>Phenol: Standing Loss</v>
          </cell>
          <cell r="N10771">
            <v>40988</v>
          </cell>
        </row>
        <row r="10772">
          <cell r="A10772" t="str">
            <v>40724404</v>
          </cell>
          <cell r="B10772" t="str">
            <v>Point</v>
          </cell>
          <cell r="C10772" t="str">
            <v>Organic Chem Storage - Floating Roof Tanks - Phenol: Withdrawal Loss</v>
          </cell>
          <cell r="D10772" t="str">
            <v>Industrial Processes - Storage and Transfer</v>
          </cell>
          <cell r="G10772" t="str">
            <v>Petroleum and Solvent Evaporation</v>
          </cell>
          <cell r="H10772" t="str">
            <v>Organic Chemical Storage</v>
          </cell>
          <cell r="I10772" t="str">
            <v>Floating Roof Tanks - Phenols</v>
          </cell>
          <cell r="J10772" t="str">
            <v>Phenol: Withdrawal Loss</v>
          </cell>
          <cell r="N10772">
            <v>40988</v>
          </cell>
        </row>
        <row r="10773">
          <cell r="A10773" t="str">
            <v>40724405</v>
          </cell>
          <cell r="B10773" t="str">
            <v>Point</v>
          </cell>
          <cell r="C10773" t="str">
            <v>Organic Chem Storage - Floating Roof Tanks - 2,4-Dichlorophenol: Standing Loss</v>
          </cell>
          <cell r="D10773" t="str">
            <v>Industrial Processes - Storage and Transfer</v>
          </cell>
          <cell r="G10773" t="str">
            <v>Petroleum and Solvent Evaporation</v>
          </cell>
          <cell r="H10773" t="str">
            <v>Organic Chemical Storage</v>
          </cell>
          <cell r="I10773" t="str">
            <v>Floating Roof Tanks - Phenols</v>
          </cell>
          <cell r="J10773" t="str">
            <v>2,4-Dichlorophenol: Standing Loss</v>
          </cell>
          <cell r="N10773">
            <v>40988</v>
          </cell>
        </row>
        <row r="10774">
          <cell r="A10774" t="str">
            <v>40724406</v>
          </cell>
          <cell r="B10774" t="str">
            <v>Point</v>
          </cell>
          <cell r="C10774" t="str">
            <v>Organic Chem Storage - Floating Roof Tanks - 2,4-Dichlorophenol: Withdrawal Loss</v>
          </cell>
          <cell r="D10774" t="str">
            <v>Industrial Processes - Storage and Transfer</v>
          </cell>
          <cell r="G10774" t="str">
            <v>Petroleum and Solvent Evaporation</v>
          </cell>
          <cell r="H10774" t="str">
            <v>Organic Chemical Storage</v>
          </cell>
          <cell r="I10774" t="str">
            <v>Floating Roof Tanks - Phenols</v>
          </cell>
          <cell r="J10774" t="str">
            <v>2,4-Dichlorophenol: Withdrawal Loss</v>
          </cell>
          <cell r="N10774">
            <v>40988</v>
          </cell>
        </row>
        <row r="10775">
          <cell r="A10775" t="str">
            <v>40729601</v>
          </cell>
          <cell r="B10775" t="str">
            <v>Point</v>
          </cell>
          <cell r="C10775" t="str">
            <v>Organic Chem Storage - Floating Roof Tanks - Carbon Disulfide: Standing Loss</v>
          </cell>
          <cell r="D10775" t="str">
            <v>Industrial Processes - Storage and Transfer</v>
          </cell>
          <cell r="G10775" t="str">
            <v>Petroleum and Solvent Evaporation</v>
          </cell>
          <cell r="H10775" t="str">
            <v>Organic Chemical Storage</v>
          </cell>
          <cell r="I10775" t="str">
            <v>Floating Roof Tanks - Miscellaneous</v>
          </cell>
          <cell r="J10775" t="str">
            <v>Carbon Disulfide: Standing Loss</v>
          </cell>
          <cell r="N10775">
            <v>40988</v>
          </cell>
        </row>
        <row r="10776">
          <cell r="A10776" t="str">
            <v>40729602</v>
          </cell>
          <cell r="B10776" t="str">
            <v>Point</v>
          </cell>
          <cell r="C10776" t="str">
            <v>Organic Chem Storage - Floating Roof Tanks - Carbon Disulfide: Withdrawal Loss</v>
          </cell>
          <cell r="D10776" t="str">
            <v>Industrial Processes - Storage and Transfer</v>
          </cell>
          <cell r="G10776" t="str">
            <v>Petroleum and Solvent Evaporation</v>
          </cell>
          <cell r="H10776" t="str">
            <v>Organic Chemical Storage</v>
          </cell>
          <cell r="I10776" t="str">
            <v>Floating Roof Tanks - Miscellaneous</v>
          </cell>
          <cell r="J10776" t="str">
            <v>Carbon Disulfide: Withdrawal Loss</v>
          </cell>
          <cell r="N10776">
            <v>40988</v>
          </cell>
        </row>
        <row r="10777">
          <cell r="A10777" t="str">
            <v>40729603</v>
          </cell>
          <cell r="B10777" t="str">
            <v>Point</v>
          </cell>
          <cell r="C10777" t="str">
            <v>Organic Chem Storage - Floating Roof Tanks - Dimethyl Sulfoxide: Standing Loss</v>
          </cell>
          <cell r="D10777" t="str">
            <v>Industrial Processes - Storage and Transfer</v>
          </cell>
          <cell r="G10777" t="str">
            <v>Petroleum and Solvent Evaporation</v>
          </cell>
          <cell r="H10777" t="str">
            <v>Organic Chemical Storage</v>
          </cell>
          <cell r="I10777" t="str">
            <v>Floating Roof Tanks - Miscellaneous</v>
          </cell>
          <cell r="J10777" t="str">
            <v>Dimethyl Sulfoxide: Standing Loss</v>
          </cell>
          <cell r="N10777">
            <v>40988</v>
          </cell>
        </row>
        <row r="10778">
          <cell r="A10778" t="str">
            <v>40729604</v>
          </cell>
          <cell r="B10778" t="str">
            <v>Point</v>
          </cell>
          <cell r="C10778" t="str">
            <v>Organic Chem Storage - Floating Roof Tanks - Dimethyl Sulfoxide: Withdrawal Loss</v>
          </cell>
          <cell r="D10778" t="str">
            <v>Industrial Processes - Storage and Transfer</v>
          </cell>
          <cell r="G10778" t="str">
            <v>Petroleum and Solvent Evaporation</v>
          </cell>
          <cell r="H10778" t="str">
            <v>Organic Chemical Storage</v>
          </cell>
          <cell r="I10778" t="str">
            <v>Floating Roof Tanks - Miscellaneous</v>
          </cell>
          <cell r="J10778" t="str">
            <v>Dimethyl Sulfoxide: Withdrawal Loss</v>
          </cell>
          <cell r="N10778">
            <v>40988</v>
          </cell>
        </row>
        <row r="10779">
          <cell r="A10779" t="str">
            <v>40729605</v>
          </cell>
          <cell r="B10779" t="str">
            <v>Point</v>
          </cell>
          <cell r="C10779" t="str">
            <v>Organic Chem Storage - Floating Roof Tanks - Tetrahydrofuran: Standing Loss</v>
          </cell>
          <cell r="D10779" t="str">
            <v>Industrial Processes - Storage and Transfer</v>
          </cell>
          <cell r="G10779" t="str">
            <v>Petroleum and Solvent Evaporation</v>
          </cell>
          <cell r="H10779" t="str">
            <v>Organic Chemical Storage</v>
          </cell>
          <cell r="I10779" t="str">
            <v>Floating Roof Tanks - Miscellaneous</v>
          </cell>
          <cell r="J10779" t="str">
            <v>Tetrahydrofuran: Standing Loss</v>
          </cell>
          <cell r="N10779">
            <v>40988</v>
          </cell>
        </row>
        <row r="10780">
          <cell r="A10780" t="str">
            <v>40729606</v>
          </cell>
          <cell r="B10780" t="str">
            <v>Point</v>
          </cell>
          <cell r="C10780" t="str">
            <v>Organic Chem Storage - Floating Roof Tanks - Tetrahydrofuran: Withdrawal Loss</v>
          </cell>
          <cell r="D10780" t="str">
            <v>Industrial Processes - Storage and Transfer</v>
          </cell>
          <cell r="G10780" t="str">
            <v>Petroleum and Solvent Evaporation</v>
          </cell>
          <cell r="H10780" t="str">
            <v>Organic Chemical Storage</v>
          </cell>
          <cell r="I10780" t="str">
            <v>Floating Roof Tanks - Miscellaneous</v>
          </cell>
          <cell r="J10780" t="str">
            <v>Tetrahydrofuran: Withdrawal Loss</v>
          </cell>
          <cell r="N10780">
            <v>40988</v>
          </cell>
        </row>
        <row r="10781">
          <cell r="A10781" t="str">
            <v>40729697</v>
          </cell>
          <cell r="B10781" t="str">
            <v>Point</v>
          </cell>
          <cell r="C10781" t="str">
            <v>Organic Chem Storage - Floating Roof Tanks - Specify In Comments: Breathing Loss</v>
          </cell>
          <cell r="D10781" t="str">
            <v>Industrial Processes - Storage and Transfer</v>
          </cell>
          <cell r="G10781" t="str">
            <v>Petroleum and Solvent Evaporation</v>
          </cell>
          <cell r="H10781" t="str">
            <v>Organic Chemical Storage</v>
          </cell>
          <cell r="I10781" t="str">
            <v>Floating Roof Tanks - Miscellaneous</v>
          </cell>
          <cell r="J10781" t="str">
            <v>Specify In Comments: Breathing Loss</v>
          </cell>
          <cell r="N10781">
            <v>40988</v>
          </cell>
        </row>
        <row r="10782">
          <cell r="A10782" t="str">
            <v>40729698</v>
          </cell>
          <cell r="B10782" t="str">
            <v>Point</v>
          </cell>
          <cell r="C10782" t="str">
            <v>Organic Chem Storage - Floating Roof Tanks - Specify In Comments: Working Loss</v>
          </cell>
          <cell r="D10782" t="str">
            <v>Industrial Processes - Storage and Transfer</v>
          </cell>
          <cell r="G10782" t="str">
            <v>Petroleum and Solvent Evaporation</v>
          </cell>
          <cell r="H10782" t="str">
            <v>Organic Chemical Storage</v>
          </cell>
          <cell r="I10782" t="str">
            <v>Floating Roof Tanks - Miscellaneous</v>
          </cell>
          <cell r="J10782" t="str">
            <v>Specify In Comments: Working Loss</v>
          </cell>
          <cell r="N10782">
            <v>40988</v>
          </cell>
        </row>
        <row r="10783">
          <cell r="A10783" t="str">
            <v>40780401</v>
          </cell>
          <cell r="B10783" t="str">
            <v>Point</v>
          </cell>
          <cell r="C10783" t="str">
            <v>Organic Chem Storage - Pressure Tanks - Acetic Anhydride: Withdrawal Loss</v>
          </cell>
          <cell r="D10783" t="str">
            <v>Industrial Processes - Storage and Transfer</v>
          </cell>
          <cell r="G10783" t="str">
            <v>Petroleum and Solvent Evaporation</v>
          </cell>
          <cell r="H10783" t="str">
            <v>Organic Chemical Storage</v>
          </cell>
          <cell r="I10783" t="str">
            <v>Pressure Tanks - Anhydrides</v>
          </cell>
          <cell r="J10783" t="str">
            <v>Acetic Anhydride: Withdrawal Loss</v>
          </cell>
          <cell r="N10783">
            <v>40988</v>
          </cell>
        </row>
        <row r="10784">
          <cell r="A10784" t="str">
            <v>40780403</v>
          </cell>
          <cell r="B10784" t="str">
            <v>Point</v>
          </cell>
          <cell r="C10784" t="str">
            <v>Organic Chem Storage - Pressure Tanks - Maleic Anhydride: Withdrawal Loss</v>
          </cell>
          <cell r="D10784" t="str">
            <v>Industrial Processes - Storage and Transfer</v>
          </cell>
          <cell r="G10784" t="str">
            <v>Petroleum and Solvent Evaporation</v>
          </cell>
          <cell r="H10784" t="str">
            <v>Organic Chemical Storage</v>
          </cell>
          <cell r="I10784" t="str">
            <v>Pressure Tanks - Anhydrides</v>
          </cell>
          <cell r="J10784" t="str">
            <v>Maleic Anhydride: Withdrawal Loss</v>
          </cell>
          <cell r="N10784">
            <v>40988</v>
          </cell>
        </row>
        <row r="10785">
          <cell r="A10785" t="str">
            <v>40780815</v>
          </cell>
          <cell r="B10785" t="str">
            <v>Point</v>
          </cell>
          <cell r="C10785" t="str">
            <v>Organic Chem Storage - Pressure Tanks - Methanol: Withdrawal Loss</v>
          </cell>
          <cell r="D10785" t="str">
            <v>Industrial Processes - Storage and Transfer</v>
          </cell>
          <cell r="G10785" t="str">
            <v>Petroleum and Solvent Evaporation</v>
          </cell>
          <cell r="H10785" t="str">
            <v>Organic Chemical Storage</v>
          </cell>
          <cell r="I10785" t="str">
            <v>Pressure Tanks - Alcohols</v>
          </cell>
          <cell r="J10785" t="str">
            <v>Methanol: Withdrawal Loss</v>
          </cell>
          <cell r="N10785">
            <v>40988</v>
          </cell>
        </row>
        <row r="10786">
          <cell r="A10786" t="str">
            <v>40780819</v>
          </cell>
          <cell r="B10786" t="str">
            <v>Point</v>
          </cell>
          <cell r="C10786" t="str">
            <v>Organic Chem Storage - Pressure Tanks - Xylol: Withdrawal Loss</v>
          </cell>
          <cell r="D10786" t="str">
            <v>Industrial Processes - Storage and Transfer</v>
          </cell>
          <cell r="G10786" t="str">
            <v>Petroleum and Solvent Evaporation</v>
          </cell>
          <cell r="H10786" t="str">
            <v>Organic Chemical Storage</v>
          </cell>
          <cell r="I10786" t="str">
            <v>Pressure Tanks - Alcohols</v>
          </cell>
          <cell r="J10786" t="str">
            <v>Xylol: Withdrawal Loss</v>
          </cell>
          <cell r="N10786">
            <v>40988</v>
          </cell>
        </row>
        <row r="10787">
          <cell r="A10787" t="str">
            <v>40781201</v>
          </cell>
          <cell r="B10787" t="str">
            <v>Point</v>
          </cell>
          <cell r="C10787" t="str">
            <v>Organic Chem Storage - Pressure Tanks - Acetaldehyde: Withdrawal Loss</v>
          </cell>
          <cell r="D10787" t="str">
            <v>Industrial Processes - Storage and Transfer</v>
          </cell>
          <cell r="G10787" t="str">
            <v>Petroleum and Solvent Evaporation</v>
          </cell>
          <cell r="H10787" t="str">
            <v>Organic Chemical Storage</v>
          </cell>
          <cell r="I10787" t="str">
            <v>Pressure Tanks - Aldehydes</v>
          </cell>
          <cell r="J10787" t="str">
            <v>Acetaldehyde: Withdrawal Loss</v>
          </cell>
          <cell r="N10787">
            <v>40988</v>
          </cell>
        </row>
        <row r="10788">
          <cell r="A10788" t="str">
            <v>40781202</v>
          </cell>
          <cell r="B10788" t="str">
            <v>Point</v>
          </cell>
          <cell r="C10788" t="str">
            <v>Organic Chem Storage - Pressure Tanks - Acrolein: Withdrawal Loss</v>
          </cell>
          <cell r="D10788" t="str">
            <v>Industrial Processes - Storage and Transfer</v>
          </cell>
          <cell r="G10788" t="str">
            <v>Petroleum and Solvent Evaporation</v>
          </cell>
          <cell r="H10788" t="str">
            <v>Organic Chemical Storage</v>
          </cell>
          <cell r="I10788" t="str">
            <v>Pressure Tanks - Aldehydes</v>
          </cell>
          <cell r="J10788" t="str">
            <v>Acrolein: Withdrawal Loss</v>
          </cell>
          <cell r="N10788">
            <v>40988</v>
          </cell>
        </row>
        <row r="10789">
          <cell r="A10789" t="str">
            <v>40781601</v>
          </cell>
          <cell r="B10789" t="str">
            <v>Point</v>
          </cell>
          <cell r="C10789" t="str">
            <v>Organic Chem Storage - Pressure Tanks - Ethane: Withdrawal Loss</v>
          </cell>
          <cell r="D10789" t="str">
            <v>Industrial Processes - Storage and Transfer</v>
          </cell>
          <cell r="G10789" t="str">
            <v>Petroleum and Solvent Evaporation</v>
          </cell>
          <cell r="H10789" t="str">
            <v>Organic Chemical Storage</v>
          </cell>
          <cell r="I10789" t="str">
            <v>Pressure Tanks - Alkanes (Paraffins)</v>
          </cell>
          <cell r="J10789" t="str">
            <v>Ethane: Withdrawal Loss</v>
          </cell>
          <cell r="N10789">
            <v>40988</v>
          </cell>
        </row>
        <row r="10790">
          <cell r="A10790" t="str">
            <v>40781602</v>
          </cell>
          <cell r="B10790" t="str">
            <v>Point</v>
          </cell>
          <cell r="C10790" t="str">
            <v>Organic Chem Storage - Pressure Tanks - Butane: Withdrawal Loss</v>
          </cell>
          <cell r="D10790" t="str">
            <v>Industrial Processes - Storage and Transfer</v>
          </cell>
          <cell r="G10790" t="str">
            <v>Petroleum and Solvent Evaporation</v>
          </cell>
          <cell r="H10790" t="str">
            <v>Organic Chemical Storage</v>
          </cell>
          <cell r="I10790" t="str">
            <v>Pressure Tanks - Alkanes (Paraffins)</v>
          </cell>
          <cell r="J10790" t="str">
            <v>Butane: Withdrawal Loss</v>
          </cell>
          <cell r="N10790">
            <v>40988</v>
          </cell>
        </row>
        <row r="10791">
          <cell r="A10791" t="str">
            <v>40781603</v>
          </cell>
          <cell r="B10791" t="str">
            <v>Point</v>
          </cell>
          <cell r="C10791" t="str">
            <v>Organic Chem Storage - Pressure Tanks - Methane: Withdrawal Loss</v>
          </cell>
          <cell r="D10791" t="str">
            <v>Industrial Processes - Storage and Transfer</v>
          </cell>
          <cell r="G10791" t="str">
            <v>Petroleum and Solvent Evaporation</v>
          </cell>
          <cell r="H10791" t="str">
            <v>Organic Chemical Storage</v>
          </cell>
          <cell r="I10791" t="str">
            <v>Pressure Tanks - Alkanes (Paraffins)</v>
          </cell>
          <cell r="J10791" t="str">
            <v>Methane: Withdrawal Loss</v>
          </cell>
          <cell r="N10791">
            <v>40988</v>
          </cell>
        </row>
        <row r="10792">
          <cell r="A10792" t="str">
            <v>40781604</v>
          </cell>
          <cell r="B10792" t="str">
            <v>Point</v>
          </cell>
          <cell r="C10792" t="str">
            <v>Organic Chem Storage - Pressure Tanks - Natural Gas: Withdrawal Loss</v>
          </cell>
          <cell r="D10792" t="str">
            <v>Industrial Processes - Storage and Transfer</v>
          </cell>
          <cell r="G10792" t="str">
            <v>Petroleum and Solvent Evaporation</v>
          </cell>
          <cell r="H10792" t="str">
            <v>Organic Chemical Storage</v>
          </cell>
          <cell r="I10792" t="str">
            <v>Pressure Tanks - Alkanes (Paraffins)</v>
          </cell>
          <cell r="J10792" t="str">
            <v>Natural Gas: Withdrawal Loss</v>
          </cell>
          <cell r="N10792">
            <v>40988</v>
          </cell>
        </row>
        <row r="10793">
          <cell r="A10793" t="str">
            <v>40781605</v>
          </cell>
          <cell r="B10793" t="str">
            <v>Point</v>
          </cell>
          <cell r="C10793" t="str">
            <v>Organic Chem Storage - Pressure Tanks - Propane: Withdrawal Loss</v>
          </cell>
          <cell r="D10793" t="str">
            <v>Industrial Processes - Storage and Transfer</v>
          </cell>
          <cell r="G10793" t="str">
            <v>Petroleum and Solvent Evaporation</v>
          </cell>
          <cell r="H10793" t="str">
            <v>Organic Chemical Storage</v>
          </cell>
          <cell r="I10793" t="str">
            <v>Pressure Tanks - Alkanes (Paraffins)</v>
          </cell>
          <cell r="J10793" t="str">
            <v>Propane: Withdrawal Loss</v>
          </cell>
          <cell r="N10793">
            <v>40988</v>
          </cell>
        </row>
        <row r="10794">
          <cell r="A10794" t="str">
            <v>40781606</v>
          </cell>
          <cell r="B10794" t="str">
            <v>Point</v>
          </cell>
          <cell r="C10794" t="str">
            <v>Organic Chem Storage - Pressure Tanks - Isopentane: Withdrawal Loss</v>
          </cell>
          <cell r="D10794" t="str">
            <v>Industrial Processes - Storage and Transfer</v>
          </cell>
          <cell r="G10794" t="str">
            <v>Petroleum and Solvent Evaporation</v>
          </cell>
          <cell r="H10794" t="str">
            <v>Organic Chemical Storage</v>
          </cell>
          <cell r="I10794" t="str">
            <v>Pressure Tanks - Alkanes (Paraffins)</v>
          </cell>
          <cell r="J10794" t="str">
            <v>Isopentane: Withdrawal Loss</v>
          </cell>
          <cell r="N10794">
            <v>40988</v>
          </cell>
        </row>
        <row r="10795">
          <cell r="A10795" t="str">
            <v>40781607</v>
          </cell>
          <cell r="B10795" t="str">
            <v>Point</v>
          </cell>
          <cell r="C10795" t="str">
            <v>Organic Chem Storage - Pressure Tanks - n-Pentane: Withdrawal Loss</v>
          </cell>
          <cell r="D10795" t="str">
            <v>Industrial Processes - Storage and Transfer</v>
          </cell>
          <cell r="G10795" t="str">
            <v>Petroleum and Solvent Evaporation</v>
          </cell>
          <cell r="H10795" t="str">
            <v>Organic Chemical Storage</v>
          </cell>
          <cell r="I10795" t="str">
            <v>Pressure Tanks - Alkanes (Paraffins)</v>
          </cell>
          <cell r="J10795" t="str">
            <v>n-Pentane: Withdrawal Loss</v>
          </cell>
          <cell r="N10795">
            <v>40988</v>
          </cell>
        </row>
        <row r="10796">
          <cell r="A10796" t="str">
            <v>40781699</v>
          </cell>
          <cell r="B10796" t="str">
            <v>Point</v>
          </cell>
          <cell r="C10796" t="str">
            <v>Organic Chem Storage - Pressure Tanks - Specify Alkane: Withdrawal Loss</v>
          </cell>
          <cell r="D10796" t="str">
            <v>Industrial Processes - Storage and Transfer</v>
          </cell>
          <cell r="G10796" t="str">
            <v>Petroleum and Solvent Evaporation</v>
          </cell>
          <cell r="H10796" t="str">
            <v>Organic Chemical Storage</v>
          </cell>
          <cell r="I10796" t="str">
            <v>Pressure Tanks - Alkanes (Paraffins)</v>
          </cell>
          <cell r="J10796" t="str">
            <v>Specify Gas: Withdrawal Loss</v>
          </cell>
          <cell r="N10796">
            <v>40988</v>
          </cell>
        </row>
        <row r="10797">
          <cell r="A10797" t="str">
            <v>40782001</v>
          </cell>
          <cell r="B10797" t="str">
            <v>Point</v>
          </cell>
          <cell r="C10797" t="str">
            <v>Organic Chem Storage - Pressure Tanks - 1,3-Butadiene: Withdrawal Loss</v>
          </cell>
          <cell r="D10797" t="str">
            <v>Industrial Processes - Storage and Transfer</v>
          </cell>
          <cell r="G10797" t="str">
            <v>Petroleum and Solvent Evaporation</v>
          </cell>
          <cell r="H10797" t="str">
            <v>Organic Chemical Storage</v>
          </cell>
          <cell r="I10797" t="str">
            <v>Pressure Tanks - Alkenes (Olefins)</v>
          </cell>
          <cell r="J10797" t="str">
            <v>1,3-Butadiene: Withdrawal Loss</v>
          </cell>
          <cell r="N10797">
            <v>40988</v>
          </cell>
        </row>
        <row r="10798">
          <cell r="A10798" t="str">
            <v>40782002</v>
          </cell>
          <cell r="B10798" t="str">
            <v>Point</v>
          </cell>
          <cell r="C10798" t="str">
            <v>Organic Chem Storage - Pressure Tanks - 1-Butene: Withdrawal Loss</v>
          </cell>
          <cell r="D10798" t="str">
            <v>Industrial Processes - Storage and Transfer</v>
          </cell>
          <cell r="G10798" t="str">
            <v>Petroleum and Solvent Evaporation</v>
          </cell>
          <cell r="H10798" t="str">
            <v>Organic Chemical Storage</v>
          </cell>
          <cell r="I10798" t="str">
            <v>Pressure Tanks - Alkenes (Olefins)</v>
          </cell>
          <cell r="J10798" t="str">
            <v>1-Butene: Withdrawal Loss</v>
          </cell>
          <cell r="N10798">
            <v>40988</v>
          </cell>
        </row>
        <row r="10799">
          <cell r="A10799" t="str">
            <v>40782003</v>
          </cell>
          <cell r="B10799" t="str">
            <v>Point</v>
          </cell>
          <cell r="C10799" t="str">
            <v>Organic Chem Storage - Pressure Tanks - 2-Butene: Withdrawal Loss</v>
          </cell>
          <cell r="D10799" t="str">
            <v>Industrial Processes - Storage and Transfer</v>
          </cell>
          <cell r="G10799" t="str">
            <v>Petroleum and Solvent Evaporation</v>
          </cell>
          <cell r="H10799" t="str">
            <v>Organic Chemical Storage</v>
          </cell>
          <cell r="I10799" t="str">
            <v>Pressure Tanks - Alkenes (Olefins)</v>
          </cell>
          <cell r="J10799" t="str">
            <v>2-Butene: Withdrawal Loss</v>
          </cell>
          <cell r="N10799">
            <v>40988</v>
          </cell>
        </row>
        <row r="10800">
          <cell r="A10800" t="str">
            <v>40782004</v>
          </cell>
          <cell r="B10800" t="str">
            <v>Point</v>
          </cell>
          <cell r="C10800" t="str">
            <v>Organic Chem Storage - Pressure Tanks - Ethylene: Withdrawal Loss</v>
          </cell>
          <cell r="D10800" t="str">
            <v>Industrial Processes - Storage and Transfer</v>
          </cell>
          <cell r="G10800" t="str">
            <v>Petroleum and Solvent Evaporation</v>
          </cell>
          <cell r="H10800" t="str">
            <v>Organic Chemical Storage</v>
          </cell>
          <cell r="I10800" t="str">
            <v>Pressure Tanks - Alkenes (Olefins)</v>
          </cell>
          <cell r="J10800" t="str">
            <v>Ethylene: Withdrawal Loss</v>
          </cell>
          <cell r="N10800">
            <v>40988</v>
          </cell>
        </row>
        <row r="10801">
          <cell r="A10801" t="str">
            <v>40782005</v>
          </cell>
          <cell r="B10801" t="str">
            <v>Point</v>
          </cell>
          <cell r="C10801" t="str">
            <v>Organic Chem Storage - Pressure Tanks - Isobutylene: Withdrawal Loss</v>
          </cell>
          <cell r="D10801" t="str">
            <v>Industrial Processes - Storage and Transfer</v>
          </cell>
          <cell r="G10801" t="str">
            <v>Petroleum and Solvent Evaporation</v>
          </cell>
          <cell r="H10801" t="str">
            <v>Organic Chemical Storage</v>
          </cell>
          <cell r="I10801" t="str">
            <v>Pressure Tanks - Alkenes (Olefins)</v>
          </cell>
          <cell r="J10801" t="str">
            <v>Isobutylene: Withdrawal Loss</v>
          </cell>
          <cell r="N10801">
            <v>40988</v>
          </cell>
        </row>
        <row r="10802">
          <cell r="A10802" t="str">
            <v>40782006</v>
          </cell>
          <cell r="B10802" t="str">
            <v>Point</v>
          </cell>
          <cell r="C10802" t="str">
            <v>Organic Chem Storage - Pressure Tanks - Propylene: Withdrawal Loss</v>
          </cell>
          <cell r="D10802" t="str">
            <v>Industrial Processes - Storage and Transfer</v>
          </cell>
          <cell r="G10802" t="str">
            <v>Petroleum and Solvent Evaporation</v>
          </cell>
          <cell r="H10802" t="str">
            <v>Organic Chemical Storage</v>
          </cell>
          <cell r="I10802" t="str">
            <v>Pressure Tanks - Alkenes (Olefins)</v>
          </cell>
          <cell r="J10802" t="str">
            <v>Propylene: Withdrawal Loss</v>
          </cell>
          <cell r="N10802">
            <v>40988</v>
          </cell>
        </row>
        <row r="10803">
          <cell r="A10803" t="str">
            <v>40782007</v>
          </cell>
          <cell r="B10803" t="str">
            <v>Point</v>
          </cell>
          <cell r="C10803" t="str">
            <v>Organic Chem Storage - Pressure Tanks - Isoprene: Withdrawal Loss</v>
          </cell>
          <cell r="D10803" t="str">
            <v>Industrial Processes - Storage and Transfer</v>
          </cell>
          <cell r="G10803" t="str">
            <v>Petroleum and Solvent Evaporation</v>
          </cell>
          <cell r="H10803" t="str">
            <v>Organic Chemical Storage</v>
          </cell>
          <cell r="I10803" t="str">
            <v>Pressure Tanks - Alkenes (Olefins)</v>
          </cell>
          <cell r="J10803" t="str">
            <v>Isoprene: Withdrawal Loss</v>
          </cell>
          <cell r="N10803">
            <v>40988</v>
          </cell>
        </row>
        <row r="10804">
          <cell r="A10804" t="str">
            <v>40782008</v>
          </cell>
          <cell r="B10804" t="str">
            <v>Point</v>
          </cell>
          <cell r="C10804" t="str">
            <v>Organic Chem Storage - Pressure Tanks - Methylallene: Withdrawal Loss</v>
          </cell>
          <cell r="D10804" t="str">
            <v>Industrial Processes - Storage and Transfer</v>
          </cell>
          <cell r="G10804" t="str">
            <v>Petroleum and Solvent Evaporation</v>
          </cell>
          <cell r="H10804" t="str">
            <v>Organic Chemical Storage</v>
          </cell>
          <cell r="I10804" t="str">
            <v>Pressure Tanks - Alkenes (Olefins)</v>
          </cell>
          <cell r="J10804" t="str">
            <v>Methylallene: Withdrawal Loss</v>
          </cell>
          <cell r="N10804">
            <v>40988</v>
          </cell>
        </row>
        <row r="10805">
          <cell r="A10805" t="str">
            <v>40782009</v>
          </cell>
          <cell r="B10805" t="str">
            <v>Point</v>
          </cell>
          <cell r="C10805" t="str">
            <v>Organic Chem Storage - Pressure Tanks - 1-Pentene: Withdrawal Loss</v>
          </cell>
          <cell r="D10805" t="str">
            <v>Industrial Processes - Storage and Transfer</v>
          </cell>
          <cell r="G10805" t="str">
            <v>Petroleum and Solvent Evaporation</v>
          </cell>
          <cell r="H10805" t="str">
            <v>Organic Chemical Storage</v>
          </cell>
          <cell r="I10805" t="str">
            <v>Pressure Tanks - Alkenes (Olefins)</v>
          </cell>
          <cell r="J10805" t="str">
            <v>1-Pentene: Withdrawal Loss</v>
          </cell>
          <cell r="N10805">
            <v>40988</v>
          </cell>
        </row>
        <row r="10806">
          <cell r="A10806" t="str">
            <v>40782010</v>
          </cell>
          <cell r="B10806" t="str">
            <v>Point</v>
          </cell>
          <cell r="C10806" t="str">
            <v>Organic Chem Storage - Pressure Tanks - Piperylene: Withdrawal Loss</v>
          </cell>
          <cell r="D10806" t="str">
            <v>Industrial Processes - Storage and Transfer</v>
          </cell>
          <cell r="G10806" t="str">
            <v>Petroleum and Solvent Evaporation</v>
          </cell>
          <cell r="H10806" t="str">
            <v>Organic Chemical Storage</v>
          </cell>
          <cell r="I10806" t="str">
            <v>Pressure Tanks - Alkenes (Olefins)</v>
          </cell>
          <cell r="J10806" t="str">
            <v>Piperylene: Withdrawal Loss</v>
          </cell>
          <cell r="N10806">
            <v>40988</v>
          </cell>
        </row>
        <row r="10807">
          <cell r="A10807" t="str">
            <v>40782011</v>
          </cell>
          <cell r="B10807" t="str">
            <v>Point</v>
          </cell>
          <cell r="C10807" t="str">
            <v>Organic Chem Storage - Pressure Tanks - Cyclopentene: Withdrawal Loss</v>
          </cell>
          <cell r="D10807" t="str">
            <v>Industrial Processes - Storage and Transfer</v>
          </cell>
          <cell r="G10807" t="str">
            <v>Petroleum and Solvent Evaporation</v>
          </cell>
          <cell r="H10807" t="str">
            <v>Organic Chemical Storage</v>
          </cell>
          <cell r="I10807" t="str">
            <v>Pressure Tanks - Alkenes (Olefins)</v>
          </cell>
          <cell r="J10807" t="str">
            <v>Cyclopentene: Withdrawal Loss</v>
          </cell>
          <cell r="N10807">
            <v>40988</v>
          </cell>
        </row>
        <row r="10808">
          <cell r="A10808" t="str">
            <v>40782012</v>
          </cell>
          <cell r="B10808" t="str">
            <v>Point</v>
          </cell>
          <cell r="C10808" t="str">
            <v>Organic Chem Storage - Pressure Tanks - Vinylidene Chloride: Withdrawal Loss</v>
          </cell>
          <cell r="D10808" t="str">
            <v>Industrial Processes - Storage and Transfer</v>
          </cell>
          <cell r="G10808" t="str">
            <v>Petroleum and Solvent Evaporation</v>
          </cell>
          <cell r="H10808" t="str">
            <v>Organic Chemical Storage</v>
          </cell>
          <cell r="I10808" t="str">
            <v>Pressure Tanks - Alkenes (Olefins)</v>
          </cell>
          <cell r="J10808" t="str">
            <v>Vinylidene Chloride: Withdrawal Loss</v>
          </cell>
          <cell r="N10808">
            <v>40988</v>
          </cell>
        </row>
        <row r="10809">
          <cell r="A10809" t="str">
            <v>40782099</v>
          </cell>
          <cell r="B10809" t="str">
            <v>Point</v>
          </cell>
          <cell r="C10809" t="str">
            <v>Organic Chem Storage - Pressure Tanks - Specify Alkene: Withdrawal Loss</v>
          </cell>
          <cell r="D10809" t="str">
            <v>Industrial Processes - Storage and Transfer</v>
          </cell>
          <cell r="G10809" t="str">
            <v>Petroleum and Solvent Evaporation</v>
          </cell>
          <cell r="H10809" t="str">
            <v>Organic Chemical Storage</v>
          </cell>
          <cell r="I10809" t="str">
            <v>Pressure Tanks - Alkenes (Olefins)</v>
          </cell>
          <cell r="J10809" t="str">
            <v>Specify Alkene: Withdrawal Loss</v>
          </cell>
          <cell r="N10809">
            <v>40988</v>
          </cell>
        </row>
        <row r="10810">
          <cell r="A10810" t="str">
            <v>40782401</v>
          </cell>
          <cell r="B10810" t="str">
            <v>Point</v>
          </cell>
          <cell r="C10810" t="str">
            <v>Organic Chem Storage - Pressure Tanks - Acetylene: Withdrawal Loss</v>
          </cell>
          <cell r="D10810" t="str">
            <v>Industrial Processes - Storage and Transfer</v>
          </cell>
          <cell r="G10810" t="str">
            <v>Petroleum and Solvent Evaporation</v>
          </cell>
          <cell r="H10810" t="str">
            <v>Organic Chemical Storage</v>
          </cell>
          <cell r="I10810" t="str">
            <v>Pressure Tanks - Alkynes (Acetylenes)</v>
          </cell>
          <cell r="J10810" t="str">
            <v>Acetylene: Withdrawal Loss</v>
          </cell>
          <cell r="N10810">
            <v>40988</v>
          </cell>
        </row>
        <row r="10811">
          <cell r="A10811" t="str">
            <v>40782499</v>
          </cell>
          <cell r="B10811" t="str">
            <v>Point</v>
          </cell>
          <cell r="C10811" t="str">
            <v>Organic Chem Storage - Pressure Tanks - Specify Alkyne: Withdrawal Loss</v>
          </cell>
          <cell r="D10811" t="str">
            <v>Industrial Processes - Storage and Transfer</v>
          </cell>
          <cell r="G10811" t="str">
            <v>Petroleum and Solvent Evaporation</v>
          </cell>
          <cell r="H10811" t="str">
            <v>Organic Chemical Storage</v>
          </cell>
          <cell r="I10811" t="str">
            <v>Pressure Tanks - Alkynes (Acetylenes)</v>
          </cell>
          <cell r="J10811" t="str">
            <v>Specify Alkyne: Withdrawal Loss</v>
          </cell>
          <cell r="N10811">
            <v>40988</v>
          </cell>
        </row>
        <row r="10812">
          <cell r="A10812" t="str">
            <v>40783201</v>
          </cell>
          <cell r="B10812" t="str">
            <v>Point</v>
          </cell>
          <cell r="C10812" t="str">
            <v>Organic Chem Storage - Pressure Tanks - Methylamine: Withdrawal Loss</v>
          </cell>
          <cell r="D10812" t="str">
            <v>Industrial Processes - Storage and Transfer</v>
          </cell>
          <cell r="G10812" t="str">
            <v>Petroleum and Solvent Evaporation</v>
          </cell>
          <cell r="H10812" t="str">
            <v>Organic Chemical Storage</v>
          </cell>
          <cell r="I10812" t="str">
            <v>Pressure Tanks - Amines</v>
          </cell>
          <cell r="J10812" t="str">
            <v>Methylamine: Withdrawal Loss</v>
          </cell>
          <cell r="N10812">
            <v>40988</v>
          </cell>
        </row>
        <row r="10813">
          <cell r="A10813" t="str">
            <v>40783202</v>
          </cell>
          <cell r="B10813" t="str">
            <v>Point</v>
          </cell>
          <cell r="C10813" t="str">
            <v>Organic Chem Storage - Pressure Tanks - Dimethylamine: Withdrawal Loss</v>
          </cell>
          <cell r="D10813" t="str">
            <v>Industrial Processes - Storage and Transfer</v>
          </cell>
          <cell r="G10813" t="str">
            <v>Petroleum and Solvent Evaporation</v>
          </cell>
          <cell r="H10813" t="str">
            <v>Organic Chemical Storage</v>
          </cell>
          <cell r="I10813" t="str">
            <v>Pressure Tanks - Amines</v>
          </cell>
          <cell r="J10813" t="str">
            <v>Dimethylamine: Withdrawal Loss</v>
          </cell>
          <cell r="N10813">
            <v>40988</v>
          </cell>
        </row>
        <row r="10814">
          <cell r="A10814" t="str">
            <v>40783203</v>
          </cell>
          <cell r="B10814" t="str">
            <v>Point</v>
          </cell>
          <cell r="C10814" t="str">
            <v>Organic Chem Storage - Pressure Tanks - Trimethylamine: Withdrawal Loss</v>
          </cell>
          <cell r="D10814" t="str">
            <v>Industrial Processes - Storage and Transfer</v>
          </cell>
          <cell r="G10814" t="str">
            <v>Petroleum and Solvent Evaporation</v>
          </cell>
          <cell r="H10814" t="str">
            <v>Organic Chemical Storage</v>
          </cell>
          <cell r="I10814" t="str">
            <v>Pressure Tanks - Amines</v>
          </cell>
          <cell r="J10814" t="str">
            <v>Trimethylamine: Withdrawal Loss</v>
          </cell>
          <cell r="N10814">
            <v>40988</v>
          </cell>
        </row>
        <row r="10815">
          <cell r="A10815" t="str">
            <v>40783204</v>
          </cell>
          <cell r="B10815" t="str">
            <v>Point</v>
          </cell>
          <cell r="C10815" t="str">
            <v>Organic Chem Storage - Pressure Tanks - Hexamine: Withdrawal Loss</v>
          </cell>
          <cell r="D10815" t="str">
            <v>Industrial Processes - Storage and Transfer</v>
          </cell>
          <cell r="G10815" t="str">
            <v>Petroleum and Solvent Evaporation</v>
          </cell>
          <cell r="H10815" t="str">
            <v>Organic Chemical Storage</v>
          </cell>
          <cell r="I10815" t="str">
            <v>Pressure Tanks - Amines</v>
          </cell>
          <cell r="J10815" t="str">
            <v>Hexamine: Withdrawal Loss</v>
          </cell>
          <cell r="N10815">
            <v>40988</v>
          </cell>
        </row>
        <row r="10816">
          <cell r="A10816" t="str">
            <v>40783205</v>
          </cell>
          <cell r="B10816" t="str">
            <v>Point</v>
          </cell>
          <cell r="C10816" t="str">
            <v>Organic Chem Storage - Pressure Tanks - Aniline: Withdrawal Loss</v>
          </cell>
          <cell r="D10816" t="str">
            <v>Industrial Processes - Storage and Transfer</v>
          </cell>
          <cell r="G10816" t="str">
            <v>Petroleum and Solvent Evaporation</v>
          </cell>
          <cell r="H10816" t="str">
            <v>Organic Chemical Storage</v>
          </cell>
          <cell r="I10816" t="str">
            <v>Pressure Tanks - Amines</v>
          </cell>
          <cell r="J10816" t="str">
            <v>Aniline: Withdrawal Loss</v>
          </cell>
          <cell r="N10816">
            <v>40988</v>
          </cell>
        </row>
        <row r="10817">
          <cell r="A10817" t="str">
            <v>40783299</v>
          </cell>
          <cell r="B10817" t="str">
            <v>Point</v>
          </cell>
          <cell r="C10817" t="str">
            <v>Organic Chem Storage - Pressure Tanks - Specify Amine: Withdrawal Loss</v>
          </cell>
          <cell r="D10817" t="str">
            <v>Industrial Processes - Storage and Transfer</v>
          </cell>
          <cell r="G10817" t="str">
            <v>Petroleum and Solvent Evaporation</v>
          </cell>
          <cell r="H10817" t="str">
            <v>Organic Chemical Storage</v>
          </cell>
          <cell r="I10817" t="str">
            <v>Pressure Tanks - Amines</v>
          </cell>
          <cell r="J10817" t="str">
            <v>Specify Amine: Withdrawal Loss</v>
          </cell>
          <cell r="N10817">
            <v>40988</v>
          </cell>
        </row>
        <row r="10818">
          <cell r="A10818" t="str">
            <v>40783601</v>
          </cell>
          <cell r="B10818" t="str">
            <v>Point</v>
          </cell>
          <cell r="C10818" t="str">
            <v>Organic Chem Storage - Pressure Tanks - Benzene: Withdrawal Loss</v>
          </cell>
          <cell r="D10818" t="str">
            <v>Industrial Processes - Storage and Transfer</v>
          </cell>
          <cell r="G10818" t="str">
            <v>Petroleum and Solvent Evaporation</v>
          </cell>
          <cell r="H10818" t="str">
            <v>Organic Chemical Storage</v>
          </cell>
          <cell r="I10818" t="str">
            <v>Pressure Tanks - Aromatics</v>
          </cell>
          <cell r="J10818" t="str">
            <v>Benzene: Withdrawal Loss</v>
          </cell>
          <cell r="N10818">
            <v>40988</v>
          </cell>
        </row>
        <row r="10819">
          <cell r="A10819" t="str">
            <v>40783621</v>
          </cell>
          <cell r="B10819" t="str">
            <v>Point</v>
          </cell>
          <cell r="C10819" t="str">
            <v>Organic Chem Storage - Pressure Tanks - p-Xylene: Withdrawal Loss</v>
          </cell>
          <cell r="D10819" t="str">
            <v>Industrial Processes - Storage and Transfer</v>
          </cell>
          <cell r="G10819" t="str">
            <v>Petroleum and Solvent Evaporation</v>
          </cell>
          <cell r="H10819" t="str">
            <v>Organic Chemical Storage</v>
          </cell>
          <cell r="I10819" t="str">
            <v>Pressure Tanks - Aromatics</v>
          </cell>
          <cell r="J10819" t="str">
            <v>p-Xylene: Withdrawal Loss</v>
          </cell>
          <cell r="N10819">
            <v>40988</v>
          </cell>
        </row>
        <row r="10820">
          <cell r="A10820" t="str">
            <v>40784801</v>
          </cell>
          <cell r="B10820" t="str">
            <v>Point</v>
          </cell>
          <cell r="C10820" t="str">
            <v>Organic Chem Storage - Pressure Tanks - Ethylene Oxide: Withdrawal Loss</v>
          </cell>
          <cell r="D10820" t="str">
            <v>Industrial Processes - Storage and Transfer</v>
          </cell>
          <cell r="G10820" t="str">
            <v>Petroleum and Solvent Evaporation</v>
          </cell>
          <cell r="H10820" t="str">
            <v>Organic Chemical Storage</v>
          </cell>
          <cell r="I10820" t="str">
            <v>Pressure Tanks - Ethers</v>
          </cell>
          <cell r="J10820" t="str">
            <v>Ethylene Oxide: Withdrawal Loss</v>
          </cell>
          <cell r="N10820">
            <v>40988</v>
          </cell>
        </row>
        <row r="10821">
          <cell r="A10821" t="str">
            <v>40784899</v>
          </cell>
          <cell r="B10821" t="str">
            <v>Point</v>
          </cell>
          <cell r="C10821" t="str">
            <v>Organic Chem Storage - Pressure Tanks - Specify Ether: Withdrawal Loss</v>
          </cell>
          <cell r="D10821" t="str">
            <v>Industrial Processes - Storage and Transfer</v>
          </cell>
          <cell r="G10821" t="str">
            <v>Petroleum and Solvent Evaporation</v>
          </cell>
          <cell r="H10821" t="str">
            <v>Organic Chemical Storage</v>
          </cell>
          <cell r="I10821" t="str">
            <v>Pressure Tanks - Ethers</v>
          </cell>
          <cell r="J10821" t="str">
            <v>Specify Ether: Withdrawal Loss</v>
          </cell>
          <cell r="N10821">
            <v>40988</v>
          </cell>
        </row>
        <row r="10822">
          <cell r="A10822" t="str">
            <v>40786001</v>
          </cell>
          <cell r="B10822" t="str">
            <v>Point</v>
          </cell>
          <cell r="C10822" t="str">
            <v>Organic Chem Storage - Pressure Tanks - Ethyl Chloride: Withdrawal Loss</v>
          </cell>
          <cell r="D10822" t="str">
            <v>Industrial Processes - Storage and Transfer</v>
          </cell>
          <cell r="G10822" t="str">
            <v>Petroleum and Solvent Evaporation</v>
          </cell>
          <cell r="H10822" t="str">
            <v>Organic Chemical Storage</v>
          </cell>
          <cell r="I10822" t="str">
            <v>Pressure Tanks - Halogenated Organics</v>
          </cell>
          <cell r="J10822" t="str">
            <v>Ethyl Chloride: Withdrawal Loss</v>
          </cell>
          <cell r="N10822">
            <v>40988</v>
          </cell>
        </row>
        <row r="10823">
          <cell r="A10823" t="str">
            <v>40786002</v>
          </cell>
          <cell r="B10823" t="str">
            <v>Point</v>
          </cell>
          <cell r="C10823" t="str">
            <v>Organic Chem Storage - Pressure Tanks - Methyl Chloride: Withdrawal Loss</v>
          </cell>
          <cell r="D10823" t="str">
            <v>Industrial Processes - Storage and Transfer</v>
          </cell>
          <cell r="G10823" t="str">
            <v>Petroleum and Solvent Evaporation</v>
          </cell>
          <cell r="H10823" t="str">
            <v>Organic Chemical Storage</v>
          </cell>
          <cell r="I10823" t="str">
            <v>Pressure Tanks - Halogenated Organics</v>
          </cell>
          <cell r="J10823" t="str">
            <v>Methyl Chloride: Withdrawal Loss</v>
          </cell>
          <cell r="N10823">
            <v>40988</v>
          </cell>
        </row>
        <row r="10824">
          <cell r="A10824" t="str">
            <v>40786003</v>
          </cell>
          <cell r="B10824" t="str">
            <v>Point</v>
          </cell>
          <cell r="C10824" t="str">
            <v>Organic Chem Storage - Pressure Tanks - Phosgene: Withdrawal Loss</v>
          </cell>
          <cell r="D10824" t="str">
            <v>Industrial Processes - Storage and Transfer</v>
          </cell>
          <cell r="G10824" t="str">
            <v>Petroleum and Solvent Evaporation</v>
          </cell>
          <cell r="H10824" t="str">
            <v>Organic Chemical Storage</v>
          </cell>
          <cell r="I10824" t="str">
            <v>Pressure Tanks - Halogenated Organics</v>
          </cell>
          <cell r="J10824" t="str">
            <v>Phosgene: Withdrawal Loss</v>
          </cell>
          <cell r="N10824">
            <v>40988</v>
          </cell>
        </row>
        <row r="10825">
          <cell r="A10825" t="str">
            <v>40786004</v>
          </cell>
          <cell r="B10825" t="str">
            <v>Point</v>
          </cell>
          <cell r="C10825" t="str">
            <v>Organic Chem Storage - Pressure Tanks - Vinyl Chloride: Withdrawal Loss</v>
          </cell>
          <cell r="D10825" t="str">
            <v>Industrial Processes - Storage and Transfer</v>
          </cell>
          <cell r="G10825" t="str">
            <v>Petroleum and Solvent Evaporation</v>
          </cell>
          <cell r="H10825" t="str">
            <v>Organic Chemical Storage</v>
          </cell>
          <cell r="I10825" t="str">
            <v>Pressure Tanks - Halogenated Organics</v>
          </cell>
          <cell r="J10825" t="str">
            <v>Vinyl Chloride: Withdrawal Loss</v>
          </cell>
          <cell r="N10825">
            <v>40988</v>
          </cell>
        </row>
        <row r="10826">
          <cell r="A10826" t="str">
            <v>40786005</v>
          </cell>
          <cell r="B10826" t="str">
            <v>Point</v>
          </cell>
          <cell r="C10826" t="str">
            <v>Organic Chem Storage - Pressure Tanks - Trichlorotrifluroethane: Withdrawal Loss</v>
          </cell>
          <cell r="D10826" t="str">
            <v>Industrial Processes - Storage and Transfer</v>
          </cell>
          <cell r="G10826" t="str">
            <v>Petroleum and Solvent Evaporation</v>
          </cell>
          <cell r="H10826" t="str">
            <v>Organic Chemical Storage</v>
          </cell>
          <cell r="I10826" t="str">
            <v>Pressure Tanks - Halogenated Organics</v>
          </cell>
          <cell r="J10826" t="str">
            <v>Trichlorotrifluroethane: Withdrawal Loss</v>
          </cell>
          <cell r="N10826">
            <v>40988</v>
          </cell>
        </row>
        <row r="10827">
          <cell r="A10827" t="str">
            <v>40786006</v>
          </cell>
          <cell r="B10827" t="str">
            <v>Point</v>
          </cell>
          <cell r="C10827" t="str">
            <v>Organic Chem Storage - Pressure Tanks - Carbon Tetrachloride: Withdrawal Loss</v>
          </cell>
          <cell r="D10827" t="str">
            <v>Industrial Processes - Storage and Transfer</v>
          </cell>
          <cell r="G10827" t="str">
            <v>Petroleum and Solvent Evaporation</v>
          </cell>
          <cell r="H10827" t="str">
            <v>Organic Chemical Storage</v>
          </cell>
          <cell r="I10827" t="str">
            <v>Pressure Tanks - Halogenated Organics</v>
          </cell>
          <cell r="J10827" t="str">
            <v>Carbon Tetrachloride: Withdrawal Loss</v>
          </cell>
          <cell r="N10827">
            <v>40988</v>
          </cell>
        </row>
        <row r="10828">
          <cell r="A10828" t="str">
            <v>40786019</v>
          </cell>
          <cell r="B10828" t="str">
            <v>Point</v>
          </cell>
          <cell r="C10828" t="str">
            <v>Organic Chem Storage - Pressure Tanks - Methylene Chloride: Withdrawal Loss</v>
          </cell>
          <cell r="D10828" t="str">
            <v>Industrial Processes - Storage and Transfer</v>
          </cell>
          <cell r="G10828" t="str">
            <v>Petroleum and Solvent Evaporation</v>
          </cell>
          <cell r="H10828" t="str">
            <v>Organic Chemical Storage</v>
          </cell>
          <cell r="I10828" t="str">
            <v>Pressure Tanks - Halogenated Organics</v>
          </cell>
          <cell r="J10828" t="str">
            <v>Methylene Chloride (Dichloromethane): Withdrawal Loss</v>
          </cell>
          <cell r="N10828">
            <v>40996</v>
          </cell>
        </row>
        <row r="10829">
          <cell r="A10829" t="str">
            <v>40786021</v>
          </cell>
          <cell r="B10829" t="str">
            <v>Point</v>
          </cell>
          <cell r="C10829" t="str">
            <v>Organic Chem Storage - Pressure Tanks - Perchloroethylene: Withdrawal Loss</v>
          </cell>
          <cell r="D10829" t="str">
            <v>Industrial Processes - Storage and Transfer</v>
          </cell>
          <cell r="G10829" t="str">
            <v>Petroleum and Solvent Evaporation</v>
          </cell>
          <cell r="H10829" t="str">
            <v>Organic Chemical Storage</v>
          </cell>
          <cell r="I10829" t="str">
            <v>Pressure Tanks - Halogenated Organics</v>
          </cell>
          <cell r="J10829" t="str">
            <v>Perchloroethylene: Withdrawal Loss</v>
          </cell>
          <cell r="N10829">
            <v>40988</v>
          </cell>
        </row>
        <row r="10830">
          <cell r="A10830" t="str">
            <v>40786023</v>
          </cell>
          <cell r="B10830" t="str">
            <v>Point</v>
          </cell>
          <cell r="C10830" t="str">
            <v>Organic Chem Storage - Pressure Tanks - Trichloroethylene: Withdrawal Loss</v>
          </cell>
          <cell r="D10830" t="str">
            <v>Industrial Processes - Storage and Transfer</v>
          </cell>
          <cell r="G10830" t="str">
            <v>Petroleum and Solvent Evaporation</v>
          </cell>
          <cell r="H10830" t="str">
            <v>Organic Chemical Storage</v>
          </cell>
          <cell r="I10830" t="str">
            <v>Pressure Tanks - Halogenated Organics</v>
          </cell>
          <cell r="J10830" t="str">
            <v>Trichloroethylene: Withdrawal Loss</v>
          </cell>
          <cell r="N10830">
            <v>40988</v>
          </cell>
        </row>
        <row r="10831">
          <cell r="A10831" t="str">
            <v>40786099</v>
          </cell>
          <cell r="B10831" t="str">
            <v>Point</v>
          </cell>
          <cell r="C10831" t="str">
            <v>Organic Chem Storage - Pressure Tanks - Specify Halogenated VOC: Withdrawal Loss</v>
          </cell>
          <cell r="D10831" t="str">
            <v>Industrial Processes - Storage and Transfer</v>
          </cell>
          <cell r="G10831" t="str">
            <v>Petroleum and Solvent Evaporation</v>
          </cell>
          <cell r="H10831" t="str">
            <v>Organic Chemical Storage</v>
          </cell>
          <cell r="I10831" t="str">
            <v>Pressure Tanks - Halogenated Organics</v>
          </cell>
          <cell r="J10831" t="str">
            <v>Specify Halogenated VOC: Withdrawal Loss</v>
          </cell>
          <cell r="N10831">
            <v>40988</v>
          </cell>
        </row>
        <row r="10832">
          <cell r="A10832" t="str">
            <v>40786401</v>
          </cell>
          <cell r="B10832" t="str">
            <v>Point</v>
          </cell>
          <cell r="C10832" t="str">
            <v>Organic Chem Storage - Pressure Tanks - Methyl Isocyanate: Withdrawal Loss</v>
          </cell>
          <cell r="D10832" t="str">
            <v>Industrial Processes - Storage and Transfer</v>
          </cell>
          <cell r="G10832" t="str">
            <v>Petroleum and Solvent Evaporation</v>
          </cell>
          <cell r="H10832" t="str">
            <v>Organic Chemical Storage</v>
          </cell>
          <cell r="I10832" t="str">
            <v>Pressure Tanks - Isocyanates</v>
          </cell>
          <cell r="J10832" t="str">
            <v>Methyl Isocyanate: Withdrawal Loss</v>
          </cell>
          <cell r="N10832">
            <v>40988</v>
          </cell>
        </row>
        <row r="10833">
          <cell r="A10833" t="str">
            <v>40786499</v>
          </cell>
          <cell r="B10833" t="str">
            <v>Point</v>
          </cell>
          <cell r="C10833" t="str">
            <v>Organic Chem Storage - Pressure Tanks - Specify Isocyanate: Withdrawal Loss</v>
          </cell>
          <cell r="D10833" t="str">
            <v>Industrial Processes - Storage and Transfer</v>
          </cell>
          <cell r="G10833" t="str">
            <v>Petroleum and Solvent Evaporation</v>
          </cell>
          <cell r="H10833" t="str">
            <v>Organic Chemical Storage</v>
          </cell>
          <cell r="I10833" t="str">
            <v>Pressure Tanks - Isocyanates</v>
          </cell>
          <cell r="J10833" t="str">
            <v>Specify Isocyanate: Withdrawal Loss</v>
          </cell>
          <cell r="N10833">
            <v>40988</v>
          </cell>
        </row>
        <row r="10834">
          <cell r="A10834" t="str">
            <v>40786801</v>
          </cell>
          <cell r="B10834" t="str">
            <v>Point</v>
          </cell>
          <cell r="C10834" t="str">
            <v>Organic Chem Storage - Pressure Tanks - Cyclohexanone: Withdrawal Loss</v>
          </cell>
          <cell r="D10834" t="str">
            <v>Industrial Processes - Storage and Transfer</v>
          </cell>
          <cell r="G10834" t="str">
            <v>Petroleum and Solvent Evaporation</v>
          </cell>
          <cell r="H10834" t="str">
            <v>Organic Chemical Storage</v>
          </cell>
          <cell r="I10834" t="str">
            <v>Pressure Tanks - Ketones</v>
          </cell>
          <cell r="J10834" t="str">
            <v>Cyclohexanone: Withdrawal Loss</v>
          </cell>
          <cell r="N10834">
            <v>40988</v>
          </cell>
        </row>
        <row r="10835">
          <cell r="A10835" t="str">
            <v>40786803</v>
          </cell>
          <cell r="B10835" t="str">
            <v>Point</v>
          </cell>
          <cell r="C10835" t="str">
            <v>Organic Chem Storage - Pressure Tanks - Acetone: Withdrawal Loss</v>
          </cell>
          <cell r="D10835" t="str">
            <v>Industrial Processes - Storage and Transfer</v>
          </cell>
          <cell r="G10835" t="str">
            <v>Petroleum and Solvent Evaporation</v>
          </cell>
          <cell r="H10835" t="str">
            <v>Organic Chemical Storage</v>
          </cell>
          <cell r="I10835" t="str">
            <v>Pressure Tanks - Ketones</v>
          </cell>
          <cell r="J10835" t="str">
            <v>Acetone: Withdrawal Loss</v>
          </cell>
          <cell r="N10835">
            <v>40988</v>
          </cell>
        </row>
        <row r="10836">
          <cell r="A10836" t="str">
            <v>40786805</v>
          </cell>
          <cell r="B10836" t="str">
            <v>Point</v>
          </cell>
          <cell r="C10836" t="str">
            <v>Organic Chem Storage - Pressure Tanks - Methyl Ethyl Ketone: Withdrawal Loss</v>
          </cell>
          <cell r="D10836" t="str">
            <v>Industrial Processes - Storage and Transfer</v>
          </cell>
          <cell r="G10836" t="str">
            <v>Petroleum and Solvent Evaporation</v>
          </cell>
          <cell r="H10836" t="str">
            <v>Organic Chemical Storage</v>
          </cell>
          <cell r="I10836" t="str">
            <v>Pressure Tanks - Ketones</v>
          </cell>
          <cell r="J10836" t="str">
            <v>Methyl Ethyl Ketone: Withdrawal Loss</v>
          </cell>
          <cell r="N10836">
            <v>40988</v>
          </cell>
        </row>
        <row r="10837">
          <cell r="A10837" t="str">
            <v>40787201</v>
          </cell>
          <cell r="B10837" t="str">
            <v>Point</v>
          </cell>
          <cell r="C10837" t="str">
            <v>Organic Chem Storage - Pressure Tanks - Methyl Mercaptan: Withdrawal Loss</v>
          </cell>
          <cell r="D10837" t="str">
            <v>Industrial Processes - Storage and Transfer</v>
          </cell>
          <cell r="G10837" t="str">
            <v>Petroleum and Solvent Evaporation</v>
          </cell>
          <cell r="H10837" t="str">
            <v>Organic Chemical Storage</v>
          </cell>
          <cell r="I10837" t="str">
            <v>Pressure Tanks - Mercaptans (Thiols)</v>
          </cell>
          <cell r="J10837" t="str">
            <v>Methyl Mercaptan: Withdrawal Loss</v>
          </cell>
          <cell r="N10837">
            <v>40988</v>
          </cell>
        </row>
        <row r="10838">
          <cell r="A10838" t="str">
            <v>40787203</v>
          </cell>
          <cell r="B10838" t="str">
            <v>Point</v>
          </cell>
          <cell r="C10838" t="str">
            <v>Organic Chem Storage - Pressure Tanks - Perchloromethyl Mercaptan: Withdrawal Loss</v>
          </cell>
          <cell r="D10838" t="str">
            <v>Industrial Processes - Storage and Transfer</v>
          </cell>
          <cell r="G10838" t="str">
            <v>Petroleum and Solvent Evaporation</v>
          </cell>
          <cell r="H10838" t="str">
            <v>Organic Chemical Storage</v>
          </cell>
          <cell r="I10838" t="str">
            <v>Pressure Tanks - Mercaptans (Thiols)</v>
          </cell>
          <cell r="J10838" t="str">
            <v>Perchloromethyl Mercaptan: Withdrawal Loss</v>
          </cell>
          <cell r="N10838">
            <v>40988</v>
          </cell>
        </row>
        <row r="10839">
          <cell r="A10839" t="str">
            <v>40787299</v>
          </cell>
          <cell r="B10839" t="str">
            <v>Point</v>
          </cell>
          <cell r="C10839" t="str">
            <v>Organic Chem Storage - Pressure Tanks - Specify Mercaptan: Withdrawal Loss</v>
          </cell>
          <cell r="D10839" t="str">
            <v>Industrial Processes - Storage and Transfer</v>
          </cell>
          <cell r="G10839" t="str">
            <v>Petroleum and Solvent Evaporation</v>
          </cell>
          <cell r="H10839" t="str">
            <v>Organic Chemical Storage</v>
          </cell>
          <cell r="I10839" t="str">
            <v>Pressure Tanks - Mercaptans (Thiols)</v>
          </cell>
          <cell r="J10839" t="str">
            <v>Specify Mercaptan: Withdrawal Loss</v>
          </cell>
          <cell r="N10839">
            <v>40988</v>
          </cell>
        </row>
        <row r="10840">
          <cell r="A10840" t="str">
            <v>40788403</v>
          </cell>
          <cell r="B10840" t="str">
            <v>Point</v>
          </cell>
          <cell r="C10840" t="str">
            <v>Organic Chem Storage - Pressure Tanks - Phenol: Withdrawal Loss</v>
          </cell>
          <cell r="D10840" t="str">
            <v>Industrial Processes - Storage and Transfer</v>
          </cell>
          <cell r="G10840" t="str">
            <v>Petroleum and Solvent Evaporation</v>
          </cell>
          <cell r="H10840" t="str">
            <v>Organic Chemical Storage</v>
          </cell>
          <cell r="I10840" t="str">
            <v>Pressure Tanks - Phenols</v>
          </cell>
          <cell r="J10840" t="str">
            <v>Phenol: Withdrawal Loss</v>
          </cell>
          <cell r="N10840">
            <v>40988</v>
          </cell>
        </row>
        <row r="10841">
          <cell r="A10841" t="str">
            <v>40788405</v>
          </cell>
          <cell r="B10841" t="str">
            <v>Point</v>
          </cell>
          <cell r="C10841" t="str">
            <v>Organic Chem Storage - Pressure Tanks - 2,4-Dichlorophenol: Withdrawal Loss</v>
          </cell>
          <cell r="D10841" t="str">
            <v>Industrial Processes - Storage and Transfer</v>
          </cell>
          <cell r="G10841" t="str">
            <v>Petroleum and Solvent Evaporation</v>
          </cell>
          <cell r="H10841" t="str">
            <v>Organic Chemical Storage</v>
          </cell>
          <cell r="I10841" t="str">
            <v>Pressure Tanks - Phenols</v>
          </cell>
          <cell r="J10841" t="str">
            <v>2,4-Dichlorophenol: Withdrawal Loss</v>
          </cell>
          <cell r="N10841">
            <v>40988</v>
          </cell>
        </row>
        <row r="10842">
          <cell r="A10842" t="str">
            <v>40799901</v>
          </cell>
          <cell r="B10842" t="str">
            <v>Point</v>
          </cell>
          <cell r="C10842" t="str">
            <v>Organic Chem Storage - Miscellaneous /Carbon Disulfide: Withdrawal Loss</v>
          </cell>
          <cell r="D10842" t="str">
            <v>Industrial Processes - Storage and Transfer</v>
          </cell>
          <cell r="G10842" t="str">
            <v>Petroleum and Solvent Evaporation</v>
          </cell>
          <cell r="H10842" t="str">
            <v>Organic Chemical Storage</v>
          </cell>
          <cell r="I10842" t="str">
            <v>Miscellaneous</v>
          </cell>
          <cell r="J10842" t="str">
            <v>Carbon Disulfide: Withdrawal Loss</v>
          </cell>
          <cell r="N10842">
            <v>40988</v>
          </cell>
        </row>
        <row r="10843">
          <cell r="A10843" t="str">
            <v>40799903</v>
          </cell>
          <cell r="B10843" t="str">
            <v>Point</v>
          </cell>
          <cell r="C10843" t="str">
            <v>Organic Chem Storage - Miscellaneous /Dimethyl Sulfoxide: Withdrawal Loss</v>
          </cell>
          <cell r="D10843" t="str">
            <v>Industrial Processes - Storage and Transfer</v>
          </cell>
          <cell r="G10843" t="str">
            <v>Petroleum and Solvent Evaporation</v>
          </cell>
          <cell r="H10843" t="str">
            <v>Organic Chemical Storage</v>
          </cell>
          <cell r="I10843" t="str">
            <v>Miscellaneous</v>
          </cell>
          <cell r="J10843" t="str">
            <v>Dimethyl Sulfoxide: Withdrawal Loss</v>
          </cell>
          <cell r="N10843">
            <v>40988</v>
          </cell>
        </row>
        <row r="10844">
          <cell r="A10844" t="str">
            <v>40799905</v>
          </cell>
          <cell r="B10844" t="str">
            <v>Point</v>
          </cell>
          <cell r="C10844" t="str">
            <v>Organic Chem Storage - Miscellaneous /Tetrahydrofuran: Withdrawal Loss</v>
          </cell>
          <cell r="D10844" t="str">
            <v>Industrial Processes - Storage and Transfer</v>
          </cell>
          <cell r="G10844" t="str">
            <v>Petroleum and Solvent Evaporation</v>
          </cell>
          <cell r="H10844" t="str">
            <v>Organic Chemical Storage</v>
          </cell>
          <cell r="I10844" t="str">
            <v>Miscellaneous</v>
          </cell>
          <cell r="J10844" t="str">
            <v>Tetrahydrofuran: Withdrawal Loss</v>
          </cell>
          <cell r="N10844">
            <v>40988</v>
          </cell>
        </row>
        <row r="10845">
          <cell r="A10845" t="str">
            <v>40799997</v>
          </cell>
          <cell r="B10845" t="str">
            <v>Point</v>
          </cell>
          <cell r="C10845" t="str">
            <v>Organic Chem Storage - Miscellaneous /Specify in Comments</v>
          </cell>
          <cell r="D10845" t="str">
            <v>Industrial Processes - Storage and Transfer</v>
          </cell>
          <cell r="G10845" t="str">
            <v>Petroleum and Solvent Evaporation</v>
          </cell>
          <cell r="H10845" t="str">
            <v>Organic Chemical Storage</v>
          </cell>
          <cell r="I10845" t="str">
            <v>Miscellaneous</v>
          </cell>
          <cell r="J10845" t="str">
            <v>Specify in Comments</v>
          </cell>
          <cell r="N10845">
            <v>40988</v>
          </cell>
        </row>
        <row r="10846">
          <cell r="A10846" t="str">
            <v>40799998</v>
          </cell>
          <cell r="B10846" t="str">
            <v>Point</v>
          </cell>
          <cell r="C10846" t="str">
            <v>Organic Chem Storage - Miscellaneous /Specify in Comments</v>
          </cell>
          <cell r="D10846" t="str">
            <v>Industrial Processes - Storage and Transfer</v>
          </cell>
          <cell r="G10846" t="str">
            <v>Petroleum and Solvent Evaporation</v>
          </cell>
          <cell r="H10846" t="str">
            <v>Organic Chemical Storage</v>
          </cell>
          <cell r="I10846" t="str">
            <v>Miscellaneous</v>
          </cell>
          <cell r="J10846" t="str">
            <v>Specify in Comments</v>
          </cell>
          <cell r="K10846" t="str">
            <v>40799997</v>
          </cell>
          <cell r="L10846" t="str">
            <v>2005</v>
          </cell>
          <cell r="N10846">
            <v>40988</v>
          </cell>
        </row>
        <row r="10847">
          <cell r="A10847" t="str">
            <v>40799999</v>
          </cell>
          <cell r="B10847" t="str">
            <v>Point</v>
          </cell>
          <cell r="C10847" t="str">
            <v>Organic Chem Storage - Miscellaneous /Other Not Classified</v>
          </cell>
          <cell r="D10847" t="str">
            <v>Industrial Processes - Storage and Transfer</v>
          </cell>
          <cell r="G10847" t="str">
            <v>Petroleum and Solvent Evaporation</v>
          </cell>
          <cell r="H10847" t="str">
            <v>Organic Chemical Storage</v>
          </cell>
          <cell r="I10847" t="str">
            <v>Miscellaneous</v>
          </cell>
          <cell r="J10847" t="str">
            <v>Other Not Classified</v>
          </cell>
          <cell r="N10847">
            <v>40988</v>
          </cell>
        </row>
        <row r="10848">
          <cell r="A10848" t="str">
            <v>40880001</v>
          </cell>
          <cell r="B10848" t="str">
            <v>Point</v>
          </cell>
          <cell r="C10848" t="str">
            <v>Organic Chem Transport /Equipment Leaks</v>
          </cell>
          <cell r="D10848" t="str">
            <v>Industrial Processes - Storage and Transfer</v>
          </cell>
          <cell r="G10848" t="str">
            <v>Petroleum and Solvent Evaporation</v>
          </cell>
          <cell r="H10848" t="str">
            <v>Organic Chemical Transportation</v>
          </cell>
          <cell r="I10848" t="str">
            <v>Equipment Leaks</v>
          </cell>
          <cell r="J10848" t="str">
            <v>Equipment Leaks</v>
          </cell>
          <cell r="N10848">
            <v>40988</v>
          </cell>
        </row>
        <row r="10849">
          <cell r="A10849" t="str">
            <v>40899995</v>
          </cell>
          <cell r="B10849" t="str">
            <v>Point</v>
          </cell>
          <cell r="C10849" t="str">
            <v>Organic Chem Transport /Specific Liquid /Cars/Trucks: Loading Rack</v>
          </cell>
          <cell r="D10849" t="str">
            <v>Industrial Processes - Storage and Transfer</v>
          </cell>
          <cell r="G10849" t="str">
            <v>Petroleum and Solvent Evaporation</v>
          </cell>
          <cell r="H10849" t="str">
            <v>Organic Chemical Transportation</v>
          </cell>
          <cell r="I10849" t="str">
            <v>Specific Liquid</v>
          </cell>
          <cell r="J10849" t="str">
            <v>Cars/Trucks: Loading Rack</v>
          </cell>
          <cell r="N10849">
            <v>40988</v>
          </cell>
        </row>
        <row r="10850">
          <cell r="A10850" t="str">
            <v>40899997</v>
          </cell>
          <cell r="B10850" t="str">
            <v>Point</v>
          </cell>
          <cell r="C10850" t="str">
            <v>Organic Chem Transport /Specific Liquid /Marine Vessels: Loading Rack</v>
          </cell>
          <cell r="D10850" t="str">
            <v>Industrial Processes - Storage and Transfer</v>
          </cell>
          <cell r="G10850" t="str">
            <v>Petroleum and Solvent Evaporation</v>
          </cell>
          <cell r="H10850" t="str">
            <v>Organic Chemical Transportation</v>
          </cell>
          <cell r="I10850" t="str">
            <v>Specific Liquid</v>
          </cell>
          <cell r="J10850" t="str">
            <v>Marine Vessels: Loading Rack</v>
          </cell>
          <cell r="N10850">
            <v>40988</v>
          </cell>
        </row>
        <row r="10851">
          <cell r="A10851" t="str">
            <v>40899999</v>
          </cell>
          <cell r="B10851" t="str">
            <v>Point</v>
          </cell>
          <cell r="C10851" t="str">
            <v>Organic Chem Transport /Specific Liquid /Loading Rack</v>
          </cell>
          <cell r="D10851" t="str">
            <v>Industrial Processes - Storage and Transfer</v>
          </cell>
          <cell r="G10851" t="str">
            <v>Petroleum and Solvent Evaporation</v>
          </cell>
          <cell r="H10851" t="str">
            <v>Organic Chemical Transportation</v>
          </cell>
          <cell r="I10851" t="str">
            <v>Specific Liquid</v>
          </cell>
          <cell r="J10851" t="str">
            <v>Loading Rack</v>
          </cell>
          <cell r="N10851">
            <v>40988</v>
          </cell>
        </row>
        <row r="10852">
          <cell r="A10852" t="str">
            <v>41000101</v>
          </cell>
          <cell r="B10852" t="str">
            <v>Point</v>
          </cell>
          <cell r="C10852" t="str">
            <v>Dry Cleaning - Industrial - Petrol Solvent /Stoddard</v>
          </cell>
          <cell r="D10852" t="str">
            <v>Solvent - Dry Cleaning</v>
          </cell>
          <cell r="G10852" t="str">
            <v>Petroleum and Solvent Evaporation</v>
          </cell>
          <cell r="H10852" t="str">
            <v>Dry Cleaning</v>
          </cell>
          <cell r="I10852" t="str">
            <v>Petroleum Solvent - Industrial</v>
          </cell>
          <cell r="J10852" t="str">
            <v>Stoddard</v>
          </cell>
          <cell r="N10852">
            <v>40988</v>
          </cell>
        </row>
        <row r="10853">
          <cell r="A10853" t="str">
            <v>41000102</v>
          </cell>
          <cell r="B10853" t="str">
            <v>Point</v>
          </cell>
          <cell r="C10853" t="str">
            <v>Dry Cleaning - Industrial - Petrol Solvent /Stoddard</v>
          </cell>
          <cell r="D10853" t="str">
            <v>Solvent - Dry Cleaning</v>
          </cell>
          <cell r="G10853" t="str">
            <v>Petroleum and Solvent Evaporation</v>
          </cell>
          <cell r="H10853" t="str">
            <v>Dry Cleaning</v>
          </cell>
          <cell r="I10853" t="str">
            <v>Petroleum Solvent - Industrial</v>
          </cell>
          <cell r="J10853" t="str">
            <v>Stoddard</v>
          </cell>
          <cell r="K10853" t="str">
            <v>41000101</v>
          </cell>
          <cell r="L10853" t="str">
            <v>2005</v>
          </cell>
          <cell r="N10853">
            <v>40988</v>
          </cell>
        </row>
        <row r="10854">
          <cell r="A10854" t="str">
            <v>41000115</v>
          </cell>
          <cell r="B10854" t="str">
            <v>Point</v>
          </cell>
          <cell r="C10854" t="str">
            <v>Dry Cleaning - Industrial - Petrol Solvent /Washer/Extractor</v>
          </cell>
          <cell r="D10854" t="str">
            <v>Solvent - Dry Cleaning</v>
          </cell>
          <cell r="G10854" t="str">
            <v>Petroleum and Solvent Evaporation</v>
          </cell>
          <cell r="H10854" t="str">
            <v>Dry Cleaning</v>
          </cell>
          <cell r="I10854" t="str">
            <v>Petroleum Solvent - Industrial</v>
          </cell>
          <cell r="J10854" t="str">
            <v>Washer/Extractor</v>
          </cell>
          <cell r="N10854">
            <v>40988</v>
          </cell>
        </row>
        <row r="10855">
          <cell r="A10855" t="str">
            <v>41000125</v>
          </cell>
          <cell r="B10855" t="str">
            <v>Point</v>
          </cell>
          <cell r="C10855" t="str">
            <v>Dry Cleaning - Industrial - Petrol Solvent /Solvent Settling Tank: Batch Flow</v>
          </cell>
          <cell r="D10855" t="str">
            <v>Solvent - Dry Cleaning</v>
          </cell>
          <cell r="G10855" t="str">
            <v>Petroleum and Solvent Evaporation</v>
          </cell>
          <cell r="H10855" t="str">
            <v>Dry Cleaning</v>
          </cell>
          <cell r="I10855" t="str">
            <v>Petroleum Solvent - Industrial</v>
          </cell>
          <cell r="J10855" t="str">
            <v>Solvent Settling Tank: Batch Flow</v>
          </cell>
          <cell r="N10855">
            <v>40988</v>
          </cell>
        </row>
        <row r="10856">
          <cell r="A10856" t="str">
            <v>41000126</v>
          </cell>
          <cell r="B10856" t="str">
            <v>Point</v>
          </cell>
          <cell r="C10856" t="str">
            <v>Dry Cleaning - Industrial - Petrol Solvent /Solvent Settling Tank: Continuous Flow</v>
          </cell>
          <cell r="D10856" t="str">
            <v>Solvent - Dry Cleaning</v>
          </cell>
          <cell r="G10856" t="str">
            <v>Petroleum and Solvent Evaporation</v>
          </cell>
          <cell r="H10856" t="str">
            <v>Dry Cleaning</v>
          </cell>
          <cell r="I10856" t="str">
            <v>Petroleum Solvent - Industrial</v>
          </cell>
          <cell r="J10856" t="str">
            <v>Solvent Settling Tank: Continuous Flow</v>
          </cell>
          <cell r="N10856">
            <v>40988</v>
          </cell>
        </row>
        <row r="10857">
          <cell r="A10857" t="str">
            <v>41000130</v>
          </cell>
          <cell r="B10857" t="str">
            <v>Point</v>
          </cell>
          <cell r="C10857" t="str">
            <v>Dry Cleaning - Industrial - Petrol Solvent /Dryer</v>
          </cell>
          <cell r="D10857" t="str">
            <v>Solvent - Dry Cleaning</v>
          </cell>
          <cell r="G10857" t="str">
            <v>Petroleum and Solvent Evaporation</v>
          </cell>
          <cell r="H10857" t="str">
            <v>Dry Cleaning</v>
          </cell>
          <cell r="I10857" t="str">
            <v>Petroleum Solvent - Industrial</v>
          </cell>
          <cell r="J10857" t="str">
            <v>Dryer</v>
          </cell>
          <cell r="N10857">
            <v>40988</v>
          </cell>
        </row>
        <row r="10858">
          <cell r="A10858" t="str">
            <v>41000131</v>
          </cell>
          <cell r="B10858" t="str">
            <v>Point</v>
          </cell>
          <cell r="C10858" t="str">
            <v>Dry Cleaning - Industrial - Petrol Solvent /Dryer: Loading/Unloading</v>
          </cell>
          <cell r="D10858" t="str">
            <v>Solvent - Dry Cleaning</v>
          </cell>
          <cell r="G10858" t="str">
            <v>Petroleum and Solvent Evaporation</v>
          </cell>
          <cell r="H10858" t="str">
            <v>Dry Cleaning</v>
          </cell>
          <cell r="I10858" t="str">
            <v>Petroleum Solvent - Industrial</v>
          </cell>
          <cell r="J10858" t="str">
            <v>Dryer: Loading/Unloading</v>
          </cell>
          <cell r="N10858">
            <v>40988</v>
          </cell>
        </row>
        <row r="10859">
          <cell r="A10859" t="str">
            <v>41000132</v>
          </cell>
          <cell r="B10859" t="str">
            <v>Point</v>
          </cell>
          <cell r="C10859" t="str">
            <v>Dry Cleaning - Industrial - Petrol Solvent /Dryer: Drying Cycle</v>
          </cell>
          <cell r="D10859" t="str">
            <v>Solvent - Dry Cleaning</v>
          </cell>
          <cell r="G10859" t="str">
            <v>Petroleum and Solvent Evaporation</v>
          </cell>
          <cell r="H10859" t="str">
            <v>Dry Cleaning</v>
          </cell>
          <cell r="I10859" t="str">
            <v>Petroleum Solvent - Industrial</v>
          </cell>
          <cell r="J10859" t="str">
            <v>Dryer: Drying Cycle</v>
          </cell>
          <cell r="N10859">
            <v>40988</v>
          </cell>
        </row>
        <row r="10860">
          <cell r="A10860" t="str">
            <v>41000133</v>
          </cell>
          <cell r="B10860" t="str">
            <v>Point</v>
          </cell>
          <cell r="C10860" t="str">
            <v>Dry Cleaning - Industrial - Petrol Solvent /Dryer: Cool Down Cycle</v>
          </cell>
          <cell r="D10860" t="str">
            <v>Solvent - Dry Cleaning</v>
          </cell>
          <cell r="G10860" t="str">
            <v>Petroleum and Solvent Evaporation</v>
          </cell>
          <cell r="H10860" t="str">
            <v>Dry Cleaning</v>
          </cell>
          <cell r="I10860" t="str">
            <v>Petroleum Solvent - Industrial</v>
          </cell>
          <cell r="J10860" t="str">
            <v>Dryer: Cool Down Cycle</v>
          </cell>
          <cell r="N10860">
            <v>40988</v>
          </cell>
        </row>
        <row r="10861">
          <cell r="A10861" t="str">
            <v>41000140</v>
          </cell>
          <cell r="B10861" t="str">
            <v>Point</v>
          </cell>
          <cell r="C10861" t="str">
            <v>Dry Cleaning - Industrial - Petrol Solvent /Filtration</v>
          </cell>
          <cell r="D10861" t="str">
            <v>Solvent - Dry Cleaning</v>
          </cell>
          <cell r="G10861" t="str">
            <v>Petroleum and Solvent Evaporation</v>
          </cell>
          <cell r="H10861" t="str">
            <v>Dry Cleaning</v>
          </cell>
          <cell r="I10861" t="str">
            <v>Petroleum Solvent - Industrial</v>
          </cell>
          <cell r="J10861" t="str">
            <v>Filtration</v>
          </cell>
          <cell r="N10861">
            <v>40988</v>
          </cell>
        </row>
        <row r="10862">
          <cell r="A10862" t="str">
            <v>41000141</v>
          </cell>
          <cell r="B10862" t="str">
            <v>Point</v>
          </cell>
          <cell r="C10862" t="str">
            <v>Dry Cleaning - Industrial - Petrol Solvent /Filtration, Diatomite: Single Charge</v>
          </cell>
          <cell r="D10862" t="str">
            <v>Solvent - Dry Cleaning</v>
          </cell>
          <cell r="G10862" t="str">
            <v>Petroleum and Solvent Evaporation</v>
          </cell>
          <cell r="H10862" t="str">
            <v>Dry Cleaning</v>
          </cell>
          <cell r="I10862" t="str">
            <v>Petroleum Solvent - Industrial</v>
          </cell>
          <cell r="J10862" t="str">
            <v>Filtration, Diatomite: Single Charge</v>
          </cell>
          <cell r="N10862">
            <v>40988</v>
          </cell>
        </row>
        <row r="10863">
          <cell r="A10863" t="str">
            <v>41000142</v>
          </cell>
          <cell r="B10863" t="str">
            <v>Point</v>
          </cell>
          <cell r="C10863" t="str">
            <v>Dry Cleaning - Industrial - Petrol Solvent /Filtration, Diatomite: Multiple Charge</v>
          </cell>
          <cell r="D10863" t="str">
            <v>Solvent - Dry Cleaning</v>
          </cell>
          <cell r="G10863" t="str">
            <v>Petroleum and Solvent Evaporation</v>
          </cell>
          <cell r="H10863" t="str">
            <v>Dry Cleaning</v>
          </cell>
          <cell r="I10863" t="str">
            <v>Petroleum Solvent - Industrial</v>
          </cell>
          <cell r="J10863" t="str">
            <v>Filtration, Diatomite: Multiple Charge</v>
          </cell>
          <cell r="N10863">
            <v>40988</v>
          </cell>
        </row>
        <row r="10864">
          <cell r="A10864" t="str">
            <v>41000143</v>
          </cell>
          <cell r="B10864" t="str">
            <v>Point</v>
          </cell>
          <cell r="C10864" t="str">
            <v>Dry Cleaning - Industrial - Petrol Solvent /Filtration, Diatomite: Regenerative</v>
          </cell>
          <cell r="D10864" t="str">
            <v>Solvent - Dry Cleaning</v>
          </cell>
          <cell r="G10864" t="str">
            <v>Petroleum and Solvent Evaporation</v>
          </cell>
          <cell r="H10864" t="str">
            <v>Dry Cleaning</v>
          </cell>
          <cell r="I10864" t="str">
            <v>Petroleum Solvent - Industrial</v>
          </cell>
          <cell r="J10864" t="str">
            <v>Filtration, Diatomite: Regenerative</v>
          </cell>
          <cell r="N10864">
            <v>40988</v>
          </cell>
        </row>
        <row r="10865">
          <cell r="A10865" t="str">
            <v>41000144</v>
          </cell>
          <cell r="B10865" t="str">
            <v>Point</v>
          </cell>
          <cell r="C10865" t="str">
            <v>Dry Cleaning - Industrial - Petrol Solvent /Filtration, Cartridge, Carbon Core, Batch Oper</v>
          </cell>
          <cell r="D10865" t="str">
            <v>Solvent - Dry Cleaning</v>
          </cell>
          <cell r="G10865" t="str">
            <v>Petroleum and Solvent Evaporation</v>
          </cell>
          <cell r="H10865" t="str">
            <v>Dry Cleaning</v>
          </cell>
          <cell r="I10865" t="str">
            <v>Petroleum Solvent - Industrial</v>
          </cell>
          <cell r="J10865" t="str">
            <v>Filtration, Cartridge, Carbon Core, Batch Operation</v>
          </cell>
          <cell r="N10865">
            <v>40988</v>
          </cell>
        </row>
        <row r="10866">
          <cell r="A10866" t="str">
            <v>41000145</v>
          </cell>
          <cell r="B10866" t="str">
            <v>Point</v>
          </cell>
          <cell r="C10866" t="str">
            <v>Dry Cleaning - Industrial - Petrol Solvent /Filtration, Cartridge, All Carbon, Batch Oper</v>
          </cell>
          <cell r="D10866" t="str">
            <v>Solvent - Dry Cleaning</v>
          </cell>
          <cell r="G10866" t="str">
            <v>Petroleum and Solvent Evaporation</v>
          </cell>
          <cell r="H10866" t="str">
            <v>Dry Cleaning</v>
          </cell>
          <cell r="I10866" t="str">
            <v>Petroleum Solvent - Industrial</v>
          </cell>
          <cell r="J10866" t="str">
            <v>Filtration, Cartridge, All Carbon, Batch Operation</v>
          </cell>
          <cell r="N10866">
            <v>40988</v>
          </cell>
        </row>
        <row r="10867">
          <cell r="A10867" t="str">
            <v>41000146</v>
          </cell>
          <cell r="B10867" t="str">
            <v>Point</v>
          </cell>
          <cell r="C10867" t="str">
            <v>Dry Cleaning - Industrial - Petrol Solvent /Filtration, Cartridge, Carbon Core, Continuous Oper</v>
          </cell>
          <cell r="D10867" t="str">
            <v>Solvent - Dry Cleaning</v>
          </cell>
          <cell r="G10867" t="str">
            <v>Petroleum and Solvent Evaporation</v>
          </cell>
          <cell r="H10867" t="str">
            <v>Dry Cleaning</v>
          </cell>
          <cell r="I10867" t="str">
            <v>Petroleum Solvent - Industrial</v>
          </cell>
          <cell r="J10867" t="str">
            <v>Filtration, Cartridge, Carbon Core, Continuous Operation</v>
          </cell>
          <cell r="N10867">
            <v>40988</v>
          </cell>
        </row>
        <row r="10868">
          <cell r="A10868" t="str">
            <v>41000147</v>
          </cell>
          <cell r="B10868" t="str">
            <v>Point</v>
          </cell>
          <cell r="C10868" t="str">
            <v>Dry Cleaning - Industrial - Petrol Solvent /Filtration, Cartridge, All Carbon, Continuous Oper</v>
          </cell>
          <cell r="D10868" t="str">
            <v>Solvent - Dry Cleaning</v>
          </cell>
          <cell r="G10868" t="str">
            <v>Petroleum and Solvent Evaporation</v>
          </cell>
          <cell r="H10868" t="str">
            <v>Dry Cleaning</v>
          </cell>
          <cell r="I10868" t="str">
            <v>Petroleum Solvent - Industrial</v>
          </cell>
          <cell r="J10868" t="str">
            <v>Filtration, Cartridge, All Carbon, Continuous Operation</v>
          </cell>
          <cell r="N10868">
            <v>40988</v>
          </cell>
        </row>
        <row r="10869">
          <cell r="A10869" t="str">
            <v>41000160</v>
          </cell>
          <cell r="B10869" t="str">
            <v>Point</v>
          </cell>
          <cell r="C10869" t="str">
            <v>Dry Cleaning - Industrial - Petrol Solvent /Waste Disposal</v>
          </cell>
          <cell r="D10869" t="str">
            <v>Solvent - Dry Cleaning</v>
          </cell>
          <cell r="G10869" t="str">
            <v>Petroleum and Solvent Evaporation</v>
          </cell>
          <cell r="H10869" t="str">
            <v>Dry Cleaning</v>
          </cell>
          <cell r="I10869" t="str">
            <v>Petroleum Solvent - Industrial</v>
          </cell>
          <cell r="J10869" t="str">
            <v>Waste Disposal</v>
          </cell>
          <cell r="N10869">
            <v>40988</v>
          </cell>
        </row>
        <row r="10870">
          <cell r="A10870" t="str">
            <v>41000161</v>
          </cell>
          <cell r="B10870" t="str">
            <v>Point</v>
          </cell>
          <cell r="C10870" t="str">
            <v>Dry Cleaning - Industrial - Petrol Solvent /Waste Disposal: Filter Waste, Drained</v>
          </cell>
          <cell r="D10870" t="str">
            <v>Solvent - Dry Cleaning</v>
          </cell>
          <cell r="G10870" t="str">
            <v>Petroleum and Solvent Evaporation</v>
          </cell>
          <cell r="H10870" t="str">
            <v>Dry Cleaning</v>
          </cell>
          <cell r="I10870" t="str">
            <v>Petroleum Solvent - Industrial</v>
          </cell>
          <cell r="J10870" t="str">
            <v>Waste Disposal: Filter Waste, Drained</v>
          </cell>
          <cell r="N10870">
            <v>40988</v>
          </cell>
        </row>
        <row r="10871">
          <cell r="A10871" t="str">
            <v>41000162</v>
          </cell>
          <cell r="B10871" t="str">
            <v>Point</v>
          </cell>
          <cell r="C10871" t="str">
            <v>Dry Cleaning - Industrial - Petrol Solvent /Waste Disposal: Filter Waste, Centrifuged</v>
          </cell>
          <cell r="D10871" t="str">
            <v>Solvent - Dry Cleaning</v>
          </cell>
          <cell r="G10871" t="str">
            <v>Petroleum and Solvent Evaporation</v>
          </cell>
          <cell r="H10871" t="str">
            <v>Dry Cleaning</v>
          </cell>
          <cell r="I10871" t="str">
            <v>Petroleum Solvent - Industrial</v>
          </cell>
          <cell r="J10871" t="str">
            <v>Waste Disposal: Filter Waste, Centrifuged</v>
          </cell>
          <cell r="N10871">
            <v>40988</v>
          </cell>
        </row>
        <row r="10872">
          <cell r="A10872" t="str">
            <v>41000163</v>
          </cell>
          <cell r="B10872" t="str">
            <v>Point</v>
          </cell>
          <cell r="C10872" t="str">
            <v>Dry Cleaning - Industrial - Petrol Solvent /Waste Disposal: Settling Tank Sludge</v>
          </cell>
          <cell r="D10872" t="str">
            <v>Solvent - Dry Cleaning</v>
          </cell>
          <cell r="G10872" t="str">
            <v>Petroleum and Solvent Evaporation</v>
          </cell>
          <cell r="H10872" t="str">
            <v>Dry Cleaning</v>
          </cell>
          <cell r="I10872" t="str">
            <v>Petroleum Solvent - Industrial</v>
          </cell>
          <cell r="J10872" t="str">
            <v>Waste Disposal: Settling Tank Sludge</v>
          </cell>
          <cell r="N10872">
            <v>40988</v>
          </cell>
        </row>
        <row r="10873">
          <cell r="A10873" t="str">
            <v>41000164</v>
          </cell>
          <cell r="B10873" t="str">
            <v>Point</v>
          </cell>
          <cell r="C10873" t="str">
            <v>Dry Cleaning - Industrial - Petrol Solvent /Waste Disposal: Still Waste</v>
          </cell>
          <cell r="D10873" t="str">
            <v>Solvent - Dry Cleaning</v>
          </cell>
          <cell r="G10873" t="str">
            <v>Petroleum and Solvent Evaporation</v>
          </cell>
          <cell r="H10873" t="str">
            <v>Dry Cleaning</v>
          </cell>
          <cell r="I10873" t="str">
            <v>Petroleum Solvent - Industrial</v>
          </cell>
          <cell r="J10873" t="str">
            <v>Waste Disposal: Still Waste</v>
          </cell>
          <cell r="N10873">
            <v>40988</v>
          </cell>
        </row>
        <row r="10874">
          <cell r="A10874" t="str">
            <v>41000165</v>
          </cell>
          <cell r="B10874" t="str">
            <v>Point</v>
          </cell>
          <cell r="C10874" t="str">
            <v>Dry Cleaning - Industrial - Petrol Solvent /Waste Disposal: Cartridge, All Carbon</v>
          </cell>
          <cell r="D10874" t="str">
            <v>Solvent - Dry Cleaning</v>
          </cell>
          <cell r="G10874" t="str">
            <v>Petroleum and Solvent Evaporation</v>
          </cell>
          <cell r="H10874" t="str">
            <v>Dry Cleaning</v>
          </cell>
          <cell r="I10874" t="str">
            <v>Petroleum Solvent - Industrial</v>
          </cell>
          <cell r="J10874" t="str">
            <v>Waste Disposal: Cartridge, All Carbon</v>
          </cell>
          <cell r="N10874">
            <v>40988</v>
          </cell>
        </row>
        <row r="10875">
          <cell r="A10875" t="str">
            <v>41000166</v>
          </cell>
          <cell r="B10875" t="str">
            <v>Point</v>
          </cell>
          <cell r="C10875" t="str">
            <v>Dry Cleaning - Industrial - Petrol Solvent /Waste Disposal: Cartridge, Carbon Core Only</v>
          </cell>
          <cell r="D10875" t="str">
            <v>Solvent - Dry Cleaning</v>
          </cell>
          <cell r="G10875" t="str">
            <v>Petroleum and Solvent Evaporation</v>
          </cell>
          <cell r="H10875" t="str">
            <v>Dry Cleaning</v>
          </cell>
          <cell r="I10875" t="str">
            <v>Petroleum Solvent - Industrial</v>
          </cell>
          <cell r="J10875" t="str">
            <v>Waste Disposal: Cartridge, Carbon Core Only</v>
          </cell>
          <cell r="N10875">
            <v>40988</v>
          </cell>
        </row>
        <row r="10876">
          <cell r="A10876" t="str">
            <v>41000201</v>
          </cell>
          <cell r="B10876" t="str">
            <v>Point</v>
          </cell>
          <cell r="C10876" t="str">
            <v>Dry Cleaning - Commercial - Petrol Solvent /Stoddard</v>
          </cell>
          <cell r="D10876" t="str">
            <v>Solvent - Dry Cleaning</v>
          </cell>
          <cell r="G10876" t="str">
            <v>Petroleum and Solvent Evaporation</v>
          </cell>
          <cell r="H10876" t="str">
            <v>Dry Cleaning</v>
          </cell>
          <cell r="I10876" t="str">
            <v>Petroleum Solvent - Commercial</v>
          </cell>
          <cell r="J10876" t="str">
            <v>Stoddard</v>
          </cell>
          <cell r="K10876" t="str">
            <v>41000202</v>
          </cell>
          <cell r="L10876" t="str">
            <v>2005</v>
          </cell>
          <cell r="N10876">
            <v>40988</v>
          </cell>
        </row>
        <row r="10877">
          <cell r="A10877" t="str">
            <v>41000202</v>
          </cell>
          <cell r="B10877" t="str">
            <v>Point</v>
          </cell>
          <cell r="C10877" t="str">
            <v>Dry Cleaning - Commercial - Petrol Solvent /Stoddard</v>
          </cell>
          <cell r="D10877" t="str">
            <v>Solvent - Dry Cleaning</v>
          </cell>
          <cell r="G10877" t="str">
            <v>Petroleum and Solvent Evaporation</v>
          </cell>
          <cell r="H10877" t="str">
            <v>Dry Cleaning</v>
          </cell>
          <cell r="I10877" t="str">
            <v>Petroleum Solvent - Commercial</v>
          </cell>
          <cell r="J10877" t="str">
            <v>Stoddard</v>
          </cell>
          <cell r="N10877">
            <v>40988</v>
          </cell>
        </row>
        <row r="10878">
          <cell r="A10878" t="str">
            <v>41000215</v>
          </cell>
          <cell r="B10878" t="str">
            <v>Point</v>
          </cell>
          <cell r="C10878" t="str">
            <v>Dry Cleaning - Commercial - Petrol Solvent /Washer/Extractor</v>
          </cell>
          <cell r="D10878" t="str">
            <v>Solvent - Dry Cleaning</v>
          </cell>
          <cell r="G10878" t="str">
            <v>Petroleum and Solvent Evaporation</v>
          </cell>
          <cell r="H10878" t="str">
            <v>Dry Cleaning</v>
          </cell>
          <cell r="I10878" t="str">
            <v>Petroleum Solvent - Commercial</v>
          </cell>
          <cell r="J10878" t="str">
            <v>Washer/Extractor</v>
          </cell>
          <cell r="N10878">
            <v>40988</v>
          </cell>
        </row>
        <row r="10879">
          <cell r="A10879" t="str">
            <v>41000225</v>
          </cell>
          <cell r="B10879" t="str">
            <v>Point</v>
          </cell>
          <cell r="C10879" t="str">
            <v>Dry Cleaning - Commercial - Petrol Solvent /Solvent Settling Tank: Batch Flow</v>
          </cell>
          <cell r="D10879" t="str">
            <v>Solvent - Dry Cleaning</v>
          </cell>
          <cell r="G10879" t="str">
            <v>Petroleum and Solvent Evaporation</v>
          </cell>
          <cell r="H10879" t="str">
            <v>Dry Cleaning</v>
          </cell>
          <cell r="I10879" t="str">
            <v>Petroleum Solvent - Commercial</v>
          </cell>
          <cell r="J10879" t="str">
            <v>Solvent Settling Tank: Batch Flow</v>
          </cell>
          <cell r="N10879">
            <v>40988</v>
          </cell>
        </row>
        <row r="10880">
          <cell r="A10880" t="str">
            <v>41000226</v>
          </cell>
          <cell r="B10880" t="str">
            <v>Point</v>
          </cell>
          <cell r="C10880" t="str">
            <v>Dry Cleaning - Commercial - Petrol Solvent /Solvent Settling Tank: Continuous Flow</v>
          </cell>
          <cell r="D10880" t="str">
            <v>Solvent - Dry Cleaning</v>
          </cell>
          <cell r="G10880" t="str">
            <v>Petroleum and Solvent Evaporation</v>
          </cell>
          <cell r="H10880" t="str">
            <v>Dry Cleaning</v>
          </cell>
          <cell r="I10880" t="str">
            <v>Petroleum Solvent - Commercial</v>
          </cell>
          <cell r="J10880" t="str">
            <v>Solvent Settling Tank: Continuous Flow</v>
          </cell>
          <cell r="N10880">
            <v>40988</v>
          </cell>
        </row>
        <row r="10881">
          <cell r="A10881" t="str">
            <v>41000230</v>
          </cell>
          <cell r="B10881" t="str">
            <v>Point</v>
          </cell>
          <cell r="C10881" t="str">
            <v>Dry Cleaning - Commercial - Petrol Solvent /Dryer</v>
          </cell>
          <cell r="D10881" t="str">
            <v>Solvent - Dry Cleaning</v>
          </cell>
          <cell r="G10881" t="str">
            <v>Petroleum and Solvent Evaporation</v>
          </cell>
          <cell r="H10881" t="str">
            <v>Dry Cleaning</v>
          </cell>
          <cell r="I10881" t="str">
            <v>Petroleum Solvent - Commercial</v>
          </cell>
          <cell r="J10881" t="str">
            <v>Dryer</v>
          </cell>
          <cell r="N10881">
            <v>40988</v>
          </cell>
        </row>
        <row r="10882">
          <cell r="A10882" t="str">
            <v>41000231</v>
          </cell>
          <cell r="B10882" t="str">
            <v>Point</v>
          </cell>
          <cell r="C10882" t="str">
            <v>Dry Cleaning - Commercial - Petrol Solvent /Dryer: Loading/Unloading</v>
          </cell>
          <cell r="D10882" t="str">
            <v>Solvent - Dry Cleaning</v>
          </cell>
          <cell r="G10882" t="str">
            <v>Petroleum and Solvent Evaporation</v>
          </cell>
          <cell r="H10882" t="str">
            <v>Dry Cleaning</v>
          </cell>
          <cell r="I10882" t="str">
            <v>Petroleum Solvent - Commercial</v>
          </cell>
          <cell r="J10882" t="str">
            <v>Dryer: Loading/Unloading</v>
          </cell>
          <cell r="N10882">
            <v>40988</v>
          </cell>
        </row>
        <row r="10883">
          <cell r="A10883" t="str">
            <v>41000232</v>
          </cell>
          <cell r="B10883" t="str">
            <v>Point</v>
          </cell>
          <cell r="C10883" t="str">
            <v>Dry Cleaning - Commercial - Petrol Solvent /Dryer: Drying Cycle</v>
          </cell>
          <cell r="D10883" t="str">
            <v>Solvent - Dry Cleaning</v>
          </cell>
          <cell r="G10883" t="str">
            <v>Petroleum and Solvent Evaporation</v>
          </cell>
          <cell r="H10883" t="str">
            <v>Dry Cleaning</v>
          </cell>
          <cell r="I10883" t="str">
            <v>Petroleum Solvent - Commercial</v>
          </cell>
          <cell r="J10883" t="str">
            <v>Dryer: Drying Cycle</v>
          </cell>
          <cell r="N10883">
            <v>40988</v>
          </cell>
        </row>
        <row r="10884">
          <cell r="A10884" t="str">
            <v>41000233</v>
          </cell>
          <cell r="B10884" t="str">
            <v>Point</v>
          </cell>
          <cell r="C10884" t="str">
            <v>Dry Cleaning - Commercial - Petrol Solvent /Dryer: Cool Down Cycle</v>
          </cell>
          <cell r="D10884" t="str">
            <v>Solvent - Dry Cleaning</v>
          </cell>
          <cell r="G10884" t="str">
            <v>Petroleum and Solvent Evaporation</v>
          </cell>
          <cell r="H10884" t="str">
            <v>Dry Cleaning</v>
          </cell>
          <cell r="I10884" t="str">
            <v>Petroleum Solvent - Commercial</v>
          </cell>
          <cell r="J10884" t="str">
            <v>Dryer: Cool Down Cycle</v>
          </cell>
          <cell r="N10884">
            <v>40988</v>
          </cell>
        </row>
        <row r="10885">
          <cell r="A10885" t="str">
            <v>41000240</v>
          </cell>
          <cell r="B10885" t="str">
            <v>Point</v>
          </cell>
          <cell r="C10885" t="str">
            <v>Dry Cleaning - Commercial - Petrol Solvent /Filtration</v>
          </cell>
          <cell r="D10885" t="str">
            <v>Solvent - Dry Cleaning</v>
          </cell>
          <cell r="G10885" t="str">
            <v>Petroleum and Solvent Evaporation</v>
          </cell>
          <cell r="H10885" t="str">
            <v>Dry Cleaning</v>
          </cell>
          <cell r="I10885" t="str">
            <v>Petroleum Solvent - Commercial</v>
          </cell>
          <cell r="J10885" t="str">
            <v>Filtration</v>
          </cell>
          <cell r="N10885">
            <v>40988</v>
          </cell>
        </row>
        <row r="10886">
          <cell r="A10886" t="str">
            <v>41000241</v>
          </cell>
          <cell r="B10886" t="str">
            <v>Point</v>
          </cell>
          <cell r="C10886" t="str">
            <v>Dry Cleaning - Commercial - Petrol Solvent /Filtration, Diatomite: Single Charge</v>
          </cell>
          <cell r="D10886" t="str">
            <v>Solvent - Dry Cleaning</v>
          </cell>
          <cell r="G10886" t="str">
            <v>Petroleum and Solvent Evaporation</v>
          </cell>
          <cell r="H10886" t="str">
            <v>Dry Cleaning</v>
          </cell>
          <cell r="I10886" t="str">
            <v>Petroleum Solvent - Commercial</v>
          </cell>
          <cell r="J10886" t="str">
            <v>Filtration, Diatomite: Single Charge</v>
          </cell>
          <cell r="N10886">
            <v>40988</v>
          </cell>
        </row>
        <row r="10887">
          <cell r="A10887" t="str">
            <v>41000242</v>
          </cell>
          <cell r="B10887" t="str">
            <v>Point</v>
          </cell>
          <cell r="C10887" t="str">
            <v>Dry Cleaning - Commercial - Petrol Solvent /Filtration, Diatomite: Multiple Charge</v>
          </cell>
          <cell r="D10887" t="str">
            <v>Solvent - Dry Cleaning</v>
          </cell>
          <cell r="G10887" t="str">
            <v>Petroleum and Solvent Evaporation</v>
          </cell>
          <cell r="H10887" t="str">
            <v>Dry Cleaning</v>
          </cell>
          <cell r="I10887" t="str">
            <v>Petroleum Solvent - Commercial</v>
          </cell>
          <cell r="J10887" t="str">
            <v>Filtration, Diatomite: Multiple Charge</v>
          </cell>
          <cell r="N10887">
            <v>40988</v>
          </cell>
        </row>
        <row r="10888">
          <cell r="A10888" t="str">
            <v>41000243</v>
          </cell>
          <cell r="B10888" t="str">
            <v>Point</v>
          </cell>
          <cell r="C10888" t="str">
            <v>Dry Cleaning - Commercial - Petrol Solvent /Filtration, Diatomite: Regenerative</v>
          </cell>
          <cell r="D10888" t="str">
            <v>Solvent - Dry Cleaning</v>
          </cell>
          <cell r="G10888" t="str">
            <v>Petroleum and Solvent Evaporation</v>
          </cell>
          <cell r="H10888" t="str">
            <v>Dry Cleaning</v>
          </cell>
          <cell r="I10888" t="str">
            <v>Petroleum Solvent - Commercial</v>
          </cell>
          <cell r="J10888" t="str">
            <v>Filtration, Diatomite: Regenerative</v>
          </cell>
          <cell r="N10888">
            <v>40988</v>
          </cell>
        </row>
        <row r="10889">
          <cell r="A10889" t="str">
            <v>41000244</v>
          </cell>
          <cell r="B10889" t="str">
            <v>Point</v>
          </cell>
          <cell r="C10889" t="str">
            <v>Dry Cleaning - Commercial - Petrol Solvent /Filtration, Cartridge, Carbon Core, Batch Operation</v>
          </cell>
          <cell r="D10889" t="str">
            <v>Solvent - Dry Cleaning</v>
          </cell>
          <cell r="G10889" t="str">
            <v>Petroleum and Solvent Evaporation</v>
          </cell>
          <cell r="H10889" t="str">
            <v>Dry Cleaning</v>
          </cell>
          <cell r="I10889" t="str">
            <v>Petroleum Solvent - Commercial</v>
          </cell>
          <cell r="J10889" t="str">
            <v>Filtration, Cartridge, Carbon Core, Batch Operation</v>
          </cell>
          <cell r="N10889">
            <v>40988</v>
          </cell>
        </row>
        <row r="10890">
          <cell r="A10890" t="str">
            <v>41000245</v>
          </cell>
          <cell r="B10890" t="str">
            <v>Point</v>
          </cell>
          <cell r="C10890" t="str">
            <v>Dry Cleaning - Commercial - Petrol Solvent /Filtration, Cartridge, All Carbon, Batch Operation</v>
          </cell>
          <cell r="D10890" t="str">
            <v>Solvent - Dry Cleaning</v>
          </cell>
          <cell r="G10890" t="str">
            <v>Petroleum and Solvent Evaporation</v>
          </cell>
          <cell r="H10890" t="str">
            <v>Dry Cleaning</v>
          </cell>
          <cell r="I10890" t="str">
            <v>Petroleum Solvent - Commercial</v>
          </cell>
          <cell r="J10890" t="str">
            <v>Filtration, Cartridge, All Carbon, Batch Operation</v>
          </cell>
          <cell r="N10890">
            <v>40988</v>
          </cell>
        </row>
        <row r="10891">
          <cell r="A10891" t="str">
            <v>41000246</v>
          </cell>
          <cell r="B10891" t="str">
            <v>Point</v>
          </cell>
          <cell r="C10891" t="str">
            <v>Dry Cleaning - Commercial - Petrol Solvent /Filtration, Cartridge, Carbon Core, Continuous Oper</v>
          </cell>
          <cell r="D10891" t="str">
            <v>Solvent - Dry Cleaning</v>
          </cell>
          <cell r="G10891" t="str">
            <v>Petroleum and Solvent Evaporation</v>
          </cell>
          <cell r="H10891" t="str">
            <v>Dry Cleaning</v>
          </cell>
          <cell r="I10891" t="str">
            <v>Petroleum Solvent - Commercial</v>
          </cell>
          <cell r="J10891" t="str">
            <v>Filtration, Cartridge, Carbon Core, Continuous Operation</v>
          </cell>
          <cell r="N10891">
            <v>40988</v>
          </cell>
        </row>
        <row r="10892">
          <cell r="A10892" t="str">
            <v>41000247</v>
          </cell>
          <cell r="B10892" t="str">
            <v>Point</v>
          </cell>
          <cell r="C10892" t="str">
            <v>Dry Cleaning - Commercial - Petrol Solvent /Filtration, Cartridge, All Carbon, Continuous Oper</v>
          </cell>
          <cell r="D10892" t="str">
            <v>Solvent - Dry Cleaning</v>
          </cell>
          <cell r="G10892" t="str">
            <v>Petroleum and Solvent Evaporation</v>
          </cell>
          <cell r="H10892" t="str">
            <v>Dry Cleaning</v>
          </cell>
          <cell r="I10892" t="str">
            <v>Petroleum Solvent - Commercial</v>
          </cell>
          <cell r="J10892" t="str">
            <v>Filtration, Cartridge, All Carbon, Continuous Operation</v>
          </cell>
          <cell r="N10892">
            <v>40988</v>
          </cell>
        </row>
        <row r="10893">
          <cell r="A10893" t="str">
            <v>41000260</v>
          </cell>
          <cell r="B10893" t="str">
            <v>Point</v>
          </cell>
          <cell r="C10893" t="str">
            <v>Dry Cleaning - Commercial - Petrol Solvent /Waste Disposal</v>
          </cell>
          <cell r="D10893" t="str">
            <v>Solvent - Dry Cleaning</v>
          </cell>
          <cell r="G10893" t="str">
            <v>Petroleum and Solvent Evaporation</v>
          </cell>
          <cell r="H10893" t="str">
            <v>Dry Cleaning</v>
          </cell>
          <cell r="I10893" t="str">
            <v>Petroleum Solvent - Commercial</v>
          </cell>
          <cell r="J10893" t="str">
            <v>Waste Disposal</v>
          </cell>
          <cell r="N10893">
            <v>40988</v>
          </cell>
        </row>
        <row r="10894">
          <cell r="A10894" t="str">
            <v>41000261</v>
          </cell>
          <cell r="B10894" t="str">
            <v>Point</v>
          </cell>
          <cell r="C10894" t="str">
            <v>Dry Cleaning - Commercial - Petrol Solvent /Waste Disposal: Filter Waste, Drained</v>
          </cell>
          <cell r="D10894" t="str">
            <v>Solvent - Dry Cleaning</v>
          </cell>
          <cell r="G10894" t="str">
            <v>Petroleum and Solvent Evaporation</v>
          </cell>
          <cell r="H10894" t="str">
            <v>Dry Cleaning</v>
          </cell>
          <cell r="I10894" t="str">
            <v>Petroleum Solvent - Commercial</v>
          </cell>
          <cell r="J10894" t="str">
            <v>Waste Disposal: Filter Waste, Drained</v>
          </cell>
          <cell r="N10894">
            <v>40988</v>
          </cell>
        </row>
        <row r="10895">
          <cell r="A10895" t="str">
            <v>41000262</v>
          </cell>
          <cell r="B10895" t="str">
            <v>Point</v>
          </cell>
          <cell r="C10895" t="str">
            <v>Dry Cleaning - Commercial - Petrol Solvent /Waste Disposal: Filter Waste, Centrifuged</v>
          </cell>
          <cell r="D10895" t="str">
            <v>Solvent - Dry Cleaning</v>
          </cell>
          <cell r="G10895" t="str">
            <v>Petroleum and Solvent Evaporation</v>
          </cell>
          <cell r="H10895" t="str">
            <v>Dry Cleaning</v>
          </cell>
          <cell r="I10895" t="str">
            <v>Petroleum Solvent - Commercial</v>
          </cell>
          <cell r="J10895" t="str">
            <v>Waste Disposal: Filter Waste, Centrifuged</v>
          </cell>
          <cell r="N10895">
            <v>40988</v>
          </cell>
        </row>
        <row r="10896">
          <cell r="A10896" t="str">
            <v>41000263</v>
          </cell>
          <cell r="B10896" t="str">
            <v>Point</v>
          </cell>
          <cell r="C10896" t="str">
            <v>Dry Cleaning - Commercial - Petrol Solvent /Waste Disposal: Settling Tank Sludge</v>
          </cell>
          <cell r="D10896" t="str">
            <v>Solvent - Dry Cleaning</v>
          </cell>
          <cell r="G10896" t="str">
            <v>Petroleum and Solvent Evaporation</v>
          </cell>
          <cell r="H10896" t="str">
            <v>Dry Cleaning</v>
          </cell>
          <cell r="I10896" t="str">
            <v>Petroleum Solvent - Commercial</v>
          </cell>
          <cell r="J10896" t="str">
            <v>Waste Disposal: Settling Tank Sludge</v>
          </cell>
          <cell r="N10896">
            <v>40988</v>
          </cell>
        </row>
        <row r="10897">
          <cell r="A10897" t="str">
            <v>41000264</v>
          </cell>
          <cell r="B10897" t="str">
            <v>Point</v>
          </cell>
          <cell r="C10897" t="str">
            <v>Dry Cleaning - Commercial - Petrol Solvent /Waste Disposal: Still Waste</v>
          </cell>
          <cell r="D10897" t="str">
            <v>Solvent - Dry Cleaning</v>
          </cell>
          <cell r="G10897" t="str">
            <v>Petroleum and Solvent Evaporation</v>
          </cell>
          <cell r="H10897" t="str">
            <v>Dry Cleaning</v>
          </cell>
          <cell r="I10897" t="str">
            <v>Petroleum Solvent - Commercial</v>
          </cell>
          <cell r="J10897" t="str">
            <v>Waste Disposal: Still Waste</v>
          </cell>
          <cell r="N10897">
            <v>40988</v>
          </cell>
        </row>
        <row r="10898">
          <cell r="A10898" t="str">
            <v>41000265</v>
          </cell>
          <cell r="B10898" t="str">
            <v>Point</v>
          </cell>
          <cell r="C10898" t="str">
            <v>Dry Cleaning - Commercial - Petrol Solvent /Waste Disposal: Cartridge, All Carbon</v>
          </cell>
          <cell r="D10898" t="str">
            <v>Solvent - Dry Cleaning</v>
          </cell>
          <cell r="G10898" t="str">
            <v>Petroleum and Solvent Evaporation</v>
          </cell>
          <cell r="H10898" t="str">
            <v>Dry Cleaning</v>
          </cell>
          <cell r="I10898" t="str">
            <v>Petroleum Solvent - Commercial</v>
          </cell>
          <cell r="J10898" t="str">
            <v>Waste Disposal: Cartridge, All Carbon</v>
          </cell>
          <cell r="N10898">
            <v>40988</v>
          </cell>
        </row>
        <row r="10899">
          <cell r="A10899" t="str">
            <v>41000266</v>
          </cell>
          <cell r="B10899" t="str">
            <v>Point</v>
          </cell>
          <cell r="C10899" t="str">
            <v>Dry Cleaning - Commercial - Petrol Solvent /Waste Disposal: Cartridge, Carbon Core Only</v>
          </cell>
          <cell r="D10899" t="str">
            <v>Solvent - Dry Cleaning</v>
          </cell>
          <cell r="G10899" t="str">
            <v>Petroleum and Solvent Evaporation</v>
          </cell>
          <cell r="H10899" t="str">
            <v>Dry Cleaning</v>
          </cell>
          <cell r="I10899" t="str">
            <v>Petroleum Solvent - Commercial</v>
          </cell>
          <cell r="J10899" t="str">
            <v>Waste Disposal: Cartridge, Carbon Core Only</v>
          </cell>
          <cell r="N10899">
            <v>40988</v>
          </cell>
        </row>
        <row r="10900">
          <cell r="A10900" t="str">
            <v>41080001</v>
          </cell>
          <cell r="B10900" t="str">
            <v>Point</v>
          </cell>
          <cell r="C10900" t="str">
            <v>Dry Cleaning /Petrol Solvent - Equip Leaks /Equipment Leaks</v>
          </cell>
          <cell r="D10900" t="str">
            <v>Solvent - Dry Cleaning</v>
          </cell>
          <cell r="G10900" t="str">
            <v>Petroleum and Solvent Evaporation</v>
          </cell>
          <cell r="H10900" t="str">
            <v>Dry Cleaning</v>
          </cell>
          <cell r="I10900" t="str">
            <v>Petroleum Solvent - Equipment Leaks</v>
          </cell>
          <cell r="J10900" t="str">
            <v>Equipment Leaks</v>
          </cell>
          <cell r="N10900">
            <v>40988</v>
          </cell>
        </row>
        <row r="10901">
          <cell r="A10901" t="str">
            <v>41082001</v>
          </cell>
          <cell r="B10901" t="str">
            <v>Point</v>
          </cell>
          <cell r="C10901" t="str">
            <v>Dry Cleaning /Petrol Solvent - Wastewater /Process Area Drains</v>
          </cell>
          <cell r="D10901" t="str">
            <v>Solvent - Dry Cleaning</v>
          </cell>
          <cell r="G10901" t="str">
            <v>Petroleum and Solvent Evaporation</v>
          </cell>
          <cell r="H10901" t="str">
            <v>Dry Cleaning</v>
          </cell>
          <cell r="I10901" t="str">
            <v>Petroleum Solvent - Wastewater, Aggregate</v>
          </cell>
          <cell r="J10901" t="str">
            <v>Process Area Drains</v>
          </cell>
          <cell r="N10901">
            <v>40988</v>
          </cell>
        </row>
        <row r="10902">
          <cell r="A10902" t="str">
            <v>41082002</v>
          </cell>
          <cell r="B10902" t="str">
            <v>Point</v>
          </cell>
          <cell r="C10902" t="str">
            <v>Dry Cleaning /Petrol Solvent - Wastewater /Process Equipment Drains</v>
          </cell>
          <cell r="D10902" t="str">
            <v>Solvent - Dry Cleaning</v>
          </cell>
          <cell r="G10902" t="str">
            <v>Petroleum and Solvent Evaporation</v>
          </cell>
          <cell r="H10902" t="str">
            <v>Dry Cleaning</v>
          </cell>
          <cell r="I10902" t="str">
            <v>Petroleum Solvent - Wastewater, Aggregate</v>
          </cell>
          <cell r="J10902" t="str">
            <v>Process Equipment Drains</v>
          </cell>
          <cell r="N10902">
            <v>40988</v>
          </cell>
        </row>
        <row r="10903">
          <cell r="A10903" t="str">
            <v>41082599</v>
          </cell>
          <cell r="B10903" t="str">
            <v>Point</v>
          </cell>
          <cell r="C10903" t="str">
            <v>Dry Cleaning /Petrol Solvent - Wastewater, Pts of Generation /Specify Point of Generation</v>
          </cell>
          <cell r="D10903" t="str">
            <v>Solvent - Dry Cleaning</v>
          </cell>
          <cell r="G10903" t="str">
            <v>Petroleum and Solvent Evaporation</v>
          </cell>
          <cell r="H10903" t="str">
            <v>Dry Cleaning</v>
          </cell>
          <cell r="I10903" t="str">
            <v>Petroleum Solvent - Wastewater, Points of Generation</v>
          </cell>
          <cell r="J10903" t="str">
            <v>Specify Point of Generation</v>
          </cell>
          <cell r="N10903">
            <v>40988</v>
          </cell>
        </row>
        <row r="10904">
          <cell r="A10904" t="str">
            <v>42500101</v>
          </cell>
          <cell r="B10904" t="str">
            <v>Point</v>
          </cell>
          <cell r="C10904" t="str">
            <v>Fixed Roof Tanks (210 Bbl Size) Breathing Loss</v>
          </cell>
          <cell r="D10904" t="str">
            <v>Industrial Processes - Storage and Transfer</v>
          </cell>
          <cell r="G10904" t="str">
            <v>Petroleum and Solvent Evaporation</v>
          </cell>
          <cell r="J10904" t="str">
            <v>Fixed Roof Tanks (210 Bbl Size) Breathing Loss</v>
          </cell>
          <cell r="N10904">
            <v>40988</v>
          </cell>
        </row>
        <row r="10905">
          <cell r="A10905" t="str">
            <v>42500102</v>
          </cell>
          <cell r="B10905" t="str">
            <v>Point</v>
          </cell>
          <cell r="C10905" t="str">
            <v>Fixed Roof Tanks (210 Bbl Size) Working Loss</v>
          </cell>
          <cell r="D10905" t="str">
            <v>Industrial Processes - Storage and Transfer</v>
          </cell>
          <cell r="G10905" t="str">
            <v>Petroleum and Solvent Evaporation</v>
          </cell>
          <cell r="J10905" t="str">
            <v>Fixed Roof Tanks (210 Bbl Size) Working Loss</v>
          </cell>
          <cell r="N10905">
            <v>40988</v>
          </cell>
        </row>
        <row r="10906">
          <cell r="A10906" t="str">
            <v>42500201</v>
          </cell>
          <cell r="B10906" t="str">
            <v>Point</v>
          </cell>
          <cell r="C10906" t="str">
            <v>Fixed Roof Tanks (500 Bbl Size) Breathing Loss</v>
          </cell>
          <cell r="D10906" t="str">
            <v>Industrial Processes - Storage and Transfer</v>
          </cell>
          <cell r="G10906" t="str">
            <v>Petroleum and Solvent Evaporation</v>
          </cell>
          <cell r="J10906" t="str">
            <v>Fixed Roof Tanks (500 Bbl Size) Breathing Loss</v>
          </cell>
          <cell r="N10906">
            <v>40988</v>
          </cell>
        </row>
        <row r="10907">
          <cell r="A10907" t="str">
            <v>42500202</v>
          </cell>
          <cell r="B10907" t="str">
            <v>Point</v>
          </cell>
          <cell r="C10907" t="str">
            <v>Fixed Roof Tanks (500 Bbl Size) Working Loss</v>
          </cell>
          <cell r="D10907" t="str">
            <v>Industrial Processes - Storage and Transfer</v>
          </cell>
          <cell r="G10907" t="str">
            <v>Petroleum and Solvent Evaporation</v>
          </cell>
          <cell r="J10907" t="str">
            <v>Fixed Roof Tanks (500 Bbl Size) Working Loss</v>
          </cell>
          <cell r="N10907">
            <v>40988</v>
          </cell>
        </row>
        <row r="10908">
          <cell r="A10908" t="str">
            <v>42500301</v>
          </cell>
          <cell r="B10908" t="str">
            <v>Point</v>
          </cell>
          <cell r="C10908" t="str">
            <v>Fixed Roof Tanks (1,000 Bbl Size) Breathing Loss</v>
          </cell>
          <cell r="D10908" t="str">
            <v>Industrial Processes - Storage and Transfer</v>
          </cell>
          <cell r="G10908" t="str">
            <v>Petroleum and Solvent Evaporation</v>
          </cell>
          <cell r="J10908" t="str">
            <v>Fixed Roof Tanks (1,000 Bbl Size) Breathing Loss</v>
          </cell>
          <cell r="N10908">
            <v>40988</v>
          </cell>
        </row>
        <row r="10909">
          <cell r="A10909" t="str">
            <v>42500302</v>
          </cell>
          <cell r="B10909" t="str">
            <v>Point</v>
          </cell>
          <cell r="C10909" t="str">
            <v>Fixed Roof Tanks (1,000 Bbl Size) Working Loss</v>
          </cell>
          <cell r="D10909" t="str">
            <v>Industrial Processes - Storage and Transfer</v>
          </cell>
          <cell r="G10909" t="str">
            <v>Petroleum and Solvent Evaporation</v>
          </cell>
          <cell r="J10909" t="str">
            <v>Fixed Roof Tanks (1,000 Bbl Size) Working Loss</v>
          </cell>
          <cell r="N10909">
            <v>40988</v>
          </cell>
        </row>
        <row r="10910">
          <cell r="A10910" t="str">
            <v>42505001</v>
          </cell>
          <cell r="B10910" t="str">
            <v>Point</v>
          </cell>
          <cell r="C10910" t="str">
            <v>Floating Roof Tanks (1,000 Bbl Size) Standing Loss</v>
          </cell>
          <cell r="D10910" t="str">
            <v>Industrial Processes - Storage and Transfer</v>
          </cell>
          <cell r="G10910" t="str">
            <v>Petroleum and Solvent Evaporation</v>
          </cell>
          <cell r="J10910" t="str">
            <v>Floating Roof Tanks (1,000 Bbl Size) Standing Loss</v>
          </cell>
          <cell r="N10910">
            <v>40988</v>
          </cell>
        </row>
        <row r="10911">
          <cell r="A10911" t="str">
            <v>42505002</v>
          </cell>
          <cell r="B10911" t="str">
            <v>Point</v>
          </cell>
          <cell r="C10911" t="str">
            <v>Floating Roof Tanks (1,000 Bbl Size) Working Loss</v>
          </cell>
          <cell r="D10911" t="str">
            <v>Industrial Processes - Storage and Transfer</v>
          </cell>
          <cell r="G10911" t="str">
            <v>Petroleum and Solvent Evaporation</v>
          </cell>
          <cell r="J10911" t="str">
            <v>Floating Roof Tanks (1,000 Bbl Size) Working Loss</v>
          </cell>
          <cell r="N10911">
            <v>40988</v>
          </cell>
        </row>
        <row r="10912">
          <cell r="A10912" t="str">
            <v>42505101</v>
          </cell>
          <cell r="B10912" t="str">
            <v>Point</v>
          </cell>
          <cell r="C10912" t="str">
            <v>Floating Roof Tanks (5,000 Bbl Size) Standing Loss</v>
          </cell>
          <cell r="D10912" t="str">
            <v>Industrial Processes - Storage and Transfer</v>
          </cell>
          <cell r="G10912" t="str">
            <v>Petroleum and Solvent Evaporation</v>
          </cell>
          <cell r="J10912" t="str">
            <v>Floating Roof Tanks (5,000 Bbl Size) Standing Loss</v>
          </cell>
          <cell r="N10912">
            <v>40988</v>
          </cell>
        </row>
        <row r="10913">
          <cell r="A10913" t="str">
            <v>42505102</v>
          </cell>
          <cell r="B10913" t="str">
            <v>Point</v>
          </cell>
          <cell r="C10913" t="str">
            <v>Floating Roof Tanks (5,000 Bbl Size) Crude Oil: Working Loss</v>
          </cell>
          <cell r="D10913" t="str">
            <v>Industrial Processes - Storage and Transfer</v>
          </cell>
          <cell r="G10913" t="str">
            <v>Petroleum and Solvent Evaporation</v>
          </cell>
          <cell r="J10913" t="str">
            <v>Floating Roof Tanks (5,000 Bbl Size) Crude Oil: Working Loss</v>
          </cell>
          <cell r="N10913">
            <v>40988</v>
          </cell>
        </row>
        <row r="10914">
          <cell r="A10914" t="str">
            <v>42505202</v>
          </cell>
          <cell r="B10914" t="str">
            <v>Point</v>
          </cell>
          <cell r="C10914" t="str">
            <v>Floating Roof Tanks (1,000 Bbl Size) Working Loss</v>
          </cell>
          <cell r="D10914" t="str">
            <v>Industrial Processes - Storage and Transfer</v>
          </cell>
          <cell r="G10914" t="str">
            <v>Petroleum and Solvent Evaporation</v>
          </cell>
          <cell r="J10914" t="str">
            <v>Floating Roof Tanks (1,000 Bbl Size) Working Loss</v>
          </cell>
          <cell r="K10914" t="str">
            <v>42505002</v>
          </cell>
          <cell r="L10914" t="str">
            <v>2005</v>
          </cell>
          <cell r="N10914">
            <v>40988</v>
          </cell>
        </row>
        <row r="10915">
          <cell r="A10915" t="str">
            <v>4444444444</v>
          </cell>
          <cell r="B10915" t="str">
            <v>Nonpoint</v>
          </cell>
          <cell r="C10915" t="str">
            <v>Brick Kilns /Brick Kilns /Brick Kilns</v>
          </cell>
          <cell r="D10915" t="str">
            <v>Industrial Processes - NEC</v>
          </cell>
          <cell r="G10915" t="str">
            <v>Brick Kilns</v>
          </cell>
          <cell r="H10915" t="str">
            <v>Brick Kilns</v>
          </cell>
          <cell r="I10915" t="str">
            <v>Brick Kilns</v>
          </cell>
          <cell r="J10915" t="str">
            <v>Brick Kilns</v>
          </cell>
          <cell r="L10915" t="str">
            <v>2002</v>
          </cell>
          <cell r="M10915">
            <v>39062</v>
          </cell>
          <cell r="N10915">
            <v>40982</v>
          </cell>
        </row>
        <row r="10916">
          <cell r="A10916" t="str">
            <v>49000101</v>
          </cell>
          <cell r="B10916" t="str">
            <v>Point</v>
          </cell>
          <cell r="C10916" t="str">
            <v>Solvent Evap /Solvent Extraction Process /Petroleum Naphtha (Stoddard)</v>
          </cell>
          <cell r="D10916" t="str">
            <v>Solvent - Industrial Surface Coating &amp; Solvent Use</v>
          </cell>
          <cell r="G10916" t="str">
            <v>Petroleum and Solvent Evaporation</v>
          </cell>
          <cell r="H10916" t="str">
            <v>Organic Solvent Evaporation</v>
          </cell>
          <cell r="I10916" t="str">
            <v>Solvent Extraction Process</v>
          </cell>
          <cell r="J10916" t="str">
            <v>Petroleum Naphtha (Stoddard)</v>
          </cell>
          <cell r="N10916">
            <v>40988</v>
          </cell>
        </row>
        <row r="10917">
          <cell r="A10917" t="str">
            <v>49000102</v>
          </cell>
          <cell r="B10917" t="str">
            <v>Point</v>
          </cell>
          <cell r="C10917" t="str">
            <v>Solvent Evap /Solvent Extraction Process /Methyl Ethyl Ketone</v>
          </cell>
          <cell r="D10917" t="str">
            <v>Solvent - Industrial Surface Coating &amp; Solvent Use</v>
          </cell>
          <cell r="G10917" t="str">
            <v>Petroleum and Solvent Evaporation</v>
          </cell>
          <cell r="H10917" t="str">
            <v>Organic Solvent Evaporation</v>
          </cell>
          <cell r="I10917" t="str">
            <v>Solvent Extraction Process</v>
          </cell>
          <cell r="J10917" t="str">
            <v>Methyl Ethyl Ketone</v>
          </cell>
          <cell r="N10917">
            <v>40988</v>
          </cell>
        </row>
        <row r="10918">
          <cell r="A10918" t="str">
            <v>49000103</v>
          </cell>
          <cell r="B10918" t="str">
            <v>Point</v>
          </cell>
          <cell r="C10918" t="str">
            <v>Solvent Evap /Solvent Extraction Process /Methyl Isobutyl Ketone</v>
          </cell>
          <cell r="D10918" t="str">
            <v>Solvent - Industrial Surface Coating &amp; Solvent Use</v>
          </cell>
          <cell r="G10918" t="str">
            <v>Petroleum and Solvent Evaporation</v>
          </cell>
          <cell r="H10918" t="str">
            <v>Organic Solvent Evaporation</v>
          </cell>
          <cell r="I10918" t="str">
            <v>Solvent Extraction Process</v>
          </cell>
          <cell r="J10918" t="str">
            <v>Methyl Isobutyl Ketone</v>
          </cell>
          <cell r="N10918">
            <v>40988</v>
          </cell>
        </row>
        <row r="10919">
          <cell r="A10919" t="str">
            <v>49000104</v>
          </cell>
          <cell r="B10919" t="str">
            <v>Point</v>
          </cell>
          <cell r="C10919" t="str">
            <v>Solvent Evap /Solvent Extraction Process /Furfural</v>
          </cell>
          <cell r="D10919" t="str">
            <v>Solvent - Industrial Surface Coating &amp; Solvent Use</v>
          </cell>
          <cell r="G10919" t="str">
            <v>Petroleum and Solvent Evaporation</v>
          </cell>
          <cell r="H10919" t="str">
            <v>Organic Solvent Evaporation</v>
          </cell>
          <cell r="I10919" t="str">
            <v>Solvent Extraction Process</v>
          </cell>
          <cell r="J10919" t="str">
            <v>Furfural</v>
          </cell>
          <cell r="N10919">
            <v>40988</v>
          </cell>
        </row>
        <row r="10920">
          <cell r="A10920" t="str">
            <v>49000105</v>
          </cell>
          <cell r="B10920" t="str">
            <v>Point</v>
          </cell>
          <cell r="C10920" t="str">
            <v>Solvent Evap /Solvent Extraction Process /Trichloroethylene</v>
          </cell>
          <cell r="D10920" t="str">
            <v>Solvent - Industrial Surface Coating &amp; Solvent Use</v>
          </cell>
          <cell r="G10920" t="str">
            <v>Petroleum and Solvent Evaporation</v>
          </cell>
          <cell r="H10920" t="str">
            <v>Organic Solvent Evaporation</v>
          </cell>
          <cell r="I10920" t="str">
            <v>Solvent Extraction Process</v>
          </cell>
          <cell r="J10920" t="str">
            <v>Trichloroethylene</v>
          </cell>
          <cell r="N10920">
            <v>40988</v>
          </cell>
        </row>
        <row r="10921">
          <cell r="A10921" t="str">
            <v>49000199</v>
          </cell>
          <cell r="B10921" t="str">
            <v>Point</v>
          </cell>
          <cell r="C10921" t="str">
            <v>Solvent Evap /Solvent Extraction Process /Other Not Classified</v>
          </cell>
          <cell r="D10921" t="str">
            <v>Solvent - Industrial Surface Coating &amp; Solvent Use</v>
          </cell>
          <cell r="G10921" t="str">
            <v>Petroleum and Solvent Evaporation</v>
          </cell>
          <cell r="H10921" t="str">
            <v>Organic Solvent Evaporation</v>
          </cell>
          <cell r="I10921" t="str">
            <v>Solvent Extraction Process</v>
          </cell>
          <cell r="J10921" t="str">
            <v>Other Not Classified</v>
          </cell>
          <cell r="N10921">
            <v>40988</v>
          </cell>
        </row>
        <row r="10922">
          <cell r="A10922" t="str">
            <v>49000201</v>
          </cell>
          <cell r="B10922" t="str">
            <v>Point</v>
          </cell>
          <cell r="C10922" t="str">
            <v>Solvent Evap /Waste Solvent Recovery Ops /Storage Tank Vent</v>
          </cell>
          <cell r="D10922" t="str">
            <v>Industrial Processes - Storage and Transfer</v>
          </cell>
          <cell r="G10922" t="str">
            <v>Petroleum and Solvent Evaporation</v>
          </cell>
          <cell r="H10922" t="str">
            <v>Organic Solvent Evaporation</v>
          </cell>
          <cell r="I10922" t="str">
            <v>Waste Solvent Recovery Operations</v>
          </cell>
          <cell r="J10922" t="str">
            <v>Storage Tank Vent</v>
          </cell>
          <cell r="N10922">
            <v>40988</v>
          </cell>
        </row>
        <row r="10923">
          <cell r="A10923" t="str">
            <v>49000202</v>
          </cell>
          <cell r="B10923" t="str">
            <v>Point</v>
          </cell>
          <cell r="C10923" t="str">
            <v>Solvent Evap /Waste Solvent Recovery Ops /Condenser Vent</v>
          </cell>
          <cell r="D10923" t="str">
            <v>Solvent - Industrial Surface Coating &amp; Solvent Use</v>
          </cell>
          <cell r="G10923" t="str">
            <v>Petroleum and Solvent Evaporation</v>
          </cell>
          <cell r="H10923" t="str">
            <v>Organic Solvent Evaporation</v>
          </cell>
          <cell r="I10923" t="str">
            <v>Waste Solvent Recovery Operations</v>
          </cell>
          <cell r="J10923" t="str">
            <v>Condenser Vent</v>
          </cell>
          <cell r="N10923">
            <v>40988</v>
          </cell>
        </row>
        <row r="10924">
          <cell r="A10924" t="str">
            <v>49000203</v>
          </cell>
          <cell r="B10924" t="str">
            <v>Point</v>
          </cell>
          <cell r="C10924" t="str">
            <v>Solvent Evap /Waste Solvent Recovery Ops /Incinerator Stack</v>
          </cell>
          <cell r="D10924" t="str">
            <v>Solvent - Industrial Surface Coating &amp; Solvent Use</v>
          </cell>
          <cell r="G10924" t="str">
            <v>Petroleum and Solvent Evaporation</v>
          </cell>
          <cell r="H10924" t="str">
            <v>Organic Solvent Evaporation</v>
          </cell>
          <cell r="I10924" t="str">
            <v>Waste Solvent Recovery Operations</v>
          </cell>
          <cell r="J10924" t="str">
            <v>Incinerator Stack</v>
          </cell>
          <cell r="N10924">
            <v>40988</v>
          </cell>
        </row>
        <row r="10925">
          <cell r="A10925" t="str">
            <v>49000204</v>
          </cell>
          <cell r="B10925" t="str">
            <v>Point</v>
          </cell>
          <cell r="C10925" t="str">
            <v>Solvent Evap /Waste Solvent Recovery Ops /Solvent Spillage</v>
          </cell>
          <cell r="D10925" t="str">
            <v>Industrial Processes - Storage and Transfer</v>
          </cell>
          <cell r="G10925" t="str">
            <v>Petroleum and Solvent Evaporation</v>
          </cell>
          <cell r="H10925" t="str">
            <v>Organic Solvent Evaporation</v>
          </cell>
          <cell r="I10925" t="str">
            <v>Waste Solvent Recovery Operations</v>
          </cell>
          <cell r="J10925" t="str">
            <v>Solvent Spillage</v>
          </cell>
          <cell r="N10925">
            <v>40988</v>
          </cell>
        </row>
        <row r="10926">
          <cell r="A10926" t="str">
            <v>49000205</v>
          </cell>
          <cell r="B10926" t="str">
            <v>Point</v>
          </cell>
          <cell r="C10926" t="str">
            <v>Solvent Evap /Waste Solvent Recovery Ops /Solvent Loading</v>
          </cell>
          <cell r="D10926" t="str">
            <v>Industrial Processes - Storage and Transfer</v>
          </cell>
          <cell r="G10926" t="str">
            <v>Petroleum and Solvent Evaporation</v>
          </cell>
          <cell r="H10926" t="str">
            <v>Organic Solvent Evaporation</v>
          </cell>
          <cell r="I10926" t="str">
            <v>Waste Solvent Recovery Operations</v>
          </cell>
          <cell r="J10926" t="str">
            <v>Solvent Loading</v>
          </cell>
          <cell r="N10926">
            <v>40988</v>
          </cell>
        </row>
        <row r="10927">
          <cell r="A10927" t="str">
            <v>49000206</v>
          </cell>
          <cell r="B10927" t="str">
            <v>Point</v>
          </cell>
          <cell r="C10927" t="str">
            <v>Solvent Evap /Waste Solvent Recovery Ops /Fugitive Leaks</v>
          </cell>
          <cell r="D10927" t="str">
            <v>Solvent - Industrial Surface Coating &amp; Solvent Use</v>
          </cell>
          <cell r="G10927" t="str">
            <v>Petroleum and Solvent Evaporation</v>
          </cell>
          <cell r="H10927" t="str">
            <v>Organic Solvent Evaporation</v>
          </cell>
          <cell r="I10927" t="str">
            <v>Waste Solvent Recovery Operations</v>
          </cell>
          <cell r="J10927" t="str">
            <v>Fugitive Leaks</v>
          </cell>
          <cell r="N10927">
            <v>40988</v>
          </cell>
        </row>
        <row r="10928">
          <cell r="A10928" t="str">
            <v>49000207</v>
          </cell>
          <cell r="B10928" t="str">
            <v>Point</v>
          </cell>
          <cell r="C10928" t="str">
            <v>Solvent Evap /Waste Solvent Recovery Ops /Distillation Vent</v>
          </cell>
          <cell r="D10928" t="str">
            <v>Solvent - Industrial Surface Coating &amp; Solvent Use</v>
          </cell>
          <cell r="G10928" t="str">
            <v>Petroleum and Solvent Evaporation</v>
          </cell>
          <cell r="H10928" t="str">
            <v>Organic Solvent Evaporation</v>
          </cell>
          <cell r="I10928" t="str">
            <v>Waste Solvent Recovery Operations</v>
          </cell>
          <cell r="J10928" t="str">
            <v>Distillation Vent</v>
          </cell>
          <cell r="N10928">
            <v>40988</v>
          </cell>
        </row>
        <row r="10929">
          <cell r="A10929" t="str">
            <v>49000208</v>
          </cell>
          <cell r="B10929" t="str">
            <v>Point</v>
          </cell>
          <cell r="C10929" t="str">
            <v>Solvent Evap /Waste Solvent Recovery Ops /Decanting</v>
          </cell>
          <cell r="D10929" t="str">
            <v>Solvent - Industrial Surface Coating &amp; Solvent Use</v>
          </cell>
          <cell r="G10929" t="str">
            <v>Petroleum and Solvent Evaporation</v>
          </cell>
          <cell r="H10929" t="str">
            <v>Organic Solvent Evaporation</v>
          </cell>
          <cell r="I10929" t="str">
            <v>Waste Solvent Recovery Operations</v>
          </cell>
          <cell r="J10929" t="str">
            <v>Decanting</v>
          </cell>
          <cell r="N10929">
            <v>40988</v>
          </cell>
        </row>
        <row r="10930">
          <cell r="A10930" t="str">
            <v>49000209</v>
          </cell>
          <cell r="B10930" t="str">
            <v>Point</v>
          </cell>
          <cell r="C10930" t="str">
            <v>Solvent Evap /Waste Solvent Recovery Ops /Salting</v>
          </cell>
          <cell r="D10930" t="str">
            <v>Solvent - Industrial Surface Coating &amp; Solvent Use</v>
          </cell>
          <cell r="G10930" t="str">
            <v>Petroleum and Solvent Evaporation</v>
          </cell>
          <cell r="H10930" t="str">
            <v>Organic Solvent Evaporation</v>
          </cell>
          <cell r="I10930" t="str">
            <v>Waste Solvent Recovery Operations</v>
          </cell>
          <cell r="J10930" t="str">
            <v>Salting</v>
          </cell>
          <cell r="N10930">
            <v>40988</v>
          </cell>
        </row>
        <row r="10931">
          <cell r="A10931" t="str">
            <v>49000299</v>
          </cell>
          <cell r="B10931" t="str">
            <v>Point</v>
          </cell>
          <cell r="C10931" t="str">
            <v>Solvent Evap /Waste Solvent Recovery Ops /Other Not Classified</v>
          </cell>
          <cell r="D10931" t="str">
            <v>Solvent - Industrial Surface Coating &amp; Solvent Use</v>
          </cell>
          <cell r="G10931" t="str">
            <v>Petroleum and Solvent Evaporation</v>
          </cell>
          <cell r="H10931" t="str">
            <v>Organic Solvent Evaporation</v>
          </cell>
          <cell r="I10931" t="str">
            <v>Waste Solvent Recovery Operations</v>
          </cell>
          <cell r="J10931" t="str">
            <v>Other Not Classified</v>
          </cell>
          <cell r="N10931">
            <v>40988</v>
          </cell>
        </row>
        <row r="10932">
          <cell r="A10932" t="str">
            <v>49000301</v>
          </cell>
          <cell r="B10932" t="str">
            <v>Point</v>
          </cell>
          <cell r="C10932" t="str">
            <v>Solvent Evap /Rail Car Cleaning /Ethylene Glycol</v>
          </cell>
          <cell r="D10932" t="str">
            <v>Solvent - Industrial Surface Coating &amp; Solvent Use</v>
          </cell>
          <cell r="G10932" t="str">
            <v>Petroleum and Solvent Evaporation</v>
          </cell>
          <cell r="H10932" t="str">
            <v>Organic Solvent Evaporation</v>
          </cell>
          <cell r="I10932" t="str">
            <v>Rail Car Cleaning</v>
          </cell>
          <cell r="J10932" t="str">
            <v>Ethylene Glycol</v>
          </cell>
          <cell r="N10932">
            <v>40988</v>
          </cell>
        </row>
        <row r="10933">
          <cell r="A10933" t="str">
            <v>49000302</v>
          </cell>
          <cell r="B10933" t="str">
            <v>Point</v>
          </cell>
          <cell r="C10933" t="str">
            <v>Solvent Evap /Rail Car Cleaning /Chlorobenzene</v>
          </cell>
          <cell r="D10933" t="str">
            <v>Solvent - Industrial Surface Coating &amp; Solvent Use</v>
          </cell>
          <cell r="G10933" t="str">
            <v>Petroleum and Solvent Evaporation</v>
          </cell>
          <cell r="H10933" t="str">
            <v>Organic Solvent Evaporation</v>
          </cell>
          <cell r="I10933" t="str">
            <v>Rail Car Cleaning</v>
          </cell>
          <cell r="J10933" t="str">
            <v>Chlorobenzene</v>
          </cell>
          <cell r="N10933">
            <v>40988</v>
          </cell>
        </row>
        <row r="10934">
          <cell r="A10934" t="str">
            <v>49000303</v>
          </cell>
          <cell r="B10934" t="str">
            <v>Point</v>
          </cell>
          <cell r="C10934" t="str">
            <v>Solvent Evap /Rail Car Cleaning /o-Dichlorobenzene</v>
          </cell>
          <cell r="D10934" t="str">
            <v>Solvent - Industrial Surface Coating &amp; Solvent Use</v>
          </cell>
          <cell r="G10934" t="str">
            <v>Petroleum and Solvent Evaporation</v>
          </cell>
          <cell r="H10934" t="str">
            <v>Organic Solvent Evaporation</v>
          </cell>
          <cell r="I10934" t="str">
            <v>Rail Car Cleaning</v>
          </cell>
          <cell r="J10934" t="str">
            <v>o-Dichlorobenzene</v>
          </cell>
          <cell r="N10934">
            <v>40988</v>
          </cell>
        </row>
        <row r="10935">
          <cell r="A10935" t="str">
            <v>49000304</v>
          </cell>
          <cell r="B10935" t="str">
            <v>Point</v>
          </cell>
          <cell r="C10935" t="str">
            <v>Solvent Evap /Rail Car Cleaning /Creosote</v>
          </cell>
          <cell r="D10935" t="str">
            <v>Solvent - Industrial Surface Coating &amp; Solvent Use</v>
          </cell>
          <cell r="G10935" t="str">
            <v>Petroleum and Solvent Evaporation</v>
          </cell>
          <cell r="H10935" t="str">
            <v>Organic Solvent Evaporation</v>
          </cell>
          <cell r="I10935" t="str">
            <v>Rail Car Cleaning</v>
          </cell>
          <cell r="J10935" t="str">
            <v>Creosote</v>
          </cell>
          <cell r="N10935">
            <v>40988</v>
          </cell>
        </row>
        <row r="10936">
          <cell r="A10936" t="str">
            <v>49000399</v>
          </cell>
          <cell r="B10936" t="str">
            <v>Point</v>
          </cell>
          <cell r="C10936" t="str">
            <v>Solvent Evap /Rail Car Cleaning /Other Not Classified</v>
          </cell>
          <cell r="D10936" t="str">
            <v>Solvent - Industrial Surface Coating &amp; Solvent Use</v>
          </cell>
          <cell r="G10936" t="str">
            <v>Petroleum and Solvent Evaporation</v>
          </cell>
          <cell r="H10936" t="str">
            <v>Organic Solvent Evaporation</v>
          </cell>
          <cell r="I10936" t="str">
            <v>Rail Car Cleaning</v>
          </cell>
          <cell r="J10936" t="str">
            <v>Other Not Classified</v>
          </cell>
          <cell r="N10936">
            <v>40988</v>
          </cell>
        </row>
        <row r="10937">
          <cell r="A10937" t="str">
            <v>49000401</v>
          </cell>
          <cell r="B10937" t="str">
            <v>Point</v>
          </cell>
          <cell r="C10937" t="str">
            <v>Solvent Evap /Tank Truck Cleaning /Acetone</v>
          </cell>
          <cell r="D10937" t="str">
            <v>Solvent - Industrial Surface Coating &amp; Solvent Use</v>
          </cell>
          <cell r="G10937" t="str">
            <v>Petroleum and Solvent Evaporation</v>
          </cell>
          <cell r="H10937" t="str">
            <v>Organic Solvent Evaporation</v>
          </cell>
          <cell r="I10937" t="str">
            <v>Tank Truck Cleaning</v>
          </cell>
          <cell r="J10937" t="str">
            <v>Acetone</v>
          </cell>
          <cell r="N10937">
            <v>40988</v>
          </cell>
        </row>
        <row r="10938">
          <cell r="A10938" t="str">
            <v>49000402</v>
          </cell>
          <cell r="B10938" t="str">
            <v>Point</v>
          </cell>
          <cell r="C10938" t="str">
            <v>Solvent Evap /Tank Truck Cleaning /Perchloroethylene</v>
          </cell>
          <cell r="D10938" t="str">
            <v>Solvent - Industrial Surface Coating &amp; Solvent Use</v>
          </cell>
          <cell r="G10938" t="str">
            <v>Petroleum and Solvent Evaporation</v>
          </cell>
          <cell r="H10938" t="str">
            <v>Organic Solvent Evaporation</v>
          </cell>
          <cell r="I10938" t="str">
            <v>Tank Truck Cleaning</v>
          </cell>
          <cell r="J10938" t="str">
            <v>Perchloroethylene</v>
          </cell>
          <cell r="N10938">
            <v>40988</v>
          </cell>
        </row>
        <row r="10939">
          <cell r="A10939" t="str">
            <v>49000403</v>
          </cell>
          <cell r="B10939" t="str">
            <v>Point</v>
          </cell>
          <cell r="C10939" t="str">
            <v>Solvent Evap /Tank Truck Cleaning /Methyl Methacrylate</v>
          </cell>
          <cell r="D10939" t="str">
            <v>Solvent - Industrial Surface Coating &amp; Solvent Use</v>
          </cell>
          <cell r="G10939" t="str">
            <v>Petroleum and Solvent Evaporation</v>
          </cell>
          <cell r="H10939" t="str">
            <v>Organic Solvent Evaporation</v>
          </cell>
          <cell r="I10939" t="str">
            <v>Tank Truck Cleaning</v>
          </cell>
          <cell r="J10939" t="str">
            <v>Methyl Methacrylate</v>
          </cell>
          <cell r="N10939">
            <v>40988</v>
          </cell>
        </row>
        <row r="10940">
          <cell r="A10940" t="str">
            <v>49000404</v>
          </cell>
          <cell r="B10940" t="str">
            <v>Point</v>
          </cell>
          <cell r="C10940" t="str">
            <v>Solvent Evap /Tank Truck Cleaning /Phenol</v>
          </cell>
          <cell r="D10940" t="str">
            <v>Solvent - Industrial Surface Coating &amp; Solvent Use</v>
          </cell>
          <cell r="G10940" t="str">
            <v>Petroleum and Solvent Evaporation</v>
          </cell>
          <cell r="H10940" t="str">
            <v>Organic Solvent Evaporation</v>
          </cell>
          <cell r="I10940" t="str">
            <v>Tank Truck Cleaning</v>
          </cell>
          <cell r="J10940" t="str">
            <v>Phenol</v>
          </cell>
          <cell r="N10940">
            <v>40988</v>
          </cell>
        </row>
        <row r="10941">
          <cell r="A10941" t="str">
            <v>49000405</v>
          </cell>
          <cell r="B10941" t="str">
            <v>Point</v>
          </cell>
          <cell r="C10941" t="str">
            <v>Solvent Evap /Tank Truck Cleaning /Propylene Glycol</v>
          </cell>
          <cell r="D10941" t="str">
            <v>Solvent - Industrial Surface Coating &amp; Solvent Use</v>
          </cell>
          <cell r="G10941" t="str">
            <v>Petroleum and Solvent Evaporation</v>
          </cell>
          <cell r="H10941" t="str">
            <v>Organic Solvent Evaporation</v>
          </cell>
          <cell r="I10941" t="str">
            <v>Tank Truck Cleaning</v>
          </cell>
          <cell r="J10941" t="str">
            <v>Propylene Glycol</v>
          </cell>
          <cell r="N10941">
            <v>40988</v>
          </cell>
        </row>
        <row r="10942">
          <cell r="A10942" t="str">
            <v>49000499</v>
          </cell>
          <cell r="B10942" t="str">
            <v>Point</v>
          </cell>
          <cell r="C10942" t="str">
            <v>Solvent Evap /Tank Truck Cleaning /Other Not Classified</v>
          </cell>
          <cell r="D10942" t="str">
            <v>Solvent - Industrial Surface Coating &amp; Solvent Use</v>
          </cell>
          <cell r="G10942" t="str">
            <v>Petroleum and Solvent Evaporation</v>
          </cell>
          <cell r="H10942" t="str">
            <v>Organic Solvent Evaporation</v>
          </cell>
          <cell r="I10942" t="str">
            <v>Tank Truck Cleaning</v>
          </cell>
          <cell r="J10942" t="str">
            <v>Other Not Classified</v>
          </cell>
          <cell r="N10942">
            <v>40988</v>
          </cell>
        </row>
        <row r="10943">
          <cell r="A10943" t="str">
            <v>49000501</v>
          </cell>
          <cell r="B10943" t="str">
            <v>Point</v>
          </cell>
          <cell r="C10943" t="str">
            <v>Solvent Evap /Air Stripping Tower /Trichloroethylene</v>
          </cell>
          <cell r="D10943" t="str">
            <v>Solvent - Industrial Surface Coating &amp; Solvent Use</v>
          </cell>
          <cell r="G10943" t="str">
            <v>Petroleum and Solvent Evaporation</v>
          </cell>
          <cell r="H10943" t="str">
            <v>Organic Solvent Evaporation</v>
          </cell>
          <cell r="I10943" t="str">
            <v>Air Stripping Tower</v>
          </cell>
          <cell r="J10943" t="str">
            <v>Trichloroethylene</v>
          </cell>
          <cell r="N10943">
            <v>40988</v>
          </cell>
        </row>
        <row r="10944">
          <cell r="A10944" t="str">
            <v>49000502</v>
          </cell>
          <cell r="B10944" t="str">
            <v>Point</v>
          </cell>
          <cell r="C10944" t="str">
            <v>Solvent Evap /Air Stripping Tower /Perchloroethylene</v>
          </cell>
          <cell r="D10944" t="str">
            <v>Solvent - Industrial Surface Coating &amp; Solvent Use</v>
          </cell>
          <cell r="G10944" t="str">
            <v>Petroleum and Solvent Evaporation</v>
          </cell>
          <cell r="H10944" t="str">
            <v>Organic Solvent Evaporation</v>
          </cell>
          <cell r="I10944" t="str">
            <v>Air Stripping Tower</v>
          </cell>
          <cell r="J10944" t="str">
            <v>Perchloroethylene</v>
          </cell>
          <cell r="N10944">
            <v>40988</v>
          </cell>
        </row>
        <row r="10945">
          <cell r="A10945" t="str">
            <v>49000503</v>
          </cell>
          <cell r="B10945" t="str">
            <v>Point</v>
          </cell>
          <cell r="C10945" t="str">
            <v>Solvent Evap /Air Stripping Tower /1,1,1-Trichloroethane</v>
          </cell>
          <cell r="D10945" t="str">
            <v>Solvent - Industrial Surface Coating &amp; Solvent Use</v>
          </cell>
          <cell r="G10945" t="str">
            <v>Petroleum and Solvent Evaporation</v>
          </cell>
          <cell r="H10945" t="str">
            <v>Organic Solvent Evaporation</v>
          </cell>
          <cell r="I10945" t="str">
            <v>Air Stripping Tower</v>
          </cell>
          <cell r="J10945" t="str">
            <v>1,1,1-Trichloroethane</v>
          </cell>
          <cell r="N10945">
            <v>40988</v>
          </cell>
        </row>
        <row r="10946">
          <cell r="A10946" t="str">
            <v>49000504</v>
          </cell>
          <cell r="B10946" t="str">
            <v>Point</v>
          </cell>
          <cell r="C10946" t="str">
            <v>Solvent Evap /Air Stripping Tower /Chloroform</v>
          </cell>
          <cell r="D10946" t="str">
            <v>Solvent - Industrial Surface Coating &amp; Solvent Use</v>
          </cell>
          <cell r="G10946" t="str">
            <v>Petroleum and Solvent Evaporation</v>
          </cell>
          <cell r="H10946" t="str">
            <v>Organic Solvent Evaporation</v>
          </cell>
          <cell r="I10946" t="str">
            <v>Air Stripping Tower</v>
          </cell>
          <cell r="J10946" t="str">
            <v>Chloroform</v>
          </cell>
          <cell r="N10946">
            <v>40988</v>
          </cell>
        </row>
        <row r="10947">
          <cell r="A10947" t="str">
            <v>49000599</v>
          </cell>
          <cell r="B10947" t="str">
            <v>Point</v>
          </cell>
          <cell r="C10947" t="str">
            <v>Solvent Evap /Air Stripping Tower /Specify Solvent in Comments</v>
          </cell>
          <cell r="D10947" t="str">
            <v>Solvent - Industrial Surface Coating &amp; Solvent Use</v>
          </cell>
          <cell r="G10947" t="str">
            <v>Petroleum and Solvent Evaporation</v>
          </cell>
          <cell r="H10947" t="str">
            <v>Organic Solvent Evaporation</v>
          </cell>
          <cell r="I10947" t="str">
            <v>Air Stripping Tower</v>
          </cell>
          <cell r="J10947" t="str">
            <v>Specify Solvent in Comments</v>
          </cell>
          <cell r="N10947">
            <v>40988</v>
          </cell>
        </row>
        <row r="10948">
          <cell r="A10948" t="str">
            <v>49000601</v>
          </cell>
          <cell r="B10948" t="str">
            <v>Point</v>
          </cell>
          <cell r="C10948" t="str">
            <v>Solvent Evap /Freon Recovery/Recycling Ops /CFC-12 Recovery - Auto Air Conditioning</v>
          </cell>
          <cell r="D10948" t="str">
            <v>Solvent - Industrial Surface Coating &amp; Solvent Use</v>
          </cell>
          <cell r="G10948" t="str">
            <v>Petroleum and Solvent Evaporation</v>
          </cell>
          <cell r="H10948" t="str">
            <v>Organic Solvent Evaporation</v>
          </cell>
          <cell r="I10948" t="str">
            <v>Freon Recovery/Recycling Operations</v>
          </cell>
          <cell r="J10948" t="str">
            <v>CFC-12 Recovery - Auto Air Conditioning</v>
          </cell>
          <cell r="N10948">
            <v>40988</v>
          </cell>
        </row>
        <row r="10949">
          <cell r="A10949" t="str">
            <v>49090011</v>
          </cell>
          <cell r="B10949" t="str">
            <v>Point</v>
          </cell>
          <cell r="C10949" t="str">
            <v>Solvent Evap /Fuel Fired Equipment /Distillate Oil (No. 2): Incinerators</v>
          </cell>
          <cell r="D10949" t="str">
            <v>Solvent - Industrial Surface Coating &amp; Solvent Use</v>
          </cell>
          <cell r="G10949" t="str">
            <v>Petroleum and Solvent Evaporation</v>
          </cell>
          <cell r="H10949" t="str">
            <v>Organic Solvent Evaporation</v>
          </cell>
          <cell r="I10949" t="str">
            <v>Fuel Fired Equipment</v>
          </cell>
          <cell r="J10949" t="str">
            <v>Distillate Oil (No. 2): Incinerators</v>
          </cell>
          <cell r="N10949">
            <v>40988</v>
          </cell>
        </row>
        <row r="10950">
          <cell r="A10950" t="str">
            <v>49090012</v>
          </cell>
          <cell r="B10950" t="str">
            <v>Point</v>
          </cell>
          <cell r="C10950" t="str">
            <v>Solvent Evap /Fuel Fired Equipment /Residual Oil: Incinerators</v>
          </cell>
          <cell r="D10950" t="str">
            <v>Solvent - Industrial Surface Coating &amp; Solvent Use</v>
          </cell>
          <cell r="G10950" t="str">
            <v>Petroleum and Solvent Evaporation</v>
          </cell>
          <cell r="H10950" t="str">
            <v>Organic Solvent Evaporation</v>
          </cell>
          <cell r="I10950" t="str">
            <v>Fuel Fired Equipment</v>
          </cell>
          <cell r="J10950" t="str">
            <v>Residual Oil: Incinerators</v>
          </cell>
          <cell r="N10950">
            <v>40988</v>
          </cell>
        </row>
        <row r="10951">
          <cell r="A10951" t="str">
            <v>49090013</v>
          </cell>
          <cell r="B10951" t="str">
            <v>Point</v>
          </cell>
          <cell r="C10951" t="str">
            <v>Solvent Evap /Fuel Fired Equipment /Natural Gas: Incinerators</v>
          </cell>
          <cell r="D10951" t="str">
            <v>Solvent - Industrial Surface Coating &amp; Solvent Use</v>
          </cell>
          <cell r="G10951" t="str">
            <v>Petroleum and Solvent Evaporation</v>
          </cell>
          <cell r="H10951" t="str">
            <v>Organic Solvent Evaporation</v>
          </cell>
          <cell r="I10951" t="str">
            <v>Fuel Fired Equipment</v>
          </cell>
          <cell r="J10951" t="str">
            <v>Natural Gas: Incinerators</v>
          </cell>
          <cell r="N10951">
            <v>40988</v>
          </cell>
        </row>
        <row r="10952">
          <cell r="A10952" t="str">
            <v>49090015</v>
          </cell>
          <cell r="B10952" t="str">
            <v>Point</v>
          </cell>
          <cell r="C10952" t="str">
            <v>Solvent Evap /Fuel Fired Equipment /Recovered Solvents: Miscellaneous Incinerators</v>
          </cell>
          <cell r="D10952" t="str">
            <v>Solvent - Industrial Surface Coating &amp; Solvent Use</v>
          </cell>
          <cell r="G10952" t="str">
            <v>Petroleum and Solvent Evaporation</v>
          </cell>
          <cell r="H10952" t="str">
            <v>Organic Solvent Evaporation</v>
          </cell>
          <cell r="I10952" t="str">
            <v>Fuel Fired Equipment</v>
          </cell>
          <cell r="J10952" t="str">
            <v>Recovered Solvents: Miscellaneous Incinerators</v>
          </cell>
          <cell r="N10952">
            <v>40988</v>
          </cell>
        </row>
        <row r="10953">
          <cell r="A10953" t="str">
            <v>49090021</v>
          </cell>
          <cell r="B10953" t="str">
            <v>Point</v>
          </cell>
          <cell r="C10953" t="str">
            <v>Solvent Evap /Fuel Fired Equipment /Distillate Oil (No. 2): Flares</v>
          </cell>
          <cell r="D10953" t="str">
            <v>Solvent - Industrial Surface Coating &amp; Solvent Use</v>
          </cell>
          <cell r="G10953" t="str">
            <v>Petroleum and Solvent Evaporation</v>
          </cell>
          <cell r="H10953" t="str">
            <v>Organic Solvent Evaporation</v>
          </cell>
          <cell r="I10953" t="str">
            <v>Fuel Fired Equipment</v>
          </cell>
          <cell r="J10953" t="str">
            <v>Distillate Oil (No. 2): Flares</v>
          </cell>
          <cell r="N10953">
            <v>40988</v>
          </cell>
        </row>
        <row r="10954">
          <cell r="A10954" t="str">
            <v>49090022</v>
          </cell>
          <cell r="B10954" t="str">
            <v>Point</v>
          </cell>
          <cell r="C10954" t="str">
            <v>Solvent Evap /Fuel Fired Equipment /Residual Oil: Flares</v>
          </cell>
          <cell r="D10954" t="str">
            <v>Solvent - Industrial Surface Coating &amp; Solvent Use</v>
          </cell>
          <cell r="G10954" t="str">
            <v>Petroleum and Solvent Evaporation</v>
          </cell>
          <cell r="H10954" t="str">
            <v>Organic Solvent Evaporation</v>
          </cell>
          <cell r="I10954" t="str">
            <v>Fuel Fired Equipment</v>
          </cell>
          <cell r="J10954" t="str">
            <v>Residual Oil: Flares</v>
          </cell>
          <cell r="N10954">
            <v>40988</v>
          </cell>
        </row>
        <row r="10955">
          <cell r="A10955" t="str">
            <v>49090023</v>
          </cell>
          <cell r="B10955" t="str">
            <v>Point</v>
          </cell>
          <cell r="C10955" t="str">
            <v>Solvent Evap /Fuel Fired Equipment /Natural Gas: Flares</v>
          </cell>
          <cell r="D10955" t="str">
            <v>Solvent - Industrial Surface Coating &amp; Solvent Use</v>
          </cell>
          <cell r="G10955" t="str">
            <v>Petroleum and Solvent Evaporation</v>
          </cell>
          <cell r="H10955" t="str">
            <v>Organic Solvent Evaporation</v>
          </cell>
          <cell r="I10955" t="str">
            <v>Fuel Fired Equipment</v>
          </cell>
          <cell r="J10955" t="str">
            <v>Natural Gas: Flares</v>
          </cell>
          <cell r="N10955">
            <v>40988</v>
          </cell>
        </row>
        <row r="10956">
          <cell r="A10956" t="str">
            <v>49099998</v>
          </cell>
          <cell r="B10956" t="str">
            <v>Point</v>
          </cell>
          <cell r="C10956" t="str">
            <v>Solvent Evap /Misc Volatile Organic Evaporation /Identify the Process and Solvent in Comments</v>
          </cell>
          <cell r="D10956" t="str">
            <v>Solvent - Industrial Surface Coating &amp; Solvent Use</v>
          </cell>
          <cell r="G10956" t="str">
            <v>Petroleum and Solvent Evaporation</v>
          </cell>
          <cell r="H10956" t="str">
            <v>Organic Solvent Evaporation</v>
          </cell>
          <cell r="I10956" t="str">
            <v>Miscellaneous Volatile Organic Compound Evaporation</v>
          </cell>
          <cell r="J10956" t="str">
            <v>Identify the Process and Solvent in Comments</v>
          </cell>
          <cell r="N10956">
            <v>40988</v>
          </cell>
        </row>
        <row r="10957">
          <cell r="A10957" t="str">
            <v>49099999</v>
          </cell>
          <cell r="B10957" t="str">
            <v>Point</v>
          </cell>
          <cell r="C10957" t="str">
            <v>Solvent Evap /Misc Volatile Organic Evaporation /Identify the Process and Solvent in Comments</v>
          </cell>
          <cell r="D10957" t="str">
            <v>Solvent - Industrial Surface Coating &amp; Solvent Use</v>
          </cell>
          <cell r="G10957" t="str">
            <v>Petroleum and Solvent Evaporation</v>
          </cell>
          <cell r="H10957" t="str">
            <v>Organic Solvent Evaporation</v>
          </cell>
          <cell r="I10957" t="str">
            <v>Miscellaneous Volatile Organic Compound Evaporation</v>
          </cell>
          <cell r="J10957" t="str">
            <v>Identify the Process and Solvent in Comments</v>
          </cell>
          <cell r="K10957" t="str">
            <v>49099998</v>
          </cell>
          <cell r="L10957" t="str">
            <v>2005</v>
          </cell>
          <cell r="N10957">
            <v>40988</v>
          </cell>
        </row>
        <row r="10958">
          <cell r="A10958" t="str">
            <v>50100101</v>
          </cell>
          <cell r="B10958" t="str">
            <v>Point</v>
          </cell>
          <cell r="C10958" t="str">
            <v>Waste Disp-Govt /Municipal Incineration /Starved Air: Multiple Chamber</v>
          </cell>
          <cell r="D10958" t="str">
            <v>Waste Disposal</v>
          </cell>
          <cell r="G10958" t="str">
            <v>Waste Disposal</v>
          </cell>
          <cell r="H10958" t="str">
            <v>Solid Waste Disposal - Government</v>
          </cell>
          <cell r="I10958" t="str">
            <v>Municipal Incineration</v>
          </cell>
          <cell r="J10958" t="str">
            <v>Starved Air: Multiple Chamber</v>
          </cell>
          <cell r="N10958">
            <v>40988</v>
          </cell>
        </row>
        <row r="10959">
          <cell r="A10959" t="str">
            <v>50100102</v>
          </cell>
          <cell r="B10959" t="str">
            <v>Point</v>
          </cell>
          <cell r="C10959" t="str">
            <v>Waste Disp-Govt /Municipal Incineration /Mass Burn: Single Chamber</v>
          </cell>
          <cell r="D10959" t="str">
            <v>Waste Disposal</v>
          </cell>
          <cell r="G10959" t="str">
            <v>Waste Disposal</v>
          </cell>
          <cell r="H10959" t="str">
            <v>Solid Waste Disposal - Government</v>
          </cell>
          <cell r="I10959" t="str">
            <v>Municipal Incineration</v>
          </cell>
          <cell r="J10959" t="str">
            <v>Mass Burn: Single Chamber</v>
          </cell>
          <cell r="N10959">
            <v>40988</v>
          </cell>
        </row>
        <row r="10960">
          <cell r="A10960" t="str">
            <v>50100103</v>
          </cell>
          <cell r="B10960" t="str">
            <v>Point</v>
          </cell>
          <cell r="C10960" t="str">
            <v>Waste Disp-Govt /Municipal Incineration /Refuse Derived Fuel</v>
          </cell>
          <cell r="D10960" t="str">
            <v>Waste Disposal</v>
          </cell>
          <cell r="G10960" t="str">
            <v>Waste Disposal</v>
          </cell>
          <cell r="H10960" t="str">
            <v>Solid Waste Disposal - Government</v>
          </cell>
          <cell r="I10960" t="str">
            <v>Municipal Incineration</v>
          </cell>
          <cell r="J10960" t="str">
            <v>Refuse Derived Fuel</v>
          </cell>
          <cell r="N10960">
            <v>40988</v>
          </cell>
        </row>
        <row r="10961">
          <cell r="A10961" t="str">
            <v>50100104</v>
          </cell>
          <cell r="B10961" t="str">
            <v>Point</v>
          </cell>
          <cell r="C10961" t="str">
            <v>Waste Disp-Govt /Municipal Incineration /Mass Burn Refractory Wall Combustor</v>
          </cell>
          <cell r="D10961" t="str">
            <v>Waste Disposal</v>
          </cell>
          <cell r="G10961" t="str">
            <v>Waste Disposal</v>
          </cell>
          <cell r="H10961" t="str">
            <v>Solid Waste Disposal - Government</v>
          </cell>
          <cell r="I10961" t="str">
            <v>Municipal Incineration</v>
          </cell>
          <cell r="J10961" t="str">
            <v>Mass Burn Refractory Wall Combustor</v>
          </cell>
          <cell r="N10961">
            <v>40988</v>
          </cell>
        </row>
        <row r="10962">
          <cell r="A10962" t="str">
            <v>50100105</v>
          </cell>
          <cell r="B10962" t="str">
            <v>Point</v>
          </cell>
          <cell r="C10962" t="str">
            <v>Waste Disp-Govt /Municipal Incineration /Mass Burn Waterwall Combustor</v>
          </cell>
          <cell r="D10962" t="str">
            <v>Waste Disposal</v>
          </cell>
          <cell r="G10962" t="str">
            <v>Waste Disposal</v>
          </cell>
          <cell r="H10962" t="str">
            <v>Solid Waste Disposal - Government</v>
          </cell>
          <cell r="I10962" t="str">
            <v>Municipal Incineration</v>
          </cell>
          <cell r="J10962" t="str">
            <v>Mass Burn Waterwall Combustor</v>
          </cell>
          <cell r="N10962">
            <v>40988</v>
          </cell>
        </row>
        <row r="10963">
          <cell r="A10963" t="str">
            <v>50100106</v>
          </cell>
          <cell r="B10963" t="str">
            <v>Point</v>
          </cell>
          <cell r="C10963" t="str">
            <v>Waste Disp-Govt /Municipal Incineration /Mass Burn Rotary Waterwall Combustor</v>
          </cell>
          <cell r="D10963" t="str">
            <v>Waste Disposal</v>
          </cell>
          <cell r="G10963" t="str">
            <v>Waste Disposal</v>
          </cell>
          <cell r="H10963" t="str">
            <v>Solid Waste Disposal - Government</v>
          </cell>
          <cell r="I10963" t="str">
            <v>Municipal Incineration</v>
          </cell>
          <cell r="J10963" t="str">
            <v>Mass Burn Rotary Waterwall Combustor</v>
          </cell>
          <cell r="N10963">
            <v>40988</v>
          </cell>
        </row>
        <row r="10964">
          <cell r="A10964" t="str">
            <v>50100107</v>
          </cell>
          <cell r="B10964" t="str">
            <v>Point</v>
          </cell>
          <cell r="C10964" t="str">
            <v>Waste Disp-Govt /Municipal Incineration /Modular Excess Air Combustor</v>
          </cell>
          <cell r="D10964" t="str">
            <v>Waste Disposal</v>
          </cell>
          <cell r="G10964" t="str">
            <v>Waste Disposal</v>
          </cell>
          <cell r="H10964" t="str">
            <v>Solid Waste Disposal - Government</v>
          </cell>
          <cell r="I10964" t="str">
            <v>Municipal Incineration</v>
          </cell>
          <cell r="J10964" t="str">
            <v>Modular Excess Air Combustor</v>
          </cell>
          <cell r="N10964">
            <v>40988</v>
          </cell>
        </row>
        <row r="10965">
          <cell r="A10965" t="str">
            <v>50100108</v>
          </cell>
          <cell r="B10965" t="str">
            <v>Point</v>
          </cell>
          <cell r="C10965" t="str">
            <v>Waste Disp-Govt /Municipal Incineration /Fluidized Bed: Refuse Derived Fuel</v>
          </cell>
          <cell r="D10965" t="str">
            <v>Waste Disposal</v>
          </cell>
          <cell r="G10965" t="str">
            <v>Waste Disposal</v>
          </cell>
          <cell r="H10965" t="str">
            <v>Solid Waste Disposal - Government</v>
          </cell>
          <cell r="I10965" t="str">
            <v>Municipal Incineration</v>
          </cell>
          <cell r="J10965" t="str">
            <v>Fluidized Bed: Refuse Derived Fuel</v>
          </cell>
          <cell r="N10965">
            <v>40988</v>
          </cell>
        </row>
        <row r="10966">
          <cell r="A10966" t="str">
            <v>50100201</v>
          </cell>
          <cell r="B10966" t="str">
            <v>Point</v>
          </cell>
          <cell r="C10966" t="str">
            <v>Waste Disp-Govt /Open Burning Dump /General Refuse</v>
          </cell>
          <cell r="D10966" t="str">
            <v>Waste Disposal</v>
          </cell>
          <cell r="G10966" t="str">
            <v>Waste Disposal</v>
          </cell>
          <cell r="H10966" t="str">
            <v>Solid Waste Disposal - Government</v>
          </cell>
          <cell r="I10966" t="str">
            <v>Open Burning Dump</v>
          </cell>
          <cell r="J10966" t="str">
            <v>General Refuse</v>
          </cell>
          <cell r="N10966">
            <v>40988</v>
          </cell>
        </row>
        <row r="10967">
          <cell r="A10967" t="str">
            <v>50100202</v>
          </cell>
          <cell r="B10967" t="str">
            <v>Point</v>
          </cell>
          <cell r="C10967" t="str">
            <v>Waste Disp-Govt /Open Burning Dump /Vegetation Only</v>
          </cell>
          <cell r="D10967" t="str">
            <v>Waste Disposal</v>
          </cell>
          <cell r="G10967" t="str">
            <v>Waste Disposal</v>
          </cell>
          <cell r="H10967" t="str">
            <v>Solid Waste Disposal - Government</v>
          </cell>
          <cell r="I10967" t="str">
            <v>Open Burning Dump</v>
          </cell>
          <cell r="J10967" t="str">
            <v>Vegetation Only</v>
          </cell>
          <cell r="N10967">
            <v>40988</v>
          </cell>
        </row>
        <row r="10968">
          <cell r="A10968" t="str">
            <v>50100401</v>
          </cell>
          <cell r="B10968" t="str">
            <v>Point</v>
          </cell>
          <cell r="C10968" t="str">
            <v>Waste Disp-Govt /Landfill Dump /Unpaved Road Traffic</v>
          </cell>
          <cell r="D10968" t="str">
            <v>Waste Disposal</v>
          </cell>
          <cell r="G10968" t="str">
            <v>Waste Disposal</v>
          </cell>
          <cell r="H10968" t="str">
            <v>Solid Waste Disposal - Government</v>
          </cell>
          <cell r="I10968" t="str">
            <v>Landfill Dump</v>
          </cell>
          <cell r="J10968" t="str">
            <v>Unpaved Road Traffic</v>
          </cell>
          <cell r="N10968">
            <v>40988</v>
          </cell>
        </row>
        <row r="10969">
          <cell r="A10969" t="str">
            <v>50100402</v>
          </cell>
          <cell r="B10969" t="str">
            <v>Point</v>
          </cell>
          <cell r="C10969" t="str">
            <v>Waste Disp-Govt /Landfill Dump /Fugitive Emissions</v>
          </cell>
          <cell r="D10969" t="str">
            <v>Waste Disposal</v>
          </cell>
          <cell r="G10969" t="str">
            <v>Waste Disposal</v>
          </cell>
          <cell r="H10969" t="str">
            <v>Solid Waste Disposal - Government</v>
          </cell>
          <cell r="I10969" t="str">
            <v>Landfill Dump</v>
          </cell>
          <cell r="J10969" t="str">
            <v>Fugitive Emissions</v>
          </cell>
          <cell r="N10969">
            <v>40988</v>
          </cell>
        </row>
        <row r="10970">
          <cell r="A10970" t="str">
            <v>50100403</v>
          </cell>
          <cell r="B10970" t="str">
            <v>Point</v>
          </cell>
          <cell r="C10970" t="str">
            <v>Waste Disp-Govt /Landfill Dump /Area Method</v>
          </cell>
          <cell r="D10970" t="str">
            <v>Waste Disposal</v>
          </cell>
          <cell r="G10970" t="str">
            <v>Waste Disposal</v>
          </cell>
          <cell r="H10970" t="str">
            <v>Solid Waste Disposal - Government</v>
          </cell>
          <cell r="I10970" t="str">
            <v>Landfill Dump</v>
          </cell>
          <cell r="J10970" t="str">
            <v>Area Method</v>
          </cell>
          <cell r="N10970">
            <v>40988</v>
          </cell>
        </row>
        <row r="10971">
          <cell r="A10971" t="str">
            <v>50100404</v>
          </cell>
          <cell r="B10971" t="str">
            <v>Point</v>
          </cell>
          <cell r="C10971" t="str">
            <v>Waste Disp-Govt /Landfill Dump /Trench Method</v>
          </cell>
          <cell r="D10971" t="str">
            <v>Waste Disposal</v>
          </cell>
          <cell r="G10971" t="str">
            <v>Waste Disposal</v>
          </cell>
          <cell r="H10971" t="str">
            <v>Solid Waste Disposal - Government</v>
          </cell>
          <cell r="I10971" t="str">
            <v>Landfill Dump</v>
          </cell>
          <cell r="J10971" t="str">
            <v>Trench Method</v>
          </cell>
          <cell r="N10971">
            <v>40988</v>
          </cell>
        </row>
        <row r="10972">
          <cell r="A10972" t="str">
            <v>50100405</v>
          </cell>
          <cell r="B10972" t="str">
            <v>Point</v>
          </cell>
          <cell r="C10972" t="str">
            <v>Waste Disp-Govt /Landfill Dump /Ramp Method</v>
          </cell>
          <cell r="D10972" t="str">
            <v>Waste Disposal</v>
          </cell>
          <cell r="G10972" t="str">
            <v>Waste Disposal</v>
          </cell>
          <cell r="H10972" t="str">
            <v>Solid Waste Disposal - Government</v>
          </cell>
          <cell r="I10972" t="str">
            <v>Landfill Dump</v>
          </cell>
          <cell r="J10972" t="str">
            <v>Ramp Method</v>
          </cell>
          <cell r="N10972">
            <v>40988</v>
          </cell>
        </row>
        <row r="10973">
          <cell r="A10973" t="str">
            <v>50100406</v>
          </cell>
          <cell r="B10973" t="str">
            <v>Point</v>
          </cell>
          <cell r="C10973" t="str">
            <v>Waste Disp-Govt /Landfill Dump /Gas Collection System: Other</v>
          </cell>
          <cell r="D10973" t="str">
            <v>Waste Disposal</v>
          </cell>
          <cell r="G10973" t="str">
            <v>Waste Disposal</v>
          </cell>
          <cell r="H10973" t="str">
            <v>Solid Waste Disposal - Government</v>
          </cell>
          <cell r="I10973" t="str">
            <v>Landfill Dump</v>
          </cell>
          <cell r="J10973" t="str">
            <v>Gas Collection System: Other</v>
          </cell>
          <cell r="N10973">
            <v>40988</v>
          </cell>
        </row>
        <row r="10974">
          <cell r="A10974" t="str">
            <v>50100410</v>
          </cell>
          <cell r="B10974" t="str">
            <v>Point</v>
          </cell>
          <cell r="C10974" t="str">
            <v>Waste Disp-Govt /Landfill Dump /Waste Gas Destruction: Waste Gas Flares</v>
          </cell>
          <cell r="D10974" t="str">
            <v>Waste Disposal</v>
          </cell>
          <cell r="G10974" t="str">
            <v>Waste Disposal</v>
          </cell>
          <cell r="H10974" t="str">
            <v>Solid Waste Disposal - Government</v>
          </cell>
          <cell r="I10974" t="str">
            <v>Landfill Dump</v>
          </cell>
          <cell r="J10974" t="str">
            <v>Waste Gas Destruction: Waste Gas Flares</v>
          </cell>
          <cell r="N10974">
            <v>40988</v>
          </cell>
        </row>
        <row r="10975">
          <cell r="A10975" t="str">
            <v>50100411</v>
          </cell>
          <cell r="B10975" t="str">
            <v>Point</v>
          </cell>
          <cell r="C10975" t="str">
            <v>Waste Disp-Govt /Landfill Dump /Waste Gas Destruction: Incinerators</v>
          </cell>
          <cell r="D10975" t="str">
            <v>Waste Disposal</v>
          </cell>
          <cell r="G10975" t="str">
            <v>Waste Disposal</v>
          </cell>
          <cell r="H10975" t="str">
            <v>Solid Waste Disposal - Government</v>
          </cell>
          <cell r="I10975" t="str">
            <v>Landfill Dump</v>
          </cell>
          <cell r="J10975" t="str">
            <v>Waste Gas Destruction: Incinerators</v>
          </cell>
          <cell r="N10975">
            <v>40988</v>
          </cell>
        </row>
        <row r="10976">
          <cell r="A10976" t="str">
            <v>50100412</v>
          </cell>
          <cell r="B10976" t="str">
            <v>Point</v>
          </cell>
          <cell r="C10976" t="str">
            <v>Waste Disp-Govt /Landfill Dump /Waste Gas Destruction: Other</v>
          </cell>
          <cell r="D10976" t="str">
            <v>Waste Disposal</v>
          </cell>
          <cell r="G10976" t="str">
            <v>Waste Disposal</v>
          </cell>
          <cell r="H10976" t="str">
            <v>Solid Waste Disposal - Government</v>
          </cell>
          <cell r="I10976" t="str">
            <v>Landfill Dump</v>
          </cell>
          <cell r="J10976" t="str">
            <v>Waste Gas Destruction: Other</v>
          </cell>
          <cell r="N10976">
            <v>40988</v>
          </cell>
        </row>
        <row r="10977">
          <cell r="A10977" t="str">
            <v>50100420</v>
          </cell>
          <cell r="B10977" t="str">
            <v>Point</v>
          </cell>
          <cell r="C10977" t="str">
            <v>Waste Disp-Govt /Landfill Dump /Waste Gas Recovery: Gas Turbines</v>
          </cell>
          <cell r="D10977" t="str">
            <v>Waste Disposal</v>
          </cell>
          <cell r="G10977" t="str">
            <v>Waste Disposal</v>
          </cell>
          <cell r="H10977" t="str">
            <v>Solid Waste Disposal - Government</v>
          </cell>
          <cell r="I10977" t="str">
            <v>Landfill Dump</v>
          </cell>
          <cell r="J10977" t="str">
            <v>Waste Gas Recovery: Gas Turbines</v>
          </cell>
          <cell r="N10977">
            <v>40988</v>
          </cell>
        </row>
        <row r="10978">
          <cell r="A10978" t="str">
            <v>50100421</v>
          </cell>
          <cell r="B10978" t="str">
            <v>Point</v>
          </cell>
          <cell r="C10978" t="str">
            <v>Waste Disp-Govt /Landfill Dump /Waste Gas Recovery: Internal Combustion Device</v>
          </cell>
          <cell r="D10978" t="str">
            <v>Waste Disposal</v>
          </cell>
          <cell r="G10978" t="str">
            <v>Waste Disposal</v>
          </cell>
          <cell r="H10978" t="str">
            <v>Solid Waste Disposal - Government</v>
          </cell>
          <cell r="I10978" t="str">
            <v>Landfill Dump</v>
          </cell>
          <cell r="J10978" t="str">
            <v>Waste Gas Recovery: Internal Combustion Device</v>
          </cell>
          <cell r="N10978">
            <v>40988</v>
          </cell>
        </row>
        <row r="10979">
          <cell r="A10979" t="str">
            <v>50100422</v>
          </cell>
          <cell r="B10979" t="str">
            <v>Point</v>
          </cell>
          <cell r="C10979" t="str">
            <v>Waste Disp-Govt /Landfill Dump /Waste Gas Recovery: Other</v>
          </cell>
          <cell r="D10979" t="str">
            <v>Waste Disposal</v>
          </cell>
          <cell r="G10979" t="str">
            <v>Waste Disposal</v>
          </cell>
          <cell r="H10979" t="str">
            <v>Solid Waste Disposal - Government</v>
          </cell>
          <cell r="I10979" t="str">
            <v>Landfill Dump</v>
          </cell>
          <cell r="J10979" t="str">
            <v>Waste Gas Recovery: Other</v>
          </cell>
          <cell r="N10979">
            <v>40988</v>
          </cell>
        </row>
        <row r="10980">
          <cell r="A10980" t="str">
            <v>50100423</v>
          </cell>
          <cell r="B10980" t="str">
            <v>Point</v>
          </cell>
          <cell r="C10980" t="str">
            <v>Waste Disp-Govt /Landfill Dump /Waste Gas Recovery: Boiler</v>
          </cell>
          <cell r="D10980" t="str">
            <v>Waste Disposal</v>
          </cell>
          <cell r="G10980" t="str">
            <v>Waste Disposal</v>
          </cell>
          <cell r="H10980" t="str">
            <v>Solid Waste Disposal - Government</v>
          </cell>
          <cell r="I10980" t="str">
            <v>Landfill Dump</v>
          </cell>
          <cell r="J10980" t="str">
            <v>Waste Gas Recovery: Boiler</v>
          </cell>
          <cell r="N10980">
            <v>40988</v>
          </cell>
        </row>
        <row r="10981">
          <cell r="A10981" t="str">
            <v>50100430</v>
          </cell>
          <cell r="B10981" t="str">
            <v>Point</v>
          </cell>
          <cell r="C10981" t="str">
            <v>Waste Disp-Govt /Landfill Dump /Waste Gas Purification: Absorption</v>
          </cell>
          <cell r="D10981" t="str">
            <v>Waste Disposal</v>
          </cell>
          <cell r="G10981" t="str">
            <v>Waste Disposal</v>
          </cell>
          <cell r="H10981" t="str">
            <v>Solid Waste Disposal - Government</v>
          </cell>
          <cell r="I10981" t="str">
            <v>Landfill Dump</v>
          </cell>
          <cell r="J10981" t="str">
            <v>Waste Gas Purification: Absorption</v>
          </cell>
          <cell r="N10981">
            <v>40988</v>
          </cell>
        </row>
        <row r="10982">
          <cell r="A10982" t="str">
            <v>50100431</v>
          </cell>
          <cell r="B10982" t="str">
            <v>Point</v>
          </cell>
          <cell r="C10982" t="str">
            <v>Waste Disp-Govt /Landfill Dump /Waste Gas Purification: Adsorption</v>
          </cell>
          <cell r="D10982" t="str">
            <v>Waste Disposal</v>
          </cell>
          <cell r="G10982" t="str">
            <v>Waste Disposal</v>
          </cell>
          <cell r="H10982" t="str">
            <v>Solid Waste Disposal - Government</v>
          </cell>
          <cell r="I10982" t="str">
            <v>Landfill Dump</v>
          </cell>
          <cell r="J10982" t="str">
            <v>Waste Gas Purification: Adsorption</v>
          </cell>
          <cell r="N10982">
            <v>40988</v>
          </cell>
        </row>
        <row r="10983">
          <cell r="A10983" t="str">
            <v>50100432</v>
          </cell>
          <cell r="B10983" t="str">
            <v>Point</v>
          </cell>
          <cell r="C10983" t="str">
            <v>Waste Disp-Govt /Landfill Dump /Waste Gas Purification: Membranes</v>
          </cell>
          <cell r="D10983" t="str">
            <v>Waste Disposal</v>
          </cell>
          <cell r="G10983" t="str">
            <v>Waste Disposal</v>
          </cell>
          <cell r="H10983" t="str">
            <v>Solid Waste Disposal - Government</v>
          </cell>
          <cell r="I10983" t="str">
            <v>Landfill Dump</v>
          </cell>
          <cell r="J10983" t="str">
            <v>Waste Gas Purification: Membranes</v>
          </cell>
          <cell r="N10983">
            <v>40988</v>
          </cell>
        </row>
        <row r="10984">
          <cell r="A10984" t="str">
            <v>50100433</v>
          </cell>
          <cell r="B10984" t="str">
            <v>Point</v>
          </cell>
          <cell r="C10984" t="str">
            <v>Waste Disp-Govt /Landfill Dump /Waste Purification: Other</v>
          </cell>
          <cell r="D10984" t="str">
            <v>Waste Disposal</v>
          </cell>
          <cell r="G10984" t="str">
            <v>Waste Disposal</v>
          </cell>
          <cell r="H10984" t="str">
            <v>Solid Waste Disposal - Government</v>
          </cell>
          <cell r="I10984" t="str">
            <v>Landfill Dump</v>
          </cell>
          <cell r="J10984" t="str">
            <v>Waste Purification: Other</v>
          </cell>
          <cell r="N10984">
            <v>40988</v>
          </cell>
        </row>
        <row r="10985">
          <cell r="A10985" t="str">
            <v>50100505</v>
          </cell>
          <cell r="B10985" t="str">
            <v>Point</v>
          </cell>
          <cell r="C10985" t="str">
            <v>Waste Disp-Govt /Medical Waste Incinerator, unspecified type, Infectious wastes only</v>
          </cell>
          <cell r="D10985" t="str">
            <v>Waste Disposal</v>
          </cell>
          <cell r="G10985" t="str">
            <v>Waste Disposal</v>
          </cell>
          <cell r="H10985" t="str">
            <v>Solid Waste Disposal - Government</v>
          </cell>
          <cell r="I10985" t="str">
            <v>Other Incineration</v>
          </cell>
          <cell r="J10985" t="str">
            <v>Medical Waste Incinerator, unspecified type, Infectious wastes only</v>
          </cell>
          <cell r="N10985">
            <v>40988</v>
          </cell>
        </row>
        <row r="10986">
          <cell r="A10986" t="str">
            <v>50100506</v>
          </cell>
          <cell r="B10986" t="str">
            <v>Point</v>
          </cell>
          <cell r="C10986" t="str">
            <v>Waste Disp-Govt /Other Incineration /Sludge</v>
          </cell>
          <cell r="D10986" t="str">
            <v>Waste Disposal</v>
          </cell>
          <cell r="G10986" t="str">
            <v>Waste Disposal</v>
          </cell>
          <cell r="H10986" t="str">
            <v>Solid Waste Disposal - Government</v>
          </cell>
          <cell r="I10986" t="str">
            <v>Other Incineration</v>
          </cell>
          <cell r="J10986" t="str">
            <v>Sludge</v>
          </cell>
          <cell r="N10986">
            <v>40988</v>
          </cell>
        </row>
        <row r="10987">
          <cell r="A10987" t="str">
            <v>50100507</v>
          </cell>
          <cell r="B10987" t="str">
            <v>Point</v>
          </cell>
          <cell r="C10987" t="str">
            <v>Waste Disp-Govt /Other Incineration /Conical Design (Tee Pee) Municipal Refuse</v>
          </cell>
          <cell r="D10987" t="str">
            <v>Waste Disposal</v>
          </cell>
          <cell r="G10987" t="str">
            <v>Waste Disposal</v>
          </cell>
          <cell r="H10987" t="str">
            <v>Solid Waste Disposal - Government</v>
          </cell>
          <cell r="I10987" t="str">
            <v>Other Incineration</v>
          </cell>
          <cell r="J10987" t="str">
            <v>Conical Design (Tee Pee) Municipal Refuse</v>
          </cell>
          <cell r="N10987">
            <v>40988</v>
          </cell>
        </row>
        <row r="10988">
          <cell r="A10988" t="str">
            <v>50100508</v>
          </cell>
          <cell r="B10988" t="str">
            <v>Point</v>
          </cell>
          <cell r="C10988" t="str">
            <v>Waste Disp-Govt /Other Incineration /Conical Design (Tee Pee) Wood Refuse</v>
          </cell>
          <cell r="D10988" t="str">
            <v>Waste Disposal</v>
          </cell>
          <cell r="G10988" t="str">
            <v>Waste Disposal</v>
          </cell>
          <cell r="H10988" t="str">
            <v>Solid Waste Disposal - Government</v>
          </cell>
          <cell r="I10988" t="str">
            <v>Other Incineration</v>
          </cell>
          <cell r="J10988" t="str">
            <v>Conical Design (Tee Pee) Wood Refuse</v>
          </cell>
          <cell r="N10988">
            <v>40988</v>
          </cell>
        </row>
        <row r="10989">
          <cell r="A10989" t="str">
            <v>50100510</v>
          </cell>
          <cell r="B10989" t="str">
            <v>Point</v>
          </cell>
          <cell r="C10989" t="str">
            <v>Waste Disp-Govt /Other Incineration /Trench Burner: Wood</v>
          </cell>
          <cell r="D10989" t="str">
            <v>Waste Disposal</v>
          </cell>
          <cell r="G10989" t="str">
            <v>Waste Disposal</v>
          </cell>
          <cell r="H10989" t="str">
            <v>Solid Waste Disposal - Government</v>
          </cell>
          <cell r="I10989" t="str">
            <v>Other Incineration</v>
          </cell>
          <cell r="J10989" t="str">
            <v>Trench Burner: Wood</v>
          </cell>
          <cell r="N10989">
            <v>40988</v>
          </cell>
        </row>
        <row r="10990">
          <cell r="A10990" t="str">
            <v>50100511</v>
          </cell>
          <cell r="B10990" t="str">
            <v>Point</v>
          </cell>
          <cell r="C10990" t="str">
            <v>Waste Disp-Govt /Other Incineration /Trench Burner: Tires</v>
          </cell>
          <cell r="D10990" t="str">
            <v>Waste Disposal</v>
          </cell>
          <cell r="G10990" t="str">
            <v>Waste Disposal</v>
          </cell>
          <cell r="H10990" t="str">
            <v>Solid Waste Disposal - Government</v>
          </cell>
          <cell r="I10990" t="str">
            <v>Other Incineration</v>
          </cell>
          <cell r="J10990" t="str">
            <v>Trench Burner: Tires</v>
          </cell>
          <cell r="N10990">
            <v>40988</v>
          </cell>
        </row>
        <row r="10991">
          <cell r="A10991" t="str">
            <v>50100512</v>
          </cell>
          <cell r="B10991" t="str">
            <v>Point</v>
          </cell>
          <cell r="C10991" t="str">
            <v>Waste Disp-Govt /Other Incineration /Trench Burner: Refuse</v>
          </cell>
          <cell r="D10991" t="str">
            <v>Waste Disposal</v>
          </cell>
          <cell r="G10991" t="str">
            <v>Waste Disposal</v>
          </cell>
          <cell r="H10991" t="str">
            <v>Solid Waste Disposal - Government</v>
          </cell>
          <cell r="I10991" t="str">
            <v>Other Incineration</v>
          </cell>
          <cell r="J10991" t="str">
            <v>Trench Burner: Refuse</v>
          </cell>
          <cell r="N10991">
            <v>40988</v>
          </cell>
        </row>
        <row r="10992">
          <cell r="A10992" t="str">
            <v>50100515</v>
          </cell>
          <cell r="B10992" t="str">
            <v>Point</v>
          </cell>
          <cell r="C10992" t="str">
            <v>Waste Disp-Govt /Other Incineration /Sludge: Multiple Hearth</v>
          </cell>
          <cell r="D10992" t="str">
            <v>Waste Disposal</v>
          </cell>
          <cell r="G10992" t="str">
            <v>Waste Disposal</v>
          </cell>
          <cell r="H10992" t="str">
            <v>Solid Waste Disposal - Government</v>
          </cell>
          <cell r="I10992" t="str">
            <v>Other Incineration</v>
          </cell>
          <cell r="J10992" t="str">
            <v>Sludge: Multiple Hearth</v>
          </cell>
          <cell r="N10992">
            <v>40988</v>
          </cell>
        </row>
        <row r="10993">
          <cell r="A10993" t="str">
            <v>50100516</v>
          </cell>
          <cell r="B10993" t="str">
            <v>Point</v>
          </cell>
          <cell r="C10993" t="str">
            <v>Waste Disp-Govt /Other Incineration /Sludge: Fluidized Bed</v>
          </cell>
          <cell r="D10993" t="str">
            <v>Waste Disposal</v>
          </cell>
          <cell r="G10993" t="str">
            <v>Waste Disposal</v>
          </cell>
          <cell r="H10993" t="str">
            <v>Solid Waste Disposal - Government</v>
          </cell>
          <cell r="I10993" t="str">
            <v>Other Incineration</v>
          </cell>
          <cell r="J10993" t="str">
            <v>Sludge: Fluidized Bed</v>
          </cell>
          <cell r="N10993">
            <v>40988</v>
          </cell>
        </row>
        <row r="10994">
          <cell r="A10994" t="str">
            <v>50100517</v>
          </cell>
          <cell r="B10994" t="str">
            <v>Point</v>
          </cell>
          <cell r="C10994" t="str">
            <v>Waste Disp-Govt /Other Incineration /Sludge: Electric Infrared</v>
          </cell>
          <cell r="D10994" t="str">
            <v>Waste Disposal</v>
          </cell>
          <cell r="G10994" t="str">
            <v>Waste Disposal</v>
          </cell>
          <cell r="H10994" t="str">
            <v>Solid Waste Disposal - Government</v>
          </cell>
          <cell r="I10994" t="str">
            <v>Other Incineration</v>
          </cell>
          <cell r="J10994" t="str">
            <v>Sludge: Electric Infrared</v>
          </cell>
          <cell r="N10994">
            <v>40988</v>
          </cell>
        </row>
        <row r="10995">
          <cell r="A10995" t="str">
            <v>50100518</v>
          </cell>
          <cell r="B10995" t="str">
            <v>Point</v>
          </cell>
          <cell r="C10995" t="str">
            <v>Waste Disp-Govt /Sewage Sludge Incinerator: Single Hearth Cyclone</v>
          </cell>
          <cell r="D10995" t="str">
            <v>Waste Disposal</v>
          </cell>
          <cell r="G10995" t="str">
            <v>Waste Disposal</v>
          </cell>
          <cell r="H10995" t="str">
            <v>Solid Waste Disposal - Government</v>
          </cell>
          <cell r="I10995" t="str">
            <v>Other Incineration</v>
          </cell>
          <cell r="J10995" t="str">
            <v>Sewage Sludge Incinerator: Single Hearth Cyclone</v>
          </cell>
          <cell r="N10995">
            <v>40988</v>
          </cell>
        </row>
        <row r="10996">
          <cell r="A10996" t="str">
            <v>50100519</v>
          </cell>
          <cell r="B10996" t="str">
            <v>Point</v>
          </cell>
          <cell r="C10996" t="str">
            <v>Waste Disp-Govt /Sewage Sludge Incinerator: Rotary Kiln</v>
          </cell>
          <cell r="D10996" t="str">
            <v>Waste Disposal</v>
          </cell>
          <cell r="G10996" t="str">
            <v>Waste Disposal</v>
          </cell>
          <cell r="H10996" t="str">
            <v>Solid Waste Disposal - Government</v>
          </cell>
          <cell r="I10996" t="str">
            <v>Other Incineration</v>
          </cell>
          <cell r="J10996" t="str">
            <v>Sewage Sludge Incinerator: Rotary Kiln</v>
          </cell>
          <cell r="N10996">
            <v>40988</v>
          </cell>
        </row>
        <row r="10997">
          <cell r="A10997" t="str">
            <v>50100520</v>
          </cell>
          <cell r="B10997" t="str">
            <v>Point</v>
          </cell>
          <cell r="C10997" t="str">
            <v>Waste Disp-Govt /Sewage Sludge Incinerator: High Pressure, Wet Oxidation</v>
          </cell>
          <cell r="D10997" t="str">
            <v>Waste Disposal</v>
          </cell>
          <cell r="G10997" t="str">
            <v>Waste Disposal</v>
          </cell>
          <cell r="H10997" t="str">
            <v>Solid Waste Disposal - Government</v>
          </cell>
          <cell r="I10997" t="str">
            <v>Other Incineration</v>
          </cell>
          <cell r="J10997" t="str">
            <v>Sewage Sludge Incinerator: High Pressure, Wet Oxidation</v>
          </cell>
          <cell r="N10997">
            <v>40988</v>
          </cell>
        </row>
        <row r="10998">
          <cell r="A10998" t="str">
            <v>50100601</v>
          </cell>
          <cell r="B10998" t="str">
            <v>Point</v>
          </cell>
          <cell r="C10998" t="str">
            <v>Waste Disp-Govt /Fire Fighting /Structure: Jet Fuel</v>
          </cell>
          <cell r="D10998" t="str">
            <v>Miscellaneous Non-Industrial NEC</v>
          </cell>
          <cell r="G10998" t="str">
            <v>Waste Disposal</v>
          </cell>
          <cell r="H10998" t="str">
            <v>Solid Waste Disposal - Government</v>
          </cell>
          <cell r="I10998" t="str">
            <v>Fire Fighting</v>
          </cell>
          <cell r="J10998" t="str">
            <v>Structure: Jet Fuel</v>
          </cell>
          <cell r="N10998">
            <v>40988</v>
          </cell>
        </row>
        <row r="10999">
          <cell r="A10999" t="str">
            <v>50100602</v>
          </cell>
          <cell r="B10999" t="str">
            <v>Point</v>
          </cell>
          <cell r="C10999" t="str">
            <v>Waste Disp-Govt /Fire Fighting /Structure: Distillate Oil</v>
          </cell>
          <cell r="D10999" t="str">
            <v>Miscellaneous Non-Industrial NEC</v>
          </cell>
          <cell r="G10999" t="str">
            <v>Waste Disposal</v>
          </cell>
          <cell r="H10999" t="str">
            <v>Solid Waste Disposal - Government</v>
          </cell>
          <cell r="I10999" t="str">
            <v>Fire Fighting</v>
          </cell>
          <cell r="J10999" t="str">
            <v>Structure: Distillate Oil</v>
          </cell>
          <cell r="N10999">
            <v>40988</v>
          </cell>
        </row>
        <row r="11000">
          <cell r="A11000" t="str">
            <v>50100603</v>
          </cell>
          <cell r="B11000" t="str">
            <v>Point</v>
          </cell>
          <cell r="C11000" t="str">
            <v>Waste Disp-Govt /Fire Fighting /Structure: Kerosene</v>
          </cell>
          <cell r="D11000" t="str">
            <v>Miscellaneous Non-Industrial NEC</v>
          </cell>
          <cell r="G11000" t="str">
            <v>Waste Disposal</v>
          </cell>
          <cell r="H11000" t="str">
            <v>Solid Waste Disposal - Government</v>
          </cell>
          <cell r="I11000" t="str">
            <v>Fire Fighting</v>
          </cell>
          <cell r="J11000" t="str">
            <v>Structure: Kerosene</v>
          </cell>
          <cell r="N11000">
            <v>40988</v>
          </cell>
        </row>
        <row r="11001">
          <cell r="A11001" t="str">
            <v>50100604</v>
          </cell>
          <cell r="B11001" t="str">
            <v>Point</v>
          </cell>
          <cell r="C11001" t="str">
            <v>Waste Disp-Govt /Fire Fighting /Structure: Wood Pallets</v>
          </cell>
          <cell r="D11001" t="str">
            <v>Miscellaneous Non-Industrial NEC</v>
          </cell>
          <cell r="G11001" t="str">
            <v>Waste Disposal</v>
          </cell>
          <cell r="H11001" t="str">
            <v>Solid Waste Disposal - Government</v>
          </cell>
          <cell r="I11001" t="str">
            <v>Fire Fighting</v>
          </cell>
          <cell r="J11001" t="str">
            <v>Structure: Wood Pallets</v>
          </cell>
          <cell r="N11001">
            <v>40988</v>
          </cell>
        </row>
        <row r="11002">
          <cell r="A11002" t="str">
            <v>50100701</v>
          </cell>
          <cell r="B11002" t="str">
            <v>Point</v>
          </cell>
          <cell r="C11002" t="str">
            <v>Waste Disp-Govt /Sewage Treatment /Entire Plant</v>
          </cell>
          <cell r="D11002" t="str">
            <v>Waste Disposal</v>
          </cell>
          <cell r="G11002" t="str">
            <v>Waste Disposal</v>
          </cell>
          <cell r="H11002" t="str">
            <v>Solid Waste Disposal - Government</v>
          </cell>
          <cell r="I11002" t="str">
            <v>Sewage Treatment</v>
          </cell>
          <cell r="J11002" t="str">
            <v>Entire Plant</v>
          </cell>
          <cell r="N11002">
            <v>40988</v>
          </cell>
        </row>
        <row r="11003">
          <cell r="A11003" t="str">
            <v>50100702</v>
          </cell>
          <cell r="B11003" t="str">
            <v>Point</v>
          </cell>
          <cell r="C11003" t="str">
            <v>Waste Disp-Govt /Sewage Treatment /Primary Settling Tank</v>
          </cell>
          <cell r="D11003" t="str">
            <v>Waste Disposal</v>
          </cell>
          <cell r="G11003" t="str">
            <v>Waste Disposal</v>
          </cell>
          <cell r="H11003" t="str">
            <v>Solid Waste Disposal - Government</v>
          </cell>
          <cell r="I11003" t="str">
            <v>Sewage Treatment</v>
          </cell>
          <cell r="J11003" t="str">
            <v>Primary Settling Tank</v>
          </cell>
          <cell r="N11003">
            <v>40988</v>
          </cell>
        </row>
        <row r="11004">
          <cell r="A11004" t="str">
            <v>50100703</v>
          </cell>
          <cell r="B11004" t="str">
            <v>Point</v>
          </cell>
          <cell r="C11004" t="str">
            <v>Waste Disp-Govt /Sewage Treatment /Secondary Settling Tank</v>
          </cell>
          <cell r="D11004" t="str">
            <v>Waste Disposal</v>
          </cell>
          <cell r="G11004" t="str">
            <v>Waste Disposal</v>
          </cell>
          <cell r="H11004" t="str">
            <v>Solid Waste Disposal - Government</v>
          </cell>
          <cell r="I11004" t="str">
            <v>Sewage Treatment</v>
          </cell>
          <cell r="J11004" t="str">
            <v>Secondary Settling Tank</v>
          </cell>
          <cell r="N11004">
            <v>40988</v>
          </cell>
        </row>
        <row r="11005">
          <cell r="A11005" t="str">
            <v>50100704</v>
          </cell>
          <cell r="B11005" t="str">
            <v>Point</v>
          </cell>
          <cell r="C11005" t="str">
            <v>Waste Disp-Govt /Sewage Treatment /Aeration Tank</v>
          </cell>
          <cell r="D11005" t="str">
            <v>Waste Disposal</v>
          </cell>
          <cell r="G11005" t="str">
            <v>Waste Disposal</v>
          </cell>
          <cell r="H11005" t="str">
            <v>Solid Waste Disposal - Government</v>
          </cell>
          <cell r="I11005" t="str">
            <v>Sewage Treatment</v>
          </cell>
          <cell r="J11005" t="str">
            <v>Aeration Tank</v>
          </cell>
          <cell r="N11005">
            <v>40988</v>
          </cell>
        </row>
        <row r="11006">
          <cell r="A11006" t="str">
            <v>50100707</v>
          </cell>
          <cell r="B11006" t="str">
            <v>Point</v>
          </cell>
          <cell r="C11006" t="str">
            <v>Waste Disp-Govt /Sewage Treatment /POTW: Headworks Screening</v>
          </cell>
          <cell r="D11006" t="str">
            <v>Waste Disposal</v>
          </cell>
          <cell r="G11006" t="str">
            <v>Waste Disposal</v>
          </cell>
          <cell r="H11006" t="str">
            <v>Solid Waste Disposal - Government</v>
          </cell>
          <cell r="I11006" t="str">
            <v>Sewage Treatment</v>
          </cell>
          <cell r="J11006" t="str">
            <v>POTW: Headworks Screening</v>
          </cell>
          <cell r="N11006">
            <v>40988</v>
          </cell>
        </row>
        <row r="11007">
          <cell r="A11007" t="str">
            <v>50100708</v>
          </cell>
          <cell r="B11007" t="str">
            <v>Point</v>
          </cell>
          <cell r="C11007" t="str">
            <v>Waste Disp-Govt /Sewage Treatment /Comminutor</v>
          </cell>
          <cell r="D11007" t="str">
            <v>Waste Disposal</v>
          </cell>
          <cell r="G11007" t="str">
            <v>Waste Disposal</v>
          </cell>
          <cell r="H11007" t="str">
            <v>Solid Waste Disposal - Government</v>
          </cell>
          <cell r="I11007" t="str">
            <v>Sewage Treatment</v>
          </cell>
          <cell r="J11007" t="str">
            <v>Comminutor</v>
          </cell>
          <cell r="N11007">
            <v>40988</v>
          </cell>
        </row>
        <row r="11008">
          <cell r="A11008" t="str">
            <v>50100710</v>
          </cell>
          <cell r="B11008" t="str">
            <v>Point</v>
          </cell>
          <cell r="C11008" t="str">
            <v>Waste Disp-Govt /Sewage Treatment /Collector Sewers</v>
          </cell>
          <cell r="D11008" t="str">
            <v>Waste Disposal</v>
          </cell>
          <cell r="G11008" t="str">
            <v>Waste Disposal</v>
          </cell>
          <cell r="H11008" t="str">
            <v>Solid Waste Disposal - Government</v>
          </cell>
          <cell r="I11008" t="str">
            <v>Sewage Treatment</v>
          </cell>
          <cell r="J11008" t="str">
            <v>Collector Sewers</v>
          </cell>
          <cell r="N11008">
            <v>40988</v>
          </cell>
        </row>
        <row r="11009">
          <cell r="A11009" t="str">
            <v>50100715</v>
          </cell>
          <cell r="B11009" t="str">
            <v>Point</v>
          </cell>
          <cell r="C11009" t="str">
            <v>Waste Disp-Govt /Sewage Treatment /POTW: Aerated Grit Chamber</v>
          </cell>
          <cell r="D11009" t="str">
            <v>Waste Disposal</v>
          </cell>
          <cell r="G11009" t="str">
            <v>Waste Disposal</v>
          </cell>
          <cell r="H11009" t="str">
            <v>Solid Waste Disposal - Government</v>
          </cell>
          <cell r="I11009" t="str">
            <v>Sewage Treatment</v>
          </cell>
          <cell r="J11009" t="str">
            <v>POTW: Aerated Grit Chamber</v>
          </cell>
          <cell r="N11009">
            <v>40988</v>
          </cell>
        </row>
        <row r="11010">
          <cell r="A11010" t="str">
            <v>50100719</v>
          </cell>
          <cell r="B11010" t="str">
            <v>Point</v>
          </cell>
          <cell r="C11010" t="str">
            <v>Waste Disp-Govt /Sewage Treatment /Lift Station</v>
          </cell>
          <cell r="D11010" t="str">
            <v>Waste Disposal</v>
          </cell>
          <cell r="G11010" t="str">
            <v>Waste Disposal</v>
          </cell>
          <cell r="H11010" t="str">
            <v>Solid Waste Disposal - Government</v>
          </cell>
          <cell r="I11010" t="str">
            <v>Sewage Treatment</v>
          </cell>
          <cell r="J11010" t="str">
            <v>Lift Station</v>
          </cell>
          <cell r="N11010">
            <v>40988</v>
          </cell>
        </row>
        <row r="11011">
          <cell r="A11011" t="str">
            <v>50100720</v>
          </cell>
          <cell r="B11011" t="str">
            <v>Point</v>
          </cell>
          <cell r="C11011" t="str">
            <v>Waste Disp-Govt /Sewage Treatment /POTW: Primary Settling Tank</v>
          </cell>
          <cell r="D11011" t="str">
            <v>Waste Disposal</v>
          </cell>
          <cell r="G11011" t="str">
            <v>Waste Disposal</v>
          </cell>
          <cell r="H11011" t="str">
            <v>Solid Waste Disposal - Government</v>
          </cell>
          <cell r="I11011" t="str">
            <v>Sewage Treatment</v>
          </cell>
          <cell r="J11011" t="str">
            <v>POTW: Primary Settling Tank</v>
          </cell>
          <cell r="N11011">
            <v>40988</v>
          </cell>
        </row>
        <row r="11012">
          <cell r="A11012" t="str">
            <v>50100731</v>
          </cell>
          <cell r="B11012" t="str">
            <v>Point</v>
          </cell>
          <cell r="C11012" t="str">
            <v>Waste Disp-Govt /Sewage Treatment /POTW: Diffused Air Act Sludge</v>
          </cell>
          <cell r="D11012" t="str">
            <v>Waste Disposal</v>
          </cell>
          <cell r="G11012" t="str">
            <v>Waste Disposal</v>
          </cell>
          <cell r="H11012" t="str">
            <v>Solid Waste Disposal - Government</v>
          </cell>
          <cell r="I11012" t="str">
            <v>Sewage Treatment</v>
          </cell>
          <cell r="J11012" t="str">
            <v>POTW: Diffused Air Act Sludge</v>
          </cell>
          <cell r="N11012">
            <v>40988</v>
          </cell>
        </row>
        <row r="11013">
          <cell r="A11013" t="str">
            <v>50100732</v>
          </cell>
          <cell r="B11013" t="str">
            <v>Point</v>
          </cell>
          <cell r="C11013" t="str">
            <v>Waste Disp-Govt /Sewage Treatment /POTW: Mechanical Mix Air Act Sludge</v>
          </cell>
          <cell r="D11013" t="str">
            <v>Waste Disposal</v>
          </cell>
          <cell r="G11013" t="str">
            <v>Waste Disposal</v>
          </cell>
          <cell r="H11013" t="str">
            <v>Solid Waste Disposal - Government</v>
          </cell>
          <cell r="I11013" t="str">
            <v>Sewage Treatment</v>
          </cell>
          <cell r="J11013" t="str">
            <v>POTW: Mechanical Mix Air Act Sludge</v>
          </cell>
          <cell r="N11013">
            <v>40988</v>
          </cell>
        </row>
        <row r="11014">
          <cell r="A11014" t="str">
            <v>50100733</v>
          </cell>
          <cell r="B11014" t="str">
            <v>Point</v>
          </cell>
          <cell r="C11014" t="str">
            <v>Waste Disp-Govt /Sewage Treatment /POTW: Pure Oxygen Act Sludge</v>
          </cell>
          <cell r="D11014" t="str">
            <v>Waste Disposal</v>
          </cell>
          <cell r="G11014" t="str">
            <v>Waste Disposal</v>
          </cell>
          <cell r="H11014" t="str">
            <v>Solid Waste Disposal - Government</v>
          </cell>
          <cell r="I11014" t="str">
            <v>Sewage Treatment</v>
          </cell>
          <cell r="J11014" t="str">
            <v>POTW: Pure Oxygen Act Sludge</v>
          </cell>
          <cell r="N11014">
            <v>40988</v>
          </cell>
        </row>
        <row r="11015">
          <cell r="A11015" t="str">
            <v>50100734</v>
          </cell>
          <cell r="B11015" t="str">
            <v>Point</v>
          </cell>
          <cell r="C11015" t="str">
            <v>Waste Disp-Govt /Sewage Treatment /POTW: Trickling Filter</v>
          </cell>
          <cell r="D11015" t="str">
            <v>Waste Disposal</v>
          </cell>
          <cell r="G11015" t="str">
            <v>Waste Disposal</v>
          </cell>
          <cell r="H11015" t="str">
            <v>Solid Waste Disposal - Government</v>
          </cell>
          <cell r="I11015" t="str">
            <v>Sewage Treatment</v>
          </cell>
          <cell r="J11015" t="str">
            <v>POTW: Trickling Filter</v>
          </cell>
          <cell r="N11015">
            <v>40988</v>
          </cell>
        </row>
        <row r="11016">
          <cell r="A11016" t="str">
            <v>50100740</v>
          </cell>
          <cell r="B11016" t="str">
            <v>Point</v>
          </cell>
          <cell r="C11016" t="str">
            <v>Waste Disp-Govt /Sewage Treatment /POTW: Secondary Clarifier</v>
          </cell>
          <cell r="D11016" t="str">
            <v>Waste Disposal</v>
          </cell>
          <cell r="G11016" t="str">
            <v>Waste Disposal</v>
          </cell>
          <cell r="H11016" t="str">
            <v>Solid Waste Disposal - Government</v>
          </cell>
          <cell r="I11016" t="str">
            <v>Sewage Treatment</v>
          </cell>
          <cell r="J11016" t="str">
            <v>POTW: Secondary Clarifier</v>
          </cell>
          <cell r="N11016">
            <v>40988</v>
          </cell>
        </row>
        <row r="11017">
          <cell r="A11017" t="str">
            <v>50100750</v>
          </cell>
          <cell r="B11017" t="str">
            <v>Point</v>
          </cell>
          <cell r="C11017" t="str">
            <v>Waste Disp-Govt /Sewage Treatment /POTW: Tertiary Filters</v>
          </cell>
          <cell r="D11017" t="str">
            <v>Waste Disposal</v>
          </cell>
          <cell r="G11017" t="str">
            <v>Waste Disposal</v>
          </cell>
          <cell r="H11017" t="str">
            <v>Solid Waste Disposal - Government</v>
          </cell>
          <cell r="I11017" t="str">
            <v>Sewage Treatment</v>
          </cell>
          <cell r="J11017" t="str">
            <v>POTW: Tertiary Filters</v>
          </cell>
          <cell r="N11017">
            <v>40988</v>
          </cell>
        </row>
        <row r="11018">
          <cell r="A11018" t="str">
            <v>50100760</v>
          </cell>
          <cell r="B11018" t="str">
            <v>Point</v>
          </cell>
          <cell r="C11018" t="str">
            <v>Waste Disp-Govt /Sewage Treatment /POTW: Chlorine Contact Tank</v>
          </cell>
          <cell r="D11018" t="str">
            <v>Waste Disposal</v>
          </cell>
          <cell r="G11018" t="str">
            <v>Waste Disposal</v>
          </cell>
          <cell r="H11018" t="str">
            <v>Solid Waste Disposal - Government</v>
          </cell>
          <cell r="I11018" t="str">
            <v>Sewage Treatment</v>
          </cell>
          <cell r="J11018" t="str">
            <v>POTW: Chlorine Contact Tank</v>
          </cell>
          <cell r="N11018">
            <v>40988</v>
          </cell>
        </row>
        <row r="11019">
          <cell r="A11019" t="str">
            <v>50100761</v>
          </cell>
          <cell r="B11019" t="str">
            <v>Point</v>
          </cell>
          <cell r="C11019" t="str">
            <v>Waste Disp-Govt /Sewage Treatment /POTW: Dechlorination</v>
          </cell>
          <cell r="D11019" t="str">
            <v>Waste Disposal</v>
          </cell>
          <cell r="G11019" t="str">
            <v>Waste Disposal</v>
          </cell>
          <cell r="H11019" t="str">
            <v>Solid Waste Disposal - Government</v>
          </cell>
          <cell r="I11019" t="str">
            <v>Sewage Treatment</v>
          </cell>
          <cell r="J11019" t="str">
            <v>POTW: Dechlorination</v>
          </cell>
          <cell r="N11019">
            <v>40988</v>
          </cell>
        </row>
        <row r="11020">
          <cell r="A11020" t="str">
            <v>50100765</v>
          </cell>
          <cell r="B11020" t="str">
            <v>Point</v>
          </cell>
          <cell r="C11020" t="str">
            <v>Waste Disp-Govt /Sewage Treatment /Weir</v>
          </cell>
          <cell r="D11020" t="str">
            <v>Waste Disposal</v>
          </cell>
          <cell r="G11020" t="str">
            <v>Waste Disposal</v>
          </cell>
          <cell r="H11020" t="str">
            <v>Solid Waste Disposal - Government</v>
          </cell>
          <cell r="I11020" t="str">
            <v>Sewage Treatment</v>
          </cell>
          <cell r="J11020" t="str">
            <v>Weir</v>
          </cell>
          <cell r="N11020">
            <v>40988</v>
          </cell>
        </row>
        <row r="11021">
          <cell r="A11021" t="str">
            <v>50100769</v>
          </cell>
          <cell r="B11021" t="str">
            <v>Point</v>
          </cell>
          <cell r="C11021" t="str">
            <v>Waste Disp-Govt /Sewage Treatment /Storage Basin or Open Tank</v>
          </cell>
          <cell r="D11021" t="str">
            <v>Waste Disposal</v>
          </cell>
          <cell r="G11021" t="str">
            <v>Waste Disposal</v>
          </cell>
          <cell r="H11021" t="str">
            <v>Solid Waste Disposal - Government</v>
          </cell>
          <cell r="I11021" t="str">
            <v>Sewage Treatment</v>
          </cell>
          <cell r="J11021" t="str">
            <v>Storage Basin or Open Tank</v>
          </cell>
          <cell r="N11021">
            <v>40988</v>
          </cell>
        </row>
        <row r="11022">
          <cell r="A11022" t="str">
            <v>50100771</v>
          </cell>
          <cell r="B11022" t="str">
            <v>Point</v>
          </cell>
          <cell r="C11022" t="str">
            <v>Waste Disp-Govt /Sewage Treatment /POTW: Gravity Sludge Thickener</v>
          </cell>
          <cell r="D11022" t="str">
            <v>Waste Disposal</v>
          </cell>
          <cell r="G11022" t="str">
            <v>Waste Disposal</v>
          </cell>
          <cell r="H11022" t="str">
            <v>Solid Waste Disposal - Government</v>
          </cell>
          <cell r="I11022" t="str">
            <v>Sewage Treatment</v>
          </cell>
          <cell r="J11022" t="str">
            <v>POTW: Gravity Sludge Thickener</v>
          </cell>
          <cell r="N11022">
            <v>40988</v>
          </cell>
        </row>
        <row r="11023">
          <cell r="A11023" t="str">
            <v>50100772</v>
          </cell>
          <cell r="B11023" t="str">
            <v>Point</v>
          </cell>
          <cell r="C11023" t="str">
            <v>Waste Disp-Govt /Sewage Treatment /POTW: DAF Sludge Thickener</v>
          </cell>
          <cell r="D11023" t="str">
            <v>Waste Disposal</v>
          </cell>
          <cell r="G11023" t="str">
            <v>Waste Disposal</v>
          </cell>
          <cell r="H11023" t="str">
            <v>Solid Waste Disposal - Government</v>
          </cell>
          <cell r="I11023" t="str">
            <v>Sewage Treatment</v>
          </cell>
          <cell r="J11023" t="str">
            <v>POTW: DAF Sludge Thickener</v>
          </cell>
          <cell r="N11023">
            <v>40988</v>
          </cell>
        </row>
        <row r="11024">
          <cell r="A11024" t="str">
            <v>50100781</v>
          </cell>
          <cell r="B11024" t="str">
            <v>Point</v>
          </cell>
          <cell r="C11024" t="str">
            <v>Waste Disp-Govt /Sewage Treatment /POTW: Anaerobic Digester</v>
          </cell>
          <cell r="D11024" t="str">
            <v>Waste Disposal</v>
          </cell>
          <cell r="G11024" t="str">
            <v>Waste Disposal</v>
          </cell>
          <cell r="H11024" t="str">
            <v>Solid Waste Disposal - Government</v>
          </cell>
          <cell r="I11024" t="str">
            <v>Sewage Treatment</v>
          </cell>
          <cell r="J11024" t="str">
            <v>POTW: Anaerobic Digester</v>
          </cell>
          <cell r="N11024">
            <v>40988</v>
          </cell>
        </row>
        <row r="11025">
          <cell r="A11025" t="str">
            <v>50100789</v>
          </cell>
          <cell r="B11025" t="str">
            <v>Point</v>
          </cell>
          <cell r="C11025" t="str">
            <v>Waste Disp-Govt /Sewage Treatment /Sludge Digester Gas Flare</v>
          </cell>
          <cell r="D11025" t="str">
            <v>Waste Disposal</v>
          </cell>
          <cell r="G11025" t="str">
            <v>Waste Disposal</v>
          </cell>
          <cell r="H11025" t="str">
            <v>Solid Waste Disposal - Government</v>
          </cell>
          <cell r="I11025" t="str">
            <v>Sewage Treatment</v>
          </cell>
          <cell r="J11025" t="str">
            <v>Sludge Digester Gas Flare</v>
          </cell>
          <cell r="N11025">
            <v>40988</v>
          </cell>
        </row>
        <row r="11026">
          <cell r="A11026" t="str">
            <v>50100791</v>
          </cell>
          <cell r="B11026" t="str">
            <v>Point</v>
          </cell>
          <cell r="C11026" t="str">
            <v>Waste Disp-Govt /Sewage Treatment /POTW: Belt Filter Press</v>
          </cell>
          <cell r="D11026" t="str">
            <v>Waste Disposal</v>
          </cell>
          <cell r="G11026" t="str">
            <v>Waste Disposal</v>
          </cell>
          <cell r="H11026" t="str">
            <v>Solid Waste Disposal - Government</v>
          </cell>
          <cell r="I11026" t="str">
            <v>Sewage Treatment</v>
          </cell>
          <cell r="J11026" t="str">
            <v>POTW: Belt Filter Press</v>
          </cell>
          <cell r="N11026">
            <v>40988</v>
          </cell>
        </row>
        <row r="11027">
          <cell r="A11027" t="str">
            <v>50100792</v>
          </cell>
          <cell r="B11027" t="str">
            <v>Point</v>
          </cell>
          <cell r="C11027" t="str">
            <v>Waste Disp-Govt /Sewage Treatment /POTW: Sludge Centrifuge</v>
          </cell>
          <cell r="D11027" t="str">
            <v>Waste Disposal</v>
          </cell>
          <cell r="G11027" t="str">
            <v>Waste Disposal</v>
          </cell>
          <cell r="H11027" t="str">
            <v>Solid Waste Disposal - Government</v>
          </cell>
          <cell r="I11027" t="str">
            <v>Sewage Treatment</v>
          </cell>
          <cell r="J11027" t="str">
            <v>POTW: Sludge Centrifuge</v>
          </cell>
          <cell r="N11027">
            <v>40988</v>
          </cell>
        </row>
        <row r="11028">
          <cell r="A11028" t="str">
            <v>50100793</v>
          </cell>
          <cell r="B11028" t="str">
            <v>Point</v>
          </cell>
          <cell r="C11028" t="str">
            <v>Waste Disp-Govt /Sewage Treatment /POTW: Sludge Drying Bed</v>
          </cell>
          <cell r="D11028" t="str">
            <v>Waste Disposal</v>
          </cell>
          <cell r="G11028" t="str">
            <v>Waste Disposal</v>
          </cell>
          <cell r="H11028" t="str">
            <v>Solid Waste Disposal - Government</v>
          </cell>
          <cell r="I11028" t="str">
            <v>Sewage Treatment</v>
          </cell>
          <cell r="J11028" t="str">
            <v>POTW: Sludge Drying Bed</v>
          </cell>
          <cell r="N11028">
            <v>40988</v>
          </cell>
        </row>
        <row r="11029">
          <cell r="A11029" t="str">
            <v>50100795</v>
          </cell>
          <cell r="B11029" t="str">
            <v>Point</v>
          </cell>
          <cell r="C11029" t="str">
            <v>Waste Disp-Govt /Sewage Treatment /Sludge Storage Lagoons/Drying Beds</v>
          </cell>
          <cell r="D11029" t="str">
            <v>Waste Disposal</v>
          </cell>
          <cell r="G11029" t="str">
            <v>Waste Disposal</v>
          </cell>
          <cell r="H11029" t="str">
            <v>Solid Waste Disposal - Government</v>
          </cell>
          <cell r="I11029" t="str">
            <v>Sewage Treatment</v>
          </cell>
          <cell r="J11029" t="str">
            <v>Sludge Storage Lagoons/Drying Beds</v>
          </cell>
          <cell r="N11029">
            <v>40988</v>
          </cell>
        </row>
        <row r="11030">
          <cell r="A11030" t="str">
            <v>50100799</v>
          </cell>
          <cell r="B11030" t="str">
            <v>Point</v>
          </cell>
          <cell r="C11030" t="str">
            <v>Waste Disp-Govt /Sewage Treatment /Other Not Classified</v>
          </cell>
          <cell r="D11030" t="str">
            <v>Waste Disposal</v>
          </cell>
          <cell r="G11030" t="str">
            <v>Waste Disposal</v>
          </cell>
          <cell r="H11030" t="str">
            <v>Solid Waste Disposal - Government</v>
          </cell>
          <cell r="I11030" t="str">
            <v>Sewage Treatment</v>
          </cell>
          <cell r="J11030" t="str">
            <v>Other Not Classified</v>
          </cell>
          <cell r="N11030">
            <v>40988</v>
          </cell>
        </row>
        <row r="11031">
          <cell r="A11031" t="str">
            <v>50180001</v>
          </cell>
          <cell r="B11031" t="str">
            <v>Point</v>
          </cell>
          <cell r="C11031" t="str">
            <v>Waste Disp-Govt /Equipment Leaks /Equipment Leaks</v>
          </cell>
          <cell r="D11031" t="str">
            <v>Waste Disposal</v>
          </cell>
          <cell r="G11031" t="str">
            <v>Waste Disposal</v>
          </cell>
          <cell r="H11031" t="str">
            <v>Solid Waste Disposal - Government</v>
          </cell>
          <cell r="I11031" t="str">
            <v>Equipment Leaks</v>
          </cell>
          <cell r="J11031" t="str">
            <v>Equipment Leaks</v>
          </cell>
          <cell r="N11031">
            <v>40988</v>
          </cell>
        </row>
        <row r="11032">
          <cell r="A11032" t="str">
            <v>50182001</v>
          </cell>
          <cell r="B11032" t="str">
            <v>Point</v>
          </cell>
          <cell r="C11032" t="str">
            <v>Waste Disp-Govt /Wastewater, Aggregate /Process Area Drains</v>
          </cell>
          <cell r="D11032" t="str">
            <v>Waste Disposal</v>
          </cell>
          <cell r="G11032" t="str">
            <v>Waste Disposal</v>
          </cell>
          <cell r="H11032" t="str">
            <v>Solid Waste Disposal - Government</v>
          </cell>
          <cell r="I11032" t="str">
            <v>Wastewater, Aggregate</v>
          </cell>
          <cell r="J11032" t="str">
            <v>Process Area Drains</v>
          </cell>
          <cell r="N11032">
            <v>40988</v>
          </cell>
        </row>
        <row r="11033">
          <cell r="A11033" t="str">
            <v>50182002</v>
          </cell>
          <cell r="B11033" t="str">
            <v>Point</v>
          </cell>
          <cell r="C11033" t="str">
            <v>Waste Disp-Govt /Wastewater, Aggregate /Process Equipment Drains</v>
          </cell>
          <cell r="D11033" t="str">
            <v>Waste Disposal</v>
          </cell>
          <cell r="G11033" t="str">
            <v>Waste Disposal</v>
          </cell>
          <cell r="H11033" t="str">
            <v>Solid Waste Disposal - Government</v>
          </cell>
          <cell r="I11033" t="str">
            <v>Wastewater, Aggregate</v>
          </cell>
          <cell r="J11033" t="str">
            <v>Process Equipment Drains</v>
          </cell>
          <cell r="N11033">
            <v>40988</v>
          </cell>
        </row>
        <row r="11034">
          <cell r="A11034" t="str">
            <v>50182599</v>
          </cell>
          <cell r="B11034" t="str">
            <v>Point</v>
          </cell>
          <cell r="C11034" t="str">
            <v>Waste Disp-Govt /Wastewater, Pts of Generation /Specify Point of Generation</v>
          </cell>
          <cell r="D11034" t="str">
            <v>Waste Disposal</v>
          </cell>
          <cell r="G11034" t="str">
            <v>Waste Disposal</v>
          </cell>
          <cell r="H11034" t="str">
            <v>Solid Waste Disposal - Government</v>
          </cell>
          <cell r="I11034" t="str">
            <v>Wastewater, Points of Generation</v>
          </cell>
          <cell r="J11034" t="str">
            <v>Specify Point of Generation</v>
          </cell>
          <cell r="N11034">
            <v>40988</v>
          </cell>
        </row>
        <row r="11035">
          <cell r="A11035" t="str">
            <v>50190002</v>
          </cell>
          <cell r="B11035" t="str">
            <v>Point</v>
          </cell>
          <cell r="C11035" t="str">
            <v>Waste Disp-Govt /Auxillary Fuel-No Emissions /Coal</v>
          </cell>
          <cell r="D11035" t="str">
            <v>Waste Disposal</v>
          </cell>
          <cell r="G11035" t="str">
            <v>Waste Disposal</v>
          </cell>
          <cell r="H11035" t="str">
            <v>Solid Waste Disposal - Government</v>
          </cell>
          <cell r="I11035" t="str">
            <v>Auxillary Fuel/No Emissions</v>
          </cell>
          <cell r="J11035" t="str">
            <v>Coal</v>
          </cell>
          <cell r="N11035">
            <v>40988</v>
          </cell>
        </row>
        <row r="11036">
          <cell r="A11036" t="str">
            <v>50190005</v>
          </cell>
          <cell r="B11036" t="str">
            <v>Point</v>
          </cell>
          <cell r="C11036" t="str">
            <v>Waste Disp-Govt /Auxillary Fuel-No Emissions /Distillate Oil</v>
          </cell>
          <cell r="D11036" t="str">
            <v>Waste Disposal</v>
          </cell>
          <cell r="G11036" t="str">
            <v>Waste Disposal</v>
          </cell>
          <cell r="H11036" t="str">
            <v>Solid Waste Disposal - Government</v>
          </cell>
          <cell r="I11036" t="str">
            <v>Auxillary Fuel/No Emissions</v>
          </cell>
          <cell r="J11036" t="str">
            <v>Distillate Oil</v>
          </cell>
          <cell r="N11036">
            <v>40988</v>
          </cell>
        </row>
        <row r="11037">
          <cell r="A11037" t="str">
            <v>50190006</v>
          </cell>
          <cell r="B11037" t="str">
            <v>Point</v>
          </cell>
          <cell r="C11037" t="str">
            <v>Waste Disp-Govt /Auxillary Fuel-No Emissions /Natural Gas</v>
          </cell>
          <cell r="D11037" t="str">
            <v>Waste Disposal</v>
          </cell>
          <cell r="G11037" t="str">
            <v>Waste Disposal</v>
          </cell>
          <cell r="H11037" t="str">
            <v>Solid Waste Disposal - Government</v>
          </cell>
          <cell r="I11037" t="str">
            <v>Auxillary Fuel/No Emissions</v>
          </cell>
          <cell r="J11037" t="str">
            <v>Natural Gas</v>
          </cell>
          <cell r="N11037">
            <v>40988</v>
          </cell>
        </row>
        <row r="11038">
          <cell r="A11038" t="str">
            <v>50190010</v>
          </cell>
          <cell r="B11038" t="str">
            <v>Point</v>
          </cell>
          <cell r="C11038" t="str">
            <v>Waste Disp-Govt /Auxillary Fuel-No Emissions /Liquified Petroleum Gas (LPG)</v>
          </cell>
          <cell r="D11038" t="str">
            <v>Waste Disposal</v>
          </cell>
          <cell r="G11038" t="str">
            <v>Waste Disposal</v>
          </cell>
          <cell r="H11038" t="str">
            <v>Solid Waste Disposal - Government</v>
          </cell>
          <cell r="I11038" t="str">
            <v>Auxillary Fuel/No Emissions</v>
          </cell>
          <cell r="J11038" t="str">
            <v>Liquified Petroleum Gas (LPG)</v>
          </cell>
          <cell r="N11038">
            <v>40988</v>
          </cell>
        </row>
        <row r="11039">
          <cell r="A11039" t="str">
            <v>50200101</v>
          </cell>
          <cell r="B11039" t="str">
            <v>Point</v>
          </cell>
          <cell r="C11039" t="str">
            <v>Waste Disp-Comm-Inst /Incineration /Multiple Chamber</v>
          </cell>
          <cell r="D11039" t="str">
            <v>Waste Disposal</v>
          </cell>
          <cell r="G11039" t="str">
            <v>Waste Disposal</v>
          </cell>
          <cell r="H11039" t="str">
            <v>Solid Waste Disposal - Commercial/Institutional</v>
          </cell>
          <cell r="I11039" t="str">
            <v>Incineration</v>
          </cell>
          <cell r="J11039" t="str">
            <v>Multiple Chamber</v>
          </cell>
          <cell r="N11039">
            <v>40988</v>
          </cell>
        </row>
        <row r="11040">
          <cell r="A11040" t="str">
            <v>50200102</v>
          </cell>
          <cell r="B11040" t="str">
            <v>Point</v>
          </cell>
          <cell r="C11040" t="str">
            <v>Waste Disp-Comm-Inst /Incineration /Single Chamber</v>
          </cell>
          <cell r="D11040" t="str">
            <v>Waste Disposal</v>
          </cell>
          <cell r="G11040" t="str">
            <v>Waste Disposal</v>
          </cell>
          <cell r="H11040" t="str">
            <v>Solid Waste Disposal - Commercial/Institutional</v>
          </cell>
          <cell r="I11040" t="str">
            <v>Incineration</v>
          </cell>
          <cell r="J11040" t="str">
            <v>Single Chamber</v>
          </cell>
          <cell r="N11040">
            <v>40988</v>
          </cell>
        </row>
        <row r="11041">
          <cell r="A11041" t="str">
            <v>50200103</v>
          </cell>
          <cell r="B11041" t="str">
            <v>Point</v>
          </cell>
          <cell r="C11041" t="str">
            <v>Waste Disp-Comm-Inst /Incineration /Controlled Air</v>
          </cell>
          <cell r="D11041" t="str">
            <v>Waste Disposal</v>
          </cell>
          <cell r="G11041" t="str">
            <v>Waste Disposal</v>
          </cell>
          <cell r="H11041" t="str">
            <v>Solid Waste Disposal - Commercial/Institutional</v>
          </cell>
          <cell r="I11041" t="str">
            <v>Incineration</v>
          </cell>
          <cell r="J11041" t="str">
            <v>Controlled Air</v>
          </cell>
          <cell r="N11041">
            <v>40988</v>
          </cell>
        </row>
        <row r="11042">
          <cell r="A11042" t="str">
            <v>50200104</v>
          </cell>
          <cell r="B11042" t="str">
            <v>Point</v>
          </cell>
          <cell r="C11042" t="str">
            <v>Waste Disp-Comm-Inst /Incineration /Conical Design (Tee Pee) Municipal Refuse</v>
          </cell>
          <cell r="D11042" t="str">
            <v>Waste Disposal</v>
          </cell>
          <cell r="G11042" t="str">
            <v>Waste Disposal</v>
          </cell>
          <cell r="H11042" t="str">
            <v>Solid Waste Disposal - Commercial/Institutional</v>
          </cell>
          <cell r="I11042" t="str">
            <v>Incineration</v>
          </cell>
          <cell r="J11042" t="str">
            <v>Conical Design (Tee Pee) Municipal Refuse</v>
          </cell>
          <cell r="N11042">
            <v>40988</v>
          </cell>
        </row>
        <row r="11043">
          <cell r="A11043" t="str">
            <v>50200105</v>
          </cell>
          <cell r="B11043" t="str">
            <v>Point</v>
          </cell>
          <cell r="C11043" t="str">
            <v>Waste Disp-Comm-Inst /Incineration /Conical Design (Tee Pee) Wood Refuse</v>
          </cell>
          <cell r="D11043" t="str">
            <v>Waste Disposal</v>
          </cell>
          <cell r="G11043" t="str">
            <v>Waste Disposal</v>
          </cell>
          <cell r="H11043" t="str">
            <v>Solid Waste Disposal - Commercial/Institutional</v>
          </cell>
          <cell r="I11043" t="str">
            <v>Incineration</v>
          </cell>
          <cell r="J11043" t="str">
            <v>Conical Design (Tee Pee) Wood Refuse</v>
          </cell>
          <cell r="N11043">
            <v>40988</v>
          </cell>
        </row>
        <row r="11044">
          <cell r="A11044" t="str">
            <v>50200201</v>
          </cell>
          <cell r="B11044" t="str">
            <v>Point</v>
          </cell>
          <cell r="C11044" t="str">
            <v>Waste Disp-Comm-Inst /Open Burning /Wood</v>
          </cell>
          <cell r="D11044" t="str">
            <v>Waste Disposal</v>
          </cell>
          <cell r="G11044" t="str">
            <v>Waste Disposal</v>
          </cell>
          <cell r="H11044" t="str">
            <v>Solid Waste Disposal - Commercial/Institutional</v>
          </cell>
          <cell r="I11044" t="str">
            <v>Open Burning</v>
          </cell>
          <cell r="J11044" t="str">
            <v>Wood</v>
          </cell>
          <cell r="N11044">
            <v>40988</v>
          </cell>
        </row>
        <row r="11045">
          <cell r="A11045" t="str">
            <v>50200202</v>
          </cell>
          <cell r="B11045" t="str">
            <v>Point</v>
          </cell>
          <cell r="C11045" t="str">
            <v>Waste Disp-Comm-Inst /Open Burning /Refuse</v>
          </cell>
          <cell r="D11045" t="str">
            <v>Waste Disposal</v>
          </cell>
          <cell r="G11045" t="str">
            <v>Waste Disposal</v>
          </cell>
          <cell r="H11045" t="str">
            <v>Solid Waste Disposal - Commercial/Institutional</v>
          </cell>
          <cell r="I11045" t="str">
            <v>Open Burning</v>
          </cell>
          <cell r="J11045" t="str">
            <v>Refuse</v>
          </cell>
          <cell r="N11045">
            <v>40988</v>
          </cell>
        </row>
        <row r="11046">
          <cell r="A11046" t="str">
            <v>50200203</v>
          </cell>
          <cell r="B11046" t="str">
            <v>Point</v>
          </cell>
          <cell r="C11046" t="str">
            <v>Waste Disp-Comm-Inst /Open Burning /Field Crops</v>
          </cell>
          <cell r="D11046" t="str">
            <v>Waste Disposal</v>
          </cell>
          <cell r="G11046" t="str">
            <v>Waste Disposal</v>
          </cell>
          <cell r="H11046" t="str">
            <v>Solid Waste Disposal - Commercial/Institutional</v>
          </cell>
          <cell r="I11046" t="str">
            <v>Open Burning</v>
          </cell>
          <cell r="J11046" t="str">
            <v>Field Crops</v>
          </cell>
          <cell r="N11046">
            <v>40988</v>
          </cell>
        </row>
        <row r="11047">
          <cell r="A11047" t="str">
            <v>50200204</v>
          </cell>
          <cell r="B11047" t="str">
            <v>Point</v>
          </cell>
          <cell r="C11047" t="str">
            <v>Waste Disp-Comm-Inst /Open Burning /Vine Crops</v>
          </cell>
          <cell r="D11047" t="str">
            <v>Waste Disposal</v>
          </cell>
          <cell r="G11047" t="str">
            <v>Waste Disposal</v>
          </cell>
          <cell r="H11047" t="str">
            <v>Solid Waste Disposal - Commercial/Institutional</v>
          </cell>
          <cell r="I11047" t="str">
            <v>Open Burning</v>
          </cell>
          <cell r="J11047" t="str">
            <v>Vine Crops</v>
          </cell>
          <cell r="N11047">
            <v>40988</v>
          </cell>
        </row>
        <row r="11048">
          <cell r="A11048" t="str">
            <v>50200205</v>
          </cell>
          <cell r="B11048" t="str">
            <v>Point</v>
          </cell>
          <cell r="C11048" t="str">
            <v>Waste Disp-Comm-Inst /Open Burning /Weeds</v>
          </cell>
          <cell r="D11048" t="str">
            <v>Waste Disposal</v>
          </cell>
          <cell r="G11048" t="str">
            <v>Waste Disposal</v>
          </cell>
          <cell r="H11048" t="str">
            <v>Solid Waste Disposal - Commercial/Institutional</v>
          </cell>
          <cell r="I11048" t="str">
            <v>Open Burning</v>
          </cell>
          <cell r="J11048" t="str">
            <v>Weeds</v>
          </cell>
          <cell r="N11048">
            <v>40988</v>
          </cell>
        </row>
        <row r="11049">
          <cell r="A11049" t="str">
            <v>50200206</v>
          </cell>
          <cell r="B11049" t="str">
            <v>Point</v>
          </cell>
          <cell r="C11049" t="str">
            <v>Waste Disp-Comm-Inst /Open Burning /Orchard Crops</v>
          </cell>
          <cell r="D11049" t="str">
            <v>Waste Disposal</v>
          </cell>
          <cell r="G11049" t="str">
            <v>Waste Disposal</v>
          </cell>
          <cell r="H11049" t="str">
            <v>Solid Waste Disposal - Commercial/Institutional</v>
          </cell>
          <cell r="I11049" t="str">
            <v>Open Burning</v>
          </cell>
          <cell r="J11049" t="str">
            <v>Orchard Crops</v>
          </cell>
          <cell r="N11049">
            <v>40988</v>
          </cell>
        </row>
        <row r="11050">
          <cell r="A11050" t="str">
            <v>50200207</v>
          </cell>
          <cell r="B11050" t="str">
            <v>Point</v>
          </cell>
          <cell r="C11050" t="str">
            <v>Waste Disp-Comm-Inst /Open Burning /Forest Residues</v>
          </cell>
          <cell r="D11050" t="str">
            <v>Waste Disposal</v>
          </cell>
          <cell r="G11050" t="str">
            <v>Waste Disposal</v>
          </cell>
          <cell r="H11050" t="str">
            <v>Solid Waste Disposal - Commercial/Institutional</v>
          </cell>
          <cell r="I11050" t="str">
            <v>Open Burning</v>
          </cell>
          <cell r="J11050" t="str">
            <v>Forest Residues</v>
          </cell>
          <cell r="N11050">
            <v>40988</v>
          </cell>
        </row>
        <row r="11051">
          <cell r="A11051" t="str">
            <v>50200301</v>
          </cell>
          <cell r="B11051" t="str">
            <v>Point</v>
          </cell>
          <cell r="C11051" t="str">
            <v>Waste Disp-Comm-Inst /Apartment Incineration /Flue Fed</v>
          </cell>
          <cell r="D11051" t="str">
            <v>Waste Disposal</v>
          </cell>
          <cell r="G11051" t="str">
            <v>Waste Disposal</v>
          </cell>
          <cell r="H11051" t="str">
            <v>Solid Waste Disposal - Commercial/Institutional</v>
          </cell>
          <cell r="I11051" t="str">
            <v>Apartment Incineration</v>
          </cell>
          <cell r="J11051" t="str">
            <v>Flue Fed</v>
          </cell>
          <cell r="N11051">
            <v>40988</v>
          </cell>
        </row>
        <row r="11052">
          <cell r="A11052" t="str">
            <v>50200302</v>
          </cell>
          <cell r="B11052" t="str">
            <v>Point</v>
          </cell>
          <cell r="C11052" t="str">
            <v>Waste Disp-Comm-Inst /Apartment Incineration /Flue Fed with Afterburner and Draft Controls</v>
          </cell>
          <cell r="D11052" t="str">
            <v>Waste Disposal</v>
          </cell>
          <cell r="G11052" t="str">
            <v>Waste Disposal</v>
          </cell>
          <cell r="H11052" t="str">
            <v>Solid Waste Disposal - Commercial/Institutional</v>
          </cell>
          <cell r="I11052" t="str">
            <v>Apartment Incineration</v>
          </cell>
          <cell r="J11052" t="str">
            <v>Flue Fed with Afterburner and Draft Controls</v>
          </cell>
          <cell r="N11052">
            <v>40988</v>
          </cell>
        </row>
        <row r="11053">
          <cell r="A11053" t="str">
            <v>50200501</v>
          </cell>
          <cell r="B11053" t="str">
            <v>Point</v>
          </cell>
          <cell r="C11053" t="str">
            <v>Waste Disp:Comm-Inst Incin: Special Purpose /Med Waste Controlled Air Incin-aka Starved air, 2-stg, or Modular comb</v>
          </cell>
          <cell r="D11053" t="str">
            <v>Waste Disposal</v>
          </cell>
          <cell r="G11053" t="str">
            <v>Waste Disposal</v>
          </cell>
          <cell r="H11053" t="str">
            <v>Solid Waste Disposal - Commercial/Institutional</v>
          </cell>
          <cell r="I11053" t="str">
            <v>Incineration: Special Purpose</v>
          </cell>
          <cell r="J11053" t="str">
            <v>Med Waste Controlled Air Incin-aka Starved air, 2-stg, or Modular comb</v>
          </cell>
          <cell r="N11053">
            <v>40988</v>
          </cell>
        </row>
        <row r="11054">
          <cell r="A11054" t="str">
            <v>50200502</v>
          </cell>
          <cell r="B11054" t="str">
            <v>Point</v>
          </cell>
          <cell r="C11054" t="str">
            <v>Waste Disp:Comm-Inst Incin: Special Purpose /Med Waste Excess Air Incin - aka Batch, Multiple Chamber, or Retort</v>
          </cell>
          <cell r="D11054" t="str">
            <v>Waste Disposal</v>
          </cell>
          <cell r="G11054" t="str">
            <v>Waste Disposal</v>
          </cell>
          <cell r="H11054" t="str">
            <v>Solid Waste Disposal - Commercial/Institutional</v>
          </cell>
          <cell r="I11054" t="str">
            <v>Incineration: Special Purpose</v>
          </cell>
          <cell r="J11054" t="str">
            <v>Med Waste Excess Air Incin - aka Batch, Multiple Chamber, or Retort</v>
          </cell>
          <cell r="N11054">
            <v>40988</v>
          </cell>
        </row>
        <row r="11055">
          <cell r="A11055" t="str">
            <v>50200503</v>
          </cell>
          <cell r="B11055" t="str">
            <v>Point</v>
          </cell>
          <cell r="C11055" t="str">
            <v>Waste Disp-Comm-Inst /Incineration: Special Purpose /Medical Waste Rotary Kiln Incinerator</v>
          </cell>
          <cell r="D11055" t="str">
            <v>Waste Disposal</v>
          </cell>
          <cell r="G11055" t="str">
            <v>Waste Disposal</v>
          </cell>
          <cell r="H11055" t="str">
            <v>Solid Waste Disposal - Commercial/Institutional</v>
          </cell>
          <cell r="I11055" t="str">
            <v>Incineration: Special Purpose</v>
          </cell>
          <cell r="J11055" t="str">
            <v>Medical Waste Rotary Kiln Incinerator</v>
          </cell>
          <cell r="N11055">
            <v>40988</v>
          </cell>
        </row>
        <row r="11056">
          <cell r="A11056" t="str">
            <v>50200504</v>
          </cell>
          <cell r="B11056" t="str">
            <v>Point</v>
          </cell>
          <cell r="C11056" t="str">
            <v>Waste Disp:Comm-Inst Incin: Special Purpose /Med Waste Incin, unspecified type (use 502005-01, -02, -03)</v>
          </cell>
          <cell r="D11056" t="str">
            <v>Waste Disposal</v>
          </cell>
          <cell r="G11056" t="str">
            <v>Waste Disposal</v>
          </cell>
          <cell r="H11056" t="str">
            <v>Solid Waste Disposal - Commercial/Institutional</v>
          </cell>
          <cell r="I11056" t="str">
            <v>Incineration: Special Purpose</v>
          </cell>
          <cell r="J11056" t="str">
            <v>Medical Waste Incinerator, unspecified type (use 502005-01, -02, -03)</v>
          </cell>
          <cell r="N11056">
            <v>40988</v>
          </cell>
        </row>
        <row r="11057">
          <cell r="A11057" t="str">
            <v>50200505</v>
          </cell>
          <cell r="B11057" t="str">
            <v>Point</v>
          </cell>
          <cell r="C11057" t="str">
            <v>Waste Disp:Comm-Inst Incin: Special Purpose /Med Waste Incin, unspecified type, Infectious wastes only</v>
          </cell>
          <cell r="D11057" t="str">
            <v>Waste Disposal</v>
          </cell>
          <cell r="G11057" t="str">
            <v>Waste Disposal</v>
          </cell>
          <cell r="H11057" t="str">
            <v>Solid Waste Disposal - Commercial/Institutional</v>
          </cell>
          <cell r="I11057" t="str">
            <v>Incineration: Special Purpose</v>
          </cell>
          <cell r="J11057" t="str">
            <v>Medical Waste Incinerator, unspecified type, Infectious wastes only</v>
          </cell>
          <cell r="N11057">
            <v>40988</v>
          </cell>
        </row>
        <row r="11058">
          <cell r="A11058" t="str">
            <v>50200506</v>
          </cell>
          <cell r="B11058" t="str">
            <v>Point</v>
          </cell>
          <cell r="C11058" t="str">
            <v>Waste Disp-Comm-Inst /Incineration: Special Purpose /Sludge</v>
          </cell>
          <cell r="D11058" t="str">
            <v>Waste Disposal</v>
          </cell>
          <cell r="G11058" t="str">
            <v>Waste Disposal</v>
          </cell>
          <cell r="H11058" t="str">
            <v>Solid Waste Disposal - Commercial/Institutional</v>
          </cell>
          <cell r="I11058" t="str">
            <v>Incineration: Special Purpose</v>
          </cell>
          <cell r="J11058" t="str">
            <v>Sludge</v>
          </cell>
          <cell r="N11058">
            <v>40988</v>
          </cell>
        </row>
        <row r="11059">
          <cell r="A11059" t="str">
            <v>50200507</v>
          </cell>
          <cell r="B11059" t="str">
            <v>Point</v>
          </cell>
          <cell r="C11059" t="str">
            <v>Waste Disp-Comm-Inst /Incineration: Special Purpose /VOC Contaminated Soil</v>
          </cell>
          <cell r="D11059" t="str">
            <v>Waste Disposal</v>
          </cell>
          <cell r="G11059" t="str">
            <v>Waste Disposal</v>
          </cell>
          <cell r="H11059" t="str">
            <v>Solid Waste Disposal - Commercial/Institutional</v>
          </cell>
          <cell r="I11059" t="str">
            <v>Incineration: Special Purpose</v>
          </cell>
          <cell r="J11059" t="str">
            <v>VOC Contaminated Soil</v>
          </cell>
          <cell r="N11059">
            <v>40988</v>
          </cell>
        </row>
        <row r="11060">
          <cell r="A11060" t="str">
            <v>50200515</v>
          </cell>
          <cell r="B11060" t="str">
            <v>Point</v>
          </cell>
          <cell r="C11060" t="str">
            <v>Waste Disp-Comm-Inst /Incineration: Special Purpose /Sewage Sludge Incinerator: Multiple Hearth</v>
          </cell>
          <cell r="D11060" t="str">
            <v>Waste Disposal</v>
          </cell>
          <cell r="G11060" t="str">
            <v>Waste Disposal</v>
          </cell>
          <cell r="H11060" t="str">
            <v>Solid Waste Disposal - Commercial/Institutional</v>
          </cell>
          <cell r="I11060" t="str">
            <v>Incineration: Special Purpose</v>
          </cell>
          <cell r="J11060" t="str">
            <v>Sewage Sludge Incinerator: Multiple Hearth</v>
          </cell>
          <cell r="N11060">
            <v>40988</v>
          </cell>
        </row>
        <row r="11061">
          <cell r="A11061" t="str">
            <v>50200516</v>
          </cell>
          <cell r="B11061" t="str">
            <v>Point</v>
          </cell>
          <cell r="C11061" t="str">
            <v>Waste Disp-Comm-Inst /Incineration: Special Purpose /Sewage Sludge Incinerator: Fluidized Bed</v>
          </cell>
          <cell r="D11061" t="str">
            <v>Waste Disposal</v>
          </cell>
          <cell r="G11061" t="str">
            <v>Waste Disposal</v>
          </cell>
          <cell r="H11061" t="str">
            <v>Solid Waste Disposal - Commercial/Institutional</v>
          </cell>
          <cell r="I11061" t="str">
            <v>Incineration: Special Purpose</v>
          </cell>
          <cell r="J11061" t="str">
            <v>Sewage Sludge Incinerator: Fluidized Bed</v>
          </cell>
          <cell r="N11061">
            <v>40988</v>
          </cell>
        </row>
        <row r="11062">
          <cell r="A11062" t="str">
            <v>50200517</v>
          </cell>
          <cell r="B11062" t="str">
            <v>Point</v>
          </cell>
          <cell r="C11062" t="str">
            <v>Waste Disp-Comm-Inst /Incineration: Special Purpose /Sewage Sludge Incinerator: Electric Infrared</v>
          </cell>
          <cell r="D11062" t="str">
            <v>Waste Disposal</v>
          </cell>
          <cell r="G11062" t="str">
            <v>Waste Disposal</v>
          </cell>
          <cell r="H11062" t="str">
            <v>Solid Waste Disposal - Commercial/Institutional</v>
          </cell>
          <cell r="I11062" t="str">
            <v>Incineration: Special Purpose</v>
          </cell>
          <cell r="J11062" t="str">
            <v>Sewage Sludge Incinerator: Electric Infrared</v>
          </cell>
          <cell r="N11062">
            <v>40988</v>
          </cell>
        </row>
        <row r="11063">
          <cell r="A11063" t="str">
            <v>50200518</v>
          </cell>
          <cell r="B11063" t="str">
            <v>Point</v>
          </cell>
          <cell r="C11063" t="str">
            <v>Waste Disp-Comm-Inst /Incineration: Special Purpose /Sewage Sludge Incinerator: Single Hearth Cyclone</v>
          </cell>
          <cell r="D11063" t="str">
            <v>Waste Disposal</v>
          </cell>
          <cell r="G11063" t="str">
            <v>Waste Disposal</v>
          </cell>
          <cell r="H11063" t="str">
            <v>Solid Waste Disposal - Commercial/Institutional</v>
          </cell>
          <cell r="I11063" t="str">
            <v>Incineration: Special Purpose</v>
          </cell>
          <cell r="J11063" t="str">
            <v>Sewage Sludge Incinerator: Single Hearth Cyclone</v>
          </cell>
          <cell r="N11063">
            <v>40988</v>
          </cell>
        </row>
        <row r="11064">
          <cell r="A11064" t="str">
            <v>50200519</v>
          </cell>
          <cell r="B11064" t="str">
            <v>Point</v>
          </cell>
          <cell r="C11064" t="str">
            <v>Waste Disp-Comm-Inst /Incineration: Special Purpose /Sewage Sludge Incinerator: Rotary Kiln</v>
          </cell>
          <cell r="D11064" t="str">
            <v>Waste Disposal</v>
          </cell>
          <cell r="G11064" t="str">
            <v>Waste Disposal</v>
          </cell>
          <cell r="H11064" t="str">
            <v>Solid Waste Disposal - Commercial/Institutional</v>
          </cell>
          <cell r="I11064" t="str">
            <v>Incineration: Special Purpose</v>
          </cell>
          <cell r="J11064" t="str">
            <v>Sewage Sludge Incinerator: Rotary Kiln</v>
          </cell>
          <cell r="N11064">
            <v>40988</v>
          </cell>
        </row>
        <row r="11065">
          <cell r="A11065" t="str">
            <v>50200520</v>
          </cell>
          <cell r="B11065" t="str">
            <v>Point</v>
          </cell>
          <cell r="C11065" t="str">
            <v>Waste Disp-Comm-Inst /Incin: Special Purpose /Sewage Sludge Incinerator: High Pressure, Wet Oxidation</v>
          </cell>
          <cell r="D11065" t="str">
            <v>Waste Disposal</v>
          </cell>
          <cell r="G11065" t="str">
            <v>Waste Disposal</v>
          </cell>
          <cell r="H11065" t="str">
            <v>Solid Waste Disposal - Commercial/Institutional</v>
          </cell>
          <cell r="I11065" t="str">
            <v>Incineration: Special Purpose</v>
          </cell>
          <cell r="J11065" t="str">
            <v>Sewage Sludge Incinerator: High Pressure, Wet Oxidation</v>
          </cell>
          <cell r="N11065">
            <v>40988</v>
          </cell>
        </row>
        <row r="11066">
          <cell r="A11066" t="str">
            <v>50200601</v>
          </cell>
          <cell r="B11066" t="str">
            <v>Point</v>
          </cell>
          <cell r="C11066" t="str">
            <v>Waste Disp-Comm-Inst /Landfill Dump /Waste Gas Flares ** (Use 5-01-004-10)</v>
          </cell>
          <cell r="D11066" t="str">
            <v>Waste Disposal</v>
          </cell>
          <cell r="G11066" t="str">
            <v>Waste Disposal</v>
          </cell>
          <cell r="H11066" t="str">
            <v>Solid Waste Disposal - Commercial/Institutional</v>
          </cell>
          <cell r="I11066" t="str">
            <v>Landfill Dump</v>
          </cell>
          <cell r="J11066" t="str">
            <v>Waste Gas Flares ** (Use 5-01-004-10)</v>
          </cell>
          <cell r="N11066">
            <v>40988</v>
          </cell>
        </row>
        <row r="11067">
          <cell r="A11067" t="str">
            <v>50200602</v>
          </cell>
          <cell r="B11067" t="str">
            <v>Point</v>
          </cell>
          <cell r="C11067" t="str">
            <v>Waste Disp-Comm-Inst /Landfill Dump /Municipal: Fugitive Emissions ** (Use 5-01-004-02)</v>
          </cell>
          <cell r="D11067" t="str">
            <v>Waste Disposal</v>
          </cell>
          <cell r="G11067" t="str">
            <v>Waste Disposal</v>
          </cell>
          <cell r="H11067" t="str">
            <v>Solid Waste Disposal - Commercial/Institutional</v>
          </cell>
          <cell r="I11067" t="str">
            <v>Landfill Dump</v>
          </cell>
          <cell r="J11067" t="str">
            <v>Municipal: Fugitive Emissions ** (Use 5-01-004-02)</v>
          </cell>
          <cell r="N11067">
            <v>40988</v>
          </cell>
        </row>
        <row r="11068">
          <cell r="A11068" t="str">
            <v>50200901</v>
          </cell>
          <cell r="B11068" t="str">
            <v>Point</v>
          </cell>
          <cell r="C11068" t="str">
            <v>Waste Disp-Comm-Inst /Asbestos Removal /General</v>
          </cell>
          <cell r="D11068" t="str">
            <v>Waste Disposal</v>
          </cell>
          <cell r="G11068" t="str">
            <v>Waste Disposal</v>
          </cell>
          <cell r="H11068" t="str">
            <v>Solid Waste Disposal - Commercial/Institutional</v>
          </cell>
          <cell r="I11068" t="str">
            <v>Asbestos Removal</v>
          </cell>
          <cell r="J11068" t="str">
            <v>General</v>
          </cell>
          <cell r="N11068">
            <v>40988</v>
          </cell>
        </row>
        <row r="11069">
          <cell r="A11069" t="str">
            <v>50280001</v>
          </cell>
          <cell r="B11069" t="str">
            <v>Point</v>
          </cell>
          <cell r="C11069" t="str">
            <v>Waste Disp-Comm-Inst /Equipment Leaks /Equipment Leaks</v>
          </cell>
          <cell r="D11069" t="str">
            <v>Waste Disposal</v>
          </cell>
          <cell r="G11069" t="str">
            <v>Waste Disposal</v>
          </cell>
          <cell r="H11069" t="str">
            <v>Solid Waste Disposal - Commercial/Institutional</v>
          </cell>
          <cell r="I11069" t="str">
            <v>Equipment Leaks</v>
          </cell>
          <cell r="J11069" t="str">
            <v>Equipment Leaks</v>
          </cell>
          <cell r="N11069">
            <v>40988</v>
          </cell>
        </row>
        <row r="11070">
          <cell r="A11070" t="str">
            <v>50282001</v>
          </cell>
          <cell r="B11070" t="str">
            <v>Point</v>
          </cell>
          <cell r="C11070" t="str">
            <v>Waste Disp-Comm-Inst /Wastewater, Aggregate /Process Area Drains</v>
          </cell>
          <cell r="D11070" t="str">
            <v>Waste Disposal</v>
          </cell>
          <cell r="G11070" t="str">
            <v>Waste Disposal</v>
          </cell>
          <cell r="H11070" t="str">
            <v>Solid Waste Disposal - Commercial/Institutional</v>
          </cell>
          <cell r="I11070" t="str">
            <v>Wastewater, Aggregate</v>
          </cell>
          <cell r="J11070" t="str">
            <v>Process Area Drains</v>
          </cell>
          <cell r="N11070">
            <v>40988</v>
          </cell>
        </row>
        <row r="11071">
          <cell r="A11071" t="str">
            <v>50282002</v>
          </cell>
          <cell r="B11071" t="str">
            <v>Point</v>
          </cell>
          <cell r="C11071" t="str">
            <v>Waste Disp-Comm-Inst /Wastewater, Aggregate /Process Equipment Drains</v>
          </cell>
          <cell r="D11071" t="str">
            <v>Waste Disposal</v>
          </cell>
          <cell r="G11071" t="str">
            <v>Waste Disposal</v>
          </cell>
          <cell r="H11071" t="str">
            <v>Solid Waste Disposal - Commercial/Institutional</v>
          </cell>
          <cell r="I11071" t="str">
            <v>Wastewater, Aggregate</v>
          </cell>
          <cell r="J11071" t="str">
            <v>Process Equipment Drains</v>
          </cell>
          <cell r="N11071">
            <v>40988</v>
          </cell>
        </row>
        <row r="11072">
          <cell r="A11072" t="str">
            <v>50282599</v>
          </cell>
          <cell r="B11072" t="str">
            <v>Point</v>
          </cell>
          <cell r="C11072" t="str">
            <v>Waste Disp-Comm-Inst /Wastewater, Pts of Generation /Specify Point of Generation</v>
          </cell>
          <cell r="D11072" t="str">
            <v>Waste Disposal</v>
          </cell>
          <cell r="G11072" t="str">
            <v>Waste Disposal</v>
          </cell>
          <cell r="H11072" t="str">
            <v>Solid Waste Disposal - Commercial/Institutional</v>
          </cell>
          <cell r="I11072" t="str">
            <v>Wastewater, Points of Generation</v>
          </cell>
          <cell r="J11072" t="str">
            <v>Specify Point of Generation</v>
          </cell>
          <cell r="N11072">
            <v>40988</v>
          </cell>
        </row>
        <row r="11073">
          <cell r="A11073" t="str">
            <v>50290002</v>
          </cell>
          <cell r="B11073" t="str">
            <v>Point</v>
          </cell>
          <cell r="C11073" t="str">
            <v>Waste Disp-Comm-Inst /Auxillary Fuel-No Emissions /Coal</v>
          </cell>
          <cell r="D11073" t="str">
            <v>Waste Disposal</v>
          </cell>
          <cell r="G11073" t="str">
            <v>Waste Disposal</v>
          </cell>
          <cell r="H11073" t="str">
            <v>Solid Waste Disposal - Commercial/Institutional</v>
          </cell>
          <cell r="I11073" t="str">
            <v>Auxillary Fuel/No Emissions</v>
          </cell>
          <cell r="J11073" t="str">
            <v>Coal</v>
          </cell>
          <cell r="N11073">
            <v>40988</v>
          </cell>
        </row>
        <row r="11074">
          <cell r="A11074" t="str">
            <v>50290005</v>
          </cell>
          <cell r="B11074" t="str">
            <v>Point</v>
          </cell>
          <cell r="C11074" t="str">
            <v>Waste Disp-Comm-Inst /Auxillary Fuel-No Emissions /Distillate Oil</v>
          </cell>
          <cell r="D11074" t="str">
            <v>Waste Disposal</v>
          </cell>
          <cell r="G11074" t="str">
            <v>Waste Disposal</v>
          </cell>
          <cell r="H11074" t="str">
            <v>Solid Waste Disposal - Commercial/Institutional</v>
          </cell>
          <cell r="I11074" t="str">
            <v>Auxillary Fuel/No Emissions</v>
          </cell>
          <cell r="J11074" t="str">
            <v>Distillate Oil</v>
          </cell>
          <cell r="N11074">
            <v>40988</v>
          </cell>
        </row>
        <row r="11075">
          <cell r="A11075" t="str">
            <v>50290006</v>
          </cell>
          <cell r="B11075" t="str">
            <v>Point</v>
          </cell>
          <cell r="C11075" t="str">
            <v>Waste Disp-Comm-Inst /Auxillary Fuel-No Emissions /Natural Gas</v>
          </cell>
          <cell r="D11075" t="str">
            <v>Waste Disposal</v>
          </cell>
          <cell r="G11075" t="str">
            <v>Waste Disposal</v>
          </cell>
          <cell r="H11075" t="str">
            <v>Solid Waste Disposal - Commercial/Institutional</v>
          </cell>
          <cell r="I11075" t="str">
            <v>Auxillary Fuel/No Emissions</v>
          </cell>
          <cell r="J11075" t="str">
            <v>Natural Gas</v>
          </cell>
          <cell r="N11075">
            <v>40988</v>
          </cell>
        </row>
        <row r="11076">
          <cell r="A11076" t="str">
            <v>50290010</v>
          </cell>
          <cell r="B11076" t="str">
            <v>Point</v>
          </cell>
          <cell r="C11076" t="str">
            <v>Waste Disp-Comm-Inst /Auxillary Fuel-No Emissions /Liquified Petroleum Gas (LPG)</v>
          </cell>
          <cell r="D11076" t="str">
            <v>Waste Disposal</v>
          </cell>
          <cell r="G11076" t="str">
            <v>Waste Disposal</v>
          </cell>
          <cell r="H11076" t="str">
            <v>Solid Waste Disposal - Commercial/Institutional</v>
          </cell>
          <cell r="I11076" t="str">
            <v>Auxillary Fuel/No Emissions</v>
          </cell>
          <cell r="J11076" t="str">
            <v>Liquified Petroleum Gas (LPG)</v>
          </cell>
          <cell r="N11076">
            <v>40988</v>
          </cell>
        </row>
        <row r="11077">
          <cell r="A11077" t="str">
            <v>50300101</v>
          </cell>
          <cell r="B11077" t="str">
            <v>Point</v>
          </cell>
          <cell r="C11077" t="str">
            <v>Waste Disp-Indus /Incineration /Multiple Chamber</v>
          </cell>
          <cell r="D11077" t="str">
            <v>Waste Disposal</v>
          </cell>
          <cell r="G11077" t="str">
            <v>Waste Disposal</v>
          </cell>
          <cell r="H11077" t="str">
            <v>Solid Waste Disposal - Industrial</v>
          </cell>
          <cell r="I11077" t="str">
            <v>Incineration</v>
          </cell>
          <cell r="J11077" t="str">
            <v>Multiple Chamber</v>
          </cell>
          <cell r="N11077">
            <v>40988</v>
          </cell>
        </row>
        <row r="11078">
          <cell r="A11078" t="str">
            <v>50300102</v>
          </cell>
          <cell r="B11078" t="str">
            <v>Point</v>
          </cell>
          <cell r="C11078" t="str">
            <v>Waste Disp-Indus /Incineration /Single Chamber</v>
          </cell>
          <cell r="D11078" t="str">
            <v>Waste Disposal</v>
          </cell>
          <cell r="G11078" t="str">
            <v>Waste Disposal</v>
          </cell>
          <cell r="H11078" t="str">
            <v>Solid Waste Disposal - Industrial</v>
          </cell>
          <cell r="I11078" t="str">
            <v>Incineration</v>
          </cell>
          <cell r="J11078" t="str">
            <v>Single Chamber</v>
          </cell>
          <cell r="N11078">
            <v>40988</v>
          </cell>
        </row>
        <row r="11079">
          <cell r="A11079" t="str">
            <v>50300103</v>
          </cell>
          <cell r="B11079" t="str">
            <v>Point</v>
          </cell>
          <cell r="C11079" t="str">
            <v>Waste Disp-Indus /Incineration /Controlled Air</v>
          </cell>
          <cell r="D11079" t="str">
            <v>Waste Disposal</v>
          </cell>
          <cell r="G11079" t="str">
            <v>Waste Disposal</v>
          </cell>
          <cell r="H11079" t="str">
            <v>Solid Waste Disposal - Industrial</v>
          </cell>
          <cell r="I11079" t="str">
            <v>Incineration</v>
          </cell>
          <cell r="J11079" t="str">
            <v>Controlled Air</v>
          </cell>
          <cell r="N11079">
            <v>40988</v>
          </cell>
        </row>
        <row r="11080">
          <cell r="A11080" t="str">
            <v>50300104</v>
          </cell>
          <cell r="B11080" t="str">
            <v>Point</v>
          </cell>
          <cell r="C11080" t="str">
            <v>Waste Disp-Indus /Incineration /Conical Design (Tee Pee) Municipal Refuse</v>
          </cell>
          <cell r="D11080" t="str">
            <v>Waste Disposal</v>
          </cell>
          <cell r="G11080" t="str">
            <v>Waste Disposal</v>
          </cell>
          <cell r="H11080" t="str">
            <v>Solid Waste Disposal - Industrial</v>
          </cell>
          <cell r="I11080" t="str">
            <v>Incineration</v>
          </cell>
          <cell r="J11080" t="str">
            <v>Conical Design (Tee Pee) Municipal Refuse</v>
          </cell>
          <cell r="N11080">
            <v>40988</v>
          </cell>
        </row>
        <row r="11081">
          <cell r="A11081" t="str">
            <v>50300105</v>
          </cell>
          <cell r="B11081" t="str">
            <v>Point</v>
          </cell>
          <cell r="C11081" t="str">
            <v>Waste Disp-Indus /Incineration /Conical Design (Tee Pee) Wood Refuse</v>
          </cell>
          <cell r="D11081" t="str">
            <v>Waste Disposal</v>
          </cell>
          <cell r="G11081" t="str">
            <v>Waste Disposal</v>
          </cell>
          <cell r="H11081" t="str">
            <v>Solid Waste Disposal - Industrial</v>
          </cell>
          <cell r="I11081" t="str">
            <v>Incineration</v>
          </cell>
          <cell r="J11081" t="str">
            <v>Conical Design (Tee Pee) Wood Refuse</v>
          </cell>
          <cell r="N11081">
            <v>40988</v>
          </cell>
        </row>
        <row r="11082">
          <cell r="A11082" t="str">
            <v>50300106</v>
          </cell>
          <cell r="B11082" t="str">
            <v>Point</v>
          </cell>
          <cell r="C11082" t="str">
            <v>Waste Disp-Indus /Incineration /Trench Burner: Wood</v>
          </cell>
          <cell r="D11082" t="str">
            <v>Waste Disposal</v>
          </cell>
          <cell r="G11082" t="str">
            <v>Waste Disposal</v>
          </cell>
          <cell r="H11082" t="str">
            <v>Solid Waste Disposal - Industrial</v>
          </cell>
          <cell r="I11082" t="str">
            <v>Incineration</v>
          </cell>
          <cell r="J11082" t="str">
            <v>Trench Burner: Wood</v>
          </cell>
          <cell r="N11082">
            <v>40988</v>
          </cell>
        </row>
        <row r="11083">
          <cell r="A11083" t="str">
            <v>50300107</v>
          </cell>
          <cell r="B11083" t="str">
            <v>Point</v>
          </cell>
          <cell r="C11083" t="str">
            <v>Waste Disp-Indus /Incineration /Trench Burner: Tires</v>
          </cell>
          <cell r="D11083" t="str">
            <v>Waste Disposal</v>
          </cell>
          <cell r="G11083" t="str">
            <v>Waste Disposal</v>
          </cell>
          <cell r="H11083" t="str">
            <v>Solid Waste Disposal - Industrial</v>
          </cell>
          <cell r="I11083" t="str">
            <v>Incineration</v>
          </cell>
          <cell r="J11083" t="str">
            <v>Trench Burner: Tires</v>
          </cell>
          <cell r="N11083">
            <v>40988</v>
          </cell>
        </row>
        <row r="11084">
          <cell r="A11084" t="str">
            <v>50300108</v>
          </cell>
          <cell r="B11084" t="str">
            <v>Point</v>
          </cell>
          <cell r="C11084" t="str">
            <v>Waste Disp-Indus /Incineration /Auto Body Components</v>
          </cell>
          <cell r="D11084" t="str">
            <v>Waste Disposal</v>
          </cell>
          <cell r="G11084" t="str">
            <v>Waste Disposal</v>
          </cell>
          <cell r="H11084" t="str">
            <v>Solid Waste Disposal - Industrial</v>
          </cell>
          <cell r="I11084" t="str">
            <v>Incineration</v>
          </cell>
          <cell r="J11084" t="str">
            <v>Auto Body Components</v>
          </cell>
          <cell r="N11084">
            <v>40988</v>
          </cell>
        </row>
        <row r="11085">
          <cell r="A11085" t="str">
            <v>50300109</v>
          </cell>
          <cell r="B11085" t="str">
            <v>Point</v>
          </cell>
          <cell r="C11085" t="str">
            <v>Waste Disp-Indus /Incineration /Trench Burner: Refuse</v>
          </cell>
          <cell r="D11085" t="str">
            <v>Waste Disposal</v>
          </cell>
          <cell r="G11085" t="str">
            <v>Waste Disposal</v>
          </cell>
          <cell r="H11085" t="str">
            <v>Solid Waste Disposal - Industrial</v>
          </cell>
          <cell r="I11085" t="str">
            <v>Incineration</v>
          </cell>
          <cell r="J11085" t="str">
            <v>Trench Burner: Refuse</v>
          </cell>
          <cell r="N11085">
            <v>40988</v>
          </cell>
        </row>
        <row r="11086">
          <cell r="A11086" t="str">
            <v>50300111</v>
          </cell>
          <cell r="B11086" t="str">
            <v>Point</v>
          </cell>
          <cell r="C11086" t="str">
            <v>Waste Disp-Indus /Incineration /Mass Burn Refractory Wall Combustor</v>
          </cell>
          <cell r="D11086" t="str">
            <v>Waste Disposal</v>
          </cell>
          <cell r="G11086" t="str">
            <v>Waste Disposal</v>
          </cell>
          <cell r="H11086" t="str">
            <v>Solid Waste Disposal - Industrial</v>
          </cell>
          <cell r="I11086" t="str">
            <v>Incineration</v>
          </cell>
          <cell r="J11086" t="str">
            <v>Mass Burn Refractory Wall Combustor</v>
          </cell>
          <cell r="N11086">
            <v>40988</v>
          </cell>
        </row>
        <row r="11087">
          <cell r="A11087" t="str">
            <v>50300112</v>
          </cell>
          <cell r="B11087" t="str">
            <v>Point</v>
          </cell>
          <cell r="C11087" t="str">
            <v>Waste Disp-Indus /Incineration /Mass Burn Waterwall Combustor</v>
          </cell>
          <cell r="D11087" t="str">
            <v>Waste Disposal</v>
          </cell>
          <cell r="G11087" t="str">
            <v>Waste Disposal</v>
          </cell>
          <cell r="H11087" t="str">
            <v>Solid Waste Disposal - Industrial</v>
          </cell>
          <cell r="I11087" t="str">
            <v>Incineration</v>
          </cell>
          <cell r="J11087" t="str">
            <v>Mass Burn Waterwall Combustor</v>
          </cell>
          <cell r="N11087">
            <v>40988</v>
          </cell>
        </row>
        <row r="11088">
          <cell r="A11088" t="str">
            <v>50300113</v>
          </cell>
          <cell r="B11088" t="str">
            <v>Point</v>
          </cell>
          <cell r="C11088" t="str">
            <v>Waste Disp-Indus /Incineration /Mass Burn Rotary Waterwall Combustor</v>
          </cell>
          <cell r="D11088" t="str">
            <v>Waste Disposal</v>
          </cell>
          <cell r="G11088" t="str">
            <v>Waste Disposal</v>
          </cell>
          <cell r="H11088" t="str">
            <v>Solid Waste Disposal - Industrial</v>
          </cell>
          <cell r="I11088" t="str">
            <v>Incineration</v>
          </cell>
          <cell r="J11088" t="str">
            <v>Mass Burn Rotary Waterwall Combustor</v>
          </cell>
          <cell r="N11088">
            <v>40988</v>
          </cell>
        </row>
        <row r="11089">
          <cell r="A11089" t="str">
            <v>50300114</v>
          </cell>
          <cell r="B11089" t="str">
            <v>Point</v>
          </cell>
          <cell r="C11089" t="str">
            <v>Waste Disp-Indus /Incineration /Modular Starved-air Combustor</v>
          </cell>
          <cell r="D11089" t="str">
            <v>Waste Disposal</v>
          </cell>
          <cell r="G11089" t="str">
            <v>Waste Disposal</v>
          </cell>
          <cell r="H11089" t="str">
            <v>Solid Waste Disposal - Industrial</v>
          </cell>
          <cell r="I11089" t="str">
            <v>Incineration</v>
          </cell>
          <cell r="J11089" t="str">
            <v>Modular Starved-air Combustor</v>
          </cell>
          <cell r="N11089">
            <v>40988</v>
          </cell>
        </row>
        <row r="11090">
          <cell r="A11090" t="str">
            <v>50300115</v>
          </cell>
          <cell r="B11090" t="str">
            <v>Point</v>
          </cell>
          <cell r="C11090" t="str">
            <v>Waste Disp-Indus /Incineration /Modular Excess-air Combustor</v>
          </cell>
          <cell r="D11090" t="str">
            <v>Waste Disposal</v>
          </cell>
          <cell r="G11090" t="str">
            <v>Waste Disposal</v>
          </cell>
          <cell r="H11090" t="str">
            <v>Solid Waste Disposal - Industrial</v>
          </cell>
          <cell r="I11090" t="str">
            <v>Incineration</v>
          </cell>
          <cell r="J11090" t="str">
            <v>Modular Excess-air Combustor</v>
          </cell>
          <cell r="N11090">
            <v>40988</v>
          </cell>
        </row>
        <row r="11091">
          <cell r="A11091" t="str">
            <v>50300201</v>
          </cell>
          <cell r="B11091" t="str">
            <v>Point</v>
          </cell>
          <cell r="C11091" t="str">
            <v>Waste Disp-Indus /Open Burning /Wood/Vegetation/Leaves</v>
          </cell>
          <cell r="D11091" t="str">
            <v>Waste Disposal</v>
          </cell>
          <cell r="G11091" t="str">
            <v>Waste Disposal</v>
          </cell>
          <cell r="H11091" t="str">
            <v>Solid Waste Disposal - Industrial</v>
          </cell>
          <cell r="I11091" t="str">
            <v>Open Burning</v>
          </cell>
          <cell r="J11091" t="str">
            <v>Wood/Vegetation/Leaves</v>
          </cell>
          <cell r="N11091">
            <v>40988</v>
          </cell>
        </row>
        <row r="11092">
          <cell r="A11092" t="str">
            <v>50300202</v>
          </cell>
          <cell r="B11092" t="str">
            <v>Point</v>
          </cell>
          <cell r="C11092" t="str">
            <v>Waste Disp-Indus /Open Burning /Refuse</v>
          </cell>
          <cell r="D11092" t="str">
            <v>Waste Disposal</v>
          </cell>
          <cell r="G11092" t="str">
            <v>Waste Disposal</v>
          </cell>
          <cell r="H11092" t="str">
            <v>Solid Waste Disposal - Industrial</v>
          </cell>
          <cell r="I11092" t="str">
            <v>Open Burning</v>
          </cell>
          <cell r="J11092" t="str">
            <v>Refuse</v>
          </cell>
          <cell r="N11092">
            <v>40988</v>
          </cell>
        </row>
        <row r="11093">
          <cell r="A11093" t="str">
            <v>50300203</v>
          </cell>
          <cell r="B11093" t="str">
            <v>Point</v>
          </cell>
          <cell r="C11093" t="str">
            <v>Waste Disp-Indus /Open Burning /Auto Body Components</v>
          </cell>
          <cell r="D11093" t="str">
            <v>Waste Disposal</v>
          </cell>
          <cell r="G11093" t="str">
            <v>Waste Disposal</v>
          </cell>
          <cell r="H11093" t="str">
            <v>Solid Waste Disposal - Industrial</v>
          </cell>
          <cell r="I11093" t="str">
            <v>Open Burning</v>
          </cell>
          <cell r="J11093" t="str">
            <v>Auto Body Components</v>
          </cell>
          <cell r="N11093">
            <v>40988</v>
          </cell>
        </row>
        <row r="11094">
          <cell r="A11094" t="str">
            <v>50300204</v>
          </cell>
          <cell r="B11094" t="str">
            <v>Point</v>
          </cell>
          <cell r="C11094" t="str">
            <v>Waste Disp-Indus /Open Burning /Coal Refuse Piles</v>
          </cell>
          <cell r="D11094" t="str">
            <v>Waste Disposal</v>
          </cell>
          <cell r="G11094" t="str">
            <v>Waste Disposal</v>
          </cell>
          <cell r="H11094" t="str">
            <v>Solid Waste Disposal - Industrial</v>
          </cell>
          <cell r="I11094" t="str">
            <v>Open Burning</v>
          </cell>
          <cell r="J11094" t="str">
            <v>Coal Refuse Piles</v>
          </cell>
          <cell r="N11094">
            <v>40988</v>
          </cell>
        </row>
        <row r="11095">
          <cell r="A11095" t="str">
            <v>50300205</v>
          </cell>
          <cell r="B11095" t="str">
            <v>Point</v>
          </cell>
          <cell r="C11095" t="str">
            <v>Waste Disp-Indus /Open Burning /Rocket Propellant</v>
          </cell>
          <cell r="D11095" t="str">
            <v>Waste Disposal</v>
          </cell>
          <cell r="G11095" t="str">
            <v>Waste Disposal</v>
          </cell>
          <cell r="H11095" t="str">
            <v>Solid Waste Disposal - Industrial</v>
          </cell>
          <cell r="I11095" t="str">
            <v>Open Burning</v>
          </cell>
          <cell r="J11095" t="str">
            <v>Rocket Propellant</v>
          </cell>
          <cell r="N11095">
            <v>40988</v>
          </cell>
        </row>
        <row r="11096">
          <cell r="A11096" t="str">
            <v>50300501</v>
          </cell>
          <cell r="B11096" t="str">
            <v>Point</v>
          </cell>
          <cell r="C11096" t="str">
            <v>Waste Disp-Indus /Hazardous Waste Incinerators</v>
          </cell>
          <cell r="D11096" t="str">
            <v>Waste Disposal</v>
          </cell>
          <cell r="G11096" t="str">
            <v>Waste Disposal</v>
          </cell>
          <cell r="H11096" t="str">
            <v>Solid Waste Disposal - Industrial</v>
          </cell>
          <cell r="I11096" t="str">
            <v>Incineration</v>
          </cell>
          <cell r="J11096" t="str">
            <v>Hazardous Waste</v>
          </cell>
          <cell r="N11096">
            <v>40988</v>
          </cell>
        </row>
        <row r="11097">
          <cell r="A11097" t="str">
            <v>50300502</v>
          </cell>
          <cell r="B11097" t="str">
            <v>Point</v>
          </cell>
          <cell r="C11097" t="str">
            <v>Waste Disp-Indus /Hazardous Waste Incinerators: Fluidized Bed</v>
          </cell>
          <cell r="D11097" t="str">
            <v>Waste Disposal</v>
          </cell>
          <cell r="G11097" t="str">
            <v>Waste Disposal</v>
          </cell>
          <cell r="H11097" t="str">
            <v>Solid Waste Disposal - Industrial</v>
          </cell>
          <cell r="I11097" t="str">
            <v>Incineration</v>
          </cell>
          <cell r="J11097" t="str">
            <v>Hazardous Waste Incinerators: Fluidized Bed</v>
          </cell>
          <cell r="N11097">
            <v>40988</v>
          </cell>
        </row>
        <row r="11098">
          <cell r="A11098" t="str">
            <v>50300503</v>
          </cell>
          <cell r="B11098" t="str">
            <v>Point</v>
          </cell>
          <cell r="C11098" t="str">
            <v>Waste Disp-Indus /Hazardous Waste Incinerators: Liquid Injection</v>
          </cell>
          <cell r="D11098" t="str">
            <v>Waste Disposal</v>
          </cell>
          <cell r="G11098" t="str">
            <v>Waste Disposal</v>
          </cell>
          <cell r="H11098" t="str">
            <v>Solid Waste Disposal - Industrial</v>
          </cell>
          <cell r="I11098" t="str">
            <v>Incineration</v>
          </cell>
          <cell r="J11098" t="str">
            <v>Hazardous Waste Incinerators: Liquid Injection</v>
          </cell>
          <cell r="N11098">
            <v>40988</v>
          </cell>
        </row>
        <row r="11099">
          <cell r="A11099" t="str">
            <v>50300504</v>
          </cell>
          <cell r="B11099" t="str">
            <v>Point</v>
          </cell>
          <cell r="C11099" t="str">
            <v>Waste Disp-Indus /Hazardous Waste Incinerators: Rotary Kiln</v>
          </cell>
          <cell r="D11099" t="str">
            <v>Waste Disposal</v>
          </cell>
          <cell r="G11099" t="str">
            <v>Waste Disposal</v>
          </cell>
          <cell r="H11099" t="str">
            <v>Solid Waste Disposal - Industrial</v>
          </cell>
          <cell r="I11099" t="str">
            <v>Incineration</v>
          </cell>
          <cell r="J11099" t="str">
            <v>Hazardous Waste Incinerators: Rotary Kiln</v>
          </cell>
          <cell r="N11099">
            <v>40988</v>
          </cell>
        </row>
        <row r="11100">
          <cell r="A11100" t="str">
            <v>50300505</v>
          </cell>
          <cell r="B11100" t="str">
            <v>Point</v>
          </cell>
          <cell r="C11100" t="str">
            <v>Waste Disp-Indus /Hazardous Waste Incinerators: Multiple Hearth</v>
          </cell>
          <cell r="D11100" t="str">
            <v>Waste Disposal</v>
          </cell>
          <cell r="G11100" t="str">
            <v>Waste Disposal</v>
          </cell>
          <cell r="H11100" t="str">
            <v>Solid Waste Disposal - Industrial</v>
          </cell>
          <cell r="I11100" t="str">
            <v>Incineration</v>
          </cell>
          <cell r="J11100" t="str">
            <v>Hazardous Waste Incinerators: Multiple Hearth</v>
          </cell>
          <cell r="N11100">
            <v>40988</v>
          </cell>
        </row>
        <row r="11101">
          <cell r="A11101" t="str">
            <v>50300506</v>
          </cell>
          <cell r="B11101" t="str">
            <v>Point</v>
          </cell>
          <cell r="C11101" t="str">
            <v>Waste Disp-Indus /Sewage Sludge Incinerator</v>
          </cell>
          <cell r="D11101" t="str">
            <v>Waste Disposal</v>
          </cell>
          <cell r="G11101" t="str">
            <v>Waste Disposal</v>
          </cell>
          <cell r="H11101" t="str">
            <v>Solid Waste Disposal - Industrial</v>
          </cell>
          <cell r="I11101" t="str">
            <v>Incineration</v>
          </cell>
          <cell r="J11101" t="str">
            <v>Sludge</v>
          </cell>
          <cell r="N11101">
            <v>40988</v>
          </cell>
        </row>
        <row r="11102">
          <cell r="A11102" t="str">
            <v>50300515</v>
          </cell>
          <cell r="B11102" t="str">
            <v>Point</v>
          </cell>
          <cell r="C11102" t="str">
            <v>Waste Disp-Indus /Sewage Sludge Incinerator: Multiple Hearth</v>
          </cell>
          <cell r="D11102" t="str">
            <v>Waste Disposal</v>
          </cell>
          <cell r="G11102" t="str">
            <v>Waste Disposal</v>
          </cell>
          <cell r="H11102" t="str">
            <v>Solid Waste Disposal - Industrial</v>
          </cell>
          <cell r="I11102" t="str">
            <v>Incineration</v>
          </cell>
          <cell r="J11102" t="str">
            <v>Sewage Sludge Incinerator: Multiple Hearth</v>
          </cell>
          <cell r="N11102">
            <v>40988</v>
          </cell>
        </row>
        <row r="11103">
          <cell r="A11103" t="str">
            <v>50300516</v>
          </cell>
          <cell r="B11103" t="str">
            <v>Point</v>
          </cell>
          <cell r="C11103" t="str">
            <v>Waste Disp-Indus /Sewage Sludge Incinerator: Fluidized Bed</v>
          </cell>
          <cell r="D11103" t="str">
            <v>Waste Disposal</v>
          </cell>
          <cell r="G11103" t="str">
            <v>Waste Disposal</v>
          </cell>
          <cell r="H11103" t="str">
            <v>Solid Waste Disposal - Industrial</v>
          </cell>
          <cell r="I11103" t="str">
            <v>Incineration</v>
          </cell>
          <cell r="J11103" t="str">
            <v>Sewage Sludge Incinerator: Fluidized Bed</v>
          </cell>
          <cell r="N11103">
            <v>40988</v>
          </cell>
        </row>
        <row r="11104">
          <cell r="A11104" t="str">
            <v>50300517</v>
          </cell>
          <cell r="B11104" t="str">
            <v>Point</v>
          </cell>
          <cell r="C11104" t="str">
            <v>Waste Disp-Indus /Sewage Sludge Incinerator: Electric Infrared</v>
          </cell>
          <cell r="D11104" t="str">
            <v>Waste Disposal</v>
          </cell>
          <cell r="G11104" t="str">
            <v>Waste Disposal</v>
          </cell>
          <cell r="H11104" t="str">
            <v>Solid Waste Disposal - Industrial</v>
          </cell>
          <cell r="I11104" t="str">
            <v>Incineration</v>
          </cell>
          <cell r="J11104" t="str">
            <v>Sewage Sludge Incinerator: Electric Infrared</v>
          </cell>
          <cell r="N11104">
            <v>40988</v>
          </cell>
        </row>
        <row r="11105">
          <cell r="A11105" t="str">
            <v>50300518</v>
          </cell>
          <cell r="B11105" t="str">
            <v>Point</v>
          </cell>
          <cell r="C11105" t="str">
            <v>Waste Disp-Indus /Sewage Sludge Incinerator: Single Hearth Cyclone</v>
          </cell>
          <cell r="D11105" t="str">
            <v>Waste Disposal</v>
          </cell>
          <cell r="G11105" t="str">
            <v>Waste Disposal</v>
          </cell>
          <cell r="H11105" t="str">
            <v>Solid Waste Disposal - Industrial</v>
          </cell>
          <cell r="I11105" t="str">
            <v>Incineration</v>
          </cell>
          <cell r="J11105" t="str">
            <v>Sewage Sludge Incinerator: Single Hearth Cyclone</v>
          </cell>
          <cell r="N11105">
            <v>40988</v>
          </cell>
        </row>
        <row r="11106">
          <cell r="A11106" t="str">
            <v>50300519</v>
          </cell>
          <cell r="B11106" t="str">
            <v>Point</v>
          </cell>
          <cell r="C11106" t="str">
            <v>Waste Disp-Indus /Sewage Sludge Incinerator: Rotary Kiln</v>
          </cell>
          <cell r="D11106" t="str">
            <v>Waste Disposal</v>
          </cell>
          <cell r="G11106" t="str">
            <v>Waste Disposal</v>
          </cell>
          <cell r="H11106" t="str">
            <v>Solid Waste Disposal - Industrial</v>
          </cell>
          <cell r="I11106" t="str">
            <v>Incineration</v>
          </cell>
          <cell r="J11106" t="str">
            <v>Sewage Sludge Incinerator: Rotary Kiln</v>
          </cell>
          <cell r="N11106">
            <v>40988</v>
          </cell>
        </row>
        <row r="11107">
          <cell r="A11107" t="str">
            <v>50300520</v>
          </cell>
          <cell r="B11107" t="str">
            <v>Point</v>
          </cell>
          <cell r="C11107" t="str">
            <v>Waste Disp-Indus /Sewage Sludge Incinerator: High Pressure, Wet Oxidation</v>
          </cell>
          <cell r="D11107" t="str">
            <v>Waste Disposal</v>
          </cell>
          <cell r="G11107" t="str">
            <v>Waste Disposal</v>
          </cell>
          <cell r="H11107" t="str">
            <v>Solid Waste Disposal - Industrial</v>
          </cell>
          <cell r="I11107" t="str">
            <v>Incineration</v>
          </cell>
          <cell r="J11107" t="str">
            <v>Sewage Sludge Incinerator: High Pressure, Wet Oxidation</v>
          </cell>
          <cell r="N11107">
            <v>40988</v>
          </cell>
        </row>
        <row r="11108">
          <cell r="A11108" t="str">
            <v>50300599</v>
          </cell>
          <cell r="B11108" t="str">
            <v>Point</v>
          </cell>
          <cell r="C11108" t="str">
            <v>Waste Disp-Indus /Incineration /Fuel Not Classified</v>
          </cell>
          <cell r="D11108" t="str">
            <v>Waste Disposal</v>
          </cell>
          <cell r="G11108" t="str">
            <v>Waste Disposal</v>
          </cell>
          <cell r="H11108" t="str">
            <v>Solid Waste Disposal - Industrial</v>
          </cell>
          <cell r="I11108" t="str">
            <v>Incineration</v>
          </cell>
          <cell r="J11108" t="str">
            <v>Fuel Not Classified</v>
          </cell>
          <cell r="N11108">
            <v>40988</v>
          </cell>
        </row>
        <row r="11109">
          <cell r="A11109" t="str">
            <v>50300601</v>
          </cell>
          <cell r="B11109" t="str">
            <v>Point</v>
          </cell>
          <cell r="C11109" t="str">
            <v>Waste Disp-Indus /Landfill Dump /Waste Gas Flares</v>
          </cell>
          <cell r="D11109" t="str">
            <v>Waste Disposal</v>
          </cell>
          <cell r="G11109" t="str">
            <v>Waste Disposal</v>
          </cell>
          <cell r="H11109" t="str">
            <v>Solid Waste Disposal - Industrial</v>
          </cell>
          <cell r="I11109" t="str">
            <v>Landfill Dump</v>
          </cell>
          <cell r="J11109" t="str">
            <v>Waste Gas Flares</v>
          </cell>
          <cell r="N11109">
            <v>40988</v>
          </cell>
        </row>
        <row r="11110">
          <cell r="A11110" t="str">
            <v>50300602</v>
          </cell>
          <cell r="B11110" t="str">
            <v>Point</v>
          </cell>
          <cell r="C11110" t="str">
            <v>Waste Disp-Indus /Landfill Dump /Liquid Waste Disposal</v>
          </cell>
          <cell r="D11110" t="str">
            <v>Waste Disposal</v>
          </cell>
          <cell r="G11110" t="str">
            <v>Waste Disposal</v>
          </cell>
          <cell r="H11110" t="str">
            <v>Solid Waste Disposal - Industrial</v>
          </cell>
          <cell r="I11110" t="str">
            <v>Landfill Dump</v>
          </cell>
          <cell r="J11110" t="str">
            <v>Liquid Waste Disposal</v>
          </cell>
          <cell r="N11110">
            <v>40988</v>
          </cell>
        </row>
        <row r="11111">
          <cell r="A11111" t="str">
            <v>50300603</v>
          </cell>
          <cell r="B11111" t="str">
            <v>Point</v>
          </cell>
          <cell r="C11111" t="str">
            <v>Waste Disp-Indus /Landfill Dump /Hazardous: Fugitive Emissions</v>
          </cell>
          <cell r="D11111" t="str">
            <v>Waste Disposal</v>
          </cell>
          <cell r="G11111" t="str">
            <v>Waste Disposal</v>
          </cell>
          <cell r="H11111" t="str">
            <v>Solid Waste Disposal - Industrial</v>
          </cell>
          <cell r="I11111" t="str">
            <v>Landfill Dump</v>
          </cell>
          <cell r="J11111" t="str">
            <v>Hazardous: Fugitive Emissions</v>
          </cell>
          <cell r="N11111">
            <v>40988</v>
          </cell>
        </row>
        <row r="11112">
          <cell r="A11112" t="str">
            <v>50300701</v>
          </cell>
          <cell r="B11112" t="str">
            <v>Point</v>
          </cell>
          <cell r="C11112" t="str">
            <v>Waste Disp-Indus /Liquid Waste /General</v>
          </cell>
          <cell r="D11112" t="str">
            <v>Waste Disposal</v>
          </cell>
          <cell r="G11112" t="str">
            <v>Waste Disposal</v>
          </cell>
          <cell r="H11112" t="str">
            <v>Solid Waste Disposal - Industrial</v>
          </cell>
          <cell r="I11112" t="str">
            <v>Liquid Waste</v>
          </cell>
          <cell r="J11112" t="str">
            <v>General</v>
          </cell>
          <cell r="N11112">
            <v>40988</v>
          </cell>
        </row>
        <row r="11113">
          <cell r="A11113" t="str">
            <v>50300702</v>
          </cell>
          <cell r="B11113" t="str">
            <v>Point</v>
          </cell>
          <cell r="C11113" t="str">
            <v>Waste Disp-Indus /Liquid Waste /Waste Treatment: General</v>
          </cell>
          <cell r="D11113" t="str">
            <v>Waste Disposal</v>
          </cell>
          <cell r="G11113" t="str">
            <v>Waste Disposal</v>
          </cell>
          <cell r="H11113" t="str">
            <v>Solid Waste Disposal - Industrial</v>
          </cell>
          <cell r="I11113" t="str">
            <v>Liquid Waste</v>
          </cell>
          <cell r="J11113" t="str">
            <v>Waste Treatment: General</v>
          </cell>
          <cell r="N11113">
            <v>40988</v>
          </cell>
        </row>
        <row r="11114">
          <cell r="A11114" t="str">
            <v>50300709</v>
          </cell>
          <cell r="B11114" t="str">
            <v>Point</v>
          </cell>
          <cell r="C11114" t="str">
            <v>Waste Disp-Indus /Liquid Waste /Open Trench</v>
          </cell>
          <cell r="D11114" t="str">
            <v>Waste Disposal</v>
          </cell>
          <cell r="G11114" t="str">
            <v>Waste Disposal</v>
          </cell>
          <cell r="H11114" t="str">
            <v>Solid Waste Disposal - Industrial</v>
          </cell>
          <cell r="I11114" t="str">
            <v>Liquid Waste</v>
          </cell>
          <cell r="J11114" t="str">
            <v>Open Trench</v>
          </cell>
          <cell r="N11114">
            <v>40988</v>
          </cell>
        </row>
        <row r="11115">
          <cell r="A11115" t="str">
            <v>50300710</v>
          </cell>
          <cell r="B11115" t="str">
            <v>Point</v>
          </cell>
          <cell r="C11115" t="str">
            <v>Waste Disp-Indus /Liquid Waste /Open Sump</v>
          </cell>
          <cell r="D11115" t="str">
            <v>Waste Disposal</v>
          </cell>
          <cell r="G11115" t="str">
            <v>Waste Disposal</v>
          </cell>
          <cell r="H11115" t="str">
            <v>Solid Waste Disposal - Industrial</v>
          </cell>
          <cell r="I11115" t="str">
            <v>Liquid Waste</v>
          </cell>
          <cell r="J11115" t="str">
            <v>Open Sump</v>
          </cell>
          <cell r="N11115">
            <v>40988</v>
          </cell>
        </row>
        <row r="11116">
          <cell r="A11116" t="str">
            <v>50300711</v>
          </cell>
          <cell r="B11116" t="str">
            <v>Point</v>
          </cell>
          <cell r="C11116" t="str">
            <v>Waste Disp-Indus /Liquid Waste /Junction Box</v>
          </cell>
          <cell r="D11116" t="str">
            <v>Waste Disposal</v>
          </cell>
          <cell r="G11116" t="str">
            <v>Waste Disposal</v>
          </cell>
          <cell r="H11116" t="str">
            <v>Solid Waste Disposal - Industrial</v>
          </cell>
          <cell r="I11116" t="str">
            <v>Liquid Waste</v>
          </cell>
          <cell r="J11116" t="str">
            <v>Junction Box</v>
          </cell>
          <cell r="N11116">
            <v>40988</v>
          </cell>
        </row>
        <row r="11117">
          <cell r="A11117" t="str">
            <v>50300713</v>
          </cell>
          <cell r="B11117" t="str">
            <v>Point</v>
          </cell>
          <cell r="C11117" t="str">
            <v>Waste Disp-Indus /Liquid Waste /Oil/Water Separator</v>
          </cell>
          <cell r="D11117" t="str">
            <v>Waste Disposal</v>
          </cell>
          <cell r="G11117" t="str">
            <v>Waste Disposal</v>
          </cell>
          <cell r="H11117" t="str">
            <v>Solid Waste Disposal - Industrial</v>
          </cell>
          <cell r="I11117" t="str">
            <v>Liquid Waste</v>
          </cell>
          <cell r="J11117" t="str">
            <v>Oil/Water Separator</v>
          </cell>
          <cell r="N11117">
            <v>40988</v>
          </cell>
        </row>
        <row r="11118">
          <cell r="A11118" t="str">
            <v>50300719</v>
          </cell>
          <cell r="B11118" t="str">
            <v>Point</v>
          </cell>
          <cell r="C11118" t="str">
            <v>Waste Disp-Indus /Liquid Waste /Lift Station</v>
          </cell>
          <cell r="D11118" t="str">
            <v>Waste Disposal</v>
          </cell>
          <cell r="G11118" t="str">
            <v>Waste Disposal</v>
          </cell>
          <cell r="H11118" t="str">
            <v>Solid Waste Disposal - Industrial</v>
          </cell>
          <cell r="I11118" t="str">
            <v>Liquid Waste</v>
          </cell>
          <cell r="J11118" t="str">
            <v>Lift Station</v>
          </cell>
          <cell r="N11118">
            <v>40988</v>
          </cell>
        </row>
        <row r="11119">
          <cell r="A11119" t="str">
            <v>50300724</v>
          </cell>
          <cell r="B11119" t="str">
            <v>Point</v>
          </cell>
          <cell r="C11119" t="str">
            <v>Waste Disp-Indus /Liquid Waste /Equalization Basin</v>
          </cell>
          <cell r="D11119" t="str">
            <v>Waste Disposal</v>
          </cell>
          <cell r="G11119" t="str">
            <v>Waste Disposal</v>
          </cell>
          <cell r="H11119" t="str">
            <v>Solid Waste Disposal - Industrial</v>
          </cell>
          <cell r="I11119" t="str">
            <v>Liquid Waste</v>
          </cell>
          <cell r="J11119" t="str">
            <v>Equalization Basin</v>
          </cell>
          <cell r="N11119">
            <v>40988</v>
          </cell>
        </row>
        <row r="11120">
          <cell r="A11120" t="str">
            <v>50300727</v>
          </cell>
          <cell r="B11120" t="str">
            <v>Point</v>
          </cell>
          <cell r="C11120" t="str">
            <v>Waste Disp-Indus /Liquid Waste /Neutralization Basin</v>
          </cell>
          <cell r="D11120" t="str">
            <v>Waste Disposal</v>
          </cell>
          <cell r="G11120" t="str">
            <v>Waste Disposal</v>
          </cell>
          <cell r="H11120" t="str">
            <v>Solid Waste Disposal - Industrial</v>
          </cell>
          <cell r="I11120" t="str">
            <v>Liquid Waste</v>
          </cell>
          <cell r="J11120" t="str">
            <v>Neutralization Basin</v>
          </cell>
          <cell r="N11120">
            <v>40988</v>
          </cell>
        </row>
        <row r="11121">
          <cell r="A11121" t="str">
            <v>50300731</v>
          </cell>
          <cell r="B11121" t="str">
            <v>Point</v>
          </cell>
          <cell r="C11121" t="str">
            <v>Waste Disp-Indus /Liquid Waste /Diffused Air Activated Sludge</v>
          </cell>
          <cell r="D11121" t="str">
            <v>Waste Disposal</v>
          </cell>
          <cell r="G11121" t="str">
            <v>Waste Disposal</v>
          </cell>
          <cell r="H11121" t="str">
            <v>Solid Waste Disposal - Industrial</v>
          </cell>
          <cell r="I11121" t="str">
            <v>Liquid Waste</v>
          </cell>
          <cell r="J11121" t="str">
            <v>Diffused Air Activated Sludge</v>
          </cell>
          <cell r="N11121">
            <v>40988</v>
          </cell>
        </row>
        <row r="11122">
          <cell r="A11122" t="str">
            <v>50300732</v>
          </cell>
          <cell r="B11122" t="str">
            <v>Point</v>
          </cell>
          <cell r="C11122" t="str">
            <v>Waste Disp-Indus /Liquid Waste /Mechanical Mix Activated Sludge</v>
          </cell>
          <cell r="D11122" t="str">
            <v>Waste Disposal</v>
          </cell>
          <cell r="G11122" t="str">
            <v>Waste Disposal</v>
          </cell>
          <cell r="H11122" t="str">
            <v>Solid Waste Disposal - Industrial</v>
          </cell>
          <cell r="I11122" t="str">
            <v>Liquid Waste</v>
          </cell>
          <cell r="J11122" t="str">
            <v>Mechanical Mix Activated Sludge</v>
          </cell>
          <cell r="N11122">
            <v>40988</v>
          </cell>
        </row>
        <row r="11123">
          <cell r="A11123" t="str">
            <v>50300733</v>
          </cell>
          <cell r="B11123" t="str">
            <v>Point</v>
          </cell>
          <cell r="C11123" t="str">
            <v>Waste Disp-Indus /Liquid Waste /Pure Oxygen Activated Sludge</v>
          </cell>
          <cell r="D11123" t="str">
            <v>Waste Disposal</v>
          </cell>
          <cell r="G11123" t="str">
            <v>Waste Disposal</v>
          </cell>
          <cell r="H11123" t="str">
            <v>Solid Waste Disposal - Industrial</v>
          </cell>
          <cell r="I11123" t="str">
            <v>Liquid Waste</v>
          </cell>
          <cell r="J11123" t="str">
            <v>Pure Oxygen Activated Sludge</v>
          </cell>
          <cell r="N11123">
            <v>40988</v>
          </cell>
        </row>
        <row r="11124">
          <cell r="A11124" t="str">
            <v>50300734</v>
          </cell>
          <cell r="B11124" t="str">
            <v>Point</v>
          </cell>
          <cell r="C11124" t="str">
            <v>Waste Disp-Indus /Liquid Waste /Trickling Filter</v>
          </cell>
          <cell r="D11124" t="str">
            <v>Waste Disposal</v>
          </cell>
          <cell r="G11124" t="str">
            <v>Waste Disposal</v>
          </cell>
          <cell r="H11124" t="str">
            <v>Solid Waste Disposal - Industrial</v>
          </cell>
          <cell r="I11124" t="str">
            <v>Liquid Waste</v>
          </cell>
          <cell r="J11124" t="str">
            <v>Trickling Filter</v>
          </cell>
          <cell r="N11124">
            <v>40988</v>
          </cell>
        </row>
        <row r="11125">
          <cell r="A11125" t="str">
            <v>50300740</v>
          </cell>
          <cell r="B11125" t="str">
            <v>Point</v>
          </cell>
          <cell r="C11125" t="str">
            <v>Waste Disp-Indus /Liquid Waste /Clarifier</v>
          </cell>
          <cell r="D11125" t="str">
            <v>Waste Disposal</v>
          </cell>
          <cell r="G11125" t="str">
            <v>Waste Disposal</v>
          </cell>
          <cell r="H11125" t="str">
            <v>Solid Waste Disposal - Industrial</v>
          </cell>
          <cell r="I11125" t="str">
            <v>Liquid Waste</v>
          </cell>
          <cell r="J11125" t="str">
            <v>Clarifier</v>
          </cell>
          <cell r="N11125">
            <v>40988</v>
          </cell>
        </row>
        <row r="11126">
          <cell r="A11126" t="str">
            <v>50300760</v>
          </cell>
          <cell r="B11126" t="str">
            <v>Point</v>
          </cell>
          <cell r="C11126" t="str">
            <v>Waste Disp-Indus /Liquid Waste /Chlorine Contact</v>
          </cell>
          <cell r="D11126" t="str">
            <v>Waste Disposal</v>
          </cell>
          <cell r="G11126" t="str">
            <v>Waste Disposal</v>
          </cell>
          <cell r="H11126" t="str">
            <v>Solid Waste Disposal - Industrial</v>
          </cell>
          <cell r="I11126" t="str">
            <v>Liquid Waste</v>
          </cell>
          <cell r="J11126" t="str">
            <v>Chlorine Contact</v>
          </cell>
          <cell r="N11126">
            <v>40988</v>
          </cell>
        </row>
        <row r="11127">
          <cell r="A11127" t="str">
            <v>50300765</v>
          </cell>
          <cell r="B11127" t="str">
            <v>Point</v>
          </cell>
          <cell r="C11127" t="str">
            <v>Waste Disp-Indus /Liquid Waste /Weir</v>
          </cell>
          <cell r="D11127" t="str">
            <v>Waste Disposal</v>
          </cell>
          <cell r="G11127" t="str">
            <v>Waste Disposal</v>
          </cell>
          <cell r="H11127" t="str">
            <v>Solid Waste Disposal - Industrial</v>
          </cell>
          <cell r="I11127" t="str">
            <v>Liquid Waste</v>
          </cell>
          <cell r="J11127" t="str">
            <v>Weir</v>
          </cell>
          <cell r="N11127">
            <v>40988</v>
          </cell>
        </row>
        <row r="11128">
          <cell r="A11128" t="str">
            <v>50300769</v>
          </cell>
          <cell r="B11128" t="str">
            <v>Point</v>
          </cell>
          <cell r="C11128" t="str">
            <v>Waste Disp-Indus /Liquid Waste /Storage Basin or Open Tank</v>
          </cell>
          <cell r="D11128" t="str">
            <v>Waste Disposal</v>
          </cell>
          <cell r="G11128" t="str">
            <v>Waste Disposal</v>
          </cell>
          <cell r="H11128" t="str">
            <v>Solid Waste Disposal - Industrial</v>
          </cell>
          <cell r="I11128" t="str">
            <v>Liquid Waste</v>
          </cell>
          <cell r="J11128" t="str">
            <v>Storage Basin or Open Tank</v>
          </cell>
          <cell r="N11128">
            <v>40988</v>
          </cell>
        </row>
        <row r="11129">
          <cell r="A11129" t="str">
            <v>50300781</v>
          </cell>
          <cell r="B11129" t="str">
            <v>Point</v>
          </cell>
          <cell r="C11129" t="str">
            <v>Waste Disp-Indus /Liquid Waste /Sludge Digester</v>
          </cell>
          <cell r="D11129" t="str">
            <v>Waste Disposal</v>
          </cell>
          <cell r="G11129" t="str">
            <v>Waste Disposal</v>
          </cell>
          <cell r="H11129" t="str">
            <v>Solid Waste Disposal - Industrial</v>
          </cell>
          <cell r="I11129" t="str">
            <v>Liquid Waste</v>
          </cell>
          <cell r="J11129" t="str">
            <v>Sludge Digester</v>
          </cell>
          <cell r="N11129">
            <v>40988</v>
          </cell>
        </row>
        <row r="11130">
          <cell r="A11130" t="str">
            <v>50300789</v>
          </cell>
          <cell r="B11130" t="str">
            <v>Point</v>
          </cell>
          <cell r="C11130" t="str">
            <v>Waste Disp-Indus /Liquid Waste /Sludge Digester Gas Flare</v>
          </cell>
          <cell r="D11130" t="str">
            <v>Waste Disposal</v>
          </cell>
          <cell r="G11130" t="str">
            <v>Waste Disposal</v>
          </cell>
          <cell r="H11130" t="str">
            <v>Solid Waste Disposal - Industrial</v>
          </cell>
          <cell r="I11130" t="str">
            <v>Liquid Waste</v>
          </cell>
          <cell r="J11130" t="str">
            <v>Sludge Digester Gas Flare</v>
          </cell>
          <cell r="N11130">
            <v>40988</v>
          </cell>
        </row>
        <row r="11131">
          <cell r="A11131" t="str">
            <v>50300801</v>
          </cell>
          <cell r="B11131" t="str">
            <v>Point</v>
          </cell>
          <cell r="C11131" t="str">
            <v>Waste Disp-Indus /Treatment, Storage, Disp /Surface Impoundment: Fugitive Emissions</v>
          </cell>
          <cell r="D11131" t="str">
            <v>Waste Disposal</v>
          </cell>
          <cell r="G11131" t="str">
            <v>Waste Disposal</v>
          </cell>
          <cell r="H11131" t="str">
            <v>Solid Waste Disposal - Industrial</v>
          </cell>
          <cell r="I11131" t="str">
            <v>Treatment, Storage, Disposal/TSDF</v>
          </cell>
          <cell r="J11131" t="str">
            <v>Surface Impoundment: Fugitive Emissions</v>
          </cell>
          <cell r="N11131">
            <v>40988</v>
          </cell>
        </row>
        <row r="11132">
          <cell r="A11132" t="str">
            <v>50300810</v>
          </cell>
          <cell r="B11132" t="str">
            <v>Point</v>
          </cell>
          <cell r="C11132" t="str">
            <v>Waste Disp-Indus /Treatment, Storage, Disp /Waste Piles: Fugitive Emissions</v>
          </cell>
          <cell r="D11132" t="str">
            <v>Waste Disposal</v>
          </cell>
          <cell r="G11132" t="str">
            <v>Waste Disposal</v>
          </cell>
          <cell r="H11132" t="str">
            <v>Solid Waste Disposal - Industrial</v>
          </cell>
          <cell r="I11132" t="str">
            <v>Treatment, Storage, Disposal/TSDF</v>
          </cell>
          <cell r="J11132" t="str">
            <v>Waste Piles: Fugitive Emissions</v>
          </cell>
          <cell r="N11132">
            <v>40988</v>
          </cell>
        </row>
        <row r="11133">
          <cell r="A11133" t="str">
            <v>50300820</v>
          </cell>
          <cell r="B11133" t="str">
            <v>Point</v>
          </cell>
          <cell r="C11133" t="str">
            <v>Waste Disp-Indus /Treatment, Storage, Disp /Land Treatment: Fugitive Emissions</v>
          </cell>
          <cell r="D11133" t="str">
            <v>Waste Disposal</v>
          </cell>
          <cell r="G11133" t="str">
            <v>Waste Disposal</v>
          </cell>
          <cell r="H11133" t="str">
            <v>Solid Waste Disposal - Industrial</v>
          </cell>
          <cell r="I11133" t="str">
            <v>Treatment, Storage, Disposal/TSDF</v>
          </cell>
          <cell r="J11133" t="str">
            <v>Land Treatment: Fugitive Emissions</v>
          </cell>
          <cell r="N11133">
            <v>40988</v>
          </cell>
        </row>
        <row r="11134">
          <cell r="A11134" t="str">
            <v>50300830</v>
          </cell>
          <cell r="B11134" t="str">
            <v>Point</v>
          </cell>
          <cell r="C11134" t="str">
            <v>Waste Disp-Indus /Treatment, Storage, Disp /Containers: Fugitive Emissions</v>
          </cell>
          <cell r="D11134" t="str">
            <v>Waste Disposal</v>
          </cell>
          <cell r="G11134" t="str">
            <v>Waste Disposal</v>
          </cell>
          <cell r="H11134" t="str">
            <v>Solid Waste Disposal - Industrial</v>
          </cell>
          <cell r="I11134" t="str">
            <v>Treatment, Storage, Disposal/TSDF</v>
          </cell>
          <cell r="J11134" t="str">
            <v>Containers: Fugitive Emissions</v>
          </cell>
          <cell r="N11134">
            <v>40988</v>
          </cell>
        </row>
        <row r="11135">
          <cell r="A11135" t="str">
            <v>50300899</v>
          </cell>
          <cell r="B11135" t="str">
            <v>Point</v>
          </cell>
          <cell r="C11135" t="str">
            <v>Waste Disp-Indus /Treatment, Storage, Disp /General: Fugitive Emissions</v>
          </cell>
          <cell r="D11135" t="str">
            <v>Waste Disposal</v>
          </cell>
          <cell r="G11135" t="str">
            <v>Waste Disposal</v>
          </cell>
          <cell r="H11135" t="str">
            <v>Solid Waste Disposal - Industrial</v>
          </cell>
          <cell r="I11135" t="str">
            <v>Treatment, Storage, Disposal/TSDF</v>
          </cell>
          <cell r="J11135" t="str">
            <v>General: Fugitive Emissions</v>
          </cell>
          <cell r="N11135">
            <v>40988</v>
          </cell>
        </row>
        <row r="11136">
          <cell r="A11136" t="str">
            <v>50300901</v>
          </cell>
          <cell r="B11136" t="str">
            <v>Point</v>
          </cell>
          <cell r="C11136" t="str">
            <v>Waste Disp-Indus /Asbestos Removal /General</v>
          </cell>
          <cell r="D11136" t="str">
            <v>Waste Disposal</v>
          </cell>
          <cell r="G11136" t="str">
            <v>Waste Disposal</v>
          </cell>
          <cell r="H11136" t="str">
            <v>Solid Waste Disposal - Industrial</v>
          </cell>
          <cell r="I11136" t="str">
            <v>Asbestos Removal</v>
          </cell>
          <cell r="J11136" t="str">
            <v>General</v>
          </cell>
          <cell r="N11136">
            <v>40988</v>
          </cell>
        </row>
        <row r="11137">
          <cell r="A11137" t="str">
            <v>50380001</v>
          </cell>
          <cell r="B11137" t="str">
            <v>Point</v>
          </cell>
          <cell r="C11137" t="str">
            <v>Waste Disp-Indus /Equipment Leaks /Equipment Leaks</v>
          </cell>
          <cell r="D11137" t="str">
            <v>Waste Disposal</v>
          </cell>
          <cell r="G11137" t="str">
            <v>Waste Disposal</v>
          </cell>
          <cell r="H11137" t="str">
            <v>Solid Waste Disposal - Industrial</v>
          </cell>
          <cell r="I11137" t="str">
            <v>Equipment Leaks</v>
          </cell>
          <cell r="J11137" t="str">
            <v>Equipment Leaks</v>
          </cell>
          <cell r="N11137">
            <v>40988</v>
          </cell>
        </row>
        <row r="11138">
          <cell r="A11138" t="str">
            <v>50382001</v>
          </cell>
          <cell r="B11138" t="str">
            <v>Point</v>
          </cell>
          <cell r="C11138" t="str">
            <v>Waste Disp-Indus /Wastewater, Aggregate /Process Area Drains</v>
          </cell>
          <cell r="D11138" t="str">
            <v>Waste Disposal</v>
          </cell>
          <cell r="G11138" t="str">
            <v>Waste Disposal</v>
          </cell>
          <cell r="H11138" t="str">
            <v>Solid Waste Disposal - Industrial</v>
          </cell>
          <cell r="I11138" t="str">
            <v>Wastewater, Aggregate</v>
          </cell>
          <cell r="J11138" t="str">
            <v>Process Area Drains</v>
          </cell>
          <cell r="N11138">
            <v>40988</v>
          </cell>
        </row>
        <row r="11139">
          <cell r="A11139" t="str">
            <v>50382002</v>
          </cell>
          <cell r="B11139" t="str">
            <v>Point</v>
          </cell>
          <cell r="C11139" t="str">
            <v>Waste Disp-Indus /Wastewater, Aggregate /Process Equipment Drains</v>
          </cell>
          <cell r="D11139" t="str">
            <v>Waste Disposal</v>
          </cell>
          <cell r="G11139" t="str">
            <v>Waste Disposal</v>
          </cell>
          <cell r="H11139" t="str">
            <v>Solid Waste Disposal - Industrial</v>
          </cell>
          <cell r="I11139" t="str">
            <v>Wastewater, Aggregate</v>
          </cell>
          <cell r="J11139" t="str">
            <v>Process Equipment Drains</v>
          </cell>
          <cell r="N11139">
            <v>40988</v>
          </cell>
        </row>
        <row r="11140">
          <cell r="A11140" t="str">
            <v>50382501</v>
          </cell>
          <cell r="B11140" t="str">
            <v>Point</v>
          </cell>
          <cell r="C11140" t="str">
            <v>Waste Disp-Indus /Wastewater, Pts of Generation /Liquid Injection Incinerator</v>
          </cell>
          <cell r="D11140" t="str">
            <v>Waste Disposal</v>
          </cell>
          <cell r="G11140" t="str">
            <v>Waste Disposal</v>
          </cell>
          <cell r="H11140" t="str">
            <v>Solid Waste Disposal - Industrial</v>
          </cell>
          <cell r="I11140" t="str">
            <v>Wastewater, Points of Generation</v>
          </cell>
          <cell r="J11140" t="str">
            <v>Liquid Injection Incinerator</v>
          </cell>
          <cell r="N11140">
            <v>40988</v>
          </cell>
        </row>
        <row r="11141">
          <cell r="A11141" t="str">
            <v>50382599</v>
          </cell>
          <cell r="B11141" t="str">
            <v>Point</v>
          </cell>
          <cell r="C11141" t="str">
            <v>Waste Disp-Indus /Wastewater, Pts of Generation /Specify Point of Generation</v>
          </cell>
          <cell r="D11141" t="str">
            <v>Waste Disposal</v>
          </cell>
          <cell r="G11141" t="str">
            <v>Waste Disposal</v>
          </cell>
          <cell r="H11141" t="str">
            <v>Solid Waste Disposal - Industrial</v>
          </cell>
          <cell r="I11141" t="str">
            <v>Wastewater, Points of Generation</v>
          </cell>
          <cell r="J11141" t="str">
            <v>Specify Point of Generation</v>
          </cell>
          <cell r="N11141">
            <v>40988</v>
          </cell>
        </row>
        <row r="11142">
          <cell r="A11142" t="str">
            <v>50390002</v>
          </cell>
          <cell r="B11142" t="str">
            <v>Point</v>
          </cell>
          <cell r="C11142" t="str">
            <v>Waste Disp-Indus /Auxillary Fuel-No Emissions /Coal</v>
          </cell>
          <cell r="D11142" t="str">
            <v>Waste Disposal</v>
          </cell>
          <cell r="G11142" t="str">
            <v>Waste Disposal</v>
          </cell>
          <cell r="H11142" t="str">
            <v>Solid Waste Disposal - Industrial</v>
          </cell>
          <cell r="I11142" t="str">
            <v>Auxillary Fuel/No Emissions</v>
          </cell>
          <cell r="J11142" t="str">
            <v>Coal</v>
          </cell>
          <cell r="N11142">
            <v>40988</v>
          </cell>
        </row>
        <row r="11143">
          <cell r="A11143" t="str">
            <v>50390005</v>
          </cell>
          <cell r="B11143" t="str">
            <v>Point</v>
          </cell>
          <cell r="C11143" t="str">
            <v>Waste Disp-Indus /Auxillary Fuel-No Emissions /Distillate Oil</v>
          </cell>
          <cell r="D11143" t="str">
            <v>Waste Disposal</v>
          </cell>
          <cell r="G11143" t="str">
            <v>Waste Disposal</v>
          </cell>
          <cell r="H11143" t="str">
            <v>Solid Waste Disposal - Industrial</v>
          </cell>
          <cell r="I11143" t="str">
            <v>Auxillary Fuel/No Emissions</v>
          </cell>
          <cell r="J11143" t="str">
            <v>Distillate Oil</v>
          </cell>
          <cell r="N11143">
            <v>40988</v>
          </cell>
        </row>
        <row r="11144">
          <cell r="A11144" t="str">
            <v>50390006</v>
          </cell>
          <cell r="B11144" t="str">
            <v>Point</v>
          </cell>
          <cell r="C11144" t="str">
            <v>Waste Disp-Indus /Auxillary Fuel-No Emissions /Natural Gas</v>
          </cell>
          <cell r="D11144" t="str">
            <v>Waste Disposal</v>
          </cell>
          <cell r="G11144" t="str">
            <v>Waste Disposal</v>
          </cell>
          <cell r="H11144" t="str">
            <v>Solid Waste Disposal - Industrial</v>
          </cell>
          <cell r="I11144" t="str">
            <v>Auxillary Fuel/No Emissions</v>
          </cell>
          <cell r="J11144" t="str">
            <v>Natural Gas</v>
          </cell>
          <cell r="N11144">
            <v>40988</v>
          </cell>
        </row>
        <row r="11145">
          <cell r="A11145" t="str">
            <v>50390007</v>
          </cell>
          <cell r="B11145" t="str">
            <v>Point</v>
          </cell>
          <cell r="C11145" t="str">
            <v>Waste Disp-Indus /Auxillary Fuel-No Emissions /Process Gas</v>
          </cell>
          <cell r="D11145" t="str">
            <v>Waste Disposal</v>
          </cell>
          <cell r="G11145" t="str">
            <v>Waste Disposal</v>
          </cell>
          <cell r="H11145" t="str">
            <v>Solid Waste Disposal - Industrial</v>
          </cell>
          <cell r="I11145" t="str">
            <v>Auxillary Fuel/No Emissions</v>
          </cell>
          <cell r="J11145" t="str">
            <v>Process Gas</v>
          </cell>
          <cell r="N11145">
            <v>40988</v>
          </cell>
        </row>
        <row r="11146">
          <cell r="A11146" t="str">
            <v>50390010</v>
          </cell>
          <cell r="B11146" t="str">
            <v>Point</v>
          </cell>
          <cell r="C11146" t="str">
            <v>Waste Disp-Indus /Auxillary Fuel-No Emissions /Liquified Petroleum Gas (LPG)</v>
          </cell>
          <cell r="D11146" t="str">
            <v>Waste Disposal</v>
          </cell>
          <cell r="G11146" t="str">
            <v>Waste Disposal</v>
          </cell>
          <cell r="H11146" t="str">
            <v>Solid Waste Disposal - Industrial</v>
          </cell>
          <cell r="I11146" t="str">
            <v>Auxillary Fuel/No Emissions</v>
          </cell>
          <cell r="J11146" t="str">
            <v>Liquified Petroleum Gas (LPG)</v>
          </cell>
          <cell r="N11146">
            <v>40988</v>
          </cell>
        </row>
        <row r="11147">
          <cell r="A11147" t="str">
            <v>50400101</v>
          </cell>
          <cell r="B11147" t="str">
            <v>Point</v>
          </cell>
          <cell r="C11147" t="str">
            <v>Waste Disp /Site Remed /General Processes /Fixed Roof Tanks: Breathing Loss</v>
          </cell>
          <cell r="D11147" t="str">
            <v>Waste Disposal</v>
          </cell>
          <cell r="G11147" t="str">
            <v>Waste Disposal</v>
          </cell>
          <cell r="H11147" t="str">
            <v>Site Remediation</v>
          </cell>
          <cell r="I11147" t="str">
            <v>General Processes</v>
          </cell>
          <cell r="J11147" t="str">
            <v>Fixed Roof Tanks: Breathing Loss</v>
          </cell>
          <cell r="N11147">
            <v>40988</v>
          </cell>
        </row>
        <row r="11148">
          <cell r="A11148" t="str">
            <v>50400102</v>
          </cell>
          <cell r="B11148" t="str">
            <v>Point</v>
          </cell>
          <cell r="C11148" t="str">
            <v>Waste Disp /Site Remed /General Processes /Fixed Roof Tanks: Working Loss</v>
          </cell>
          <cell r="D11148" t="str">
            <v>Waste Disposal</v>
          </cell>
          <cell r="G11148" t="str">
            <v>Waste Disposal</v>
          </cell>
          <cell r="H11148" t="str">
            <v>Site Remediation</v>
          </cell>
          <cell r="I11148" t="str">
            <v>General Processes</v>
          </cell>
          <cell r="J11148" t="str">
            <v>Fixed Roof Tanks: Working Loss</v>
          </cell>
          <cell r="N11148">
            <v>40988</v>
          </cell>
        </row>
        <row r="11149">
          <cell r="A11149" t="str">
            <v>50400103</v>
          </cell>
          <cell r="B11149" t="str">
            <v>Point</v>
          </cell>
          <cell r="C11149" t="str">
            <v>Waste Disp /Site Remed /General Processes /Float Roof Tanks: Standing Loss</v>
          </cell>
          <cell r="D11149" t="str">
            <v>Waste Disposal</v>
          </cell>
          <cell r="G11149" t="str">
            <v>Waste Disposal</v>
          </cell>
          <cell r="H11149" t="str">
            <v>Site Remediation</v>
          </cell>
          <cell r="I11149" t="str">
            <v>General Processes</v>
          </cell>
          <cell r="J11149" t="str">
            <v>Float Roof Tanks: Standing Loss</v>
          </cell>
          <cell r="N11149">
            <v>40988</v>
          </cell>
        </row>
        <row r="11150">
          <cell r="A11150" t="str">
            <v>50400104</v>
          </cell>
          <cell r="B11150" t="str">
            <v>Point</v>
          </cell>
          <cell r="C11150" t="str">
            <v>Waste Disp /Site Remed /General Processes /Float Roof Tanks: Withdrawal Loss</v>
          </cell>
          <cell r="D11150" t="str">
            <v>Waste Disposal</v>
          </cell>
          <cell r="G11150" t="str">
            <v>Waste Disposal</v>
          </cell>
          <cell r="H11150" t="str">
            <v>Site Remediation</v>
          </cell>
          <cell r="I11150" t="str">
            <v>General Processes</v>
          </cell>
          <cell r="J11150" t="str">
            <v>Float Roof Tanks: Withdrawal Loss</v>
          </cell>
          <cell r="N11150">
            <v>40988</v>
          </cell>
        </row>
        <row r="11151">
          <cell r="A11151" t="str">
            <v>50400150</v>
          </cell>
          <cell r="B11151" t="str">
            <v>Point</v>
          </cell>
          <cell r="C11151" t="str">
            <v>Waste Disp /Site Remed /General Processes /Storage Bins</v>
          </cell>
          <cell r="D11151" t="str">
            <v>Waste Disposal</v>
          </cell>
          <cell r="G11151" t="str">
            <v>Waste Disposal</v>
          </cell>
          <cell r="H11151" t="str">
            <v>Site Remediation</v>
          </cell>
          <cell r="I11151" t="str">
            <v>General Processes</v>
          </cell>
          <cell r="J11151" t="str">
            <v>Storage Bins</v>
          </cell>
          <cell r="N11151">
            <v>40988</v>
          </cell>
        </row>
        <row r="11152">
          <cell r="A11152" t="str">
            <v>50400151</v>
          </cell>
          <cell r="B11152" t="str">
            <v>Point</v>
          </cell>
          <cell r="C11152" t="str">
            <v>Waste Disp /Site Remed /General Processes /Liquid Waste: General: Transfer</v>
          </cell>
          <cell r="D11152" t="str">
            <v>Waste Disposal</v>
          </cell>
          <cell r="G11152" t="str">
            <v>Waste Disposal</v>
          </cell>
          <cell r="H11152" t="str">
            <v>Site Remediation</v>
          </cell>
          <cell r="I11152" t="str">
            <v>General Processes</v>
          </cell>
          <cell r="J11152" t="str">
            <v>Liquid Waste: General: Transfer</v>
          </cell>
          <cell r="N11152">
            <v>40988</v>
          </cell>
        </row>
        <row r="11153">
          <cell r="A11153" t="str">
            <v>50400201</v>
          </cell>
          <cell r="B11153" t="str">
            <v>Point</v>
          </cell>
          <cell r="C11153" t="str">
            <v>Waste Disp /Site Remed /General Processes /Miscellaneous</v>
          </cell>
          <cell r="D11153" t="str">
            <v>Waste Disposal</v>
          </cell>
          <cell r="G11153" t="str">
            <v>Waste Disposal</v>
          </cell>
          <cell r="H11153" t="str">
            <v>Site Remediation</v>
          </cell>
          <cell r="I11153" t="str">
            <v>General Processes</v>
          </cell>
          <cell r="J11153" t="str">
            <v>Miscellaneous</v>
          </cell>
          <cell r="N11153">
            <v>40988</v>
          </cell>
        </row>
        <row r="11154">
          <cell r="A11154" t="str">
            <v>50400202</v>
          </cell>
          <cell r="B11154" t="str">
            <v>Point</v>
          </cell>
          <cell r="C11154" t="str">
            <v>Waste Disp /Site Remed /General Processes /Miscellaneous</v>
          </cell>
          <cell r="D11154" t="str">
            <v>Waste Disposal</v>
          </cell>
          <cell r="G11154" t="str">
            <v>Waste Disposal</v>
          </cell>
          <cell r="H11154" t="str">
            <v>Site Remediation</v>
          </cell>
          <cell r="I11154" t="str">
            <v>General Processes</v>
          </cell>
          <cell r="J11154" t="str">
            <v>Miscellaneous</v>
          </cell>
          <cell r="K11154" t="str">
            <v>50400201</v>
          </cell>
          <cell r="L11154" t="str">
            <v>2002</v>
          </cell>
          <cell r="N11154">
            <v>40988</v>
          </cell>
        </row>
        <row r="11155">
          <cell r="A11155" t="str">
            <v>50400301</v>
          </cell>
          <cell r="B11155" t="str">
            <v>Point</v>
          </cell>
          <cell r="C11155" t="str">
            <v>Waste Disp /Site Remed /General Processes /Open Refuse Stockpiles : General</v>
          </cell>
          <cell r="D11155" t="str">
            <v>Waste Disposal</v>
          </cell>
          <cell r="G11155" t="str">
            <v>Waste Disposal</v>
          </cell>
          <cell r="H11155" t="str">
            <v>Site Remediation</v>
          </cell>
          <cell r="I11155" t="str">
            <v>General Processes</v>
          </cell>
          <cell r="J11155" t="str">
            <v>Open Refuse Stockpiles : General</v>
          </cell>
          <cell r="N11155">
            <v>40988</v>
          </cell>
        </row>
        <row r="11156">
          <cell r="A11156" t="str">
            <v>50400302</v>
          </cell>
          <cell r="B11156" t="str">
            <v>Point</v>
          </cell>
          <cell r="C11156" t="str">
            <v>Waste Disp /Site Remed /General Processes /Refuse Unloading: General</v>
          </cell>
          <cell r="D11156" t="str">
            <v>Waste Disposal</v>
          </cell>
          <cell r="G11156" t="str">
            <v>Waste Disposal</v>
          </cell>
          <cell r="H11156" t="str">
            <v>Site Remediation</v>
          </cell>
          <cell r="I11156" t="str">
            <v>General Processes</v>
          </cell>
          <cell r="J11156" t="str">
            <v>Refuse Unloading: General</v>
          </cell>
          <cell r="N11156">
            <v>40988</v>
          </cell>
        </row>
        <row r="11157">
          <cell r="A11157" t="str">
            <v>50400303</v>
          </cell>
          <cell r="B11157" t="str">
            <v>Point</v>
          </cell>
          <cell r="C11157" t="str">
            <v>Waste Disp /Site Remed /General Processes /Refuse Loading: General</v>
          </cell>
          <cell r="D11157" t="str">
            <v>Waste Disposal</v>
          </cell>
          <cell r="G11157" t="str">
            <v>Waste Disposal</v>
          </cell>
          <cell r="H11157" t="str">
            <v>Site Remediation</v>
          </cell>
          <cell r="I11157" t="str">
            <v>General Processes</v>
          </cell>
          <cell r="J11157" t="str">
            <v>Refuse Loading: General</v>
          </cell>
          <cell r="N11157">
            <v>40988</v>
          </cell>
        </row>
        <row r="11158">
          <cell r="A11158" t="str">
            <v>50400320</v>
          </cell>
          <cell r="B11158" t="str">
            <v>Point</v>
          </cell>
          <cell r="C11158" t="str">
            <v>Waste Disp /Site Remed /General Processes /Storage Bins - Solid Waste</v>
          </cell>
          <cell r="D11158" t="str">
            <v>Waste Disposal</v>
          </cell>
          <cell r="G11158" t="str">
            <v>Waste Disposal</v>
          </cell>
          <cell r="H11158" t="str">
            <v>Site Remediation</v>
          </cell>
          <cell r="I11158" t="str">
            <v>General Processes</v>
          </cell>
          <cell r="J11158" t="str">
            <v>Storage Bins - Solid Waste</v>
          </cell>
          <cell r="N11158">
            <v>40988</v>
          </cell>
        </row>
        <row r="11159">
          <cell r="A11159" t="str">
            <v>50410001</v>
          </cell>
          <cell r="B11159" t="str">
            <v>Point</v>
          </cell>
          <cell r="C11159" t="str">
            <v>Waste Disp /Site Remed /Excavation/Soils Handling /Excavation</v>
          </cell>
          <cell r="D11159" t="str">
            <v>Waste Disposal</v>
          </cell>
          <cell r="G11159" t="str">
            <v>Waste Disposal</v>
          </cell>
          <cell r="H11159" t="str">
            <v>Site Remediation</v>
          </cell>
          <cell r="I11159" t="str">
            <v>Excavation/Soils Handling</v>
          </cell>
          <cell r="J11159" t="str">
            <v>Excavation</v>
          </cell>
          <cell r="N11159">
            <v>40988</v>
          </cell>
        </row>
        <row r="11160">
          <cell r="A11160" t="str">
            <v>50410002</v>
          </cell>
          <cell r="B11160" t="str">
            <v>Point</v>
          </cell>
          <cell r="C11160" t="str">
            <v>Waste Disp /Site Remed /Excavation/Soils Handling /Excavation: Backhoes</v>
          </cell>
          <cell r="D11160" t="str">
            <v>Waste Disposal</v>
          </cell>
          <cell r="G11160" t="str">
            <v>Waste Disposal</v>
          </cell>
          <cell r="H11160" t="str">
            <v>Site Remediation</v>
          </cell>
          <cell r="I11160" t="str">
            <v>Excavation/Soils Handling</v>
          </cell>
          <cell r="J11160" t="str">
            <v>Excavation: Backhoes</v>
          </cell>
          <cell r="N11160">
            <v>40988</v>
          </cell>
        </row>
        <row r="11161">
          <cell r="A11161" t="str">
            <v>50410003</v>
          </cell>
          <cell r="B11161" t="str">
            <v>Point</v>
          </cell>
          <cell r="C11161" t="str">
            <v>Waste Disp /Site Remed /Excavation/Soils Handling /Excavation: Draglines</v>
          </cell>
          <cell r="D11161" t="str">
            <v>Waste Disposal</v>
          </cell>
          <cell r="G11161" t="str">
            <v>Waste Disposal</v>
          </cell>
          <cell r="H11161" t="str">
            <v>Site Remediation</v>
          </cell>
          <cell r="I11161" t="str">
            <v>Excavation/Soils Handling</v>
          </cell>
          <cell r="J11161" t="str">
            <v>Excavation: Draglines</v>
          </cell>
          <cell r="N11161">
            <v>40988</v>
          </cell>
        </row>
        <row r="11162">
          <cell r="A11162" t="str">
            <v>50410004</v>
          </cell>
          <cell r="B11162" t="str">
            <v>Point</v>
          </cell>
          <cell r="C11162" t="str">
            <v>Waste Disp /Site Remed /Excavation/Soils Handling /Excavation: Bulldozers</v>
          </cell>
          <cell r="D11162" t="str">
            <v>Waste Disposal</v>
          </cell>
          <cell r="G11162" t="str">
            <v>Waste Disposal</v>
          </cell>
          <cell r="H11162" t="str">
            <v>Site Remediation</v>
          </cell>
          <cell r="I11162" t="str">
            <v>Excavation/Soils Handling</v>
          </cell>
          <cell r="J11162" t="str">
            <v>Excavation: Bulldozers</v>
          </cell>
          <cell r="N11162">
            <v>40988</v>
          </cell>
        </row>
        <row r="11163">
          <cell r="A11163" t="str">
            <v>50410005</v>
          </cell>
          <cell r="B11163" t="str">
            <v>Point</v>
          </cell>
          <cell r="C11163" t="str">
            <v>Waste Disp /Site Remed /Excavation/Soils Handling /Excavation: Scrapers</v>
          </cell>
          <cell r="D11163" t="str">
            <v>Waste Disposal</v>
          </cell>
          <cell r="G11163" t="str">
            <v>Waste Disposal</v>
          </cell>
          <cell r="H11163" t="str">
            <v>Site Remediation</v>
          </cell>
          <cell r="I11163" t="str">
            <v>Excavation/Soils Handling</v>
          </cell>
          <cell r="J11163" t="str">
            <v>Excavation: Scrapers</v>
          </cell>
          <cell r="N11163">
            <v>40988</v>
          </cell>
        </row>
        <row r="11164">
          <cell r="A11164" t="str">
            <v>50410010</v>
          </cell>
          <cell r="B11164" t="str">
            <v>Point</v>
          </cell>
          <cell r="C11164" t="str">
            <v>Waste Disp /Site Remed /Excavation/Soils Handling /Transport</v>
          </cell>
          <cell r="D11164" t="str">
            <v>Waste Disposal</v>
          </cell>
          <cell r="G11164" t="str">
            <v>Waste Disposal</v>
          </cell>
          <cell r="H11164" t="str">
            <v>Site Remediation</v>
          </cell>
          <cell r="I11164" t="str">
            <v>Excavation/Soils Handling</v>
          </cell>
          <cell r="J11164" t="str">
            <v>Transport</v>
          </cell>
          <cell r="N11164">
            <v>40988</v>
          </cell>
        </row>
        <row r="11165">
          <cell r="A11165" t="str">
            <v>50410020</v>
          </cell>
          <cell r="B11165" t="str">
            <v>Point</v>
          </cell>
          <cell r="C11165" t="str">
            <v>Waste Disp /Site Remed /Excavation/Soils Handling /Dumping</v>
          </cell>
          <cell r="D11165" t="str">
            <v>Waste Disposal</v>
          </cell>
          <cell r="G11165" t="str">
            <v>Waste Disposal</v>
          </cell>
          <cell r="H11165" t="str">
            <v>Site Remediation</v>
          </cell>
          <cell r="I11165" t="str">
            <v>Excavation/Soils Handling</v>
          </cell>
          <cell r="J11165" t="str">
            <v>Dumping</v>
          </cell>
          <cell r="N11165">
            <v>40988</v>
          </cell>
        </row>
        <row r="11166">
          <cell r="A11166" t="str">
            <v>50410021</v>
          </cell>
          <cell r="B11166" t="str">
            <v>Point</v>
          </cell>
          <cell r="C11166" t="str">
            <v>Waste Disp /Site Remed /Excavation/Soils Handling /Dumping: Machinery into Truck</v>
          </cell>
          <cell r="D11166" t="str">
            <v>Waste Disposal</v>
          </cell>
          <cell r="G11166" t="str">
            <v>Waste Disposal</v>
          </cell>
          <cell r="H11166" t="str">
            <v>Site Remediation</v>
          </cell>
          <cell r="I11166" t="str">
            <v>Excavation/Soils Handling</v>
          </cell>
          <cell r="J11166" t="str">
            <v>Dumping: Machinery into Truck</v>
          </cell>
          <cell r="N11166">
            <v>40988</v>
          </cell>
        </row>
        <row r="11167">
          <cell r="A11167" t="str">
            <v>50410022</v>
          </cell>
          <cell r="B11167" t="str">
            <v>Point</v>
          </cell>
          <cell r="C11167" t="str">
            <v>Waste Disp /Site Remed /Excavation/Soils Handling /Dumping: Trucks onto Storage Piles</v>
          </cell>
          <cell r="D11167" t="str">
            <v>Waste Disposal</v>
          </cell>
          <cell r="G11167" t="str">
            <v>Waste Disposal</v>
          </cell>
          <cell r="H11167" t="str">
            <v>Site Remediation</v>
          </cell>
          <cell r="I11167" t="str">
            <v>Excavation/Soils Handling</v>
          </cell>
          <cell r="J11167" t="str">
            <v>Dumping: Trucks onto Storage Piles</v>
          </cell>
          <cell r="N11167">
            <v>40988</v>
          </cell>
        </row>
        <row r="11168">
          <cell r="A11168" t="str">
            <v>50410030</v>
          </cell>
          <cell r="B11168" t="str">
            <v>Point</v>
          </cell>
          <cell r="C11168" t="str">
            <v>Waste Disp /Site Remed /Excavation/Soils Handling /Storage</v>
          </cell>
          <cell r="D11168" t="str">
            <v>Waste Disposal</v>
          </cell>
          <cell r="G11168" t="str">
            <v>Waste Disposal</v>
          </cell>
          <cell r="H11168" t="str">
            <v>Site Remediation</v>
          </cell>
          <cell r="I11168" t="str">
            <v>Excavation/Soils Handling</v>
          </cell>
          <cell r="J11168" t="str">
            <v>Storage</v>
          </cell>
          <cell r="N11168">
            <v>40988</v>
          </cell>
        </row>
        <row r="11169">
          <cell r="A11169" t="str">
            <v>50410040</v>
          </cell>
          <cell r="B11169" t="str">
            <v>Point</v>
          </cell>
          <cell r="C11169" t="str">
            <v>Waste Disp /Site Remed /Excavation/Soils Handling /Grading</v>
          </cell>
          <cell r="D11169" t="str">
            <v>Waste Disposal</v>
          </cell>
          <cell r="G11169" t="str">
            <v>Waste Disposal</v>
          </cell>
          <cell r="H11169" t="str">
            <v>Site Remediation</v>
          </cell>
          <cell r="I11169" t="str">
            <v>Excavation/Soils Handling</v>
          </cell>
          <cell r="J11169" t="str">
            <v>Grading</v>
          </cell>
          <cell r="N11169">
            <v>40988</v>
          </cell>
        </row>
        <row r="11170">
          <cell r="A11170" t="str">
            <v>50410101</v>
          </cell>
          <cell r="B11170" t="str">
            <v>Point</v>
          </cell>
          <cell r="C11170" t="str">
            <v>Waste Disp /Site Remed /Stabilization/Solidification /Drying</v>
          </cell>
          <cell r="D11170" t="str">
            <v>Waste Disposal</v>
          </cell>
          <cell r="G11170" t="str">
            <v>Waste Disposal</v>
          </cell>
          <cell r="H11170" t="str">
            <v>Site Remediation</v>
          </cell>
          <cell r="I11170" t="str">
            <v>Stabilization/Solidification</v>
          </cell>
          <cell r="J11170" t="str">
            <v>Drying</v>
          </cell>
          <cell r="N11170">
            <v>40988</v>
          </cell>
        </row>
        <row r="11171">
          <cell r="A11171" t="str">
            <v>50410110</v>
          </cell>
          <cell r="B11171" t="str">
            <v>Point</v>
          </cell>
          <cell r="C11171" t="str">
            <v>Waste Disp /Site Remed /Stabilization/Solidification /Mixing</v>
          </cell>
          <cell r="D11171" t="str">
            <v>Waste Disposal</v>
          </cell>
          <cell r="G11171" t="str">
            <v>Waste Disposal</v>
          </cell>
          <cell r="H11171" t="str">
            <v>Site Remediation</v>
          </cell>
          <cell r="I11171" t="str">
            <v>Stabilization/Solidification</v>
          </cell>
          <cell r="J11171" t="str">
            <v>Mixing</v>
          </cell>
          <cell r="N11171">
            <v>40988</v>
          </cell>
        </row>
        <row r="11172">
          <cell r="A11172" t="str">
            <v>50410111</v>
          </cell>
          <cell r="B11172" t="str">
            <v>Point</v>
          </cell>
          <cell r="C11172" t="str">
            <v>Waste Disp /Site Remed /Stabilization/Solidification /Mixing: Bins, Loading</v>
          </cell>
          <cell r="D11172" t="str">
            <v>Waste Disposal</v>
          </cell>
          <cell r="G11172" t="str">
            <v>Waste Disposal</v>
          </cell>
          <cell r="H11172" t="str">
            <v>Site Remediation</v>
          </cell>
          <cell r="I11172" t="str">
            <v>Stabilization/Solidification</v>
          </cell>
          <cell r="J11172" t="str">
            <v>Mixing: Bins, Loading</v>
          </cell>
          <cell r="N11172">
            <v>40988</v>
          </cell>
        </row>
        <row r="11173">
          <cell r="A11173" t="str">
            <v>50410112</v>
          </cell>
          <cell r="B11173" t="str">
            <v>Point</v>
          </cell>
          <cell r="C11173" t="str">
            <v>Waste Disp /Site Remed /Stabilization/Solidification /Mixing: Bins, Unloading</v>
          </cell>
          <cell r="D11173" t="str">
            <v>Waste Disposal</v>
          </cell>
          <cell r="G11173" t="str">
            <v>Waste Disposal</v>
          </cell>
          <cell r="H11173" t="str">
            <v>Site Remediation</v>
          </cell>
          <cell r="I11173" t="str">
            <v>Stabilization/Solidification</v>
          </cell>
          <cell r="J11173" t="str">
            <v>Mixing: Bins, Unloading</v>
          </cell>
          <cell r="N11173">
            <v>40988</v>
          </cell>
        </row>
        <row r="11174">
          <cell r="A11174" t="str">
            <v>50410120</v>
          </cell>
          <cell r="B11174" t="str">
            <v>Point</v>
          </cell>
          <cell r="C11174" t="str">
            <v>Waste Disp /Site Remed /Stabilization/Solidification /Process</v>
          </cell>
          <cell r="D11174" t="str">
            <v>Waste Disposal</v>
          </cell>
          <cell r="G11174" t="str">
            <v>Waste Disposal</v>
          </cell>
          <cell r="H11174" t="str">
            <v>Site Remediation</v>
          </cell>
          <cell r="I11174" t="str">
            <v>Stabilization/Solidification</v>
          </cell>
          <cell r="J11174" t="str">
            <v>Process</v>
          </cell>
          <cell r="N11174">
            <v>40988</v>
          </cell>
        </row>
        <row r="11175">
          <cell r="A11175" t="str">
            <v>50410121</v>
          </cell>
          <cell r="B11175" t="str">
            <v>Point</v>
          </cell>
          <cell r="C11175" t="str">
            <v>Waste Disp /Site Remed /Stabilization/Solidification /Nonreactive</v>
          </cell>
          <cell r="D11175" t="str">
            <v>Waste Disposal</v>
          </cell>
          <cell r="G11175" t="str">
            <v>Waste Disposal</v>
          </cell>
          <cell r="H11175" t="str">
            <v>Site Remediation</v>
          </cell>
          <cell r="I11175" t="str">
            <v>Stabilization/Solidification</v>
          </cell>
          <cell r="J11175" t="str">
            <v>Nonreactive</v>
          </cell>
          <cell r="N11175">
            <v>40988</v>
          </cell>
        </row>
        <row r="11176">
          <cell r="A11176" t="str">
            <v>50410122</v>
          </cell>
          <cell r="B11176" t="str">
            <v>Point</v>
          </cell>
          <cell r="C11176" t="str">
            <v>Waste Disp /Site Remed /Stabilization/Solidification /Inorganic</v>
          </cell>
          <cell r="D11176" t="str">
            <v>Waste Disposal</v>
          </cell>
          <cell r="G11176" t="str">
            <v>Waste Disposal</v>
          </cell>
          <cell r="H11176" t="str">
            <v>Site Remediation</v>
          </cell>
          <cell r="I11176" t="str">
            <v>Stabilization/Solidification</v>
          </cell>
          <cell r="J11176" t="str">
            <v>Inorganic</v>
          </cell>
          <cell r="N11176">
            <v>40988</v>
          </cell>
        </row>
        <row r="11177">
          <cell r="A11177" t="str">
            <v>50410123</v>
          </cell>
          <cell r="B11177" t="str">
            <v>Point</v>
          </cell>
          <cell r="C11177" t="str">
            <v>Waste Disp /Site Remed /Stabilization/Solidification /Organic, Thermoplastic Encapsulation</v>
          </cell>
          <cell r="D11177" t="str">
            <v>Waste Disposal</v>
          </cell>
          <cell r="G11177" t="str">
            <v>Waste Disposal</v>
          </cell>
          <cell r="H11177" t="str">
            <v>Site Remediation</v>
          </cell>
          <cell r="I11177" t="str">
            <v>Stabilization/Solidification</v>
          </cell>
          <cell r="J11177" t="str">
            <v>Organic, Thermoplastic Encapsulation</v>
          </cell>
          <cell r="N11177">
            <v>40988</v>
          </cell>
        </row>
        <row r="11178">
          <cell r="A11178" t="str">
            <v>50410124</v>
          </cell>
          <cell r="B11178" t="str">
            <v>Point</v>
          </cell>
          <cell r="C11178" t="str">
            <v>Waste Disp /Site Remed /Stabilization/Solidification /Organic, Incorporated into Monomer or Prepolymer</v>
          </cell>
          <cell r="D11178" t="str">
            <v>Waste Disposal</v>
          </cell>
          <cell r="G11178" t="str">
            <v>Waste Disposal</v>
          </cell>
          <cell r="H11178" t="str">
            <v>Site Remediation</v>
          </cell>
          <cell r="I11178" t="str">
            <v>Stabilization/Solidification</v>
          </cell>
          <cell r="J11178" t="str">
            <v>Organic, Incorporated into Monomer or Prepolymer</v>
          </cell>
          <cell r="N11178">
            <v>40988</v>
          </cell>
        </row>
        <row r="11179">
          <cell r="A11179" t="str">
            <v>50410210</v>
          </cell>
          <cell r="B11179" t="str">
            <v>Point</v>
          </cell>
          <cell r="C11179" t="str">
            <v>Waste Disp /Site Remed /Capping /Capping</v>
          </cell>
          <cell r="D11179" t="str">
            <v>Waste Disposal</v>
          </cell>
          <cell r="G11179" t="str">
            <v>Waste Disposal</v>
          </cell>
          <cell r="H11179" t="str">
            <v>Site Remediation</v>
          </cell>
          <cell r="I11179" t="str">
            <v>Capping</v>
          </cell>
          <cell r="J11179" t="str">
            <v>Capping</v>
          </cell>
          <cell r="N11179">
            <v>40988</v>
          </cell>
        </row>
        <row r="11180">
          <cell r="A11180" t="str">
            <v>50410211</v>
          </cell>
          <cell r="B11180" t="str">
            <v>Point</v>
          </cell>
          <cell r="C11180" t="str">
            <v>Waste Disp /Site Remed /Capping /Synthetic Membrane</v>
          </cell>
          <cell r="D11180" t="str">
            <v>Waste Disposal</v>
          </cell>
          <cell r="G11180" t="str">
            <v>Waste Disposal</v>
          </cell>
          <cell r="H11180" t="str">
            <v>Site Remediation</v>
          </cell>
          <cell r="I11180" t="str">
            <v>Capping</v>
          </cell>
          <cell r="J11180" t="str">
            <v>Synthetic Membrane</v>
          </cell>
          <cell r="N11180">
            <v>40988</v>
          </cell>
        </row>
        <row r="11181">
          <cell r="A11181" t="str">
            <v>50410212</v>
          </cell>
          <cell r="B11181" t="str">
            <v>Point</v>
          </cell>
          <cell r="C11181" t="str">
            <v>Waste Disp /Site Remed /Capping /Low Permeability Soil</v>
          </cell>
          <cell r="D11181" t="str">
            <v>Waste Disposal</v>
          </cell>
          <cell r="G11181" t="str">
            <v>Waste Disposal</v>
          </cell>
          <cell r="H11181" t="str">
            <v>Site Remediation</v>
          </cell>
          <cell r="I11181" t="str">
            <v>Capping</v>
          </cell>
          <cell r="J11181" t="str">
            <v>Low Permeability Soil</v>
          </cell>
          <cell r="N11181">
            <v>40988</v>
          </cell>
        </row>
        <row r="11182">
          <cell r="A11182" t="str">
            <v>50410213</v>
          </cell>
          <cell r="B11182" t="str">
            <v>Point</v>
          </cell>
          <cell r="C11182" t="str">
            <v>Waste Disp /Site Remed /Capping /Soil/Bentonite Admixtures</v>
          </cell>
          <cell r="D11182" t="str">
            <v>Waste Disposal</v>
          </cell>
          <cell r="G11182" t="str">
            <v>Waste Disposal</v>
          </cell>
          <cell r="H11182" t="str">
            <v>Site Remediation</v>
          </cell>
          <cell r="I11182" t="str">
            <v>Capping</v>
          </cell>
          <cell r="J11182" t="str">
            <v>Soil/Bentonite Admixtures</v>
          </cell>
          <cell r="N11182">
            <v>40988</v>
          </cell>
        </row>
        <row r="11183">
          <cell r="A11183" t="str">
            <v>50410214</v>
          </cell>
          <cell r="B11183" t="str">
            <v>Point</v>
          </cell>
          <cell r="C11183" t="str">
            <v>Waste Disp /Site Remed /Capping /Constructed Cap, Asphalt</v>
          </cell>
          <cell r="D11183" t="str">
            <v>Waste Disposal</v>
          </cell>
          <cell r="G11183" t="str">
            <v>Waste Disposal</v>
          </cell>
          <cell r="H11183" t="str">
            <v>Site Remediation</v>
          </cell>
          <cell r="I11183" t="str">
            <v>Capping</v>
          </cell>
          <cell r="J11183" t="str">
            <v>Constructed Cap, Asphalt</v>
          </cell>
          <cell r="N11183">
            <v>40988</v>
          </cell>
        </row>
        <row r="11184">
          <cell r="A11184" t="str">
            <v>50410215</v>
          </cell>
          <cell r="B11184" t="str">
            <v>Point</v>
          </cell>
          <cell r="C11184" t="str">
            <v>Waste Disp /Site Remed /Capping /Constructed Cap, Concrete</v>
          </cell>
          <cell r="D11184" t="str">
            <v>Waste Disposal</v>
          </cell>
          <cell r="G11184" t="str">
            <v>Waste Disposal</v>
          </cell>
          <cell r="H11184" t="str">
            <v>Site Remediation</v>
          </cell>
          <cell r="I11184" t="str">
            <v>Capping</v>
          </cell>
          <cell r="J11184" t="str">
            <v>Constructed Cap, Concrete</v>
          </cell>
          <cell r="N11184">
            <v>40988</v>
          </cell>
        </row>
        <row r="11185">
          <cell r="A11185" t="str">
            <v>50410216</v>
          </cell>
          <cell r="B11185" t="str">
            <v>Point</v>
          </cell>
          <cell r="C11185" t="str">
            <v>Waste Disp /Site Remed /Capping /Multilayer Cover</v>
          </cell>
          <cell r="D11185" t="str">
            <v>Waste Disposal</v>
          </cell>
          <cell r="G11185" t="str">
            <v>Waste Disposal</v>
          </cell>
          <cell r="H11185" t="str">
            <v>Site Remediation</v>
          </cell>
          <cell r="I11185" t="str">
            <v>Capping</v>
          </cell>
          <cell r="J11185" t="str">
            <v>Multilayer Cover</v>
          </cell>
          <cell r="N11185">
            <v>40988</v>
          </cell>
        </row>
        <row r="11186">
          <cell r="A11186" t="str">
            <v>50410310</v>
          </cell>
          <cell r="B11186" t="str">
            <v>Point</v>
          </cell>
          <cell r="C11186" t="str">
            <v>Waste Disp /Site Remed /In Situ Venting/Venting of Soils /Active Aeration</v>
          </cell>
          <cell r="D11186" t="str">
            <v>Waste Disposal</v>
          </cell>
          <cell r="G11186" t="str">
            <v>Waste Disposal</v>
          </cell>
          <cell r="H11186" t="str">
            <v>Site Remediation</v>
          </cell>
          <cell r="I11186" t="str">
            <v>In Situ Venting/Venting of Soils</v>
          </cell>
          <cell r="J11186" t="str">
            <v>Active Aeration</v>
          </cell>
          <cell r="N11186">
            <v>40988</v>
          </cell>
        </row>
        <row r="11187">
          <cell r="A11187" t="str">
            <v>50410311</v>
          </cell>
          <cell r="B11187" t="str">
            <v>Point</v>
          </cell>
          <cell r="C11187" t="str">
            <v>Waste Disp /Site Remed /In Situ Venting/Venting of Soils /Active Aeration: Vacuum</v>
          </cell>
          <cell r="D11187" t="str">
            <v>Waste Disposal</v>
          </cell>
          <cell r="G11187" t="str">
            <v>Waste Disposal</v>
          </cell>
          <cell r="H11187" t="str">
            <v>Site Remediation</v>
          </cell>
          <cell r="I11187" t="str">
            <v>In Situ Venting/Venting of Soils</v>
          </cell>
          <cell r="J11187" t="str">
            <v>Active Aeration: Vacuum</v>
          </cell>
          <cell r="N11187">
            <v>40988</v>
          </cell>
        </row>
        <row r="11188">
          <cell r="A11188" t="str">
            <v>50410312</v>
          </cell>
          <cell r="B11188" t="str">
            <v>Point</v>
          </cell>
          <cell r="C11188" t="str">
            <v>Waste Disp /Site Remed /In Situ Venting/Venting of Soils /Active Aeration, Vacuum: Vapor Recovery Well</v>
          </cell>
          <cell r="D11188" t="str">
            <v>Waste Disposal</v>
          </cell>
          <cell r="G11188" t="str">
            <v>Waste Disposal</v>
          </cell>
          <cell r="H11188" t="str">
            <v>Site Remediation</v>
          </cell>
          <cell r="I11188" t="str">
            <v>In Situ Venting/Venting of Soils</v>
          </cell>
          <cell r="J11188" t="str">
            <v>Active Aeration, Vacuum: Vapor Recovery Well</v>
          </cell>
          <cell r="N11188">
            <v>40988</v>
          </cell>
        </row>
        <row r="11189">
          <cell r="A11189" t="str">
            <v>50410313</v>
          </cell>
          <cell r="B11189" t="str">
            <v>Point</v>
          </cell>
          <cell r="C11189" t="str">
            <v>Waste Disp /Site Remed /In Situ Venting/Venting of Soils /Active Aeration, Vacuum: Vacuum System</v>
          </cell>
          <cell r="D11189" t="str">
            <v>Waste Disposal</v>
          </cell>
          <cell r="G11189" t="str">
            <v>Waste Disposal</v>
          </cell>
          <cell r="H11189" t="str">
            <v>Site Remediation</v>
          </cell>
          <cell r="I11189" t="str">
            <v>In Situ Venting/Venting of Soils</v>
          </cell>
          <cell r="J11189" t="str">
            <v>Active Aeration, Vacuum: Vacuum System</v>
          </cell>
          <cell r="N11189">
            <v>40988</v>
          </cell>
        </row>
        <row r="11190">
          <cell r="A11190" t="str">
            <v>50410314</v>
          </cell>
          <cell r="B11190" t="str">
            <v>Point</v>
          </cell>
          <cell r="C11190" t="str">
            <v>Waste Disp /Site Remed /In Situ Venting/Venting of Soils /Active Aeration, Vacuum: Control Device</v>
          </cell>
          <cell r="D11190" t="str">
            <v>Waste Disposal</v>
          </cell>
          <cell r="G11190" t="str">
            <v>Waste Disposal</v>
          </cell>
          <cell r="H11190" t="str">
            <v>Site Remediation</v>
          </cell>
          <cell r="I11190" t="str">
            <v>In Situ Venting/Venting of Soils</v>
          </cell>
          <cell r="J11190" t="str">
            <v>Active Aeration, Vacuum: Control Device</v>
          </cell>
          <cell r="N11190">
            <v>40988</v>
          </cell>
        </row>
        <row r="11191">
          <cell r="A11191" t="str">
            <v>50410321</v>
          </cell>
          <cell r="B11191" t="str">
            <v>Point</v>
          </cell>
          <cell r="C11191" t="str">
            <v>Waste Disp /Site Remed /In Situ Venting/Venting of Soils /Active Aeration: Forced Air/Positive Pressure</v>
          </cell>
          <cell r="D11191" t="str">
            <v>Waste Disposal</v>
          </cell>
          <cell r="G11191" t="str">
            <v>Waste Disposal</v>
          </cell>
          <cell r="H11191" t="str">
            <v>Site Remediation</v>
          </cell>
          <cell r="I11191" t="str">
            <v>In Situ Venting/Venting of Soils</v>
          </cell>
          <cell r="J11191" t="str">
            <v>Active Aeration: Forced Air/Positive Pressure</v>
          </cell>
          <cell r="N11191">
            <v>40988</v>
          </cell>
        </row>
        <row r="11192">
          <cell r="A11192" t="str">
            <v>50410322</v>
          </cell>
          <cell r="B11192" t="str">
            <v>Point</v>
          </cell>
          <cell r="C11192" t="str">
            <v>Waste Disp /Site Remed /In Situ Venting/Venting of Soils /Active Aeration, Forced Air/Positive Pressure: Treatment Unit</v>
          </cell>
          <cell r="D11192" t="str">
            <v>Waste Disposal</v>
          </cell>
          <cell r="G11192" t="str">
            <v>Waste Disposal</v>
          </cell>
          <cell r="H11192" t="str">
            <v>Site Remediation</v>
          </cell>
          <cell r="I11192" t="str">
            <v>In Situ Venting/Venting of Soils</v>
          </cell>
          <cell r="J11192" t="str">
            <v>Active Aeration, Forced Air/Positive Pressure: Treatment Unit</v>
          </cell>
          <cell r="N11192">
            <v>40988</v>
          </cell>
        </row>
        <row r="11193">
          <cell r="A11193" t="str">
            <v>50410405</v>
          </cell>
          <cell r="B11193" t="str">
            <v>Point</v>
          </cell>
          <cell r="C11193" t="str">
            <v>Waste Disp /Site Remed /Air Stripping of Groundwater /Oil/Water Separator</v>
          </cell>
          <cell r="D11193" t="str">
            <v>Waste Disposal</v>
          </cell>
          <cell r="G11193" t="str">
            <v>Waste Disposal</v>
          </cell>
          <cell r="H11193" t="str">
            <v>Site Remediation</v>
          </cell>
          <cell r="I11193" t="str">
            <v>Air Stripping of Groundwater</v>
          </cell>
          <cell r="J11193" t="str">
            <v>Oil/Water Separator</v>
          </cell>
          <cell r="N11193">
            <v>40988</v>
          </cell>
        </row>
        <row r="11194">
          <cell r="A11194" t="str">
            <v>50410406</v>
          </cell>
          <cell r="B11194" t="str">
            <v>Point</v>
          </cell>
          <cell r="C11194" t="str">
            <v>Waste Disp /Site Remed /Air Stripping of Groundwater /Storage/Surge Tanks</v>
          </cell>
          <cell r="D11194" t="str">
            <v>Waste Disposal</v>
          </cell>
          <cell r="G11194" t="str">
            <v>Waste Disposal</v>
          </cell>
          <cell r="H11194" t="str">
            <v>Site Remediation</v>
          </cell>
          <cell r="I11194" t="str">
            <v>Air Stripping of Groundwater</v>
          </cell>
          <cell r="J11194" t="str">
            <v>Storage/Surge Tanks</v>
          </cell>
          <cell r="N11194">
            <v>40988</v>
          </cell>
        </row>
        <row r="11195">
          <cell r="A11195" t="str">
            <v>50410407</v>
          </cell>
          <cell r="B11195" t="str">
            <v>Point</v>
          </cell>
          <cell r="C11195" t="str">
            <v>Waste Disp /Site Remed /Air Stripping of Groundwater /Holding Tanks</v>
          </cell>
          <cell r="D11195" t="str">
            <v>Waste Disposal</v>
          </cell>
          <cell r="G11195" t="str">
            <v>Waste Disposal</v>
          </cell>
          <cell r="H11195" t="str">
            <v>Site Remediation</v>
          </cell>
          <cell r="I11195" t="str">
            <v>Air Stripping of Groundwater</v>
          </cell>
          <cell r="J11195" t="str">
            <v>Holding Tanks</v>
          </cell>
          <cell r="N11195">
            <v>40988</v>
          </cell>
        </row>
        <row r="11196">
          <cell r="A11196" t="str">
            <v>50410408</v>
          </cell>
          <cell r="B11196" t="str">
            <v>Point</v>
          </cell>
          <cell r="C11196" t="str">
            <v>Waste Disp /Site Remed /Air Stripping of Groundwater /Treatment Tanks</v>
          </cell>
          <cell r="D11196" t="str">
            <v>Waste Disposal</v>
          </cell>
          <cell r="G11196" t="str">
            <v>Waste Disposal</v>
          </cell>
          <cell r="H11196" t="str">
            <v>Site Remediation</v>
          </cell>
          <cell r="I11196" t="str">
            <v>Air Stripping of Groundwater</v>
          </cell>
          <cell r="J11196" t="str">
            <v>Treatment Tanks</v>
          </cell>
          <cell r="N11196">
            <v>40988</v>
          </cell>
        </row>
        <row r="11197">
          <cell r="A11197" t="str">
            <v>50410409</v>
          </cell>
          <cell r="B11197" t="str">
            <v>Point</v>
          </cell>
          <cell r="C11197" t="str">
            <v>Waste Disp /Site Remed /Air Stripping of Groundwater /Conduits</v>
          </cell>
          <cell r="D11197" t="str">
            <v>Waste Disposal</v>
          </cell>
          <cell r="G11197" t="str">
            <v>Waste Disposal</v>
          </cell>
          <cell r="H11197" t="str">
            <v>Site Remediation</v>
          </cell>
          <cell r="I11197" t="str">
            <v>Air Stripping of Groundwater</v>
          </cell>
          <cell r="J11197" t="str">
            <v>Conduits</v>
          </cell>
          <cell r="N11197">
            <v>40988</v>
          </cell>
        </row>
        <row r="11198">
          <cell r="A11198" t="str">
            <v>50410420</v>
          </cell>
          <cell r="B11198" t="str">
            <v>Point</v>
          </cell>
          <cell r="C11198" t="str">
            <v>Waste Disp /Site Remed /Air Stripping of Groundwater /Air Stripping Tower</v>
          </cell>
          <cell r="D11198" t="str">
            <v>Waste Disposal</v>
          </cell>
          <cell r="G11198" t="str">
            <v>Waste Disposal</v>
          </cell>
          <cell r="H11198" t="str">
            <v>Site Remediation</v>
          </cell>
          <cell r="I11198" t="str">
            <v>Air Stripping of Groundwater</v>
          </cell>
          <cell r="J11198" t="str">
            <v>Air Stripping Tower</v>
          </cell>
          <cell r="N11198">
            <v>40988</v>
          </cell>
        </row>
        <row r="11199">
          <cell r="A11199" t="str">
            <v>50410510</v>
          </cell>
          <cell r="B11199" t="str">
            <v>Point</v>
          </cell>
          <cell r="C11199" t="str">
            <v>Waste Disp /Site Remed /Thermal Destruction /Waste Preparation</v>
          </cell>
          <cell r="D11199" t="str">
            <v>Waste Disposal</v>
          </cell>
          <cell r="G11199" t="str">
            <v>Waste Disposal</v>
          </cell>
          <cell r="H11199" t="str">
            <v>Site Remediation</v>
          </cell>
          <cell r="I11199" t="str">
            <v>Thermal Destruction</v>
          </cell>
          <cell r="J11199" t="str">
            <v>Waste Preparation</v>
          </cell>
          <cell r="N11199">
            <v>40988</v>
          </cell>
        </row>
        <row r="11200">
          <cell r="A11200" t="str">
            <v>50410511</v>
          </cell>
          <cell r="B11200" t="str">
            <v>Point</v>
          </cell>
          <cell r="C11200" t="str">
            <v>Waste Disp /Site Remed /Thermal Destruction /Waste Preparation: Blending</v>
          </cell>
          <cell r="D11200" t="str">
            <v>Waste Disposal</v>
          </cell>
          <cell r="G11200" t="str">
            <v>Waste Disposal</v>
          </cell>
          <cell r="H11200" t="str">
            <v>Site Remediation</v>
          </cell>
          <cell r="I11200" t="str">
            <v>Thermal Destruction</v>
          </cell>
          <cell r="J11200" t="str">
            <v>Waste Preparation: Blending</v>
          </cell>
          <cell r="N11200">
            <v>40988</v>
          </cell>
        </row>
        <row r="11201">
          <cell r="A11201" t="str">
            <v>50410512</v>
          </cell>
          <cell r="B11201" t="str">
            <v>Point</v>
          </cell>
          <cell r="C11201" t="str">
            <v>Waste Disp /Site Remed /Thermal Destruction /Waste Preparation: Screening</v>
          </cell>
          <cell r="D11201" t="str">
            <v>Waste Disposal</v>
          </cell>
          <cell r="G11201" t="str">
            <v>Waste Disposal</v>
          </cell>
          <cell r="H11201" t="str">
            <v>Site Remediation</v>
          </cell>
          <cell r="I11201" t="str">
            <v>Thermal Destruction</v>
          </cell>
          <cell r="J11201" t="str">
            <v>Waste Preparation: Screening</v>
          </cell>
          <cell r="N11201">
            <v>40988</v>
          </cell>
        </row>
        <row r="11202">
          <cell r="A11202" t="str">
            <v>50410513</v>
          </cell>
          <cell r="B11202" t="str">
            <v>Point</v>
          </cell>
          <cell r="C11202" t="str">
            <v>Waste Disp /Site Remed /Thermal Destruction /Waste Preparation: Shredding</v>
          </cell>
          <cell r="D11202" t="str">
            <v>Waste Disposal</v>
          </cell>
          <cell r="G11202" t="str">
            <v>Waste Disposal</v>
          </cell>
          <cell r="H11202" t="str">
            <v>Site Remediation</v>
          </cell>
          <cell r="I11202" t="str">
            <v>Thermal Destruction</v>
          </cell>
          <cell r="J11202" t="str">
            <v>Waste Preparation: Shredding</v>
          </cell>
          <cell r="N11202">
            <v>40988</v>
          </cell>
        </row>
        <row r="11203">
          <cell r="A11203" t="str">
            <v>50410514</v>
          </cell>
          <cell r="B11203" t="str">
            <v>Point</v>
          </cell>
          <cell r="C11203" t="str">
            <v>Waste Disp /Site Remed /Thermal Destruction /Waste Preparation: Heating</v>
          </cell>
          <cell r="D11203" t="str">
            <v>Waste Disposal</v>
          </cell>
          <cell r="G11203" t="str">
            <v>Waste Disposal</v>
          </cell>
          <cell r="H11203" t="str">
            <v>Site Remediation</v>
          </cell>
          <cell r="I11203" t="str">
            <v>Thermal Destruction</v>
          </cell>
          <cell r="J11203" t="str">
            <v>Waste Preparation: Heating</v>
          </cell>
          <cell r="N11203">
            <v>40988</v>
          </cell>
        </row>
        <row r="11204">
          <cell r="A11204" t="str">
            <v>50410520</v>
          </cell>
          <cell r="B11204" t="str">
            <v>Point</v>
          </cell>
          <cell r="C11204" t="str">
            <v>Waste Disp /Site Remed /Thermal Destruction /Waste Feed System</v>
          </cell>
          <cell r="D11204" t="str">
            <v>Waste Disposal</v>
          </cell>
          <cell r="G11204" t="str">
            <v>Waste Disposal</v>
          </cell>
          <cell r="H11204" t="str">
            <v>Site Remediation</v>
          </cell>
          <cell r="I11204" t="str">
            <v>Thermal Destruction</v>
          </cell>
          <cell r="J11204" t="str">
            <v>Waste Feed System</v>
          </cell>
          <cell r="N11204">
            <v>40988</v>
          </cell>
        </row>
        <row r="11205">
          <cell r="A11205" t="str">
            <v>50410521</v>
          </cell>
          <cell r="B11205" t="str">
            <v>Point</v>
          </cell>
          <cell r="C11205" t="str">
            <v>Waste Disp /Site Remed /Thermal Destruction /Waste Feed System: Atomization</v>
          </cell>
          <cell r="D11205" t="str">
            <v>Waste Disposal</v>
          </cell>
          <cell r="G11205" t="str">
            <v>Waste Disposal</v>
          </cell>
          <cell r="H11205" t="str">
            <v>Site Remediation</v>
          </cell>
          <cell r="I11205" t="str">
            <v>Thermal Destruction</v>
          </cell>
          <cell r="J11205" t="str">
            <v>Waste Feed System: Atomization</v>
          </cell>
          <cell r="N11205">
            <v>40988</v>
          </cell>
        </row>
        <row r="11206">
          <cell r="A11206" t="str">
            <v>50410522</v>
          </cell>
          <cell r="B11206" t="str">
            <v>Point</v>
          </cell>
          <cell r="C11206" t="str">
            <v>Waste Disp /Site Remed /Thermal Destruction /Waste Feed System: Ram</v>
          </cell>
          <cell r="D11206" t="str">
            <v>Waste Disposal</v>
          </cell>
          <cell r="G11206" t="str">
            <v>Waste Disposal</v>
          </cell>
          <cell r="H11206" t="str">
            <v>Site Remediation</v>
          </cell>
          <cell r="I11206" t="str">
            <v>Thermal Destruction</v>
          </cell>
          <cell r="J11206" t="str">
            <v>Waste Feed System: Ram</v>
          </cell>
          <cell r="N11206">
            <v>40988</v>
          </cell>
        </row>
        <row r="11207">
          <cell r="A11207" t="str">
            <v>50410523</v>
          </cell>
          <cell r="B11207" t="str">
            <v>Point</v>
          </cell>
          <cell r="C11207" t="str">
            <v>Waste Disp /Site Remed /Thermal Destruction /Waste Feed System: Auger</v>
          </cell>
          <cell r="D11207" t="str">
            <v>Waste Disposal</v>
          </cell>
          <cell r="G11207" t="str">
            <v>Waste Disposal</v>
          </cell>
          <cell r="H11207" t="str">
            <v>Site Remediation</v>
          </cell>
          <cell r="I11207" t="str">
            <v>Thermal Destruction</v>
          </cell>
          <cell r="J11207" t="str">
            <v>Waste Feed System: Auger</v>
          </cell>
          <cell r="N11207">
            <v>40988</v>
          </cell>
        </row>
        <row r="11208">
          <cell r="A11208" t="str">
            <v>50410524</v>
          </cell>
          <cell r="B11208" t="str">
            <v>Point</v>
          </cell>
          <cell r="C11208" t="str">
            <v>Waste Disp /Site Remed /Thermal Destruction /Waste Feed System: Gravity</v>
          </cell>
          <cell r="D11208" t="str">
            <v>Waste Disposal</v>
          </cell>
          <cell r="G11208" t="str">
            <v>Waste Disposal</v>
          </cell>
          <cell r="H11208" t="str">
            <v>Site Remediation</v>
          </cell>
          <cell r="I11208" t="str">
            <v>Thermal Destruction</v>
          </cell>
          <cell r="J11208" t="str">
            <v>Waste Feed System: Gravity</v>
          </cell>
          <cell r="N11208">
            <v>40988</v>
          </cell>
        </row>
        <row r="11209">
          <cell r="A11209" t="str">
            <v>50410525</v>
          </cell>
          <cell r="B11209" t="str">
            <v>Point</v>
          </cell>
          <cell r="C11209" t="str">
            <v>Waste Disp /Site Remed /Thermal Destruction /Waste Feed System: Lance</v>
          </cell>
          <cell r="D11209" t="str">
            <v>Waste Disposal</v>
          </cell>
          <cell r="G11209" t="str">
            <v>Waste Disposal</v>
          </cell>
          <cell r="H11209" t="str">
            <v>Site Remediation</v>
          </cell>
          <cell r="I11209" t="str">
            <v>Thermal Destruction</v>
          </cell>
          <cell r="J11209" t="str">
            <v>Waste Feed System: Lance</v>
          </cell>
          <cell r="N11209">
            <v>40988</v>
          </cell>
        </row>
        <row r="11210">
          <cell r="A11210" t="str">
            <v>50410530</v>
          </cell>
          <cell r="B11210" t="str">
            <v>Point</v>
          </cell>
          <cell r="C11210" t="str">
            <v>Waste Disp /Site Remed /Thermal Destruction /Combustion Unit</v>
          </cell>
          <cell r="D11210" t="str">
            <v>Waste Disposal</v>
          </cell>
          <cell r="G11210" t="str">
            <v>Waste Disposal</v>
          </cell>
          <cell r="H11210" t="str">
            <v>Site Remediation</v>
          </cell>
          <cell r="I11210" t="str">
            <v>Thermal Destruction</v>
          </cell>
          <cell r="J11210" t="str">
            <v>Combustion Unit</v>
          </cell>
          <cell r="N11210">
            <v>40988</v>
          </cell>
        </row>
        <row r="11211">
          <cell r="A11211" t="str">
            <v>50410531</v>
          </cell>
          <cell r="B11211" t="str">
            <v>Point</v>
          </cell>
          <cell r="C11211" t="str">
            <v>Waste Disp /Site Remed /Thermal Destruction /Combustion Unit: Infrared Incinerator</v>
          </cell>
          <cell r="D11211" t="str">
            <v>Waste Disposal</v>
          </cell>
          <cell r="G11211" t="str">
            <v>Waste Disposal</v>
          </cell>
          <cell r="H11211" t="str">
            <v>Site Remediation</v>
          </cell>
          <cell r="I11211" t="str">
            <v>Thermal Destruction</v>
          </cell>
          <cell r="J11211" t="str">
            <v>Combustion Unit: Infrared Incinerator</v>
          </cell>
          <cell r="N11211">
            <v>40988</v>
          </cell>
        </row>
        <row r="11212">
          <cell r="A11212" t="str">
            <v>50410532</v>
          </cell>
          <cell r="B11212" t="str">
            <v>Point</v>
          </cell>
          <cell r="C11212" t="str">
            <v>Waste Disp /Site Remed /Thermal Destruction /Combustion Unit: Liquid Injection Incinerator</v>
          </cell>
          <cell r="D11212" t="str">
            <v>Waste Disposal</v>
          </cell>
          <cell r="G11212" t="str">
            <v>Waste Disposal</v>
          </cell>
          <cell r="H11212" t="str">
            <v>Site Remediation</v>
          </cell>
          <cell r="I11212" t="str">
            <v>Thermal Destruction</v>
          </cell>
          <cell r="J11212" t="str">
            <v>Combustion Unit: Liquid Injection Incinerator</v>
          </cell>
          <cell r="N11212">
            <v>40988</v>
          </cell>
        </row>
        <row r="11213">
          <cell r="A11213" t="str">
            <v>50410533</v>
          </cell>
          <cell r="B11213" t="str">
            <v>Point</v>
          </cell>
          <cell r="C11213" t="str">
            <v>Waste Disp /Site Remed /Thermal Destruction /Combustion Unit: Hearth Incinerator</v>
          </cell>
          <cell r="D11213" t="str">
            <v>Waste Disposal</v>
          </cell>
          <cell r="G11213" t="str">
            <v>Waste Disposal</v>
          </cell>
          <cell r="H11213" t="str">
            <v>Site Remediation</v>
          </cell>
          <cell r="I11213" t="str">
            <v>Thermal Destruction</v>
          </cell>
          <cell r="J11213" t="str">
            <v>Combustion Unit: Hearth Incinerator</v>
          </cell>
          <cell r="N11213">
            <v>40988</v>
          </cell>
        </row>
        <row r="11214">
          <cell r="A11214" t="str">
            <v>50410534</v>
          </cell>
          <cell r="B11214" t="str">
            <v>Point</v>
          </cell>
          <cell r="C11214" t="str">
            <v>Waste Disp /Site Remed /Thermal Destruction /Combustion Unit: Fluidized Bed Incinerator</v>
          </cell>
          <cell r="D11214" t="str">
            <v>Waste Disposal</v>
          </cell>
          <cell r="G11214" t="str">
            <v>Waste Disposal</v>
          </cell>
          <cell r="H11214" t="str">
            <v>Site Remediation</v>
          </cell>
          <cell r="I11214" t="str">
            <v>Thermal Destruction</v>
          </cell>
          <cell r="J11214" t="str">
            <v>Combustion Unit: Fluidized Bed Incinerator</v>
          </cell>
          <cell r="N11214">
            <v>40988</v>
          </cell>
        </row>
        <row r="11215">
          <cell r="A11215" t="str">
            <v>50410535</v>
          </cell>
          <cell r="B11215" t="str">
            <v>Point</v>
          </cell>
          <cell r="C11215" t="str">
            <v>Waste Disp /Site Remed /Thermal Destruction /Combustion Unit: Rotary Kiln</v>
          </cell>
          <cell r="D11215" t="str">
            <v>Waste Disposal</v>
          </cell>
          <cell r="G11215" t="str">
            <v>Waste Disposal</v>
          </cell>
          <cell r="H11215" t="str">
            <v>Site Remediation</v>
          </cell>
          <cell r="I11215" t="str">
            <v>Thermal Destruction</v>
          </cell>
          <cell r="J11215" t="str">
            <v>Combustion Unit: Rotary Kiln</v>
          </cell>
          <cell r="N11215">
            <v>40988</v>
          </cell>
        </row>
        <row r="11216">
          <cell r="A11216" t="str">
            <v>50410536</v>
          </cell>
          <cell r="B11216" t="str">
            <v>Point</v>
          </cell>
          <cell r="C11216" t="str">
            <v>Waste Disp /Site Remed /Thermal Destruction /Combustion Unit: Cement Kiln</v>
          </cell>
          <cell r="D11216" t="str">
            <v>Waste Disposal</v>
          </cell>
          <cell r="G11216" t="str">
            <v>Waste Disposal</v>
          </cell>
          <cell r="H11216" t="str">
            <v>Site Remediation</v>
          </cell>
          <cell r="I11216" t="str">
            <v>Thermal Destruction</v>
          </cell>
          <cell r="J11216" t="str">
            <v>Combustion Unit: Cement Kiln</v>
          </cell>
          <cell r="N11216">
            <v>40988</v>
          </cell>
        </row>
        <row r="11217">
          <cell r="A11217" t="str">
            <v>50410537</v>
          </cell>
          <cell r="B11217" t="str">
            <v>Point</v>
          </cell>
          <cell r="C11217" t="str">
            <v>Waste Disp /Site Remed /Thermal Destruction /Combustion Unit: Boiler</v>
          </cell>
          <cell r="D11217" t="str">
            <v>Waste Disposal</v>
          </cell>
          <cell r="G11217" t="str">
            <v>Waste Disposal</v>
          </cell>
          <cell r="H11217" t="str">
            <v>Site Remediation</v>
          </cell>
          <cell r="I11217" t="str">
            <v>Thermal Destruction</v>
          </cell>
          <cell r="J11217" t="str">
            <v>Combustion Unit: Boiler</v>
          </cell>
          <cell r="N11217">
            <v>40988</v>
          </cell>
        </row>
        <row r="11218">
          <cell r="A11218" t="str">
            <v>50410538</v>
          </cell>
          <cell r="B11218" t="str">
            <v>Point</v>
          </cell>
          <cell r="C11218" t="str">
            <v>Waste Disp /Site Remed /Thermal Destruction /Combustion Unit: Pyrolysis</v>
          </cell>
          <cell r="D11218" t="str">
            <v>Waste Disposal</v>
          </cell>
          <cell r="G11218" t="str">
            <v>Waste Disposal</v>
          </cell>
          <cell r="H11218" t="str">
            <v>Site Remediation</v>
          </cell>
          <cell r="I11218" t="str">
            <v>Thermal Destruction</v>
          </cell>
          <cell r="J11218" t="str">
            <v>Combustion Unit: Pyrolysis</v>
          </cell>
          <cell r="N11218">
            <v>40988</v>
          </cell>
        </row>
        <row r="11219">
          <cell r="A11219" t="str">
            <v>50410539</v>
          </cell>
          <cell r="B11219" t="str">
            <v>Point</v>
          </cell>
          <cell r="C11219" t="str">
            <v>Waste Disp /Site Remed /Thermal Destruction /Combustion Unit: Molten Salt</v>
          </cell>
          <cell r="D11219" t="str">
            <v>Waste Disposal</v>
          </cell>
          <cell r="G11219" t="str">
            <v>Waste Disposal</v>
          </cell>
          <cell r="H11219" t="str">
            <v>Site Remediation</v>
          </cell>
          <cell r="I11219" t="str">
            <v>Thermal Destruction</v>
          </cell>
          <cell r="J11219" t="str">
            <v>Combustion Unit: Molten Salt</v>
          </cell>
          <cell r="N11219">
            <v>40988</v>
          </cell>
        </row>
        <row r="11220">
          <cell r="A11220" t="str">
            <v>50410540</v>
          </cell>
          <cell r="B11220" t="str">
            <v>Point</v>
          </cell>
          <cell r="C11220" t="str">
            <v>Waste Disp /Site Remed /Thermal Destruction /Combustion Unit: High Temperature Fluid Wall</v>
          </cell>
          <cell r="D11220" t="str">
            <v>Waste Disposal</v>
          </cell>
          <cell r="G11220" t="str">
            <v>Waste Disposal</v>
          </cell>
          <cell r="H11220" t="str">
            <v>Site Remediation</v>
          </cell>
          <cell r="I11220" t="str">
            <v>Thermal Destruction</v>
          </cell>
          <cell r="J11220" t="str">
            <v>Combustion Unit: High Temperature Fluid Wall</v>
          </cell>
          <cell r="N11220">
            <v>40988</v>
          </cell>
        </row>
        <row r="11221">
          <cell r="A11221" t="str">
            <v>50410541</v>
          </cell>
          <cell r="B11221" t="str">
            <v>Point</v>
          </cell>
          <cell r="C11221" t="str">
            <v>Waste Disp /Site Remed /Thermal Destruction /Combustion Unit: Plasma Arc</v>
          </cell>
          <cell r="D11221" t="str">
            <v>Waste Disposal</v>
          </cell>
          <cell r="G11221" t="str">
            <v>Waste Disposal</v>
          </cell>
          <cell r="H11221" t="str">
            <v>Site Remediation</v>
          </cell>
          <cell r="I11221" t="str">
            <v>Thermal Destruction</v>
          </cell>
          <cell r="J11221" t="str">
            <v>Combustion Unit: Plasma Arc</v>
          </cell>
          <cell r="N11221">
            <v>40988</v>
          </cell>
        </row>
        <row r="11222">
          <cell r="A11222" t="str">
            <v>50410542</v>
          </cell>
          <cell r="B11222" t="str">
            <v>Point</v>
          </cell>
          <cell r="C11222" t="str">
            <v>Waste Disp /Site Remed /Thermal Destruction /Combustion Unit: Wet Oxidation</v>
          </cell>
          <cell r="D11222" t="str">
            <v>Waste Disposal</v>
          </cell>
          <cell r="G11222" t="str">
            <v>Waste Disposal</v>
          </cell>
          <cell r="H11222" t="str">
            <v>Site Remediation</v>
          </cell>
          <cell r="I11222" t="str">
            <v>Thermal Destruction</v>
          </cell>
          <cell r="J11222" t="str">
            <v>Combustion Unit: Wet Oxidation</v>
          </cell>
          <cell r="N11222">
            <v>40988</v>
          </cell>
        </row>
        <row r="11223">
          <cell r="A11223" t="str">
            <v>50410543</v>
          </cell>
          <cell r="B11223" t="str">
            <v>Point</v>
          </cell>
          <cell r="C11223" t="str">
            <v>Waste Disp /Site Remed /Thermal Destruction /Combustion Unit: Supercritical Water</v>
          </cell>
          <cell r="D11223" t="str">
            <v>Waste Disposal</v>
          </cell>
          <cell r="G11223" t="str">
            <v>Waste Disposal</v>
          </cell>
          <cell r="H11223" t="str">
            <v>Site Remediation</v>
          </cell>
          <cell r="I11223" t="str">
            <v>Thermal Destruction</v>
          </cell>
          <cell r="J11223" t="str">
            <v>Combustion Unit: Supercritical Water</v>
          </cell>
          <cell r="N11223">
            <v>40988</v>
          </cell>
        </row>
        <row r="11224">
          <cell r="A11224" t="str">
            <v>50410560</v>
          </cell>
          <cell r="B11224" t="str">
            <v>Point</v>
          </cell>
          <cell r="C11224" t="str">
            <v>Waste Disp /Site Remed /Thermal Destruction /Waste Disposal</v>
          </cell>
          <cell r="D11224" t="str">
            <v>Waste Disposal</v>
          </cell>
          <cell r="G11224" t="str">
            <v>Waste Disposal</v>
          </cell>
          <cell r="H11224" t="str">
            <v>Site Remediation</v>
          </cell>
          <cell r="I11224" t="str">
            <v>Thermal Destruction</v>
          </cell>
          <cell r="J11224" t="str">
            <v>Waste Disposal</v>
          </cell>
          <cell r="N11224">
            <v>40988</v>
          </cell>
        </row>
        <row r="11225">
          <cell r="A11225" t="str">
            <v>50410561</v>
          </cell>
          <cell r="B11225" t="str">
            <v>Point</v>
          </cell>
          <cell r="C11225" t="str">
            <v>Waste Disp /Site Remed /Thermal Destruction /Waste Disposal: Dewatering</v>
          </cell>
          <cell r="D11225" t="str">
            <v>Waste Disposal</v>
          </cell>
          <cell r="G11225" t="str">
            <v>Waste Disposal</v>
          </cell>
          <cell r="H11225" t="str">
            <v>Site Remediation</v>
          </cell>
          <cell r="I11225" t="str">
            <v>Thermal Destruction</v>
          </cell>
          <cell r="J11225" t="str">
            <v>Waste Disposal: Dewatering</v>
          </cell>
          <cell r="N11225">
            <v>40988</v>
          </cell>
        </row>
        <row r="11226">
          <cell r="A11226" t="str">
            <v>50410562</v>
          </cell>
          <cell r="B11226" t="str">
            <v>Point</v>
          </cell>
          <cell r="C11226" t="str">
            <v>Waste Disp /Site Remed /Thermal Destruction /Waste Disposal: Chemical Stabilization</v>
          </cell>
          <cell r="D11226" t="str">
            <v>Waste Disposal</v>
          </cell>
          <cell r="G11226" t="str">
            <v>Waste Disposal</v>
          </cell>
          <cell r="H11226" t="str">
            <v>Site Remediation</v>
          </cell>
          <cell r="I11226" t="str">
            <v>Thermal Destruction</v>
          </cell>
          <cell r="J11226" t="str">
            <v>Waste Disposal: Chemical Stabilization</v>
          </cell>
          <cell r="N11226">
            <v>40988</v>
          </cell>
        </row>
        <row r="11227">
          <cell r="A11227" t="str">
            <v>50410563</v>
          </cell>
          <cell r="B11227" t="str">
            <v>Point</v>
          </cell>
          <cell r="C11227" t="str">
            <v>Waste Disp /Site Remed /Thermal Destruction /Waste Disposal: Landfill</v>
          </cell>
          <cell r="D11227" t="str">
            <v>Waste Disposal</v>
          </cell>
          <cell r="G11227" t="str">
            <v>Waste Disposal</v>
          </cell>
          <cell r="H11227" t="str">
            <v>Site Remediation</v>
          </cell>
          <cell r="I11227" t="str">
            <v>Thermal Destruction</v>
          </cell>
          <cell r="J11227" t="str">
            <v>Waste Disposal: Landfill</v>
          </cell>
          <cell r="N11227">
            <v>40988</v>
          </cell>
        </row>
        <row r="11228">
          <cell r="A11228" t="str">
            <v>50410564</v>
          </cell>
          <cell r="B11228" t="str">
            <v>Point</v>
          </cell>
          <cell r="C11228" t="str">
            <v>Waste Disp /Site Remed /Thermal Destruction /Waste Disposal: Residue Treatment, Neutralization</v>
          </cell>
          <cell r="D11228" t="str">
            <v>Waste Disposal</v>
          </cell>
          <cell r="G11228" t="str">
            <v>Waste Disposal</v>
          </cell>
          <cell r="H11228" t="str">
            <v>Site Remediation</v>
          </cell>
          <cell r="I11228" t="str">
            <v>Thermal Destruction</v>
          </cell>
          <cell r="J11228" t="str">
            <v>Waste Disposal: Residue Treatment, Neutralization</v>
          </cell>
          <cell r="N11228">
            <v>40988</v>
          </cell>
        </row>
        <row r="11229">
          <cell r="A11229" t="str">
            <v>50410565</v>
          </cell>
          <cell r="B11229" t="str">
            <v>Point</v>
          </cell>
          <cell r="C11229" t="str">
            <v>Waste Disp /Site Remed /Thermal Destruction /Waste Disposal: Residue Treatment, Chemical</v>
          </cell>
          <cell r="D11229" t="str">
            <v>Waste Disposal</v>
          </cell>
          <cell r="G11229" t="str">
            <v>Waste Disposal</v>
          </cell>
          <cell r="H11229" t="str">
            <v>Site Remediation</v>
          </cell>
          <cell r="I11229" t="str">
            <v>Thermal Destruction</v>
          </cell>
          <cell r="J11229" t="str">
            <v>Waste Disposal: Residue Treatment, Chemical</v>
          </cell>
          <cell r="N11229">
            <v>40988</v>
          </cell>
        </row>
        <row r="11230">
          <cell r="A11230" t="str">
            <v>50410610</v>
          </cell>
          <cell r="B11230" t="str">
            <v>Point</v>
          </cell>
          <cell r="C11230" t="str">
            <v>Waste Disp /Site Remed /Thermal Desorption /Pretreatment</v>
          </cell>
          <cell r="D11230" t="str">
            <v>Waste Disposal</v>
          </cell>
          <cell r="G11230" t="str">
            <v>Waste Disposal</v>
          </cell>
          <cell r="H11230" t="str">
            <v>Site Remediation</v>
          </cell>
          <cell r="I11230" t="str">
            <v>Thermal Desorption</v>
          </cell>
          <cell r="J11230" t="str">
            <v>Pretreatment</v>
          </cell>
          <cell r="N11230">
            <v>40988</v>
          </cell>
        </row>
        <row r="11231">
          <cell r="A11231" t="str">
            <v>50410620</v>
          </cell>
          <cell r="B11231" t="str">
            <v>Point</v>
          </cell>
          <cell r="C11231" t="str">
            <v>Waste Disp /Site Remed /Thermal Desorption /Thermal Desorber</v>
          </cell>
          <cell r="D11231" t="str">
            <v>Waste Disposal</v>
          </cell>
          <cell r="G11231" t="str">
            <v>Waste Disposal</v>
          </cell>
          <cell r="H11231" t="str">
            <v>Site Remediation</v>
          </cell>
          <cell r="I11231" t="str">
            <v>Thermal Desorption</v>
          </cell>
          <cell r="J11231" t="str">
            <v>Thermal Desorber</v>
          </cell>
          <cell r="N11231">
            <v>40988</v>
          </cell>
        </row>
        <row r="11232">
          <cell r="A11232" t="str">
            <v>50410621</v>
          </cell>
          <cell r="B11232" t="str">
            <v>Point</v>
          </cell>
          <cell r="C11232" t="str">
            <v>Waste Disp /Site Remed /Thermal Desorption /Thermal Desorber: Indirect Heat Transfer</v>
          </cell>
          <cell r="D11232" t="str">
            <v>Waste Disposal</v>
          </cell>
          <cell r="G11232" t="str">
            <v>Waste Disposal</v>
          </cell>
          <cell r="H11232" t="str">
            <v>Site Remediation</v>
          </cell>
          <cell r="I11232" t="str">
            <v>Thermal Desorption</v>
          </cell>
          <cell r="J11232" t="str">
            <v>Thermal Desorber: Indirect Heat Transfer</v>
          </cell>
          <cell r="N11232">
            <v>40988</v>
          </cell>
        </row>
        <row r="11233">
          <cell r="A11233" t="str">
            <v>50410622</v>
          </cell>
          <cell r="B11233" t="str">
            <v>Point</v>
          </cell>
          <cell r="C11233" t="str">
            <v>Waste Disp /Site Remed /Thermal Desorption /Thermal Desorber: Kiln</v>
          </cell>
          <cell r="D11233" t="str">
            <v>Waste Disposal</v>
          </cell>
          <cell r="G11233" t="str">
            <v>Waste Disposal</v>
          </cell>
          <cell r="H11233" t="str">
            <v>Site Remediation</v>
          </cell>
          <cell r="I11233" t="str">
            <v>Thermal Desorption</v>
          </cell>
          <cell r="J11233" t="str">
            <v>Thermal Desorber: Kiln</v>
          </cell>
          <cell r="N11233">
            <v>40988</v>
          </cell>
        </row>
        <row r="11234">
          <cell r="A11234" t="str">
            <v>50410623</v>
          </cell>
          <cell r="B11234" t="str">
            <v>Point</v>
          </cell>
          <cell r="C11234" t="str">
            <v>Waste Disp /Site Remed /Thermal Desorption /Thermal Desorber: Fluidized Bed</v>
          </cell>
          <cell r="D11234" t="str">
            <v>Waste Disposal</v>
          </cell>
          <cell r="G11234" t="str">
            <v>Waste Disposal</v>
          </cell>
          <cell r="H11234" t="str">
            <v>Site Remediation</v>
          </cell>
          <cell r="I11234" t="str">
            <v>Thermal Desorption</v>
          </cell>
          <cell r="J11234" t="str">
            <v>Thermal Desorber: Fluidized Bed</v>
          </cell>
          <cell r="N11234">
            <v>40988</v>
          </cell>
        </row>
        <row r="11235">
          <cell r="A11235" t="str">
            <v>50410640</v>
          </cell>
          <cell r="B11235" t="str">
            <v>Point</v>
          </cell>
          <cell r="C11235" t="str">
            <v>Waste Disp /Site Remed /Thermal Desorption /Wastes</v>
          </cell>
          <cell r="D11235" t="str">
            <v>Waste Disposal</v>
          </cell>
          <cell r="G11235" t="str">
            <v>Waste Disposal</v>
          </cell>
          <cell r="H11235" t="str">
            <v>Site Remediation</v>
          </cell>
          <cell r="I11235" t="str">
            <v>Thermal Desorption</v>
          </cell>
          <cell r="J11235" t="str">
            <v>Wastes</v>
          </cell>
          <cell r="N11235">
            <v>40988</v>
          </cell>
        </row>
        <row r="11236">
          <cell r="A11236" t="str">
            <v>50410641</v>
          </cell>
          <cell r="B11236" t="str">
            <v>Point</v>
          </cell>
          <cell r="C11236" t="str">
            <v>Waste Disp /Site Remed /Thermal Desorption /Wastes: Hold Tanks</v>
          </cell>
          <cell r="D11236" t="str">
            <v>Waste Disposal</v>
          </cell>
          <cell r="G11236" t="str">
            <v>Waste Disposal</v>
          </cell>
          <cell r="H11236" t="str">
            <v>Site Remediation</v>
          </cell>
          <cell r="I11236" t="str">
            <v>Thermal Desorption</v>
          </cell>
          <cell r="J11236" t="str">
            <v>Wastes: Hold Tanks</v>
          </cell>
          <cell r="N11236">
            <v>40988</v>
          </cell>
        </row>
        <row r="11237">
          <cell r="A11237" t="str">
            <v>50410642</v>
          </cell>
          <cell r="B11237" t="str">
            <v>Point</v>
          </cell>
          <cell r="C11237" t="str">
            <v>Waste Disp /Site Remed /Thermal Desorption /Wastes: Separator</v>
          </cell>
          <cell r="D11237" t="str">
            <v>Waste Disposal</v>
          </cell>
          <cell r="G11237" t="str">
            <v>Waste Disposal</v>
          </cell>
          <cell r="H11237" t="str">
            <v>Site Remediation</v>
          </cell>
          <cell r="I11237" t="str">
            <v>Thermal Desorption</v>
          </cell>
          <cell r="J11237" t="str">
            <v>Wastes: Separator</v>
          </cell>
          <cell r="N11237">
            <v>40988</v>
          </cell>
        </row>
        <row r="11238">
          <cell r="A11238" t="str">
            <v>50410643</v>
          </cell>
          <cell r="B11238" t="str">
            <v>Point</v>
          </cell>
          <cell r="C11238" t="str">
            <v>Waste Disp /Site Remed /Thermal Desorption /Wastes: Sludge Concentrator</v>
          </cell>
          <cell r="D11238" t="str">
            <v>Waste Disposal</v>
          </cell>
          <cell r="G11238" t="str">
            <v>Waste Disposal</v>
          </cell>
          <cell r="H11238" t="str">
            <v>Site Remediation</v>
          </cell>
          <cell r="I11238" t="str">
            <v>Thermal Desorption</v>
          </cell>
          <cell r="J11238" t="str">
            <v>Wastes: Sludge Concentrator</v>
          </cell>
          <cell r="N11238">
            <v>40988</v>
          </cell>
        </row>
        <row r="11239">
          <cell r="A11239" t="str">
            <v>50410644</v>
          </cell>
          <cell r="B11239" t="str">
            <v>Point</v>
          </cell>
          <cell r="C11239" t="str">
            <v>Waste Disp /Site Remed /Thermal Desorption /Wastes: Waste Piles</v>
          </cell>
          <cell r="D11239" t="str">
            <v>Waste Disposal</v>
          </cell>
          <cell r="G11239" t="str">
            <v>Waste Disposal</v>
          </cell>
          <cell r="H11239" t="str">
            <v>Site Remediation</v>
          </cell>
          <cell r="I11239" t="str">
            <v>Thermal Desorption</v>
          </cell>
          <cell r="J11239" t="str">
            <v>Wastes: Waste Piles</v>
          </cell>
          <cell r="N11239">
            <v>40988</v>
          </cell>
        </row>
        <row r="11240">
          <cell r="A11240" t="str">
            <v>50410645</v>
          </cell>
          <cell r="B11240" t="str">
            <v>Point</v>
          </cell>
          <cell r="C11240" t="str">
            <v>Waste Disp /Site Remed /Thermal Desorption /Wastes: Containers</v>
          </cell>
          <cell r="D11240" t="str">
            <v>Waste Disposal</v>
          </cell>
          <cell r="G11240" t="str">
            <v>Waste Disposal</v>
          </cell>
          <cell r="H11240" t="str">
            <v>Site Remediation</v>
          </cell>
          <cell r="I11240" t="str">
            <v>Thermal Desorption</v>
          </cell>
          <cell r="J11240" t="str">
            <v>Wastes: Containers</v>
          </cell>
          <cell r="N11240">
            <v>40988</v>
          </cell>
        </row>
        <row r="11241">
          <cell r="A11241" t="str">
            <v>50410710</v>
          </cell>
          <cell r="B11241" t="str">
            <v>Point</v>
          </cell>
          <cell r="C11241" t="str">
            <v>Waste Disp /Site Remed /Biological Treatment /Biooxidation</v>
          </cell>
          <cell r="D11241" t="str">
            <v>Waste Disposal</v>
          </cell>
          <cell r="G11241" t="str">
            <v>Waste Disposal</v>
          </cell>
          <cell r="H11241" t="str">
            <v>Site Remediation</v>
          </cell>
          <cell r="I11241" t="str">
            <v>Biological Treatment</v>
          </cell>
          <cell r="J11241" t="str">
            <v>Biooxidation</v>
          </cell>
          <cell r="N11241">
            <v>40988</v>
          </cell>
        </row>
        <row r="11242">
          <cell r="A11242" t="str">
            <v>50410711</v>
          </cell>
          <cell r="B11242" t="str">
            <v>Point</v>
          </cell>
          <cell r="C11242" t="str">
            <v>Waste Disp /Site Remed /Biological Treatment /Biooxidation: Microbial Aerobic, Bioattachment</v>
          </cell>
          <cell r="D11242" t="str">
            <v>Waste Disposal</v>
          </cell>
          <cell r="G11242" t="str">
            <v>Waste Disposal</v>
          </cell>
          <cell r="H11242" t="str">
            <v>Site Remediation</v>
          </cell>
          <cell r="I11242" t="str">
            <v>Biological Treatment</v>
          </cell>
          <cell r="J11242" t="str">
            <v>Biooxidation: Microbial Aerobic, Bioattachment</v>
          </cell>
          <cell r="N11242">
            <v>40988</v>
          </cell>
        </row>
        <row r="11243">
          <cell r="A11243" t="str">
            <v>50410712</v>
          </cell>
          <cell r="B11243" t="str">
            <v>Point</v>
          </cell>
          <cell r="C11243" t="str">
            <v>Waste Disp /Site Remed /Biological Treatment /Biooxidation: Microbial Aerobic, Biosolubilization</v>
          </cell>
          <cell r="D11243" t="str">
            <v>Waste Disposal</v>
          </cell>
          <cell r="G11243" t="str">
            <v>Waste Disposal</v>
          </cell>
          <cell r="H11243" t="str">
            <v>Site Remediation</v>
          </cell>
          <cell r="I11243" t="str">
            <v>Biological Treatment</v>
          </cell>
          <cell r="J11243" t="str">
            <v>Biooxidation: Microbial Aerobic, Biosolubilization</v>
          </cell>
          <cell r="N11243">
            <v>40988</v>
          </cell>
        </row>
        <row r="11244">
          <cell r="A11244" t="str">
            <v>50410720</v>
          </cell>
          <cell r="B11244" t="str">
            <v>Point</v>
          </cell>
          <cell r="C11244" t="str">
            <v>Waste Disp /Site Remed /Biological Treatment /Anaerobic Biodegradation</v>
          </cell>
          <cell r="D11244" t="str">
            <v>Waste Disposal</v>
          </cell>
          <cell r="G11244" t="str">
            <v>Waste Disposal</v>
          </cell>
          <cell r="H11244" t="str">
            <v>Site Remediation</v>
          </cell>
          <cell r="I11244" t="str">
            <v>Biological Treatment</v>
          </cell>
          <cell r="J11244" t="str">
            <v>Anaerobic Biodegradation</v>
          </cell>
          <cell r="N11244">
            <v>40988</v>
          </cell>
        </row>
        <row r="11245">
          <cell r="A11245" t="str">
            <v>50410721</v>
          </cell>
          <cell r="B11245" t="str">
            <v>Point</v>
          </cell>
          <cell r="C11245" t="str">
            <v>Waste Disp /Site Remed /Biological Treatment /Anaerobic Biodegradation: Digester</v>
          </cell>
          <cell r="D11245" t="str">
            <v>Waste Disposal</v>
          </cell>
          <cell r="G11245" t="str">
            <v>Waste Disposal</v>
          </cell>
          <cell r="H11245" t="str">
            <v>Site Remediation</v>
          </cell>
          <cell r="I11245" t="str">
            <v>Biological Treatment</v>
          </cell>
          <cell r="J11245" t="str">
            <v>Anaerobic Biodegradation: Digester</v>
          </cell>
          <cell r="N11245">
            <v>40988</v>
          </cell>
        </row>
        <row r="11246">
          <cell r="A11246" t="str">
            <v>50410722</v>
          </cell>
          <cell r="B11246" t="str">
            <v>Point</v>
          </cell>
          <cell r="C11246" t="str">
            <v>Waste Disp /Site Remed /Biological Treatment /Anaerobic Biodegradation: Activated Sludge System</v>
          </cell>
          <cell r="D11246" t="str">
            <v>Waste Disposal</v>
          </cell>
          <cell r="G11246" t="str">
            <v>Waste Disposal</v>
          </cell>
          <cell r="H11246" t="str">
            <v>Site Remediation</v>
          </cell>
          <cell r="I11246" t="str">
            <v>Biological Treatment</v>
          </cell>
          <cell r="J11246" t="str">
            <v>Anaerobic Biodegradation: Activated Sludge System</v>
          </cell>
          <cell r="N11246">
            <v>40988</v>
          </cell>
        </row>
        <row r="11247">
          <cell r="A11247" t="str">
            <v>50410723</v>
          </cell>
          <cell r="B11247" t="str">
            <v>Point</v>
          </cell>
          <cell r="C11247" t="str">
            <v>Waste Disp /Site Remed /Biological Treatment /Anaerobic Biodegradation: Fixed Film Reactors</v>
          </cell>
          <cell r="D11247" t="str">
            <v>Waste Disposal</v>
          </cell>
          <cell r="G11247" t="str">
            <v>Waste Disposal</v>
          </cell>
          <cell r="H11247" t="str">
            <v>Site Remediation</v>
          </cell>
          <cell r="I11247" t="str">
            <v>Biological Treatment</v>
          </cell>
          <cell r="J11247" t="str">
            <v>Anaerobic Biodegradation: Fixed Film Reactors</v>
          </cell>
          <cell r="N11247">
            <v>40988</v>
          </cell>
        </row>
        <row r="11248">
          <cell r="A11248" t="str">
            <v>50410724</v>
          </cell>
          <cell r="B11248" t="str">
            <v>Point</v>
          </cell>
          <cell r="C11248" t="str">
            <v>Waste Disp /Site Remed /Biological Treatment /Anaerobic Biodegradation: Anaerobic Rotating Biological Contactors</v>
          </cell>
          <cell r="D11248" t="str">
            <v>Waste Disposal</v>
          </cell>
          <cell r="G11248" t="str">
            <v>Waste Disposal</v>
          </cell>
          <cell r="H11248" t="str">
            <v>Site Remediation</v>
          </cell>
          <cell r="I11248" t="str">
            <v>Biological Treatment</v>
          </cell>
          <cell r="J11248" t="str">
            <v>Anaerobic Biodegradation: Anaerobic Rotating Biological Contactors</v>
          </cell>
          <cell r="N11248">
            <v>40988</v>
          </cell>
        </row>
        <row r="11249">
          <cell r="A11249" t="str">
            <v>50410725</v>
          </cell>
          <cell r="B11249" t="str">
            <v>Point</v>
          </cell>
          <cell r="C11249" t="str">
            <v>Waste Disp /Site Remed /Biological Treatment /Anaerobic Biodegradation: Fluidized Bed Bioreactors</v>
          </cell>
          <cell r="D11249" t="str">
            <v>Waste Disposal</v>
          </cell>
          <cell r="G11249" t="str">
            <v>Waste Disposal</v>
          </cell>
          <cell r="H11249" t="str">
            <v>Site Remediation</v>
          </cell>
          <cell r="I11249" t="str">
            <v>Biological Treatment</v>
          </cell>
          <cell r="J11249" t="str">
            <v>Anaerobic Biodegradation: Fluidized Bed Bioreactors</v>
          </cell>
          <cell r="N11249">
            <v>40988</v>
          </cell>
        </row>
        <row r="11250">
          <cell r="A11250" t="str">
            <v>50410726</v>
          </cell>
          <cell r="B11250" t="str">
            <v>Point</v>
          </cell>
          <cell r="C11250" t="str">
            <v>Waste Disp /Site Remed /Biological Treatment /Anaerobic Biodegradation: Upflow Anaerobic Sludge Blankets</v>
          </cell>
          <cell r="D11250" t="str">
            <v>Waste Disposal</v>
          </cell>
          <cell r="G11250" t="str">
            <v>Waste Disposal</v>
          </cell>
          <cell r="H11250" t="str">
            <v>Site Remediation</v>
          </cell>
          <cell r="I11250" t="str">
            <v>Biological Treatment</v>
          </cell>
          <cell r="J11250" t="str">
            <v>Anaerobic Biodegradation: Upflow Anaerobic Sludge Blankets</v>
          </cell>
          <cell r="N11250">
            <v>40988</v>
          </cell>
        </row>
        <row r="11251">
          <cell r="A11251" t="str">
            <v>50410740</v>
          </cell>
          <cell r="B11251" t="str">
            <v>Point</v>
          </cell>
          <cell r="C11251" t="str">
            <v>Waste Disp /Site Remed /Biological Treatment /Surface Bioremediation</v>
          </cell>
          <cell r="D11251" t="str">
            <v>Waste Disposal</v>
          </cell>
          <cell r="G11251" t="str">
            <v>Waste Disposal</v>
          </cell>
          <cell r="H11251" t="str">
            <v>Site Remediation</v>
          </cell>
          <cell r="I11251" t="str">
            <v>Biological Treatment</v>
          </cell>
          <cell r="J11251" t="str">
            <v>Surface Bioremediation</v>
          </cell>
          <cell r="N11251">
            <v>40988</v>
          </cell>
        </row>
        <row r="11252">
          <cell r="A11252" t="str">
            <v>50410760</v>
          </cell>
          <cell r="B11252" t="str">
            <v>Point</v>
          </cell>
          <cell r="C11252" t="str">
            <v>Waste Disp /Site Remed /Biological Treatment /Bioreactors</v>
          </cell>
          <cell r="D11252" t="str">
            <v>Waste Disposal</v>
          </cell>
          <cell r="G11252" t="str">
            <v>Waste Disposal</v>
          </cell>
          <cell r="H11252" t="str">
            <v>Site Remediation</v>
          </cell>
          <cell r="I11252" t="str">
            <v>Biological Treatment</v>
          </cell>
          <cell r="J11252" t="str">
            <v>Bioreactors</v>
          </cell>
          <cell r="N11252">
            <v>40988</v>
          </cell>
        </row>
        <row r="11253">
          <cell r="A11253" t="str">
            <v>50410761</v>
          </cell>
          <cell r="B11253" t="str">
            <v>Point</v>
          </cell>
          <cell r="C11253" t="str">
            <v>Waste Disp /Site Remed /Biological Treatment /Bioreactors: Activated Sludge</v>
          </cell>
          <cell r="D11253" t="str">
            <v>Waste Disposal</v>
          </cell>
          <cell r="G11253" t="str">
            <v>Waste Disposal</v>
          </cell>
          <cell r="H11253" t="str">
            <v>Site Remediation</v>
          </cell>
          <cell r="I11253" t="str">
            <v>Biological Treatment</v>
          </cell>
          <cell r="J11253" t="str">
            <v>Bioreactors: Activated Sludge</v>
          </cell>
          <cell r="N11253">
            <v>40988</v>
          </cell>
        </row>
        <row r="11254">
          <cell r="A11254" t="str">
            <v>50410762</v>
          </cell>
          <cell r="B11254" t="str">
            <v>Point</v>
          </cell>
          <cell r="C11254" t="str">
            <v>Waste Disp /Site Remed /Biological Treatment /Bioreactors: Fixed Film</v>
          </cell>
          <cell r="D11254" t="str">
            <v>Waste Disposal</v>
          </cell>
          <cell r="G11254" t="str">
            <v>Waste Disposal</v>
          </cell>
          <cell r="H11254" t="str">
            <v>Site Remediation</v>
          </cell>
          <cell r="I11254" t="str">
            <v>Biological Treatment</v>
          </cell>
          <cell r="J11254" t="str">
            <v>Bioreactors: Fixed Film</v>
          </cell>
          <cell r="N11254">
            <v>40988</v>
          </cell>
        </row>
        <row r="11255">
          <cell r="A11255" t="str">
            <v>50410763</v>
          </cell>
          <cell r="B11255" t="str">
            <v>Point</v>
          </cell>
          <cell r="C11255" t="str">
            <v>Waste Disp /Site Remed /Biological Treatment /Bioreactors: Sequencing Batch</v>
          </cell>
          <cell r="D11255" t="str">
            <v>Waste Disposal</v>
          </cell>
          <cell r="G11255" t="str">
            <v>Waste Disposal</v>
          </cell>
          <cell r="H11255" t="str">
            <v>Site Remediation</v>
          </cell>
          <cell r="I11255" t="str">
            <v>Biological Treatment</v>
          </cell>
          <cell r="J11255" t="str">
            <v>Bioreactors: Sequencing Batch</v>
          </cell>
          <cell r="N11255">
            <v>40988</v>
          </cell>
        </row>
        <row r="11256">
          <cell r="A11256" t="str">
            <v>50410764</v>
          </cell>
          <cell r="B11256" t="str">
            <v>Point</v>
          </cell>
          <cell r="C11256" t="str">
            <v>Waste Disp /Site Remed /Biological Treatment /Bioreactors: Fluidized Bed</v>
          </cell>
          <cell r="D11256" t="str">
            <v>Waste Disposal</v>
          </cell>
          <cell r="G11256" t="str">
            <v>Waste Disposal</v>
          </cell>
          <cell r="H11256" t="str">
            <v>Site Remediation</v>
          </cell>
          <cell r="I11256" t="str">
            <v>Biological Treatment</v>
          </cell>
          <cell r="J11256" t="str">
            <v>Bioreactors: Fluidized Bed</v>
          </cell>
          <cell r="N11256">
            <v>40988</v>
          </cell>
        </row>
        <row r="11257">
          <cell r="A11257" t="str">
            <v>50410765</v>
          </cell>
          <cell r="B11257" t="str">
            <v>Point</v>
          </cell>
          <cell r="C11257" t="str">
            <v>Waste Disp /Site Remed /Biological Treatment /Bioreactors: Soil Slurry</v>
          </cell>
          <cell r="D11257" t="str">
            <v>Waste Disposal</v>
          </cell>
          <cell r="G11257" t="str">
            <v>Waste Disposal</v>
          </cell>
          <cell r="H11257" t="str">
            <v>Site Remediation</v>
          </cell>
          <cell r="I11257" t="str">
            <v>Biological Treatment</v>
          </cell>
          <cell r="J11257" t="str">
            <v>Bioreactors: Soil Slurry</v>
          </cell>
          <cell r="N11257">
            <v>40988</v>
          </cell>
        </row>
        <row r="11258">
          <cell r="A11258" t="str">
            <v>50410766</v>
          </cell>
          <cell r="B11258" t="str">
            <v>Point</v>
          </cell>
          <cell r="C11258" t="str">
            <v>Waste Disp /Site Remed /Biological Treatment /Bioreactors: Trickling Filter</v>
          </cell>
          <cell r="D11258" t="str">
            <v>Waste Disposal</v>
          </cell>
          <cell r="G11258" t="str">
            <v>Waste Disposal</v>
          </cell>
          <cell r="H11258" t="str">
            <v>Site Remediation</v>
          </cell>
          <cell r="I11258" t="str">
            <v>Biological Treatment</v>
          </cell>
          <cell r="J11258" t="str">
            <v>Bioreactors: Trickling Filter</v>
          </cell>
          <cell r="N11258">
            <v>40988</v>
          </cell>
        </row>
        <row r="11259">
          <cell r="A11259" t="str">
            <v>50410780</v>
          </cell>
          <cell r="B11259" t="str">
            <v>Point</v>
          </cell>
          <cell r="C11259" t="str">
            <v>Waste Disp /Site Remed /Biological Treatment /In Situ Bioremediation</v>
          </cell>
          <cell r="D11259" t="str">
            <v>Waste Disposal</v>
          </cell>
          <cell r="G11259" t="str">
            <v>Waste Disposal</v>
          </cell>
          <cell r="H11259" t="str">
            <v>Site Remediation</v>
          </cell>
          <cell r="I11259" t="str">
            <v>Biological Treatment</v>
          </cell>
          <cell r="J11259" t="str">
            <v>In Situ Bioremediation</v>
          </cell>
          <cell r="N11259">
            <v>40988</v>
          </cell>
        </row>
        <row r="11260">
          <cell r="A11260" t="str">
            <v>50480001</v>
          </cell>
          <cell r="B11260" t="str">
            <v>Point</v>
          </cell>
          <cell r="C11260" t="str">
            <v>Waste Disp /Site Remed /Equipment Leaks /Equipment Leaks</v>
          </cell>
          <cell r="D11260" t="str">
            <v>Waste Disposal</v>
          </cell>
          <cell r="G11260" t="str">
            <v>Waste Disposal</v>
          </cell>
          <cell r="H11260" t="str">
            <v>Site Remediation</v>
          </cell>
          <cell r="I11260" t="str">
            <v>Equipment Leaks</v>
          </cell>
          <cell r="J11260" t="str">
            <v>Equipment Leaks</v>
          </cell>
          <cell r="N11260">
            <v>40988</v>
          </cell>
        </row>
        <row r="11261">
          <cell r="A11261" t="str">
            <v>50482001</v>
          </cell>
          <cell r="B11261" t="str">
            <v>Point</v>
          </cell>
          <cell r="C11261" t="str">
            <v>Waste Disp /Site Remed /Wastewater, Aggregate /Process Area Drains</v>
          </cell>
          <cell r="D11261" t="str">
            <v>Waste Disposal</v>
          </cell>
          <cell r="G11261" t="str">
            <v>Waste Disposal</v>
          </cell>
          <cell r="H11261" t="str">
            <v>Site Remediation</v>
          </cell>
          <cell r="I11261" t="str">
            <v>Wastewater, Aggregate</v>
          </cell>
          <cell r="J11261" t="str">
            <v>Process Area Drains</v>
          </cell>
          <cell r="N11261">
            <v>40988</v>
          </cell>
        </row>
        <row r="11262">
          <cell r="A11262" t="str">
            <v>50482002</v>
          </cell>
          <cell r="B11262" t="str">
            <v>Point</v>
          </cell>
          <cell r="C11262" t="str">
            <v>Waste Disp /Site Remed /Wastewater, Aggregate /Process Equipment Drains</v>
          </cell>
          <cell r="D11262" t="str">
            <v>Waste Disposal</v>
          </cell>
          <cell r="G11262" t="str">
            <v>Waste Disposal</v>
          </cell>
          <cell r="H11262" t="str">
            <v>Site Remediation</v>
          </cell>
          <cell r="I11262" t="str">
            <v>Wastewater, Aggregate</v>
          </cell>
          <cell r="J11262" t="str">
            <v>Process Equipment Drains</v>
          </cell>
          <cell r="N11262">
            <v>40988</v>
          </cell>
        </row>
        <row r="11263">
          <cell r="A11263" t="str">
            <v>50482599</v>
          </cell>
          <cell r="B11263" t="str">
            <v>Point</v>
          </cell>
          <cell r="C11263" t="str">
            <v>Waste Disp /Site Remed /Wastewater, Pts of Generation /Specify Point of Generation</v>
          </cell>
          <cell r="D11263" t="str">
            <v>Waste Disposal</v>
          </cell>
          <cell r="G11263" t="str">
            <v>Waste Disposal</v>
          </cell>
          <cell r="H11263" t="str">
            <v>Site Remediation</v>
          </cell>
          <cell r="I11263" t="str">
            <v>Wastewater, Points of Generation</v>
          </cell>
          <cell r="J11263" t="str">
            <v>Specify Point of Generation</v>
          </cell>
          <cell r="N11263">
            <v>40988</v>
          </cell>
        </row>
        <row r="11264">
          <cell r="A11264" t="str">
            <v>50490004</v>
          </cell>
          <cell r="B11264" t="str">
            <v>Point</v>
          </cell>
          <cell r="C11264" t="str">
            <v>Waste Disp /Site Remed /General Processes /Incinerators: Process Gas</v>
          </cell>
          <cell r="D11264" t="str">
            <v>Waste Disposal</v>
          </cell>
          <cell r="G11264" t="str">
            <v>Waste Disposal</v>
          </cell>
          <cell r="H11264" t="str">
            <v>Site Remediation</v>
          </cell>
          <cell r="I11264" t="str">
            <v>General Processes</v>
          </cell>
          <cell r="J11264" t="str">
            <v>Incinerators: Process Gas</v>
          </cell>
          <cell r="N11264">
            <v>40988</v>
          </cell>
        </row>
        <row r="11265">
          <cell r="A11265" t="str">
            <v>5555555555</v>
          </cell>
          <cell r="B11265" t="str">
            <v>Nonpoint</v>
          </cell>
          <cell r="C11265" t="str">
            <v>Domestic Ammonia /Domestic Ammonia /Domestic Ammonia</v>
          </cell>
          <cell r="D11265" t="str">
            <v>Miscellaneous Non-Industrial NEC</v>
          </cell>
          <cell r="G11265" t="str">
            <v>Domestic Ammonia</v>
          </cell>
          <cell r="H11265" t="str">
            <v>Domestic Ammonia</v>
          </cell>
          <cell r="I11265" t="str">
            <v>Domestic Ammonia</v>
          </cell>
          <cell r="J11265" t="str">
            <v>Domestic Ammonia</v>
          </cell>
          <cell r="L11265" t="str">
            <v>2002</v>
          </cell>
          <cell r="M11265">
            <v>39062</v>
          </cell>
          <cell r="N11265">
            <v>40982</v>
          </cell>
        </row>
        <row r="11266">
          <cell r="A11266" t="str">
            <v>62540001</v>
          </cell>
          <cell r="B11266" t="str">
            <v>Point</v>
          </cell>
          <cell r="C11266" t="str">
            <v>Cellulose Food Casing Manuf /Cellulose Food Casing</v>
          </cell>
          <cell r="D11266" t="str">
            <v>Industrial Processes - NEC</v>
          </cell>
          <cell r="G11266" t="str">
            <v>MACT Source Categories</v>
          </cell>
          <cell r="H11266" t="str">
            <v>Food and Agricultural Processes</v>
          </cell>
          <cell r="I11266" t="str">
            <v>Cellulose Food Casing Manufacture</v>
          </cell>
          <cell r="J11266" t="str">
            <v>Cellulose Food Casing</v>
          </cell>
          <cell r="N11266">
            <v>40988</v>
          </cell>
        </row>
        <row r="11267">
          <cell r="A11267" t="str">
            <v>62540010</v>
          </cell>
          <cell r="B11267" t="str">
            <v>Point</v>
          </cell>
          <cell r="C11267" t="str">
            <v>Cellulose Food Casing Manuf /Cellulose Xanthate Formation: Barattees</v>
          </cell>
          <cell r="D11267" t="str">
            <v>Industrial Processes - NEC</v>
          </cell>
          <cell r="G11267" t="str">
            <v>MACT Source Categories</v>
          </cell>
          <cell r="H11267" t="str">
            <v>Food and Agricultural Processes</v>
          </cell>
          <cell r="I11267" t="str">
            <v>Cellulose Food Casing Manufacture</v>
          </cell>
          <cell r="J11267" t="str">
            <v>Cellulose Xanthate Formation: Barattees</v>
          </cell>
          <cell r="N11267">
            <v>40988</v>
          </cell>
        </row>
        <row r="11268">
          <cell r="A11268" t="str">
            <v>62540020</v>
          </cell>
          <cell r="B11268" t="str">
            <v>Point</v>
          </cell>
          <cell r="C11268" t="str">
            <v>Cellulose Food Casing Manuf /Viscose Processing</v>
          </cell>
          <cell r="D11268" t="str">
            <v>Industrial Processes - NEC</v>
          </cell>
          <cell r="G11268" t="str">
            <v>MACT Source Categories</v>
          </cell>
          <cell r="H11268" t="str">
            <v>Food and Agricultural Processes</v>
          </cell>
          <cell r="I11268" t="str">
            <v>Cellulose Food Casing Manufacture</v>
          </cell>
          <cell r="J11268" t="str">
            <v>Viscose Processing</v>
          </cell>
          <cell r="N11268">
            <v>40988</v>
          </cell>
        </row>
        <row r="11269">
          <cell r="A11269" t="str">
            <v>62540021</v>
          </cell>
          <cell r="B11269" t="str">
            <v>Point</v>
          </cell>
          <cell r="C11269" t="str">
            <v>Cellulose Food Casing Manuf /Viscose Processing: Viscose Holding Tanks</v>
          </cell>
          <cell r="D11269" t="str">
            <v>Industrial Processes - NEC</v>
          </cell>
          <cell r="G11269" t="str">
            <v>MACT Source Categories</v>
          </cell>
          <cell r="H11269" t="str">
            <v>Food and Agricultural Processes</v>
          </cell>
          <cell r="I11269" t="str">
            <v>Cellulose Food Casing Manufacture</v>
          </cell>
          <cell r="J11269" t="str">
            <v>Viscose Processing: Viscose Holding Tanks</v>
          </cell>
          <cell r="N11269">
            <v>40988</v>
          </cell>
        </row>
        <row r="11270">
          <cell r="A11270" t="str">
            <v>62540022</v>
          </cell>
          <cell r="B11270" t="str">
            <v>Point</v>
          </cell>
          <cell r="C11270" t="str">
            <v>Cellulose Food Casing Manuf /Viscose Processing: Extrusion and Coagulation</v>
          </cell>
          <cell r="D11270" t="str">
            <v>Industrial Processes - NEC</v>
          </cell>
          <cell r="G11270" t="str">
            <v>MACT Source Categories</v>
          </cell>
          <cell r="H11270" t="str">
            <v>Food and Agricultural Processes</v>
          </cell>
          <cell r="I11270" t="str">
            <v>Cellulose Food Casing Manufacture</v>
          </cell>
          <cell r="J11270" t="str">
            <v>Viscose Processing: Extrusion and Coagulation</v>
          </cell>
          <cell r="N11270">
            <v>40988</v>
          </cell>
        </row>
        <row r="11271">
          <cell r="A11271" t="str">
            <v>62540023</v>
          </cell>
          <cell r="B11271" t="str">
            <v>Point</v>
          </cell>
          <cell r="C11271" t="str">
            <v>Cellulose Food Casing Manuf /Viscose Processing: Regeneration</v>
          </cell>
          <cell r="D11271" t="str">
            <v>Industrial Processes - NEC</v>
          </cell>
          <cell r="G11271" t="str">
            <v>MACT Source Categories</v>
          </cell>
          <cell r="H11271" t="str">
            <v>Food and Agricultural Processes</v>
          </cell>
          <cell r="I11271" t="str">
            <v>Cellulose Food Casing Manufacture</v>
          </cell>
          <cell r="J11271" t="str">
            <v>Viscose Processing: Regeneration</v>
          </cell>
          <cell r="N11271">
            <v>40988</v>
          </cell>
        </row>
        <row r="11272">
          <cell r="A11272" t="str">
            <v>62540024</v>
          </cell>
          <cell r="B11272" t="str">
            <v>Point</v>
          </cell>
          <cell r="C11272" t="str">
            <v>Cellulose Food Casing Manuf /Viscose Processing: Water Washing</v>
          </cell>
          <cell r="D11272" t="str">
            <v>Industrial Processes - NEC</v>
          </cell>
          <cell r="G11272" t="str">
            <v>MACT Source Categories</v>
          </cell>
          <cell r="H11272" t="str">
            <v>Food and Agricultural Processes</v>
          </cell>
          <cell r="I11272" t="str">
            <v>Cellulose Food Casing Manufacture</v>
          </cell>
          <cell r="J11272" t="str">
            <v>Viscose Processing: Water Washing</v>
          </cell>
          <cell r="N11272">
            <v>40988</v>
          </cell>
        </row>
        <row r="11273">
          <cell r="A11273" t="str">
            <v>62540025</v>
          </cell>
          <cell r="B11273" t="str">
            <v>Point</v>
          </cell>
          <cell r="C11273" t="str">
            <v>Cellulose Food Casing Manuf /Drying and Humidification</v>
          </cell>
          <cell r="D11273" t="str">
            <v>Industrial Processes - NEC</v>
          </cell>
          <cell r="G11273" t="str">
            <v>MACT Source Categories</v>
          </cell>
          <cell r="H11273" t="str">
            <v>Food and Agricultural Processes</v>
          </cell>
          <cell r="I11273" t="str">
            <v>Cellulose Food Casing Manufacture</v>
          </cell>
          <cell r="J11273" t="str">
            <v>Drying and Humidification</v>
          </cell>
          <cell r="N11273">
            <v>40988</v>
          </cell>
        </row>
        <row r="11274">
          <cell r="A11274" t="str">
            <v>62540030</v>
          </cell>
          <cell r="B11274" t="str">
            <v>Point</v>
          </cell>
          <cell r="C11274" t="str">
            <v>Cellulose Food Casing Manuf /MP Operation</v>
          </cell>
          <cell r="D11274" t="str">
            <v>Industrial Processes - NEC</v>
          </cell>
          <cell r="G11274" t="str">
            <v>MACT Source Categories</v>
          </cell>
          <cell r="H11274" t="str">
            <v>Food and Agricultural Processes</v>
          </cell>
          <cell r="I11274" t="str">
            <v>Cellulose Food Casing Manufacture</v>
          </cell>
          <cell r="J11274" t="str">
            <v>MP Operation</v>
          </cell>
          <cell r="N11274">
            <v>40988</v>
          </cell>
        </row>
        <row r="11275">
          <cell r="A11275" t="str">
            <v>62540040</v>
          </cell>
          <cell r="B11275" t="str">
            <v>Point</v>
          </cell>
          <cell r="C11275" t="str">
            <v>Cellulose Food Casing Manuf /Acid Bath System And Evaporators</v>
          </cell>
          <cell r="D11275" t="str">
            <v>Industrial Processes - NEC</v>
          </cell>
          <cell r="G11275" t="str">
            <v>MACT Source Categories</v>
          </cell>
          <cell r="H11275" t="str">
            <v>Food and Agricultural Processes</v>
          </cell>
          <cell r="I11275" t="str">
            <v>Cellulose Food Casing Manufacture</v>
          </cell>
          <cell r="J11275" t="str">
            <v>Acid Bath System And Evaporators</v>
          </cell>
          <cell r="N11275">
            <v>40988</v>
          </cell>
        </row>
        <row r="11276">
          <cell r="A11276" t="str">
            <v>62540041</v>
          </cell>
          <cell r="B11276" t="str">
            <v>Point</v>
          </cell>
          <cell r="C11276" t="str">
            <v>Cellulose Food Casing Manuf /(NH4)2 SO4 Acid Bath System and Evaporator</v>
          </cell>
          <cell r="D11276" t="str">
            <v>Industrial Processes - NEC</v>
          </cell>
          <cell r="G11276" t="str">
            <v>MACT Source Categories</v>
          </cell>
          <cell r="H11276" t="str">
            <v>Food and Agricultural Processes</v>
          </cell>
          <cell r="I11276" t="str">
            <v>Cellulose Food Casing Manufacture</v>
          </cell>
          <cell r="J11276" t="str">
            <v>(NH4)2 SO4 Acid Bath System and Evaporator</v>
          </cell>
          <cell r="N11276">
            <v>40988</v>
          </cell>
        </row>
        <row r="11277">
          <cell r="A11277" t="str">
            <v>62540042</v>
          </cell>
          <cell r="B11277" t="str">
            <v>Point</v>
          </cell>
          <cell r="C11277" t="str">
            <v>Cellulose Food Casing Manuf /Na2SO4 Acid Bath System and Evaporator</v>
          </cell>
          <cell r="D11277" t="str">
            <v>Industrial Processes - NEC</v>
          </cell>
          <cell r="G11277" t="str">
            <v>MACT Source Categories</v>
          </cell>
          <cell r="H11277" t="str">
            <v>Food and Agricultural Processes</v>
          </cell>
          <cell r="I11277" t="str">
            <v>Cellulose Food Casing Manufacture</v>
          </cell>
          <cell r="J11277" t="str">
            <v>Na2SO4 Acid Bath System and Evaporator</v>
          </cell>
          <cell r="N11277">
            <v>40988</v>
          </cell>
        </row>
        <row r="11278">
          <cell r="A11278" t="str">
            <v>62540050</v>
          </cell>
          <cell r="B11278" t="str">
            <v>Point</v>
          </cell>
          <cell r="C11278" t="str">
            <v>Cellulose Food Casing Manuf /End Product Storage: Cellulose Casing</v>
          </cell>
          <cell r="D11278" t="str">
            <v>Industrial Processes - Storage and Transfer</v>
          </cell>
          <cell r="G11278" t="str">
            <v>MACT Source Categories</v>
          </cell>
          <cell r="H11278" t="str">
            <v>Food and Agricultural Processes</v>
          </cell>
          <cell r="I11278" t="str">
            <v>Cellulose Food Casing Manufacture</v>
          </cell>
          <cell r="J11278" t="str">
            <v>End Product Storage: Cellulose Casing</v>
          </cell>
          <cell r="N11278">
            <v>40988</v>
          </cell>
        </row>
        <row r="11279">
          <cell r="A11279" t="str">
            <v>62580001</v>
          </cell>
          <cell r="B11279" t="str">
            <v>Point</v>
          </cell>
          <cell r="C11279" t="str">
            <v>Food&amp;Agric /Equipment Leaks /Equipment Leaks</v>
          </cell>
          <cell r="D11279" t="str">
            <v>Industrial Processes - NEC</v>
          </cell>
          <cell r="G11279" t="str">
            <v>MACT Source Categories</v>
          </cell>
          <cell r="H11279" t="str">
            <v>Food and Agricultural Processes</v>
          </cell>
          <cell r="I11279" t="str">
            <v>Equipment Leaks</v>
          </cell>
          <cell r="J11279" t="str">
            <v>Equipment Leaks</v>
          </cell>
          <cell r="N11279">
            <v>40988</v>
          </cell>
        </row>
        <row r="11280">
          <cell r="A11280" t="str">
            <v>62582001</v>
          </cell>
          <cell r="B11280" t="str">
            <v>Point</v>
          </cell>
          <cell r="C11280" t="str">
            <v>Food&amp;Agric /Wastewater, Aggregate /Process Area Drains</v>
          </cell>
          <cell r="D11280" t="str">
            <v>Industrial Processes - NEC</v>
          </cell>
          <cell r="G11280" t="str">
            <v>MACT Source Categories</v>
          </cell>
          <cell r="H11280" t="str">
            <v>Food and Agricultural Processes</v>
          </cell>
          <cell r="I11280" t="str">
            <v>Wastewater, Aggregate</v>
          </cell>
          <cell r="J11280" t="str">
            <v>Process Area Drains</v>
          </cell>
          <cell r="N11280">
            <v>40988</v>
          </cell>
        </row>
        <row r="11281">
          <cell r="A11281" t="str">
            <v>62582002</v>
          </cell>
          <cell r="B11281" t="str">
            <v>Point</v>
          </cell>
          <cell r="C11281" t="str">
            <v>Food&amp;Agric /Wastewater, Aggregate /Process Equipment Drains</v>
          </cell>
          <cell r="D11281" t="str">
            <v>Industrial Processes - NEC</v>
          </cell>
          <cell r="G11281" t="str">
            <v>MACT Source Categories</v>
          </cell>
          <cell r="H11281" t="str">
            <v>Food and Agricultural Processes</v>
          </cell>
          <cell r="I11281" t="str">
            <v>Wastewater, Aggregate</v>
          </cell>
          <cell r="J11281" t="str">
            <v>Process Equipment Drains</v>
          </cell>
          <cell r="N11281">
            <v>40988</v>
          </cell>
        </row>
        <row r="11282">
          <cell r="A11282" t="str">
            <v>62582501</v>
          </cell>
          <cell r="B11282" t="str">
            <v>Point</v>
          </cell>
          <cell r="C11282" t="str">
            <v>Food&amp;Agric /Wastewater, Pts of Generation /Viscose Filtering</v>
          </cell>
          <cell r="D11282" t="str">
            <v>Industrial Processes - NEC</v>
          </cell>
          <cell r="G11282" t="str">
            <v>MACT Source Categories</v>
          </cell>
          <cell r="H11282" t="str">
            <v>Food and Agricultural Processes</v>
          </cell>
          <cell r="I11282" t="str">
            <v>Wastewater, Points of Generation</v>
          </cell>
          <cell r="J11282" t="str">
            <v>Viscose Filtering</v>
          </cell>
          <cell r="N11282">
            <v>40988</v>
          </cell>
        </row>
        <row r="11283">
          <cell r="A11283" t="str">
            <v>62582502</v>
          </cell>
          <cell r="B11283" t="str">
            <v>Point</v>
          </cell>
          <cell r="C11283" t="str">
            <v>Food&amp;Agric /Wastewater, Pts of Generation /Water Washing</v>
          </cell>
          <cell r="D11283" t="str">
            <v>Industrial Processes - NEC</v>
          </cell>
          <cell r="G11283" t="str">
            <v>MACT Source Categories</v>
          </cell>
          <cell r="H11283" t="str">
            <v>Food and Agricultural Processes</v>
          </cell>
          <cell r="I11283" t="str">
            <v>Wastewater, Points of Generation</v>
          </cell>
          <cell r="J11283" t="str">
            <v>Water Washing</v>
          </cell>
          <cell r="N11283">
            <v>40988</v>
          </cell>
        </row>
        <row r="11284">
          <cell r="A11284" t="str">
            <v>62582503</v>
          </cell>
          <cell r="B11284" t="str">
            <v>Point</v>
          </cell>
          <cell r="C11284" t="str">
            <v>Food&amp;Agric /Wastewater, Pts of Generation /Acid Bath Evaporator</v>
          </cell>
          <cell r="D11284" t="str">
            <v>Industrial Processes - NEC</v>
          </cell>
          <cell r="G11284" t="str">
            <v>MACT Source Categories</v>
          </cell>
          <cell r="H11284" t="str">
            <v>Food and Agricultural Processes</v>
          </cell>
          <cell r="I11284" t="str">
            <v>Wastewater, Points of Generation</v>
          </cell>
          <cell r="J11284" t="str">
            <v>Acid Bath Evaporator</v>
          </cell>
          <cell r="N11284">
            <v>40988</v>
          </cell>
        </row>
        <row r="11285">
          <cell r="A11285" t="str">
            <v>62582599</v>
          </cell>
          <cell r="B11285" t="str">
            <v>Point</v>
          </cell>
          <cell r="C11285" t="str">
            <v>Food&amp;Agric /Wastewater, Pts of Generation /Specify Point of Generation</v>
          </cell>
          <cell r="D11285" t="str">
            <v>Industrial Processes - NEC</v>
          </cell>
          <cell r="G11285" t="str">
            <v>MACT Source Categories</v>
          </cell>
          <cell r="H11285" t="str">
            <v>Food and Agricultural Processes</v>
          </cell>
          <cell r="I11285" t="str">
            <v>Wastewater, Points of Generation</v>
          </cell>
          <cell r="J11285" t="str">
            <v>Specify Point of Generation</v>
          </cell>
          <cell r="N11285">
            <v>40988</v>
          </cell>
        </row>
        <row r="11286">
          <cell r="A11286" t="str">
            <v>63111001</v>
          </cell>
          <cell r="B11286" t="str">
            <v>Point</v>
          </cell>
          <cell r="C11286" t="str">
            <v>2,4-D Salts and Esters Production</v>
          </cell>
          <cell r="D11286" t="str">
            <v>Industrial Processes - Chemical Manuf</v>
          </cell>
          <cell r="G11286" t="str">
            <v>MACT Source Categories</v>
          </cell>
          <cell r="H11286" t="str">
            <v>Agricultural Chemicals Production</v>
          </cell>
          <cell r="I11286" t="str">
            <v>2,4-D Salts and Esters Production</v>
          </cell>
          <cell r="J11286" t="str">
            <v>2,4-D Salts and Esters Production</v>
          </cell>
          <cell r="N11286">
            <v>40988</v>
          </cell>
        </row>
        <row r="11287">
          <cell r="A11287" t="str">
            <v>63111010</v>
          </cell>
          <cell r="B11287" t="str">
            <v>Point</v>
          </cell>
          <cell r="C11287" t="str">
            <v>2,4-D Salts and Esters Prod /Process Vents: 2,4-D Salts and Esters Production</v>
          </cell>
          <cell r="D11287" t="str">
            <v>Industrial Processes - Chemical Manuf</v>
          </cell>
          <cell r="G11287" t="str">
            <v>MACT Source Categories</v>
          </cell>
          <cell r="H11287" t="str">
            <v>Agricultural Chemicals Production</v>
          </cell>
          <cell r="I11287" t="str">
            <v>2,4-D Salts and Esters Production</v>
          </cell>
          <cell r="J11287" t="str">
            <v>Process Vents: 2,4-D Salts and Esters Production</v>
          </cell>
          <cell r="N11287">
            <v>40988</v>
          </cell>
        </row>
        <row r="11288">
          <cell r="A11288" t="str">
            <v>63111011</v>
          </cell>
          <cell r="B11288" t="str">
            <v>Point</v>
          </cell>
          <cell r="C11288" t="str">
            <v>2,4-D Salts and Esters Prod /Process Vents, Chlorophenol Unit: Chlorination Reactor</v>
          </cell>
          <cell r="D11288" t="str">
            <v>Industrial Processes - Chemical Manuf</v>
          </cell>
          <cell r="G11288" t="str">
            <v>MACT Source Categories</v>
          </cell>
          <cell r="H11288" t="str">
            <v>Agricultural Chemicals Production</v>
          </cell>
          <cell r="I11288" t="str">
            <v>2,4-D Salts and Esters Production</v>
          </cell>
          <cell r="J11288" t="str">
            <v>Process Vents, Chlorophenol Unit: Chlorination Reactor</v>
          </cell>
          <cell r="N11288">
            <v>40988</v>
          </cell>
        </row>
        <row r="11289">
          <cell r="A11289" t="str">
            <v>63111012</v>
          </cell>
          <cell r="B11289" t="str">
            <v>Point</v>
          </cell>
          <cell r="C11289" t="str">
            <v>2,4-D Salts and Esters Prod /Process Vents, Chlorophenol Unit: Distillation</v>
          </cell>
          <cell r="D11289" t="str">
            <v>Industrial Processes - Chemical Manuf</v>
          </cell>
          <cell r="G11289" t="str">
            <v>MACT Source Categories</v>
          </cell>
          <cell r="H11289" t="str">
            <v>Agricultural Chemicals Production</v>
          </cell>
          <cell r="I11289" t="str">
            <v>2,4-D Salts and Esters Production</v>
          </cell>
          <cell r="J11289" t="str">
            <v>Process Vents, Chlorophenol Unit: Distillation</v>
          </cell>
          <cell r="N11289">
            <v>40988</v>
          </cell>
        </row>
        <row r="11290">
          <cell r="A11290" t="str">
            <v>63111020</v>
          </cell>
          <cell r="B11290" t="str">
            <v>Point</v>
          </cell>
          <cell r="C11290" t="str">
            <v>2,4-D Salts and Esters Prod /Process Vents, Chloroacetic Acid Plant</v>
          </cell>
          <cell r="D11290" t="str">
            <v>Industrial Processes - Chemical Manuf</v>
          </cell>
          <cell r="G11290" t="str">
            <v>MACT Source Categories</v>
          </cell>
          <cell r="H11290" t="str">
            <v>Agricultural Chemicals Production</v>
          </cell>
          <cell r="I11290" t="str">
            <v>2,4-D Salts and Esters Production</v>
          </cell>
          <cell r="J11290" t="str">
            <v>Process Vents, Chloroacetic Acid Plant</v>
          </cell>
          <cell r="N11290">
            <v>40988</v>
          </cell>
        </row>
        <row r="11291">
          <cell r="A11291" t="str">
            <v>63111021</v>
          </cell>
          <cell r="B11291" t="str">
            <v>Point</v>
          </cell>
          <cell r="C11291" t="str">
            <v>2,4-D Salts and Esters Prod /Process Vents, Chloroacetic Acid Plant: Neutralizer</v>
          </cell>
          <cell r="D11291" t="str">
            <v>Industrial Processes - Chemical Manuf</v>
          </cell>
          <cell r="G11291" t="str">
            <v>MACT Source Categories</v>
          </cell>
          <cell r="H11291" t="str">
            <v>Agricultural Chemicals Production</v>
          </cell>
          <cell r="I11291" t="str">
            <v>2,4-D Salts and Esters Production</v>
          </cell>
          <cell r="J11291" t="str">
            <v>Process Vents, Chloroacetic Acid Plant: Neutralizer</v>
          </cell>
          <cell r="N11291">
            <v>40988</v>
          </cell>
        </row>
        <row r="11292">
          <cell r="A11292" t="str">
            <v>63111030</v>
          </cell>
          <cell r="B11292" t="str">
            <v>Point</v>
          </cell>
          <cell r="C11292" t="str">
            <v>2,4-D Salts and Esters Prod /Process Vents, Chlorine Plant</v>
          </cell>
          <cell r="D11292" t="str">
            <v>Industrial Processes - Chemical Manuf</v>
          </cell>
          <cell r="G11292" t="str">
            <v>MACT Source Categories</v>
          </cell>
          <cell r="H11292" t="str">
            <v>Agricultural Chemicals Production</v>
          </cell>
          <cell r="I11292" t="str">
            <v>2,4-D Salts and Esters Production</v>
          </cell>
          <cell r="J11292" t="str">
            <v>Process Vents, Chlorine Plant</v>
          </cell>
          <cell r="N11292">
            <v>40988</v>
          </cell>
        </row>
        <row r="11293">
          <cell r="A11293" t="str">
            <v>63111040</v>
          </cell>
          <cell r="B11293" t="str">
            <v>Point</v>
          </cell>
          <cell r="C11293" t="str">
            <v>2,4-D Salts and Esters Prod /Process Vents, 2,4-D: Neutralizer (Chlorine and Phenoxyacetic Acid)</v>
          </cell>
          <cell r="D11293" t="str">
            <v>Industrial Processes - Chemical Manuf</v>
          </cell>
          <cell r="G11293" t="str">
            <v>MACT Source Categories</v>
          </cell>
          <cell r="H11293" t="str">
            <v>Agricultural Chemicals Production</v>
          </cell>
          <cell r="I11293" t="str">
            <v>2,4-D Salts and Esters Production</v>
          </cell>
          <cell r="J11293" t="str">
            <v>Process Vents, 2,4-D: Neutralizer (Chlorine and Phenoxyacetic Acid)</v>
          </cell>
          <cell r="N11293">
            <v>40988</v>
          </cell>
        </row>
        <row r="11294">
          <cell r="A11294" t="str">
            <v>63111041</v>
          </cell>
          <cell r="B11294" t="str">
            <v>Point</v>
          </cell>
          <cell r="C11294" t="str">
            <v>2,4-D Salts and Esters Prod /Process Vents, 2,4-D: Condensation Reactor</v>
          </cell>
          <cell r="D11294" t="str">
            <v>Industrial Processes - Chemical Manuf</v>
          </cell>
          <cell r="G11294" t="str">
            <v>MACT Source Categories</v>
          </cell>
          <cell r="H11294" t="str">
            <v>Agricultural Chemicals Production</v>
          </cell>
          <cell r="I11294" t="str">
            <v>2,4-D Salts and Esters Production</v>
          </cell>
          <cell r="J11294" t="str">
            <v>Process Vents, 2,4-D: Condensation Reactor</v>
          </cell>
          <cell r="N11294">
            <v>40988</v>
          </cell>
        </row>
        <row r="11295">
          <cell r="A11295" t="str">
            <v>63111042</v>
          </cell>
          <cell r="B11295" t="str">
            <v>Point</v>
          </cell>
          <cell r="C11295" t="str">
            <v>2,4-D Salts and Esters Prod /Process Vents: 2,4-D Recovery</v>
          </cell>
          <cell r="D11295" t="str">
            <v>Industrial Processes - Chemical Manuf</v>
          </cell>
          <cell r="G11295" t="str">
            <v>MACT Source Categories</v>
          </cell>
          <cell r="H11295" t="str">
            <v>Agricultural Chemicals Production</v>
          </cell>
          <cell r="I11295" t="str">
            <v>2,4-D Salts and Esters Production</v>
          </cell>
          <cell r="J11295" t="str">
            <v>Process Vents: 2,4-D Recovery</v>
          </cell>
          <cell r="N11295">
            <v>40988</v>
          </cell>
        </row>
        <row r="11296">
          <cell r="A11296" t="str">
            <v>63111043</v>
          </cell>
          <cell r="B11296" t="str">
            <v>Point</v>
          </cell>
          <cell r="C11296" t="str">
            <v>2,4-D Salts and Esters Prod /Process Vents, 2,4-D Recovery: Vessel</v>
          </cell>
          <cell r="D11296" t="str">
            <v>Industrial Processes - Chemical Manuf</v>
          </cell>
          <cell r="G11296" t="str">
            <v>MACT Source Categories</v>
          </cell>
          <cell r="H11296" t="str">
            <v>Agricultural Chemicals Production</v>
          </cell>
          <cell r="I11296" t="str">
            <v>2,4-D Salts and Esters Production</v>
          </cell>
          <cell r="J11296" t="str">
            <v>Process Vents, 2,4-D Recovery: Vessel</v>
          </cell>
          <cell r="N11296">
            <v>40988</v>
          </cell>
        </row>
        <row r="11297">
          <cell r="A11297" t="str">
            <v>63111044</v>
          </cell>
          <cell r="B11297" t="str">
            <v>Point</v>
          </cell>
          <cell r="C11297" t="str">
            <v>2,4-D Salts and Esters Prod /Process Vents, 2,4-D Recovery: Filtration</v>
          </cell>
          <cell r="D11297" t="str">
            <v>Industrial Processes - Chemical Manuf</v>
          </cell>
          <cell r="G11297" t="str">
            <v>MACT Source Categories</v>
          </cell>
          <cell r="H11297" t="str">
            <v>Agricultural Chemicals Production</v>
          </cell>
          <cell r="I11297" t="str">
            <v>2,4-D Salts and Esters Production</v>
          </cell>
          <cell r="J11297" t="str">
            <v>Process Vents, 2,4-D Recovery: Filtration</v>
          </cell>
          <cell r="N11297">
            <v>40988</v>
          </cell>
        </row>
        <row r="11298">
          <cell r="A11298" t="str">
            <v>63111045</v>
          </cell>
          <cell r="B11298" t="str">
            <v>Point</v>
          </cell>
          <cell r="C11298" t="str">
            <v>2,4-D Salts and Esters Prod /Process Vents, 2,4-D: Dryer (For Wet 2,4-D)</v>
          </cell>
          <cell r="D11298" t="str">
            <v>Industrial Processes - Chemical Manuf</v>
          </cell>
          <cell r="G11298" t="str">
            <v>MACT Source Categories</v>
          </cell>
          <cell r="H11298" t="str">
            <v>Agricultural Chemicals Production</v>
          </cell>
          <cell r="I11298" t="str">
            <v>2,4-D Salts and Esters Production</v>
          </cell>
          <cell r="J11298" t="str">
            <v>Process Vents, 2,4-D: Dryer (For Wet 2,4-D)</v>
          </cell>
          <cell r="N11298">
            <v>40988</v>
          </cell>
        </row>
        <row r="11299">
          <cell r="A11299" t="str">
            <v>63111050</v>
          </cell>
          <cell r="B11299" t="str">
            <v>Point</v>
          </cell>
          <cell r="C11299" t="str">
            <v>2,4-D Salts and Esters Prod /Process Vents: 2,4-D Product Storage</v>
          </cell>
          <cell r="D11299" t="str">
            <v>Industrial Processes - Storage and Transfer</v>
          </cell>
          <cell r="G11299" t="str">
            <v>MACT Source Categories</v>
          </cell>
          <cell r="H11299" t="str">
            <v>Agricultural Chemicals Production</v>
          </cell>
          <cell r="I11299" t="str">
            <v>2,4-D Salts and Esters Production</v>
          </cell>
          <cell r="J11299" t="str">
            <v>Process Vents: 2,4-D Product Storage</v>
          </cell>
          <cell r="N11299">
            <v>40988</v>
          </cell>
        </row>
        <row r="11300">
          <cell r="A11300" t="str">
            <v>63111070</v>
          </cell>
          <cell r="B11300" t="str">
            <v>Point</v>
          </cell>
          <cell r="C11300" t="str">
            <v>2,4-D Salts and Esters Prod /Waste Products</v>
          </cell>
          <cell r="D11300" t="str">
            <v>Industrial Processes - Chemical Manuf</v>
          </cell>
          <cell r="G11300" t="str">
            <v>MACT Source Categories</v>
          </cell>
          <cell r="H11300" t="str">
            <v>Agricultural Chemicals Production</v>
          </cell>
          <cell r="I11300" t="str">
            <v>2,4-D Salts and Esters Production</v>
          </cell>
          <cell r="J11300" t="str">
            <v>Waste Products</v>
          </cell>
          <cell r="N11300">
            <v>40988</v>
          </cell>
        </row>
        <row r="11301">
          <cell r="A11301" t="str">
            <v>63111071</v>
          </cell>
          <cell r="B11301" t="str">
            <v>Point</v>
          </cell>
          <cell r="C11301" t="str">
            <v>2,4-D Salts and Esters Prod /Waste Products: Filter Cakes</v>
          </cell>
          <cell r="D11301" t="str">
            <v>Industrial Processes - Chemical Manuf</v>
          </cell>
          <cell r="G11301" t="str">
            <v>MACT Source Categories</v>
          </cell>
          <cell r="H11301" t="str">
            <v>Agricultural Chemicals Production</v>
          </cell>
          <cell r="I11301" t="str">
            <v>2,4-D Salts and Esters Production</v>
          </cell>
          <cell r="J11301" t="str">
            <v>Waste Products: Filter Cakes</v>
          </cell>
          <cell r="N11301">
            <v>40988</v>
          </cell>
        </row>
        <row r="11302">
          <cell r="A11302" t="str">
            <v>63111072</v>
          </cell>
          <cell r="B11302" t="str">
            <v>Point</v>
          </cell>
          <cell r="C11302" t="str">
            <v>2,4-D Salts and Esters Prod /Waste Products: Still Bottoms</v>
          </cell>
          <cell r="D11302" t="str">
            <v>Industrial Processes - Chemical Manuf</v>
          </cell>
          <cell r="G11302" t="str">
            <v>MACT Source Categories</v>
          </cell>
          <cell r="H11302" t="str">
            <v>Agricultural Chemicals Production</v>
          </cell>
          <cell r="I11302" t="str">
            <v>2,4-D Salts and Esters Production</v>
          </cell>
          <cell r="J11302" t="str">
            <v>Waste Products: Still Bottoms</v>
          </cell>
          <cell r="N11302">
            <v>40988</v>
          </cell>
        </row>
        <row r="11303">
          <cell r="A11303" t="str">
            <v>63125001</v>
          </cell>
          <cell r="B11303" t="str">
            <v>Point</v>
          </cell>
          <cell r="C11303" t="str">
            <v>Captan Production</v>
          </cell>
          <cell r="D11303" t="str">
            <v>Industrial Processes - Chemical Manuf</v>
          </cell>
          <cell r="G11303" t="str">
            <v>MACT Source Categories</v>
          </cell>
          <cell r="H11303" t="str">
            <v>Agricultural Chemicals Production</v>
          </cell>
          <cell r="I11303" t="str">
            <v>Captan Production</v>
          </cell>
          <cell r="J11303" t="str">
            <v>Captan Production</v>
          </cell>
          <cell r="N11303">
            <v>40988</v>
          </cell>
        </row>
        <row r="11304">
          <cell r="A11304" t="str">
            <v>63125010</v>
          </cell>
          <cell r="B11304" t="str">
            <v>Point</v>
          </cell>
          <cell r="C11304" t="str">
            <v>Captan Production /Process Vents: Captan Unit</v>
          </cell>
          <cell r="D11304" t="str">
            <v>Industrial Processes - Chemical Manuf</v>
          </cell>
          <cell r="G11304" t="str">
            <v>MACT Source Categories</v>
          </cell>
          <cell r="H11304" t="str">
            <v>Agricultural Chemicals Production</v>
          </cell>
          <cell r="I11304" t="str">
            <v>Captan Production</v>
          </cell>
          <cell r="J11304" t="str">
            <v>Process Vents: Captan Unit</v>
          </cell>
          <cell r="N11304">
            <v>40988</v>
          </cell>
        </row>
        <row r="11305">
          <cell r="A11305" t="str">
            <v>63125011</v>
          </cell>
          <cell r="B11305" t="str">
            <v>Point</v>
          </cell>
          <cell r="C11305" t="str">
            <v>Captan Production /Process Vents: PMM/THPI Reactor</v>
          </cell>
          <cell r="D11305" t="str">
            <v>Industrial Processes - Chemical Manuf</v>
          </cell>
          <cell r="G11305" t="str">
            <v>MACT Source Categories</v>
          </cell>
          <cell r="H11305" t="str">
            <v>Agricultural Chemicals Production</v>
          </cell>
          <cell r="I11305" t="str">
            <v>Captan Production</v>
          </cell>
          <cell r="J11305" t="str">
            <v>Process Vents: PMM/THPI Reactor</v>
          </cell>
          <cell r="N11305">
            <v>40988</v>
          </cell>
        </row>
        <row r="11306">
          <cell r="A11306" t="str">
            <v>63125012</v>
          </cell>
          <cell r="B11306" t="str">
            <v>Point</v>
          </cell>
          <cell r="C11306" t="str">
            <v>Captan Production /Process Vents: Captan Unit, Holding Vessel</v>
          </cell>
          <cell r="D11306" t="str">
            <v>Industrial Processes - Chemical Manuf</v>
          </cell>
          <cell r="G11306" t="str">
            <v>MACT Source Categories</v>
          </cell>
          <cell r="H11306" t="str">
            <v>Agricultural Chemicals Production</v>
          </cell>
          <cell r="I11306" t="str">
            <v>Captan Production</v>
          </cell>
          <cell r="J11306" t="str">
            <v>Process Vents: Captan Unit, Holding Vessel</v>
          </cell>
          <cell r="N11306">
            <v>40988</v>
          </cell>
        </row>
        <row r="11307">
          <cell r="A11307" t="str">
            <v>63125013</v>
          </cell>
          <cell r="B11307" t="str">
            <v>Point</v>
          </cell>
          <cell r="C11307" t="str">
            <v>Captan Production /Process Vents: Captan Unit, Filtration</v>
          </cell>
          <cell r="D11307" t="str">
            <v>Industrial Processes - Chemical Manuf</v>
          </cell>
          <cell r="G11307" t="str">
            <v>MACT Source Categories</v>
          </cell>
          <cell r="H11307" t="str">
            <v>Agricultural Chemicals Production</v>
          </cell>
          <cell r="I11307" t="str">
            <v>Captan Production</v>
          </cell>
          <cell r="J11307" t="str">
            <v>Process Vents: Captan Unit, Filtration</v>
          </cell>
          <cell r="N11307">
            <v>40988</v>
          </cell>
        </row>
        <row r="11308">
          <cell r="A11308" t="str">
            <v>63125014</v>
          </cell>
          <cell r="B11308" t="str">
            <v>Point</v>
          </cell>
          <cell r="C11308" t="str">
            <v>Captan Production /Process Vents: Captan Unit, Washing</v>
          </cell>
          <cell r="D11308" t="str">
            <v>Industrial Processes - Chemical Manuf</v>
          </cell>
          <cell r="G11308" t="str">
            <v>MACT Source Categories</v>
          </cell>
          <cell r="H11308" t="str">
            <v>Agricultural Chemicals Production</v>
          </cell>
          <cell r="I11308" t="str">
            <v>Captan Production</v>
          </cell>
          <cell r="J11308" t="str">
            <v>Process Vents: Captan Unit, Washing</v>
          </cell>
          <cell r="N11308">
            <v>40988</v>
          </cell>
        </row>
        <row r="11309">
          <cell r="A11309" t="str">
            <v>63125015</v>
          </cell>
          <cell r="B11309" t="str">
            <v>Point</v>
          </cell>
          <cell r="C11309" t="str">
            <v>Captan Production /Process Vents: Captan Unit, Drying</v>
          </cell>
          <cell r="D11309" t="str">
            <v>Industrial Processes - Chemical Manuf</v>
          </cell>
          <cell r="G11309" t="str">
            <v>MACT Source Categories</v>
          </cell>
          <cell r="H11309" t="str">
            <v>Agricultural Chemicals Production</v>
          </cell>
          <cell r="I11309" t="str">
            <v>Captan Production</v>
          </cell>
          <cell r="J11309" t="str">
            <v>Process Vents: Captan Unit, Drying</v>
          </cell>
          <cell r="N11309">
            <v>40988</v>
          </cell>
        </row>
        <row r="11310">
          <cell r="A11310" t="str">
            <v>63125030</v>
          </cell>
          <cell r="B11310" t="str">
            <v>Point</v>
          </cell>
          <cell r="C11310" t="str">
            <v>Captan Production /Process Vents: THPI Production</v>
          </cell>
          <cell r="D11310" t="str">
            <v>Industrial Processes - Chemical Manuf</v>
          </cell>
          <cell r="G11310" t="str">
            <v>MACT Source Categories</v>
          </cell>
          <cell r="H11310" t="str">
            <v>Agricultural Chemicals Production</v>
          </cell>
          <cell r="I11310" t="str">
            <v>Captan Production</v>
          </cell>
          <cell r="J11310" t="str">
            <v>Process Vents: THPI Production</v>
          </cell>
          <cell r="N11310">
            <v>40988</v>
          </cell>
        </row>
        <row r="11311">
          <cell r="A11311" t="str">
            <v>63125031</v>
          </cell>
          <cell r="B11311" t="str">
            <v>Point</v>
          </cell>
          <cell r="C11311" t="str">
            <v>Captan Production /Process Vents: THPI Reactor</v>
          </cell>
          <cell r="D11311" t="str">
            <v>Industrial Processes - Chemical Manuf</v>
          </cell>
          <cell r="G11311" t="str">
            <v>MACT Source Categories</v>
          </cell>
          <cell r="H11311" t="str">
            <v>Agricultural Chemicals Production</v>
          </cell>
          <cell r="I11311" t="str">
            <v>Captan Production</v>
          </cell>
          <cell r="J11311" t="str">
            <v>Process Vents: THPI Reactor</v>
          </cell>
          <cell r="N11311">
            <v>40988</v>
          </cell>
        </row>
        <row r="11312">
          <cell r="A11312" t="str">
            <v>63125032</v>
          </cell>
          <cell r="B11312" t="str">
            <v>Point</v>
          </cell>
          <cell r="C11312" t="str">
            <v>Captan Production /Process Vents: THPI Flaker</v>
          </cell>
          <cell r="D11312" t="str">
            <v>Industrial Processes - Chemical Manuf</v>
          </cell>
          <cell r="G11312" t="str">
            <v>MACT Source Categories</v>
          </cell>
          <cell r="H11312" t="str">
            <v>Agricultural Chemicals Production</v>
          </cell>
          <cell r="I11312" t="str">
            <v>Captan Production</v>
          </cell>
          <cell r="J11312" t="str">
            <v>Process Vents: THPI Flaker</v>
          </cell>
          <cell r="N11312">
            <v>40988</v>
          </cell>
        </row>
        <row r="11313">
          <cell r="A11313" t="str">
            <v>63125040</v>
          </cell>
          <cell r="B11313" t="str">
            <v>Point</v>
          </cell>
          <cell r="C11313" t="str">
            <v>Captan Production /Process Vents: PMM Production</v>
          </cell>
          <cell r="D11313" t="str">
            <v>Industrial Processes - Chemical Manuf</v>
          </cell>
          <cell r="G11313" t="str">
            <v>MACT Source Categories</v>
          </cell>
          <cell r="H11313" t="str">
            <v>Agricultural Chemicals Production</v>
          </cell>
          <cell r="I11313" t="str">
            <v>Captan Production</v>
          </cell>
          <cell r="J11313" t="str">
            <v>Process Vents: PMM Production</v>
          </cell>
          <cell r="N11313">
            <v>40988</v>
          </cell>
        </row>
        <row r="11314">
          <cell r="A11314" t="str">
            <v>63125041</v>
          </cell>
          <cell r="B11314" t="str">
            <v>Point</v>
          </cell>
          <cell r="C11314" t="str">
            <v>Captan Production /Process Vents: PMM Chlorinator</v>
          </cell>
          <cell r="D11314" t="str">
            <v>Industrial Processes - Chemical Manuf</v>
          </cell>
          <cell r="G11314" t="str">
            <v>MACT Source Categories</v>
          </cell>
          <cell r="H11314" t="str">
            <v>Agricultural Chemicals Production</v>
          </cell>
          <cell r="I11314" t="str">
            <v>Captan Production</v>
          </cell>
          <cell r="J11314" t="str">
            <v>Process Vents: PMM Chlorinator</v>
          </cell>
          <cell r="N11314">
            <v>40988</v>
          </cell>
        </row>
        <row r="11315">
          <cell r="A11315" t="str">
            <v>63125042</v>
          </cell>
          <cell r="B11315" t="str">
            <v>Point</v>
          </cell>
          <cell r="C11315" t="str">
            <v>Captan Production /Process Vents: PMM Distillation</v>
          </cell>
          <cell r="D11315" t="str">
            <v>Industrial Processes - Chemical Manuf</v>
          </cell>
          <cell r="G11315" t="str">
            <v>MACT Source Categories</v>
          </cell>
          <cell r="H11315" t="str">
            <v>Agricultural Chemicals Production</v>
          </cell>
          <cell r="I11315" t="str">
            <v>Captan Production</v>
          </cell>
          <cell r="J11315" t="str">
            <v>Process Vents: PMM Distillation</v>
          </cell>
          <cell r="N11315">
            <v>40988</v>
          </cell>
        </row>
        <row r="11316">
          <cell r="A11316" t="str">
            <v>63125080</v>
          </cell>
          <cell r="B11316" t="str">
            <v>Point</v>
          </cell>
          <cell r="C11316" t="str">
            <v>Captan Production /Process Vents: Captan Unit, Product Storage and Packaging</v>
          </cell>
          <cell r="D11316" t="str">
            <v>Industrial Processes - Storage and Transfer</v>
          </cell>
          <cell r="G11316" t="str">
            <v>MACT Source Categories</v>
          </cell>
          <cell r="H11316" t="str">
            <v>Agricultural Chemicals Production</v>
          </cell>
          <cell r="I11316" t="str">
            <v>Captan Production</v>
          </cell>
          <cell r="J11316" t="str">
            <v>Process Vents: Captan Unit, Product Storage and Packaging</v>
          </cell>
          <cell r="N11316">
            <v>40988</v>
          </cell>
        </row>
        <row r="11317">
          <cell r="A11317" t="str">
            <v>63131001</v>
          </cell>
          <cell r="B11317" t="str">
            <v>Point</v>
          </cell>
          <cell r="C11317" t="str">
            <v>Chlorothalonil Production /Chlorothalonil Production</v>
          </cell>
          <cell r="D11317" t="str">
            <v>Industrial Processes - Chemical Manuf</v>
          </cell>
          <cell r="G11317" t="str">
            <v>MACT Source Categories</v>
          </cell>
          <cell r="H11317" t="str">
            <v>Agricultural Chemicals Production</v>
          </cell>
          <cell r="I11317" t="str">
            <v>Chlorothalonil Production</v>
          </cell>
          <cell r="J11317" t="str">
            <v>Chlorothalonil Production</v>
          </cell>
          <cell r="N11317">
            <v>40988</v>
          </cell>
        </row>
        <row r="11318">
          <cell r="A11318" t="str">
            <v>63131010</v>
          </cell>
          <cell r="B11318" t="str">
            <v>Point</v>
          </cell>
          <cell r="C11318" t="str">
            <v>Chlorothalonil Production /Process Vents: Chlorothalonil Production</v>
          </cell>
          <cell r="D11318" t="str">
            <v>Industrial Processes - Chemical Manuf</v>
          </cell>
          <cell r="G11318" t="str">
            <v>MACT Source Categories</v>
          </cell>
          <cell r="H11318" t="str">
            <v>Agricultural Chemicals Production</v>
          </cell>
          <cell r="I11318" t="str">
            <v>Chlorothalonil Production</v>
          </cell>
          <cell r="J11318" t="str">
            <v>Process Vents: Chlorothalonil Production</v>
          </cell>
          <cell r="N11318">
            <v>40988</v>
          </cell>
        </row>
        <row r="11319">
          <cell r="A11319" t="str">
            <v>63131011</v>
          </cell>
          <cell r="B11319" t="str">
            <v>Point</v>
          </cell>
          <cell r="C11319" t="str">
            <v>Chlorothalonil Production /Process Vents: IPN Feed Bin</v>
          </cell>
          <cell r="D11319" t="str">
            <v>Industrial Processes - Chemical Manuf</v>
          </cell>
          <cell r="G11319" t="str">
            <v>MACT Source Categories</v>
          </cell>
          <cell r="H11319" t="str">
            <v>Agricultural Chemicals Production</v>
          </cell>
          <cell r="I11319" t="str">
            <v>Chlorothalonil Production</v>
          </cell>
          <cell r="J11319" t="str">
            <v>Process Vents: IPN Feed Bin</v>
          </cell>
          <cell r="N11319">
            <v>40988</v>
          </cell>
        </row>
        <row r="11320">
          <cell r="A11320" t="str">
            <v>63131012</v>
          </cell>
          <cell r="B11320" t="str">
            <v>Point</v>
          </cell>
          <cell r="C11320" t="str">
            <v>Chlorothalonil Production /Process Vents: IPN Melt Pot</v>
          </cell>
          <cell r="D11320" t="str">
            <v>Industrial Processes - Chemical Manuf</v>
          </cell>
          <cell r="G11320" t="str">
            <v>MACT Source Categories</v>
          </cell>
          <cell r="H11320" t="str">
            <v>Agricultural Chemicals Production</v>
          </cell>
          <cell r="I11320" t="str">
            <v>Chlorothalonil Production</v>
          </cell>
          <cell r="J11320" t="str">
            <v>Process Vents: IPN Melt Pot</v>
          </cell>
          <cell r="N11320">
            <v>40988</v>
          </cell>
        </row>
        <row r="11321">
          <cell r="A11321" t="str">
            <v>63131013</v>
          </cell>
          <cell r="B11321" t="str">
            <v>Point</v>
          </cell>
          <cell r="C11321" t="str">
            <v>Chlorothalonil Production /Process Vents: Reactor</v>
          </cell>
          <cell r="D11321" t="str">
            <v>Industrial Processes - Chemical Manuf</v>
          </cell>
          <cell r="G11321" t="str">
            <v>MACT Source Categories</v>
          </cell>
          <cell r="H11321" t="str">
            <v>Agricultural Chemicals Production</v>
          </cell>
          <cell r="I11321" t="str">
            <v>Chlorothalonil Production</v>
          </cell>
          <cell r="J11321" t="str">
            <v>Process Vents: Reactor</v>
          </cell>
          <cell r="N11321">
            <v>40988</v>
          </cell>
        </row>
        <row r="11322">
          <cell r="A11322" t="str">
            <v>63131014</v>
          </cell>
          <cell r="B11322" t="str">
            <v>Point</v>
          </cell>
          <cell r="C11322" t="str">
            <v>Chlorothalonil Production /Process Vents: Desublimer</v>
          </cell>
          <cell r="D11322" t="str">
            <v>Industrial Processes - Chemical Manuf</v>
          </cell>
          <cell r="G11322" t="str">
            <v>MACT Source Categories</v>
          </cell>
          <cell r="H11322" t="str">
            <v>Agricultural Chemicals Production</v>
          </cell>
          <cell r="I11322" t="str">
            <v>Chlorothalonil Production</v>
          </cell>
          <cell r="J11322" t="str">
            <v>Process Vents: Desublimer</v>
          </cell>
          <cell r="N11322">
            <v>40988</v>
          </cell>
        </row>
        <row r="11323">
          <cell r="A11323" t="str">
            <v>63131015</v>
          </cell>
          <cell r="B11323" t="str">
            <v>Point</v>
          </cell>
          <cell r="C11323" t="str">
            <v>Chlorothalonil Production /Process Vents: Desublimer Feed Tank</v>
          </cell>
          <cell r="D11323" t="str">
            <v>Industrial Processes - Chemical Manuf</v>
          </cell>
          <cell r="G11323" t="str">
            <v>MACT Source Categories</v>
          </cell>
          <cell r="H11323" t="str">
            <v>Agricultural Chemicals Production</v>
          </cell>
          <cell r="I11323" t="str">
            <v>Chlorothalonil Production</v>
          </cell>
          <cell r="J11323" t="str">
            <v>Process Vents: Desublimer Feed Tank</v>
          </cell>
          <cell r="N11323">
            <v>40988</v>
          </cell>
        </row>
        <row r="11324">
          <cell r="A11324" t="str">
            <v>63131016</v>
          </cell>
          <cell r="B11324" t="str">
            <v>Point</v>
          </cell>
          <cell r="C11324" t="str">
            <v>Chlorothalonil Production /Process Vents: Converters</v>
          </cell>
          <cell r="D11324" t="str">
            <v>Industrial Processes - Chemical Manuf</v>
          </cell>
          <cell r="G11324" t="str">
            <v>MACT Source Categories</v>
          </cell>
          <cell r="H11324" t="str">
            <v>Agricultural Chemicals Production</v>
          </cell>
          <cell r="I11324" t="str">
            <v>Chlorothalonil Production</v>
          </cell>
          <cell r="J11324" t="str">
            <v>Process Vents: Converters</v>
          </cell>
          <cell r="N11324">
            <v>40988</v>
          </cell>
        </row>
        <row r="11325">
          <cell r="A11325" t="str">
            <v>63131017</v>
          </cell>
          <cell r="B11325" t="str">
            <v>Point</v>
          </cell>
          <cell r="C11325" t="str">
            <v>Chlorothalonil Production /Process Vents: Blender</v>
          </cell>
          <cell r="D11325" t="str">
            <v>Industrial Processes - Chemical Manuf</v>
          </cell>
          <cell r="G11325" t="str">
            <v>MACT Source Categories</v>
          </cell>
          <cell r="H11325" t="str">
            <v>Agricultural Chemicals Production</v>
          </cell>
          <cell r="I11325" t="str">
            <v>Chlorothalonil Production</v>
          </cell>
          <cell r="J11325" t="str">
            <v>Process Vents: Blender</v>
          </cell>
          <cell r="N11325">
            <v>40988</v>
          </cell>
        </row>
        <row r="11326">
          <cell r="A11326" t="str">
            <v>63131018</v>
          </cell>
          <cell r="B11326" t="str">
            <v>Point</v>
          </cell>
          <cell r="C11326" t="str">
            <v>Chlorothalonil Production /Process Vents: Product Packaging</v>
          </cell>
          <cell r="D11326" t="str">
            <v>Industrial Processes - Chemical Manuf</v>
          </cell>
          <cell r="G11326" t="str">
            <v>MACT Source Categories</v>
          </cell>
          <cell r="H11326" t="str">
            <v>Agricultural Chemicals Production</v>
          </cell>
          <cell r="I11326" t="str">
            <v>Chlorothalonil Production</v>
          </cell>
          <cell r="J11326" t="str">
            <v>Process Vents: Product Packaging</v>
          </cell>
          <cell r="N11326">
            <v>40988</v>
          </cell>
        </row>
        <row r="11327">
          <cell r="A11327" t="str">
            <v>63131030</v>
          </cell>
          <cell r="B11327" t="str">
            <v>Point</v>
          </cell>
          <cell r="C11327" t="str">
            <v>Chlorothalonil Production /Process Vents, Chlorine (Cl) Recovery System</v>
          </cell>
          <cell r="D11327" t="str">
            <v>Industrial Processes - Chemical Manuf</v>
          </cell>
          <cell r="G11327" t="str">
            <v>MACT Source Categories</v>
          </cell>
          <cell r="H11327" t="str">
            <v>Agricultural Chemicals Production</v>
          </cell>
          <cell r="I11327" t="str">
            <v>Chlorothalonil Production</v>
          </cell>
          <cell r="J11327" t="str">
            <v>Process Vents, Chlorine (Cl) Recovery System</v>
          </cell>
          <cell r="N11327">
            <v>40988</v>
          </cell>
        </row>
        <row r="11328">
          <cell r="A11328" t="str">
            <v>63131031</v>
          </cell>
          <cell r="B11328" t="str">
            <v>Point</v>
          </cell>
          <cell r="C11328" t="str">
            <v>Chlorothalonil Production /Process Vents, Cl Recovery System: Knockout Pots</v>
          </cell>
          <cell r="D11328" t="str">
            <v>Industrial Processes - Chemical Manuf</v>
          </cell>
          <cell r="G11328" t="str">
            <v>MACT Source Categories</v>
          </cell>
          <cell r="H11328" t="str">
            <v>Agricultural Chemicals Production</v>
          </cell>
          <cell r="I11328" t="str">
            <v>Chlorothalonil Production</v>
          </cell>
          <cell r="J11328" t="str">
            <v>Process Vents, Cl Recovery System: Knockout Pots</v>
          </cell>
          <cell r="N11328">
            <v>40988</v>
          </cell>
        </row>
        <row r="11329">
          <cell r="A11329" t="str">
            <v>63131032</v>
          </cell>
          <cell r="B11329" t="str">
            <v>Point</v>
          </cell>
          <cell r="C11329" t="str">
            <v>Chlorothalonil Production /Process Vents, Cl Recovery System: HCl Absorber</v>
          </cell>
          <cell r="D11329" t="str">
            <v>Industrial Processes - Chemical Manuf</v>
          </cell>
          <cell r="G11329" t="str">
            <v>MACT Source Categories</v>
          </cell>
          <cell r="H11329" t="str">
            <v>Agricultural Chemicals Production</v>
          </cell>
          <cell r="I11329" t="str">
            <v>Chlorothalonil Production</v>
          </cell>
          <cell r="J11329" t="str">
            <v>Process Vents, Cl Recovery System: HCl Absorber</v>
          </cell>
          <cell r="N11329">
            <v>40988</v>
          </cell>
        </row>
        <row r="11330">
          <cell r="A11330" t="str">
            <v>63131033</v>
          </cell>
          <cell r="B11330" t="str">
            <v>Point</v>
          </cell>
          <cell r="C11330" t="str">
            <v>Chlorothalonil Production /Process Vents, By-product Purification: CCl4 Evaporator</v>
          </cell>
          <cell r="D11330" t="str">
            <v>Industrial Processes - Chemical Manuf</v>
          </cell>
          <cell r="G11330" t="str">
            <v>MACT Source Categories</v>
          </cell>
          <cell r="H11330" t="str">
            <v>Agricultural Chemicals Production</v>
          </cell>
          <cell r="I11330" t="str">
            <v>Chlorothalonil Production</v>
          </cell>
          <cell r="J11330" t="str">
            <v>Process Vents, By-product Purification: CCl4 Evaporator</v>
          </cell>
          <cell r="N11330">
            <v>40988</v>
          </cell>
        </row>
        <row r="11331">
          <cell r="A11331" t="str">
            <v>63131034</v>
          </cell>
          <cell r="B11331" t="str">
            <v>Point</v>
          </cell>
          <cell r="C11331" t="str">
            <v>Chlorothalonil Production /Process Vents, Cl Recovery System: Bottom Drumming System</v>
          </cell>
          <cell r="D11331" t="str">
            <v>Industrial Processes - Chemical Manuf</v>
          </cell>
          <cell r="G11331" t="str">
            <v>MACT Source Categories</v>
          </cell>
          <cell r="H11331" t="str">
            <v>Agricultural Chemicals Production</v>
          </cell>
          <cell r="I11331" t="str">
            <v>Chlorothalonil Production</v>
          </cell>
          <cell r="J11331" t="str">
            <v>Process Vents, Cl Recovery System: Bottom Drumming System</v>
          </cell>
          <cell r="N11331">
            <v>40988</v>
          </cell>
        </row>
        <row r="11332">
          <cell r="A11332" t="str">
            <v>63131038</v>
          </cell>
          <cell r="B11332" t="str">
            <v>Point</v>
          </cell>
          <cell r="C11332" t="str">
            <v>Chlorothalonil Production /Process Vents: CCl4 Collection System</v>
          </cell>
          <cell r="D11332" t="str">
            <v>Industrial Processes - Chemical Manuf</v>
          </cell>
          <cell r="G11332" t="str">
            <v>MACT Source Categories</v>
          </cell>
          <cell r="H11332" t="str">
            <v>Agricultural Chemicals Production</v>
          </cell>
          <cell r="I11332" t="str">
            <v>Chlorothalonil Production</v>
          </cell>
          <cell r="J11332" t="str">
            <v>Process Vents: CCl4 Collection System</v>
          </cell>
          <cell r="N11332">
            <v>40988</v>
          </cell>
        </row>
        <row r="11333">
          <cell r="A11333" t="str">
            <v>63131080</v>
          </cell>
          <cell r="B11333" t="str">
            <v>Point</v>
          </cell>
          <cell r="C11333" t="str">
            <v>Chlorothalonil Production /Process Vents: End Product Storage</v>
          </cell>
          <cell r="D11333" t="str">
            <v>Industrial Processes - Storage and Transfer</v>
          </cell>
          <cell r="G11333" t="str">
            <v>MACT Source Categories</v>
          </cell>
          <cell r="H11333" t="str">
            <v>Agricultural Chemicals Production</v>
          </cell>
          <cell r="I11333" t="str">
            <v>Chlorothalonil Production</v>
          </cell>
          <cell r="J11333" t="str">
            <v>Process Vents: End Product Storage</v>
          </cell>
          <cell r="N11333">
            <v>40988</v>
          </cell>
        </row>
        <row r="11334">
          <cell r="A11334" t="str">
            <v>63134001</v>
          </cell>
          <cell r="B11334" t="str">
            <v>Point</v>
          </cell>
          <cell r="C11334" t="str">
            <v>Dacthal Production</v>
          </cell>
          <cell r="D11334" t="str">
            <v>Industrial Processes - Chemical Manuf</v>
          </cell>
          <cell r="G11334" t="str">
            <v>MACT Source Categories</v>
          </cell>
          <cell r="H11334" t="str">
            <v>Agricultural Chemicals Production</v>
          </cell>
          <cell r="I11334" t="str">
            <v>Dacthal Production</v>
          </cell>
          <cell r="J11334" t="str">
            <v>Dacthal Production</v>
          </cell>
          <cell r="N11334">
            <v>40988</v>
          </cell>
        </row>
        <row r="11335">
          <cell r="A11335" t="str">
            <v>63134010</v>
          </cell>
          <cell r="B11335" t="str">
            <v>Point</v>
          </cell>
          <cell r="C11335" t="str">
            <v>Dacthal Production /Process Vents: Dacthal Production</v>
          </cell>
          <cell r="D11335" t="str">
            <v>Industrial Processes - Chemical Manuf</v>
          </cell>
          <cell r="G11335" t="str">
            <v>MACT Source Categories</v>
          </cell>
          <cell r="H11335" t="str">
            <v>Agricultural Chemicals Production</v>
          </cell>
          <cell r="I11335" t="str">
            <v>Dacthal Production</v>
          </cell>
          <cell r="J11335" t="str">
            <v>Process Vents: Dacthal Production</v>
          </cell>
          <cell r="N11335">
            <v>40988</v>
          </cell>
        </row>
        <row r="11336">
          <cell r="A11336" t="str">
            <v>63134011</v>
          </cell>
          <cell r="B11336" t="str">
            <v>Point</v>
          </cell>
          <cell r="C11336" t="str">
            <v>Dacthal Production /Process Vents: Photochlorination Reactor</v>
          </cell>
          <cell r="D11336" t="str">
            <v>Industrial Processes - Chemical Manuf</v>
          </cell>
          <cell r="G11336" t="str">
            <v>MACT Source Categories</v>
          </cell>
          <cell r="H11336" t="str">
            <v>Agricultural Chemicals Production</v>
          </cell>
          <cell r="I11336" t="str">
            <v>Dacthal Production</v>
          </cell>
          <cell r="J11336" t="str">
            <v>Process Vents: Photochlorination Reactor</v>
          </cell>
          <cell r="N11336">
            <v>40988</v>
          </cell>
        </row>
        <row r="11337">
          <cell r="A11337" t="str">
            <v>63134012</v>
          </cell>
          <cell r="B11337" t="str">
            <v>Point</v>
          </cell>
          <cell r="C11337" t="str">
            <v>Dacthal Production /Process Vents: Fusion Reactor</v>
          </cell>
          <cell r="D11337" t="str">
            <v>Industrial Processes - Chemical Manuf</v>
          </cell>
          <cell r="G11337" t="str">
            <v>MACT Source Categories</v>
          </cell>
          <cell r="H11337" t="str">
            <v>Agricultural Chemicals Production</v>
          </cell>
          <cell r="I11337" t="str">
            <v>Dacthal Production</v>
          </cell>
          <cell r="J11337" t="str">
            <v>Process Vents: Fusion Reactor</v>
          </cell>
          <cell r="N11337">
            <v>40988</v>
          </cell>
        </row>
        <row r="11338">
          <cell r="A11338" t="str">
            <v>63134013</v>
          </cell>
          <cell r="B11338" t="str">
            <v>Point</v>
          </cell>
          <cell r="C11338" t="str">
            <v>Dacthal Production /Process Vents: Thermal Chlorination Reactor</v>
          </cell>
          <cell r="D11338" t="str">
            <v>Industrial Processes - Chemical Manuf</v>
          </cell>
          <cell r="G11338" t="str">
            <v>MACT Source Categories</v>
          </cell>
          <cell r="H11338" t="str">
            <v>Agricultural Chemicals Production</v>
          </cell>
          <cell r="I11338" t="str">
            <v>Dacthal Production</v>
          </cell>
          <cell r="J11338" t="str">
            <v>Process Vents: Thermal Chlorination Reactor</v>
          </cell>
          <cell r="N11338">
            <v>40988</v>
          </cell>
        </row>
        <row r="11339">
          <cell r="A11339" t="str">
            <v>63134014</v>
          </cell>
          <cell r="B11339" t="str">
            <v>Point</v>
          </cell>
          <cell r="C11339" t="str">
            <v>Dacthal Production /Process Vents, Esterification Reaction: Reactors</v>
          </cell>
          <cell r="D11339" t="str">
            <v>Industrial Processes - Chemical Manuf</v>
          </cell>
          <cell r="G11339" t="str">
            <v>MACT Source Categories</v>
          </cell>
          <cell r="H11339" t="str">
            <v>Agricultural Chemicals Production</v>
          </cell>
          <cell r="I11339" t="str">
            <v>Dacthal Production</v>
          </cell>
          <cell r="J11339" t="str">
            <v>Process Vents, Esterification Reaction: Reactors</v>
          </cell>
          <cell r="N11339">
            <v>40988</v>
          </cell>
        </row>
        <row r="11340">
          <cell r="A11340" t="str">
            <v>63134015</v>
          </cell>
          <cell r="B11340" t="str">
            <v>Point</v>
          </cell>
          <cell r="C11340" t="str">
            <v>Dacthal Production /Process Vents: Still Pot Meoh Reflux Drum</v>
          </cell>
          <cell r="D11340" t="str">
            <v>Industrial Processes - Chemical Manuf</v>
          </cell>
          <cell r="G11340" t="str">
            <v>MACT Source Categories</v>
          </cell>
          <cell r="H11340" t="str">
            <v>Agricultural Chemicals Production</v>
          </cell>
          <cell r="I11340" t="str">
            <v>Dacthal Production</v>
          </cell>
          <cell r="J11340" t="str">
            <v>Process Vents: Still Pot Meoh Reflux Drum</v>
          </cell>
          <cell r="N11340">
            <v>40988</v>
          </cell>
        </row>
        <row r="11341">
          <cell r="A11341" t="str">
            <v>63134016</v>
          </cell>
          <cell r="B11341" t="str">
            <v>Point</v>
          </cell>
          <cell r="C11341" t="str">
            <v>Dacthal Production /Process Vents, Separation: Centrifuge</v>
          </cell>
          <cell r="D11341" t="str">
            <v>Industrial Processes - Chemical Manuf</v>
          </cell>
          <cell r="G11341" t="str">
            <v>MACT Source Categories</v>
          </cell>
          <cell r="H11341" t="str">
            <v>Agricultural Chemicals Production</v>
          </cell>
          <cell r="I11341" t="str">
            <v>Dacthal Production</v>
          </cell>
          <cell r="J11341" t="str">
            <v>Process Vents, Separation: Centrifuge</v>
          </cell>
          <cell r="N11341">
            <v>40988</v>
          </cell>
        </row>
        <row r="11342">
          <cell r="A11342" t="str">
            <v>63134017</v>
          </cell>
          <cell r="B11342" t="str">
            <v>Point</v>
          </cell>
          <cell r="C11342" t="str">
            <v>Dacthal Production /Process Vents: Xylol/Stripper Decanter</v>
          </cell>
          <cell r="D11342" t="str">
            <v>Industrial Processes - Chemical Manuf</v>
          </cell>
          <cell r="G11342" t="str">
            <v>MACT Source Categories</v>
          </cell>
          <cell r="H11342" t="str">
            <v>Agricultural Chemicals Production</v>
          </cell>
          <cell r="I11342" t="str">
            <v>Dacthal Production</v>
          </cell>
          <cell r="J11342" t="str">
            <v>Process Vents: Xylol/Stripper Decanter</v>
          </cell>
          <cell r="N11342">
            <v>40988</v>
          </cell>
        </row>
        <row r="11343">
          <cell r="A11343" t="str">
            <v>63134018</v>
          </cell>
          <cell r="B11343" t="str">
            <v>Point</v>
          </cell>
          <cell r="C11343" t="str">
            <v>Dacthal Production /Process Vents: Flash Distillation</v>
          </cell>
          <cell r="D11343" t="str">
            <v>Industrial Processes - Chemical Manuf</v>
          </cell>
          <cell r="G11343" t="str">
            <v>MACT Source Categories</v>
          </cell>
          <cell r="H11343" t="str">
            <v>Agricultural Chemicals Production</v>
          </cell>
          <cell r="I11343" t="str">
            <v>Dacthal Production</v>
          </cell>
          <cell r="J11343" t="str">
            <v>Process Vents: Flash Distillation</v>
          </cell>
          <cell r="N11343">
            <v>40988</v>
          </cell>
        </row>
        <row r="11344">
          <cell r="A11344" t="str">
            <v>63134019</v>
          </cell>
          <cell r="B11344" t="str">
            <v>Point</v>
          </cell>
          <cell r="C11344" t="str">
            <v>Dacthal Production /Process Vents: Organic Fume Scrubber System</v>
          </cell>
          <cell r="D11344" t="str">
            <v>Industrial Processes - Chemical Manuf</v>
          </cell>
          <cell r="G11344" t="str">
            <v>MACT Source Categories</v>
          </cell>
          <cell r="H11344" t="str">
            <v>Agricultural Chemicals Production</v>
          </cell>
          <cell r="I11344" t="str">
            <v>Dacthal Production</v>
          </cell>
          <cell r="J11344" t="str">
            <v>Process Vents: Organic Fume Scrubber System</v>
          </cell>
          <cell r="N11344">
            <v>40988</v>
          </cell>
        </row>
        <row r="11345">
          <cell r="A11345" t="str">
            <v>63134020</v>
          </cell>
          <cell r="B11345" t="str">
            <v>Point</v>
          </cell>
          <cell r="C11345" t="str">
            <v>Dacthal Production /Process Vents: Dacthal Flaking</v>
          </cell>
          <cell r="D11345" t="str">
            <v>Industrial Processes - Chemical Manuf</v>
          </cell>
          <cell r="G11345" t="str">
            <v>MACT Source Categories</v>
          </cell>
          <cell r="H11345" t="str">
            <v>Agricultural Chemicals Production</v>
          </cell>
          <cell r="I11345" t="str">
            <v>Dacthal Production</v>
          </cell>
          <cell r="J11345" t="str">
            <v>Process Vents: Dacthal Flaking</v>
          </cell>
          <cell r="N11345">
            <v>40988</v>
          </cell>
        </row>
        <row r="11346">
          <cell r="A11346" t="str">
            <v>63134021</v>
          </cell>
          <cell r="B11346" t="str">
            <v>Point</v>
          </cell>
          <cell r="C11346" t="str">
            <v>Dacthal Production /Process Vents: Dacthal Hold Bin</v>
          </cell>
          <cell r="D11346" t="str">
            <v>Industrial Processes - Chemical Manuf</v>
          </cell>
          <cell r="G11346" t="str">
            <v>MACT Source Categories</v>
          </cell>
          <cell r="H11346" t="str">
            <v>Agricultural Chemicals Production</v>
          </cell>
          <cell r="I11346" t="str">
            <v>Dacthal Production</v>
          </cell>
          <cell r="J11346" t="str">
            <v>Process Vents: Dacthal Hold Bin</v>
          </cell>
          <cell r="N11346">
            <v>40988</v>
          </cell>
        </row>
        <row r="11347">
          <cell r="A11347" t="str">
            <v>63134022</v>
          </cell>
          <cell r="B11347" t="str">
            <v>Point</v>
          </cell>
          <cell r="C11347" t="str">
            <v>Dacthal Production /Process Vents: Dacthal Formulation</v>
          </cell>
          <cell r="D11347" t="str">
            <v>Industrial Processes - Chemical Manuf</v>
          </cell>
          <cell r="G11347" t="str">
            <v>MACT Source Categories</v>
          </cell>
          <cell r="H11347" t="str">
            <v>Agricultural Chemicals Production</v>
          </cell>
          <cell r="I11347" t="str">
            <v>Dacthal Production</v>
          </cell>
          <cell r="J11347" t="str">
            <v>Process Vents: Dacthal Formulation</v>
          </cell>
          <cell r="N11347">
            <v>40988</v>
          </cell>
        </row>
        <row r="11348">
          <cell r="A11348" t="str">
            <v>63134023</v>
          </cell>
          <cell r="B11348" t="str">
            <v>Point</v>
          </cell>
          <cell r="C11348" t="str">
            <v>Dacthal Production /Process Vents: Dacthal Packaging</v>
          </cell>
          <cell r="D11348" t="str">
            <v>Industrial Processes - Chemical Manuf</v>
          </cell>
          <cell r="G11348" t="str">
            <v>MACT Source Categories</v>
          </cell>
          <cell r="H11348" t="str">
            <v>Agricultural Chemicals Production</v>
          </cell>
          <cell r="I11348" t="str">
            <v>Dacthal Production</v>
          </cell>
          <cell r="J11348" t="str">
            <v>Process Vents: Dacthal Packaging</v>
          </cell>
          <cell r="N11348">
            <v>40988</v>
          </cell>
        </row>
        <row r="11349">
          <cell r="A11349" t="str">
            <v>63134024</v>
          </cell>
          <cell r="B11349" t="str">
            <v>Point</v>
          </cell>
          <cell r="C11349" t="str">
            <v>Dacthal Production /Process Vents, Formulation: Solid Additives Feeders</v>
          </cell>
          <cell r="D11349" t="str">
            <v>Industrial Processes - Chemical Manuf</v>
          </cell>
          <cell r="G11349" t="str">
            <v>MACT Source Categories</v>
          </cell>
          <cell r="H11349" t="str">
            <v>Agricultural Chemicals Production</v>
          </cell>
          <cell r="I11349" t="str">
            <v>Dacthal Production</v>
          </cell>
          <cell r="J11349" t="str">
            <v>Process Vents, Formulation: Solid Additives Feeders</v>
          </cell>
          <cell r="N11349">
            <v>40988</v>
          </cell>
        </row>
        <row r="11350">
          <cell r="A11350" t="str">
            <v>63134025</v>
          </cell>
          <cell r="B11350" t="str">
            <v>Point</v>
          </cell>
          <cell r="C11350" t="str">
            <v>Dacthal Production /Process Vents, Formulation: Feed Hoppers</v>
          </cell>
          <cell r="D11350" t="str">
            <v>Industrial Processes - Chemical Manuf</v>
          </cell>
          <cell r="G11350" t="str">
            <v>MACT Source Categories</v>
          </cell>
          <cell r="H11350" t="str">
            <v>Agricultural Chemicals Production</v>
          </cell>
          <cell r="I11350" t="str">
            <v>Dacthal Production</v>
          </cell>
          <cell r="J11350" t="str">
            <v>Process Vents, Formulation: Feed Hoppers</v>
          </cell>
          <cell r="N11350">
            <v>40988</v>
          </cell>
        </row>
        <row r="11351">
          <cell r="A11351" t="str">
            <v>63134026</v>
          </cell>
          <cell r="B11351" t="str">
            <v>Point</v>
          </cell>
          <cell r="C11351" t="str">
            <v>Dacthal Production /Process Vents, Formulation: Adjusting Batch Tank</v>
          </cell>
          <cell r="D11351" t="str">
            <v>Industrial Processes - Chemical Manuf</v>
          </cell>
          <cell r="G11351" t="str">
            <v>MACT Source Categories</v>
          </cell>
          <cell r="H11351" t="str">
            <v>Agricultural Chemicals Production</v>
          </cell>
          <cell r="I11351" t="str">
            <v>Dacthal Production</v>
          </cell>
          <cell r="J11351" t="str">
            <v>Process Vents, Formulation: Adjusting Batch Tank</v>
          </cell>
          <cell r="N11351">
            <v>40988</v>
          </cell>
        </row>
        <row r="11352">
          <cell r="A11352" t="str">
            <v>63134027</v>
          </cell>
          <cell r="B11352" t="str">
            <v>Point</v>
          </cell>
          <cell r="C11352" t="str">
            <v>Dacthal Production /Process Vents, Formulation: Grinding Tanks</v>
          </cell>
          <cell r="D11352" t="str">
            <v>Industrial Processes - Chemical Manuf</v>
          </cell>
          <cell r="G11352" t="str">
            <v>MACT Source Categories</v>
          </cell>
          <cell r="H11352" t="str">
            <v>Agricultural Chemicals Production</v>
          </cell>
          <cell r="I11352" t="str">
            <v>Dacthal Production</v>
          </cell>
          <cell r="J11352" t="str">
            <v>Process Vents, Formulation: Grinding Tanks</v>
          </cell>
          <cell r="N11352">
            <v>40988</v>
          </cell>
        </row>
        <row r="11353">
          <cell r="A11353" t="str">
            <v>63134028</v>
          </cell>
          <cell r="B11353" t="str">
            <v>Point</v>
          </cell>
          <cell r="C11353" t="str">
            <v>Dacthal Production /Process Vents, Formulation: Digester</v>
          </cell>
          <cell r="D11353" t="str">
            <v>Industrial Processes - Chemical Manuf</v>
          </cell>
          <cell r="G11353" t="str">
            <v>MACT Source Categories</v>
          </cell>
          <cell r="H11353" t="str">
            <v>Agricultural Chemicals Production</v>
          </cell>
          <cell r="I11353" t="str">
            <v>Dacthal Production</v>
          </cell>
          <cell r="J11353" t="str">
            <v>Process Vents, Formulation: Digester</v>
          </cell>
          <cell r="N11353">
            <v>40988</v>
          </cell>
        </row>
        <row r="11354">
          <cell r="A11354" t="str">
            <v>63134029</v>
          </cell>
          <cell r="B11354" t="str">
            <v>Point</v>
          </cell>
          <cell r="C11354" t="str">
            <v>Dacthal Production /Process Vents, Formulation: Adjusting Tanks</v>
          </cell>
          <cell r="D11354" t="str">
            <v>Industrial Processes - Chemical Manuf</v>
          </cell>
          <cell r="G11354" t="str">
            <v>MACT Source Categories</v>
          </cell>
          <cell r="H11354" t="str">
            <v>Agricultural Chemicals Production</v>
          </cell>
          <cell r="I11354" t="str">
            <v>Dacthal Production</v>
          </cell>
          <cell r="J11354" t="str">
            <v>Process Vents, Formulation: Adjusting Tanks</v>
          </cell>
          <cell r="N11354">
            <v>40988</v>
          </cell>
        </row>
        <row r="11355">
          <cell r="A11355" t="str">
            <v>63134030</v>
          </cell>
          <cell r="B11355" t="str">
            <v>Point</v>
          </cell>
          <cell r="C11355" t="str">
            <v>Dacthal Production /Process Vents, Formulation: Spray Dryers</v>
          </cell>
          <cell r="D11355" t="str">
            <v>Industrial Processes - Chemical Manuf</v>
          </cell>
          <cell r="G11355" t="str">
            <v>MACT Source Categories</v>
          </cell>
          <cell r="H11355" t="str">
            <v>Agricultural Chemicals Production</v>
          </cell>
          <cell r="I11355" t="str">
            <v>Dacthal Production</v>
          </cell>
          <cell r="J11355" t="str">
            <v>Process Vents, Formulation: Spray Dryers</v>
          </cell>
          <cell r="N11355">
            <v>40988</v>
          </cell>
        </row>
        <row r="11356">
          <cell r="A11356" t="str">
            <v>63134031</v>
          </cell>
          <cell r="B11356" t="str">
            <v>Point</v>
          </cell>
          <cell r="C11356" t="str">
            <v>Dacthal Production /Process Vents, Formulation: Surge Bins</v>
          </cell>
          <cell r="D11356" t="str">
            <v>Industrial Processes - Chemical Manuf</v>
          </cell>
          <cell r="G11356" t="str">
            <v>MACT Source Categories</v>
          </cell>
          <cell r="H11356" t="str">
            <v>Agricultural Chemicals Production</v>
          </cell>
          <cell r="I11356" t="str">
            <v>Dacthal Production</v>
          </cell>
          <cell r="J11356" t="str">
            <v>Process Vents, Formulation: Surge Bins</v>
          </cell>
          <cell r="N11356">
            <v>40988</v>
          </cell>
        </row>
        <row r="11357">
          <cell r="A11357" t="str">
            <v>63134032</v>
          </cell>
          <cell r="B11357" t="str">
            <v>Point</v>
          </cell>
          <cell r="C11357" t="str">
            <v>Dacthal Production /Process Vents, Formulation: Packaging, Flowables</v>
          </cell>
          <cell r="D11357" t="str">
            <v>Industrial Processes - Chemical Manuf</v>
          </cell>
          <cell r="G11357" t="str">
            <v>MACT Source Categories</v>
          </cell>
          <cell r="H11357" t="str">
            <v>Agricultural Chemicals Production</v>
          </cell>
          <cell r="I11357" t="str">
            <v>Dacthal Production</v>
          </cell>
          <cell r="J11357" t="str">
            <v>Process Vents, Formulation: Packaging, Flowables</v>
          </cell>
          <cell r="N11357">
            <v>40988</v>
          </cell>
        </row>
        <row r="11358">
          <cell r="A11358" t="str">
            <v>63134033</v>
          </cell>
          <cell r="B11358" t="str">
            <v>Point</v>
          </cell>
          <cell r="C11358" t="str">
            <v>Dacthal Production /Process Vents, Formulation: Rework Tank</v>
          </cell>
          <cell r="D11358" t="str">
            <v>Industrial Processes - Chemical Manuf</v>
          </cell>
          <cell r="G11358" t="str">
            <v>MACT Source Categories</v>
          </cell>
          <cell r="H11358" t="str">
            <v>Agricultural Chemicals Production</v>
          </cell>
          <cell r="I11358" t="str">
            <v>Dacthal Production</v>
          </cell>
          <cell r="J11358" t="str">
            <v>Process Vents, Formulation: Rework Tank</v>
          </cell>
          <cell r="N11358">
            <v>40988</v>
          </cell>
        </row>
        <row r="11359">
          <cell r="A11359" t="str">
            <v>63134034</v>
          </cell>
          <cell r="B11359" t="str">
            <v>Point</v>
          </cell>
          <cell r="C11359" t="str">
            <v>Dacthal Production /Process Vents, Formulation: Conveyor Transport Bin</v>
          </cell>
          <cell r="D11359" t="str">
            <v>Industrial Processes - Storage and Transfer</v>
          </cell>
          <cell r="G11359" t="str">
            <v>MACT Source Categories</v>
          </cell>
          <cell r="H11359" t="str">
            <v>Agricultural Chemicals Production</v>
          </cell>
          <cell r="I11359" t="str">
            <v>Dacthal Production</v>
          </cell>
          <cell r="J11359" t="str">
            <v>Process Vents, Formulation: Conveyor Transport Bin</v>
          </cell>
          <cell r="N11359">
            <v>40988</v>
          </cell>
        </row>
        <row r="11360">
          <cell r="A11360" t="str">
            <v>63134035</v>
          </cell>
          <cell r="B11360" t="str">
            <v>Point</v>
          </cell>
          <cell r="C11360" t="str">
            <v>Dacthal Production /Process Vents, Formulation: Product Silos</v>
          </cell>
          <cell r="D11360" t="str">
            <v>Industrial Processes - Storage and Transfer</v>
          </cell>
          <cell r="G11360" t="str">
            <v>MACT Source Categories</v>
          </cell>
          <cell r="H11360" t="str">
            <v>Agricultural Chemicals Production</v>
          </cell>
          <cell r="I11360" t="str">
            <v>Dacthal Production</v>
          </cell>
          <cell r="J11360" t="str">
            <v>Process Vents, Formulation: Product Silos</v>
          </cell>
          <cell r="N11360">
            <v>40988</v>
          </cell>
        </row>
        <row r="11361">
          <cell r="A11361" t="str">
            <v>63134036</v>
          </cell>
          <cell r="B11361" t="str">
            <v>Point</v>
          </cell>
          <cell r="C11361" t="str">
            <v>Dacthal Production /Process Vents, Formulation: Packaging Surge Bins</v>
          </cell>
          <cell r="D11361" t="str">
            <v>Industrial Processes - Chemical Manuf</v>
          </cell>
          <cell r="G11361" t="str">
            <v>MACT Source Categories</v>
          </cell>
          <cell r="H11361" t="str">
            <v>Agricultural Chemicals Production</v>
          </cell>
          <cell r="I11361" t="str">
            <v>Dacthal Production</v>
          </cell>
          <cell r="J11361" t="str">
            <v>Process Vents, Formulation: Packaging Surge Bins</v>
          </cell>
          <cell r="N11361">
            <v>40988</v>
          </cell>
        </row>
        <row r="11362">
          <cell r="A11362" t="str">
            <v>63134037</v>
          </cell>
          <cell r="B11362" t="str">
            <v>Point</v>
          </cell>
          <cell r="C11362" t="str">
            <v>Dacthal Production /Process Vents, Formulation: Packaging (Solids)</v>
          </cell>
          <cell r="D11362" t="str">
            <v>Industrial Processes - Chemical Manuf</v>
          </cell>
          <cell r="G11362" t="str">
            <v>MACT Source Categories</v>
          </cell>
          <cell r="H11362" t="str">
            <v>Agricultural Chemicals Production</v>
          </cell>
          <cell r="I11362" t="str">
            <v>Dacthal Production</v>
          </cell>
          <cell r="J11362" t="str">
            <v>Process Vents, Formulation: Packaging (Solids)</v>
          </cell>
          <cell r="N11362">
            <v>40988</v>
          </cell>
        </row>
        <row r="11363">
          <cell r="A11363" t="str">
            <v>63134038</v>
          </cell>
          <cell r="B11363" t="str">
            <v>Point</v>
          </cell>
          <cell r="C11363" t="str">
            <v>Dacthal Production /Process Vents: Solid Antifoam Feeder</v>
          </cell>
          <cell r="D11363" t="str">
            <v>Industrial Processes - Chemical Manuf</v>
          </cell>
          <cell r="G11363" t="str">
            <v>MACT Source Categories</v>
          </cell>
          <cell r="H11363" t="str">
            <v>Agricultural Chemicals Production</v>
          </cell>
          <cell r="I11363" t="str">
            <v>Dacthal Production</v>
          </cell>
          <cell r="J11363" t="str">
            <v>Process Vents: Solid Antifoam Feeder</v>
          </cell>
          <cell r="N11363">
            <v>40988</v>
          </cell>
        </row>
        <row r="11364">
          <cell r="A11364" t="str">
            <v>63134039</v>
          </cell>
          <cell r="B11364" t="str">
            <v>Point</v>
          </cell>
          <cell r="C11364" t="str">
            <v>Dacthal Production /Process Vents, Formulation: Central Vacuum System</v>
          </cell>
          <cell r="D11364" t="str">
            <v>Industrial Processes - Chemical Manuf</v>
          </cell>
          <cell r="G11364" t="str">
            <v>MACT Source Categories</v>
          </cell>
          <cell r="H11364" t="str">
            <v>Agricultural Chemicals Production</v>
          </cell>
          <cell r="I11364" t="str">
            <v>Dacthal Production</v>
          </cell>
          <cell r="J11364" t="str">
            <v>Process Vents, Formulation: Central Vacuum System</v>
          </cell>
          <cell r="N11364">
            <v>40988</v>
          </cell>
        </row>
        <row r="11365">
          <cell r="A11365" t="str">
            <v>63134040</v>
          </cell>
          <cell r="B11365" t="str">
            <v>Point</v>
          </cell>
          <cell r="C11365" t="str">
            <v>Dacthal Production /Process Vents: 2 Phase Separator</v>
          </cell>
          <cell r="D11365" t="str">
            <v>Industrial Processes - Chemical Manuf</v>
          </cell>
          <cell r="G11365" t="str">
            <v>MACT Source Categories</v>
          </cell>
          <cell r="H11365" t="str">
            <v>Agricultural Chemicals Production</v>
          </cell>
          <cell r="I11365" t="str">
            <v>Dacthal Production</v>
          </cell>
          <cell r="J11365" t="str">
            <v>Process Vents: 2 Phase Separator</v>
          </cell>
          <cell r="N11365">
            <v>40988</v>
          </cell>
        </row>
        <row r="11366">
          <cell r="A11366" t="str">
            <v>63134061</v>
          </cell>
          <cell r="B11366" t="str">
            <v>Point</v>
          </cell>
          <cell r="C11366" t="str">
            <v>Dacthal Production /Process Tanks: CCl4 Coolant System Surge Tank</v>
          </cell>
          <cell r="D11366" t="str">
            <v>Industrial Processes - Chemical Manuf</v>
          </cell>
          <cell r="G11366" t="str">
            <v>MACT Source Categories</v>
          </cell>
          <cell r="H11366" t="str">
            <v>Agricultural Chemicals Production</v>
          </cell>
          <cell r="I11366" t="str">
            <v>Dacthal Production</v>
          </cell>
          <cell r="J11366" t="str">
            <v>Process Tanks: CCl4 Coolant System Surge Tank</v>
          </cell>
          <cell r="N11366">
            <v>40988</v>
          </cell>
        </row>
        <row r="11367">
          <cell r="A11367" t="str">
            <v>63134062</v>
          </cell>
          <cell r="B11367" t="str">
            <v>Point</v>
          </cell>
          <cell r="C11367" t="str">
            <v>Dacthal Production /Process Tanks: MeOH Drying Column Water Hold Tank</v>
          </cell>
          <cell r="D11367" t="str">
            <v>Industrial Processes - Chemical Manuf</v>
          </cell>
          <cell r="G11367" t="str">
            <v>MACT Source Categories</v>
          </cell>
          <cell r="H11367" t="str">
            <v>Agricultural Chemicals Production</v>
          </cell>
          <cell r="I11367" t="str">
            <v>Dacthal Production</v>
          </cell>
          <cell r="J11367" t="str">
            <v>Process Tanks: MeOH Drying Column Water Hold Tank</v>
          </cell>
          <cell r="N11367">
            <v>40988</v>
          </cell>
        </row>
        <row r="11368">
          <cell r="A11368" t="str">
            <v>63134063</v>
          </cell>
          <cell r="B11368" t="str">
            <v>Point</v>
          </cell>
          <cell r="C11368" t="str">
            <v>Dacthal Production /Process Tanks: Fume Scrubber Hold Tank</v>
          </cell>
          <cell r="D11368" t="str">
            <v>Industrial Processes - Chemical Manuf</v>
          </cell>
          <cell r="G11368" t="str">
            <v>MACT Source Categories</v>
          </cell>
          <cell r="H11368" t="str">
            <v>Agricultural Chemicals Production</v>
          </cell>
          <cell r="I11368" t="str">
            <v>Dacthal Production</v>
          </cell>
          <cell r="J11368" t="str">
            <v>Process Tanks: Fume Scrubber Hold Tank</v>
          </cell>
          <cell r="N11368">
            <v>40988</v>
          </cell>
        </row>
        <row r="11369">
          <cell r="A11369" t="str">
            <v>63134064</v>
          </cell>
          <cell r="B11369" t="str">
            <v>Point</v>
          </cell>
          <cell r="C11369" t="str">
            <v>Dacthal Production /Process Tanks: Xylol Still Receiver Tank</v>
          </cell>
          <cell r="D11369" t="str">
            <v>Industrial Processes - Chemical Manuf</v>
          </cell>
          <cell r="G11369" t="str">
            <v>MACT Source Categories</v>
          </cell>
          <cell r="H11369" t="str">
            <v>Agricultural Chemicals Production</v>
          </cell>
          <cell r="I11369" t="str">
            <v>Dacthal Production</v>
          </cell>
          <cell r="J11369" t="str">
            <v>Process Tanks: Xylol Still Receiver Tank</v>
          </cell>
          <cell r="N11369">
            <v>40988</v>
          </cell>
        </row>
        <row r="11370">
          <cell r="A11370" t="str">
            <v>63134065</v>
          </cell>
          <cell r="B11370" t="str">
            <v>Point</v>
          </cell>
          <cell r="C11370" t="str">
            <v>Dacthal Production /Process Tanks: Crude Xylol Hold Tank</v>
          </cell>
          <cell r="D11370" t="str">
            <v>Industrial Processes - Chemical Manuf</v>
          </cell>
          <cell r="G11370" t="str">
            <v>MACT Source Categories</v>
          </cell>
          <cell r="H11370" t="str">
            <v>Agricultural Chemicals Production</v>
          </cell>
          <cell r="I11370" t="str">
            <v>Dacthal Production</v>
          </cell>
          <cell r="J11370" t="str">
            <v>Process Tanks: Crude Xylol Hold Tank</v>
          </cell>
          <cell r="N11370">
            <v>40988</v>
          </cell>
        </row>
        <row r="11371">
          <cell r="A11371" t="str">
            <v>63134066</v>
          </cell>
          <cell r="B11371" t="str">
            <v>Point</v>
          </cell>
          <cell r="C11371" t="str">
            <v>Dacthal Production /Process Tanks: Hot Xylol Wash Tank</v>
          </cell>
          <cell r="D11371" t="str">
            <v>Industrial Processes - Chemical Manuf</v>
          </cell>
          <cell r="G11371" t="str">
            <v>MACT Source Categories</v>
          </cell>
          <cell r="H11371" t="str">
            <v>Agricultural Chemicals Production</v>
          </cell>
          <cell r="I11371" t="str">
            <v>Dacthal Production</v>
          </cell>
          <cell r="J11371" t="str">
            <v>Process Tanks: Hot Xylol Wash Tank</v>
          </cell>
          <cell r="N11371">
            <v>40988</v>
          </cell>
        </row>
        <row r="11372">
          <cell r="A11372" t="str">
            <v>63134067</v>
          </cell>
          <cell r="B11372" t="str">
            <v>Point</v>
          </cell>
          <cell r="C11372" t="str">
            <v>Dacthal Production /Process Tanks: Chilled Xylol Hold Tank</v>
          </cell>
          <cell r="D11372" t="str">
            <v>Industrial Processes - Chemical Manuf</v>
          </cell>
          <cell r="G11372" t="str">
            <v>MACT Source Categories</v>
          </cell>
          <cell r="H11372" t="str">
            <v>Agricultural Chemicals Production</v>
          </cell>
          <cell r="I11372" t="str">
            <v>Dacthal Production</v>
          </cell>
          <cell r="J11372" t="str">
            <v>Process Tanks: Chilled Xylol Hold Tank</v>
          </cell>
          <cell r="N11372">
            <v>40988</v>
          </cell>
        </row>
        <row r="11373">
          <cell r="A11373" t="str">
            <v>63134068</v>
          </cell>
          <cell r="B11373" t="str">
            <v>Point</v>
          </cell>
          <cell r="C11373" t="str">
            <v>Dacthal Production /Process Tanks: Centrifuge Product Tanks</v>
          </cell>
          <cell r="D11373" t="str">
            <v>Industrial Processes - Chemical Manuf</v>
          </cell>
          <cell r="G11373" t="str">
            <v>MACT Source Categories</v>
          </cell>
          <cell r="H11373" t="str">
            <v>Agricultural Chemicals Production</v>
          </cell>
          <cell r="I11373" t="str">
            <v>Dacthal Production</v>
          </cell>
          <cell r="J11373" t="str">
            <v>Process Tanks: Centrifuge Product Tanks</v>
          </cell>
          <cell r="N11373">
            <v>40988</v>
          </cell>
        </row>
        <row r="11374">
          <cell r="A11374" t="str">
            <v>63134069</v>
          </cell>
          <cell r="B11374" t="str">
            <v>Point</v>
          </cell>
          <cell r="C11374" t="str">
            <v>Dacthal Production /Process Tanks: Still Pot Surge Tank</v>
          </cell>
          <cell r="D11374" t="str">
            <v>Industrial Processes - Chemical Manuf</v>
          </cell>
          <cell r="G11374" t="str">
            <v>MACT Source Categories</v>
          </cell>
          <cell r="H11374" t="str">
            <v>Agricultural Chemicals Production</v>
          </cell>
          <cell r="I11374" t="str">
            <v>Dacthal Production</v>
          </cell>
          <cell r="J11374" t="str">
            <v>Process Tanks: Still Pot Surge Tank</v>
          </cell>
          <cell r="N11374">
            <v>40988</v>
          </cell>
        </row>
        <row r="11375">
          <cell r="A11375" t="str">
            <v>63134070</v>
          </cell>
          <cell r="B11375" t="str">
            <v>Point</v>
          </cell>
          <cell r="C11375" t="str">
            <v>Dacthal Production /Process Tanks: Mill Feed Tank</v>
          </cell>
          <cell r="D11375" t="str">
            <v>Industrial Processes - Chemical Manuf</v>
          </cell>
          <cell r="G11375" t="str">
            <v>MACT Source Categories</v>
          </cell>
          <cell r="H11375" t="str">
            <v>Agricultural Chemicals Production</v>
          </cell>
          <cell r="I11375" t="str">
            <v>Dacthal Production</v>
          </cell>
          <cell r="J11375" t="str">
            <v>Process Tanks: Mill Feed Tank</v>
          </cell>
          <cell r="N11375">
            <v>40988</v>
          </cell>
        </row>
        <row r="11376">
          <cell r="A11376" t="str">
            <v>63134071</v>
          </cell>
          <cell r="B11376" t="str">
            <v>Point</v>
          </cell>
          <cell r="C11376" t="str">
            <v>Dacthal Production /Process Tanks: Mill Receiver Tank</v>
          </cell>
          <cell r="D11376" t="str">
            <v>Industrial Processes - Chemical Manuf</v>
          </cell>
          <cell r="G11376" t="str">
            <v>MACT Source Categories</v>
          </cell>
          <cell r="H11376" t="str">
            <v>Agricultural Chemicals Production</v>
          </cell>
          <cell r="I11376" t="str">
            <v>Dacthal Production</v>
          </cell>
          <cell r="J11376" t="str">
            <v>Process Tanks: Mill Receiver Tank</v>
          </cell>
          <cell r="N11376">
            <v>40988</v>
          </cell>
        </row>
        <row r="11377">
          <cell r="A11377" t="str">
            <v>63134072</v>
          </cell>
          <cell r="B11377" t="str">
            <v>Point</v>
          </cell>
          <cell r="C11377" t="str">
            <v>Dacthal Production /Process Tanks: MeOH Storage Chilled Water Hold Tank</v>
          </cell>
          <cell r="D11377" t="str">
            <v>Industrial Processes - Chemical Manuf</v>
          </cell>
          <cell r="G11377" t="str">
            <v>MACT Source Categories</v>
          </cell>
          <cell r="H11377" t="str">
            <v>Agricultural Chemicals Production</v>
          </cell>
          <cell r="I11377" t="str">
            <v>Dacthal Production</v>
          </cell>
          <cell r="J11377" t="str">
            <v>Process Tanks: MeOH Storage Chilled Water Hold Tank</v>
          </cell>
          <cell r="N11377">
            <v>40988</v>
          </cell>
        </row>
        <row r="11378">
          <cell r="A11378" t="str">
            <v>63134073</v>
          </cell>
          <cell r="B11378" t="str">
            <v>Point</v>
          </cell>
          <cell r="C11378" t="str">
            <v>Dacthal Production /Process Tanks: Xylol Mechanical Seal Tank</v>
          </cell>
          <cell r="D11378" t="str">
            <v>Industrial Processes - Chemical Manuf</v>
          </cell>
          <cell r="G11378" t="str">
            <v>MACT Source Categories</v>
          </cell>
          <cell r="H11378" t="str">
            <v>Agricultural Chemicals Production</v>
          </cell>
          <cell r="I11378" t="str">
            <v>Dacthal Production</v>
          </cell>
          <cell r="J11378" t="str">
            <v>Process Tanks: Xylol Mechanical Seal Tank</v>
          </cell>
          <cell r="N11378">
            <v>40988</v>
          </cell>
        </row>
        <row r="11379">
          <cell r="A11379" t="str">
            <v>63134074</v>
          </cell>
          <cell r="B11379" t="str">
            <v>Point</v>
          </cell>
          <cell r="C11379" t="str">
            <v>Dacthal Production /Process Tanks: MeOH Drying Column Receiver Tank</v>
          </cell>
          <cell r="D11379" t="str">
            <v>Industrial Processes - Chemical Manuf</v>
          </cell>
          <cell r="G11379" t="str">
            <v>MACT Source Categories</v>
          </cell>
          <cell r="H11379" t="str">
            <v>Agricultural Chemicals Production</v>
          </cell>
          <cell r="I11379" t="str">
            <v>Dacthal Production</v>
          </cell>
          <cell r="J11379" t="str">
            <v>Process Tanks: MeOH Drying Column Receiver Tank</v>
          </cell>
          <cell r="N11379">
            <v>40988</v>
          </cell>
        </row>
        <row r="11380">
          <cell r="A11380" t="str">
            <v>63134075</v>
          </cell>
          <cell r="B11380" t="str">
            <v>Point</v>
          </cell>
          <cell r="C11380" t="str">
            <v>Dacthal Production /Process Tanks: Light Organic Slops Tank</v>
          </cell>
          <cell r="D11380" t="str">
            <v>Industrial Processes - Chemical Manuf</v>
          </cell>
          <cell r="G11380" t="str">
            <v>MACT Source Categories</v>
          </cell>
          <cell r="H11380" t="str">
            <v>Agricultural Chemicals Production</v>
          </cell>
          <cell r="I11380" t="str">
            <v>Dacthal Production</v>
          </cell>
          <cell r="J11380" t="str">
            <v>Process Tanks: Light Organic Slops Tank</v>
          </cell>
          <cell r="N11380">
            <v>40988</v>
          </cell>
        </row>
        <row r="11381">
          <cell r="A11381" t="str">
            <v>63134076</v>
          </cell>
          <cell r="B11381" t="str">
            <v>Point</v>
          </cell>
          <cell r="C11381" t="str">
            <v>Dacthal Production /Process Tanks: Sump Surge Tank</v>
          </cell>
          <cell r="D11381" t="str">
            <v>Industrial Processes - Chemical Manuf</v>
          </cell>
          <cell r="G11381" t="str">
            <v>MACT Source Categories</v>
          </cell>
          <cell r="H11381" t="str">
            <v>Agricultural Chemicals Production</v>
          </cell>
          <cell r="I11381" t="str">
            <v>Dacthal Production</v>
          </cell>
          <cell r="J11381" t="str">
            <v>Process Tanks: Sump Surge Tank</v>
          </cell>
          <cell r="N11381">
            <v>40988</v>
          </cell>
        </row>
        <row r="11382">
          <cell r="A11382" t="str">
            <v>63134077</v>
          </cell>
          <cell r="B11382" t="str">
            <v>Point</v>
          </cell>
          <cell r="C11382" t="str">
            <v>Dacthal Production /Process Tanks: Product Packaging Tanks</v>
          </cell>
          <cell r="D11382" t="str">
            <v>Industrial Processes - Chemical Manuf</v>
          </cell>
          <cell r="G11382" t="str">
            <v>MACT Source Categories</v>
          </cell>
          <cell r="H11382" t="str">
            <v>Agricultural Chemicals Production</v>
          </cell>
          <cell r="I11382" t="str">
            <v>Dacthal Production</v>
          </cell>
          <cell r="J11382" t="str">
            <v>Process Tanks: Product Packaging Tanks</v>
          </cell>
          <cell r="N11382">
            <v>40988</v>
          </cell>
        </row>
        <row r="11383">
          <cell r="A11383" t="str">
            <v>63134078</v>
          </cell>
          <cell r="B11383" t="str">
            <v>Point</v>
          </cell>
          <cell r="C11383" t="str">
            <v>Dacthal Production /Process Tanks: Flash Feed Tanks</v>
          </cell>
          <cell r="D11383" t="str">
            <v>Industrial Processes - Chemical Manuf</v>
          </cell>
          <cell r="G11383" t="str">
            <v>MACT Source Categories</v>
          </cell>
          <cell r="H11383" t="str">
            <v>Agricultural Chemicals Production</v>
          </cell>
          <cell r="I11383" t="str">
            <v>Dacthal Production</v>
          </cell>
          <cell r="J11383" t="str">
            <v>Process Tanks: Flash Feed Tanks</v>
          </cell>
          <cell r="N11383">
            <v>40988</v>
          </cell>
        </row>
        <row r="11384">
          <cell r="A11384" t="str">
            <v>63134079</v>
          </cell>
          <cell r="B11384" t="str">
            <v>Point</v>
          </cell>
          <cell r="C11384" t="str">
            <v>Dacthal Production /Process Tanks: Distillation Feed Tanks</v>
          </cell>
          <cell r="D11384" t="str">
            <v>Industrial Processes - Chemical Manuf</v>
          </cell>
          <cell r="G11384" t="str">
            <v>MACT Source Categories</v>
          </cell>
          <cell r="H11384" t="str">
            <v>Agricultural Chemicals Production</v>
          </cell>
          <cell r="I11384" t="str">
            <v>Dacthal Production</v>
          </cell>
          <cell r="J11384" t="str">
            <v>Process Tanks: Distillation Feed Tanks</v>
          </cell>
          <cell r="N11384">
            <v>40988</v>
          </cell>
        </row>
        <row r="11385">
          <cell r="A11385" t="str">
            <v>63134080</v>
          </cell>
          <cell r="B11385" t="str">
            <v>Point</v>
          </cell>
          <cell r="C11385" t="str">
            <v>Dacthal Production /Process Tanks: Flaker Feed Tanks</v>
          </cell>
          <cell r="D11385" t="str">
            <v>Industrial Processes - Chemical Manuf</v>
          </cell>
          <cell r="G11385" t="str">
            <v>MACT Source Categories</v>
          </cell>
          <cell r="H11385" t="str">
            <v>Agricultural Chemicals Production</v>
          </cell>
          <cell r="I11385" t="str">
            <v>Dacthal Production</v>
          </cell>
          <cell r="J11385" t="str">
            <v>Process Tanks: Flaker Feed Tanks</v>
          </cell>
          <cell r="N11385">
            <v>40988</v>
          </cell>
        </row>
        <row r="11386">
          <cell r="A11386" t="str">
            <v>63134081</v>
          </cell>
          <cell r="B11386" t="str">
            <v>Point</v>
          </cell>
          <cell r="C11386" t="str">
            <v>Dacthal Production /Process Tanks: Xylol Stripper Feed Tank</v>
          </cell>
          <cell r="D11386" t="str">
            <v>Industrial Processes - Chemical Manuf</v>
          </cell>
          <cell r="G11386" t="str">
            <v>MACT Source Categories</v>
          </cell>
          <cell r="H11386" t="str">
            <v>Agricultural Chemicals Production</v>
          </cell>
          <cell r="I11386" t="str">
            <v>Dacthal Production</v>
          </cell>
          <cell r="J11386" t="str">
            <v>Process Tanks: Xylol Stripper Feed Tank</v>
          </cell>
          <cell r="N11386">
            <v>40988</v>
          </cell>
        </row>
        <row r="11387">
          <cell r="A11387" t="str">
            <v>63134082</v>
          </cell>
          <cell r="B11387" t="str">
            <v>Point</v>
          </cell>
          <cell r="C11387" t="str">
            <v>Dacthal Production /Process Tanks: Centrifuge Feed Tanks</v>
          </cell>
          <cell r="D11387" t="str">
            <v>Industrial Processes - Chemical Manuf</v>
          </cell>
          <cell r="G11387" t="str">
            <v>MACT Source Categories</v>
          </cell>
          <cell r="H11387" t="str">
            <v>Agricultural Chemicals Production</v>
          </cell>
          <cell r="I11387" t="str">
            <v>Dacthal Production</v>
          </cell>
          <cell r="J11387" t="str">
            <v>Process Tanks: Centrifuge Feed Tanks</v>
          </cell>
          <cell r="N11387">
            <v>40988</v>
          </cell>
        </row>
        <row r="11388">
          <cell r="A11388" t="str">
            <v>63134083</v>
          </cell>
          <cell r="B11388" t="str">
            <v>Point</v>
          </cell>
          <cell r="C11388" t="str">
            <v>Dacthal Production /Process Tanks: MeOH Drying Feed Tanks</v>
          </cell>
          <cell r="D11388" t="str">
            <v>Industrial Processes - Chemical Manuf</v>
          </cell>
          <cell r="G11388" t="str">
            <v>MACT Source Categories</v>
          </cell>
          <cell r="H11388" t="str">
            <v>Agricultural Chemicals Production</v>
          </cell>
          <cell r="I11388" t="str">
            <v>Dacthal Production</v>
          </cell>
          <cell r="J11388" t="str">
            <v>Process Tanks: MeOH Drying Feed Tanks</v>
          </cell>
          <cell r="N11388">
            <v>40988</v>
          </cell>
        </row>
        <row r="11389">
          <cell r="A11389" t="str">
            <v>63134084</v>
          </cell>
          <cell r="B11389" t="str">
            <v>Point</v>
          </cell>
          <cell r="C11389" t="str">
            <v>Dacthal Production /Process Tanks: Spray Dryer Feed Tanks</v>
          </cell>
          <cell r="D11389" t="str">
            <v>Industrial Processes - Chemical Manuf</v>
          </cell>
          <cell r="G11389" t="str">
            <v>MACT Source Categories</v>
          </cell>
          <cell r="H11389" t="str">
            <v>Agricultural Chemicals Production</v>
          </cell>
          <cell r="I11389" t="str">
            <v>Dacthal Production</v>
          </cell>
          <cell r="J11389" t="str">
            <v>Process Tanks: Spray Dryer Feed Tanks</v>
          </cell>
          <cell r="N11389">
            <v>40988</v>
          </cell>
        </row>
        <row r="11390">
          <cell r="A11390" t="str">
            <v>63134085</v>
          </cell>
          <cell r="B11390" t="str">
            <v>Point</v>
          </cell>
          <cell r="C11390" t="str">
            <v>Dacthal Production /Process Tanks: Small Media Mill Surge Tanks</v>
          </cell>
          <cell r="D11390" t="str">
            <v>Industrial Processes - Chemical Manuf</v>
          </cell>
          <cell r="G11390" t="str">
            <v>MACT Source Categories</v>
          </cell>
          <cell r="H11390" t="str">
            <v>Agricultural Chemicals Production</v>
          </cell>
          <cell r="I11390" t="str">
            <v>Dacthal Production</v>
          </cell>
          <cell r="J11390" t="str">
            <v>Process Tanks: Small Media Mill Surge Tanks</v>
          </cell>
          <cell r="N11390">
            <v>40988</v>
          </cell>
        </row>
        <row r="11391">
          <cell r="A11391" t="str">
            <v>63142001</v>
          </cell>
          <cell r="B11391" t="str">
            <v>Point</v>
          </cell>
          <cell r="C11391" t="str">
            <v>Sodium Pentachlorophenate, Chlorination Process</v>
          </cell>
          <cell r="D11391" t="str">
            <v>Industrial Processes - Chemical Manuf</v>
          </cell>
          <cell r="G11391" t="str">
            <v>MACT Source Categories</v>
          </cell>
          <cell r="H11391" t="str">
            <v>Agricultural Chemicals Production</v>
          </cell>
          <cell r="I11391" t="str">
            <v>Sodium Pentachlorophenate, Chlorination Process</v>
          </cell>
          <cell r="J11391" t="str">
            <v>Sodium Pentachlorophenate: Chlorination Process</v>
          </cell>
          <cell r="N11391">
            <v>40988</v>
          </cell>
        </row>
        <row r="11392">
          <cell r="A11392" t="str">
            <v>63142010</v>
          </cell>
          <cell r="B11392" t="str">
            <v>Point</v>
          </cell>
          <cell r="C11392" t="str">
            <v>Sodium Pentachlorophenate, Chlorination Proc /Process Vents: Chlorination Process</v>
          </cell>
          <cell r="D11392" t="str">
            <v>Industrial Processes - Chemical Manuf</v>
          </cell>
          <cell r="G11392" t="str">
            <v>MACT Source Categories</v>
          </cell>
          <cell r="H11392" t="str">
            <v>Agricultural Chemicals Production</v>
          </cell>
          <cell r="I11392" t="str">
            <v>Sodium Pentachlorophenate, Chlorination Process</v>
          </cell>
          <cell r="J11392" t="str">
            <v>Process Vents: Chlorination Process</v>
          </cell>
          <cell r="N11392">
            <v>40988</v>
          </cell>
        </row>
        <row r="11393">
          <cell r="A11393" t="str">
            <v>63142011</v>
          </cell>
          <cell r="B11393" t="str">
            <v>Point</v>
          </cell>
          <cell r="C11393" t="str">
            <v>Sodium Pentachlorophenate, Chlorination Proc /Process Vents: Primary Reactor</v>
          </cell>
          <cell r="D11393" t="str">
            <v>Industrial Processes - Chemical Manuf</v>
          </cell>
          <cell r="G11393" t="str">
            <v>MACT Source Categories</v>
          </cell>
          <cell r="H11393" t="str">
            <v>Agricultural Chemicals Production</v>
          </cell>
          <cell r="I11393" t="str">
            <v>Sodium Pentachlorophenate, Chlorination Process</v>
          </cell>
          <cell r="J11393" t="str">
            <v>Process Vents: Primary Reactor</v>
          </cell>
          <cell r="N11393">
            <v>40988</v>
          </cell>
        </row>
        <row r="11394">
          <cell r="A11394" t="str">
            <v>63142012</v>
          </cell>
          <cell r="B11394" t="str">
            <v>Point</v>
          </cell>
          <cell r="C11394" t="str">
            <v>Sodium Pentachlorophenate, Chlorination Proc /Process Vents: Distillation</v>
          </cell>
          <cell r="D11394" t="str">
            <v>Industrial Processes - Chemical Manuf</v>
          </cell>
          <cell r="G11394" t="str">
            <v>MACT Source Categories</v>
          </cell>
          <cell r="H11394" t="str">
            <v>Agricultural Chemicals Production</v>
          </cell>
          <cell r="I11394" t="str">
            <v>Sodium Pentachlorophenate, Chlorination Process</v>
          </cell>
          <cell r="J11394" t="str">
            <v>Process Vents: Distillation</v>
          </cell>
          <cell r="N11394">
            <v>40988</v>
          </cell>
        </row>
        <row r="11395">
          <cell r="A11395" t="str">
            <v>63142013</v>
          </cell>
          <cell r="B11395" t="str">
            <v>Point</v>
          </cell>
          <cell r="C11395" t="str">
            <v>Sodium Pentachlorophenate, Chlorination Proc /Process Vents: Secondary Reactor</v>
          </cell>
          <cell r="D11395" t="str">
            <v>Industrial Processes - Chemical Manuf</v>
          </cell>
          <cell r="G11395" t="str">
            <v>MACT Source Categories</v>
          </cell>
          <cell r="H11395" t="str">
            <v>Agricultural Chemicals Production</v>
          </cell>
          <cell r="I11395" t="str">
            <v>Sodium Pentachlorophenate, Chlorination Process</v>
          </cell>
          <cell r="J11395" t="str">
            <v>Process Vents: Secondary Reactor</v>
          </cell>
          <cell r="N11395">
            <v>40988</v>
          </cell>
        </row>
        <row r="11396">
          <cell r="A11396" t="str">
            <v>63142014</v>
          </cell>
          <cell r="B11396" t="str">
            <v>Point</v>
          </cell>
          <cell r="C11396" t="str">
            <v>Sodium Pentachlorophenate, Chlorination Proc /Process Vents: Dryer</v>
          </cell>
          <cell r="D11396" t="str">
            <v>Industrial Processes - Chemical Manuf</v>
          </cell>
          <cell r="G11396" t="str">
            <v>MACT Source Categories</v>
          </cell>
          <cell r="H11396" t="str">
            <v>Agricultural Chemicals Production</v>
          </cell>
          <cell r="I11396" t="str">
            <v>Sodium Pentachlorophenate, Chlorination Process</v>
          </cell>
          <cell r="J11396" t="str">
            <v>Process Vents: Dryer</v>
          </cell>
          <cell r="N11396">
            <v>40988</v>
          </cell>
        </row>
        <row r="11397">
          <cell r="A11397" t="str">
            <v>63142015</v>
          </cell>
          <cell r="B11397" t="str">
            <v>Point</v>
          </cell>
          <cell r="C11397" t="str">
            <v>Sodium Pentachlorophenate, Chlorination Proc /Process Vents: Prill Tower</v>
          </cell>
          <cell r="D11397" t="str">
            <v>Industrial Processes - Chemical Manuf</v>
          </cell>
          <cell r="G11397" t="str">
            <v>MACT Source Categories</v>
          </cell>
          <cell r="H11397" t="str">
            <v>Agricultural Chemicals Production</v>
          </cell>
          <cell r="I11397" t="str">
            <v>Sodium Pentachlorophenate, Chlorination Process</v>
          </cell>
          <cell r="J11397" t="str">
            <v>Process Vents: Prill Tower</v>
          </cell>
          <cell r="N11397">
            <v>40988</v>
          </cell>
        </row>
        <row r="11398">
          <cell r="A11398" t="str">
            <v>63142030</v>
          </cell>
          <cell r="B11398" t="str">
            <v>Point</v>
          </cell>
          <cell r="C11398" t="str">
            <v>Sodium Pentachlorophenate, Chlorination Proc /Process Vents: End Product Storage</v>
          </cell>
          <cell r="D11398" t="str">
            <v>Industrial Processes - Storage and Transfer</v>
          </cell>
          <cell r="G11398" t="str">
            <v>MACT Source Categories</v>
          </cell>
          <cell r="H11398" t="str">
            <v>Agricultural Chemicals Production</v>
          </cell>
          <cell r="I11398" t="str">
            <v>Sodium Pentachlorophenate, Chlorination Process</v>
          </cell>
          <cell r="J11398" t="str">
            <v>Process Vents: End Product Storage</v>
          </cell>
          <cell r="N11398">
            <v>40988</v>
          </cell>
        </row>
        <row r="11399">
          <cell r="A11399" t="str">
            <v>63142031</v>
          </cell>
          <cell r="B11399" t="str">
            <v>Point</v>
          </cell>
          <cell r="C11399" t="str">
            <v>Sodium Pentachlorophenate, Chlorination Proc /Process Vents, End Product Stor: Prilled Prod</v>
          </cell>
          <cell r="D11399" t="str">
            <v>Industrial Processes - Storage and Transfer</v>
          </cell>
          <cell r="G11399" t="str">
            <v>MACT Source Categories</v>
          </cell>
          <cell r="H11399" t="str">
            <v>Agricultural Chemicals Production</v>
          </cell>
          <cell r="I11399" t="str">
            <v>Sodium Pentachlorophenate, Chlorination Process</v>
          </cell>
          <cell r="J11399" t="str">
            <v>Process Vents, End Product Storage: Prilled Product</v>
          </cell>
          <cell r="N11399">
            <v>40988</v>
          </cell>
        </row>
        <row r="11400">
          <cell r="A11400" t="str">
            <v>63142032</v>
          </cell>
          <cell r="B11400" t="str">
            <v>Point</v>
          </cell>
          <cell r="C11400" t="str">
            <v>Sodium Pentachlorophenate, Chlorination Proc /Process Vents, End Product Stor: Crystallized Prod</v>
          </cell>
          <cell r="D11400" t="str">
            <v>Industrial Processes - Storage and Transfer</v>
          </cell>
          <cell r="G11400" t="str">
            <v>MACT Source Categories</v>
          </cell>
          <cell r="H11400" t="str">
            <v>Agricultural Chemicals Production</v>
          </cell>
          <cell r="I11400" t="str">
            <v>Sodium Pentachlorophenate, Chlorination Process</v>
          </cell>
          <cell r="J11400" t="str">
            <v>Process Vents, End Product Storage: Crystallized Product</v>
          </cell>
          <cell r="N11400">
            <v>40988</v>
          </cell>
        </row>
        <row r="11401">
          <cell r="A11401" t="str">
            <v>63143001</v>
          </cell>
          <cell r="B11401" t="str">
            <v>Point</v>
          </cell>
          <cell r="C11401" t="str">
            <v>Sodium Pentachlorophenate, Hydrolization Process</v>
          </cell>
          <cell r="D11401" t="str">
            <v>Industrial Processes - Chemical Manuf</v>
          </cell>
          <cell r="G11401" t="str">
            <v>MACT Source Categories</v>
          </cell>
          <cell r="H11401" t="str">
            <v>Agricultural Chemicals Production</v>
          </cell>
          <cell r="I11401" t="str">
            <v>Sodium Pentachlorophenate, Hydrolization Process</v>
          </cell>
          <cell r="J11401" t="str">
            <v>Sodium Pentachlorophenate: Hydrolization Process</v>
          </cell>
          <cell r="N11401">
            <v>40988</v>
          </cell>
        </row>
        <row r="11402">
          <cell r="A11402" t="str">
            <v>63143010</v>
          </cell>
          <cell r="B11402" t="str">
            <v>Point</v>
          </cell>
          <cell r="C11402" t="str">
            <v>Sodium Pentachlorophenate, Hydrolization Proc /Process Vents: Hydrolization Process</v>
          </cell>
          <cell r="D11402" t="str">
            <v>Industrial Processes - Chemical Manuf</v>
          </cell>
          <cell r="G11402" t="str">
            <v>MACT Source Categories</v>
          </cell>
          <cell r="H11402" t="str">
            <v>Agricultural Chemicals Production</v>
          </cell>
          <cell r="I11402" t="str">
            <v>Sodium Pentachlorophenate, Hydrolization Process</v>
          </cell>
          <cell r="J11402" t="str">
            <v>Process Vents: Hydrolization Process</v>
          </cell>
          <cell r="N11402">
            <v>40988</v>
          </cell>
        </row>
        <row r="11403">
          <cell r="A11403" t="str">
            <v>63143011</v>
          </cell>
          <cell r="B11403" t="str">
            <v>Point</v>
          </cell>
          <cell r="C11403" t="str">
            <v>Sodium Pentachlorophenate, Hydrolization Proc /Process Vents: Hydrolysis Reactor</v>
          </cell>
          <cell r="D11403" t="str">
            <v>Industrial Processes - Chemical Manuf</v>
          </cell>
          <cell r="G11403" t="str">
            <v>MACT Source Categories</v>
          </cell>
          <cell r="H11403" t="str">
            <v>Agricultural Chemicals Production</v>
          </cell>
          <cell r="I11403" t="str">
            <v>Sodium Pentachlorophenate, Hydrolization Process</v>
          </cell>
          <cell r="J11403" t="str">
            <v>Process Vents: Hydrolysis Reactor</v>
          </cell>
          <cell r="N11403">
            <v>40988</v>
          </cell>
        </row>
        <row r="11404">
          <cell r="A11404" t="str">
            <v>63143012</v>
          </cell>
          <cell r="B11404" t="str">
            <v>Point</v>
          </cell>
          <cell r="C11404" t="str">
            <v>Sodium Pentachlorophenate, Hydrolization Proc /Process Vents: Evaporation</v>
          </cell>
          <cell r="D11404" t="str">
            <v>Industrial Processes - Chemical Manuf</v>
          </cell>
          <cell r="G11404" t="str">
            <v>MACT Source Categories</v>
          </cell>
          <cell r="H11404" t="str">
            <v>Agricultural Chemicals Production</v>
          </cell>
          <cell r="I11404" t="str">
            <v>Sodium Pentachlorophenate, Hydrolization Process</v>
          </cell>
          <cell r="J11404" t="str">
            <v>Process Vents: Evaporation</v>
          </cell>
          <cell r="N11404">
            <v>40988</v>
          </cell>
        </row>
        <row r="11405">
          <cell r="A11405" t="str">
            <v>63143013</v>
          </cell>
          <cell r="B11405" t="str">
            <v>Point</v>
          </cell>
          <cell r="C11405" t="str">
            <v>Sodium Pentachlorophenate, Hydrolization Proc /Process Vents: Filter, Alcohol</v>
          </cell>
          <cell r="D11405" t="str">
            <v>Industrial Processes - Chemical Manuf</v>
          </cell>
          <cell r="G11405" t="str">
            <v>MACT Source Categories</v>
          </cell>
          <cell r="H11405" t="str">
            <v>Agricultural Chemicals Production</v>
          </cell>
          <cell r="I11405" t="str">
            <v>Sodium Pentachlorophenate, Hydrolization Process</v>
          </cell>
          <cell r="J11405" t="str">
            <v>Process Vents: Filter, Alcohol</v>
          </cell>
          <cell r="N11405">
            <v>40988</v>
          </cell>
        </row>
        <row r="11406">
          <cell r="A11406" t="str">
            <v>63143014</v>
          </cell>
          <cell r="B11406" t="str">
            <v>Point</v>
          </cell>
          <cell r="C11406" t="str">
            <v>Sodium Pentachlorophenate, Hydrolization Proc /Process Vents: Residue Dissolution in Water</v>
          </cell>
          <cell r="D11406" t="str">
            <v>Industrial Processes - Chemical Manuf</v>
          </cell>
          <cell r="G11406" t="str">
            <v>MACT Source Categories</v>
          </cell>
          <cell r="H11406" t="str">
            <v>Agricultural Chemicals Production</v>
          </cell>
          <cell r="I11406" t="str">
            <v>Sodium Pentachlorophenate, Hydrolization Process</v>
          </cell>
          <cell r="J11406" t="str">
            <v>Process Vents: Residue Dissolution in Water</v>
          </cell>
          <cell r="N11406">
            <v>40988</v>
          </cell>
        </row>
        <row r="11407">
          <cell r="A11407" t="str">
            <v>63143015</v>
          </cell>
          <cell r="B11407" t="str">
            <v>Point</v>
          </cell>
          <cell r="C11407" t="str">
            <v>Sodium Pentachlorophenate, Hydrolization Proc /Process Vents: Filtration of Alkali Insoluble Material</v>
          </cell>
          <cell r="D11407" t="str">
            <v>Industrial Processes - Chemical Manuf</v>
          </cell>
          <cell r="G11407" t="str">
            <v>MACT Source Categories</v>
          </cell>
          <cell r="H11407" t="str">
            <v>Agricultural Chemicals Production</v>
          </cell>
          <cell r="I11407" t="str">
            <v>Sodium Pentachlorophenate, Hydrolization Process</v>
          </cell>
          <cell r="J11407" t="str">
            <v>Process Vents: Filtration of Alkali Insoluble Material</v>
          </cell>
          <cell r="N11407">
            <v>40988</v>
          </cell>
        </row>
        <row r="11408">
          <cell r="A11408" t="str">
            <v>63143016</v>
          </cell>
          <cell r="B11408" t="str">
            <v>Point</v>
          </cell>
          <cell r="C11408" t="str">
            <v>Sodium Pentachlorophenate, Hydrolization Proc /Process Vents: Acidification of Filtrate, Partial</v>
          </cell>
          <cell r="D11408" t="str">
            <v>Industrial Processes - Chemical Manuf</v>
          </cell>
          <cell r="G11408" t="str">
            <v>MACT Source Categories</v>
          </cell>
          <cell r="H11408" t="str">
            <v>Agricultural Chemicals Production</v>
          </cell>
          <cell r="I11408" t="str">
            <v>Sodium Pentachlorophenate, Hydrolization Process</v>
          </cell>
          <cell r="J11408" t="str">
            <v>Process Vents: Acidification of Filtrate, Partial</v>
          </cell>
          <cell r="N11408">
            <v>40988</v>
          </cell>
        </row>
        <row r="11409">
          <cell r="A11409" t="str">
            <v>63143017</v>
          </cell>
          <cell r="B11409" t="str">
            <v>Point</v>
          </cell>
          <cell r="C11409" t="str">
            <v>Sodium Pentachlorophenate, Hydrolization Proc /Process Vents: Acidification of Filtrate, Full</v>
          </cell>
          <cell r="D11409" t="str">
            <v>Industrial Processes - Chemical Manuf</v>
          </cell>
          <cell r="G11409" t="str">
            <v>MACT Source Categories</v>
          </cell>
          <cell r="H11409" t="str">
            <v>Agricultural Chemicals Production</v>
          </cell>
          <cell r="I11409" t="str">
            <v>Sodium Pentachlorophenate, Hydrolization Process</v>
          </cell>
          <cell r="J11409" t="str">
            <v>Process Vents: Acidification of Filtrate, Full</v>
          </cell>
          <cell r="N11409">
            <v>40988</v>
          </cell>
        </row>
        <row r="11410">
          <cell r="A11410" t="str">
            <v>63143018</v>
          </cell>
          <cell r="B11410" t="str">
            <v>Point</v>
          </cell>
          <cell r="C11410" t="str">
            <v>Sodium Pentachlorophenate, Hydrolization Proc /Process Vents: Acidification Filter</v>
          </cell>
          <cell r="D11410" t="str">
            <v>Industrial Processes - Chemical Manuf</v>
          </cell>
          <cell r="G11410" t="str">
            <v>MACT Source Categories</v>
          </cell>
          <cell r="H11410" t="str">
            <v>Agricultural Chemicals Production</v>
          </cell>
          <cell r="I11410" t="str">
            <v>Sodium Pentachlorophenate, Hydrolization Process</v>
          </cell>
          <cell r="J11410" t="str">
            <v>Process Vents: Acidification Filter</v>
          </cell>
          <cell r="N11410">
            <v>40988</v>
          </cell>
        </row>
        <row r="11411">
          <cell r="A11411" t="str">
            <v>63143019</v>
          </cell>
          <cell r="B11411" t="str">
            <v>Point</v>
          </cell>
          <cell r="C11411" t="str">
            <v>Sodium Pentachlorophenate, Hydrolization Proc /Process Vents: Water Wash of Product</v>
          </cell>
          <cell r="D11411" t="str">
            <v>Industrial Processes - Chemical Manuf</v>
          </cell>
          <cell r="G11411" t="str">
            <v>MACT Source Categories</v>
          </cell>
          <cell r="H11411" t="str">
            <v>Agricultural Chemicals Production</v>
          </cell>
          <cell r="I11411" t="str">
            <v>Sodium Pentachlorophenate, Hydrolization Process</v>
          </cell>
          <cell r="J11411" t="str">
            <v>Process Vents: Water Wash of Product</v>
          </cell>
          <cell r="N11411">
            <v>40988</v>
          </cell>
        </row>
        <row r="11412">
          <cell r="A11412" t="str">
            <v>63143020</v>
          </cell>
          <cell r="B11412" t="str">
            <v>Point</v>
          </cell>
          <cell r="C11412" t="str">
            <v>Sodium Pentachlorophenate, Hydrolization Proc /Process Vents: Dryer</v>
          </cell>
          <cell r="D11412" t="str">
            <v>Industrial Processes - Chemical Manuf</v>
          </cell>
          <cell r="G11412" t="str">
            <v>MACT Source Categories</v>
          </cell>
          <cell r="H11412" t="str">
            <v>Agricultural Chemicals Production</v>
          </cell>
          <cell r="I11412" t="str">
            <v>Sodium Pentachlorophenate, Hydrolization Process</v>
          </cell>
          <cell r="J11412" t="str">
            <v>Process Vents: Dryer</v>
          </cell>
          <cell r="N11412">
            <v>40988</v>
          </cell>
        </row>
        <row r="11413">
          <cell r="A11413" t="str">
            <v>63143030</v>
          </cell>
          <cell r="B11413" t="str">
            <v>Point</v>
          </cell>
          <cell r="C11413" t="str">
            <v>Sodium Pentachlorophenate, Hydrolization Proc /Process Vents: End Product Storage</v>
          </cell>
          <cell r="D11413" t="str">
            <v>Industrial Processes - Storage and Transfer</v>
          </cell>
          <cell r="G11413" t="str">
            <v>MACT Source Categories</v>
          </cell>
          <cell r="H11413" t="str">
            <v>Agricultural Chemicals Production</v>
          </cell>
          <cell r="I11413" t="str">
            <v>Sodium Pentachlorophenate, Hydrolization Process</v>
          </cell>
          <cell r="J11413" t="str">
            <v>Process Vents: End Product Storage</v>
          </cell>
          <cell r="N11413">
            <v>40988</v>
          </cell>
        </row>
        <row r="11414">
          <cell r="A11414" t="str">
            <v>63180001</v>
          </cell>
          <cell r="B11414" t="str">
            <v>Point</v>
          </cell>
          <cell r="C11414" t="str">
            <v>Agricultural Chemicals Production /Equipment Leaks</v>
          </cell>
          <cell r="D11414" t="str">
            <v>Industrial Processes - Chemical Manuf</v>
          </cell>
          <cell r="G11414" t="str">
            <v>MACT Source Categories</v>
          </cell>
          <cell r="H11414" t="str">
            <v>Agricultural Chemicals Production</v>
          </cell>
          <cell r="I11414" t="str">
            <v>Equipment Leaks</v>
          </cell>
          <cell r="J11414" t="str">
            <v>Equipment Leaks</v>
          </cell>
          <cell r="N11414">
            <v>40988</v>
          </cell>
        </row>
        <row r="11415">
          <cell r="A11415" t="str">
            <v>63182001</v>
          </cell>
          <cell r="B11415" t="str">
            <v>Point</v>
          </cell>
          <cell r="C11415" t="str">
            <v>Agric Chem Prod /Wastewater, Aggregate /Process Area Drain</v>
          </cell>
          <cell r="D11415" t="str">
            <v>Industrial Processes - Chemical Manuf</v>
          </cell>
          <cell r="G11415" t="str">
            <v>MACT Source Categories</v>
          </cell>
          <cell r="H11415" t="str">
            <v>Agricultural Chemicals Production</v>
          </cell>
          <cell r="I11415" t="str">
            <v>Wastewater, Aggregate</v>
          </cell>
          <cell r="J11415" t="str">
            <v>Process Area Drain</v>
          </cell>
          <cell r="N11415">
            <v>40988</v>
          </cell>
        </row>
        <row r="11416">
          <cell r="A11416" t="str">
            <v>63182002</v>
          </cell>
          <cell r="B11416" t="str">
            <v>Point</v>
          </cell>
          <cell r="C11416" t="str">
            <v>Agric Chem Prod /Wastewater, Aggregate /Process Equipment Drains</v>
          </cell>
          <cell r="D11416" t="str">
            <v>Industrial Processes - Chemical Manuf</v>
          </cell>
          <cell r="G11416" t="str">
            <v>MACT Source Categories</v>
          </cell>
          <cell r="H11416" t="str">
            <v>Agricultural Chemicals Production</v>
          </cell>
          <cell r="I11416" t="str">
            <v>Wastewater, Aggregate</v>
          </cell>
          <cell r="J11416" t="str">
            <v>Process Equipment Drains</v>
          </cell>
          <cell r="N11416">
            <v>40988</v>
          </cell>
        </row>
        <row r="11417">
          <cell r="A11417" t="str">
            <v>63182501</v>
          </cell>
          <cell r="B11417" t="str">
            <v>Point</v>
          </cell>
          <cell r="C11417" t="str">
            <v>Agric Chem Prod /Wastewater, Pts of Generation /2,4-D Recovery</v>
          </cell>
          <cell r="D11417" t="str">
            <v>Industrial Processes - Chemical Manuf</v>
          </cell>
          <cell r="G11417" t="str">
            <v>MACT Source Categories</v>
          </cell>
          <cell r="H11417" t="str">
            <v>Agricultural Chemicals Production</v>
          </cell>
          <cell r="I11417" t="str">
            <v>Wastewater, Points of Generation</v>
          </cell>
          <cell r="J11417" t="str">
            <v>2,4-D Recovery</v>
          </cell>
          <cell r="N11417">
            <v>40988</v>
          </cell>
        </row>
        <row r="11418">
          <cell r="A11418" t="str">
            <v>63182507</v>
          </cell>
          <cell r="B11418" t="str">
            <v>Point</v>
          </cell>
          <cell r="C11418" t="str">
            <v>Agric Chem Prod /Wastewater, Pts of Generation /Dacthal Condensate</v>
          </cell>
          <cell r="D11418" t="str">
            <v>Industrial Processes - Chemical Manuf</v>
          </cell>
          <cell r="G11418" t="str">
            <v>MACT Source Categories</v>
          </cell>
          <cell r="H11418" t="str">
            <v>Agricultural Chemicals Production</v>
          </cell>
          <cell r="I11418" t="str">
            <v>Wastewater, Points of Generation</v>
          </cell>
          <cell r="J11418" t="str">
            <v>Dacthal Condensate</v>
          </cell>
          <cell r="N11418">
            <v>40988</v>
          </cell>
        </row>
        <row r="11419">
          <cell r="A11419" t="str">
            <v>63182508</v>
          </cell>
          <cell r="B11419" t="str">
            <v>Point</v>
          </cell>
          <cell r="C11419" t="str">
            <v>Agric Chem Prod /Wastewater, Pts of Generation /Spent Scrubber Liquor Tank</v>
          </cell>
          <cell r="D11419" t="str">
            <v>Industrial Processes - Chemical Manuf</v>
          </cell>
          <cell r="G11419" t="str">
            <v>MACT Source Categories</v>
          </cell>
          <cell r="H11419" t="str">
            <v>Agricultural Chemicals Production</v>
          </cell>
          <cell r="I11419" t="str">
            <v>Wastewater, Points of Generation</v>
          </cell>
          <cell r="J11419" t="str">
            <v>Spent Scrubber Liquor Tank</v>
          </cell>
          <cell r="N11419">
            <v>40988</v>
          </cell>
        </row>
        <row r="11420">
          <cell r="A11420" t="str">
            <v>63182509</v>
          </cell>
          <cell r="B11420" t="str">
            <v>Point</v>
          </cell>
          <cell r="C11420" t="str">
            <v>Agric Chem Prod /Wastewater, Pts of Generation /2 Phase Separator</v>
          </cell>
          <cell r="D11420" t="str">
            <v>Industrial Processes - Chemical Manuf</v>
          </cell>
          <cell r="G11420" t="str">
            <v>MACT Source Categories</v>
          </cell>
          <cell r="H11420" t="str">
            <v>Agricultural Chemicals Production</v>
          </cell>
          <cell r="I11420" t="str">
            <v>Wastewater, Points of Generation</v>
          </cell>
          <cell r="J11420" t="str">
            <v>2 Phase Separator</v>
          </cell>
          <cell r="N11420">
            <v>40988</v>
          </cell>
        </row>
        <row r="11421">
          <cell r="A11421" t="str">
            <v>63182537</v>
          </cell>
          <cell r="B11421" t="str">
            <v>Point</v>
          </cell>
          <cell r="C11421" t="str">
            <v>Agric Chem Prod /Wastewater, Pts of Generation /Captan Unit, Washing</v>
          </cell>
          <cell r="D11421" t="str">
            <v>Industrial Processes - Chemical Manuf</v>
          </cell>
          <cell r="G11421" t="str">
            <v>MACT Source Categories</v>
          </cell>
          <cell r="H11421" t="str">
            <v>Agricultural Chemicals Production</v>
          </cell>
          <cell r="I11421" t="str">
            <v>Wastewater, Points of Generation</v>
          </cell>
          <cell r="J11421" t="str">
            <v>Captan Unit, Washing</v>
          </cell>
          <cell r="N11421">
            <v>40988</v>
          </cell>
        </row>
        <row r="11422">
          <cell r="A11422" t="str">
            <v>63182538</v>
          </cell>
          <cell r="B11422" t="str">
            <v>Point</v>
          </cell>
          <cell r="C11422" t="str">
            <v>Agric Chem Prod /Wastewater, Pts of Generation /THPI Reactor Scrubber</v>
          </cell>
          <cell r="D11422" t="str">
            <v>Industrial Processes - Chemical Manuf</v>
          </cell>
          <cell r="G11422" t="str">
            <v>MACT Source Categories</v>
          </cell>
          <cell r="H11422" t="str">
            <v>Agricultural Chemicals Production</v>
          </cell>
          <cell r="I11422" t="str">
            <v>Wastewater, Points of Generation</v>
          </cell>
          <cell r="J11422" t="str">
            <v>THPI Reactor Scrubber</v>
          </cell>
          <cell r="N11422">
            <v>40988</v>
          </cell>
        </row>
        <row r="11423">
          <cell r="A11423" t="str">
            <v>63182539</v>
          </cell>
          <cell r="B11423" t="str">
            <v>Point</v>
          </cell>
          <cell r="C11423" t="str">
            <v>Agric Chem Prod /Wastewater, Pts of Generation /THPI Flaker Scrubber</v>
          </cell>
          <cell r="D11423" t="str">
            <v>Industrial Processes - Chemical Manuf</v>
          </cell>
          <cell r="G11423" t="str">
            <v>MACT Source Categories</v>
          </cell>
          <cell r="H11423" t="str">
            <v>Agricultural Chemicals Production</v>
          </cell>
          <cell r="I11423" t="str">
            <v>Wastewater, Points of Generation</v>
          </cell>
          <cell r="J11423" t="str">
            <v>THPI Flaker Scrubber</v>
          </cell>
          <cell r="N11423">
            <v>40988</v>
          </cell>
        </row>
        <row r="11424">
          <cell r="A11424" t="str">
            <v>63182540</v>
          </cell>
          <cell r="B11424" t="str">
            <v>Point</v>
          </cell>
          <cell r="C11424" t="str">
            <v>Agric Chem Prod /Wastewater, Pts of Generation /PMM Chlorinator Scrubber</v>
          </cell>
          <cell r="D11424" t="str">
            <v>Industrial Processes - Chemical Manuf</v>
          </cell>
          <cell r="G11424" t="str">
            <v>MACT Source Categories</v>
          </cell>
          <cell r="H11424" t="str">
            <v>Agricultural Chemicals Production</v>
          </cell>
          <cell r="I11424" t="str">
            <v>Wastewater, Points of Generation</v>
          </cell>
          <cell r="J11424" t="str">
            <v>PMM Chlorinator Scrubber</v>
          </cell>
          <cell r="N11424">
            <v>40988</v>
          </cell>
        </row>
        <row r="11425">
          <cell r="A11425" t="str">
            <v>63182541</v>
          </cell>
          <cell r="B11425" t="str">
            <v>Point</v>
          </cell>
          <cell r="C11425" t="str">
            <v>Agric Chem Prod /Wastewater, Pts of Generation /PMM Distillation Scrubber</v>
          </cell>
          <cell r="D11425" t="str">
            <v>Industrial Processes - Chemical Manuf</v>
          </cell>
          <cell r="G11425" t="str">
            <v>MACT Source Categories</v>
          </cell>
          <cell r="H11425" t="str">
            <v>Agricultural Chemicals Production</v>
          </cell>
          <cell r="I11425" t="str">
            <v>Wastewater, Points of Generation</v>
          </cell>
          <cell r="J11425" t="str">
            <v>PMM Distillation Scrubber</v>
          </cell>
          <cell r="N11425">
            <v>40988</v>
          </cell>
        </row>
        <row r="11426">
          <cell r="A11426" t="str">
            <v>63182542</v>
          </cell>
          <cell r="B11426" t="str">
            <v>Point</v>
          </cell>
          <cell r="C11426" t="str">
            <v>Agric Chem Prod /Wastewater, Pts of Generation /PMM Storage Scrubber</v>
          </cell>
          <cell r="D11426" t="str">
            <v>Industrial Processes - Chemical Manuf</v>
          </cell>
          <cell r="G11426" t="str">
            <v>MACT Source Categories</v>
          </cell>
          <cell r="H11426" t="str">
            <v>Agricultural Chemicals Production</v>
          </cell>
          <cell r="I11426" t="str">
            <v>Wastewater, Points of Generation</v>
          </cell>
          <cell r="J11426" t="str">
            <v>PMM Storage Scrubber</v>
          </cell>
          <cell r="N11426">
            <v>40988</v>
          </cell>
        </row>
        <row r="11427">
          <cell r="A11427" t="str">
            <v>63182573</v>
          </cell>
          <cell r="B11427" t="str">
            <v>Point</v>
          </cell>
          <cell r="C11427" t="str">
            <v>Agric Chem Prod /Wastewater, Pts of Generation /Separator</v>
          </cell>
          <cell r="D11427" t="str">
            <v>Industrial Processes - Chemical Manuf</v>
          </cell>
          <cell r="G11427" t="str">
            <v>MACT Source Categories</v>
          </cell>
          <cell r="H11427" t="str">
            <v>Agricultural Chemicals Production</v>
          </cell>
          <cell r="I11427" t="str">
            <v>Wastewater, Points of Generation</v>
          </cell>
          <cell r="J11427" t="str">
            <v>Separator</v>
          </cell>
          <cell r="N11427">
            <v>40988</v>
          </cell>
        </row>
        <row r="11428">
          <cell r="A11428" t="str">
            <v>63182580</v>
          </cell>
          <cell r="B11428" t="str">
            <v>Point</v>
          </cell>
          <cell r="C11428" t="str">
            <v>Agric Chem Prod /Wastewater, Pts of Generation /Filtrate, Partial Evaporation of Alcohol</v>
          </cell>
          <cell r="D11428" t="str">
            <v>Industrial Processes - Chemical Manuf</v>
          </cell>
          <cell r="G11428" t="str">
            <v>MACT Source Categories</v>
          </cell>
          <cell r="H11428" t="str">
            <v>Agricultural Chemicals Production</v>
          </cell>
          <cell r="I11428" t="str">
            <v>Wastewater, Points of Generation</v>
          </cell>
          <cell r="J11428" t="str">
            <v>Filtrate, Partial Evaporation of Alcohol</v>
          </cell>
          <cell r="N11428">
            <v>40988</v>
          </cell>
        </row>
        <row r="11429">
          <cell r="A11429" t="str">
            <v>63182581</v>
          </cell>
          <cell r="B11429" t="str">
            <v>Point</v>
          </cell>
          <cell r="C11429" t="str">
            <v>Agric Chem Prod /Wastewater, Pts of Generation /Filtrate, Acidification of Filtrate</v>
          </cell>
          <cell r="D11429" t="str">
            <v>Industrial Processes - Chemical Manuf</v>
          </cell>
          <cell r="G11429" t="str">
            <v>MACT Source Categories</v>
          </cell>
          <cell r="H11429" t="str">
            <v>Agricultural Chemicals Production</v>
          </cell>
          <cell r="I11429" t="str">
            <v>Wastewater, Points of Generation</v>
          </cell>
          <cell r="J11429" t="str">
            <v>Filtrate, Acidification of Filtrate</v>
          </cell>
          <cell r="N11429">
            <v>40988</v>
          </cell>
        </row>
        <row r="11430">
          <cell r="A11430" t="str">
            <v>63182582</v>
          </cell>
          <cell r="B11430" t="str">
            <v>Point</v>
          </cell>
          <cell r="C11430" t="str">
            <v>Agric Chem Prod /Wastewater, Pts of Generation /Dissolve Residue in Water</v>
          </cell>
          <cell r="D11430" t="str">
            <v>Industrial Processes - Chemical Manuf</v>
          </cell>
          <cell r="G11430" t="str">
            <v>MACT Source Categories</v>
          </cell>
          <cell r="H11430" t="str">
            <v>Agricultural Chemicals Production</v>
          </cell>
          <cell r="I11430" t="str">
            <v>Wastewater, Points of Generation</v>
          </cell>
          <cell r="J11430" t="str">
            <v>Dissolve Residue in Water</v>
          </cell>
          <cell r="N11430">
            <v>40988</v>
          </cell>
        </row>
        <row r="11431">
          <cell r="A11431" t="str">
            <v>63182599</v>
          </cell>
          <cell r="B11431" t="str">
            <v>Point</v>
          </cell>
          <cell r="C11431" t="str">
            <v>Agric Chem Prod /Wastewater, Pts of Generation /Specify Point of Generation</v>
          </cell>
          <cell r="D11431" t="str">
            <v>Industrial Processes - Chemical Manuf</v>
          </cell>
          <cell r="G11431" t="str">
            <v>MACT Source Categories</v>
          </cell>
          <cell r="H11431" t="str">
            <v>Agricultural Chemicals Production</v>
          </cell>
          <cell r="I11431" t="str">
            <v>Wastewater, Points of Generation</v>
          </cell>
          <cell r="J11431" t="str">
            <v>Specify Point of Generation</v>
          </cell>
          <cell r="N11431">
            <v>40988</v>
          </cell>
        </row>
        <row r="11432">
          <cell r="A11432" t="str">
            <v>64130001</v>
          </cell>
          <cell r="B11432" t="str">
            <v>Point</v>
          </cell>
          <cell r="C11432" t="str">
            <v>Polymethyl Methacrylate -Bulk Polymerizn, Batch-cell Method</v>
          </cell>
          <cell r="D11432" t="str">
            <v>Industrial Processes - Chemical Manuf</v>
          </cell>
          <cell r="G11432" t="str">
            <v>MACT Source Categories</v>
          </cell>
          <cell r="H11432" t="str">
            <v>Styrene or Methacrylate Based Resins</v>
          </cell>
          <cell r="I11432" t="str">
            <v>Polymethyl Methacrylate Prod - Bulk Polymerization, Batch-cell Method</v>
          </cell>
          <cell r="J11432" t="str">
            <v>Polymethyl Methacrylate Resins: Bulk, Batch Cell Process</v>
          </cell>
          <cell r="N11432">
            <v>40988</v>
          </cell>
        </row>
        <row r="11433">
          <cell r="A11433" t="str">
            <v>64130010</v>
          </cell>
          <cell r="B11433" t="str">
            <v>Point</v>
          </cell>
          <cell r="C11433" t="str">
            <v>Polymethyl Methacrylate -Bulk Polymerizn, Batch-cell Method -Process Vents</v>
          </cell>
          <cell r="D11433" t="str">
            <v>Industrial Processes - Chemical Manuf</v>
          </cell>
          <cell r="G11433" t="str">
            <v>MACT Source Categories</v>
          </cell>
          <cell r="H11433" t="str">
            <v>Styrene or Methacrylate Based Resins</v>
          </cell>
          <cell r="I11433" t="str">
            <v>Polymethyl Methacrylate Prod - Bulk Polymerization, Batch-cell Method</v>
          </cell>
          <cell r="J11433" t="str">
            <v>Process Vents: Bulk, Batch Cell Process</v>
          </cell>
          <cell r="N11433">
            <v>40988</v>
          </cell>
        </row>
        <row r="11434">
          <cell r="A11434" t="str">
            <v>64130011</v>
          </cell>
          <cell r="B11434" t="str">
            <v>Point</v>
          </cell>
          <cell r="C11434" t="str">
            <v>Polymethyl Methacrylate -Bulk Polymerizn, Batch-cell Method -Process Vents: Reactor</v>
          </cell>
          <cell r="D11434" t="str">
            <v>Industrial Processes - Chemical Manuf</v>
          </cell>
          <cell r="G11434" t="str">
            <v>MACT Source Categories</v>
          </cell>
          <cell r="H11434" t="str">
            <v>Styrene or Methacrylate Based Resins</v>
          </cell>
          <cell r="I11434" t="str">
            <v>Polymethyl Methacrylate Prod - Bulk Polymerization, Batch-cell Method</v>
          </cell>
          <cell r="J11434" t="str">
            <v>Process Vents: Reactor</v>
          </cell>
          <cell r="N11434">
            <v>40988</v>
          </cell>
        </row>
        <row r="11435">
          <cell r="A11435" t="str">
            <v>64130025</v>
          </cell>
          <cell r="B11435" t="str">
            <v>Point</v>
          </cell>
          <cell r="C11435" t="str">
            <v>Polymethyl Methacrylate -Bulk Polymerizn, Batch-cell Method -Process Vents: End Product Storage</v>
          </cell>
          <cell r="D11435" t="str">
            <v>Industrial Processes - Storage and Transfer</v>
          </cell>
          <cell r="G11435" t="str">
            <v>MACT Source Categories</v>
          </cell>
          <cell r="H11435" t="str">
            <v>Styrene or Methacrylate Based Resins</v>
          </cell>
          <cell r="I11435" t="str">
            <v>Polymethyl Methacrylate Prod - Bulk Polymerization, Batch-cell Method</v>
          </cell>
          <cell r="J11435" t="str">
            <v>Process Vents: End Product Storage</v>
          </cell>
          <cell r="N11435">
            <v>40988</v>
          </cell>
        </row>
        <row r="11436">
          <cell r="A11436" t="str">
            <v>64130101</v>
          </cell>
          <cell r="B11436" t="str">
            <v>Point</v>
          </cell>
          <cell r="C11436" t="str">
            <v>Polymethyl Methacrylate -Bulk Polymerizn, Continuous Casting -Continuous Process</v>
          </cell>
          <cell r="D11436" t="str">
            <v>Industrial Processes - Chemical Manuf</v>
          </cell>
          <cell r="G11436" t="str">
            <v>MACT Source Categories</v>
          </cell>
          <cell r="H11436" t="str">
            <v>Styrene or Methacrylate Based Resins</v>
          </cell>
          <cell r="I11436" t="str">
            <v>Polymethyl Methacrylate Prod - Bulk Polymerization, Continuous Casting</v>
          </cell>
          <cell r="J11436" t="str">
            <v>Polymethyl Methacrylate Resins: Bulk, Continuous Process</v>
          </cell>
          <cell r="N11436">
            <v>40988</v>
          </cell>
        </row>
        <row r="11437">
          <cell r="A11437" t="str">
            <v>64130110</v>
          </cell>
          <cell r="B11437" t="str">
            <v>Point</v>
          </cell>
          <cell r="C11437" t="str">
            <v>Polymethyl Methacrylate -Bulk Polymerizn, Continuous Casting -Process Vents: Bulk, Continuous Process</v>
          </cell>
          <cell r="D11437" t="str">
            <v>Industrial Processes - Chemical Manuf</v>
          </cell>
          <cell r="G11437" t="str">
            <v>MACT Source Categories</v>
          </cell>
          <cell r="H11437" t="str">
            <v>Styrene or Methacrylate Based Resins</v>
          </cell>
          <cell r="I11437" t="str">
            <v>Polymethyl Methacrylate Prod - Bulk Polymerization, Continuous Casting</v>
          </cell>
          <cell r="J11437" t="str">
            <v>Process Vents: Bulk, Continuous Process</v>
          </cell>
          <cell r="N11437">
            <v>40988</v>
          </cell>
        </row>
        <row r="11438">
          <cell r="A11438" t="str">
            <v>64130111</v>
          </cell>
          <cell r="B11438" t="str">
            <v>Point</v>
          </cell>
          <cell r="C11438" t="str">
            <v>Polymethyl Methacrylate -Bulk Polymerizn, Continuous Casting -Process Vents, Reactor: Curing Zone</v>
          </cell>
          <cell r="D11438" t="str">
            <v>Industrial Processes - Chemical Manuf</v>
          </cell>
          <cell r="G11438" t="str">
            <v>MACT Source Categories</v>
          </cell>
          <cell r="H11438" t="str">
            <v>Styrene or Methacrylate Based Resins</v>
          </cell>
          <cell r="I11438" t="str">
            <v>Polymethyl Methacrylate Prod - Bulk Polymerization, Continuous Casting</v>
          </cell>
          <cell r="J11438" t="str">
            <v>Process Vents, Reactor: Curing Zone</v>
          </cell>
          <cell r="N11438">
            <v>40988</v>
          </cell>
        </row>
        <row r="11439">
          <cell r="A11439" t="str">
            <v>64130112</v>
          </cell>
          <cell r="B11439" t="str">
            <v>Point</v>
          </cell>
          <cell r="C11439" t="str">
            <v>Polymethyl Methacrylate -Bulk Polymerizn, Continuous Casting -Process Vents, Reactor: Annealing Zone</v>
          </cell>
          <cell r="D11439" t="str">
            <v>Industrial Processes - Chemical Manuf</v>
          </cell>
          <cell r="G11439" t="str">
            <v>MACT Source Categories</v>
          </cell>
          <cell r="H11439" t="str">
            <v>Styrene or Methacrylate Based Resins</v>
          </cell>
          <cell r="I11439" t="str">
            <v>Polymethyl Methacrylate Prod - Bulk Polymerization, Continuous Casting</v>
          </cell>
          <cell r="J11439" t="str">
            <v>Process Vents, Reactor: Annealing Zone</v>
          </cell>
          <cell r="N11439">
            <v>40988</v>
          </cell>
        </row>
        <row r="11440">
          <cell r="A11440" t="str">
            <v>64130125</v>
          </cell>
          <cell r="B11440" t="str">
            <v>Point</v>
          </cell>
          <cell r="C11440" t="str">
            <v>Polymethyl Methacrylate -Bulk Polymerizn, Continuous Casting -Process Vents: End Product Storage</v>
          </cell>
          <cell r="D11440" t="str">
            <v>Industrial Processes - Storage and Transfer</v>
          </cell>
          <cell r="G11440" t="str">
            <v>MACT Source Categories</v>
          </cell>
          <cell r="H11440" t="str">
            <v>Styrene or Methacrylate Based Resins</v>
          </cell>
          <cell r="I11440" t="str">
            <v>Polymethyl Methacrylate Prod - Bulk Polymerization, Continuous Casting</v>
          </cell>
          <cell r="J11440" t="str">
            <v>Process Vents: End Product Storage</v>
          </cell>
          <cell r="N11440">
            <v>40988</v>
          </cell>
        </row>
        <row r="11441">
          <cell r="A11441" t="str">
            <v>64130201</v>
          </cell>
          <cell r="B11441" t="str">
            <v>Point</v>
          </cell>
          <cell r="C11441" t="str">
            <v>Polymethyl Methacrylate -Bulk Polymerizn, Centrifugal Process</v>
          </cell>
          <cell r="D11441" t="str">
            <v>Industrial Processes - Chemical Manuf</v>
          </cell>
          <cell r="G11441" t="str">
            <v>MACT Source Categories</v>
          </cell>
          <cell r="H11441" t="str">
            <v>Styrene or Methacrylate Based Resins</v>
          </cell>
          <cell r="I11441" t="str">
            <v>Polymethyl Methacrylate Prod-Bulk Polymerizn, Centrifugal Polymerizn</v>
          </cell>
          <cell r="J11441" t="str">
            <v>Polymethyl Methacrylate Resins: Bulk, Centrifugal Process</v>
          </cell>
          <cell r="N11441">
            <v>40988</v>
          </cell>
        </row>
        <row r="11442">
          <cell r="A11442" t="str">
            <v>64130210</v>
          </cell>
          <cell r="B11442" t="str">
            <v>Point</v>
          </cell>
          <cell r="C11442" t="str">
            <v>Polymethyl Methacrylate -Bulk Polymerizn, Centrifugal Process -Process Vents</v>
          </cell>
          <cell r="D11442" t="str">
            <v>Industrial Processes - Chemical Manuf</v>
          </cell>
          <cell r="G11442" t="str">
            <v>MACT Source Categories</v>
          </cell>
          <cell r="H11442" t="str">
            <v>Styrene or Methacrylate Based Resins</v>
          </cell>
          <cell r="I11442" t="str">
            <v>Polymethyl Methacrylate Prod-Bulk Polymerizn, Centrifugal Polymerizn</v>
          </cell>
          <cell r="J11442" t="str">
            <v>Process Vents: Bulk, Centrifugal Process</v>
          </cell>
          <cell r="N11442">
            <v>40988</v>
          </cell>
        </row>
        <row r="11443">
          <cell r="A11443" t="str">
            <v>64130211</v>
          </cell>
          <cell r="B11443" t="str">
            <v>Point</v>
          </cell>
          <cell r="C11443" t="str">
            <v>Polymethyl Methacrylate -Bulk Polymerizn, Centrifugal Process -Process Vents -Reactor</v>
          </cell>
          <cell r="D11443" t="str">
            <v>Industrial Processes - Chemical Manuf</v>
          </cell>
          <cell r="G11443" t="str">
            <v>MACT Source Categories</v>
          </cell>
          <cell r="H11443" t="str">
            <v>Styrene or Methacrylate Based Resins</v>
          </cell>
          <cell r="I11443" t="str">
            <v>Polymethyl Methacrylate Prod-Bulk Polymerizn, Centrifugal Polymerizn</v>
          </cell>
          <cell r="J11443" t="str">
            <v>Process Vents: Reactor</v>
          </cell>
          <cell r="N11443">
            <v>40988</v>
          </cell>
        </row>
        <row r="11444">
          <cell r="A11444" t="str">
            <v>64130225</v>
          </cell>
          <cell r="B11444" t="str">
            <v>Point</v>
          </cell>
          <cell r="C11444" t="str">
            <v>Polymethyl Methacrylate -Bulk Polymerizn, Centrifugal Process -Process Vents -End Product Storage</v>
          </cell>
          <cell r="D11444" t="str">
            <v>Industrial Processes - Storage and Transfer</v>
          </cell>
          <cell r="G11444" t="str">
            <v>MACT Source Categories</v>
          </cell>
          <cell r="H11444" t="str">
            <v>Styrene or Methacrylate Based Resins</v>
          </cell>
          <cell r="I11444" t="str">
            <v>Polymethyl Methacrylate Prod-Bulk Polymerizn, Centrifugal Polymerizn</v>
          </cell>
          <cell r="J11444" t="str">
            <v>Process Vents: End Product Storage</v>
          </cell>
          <cell r="N11444">
            <v>40988</v>
          </cell>
        </row>
        <row r="11445">
          <cell r="A11445" t="str">
            <v>64131001</v>
          </cell>
          <cell r="B11445" t="str">
            <v>Point</v>
          </cell>
          <cell r="C11445" t="str">
            <v>Polymethyl Methacrylate -Solution Polymerizn /Solvent Process</v>
          </cell>
          <cell r="D11445" t="str">
            <v>Industrial Processes - Chemical Manuf</v>
          </cell>
          <cell r="G11445" t="str">
            <v>MACT Source Categories</v>
          </cell>
          <cell r="H11445" t="str">
            <v>Styrene or Methacrylate Based Resins</v>
          </cell>
          <cell r="I11445" t="str">
            <v>Polymethyl Methacrylate Prod - Solution Polymerization</v>
          </cell>
          <cell r="J11445" t="str">
            <v>Polymethyl Methacrylate Resins: Solvent Process</v>
          </cell>
          <cell r="N11445">
            <v>40988</v>
          </cell>
        </row>
        <row r="11446">
          <cell r="A11446" t="str">
            <v>64131010</v>
          </cell>
          <cell r="B11446" t="str">
            <v>Point</v>
          </cell>
          <cell r="C11446" t="str">
            <v>Polymethyl Methacrylate -Solution Polymerizn /Process Vents: Solvent Process</v>
          </cell>
          <cell r="D11446" t="str">
            <v>Industrial Processes - Chemical Manuf</v>
          </cell>
          <cell r="G11446" t="str">
            <v>MACT Source Categories</v>
          </cell>
          <cell r="H11446" t="str">
            <v>Styrene or Methacrylate Based Resins</v>
          </cell>
          <cell r="I11446" t="str">
            <v>Polymethyl Methacrylate Prod - Solution Polymerization</v>
          </cell>
          <cell r="J11446" t="str">
            <v>Process Vents: Solvent Process</v>
          </cell>
          <cell r="N11446">
            <v>40988</v>
          </cell>
        </row>
        <row r="11447">
          <cell r="A11447" t="str">
            <v>64131011</v>
          </cell>
          <cell r="B11447" t="str">
            <v>Point</v>
          </cell>
          <cell r="C11447" t="str">
            <v>Polymethyl Methacrylate -Solution Polymerizn /Process Vents: Reactor</v>
          </cell>
          <cell r="D11447" t="str">
            <v>Industrial Processes - Chemical Manuf</v>
          </cell>
          <cell r="G11447" t="str">
            <v>MACT Source Categories</v>
          </cell>
          <cell r="H11447" t="str">
            <v>Styrene or Methacrylate Based Resins</v>
          </cell>
          <cell r="I11447" t="str">
            <v>Polymethyl Methacrylate Prod - Solution Polymerization</v>
          </cell>
          <cell r="J11447" t="str">
            <v>Process Vents: Reactor</v>
          </cell>
          <cell r="N11447">
            <v>40988</v>
          </cell>
        </row>
        <row r="11448">
          <cell r="A11448" t="str">
            <v>64131015</v>
          </cell>
          <cell r="B11448" t="str">
            <v>Point</v>
          </cell>
          <cell r="C11448" t="str">
            <v>Polymethyl Methacrylate -Solution Polymerizn /Process Vents: Separation/Filtration</v>
          </cell>
          <cell r="D11448" t="str">
            <v>Industrial Processes - Chemical Manuf</v>
          </cell>
          <cell r="G11448" t="str">
            <v>MACT Source Categories</v>
          </cell>
          <cell r="H11448" t="str">
            <v>Styrene or Methacrylate Based Resins</v>
          </cell>
          <cell r="I11448" t="str">
            <v>Polymethyl Methacrylate Prod - Solution Polymerization</v>
          </cell>
          <cell r="J11448" t="str">
            <v>Process Vents: Separation/Filtration</v>
          </cell>
          <cell r="N11448">
            <v>40988</v>
          </cell>
        </row>
        <row r="11449">
          <cell r="A11449" t="str">
            <v>64131020</v>
          </cell>
          <cell r="B11449" t="str">
            <v>Point</v>
          </cell>
          <cell r="C11449" t="str">
            <v>Polymethyl Methacrylate -Solution Polymerizn /Process Vents: Dryer</v>
          </cell>
          <cell r="D11449" t="str">
            <v>Industrial Processes - Chemical Manuf</v>
          </cell>
          <cell r="G11449" t="str">
            <v>MACT Source Categories</v>
          </cell>
          <cell r="H11449" t="str">
            <v>Styrene or Methacrylate Based Resins</v>
          </cell>
          <cell r="I11449" t="str">
            <v>Polymethyl Methacrylate Prod - Solution Polymerization</v>
          </cell>
          <cell r="J11449" t="str">
            <v>Process Vents: Dryer</v>
          </cell>
          <cell r="N11449">
            <v>40988</v>
          </cell>
        </row>
        <row r="11450">
          <cell r="A11450" t="str">
            <v>64131025</v>
          </cell>
          <cell r="B11450" t="str">
            <v>Point</v>
          </cell>
          <cell r="C11450" t="str">
            <v>Polymethyl Methacrylate -Solution Polymerizn /Process Vents: Product Filters</v>
          </cell>
          <cell r="D11450" t="str">
            <v>Industrial Processes - Chemical Manuf</v>
          </cell>
          <cell r="G11450" t="str">
            <v>MACT Source Categories</v>
          </cell>
          <cell r="H11450" t="str">
            <v>Styrene or Methacrylate Based Resins</v>
          </cell>
          <cell r="I11450" t="str">
            <v>Polymethyl Methacrylate Prod - Solution Polymerization</v>
          </cell>
          <cell r="J11450" t="str">
            <v>Process Vents: Product Filters</v>
          </cell>
          <cell r="N11450">
            <v>40988</v>
          </cell>
        </row>
        <row r="11451">
          <cell r="A11451" t="str">
            <v>64131030</v>
          </cell>
          <cell r="B11451" t="str">
            <v>Point</v>
          </cell>
          <cell r="C11451" t="str">
            <v>Polymethyl Methacrylate -Solution Polymerizn /Process Vents: End Product Storage</v>
          </cell>
          <cell r="D11451" t="str">
            <v>Industrial Processes - Storage and Transfer</v>
          </cell>
          <cell r="G11451" t="str">
            <v>MACT Source Categories</v>
          </cell>
          <cell r="H11451" t="str">
            <v>Styrene or Methacrylate Based Resins</v>
          </cell>
          <cell r="I11451" t="str">
            <v>Polymethyl Methacrylate Prod - Solution Polymerization</v>
          </cell>
          <cell r="J11451" t="str">
            <v>Process Vents: End Product Storage</v>
          </cell>
          <cell r="N11451">
            <v>40988</v>
          </cell>
        </row>
        <row r="11452">
          <cell r="A11452" t="str">
            <v>64132001</v>
          </cell>
          <cell r="B11452" t="str">
            <v>Point</v>
          </cell>
          <cell r="C11452" t="str">
            <v>Polymethyl Methacrylate -Emulsion Polymerizn /Emulsion Process</v>
          </cell>
          <cell r="D11452" t="str">
            <v>Industrial Processes - Chemical Manuf</v>
          </cell>
          <cell r="G11452" t="str">
            <v>MACT Source Categories</v>
          </cell>
          <cell r="H11452" t="str">
            <v>Styrene or Methacrylate Based Resins</v>
          </cell>
          <cell r="I11452" t="str">
            <v>Polymethyl Methacrylate Prod - Emulsion Polymerization</v>
          </cell>
          <cell r="J11452" t="str">
            <v>Polymethyl Methacrylate Resins: Emulsion Process</v>
          </cell>
          <cell r="N11452">
            <v>40988</v>
          </cell>
        </row>
        <row r="11453">
          <cell r="A11453" t="str">
            <v>64132010</v>
          </cell>
          <cell r="B11453" t="str">
            <v>Point</v>
          </cell>
          <cell r="C11453" t="str">
            <v>Polymethyl Methacrylate -Emulsion Polymerizn /Process Vents: Emulsion Process</v>
          </cell>
          <cell r="D11453" t="str">
            <v>Industrial Processes - Chemical Manuf</v>
          </cell>
          <cell r="G11453" t="str">
            <v>MACT Source Categories</v>
          </cell>
          <cell r="H11453" t="str">
            <v>Styrene or Methacrylate Based Resins</v>
          </cell>
          <cell r="I11453" t="str">
            <v>Polymethyl Methacrylate Prod - Emulsion Polymerization</v>
          </cell>
          <cell r="J11453" t="str">
            <v>Process Vents: Emulsion Process</v>
          </cell>
          <cell r="N11453">
            <v>40988</v>
          </cell>
        </row>
        <row r="11454">
          <cell r="A11454" t="str">
            <v>64132011</v>
          </cell>
          <cell r="B11454" t="str">
            <v>Point</v>
          </cell>
          <cell r="C11454" t="str">
            <v>Polymethyl Methacrylate -Emulsion Polymerizn /Process Vents: Reactor</v>
          </cell>
          <cell r="D11454" t="str">
            <v>Industrial Processes - Chemical Manuf</v>
          </cell>
          <cell r="G11454" t="str">
            <v>MACT Source Categories</v>
          </cell>
          <cell r="H11454" t="str">
            <v>Styrene or Methacrylate Based Resins</v>
          </cell>
          <cell r="I11454" t="str">
            <v>Polymethyl Methacrylate Prod - Emulsion Polymerization</v>
          </cell>
          <cell r="J11454" t="str">
            <v>Process Vents: Reactor</v>
          </cell>
          <cell r="N11454">
            <v>40988</v>
          </cell>
        </row>
        <row r="11455">
          <cell r="A11455" t="str">
            <v>64132020</v>
          </cell>
          <cell r="B11455" t="str">
            <v>Point</v>
          </cell>
          <cell r="C11455" t="str">
            <v>Polymethyl Methacrylate -Emulsion Polymerizn /Process Vents: Separation/Filtration</v>
          </cell>
          <cell r="D11455" t="str">
            <v>Industrial Processes - Chemical Manuf</v>
          </cell>
          <cell r="G11455" t="str">
            <v>MACT Source Categories</v>
          </cell>
          <cell r="H11455" t="str">
            <v>Styrene or Methacrylate Based Resins</v>
          </cell>
          <cell r="I11455" t="str">
            <v>Polymethyl Methacrylate Prod - Emulsion Polymerization</v>
          </cell>
          <cell r="J11455" t="str">
            <v>Process Vents: Separation/Filtration</v>
          </cell>
          <cell r="N11455">
            <v>40988</v>
          </cell>
        </row>
        <row r="11456">
          <cell r="A11456" t="str">
            <v>64132025</v>
          </cell>
          <cell r="B11456" t="str">
            <v>Point</v>
          </cell>
          <cell r="C11456" t="str">
            <v>Polymethyl Methacrylate -Emulsion Polymerizn /Process Vents: Dryer</v>
          </cell>
          <cell r="D11456" t="str">
            <v>Industrial Processes - Chemical Manuf</v>
          </cell>
          <cell r="G11456" t="str">
            <v>MACT Source Categories</v>
          </cell>
          <cell r="H11456" t="str">
            <v>Styrene or Methacrylate Based Resins</v>
          </cell>
          <cell r="I11456" t="str">
            <v>Polymethyl Methacrylate Prod - Emulsion Polymerization</v>
          </cell>
          <cell r="J11456" t="str">
            <v>Process Vents: Dryer</v>
          </cell>
          <cell r="N11456">
            <v>40988</v>
          </cell>
        </row>
        <row r="11457">
          <cell r="A11457" t="str">
            <v>64132030</v>
          </cell>
          <cell r="B11457" t="str">
            <v>Point</v>
          </cell>
          <cell r="C11457" t="str">
            <v>Polymethyl Methacrylate -Emulsion Polymerizn /Process Vents: Product Storage</v>
          </cell>
          <cell r="D11457" t="str">
            <v>Industrial Processes - Storage and Transfer</v>
          </cell>
          <cell r="G11457" t="str">
            <v>MACT Source Categories</v>
          </cell>
          <cell r="H11457" t="str">
            <v>Styrene or Methacrylate Based Resins</v>
          </cell>
          <cell r="I11457" t="str">
            <v>Polymethyl Methacrylate Prod - Emulsion Polymerization</v>
          </cell>
          <cell r="J11457" t="str">
            <v>Process Vents: Product Storage</v>
          </cell>
          <cell r="N11457">
            <v>40988</v>
          </cell>
        </row>
        <row r="11458">
          <cell r="A11458" t="str">
            <v>64133001</v>
          </cell>
          <cell r="B11458" t="str">
            <v>Point</v>
          </cell>
          <cell r="C11458" t="str">
            <v>Polymethyl Methacrylate -Suspension Polymerizn /Suspension Process</v>
          </cell>
          <cell r="D11458" t="str">
            <v>Industrial Processes - Chemical Manuf</v>
          </cell>
          <cell r="G11458" t="str">
            <v>MACT Source Categories</v>
          </cell>
          <cell r="H11458" t="str">
            <v>Styrene or Methacrylate Based Resins</v>
          </cell>
          <cell r="I11458" t="str">
            <v>Polymethyl Methacrylate Prod - Suspension Polymerization</v>
          </cell>
          <cell r="J11458" t="str">
            <v>Polymethyl Methacrylate Resins: Suspension Process</v>
          </cell>
          <cell r="N11458">
            <v>40988</v>
          </cell>
        </row>
        <row r="11459">
          <cell r="A11459" t="str">
            <v>64133010</v>
          </cell>
          <cell r="B11459" t="str">
            <v>Point</v>
          </cell>
          <cell r="C11459" t="str">
            <v>Polymethyl Methacrylate -Suspension Polymerizn /Process Vents: Suspension Process</v>
          </cell>
          <cell r="D11459" t="str">
            <v>Industrial Processes - Chemical Manuf</v>
          </cell>
          <cell r="G11459" t="str">
            <v>MACT Source Categories</v>
          </cell>
          <cell r="H11459" t="str">
            <v>Styrene or Methacrylate Based Resins</v>
          </cell>
          <cell r="I11459" t="str">
            <v>Polymethyl Methacrylate Prod - Suspension Polymerization</v>
          </cell>
          <cell r="J11459" t="str">
            <v>Process Vents: Suspension Process</v>
          </cell>
          <cell r="N11459">
            <v>40988</v>
          </cell>
        </row>
        <row r="11460">
          <cell r="A11460" t="str">
            <v>64133011</v>
          </cell>
          <cell r="B11460" t="str">
            <v>Point</v>
          </cell>
          <cell r="C11460" t="str">
            <v>Polymethyl Methacrylate -Suspension Polymerizn /Process Vents: Reactor</v>
          </cell>
          <cell r="D11460" t="str">
            <v>Industrial Processes - Chemical Manuf</v>
          </cell>
          <cell r="G11460" t="str">
            <v>MACT Source Categories</v>
          </cell>
          <cell r="H11460" t="str">
            <v>Styrene or Methacrylate Based Resins</v>
          </cell>
          <cell r="I11460" t="str">
            <v>Polymethyl Methacrylate Prod - Suspension Polymerization</v>
          </cell>
          <cell r="J11460" t="str">
            <v>Process Vents: Reactor</v>
          </cell>
          <cell r="N11460">
            <v>40988</v>
          </cell>
        </row>
        <row r="11461">
          <cell r="A11461" t="str">
            <v>64133020</v>
          </cell>
          <cell r="B11461" t="str">
            <v>Point</v>
          </cell>
          <cell r="C11461" t="str">
            <v>Polymethyl Methacrylate -Suspension Polymerizn /Process Vents: Separation/Filtration</v>
          </cell>
          <cell r="D11461" t="str">
            <v>Industrial Processes - Chemical Manuf</v>
          </cell>
          <cell r="G11461" t="str">
            <v>MACT Source Categories</v>
          </cell>
          <cell r="H11461" t="str">
            <v>Styrene or Methacrylate Based Resins</v>
          </cell>
          <cell r="I11461" t="str">
            <v>Polymethyl Methacrylate Prod - Suspension Polymerization</v>
          </cell>
          <cell r="J11461" t="str">
            <v>Process Vents: Separation/Filtration</v>
          </cell>
          <cell r="N11461">
            <v>40988</v>
          </cell>
        </row>
        <row r="11462">
          <cell r="A11462" t="str">
            <v>64133025</v>
          </cell>
          <cell r="B11462" t="str">
            <v>Point</v>
          </cell>
          <cell r="C11462" t="str">
            <v>Polymethyl Methacrylate -Suspension Polymerizn /Process Vents: Dryer</v>
          </cell>
          <cell r="D11462" t="str">
            <v>Industrial Processes - Chemical Manuf</v>
          </cell>
          <cell r="G11462" t="str">
            <v>MACT Source Categories</v>
          </cell>
          <cell r="H11462" t="str">
            <v>Styrene or Methacrylate Based Resins</v>
          </cell>
          <cell r="I11462" t="str">
            <v>Polymethyl Methacrylate Prod - Suspension Polymerization</v>
          </cell>
          <cell r="J11462" t="str">
            <v>Process Vents: Dryer</v>
          </cell>
          <cell r="N11462">
            <v>40988</v>
          </cell>
        </row>
        <row r="11463">
          <cell r="A11463" t="str">
            <v>64133030</v>
          </cell>
          <cell r="B11463" t="str">
            <v>Point</v>
          </cell>
          <cell r="C11463" t="str">
            <v>Polymethyl Methacrylate -Suspension Polymerizn /Process Vents: Product Storage</v>
          </cell>
          <cell r="D11463" t="str">
            <v>Industrial Processes - Storage and Transfer</v>
          </cell>
          <cell r="G11463" t="str">
            <v>MACT Source Categories</v>
          </cell>
          <cell r="H11463" t="str">
            <v>Styrene or Methacrylate Based Resins</v>
          </cell>
          <cell r="I11463" t="str">
            <v>Polymethyl Methacrylate Prod - Suspension Polymerization</v>
          </cell>
          <cell r="J11463" t="str">
            <v>Process Vents: Product Storage</v>
          </cell>
          <cell r="N11463">
            <v>40988</v>
          </cell>
        </row>
        <row r="11464">
          <cell r="A11464" t="str">
            <v>64180001</v>
          </cell>
          <cell r="B11464" t="str">
            <v>Point</v>
          </cell>
          <cell r="C11464" t="str">
            <v>Styrene or Methacrylate Resin /Equipment Leaks /Equipment Leaks</v>
          </cell>
          <cell r="D11464" t="str">
            <v>Industrial Processes - Chemical Manuf</v>
          </cell>
          <cell r="G11464" t="str">
            <v>MACT Source Categories</v>
          </cell>
          <cell r="H11464" t="str">
            <v>Styrene or Methacrylate Based Resins</v>
          </cell>
          <cell r="I11464" t="str">
            <v>Equipment Leaks</v>
          </cell>
          <cell r="J11464" t="str">
            <v>Equipment Leaks</v>
          </cell>
          <cell r="N11464">
            <v>40988</v>
          </cell>
        </row>
        <row r="11465">
          <cell r="A11465" t="str">
            <v>64182001</v>
          </cell>
          <cell r="B11465" t="str">
            <v>Point</v>
          </cell>
          <cell r="C11465" t="str">
            <v>Styrene or Methacrylate Resin /Wastewater, Aggregate /Process Area Drains</v>
          </cell>
          <cell r="D11465" t="str">
            <v>Industrial Processes - Chemical Manuf</v>
          </cell>
          <cell r="G11465" t="str">
            <v>MACT Source Categories</v>
          </cell>
          <cell r="H11465" t="str">
            <v>Styrene or Methacrylate Based Resins</v>
          </cell>
          <cell r="I11465" t="str">
            <v>Wastewater, Aggregate</v>
          </cell>
          <cell r="J11465" t="str">
            <v>Process Area Drains</v>
          </cell>
          <cell r="N11465">
            <v>40988</v>
          </cell>
        </row>
        <row r="11466">
          <cell r="A11466" t="str">
            <v>64182002</v>
          </cell>
          <cell r="B11466" t="str">
            <v>Point</v>
          </cell>
          <cell r="C11466" t="str">
            <v>Styrene or Methacrylate Resin /Wastewater, Aggregate /Process Equipment Drains</v>
          </cell>
          <cell r="D11466" t="str">
            <v>Industrial Processes - Chemical Manuf</v>
          </cell>
          <cell r="G11466" t="str">
            <v>MACT Source Categories</v>
          </cell>
          <cell r="H11466" t="str">
            <v>Styrene or Methacrylate Based Resins</v>
          </cell>
          <cell r="I11466" t="str">
            <v>Wastewater, Aggregate</v>
          </cell>
          <cell r="J11466" t="str">
            <v>Process Equipment Drains</v>
          </cell>
          <cell r="N11466">
            <v>40988</v>
          </cell>
        </row>
        <row r="11467">
          <cell r="A11467" t="str">
            <v>64182599</v>
          </cell>
          <cell r="B11467" t="str">
            <v>Point</v>
          </cell>
          <cell r="C11467" t="str">
            <v>Styrene or Methacrylate Resin /Wastewater, Pts of Generation /Specify Point of Generation</v>
          </cell>
          <cell r="D11467" t="str">
            <v>Industrial Processes - Chemical Manuf</v>
          </cell>
          <cell r="G11467" t="str">
            <v>MACT Source Categories</v>
          </cell>
          <cell r="H11467" t="str">
            <v>Styrene or Methacrylate Based Resins</v>
          </cell>
          <cell r="I11467" t="str">
            <v>Wastewater, Points of Generation</v>
          </cell>
          <cell r="J11467" t="str">
            <v>Specify Point of Generation</v>
          </cell>
          <cell r="N11467">
            <v>40988</v>
          </cell>
        </row>
        <row r="11468">
          <cell r="A11468" t="str">
            <v>64420001</v>
          </cell>
          <cell r="B11468" t="str">
            <v>Point</v>
          </cell>
          <cell r="C11468" t="str">
            <v>Carboxymethylcellulose Production</v>
          </cell>
          <cell r="D11468" t="str">
            <v>Industrial Processes - Chemical Manuf</v>
          </cell>
          <cell r="G11468" t="str">
            <v>MACT Source Categories</v>
          </cell>
          <cell r="H11468" t="str">
            <v>Cellulose-based Resins</v>
          </cell>
          <cell r="I11468" t="str">
            <v>Carboxymethylcellulose Production</v>
          </cell>
          <cell r="J11468" t="str">
            <v>Carboxymethylcellulose Production</v>
          </cell>
          <cell r="N11468">
            <v>40988</v>
          </cell>
        </row>
        <row r="11469">
          <cell r="A11469" t="str">
            <v>64420010</v>
          </cell>
          <cell r="B11469" t="str">
            <v>Point</v>
          </cell>
          <cell r="C11469" t="str">
            <v>Carboxymethylcellulose Prod /Cellulose Preparation</v>
          </cell>
          <cell r="D11469" t="str">
            <v>Industrial Processes - Chemical Manuf</v>
          </cell>
          <cell r="G11469" t="str">
            <v>MACT Source Categories</v>
          </cell>
          <cell r="H11469" t="str">
            <v>Cellulose-based Resins</v>
          </cell>
          <cell r="I11469" t="str">
            <v>Carboxymethylcellulose Production</v>
          </cell>
          <cell r="J11469" t="str">
            <v>Cellulose Preparation</v>
          </cell>
          <cell r="N11469">
            <v>40988</v>
          </cell>
        </row>
        <row r="11470">
          <cell r="A11470" t="str">
            <v>64420011</v>
          </cell>
          <cell r="B11470" t="str">
            <v>Point</v>
          </cell>
          <cell r="C11470" t="str">
            <v>Carboxymethylcellulose Prod /Cellulose Preparation: Sodium Chloroacetate Reagent, Conventional</v>
          </cell>
          <cell r="D11470" t="str">
            <v>Industrial Processes - Chemical Manuf</v>
          </cell>
          <cell r="G11470" t="str">
            <v>MACT Source Categories</v>
          </cell>
          <cell r="H11470" t="str">
            <v>Cellulose-based Resins</v>
          </cell>
          <cell r="I11470" t="str">
            <v>Carboxymethylcellulose Production</v>
          </cell>
          <cell r="J11470" t="str">
            <v>Cellulose Preparation: Sodium Chloroacetate Reagent, Conventional</v>
          </cell>
          <cell r="N11470">
            <v>40988</v>
          </cell>
        </row>
        <row r="11471">
          <cell r="A11471" t="str">
            <v>64420012</v>
          </cell>
          <cell r="B11471" t="str">
            <v>Point</v>
          </cell>
          <cell r="C11471" t="str">
            <v>Carboxymethylcellulose Prod /Cellulose Preparation: Chloroacetic Acid Reagent, Conventional</v>
          </cell>
          <cell r="D11471" t="str">
            <v>Industrial Processes - Chemical Manuf</v>
          </cell>
          <cell r="G11471" t="str">
            <v>MACT Source Categories</v>
          </cell>
          <cell r="H11471" t="str">
            <v>Cellulose-based Resins</v>
          </cell>
          <cell r="I11471" t="str">
            <v>Carboxymethylcellulose Production</v>
          </cell>
          <cell r="J11471" t="str">
            <v>Cellulose Preparation: Chloroacetic Acid Reagent, Conventional</v>
          </cell>
          <cell r="N11471">
            <v>40988</v>
          </cell>
        </row>
        <row r="11472">
          <cell r="A11472" t="str">
            <v>64420013</v>
          </cell>
          <cell r="B11472" t="str">
            <v>Point</v>
          </cell>
          <cell r="C11472" t="str">
            <v>Carboxymethylcellulose Prod /Cellulose Preparation: Sodium Chloroacetate Reagent, Aqueous Solution</v>
          </cell>
          <cell r="D11472" t="str">
            <v>Industrial Processes - Chemical Manuf</v>
          </cell>
          <cell r="G11472" t="str">
            <v>MACT Source Categories</v>
          </cell>
          <cell r="H11472" t="str">
            <v>Cellulose-based Resins</v>
          </cell>
          <cell r="I11472" t="str">
            <v>Carboxymethylcellulose Production</v>
          </cell>
          <cell r="J11472" t="str">
            <v>Cellulose Preparation: Sodium Chloroacetate Reagent, Aqueous Solution</v>
          </cell>
          <cell r="N11472">
            <v>40988</v>
          </cell>
        </row>
        <row r="11473">
          <cell r="A11473" t="str">
            <v>64420014</v>
          </cell>
          <cell r="B11473" t="str">
            <v>Point</v>
          </cell>
          <cell r="C11473" t="str">
            <v>Carboxymethylcellulose Prod /Cellulose Prep: Chloroacetic Acid Reagent, Aqueous Solution Spraying</v>
          </cell>
          <cell r="D11473" t="str">
            <v>Industrial Processes - Chemical Manuf</v>
          </cell>
          <cell r="G11473" t="str">
            <v>MACT Source Categories</v>
          </cell>
          <cell r="H11473" t="str">
            <v>Cellulose-based Resins</v>
          </cell>
          <cell r="I11473" t="str">
            <v>Carboxymethylcellulose Production</v>
          </cell>
          <cell r="J11473" t="str">
            <v>Cellulose Prep: Chloroacetic Acid Reagent, Aqueous Solution Spraying</v>
          </cell>
          <cell r="N11473">
            <v>40988</v>
          </cell>
        </row>
        <row r="11474">
          <cell r="A11474" t="str">
            <v>64420015</v>
          </cell>
          <cell r="B11474" t="str">
            <v>Point</v>
          </cell>
          <cell r="C11474" t="str">
            <v>Carboxymethylcellulose Prod /Cellulose Preparation: Sodium Chloroacetate Reagent, Aqueous Solution</v>
          </cell>
          <cell r="D11474" t="str">
            <v>Industrial Processes - Chemical Manuf</v>
          </cell>
          <cell r="G11474" t="str">
            <v>MACT Source Categories</v>
          </cell>
          <cell r="H11474" t="str">
            <v>Cellulose-based Resins</v>
          </cell>
          <cell r="I11474" t="str">
            <v>Carboxymethylcellulose Production</v>
          </cell>
          <cell r="J11474" t="str">
            <v>Cellulose Preparation: Sodium Chloroacetate Reagent, Aqueous Solution</v>
          </cell>
          <cell r="K11474" t="str">
            <v>64420013</v>
          </cell>
          <cell r="L11474" t="str">
            <v>2005</v>
          </cell>
          <cell r="N11474">
            <v>40988</v>
          </cell>
        </row>
        <row r="11475">
          <cell r="A11475" t="str">
            <v>64420016</v>
          </cell>
          <cell r="B11475" t="str">
            <v>Point</v>
          </cell>
          <cell r="C11475" t="str">
            <v>Carboxymethylcellulose Prod /Cellulose Prep: Chloroacetic Acid Reagent, Aqueous Solution Steeping</v>
          </cell>
          <cell r="D11475" t="str">
            <v>Industrial Processes - Chemical Manuf</v>
          </cell>
          <cell r="G11475" t="str">
            <v>MACT Source Categories</v>
          </cell>
          <cell r="H11475" t="str">
            <v>Cellulose-based Resins</v>
          </cell>
          <cell r="I11475" t="str">
            <v>Carboxymethylcellulose Production</v>
          </cell>
          <cell r="J11475" t="str">
            <v>Cellulose Prep: Chloroacetic Acid Reagent, Aqueous Solution Steeping</v>
          </cell>
          <cell r="N11475">
            <v>40988</v>
          </cell>
        </row>
        <row r="11476">
          <cell r="A11476" t="str">
            <v>64420020</v>
          </cell>
          <cell r="B11476" t="str">
            <v>Point</v>
          </cell>
          <cell r="C11476" t="str">
            <v>Carboxymethylcellulose Prod /Etherification Reaction</v>
          </cell>
          <cell r="D11476" t="str">
            <v>Industrial Processes - Chemical Manuf</v>
          </cell>
          <cell r="G11476" t="str">
            <v>MACT Source Categories</v>
          </cell>
          <cell r="H11476" t="str">
            <v>Cellulose-based Resins</v>
          </cell>
          <cell r="I11476" t="str">
            <v>Carboxymethylcellulose Production</v>
          </cell>
          <cell r="J11476" t="str">
            <v>Etherification Reaction</v>
          </cell>
          <cell r="N11476">
            <v>40988</v>
          </cell>
        </row>
        <row r="11477">
          <cell r="A11477" t="str">
            <v>64420021</v>
          </cell>
          <cell r="B11477" t="str">
            <v>Point</v>
          </cell>
          <cell r="C11477" t="str">
            <v>Carboxymethylcellulose Prod /Etherification Reaction: Wet Reaction Mass</v>
          </cell>
          <cell r="D11477" t="str">
            <v>Industrial Processes - Chemical Manuf</v>
          </cell>
          <cell r="G11477" t="str">
            <v>MACT Source Categories</v>
          </cell>
          <cell r="H11477" t="str">
            <v>Cellulose-based Resins</v>
          </cell>
          <cell r="I11477" t="str">
            <v>Carboxymethylcellulose Production</v>
          </cell>
          <cell r="J11477" t="str">
            <v>Etherification Reaction: Wet Reaction Mass</v>
          </cell>
          <cell r="N11477">
            <v>40988</v>
          </cell>
        </row>
        <row r="11478">
          <cell r="A11478" t="str">
            <v>64420022</v>
          </cell>
          <cell r="B11478" t="str">
            <v>Point</v>
          </cell>
          <cell r="C11478" t="str">
            <v>Carboxymethylcellulose Prod /Etherification Reaction: Slurry Process</v>
          </cell>
          <cell r="D11478" t="str">
            <v>Industrial Processes - Chemical Manuf</v>
          </cell>
          <cell r="G11478" t="str">
            <v>MACT Source Categories</v>
          </cell>
          <cell r="H11478" t="str">
            <v>Cellulose-based Resins</v>
          </cell>
          <cell r="I11478" t="str">
            <v>Carboxymethylcellulose Production</v>
          </cell>
          <cell r="J11478" t="str">
            <v>Etherification Reaction: Slurry Process</v>
          </cell>
          <cell r="N11478">
            <v>40988</v>
          </cell>
        </row>
        <row r="11479">
          <cell r="A11479" t="str">
            <v>64420030</v>
          </cell>
          <cell r="B11479" t="str">
            <v>Point</v>
          </cell>
          <cell r="C11479" t="str">
            <v>Carboxymethylcellulose Prod /Product Finishing</v>
          </cell>
          <cell r="D11479" t="str">
            <v>Industrial Processes - Chemical Manuf</v>
          </cell>
          <cell r="G11479" t="str">
            <v>MACT Source Categories</v>
          </cell>
          <cell r="H11479" t="str">
            <v>Cellulose-based Resins</v>
          </cell>
          <cell r="I11479" t="str">
            <v>Carboxymethylcellulose Production</v>
          </cell>
          <cell r="J11479" t="str">
            <v>Product Finishing</v>
          </cell>
          <cell r="N11479">
            <v>40988</v>
          </cell>
        </row>
        <row r="11480">
          <cell r="A11480" t="str">
            <v>64420031</v>
          </cell>
          <cell r="B11480" t="str">
            <v>Point</v>
          </cell>
          <cell r="C11480" t="str">
            <v>Carboxymethylcellulose Prod /Product Finishing: Mill</v>
          </cell>
          <cell r="D11480" t="str">
            <v>Industrial Processes - Chemical Manuf</v>
          </cell>
          <cell r="G11480" t="str">
            <v>MACT Source Categories</v>
          </cell>
          <cell r="H11480" t="str">
            <v>Cellulose-based Resins</v>
          </cell>
          <cell r="I11480" t="str">
            <v>Carboxymethylcellulose Production</v>
          </cell>
          <cell r="J11480" t="str">
            <v>Product Finishing: Mill</v>
          </cell>
          <cell r="N11480">
            <v>40988</v>
          </cell>
        </row>
        <row r="11481">
          <cell r="A11481" t="str">
            <v>64420032</v>
          </cell>
          <cell r="B11481" t="str">
            <v>Point</v>
          </cell>
          <cell r="C11481" t="str">
            <v>Carboxymethylcellulose Prod /Product Finishing: Neutralization</v>
          </cell>
          <cell r="D11481" t="str">
            <v>Industrial Processes - Chemical Manuf</v>
          </cell>
          <cell r="G11481" t="str">
            <v>MACT Source Categories</v>
          </cell>
          <cell r="H11481" t="str">
            <v>Cellulose-based Resins</v>
          </cell>
          <cell r="I11481" t="str">
            <v>Carboxymethylcellulose Production</v>
          </cell>
          <cell r="J11481" t="str">
            <v>Product Finishing: Neutralization</v>
          </cell>
          <cell r="N11481">
            <v>40988</v>
          </cell>
        </row>
        <row r="11482">
          <cell r="A11482" t="str">
            <v>64420033</v>
          </cell>
          <cell r="B11482" t="str">
            <v>Point</v>
          </cell>
          <cell r="C11482" t="str">
            <v>Carboxymethylcellulose Prod /Product Finishing: Purification/Extraction</v>
          </cell>
          <cell r="D11482" t="str">
            <v>Industrial Processes - Chemical Manuf</v>
          </cell>
          <cell r="G11482" t="str">
            <v>MACT Source Categories</v>
          </cell>
          <cell r="H11482" t="str">
            <v>Cellulose-based Resins</v>
          </cell>
          <cell r="I11482" t="str">
            <v>Carboxymethylcellulose Production</v>
          </cell>
          <cell r="J11482" t="str">
            <v>Product Finishing: Purification/Extraction</v>
          </cell>
          <cell r="N11482">
            <v>40988</v>
          </cell>
        </row>
        <row r="11483">
          <cell r="A11483" t="str">
            <v>64420034</v>
          </cell>
          <cell r="B11483" t="str">
            <v>Point</v>
          </cell>
          <cell r="C11483" t="str">
            <v>Carboxymethylcellulose Prod /Product Finishing: Drying</v>
          </cell>
          <cell r="D11483" t="str">
            <v>Industrial Processes - Chemical Manuf</v>
          </cell>
          <cell r="G11483" t="str">
            <v>MACT Source Categories</v>
          </cell>
          <cell r="H11483" t="str">
            <v>Cellulose-based Resins</v>
          </cell>
          <cell r="I11483" t="str">
            <v>Carboxymethylcellulose Production</v>
          </cell>
          <cell r="J11483" t="str">
            <v>Product Finishing: Drying</v>
          </cell>
          <cell r="N11483">
            <v>40988</v>
          </cell>
        </row>
        <row r="11484">
          <cell r="A11484" t="str">
            <v>64420040</v>
          </cell>
          <cell r="B11484" t="str">
            <v>Point</v>
          </cell>
          <cell r="C11484" t="str">
            <v>Carboxymethylcellulose Prod /End Product Storage</v>
          </cell>
          <cell r="D11484" t="str">
            <v>Industrial Processes - Storage and Transfer</v>
          </cell>
          <cell r="G11484" t="str">
            <v>MACT Source Categories</v>
          </cell>
          <cell r="H11484" t="str">
            <v>Cellulose-based Resins</v>
          </cell>
          <cell r="I11484" t="str">
            <v>Carboxymethylcellulose Production</v>
          </cell>
          <cell r="J11484" t="str">
            <v>End Product Storage</v>
          </cell>
          <cell r="N11484">
            <v>40988</v>
          </cell>
        </row>
        <row r="11485">
          <cell r="A11485" t="str">
            <v>64420041</v>
          </cell>
          <cell r="B11485" t="str">
            <v>Point</v>
          </cell>
          <cell r="C11485" t="str">
            <v>Carboxymethylcellulose Prod /End Product Storage: Cyclones</v>
          </cell>
          <cell r="D11485" t="str">
            <v>Industrial Processes - Storage and Transfer</v>
          </cell>
          <cell r="G11485" t="str">
            <v>MACT Source Categories</v>
          </cell>
          <cell r="H11485" t="str">
            <v>Cellulose-based Resins</v>
          </cell>
          <cell r="I11485" t="str">
            <v>Carboxymethylcellulose Production</v>
          </cell>
          <cell r="J11485" t="str">
            <v>End Product Storage: Cyclones</v>
          </cell>
          <cell r="N11485">
            <v>40988</v>
          </cell>
        </row>
        <row r="11486">
          <cell r="A11486" t="str">
            <v>64420042</v>
          </cell>
          <cell r="B11486" t="str">
            <v>Point</v>
          </cell>
          <cell r="C11486" t="str">
            <v>Carboxymethylcellulose Prod /End Product Storage: Bins, Containers, Etc.</v>
          </cell>
          <cell r="D11486" t="str">
            <v>Industrial Processes - Storage and Transfer</v>
          </cell>
          <cell r="G11486" t="str">
            <v>MACT Source Categories</v>
          </cell>
          <cell r="H11486" t="str">
            <v>Cellulose-based Resins</v>
          </cell>
          <cell r="I11486" t="str">
            <v>Carboxymethylcellulose Production</v>
          </cell>
          <cell r="J11486" t="str">
            <v>End Product Storage: Bins, Containers, Etc.</v>
          </cell>
          <cell r="N11486">
            <v>40988</v>
          </cell>
        </row>
        <row r="11487">
          <cell r="A11487" t="str">
            <v>64430001</v>
          </cell>
          <cell r="B11487" t="str">
            <v>Point</v>
          </cell>
          <cell r="C11487" t="str">
            <v>Methyl Cellulose, Gaseous Methyl Chloride Process</v>
          </cell>
          <cell r="D11487" t="str">
            <v>Industrial Processes - Chemical Manuf</v>
          </cell>
          <cell r="G11487" t="str">
            <v>MACT Source Categories</v>
          </cell>
          <cell r="H11487" t="str">
            <v>Cellulose-based Resins</v>
          </cell>
          <cell r="I11487" t="str">
            <v>Methyl Cellulose Production, Gaseous Methyl Chloride Process</v>
          </cell>
          <cell r="J11487" t="str">
            <v>Methyl Cellulose: Gaseous Methyl Chloride Process</v>
          </cell>
          <cell r="N11487">
            <v>40988</v>
          </cell>
        </row>
        <row r="11488">
          <cell r="A11488" t="str">
            <v>64430010</v>
          </cell>
          <cell r="B11488" t="str">
            <v>Point</v>
          </cell>
          <cell r="C11488" t="str">
            <v>Methyl Cellulose, Gaseous Methyl Chloride Proc /Process Vents: Gaseous Methyl Chloride Process</v>
          </cell>
          <cell r="D11488" t="str">
            <v>Industrial Processes - Chemical Manuf</v>
          </cell>
          <cell r="G11488" t="str">
            <v>MACT Source Categories</v>
          </cell>
          <cell r="H11488" t="str">
            <v>Cellulose-based Resins</v>
          </cell>
          <cell r="I11488" t="str">
            <v>Methyl Cellulose Production, Gaseous Methyl Chloride Process</v>
          </cell>
          <cell r="J11488" t="str">
            <v>Process Vents: Gaseous Methyl Chloride Process</v>
          </cell>
          <cell r="N11488">
            <v>40988</v>
          </cell>
        </row>
        <row r="11489">
          <cell r="A11489" t="str">
            <v>64430011</v>
          </cell>
          <cell r="B11489" t="str">
            <v>Point</v>
          </cell>
          <cell r="C11489" t="str">
            <v>Methyl Cellulose, Gaseous Methyl Chloride Proc /Process Vents: Methylation Reactor</v>
          </cell>
          <cell r="D11489" t="str">
            <v>Industrial Processes - Chemical Manuf</v>
          </cell>
          <cell r="G11489" t="str">
            <v>MACT Source Categories</v>
          </cell>
          <cell r="H11489" t="str">
            <v>Cellulose-based Resins</v>
          </cell>
          <cell r="I11489" t="str">
            <v>Methyl Cellulose Production, Gaseous Methyl Chloride Process</v>
          </cell>
          <cell r="J11489" t="str">
            <v>Process Vents: Methylation Reactor</v>
          </cell>
          <cell r="N11489">
            <v>40988</v>
          </cell>
        </row>
        <row r="11490">
          <cell r="A11490" t="str">
            <v>64430012</v>
          </cell>
          <cell r="B11490" t="str">
            <v>Point</v>
          </cell>
          <cell r="C11490" t="str">
            <v>Methyl Cellulose, Gaseous Methyl Chloride Proc /Process Vents: Neutralization</v>
          </cell>
          <cell r="D11490" t="str">
            <v>Industrial Processes - Chemical Manuf</v>
          </cell>
          <cell r="G11490" t="str">
            <v>MACT Source Categories</v>
          </cell>
          <cell r="H11490" t="str">
            <v>Cellulose-based Resins</v>
          </cell>
          <cell r="I11490" t="str">
            <v>Methyl Cellulose Production, Gaseous Methyl Chloride Process</v>
          </cell>
          <cell r="J11490" t="str">
            <v>Process Vents: Neutralization</v>
          </cell>
          <cell r="N11490">
            <v>40988</v>
          </cell>
        </row>
        <row r="11491">
          <cell r="A11491" t="str">
            <v>64430013</v>
          </cell>
          <cell r="B11491" t="str">
            <v>Point</v>
          </cell>
          <cell r="C11491" t="str">
            <v>Methyl Cellulose, Gaseous Methyl Chloride Proc /Process Vents: Salt Extraction/Washing</v>
          </cell>
          <cell r="D11491" t="str">
            <v>Industrial Processes - Chemical Manuf</v>
          </cell>
          <cell r="G11491" t="str">
            <v>MACT Source Categories</v>
          </cell>
          <cell r="H11491" t="str">
            <v>Cellulose-based Resins</v>
          </cell>
          <cell r="I11491" t="str">
            <v>Methyl Cellulose Production, Gaseous Methyl Chloride Process</v>
          </cell>
          <cell r="J11491" t="str">
            <v>Process Vents: Salt Extraction/Washing</v>
          </cell>
          <cell r="N11491">
            <v>40988</v>
          </cell>
        </row>
        <row r="11492">
          <cell r="A11492" t="str">
            <v>64430014</v>
          </cell>
          <cell r="B11492" t="str">
            <v>Point</v>
          </cell>
          <cell r="C11492" t="str">
            <v>Methyl Cellulose, Gaseous Methyl Chloride Proc /Process Vents: Drying</v>
          </cell>
          <cell r="D11492" t="str">
            <v>Industrial Processes - Chemical Manuf</v>
          </cell>
          <cell r="G11492" t="str">
            <v>MACT Source Categories</v>
          </cell>
          <cell r="H11492" t="str">
            <v>Cellulose-based Resins</v>
          </cell>
          <cell r="I11492" t="str">
            <v>Methyl Cellulose Production, Gaseous Methyl Chloride Process</v>
          </cell>
          <cell r="J11492" t="str">
            <v>Process Vents: Drying</v>
          </cell>
          <cell r="N11492">
            <v>40988</v>
          </cell>
        </row>
        <row r="11493">
          <cell r="A11493" t="str">
            <v>64430015</v>
          </cell>
          <cell r="B11493" t="str">
            <v>Point</v>
          </cell>
          <cell r="C11493" t="str">
            <v>Methyl Cellulose, Gaseous Methyl Chloride Proc /Process Vents: Acid Treatment</v>
          </cell>
          <cell r="D11493" t="str">
            <v>Industrial Processes - Chemical Manuf</v>
          </cell>
          <cell r="G11493" t="str">
            <v>MACT Source Categories</v>
          </cell>
          <cell r="H11493" t="str">
            <v>Cellulose-based Resins</v>
          </cell>
          <cell r="I11493" t="str">
            <v>Methyl Cellulose Production, Gaseous Methyl Chloride Process</v>
          </cell>
          <cell r="J11493" t="str">
            <v>Process Vents: Acid Treatment</v>
          </cell>
          <cell r="N11493">
            <v>40988</v>
          </cell>
        </row>
        <row r="11494">
          <cell r="A11494" t="str">
            <v>64430016</v>
          </cell>
          <cell r="B11494" t="str">
            <v>Point</v>
          </cell>
          <cell r="C11494" t="str">
            <v>Methyl Cellulose, Gaseous Methyl Chloride Proc /Process Vents: Glyoxal Reaction</v>
          </cell>
          <cell r="D11494" t="str">
            <v>Industrial Processes - Chemical Manuf</v>
          </cell>
          <cell r="G11494" t="str">
            <v>MACT Source Categories</v>
          </cell>
          <cell r="H11494" t="str">
            <v>Cellulose-based Resins</v>
          </cell>
          <cell r="I11494" t="str">
            <v>Methyl Cellulose Production, Gaseous Methyl Chloride Process</v>
          </cell>
          <cell r="J11494" t="str">
            <v>Process Vents: Glyoxal Reaction</v>
          </cell>
          <cell r="N11494">
            <v>40988</v>
          </cell>
        </row>
        <row r="11495">
          <cell r="A11495" t="str">
            <v>64430017</v>
          </cell>
          <cell r="B11495" t="str">
            <v>Point</v>
          </cell>
          <cell r="C11495" t="str">
            <v>Methyl Cellulose, Gaseous Methyl Chloride Proc /Process Vents: Solvent Recovery</v>
          </cell>
          <cell r="D11495" t="str">
            <v>Industrial Processes - Chemical Manuf</v>
          </cell>
          <cell r="G11495" t="str">
            <v>MACT Source Categories</v>
          </cell>
          <cell r="H11495" t="str">
            <v>Cellulose-based Resins</v>
          </cell>
          <cell r="I11495" t="str">
            <v>Methyl Cellulose Production, Gaseous Methyl Chloride Process</v>
          </cell>
          <cell r="J11495" t="str">
            <v>Process Vents: Solvent Recovery</v>
          </cell>
          <cell r="N11495">
            <v>40988</v>
          </cell>
        </row>
        <row r="11496">
          <cell r="A11496" t="str">
            <v>64430030</v>
          </cell>
          <cell r="B11496" t="str">
            <v>Point</v>
          </cell>
          <cell r="C11496" t="str">
            <v>Methyl Cellulose, Gaseous Methyl Chloride Proc /Process Vents: End Product Storage</v>
          </cell>
          <cell r="D11496" t="str">
            <v>Industrial Processes - Storage and Transfer</v>
          </cell>
          <cell r="G11496" t="str">
            <v>MACT Source Categories</v>
          </cell>
          <cell r="H11496" t="str">
            <v>Cellulose-based Resins</v>
          </cell>
          <cell r="I11496" t="str">
            <v>Methyl Cellulose Production, Gaseous Methyl Chloride Process</v>
          </cell>
          <cell r="J11496" t="str">
            <v>Process Vents: End Product Storage</v>
          </cell>
          <cell r="N11496">
            <v>40988</v>
          </cell>
        </row>
        <row r="11497">
          <cell r="A11497" t="str">
            <v>64431001</v>
          </cell>
          <cell r="B11497" t="str">
            <v>Point</v>
          </cell>
          <cell r="C11497" t="str">
            <v>Methyl Cellulose, Liquid Methyl Chloride Process</v>
          </cell>
          <cell r="D11497" t="str">
            <v>Industrial Processes - Chemical Manuf</v>
          </cell>
          <cell r="G11497" t="str">
            <v>MACT Source Categories</v>
          </cell>
          <cell r="H11497" t="str">
            <v>Cellulose-based Resins</v>
          </cell>
          <cell r="I11497" t="str">
            <v>Methyl Cellulose Production, Liquid Methyl Chloride Process</v>
          </cell>
          <cell r="J11497" t="str">
            <v>Methyl Cellulose: Liquid Methyl Chloride Process</v>
          </cell>
          <cell r="N11497">
            <v>40988</v>
          </cell>
        </row>
        <row r="11498">
          <cell r="A11498" t="str">
            <v>64431010</v>
          </cell>
          <cell r="B11498" t="str">
            <v>Point</v>
          </cell>
          <cell r="C11498" t="str">
            <v>Methyl Cellulose, Liquid Methyl Chloride Proc /Process Vents: Liquid Methyl Chloride Process</v>
          </cell>
          <cell r="D11498" t="str">
            <v>Industrial Processes - Chemical Manuf</v>
          </cell>
          <cell r="G11498" t="str">
            <v>MACT Source Categories</v>
          </cell>
          <cell r="H11498" t="str">
            <v>Cellulose-based Resins</v>
          </cell>
          <cell r="I11498" t="str">
            <v>Methyl Cellulose Production, Liquid Methyl Chloride Process</v>
          </cell>
          <cell r="J11498" t="str">
            <v>Process Vents: Liquid Methyl Chloride Process</v>
          </cell>
          <cell r="N11498">
            <v>40988</v>
          </cell>
        </row>
        <row r="11499">
          <cell r="A11499" t="str">
            <v>64431011</v>
          </cell>
          <cell r="B11499" t="str">
            <v>Point</v>
          </cell>
          <cell r="C11499" t="str">
            <v>Methyl Cellulose, Liquid Methyl Chloride Proc /Process Vents: Slurrying Vessel</v>
          </cell>
          <cell r="D11499" t="str">
            <v>Industrial Processes - Chemical Manuf</v>
          </cell>
          <cell r="G11499" t="str">
            <v>MACT Source Categories</v>
          </cell>
          <cell r="H11499" t="str">
            <v>Cellulose-based Resins</v>
          </cell>
          <cell r="I11499" t="str">
            <v>Methyl Cellulose Production, Liquid Methyl Chloride Process</v>
          </cell>
          <cell r="J11499" t="str">
            <v>Process Vents: Slurrying Vessel</v>
          </cell>
          <cell r="N11499">
            <v>40988</v>
          </cell>
        </row>
        <row r="11500">
          <cell r="A11500" t="str">
            <v>64431012</v>
          </cell>
          <cell r="B11500" t="str">
            <v>Point</v>
          </cell>
          <cell r="C11500" t="str">
            <v>Methyl Cellulose, Liquid Methyl Chloride Proc /Process Vents: Reactor Vessel/Tube</v>
          </cell>
          <cell r="D11500" t="str">
            <v>Industrial Processes - Chemical Manuf</v>
          </cell>
          <cell r="G11500" t="str">
            <v>MACT Source Categories</v>
          </cell>
          <cell r="H11500" t="str">
            <v>Cellulose-based Resins</v>
          </cell>
          <cell r="I11500" t="str">
            <v>Methyl Cellulose Production, Liquid Methyl Chloride Process</v>
          </cell>
          <cell r="J11500" t="str">
            <v>Process Vents: Reactor Vessel/Tube</v>
          </cell>
          <cell r="N11500">
            <v>40988</v>
          </cell>
        </row>
        <row r="11501">
          <cell r="A11501" t="str">
            <v>64431013</v>
          </cell>
          <cell r="B11501" t="str">
            <v>Point</v>
          </cell>
          <cell r="C11501" t="str">
            <v>Methyl Cellulose, Liquid Methyl Chloride Proc /Process Vents: Evaporation</v>
          </cell>
          <cell r="D11501" t="str">
            <v>Industrial Processes - Chemical Manuf</v>
          </cell>
          <cell r="G11501" t="str">
            <v>MACT Source Categories</v>
          </cell>
          <cell r="H11501" t="str">
            <v>Cellulose-based Resins</v>
          </cell>
          <cell r="I11501" t="str">
            <v>Methyl Cellulose Production, Liquid Methyl Chloride Process</v>
          </cell>
          <cell r="J11501" t="str">
            <v>Process Vents: Evaporation</v>
          </cell>
          <cell r="N11501">
            <v>40988</v>
          </cell>
        </row>
        <row r="11502">
          <cell r="A11502" t="str">
            <v>64431014</v>
          </cell>
          <cell r="B11502" t="str">
            <v>Point</v>
          </cell>
          <cell r="C11502" t="str">
            <v>Methyl Cellulose, Liquid Methyl Chloride Proc /Process Vents: Drying</v>
          </cell>
          <cell r="D11502" t="str">
            <v>Industrial Processes - Chemical Manuf</v>
          </cell>
          <cell r="G11502" t="str">
            <v>MACT Source Categories</v>
          </cell>
          <cell r="H11502" t="str">
            <v>Cellulose-based Resins</v>
          </cell>
          <cell r="I11502" t="str">
            <v>Methyl Cellulose Production, Liquid Methyl Chloride Process</v>
          </cell>
          <cell r="J11502" t="str">
            <v>Process Vents: Drying</v>
          </cell>
          <cell r="N11502">
            <v>40988</v>
          </cell>
        </row>
        <row r="11503">
          <cell r="A11503" t="str">
            <v>64431015</v>
          </cell>
          <cell r="B11503" t="str">
            <v>Point</v>
          </cell>
          <cell r="C11503" t="str">
            <v>Methyl Cellulose, Liquid Methyl Chloride Proc /Process Vents: Acid Treatment</v>
          </cell>
          <cell r="D11503" t="str">
            <v>Industrial Processes - Chemical Manuf</v>
          </cell>
          <cell r="G11503" t="str">
            <v>MACT Source Categories</v>
          </cell>
          <cell r="H11503" t="str">
            <v>Cellulose-based Resins</v>
          </cell>
          <cell r="I11503" t="str">
            <v>Methyl Cellulose Production, Liquid Methyl Chloride Process</v>
          </cell>
          <cell r="J11503" t="str">
            <v>Process Vents: Acid Treatment</v>
          </cell>
          <cell r="N11503">
            <v>40988</v>
          </cell>
        </row>
        <row r="11504">
          <cell r="A11504" t="str">
            <v>64431016</v>
          </cell>
          <cell r="B11504" t="str">
            <v>Point</v>
          </cell>
          <cell r="C11504" t="str">
            <v>Methyl Cellulose, Liquid Methyl Chloride Proc /Process Vents: Glyoxal Reaction</v>
          </cell>
          <cell r="D11504" t="str">
            <v>Industrial Processes - Chemical Manuf</v>
          </cell>
          <cell r="G11504" t="str">
            <v>MACT Source Categories</v>
          </cell>
          <cell r="H11504" t="str">
            <v>Cellulose-based Resins</v>
          </cell>
          <cell r="I11504" t="str">
            <v>Methyl Cellulose Production, Liquid Methyl Chloride Process</v>
          </cell>
          <cell r="J11504" t="str">
            <v>Process Vents: Glyoxal Reaction</v>
          </cell>
          <cell r="N11504">
            <v>40988</v>
          </cell>
        </row>
        <row r="11505">
          <cell r="A11505" t="str">
            <v>64431017</v>
          </cell>
          <cell r="B11505" t="str">
            <v>Point</v>
          </cell>
          <cell r="C11505" t="str">
            <v>Methyl Cellulose, Liquid Methyl Chloride Proc /Process Vents: Solvent Recovery</v>
          </cell>
          <cell r="D11505" t="str">
            <v>Industrial Processes - Chemical Manuf</v>
          </cell>
          <cell r="G11505" t="str">
            <v>MACT Source Categories</v>
          </cell>
          <cell r="H11505" t="str">
            <v>Cellulose-based Resins</v>
          </cell>
          <cell r="I11505" t="str">
            <v>Methyl Cellulose Production, Liquid Methyl Chloride Process</v>
          </cell>
          <cell r="J11505" t="str">
            <v>Process Vents: Solvent Recovery</v>
          </cell>
          <cell r="N11505">
            <v>40988</v>
          </cell>
        </row>
        <row r="11506">
          <cell r="A11506" t="str">
            <v>64431030</v>
          </cell>
          <cell r="B11506" t="str">
            <v>Point</v>
          </cell>
          <cell r="C11506" t="str">
            <v>Methyl Cellulose, Liquid Methyl Chloride Proc /Process Vents: End Product Storage</v>
          </cell>
          <cell r="D11506" t="str">
            <v>Industrial Processes - Storage and Transfer</v>
          </cell>
          <cell r="G11506" t="str">
            <v>MACT Source Categories</v>
          </cell>
          <cell r="H11506" t="str">
            <v>Cellulose-based Resins</v>
          </cell>
          <cell r="I11506" t="str">
            <v>Methyl Cellulose Production, Liquid Methyl Chloride Process</v>
          </cell>
          <cell r="J11506" t="str">
            <v>Process Vents: End Product Storage</v>
          </cell>
          <cell r="N11506">
            <v>40988</v>
          </cell>
        </row>
        <row r="11507">
          <cell r="A11507" t="str">
            <v>64450001</v>
          </cell>
          <cell r="B11507" t="str">
            <v>Point</v>
          </cell>
          <cell r="C11507" t="str">
            <v>Cellulose Ethers Production /Cellulose Ethers Production</v>
          </cell>
          <cell r="D11507" t="str">
            <v>Industrial Processes - Chemical Manuf</v>
          </cell>
          <cell r="G11507" t="str">
            <v>MACT Source Categories</v>
          </cell>
          <cell r="H11507" t="str">
            <v>Cellulose-based Resins</v>
          </cell>
          <cell r="I11507" t="str">
            <v>Cellulose Ethers Production</v>
          </cell>
          <cell r="J11507" t="str">
            <v>Cellulose Ethers Production</v>
          </cell>
          <cell r="N11507">
            <v>40988</v>
          </cell>
        </row>
        <row r="11508">
          <cell r="A11508" t="str">
            <v>64450010</v>
          </cell>
          <cell r="B11508" t="str">
            <v>Point</v>
          </cell>
          <cell r="C11508" t="str">
            <v>Cellulose Ethers Production /Alkalization</v>
          </cell>
          <cell r="D11508" t="str">
            <v>Industrial Processes - Chemical Manuf</v>
          </cell>
          <cell r="G11508" t="str">
            <v>MACT Source Categories</v>
          </cell>
          <cell r="H11508" t="str">
            <v>Cellulose-based Resins</v>
          </cell>
          <cell r="I11508" t="str">
            <v>Cellulose Ethers Production</v>
          </cell>
          <cell r="J11508" t="str">
            <v>Alkalization</v>
          </cell>
          <cell r="N11508">
            <v>40988</v>
          </cell>
        </row>
        <row r="11509">
          <cell r="A11509" t="str">
            <v>64450011</v>
          </cell>
          <cell r="B11509" t="str">
            <v>Point</v>
          </cell>
          <cell r="C11509" t="str">
            <v>Cellulose Ethers Production /Alkalization: Sodium Hydroxide Bath</v>
          </cell>
          <cell r="D11509" t="str">
            <v>Industrial Processes - Chemical Manuf</v>
          </cell>
          <cell r="G11509" t="str">
            <v>MACT Source Categories</v>
          </cell>
          <cell r="H11509" t="str">
            <v>Cellulose-based Resins</v>
          </cell>
          <cell r="I11509" t="str">
            <v>Cellulose Ethers Production</v>
          </cell>
          <cell r="J11509" t="str">
            <v>Alkalization: Sodium Hydroxide Bath</v>
          </cell>
          <cell r="N11509">
            <v>40988</v>
          </cell>
        </row>
        <row r="11510">
          <cell r="A11510" t="str">
            <v>64450012</v>
          </cell>
          <cell r="B11510" t="str">
            <v>Point</v>
          </cell>
          <cell r="C11510" t="str">
            <v>Cellulose Ethers Production /Alkalization: NaOH Solution Spray</v>
          </cell>
          <cell r="D11510" t="str">
            <v>Industrial Processes - Chemical Manuf</v>
          </cell>
          <cell r="G11510" t="str">
            <v>MACT Source Categories</v>
          </cell>
          <cell r="H11510" t="str">
            <v>Cellulose-based Resins</v>
          </cell>
          <cell r="I11510" t="str">
            <v>Cellulose Ethers Production</v>
          </cell>
          <cell r="J11510" t="str">
            <v>Alkalization: NaOH Solution Spray</v>
          </cell>
          <cell r="N11510">
            <v>40988</v>
          </cell>
        </row>
        <row r="11511">
          <cell r="A11511" t="str">
            <v>64450013</v>
          </cell>
          <cell r="B11511" t="str">
            <v>Point</v>
          </cell>
          <cell r="C11511" t="str">
            <v>Cellulose Ethers Production /Alkalization: Inert Organic Solvent Impregnation</v>
          </cell>
          <cell r="D11511" t="str">
            <v>Industrial Processes - Chemical Manuf</v>
          </cell>
          <cell r="G11511" t="str">
            <v>MACT Source Categories</v>
          </cell>
          <cell r="H11511" t="str">
            <v>Cellulose-based Resins</v>
          </cell>
          <cell r="I11511" t="str">
            <v>Cellulose Ethers Production</v>
          </cell>
          <cell r="J11511" t="str">
            <v>Alkalization: Inert Organic Solvent Impregnation</v>
          </cell>
          <cell r="N11511">
            <v>40988</v>
          </cell>
        </row>
        <row r="11512">
          <cell r="A11512" t="str">
            <v>64450014</v>
          </cell>
          <cell r="B11512" t="str">
            <v>Point</v>
          </cell>
          <cell r="C11512" t="str">
            <v>Cellulose Ethers Production /Alkalization: Vessels with Organic Solvent</v>
          </cell>
          <cell r="D11512" t="str">
            <v>Industrial Processes - Chemical Manuf</v>
          </cell>
          <cell r="G11512" t="str">
            <v>MACT Source Categories</v>
          </cell>
          <cell r="H11512" t="str">
            <v>Cellulose-based Resins</v>
          </cell>
          <cell r="I11512" t="str">
            <v>Cellulose Ethers Production</v>
          </cell>
          <cell r="J11512" t="str">
            <v>Alkalization: Vessels with Organic Solvent</v>
          </cell>
          <cell r="N11512">
            <v>40988</v>
          </cell>
        </row>
        <row r="11513">
          <cell r="A11513" t="str">
            <v>64450020</v>
          </cell>
          <cell r="B11513" t="str">
            <v>Point</v>
          </cell>
          <cell r="C11513" t="str">
            <v>Cellulose Ethers Production /Etherification and Neutralization</v>
          </cell>
          <cell r="D11513" t="str">
            <v>Industrial Processes - Chemical Manuf</v>
          </cell>
          <cell r="G11513" t="str">
            <v>MACT Source Categories</v>
          </cell>
          <cell r="H11513" t="str">
            <v>Cellulose-based Resins</v>
          </cell>
          <cell r="I11513" t="str">
            <v>Cellulose Ethers Production</v>
          </cell>
          <cell r="J11513" t="str">
            <v>Etherification and Neutralization</v>
          </cell>
          <cell r="N11513">
            <v>40988</v>
          </cell>
        </row>
        <row r="11514">
          <cell r="A11514" t="str">
            <v>64450021</v>
          </cell>
          <cell r="B11514" t="str">
            <v>Point</v>
          </cell>
          <cell r="C11514" t="str">
            <v>Cellulose Ethers Production /Etherification: Autoclaves</v>
          </cell>
          <cell r="D11514" t="str">
            <v>Industrial Processes - Chemical Manuf</v>
          </cell>
          <cell r="G11514" t="str">
            <v>MACT Source Categories</v>
          </cell>
          <cell r="H11514" t="str">
            <v>Cellulose-based Resins</v>
          </cell>
          <cell r="I11514" t="str">
            <v>Cellulose Ethers Production</v>
          </cell>
          <cell r="J11514" t="str">
            <v>Etherification: Autoclaves</v>
          </cell>
          <cell r="N11514">
            <v>40988</v>
          </cell>
        </row>
        <row r="11515">
          <cell r="A11515" t="str">
            <v>64450022</v>
          </cell>
          <cell r="B11515" t="str">
            <v>Point</v>
          </cell>
          <cell r="C11515" t="str">
            <v>Cellulose Ethers Production /Neutralization</v>
          </cell>
          <cell r="D11515" t="str">
            <v>Industrial Processes - Chemical Manuf</v>
          </cell>
          <cell r="G11515" t="str">
            <v>MACT Source Categories</v>
          </cell>
          <cell r="H11515" t="str">
            <v>Cellulose-based Resins</v>
          </cell>
          <cell r="I11515" t="str">
            <v>Cellulose Ethers Production</v>
          </cell>
          <cell r="J11515" t="str">
            <v>Neutralization</v>
          </cell>
          <cell r="N11515">
            <v>40988</v>
          </cell>
        </row>
        <row r="11516">
          <cell r="A11516" t="str">
            <v>64450030</v>
          </cell>
          <cell r="B11516" t="str">
            <v>Point</v>
          </cell>
          <cell r="C11516" t="str">
            <v>Cellulose Ethers Production /Product Purification</v>
          </cell>
          <cell r="D11516" t="str">
            <v>Industrial Processes - Chemical Manuf</v>
          </cell>
          <cell r="G11516" t="str">
            <v>MACT Source Categories</v>
          </cell>
          <cell r="H11516" t="str">
            <v>Cellulose-based Resins</v>
          </cell>
          <cell r="I11516" t="str">
            <v>Cellulose Ethers Production</v>
          </cell>
          <cell r="J11516" t="str">
            <v>Product Purification</v>
          </cell>
          <cell r="N11516">
            <v>40988</v>
          </cell>
        </row>
        <row r="11517">
          <cell r="A11517" t="str">
            <v>64450031</v>
          </cell>
          <cell r="B11517" t="str">
            <v>Point</v>
          </cell>
          <cell r="C11517" t="str">
            <v>Cellulose Ethers Production /Purification: Washing, Hot Water</v>
          </cell>
          <cell r="D11517" t="str">
            <v>Industrial Processes - Chemical Manuf</v>
          </cell>
          <cell r="G11517" t="str">
            <v>MACT Source Categories</v>
          </cell>
          <cell r="H11517" t="str">
            <v>Cellulose-based Resins</v>
          </cell>
          <cell r="I11517" t="str">
            <v>Cellulose Ethers Production</v>
          </cell>
          <cell r="J11517" t="str">
            <v>Purification: Washing, Hot Water</v>
          </cell>
          <cell r="N11517">
            <v>40988</v>
          </cell>
        </row>
        <row r="11518">
          <cell r="A11518" t="str">
            <v>64450032</v>
          </cell>
          <cell r="B11518" t="str">
            <v>Point</v>
          </cell>
          <cell r="C11518" t="str">
            <v>Cellulose Ethers Production /Purification: Salt Extraction, Step by Step</v>
          </cell>
          <cell r="D11518" t="str">
            <v>Industrial Processes - Chemical Manuf</v>
          </cell>
          <cell r="G11518" t="str">
            <v>MACT Source Categories</v>
          </cell>
          <cell r="H11518" t="str">
            <v>Cellulose-based Resins</v>
          </cell>
          <cell r="I11518" t="str">
            <v>Cellulose Ethers Production</v>
          </cell>
          <cell r="J11518" t="str">
            <v>Purification: Salt Extraction, Step by Step</v>
          </cell>
          <cell r="N11518">
            <v>40988</v>
          </cell>
        </row>
        <row r="11519">
          <cell r="A11519" t="str">
            <v>64450033</v>
          </cell>
          <cell r="B11519" t="str">
            <v>Point</v>
          </cell>
          <cell r="C11519" t="str">
            <v>Cellulose Ethers Production /Purification: Salt Extraction, Continuous</v>
          </cell>
          <cell r="D11519" t="str">
            <v>Industrial Processes - Chemical Manuf</v>
          </cell>
          <cell r="G11519" t="str">
            <v>MACT Source Categories</v>
          </cell>
          <cell r="H11519" t="str">
            <v>Cellulose-based Resins</v>
          </cell>
          <cell r="I11519" t="str">
            <v>Cellulose Ethers Production</v>
          </cell>
          <cell r="J11519" t="str">
            <v>Purification: Salt Extraction, Continuous</v>
          </cell>
          <cell r="N11519">
            <v>40988</v>
          </cell>
        </row>
        <row r="11520">
          <cell r="A11520" t="str">
            <v>64450034</v>
          </cell>
          <cell r="B11520" t="str">
            <v>Point</v>
          </cell>
          <cell r="C11520" t="str">
            <v>Cellulose Ethers Production /Purification: Salt Extraction, Cascade Extraction w/ Organic Solvents</v>
          </cell>
          <cell r="D11520" t="str">
            <v>Industrial Processes - Chemical Manuf</v>
          </cell>
          <cell r="G11520" t="str">
            <v>MACT Source Categories</v>
          </cell>
          <cell r="H11520" t="str">
            <v>Cellulose-based Resins</v>
          </cell>
          <cell r="I11520" t="str">
            <v>Cellulose Ethers Production</v>
          </cell>
          <cell r="J11520" t="str">
            <v>Purification: Salt Extraction, Cascade Extraction w/ Organic Solvents</v>
          </cell>
          <cell r="N11520">
            <v>40988</v>
          </cell>
        </row>
        <row r="11521">
          <cell r="A11521" t="str">
            <v>64450035</v>
          </cell>
          <cell r="B11521" t="str">
            <v>Point</v>
          </cell>
          <cell r="C11521" t="str">
            <v>Cellulose Ethers Production /Isolation of Purified Products: Centrifuge</v>
          </cell>
          <cell r="D11521" t="str">
            <v>Industrial Processes - Chemical Manuf</v>
          </cell>
          <cell r="G11521" t="str">
            <v>MACT Source Categories</v>
          </cell>
          <cell r="H11521" t="str">
            <v>Cellulose-based Resins</v>
          </cell>
          <cell r="I11521" t="str">
            <v>Cellulose Ethers Production</v>
          </cell>
          <cell r="J11521" t="str">
            <v>Isolation of Purified Products: Centrifuge</v>
          </cell>
          <cell r="N11521">
            <v>40988</v>
          </cell>
        </row>
        <row r="11522">
          <cell r="A11522" t="str">
            <v>64450036</v>
          </cell>
          <cell r="B11522" t="str">
            <v>Point</v>
          </cell>
          <cell r="C11522" t="str">
            <v>Cellulose Ethers Production /Isolation of Purified Products: Filtration</v>
          </cell>
          <cell r="D11522" t="str">
            <v>Industrial Processes - Chemical Manuf</v>
          </cell>
          <cell r="G11522" t="str">
            <v>MACT Source Categories</v>
          </cell>
          <cell r="H11522" t="str">
            <v>Cellulose-based Resins</v>
          </cell>
          <cell r="I11522" t="str">
            <v>Cellulose Ethers Production</v>
          </cell>
          <cell r="J11522" t="str">
            <v>Isolation of Purified Products: Filtration</v>
          </cell>
          <cell r="N11522">
            <v>40988</v>
          </cell>
        </row>
        <row r="11523">
          <cell r="A11523" t="str">
            <v>64450040</v>
          </cell>
          <cell r="B11523" t="str">
            <v>Point</v>
          </cell>
          <cell r="C11523" t="str">
            <v>Cellulose Ethers Production /Material Recovery</v>
          </cell>
          <cell r="D11523" t="str">
            <v>Industrial Processes - Chemical Manuf</v>
          </cell>
          <cell r="G11523" t="str">
            <v>MACT Source Categories</v>
          </cell>
          <cell r="H11523" t="str">
            <v>Cellulose-based Resins</v>
          </cell>
          <cell r="I11523" t="str">
            <v>Cellulose Ethers Production</v>
          </cell>
          <cell r="J11523" t="str">
            <v>Material Recovery</v>
          </cell>
          <cell r="N11523">
            <v>40988</v>
          </cell>
        </row>
        <row r="11524">
          <cell r="A11524" t="str">
            <v>64450041</v>
          </cell>
          <cell r="B11524" t="str">
            <v>Point</v>
          </cell>
          <cell r="C11524" t="str">
            <v>Cellulose Ethers Production /Solvent Removal (Prior to Drying)</v>
          </cell>
          <cell r="D11524" t="str">
            <v>Industrial Processes - Chemical Manuf</v>
          </cell>
          <cell r="G11524" t="str">
            <v>MACT Source Categories</v>
          </cell>
          <cell r="H11524" t="str">
            <v>Cellulose-based Resins</v>
          </cell>
          <cell r="I11524" t="str">
            <v>Cellulose Ethers Production</v>
          </cell>
          <cell r="J11524" t="str">
            <v>Solvent Removal (Prior to Drying)</v>
          </cell>
          <cell r="N11524">
            <v>40988</v>
          </cell>
        </row>
        <row r="11525">
          <cell r="A11525" t="str">
            <v>64450042</v>
          </cell>
          <cell r="B11525" t="str">
            <v>Point</v>
          </cell>
          <cell r="C11525" t="str">
            <v>Cellulose Ethers Production /Solvent Recycle: Distillation</v>
          </cell>
          <cell r="D11525" t="str">
            <v>Industrial Processes - Chemical Manuf</v>
          </cell>
          <cell r="G11525" t="str">
            <v>MACT Source Categories</v>
          </cell>
          <cell r="H11525" t="str">
            <v>Cellulose-based Resins</v>
          </cell>
          <cell r="I11525" t="str">
            <v>Cellulose Ethers Production</v>
          </cell>
          <cell r="J11525" t="str">
            <v>Solvent Recycle: Distillation</v>
          </cell>
          <cell r="N11525">
            <v>40988</v>
          </cell>
        </row>
        <row r="11526">
          <cell r="A11526" t="str">
            <v>64450050</v>
          </cell>
          <cell r="B11526" t="str">
            <v>Point</v>
          </cell>
          <cell r="C11526" t="str">
            <v>Cellulose Ethers Production /End Product Finishing</v>
          </cell>
          <cell r="D11526" t="str">
            <v>Industrial Processes - Chemical Manuf</v>
          </cell>
          <cell r="G11526" t="str">
            <v>MACT Source Categories</v>
          </cell>
          <cell r="H11526" t="str">
            <v>Cellulose-based Resins</v>
          </cell>
          <cell r="I11526" t="str">
            <v>Cellulose Ethers Production</v>
          </cell>
          <cell r="J11526" t="str">
            <v>End Product Finishing</v>
          </cell>
          <cell r="N11526">
            <v>40988</v>
          </cell>
        </row>
        <row r="11527">
          <cell r="A11527" t="str">
            <v>64450051</v>
          </cell>
          <cell r="B11527" t="str">
            <v>Point</v>
          </cell>
          <cell r="C11527" t="str">
            <v>Cellulose Ethers Production /End Product Finishing: Drying</v>
          </cell>
          <cell r="D11527" t="str">
            <v>Industrial Processes - Chemical Manuf</v>
          </cell>
          <cell r="G11527" t="str">
            <v>MACT Source Categories</v>
          </cell>
          <cell r="H11527" t="str">
            <v>Cellulose-based Resins</v>
          </cell>
          <cell r="I11527" t="str">
            <v>Cellulose Ethers Production</v>
          </cell>
          <cell r="J11527" t="str">
            <v>End Product Finishing: Drying</v>
          </cell>
          <cell r="N11527">
            <v>40988</v>
          </cell>
        </row>
        <row r="11528">
          <cell r="A11528" t="str">
            <v>64450052</v>
          </cell>
          <cell r="B11528" t="str">
            <v>Point</v>
          </cell>
          <cell r="C11528" t="str">
            <v>Cellulose Ethers Production /End Product Finishing: Milling and Sifting</v>
          </cell>
          <cell r="D11528" t="str">
            <v>Industrial Processes - Chemical Manuf</v>
          </cell>
          <cell r="G11528" t="str">
            <v>MACT Source Categories</v>
          </cell>
          <cell r="H11528" t="str">
            <v>Cellulose-based Resins</v>
          </cell>
          <cell r="I11528" t="str">
            <v>Cellulose Ethers Production</v>
          </cell>
          <cell r="J11528" t="str">
            <v>End Product Finishing: Milling and Sifting</v>
          </cell>
          <cell r="N11528">
            <v>40988</v>
          </cell>
        </row>
        <row r="11529">
          <cell r="A11529" t="str">
            <v>64450053</v>
          </cell>
          <cell r="B11529" t="str">
            <v>Point</v>
          </cell>
          <cell r="C11529" t="str">
            <v>Cellulose Ethers Production /End Product Finishing: Blending</v>
          </cell>
          <cell r="D11529" t="str">
            <v>Industrial Processes - Chemical Manuf</v>
          </cell>
          <cell r="G11529" t="str">
            <v>MACT Source Categories</v>
          </cell>
          <cell r="H11529" t="str">
            <v>Cellulose-based Resins</v>
          </cell>
          <cell r="I11529" t="str">
            <v>Cellulose Ethers Production</v>
          </cell>
          <cell r="J11529" t="str">
            <v>End Product Finishing: Blending</v>
          </cell>
          <cell r="N11529">
            <v>40988</v>
          </cell>
        </row>
        <row r="11530">
          <cell r="A11530" t="str">
            <v>64450060</v>
          </cell>
          <cell r="B11530" t="str">
            <v>Point</v>
          </cell>
          <cell r="C11530" t="str">
            <v>Cellulose Ethers Production /End Product Storage</v>
          </cell>
          <cell r="D11530" t="str">
            <v>Industrial Processes - Storage and Transfer</v>
          </cell>
          <cell r="G11530" t="str">
            <v>MACT Source Categories</v>
          </cell>
          <cell r="H11530" t="str">
            <v>Cellulose-based Resins</v>
          </cell>
          <cell r="I11530" t="str">
            <v>Cellulose Ethers Production</v>
          </cell>
          <cell r="J11530" t="str">
            <v>End Product Storage</v>
          </cell>
          <cell r="N11530">
            <v>40988</v>
          </cell>
        </row>
        <row r="11531">
          <cell r="A11531" t="str">
            <v>64450061</v>
          </cell>
          <cell r="B11531" t="str">
            <v>Point</v>
          </cell>
          <cell r="C11531" t="str">
            <v>Cellulose Ethers Production /End Product Storage: Packaging</v>
          </cell>
          <cell r="D11531" t="str">
            <v>Industrial Processes - Storage and Transfer</v>
          </cell>
          <cell r="G11531" t="str">
            <v>MACT Source Categories</v>
          </cell>
          <cell r="H11531" t="str">
            <v>Cellulose-based Resins</v>
          </cell>
          <cell r="I11531" t="str">
            <v>Cellulose Ethers Production</v>
          </cell>
          <cell r="J11531" t="str">
            <v>End Product Storage: Packaging</v>
          </cell>
          <cell r="N11531">
            <v>40988</v>
          </cell>
        </row>
        <row r="11532">
          <cell r="A11532" t="str">
            <v>64450062</v>
          </cell>
          <cell r="B11532" t="str">
            <v>Point</v>
          </cell>
          <cell r="C11532" t="str">
            <v>Cellulose Ethers Production /End Product Storage: Containers</v>
          </cell>
          <cell r="D11532" t="str">
            <v>Industrial Processes - Storage and Transfer</v>
          </cell>
          <cell r="G11532" t="str">
            <v>MACT Source Categories</v>
          </cell>
          <cell r="H11532" t="str">
            <v>Cellulose-based Resins</v>
          </cell>
          <cell r="I11532" t="str">
            <v>Cellulose Ethers Production</v>
          </cell>
          <cell r="J11532" t="str">
            <v>End Product Storage: Containers</v>
          </cell>
          <cell r="N11532">
            <v>40988</v>
          </cell>
        </row>
        <row r="11533">
          <cell r="A11533" t="str">
            <v>64470001</v>
          </cell>
          <cell r="B11533" t="str">
            <v>Point</v>
          </cell>
          <cell r="C11533" t="str">
            <v>Cellophane Manufacturing</v>
          </cell>
          <cell r="D11533" t="str">
            <v>Industrial Processes - Chemical Manuf</v>
          </cell>
          <cell r="G11533" t="str">
            <v>MACT Source Categories</v>
          </cell>
          <cell r="H11533" t="str">
            <v>Cellulose-based Resins</v>
          </cell>
          <cell r="I11533" t="str">
            <v>Cellophane Manufacturing</v>
          </cell>
          <cell r="J11533" t="str">
            <v>Cellophane Manufacturing</v>
          </cell>
          <cell r="N11533">
            <v>40988</v>
          </cell>
        </row>
        <row r="11534">
          <cell r="A11534" t="str">
            <v>64470010</v>
          </cell>
          <cell r="B11534" t="str">
            <v>Point</v>
          </cell>
          <cell r="C11534" t="str">
            <v>Cellophane Manufacturing /Production of Viscose Solution</v>
          </cell>
          <cell r="D11534" t="str">
            <v>Industrial Processes - Chemical Manuf</v>
          </cell>
          <cell r="G11534" t="str">
            <v>MACT Source Categories</v>
          </cell>
          <cell r="H11534" t="str">
            <v>Cellulose-based Resins</v>
          </cell>
          <cell r="I11534" t="str">
            <v>Cellophane Manufacturing</v>
          </cell>
          <cell r="J11534" t="str">
            <v>Production of Viscose Solution</v>
          </cell>
          <cell r="N11534">
            <v>40988</v>
          </cell>
        </row>
        <row r="11535">
          <cell r="A11535" t="str">
            <v>64470011</v>
          </cell>
          <cell r="B11535" t="str">
            <v>Point</v>
          </cell>
          <cell r="C11535" t="str">
            <v>Cellophane Manufacturing /Viscose Solution Production: Mechanical Churn</v>
          </cell>
          <cell r="D11535" t="str">
            <v>Industrial Processes - Chemical Manuf</v>
          </cell>
          <cell r="G11535" t="str">
            <v>MACT Source Categories</v>
          </cell>
          <cell r="H11535" t="str">
            <v>Cellulose-based Resins</v>
          </cell>
          <cell r="I11535" t="str">
            <v>Cellophane Manufacturing</v>
          </cell>
          <cell r="J11535" t="str">
            <v>Viscose Solution Production: Mechanical Churn</v>
          </cell>
          <cell r="N11535">
            <v>40988</v>
          </cell>
        </row>
        <row r="11536">
          <cell r="A11536" t="str">
            <v>64470012</v>
          </cell>
          <cell r="B11536" t="str">
            <v>Point</v>
          </cell>
          <cell r="C11536" t="str">
            <v>Cellophane Manufacturing /Viscose Solution Production: Mixing Tank</v>
          </cell>
          <cell r="D11536" t="str">
            <v>Industrial Processes - Chemical Manuf</v>
          </cell>
          <cell r="G11536" t="str">
            <v>MACT Source Categories</v>
          </cell>
          <cell r="H11536" t="str">
            <v>Cellulose-based Resins</v>
          </cell>
          <cell r="I11536" t="str">
            <v>Cellophane Manufacturing</v>
          </cell>
          <cell r="J11536" t="str">
            <v>Viscose Solution Production: Mixing Tank</v>
          </cell>
          <cell r="N11536">
            <v>40988</v>
          </cell>
        </row>
        <row r="11537">
          <cell r="A11537" t="str">
            <v>64470013</v>
          </cell>
          <cell r="B11537" t="str">
            <v>Point</v>
          </cell>
          <cell r="C11537" t="str">
            <v>Cellophane Manufacturing /Viscose Solution Production: Aging Tank</v>
          </cell>
          <cell r="D11537" t="str">
            <v>Industrial Processes - Chemical Manuf</v>
          </cell>
          <cell r="G11537" t="str">
            <v>MACT Source Categories</v>
          </cell>
          <cell r="H11537" t="str">
            <v>Cellulose-based Resins</v>
          </cell>
          <cell r="I11537" t="str">
            <v>Cellophane Manufacturing</v>
          </cell>
          <cell r="J11537" t="str">
            <v>Viscose Solution Production: Aging Tank</v>
          </cell>
          <cell r="N11537">
            <v>40988</v>
          </cell>
        </row>
        <row r="11538">
          <cell r="A11538" t="str">
            <v>64470020</v>
          </cell>
          <cell r="B11538" t="str">
            <v>Point</v>
          </cell>
          <cell r="C11538" t="str">
            <v>Cellophane Manufacturing /Cellophane Formation</v>
          </cell>
          <cell r="D11538" t="str">
            <v>Industrial Processes - Chemical Manuf</v>
          </cell>
          <cell r="G11538" t="str">
            <v>MACT Source Categories</v>
          </cell>
          <cell r="H11538" t="str">
            <v>Cellulose-based Resins</v>
          </cell>
          <cell r="I11538" t="str">
            <v>Cellophane Manufacturing</v>
          </cell>
          <cell r="J11538" t="str">
            <v>Cellophane Formation</v>
          </cell>
          <cell r="N11538">
            <v>40988</v>
          </cell>
        </row>
        <row r="11539">
          <cell r="A11539" t="str">
            <v>64470021</v>
          </cell>
          <cell r="B11539" t="str">
            <v>Point</v>
          </cell>
          <cell r="C11539" t="str">
            <v>Cellophane Manufacturing /Cellophane Formation: Coagulation Bath</v>
          </cell>
          <cell r="D11539" t="str">
            <v>Industrial Processes - Chemical Manuf</v>
          </cell>
          <cell r="G11539" t="str">
            <v>MACT Source Categories</v>
          </cell>
          <cell r="H11539" t="str">
            <v>Cellulose-based Resins</v>
          </cell>
          <cell r="I11539" t="str">
            <v>Cellophane Manufacturing</v>
          </cell>
          <cell r="J11539" t="str">
            <v>Cellophane Formation: Coagulation Bath</v>
          </cell>
          <cell r="N11539">
            <v>40988</v>
          </cell>
        </row>
        <row r="11540">
          <cell r="A11540" t="str">
            <v>64470022</v>
          </cell>
          <cell r="B11540" t="str">
            <v>Point</v>
          </cell>
          <cell r="C11540" t="str">
            <v>Cellophane Manufacturing /Cellophane Formation: Acid Removal Water Wash Bath</v>
          </cell>
          <cell r="D11540" t="str">
            <v>Industrial Processes - Chemical Manuf</v>
          </cell>
          <cell r="G11540" t="str">
            <v>MACT Source Categories</v>
          </cell>
          <cell r="H11540" t="str">
            <v>Cellulose-based Resins</v>
          </cell>
          <cell r="I11540" t="str">
            <v>Cellophane Manufacturing</v>
          </cell>
          <cell r="J11540" t="str">
            <v>Cellophane Formation: Acid Removal Water Wash Bath</v>
          </cell>
          <cell r="N11540">
            <v>40988</v>
          </cell>
        </row>
        <row r="11541">
          <cell r="A11541" t="str">
            <v>64470023</v>
          </cell>
          <cell r="B11541" t="str">
            <v>Point</v>
          </cell>
          <cell r="C11541" t="str">
            <v>Cellophane Manufacturing /Cellophane Formation: Bleach Bath</v>
          </cell>
          <cell r="D11541" t="str">
            <v>Industrial Processes - Chemical Manuf</v>
          </cell>
          <cell r="G11541" t="str">
            <v>MACT Source Categories</v>
          </cell>
          <cell r="H11541" t="str">
            <v>Cellulose-based Resins</v>
          </cell>
          <cell r="I11541" t="str">
            <v>Cellophane Manufacturing</v>
          </cell>
          <cell r="J11541" t="str">
            <v>Cellophane Formation: Bleach Bath</v>
          </cell>
          <cell r="N11541">
            <v>40988</v>
          </cell>
        </row>
        <row r="11542">
          <cell r="A11542" t="str">
            <v>64470024</v>
          </cell>
          <cell r="B11542" t="str">
            <v>Point</v>
          </cell>
          <cell r="C11542" t="str">
            <v>Cellophane Manufacturing /Cellophane Formation: Wash Tanks (After Bleach Bath)</v>
          </cell>
          <cell r="D11542" t="str">
            <v>Industrial Processes - Chemical Manuf</v>
          </cell>
          <cell r="G11542" t="str">
            <v>MACT Source Categories</v>
          </cell>
          <cell r="H11542" t="str">
            <v>Cellulose-based Resins</v>
          </cell>
          <cell r="I11542" t="str">
            <v>Cellophane Manufacturing</v>
          </cell>
          <cell r="J11542" t="str">
            <v>Cellophane Formation: Wash Tanks (After Bleach Bath)</v>
          </cell>
          <cell r="N11542">
            <v>40988</v>
          </cell>
        </row>
        <row r="11543">
          <cell r="A11543" t="str">
            <v>64470025</v>
          </cell>
          <cell r="B11543" t="str">
            <v>Point</v>
          </cell>
          <cell r="C11543" t="str">
            <v>Cellophane Manufacturing /Cellophane Formation: Glycerin Bath</v>
          </cell>
          <cell r="D11543" t="str">
            <v>Industrial Processes - Chemical Manuf</v>
          </cell>
          <cell r="G11543" t="str">
            <v>MACT Source Categories</v>
          </cell>
          <cell r="H11543" t="str">
            <v>Cellulose-based Resins</v>
          </cell>
          <cell r="I11543" t="str">
            <v>Cellophane Manufacturing</v>
          </cell>
          <cell r="J11543" t="str">
            <v>Cellophane Formation: Glycerin Bath</v>
          </cell>
          <cell r="N11543">
            <v>40988</v>
          </cell>
        </row>
        <row r="11544">
          <cell r="A11544" t="str">
            <v>64470026</v>
          </cell>
          <cell r="B11544" t="str">
            <v>Point</v>
          </cell>
          <cell r="C11544" t="str">
            <v>Cellophane Manufacturing /Cellophane Formation: Drying/Dryer</v>
          </cell>
          <cell r="D11544" t="str">
            <v>Industrial Processes - Chemical Manuf</v>
          </cell>
          <cell r="G11544" t="str">
            <v>MACT Source Categories</v>
          </cell>
          <cell r="H11544" t="str">
            <v>Cellulose-based Resins</v>
          </cell>
          <cell r="I11544" t="str">
            <v>Cellophane Manufacturing</v>
          </cell>
          <cell r="J11544" t="str">
            <v>Cellophane Formation: Drying/Dryer</v>
          </cell>
          <cell r="N11544">
            <v>40988</v>
          </cell>
        </row>
        <row r="11545">
          <cell r="A11545" t="str">
            <v>64470040</v>
          </cell>
          <cell r="B11545" t="str">
            <v>Point</v>
          </cell>
          <cell r="C11545" t="str">
            <v>Cellophane Manufacturing /Coating Operations</v>
          </cell>
          <cell r="D11545" t="str">
            <v>Industrial Processes - Chemical Manuf</v>
          </cell>
          <cell r="G11545" t="str">
            <v>MACT Source Categories</v>
          </cell>
          <cell r="H11545" t="str">
            <v>Cellulose-based Resins</v>
          </cell>
          <cell r="I11545" t="str">
            <v>Cellophane Manufacturing</v>
          </cell>
          <cell r="J11545" t="str">
            <v>Coating Operations</v>
          </cell>
          <cell r="N11545">
            <v>40988</v>
          </cell>
        </row>
        <row r="11546">
          <cell r="A11546" t="str">
            <v>64480001</v>
          </cell>
          <cell r="B11546" t="str">
            <v>Point</v>
          </cell>
          <cell r="C11546" t="str">
            <v>Cellulose-based Resins /Equipment Leaks</v>
          </cell>
          <cell r="D11546" t="str">
            <v>Industrial Processes - Chemical Manuf</v>
          </cell>
          <cell r="G11546" t="str">
            <v>MACT Source Categories</v>
          </cell>
          <cell r="H11546" t="str">
            <v>Cellulose-based Resins</v>
          </cell>
          <cell r="I11546" t="str">
            <v>Equipment Leaks</v>
          </cell>
          <cell r="J11546" t="str">
            <v>Equipment Leaks</v>
          </cell>
          <cell r="N11546">
            <v>40988</v>
          </cell>
        </row>
        <row r="11547">
          <cell r="A11547" t="str">
            <v>64482001</v>
          </cell>
          <cell r="B11547" t="str">
            <v>Point</v>
          </cell>
          <cell r="C11547" t="str">
            <v>Cellulose-based Resins /Wastewater, Aggregate /Process Area Drains</v>
          </cell>
          <cell r="D11547" t="str">
            <v>Industrial Processes - Chemical Manuf</v>
          </cell>
          <cell r="G11547" t="str">
            <v>MACT Source Categories</v>
          </cell>
          <cell r="H11547" t="str">
            <v>Cellulose-based Resins</v>
          </cell>
          <cell r="I11547" t="str">
            <v>Wastewater, Aggregate</v>
          </cell>
          <cell r="J11547" t="str">
            <v>Process Area Drains</v>
          </cell>
          <cell r="N11547">
            <v>40988</v>
          </cell>
        </row>
        <row r="11548">
          <cell r="A11548" t="str">
            <v>64482002</v>
          </cell>
          <cell r="B11548" t="str">
            <v>Point</v>
          </cell>
          <cell r="C11548" t="str">
            <v>Cellulose-based Resins /Wastewater, Aggregate /Process Equipment Drains</v>
          </cell>
          <cell r="D11548" t="str">
            <v>Industrial Processes - Chemical Manuf</v>
          </cell>
          <cell r="G11548" t="str">
            <v>MACT Source Categories</v>
          </cell>
          <cell r="H11548" t="str">
            <v>Cellulose-based Resins</v>
          </cell>
          <cell r="I11548" t="str">
            <v>Wastewater, Aggregate</v>
          </cell>
          <cell r="J11548" t="str">
            <v>Process Equipment Drains</v>
          </cell>
          <cell r="N11548">
            <v>40988</v>
          </cell>
        </row>
        <row r="11549">
          <cell r="A11549" t="str">
            <v>64482599</v>
          </cell>
          <cell r="B11549" t="str">
            <v>Point</v>
          </cell>
          <cell r="C11549" t="str">
            <v>Cellulose-based Resins /Wastewater, Pts of Generation /Specify Point of Generation</v>
          </cell>
          <cell r="D11549" t="str">
            <v>Industrial Processes - Chemical Manuf</v>
          </cell>
          <cell r="G11549" t="str">
            <v>MACT Source Categories</v>
          </cell>
          <cell r="H11549" t="str">
            <v>Cellulose-based Resins</v>
          </cell>
          <cell r="I11549" t="str">
            <v>Wastewater, Points of Generation</v>
          </cell>
          <cell r="J11549" t="str">
            <v>Specify Point of Generation</v>
          </cell>
          <cell r="N11549">
            <v>40988</v>
          </cell>
        </row>
        <row r="11550">
          <cell r="A11550" t="str">
            <v>64520001</v>
          </cell>
          <cell r="B11550" t="str">
            <v>Point</v>
          </cell>
          <cell r="C11550" t="str">
            <v>Alkyd Resin, Solvent Process</v>
          </cell>
          <cell r="D11550" t="str">
            <v>Industrial Processes - Chemical Manuf</v>
          </cell>
          <cell r="G11550" t="str">
            <v>MACT Source Categories</v>
          </cell>
          <cell r="H11550" t="str">
            <v>Miscellaneous Resins</v>
          </cell>
          <cell r="I11550" t="str">
            <v>Alkyd Resin Production, Solvent Process</v>
          </cell>
          <cell r="J11550" t="str">
            <v>Alkyd Production: Solvent Process</v>
          </cell>
          <cell r="N11550">
            <v>40988</v>
          </cell>
        </row>
        <row r="11551">
          <cell r="A11551" t="str">
            <v>64520010</v>
          </cell>
          <cell r="B11551" t="str">
            <v>Point</v>
          </cell>
          <cell r="C11551" t="str">
            <v>Alkyd Resin, Solvent Process /Polymerizn Reaction</v>
          </cell>
          <cell r="D11551" t="str">
            <v>Industrial Processes - Chemical Manuf</v>
          </cell>
          <cell r="G11551" t="str">
            <v>MACT Source Categories</v>
          </cell>
          <cell r="H11551" t="str">
            <v>Miscellaneous Resins</v>
          </cell>
          <cell r="I11551" t="str">
            <v>Alkyd Resin Production, Solvent Process</v>
          </cell>
          <cell r="J11551" t="str">
            <v>Polymerization Reaction</v>
          </cell>
          <cell r="N11551">
            <v>40988</v>
          </cell>
        </row>
        <row r="11552">
          <cell r="A11552" t="str">
            <v>64520011</v>
          </cell>
          <cell r="B11552" t="str">
            <v>Point</v>
          </cell>
          <cell r="C11552" t="str">
            <v>Alkyd Resin, Solvent Process /Polymerizn Reaction: Kettle</v>
          </cell>
          <cell r="D11552" t="str">
            <v>Industrial Processes - Chemical Manuf</v>
          </cell>
          <cell r="G11552" t="str">
            <v>MACT Source Categories</v>
          </cell>
          <cell r="H11552" t="str">
            <v>Miscellaneous Resins</v>
          </cell>
          <cell r="I11552" t="str">
            <v>Alkyd Resin Production, Solvent Process</v>
          </cell>
          <cell r="J11552" t="str">
            <v>Polymerization Reaction: Kettle</v>
          </cell>
          <cell r="N11552">
            <v>40988</v>
          </cell>
        </row>
        <row r="11553">
          <cell r="A11553" t="str">
            <v>64520020</v>
          </cell>
          <cell r="B11553" t="str">
            <v>Point</v>
          </cell>
          <cell r="C11553" t="str">
            <v>Alkyd Resin, Solvent Process /Product Finishing</v>
          </cell>
          <cell r="D11553" t="str">
            <v>Industrial Processes - Chemical Manuf</v>
          </cell>
          <cell r="G11553" t="str">
            <v>MACT Source Categories</v>
          </cell>
          <cell r="H11553" t="str">
            <v>Miscellaneous Resins</v>
          </cell>
          <cell r="I11553" t="str">
            <v>Alkyd Resin Production, Solvent Process</v>
          </cell>
          <cell r="J11553" t="str">
            <v>Product Finishing</v>
          </cell>
          <cell r="N11553">
            <v>40988</v>
          </cell>
        </row>
        <row r="11554">
          <cell r="A11554" t="str">
            <v>64520021</v>
          </cell>
          <cell r="B11554" t="str">
            <v>Point</v>
          </cell>
          <cell r="C11554" t="str">
            <v>Alkyd Resin, Solvent Process /Product Finishing: Thinning Vessels</v>
          </cell>
          <cell r="D11554" t="str">
            <v>Industrial Processes - Chemical Manuf</v>
          </cell>
          <cell r="G11554" t="str">
            <v>MACT Source Categories</v>
          </cell>
          <cell r="H11554" t="str">
            <v>Miscellaneous Resins</v>
          </cell>
          <cell r="I11554" t="str">
            <v>Alkyd Resin Production, Solvent Process</v>
          </cell>
          <cell r="J11554" t="str">
            <v>Product Finishing: Thinning Vessels</v>
          </cell>
          <cell r="N11554">
            <v>40988</v>
          </cell>
        </row>
        <row r="11555">
          <cell r="A11555" t="str">
            <v>64520022</v>
          </cell>
          <cell r="B11555" t="str">
            <v>Point</v>
          </cell>
          <cell r="C11555" t="str">
            <v>Alkyd Resin, Solvent Process /Product Finishing: Filter</v>
          </cell>
          <cell r="D11555" t="str">
            <v>Industrial Processes - Chemical Manuf</v>
          </cell>
          <cell r="G11555" t="str">
            <v>MACT Source Categories</v>
          </cell>
          <cell r="H11555" t="str">
            <v>Miscellaneous Resins</v>
          </cell>
          <cell r="I11555" t="str">
            <v>Alkyd Resin Production, Solvent Process</v>
          </cell>
          <cell r="J11555" t="str">
            <v>Product Finishing: Filter</v>
          </cell>
          <cell r="N11555">
            <v>40988</v>
          </cell>
        </row>
        <row r="11556">
          <cell r="A11556" t="str">
            <v>64520023</v>
          </cell>
          <cell r="B11556" t="str">
            <v>Point</v>
          </cell>
          <cell r="C11556" t="str">
            <v>Alkyd Resin, Solvent Process /Product Finishing: Intermediate Storage</v>
          </cell>
          <cell r="D11556" t="str">
            <v>Industrial Processes - Storage and Transfer</v>
          </cell>
          <cell r="G11556" t="str">
            <v>MACT Source Categories</v>
          </cell>
          <cell r="H11556" t="str">
            <v>Miscellaneous Resins</v>
          </cell>
          <cell r="I11556" t="str">
            <v>Alkyd Resin Production, Solvent Process</v>
          </cell>
          <cell r="J11556" t="str">
            <v>Product Finishing: Intermediate Storage</v>
          </cell>
          <cell r="N11556">
            <v>40988</v>
          </cell>
        </row>
        <row r="11557">
          <cell r="A11557" t="str">
            <v>64520030</v>
          </cell>
          <cell r="B11557" t="str">
            <v>Point</v>
          </cell>
          <cell r="C11557" t="str">
            <v>Alkyd Resin, Solvent Process /Solvent Recovery</v>
          </cell>
          <cell r="D11557" t="str">
            <v>Industrial Processes - Chemical Manuf</v>
          </cell>
          <cell r="G11557" t="str">
            <v>MACT Source Categories</v>
          </cell>
          <cell r="H11557" t="str">
            <v>Miscellaneous Resins</v>
          </cell>
          <cell r="I11557" t="str">
            <v>Alkyd Resin Production, Solvent Process</v>
          </cell>
          <cell r="J11557" t="str">
            <v>Solvent Recovery</v>
          </cell>
          <cell r="N11557">
            <v>40988</v>
          </cell>
        </row>
        <row r="11558">
          <cell r="A11558" t="str">
            <v>64520031</v>
          </cell>
          <cell r="B11558" t="str">
            <v>Point</v>
          </cell>
          <cell r="C11558" t="str">
            <v>Alkyd Resin, Solvent Process /Solvent Recovery: Decanter</v>
          </cell>
          <cell r="D11558" t="str">
            <v>Industrial Processes - Chemical Manuf</v>
          </cell>
          <cell r="G11558" t="str">
            <v>MACT Source Categories</v>
          </cell>
          <cell r="H11558" t="str">
            <v>Miscellaneous Resins</v>
          </cell>
          <cell r="I11558" t="str">
            <v>Alkyd Resin Production, Solvent Process</v>
          </cell>
          <cell r="J11558" t="str">
            <v>Solvent Recovery: Decanter</v>
          </cell>
          <cell r="N11558">
            <v>40988</v>
          </cell>
        </row>
        <row r="11559">
          <cell r="A11559" t="str">
            <v>64520032</v>
          </cell>
          <cell r="B11559" t="str">
            <v>Point</v>
          </cell>
          <cell r="C11559" t="str">
            <v>Alkyd Resin, Solvent Process /Solvent Recovery: Water Tank</v>
          </cell>
          <cell r="D11559" t="str">
            <v>Industrial Processes - Chemical Manuf</v>
          </cell>
          <cell r="G11559" t="str">
            <v>MACT Source Categories</v>
          </cell>
          <cell r="H11559" t="str">
            <v>Miscellaneous Resins</v>
          </cell>
          <cell r="I11559" t="str">
            <v>Alkyd Resin Production, Solvent Process</v>
          </cell>
          <cell r="J11559" t="str">
            <v>Solvent Recovery: Water Tank</v>
          </cell>
          <cell r="N11559">
            <v>40988</v>
          </cell>
        </row>
        <row r="11560">
          <cell r="A11560" t="str">
            <v>64520040</v>
          </cell>
          <cell r="B11560" t="str">
            <v>Point</v>
          </cell>
          <cell r="C11560" t="str">
            <v>Alkyd Resin, Solvent Process /End Product Storage</v>
          </cell>
          <cell r="D11560" t="str">
            <v>Industrial Processes - Storage and Transfer</v>
          </cell>
          <cell r="G11560" t="str">
            <v>MACT Source Categories</v>
          </cell>
          <cell r="H11560" t="str">
            <v>Miscellaneous Resins</v>
          </cell>
          <cell r="I11560" t="str">
            <v>Alkyd Resin Production, Solvent Process</v>
          </cell>
          <cell r="J11560" t="str">
            <v>End Product Storage</v>
          </cell>
          <cell r="N11560">
            <v>40988</v>
          </cell>
        </row>
        <row r="11561">
          <cell r="A11561" t="str">
            <v>64520041</v>
          </cell>
          <cell r="B11561" t="str">
            <v>Point</v>
          </cell>
          <cell r="C11561" t="str">
            <v>Alkyd Resin, Solvent Process /End Product Storage: Drum and Bulk Loading</v>
          </cell>
          <cell r="D11561" t="str">
            <v>Industrial Processes - Storage and Transfer</v>
          </cell>
          <cell r="G11561" t="str">
            <v>MACT Source Categories</v>
          </cell>
          <cell r="H11561" t="str">
            <v>Miscellaneous Resins</v>
          </cell>
          <cell r="I11561" t="str">
            <v>Alkyd Resin Production, Solvent Process</v>
          </cell>
          <cell r="J11561" t="str">
            <v>End Product Storage: Drum and Bulk Loading</v>
          </cell>
          <cell r="N11561">
            <v>40988</v>
          </cell>
        </row>
        <row r="11562">
          <cell r="A11562" t="str">
            <v>64521001</v>
          </cell>
          <cell r="B11562" t="str">
            <v>Point</v>
          </cell>
          <cell r="C11562" t="str">
            <v>Alkyd Resin, Fusion Process</v>
          </cell>
          <cell r="D11562" t="str">
            <v>Industrial Processes - Chemical Manuf</v>
          </cell>
          <cell r="G11562" t="str">
            <v>MACT Source Categories</v>
          </cell>
          <cell r="H11562" t="str">
            <v>Miscellaneous Resins</v>
          </cell>
          <cell r="I11562" t="str">
            <v>Alkyd Resin Production, Fusion Process</v>
          </cell>
          <cell r="J11562" t="str">
            <v>Alkyd Production: Fusion Process</v>
          </cell>
          <cell r="N11562">
            <v>40988</v>
          </cell>
        </row>
        <row r="11563">
          <cell r="A11563" t="str">
            <v>64521010</v>
          </cell>
          <cell r="B11563" t="str">
            <v>Point</v>
          </cell>
          <cell r="C11563" t="str">
            <v>Alkyd Resin, Fusion Process /Polymerizn Reaction</v>
          </cell>
          <cell r="D11563" t="str">
            <v>Industrial Processes - Chemical Manuf</v>
          </cell>
          <cell r="G11563" t="str">
            <v>MACT Source Categories</v>
          </cell>
          <cell r="H11563" t="str">
            <v>Miscellaneous Resins</v>
          </cell>
          <cell r="I11563" t="str">
            <v>Alkyd Resin Production, Fusion Process</v>
          </cell>
          <cell r="J11563" t="str">
            <v>Polymerization Reaction</v>
          </cell>
          <cell r="N11563">
            <v>40988</v>
          </cell>
        </row>
        <row r="11564">
          <cell r="A11564" t="str">
            <v>64521011</v>
          </cell>
          <cell r="B11564" t="str">
            <v>Point</v>
          </cell>
          <cell r="C11564" t="str">
            <v>Alkyd Resin, Fusion Process /Polymerizn Reaction: Kettle</v>
          </cell>
          <cell r="D11564" t="str">
            <v>Industrial Processes - Chemical Manuf</v>
          </cell>
          <cell r="G11564" t="str">
            <v>MACT Source Categories</v>
          </cell>
          <cell r="H11564" t="str">
            <v>Miscellaneous Resins</v>
          </cell>
          <cell r="I11564" t="str">
            <v>Alkyd Resin Production, Fusion Process</v>
          </cell>
          <cell r="J11564" t="str">
            <v>Polymerization Reaction: Kettle</v>
          </cell>
          <cell r="N11564">
            <v>40988</v>
          </cell>
        </row>
        <row r="11565">
          <cell r="A11565" t="str">
            <v>64521020</v>
          </cell>
          <cell r="B11565" t="str">
            <v>Point</v>
          </cell>
          <cell r="C11565" t="str">
            <v>Alkyd Resin, Fusion Process /Product Finishing</v>
          </cell>
          <cell r="D11565" t="str">
            <v>Industrial Processes - Chemical Manuf</v>
          </cell>
          <cell r="G11565" t="str">
            <v>MACT Source Categories</v>
          </cell>
          <cell r="H11565" t="str">
            <v>Miscellaneous Resins</v>
          </cell>
          <cell r="I11565" t="str">
            <v>Alkyd Resin Production, Fusion Process</v>
          </cell>
          <cell r="J11565" t="str">
            <v>Product Finishing</v>
          </cell>
          <cell r="N11565">
            <v>40988</v>
          </cell>
        </row>
        <row r="11566">
          <cell r="A11566" t="str">
            <v>64521021</v>
          </cell>
          <cell r="B11566" t="str">
            <v>Point</v>
          </cell>
          <cell r="C11566" t="str">
            <v>Alkyd Resin, Fusion Process /Product Finishing: Thinning Vessels</v>
          </cell>
          <cell r="D11566" t="str">
            <v>Industrial Processes - Chemical Manuf</v>
          </cell>
          <cell r="G11566" t="str">
            <v>MACT Source Categories</v>
          </cell>
          <cell r="H11566" t="str">
            <v>Miscellaneous Resins</v>
          </cell>
          <cell r="I11566" t="str">
            <v>Alkyd Resin Production, Fusion Process</v>
          </cell>
          <cell r="J11566" t="str">
            <v>Product Finishing: Thinning Vessels</v>
          </cell>
          <cell r="N11566">
            <v>40988</v>
          </cell>
        </row>
        <row r="11567">
          <cell r="A11567" t="str">
            <v>64521022</v>
          </cell>
          <cell r="B11567" t="str">
            <v>Point</v>
          </cell>
          <cell r="C11567" t="str">
            <v>Alkyd Resin, Fusion Process /Product Finishing: Filter</v>
          </cell>
          <cell r="D11567" t="str">
            <v>Industrial Processes - Chemical Manuf</v>
          </cell>
          <cell r="G11567" t="str">
            <v>MACT Source Categories</v>
          </cell>
          <cell r="H11567" t="str">
            <v>Miscellaneous Resins</v>
          </cell>
          <cell r="I11567" t="str">
            <v>Alkyd Resin Production, Fusion Process</v>
          </cell>
          <cell r="J11567" t="str">
            <v>Product Finishing: Filter</v>
          </cell>
          <cell r="N11567">
            <v>40988</v>
          </cell>
        </row>
        <row r="11568">
          <cell r="A11568" t="str">
            <v>64521023</v>
          </cell>
          <cell r="B11568" t="str">
            <v>Point</v>
          </cell>
          <cell r="C11568" t="str">
            <v>Alkyd Resin, Fusion Process /Product Finishing: Intermediate Storage</v>
          </cell>
          <cell r="D11568" t="str">
            <v>Industrial Processes - Storage and Transfer</v>
          </cell>
          <cell r="G11568" t="str">
            <v>MACT Source Categories</v>
          </cell>
          <cell r="H11568" t="str">
            <v>Miscellaneous Resins</v>
          </cell>
          <cell r="I11568" t="str">
            <v>Alkyd Resin Production, Fusion Process</v>
          </cell>
          <cell r="J11568" t="str">
            <v>Product Finishing: Intermediate Storage</v>
          </cell>
          <cell r="N11568">
            <v>40988</v>
          </cell>
        </row>
        <row r="11569">
          <cell r="A11569" t="str">
            <v>64521040</v>
          </cell>
          <cell r="B11569" t="str">
            <v>Point</v>
          </cell>
          <cell r="C11569" t="str">
            <v>Alkyd Resin, Fusion Process /End Product Storage</v>
          </cell>
          <cell r="D11569" t="str">
            <v>Industrial Processes - Storage and Transfer</v>
          </cell>
          <cell r="G11569" t="str">
            <v>MACT Source Categories</v>
          </cell>
          <cell r="H11569" t="str">
            <v>Miscellaneous Resins</v>
          </cell>
          <cell r="I11569" t="str">
            <v>Alkyd Resin Production, Fusion Process</v>
          </cell>
          <cell r="J11569" t="str">
            <v>End Product Storage</v>
          </cell>
          <cell r="N11569">
            <v>40988</v>
          </cell>
        </row>
        <row r="11570">
          <cell r="A11570" t="str">
            <v>64521041</v>
          </cell>
          <cell r="B11570" t="str">
            <v>Point</v>
          </cell>
          <cell r="C11570" t="str">
            <v>Alkyd Resin, Fusion Process /End Product Storage: Drum and Bulk Loading</v>
          </cell>
          <cell r="D11570" t="str">
            <v>Industrial Processes - Storage and Transfer</v>
          </cell>
          <cell r="G11570" t="str">
            <v>MACT Source Categories</v>
          </cell>
          <cell r="H11570" t="str">
            <v>Miscellaneous Resins</v>
          </cell>
          <cell r="I11570" t="str">
            <v>Alkyd Resin Production, Fusion Process</v>
          </cell>
          <cell r="J11570" t="str">
            <v>End Product Storage: Drum and Bulk Loading</v>
          </cell>
          <cell r="N11570">
            <v>40988</v>
          </cell>
        </row>
        <row r="11571">
          <cell r="A11571" t="str">
            <v>64580001</v>
          </cell>
          <cell r="B11571" t="str">
            <v>Point</v>
          </cell>
          <cell r="C11571" t="str">
            <v>Misc Resins /Equipment Leaks /Equipment Leaks</v>
          </cell>
          <cell r="D11571" t="str">
            <v>Industrial Processes - Chemical Manuf</v>
          </cell>
          <cell r="G11571" t="str">
            <v>MACT Source Categories</v>
          </cell>
          <cell r="H11571" t="str">
            <v>Miscellaneous Resins</v>
          </cell>
          <cell r="I11571" t="str">
            <v>Equipment Leaks</v>
          </cell>
          <cell r="J11571" t="str">
            <v>Equipment Leaks</v>
          </cell>
          <cell r="N11571">
            <v>40988</v>
          </cell>
        </row>
        <row r="11572">
          <cell r="A11572" t="str">
            <v>64582001</v>
          </cell>
          <cell r="B11572" t="str">
            <v>Point</v>
          </cell>
          <cell r="C11572" t="str">
            <v>Misc Resins /Wastewater, Aggregate /Process Area Drains</v>
          </cell>
          <cell r="D11572" t="str">
            <v>Industrial Processes - Chemical Manuf</v>
          </cell>
          <cell r="G11572" t="str">
            <v>MACT Source Categories</v>
          </cell>
          <cell r="H11572" t="str">
            <v>Miscellaneous Resins</v>
          </cell>
          <cell r="I11572" t="str">
            <v>Wastewater, Aggregate</v>
          </cell>
          <cell r="J11572" t="str">
            <v>Process Area Drains</v>
          </cell>
          <cell r="N11572">
            <v>40988</v>
          </cell>
        </row>
        <row r="11573">
          <cell r="A11573" t="str">
            <v>64582002</v>
          </cell>
          <cell r="B11573" t="str">
            <v>Point</v>
          </cell>
          <cell r="C11573" t="str">
            <v>Misc Resins /Wastewater, Aggregate /Process Equipment Drains</v>
          </cell>
          <cell r="D11573" t="str">
            <v>Industrial Processes - Chemical Manuf</v>
          </cell>
          <cell r="G11573" t="str">
            <v>MACT Source Categories</v>
          </cell>
          <cell r="H11573" t="str">
            <v>Miscellaneous Resins</v>
          </cell>
          <cell r="I11573" t="str">
            <v>Wastewater, Aggregate</v>
          </cell>
          <cell r="J11573" t="str">
            <v>Process Equipment Drains</v>
          </cell>
          <cell r="N11573">
            <v>40988</v>
          </cell>
        </row>
        <row r="11574">
          <cell r="A11574" t="str">
            <v>64582501</v>
          </cell>
          <cell r="B11574" t="str">
            <v>Point</v>
          </cell>
          <cell r="C11574" t="str">
            <v>Misc Resins /Wastewater, Pts of Generation /Solvent Recovery, Water Tank</v>
          </cell>
          <cell r="D11574" t="str">
            <v>Industrial Processes - Chemical Manuf</v>
          </cell>
          <cell r="G11574" t="str">
            <v>MACT Source Categories</v>
          </cell>
          <cell r="H11574" t="str">
            <v>Miscellaneous Resins</v>
          </cell>
          <cell r="I11574" t="str">
            <v>Wastewater, Points of Generation</v>
          </cell>
          <cell r="J11574" t="str">
            <v>Solvent Recovery, Water Tank</v>
          </cell>
          <cell r="N11574">
            <v>40988</v>
          </cell>
        </row>
        <row r="11575">
          <cell r="A11575" t="str">
            <v>64582502</v>
          </cell>
          <cell r="B11575" t="str">
            <v>Point</v>
          </cell>
          <cell r="C11575" t="str">
            <v>Misc Resins /Wastewater, Pts of Generation /Solvent Recovery, Fume Scrubber</v>
          </cell>
          <cell r="D11575" t="str">
            <v>Industrial Processes - Chemical Manuf</v>
          </cell>
          <cell r="G11575" t="str">
            <v>MACT Source Categories</v>
          </cell>
          <cell r="H11575" t="str">
            <v>Miscellaneous Resins</v>
          </cell>
          <cell r="I11575" t="str">
            <v>Wastewater, Points of Generation</v>
          </cell>
          <cell r="J11575" t="str">
            <v>Solvent Recovery, Fume Scrubber</v>
          </cell>
          <cell r="N11575">
            <v>40988</v>
          </cell>
        </row>
        <row r="11576">
          <cell r="A11576" t="str">
            <v>64582599</v>
          </cell>
          <cell r="B11576" t="str">
            <v>Point</v>
          </cell>
          <cell r="C11576" t="str">
            <v>Misc Resins /Wastewater, Pts of Generation /Specify Point of Generation</v>
          </cell>
          <cell r="D11576" t="str">
            <v>Industrial Processes - Chemical Manuf</v>
          </cell>
          <cell r="G11576" t="str">
            <v>MACT Source Categories</v>
          </cell>
          <cell r="H11576" t="str">
            <v>Miscellaneous Resins</v>
          </cell>
          <cell r="I11576" t="str">
            <v>Wastewater, Points of Generation</v>
          </cell>
          <cell r="J11576" t="str">
            <v>Specify Point of Generation</v>
          </cell>
          <cell r="N11576">
            <v>40988</v>
          </cell>
        </row>
        <row r="11577">
          <cell r="A11577" t="str">
            <v>64610001</v>
          </cell>
          <cell r="B11577" t="str">
            <v>Point</v>
          </cell>
          <cell r="C11577" t="str">
            <v>Polymerized Vinylidene Chloride -Emulsion, Latex Prod /Emulsion Polymerizn: Latex Production</v>
          </cell>
          <cell r="D11577" t="str">
            <v>Industrial Processes - Chemical Manuf</v>
          </cell>
          <cell r="G11577" t="str">
            <v>MACT Source Categories</v>
          </cell>
          <cell r="H11577" t="str">
            <v>Vinyl-based Resins</v>
          </cell>
          <cell r="I11577" t="str">
            <v>Polymerized Vinylidene Chloride Production - Emulsion, Latex Prod.</v>
          </cell>
          <cell r="J11577" t="str">
            <v>Emulsion Polymerization: Latex Production</v>
          </cell>
          <cell r="N11577">
            <v>40988</v>
          </cell>
        </row>
        <row r="11578">
          <cell r="A11578" t="str">
            <v>64610010</v>
          </cell>
          <cell r="B11578" t="str">
            <v>Point</v>
          </cell>
          <cell r="C11578" t="str">
            <v>Polymerized Vinylidene Chloride -Emulsion, Latex Prod /Raw Material Preparation</v>
          </cell>
          <cell r="D11578" t="str">
            <v>Industrial Processes - Chemical Manuf</v>
          </cell>
          <cell r="G11578" t="str">
            <v>MACT Source Categories</v>
          </cell>
          <cell r="H11578" t="str">
            <v>Vinyl-based Resins</v>
          </cell>
          <cell r="I11578" t="str">
            <v>Polymerized Vinylidene Chloride Production - Emulsion, Latex Prod.</v>
          </cell>
          <cell r="J11578" t="str">
            <v>Raw Material Preparation</v>
          </cell>
          <cell r="N11578">
            <v>40988</v>
          </cell>
        </row>
        <row r="11579">
          <cell r="A11579" t="str">
            <v>64610011</v>
          </cell>
          <cell r="B11579" t="str">
            <v>Point</v>
          </cell>
          <cell r="C11579" t="str">
            <v>Polymerized Vinylidene Chloride -Emulsion, Latex Prod /Raw Material Preparation: Raw Weighing and Holding Tanks</v>
          </cell>
          <cell r="D11579" t="str">
            <v>Industrial Processes - Chemical Manuf</v>
          </cell>
          <cell r="G11579" t="str">
            <v>MACT Source Categories</v>
          </cell>
          <cell r="H11579" t="str">
            <v>Vinyl-based Resins</v>
          </cell>
          <cell r="I11579" t="str">
            <v>Polymerized Vinylidene Chloride Production - Emulsion, Latex Prod.</v>
          </cell>
          <cell r="J11579" t="str">
            <v>Raw Material Preparation: Raw Weighing and Holding Tanks</v>
          </cell>
          <cell r="N11579">
            <v>40988</v>
          </cell>
        </row>
        <row r="11580">
          <cell r="A11580" t="str">
            <v>64610012</v>
          </cell>
          <cell r="B11580" t="str">
            <v>Point</v>
          </cell>
          <cell r="C11580" t="str">
            <v>Polymerized Vinylidene Chloride -Emulsion, Latex Prod /Raw Material Preparation: Raw Material Loading Lines</v>
          </cell>
          <cell r="D11580" t="str">
            <v>Industrial Processes - Chemical Manuf</v>
          </cell>
          <cell r="G11580" t="str">
            <v>MACT Source Categories</v>
          </cell>
          <cell r="H11580" t="str">
            <v>Vinyl-based Resins</v>
          </cell>
          <cell r="I11580" t="str">
            <v>Polymerized Vinylidene Chloride Production - Emulsion, Latex Prod.</v>
          </cell>
          <cell r="J11580" t="str">
            <v>Raw Material Preparation: Raw Material Loading Lines</v>
          </cell>
          <cell r="N11580">
            <v>40988</v>
          </cell>
        </row>
        <row r="11581">
          <cell r="A11581" t="str">
            <v>64610020</v>
          </cell>
          <cell r="B11581" t="str">
            <v>Point</v>
          </cell>
          <cell r="C11581" t="str">
            <v>Polymerized Vinylidene Chloride -Emulsion, Latex Prod /Polymerizn</v>
          </cell>
          <cell r="D11581" t="str">
            <v>Industrial Processes - Chemical Manuf</v>
          </cell>
          <cell r="G11581" t="str">
            <v>MACT Source Categories</v>
          </cell>
          <cell r="H11581" t="str">
            <v>Vinyl-based Resins</v>
          </cell>
          <cell r="I11581" t="str">
            <v>Polymerized Vinylidene Chloride Production - Emulsion, Latex Prod.</v>
          </cell>
          <cell r="J11581" t="str">
            <v>Polymerization</v>
          </cell>
          <cell r="N11581">
            <v>40988</v>
          </cell>
        </row>
        <row r="11582">
          <cell r="A11582" t="str">
            <v>64610021</v>
          </cell>
          <cell r="B11582" t="str">
            <v>Point</v>
          </cell>
          <cell r="C11582" t="str">
            <v>Polymerized Vinylidene Chloride -Emulsion, Latex Prod /Polymerizn: Reactor Opening Loss</v>
          </cell>
          <cell r="D11582" t="str">
            <v>Industrial Processes - Chemical Manuf</v>
          </cell>
          <cell r="G11582" t="str">
            <v>MACT Source Categories</v>
          </cell>
          <cell r="H11582" t="str">
            <v>Vinyl-based Resins</v>
          </cell>
          <cell r="I11582" t="str">
            <v>Polymerized Vinylidene Chloride Production - Emulsion, Latex Prod.</v>
          </cell>
          <cell r="J11582" t="str">
            <v>Polymerization: Reactor Opening Loss</v>
          </cell>
          <cell r="N11582">
            <v>40988</v>
          </cell>
        </row>
        <row r="11583">
          <cell r="A11583" t="str">
            <v>64610022</v>
          </cell>
          <cell r="B11583" t="str">
            <v>Point</v>
          </cell>
          <cell r="C11583" t="str">
            <v>Polymerized Vinylidene Chloride -Emulsion, Latex Prod /Polymerizn: Reactor Relief Value</v>
          </cell>
          <cell r="D11583" t="str">
            <v>Industrial Processes - Chemical Manuf</v>
          </cell>
          <cell r="G11583" t="str">
            <v>MACT Source Categories</v>
          </cell>
          <cell r="H11583" t="str">
            <v>Vinyl-based Resins</v>
          </cell>
          <cell r="I11583" t="str">
            <v>Polymerized Vinylidene Chloride Production - Emulsion, Latex Prod.</v>
          </cell>
          <cell r="J11583" t="str">
            <v>Polymerization: Reactor Relief Value</v>
          </cell>
          <cell r="N11583">
            <v>40988</v>
          </cell>
        </row>
        <row r="11584">
          <cell r="A11584" t="str">
            <v>64610030</v>
          </cell>
          <cell r="B11584" t="str">
            <v>Point</v>
          </cell>
          <cell r="C11584" t="str">
            <v>Polymerized Vinylidene Chloride -Emulsion, Latex Prod /Material Recovery</v>
          </cell>
          <cell r="D11584" t="str">
            <v>Industrial Processes - Chemical Manuf</v>
          </cell>
          <cell r="G11584" t="str">
            <v>MACT Source Categories</v>
          </cell>
          <cell r="H11584" t="str">
            <v>Vinyl-based Resins</v>
          </cell>
          <cell r="I11584" t="str">
            <v>Polymerized Vinylidene Chloride Production - Emulsion, Latex Prod.</v>
          </cell>
          <cell r="J11584" t="str">
            <v>Material Recovery</v>
          </cell>
          <cell r="N11584">
            <v>40988</v>
          </cell>
        </row>
        <row r="11585">
          <cell r="A11585" t="str">
            <v>64610031</v>
          </cell>
          <cell r="B11585" t="str">
            <v>Point</v>
          </cell>
          <cell r="C11585" t="str">
            <v>Polymerized Vinylidene Chloride -Emulsion, Latex Prod /Stripping Vessel</v>
          </cell>
          <cell r="D11585" t="str">
            <v>Industrial Processes - Chemical Manuf</v>
          </cell>
          <cell r="G11585" t="str">
            <v>MACT Source Categories</v>
          </cell>
          <cell r="H11585" t="str">
            <v>Vinyl-based Resins</v>
          </cell>
          <cell r="I11585" t="str">
            <v>Polymerized Vinylidene Chloride Production - Emulsion, Latex Prod.</v>
          </cell>
          <cell r="J11585" t="str">
            <v>Material Recovery: Stripping Vessel</v>
          </cell>
          <cell r="N11585">
            <v>40988</v>
          </cell>
        </row>
        <row r="11586">
          <cell r="A11586" t="str">
            <v>64610032</v>
          </cell>
          <cell r="B11586" t="str">
            <v>Point</v>
          </cell>
          <cell r="C11586" t="str">
            <v>Polymerized Vinylidene Chloride -Emulsion, Latex Prod /Monomer Recovery Sys. Exhaust Vents &amp; Knockout Pots</v>
          </cell>
          <cell r="D11586" t="str">
            <v>Industrial Processes - Chemical Manuf</v>
          </cell>
          <cell r="G11586" t="str">
            <v>MACT Source Categories</v>
          </cell>
          <cell r="H11586" t="str">
            <v>Vinyl-based Resins</v>
          </cell>
          <cell r="I11586" t="str">
            <v>Polymerized Vinylidene Chloride Production - Emulsion, Latex Prod.</v>
          </cell>
          <cell r="J11586" t="str">
            <v>Material Recovery: Monomer Recovery Sys. Exhaust Vents &amp; Knockout Pots</v>
          </cell>
          <cell r="N11586">
            <v>40988</v>
          </cell>
        </row>
        <row r="11587">
          <cell r="A11587" t="str">
            <v>64610040</v>
          </cell>
          <cell r="B11587" t="str">
            <v>Point</v>
          </cell>
          <cell r="C11587" t="str">
            <v>Polymerized Vinylidene Chloride -Emulsion, Latex Prod /Product Finishing</v>
          </cell>
          <cell r="D11587" t="str">
            <v>Industrial Processes - Chemical Manuf</v>
          </cell>
          <cell r="G11587" t="str">
            <v>MACT Source Categories</v>
          </cell>
          <cell r="H11587" t="str">
            <v>Vinyl-based Resins</v>
          </cell>
          <cell r="I11587" t="str">
            <v>Polymerized Vinylidene Chloride Production - Emulsion, Latex Prod.</v>
          </cell>
          <cell r="J11587" t="str">
            <v>Product Finishing</v>
          </cell>
          <cell r="N11587">
            <v>40988</v>
          </cell>
        </row>
        <row r="11588">
          <cell r="A11588" t="str">
            <v>64610041</v>
          </cell>
          <cell r="B11588" t="str">
            <v>Point</v>
          </cell>
          <cell r="C11588" t="str">
            <v>Polymerized Vinylidene Chloride -Emulsion, Latex Prod /Product Finishing: Polymer Holding Tanks</v>
          </cell>
          <cell r="D11588" t="str">
            <v>Industrial Processes - Chemical Manuf</v>
          </cell>
          <cell r="G11588" t="str">
            <v>MACT Source Categories</v>
          </cell>
          <cell r="H11588" t="str">
            <v>Vinyl-based Resins</v>
          </cell>
          <cell r="I11588" t="str">
            <v>Polymerized Vinylidene Chloride Production - Emulsion, Latex Prod.</v>
          </cell>
          <cell r="J11588" t="str">
            <v>Product Finishing: Polymer Holding Tanks</v>
          </cell>
          <cell r="N11588">
            <v>40988</v>
          </cell>
        </row>
        <row r="11589">
          <cell r="A11589" t="str">
            <v>64610050</v>
          </cell>
          <cell r="B11589" t="str">
            <v>Point</v>
          </cell>
          <cell r="C11589" t="str">
            <v>Polymerized Vinylidene Chloride -Emulsion, Latex Prod /End Product Storage</v>
          </cell>
          <cell r="D11589" t="str">
            <v>Industrial Processes - Storage and Transfer</v>
          </cell>
          <cell r="G11589" t="str">
            <v>MACT Source Categories</v>
          </cell>
          <cell r="H11589" t="str">
            <v>Vinyl-based Resins</v>
          </cell>
          <cell r="I11589" t="str">
            <v>Polymerized Vinylidene Chloride Production - Emulsion, Latex Prod.</v>
          </cell>
          <cell r="J11589" t="str">
            <v>End Product Storage</v>
          </cell>
          <cell r="N11589">
            <v>40988</v>
          </cell>
        </row>
        <row r="11590">
          <cell r="A11590" t="str">
            <v>64610101</v>
          </cell>
          <cell r="B11590" t="str">
            <v>Point</v>
          </cell>
          <cell r="C11590" t="str">
            <v>Polymerized Vinylidene Chloride -Emulsion, Dried Resin Prod /Emulsion Polymerizn: Dried Resin</v>
          </cell>
          <cell r="D11590" t="str">
            <v>Industrial Processes - Chemical Manuf</v>
          </cell>
          <cell r="G11590" t="str">
            <v>MACT Source Categories</v>
          </cell>
          <cell r="H11590" t="str">
            <v>Vinyl-based Resins</v>
          </cell>
          <cell r="I11590" t="str">
            <v>Polymerized Vinylidene Chloride Production-Emulsion, Dried Resin Prod.</v>
          </cell>
          <cell r="J11590" t="str">
            <v>Emulsion Polymerization: Dried Resin</v>
          </cell>
          <cell r="N11590">
            <v>40988</v>
          </cell>
        </row>
        <row r="11591">
          <cell r="A11591" t="str">
            <v>64610110</v>
          </cell>
          <cell r="B11591" t="str">
            <v>Point</v>
          </cell>
          <cell r="C11591" t="str">
            <v>Polymerized Vinylidene Chloride -Emulsion, Dried Resin Prod /Raw Material Preparation</v>
          </cell>
          <cell r="D11591" t="str">
            <v>Industrial Processes - Chemical Manuf</v>
          </cell>
          <cell r="G11591" t="str">
            <v>MACT Source Categories</v>
          </cell>
          <cell r="H11591" t="str">
            <v>Vinyl-based Resins</v>
          </cell>
          <cell r="I11591" t="str">
            <v>Polymerized Vinylidene Chloride Production-Emulsion, Dried Resin Prod.</v>
          </cell>
          <cell r="J11591" t="str">
            <v>Raw Material Preparation</v>
          </cell>
          <cell r="N11591">
            <v>40988</v>
          </cell>
        </row>
        <row r="11592">
          <cell r="A11592" t="str">
            <v>64610111</v>
          </cell>
          <cell r="B11592" t="str">
            <v>Point</v>
          </cell>
          <cell r="C11592" t="str">
            <v>Polymerized Vinylidene Chloride -Emulsion, Dried Resin Prod /Raw Material Preparation: Raw Weighing and Holding Tanks</v>
          </cell>
          <cell r="D11592" t="str">
            <v>Industrial Processes - Chemical Manuf</v>
          </cell>
          <cell r="G11592" t="str">
            <v>MACT Source Categories</v>
          </cell>
          <cell r="H11592" t="str">
            <v>Vinyl-based Resins</v>
          </cell>
          <cell r="I11592" t="str">
            <v>Polymerized Vinylidene Chloride Production-Emulsion, Dried Resin Prod.</v>
          </cell>
          <cell r="J11592" t="str">
            <v>Raw Material Preparation: Raw Weighing and Holding Tanks</v>
          </cell>
          <cell r="N11592">
            <v>40988</v>
          </cell>
        </row>
        <row r="11593">
          <cell r="A11593" t="str">
            <v>64610112</v>
          </cell>
          <cell r="B11593" t="str">
            <v>Point</v>
          </cell>
          <cell r="C11593" t="str">
            <v>Polymerized Vinylidene Chloride -Emulsion, Dried Resin Prod /Raw Material Preparation: Raw Material Loading Lines</v>
          </cell>
          <cell r="D11593" t="str">
            <v>Industrial Processes - Chemical Manuf</v>
          </cell>
          <cell r="G11593" t="str">
            <v>MACT Source Categories</v>
          </cell>
          <cell r="H11593" t="str">
            <v>Vinyl-based Resins</v>
          </cell>
          <cell r="I11593" t="str">
            <v>Polymerized Vinylidene Chloride Production-Emulsion, Dried Resin Prod.</v>
          </cell>
          <cell r="J11593" t="str">
            <v>Raw Material Preparation: Raw Material Loading Lines</v>
          </cell>
          <cell r="N11593">
            <v>40988</v>
          </cell>
        </row>
        <row r="11594">
          <cell r="A11594" t="str">
            <v>64610120</v>
          </cell>
          <cell r="B11594" t="str">
            <v>Point</v>
          </cell>
          <cell r="C11594" t="str">
            <v>Polymerized Vinylidene Chloride -Emulsion, Dried Resin Prod /Polymerizn</v>
          </cell>
          <cell r="D11594" t="str">
            <v>Industrial Processes - Chemical Manuf</v>
          </cell>
          <cell r="G11594" t="str">
            <v>MACT Source Categories</v>
          </cell>
          <cell r="H11594" t="str">
            <v>Vinyl-based Resins</v>
          </cell>
          <cell r="I11594" t="str">
            <v>Polymerized Vinylidene Chloride Production-Emulsion, Dried Resin Prod.</v>
          </cell>
          <cell r="J11594" t="str">
            <v>Polymerization</v>
          </cell>
          <cell r="N11594">
            <v>40988</v>
          </cell>
        </row>
        <row r="11595">
          <cell r="A11595" t="str">
            <v>64610121</v>
          </cell>
          <cell r="B11595" t="str">
            <v>Point</v>
          </cell>
          <cell r="C11595" t="str">
            <v>Polymerized Vinylidene Chloride -Emulsion, Dried Resin Prod /Polymerizn: Reactor Opening Loss</v>
          </cell>
          <cell r="D11595" t="str">
            <v>Industrial Processes - Chemical Manuf</v>
          </cell>
          <cell r="G11595" t="str">
            <v>MACT Source Categories</v>
          </cell>
          <cell r="H11595" t="str">
            <v>Vinyl-based Resins</v>
          </cell>
          <cell r="I11595" t="str">
            <v>Polymerized Vinylidene Chloride Production-Emulsion, Dried Resin Prod.</v>
          </cell>
          <cell r="J11595" t="str">
            <v>Polymerization: Reactor Opening Loss</v>
          </cell>
          <cell r="N11595">
            <v>40988</v>
          </cell>
        </row>
        <row r="11596">
          <cell r="A11596" t="str">
            <v>64610122</v>
          </cell>
          <cell r="B11596" t="str">
            <v>Point</v>
          </cell>
          <cell r="C11596" t="str">
            <v>Polymerized Vinylidene Chloride -Emulsion, Dried Resin Prod /Polymerizn: Reactor Relief Value</v>
          </cell>
          <cell r="D11596" t="str">
            <v>Industrial Processes - Chemical Manuf</v>
          </cell>
          <cell r="G11596" t="str">
            <v>MACT Source Categories</v>
          </cell>
          <cell r="H11596" t="str">
            <v>Vinyl-based Resins</v>
          </cell>
          <cell r="I11596" t="str">
            <v>Polymerized Vinylidene Chloride Production-Emulsion, Dried Resin Prod.</v>
          </cell>
          <cell r="J11596" t="str">
            <v>Polymerization: Reactor Relief Value</v>
          </cell>
          <cell r="N11596">
            <v>40988</v>
          </cell>
        </row>
        <row r="11597">
          <cell r="A11597" t="str">
            <v>64610130</v>
          </cell>
          <cell r="B11597" t="str">
            <v>Point</v>
          </cell>
          <cell r="C11597" t="str">
            <v>Polymerized Vinylidene Chloride -Emulsion, Dried Resin Prod /Material Recovery</v>
          </cell>
          <cell r="D11597" t="str">
            <v>Industrial Processes - Chemical Manuf</v>
          </cell>
          <cell r="G11597" t="str">
            <v>MACT Source Categories</v>
          </cell>
          <cell r="H11597" t="str">
            <v>Vinyl-based Resins</v>
          </cell>
          <cell r="I11597" t="str">
            <v>Polymerized Vinylidene Chloride Production-Emulsion, Dried Resin Prod.</v>
          </cell>
          <cell r="J11597" t="str">
            <v>Material Recovery</v>
          </cell>
          <cell r="N11597">
            <v>40988</v>
          </cell>
        </row>
        <row r="11598">
          <cell r="A11598" t="str">
            <v>64610131</v>
          </cell>
          <cell r="B11598" t="str">
            <v>Point</v>
          </cell>
          <cell r="C11598" t="str">
            <v>Polymerized Vinylidene Chloride -Emulsion, Dried Resin Prod /Stripping Vessel</v>
          </cell>
          <cell r="D11598" t="str">
            <v>Industrial Processes - Chemical Manuf</v>
          </cell>
          <cell r="G11598" t="str">
            <v>MACT Source Categories</v>
          </cell>
          <cell r="H11598" t="str">
            <v>Vinyl-based Resins</v>
          </cell>
          <cell r="I11598" t="str">
            <v>Polymerized Vinylidene Chloride Production-Emulsion, Dried Resin Prod.</v>
          </cell>
          <cell r="J11598" t="str">
            <v>Material Recovery: Stripping Vessel</v>
          </cell>
          <cell r="N11598">
            <v>40988</v>
          </cell>
        </row>
        <row r="11599">
          <cell r="A11599" t="str">
            <v>64610132</v>
          </cell>
          <cell r="B11599" t="str">
            <v>Point</v>
          </cell>
          <cell r="C11599" t="str">
            <v>Polymerized Vinylidene Chloride -Emulsion, Dried Resin Prod /Monomer Recovery Sys. Exhaust Vents &amp; Knockout Pots</v>
          </cell>
          <cell r="D11599" t="str">
            <v>Industrial Processes - Chemical Manuf</v>
          </cell>
          <cell r="G11599" t="str">
            <v>MACT Source Categories</v>
          </cell>
          <cell r="H11599" t="str">
            <v>Vinyl-based Resins</v>
          </cell>
          <cell r="I11599" t="str">
            <v>Polymerized Vinylidene Chloride Production-Emulsion, Dried Resin Prod.</v>
          </cell>
          <cell r="J11599" t="str">
            <v>Material Recovery: Monomer Recovery Sys. Exhaust Vents &amp; Knockout Pots</v>
          </cell>
          <cell r="N11599">
            <v>40988</v>
          </cell>
        </row>
        <row r="11600">
          <cell r="A11600" t="str">
            <v>64610140</v>
          </cell>
          <cell r="B11600" t="str">
            <v>Point</v>
          </cell>
          <cell r="C11600" t="str">
            <v>Polymerized Vinylidene Chloride -Emulsion, Dried Resin Prod /Product Finishing</v>
          </cell>
          <cell r="D11600" t="str">
            <v>Industrial Processes - Chemical Manuf</v>
          </cell>
          <cell r="G11600" t="str">
            <v>MACT Source Categories</v>
          </cell>
          <cell r="H11600" t="str">
            <v>Vinyl-based Resins</v>
          </cell>
          <cell r="I11600" t="str">
            <v>Polymerized Vinylidene Chloride Production-Emulsion, Dried Resin Prod.</v>
          </cell>
          <cell r="J11600" t="str">
            <v>Product Finishing</v>
          </cell>
          <cell r="N11600">
            <v>40988</v>
          </cell>
        </row>
        <row r="11601">
          <cell r="A11601" t="str">
            <v>64610141</v>
          </cell>
          <cell r="B11601" t="str">
            <v>Point</v>
          </cell>
          <cell r="C11601" t="str">
            <v>Polymerized Vinylidene Chloride -Emulsion, Dried Resin Prod /Product Finishing: Polymer Holding Tanks</v>
          </cell>
          <cell r="D11601" t="str">
            <v>Industrial Processes - Chemical Manuf</v>
          </cell>
          <cell r="G11601" t="str">
            <v>MACT Source Categories</v>
          </cell>
          <cell r="H11601" t="str">
            <v>Vinyl-based Resins</v>
          </cell>
          <cell r="I11601" t="str">
            <v>Polymerized Vinylidene Chloride Production-Emulsion, Dried Resin Prod.</v>
          </cell>
          <cell r="J11601" t="str">
            <v>Product Finishing: Polymer Holding Tanks</v>
          </cell>
          <cell r="N11601">
            <v>40988</v>
          </cell>
        </row>
        <row r="11602">
          <cell r="A11602" t="str">
            <v>64610142</v>
          </cell>
          <cell r="B11602" t="str">
            <v>Point</v>
          </cell>
          <cell r="C11602" t="str">
            <v>Polymerized Vinylidene Chloride -Emulsion, Dried Resin Prod /Product Finishing: Dewatering and Centrifuge</v>
          </cell>
          <cell r="D11602" t="str">
            <v>Industrial Processes - Chemical Manuf</v>
          </cell>
          <cell r="G11602" t="str">
            <v>MACT Source Categories</v>
          </cell>
          <cell r="H11602" t="str">
            <v>Vinyl-based Resins</v>
          </cell>
          <cell r="I11602" t="str">
            <v>Polymerized Vinylidene Chloride Production-Emulsion, Dried Resin Prod.</v>
          </cell>
          <cell r="J11602" t="str">
            <v>Product Finishing: Dewatering and Centrifuge</v>
          </cell>
          <cell r="N11602">
            <v>40988</v>
          </cell>
        </row>
        <row r="11603">
          <cell r="A11603" t="str">
            <v>64610143</v>
          </cell>
          <cell r="B11603" t="str">
            <v>Point</v>
          </cell>
          <cell r="C11603" t="str">
            <v>Polymerized Vinylidene Chloride -Emulsion, Dried Resin Prod /Product Finishing: Dryer</v>
          </cell>
          <cell r="D11603" t="str">
            <v>Industrial Processes - Chemical Manuf</v>
          </cell>
          <cell r="G11603" t="str">
            <v>MACT Source Categories</v>
          </cell>
          <cell r="H11603" t="str">
            <v>Vinyl-based Resins</v>
          </cell>
          <cell r="I11603" t="str">
            <v>Polymerized Vinylidene Chloride Production-Emulsion, Dried Resin Prod.</v>
          </cell>
          <cell r="J11603" t="str">
            <v>Product Finishing: Dryer</v>
          </cell>
          <cell r="N11603">
            <v>40988</v>
          </cell>
        </row>
        <row r="11604">
          <cell r="A11604" t="str">
            <v>64610150</v>
          </cell>
          <cell r="B11604" t="str">
            <v>Point</v>
          </cell>
          <cell r="C11604" t="str">
            <v>Polymerized Vinylidene Chloride -Emulsion, Dried Resin Prod /End Product Storage</v>
          </cell>
          <cell r="D11604" t="str">
            <v>Industrial Processes - Storage and Transfer</v>
          </cell>
          <cell r="G11604" t="str">
            <v>MACT Source Categories</v>
          </cell>
          <cell r="H11604" t="str">
            <v>Vinyl-based Resins</v>
          </cell>
          <cell r="I11604" t="str">
            <v>Polymerized Vinylidene Chloride Production-Emulsion, Dried Resin Prod.</v>
          </cell>
          <cell r="J11604" t="str">
            <v>End Product Storage</v>
          </cell>
          <cell r="N11604">
            <v>40988</v>
          </cell>
        </row>
        <row r="11605">
          <cell r="A11605" t="str">
            <v>64610201</v>
          </cell>
          <cell r="B11605" t="str">
            <v>Point</v>
          </cell>
          <cell r="C11605" t="str">
            <v>Polymerized Vinylidene Chloride -Suspension /Polymerized Vinylidene Chloride Production: Suspension Polymerizn</v>
          </cell>
          <cell r="D11605" t="str">
            <v>Industrial Processes - Chemical Manuf</v>
          </cell>
          <cell r="G11605" t="str">
            <v>MACT Source Categories</v>
          </cell>
          <cell r="H11605" t="str">
            <v>Vinyl-based Resins</v>
          </cell>
          <cell r="I11605" t="str">
            <v>Polymerized Vinylidene Chloride Production - Suspension</v>
          </cell>
          <cell r="J11605" t="str">
            <v>Polymerized Vinylidene Chloride Production: Suspension Polymerization</v>
          </cell>
          <cell r="N11605">
            <v>40988</v>
          </cell>
        </row>
        <row r="11606">
          <cell r="A11606" t="str">
            <v>64610210</v>
          </cell>
          <cell r="B11606" t="str">
            <v>Point</v>
          </cell>
          <cell r="C11606" t="str">
            <v>Polymerized Vinylidene Chloride -Suspension /Raw Material Preparation</v>
          </cell>
          <cell r="D11606" t="str">
            <v>Industrial Processes - Chemical Manuf</v>
          </cell>
          <cell r="G11606" t="str">
            <v>MACT Source Categories</v>
          </cell>
          <cell r="H11606" t="str">
            <v>Vinyl-based Resins</v>
          </cell>
          <cell r="I11606" t="str">
            <v>Polymerized Vinylidene Chloride Production - Suspension</v>
          </cell>
          <cell r="J11606" t="str">
            <v>Raw Material Preparation</v>
          </cell>
          <cell r="N11606">
            <v>40988</v>
          </cell>
        </row>
        <row r="11607">
          <cell r="A11607" t="str">
            <v>64610211</v>
          </cell>
          <cell r="B11607" t="str">
            <v>Point</v>
          </cell>
          <cell r="C11607" t="str">
            <v>Polymerized Vinylidene Chloride -Suspension /Raw Material Preparation: Raw Weighing and Holding Tanks</v>
          </cell>
          <cell r="D11607" t="str">
            <v>Industrial Processes - Chemical Manuf</v>
          </cell>
          <cell r="G11607" t="str">
            <v>MACT Source Categories</v>
          </cell>
          <cell r="H11607" t="str">
            <v>Vinyl-based Resins</v>
          </cell>
          <cell r="I11607" t="str">
            <v>Polymerized Vinylidene Chloride Production - Suspension</v>
          </cell>
          <cell r="J11607" t="str">
            <v>Raw Material Preparation: Raw Weighing and Holding Tanks</v>
          </cell>
          <cell r="N11607">
            <v>40988</v>
          </cell>
        </row>
        <row r="11608">
          <cell r="A11608" t="str">
            <v>64610212</v>
          </cell>
          <cell r="B11608" t="str">
            <v>Point</v>
          </cell>
          <cell r="C11608" t="str">
            <v>Polymerized Vinylidene Chloride -Suspension /Raw Material Preparation: Raw Material Loading Lines</v>
          </cell>
          <cell r="D11608" t="str">
            <v>Industrial Processes - Chemical Manuf</v>
          </cell>
          <cell r="G11608" t="str">
            <v>MACT Source Categories</v>
          </cell>
          <cell r="H11608" t="str">
            <v>Vinyl-based Resins</v>
          </cell>
          <cell r="I11608" t="str">
            <v>Polymerized Vinylidene Chloride Production - Suspension</v>
          </cell>
          <cell r="J11608" t="str">
            <v>Raw Material Preparation: Raw Material Loading Lines</v>
          </cell>
          <cell r="N11608">
            <v>40988</v>
          </cell>
        </row>
        <row r="11609">
          <cell r="A11609" t="str">
            <v>64610220</v>
          </cell>
          <cell r="B11609" t="str">
            <v>Point</v>
          </cell>
          <cell r="C11609" t="str">
            <v>Polymerized Vinylidene Chloride -Suspension /Polymerizn</v>
          </cell>
          <cell r="D11609" t="str">
            <v>Industrial Processes - Chemical Manuf</v>
          </cell>
          <cell r="G11609" t="str">
            <v>MACT Source Categories</v>
          </cell>
          <cell r="H11609" t="str">
            <v>Vinyl-based Resins</v>
          </cell>
          <cell r="I11609" t="str">
            <v>Polymerized Vinylidene Chloride Production - Suspension</v>
          </cell>
          <cell r="J11609" t="str">
            <v>Polymerization</v>
          </cell>
          <cell r="N11609">
            <v>40988</v>
          </cell>
        </row>
        <row r="11610">
          <cell r="A11610" t="str">
            <v>64610221</v>
          </cell>
          <cell r="B11610" t="str">
            <v>Point</v>
          </cell>
          <cell r="C11610" t="str">
            <v>Polymerized Vinylidene Chloride -Suspension /Polymerizn: Reactor Opening Loss</v>
          </cell>
          <cell r="D11610" t="str">
            <v>Industrial Processes - Chemical Manuf</v>
          </cell>
          <cell r="G11610" t="str">
            <v>MACT Source Categories</v>
          </cell>
          <cell r="H11610" t="str">
            <v>Vinyl-based Resins</v>
          </cell>
          <cell r="I11610" t="str">
            <v>Polymerized Vinylidene Chloride Production - Suspension</v>
          </cell>
          <cell r="J11610" t="str">
            <v>Polymerization: Reactor Opening Loss</v>
          </cell>
          <cell r="N11610">
            <v>40988</v>
          </cell>
        </row>
        <row r="11611">
          <cell r="A11611" t="str">
            <v>64610222</v>
          </cell>
          <cell r="B11611" t="str">
            <v>Point</v>
          </cell>
          <cell r="C11611" t="str">
            <v>Polymerized Vinylidene Chloride -Suspension /Polymerizn: Reactor Relief Value</v>
          </cell>
          <cell r="D11611" t="str">
            <v>Industrial Processes - Chemical Manuf</v>
          </cell>
          <cell r="G11611" t="str">
            <v>MACT Source Categories</v>
          </cell>
          <cell r="H11611" t="str">
            <v>Vinyl-based Resins</v>
          </cell>
          <cell r="I11611" t="str">
            <v>Polymerized Vinylidene Chloride Production - Suspension</v>
          </cell>
          <cell r="J11611" t="str">
            <v>Polymerization: Reactor Relief Value</v>
          </cell>
          <cell r="N11611">
            <v>40988</v>
          </cell>
        </row>
        <row r="11612">
          <cell r="A11612" t="str">
            <v>64610230</v>
          </cell>
          <cell r="B11612" t="str">
            <v>Point</v>
          </cell>
          <cell r="C11612" t="str">
            <v>Polymerized Vinylidene Chloride -Suspension /Material Recovery</v>
          </cell>
          <cell r="D11612" t="str">
            <v>Industrial Processes - Chemical Manuf</v>
          </cell>
          <cell r="G11612" t="str">
            <v>MACT Source Categories</v>
          </cell>
          <cell r="H11612" t="str">
            <v>Vinyl-based Resins</v>
          </cell>
          <cell r="I11612" t="str">
            <v>Polymerized Vinylidene Chloride Production - Suspension</v>
          </cell>
          <cell r="J11612" t="str">
            <v>Material Recovery</v>
          </cell>
          <cell r="N11612">
            <v>40988</v>
          </cell>
        </row>
        <row r="11613">
          <cell r="A11613" t="str">
            <v>64610231</v>
          </cell>
          <cell r="B11613" t="str">
            <v>Point</v>
          </cell>
          <cell r="C11613" t="str">
            <v>Polymerized Vinylidene Chloride -Suspension /Stripping Vessel</v>
          </cell>
          <cell r="D11613" t="str">
            <v>Industrial Processes - Chemical Manuf</v>
          </cell>
          <cell r="G11613" t="str">
            <v>MACT Source Categories</v>
          </cell>
          <cell r="H11613" t="str">
            <v>Vinyl-based Resins</v>
          </cell>
          <cell r="I11613" t="str">
            <v>Polymerized Vinylidene Chloride Production - Suspension</v>
          </cell>
          <cell r="J11613" t="str">
            <v>Material Recovery: Stripping Vessel</v>
          </cell>
          <cell r="N11613">
            <v>40988</v>
          </cell>
        </row>
        <row r="11614">
          <cell r="A11614" t="str">
            <v>64610232</v>
          </cell>
          <cell r="B11614" t="str">
            <v>Point</v>
          </cell>
          <cell r="C11614" t="str">
            <v>Polymerized Vinylidene Chloride -Suspension /Monomer Recovery Sys. Exhaust Vents &amp; Knockout Pots</v>
          </cell>
          <cell r="D11614" t="str">
            <v>Industrial Processes - Chemical Manuf</v>
          </cell>
          <cell r="G11614" t="str">
            <v>MACT Source Categories</v>
          </cell>
          <cell r="H11614" t="str">
            <v>Vinyl-based Resins</v>
          </cell>
          <cell r="I11614" t="str">
            <v>Polymerized Vinylidene Chloride Production - Suspension</v>
          </cell>
          <cell r="J11614" t="str">
            <v>Material Recovery: Monomer Recovery Sys. Exhaust Vents &amp; Knockout Pots</v>
          </cell>
          <cell r="N11614">
            <v>40988</v>
          </cell>
        </row>
        <row r="11615">
          <cell r="A11615" t="str">
            <v>64610240</v>
          </cell>
          <cell r="B11615" t="str">
            <v>Point</v>
          </cell>
          <cell r="C11615" t="str">
            <v>Polymerized Vinylidene Chloride -Suspension /Product Finishing</v>
          </cell>
          <cell r="D11615" t="str">
            <v>Industrial Processes - Chemical Manuf</v>
          </cell>
          <cell r="G11615" t="str">
            <v>MACT Source Categories</v>
          </cell>
          <cell r="H11615" t="str">
            <v>Vinyl-based Resins</v>
          </cell>
          <cell r="I11615" t="str">
            <v>Polymerized Vinylidene Chloride Production - Suspension</v>
          </cell>
          <cell r="J11615" t="str">
            <v>Product Finishing</v>
          </cell>
          <cell r="N11615">
            <v>40988</v>
          </cell>
        </row>
        <row r="11616">
          <cell r="A11616" t="str">
            <v>64610241</v>
          </cell>
          <cell r="B11616" t="str">
            <v>Point</v>
          </cell>
          <cell r="C11616" t="str">
            <v>Polymerized Vinylidene Chloride -Suspension /Product Finishing: Polymer Holding Tanks</v>
          </cell>
          <cell r="D11616" t="str">
            <v>Industrial Processes - Chemical Manuf</v>
          </cell>
          <cell r="G11616" t="str">
            <v>MACT Source Categories</v>
          </cell>
          <cell r="H11616" t="str">
            <v>Vinyl-based Resins</v>
          </cell>
          <cell r="I11616" t="str">
            <v>Polymerized Vinylidene Chloride Production - Suspension</v>
          </cell>
          <cell r="J11616" t="str">
            <v>Product Finishing: Polymer Holding Tanks</v>
          </cell>
          <cell r="N11616">
            <v>40988</v>
          </cell>
        </row>
        <row r="11617">
          <cell r="A11617" t="str">
            <v>64610242</v>
          </cell>
          <cell r="B11617" t="str">
            <v>Point</v>
          </cell>
          <cell r="C11617" t="str">
            <v>Polymerized Vinylidene Chloride -Suspension /Product Finishing: Dryer</v>
          </cell>
          <cell r="D11617" t="str">
            <v>Industrial Processes - Chemical Manuf</v>
          </cell>
          <cell r="G11617" t="str">
            <v>MACT Source Categories</v>
          </cell>
          <cell r="H11617" t="str">
            <v>Vinyl-based Resins</v>
          </cell>
          <cell r="I11617" t="str">
            <v>Polymerized Vinylidene Chloride Production - Suspension</v>
          </cell>
          <cell r="J11617" t="str">
            <v>Product Finishing: Dryer</v>
          </cell>
          <cell r="N11617">
            <v>40988</v>
          </cell>
        </row>
        <row r="11618">
          <cell r="A11618" t="str">
            <v>64610250</v>
          </cell>
          <cell r="B11618" t="str">
            <v>Point</v>
          </cell>
          <cell r="C11618" t="str">
            <v>Polymerized Vinylidene Chloride -Suspension /End Product Storage</v>
          </cell>
          <cell r="D11618" t="str">
            <v>Industrial Processes - Storage and Transfer</v>
          </cell>
          <cell r="G11618" t="str">
            <v>MACT Source Categories</v>
          </cell>
          <cell r="H11618" t="str">
            <v>Vinyl-based Resins</v>
          </cell>
          <cell r="I11618" t="str">
            <v>Polymerized Vinylidene Chloride Production - Suspension</v>
          </cell>
          <cell r="J11618" t="str">
            <v>End Product Storage</v>
          </cell>
          <cell r="N11618">
            <v>40988</v>
          </cell>
        </row>
        <row r="11619">
          <cell r="A11619" t="str">
            <v>64610301</v>
          </cell>
          <cell r="B11619" t="str">
            <v>Point</v>
          </cell>
          <cell r="C11619" t="str">
            <v>Polymerized Vinylidene Chloride -Solution, Batch Process /Solution Polymerizn: Batch Process</v>
          </cell>
          <cell r="D11619" t="str">
            <v>Industrial Processes - Chemical Manuf</v>
          </cell>
          <cell r="G11619" t="str">
            <v>MACT Source Categories</v>
          </cell>
          <cell r="H11619" t="str">
            <v>Vinyl-based Resins</v>
          </cell>
          <cell r="I11619" t="str">
            <v>Polymerized Vinylidene Chloride Production - Solution, Batch Process</v>
          </cell>
          <cell r="J11619" t="str">
            <v>Solution Polymerization: Batch Process</v>
          </cell>
          <cell r="N11619">
            <v>40988</v>
          </cell>
        </row>
        <row r="11620">
          <cell r="A11620" t="str">
            <v>64610310</v>
          </cell>
          <cell r="B11620" t="str">
            <v>Point</v>
          </cell>
          <cell r="C11620" t="str">
            <v>Polymerized Vinylidene Chloride -Solution, Batch Process /Raw Material Preparation</v>
          </cell>
          <cell r="D11620" t="str">
            <v>Industrial Processes - Chemical Manuf</v>
          </cell>
          <cell r="G11620" t="str">
            <v>MACT Source Categories</v>
          </cell>
          <cell r="H11620" t="str">
            <v>Vinyl-based Resins</v>
          </cell>
          <cell r="I11620" t="str">
            <v>Polymerized Vinylidene Chloride Production - Solution, Batch Process</v>
          </cell>
          <cell r="J11620" t="str">
            <v>Raw Material Preparation</v>
          </cell>
          <cell r="N11620">
            <v>40988</v>
          </cell>
        </row>
        <row r="11621">
          <cell r="A11621" t="str">
            <v>64610311</v>
          </cell>
          <cell r="B11621" t="str">
            <v>Point</v>
          </cell>
          <cell r="C11621" t="str">
            <v>Polymerized Vinylidene Chloride -Solution, Batch Process /Raw Material Preparation: Raw Weighing and Holding Tanks</v>
          </cell>
          <cell r="D11621" t="str">
            <v>Industrial Processes - Chemical Manuf</v>
          </cell>
          <cell r="G11621" t="str">
            <v>MACT Source Categories</v>
          </cell>
          <cell r="H11621" t="str">
            <v>Vinyl-based Resins</v>
          </cell>
          <cell r="I11621" t="str">
            <v>Polymerized Vinylidene Chloride Production - Solution, Batch Process</v>
          </cell>
          <cell r="J11621" t="str">
            <v>Raw Material Preparation: Raw Weighing and Holding Tanks</v>
          </cell>
          <cell r="N11621">
            <v>40988</v>
          </cell>
        </row>
        <row r="11622">
          <cell r="A11622" t="str">
            <v>64610312</v>
          </cell>
          <cell r="B11622" t="str">
            <v>Point</v>
          </cell>
          <cell r="C11622" t="str">
            <v>Polymerized Vinylidene Chloride -Solution, Batch Process /Raw Material Preparation: Raw Material Loading Lines</v>
          </cell>
          <cell r="D11622" t="str">
            <v>Industrial Processes - Chemical Manuf</v>
          </cell>
          <cell r="G11622" t="str">
            <v>MACT Source Categories</v>
          </cell>
          <cell r="H11622" t="str">
            <v>Vinyl-based Resins</v>
          </cell>
          <cell r="I11622" t="str">
            <v>Polymerized Vinylidene Chloride Production - Solution, Batch Process</v>
          </cell>
          <cell r="J11622" t="str">
            <v>Raw Material Preparation: Raw Material Loading Lines</v>
          </cell>
          <cell r="N11622">
            <v>40988</v>
          </cell>
        </row>
        <row r="11623">
          <cell r="A11623" t="str">
            <v>64610320</v>
          </cell>
          <cell r="B11623" t="str">
            <v>Point</v>
          </cell>
          <cell r="C11623" t="str">
            <v>Polymerized Vinylidene Chloride -Solution, Batch Process /Polymerizn</v>
          </cell>
          <cell r="D11623" t="str">
            <v>Industrial Processes - Chemical Manuf</v>
          </cell>
          <cell r="G11623" t="str">
            <v>MACT Source Categories</v>
          </cell>
          <cell r="H11623" t="str">
            <v>Vinyl-based Resins</v>
          </cell>
          <cell r="I11623" t="str">
            <v>Polymerized Vinylidene Chloride Production - Solution, Batch Process</v>
          </cell>
          <cell r="J11623" t="str">
            <v>Polymerization</v>
          </cell>
          <cell r="N11623">
            <v>40988</v>
          </cell>
        </row>
        <row r="11624">
          <cell r="A11624" t="str">
            <v>64610321</v>
          </cell>
          <cell r="B11624" t="str">
            <v>Point</v>
          </cell>
          <cell r="C11624" t="str">
            <v>Polymerized Vinylidene Chloride -Solution, Batch Process /Polymerizn: Reactor Opening Loss</v>
          </cell>
          <cell r="D11624" t="str">
            <v>Industrial Processes - Chemical Manuf</v>
          </cell>
          <cell r="G11624" t="str">
            <v>MACT Source Categories</v>
          </cell>
          <cell r="H11624" t="str">
            <v>Vinyl-based Resins</v>
          </cell>
          <cell r="I11624" t="str">
            <v>Polymerized Vinylidene Chloride Production - Solution, Batch Process</v>
          </cell>
          <cell r="J11624" t="str">
            <v>Polymerization: Reactor Opening Loss</v>
          </cell>
          <cell r="N11624">
            <v>40988</v>
          </cell>
        </row>
        <row r="11625">
          <cell r="A11625" t="str">
            <v>64610322</v>
          </cell>
          <cell r="B11625" t="str">
            <v>Point</v>
          </cell>
          <cell r="C11625" t="str">
            <v>Polymerized Vinylidene Chloride -Solution, Batch Process /Polymerizn: Reactor Relief Value</v>
          </cell>
          <cell r="D11625" t="str">
            <v>Industrial Processes - Chemical Manuf</v>
          </cell>
          <cell r="G11625" t="str">
            <v>MACT Source Categories</v>
          </cell>
          <cell r="H11625" t="str">
            <v>Vinyl-based Resins</v>
          </cell>
          <cell r="I11625" t="str">
            <v>Polymerized Vinylidene Chloride Production - Solution, Batch Process</v>
          </cell>
          <cell r="J11625" t="str">
            <v>Polymerization: Reactor Relief Value</v>
          </cell>
          <cell r="N11625">
            <v>40988</v>
          </cell>
        </row>
        <row r="11626">
          <cell r="A11626" t="str">
            <v>64610330</v>
          </cell>
          <cell r="B11626" t="str">
            <v>Point</v>
          </cell>
          <cell r="C11626" t="str">
            <v>Polymerized Vinylidene Chloride -Solution, Batch Process /Material Recovery</v>
          </cell>
          <cell r="D11626" t="str">
            <v>Industrial Processes - Chemical Manuf</v>
          </cell>
          <cell r="G11626" t="str">
            <v>MACT Source Categories</v>
          </cell>
          <cell r="H11626" t="str">
            <v>Vinyl-based Resins</v>
          </cell>
          <cell r="I11626" t="str">
            <v>Polymerized Vinylidene Chloride Production - Solution, Batch Process</v>
          </cell>
          <cell r="J11626" t="str">
            <v>Material Recovery</v>
          </cell>
          <cell r="N11626">
            <v>40988</v>
          </cell>
        </row>
        <row r="11627">
          <cell r="A11627" t="str">
            <v>64610331</v>
          </cell>
          <cell r="B11627" t="str">
            <v>Point</v>
          </cell>
          <cell r="C11627" t="str">
            <v>Polymerized Vinylidene Chloride -Solution, Batch Process /Stripping Vessel</v>
          </cell>
          <cell r="D11627" t="str">
            <v>Industrial Processes - Chemical Manuf</v>
          </cell>
          <cell r="G11627" t="str">
            <v>MACT Source Categories</v>
          </cell>
          <cell r="H11627" t="str">
            <v>Vinyl-based Resins</v>
          </cell>
          <cell r="I11627" t="str">
            <v>Polymerized Vinylidene Chloride Production - Solution, Batch Process</v>
          </cell>
          <cell r="J11627" t="str">
            <v>Material Recovery: Stripping Vessel</v>
          </cell>
          <cell r="N11627">
            <v>40988</v>
          </cell>
        </row>
        <row r="11628">
          <cell r="A11628" t="str">
            <v>64610332</v>
          </cell>
          <cell r="B11628" t="str">
            <v>Point</v>
          </cell>
          <cell r="C11628" t="str">
            <v>Polymerized Vinylidene Chloride -Solution, Batch Process /Monomer Recovery Sys. Exhaust Vents &amp; Knockout Pots</v>
          </cell>
          <cell r="D11628" t="str">
            <v>Industrial Processes - Chemical Manuf</v>
          </cell>
          <cell r="G11628" t="str">
            <v>MACT Source Categories</v>
          </cell>
          <cell r="H11628" t="str">
            <v>Vinyl-based Resins</v>
          </cell>
          <cell r="I11628" t="str">
            <v>Polymerized Vinylidene Chloride Production - Solution, Batch Process</v>
          </cell>
          <cell r="J11628" t="str">
            <v>Material Recovery: Monomer Recovery Sys. Exhaust Vents &amp; Knockout Pots</v>
          </cell>
          <cell r="N11628">
            <v>40988</v>
          </cell>
        </row>
        <row r="11629">
          <cell r="A11629" t="str">
            <v>64610340</v>
          </cell>
          <cell r="B11629" t="str">
            <v>Point</v>
          </cell>
          <cell r="C11629" t="str">
            <v>Polymerized Vinylidene Chloride -Solution, Batch Process /Product Finishing</v>
          </cell>
          <cell r="D11629" t="str">
            <v>Industrial Processes - Chemical Manuf</v>
          </cell>
          <cell r="G11629" t="str">
            <v>MACT Source Categories</v>
          </cell>
          <cell r="H11629" t="str">
            <v>Vinyl-based Resins</v>
          </cell>
          <cell r="I11629" t="str">
            <v>Polymerized Vinylidene Chloride Production - Solution, Batch Process</v>
          </cell>
          <cell r="J11629" t="str">
            <v>Product Finishing</v>
          </cell>
          <cell r="N11629">
            <v>40988</v>
          </cell>
        </row>
        <row r="11630">
          <cell r="A11630" t="str">
            <v>64610350</v>
          </cell>
          <cell r="B11630" t="str">
            <v>Point</v>
          </cell>
          <cell r="C11630" t="str">
            <v>Polymerized Vinylidene Chloride -Solution, Batch Process /End Product Storage</v>
          </cell>
          <cell r="D11630" t="str">
            <v>Industrial Processes - Storage and Transfer</v>
          </cell>
          <cell r="G11630" t="str">
            <v>MACT Source Categories</v>
          </cell>
          <cell r="H11630" t="str">
            <v>Vinyl-based Resins</v>
          </cell>
          <cell r="I11630" t="str">
            <v>Polymerized Vinylidene Chloride Production - Solution, Batch Process</v>
          </cell>
          <cell r="J11630" t="str">
            <v>End Product Storage</v>
          </cell>
          <cell r="N11630">
            <v>40988</v>
          </cell>
        </row>
        <row r="11631">
          <cell r="A11631" t="str">
            <v>64615001</v>
          </cell>
          <cell r="B11631" t="str">
            <v>Point</v>
          </cell>
          <cell r="C11631" t="str">
            <v>Polyvinyl Acetate, Batch Emulsion Process</v>
          </cell>
          <cell r="D11631" t="str">
            <v>Industrial Processes - Chemical Manuf</v>
          </cell>
          <cell r="G11631" t="str">
            <v>MACT Source Categories</v>
          </cell>
          <cell r="H11631" t="str">
            <v>Vinyl-based Resins</v>
          </cell>
          <cell r="I11631" t="str">
            <v>Polyvinyl Acetate Emulsions, Batch Emulsion Process</v>
          </cell>
          <cell r="J11631" t="str">
            <v>Polyvinyl Acetate Emulsions Production</v>
          </cell>
          <cell r="N11631">
            <v>40988</v>
          </cell>
        </row>
        <row r="11632">
          <cell r="A11632" t="str">
            <v>64615010</v>
          </cell>
          <cell r="B11632" t="str">
            <v>Point</v>
          </cell>
          <cell r="C11632" t="str">
            <v>Polyvinyl Acetate, Batch Emulsion Process /Polymerizn</v>
          </cell>
          <cell r="D11632" t="str">
            <v>Industrial Processes - Chemical Manuf</v>
          </cell>
          <cell r="G11632" t="str">
            <v>MACT Source Categories</v>
          </cell>
          <cell r="H11632" t="str">
            <v>Vinyl-based Resins</v>
          </cell>
          <cell r="I11632" t="str">
            <v>Polyvinyl Acetate Emulsions, Batch Emulsion Process</v>
          </cell>
          <cell r="J11632" t="str">
            <v>Polymerization</v>
          </cell>
          <cell r="N11632">
            <v>40988</v>
          </cell>
        </row>
        <row r="11633">
          <cell r="A11633" t="str">
            <v>64615011</v>
          </cell>
          <cell r="B11633" t="str">
            <v>Point</v>
          </cell>
          <cell r="C11633" t="str">
            <v>Polyvinyl Acetate, Batch Emulsion Process /Polymerizn: Reactor Safety Valve</v>
          </cell>
          <cell r="D11633" t="str">
            <v>Industrial Processes - Chemical Manuf</v>
          </cell>
          <cell r="G11633" t="str">
            <v>MACT Source Categories</v>
          </cell>
          <cell r="H11633" t="str">
            <v>Vinyl-based Resins</v>
          </cell>
          <cell r="I11633" t="str">
            <v>Polyvinyl Acetate Emulsions, Batch Emulsion Process</v>
          </cell>
          <cell r="J11633" t="str">
            <v>Polymerization: Reactor Safety Valve</v>
          </cell>
          <cell r="N11633">
            <v>40988</v>
          </cell>
        </row>
        <row r="11634">
          <cell r="A11634" t="str">
            <v>64615012</v>
          </cell>
          <cell r="B11634" t="str">
            <v>Point</v>
          </cell>
          <cell r="C11634" t="str">
            <v>Polyvinyl Acetate, Batch Emulsion Process /Polymerizn: Reactor Vacuum System</v>
          </cell>
          <cell r="D11634" t="str">
            <v>Industrial Processes - Chemical Manuf</v>
          </cell>
          <cell r="G11634" t="str">
            <v>MACT Source Categories</v>
          </cell>
          <cell r="H11634" t="str">
            <v>Vinyl-based Resins</v>
          </cell>
          <cell r="I11634" t="str">
            <v>Polyvinyl Acetate Emulsions, Batch Emulsion Process</v>
          </cell>
          <cell r="J11634" t="str">
            <v>Polymerization: Reactor Vacuum System</v>
          </cell>
          <cell r="N11634">
            <v>40988</v>
          </cell>
        </row>
        <row r="11635">
          <cell r="A11635" t="str">
            <v>64615020</v>
          </cell>
          <cell r="B11635" t="str">
            <v>Point</v>
          </cell>
          <cell r="C11635" t="str">
            <v>Polyvinyl Acetate, Batch Emulsion Process /Material Recovery</v>
          </cell>
          <cell r="D11635" t="str">
            <v>Industrial Processes - Chemical Manuf</v>
          </cell>
          <cell r="G11635" t="str">
            <v>MACT Source Categories</v>
          </cell>
          <cell r="H11635" t="str">
            <v>Vinyl-based Resins</v>
          </cell>
          <cell r="I11635" t="str">
            <v>Polyvinyl Acetate Emulsions, Batch Emulsion Process</v>
          </cell>
          <cell r="J11635" t="str">
            <v>Material Recovery</v>
          </cell>
          <cell r="N11635">
            <v>40988</v>
          </cell>
        </row>
        <row r="11636">
          <cell r="A11636" t="str">
            <v>64615021</v>
          </cell>
          <cell r="B11636" t="str">
            <v>Point</v>
          </cell>
          <cell r="C11636" t="str">
            <v>Polyvinyl Acetate, Batch Emulsion Process /Stripping Vessel (If Not Stripped in Reactor)</v>
          </cell>
          <cell r="D11636" t="str">
            <v>Industrial Processes - Chemical Manuf</v>
          </cell>
          <cell r="G11636" t="str">
            <v>MACT Source Categories</v>
          </cell>
          <cell r="H11636" t="str">
            <v>Vinyl-based Resins</v>
          </cell>
          <cell r="I11636" t="str">
            <v>Polyvinyl Acetate Emulsions, Batch Emulsion Process</v>
          </cell>
          <cell r="J11636" t="str">
            <v>Material Recovery: Stripping Vessel (If Not Stripped in Reactor)</v>
          </cell>
          <cell r="N11636">
            <v>40988</v>
          </cell>
        </row>
        <row r="11637">
          <cell r="A11637" t="str">
            <v>64615022</v>
          </cell>
          <cell r="B11637" t="str">
            <v>Point</v>
          </cell>
          <cell r="C11637" t="str">
            <v>Polyvinyl Acetate, Batch Emulsion Process /Residual Monomer Removal, Sparging</v>
          </cell>
          <cell r="D11637" t="str">
            <v>Industrial Processes - Chemical Manuf</v>
          </cell>
          <cell r="G11637" t="str">
            <v>MACT Source Categories</v>
          </cell>
          <cell r="H11637" t="str">
            <v>Vinyl-based Resins</v>
          </cell>
          <cell r="I11637" t="str">
            <v>Polyvinyl Acetate Emulsions, Batch Emulsion Process</v>
          </cell>
          <cell r="J11637" t="str">
            <v>Material Recovery: Residual Monomer Removal, Sparging</v>
          </cell>
          <cell r="N11637">
            <v>40988</v>
          </cell>
        </row>
        <row r="11638">
          <cell r="A11638" t="str">
            <v>64615023</v>
          </cell>
          <cell r="B11638" t="str">
            <v>Point</v>
          </cell>
          <cell r="C11638" t="str">
            <v>Polyvinyl Acetate, Batch Emulsion Process /Residual Monomer Removal, Distillation</v>
          </cell>
          <cell r="D11638" t="str">
            <v>Industrial Processes - Chemical Manuf</v>
          </cell>
          <cell r="G11638" t="str">
            <v>MACT Source Categories</v>
          </cell>
          <cell r="H11638" t="str">
            <v>Vinyl-based Resins</v>
          </cell>
          <cell r="I11638" t="str">
            <v>Polyvinyl Acetate Emulsions, Batch Emulsion Process</v>
          </cell>
          <cell r="J11638" t="str">
            <v>Material Recovery: Residual Monomer Removal, Distillation</v>
          </cell>
          <cell r="N11638">
            <v>40988</v>
          </cell>
        </row>
        <row r="11639">
          <cell r="A11639" t="str">
            <v>64615030</v>
          </cell>
          <cell r="B11639" t="str">
            <v>Point</v>
          </cell>
          <cell r="C11639" t="str">
            <v>Polyvinyl Acetate, Batch Emulsion Process /End Product Storage</v>
          </cell>
          <cell r="D11639" t="str">
            <v>Industrial Processes - Storage and Transfer</v>
          </cell>
          <cell r="G11639" t="str">
            <v>MACT Source Categories</v>
          </cell>
          <cell r="H11639" t="str">
            <v>Vinyl-based Resins</v>
          </cell>
          <cell r="I11639" t="str">
            <v>Polyvinyl Acetate Emulsions, Batch Emulsion Process</v>
          </cell>
          <cell r="J11639" t="str">
            <v>End Product Storage</v>
          </cell>
          <cell r="N11639">
            <v>40988</v>
          </cell>
        </row>
        <row r="11640">
          <cell r="A11640" t="str">
            <v>64620001</v>
          </cell>
          <cell r="B11640" t="str">
            <v>Point</v>
          </cell>
          <cell r="C11640" t="str">
            <v>Polyvinyl Alcohol -Solution Polymerizn /Polyvinyl Alcohol Production: Solution Polymerizn</v>
          </cell>
          <cell r="D11640" t="str">
            <v>Industrial Processes - Chemical Manuf</v>
          </cell>
          <cell r="G11640" t="str">
            <v>MACT Source Categories</v>
          </cell>
          <cell r="H11640" t="str">
            <v>Vinyl-based Resins</v>
          </cell>
          <cell r="I11640" t="str">
            <v>Polyvinyl Alcohol Production, Solution Polymerization</v>
          </cell>
          <cell r="J11640" t="str">
            <v>Polyvinyl Alcohol Production: Solution Polymerization</v>
          </cell>
          <cell r="N11640">
            <v>40988</v>
          </cell>
        </row>
        <row r="11641">
          <cell r="A11641" t="str">
            <v>64620011</v>
          </cell>
          <cell r="B11641" t="str">
            <v>Point</v>
          </cell>
          <cell r="C11641" t="str">
            <v>Polyvinyl Alcohol -Solution Polymerizn /Raw Material Preparation</v>
          </cell>
          <cell r="D11641" t="str">
            <v>Industrial Processes - Chemical Manuf</v>
          </cell>
          <cell r="G11641" t="str">
            <v>MACT Source Categories</v>
          </cell>
          <cell r="H11641" t="str">
            <v>Vinyl-based Resins</v>
          </cell>
          <cell r="I11641" t="str">
            <v>Polyvinyl Alcohol Production, Solution Polymerization</v>
          </cell>
          <cell r="J11641" t="str">
            <v>Raw Material Preparation</v>
          </cell>
          <cell r="N11641">
            <v>40988</v>
          </cell>
        </row>
        <row r="11642">
          <cell r="A11642" t="str">
            <v>64620012</v>
          </cell>
          <cell r="B11642" t="str">
            <v>Point</v>
          </cell>
          <cell r="C11642" t="str">
            <v>Polyvinyl Alcohol -Solution Polymerizn /Raw Mat Prep: Vinyl Acetate Monomer Purification (Deinhibiting) Column</v>
          </cell>
          <cell r="D11642" t="str">
            <v>Industrial Processes - Chemical Manuf</v>
          </cell>
          <cell r="G11642" t="str">
            <v>MACT Source Categories</v>
          </cell>
          <cell r="H11642" t="str">
            <v>Vinyl-based Resins</v>
          </cell>
          <cell r="I11642" t="str">
            <v>Polyvinyl Alcohol Production, Solution Polymerization</v>
          </cell>
          <cell r="J11642" t="str">
            <v>Raw Mat Prep: Vinyl Acetate Monomer Purification (Deinhibiting) Column</v>
          </cell>
          <cell r="N11642">
            <v>40988</v>
          </cell>
        </row>
        <row r="11643">
          <cell r="A11643" t="str">
            <v>64620013</v>
          </cell>
          <cell r="B11643" t="str">
            <v>Point</v>
          </cell>
          <cell r="C11643" t="str">
            <v>Polyvinyl Alcohol -Solution Polymerizn /Raw Material Preparation: Purified, Uninhibited VAM Day Storage Tank</v>
          </cell>
          <cell r="D11643" t="str">
            <v>Industrial Processes - Chemical Manuf</v>
          </cell>
          <cell r="G11643" t="str">
            <v>MACT Source Categories</v>
          </cell>
          <cell r="H11643" t="str">
            <v>Vinyl-based Resins</v>
          </cell>
          <cell r="I11643" t="str">
            <v>Polyvinyl Alcohol Production, Solution Polymerization</v>
          </cell>
          <cell r="J11643" t="str">
            <v>Raw Material Preparation: Purified, Uninhibited VAM Day Storage Tank</v>
          </cell>
          <cell r="N11643">
            <v>40988</v>
          </cell>
        </row>
        <row r="11644">
          <cell r="A11644" t="str">
            <v>64620015</v>
          </cell>
          <cell r="B11644" t="str">
            <v>Point</v>
          </cell>
          <cell r="C11644" t="str">
            <v>Polyvinyl Alcohol -Solution Polymerizn /Polymerizn and Hydrolysis</v>
          </cell>
          <cell r="D11644" t="str">
            <v>Industrial Processes - Chemical Manuf</v>
          </cell>
          <cell r="G11644" t="str">
            <v>MACT Source Categories</v>
          </cell>
          <cell r="H11644" t="str">
            <v>Vinyl-based Resins</v>
          </cell>
          <cell r="I11644" t="str">
            <v>Polyvinyl Alcohol Production, Solution Polymerization</v>
          </cell>
          <cell r="J11644" t="str">
            <v>Polymerization and Hydrolysis</v>
          </cell>
          <cell r="N11644">
            <v>40988</v>
          </cell>
        </row>
        <row r="11645">
          <cell r="A11645" t="str">
            <v>64620016</v>
          </cell>
          <cell r="B11645" t="str">
            <v>Point</v>
          </cell>
          <cell r="C11645" t="str">
            <v>Polyvinyl Alcohol -Solution Polymerizn /Polymerizn/Hydrolysis: Vinyl Acetate Monomer Polymerizn Reactors</v>
          </cell>
          <cell r="D11645" t="str">
            <v>Industrial Processes - Chemical Manuf</v>
          </cell>
          <cell r="G11645" t="str">
            <v>MACT Source Categories</v>
          </cell>
          <cell r="H11645" t="str">
            <v>Vinyl-based Resins</v>
          </cell>
          <cell r="I11645" t="str">
            <v>Polyvinyl Alcohol Production, Solution Polymerization</v>
          </cell>
          <cell r="J11645" t="str">
            <v>Polymerizn/Hydrolysis: Vinyl Acetate Monomer Polymerization Reactors</v>
          </cell>
          <cell r="N11645">
            <v>40988</v>
          </cell>
        </row>
        <row r="11646">
          <cell r="A11646" t="str">
            <v>64620017</v>
          </cell>
          <cell r="B11646" t="str">
            <v>Point</v>
          </cell>
          <cell r="C11646" t="str">
            <v>Polyvinyl Alcohol -Solution Polymerizn /Polymerizn/Hydrlysis:Intrmed Prc Stor Tks, Varnish - Polymer in CH3OH</v>
          </cell>
          <cell r="D11646" t="str">
            <v>Industrial Processes - Chemical Manuf</v>
          </cell>
          <cell r="G11646" t="str">
            <v>MACT Source Categories</v>
          </cell>
          <cell r="H11646" t="str">
            <v>Vinyl-based Resins</v>
          </cell>
          <cell r="I11646" t="str">
            <v>Polyvinyl Alcohol Production, Solution Polymerization</v>
          </cell>
          <cell r="J11646" t="str">
            <v>Polymerizn/Hydrlysis:Intrmed Prc Stor Tks, Varnish - Polymer in CH3OH</v>
          </cell>
          <cell r="N11646">
            <v>40988</v>
          </cell>
        </row>
        <row r="11647">
          <cell r="A11647" t="str">
            <v>64620018</v>
          </cell>
          <cell r="B11647" t="str">
            <v>Point</v>
          </cell>
          <cell r="C11647" t="str">
            <v>Polyvinyl Alcohol -Solution Polymerizn /Polymerizn/Hydrolysis: Hydrolysis Reactors</v>
          </cell>
          <cell r="D11647" t="str">
            <v>Industrial Processes - Chemical Manuf</v>
          </cell>
          <cell r="G11647" t="str">
            <v>MACT Source Categories</v>
          </cell>
          <cell r="H11647" t="str">
            <v>Vinyl-based Resins</v>
          </cell>
          <cell r="I11647" t="str">
            <v>Polyvinyl Alcohol Production, Solution Polymerization</v>
          </cell>
          <cell r="J11647" t="str">
            <v>Polymerization/Hydrolysis: Hydrolysis Reactors</v>
          </cell>
          <cell r="N11647">
            <v>40988</v>
          </cell>
        </row>
        <row r="11648">
          <cell r="A11648" t="str">
            <v>64620020</v>
          </cell>
          <cell r="B11648" t="str">
            <v>Point</v>
          </cell>
          <cell r="C11648" t="str">
            <v>Polyvinyl Alcohol -Solution Polymerizn /Product Finishing</v>
          </cell>
          <cell r="D11648" t="str">
            <v>Industrial Processes - Chemical Manuf</v>
          </cell>
          <cell r="G11648" t="str">
            <v>MACT Source Categories</v>
          </cell>
          <cell r="H11648" t="str">
            <v>Vinyl-based Resins</v>
          </cell>
          <cell r="I11648" t="str">
            <v>Polyvinyl Alcohol Production, Solution Polymerization</v>
          </cell>
          <cell r="J11648" t="str">
            <v>Product Finishing</v>
          </cell>
          <cell r="N11648">
            <v>40988</v>
          </cell>
        </row>
        <row r="11649">
          <cell r="A11649" t="str">
            <v>64620021</v>
          </cell>
          <cell r="B11649" t="str">
            <v>Point</v>
          </cell>
          <cell r="C11649" t="str">
            <v>Polyvinyl Alcohol -Solution Polymerizn /Product Finishing: Centrifuge</v>
          </cell>
          <cell r="D11649" t="str">
            <v>Industrial Processes - Chemical Manuf</v>
          </cell>
          <cell r="G11649" t="str">
            <v>MACT Source Categories</v>
          </cell>
          <cell r="H11649" t="str">
            <v>Vinyl-based Resins</v>
          </cell>
          <cell r="I11649" t="str">
            <v>Polyvinyl Alcohol Production, Solution Polymerization</v>
          </cell>
          <cell r="J11649" t="str">
            <v>Product Finishing: Centrifuge</v>
          </cell>
          <cell r="N11649">
            <v>40988</v>
          </cell>
        </row>
        <row r="11650">
          <cell r="A11650" t="str">
            <v>64620022</v>
          </cell>
          <cell r="B11650" t="str">
            <v>Point</v>
          </cell>
          <cell r="C11650" t="str">
            <v>Polyvinyl Alcohol -Solution Polymerizn /Product Finishing: Dryer</v>
          </cell>
          <cell r="D11650" t="str">
            <v>Industrial Processes - Chemical Manuf</v>
          </cell>
          <cell r="G11650" t="str">
            <v>MACT Source Categories</v>
          </cell>
          <cell r="H11650" t="str">
            <v>Vinyl-based Resins</v>
          </cell>
          <cell r="I11650" t="str">
            <v>Polyvinyl Alcohol Production, Solution Polymerization</v>
          </cell>
          <cell r="J11650" t="str">
            <v>Product Finishing: Dryer</v>
          </cell>
          <cell r="N11650">
            <v>40988</v>
          </cell>
        </row>
        <row r="11651">
          <cell r="A11651" t="str">
            <v>64620025</v>
          </cell>
          <cell r="B11651" t="str">
            <v>Point</v>
          </cell>
          <cell r="C11651" t="str">
            <v>Polyvinyl Alcohol -Solution Polymerizn /Product Storage</v>
          </cell>
          <cell r="D11651" t="str">
            <v>Industrial Processes - Storage and Transfer</v>
          </cell>
          <cell r="G11651" t="str">
            <v>MACT Source Categories</v>
          </cell>
          <cell r="H11651" t="str">
            <v>Vinyl-based Resins</v>
          </cell>
          <cell r="I11651" t="str">
            <v>Polyvinyl Alcohol Production, Solution Polymerization</v>
          </cell>
          <cell r="J11651" t="str">
            <v>Product Storage</v>
          </cell>
          <cell r="N11651">
            <v>40988</v>
          </cell>
        </row>
        <row r="11652">
          <cell r="A11652" t="str">
            <v>64620026</v>
          </cell>
          <cell r="B11652" t="str">
            <v>Point</v>
          </cell>
          <cell r="C11652" t="str">
            <v>Polyvinyl Alcohol -Solution Polymerizn /Product Storage: Powder Storage and Conveying</v>
          </cell>
          <cell r="D11652" t="str">
            <v>Industrial Processes - Storage and Transfer</v>
          </cell>
          <cell r="G11652" t="str">
            <v>MACT Source Categories</v>
          </cell>
          <cell r="H11652" t="str">
            <v>Vinyl-based Resins</v>
          </cell>
          <cell r="I11652" t="str">
            <v>Polyvinyl Alcohol Production, Solution Polymerization</v>
          </cell>
          <cell r="J11652" t="str">
            <v>Product Storage: Powder Storage and Conveying</v>
          </cell>
          <cell r="N11652">
            <v>40988</v>
          </cell>
        </row>
        <row r="11653">
          <cell r="A11653" t="str">
            <v>64620027</v>
          </cell>
          <cell r="B11653" t="str">
            <v>Point</v>
          </cell>
          <cell r="C11653" t="str">
            <v>Polyvinyl Alcohol -Solution Polymerizn /Product Storage: Packaging: Loading and Unloading</v>
          </cell>
          <cell r="D11653" t="str">
            <v>Industrial Processes - Storage and Transfer</v>
          </cell>
          <cell r="G11653" t="str">
            <v>MACT Source Categories</v>
          </cell>
          <cell r="H11653" t="str">
            <v>Vinyl-based Resins</v>
          </cell>
          <cell r="I11653" t="str">
            <v>Polyvinyl Alcohol Production, Solution Polymerization</v>
          </cell>
          <cell r="J11653" t="str">
            <v>Product Storage: Packaging: Loading and Unloading</v>
          </cell>
          <cell r="N11653">
            <v>40988</v>
          </cell>
        </row>
        <row r="11654">
          <cell r="A11654" t="str">
            <v>64620030</v>
          </cell>
          <cell r="B11654" t="str">
            <v>Point</v>
          </cell>
          <cell r="C11654" t="str">
            <v>Polyvinyl Alcohol -Solution Polymerizn /Material Recovery</v>
          </cell>
          <cell r="D11654" t="str">
            <v>Industrial Processes - Chemical Manuf</v>
          </cell>
          <cell r="G11654" t="str">
            <v>MACT Source Categories</v>
          </cell>
          <cell r="H11654" t="str">
            <v>Vinyl-based Resins</v>
          </cell>
          <cell r="I11654" t="str">
            <v>Polyvinyl Alcohol Production, Solution Polymerization</v>
          </cell>
          <cell r="J11654" t="str">
            <v>Material Recovery</v>
          </cell>
          <cell r="N11654">
            <v>40988</v>
          </cell>
        </row>
        <row r="11655">
          <cell r="A11655" t="str">
            <v>64620031</v>
          </cell>
          <cell r="B11655" t="str">
            <v>Point</v>
          </cell>
          <cell r="C11655" t="str">
            <v>Polyvinyl Alcohol -Solution Polymerizn /Vinyl Acetate Monomer Recovery Column</v>
          </cell>
          <cell r="D11655" t="str">
            <v>Industrial Processes - Chemical Manuf</v>
          </cell>
          <cell r="G11655" t="str">
            <v>MACT Source Categories</v>
          </cell>
          <cell r="H11655" t="str">
            <v>Vinyl-based Resins</v>
          </cell>
          <cell r="I11655" t="str">
            <v>Polyvinyl Alcohol Production, Solution Polymerization</v>
          </cell>
          <cell r="J11655" t="str">
            <v>Vinyl Acetate Monomer Recovery Column</v>
          </cell>
          <cell r="N11655">
            <v>40988</v>
          </cell>
        </row>
        <row r="11656">
          <cell r="A11656" t="str">
            <v>64620032</v>
          </cell>
          <cell r="B11656" t="str">
            <v>Point</v>
          </cell>
          <cell r="C11656" t="str">
            <v>Polyvinyl Alcohol -Solution Polymerizn /Solvent Separation: Crude Solvent Storage</v>
          </cell>
          <cell r="D11656" t="str">
            <v>Industrial Processes - Storage and Transfer</v>
          </cell>
          <cell r="G11656" t="str">
            <v>MACT Source Categories</v>
          </cell>
          <cell r="H11656" t="str">
            <v>Vinyl-based Resins</v>
          </cell>
          <cell r="I11656" t="str">
            <v>Polyvinyl Alcohol Production, Solution Polymerization</v>
          </cell>
          <cell r="J11656" t="str">
            <v>Solvent Separation: Crude Solvent Storage</v>
          </cell>
          <cell r="N11656">
            <v>40988</v>
          </cell>
        </row>
        <row r="11657">
          <cell r="A11657" t="str">
            <v>64620033</v>
          </cell>
          <cell r="B11657" t="str">
            <v>Point</v>
          </cell>
          <cell r="C11657" t="str">
            <v>Polyvinyl Alcohol -Solution Polymerizn /Solvent Recovery: Overall</v>
          </cell>
          <cell r="D11657" t="str">
            <v>Industrial Processes - Chemical Manuf</v>
          </cell>
          <cell r="G11657" t="str">
            <v>MACT Source Categories</v>
          </cell>
          <cell r="H11657" t="str">
            <v>Vinyl-based Resins</v>
          </cell>
          <cell r="I11657" t="str">
            <v>Polyvinyl Alcohol Production, Solution Polymerization</v>
          </cell>
          <cell r="J11657" t="str">
            <v>Solvent Recovery: Overall</v>
          </cell>
          <cell r="N11657">
            <v>40988</v>
          </cell>
        </row>
        <row r="11658">
          <cell r="A11658" t="str">
            <v>64620034</v>
          </cell>
          <cell r="B11658" t="str">
            <v>Point</v>
          </cell>
          <cell r="C11658" t="str">
            <v>Polyvinyl Alcohol -Solution Polymerizn /Solvent Recovery: Mixed Solvent Column</v>
          </cell>
          <cell r="D11658" t="str">
            <v>Industrial Processes - Chemical Manuf</v>
          </cell>
          <cell r="G11658" t="str">
            <v>MACT Source Categories</v>
          </cell>
          <cell r="H11658" t="str">
            <v>Vinyl-based Resins</v>
          </cell>
          <cell r="I11658" t="str">
            <v>Polyvinyl Alcohol Production, Solution Polymerization</v>
          </cell>
          <cell r="J11658" t="str">
            <v>Solvent Recovery: Mixed Solvent Column</v>
          </cell>
          <cell r="N11658">
            <v>40988</v>
          </cell>
        </row>
        <row r="11659">
          <cell r="A11659" t="str">
            <v>64620035</v>
          </cell>
          <cell r="B11659" t="str">
            <v>Point</v>
          </cell>
          <cell r="C11659" t="str">
            <v>Polyvinyl Alcohol -Solution Polymerizn /Solvent Recovery: MeOH Column</v>
          </cell>
          <cell r="D11659" t="str">
            <v>Industrial Processes - Chemical Manuf</v>
          </cell>
          <cell r="G11659" t="str">
            <v>MACT Source Categories</v>
          </cell>
          <cell r="H11659" t="str">
            <v>Vinyl-based Resins</v>
          </cell>
          <cell r="I11659" t="str">
            <v>Polyvinyl Alcohol Production, Solution Polymerization</v>
          </cell>
          <cell r="J11659" t="str">
            <v>Solvent Recovery: MeOH Column</v>
          </cell>
          <cell r="N11659">
            <v>40988</v>
          </cell>
        </row>
        <row r="11660">
          <cell r="A11660" t="str">
            <v>64620036</v>
          </cell>
          <cell r="B11660" t="str">
            <v>Point</v>
          </cell>
          <cell r="C11660" t="str">
            <v>Polyvinyl Alcohol -Solution Polymerizn /Solvent Recovery: Acetic Acid Column</v>
          </cell>
          <cell r="D11660" t="str">
            <v>Industrial Processes - Chemical Manuf</v>
          </cell>
          <cell r="G11660" t="str">
            <v>MACT Source Categories</v>
          </cell>
          <cell r="H11660" t="str">
            <v>Vinyl-based Resins</v>
          </cell>
          <cell r="I11660" t="str">
            <v>Polyvinyl Alcohol Production, Solution Polymerization</v>
          </cell>
          <cell r="J11660" t="str">
            <v>Solvent Recovery: Acetic Acid Column</v>
          </cell>
          <cell r="N11660">
            <v>40988</v>
          </cell>
        </row>
        <row r="11661">
          <cell r="A11661" t="str">
            <v>64620037</v>
          </cell>
          <cell r="B11661" t="str">
            <v>Point</v>
          </cell>
          <cell r="C11661" t="str">
            <v>Polyvinyl Alcohol -Solution Polymerizn /Solvent Recovery: Ester Hydrolizer</v>
          </cell>
          <cell r="D11661" t="str">
            <v>Industrial Processes - Chemical Manuf</v>
          </cell>
          <cell r="G11661" t="str">
            <v>MACT Source Categories</v>
          </cell>
          <cell r="H11661" t="str">
            <v>Vinyl-based Resins</v>
          </cell>
          <cell r="I11661" t="str">
            <v>Polyvinyl Alcohol Production, Solution Polymerization</v>
          </cell>
          <cell r="J11661" t="str">
            <v>Solvent Recovery: Ester Hydrolizer</v>
          </cell>
          <cell r="N11661">
            <v>40988</v>
          </cell>
        </row>
        <row r="11662">
          <cell r="A11662" t="str">
            <v>64620038</v>
          </cell>
          <cell r="B11662" t="str">
            <v>Point</v>
          </cell>
          <cell r="C11662" t="str">
            <v>Polyvinyl Alcohol -Solution Polymerizn /Solvent Recovery: Crude Solvent Recovery</v>
          </cell>
          <cell r="D11662" t="str">
            <v>Industrial Processes - Chemical Manuf</v>
          </cell>
          <cell r="G11662" t="str">
            <v>MACT Source Categories</v>
          </cell>
          <cell r="H11662" t="str">
            <v>Vinyl-based Resins</v>
          </cell>
          <cell r="I11662" t="str">
            <v>Polyvinyl Alcohol Production, Solution Polymerization</v>
          </cell>
          <cell r="J11662" t="str">
            <v>Solvent Recovery: Crude Solvent Recovery</v>
          </cell>
          <cell r="N11662">
            <v>40988</v>
          </cell>
        </row>
        <row r="11663">
          <cell r="A11663" t="str">
            <v>64630001</v>
          </cell>
          <cell r="B11663" t="str">
            <v>Point</v>
          </cell>
          <cell r="C11663" t="str">
            <v>Polyvinyl Chloride &amp; Copolymers -Suspension Process /PVC and Copolymers Production: Suspension Process</v>
          </cell>
          <cell r="D11663" t="str">
            <v>Industrial Processes - Chemical Manuf</v>
          </cell>
          <cell r="G11663" t="str">
            <v>MACT Source Categories</v>
          </cell>
          <cell r="H11663" t="str">
            <v>Vinyl-based Resins</v>
          </cell>
          <cell r="I11663" t="str">
            <v>Polyvinyl Chloride and Copolymers Production - Suspension Process</v>
          </cell>
          <cell r="J11663" t="str">
            <v>PVC and Copolymers Production: Suspension Process</v>
          </cell>
          <cell r="N11663">
            <v>40988</v>
          </cell>
        </row>
        <row r="11664">
          <cell r="A11664" t="str">
            <v>64630010</v>
          </cell>
          <cell r="B11664" t="str">
            <v>Point</v>
          </cell>
          <cell r="C11664" t="str">
            <v>Polyvinyl Chloride &amp; Copolymers -Suspension Process /Process Vents: Suspension Process</v>
          </cell>
          <cell r="D11664" t="str">
            <v>Industrial Processes - Chemical Manuf</v>
          </cell>
          <cell r="G11664" t="str">
            <v>MACT Source Categories</v>
          </cell>
          <cell r="H11664" t="str">
            <v>Vinyl-based Resins</v>
          </cell>
          <cell r="I11664" t="str">
            <v>Polyvinyl Chloride and Copolymers Production - Suspension Process</v>
          </cell>
          <cell r="J11664" t="str">
            <v>Process Vents: Suspension Process</v>
          </cell>
          <cell r="N11664">
            <v>40988</v>
          </cell>
        </row>
        <row r="11665">
          <cell r="A11665" t="str">
            <v>64630011</v>
          </cell>
          <cell r="B11665" t="str">
            <v>Point</v>
          </cell>
          <cell r="C11665" t="str">
            <v>Polyvinyl Chloride &amp; Copolymers -Suspension Process /Process Vents: VCM Evaporator Monomer Recovery</v>
          </cell>
          <cell r="D11665" t="str">
            <v>Industrial Processes - Chemical Manuf</v>
          </cell>
          <cell r="G11665" t="str">
            <v>MACT Source Categories</v>
          </cell>
          <cell r="H11665" t="str">
            <v>Vinyl-based Resins</v>
          </cell>
          <cell r="I11665" t="str">
            <v>Polyvinyl Chloride and Copolymers Production - Suspension Process</v>
          </cell>
          <cell r="J11665" t="str">
            <v>Process Vents: VCM Evaporator Monomer Recovery</v>
          </cell>
          <cell r="N11665">
            <v>40988</v>
          </cell>
        </row>
        <row r="11666">
          <cell r="A11666" t="str">
            <v>64630012</v>
          </cell>
          <cell r="B11666" t="str">
            <v>Point</v>
          </cell>
          <cell r="C11666" t="str">
            <v>Polyvinyl Chloride &amp; Copolymers -Suspension Process /Process Vents: Weight Tanks</v>
          </cell>
          <cell r="D11666" t="str">
            <v>Industrial Processes - Chemical Manuf</v>
          </cell>
          <cell r="G11666" t="str">
            <v>MACT Source Categories</v>
          </cell>
          <cell r="H11666" t="str">
            <v>Vinyl-based Resins</v>
          </cell>
          <cell r="I11666" t="str">
            <v>Polyvinyl Chloride and Copolymers Production - Suspension Process</v>
          </cell>
          <cell r="J11666" t="str">
            <v>Process Vents: Weight Tanks</v>
          </cell>
          <cell r="N11666">
            <v>40988</v>
          </cell>
        </row>
        <row r="11667">
          <cell r="A11667" t="str">
            <v>64630015</v>
          </cell>
          <cell r="B11667" t="str">
            <v>Point</v>
          </cell>
          <cell r="C11667" t="str">
            <v>Polyvinyl Chloride &amp; Copolymers -Suspension Process /Process Vents, Reactor: Opening Loss</v>
          </cell>
          <cell r="D11667" t="str">
            <v>Industrial Processes - Chemical Manuf</v>
          </cell>
          <cell r="G11667" t="str">
            <v>MACT Source Categories</v>
          </cell>
          <cell r="H11667" t="str">
            <v>Vinyl-based Resins</v>
          </cell>
          <cell r="I11667" t="str">
            <v>Polyvinyl Chloride and Copolymers Production - Suspension Process</v>
          </cell>
          <cell r="J11667" t="str">
            <v>Process Vents, Reactor: Opening Loss</v>
          </cell>
          <cell r="N11667">
            <v>40988</v>
          </cell>
        </row>
        <row r="11668">
          <cell r="A11668" t="str">
            <v>64630016</v>
          </cell>
          <cell r="B11668" t="str">
            <v>Point</v>
          </cell>
          <cell r="C11668" t="str">
            <v>Polyvinyl Chloride &amp; Copolymers -Suspension Process /Process Vents, Reactor: Safety Valve Vents</v>
          </cell>
          <cell r="D11668" t="str">
            <v>Industrial Processes - Chemical Manuf</v>
          </cell>
          <cell r="G11668" t="str">
            <v>MACT Source Categories</v>
          </cell>
          <cell r="H11668" t="str">
            <v>Vinyl-based Resins</v>
          </cell>
          <cell r="I11668" t="str">
            <v>Polyvinyl Chloride and Copolymers Production - Suspension Process</v>
          </cell>
          <cell r="J11668" t="str">
            <v>Process Vents, Reactor: Safety Valve Vents</v>
          </cell>
          <cell r="N11668">
            <v>40988</v>
          </cell>
        </row>
        <row r="11669">
          <cell r="A11669" t="str">
            <v>64630025</v>
          </cell>
          <cell r="B11669" t="str">
            <v>Point</v>
          </cell>
          <cell r="C11669" t="str">
            <v>Polyvinyl Chloride&amp;Copolymers -Suspension Process /Process Vents, Stripper: Vinyl Chloride Stripped from Polymer to Atmos</v>
          </cell>
          <cell r="D11669" t="str">
            <v>Industrial Processes - Chemical Manuf</v>
          </cell>
          <cell r="G11669" t="str">
            <v>MACT Source Categories</v>
          </cell>
          <cell r="H11669" t="str">
            <v>Vinyl-based Resins</v>
          </cell>
          <cell r="I11669" t="str">
            <v>Polyvinyl Chloride and Copolymers Production - Suspension Process</v>
          </cell>
          <cell r="J11669" t="str">
            <v>Process Vents, Stripper: Vinyl Chloride Stripped from Polymer to Atmos</v>
          </cell>
          <cell r="N11669">
            <v>40988</v>
          </cell>
        </row>
        <row r="11670">
          <cell r="A11670" t="str">
            <v>64630026</v>
          </cell>
          <cell r="B11670" t="str">
            <v>Point</v>
          </cell>
          <cell r="C11670" t="str">
            <v>Polyvinyl Chloride &amp; Copolymers -Suspension Process /Process Vents, Stripper: Transfer of Batch</v>
          </cell>
          <cell r="D11670" t="str">
            <v>Industrial Processes - Chemical Manuf</v>
          </cell>
          <cell r="G11670" t="str">
            <v>MACT Source Categories</v>
          </cell>
          <cell r="H11670" t="str">
            <v>Vinyl-based Resins</v>
          </cell>
          <cell r="I11670" t="str">
            <v>Polyvinyl Chloride and Copolymers Production - Suspension Process</v>
          </cell>
          <cell r="J11670" t="str">
            <v>Process Vents, Stripper: Transfer of Batch</v>
          </cell>
          <cell r="N11670">
            <v>40988</v>
          </cell>
        </row>
        <row r="11671">
          <cell r="A11671" t="str">
            <v>64630030</v>
          </cell>
          <cell r="B11671" t="str">
            <v>Point</v>
          </cell>
          <cell r="C11671" t="str">
            <v>Polyvinyl Chloride &amp; Copolymers -Suspension Process /Process Vents: Slurry Blend Tank</v>
          </cell>
          <cell r="D11671" t="str">
            <v>Industrial Processes - Chemical Manuf</v>
          </cell>
          <cell r="G11671" t="str">
            <v>MACT Source Categories</v>
          </cell>
          <cell r="H11671" t="str">
            <v>Vinyl-based Resins</v>
          </cell>
          <cell r="I11671" t="str">
            <v>Polyvinyl Chloride and Copolymers Production - Suspension Process</v>
          </cell>
          <cell r="J11671" t="str">
            <v>Process Vents: Slurry Blend Tank</v>
          </cell>
          <cell r="N11671">
            <v>40988</v>
          </cell>
        </row>
        <row r="11672">
          <cell r="A11672" t="str">
            <v>64630035</v>
          </cell>
          <cell r="B11672" t="str">
            <v>Point</v>
          </cell>
          <cell r="C11672" t="str">
            <v>Polyvinyl Chloride &amp; Copolymers -Suspension Process /Process Vents: Centrifuge</v>
          </cell>
          <cell r="D11672" t="str">
            <v>Industrial Processes - Chemical Manuf</v>
          </cell>
          <cell r="G11672" t="str">
            <v>MACT Source Categories</v>
          </cell>
          <cell r="H11672" t="str">
            <v>Vinyl-based Resins</v>
          </cell>
          <cell r="I11672" t="str">
            <v>Polyvinyl Chloride and Copolymers Production - Suspension Process</v>
          </cell>
          <cell r="J11672" t="str">
            <v>Process Vents: Centrifuge</v>
          </cell>
          <cell r="N11672">
            <v>40988</v>
          </cell>
        </row>
        <row r="11673">
          <cell r="A11673" t="str">
            <v>64630040</v>
          </cell>
          <cell r="B11673" t="str">
            <v>Point</v>
          </cell>
          <cell r="C11673" t="str">
            <v>Polyvinyl Chloride &amp; Copolymers -Suspension Process /Process Vents: Rotary Dryer</v>
          </cell>
          <cell r="D11673" t="str">
            <v>Industrial Processes - Chemical Manuf</v>
          </cell>
          <cell r="G11673" t="str">
            <v>MACT Source Categories</v>
          </cell>
          <cell r="H11673" t="str">
            <v>Vinyl-based Resins</v>
          </cell>
          <cell r="I11673" t="str">
            <v>Polyvinyl Chloride and Copolymers Production - Suspension Process</v>
          </cell>
          <cell r="J11673" t="str">
            <v>Process Vents: Direct Rotary Dryer [for indirect USE 64630043]</v>
          </cell>
          <cell r="N11673">
            <v>41298</v>
          </cell>
        </row>
        <row r="11674">
          <cell r="A11674" t="str">
            <v>64630041</v>
          </cell>
          <cell r="B11674" t="str">
            <v>Point</v>
          </cell>
          <cell r="C11674" t="str">
            <v>Polyvinyl Chloride &amp; Copolymers -Suspension Process /Process Vents: Flash Dryer</v>
          </cell>
          <cell r="D11674" t="str">
            <v>Industrial Processes - Chemical Manuf</v>
          </cell>
          <cell r="G11674" t="str">
            <v>MACT Source Categories</v>
          </cell>
          <cell r="H11674" t="str">
            <v>Vinyl-based Resins</v>
          </cell>
          <cell r="I11674" t="str">
            <v>Polyvinyl Chloride and Copolymers Production - Suspension Process</v>
          </cell>
          <cell r="J11674" t="str">
            <v>Process Vents: Flash Dryer</v>
          </cell>
          <cell r="N11674">
            <v>40988</v>
          </cell>
        </row>
        <row r="11675">
          <cell r="A11675" t="str">
            <v>64630042</v>
          </cell>
          <cell r="B11675" t="str">
            <v>Point</v>
          </cell>
          <cell r="C11675" t="str">
            <v>Polyvinyl Chloride &amp; Copolymers -Suspension Process /Process Vents: Fluidized Bed Dryer</v>
          </cell>
          <cell r="D11675" t="str">
            <v>Industrial Processes - Chemical Manuf</v>
          </cell>
          <cell r="G11675" t="str">
            <v>MACT Source Categories</v>
          </cell>
          <cell r="H11675" t="str">
            <v>Vinyl-based Resins</v>
          </cell>
          <cell r="I11675" t="str">
            <v>Polyvinyl Chloride and Copolymers Production - Suspension Process</v>
          </cell>
          <cell r="J11675" t="str">
            <v>Process Vents: Fluidized Bed Dryer</v>
          </cell>
          <cell r="N11675">
            <v>40988</v>
          </cell>
        </row>
        <row r="11676">
          <cell r="A11676" t="str">
            <v>64630043</v>
          </cell>
          <cell r="B11676" t="str">
            <v>Point</v>
          </cell>
          <cell r="D11676" t="str">
            <v>Industrial Processes - Chemical Manuf</v>
          </cell>
          <cell r="G11676" t="str">
            <v>MACT Source Categories</v>
          </cell>
          <cell r="H11676" t="str">
            <v>Vinyl-based Resins</v>
          </cell>
          <cell r="I11676" t="str">
            <v>Polyvinyl Chloride and Copolymers Production - Suspension Process</v>
          </cell>
          <cell r="J11676" t="str">
            <v>Process Vents: Indirect Rotary Dryer</v>
          </cell>
          <cell r="N11676">
            <v>41311</v>
          </cell>
        </row>
        <row r="11677">
          <cell r="A11677" t="str">
            <v>64630050</v>
          </cell>
          <cell r="B11677" t="str">
            <v>Point</v>
          </cell>
          <cell r="C11677" t="str">
            <v>Polyvinyl Chloride &amp; Copolymers -Suspension Process /Process Vents: Silo Storage</v>
          </cell>
          <cell r="D11677" t="str">
            <v>Industrial Processes - Storage and Transfer</v>
          </cell>
          <cell r="G11677" t="str">
            <v>MACT Source Categories</v>
          </cell>
          <cell r="H11677" t="str">
            <v>Vinyl-based Resins</v>
          </cell>
          <cell r="I11677" t="str">
            <v>Polyvinyl Chloride and Copolymers Production - Suspension Process</v>
          </cell>
          <cell r="J11677" t="str">
            <v>Process Vents: Silo Storage</v>
          </cell>
          <cell r="N11677">
            <v>40988</v>
          </cell>
        </row>
        <row r="11678">
          <cell r="A11678" t="str">
            <v>64630051</v>
          </cell>
          <cell r="B11678" t="str">
            <v>Point</v>
          </cell>
          <cell r="C11678" t="str">
            <v>Polyvinyl Chloride &amp; Copolymers -Suspension Process /Process Vents, Bagger Area: Machines</v>
          </cell>
          <cell r="D11678" t="str">
            <v>Industrial Processes - Chemical Manuf</v>
          </cell>
          <cell r="G11678" t="str">
            <v>MACT Source Categories</v>
          </cell>
          <cell r="H11678" t="str">
            <v>Vinyl-based Resins</v>
          </cell>
          <cell r="I11678" t="str">
            <v>Polyvinyl Chloride and Copolymers Production - Suspension Process</v>
          </cell>
          <cell r="J11678" t="str">
            <v>Process Vents, Bagger Area: Machines</v>
          </cell>
          <cell r="N11678">
            <v>40988</v>
          </cell>
        </row>
        <row r="11679">
          <cell r="A11679" t="str">
            <v>64630052</v>
          </cell>
          <cell r="B11679" t="str">
            <v>Point</v>
          </cell>
          <cell r="C11679" t="str">
            <v>Polyvinyl Chloride &amp; Copolymers -Suspension Process /Process Vents, Bagger Area: Resin Transfer</v>
          </cell>
          <cell r="D11679" t="str">
            <v>Industrial Processes - Storage and Transfer</v>
          </cell>
          <cell r="G11679" t="str">
            <v>MACT Source Categories</v>
          </cell>
          <cell r="H11679" t="str">
            <v>Vinyl-based Resins</v>
          </cell>
          <cell r="I11679" t="str">
            <v>Polyvinyl Chloride and Copolymers Production - Suspension Process</v>
          </cell>
          <cell r="J11679" t="str">
            <v>Process Vents, Bagger Area: Resin Transfer</v>
          </cell>
          <cell r="N11679">
            <v>40988</v>
          </cell>
        </row>
        <row r="11680">
          <cell r="A11680" t="str">
            <v>64630053</v>
          </cell>
          <cell r="B11680" t="str">
            <v>Point</v>
          </cell>
          <cell r="C11680" t="str">
            <v>Polyvinyl Chloride &amp; Copolymers -Suspension Process /Process Vents: Bulk Loading</v>
          </cell>
          <cell r="D11680" t="str">
            <v>Industrial Processes - Chemical Manuf</v>
          </cell>
          <cell r="G11680" t="str">
            <v>MACT Source Categories</v>
          </cell>
          <cell r="H11680" t="str">
            <v>Vinyl-based Resins</v>
          </cell>
          <cell r="I11680" t="str">
            <v>Polyvinyl Chloride and Copolymers Production - Suspension Process</v>
          </cell>
          <cell r="J11680" t="str">
            <v>Process Vents: Bulk Loading</v>
          </cell>
          <cell r="N11680">
            <v>40988</v>
          </cell>
        </row>
        <row r="11681">
          <cell r="A11681" t="str">
            <v>64630054</v>
          </cell>
          <cell r="B11681" t="str">
            <v>Point</v>
          </cell>
          <cell r="D11681" t="str">
            <v>Industrial Processes - Chemical Manuf</v>
          </cell>
          <cell r="G11681" t="str">
            <v>MACT Source Categories</v>
          </cell>
          <cell r="H11681" t="str">
            <v>Vinyl-based Resins</v>
          </cell>
          <cell r="I11681" t="str">
            <v>Polyvinyl Chloride and Copolymers Production - Suspension Process</v>
          </cell>
          <cell r="J11681" t="str">
            <v>Cooling Tower</v>
          </cell>
          <cell r="N11681">
            <v>41311</v>
          </cell>
        </row>
        <row r="11682">
          <cell r="A11682" t="str">
            <v>64630055</v>
          </cell>
          <cell r="B11682" t="str">
            <v>Point</v>
          </cell>
          <cell r="D11682" t="str">
            <v>Industrial Processes - Chemical Manuf</v>
          </cell>
          <cell r="G11682" t="str">
            <v>MACT Source Categories</v>
          </cell>
          <cell r="H11682" t="str">
            <v>Vinyl-based Resins</v>
          </cell>
          <cell r="I11682" t="str">
            <v>Polyvinyl Chloride and Copolymers Production - Suspension Process</v>
          </cell>
          <cell r="J11682" t="str">
            <v>Heat Exchanger</v>
          </cell>
          <cell r="N11682">
            <v>41311</v>
          </cell>
        </row>
        <row r="11683">
          <cell r="A11683" t="str">
            <v>64630056</v>
          </cell>
          <cell r="B11683" t="str">
            <v>Point</v>
          </cell>
          <cell r="D11683" t="str">
            <v>Industrial Processes - Chemical Manuf</v>
          </cell>
          <cell r="G11683" t="str">
            <v>MACT Source Categories</v>
          </cell>
          <cell r="H11683" t="str">
            <v>Vinyl-based Resins</v>
          </cell>
          <cell r="I11683" t="str">
            <v>Polyvinyl Chloride and Copolymers Production - Suspension Process</v>
          </cell>
          <cell r="J11683" t="str">
            <v>Sieve or Filter</v>
          </cell>
          <cell r="N11683">
            <v>41311</v>
          </cell>
        </row>
        <row r="11684">
          <cell r="A11684" t="str">
            <v>64630057</v>
          </cell>
          <cell r="B11684" t="str">
            <v>Point</v>
          </cell>
          <cell r="D11684" t="str">
            <v>Industrial Processes - Chemical Manuf</v>
          </cell>
          <cell r="G11684" t="str">
            <v>MACT Source Categories</v>
          </cell>
          <cell r="H11684" t="str">
            <v>Vinyl-based Resins</v>
          </cell>
          <cell r="I11684" t="str">
            <v>Polyvinyl Chloride and Copolymers Production - Suspension Process</v>
          </cell>
          <cell r="J11684" t="str">
            <v>Wastewater Storage</v>
          </cell>
          <cell r="N11684">
            <v>41311</v>
          </cell>
        </row>
        <row r="11685">
          <cell r="A11685" t="str">
            <v>64630058</v>
          </cell>
          <cell r="B11685" t="str">
            <v>Point</v>
          </cell>
          <cell r="D11685" t="str">
            <v>Industrial Processes - Chemical Manuf</v>
          </cell>
          <cell r="G11685" t="str">
            <v>MACT Source Categories</v>
          </cell>
          <cell r="H11685" t="str">
            <v>Vinyl-based Resins</v>
          </cell>
          <cell r="I11685" t="str">
            <v>Polyvinyl Chloride and Copolymers Production - Suspension Process</v>
          </cell>
          <cell r="J11685" t="str">
            <v>Vinyl Chloride Holding Tank</v>
          </cell>
          <cell r="N11685">
            <v>41311</v>
          </cell>
        </row>
        <row r="11686">
          <cell r="A11686" t="str">
            <v>64630059</v>
          </cell>
          <cell r="B11686" t="str">
            <v>Point</v>
          </cell>
          <cell r="D11686" t="str">
            <v>Industrial Processes - Chemical Manuf</v>
          </cell>
          <cell r="G11686" t="str">
            <v>MACT Source Categories</v>
          </cell>
          <cell r="H11686" t="str">
            <v>Vinyl-based Resins</v>
          </cell>
          <cell r="I11686" t="str">
            <v>Polyvinyl Chloride and Copolymers Production - Suspension Process</v>
          </cell>
          <cell r="J11686" t="str">
            <v>Gas Holder</v>
          </cell>
          <cell r="N11686">
            <v>41311</v>
          </cell>
        </row>
        <row r="11687">
          <cell r="A11687" t="str">
            <v>64630080</v>
          </cell>
          <cell r="B11687" t="str">
            <v>Point</v>
          </cell>
          <cell r="C11687" t="str">
            <v>Polyvinyl Chloride &amp; Copolymers -Suspension Process /Fugitive Emissions</v>
          </cell>
          <cell r="D11687" t="str">
            <v>Industrial Processes - Chemical Manuf</v>
          </cell>
          <cell r="G11687" t="str">
            <v>MACT Source Categories</v>
          </cell>
          <cell r="H11687" t="str">
            <v>Vinyl-based Resins</v>
          </cell>
          <cell r="I11687" t="str">
            <v>Polyvinyl Chloride and Copolymers Production - Suspension Process</v>
          </cell>
          <cell r="J11687" t="str">
            <v>Fugitive Emissions</v>
          </cell>
          <cell r="N11687">
            <v>40988</v>
          </cell>
        </row>
        <row r="11688">
          <cell r="A11688" t="str">
            <v>64630081</v>
          </cell>
          <cell r="B11688" t="str">
            <v>Point</v>
          </cell>
          <cell r="C11688" t="str">
            <v>Polyvinyl Chloride &amp; Copolymers -Suspension Process /Fugitive Emissions: Manhole Cover Seals</v>
          </cell>
          <cell r="D11688" t="str">
            <v>Industrial Processes - Chemical Manuf</v>
          </cell>
          <cell r="G11688" t="str">
            <v>MACT Source Categories</v>
          </cell>
          <cell r="H11688" t="str">
            <v>Vinyl-based Resins</v>
          </cell>
          <cell r="I11688" t="str">
            <v>Polyvinyl Chloride and Copolymers Production - Suspension Process</v>
          </cell>
          <cell r="J11688" t="str">
            <v>Fugitive Emissions: Manhole Cover Seals</v>
          </cell>
          <cell r="N11688">
            <v>40988</v>
          </cell>
        </row>
        <row r="11689">
          <cell r="A11689" t="str">
            <v>64630082</v>
          </cell>
          <cell r="B11689" t="str">
            <v>Point</v>
          </cell>
          <cell r="C11689" t="str">
            <v>Polyvinyl Chloride&amp;Copolymers -Suspension Process /Fugitive Emissions: Opening of Equipment for Inspection or Maintenance</v>
          </cell>
          <cell r="D11689" t="str">
            <v>Industrial Processes - Chemical Manuf</v>
          </cell>
          <cell r="G11689" t="str">
            <v>MACT Source Categories</v>
          </cell>
          <cell r="H11689" t="str">
            <v>Vinyl-based Resins</v>
          </cell>
          <cell r="I11689" t="str">
            <v>Polyvinyl Chloride and Copolymers Production - Suspension Process</v>
          </cell>
          <cell r="J11689" t="str">
            <v>Fugitive Emissions: Opening of Equipment for Inspection or Maintenance</v>
          </cell>
          <cell r="N11689">
            <v>40988</v>
          </cell>
        </row>
        <row r="11690">
          <cell r="A11690" t="str">
            <v>64630083</v>
          </cell>
          <cell r="B11690" t="str">
            <v>Point</v>
          </cell>
          <cell r="C11690" t="str">
            <v>Polyvinyl Chloride &amp; Copolymers -Suspension Process /Fugitive Emissions: Manual Venting</v>
          </cell>
          <cell r="D11690" t="str">
            <v>Industrial Processes - Chemical Manuf</v>
          </cell>
          <cell r="G11690" t="str">
            <v>MACT Source Categories</v>
          </cell>
          <cell r="H11690" t="str">
            <v>Vinyl-based Resins</v>
          </cell>
          <cell r="I11690" t="str">
            <v>Polyvinyl Chloride and Copolymers Production - Suspension Process</v>
          </cell>
          <cell r="J11690" t="str">
            <v>Fugitive Emissions: Manual Venting</v>
          </cell>
          <cell r="N11690">
            <v>40988</v>
          </cell>
        </row>
        <row r="11691">
          <cell r="A11691" t="str">
            <v>64630084</v>
          </cell>
          <cell r="B11691" t="str">
            <v>Point</v>
          </cell>
          <cell r="D11691" t="str">
            <v>Industrial Processes - Chemical Manuf</v>
          </cell>
          <cell r="G11691" t="str">
            <v>MACT Source Categories</v>
          </cell>
          <cell r="H11691" t="str">
            <v>Vinyl-based Resins</v>
          </cell>
          <cell r="I11691" t="str">
            <v>Polyvinyl Chloride and Copolymers Production - Suspension Process</v>
          </cell>
          <cell r="J11691" t="str">
            <v>Equipment Leaks [See also 646300 -85 -86 or -87]</v>
          </cell>
          <cell r="N11691">
            <v>41311</v>
          </cell>
        </row>
        <row r="11692">
          <cell r="A11692" t="str">
            <v>64630085</v>
          </cell>
          <cell r="B11692" t="str">
            <v>Point</v>
          </cell>
          <cell r="D11692" t="str">
            <v>Industrial Processes - Chemical Manuf</v>
          </cell>
          <cell r="G11692" t="str">
            <v>MACT Source Categories</v>
          </cell>
          <cell r="H11692" t="str">
            <v>Vinyl-based Resins</v>
          </cell>
          <cell r="I11692" t="str">
            <v>Polyvinyl Chloride and Copolymers Production - Suspension Process</v>
          </cell>
          <cell r="J11692" t="str">
            <v>Equipment Leaks- Pumps</v>
          </cell>
          <cell r="N11692">
            <v>41311</v>
          </cell>
        </row>
        <row r="11693">
          <cell r="A11693" t="str">
            <v>64630086</v>
          </cell>
          <cell r="B11693" t="str">
            <v>Point</v>
          </cell>
          <cell r="D11693" t="str">
            <v>Industrial Processes - Chemical Manuf</v>
          </cell>
          <cell r="G11693" t="str">
            <v>MACT Source Categories</v>
          </cell>
          <cell r="H11693" t="str">
            <v>Vinyl-based Resins</v>
          </cell>
          <cell r="I11693" t="str">
            <v>Polyvinyl Chloride and Copolymers Production - Suspension Process</v>
          </cell>
          <cell r="J11693" t="str">
            <v>Equipment Leaks- Valves</v>
          </cell>
          <cell r="N11693">
            <v>41311</v>
          </cell>
        </row>
        <row r="11694">
          <cell r="A11694" t="str">
            <v>64630087</v>
          </cell>
          <cell r="B11694" t="str">
            <v>Point</v>
          </cell>
          <cell r="D11694" t="str">
            <v>Industrial Processes - Chemical Manuf</v>
          </cell>
          <cell r="G11694" t="str">
            <v>MACT Source Categories</v>
          </cell>
          <cell r="H11694" t="str">
            <v>Vinyl-based Resins</v>
          </cell>
          <cell r="I11694" t="str">
            <v>Polyvinyl Chloride and Copolymers Production - Suspension Process</v>
          </cell>
          <cell r="J11694" t="str">
            <v>Equipment Leaks- Connectors</v>
          </cell>
          <cell r="N11694">
            <v>41311</v>
          </cell>
        </row>
        <row r="11695">
          <cell r="A11695" t="str">
            <v>64631001</v>
          </cell>
          <cell r="B11695" t="str">
            <v>Point</v>
          </cell>
          <cell r="C11695" t="str">
            <v>Polyvinyl Chloride &amp; Copolymers -Dispersion Process /PVC and Copolymers Production: Dispersion Process</v>
          </cell>
          <cell r="D11695" t="str">
            <v>Industrial Processes - Chemical Manuf</v>
          </cell>
          <cell r="G11695" t="str">
            <v>MACT Source Categories</v>
          </cell>
          <cell r="H11695" t="str">
            <v>Vinyl-based Resins</v>
          </cell>
          <cell r="I11695" t="str">
            <v>Polyvinyl Chloride and Copolymers Production - Dispersion Process</v>
          </cell>
          <cell r="J11695" t="str">
            <v>PVC and Copolymers Production: Dispersion Process</v>
          </cell>
          <cell r="N11695">
            <v>40988</v>
          </cell>
        </row>
        <row r="11696">
          <cell r="A11696" t="str">
            <v>64631010</v>
          </cell>
          <cell r="B11696" t="str">
            <v>Point</v>
          </cell>
          <cell r="C11696" t="str">
            <v>Polyvinyl Chloride &amp; Copolymers -Dispersion Process /Process Vents: Dispersion Process</v>
          </cell>
          <cell r="D11696" t="str">
            <v>Industrial Processes - Chemical Manuf</v>
          </cell>
          <cell r="G11696" t="str">
            <v>MACT Source Categories</v>
          </cell>
          <cell r="H11696" t="str">
            <v>Vinyl-based Resins</v>
          </cell>
          <cell r="I11696" t="str">
            <v>Polyvinyl Chloride and Copolymers Production - Dispersion Process</v>
          </cell>
          <cell r="J11696" t="str">
            <v>Process Vents: Dispersion Process</v>
          </cell>
          <cell r="N11696">
            <v>40988</v>
          </cell>
        </row>
        <row r="11697">
          <cell r="A11697" t="str">
            <v>64631011</v>
          </cell>
          <cell r="B11697" t="str">
            <v>Point</v>
          </cell>
          <cell r="C11697" t="str">
            <v>Polyvinyl Chloride &amp; Copolymers -Dispersion Process /Process Vents: VCM Evaporator Monomer Recovery</v>
          </cell>
          <cell r="D11697" t="str">
            <v>Industrial Processes - Chemical Manuf</v>
          </cell>
          <cell r="G11697" t="str">
            <v>MACT Source Categories</v>
          </cell>
          <cell r="H11697" t="str">
            <v>Vinyl-based Resins</v>
          </cell>
          <cell r="I11697" t="str">
            <v>Polyvinyl Chloride and Copolymers Production - Dispersion Process</v>
          </cell>
          <cell r="J11697" t="str">
            <v>Process Vents: VCM Evaporator Monomer Recovery</v>
          </cell>
          <cell r="N11697">
            <v>40988</v>
          </cell>
        </row>
        <row r="11698">
          <cell r="A11698" t="str">
            <v>64631012</v>
          </cell>
          <cell r="B11698" t="str">
            <v>Point</v>
          </cell>
          <cell r="C11698" t="str">
            <v>Polyvinyl Chloride &amp; Copolymers -Dispersion Process /Process Vents: Weight Tanks</v>
          </cell>
          <cell r="D11698" t="str">
            <v>Industrial Processes - Chemical Manuf</v>
          </cell>
          <cell r="G11698" t="str">
            <v>MACT Source Categories</v>
          </cell>
          <cell r="H11698" t="str">
            <v>Vinyl-based Resins</v>
          </cell>
          <cell r="I11698" t="str">
            <v>Polyvinyl Chloride and Copolymers Production - Dispersion Process</v>
          </cell>
          <cell r="J11698" t="str">
            <v>Process Vents: Weight Tanks</v>
          </cell>
          <cell r="N11698">
            <v>40988</v>
          </cell>
        </row>
        <row r="11699">
          <cell r="A11699" t="str">
            <v>64631015</v>
          </cell>
          <cell r="B11699" t="str">
            <v>Point</v>
          </cell>
          <cell r="C11699" t="str">
            <v>Polyvinyl Chloride &amp; Copolymers -Dispersion Process /Process Vents, Reactor: Opening Loss</v>
          </cell>
          <cell r="D11699" t="str">
            <v>Industrial Processes - Chemical Manuf</v>
          </cell>
          <cell r="G11699" t="str">
            <v>MACT Source Categories</v>
          </cell>
          <cell r="H11699" t="str">
            <v>Vinyl-based Resins</v>
          </cell>
          <cell r="I11699" t="str">
            <v>Polyvinyl Chloride and Copolymers Production - Dispersion Process</v>
          </cell>
          <cell r="J11699" t="str">
            <v>Process Vents, Reactor: Opening Loss</v>
          </cell>
          <cell r="N11699">
            <v>40988</v>
          </cell>
        </row>
        <row r="11700">
          <cell r="A11700" t="str">
            <v>64631016</v>
          </cell>
          <cell r="B11700" t="str">
            <v>Point</v>
          </cell>
          <cell r="C11700" t="str">
            <v>Polyvinyl Chloride &amp; Copolymers -Dispersion Process /Process Vents, Reactor: Safety Valve Vents</v>
          </cell>
          <cell r="D11700" t="str">
            <v>Industrial Processes - Chemical Manuf</v>
          </cell>
          <cell r="G11700" t="str">
            <v>MACT Source Categories</v>
          </cell>
          <cell r="H11700" t="str">
            <v>Vinyl-based Resins</v>
          </cell>
          <cell r="I11700" t="str">
            <v>Polyvinyl Chloride and Copolymers Production - Dispersion Process</v>
          </cell>
          <cell r="J11700" t="str">
            <v>Process Vents, Reactor: Safety Valve Vents</v>
          </cell>
          <cell r="N11700">
            <v>40988</v>
          </cell>
        </row>
        <row r="11701">
          <cell r="A11701" t="str">
            <v>64631025</v>
          </cell>
          <cell r="B11701" t="str">
            <v>Point</v>
          </cell>
          <cell r="C11701" t="str">
            <v>Polyvinyl Chloride&amp;Copolymers -Dispersion Process /Process Vents, Stripper: Vinyl Chloride Stripped from Polymer to Atmos</v>
          </cell>
          <cell r="D11701" t="str">
            <v>Industrial Processes - Chemical Manuf</v>
          </cell>
          <cell r="G11701" t="str">
            <v>MACT Source Categories</v>
          </cell>
          <cell r="H11701" t="str">
            <v>Vinyl-based Resins</v>
          </cell>
          <cell r="I11701" t="str">
            <v>Polyvinyl Chloride and Copolymers Production - Dispersion Process</v>
          </cell>
          <cell r="J11701" t="str">
            <v>Process Vents, Stripper: Vinyl Chloride Stripped from Polymer to Atmos</v>
          </cell>
          <cell r="N11701">
            <v>40988</v>
          </cell>
        </row>
        <row r="11702">
          <cell r="A11702" t="str">
            <v>64631026</v>
          </cell>
          <cell r="B11702" t="str">
            <v>Point</v>
          </cell>
          <cell r="C11702" t="str">
            <v>Polyvinyl Chloride &amp; Copolymers -Dispersion Process /Process Vents, Stripper: Transfer of Batch</v>
          </cell>
          <cell r="D11702" t="str">
            <v>Industrial Processes - Chemical Manuf</v>
          </cell>
          <cell r="G11702" t="str">
            <v>MACT Source Categories</v>
          </cell>
          <cell r="H11702" t="str">
            <v>Vinyl-based Resins</v>
          </cell>
          <cell r="I11702" t="str">
            <v>Polyvinyl Chloride and Copolymers Production - Dispersion Process</v>
          </cell>
          <cell r="J11702" t="str">
            <v>Process Vents, Stripper: Transfer of Batch</v>
          </cell>
          <cell r="N11702">
            <v>40988</v>
          </cell>
        </row>
        <row r="11703">
          <cell r="A11703" t="str">
            <v>64631030</v>
          </cell>
          <cell r="B11703" t="str">
            <v>Point</v>
          </cell>
          <cell r="C11703" t="str">
            <v>Polyvinyl Chloride &amp; Copolymers -Dispersion Process /Process Vents: Slurry Blend Tank</v>
          </cell>
          <cell r="D11703" t="str">
            <v>Industrial Processes - Chemical Manuf</v>
          </cell>
          <cell r="G11703" t="str">
            <v>MACT Source Categories</v>
          </cell>
          <cell r="H11703" t="str">
            <v>Vinyl-based Resins</v>
          </cell>
          <cell r="I11703" t="str">
            <v>Polyvinyl Chloride and Copolymers Production - Dispersion Process</v>
          </cell>
          <cell r="J11703" t="str">
            <v>Process Vents: Slurry Blend Tank</v>
          </cell>
          <cell r="N11703">
            <v>40988</v>
          </cell>
        </row>
        <row r="11704">
          <cell r="A11704" t="str">
            <v>64631040</v>
          </cell>
          <cell r="B11704" t="str">
            <v>Point</v>
          </cell>
          <cell r="C11704" t="str">
            <v>Polyvinyl Chloride &amp; Copolymers -Dispersion Process /Process Vents: Spray Dryer</v>
          </cell>
          <cell r="D11704" t="str">
            <v>Industrial Processes - Chemical Manuf</v>
          </cell>
          <cell r="G11704" t="str">
            <v>MACT Source Categories</v>
          </cell>
          <cell r="H11704" t="str">
            <v>Vinyl-based Resins</v>
          </cell>
          <cell r="I11704" t="str">
            <v>Polyvinyl Chloride and Copolymers Production - Dispersion Process</v>
          </cell>
          <cell r="J11704" t="str">
            <v>Process Vents: Spray Dryer</v>
          </cell>
          <cell r="N11704">
            <v>40988</v>
          </cell>
        </row>
        <row r="11705">
          <cell r="A11705" t="str">
            <v>64631041</v>
          </cell>
          <cell r="B11705" t="str">
            <v>Point</v>
          </cell>
          <cell r="D11705" t="str">
            <v>Industrial Processes - Chemical Manuf</v>
          </cell>
          <cell r="G11705" t="str">
            <v>MACT Source Categories</v>
          </cell>
          <cell r="H11705" t="str">
            <v>Vinyl-based Resins</v>
          </cell>
          <cell r="I11705" t="str">
            <v>Polyvinyl Chloride and Copolymers Production - Dispersion Process</v>
          </cell>
          <cell r="J11705" t="str">
            <v>Process Vents: Product Filter or Sieve</v>
          </cell>
          <cell r="N11705">
            <v>41310</v>
          </cell>
        </row>
        <row r="11706">
          <cell r="A11706" t="str">
            <v>64631050</v>
          </cell>
          <cell r="B11706" t="str">
            <v>Point</v>
          </cell>
          <cell r="C11706" t="str">
            <v>Polyvinyl Chloride &amp; Copolymers -Dispersion Process /Process Vents: Silo Storage</v>
          </cell>
          <cell r="D11706" t="str">
            <v>Industrial Processes - Storage and Transfer</v>
          </cell>
          <cell r="G11706" t="str">
            <v>MACT Source Categories</v>
          </cell>
          <cell r="H11706" t="str">
            <v>Vinyl-based Resins</v>
          </cell>
          <cell r="I11706" t="str">
            <v>Polyvinyl Chloride and Copolymers Production - Dispersion Process</v>
          </cell>
          <cell r="J11706" t="str">
            <v>Process Vents: Silo Storage</v>
          </cell>
          <cell r="N11706">
            <v>40988</v>
          </cell>
        </row>
        <row r="11707">
          <cell r="A11707" t="str">
            <v>64631051</v>
          </cell>
          <cell r="B11707" t="str">
            <v>Point</v>
          </cell>
          <cell r="C11707" t="str">
            <v>Polyvinyl Chloride &amp; Copolymers -Dispersion Process /Process Vents, Bagger Area: Machines</v>
          </cell>
          <cell r="D11707" t="str">
            <v>Industrial Processes - Chemical Manuf</v>
          </cell>
          <cell r="G11707" t="str">
            <v>MACT Source Categories</v>
          </cell>
          <cell r="H11707" t="str">
            <v>Vinyl-based Resins</v>
          </cell>
          <cell r="I11707" t="str">
            <v>Polyvinyl Chloride and Copolymers Production - Dispersion Process</v>
          </cell>
          <cell r="J11707" t="str">
            <v>Process Vents, Bagger Area: Machines</v>
          </cell>
          <cell r="N11707">
            <v>40988</v>
          </cell>
        </row>
        <row r="11708">
          <cell r="A11708" t="str">
            <v>64631052</v>
          </cell>
          <cell r="B11708" t="str">
            <v>Point</v>
          </cell>
          <cell r="C11708" t="str">
            <v>Polyvinyl Chloride &amp; Copolymers -Dispersion Process /Process Vents, Bagger Area: Resin Transfer</v>
          </cell>
          <cell r="D11708" t="str">
            <v>Industrial Processes - Chemical Manuf</v>
          </cell>
          <cell r="G11708" t="str">
            <v>MACT Source Categories</v>
          </cell>
          <cell r="H11708" t="str">
            <v>Vinyl-based Resins</v>
          </cell>
          <cell r="I11708" t="str">
            <v>Polyvinyl Chloride and Copolymers Production - Dispersion Process</v>
          </cell>
          <cell r="J11708" t="str">
            <v>Process Vents, Bagger Area: Resin Transfer</v>
          </cell>
          <cell r="N11708">
            <v>40988</v>
          </cell>
        </row>
        <row r="11709">
          <cell r="A11709" t="str">
            <v>64631053</v>
          </cell>
          <cell r="B11709" t="str">
            <v>Point</v>
          </cell>
          <cell r="C11709" t="str">
            <v>Polyvinyl Chloride &amp; Copolymers -Dispersion Process /Process Vents: Bulk Loading</v>
          </cell>
          <cell r="D11709" t="str">
            <v>Industrial Processes - Chemical Manuf</v>
          </cell>
          <cell r="G11709" t="str">
            <v>MACT Source Categories</v>
          </cell>
          <cell r="H11709" t="str">
            <v>Vinyl-based Resins</v>
          </cell>
          <cell r="I11709" t="str">
            <v>Polyvinyl Chloride and Copolymers Production - Dispersion Process</v>
          </cell>
          <cell r="J11709" t="str">
            <v>Process Vents: Bulk Loading</v>
          </cell>
          <cell r="N11709">
            <v>40988</v>
          </cell>
        </row>
        <row r="11710">
          <cell r="A11710" t="str">
            <v>64631054</v>
          </cell>
          <cell r="B11710" t="str">
            <v>Point</v>
          </cell>
          <cell r="D11710" t="str">
            <v>Industrial Processes - Chemical Manuf</v>
          </cell>
          <cell r="G11710" t="str">
            <v>MACT Source Categories</v>
          </cell>
          <cell r="H11710" t="str">
            <v>Vinyl-based Resins</v>
          </cell>
          <cell r="I11710" t="str">
            <v>Polyvinyl Chloride and Copolymers Production - Dispersion Process</v>
          </cell>
          <cell r="J11710" t="str">
            <v>Cooling Tower</v>
          </cell>
          <cell r="N11710">
            <v>41347</v>
          </cell>
        </row>
        <row r="11711">
          <cell r="A11711" t="str">
            <v>64631055</v>
          </cell>
          <cell r="B11711" t="str">
            <v>Point</v>
          </cell>
          <cell r="D11711" t="str">
            <v>Industrial Processes - Chemical Manuf</v>
          </cell>
          <cell r="G11711" t="str">
            <v>MACT Source Categories</v>
          </cell>
          <cell r="H11711" t="str">
            <v>Vinyl-based Resins</v>
          </cell>
          <cell r="I11711" t="str">
            <v>Polyvinyl Chloride and Copolymers Production - Dispersion Process</v>
          </cell>
          <cell r="J11711" t="str">
            <v>Heat Exchanger</v>
          </cell>
          <cell r="N11711">
            <v>41310</v>
          </cell>
        </row>
        <row r="11712">
          <cell r="A11712" t="str">
            <v>64631056</v>
          </cell>
          <cell r="B11712" t="str">
            <v>Point</v>
          </cell>
          <cell r="D11712" t="str">
            <v>Industrial Processes - Chemical Manuf</v>
          </cell>
          <cell r="G11712" t="str">
            <v>MACT Source Categories</v>
          </cell>
          <cell r="H11712" t="str">
            <v>Vinyl-based Resins</v>
          </cell>
          <cell r="I11712" t="str">
            <v>Polyvinyl Chloride and Copolymers Production - Dispersion Process</v>
          </cell>
          <cell r="J11712" t="str">
            <v>Sieve or Filter</v>
          </cell>
          <cell r="N11712">
            <v>41310</v>
          </cell>
        </row>
        <row r="11713">
          <cell r="A11713" t="str">
            <v>64631057</v>
          </cell>
          <cell r="B11713" t="str">
            <v>Point</v>
          </cell>
          <cell r="D11713" t="str">
            <v>Industrial Processes - Chemical Manuf</v>
          </cell>
          <cell r="G11713" t="str">
            <v>MACT Source Categories</v>
          </cell>
          <cell r="H11713" t="str">
            <v>Vinyl-based Resins</v>
          </cell>
          <cell r="I11713" t="str">
            <v>Polyvinyl Chloride and Copolymers Production - Dispersion Process</v>
          </cell>
          <cell r="J11713" t="str">
            <v>Wastewater Storage</v>
          </cell>
          <cell r="N11713">
            <v>41310</v>
          </cell>
        </row>
        <row r="11714">
          <cell r="A11714" t="str">
            <v>64631058</v>
          </cell>
          <cell r="B11714" t="str">
            <v>Point</v>
          </cell>
          <cell r="D11714" t="str">
            <v>Industrial Processes - Chemical Manuf</v>
          </cell>
          <cell r="G11714" t="str">
            <v>MACT Source Categories</v>
          </cell>
          <cell r="H11714" t="str">
            <v>Vinyl-based Resins</v>
          </cell>
          <cell r="I11714" t="str">
            <v>Polyvinyl Chloride and Copolymers Production - Dispersion Process</v>
          </cell>
          <cell r="J11714" t="str">
            <v>Vinyl Chloride Holding Tank</v>
          </cell>
          <cell r="N11714">
            <v>41310</v>
          </cell>
        </row>
        <row r="11715">
          <cell r="A11715" t="str">
            <v>64631059</v>
          </cell>
          <cell r="B11715" t="str">
            <v>Point</v>
          </cell>
          <cell r="D11715" t="str">
            <v>Industrial Processes - Chemical Manuf</v>
          </cell>
          <cell r="G11715" t="str">
            <v>MACT Source  Categories</v>
          </cell>
          <cell r="H11715" t="str">
            <v>Vinyl-based Resins</v>
          </cell>
          <cell r="I11715" t="str">
            <v>Polyvinyl Chloride and Copolymers Production - Dispersion Process</v>
          </cell>
          <cell r="J11715" t="str">
            <v>Gas Holder</v>
          </cell>
          <cell r="N11715">
            <v>41310</v>
          </cell>
        </row>
        <row r="11716">
          <cell r="A11716" t="str">
            <v>64631080</v>
          </cell>
          <cell r="B11716" t="str">
            <v>Point</v>
          </cell>
          <cell r="C11716" t="str">
            <v>Polyvinyl Chloride &amp; Copolymers -Dispersion Process /Fugitive Emissions</v>
          </cell>
          <cell r="D11716" t="str">
            <v>Industrial Processes - Chemical Manuf</v>
          </cell>
          <cell r="G11716" t="str">
            <v>MACT Source Categories</v>
          </cell>
          <cell r="H11716" t="str">
            <v>Vinyl-based Resins</v>
          </cell>
          <cell r="I11716" t="str">
            <v>Polyvinyl Chloride and Copolymers Production - Dispersion Process</v>
          </cell>
          <cell r="J11716" t="str">
            <v>Equipment Leaks [See also 646310 -84 -85 or -86]</v>
          </cell>
          <cell r="N11716">
            <v>41298</v>
          </cell>
        </row>
        <row r="11717">
          <cell r="A11717" t="str">
            <v>64631081</v>
          </cell>
          <cell r="B11717" t="str">
            <v>Point</v>
          </cell>
          <cell r="C11717" t="str">
            <v>Polyvinyl Chloride &amp; Copolymers -Dispersion Process /Fugitive Emissions: Manhole Cover Seals</v>
          </cell>
          <cell r="D11717" t="str">
            <v>Industrial Processes - Chemical Manuf</v>
          </cell>
          <cell r="G11717" t="str">
            <v>MACT Source Categories</v>
          </cell>
          <cell r="H11717" t="str">
            <v>Vinyl-based Resins</v>
          </cell>
          <cell r="I11717" t="str">
            <v>Polyvinyl Chloride and Copolymers Production - Dispersion Process</v>
          </cell>
          <cell r="J11717" t="str">
            <v>Fugitive Emissions: Manhole Cover Seals</v>
          </cell>
          <cell r="N11717">
            <v>40988</v>
          </cell>
        </row>
        <row r="11718">
          <cell r="A11718" t="str">
            <v>64631082</v>
          </cell>
          <cell r="B11718" t="str">
            <v>Point</v>
          </cell>
          <cell r="C11718" t="str">
            <v>Polyvinyl Chloride &amp; Copolymers -Dispersion Process /Fugitive Emissions: Opening of Equip for Inspection or Maint</v>
          </cell>
          <cell r="D11718" t="str">
            <v>Industrial Processes - Chemical Manuf</v>
          </cell>
          <cell r="G11718" t="str">
            <v>MACT Source Categories</v>
          </cell>
          <cell r="H11718" t="str">
            <v>Vinyl-based Resins</v>
          </cell>
          <cell r="I11718" t="str">
            <v>Polyvinyl Chloride and Copolymers Production - Dispersion Process</v>
          </cell>
          <cell r="J11718" t="str">
            <v>Fugitive Emissions: Opening of Equipment for Inspection or Maintenance</v>
          </cell>
          <cell r="N11718">
            <v>40988</v>
          </cell>
        </row>
        <row r="11719">
          <cell r="A11719" t="str">
            <v>64631083</v>
          </cell>
          <cell r="B11719" t="str">
            <v>Point</v>
          </cell>
          <cell r="C11719" t="str">
            <v>Polyvinyl Chloride &amp; Copolymers -Dispersion Process /Fugitive Emissions: Manual Venting</v>
          </cell>
          <cell r="D11719" t="str">
            <v>Industrial Processes - Chemical Manuf</v>
          </cell>
          <cell r="G11719" t="str">
            <v>MACT Source Categories</v>
          </cell>
          <cell r="H11719" t="str">
            <v>Vinyl-based Resins</v>
          </cell>
          <cell r="I11719" t="str">
            <v>Polyvinyl Chloride and Copolymers Production - Dispersion Process</v>
          </cell>
          <cell r="J11719" t="str">
            <v>Fugitive Emissions: Manual Venting</v>
          </cell>
          <cell r="N11719">
            <v>40988</v>
          </cell>
        </row>
        <row r="11720">
          <cell r="A11720" t="str">
            <v>64631084</v>
          </cell>
          <cell r="B11720" t="str">
            <v>Point</v>
          </cell>
          <cell r="D11720" t="str">
            <v>Industrial Processes - Chemical Manuf</v>
          </cell>
          <cell r="G11720" t="str">
            <v>MACT Source Categories</v>
          </cell>
          <cell r="H11720" t="str">
            <v>Vinyl-based Resins</v>
          </cell>
          <cell r="I11720" t="str">
            <v>Polyvinyl Chloride and Copolymers Production - Dispersion Process</v>
          </cell>
          <cell r="J11720" t="str">
            <v>Equipment Leaks- Pumps</v>
          </cell>
          <cell r="N11720">
            <v>41310</v>
          </cell>
        </row>
        <row r="11721">
          <cell r="A11721" t="str">
            <v>64631085</v>
          </cell>
          <cell r="B11721" t="str">
            <v>Point</v>
          </cell>
          <cell r="D11721" t="str">
            <v>Industrial Processes - Chemical Manuf</v>
          </cell>
          <cell r="G11721" t="str">
            <v>MACT Source Categories</v>
          </cell>
          <cell r="H11721" t="str">
            <v>Vinyl-based Resins</v>
          </cell>
          <cell r="I11721" t="str">
            <v>Polyvinyl Chloride and Copolymers Production - Dispersion Process</v>
          </cell>
          <cell r="J11721" t="str">
            <v>Equipment Leaks- Valves</v>
          </cell>
          <cell r="N11721">
            <v>41310</v>
          </cell>
        </row>
        <row r="11722">
          <cell r="A11722" t="str">
            <v>64631086</v>
          </cell>
          <cell r="B11722" t="str">
            <v>Point</v>
          </cell>
          <cell r="D11722" t="str">
            <v>Industrial Processes - Chemical Manuf</v>
          </cell>
          <cell r="G11722" t="str">
            <v>MACT Source Catgories</v>
          </cell>
          <cell r="H11722" t="str">
            <v>Vinyl-based Resins</v>
          </cell>
          <cell r="I11722" t="str">
            <v>Polyvinyl Chloride and Copolymers Production - Dispersion Process</v>
          </cell>
          <cell r="J11722" t="str">
            <v>Equipment Leaks- Connectors</v>
          </cell>
          <cell r="N11722">
            <v>41310</v>
          </cell>
        </row>
        <row r="11723">
          <cell r="A11723" t="str">
            <v>64632001</v>
          </cell>
          <cell r="B11723" t="str">
            <v>Point</v>
          </cell>
          <cell r="C11723" t="str">
            <v>Polyvinyl Chloride &amp; Copolymers -Solvent Process /PVC and Copolymers Production: Solvent Process</v>
          </cell>
          <cell r="D11723" t="str">
            <v>Industrial Processes - Chemical Manuf</v>
          </cell>
          <cell r="G11723" t="str">
            <v>MACT Source Categories</v>
          </cell>
          <cell r="H11723" t="str">
            <v>Vinyl-based Resins</v>
          </cell>
          <cell r="I11723" t="str">
            <v>Polyvinyl Chloride and Copolymers Production - Solvent Process</v>
          </cell>
          <cell r="J11723" t="str">
            <v>PVC and Copolymers Production: Solvent Process</v>
          </cell>
          <cell r="N11723">
            <v>40988</v>
          </cell>
        </row>
        <row r="11724">
          <cell r="A11724" t="str">
            <v>64632010</v>
          </cell>
          <cell r="B11724" t="str">
            <v>Point</v>
          </cell>
          <cell r="C11724" t="str">
            <v>Polyvinyl Chloride &amp; Copolymers -Solvent Process /Process Vents: Solvent Process</v>
          </cell>
          <cell r="D11724" t="str">
            <v>Industrial Processes - Chemical Manuf</v>
          </cell>
          <cell r="G11724" t="str">
            <v>MACT Source Categories</v>
          </cell>
          <cell r="H11724" t="str">
            <v>Vinyl-based Resins</v>
          </cell>
          <cell r="I11724" t="str">
            <v>Polyvinyl Chloride and Copolymers Production - Solvent Process</v>
          </cell>
          <cell r="J11724" t="str">
            <v>Process Vents: Solvent Process</v>
          </cell>
          <cell r="N11724">
            <v>40988</v>
          </cell>
        </row>
        <row r="11725">
          <cell r="A11725" t="str">
            <v>64632011</v>
          </cell>
          <cell r="B11725" t="str">
            <v>Point</v>
          </cell>
          <cell r="C11725" t="str">
            <v>Polyvinyl Chloride &amp; Copolymers -Solvent Process /Process Vents: Monomer Recovery</v>
          </cell>
          <cell r="D11725" t="str">
            <v>Industrial Processes - Chemical Manuf</v>
          </cell>
          <cell r="G11725" t="str">
            <v>MACT Source Categories</v>
          </cell>
          <cell r="H11725" t="str">
            <v>Vinyl-based Resins</v>
          </cell>
          <cell r="I11725" t="str">
            <v>Polyvinyl Chloride and Copolymers Production - Solvent Process</v>
          </cell>
          <cell r="J11725" t="str">
            <v>Process Vents: Monomer Recovery</v>
          </cell>
          <cell r="N11725">
            <v>40988</v>
          </cell>
        </row>
        <row r="11726">
          <cell r="A11726" t="str">
            <v>64632015</v>
          </cell>
          <cell r="B11726" t="str">
            <v>Point</v>
          </cell>
          <cell r="C11726" t="str">
            <v>Polyvinyl Chloride &amp; Copolymers -Solvent Process /Process Vents, Reactor: Opening Loss</v>
          </cell>
          <cell r="D11726" t="str">
            <v>Industrial Processes - Chemical Manuf</v>
          </cell>
          <cell r="G11726" t="str">
            <v>MACT Source Categories</v>
          </cell>
          <cell r="H11726" t="str">
            <v>Vinyl-based Resins</v>
          </cell>
          <cell r="I11726" t="str">
            <v>Polyvinyl Chloride and Copolymers Production - Solvent Process</v>
          </cell>
          <cell r="J11726" t="str">
            <v>Process Vents, Reactor: Opening Loss</v>
          </cell>
          <cell r="N11726">
            <v>40988</v>
          </cell>
        </row>
        <row r="11727">
          <cell r="A11727" t="str">
            <v>64632016</v>
          </cell>
          <cell r="B11727" t="str">
            <v>Point</v>
          </cell>
          <cell r="C11727" t="str">
            <v>Polyvinyl Chloride &amp; Copolymers -Solvent Process /Process Vents, Reactor: Safety Valve Vents</v>
          </cell>
          <cell r="D11727" t="str">
            <v>Industrial Processes - Chemical Manuf</v>
          </cell>
          <cell r="G11727" t="str">
            <v>MACT Source Categories</v>
          </cell>
          <cell r="H11727" t="str">
            <v>Vinyl-based Resins</v>
          </cell>
          <cell r="I11727" t="str">
            <v>Polyvinyl Chloride and Copolymers Production - Solvent Process</v>
          </cell>
          <cell r="J11727" t="str">
            <v>Process Vents, Reactor: Safety Valve Vents</v>
          </cell>
          <cell r="N11727">
            <v>40988</v>
          </cell>
        </row>
        <row r="11728">
          <cell r="A11728" t="str">
            <v>64632020</v>
          </cell>
          <cell r="B11728" t="str">
            <v>Point</v>
          </cell>
          <cell r="C11728" t="str">
            <v>Polyvinyl Chloride &amp; Copolymers -Solvent Process /Process Vents: Flash Evaporator</v>
          </cell>
          <cell r="D11728" t="str">
            <v>Industrial Processes - Chemical Manuf</v>
          </cell>
          <cell r="G11728" t="str">
            <v>MACT Source Categories</v>
          </cell>
          <cell r="H11728" t="str">
            <v>Vinyl-based Resins</v>
          </cell>
          <cell r="I11728" t="str">
            <v>Polyvinyl Chloride and Copolymers Production - Solvent Process</v>
          </cell>
          <cell r="J11728" t="str">
            <v>Process Vents: Flash Evaporator</v>
          </cell>
          <cell r="N11728">
            <v>40988</v>
          </cell>
        </row>
        <row r="11729">
          <cell r="A11729" t="str">
            <v>64632030</v>
          </cell>
          <cell r="B11729" t="str">
            <v>Point</v>
          </cell>
          <cell r="C11729" t="str">
            <v>Polyvinyl Chloride &amp; Copolymers -Solvent Process /Process Vents: Dryer</v>
          </cell>
          <cell r="D11729" t="str">
            <v>Industrial Processes - Chemical Manuf</v>
          </cell>
          <cell r="G11729" t="str">
            <v>MACT Source Categories</v>
          </cell>
          <cell r="H11729" t="str">
            <v>Vinyl-based Resins</v>
          </cell>
          <cell r="I11729" t="str">
            <v>Polyvinyl Chloride and Copolymers Production - Solvent Process</v>
          </cell>
          <cell r="J11729" t="str">
            <v>Process Vents: Direct Dryer [for Indirect Dryer USE 64632031]</v>
          </cell>
          <cell r="N11729">
            <v>41298</v>
          </cell>
        </row>
        <row r="11730">
          <cell r="A11730" t="str">
            <v>64632031</v>
          </cell>
          <cell r="B11730" t="str">
            <v>Point</v>
          </cell>
          <cell r="D11730" t="str">
            <v>Industrial Processes - Chemical Manuf</v>
          </cell>
          <cell r="G11730" t="str">
            <v>MACT Source Categories</v>
          </cell>
          <cell r="H11730" t="str">
            <v>Vinyl-based Resins</v>
          </cell>
          <cell r="I11730" t="str">
            <v>Polyvinyl Chloride and Copolymers Production - Solvent Process</v>
          </cell>
          <cell r="J11730" t="str">
            <v>Process Vents: Indirect Dryer</v>
          </cell>
          <cell r="N11730">
            <v>41310</v>
          </cell>
        </row>
        <row r="11731">
          <cell r="A11731" t="str">
            <v>64632040</v>
          </cell>
          <cell r="B11731" t="str">
            <v>Point</v>
          </cell>
          <cell r="C11731" t="str">
            <v>Polyvinyl Chloride &amp; Copolymers -Solvent Process /Process Vents: Product Filters</v>
          </cell>
          <cell r="D11731" t="str">
            <v>Industrial Processes - Chemical Manuf</v>
          </cell>
          <cell r="G11731" t="str">
            <v>MACT Source Categories</v>
          </cell>
          <cell r="H11731" t="str">
            <v>Vinyl-based Resins</v>
          </cell>
          <cell r="I11731" t="str">
            <v>Polyvinyl Chloride and Copolymers Production - Solvent Process</v>
          </cell>
          <cell r="J11731" t="str">
            <v>Process Vents: Product Filter or Sieve</v>
          </cell>
          <cell r="N11731">
            <v>41298</v>
          </cell>
        </row>
        <row r="11732">
          <cell r="A11732" t="str">
            <v>64632041</v>
          </cell>
          <cell r="B11732" t="str">
            <v>Point</v>
          </cell>
          <cell r="C11732" t="str">
            <v>Polyvinyl Chloride &amp; Copolymers -Solvent Process /Process Vents: Product Screens</v>
          </cell>
          <cell r="D11732" t="str">
            <v>Industrial Processes - Chemical Manuf</v>
          </cell>
          <cell r="G11732" t="str">
            <v>MACT Source Categories</v>
          </cell>
          <cell r="H11732" t="str">
            <v>Vinyl-based Resins</v>
          </cell>
          <cell r="I11732" t="str">
            <v>Polyvinyl Chloride and Copolymers Production - Solvent Process</v>
          </cell>
          <cell r="J11732" t="str">
            <v>Process Vents: Product Screens</v>
          </cell>
          <cell r="N11732">
            <v>40988</v>
          </cell>
        </row>
        <row r="11733">
          <cell r="A11733" t="str">
            <v>64632042</v>
          </cell>
          <cell r="B11733" t="str">
            <v>Point</v>
          </cell>
          <cell r="C11733" t="str">
            <v>Polyvinyl Chloride &amp; Copolymers -Solvent Process /Process Vents: Grinder</v>
          </cell>
          <cell r="D11733" t="str">
            <v>Industrial Processes - Chemical Manuf</v>
          </cell>
          <cell r="G11733" t="str">
            <v>MACT Source Categories</v>
          </cell>
          <cell r="H11733" t="str">
            <v>Vinyl-based Resins</v>
          </cell>
          <cell r="I11733" t="str">
            <v>Polyvinyl Chloride and Copolymers Production - Solvent Process</v>
          </cell>
          <cell r="J11733" t="str">
            <v>Process Vents: Grinder</v>
          </cell>
          <cell r="N11733">
            <v>40988</v>
          </cell>
        </row>
        <row r="11734">
          <cell r="A11734" t="str">
            <v>64632050</v>
          </cell>
          <cell r="B11734" t="str">
            <v>Point</v>
          </cell>
          <cell r="C11734" t="str">
            <v>Polyvinyl Chloride &amp; Copolymers -Solvent Process /Process Vents: Silo Storage</v>
          </cell>
          <cell r="D11734" t="str">
            <v>Industrial Processes - Storage and Transfer</v>
          </cell>
          <cell r="G11734" t="str">
            <v>MACT Source Categories</v>
          </cell>
          <cell r="H11734" t="str">
            <v>Vinyl-based Resins</v>
          </cell>
          <cell r="I11734" t="str">
            <v>Polyvinyl Chloride and Copolymers Production - Solvent Process</v>
          </cell>
          <cell r="J11734" t="str">
            <v>Process Vents: Silo Storage</v>
          </cell>
          <cell r="N11734">
            <v>40988</v>
          </cell>
        </row>
        <row r="11735">
          <cell r="A11735" t="str">
            <v>64632051</v>
          </cell>
          <cell r="B11735" t="str">
            <v>Point</v>
          </cell>
          <cell r="C11735" t="str">
            <v>Polyvinyl Chloride &amp; Copolymers -Solvent Process /Process Vents, Bagger Area: Machines</v>
          </cell>
          <cell r="D11735" t="str">
            <v>Industrial Processes - Chemical Manuf</v>
          </cell>
          <cell r="G11735" t="str">
            <v>MACT Source Categories</v>
          </cell>
          <cell r="H11735" t="str">
            <v>Vinyl-based Resins</v>
          </cell>
          <cell r="I11735" t="str">
            <v>Polyvinyl Chloride and Copolymers Production - Solvent Process</v>
          </cell>
          <cell r="J11735" t="str">
            <v>Process Vents, Bagger Area: Machines</v>
          </cell>
          <cell r="N11735">
            <v>40988</v>
          </cell>
        </row>
        <row r="11736">
          <cell r="A11736" t="str">
            <v>64632052</v>
          </cell>
          <cell r="B11736" t="str">
            <v>Point</v>
          </cell>
          <cell r="C11736" t="str">
            <v>Polyvinyl Chloride &amp; Copolymers -Solvent Process /Process Vents, Bagger Area: Resin Transfer</v>
          </cell>
          <cell r="D11736" t="str">
            <v>Industrial Processes - Chemical Manuf</v>
          </cell>
          <cell r="G11736" t="str">
            <v>MACT Source Categories</v>
          </cell>
          <cell r="H11736" t="str">
            <v>Vinyl-based Resins</v>
          </cell>
          <cell r="I11736" t="str">
            <v>Polyvinyl Chloride and Copolymers Production - Solvent Process</v>
          </cell>
          <cell r="J11736" t="str">
            <v>Process Vents, Bagger Area: Resin Transfer</v>
          </cell>
          <cell r="N11736">
            <v>40988</v>
          </cell>
        </row>
        <row r="11737">
          <cell r="A11737" t="str">
            <v>64632053</v>
          </cell>
          <cell r="B11737" t="str">
            <v>Point</v>
          </cell>
          <cell r="C11737" t="str">
            <v>Polyvinyl Chloride &amp; Copolymers -Solvent Process /Process Vents: Bulk Loading</v>
          </cell>
          <cell r="D11737" t="str">
            <v>Industrial Processes - Chemical Manuf</v>
          </cell>
          <cell r="G11737" t="str">
            <v>MACT Source Categories</v>
          </cell>
          <cell r="H11737" t="str">
            <v>Vinyl-based Resins</v>
          </cell>
          <cell r="I11737" t="str">
            <v>Polyvinyl Chloride and Copolymers Production - Solvent Process</v>
          </cell>
          <cell r="J11737" t="str">
            <v>Process Vents: Bulk Loading</v>
          </cell>
          <cell r="N11737">
            <v>40988</v>
          </cell>
        </row>
        <row r="11738">
          <cell r="A11738" t="str">
            <v>64632054</v>
          </cell>
          <cell r="B11738" t="str">
            <v>Point</v>
          </cell>
          <cell r="D11738" t="str">
            <v>Industrial Processes - Chemical Manuf</v>
          </cell>
          <cell r="G11738" t="str">
            <v>MACT Source Categories</v>
          </cell>
          <cell r="H11738" t="str">
            <v>Vinyl-based Resins</v>
          </cell>
          <cell r="I11738" t="str">
            <v>Polyvinyl Chloride and Copolymers Production - Solvent Process</v>
          </cell>
          <cell r="J11738" t="str">
            <v>Cooling Tower</v>
          </cell>
          <cell r="N11738">
            <v>41310</v>
          </cell>
        </row>
        <row r="11739">
          <cell r="A11739" t="str">
            <v>64632055</v>
          </cell>
          <cell r="B11739" t="str">
            <v>Point</v>
          </cell>
          <cell r="D11739" t="str">
            <v>Industrial Processes - Chemical Manuf</v>
          </cell>
          <cell r="G11739" t="str">
            <v>MACT Source Categories</v>
          </cell>
          <cell r="H11739" t="str">
            <v>Vinyl-based Resins</v>
          </cell>
          <cell r="I11739" t="str">
            <v>Polyvinyl Chloride and Copolymers Production - Solvent Process</v>
          </cell>
          <cell r="J11739" t="str">
            <v>Heat Exchanger</v>
          </cell>
          <cell r="N11739">
            <v>41310</v>
          </cell>
        </row>
        <row r="11740">
          <cell r="A11740" t="str">
            <v>64632056</v>
          </cell>
          <cell r="B11740" t="str">
            <v>Point</v>
          </cell>
          <cell r="D11740" t="str">
            <v>Industrial Processes - Chemical Manuf</v>
          </cell>
          <cell r="G11740" t="str">
            <v>MACT Source Categories</v>
          </cell>
          <cell r="H11740" t="str">
            <v>Vinyl-based Resins</v>
          </cell>
          <cell r="I11740" t="str">
            <v>Polyvinyl Chloride and Copolymers Production - Solvent Process</v>
          </cell>
          <cell r="J11740" t="str">
            <v>Sieve or Filter</v>
          </cell>
          <cell r="N11740">
            <v>41310</v>
          </cell>
        </row>
        <row r="11741">
          <cell r="A11741" t="str">
            <v>64632057</v>
          </cell>
          <cell r="B11741" t="str">
            <v>Point</v>
          </cell>
          <cell r="D11741" t="str">
            <v>Industrial Processes - Chemical Manuf</v>
          </cell>
          <cell r="G11741" t="str">
            <v>MACT Source Categories</v>
          </cell>
          <cell r="H11741" t="str">
            <v>Vinyl-based Resins</v>
          </cell>
          <cell r="I11741" t="str">
            <v>Polyvinyl Chloride and Copolymers Production - Solvent Process</v>
          </cell>
          <cell r="J11741" t="str">
            <v>Wastewater Storage</v>
          </cell>
          <cell r="N11741">
            <v>41310</v>
          </cell>
        </row>
        <row r="11742">
          <cell r="A11742" t="str">
            <v>64632058</v>
          </cell>
          <cell r="B11742" t="str">
            <v>Point</v>
          </cell>
          <cell r="D11742" t="str">
            <v>Industrial Processes - Chemical Manuf</v>
          </cell>
          <cell r="G11742" t="str">
            <v>MACT Source Categories</v>
          </cell>
          <cell r="H11742" t="str">
            <v>Vinyl-based Resins</v>
          </cell>
          <cell r="I11742" t="str">
            <v>Polyvinyl Chloride and Copolymers Production - Solvent Process</v>
          </cell>
          <cell r="J11742" t="str">
            <v>Vinyl Chloride Holding Tank</v>
          </cell>
          <cell r="N11742">
            <v>41310</v>
          </cell>
        </row>
        <row r="11743">
          <cell r="A11743" t="str">
            <v>64632059</v>
          </cell>
          <cell r="B11743" t="str">
            <v>Point</v>
          </cell>
          <cell r="D11743" t="str">
            <v>Industrial Processes - Chemical Manuf</v>
          </cell>
          <cell r="G11743" t="str">
            <v>MACT Source Categories</v>
          </cell>
          <cell r="H11743" t="str">
            <v>Vinyl-based Resins</v>
          </cell>
          <cell r="I11743" t="str">
            <v>Polyvinyl Chloride and Copolymers Production - Solvent Process</v>
          </cell>
          <cell r="J11743" t="str">
            <v>Gas Holder</v>
          </cell>
          <cell r="N11743">
            <v>41310</v>
          </cell>
        </row>
        <row r="11744">
          <cell r="A11744" t="str">
            <v>64632080</v>
          </cell>
          <cell r="B11744" t="str">
            <v>Point</v>
          </cell>
          <cell r="C11744" t="str">
            <v>Polyvinyl Chloride &amp; Copolymers -Solvent Process /Fugitive Emissions</v>
          </cell>
          <cell r="D11744" t="str">
            <v>Industrial Processes - Chemical Manuf</v>
          </cell>
          <cell r="G11744" t="str">
            <v>MACT Source Categories</v>
          </cell>
          <cell r="H11744" t="str">
            <v>Vinyl-based Resins</v>
          </cell>
          <cell r="I11744" t="str">
            <v>Polyvinyl Chloride and Copolymers Production - Solvent Process</v>
          </cell>
          <cell r="J11744" t="str">
            <v>Equipment Leaks [See also 646320 -84 -85 or -86]</v>
          </cell>
          <cell r="N11744">
            <v>41298</v>
          </cell>
        </row>
        <row r="11745">
          <cell r="A11745" t="str">
            <v>64632081</v>
          </cell>
          <cell r="B11745" t="str">
            <v>Point</v>
          </cell>
          <cell r="C11745" t="str">
            <v>Polyvinyl Chloride &amp; Copolymers -Solvent Process /Fugitive Emissions: Manhole Cover Seals</v>
          </cell>
          <cell r="D11745" t="str">
            <v>Industrial Processes - Chemical Manuf</v>
          </cell>
          <cell r="G11745" t="str">
            <v>MACT Source Categories</v>
          </cell>
          <cell r="H11745" t="str">
            <v>Vinyl-based Resins</v>
          </cell>
          <cell r="I11745" t="str">
            <v>Polyvinyl Chloride and Copolymers Production - Solvent Process</v>
          </cell>
          <cell r="J11745" t="str">
            <v>Fugitive Emissions: Manhole Cover Seals</v>
          </cell>
          <cell r="N11745">
            <v>40988</v>
          </cell>
        </row>
        <row r="11746">
          <cell r="A11746" t="str">
            <v>64632082</v>
          </cell>
          <cell r="B11746" t="str">
            <v>Point</v>
          </cell>
          <cell r="C11746" t="str">
            <v>Polyvinyl Chloride &amp; Copolymers -Solvent Process /Fugitive Emissions: Opening of Equip for Inspection or Maint</v>
          </cell>
          <cell r="D11746" t="str">
            <v>Industrial Processes - Chemical Manuf</v>
          </cell>
          <cell r="G11746" t="str">
            <v>MACT Source Categories</v>
          </cell>
          <cell r="H11746" t="str">
            <v>Vinyl-based Resins</v>
          </cell>
          <cell r="I11746" t="str">
            <v>Polyvinyl Chloride and Copolymers Production - Solvent Process</v>
          </cell>
          <cell r="J11746" t="str">
            <v>Fugitive Emissions: Opening of Equipment for Inspection or Maintenance</v>
          </cell>
          <cell r="N11746">
            <v>40988</v>
          </cell>
        </row>
        <row r="11747">
          <cell r="A11747" t="str">
            <v>64632083</v>
          </cell>
          <cell r="B11747" t="str">
            <v>Point</v>
          </cell>
          <cell r="C11747" t="str">
            <v>Polyvinyl Chloride &amp; Copolymers -Solvent Process /Fugitive Emissions: Manual Venting</v>
          </cell>
          <cell r="D11747" t="str">
            <v>Industrial Processes - Chemical Manuf</v>
          </cell>
          <cell r="G11747" t="str">
            <v>MACT Source Categories</v>
          </cell>
          <cell r="H11747" t="str">
            <v>Vinyl-based Resins</v>
          </cell>
          <cell r="I11747" t="str">
            <v>Polyvinyl Chloride and Copolymers Production - Solvent Process</v>
          </cell>
          <cell r="J11747" t="str">
            <v>Fugitive Emissions: Manual Venting</v>
          </cell>
          <cell r="N11747">
            <v>40988</v>
          </cell>
        </row>
        <row r="11748">
          <cell r="A11748" t="str">
            <v>64632084</v>
          </cell>
          <cell r="B11748" t="str">
            <v>Point</v>
          </cell>
          <cell r="D11748" t="str">
            <v>Industrial Processes - Chemical Manuf</v>
          </cell>
          <cell r="G11748" t="str">
            <v>MACT Source Categories</v>
          </cell>
          <cell r="H11748" t="str">
            <v>Vinyl-based Resins</v>
          </cell>
          <cell r="I11748" t="str">
            <v>Polyvinyl Chloride and Copolymers Production - Solvent Process</v>
          </cell>
          <cell r="J11748" t="str">
            <v>Equipment Leaks- Pumps</v>
          </cell>
          <cell r="N11748">
            <v>41311</v>
          </cell>
        </row>
        <row r="11749">
          <cell r="A11749" t="str">
            <v>64632085</v>
          </cell>
          <cell r="B11749" t="str">
            <v>Point</v>
          </cell>
          <cell r="D11749" t="str">
            <v>Industrial Processes - Chemical Manuf</v>
          </cell>
          <cell r="G11749" t="str">
            <v>MACT Source Categories</v>
          </cell>
          <cell r="H11749" t="str">
            <v>Vinyl-based Resins</v>
          </cell>
          <cell r="I11749" t="str">
            <v>Polyvinyl Chloride and Copolymers Production - Solvent Process</v>
          </cell>
          <cell r="J11749" t="str">
            <v>Equipment Leaks- Valves</v>
          </cell>
          <cell r="N11749">
            <v>41311</v>
          </cell>
        </row>
        <row r="11750">
          <cell r="A11750" t="str">
            <v>64632086</v>
          </cell>
          <cell r="B11750" t="str">
            <v>Point</v>
          </cell>
          <cell r="D11750" t="str">
            <v>Industrial Processes - Chemical Manuf</v>
          </cell>
          <cell r="G11750" t="str">
            <v>MACT Source Categories</v>
          </cell>
          <cell r="H11750" t="str">
            <v>Vinyl-based Resins</v>
          </cell>
          <cell r="I11750" t="str">
            <v>Polyvinyl Chloride and Copolymers Production - Solvent Process</v>
          </cell>
          <cell r="J11750" t="str">
            <v>Equipment Leaks- Connectors</v>
          </cell>
          <cell r="N11750">
            <v>41311</v>
          </cell>
        </row>
        <row r="11751">
          <cell r="A11751" t="str">
            <v>64633001</v>
          </cell>
          <cell r="B11751" t="str">
            <v>Point</v>
          </cell>
          <cell r="C11751" t="str">
            <v>Polyvinyl Chloride &amp; Copolymers -Bulk Proc /PVC and Copolymers Production: Batch Process</v>
          </cell>
          <cell r="D11751" t="str">
            <v>Industrial Processes - Chemical Manuf</v>
          </cell>
          <cell r="G11751" t="str">
            <v>MACT Source Categories</v>
          </cell>
          <cell r="H11751" t="str">
            <v>Vinyl-based Resins</v>
          </cell>
          <cell r="I11751" t="str">
            <v>Polyvinyl Chloride and Copolymers Production - Bulk Process</v>
          </cell>
          <cell r="J11751" t="str">
            <v>PVC and Copolymers Production: Batch Process</v>
          </cell>
          <cell r="N11751">
            <v>40988</v>
          </cell>
        </row>
        <row r="11752">
          <cell r="A11752" t="str">
            <v>64633010</v>
          </cell>
          <cell r="B11752" t="str">
            <v>Point</v>
          </cell>
          <cell r="C11752" t="str">
            <v>Polyvinyl Chloride &amp; Copolymers -Bulk Proc /Process Vents: Bulk Process</v>
          </cell>
          <cell r="D11752" t="str">
            <v>Industrial Processes - Chemical Manuf</v>
          </cell>
          <cell r="G11752" t="str">
            <v>MACT Source Categories</v>
          </cell>
          <cell r="H11752" t="str">
            <v>Vinyl-based Resins</v>
          </cell>
          <cell r="I11752" t="str">
            <v>Polyvinyl Chloride and Copolymers Production - Bulk Process</v>
          </cell>
          <cell r="J11752" t="str">
            <v>Process Vents: Bulk Process</v>
          </cell>
          <cell r="N11752">
            <v>40988</v>
          </cell>
        </row>
        <row r="11753">
          <cell r="A11753" t="str">
            <v>64633011</v>
          </cell>
          <cell r="B11753" t="str">
            <v>Point</v>
          </cell>
          <cell r="C11753" t="str">
            <v>Polyvinyl Chloride &amp; Copolymers -Bulk Proc /Process Vents: Monomer Recovery</v>
          </cell>
          <cell r="D11753" t="str">
            <v>Industrial Processes - Chemical Manuf</v>
          </cell>
          <cell r="G11753" t="str">
            <v>MACT Source Categories</v>
          </cell>
          <cell r="H11753" t="str">
            <v>Vinyl-based Resins</v>
          </cell>
          <cell r="I11753" t="str">
            <v>Polyvinyl Chloride and Copolymers Production - Bulk Process</v>
          </cell>
          <cell r="J11753" t="str">
            <v>Process Vents: Monomer Recovery</v>
          </cell>
          <cell r="N11753">
            <v>40988</v>
          </cell>
        </row>
        <row r="11754">
          <cell r="A11754" t="str">
            <v>64633015</v>
          </cell>
          <cell r="B11754" t="str">
            <v>Point</v>
          </cell>
          <cell r="C11754" t="str">
            <v>Polyvinyl Chloride &amp; Copolymers -Bulk Proc /Process Vents, PrePolymerizn Reactor: Opening Loss</v>
          </cell>
          <cell r="D11754" t="str">
            <v>Industrial Processes - Chemical Manuf</v>
          </cell>
          <cell r="G11754" t="str">
            <v>MACT Source Categories</v>
          </cell>
          <cell r="H11754" t="str">
            <v>Vinyl-based Resins</v>
          </cell>
          <cell r="I11754" t="str">
            <v>Polyvinyl Chloride and Copolymers Production - Bulk Process</v>
          </cell>
          <cell r="J11754" t="str">
            <v>Process Vents, Prepolymerization Reactor: Opening Loss</v>
          </cell>
          <cell r="N11754">
            <v>40988</v>
          </cell>
        </row>
        <row r="11755">
          <cell r="A11755" t="str">
            <v>64633016</v>
          </cell>
          <cell r="B11755" t="str">
            <v>Point</v>
          </cell>
          <cell r="C11755" t="str">
            <v>Polyvinyl Chloride &amp; Copolymers -Bulk Proc /Process Vents, PrePolymerizn Reactor: Safety Valve Vents</v>
          </cell>
          <cell r="D11755" t="str">
            <v>Industrial Processes - Chemical Manuf</v>
          </cell>
          <cell r="G11755" t="str">
            <v>MACT Source Categories</v>
          </cell>
          <cell r="H11755" t="str">
            <v>Vinyl-based Resins</v>
          </cell>
          <cell r="I11755" t="str">
            <v>Polyvinyl Chloride and Copolymers Production - Bulk Process</v>
          </cell>
          <cell r="J11755" t="str">
            <v>Process Vents, Prepolymerization Reactor: Safety Valve Vents</v>
          </cell>
          <cell r="N11755">
            <v>40988</v>
          </cell>
        </row>
        <row r="11756">
          <cell r="A11756" t="str">
            <v>64633017</v>
          </cell>
          <cell r="B11756" t="str">
            <v>Point</v>
          </cell>
          <cell r="C11756" t="str">
            <v>Polyvinyl Chloride &amp; Copolymers -Bulk Proc /Process Vents, Polymerizn Reactor: Opening Loss</v>
          </cell>
          <cell r="D11756" t="str">
            <v>Industrial Processes - Chemical Manuf</v>
          </cell>
          <cell r="G11756" t="str">
            <v>MACT Source Categories</v>
          </cell>
          <cell r="H11756" t="str">
            <v>Vinyl-based Resins</v>
          </cell>
          <cell r="I11756" t="str">
            <v>Polyvinyl Chloride and Copolymers Production - Bulk Process</v>
          </cell>
          <cell r="J11756" t="str">
            <v>Process Vents, Polymerization Reactor: Opening Loss</v>
          </cell>
          <cell r="N11756">
            <v>40988</v>
          </cell>
        </row>
        <row r="11757">
          <cell r="A11757" t="str">
            <v>64633020</v>
          </cell>
          <cell r="B11757" t="str">
            <v>Point</v>
          </cell>
          <cell r="C11757" t="str">
            <v>Polyvinyl Chloride &amp; Copolymers -Bulk Proc /Process Vents, Polymerizn Reactor: Safety Valve Vents</v>
          </cell>
          <cell r="D11757" t="str">
            <v>Industrial Processes - Chemical Manuf</v>
          </cell>
          <cell r="G11757" t="str">
            <v>MACT Source Categories</v>
          </cell>
          <cell r="H11757" t="str">
            <v>Vinyl-based Resins</v>
          </cell>
          <cell r="I11757" t="str">
            <v>Polyvinyl Chloride and Copolymers Production - Bulk Process</v>
          </cell>
          <cell r="J11757" t="str">
            <v>Process Vents, Polymerization Reactor: Safety Valve Vents</v>
          </cell>
          <cell r="N11757">
            <v>40988</v>
          </cell>
        </row>
        <row r="11758">
          <cell r="A11758" t="str">
            <v>64633021</v>
          </cell>
          <cell r="B11758" t="str">
            <v>Point</v>
          </cell>
          <cell r="C11758" t="str">
            <v>Polyvinyl Chloride &amp; Copolymers -Bulk Proc /Process Vents: Collector</v>
          </cell>
          <cell r="D11758" t="str">
            <v>Industrial Processes - Chemical Manuf</v>
          </cell>
          <cell r="G11758" t="str">
            <v>MACT Source Categories</v>
          </cell>
          <cell r="H11758" t="str">
            <v>Vinyl-based Resins</v>
          </cell>
          <cell r="I11758" t="str">
            <v>Polyvinyl Chloride and Copolymers Production - Bulk Process</v>
          </cell>
          <cell r="J11758" t="str">
            <v>Process Vents: Collector</v>
          </cell>
          <cell r="N11758">
            <v>40988</v>
          </cell>
        </row>
        <row r="11759">
          <cell r="A11759" t="str">
            <v>64633030</v>
          </cell>
          <cell r="B11759" t="str">
            <v>Point</v>
          </cell>
          <cell r="C11759" t="str">
            <v>Polyvinyl Chloride &amp; Copolymers -Bulk Proc /Process Vents: Screens</v>
          </cell>
          <cell r="D11759" t="str">
            <v>Industrial Processes - Chemical Manuf</v>
          </cell>
          <cell r="G11759" t="str">
            <v>MACT Source Categories</v>
          </cell>
          <cell r="H11759" t="str">
            <v>Vinyl-based Resins</v>
          </cell>
          <cell r="I11759" t="str">
            <v>Polyvinyl Chloride and Copolymers Production - Bulk Process</v>
          </cell>
          <cell r="J11759" t="str">
            <v>Process Vents: Screens</v>
          </cell>
          <cell r="N11759">
            <v>40988</v>
          </cell>
        </row>
        <row r="11760">
          <cell r="A11760" t="str">
            <v>64633050</v>
          </cell>
          <cell r="B11760" t="str">
            <v>Point</v>
          </cell>
          <cell r="C11760" t="str">
            <v>Polyvinyl Chloride &amp; Copolymers -Bulk Proc /Process Vents: Silo Storage</v>
          </cell>
          <cell r="D11760" t="str">
            <v>Industrial Processes - Storage and Transfer</v>
          </cell>
          <cell r="G11760" t="str">
            <v>MACT Source Categories</v>
          </cell>
          <cell r="H11760" t="str">
            <v>Vinyl-based Resins</v>
          </cell>
          <cell r="I11760" t="str">
            <v>Polyvinyl Chloride and Copolymers Production - Bulk Process</v>
          </cell>
          <cell r="J11760" t="str">
            <v>Process Vents: Silo Storage</v>
          </cell>
          <cell r="N11760">
            <v>40988</v>
          </cell>
        </row>
        <row r="11761">
          <cell r="A11761" t="str">
            <v>64633051</v>
          </cell>
          <cell r="B11761" t="str">
            <v>Point</v>
          </cell>
          <cell r="C11761" t="str">
            <v>Polyvinyl Chloride &amp; Copolymers -Bulk Proc /Process Vents: Mill For Oversize Product</v>
          </cell>
          <cell r="D11761" t="str">
            <v>Industrial Processes - Chemical Manuf</v>
          </cell>
          <cell r="G11761" t="str">
            <v>MACT Source Categories</v>
          </cell>
          <cell r="H11761" t="str">
            <v>Vinyl-based Resins</v>
          </cell>
          <cell r="I11761" t="str">
            <v>Polyvinyl Chloride and Copolymers Production - Bulk Process</v>
          </cell>
          <cell r="J11761" t="str">
            <v>Process Vents: Mill For Oversize Product</v>
          </cell>
          <cell r="N11761">
            <v>40988</v>
          </cell>
        </row>
        <row r="11762">
          <cell r="A11762" t="str">
            <v>64633052</v>
          </cell>
          <cell r="B11762" t="str">
            <v>Point</v>
          </cell>
          <cell r="C11762" t="str">
            <v>Polyvinyl Chloride &amp; Copolymers -Bulk Proc /Process Vents, Bagger Area: Machines</v>
          </cell>
          <cell r="D11762" t="str">
            <v>Industrial Processes - Chemical Manuf</v>
          </cell>
          <cell r="G11762" t="str">
            <v>MACT Source Categories</v>
          </cell>
          <cell r="H11762" t="str">
            <v>Vinyl-based Resins</v>
          </cell>
          <cell r="I11762" t="str">
            <v>Polyvinyl Chloride and Copolymers Production - Bulk Process</v>
          </cell>
          <cell r="J11762" t="str">
            <v>Process Vents, Bagger Area: Machines</v>
          </cell>
          <cell r="N11762">
            <v>40988</v>
          </cell>
        </row>
        <row r="11763">
          <cell r="A11763" t="str">
            <v>64633053</v>
          </cell>
          <cell r="B11763" t="str">
            <v>Point</v>
          </cell>
          <cell r="C11763" t="str">
            <v>Polyvinyl Chloride &amp; Copolymers -Bulk Proc /Process Vents, Bagger Area: Resin Transfer</v>
          </cell>
          <cell r="D11763" t="str">
            <v>Industrial Processes - Chemical Manuf</v>
          </cell>
          <cell r="G11763" t="str">
            <v>MACT Source Categories</v>
          </cell>
          <cell r="H11763" t="str">
            <v>Vinyl-based Resins</v>
          </cell>
          <cell r="I11763" t="str">
            <v>Polyvinyl Chloride and Copolymers Production - Bulk Process</v>
          </cell>
          <cell r="J11763" t="str">
            <v>Process Vents, Bagger Area: Resin Transfer</v>
          </cell>
          <cell r="N11763">
            <v>40988</v>
          </cell>
        </row>
        <row r="11764">
          <cell r="A11764" t="str">
            <v>64633054</v>
          </cell>
          <cell r="B11764" t="str">
            <v>Point</v>
          </cell>
          <cell r="C11764" t="str">
            <v>Polyvinyl Chloride &amp; Copolymers -Bulk Proc /Process Vents: Bulk Loading</v>
          </cell>
          <cell r="D11764" t="str">
            <v>Industrial Processes - Chemical Manuf</v>
          </cell>
          <cell r="G11764" t="str">
            <v>MACT Source Categories</v>
          </cell>
          <cell r="H11764" t="str">
            <v>Vinyl-based Resins</v>
          </cell>
          <cell r="I11764" t="str">
            <v>Polyvinyl Chloride and Copolymers Production - Bulk Process</v>
          </cell>
          <cell r="J11764" t="str">
            <v>Process Vents: Bulk Loading</v>
          </cell>
          <cell r="N11764">
            <v>40988</v>
          </cell>
        </row>
        <row r="11765">
          <cell r="A11765" t="str">
            <v>64633055</v>
          </cell>
          <cell r="B11765" t="str">
            <v>Point</v>
          </cell>
          <cell r="D11765" t="str">
            <v>Industrial Processes - Chemical Manuf</v>
          </cell>
          <cell r="G11765" t="str">
            <v>MACT Source Categories</v>
          </cell>
          <cell r="H11765" t="str">
            <v>Vinyl-based Resins</v>
          </cell>
          <cell r="I11765" t="str">
            <v>Polyvinyl Chloride and Copolymers Production - Bulk Process</v>
          </cell>
          <cell r="J11765" t="str">
            <v>Cooling Tower</v>
          </cell>
          <cell r="N11765">
            <v>41310</v>
          </cell>
        </row>
        <row r="11766">
          <cell r="A11766" t="str">
            <v>64633056</v>
          </cell>
          <cell r="B11766" t="str">
            <v>Point</v>
          </cell>
          <cell r="D11766" t="str">
            <v>Industrial Processes - Chemical Manuf</v>
          </cell>
          <cell r="G11766" t="str">
            <v>MACT Source Categories</v>
          </cell>
          <cell r="H11766" t="str">
            <v>Vinyl-based Resins</v>
          </cell>
          <cell r="I11766" t="str">
            <v>Polyvinyl Chloride and Copolymers Production - Bulk Process</v>
          </cell>
          <cell r="J11766" t="str">
            <v>Heat Exchanger</v>
          </cell>
          <cell r="N11766">
            <v>41310</v>
          </cell>
        </row>
        <row r="11767">
          <cell r="A11767" t="str">
            <v>64633057</v>
          </cell>
          <cell r="B11767" t="str">
            <v>Point</v>
          </cell>
          <cell r="D11767" t="str">
            <v>Industrial Processes - Chemical Manuf</v>
          </cell>
          <cell r="G11767" t="str">
            <v>MACT Source Categories</v>
          </cell>
          <cell r="H11767" t="str">
            <v>Vinyl-based Resins</v>
          </cell>
          <cell r="I11767" t="str">
            <v>Polyvinyl Chloride and Copolymers Production - Bulk Process</v>
          </cell>
          <cell r="J11767" t="str">
            <v>Sieve or Filter</v>
          </cell>
          <cell r="N11767">
            <v>41310</v>
          </cell>
        </row>
        <row r="11768">
          <cell r="A11768" t="str">
            <v>64633058</v>
          </cell>
          <cell r="B11768" t="str">
            <v>Point</v>
          </cell>
          <cell r="D11768" t="str">
            <v>Industrial Processes - Chemical Manuf</v>
          </cell>
          <cell r="G11768" t="str">
            <v>MACT Source Categories</v>
          </cell>
          <cell r="H11768" t="str">
            <v>Vinyl-based Resins</v>
          </cell>
          <cell r="I11768" t="str">
            <v>Polyvinyl Chloride and Copolymers Production - Bulk Process</v>
          </cell>
          <cell r="J11768" t="str">
            <v>Wastewater Storage</v>
          </cell>
          <cell r="N11768">
            <v>41310</v>
          </cell>
        </row>
        <row r="11769">
          <cell r="A11769" t="str">
            <v>64633059</v>
          </cell>
          <cell r="B11769" t="str">
            <v>Point</v>
          </cell>
          <cell r="D11769" t="str">
            <v>Industrial Processes - Chemical Manuf</v>
          </cell>
          <cell r="G11769" t="str">
            <v>MACT Source Categories</v>
          </cell>
          <cell r="H11769" t="str">
            <v>Vinyl-based Resins</v>
          </cell>
          <cell r="I11769" t="str">
            <v>Polyvinyl Chloride and Copolymers Production - Bulk Process</v>
          </cell>
          <cell r="J11769" t="str">
            <v>Vinyl Chloride Holding Tank</v>
          </cell>
          <cell r="N11769">
            <v>41310</v>
          </cell>
        </row>
        <row r="11770">
          <cell r="A11770" t="str">
            <v>64633060</v>
          </cell>
          <cell r="B11770" t="str">
            <v>Point</v>
          </cell>
          <cell r="D11770" t="str">
            <v>Industrial Processes - Chemical Manuf</v>
          </cell>
          <cell r="G11770" t="str">
            <v>MACT Source Categories</v>
          </cell>
          <cell r="H11770" t="str">
            <v>Vinyl-based Resins</v>
          </cell>
          <cell r="I11770" t="str">
            <v>Polyvinyl Chloride and Copolymers Production - Bulk Process</v>
          </cell>
          <cell r="J11770" t="str">
            <v>Gas Holder</v>
          </cell>
          <cell r="N11770">
            <v>41310</v>
          </cell>
        </row>
        <row r="11771">
          <cell r="A11771" t="str">
            <v>64633080</v>
          </cell>
          <cell r="B11771" t="str">
            <v>Point</v>
          </cell>
          <cell r="C11771" t="str">
            <v>Polyvinyl Chloride &amp; Copolymers -Bulk Proc /Fugitive Emissions</v>
          </cell>
          <cell r="D11771" t="str">
            <v>Industrial Processes - Chemical Manuf</v>
          </cell>
          <cell r="G11771" t="str">
            <v>MACT Source Categories</v>
          </cell>
          <cell r="H11771" t="str">
            <v>Vinyl-based Resins</v>
          </cell>
          <cell r="I11771" t="str">
            <v>Polyvinyl Chloride and Copolymers Production - Bulk Process</v>
          </cell>
          <cell r="J11771" t="str">
            <v>Equipment Leaks [See also 646330 -84 -85 or -86]</v>
          </cell>
          <cell r="N11771">
            <v>41298</v>
          </cell>
        </row>
        <row r="11772">
          <cell r="A11772" t="str">
            <v>64633081</v>
          </cell>
          <cell r="B11772" t="str">
            <v>Point</v>
          </cell>
          <cell r="C11772" t="str">
            <v>Polyvinyl Chloride &amp; Copolymers -Bulk Proc /Fugitive Emissions: Manhole Cover Seals</v>
          </cell>
          <cell r="D11772" t="str">
            <v>Industrial Processes - Chemical Manuf</v>
          </cell>
          <cell r="G11772" t="str">
            <v>MACT Source Categories</v>
          </cell>
          <cell r="H11772" t="str">
            <v>Vinyl-based Resins</v>
          </cell>
          <cell r="I11772" t="str">
            <v>Polyvinyl Chloride and Copolymers Production - Bulk Process</v>
          </cell>
          <cell r="J11772" t="str">
            <v>Fugitive Emissions: Manhole Cover Seals</v>
          </cell>
          <cell r="N11772">
            <v>40988</v>
          </cell>
        </row>
        <row r="11773">
          <cell r="A11773" t="str">
            <v>64633082</v>
          </cell>
          <cell r="B11773" t="str">
            <v>Point</v>
          </cell>
          <cell r="C11773" t="str">
            <v>Polyvinyl Chloride &amp; Copolymers -Bulk Proc /Fugitive Emissions: Opening of Equip for Inspection or Maint</v>
          </cell>
          <cell r="D11773" t="str">
            <v>Industrial Processes - Chemical Manuf</v>
          </cell>
          <cell r="G11773" t="str">
            <v>MACT Source Categories</v>
          </cell>
          <cell r="H11773" t="str">
            <v>Vinyl-based Resins</v>
          </cell>
          <cell r="I11773" t="str">
            <v>Polyvinyl Chloride and Copolymers Production - Bulk Process</v>
          </cell>
          <cell r="J11773" t="str">
            <v>Fugitive Emissions: Opening of Equipment for Inspection or Maintenance</v>
          </cell>
          <cell r="N11773">
            <v>40988</v>
          </cell>
        </row>
        <row r="11774">
          <cell r="A11774" t="str">
            <v>64633083</v>
          </cell>
          <cell r="B11774" t="str">
            <v>Point</v>
          </cell>
          <cell r="C11774" t="str">
            <v>Polyvinyl Chloride &amp; Copolymers -Bulk Proc /Fugitive Emissions: Manual Venting</v>
          </cell>
          <cell r="D11774" t="str">
            <v>Industrial Processes - Chemical Manuf</v>
          </cell>
          <cell r="G11774" t="str">
            <v>MACT Source Categories</v>
          </cell>
          <cell r="H11774" t="str">
            <v>Vinyl-based Resins</v>
          </cell>
          <cell r="I11774" t="str">
            <v>Polyvinyl Chloride and Copolymers Production - Bulk Process</v>
          </cell>
          <cell r="J11774" t="str">
            <v>Fugitive Emissions: Manual Venting</v>
          </cell>
          <cell r="N11774">
            <v>40988</v>
          </cell>
        </row>
        <row r="11775">
          <cell r="A11775" t="str">
            <v>64633084</v>
          </cell>
          <cell r="B11775" t="str">
            <v>Point</v>
          </cell>
          <cell r="D11775" t="str">
            <v>Industrial Processes - Chemical Manuf</v>
          </cell>
          <cell r="G11775" t="str">
            <v>MACT Source Categories</v>
          </cell>
          <cell r="H11775" t="str">
            <v>Vinyl-based Resins</v>
          </cell>
          <cell r="I11775" t="str">
            <v>Polyvinyl Chloride and Copolymers Production - Bulk Process</v>
          </cell>
          <cell r="J11775" t="str">
            <v>Equipment Leaks- Pumps</v>
          </cell>
          <cell r="N11775">
            <v>41310</v>
          </cell>
        </row>
        <row r="11776">
          <cell r="A11776" t="str">
            <v>64633085</v>
          </cell>
          <cell r="B11776" t="str">
            <v>Point</v>
          </cell>
          <cell r="D11776" t="str">
            <v>Industrial Processes - Chemical Manuf</v>
          </cell>
          <cell r="G11776" t="str">
            <v>MACT Source Categories</v>
          </cell>
          <cell r="H11776" t="str">
            <v>Vinyl-based Resins</v>
          </cell>
          <cell r="I11776" t="str">
            <v>Polyvinyl Chloride and Copolymers Production - Bulk Process</v>
          </cell>
          <cell r="J11776" t="str">
            <v>Equipment Leaks- Valves</v>
          </cell>
          <cell r="N11776">
            <v>41310</v>
          </cell>
        </row>
        <row r="11777">
          <cell r="A11777" t="str">
            <v>64633086</v>
          </cell>
          <cell r="B11777" t="str">
            <v>Point</v>
          </cell>
          <cell r="D11777" t="str">
            <v>Industrial Processes - Chemical Manuf</v>
          </cell>
          <cell r="G11777" t="str">
            <v>MACT Source Categories</v>
          </cell>
          <cell r="H11777" t="str">
            <v>Vinyl-based Resins</v>
          </cell>
          <cell r="I11777" t="str">
            <v>Polyvinyl Chloride and Copolymers Production - Bulk Process</v>
          </cell>
          <cell r="J11777" t="str">
            <v>Equipment Leaks- Connectors</v>
          </cell>
          <cell r="N11777">
            <v>41310</v>
          </cell>
        </row>
        <row r="11778">
          <cell r="A11778" t="str">
            <v>64680001</v>
          </cell>
          <cell r="B11778" t="str">
            <v>Point</v>
          </cell>
          <cell r="C11778" t="str">
            <v>Vinyl Resins /Equipment Leaks /Equipment Leaks</v>
          </cell>
          <cell r="D11778" t="str">
            <v>Industrial Processes - Chemical Manuf</v>
          </cell>
          <cell r="G11778" t="str">
            <v>MACT Source Categories</v>
          </cell>
          <cell r="H11778" t="str">
            <v>Vinyl-based Resins</v>
          </cell>
          <cell r="I11778" t="str">
            <v>Equipment Leaks</v>
          </cell>
          <cell r="J11778" t="str">
            <v>Equipment Leaks</v>
          </cell>
          <cell r="N11778">
            <v>40988</v>
          </cell>
        </row>
        <row r="11779">
          <cell r="A11779" t="str">
            <v>64682001</v>
          </cell>
          <cell r="B11779" t="str">
            <v>Point</v>
          </cell>
          <cell r="C11779" t="str">
            <v>Vinyl Resins /Wastewater, Aggregate /Process Area Drains</v>
          </cell>
          <cell r="D11779" t="str">
            <v>Industrial Processes - Chemical Manuf</v>
          </cell>
          <cell r="G11779" t="str">
            <v>MACT Source Categories</v>
          </cell>
          <cell r="H11779" t="str">
            <v>Vinyl-based Resins</v>
          </cell>
          <cell r="I11779" t="str">
            <v>Wastewater, Aggregate</v>
          </cell>
          <cell r="J11779" t="str">
            <v>Process Area Drains</v>
          </cell>
          <cell r="N11779">
            <v>40988</v>
          </cell>
        </row>
        <row r="11780">
          <cell r="A11780" t="str">
            <v>64682002</v>
          </cell>
          <cell r="B11780" t="str">
            <v>Point</v>
          </cell>
          <cell r="C11780" t="str">
            <v>Vinyl Resins /Wastewater, Aggregate /Process Equipment Drains</v>
          </cell>
          <cell r="D11780" t="str">
            <v>Industrial Processes - Chemical Manuf</v>
          </cell>
          <cell r="G11780" t="str">
            <v>MACT Source Categories</v>
          </cell>
          <cell r="H11780" t="str">
            <v>Vinyl-based Resins</v>
          </cell>
          <cell r="I11780" t="str">
            <v>Wastewater, Aggregate</v>
          </cell>
          <cell r="J11780" t="str">
            <v>Process Equipment Drains</v>
          </cell>
          <cell r="N11780">
            <v>40988</v>
          </cell>
        </row>
        <row r="11781">
          <cell r="A11781" t="str">
            <v>64682501</v>
          </cell>
          <cell r="B11781" t="str">
            <v>Point</v>
          </cell>
          <cell r="C11781" t="str">
            <v>Vinyl Resins /Wastewater, Pts of Generation /Centrifuge</v>
          </cell>
          <cell r="D11781" t="str">
            <v>Industrial Processes - Chemical Manuf</v>
          </cell>
          <cell r="G11781" t="str">
            <v>MACT Source Categories</v>
          </cell>
          <cell r="H11781" t="str">
            <v>Vinyl-based Resins</v>
          </cell>
          <cell r="I11781" t="str">
            <v>Wastewater, Points of Generation</v>
          </cell>
          <cell r="J11781" t="str">
            <v>Centrifuge</v>
          </cell>
          <cell r="N11781">
            <v>40988</v>
          </cell>
        </row>
        <row r="11782">
          <cell r="A11782" t="str">
            <v>64682502</v>
          </cell>
          <cell r="B11782" t="str">
            <v>Point</v>
          </cell>
          <cell r="C11782" t="str">
            <v>Vinyl Resins /Wastewater, Pts of Generation /Reactor Cleaning</v>
          </cell>
          <cell r="D11782" t="str">
            <v>Industrial Processes - Chemical Manuf</v>
          </cell>
          <cell r="G11782" t="str">
            <v>MACT Source Categories</v>
          </cell>
          <cell r="H11782" t="str">
            <v>Vinyl-based Resins</v>
          </cell>
          <cell r="I11782" t="str">
            <v>Wastewater, Points of Generation</v>
          </cell>
          <cell r="J11782" t="str">
            <v>Reactor Cleaning</v>
          </cell>
          <cell r="N11782">
            <v>40988</v>
          </cell>
        </row>
        <row r="11783">
          <cell r="A11783" t="str">
            <v>64682599</v>
          </cell>
          <cell r="B11783" t="str">
            <v>Point</v>
          </cell>
          <cell r="C11783" t="str">
            <v>Vinyl Resins /Wastewater, Pts of Generation /Specify Point of Generation</v>
          </cell>
          <cell r="D11783" t="str">
            <v>Industrial Processes - Chemical Manuf</v>
          </cell>
          <cell r="G11783" t="str">
            <v>MACT Source Categories</v>
          </cell>
          <cell r="H11783" t="str">
            <v>Vinyl-based Resins</v>
          </cell>
          <cell r="I11783" t="str">
            <v>Wastewater, Points of Generation</v>
          </cell>
          <cell r="J11783" t="str">
            <v>Specify Point of Generation</v>
          </cell>
          <cell r="N11783">
            <v>40988</v>
          </cell>
        </row>
        <row r="11784">
          <cell r="A11784" t="str">
            <v>64820001</v>
          </cell>
          <cell r="B11784" t="str">
            <v>Point</v>
          </cell>
          <cell r="C11784" t="str">
            <v>Maleic Anhydride Copolymers - Bulk Polymerizn</v>
          </cell>
          <cell r="D11784" t="str">
            <v>Industrial Processes - Chemical Manuf</v>
          </cell>
          <cell r="G11784" t="str">
            <v>MACT Source Categories</v>
          </cell>
          <cell r="H11784" t="str">
            <v>Miscellaneous Polymers</v>
          </cell>
          <cell r="I11784" t="str">
            <v>Maleic Anhydride Copolymers Production - Bulk Polymerization</v>
          </cell>
          <cell r="J11784" t="str">
            <v>Maleic Anhydride Copolymer Production - Bulk Polymerization</v>
          </cell>
          <cell r="N11784">
            <v>40988</v>
          </cell>
        </row>
        <row r="11785">
          <cell r="A11785" t="str">
            <v>64820010</v>
          </cell>
          <cell r="B11785" t="str">
            <v>Point</v>
          </cell>
          <cell r="C11785" t="str">
            <v>Maleic Anhydride Copolymers - Bulk Polymerization /Process Vents</v>
          </cell>
          <cell r="D11785" t="str">
            <v>Industrial Processes - Chemical Manuf</v>
          </cell>
          <cell r="G11785" t="str">
            <v>MACT Source Categories</v>
          </cell>
          <cell r="H11785" t="str">
            <v>Miscellaneous Polymers</v>
          </cell>
          <cell r="I11785" t="str">
            <v>Maleic Anhydride Copolymers Production - Bulk Polymerization</v>
          </cell>
          <cell r="J11785" t="str">
            <v>Process Vents: Bulk Process</v>
          </cell>
          <cell r="N11785">
            <v>40988</v>
          </cell>
        </row>
        <row r="11786">
          <cell r="A11786" t="str">
            <v>64821001</v>
          </cell>
          <cell r="B11786" t="str">
            <v>Point</v>
          </cell>
          <cell r="C11786" t="str">
            <v>Maleic Anhydride Copolymers - Solution Polymerizn</v>
          </cell>
          <cell r="D11786" t="str">
            <v>Industrial Processes - Chemical Manuf</v>
          </cell>
          <cell r="G11786" t="str">
            <v>MACT Source Categories</v>
          </cell>
          <cell r="H11786" t="str">
            <v>Miscellaneous Polymers</v>
          </cell>
          <cell r="I11786" t="str">
            <v>Maleic Anhydride Copolymers Production - Solution Polymerization</v>
          </cell>
          <cell r="J11786" t="str">
            <v>Maleic Anhydride Copolymer Production - Solution Polymerization</v>
          </cell>
          <cell r="N11786">
            <v>40988</v>
          </cell>
        </row>
        <row r="11787">
          <cell r="A11787" t="str">
            <v>64821010</v>
          </cell>
          <cell r="B11787" t="str">
            <v>Point</v>
          </cell>
          <cell r="C11787" t="str">
            <v>Maleic Anhydride Copolymers - Solution Polymerization /Process Vents</v>
          </cell>
          <cell r="D11787" t="str">
            <v>Industrial Processes - Chemical Manuf</v>
          </cell>
          <cell r="G11787" t="str">
            <v>MACT Source Categories</v>
          </cell>
          <cell r="H11787" t="str">
            <v>Miscellaneous Polymers</v>
          </cell>
          <cell r="I11787" t="str">
            <v>Maleic Anhydride Copolymers Production - Solution Polymerization</v>
          </cell>
          <cell r="J11787" t="str">
            <v>Process Vents: Solution Process</v>
          </cell>
          <cell r="N11787">
            <v>40988</v>
          </cell>
        </row>
        <row r="11788">
          <cell r="A11788" t="str">
            <v>64822001</v>
          </cell>
          <cell r="B11788" t="str">
            <v>Point</v>
          </cell>
          <cell r="C11788" t="str">
            <v>Maleic Anhydride Copolymers - Emulsion Polymerizn</v>
          </cell>
          <cell r="D11788" t="str">
            <v>Industrial Processes - Chemical Manuf</v>
          </cell>
          <cell r="G11788" t="str">
            <v>MACT Source Categories</v>
          </cell>
          <cell r="H11788" t="str">
            <v>Miscellaneous Polymers</v>
          </cell>
          <cell r="I11788" t="str">
            <v>Maleic Anhydride Copolymers Production - Emulsion Polymerization</v>
          </cell>
          <cell r="J11788" t="str">
            <v>Maleic Anhydride Copolymer Production - Emulsion Polymerization</v>
          </cell>
          <cell r="N11788">
            <v>40988</v>
          </cell>
        </row>
        <row r="11789">
          <cell r="A11789" t="str">
            <v>64822010</v>
          </cell>
          <cell r="B11789" t="str">
            <v>Point</v>
          </cell>
          <cell r="C11789" t="str">
            <v>Maleic Anhydride Copolymers - Emulsion Polymerization /Process Vents</v>
          </cell>
          <cell r="D11789" t="str">
            <v>Industrial Processes - Chemical Manuf</v>
          </cell>
          <cell r="G11789" t="str">
            <v>MACT Source Categories</v>
          </cell>
          <cell r="H11789" t="str">
            <v>Miscellaneous Polymers</v>
          </cell>
          <cell r="I11789" t="str">
            <v>Maleic Anhydride Copolymers Production - Emulsion Polymerization</v>
          </cell>
          <cell r="J11789" t="str">
            <v>Process Vents: Emulsion Process</v>
          </cell>
          <cell r="N11789">
            <v>40988</v>
          </cell>
        </row>
        <row r="11790">
          <cell r="A11790" t="str">
            <v>64823001</v>
          </cell>
          <cell r="B11790" t="str">
            <v>Point</v>
          </cell>
          <cell r="C11790" t="str">
            <v>Maleic Anhydride Copolymers - Photoinitiation Polymerizn</v>
          </cell>
          <cell r="D11790" t="str">
            <v>Industrial Processes - Chemical Manuf</v>
          </cell>
          <cell r="G11790" t="str">
            <v>MACT Source Categories</v>
          </cell>
          <cell r="H11790" t="str">
            <v>Miscellaneous Polymers</v>
          </cell>
          <cell r="I11790" t="str">
            <v>Maleic Anhydride Copolymers Production - Photoinitiation Polymerizn</v>
          </cell>
          <cell r="J11790" t="str">
            <v>Maleic Anhydride Copolymer Production - Photoinitiation Polymerization</v>
          </cell>
          <cell r="N11790">
            <v>40988</v>
          </cell>
        </row>
        <row r="11791">
          <cell r="A11791" t="str">
            <v>64823010</v>
          </cell>
          <cell r="B11791" t="str">
            <v>Point</v>
          </cell>
          <cell r="C11791" t="str">
            <v>Maleic Anhydride Copolymers - Photoinitiation Polymerizn /Process Vents</v>
          </cell>
          <cell r="D11791" t="str">
            <v>Industrial Processes - Chemical Manuf</v>
          </cell>
          <cell r="G11791" t="str">
            <v>MACT Source Categories</v>
          </cell>
          <cell r="H11791" t="str">
            <v>Miscellaneous Polymers</v>
          </cell>
          <cell r="I11791" t="str">
            <v>Maleic Anhydride Copolymers Production - Photoinitiation Polymerizn</v>
          </cell>
          <cell r="J11791" t="str">
            <v>Process Vents: Photoinitiation Process</v>
          </cell>
          <cell r="N11791">
            <v>40988</v>
          </cell>
        </row>
        <row r="11792">
          <cell r="A11792" t="str">
            <v>64824001</v>
          </cell>
          <cell r="B11792" t="str">
            <v>Point</v>
          </cell>
          <cell r="C11792" t="str">
            <v>Maleic Anhydride Copolymers - Actinic Radiation Polymerizn</v>
          </cell>
          <cell r="D11792" t="str">
            <v>Industrial Processes - Chemical Manuf</v>
          </cell>
          <cell r="G11792" t="str">
            <v>MACT Source Categories</v>
          </cell>
          <cell r="H11792" t="str">
            <v>Miscellaneous Polymers</v>
          </cell>
          <cell r="I11792" t="str">
            <v>Maleic Anhydride Copolymers Production - Actinic Radiation Polymerizn</v>
          </cell>
          <cell r="J11792" t="str">
            <v>Maleic Anhydride Copolymer Production - Actinic Radiation</v>
          </cell>
          <cell r="N11792">
            <v>40988</v>
          </cell>
        </row>
        <row r="11793">
          <cell r="A11793" t="str">
            <v>64824010</v>
          </cell>
          <cell r="B11793" t="str">
            <v>Point</v>
          </cell>
          <cell r="C11793" t="str">
            <v>Maleic Anhydride Copolymers - Actinic Radiation Polymerizn /Process Vents</v>
          </cell>
          <cell r="D11793" t="str">
            <v>Industrial Processes - Chemical Manuf</v>
          </cell>
          <cell r="G11793" t="str">
            <v>MACT Source Categories</v>
          </cell>
          <cell r="H11793" t="str">
            <v>Miscellaneous Polymers</v>
          </cell>
          <cell r="I11793" t="str">
            <v>Maleic Anhydride Copolymers Production - Actinic Radiation Polymerizn</v>
          </cell>
          <cell r="J11793" t="str">
            <v>Process Vents: Actinic Radiation</v>
          </cell>
          <cell r="N11793">
            <v>40988</v>
          </cell>
        </row>
        <row r="11794">
          <cell r="A11794" t="str">
            <v>64880001</v>
          </cell>
          <cell r="B11794" t="str">
            <v>Point</v>
          </cell>
          <cell r="C11794" t="str">
            <v>Misc Polymers /Equipment Leaks /Equipment Leaks</v>
          </cell>
          <cell r="D11794" t="str">
            <v>Industrial Processes - Chemical Manuf</v>
          </cell>
          <cell r="G11794" t="str">
            <v>MACT Source Categories</v>
          </cell>
          <cell r="H11794" t="str">
            <v>Miscellaneous Polymers</v>
          </cell>
          <cell r="I11794" t="str">
            <v>Equipment Leaks</v>
          </cell>
          <cell r="J11794" t="str">
            <v>Equipment Leaks</v>
          </cell>
          <cell r="N11794">
            <v>40988</v>
          </cell>
        </row>
        <row r="11795">
          <cell r="A11795" t="str">
            <v>64882001</v>
          </cell>
          <cell r="B11795" t="str">
            <v>Point</v>
          </cell>
          <cell r="C11795" t="str">
            <v>Misc Polymers /Wastewater, Aggregate /Process Area Drains</v>
          </cell>
          <cell r="D11795" t="str">
            <v>Industrial Processes - Chemical Manuf</v>
          </cell>
          <cell r="G11795" t="str">
            <v>MACT Source Categories</v>
          </cell>
          <cell r="H11795" t="str">
            <v>Miscellaneous Polymers</v>
          </cell>
          <cell r="I11795" t="str">
            <v>Wastewater, Aggregate</v>
          </cell>
          <cell r="J11795" t="str">
            <v>Process Area Drains</v>
          </cell>
          <cell r="N11795">
            <v>40988</v>
          </cell>
        </row>
        <row r="11796">
          <cell r="A11796" t="str">
            <v>64882002</v>
          </cell>
          <cell r="B11796" t="str">
            <v>Point</v>
          </cell>
          <cell r="C11796" t="str">
            <v>Misc Polymers /Wastewater, Aggregate /Process Equipment Drains</v>
          </cell>
          <cell r="D11796" t="str">
            <v>Industrial Processes - Chemical Manuf</v>
          </cell>
          <cell r="G11796" t="str">
            <v>MACT Source Categories</v>
          </cell>
          <cell r="H11796" t="str">
            <v>Miscellaneous Polymers</v>
          </cell>
          <cell r="I11796" t="str">
            <v>Wastewater, Aggregate</v>
          </cell>
          <cell r="J11796" t="str">
            <v>Process Equipment Drains</v>
          </cell>
          <cell r="N11796">
            <v>40988</v>
          </cell>
        </row>
        <row r="11797">
          <cell r="A11797" t="str">
            <v>64882599</v>
          </cell>
          <cell r="B11797" t="str">
            <v>Point</v>
          </cell>
          <cell r="C11797" t="str">
            <v>Misc Polymers /Wastewater, Pts of Generation /Specify Point of Generation</v>
          </cell>
          <cell r="D11797" t="str">
            <v>Industrial Processes - Chemical Manuf</v>
          </cell>
          <cell r="G11797" t="str">
            <v>MACT Source Categories</v>
          </cell>
          <cell r="H11797" t="str">
            <v>Miscellaneous Polymers</v>
          </cell>
          <cell r="I11797" t="str">
            <v>Wastewater, Points of Generation</v>
          </cell>
          <cell r="J11797" t="str">
            <v>Specify Point of Generation</v>
          </cell>
          <cell r="N11797">
            <v>40988</v>
          </cell>
        </row>
        <row r="11798">
          <cell r="A11798" t="str">
            <v>64920001</v>
          </cell>
          <cell r="B11798" t="str">
            <v>Point</v>
          </cell>
          <cell r="C11798" t="str">
            <v>Rayon Fiber Production /Rayon Production</v>
          </cell>
          <cell r="D11798" t="str">
            <v>Industrial Processes - Chemical Manuf</v>
          </cell>
          <cell r="G11798" t="str">
            <v>MACT Source Categories</v>
          </cell>
          <cell r="H11798" t="str">
            <v>Fibers Production Processes</v>
          </cell>
          <cell r="I11798" t="str">
            <v>Rayon Fiber Production</v>
          </cell>
          <cell r="J11798" t="str">
            <v>Rayon Production</v>
          </cell>
          <cell r="N11798">
            <v>40988</v>
          </cell>
        </row>
        <row r="11799">
          <cell r="A11799" t="str">
            <v>64920010</v>
          </cell>
          <cell r="B11799" t="str">
            <v>Point</v>
          </cell>
          <cell r="C11799" t="str">
            <v>Rayon Fiber Production /Production of Viscose Solution</v>
          </cell>
          <cell r="D11799" t="str">
            <v>Industrial Processes - Chemical Manuf</v>
          </cell>
          <cell r="G11799" t="str">
            <v>MACT Source Categories</v>
          </cell>
          <cell r="H11799" t="str">
            <v>Fibers Production Processes</v>
          </cell>
          <cell r="I11799" t="str">
            <v>Rayon Fiber Production</v>
          </cell>
          <cell r="J11799" t="str">
            <v>Production of Viscose Solution</v>
          </cell>
          <cell r="N11799">
            <v>40988</v>
          </cell>
        </row>
        <row r="11800">
          <cell r="A11800" t="str">
            <v>64920011</v>
          </cell>
          <cell r="B11800" t="str">
            <v>Point</v>
          </cell>
          <cell r="C11800" t="str">
            <v>Rayon Fiber Production /Viscose Solution Production: Mechanical Churn</v>
          </cell>
          <cell r="D11800" t="str">
            <v>Industrial Processes - Chemical Manuf</v>
          </cell>
          <cell r="G11800" t="str">
            <v>MACT Source Categories</v>
          </cell>
          <cell r="H11800" t="str">
            <v>Fibers Production Processes</v>
          </cell>
          <cell r="I11800" t="str">
            <v>Rayon Fiber Production</v>
          </cell>
          <cell r="J11800" t="str">
            <v>Viscose Solution Production: Mechanical Churn</v>
          </cell>
          <cell r="N11800">
            <v>40988</v>
          </cell>
        </row>
        <row r="11801">
          <cell r="A11801" t="str">
            <v>64920012</v>
          </cell>
          <cell r="B11801" t="str">
            <v>Point</v>
          </cell>
          <cell r="C11801" t="str">
            <v>Rayon Fiber Production /Viscose Solution Production: Mixing Tank</v>
          </cell>
          <cell r="D11801" t="str">
            <v>Industrial Processes - Chemical Manuf</v>
          </cell>
          <cell r="G11801" t="str">
            <v>MACT Source Categories</v>
          </cell>
          <cell r="H11801" t="str">
            <v>Fibers Production Processes</v>
          </cell>
          <cell r="I11801" t="str">
            <v>Rayon Fiber Production</v>
          </cell>
          <cell r="J11801" t="str">
            <v>Viscose Solution Production: Mixing Tank</v>
          </cell>
          <cell r="N11801">
            <v>40988</v>
          </cell>
        </row>
        <row r="11802">
          <cell r="A11802" t="str">
            <v>64920013</v>
          </cell>
          <cell r="B11802" t="str">
            <v>Point</v>
          </cell>
          <cell r="C11802" t="str">
            <v>Rayon Fiber Production /Viscose Solution Production: Aging Tank</v>
          </cell>
          <cell r="D11802" t="str">
            <v>Industrial Processes - Chemical Manuf</v>
          </cell>
          <cell r="G11802" t="str">
            <v>MACT Source Categories</v>
          </cell>
          <cell r="H11802" t="str">
            <v>Fibers Production Processes</v>
          </cell>
          <cell r="I11802" t="str">
            <v>Rayon Fiber Production</v>
          </cell>
          <cell r="J11802" t="str">
            <v>Viscose Solution Production: Aging Tank</v>
          </cell>
          <cell r="N11802">
            <v>40988</v>
          </cell>
        </row>
        <row r="11803">
          <cell r="A11803" t="str">
            <v>64920020</v>
          </cell>
          <cell r="B11803" t="str">
            <v>Point</v>
          </cell>
          <cell r="C11803" t="str">
            <v>Rayon Fiber Production /Filament Formation</v>
          </cell>
          <cell r="D11803" t="str">
            <v>Industrial Processes - Chemical Manuf</v>
          </cell>
          <cell r="G11803" t="str">
            <v>MACT Source Categories</v>
          </cell>
          <cell r="H11803" t="str">
            <v>Fibers Production Processes</v>
          </cell>
          <cell r="I11803" t="str">
            <v>Rayon Fiber Production</v>
          </cell>
          <cell r="J11803" t="str">
            <v>Filament Formation</v>
          </cell>
          <cell r="N11803">
            <v>40988</v>
          </cell>
        </row>
        <row r="11804">
          <cell r="A11804" t="str">
            <v>64920021</v>
          </cell>
          <cell r="B11804" t="str">
            <v>Point</v>
          </cell>
          <cell r="C11804" t="str">
            <v>Rayon Fiber Production /Filament Formation: Spinning Machine</v>
          </cell>
          <cell r="D11804" t="str">
            <v>Industrial Processes - Chemical Manuf</v>
          </cell>
          <cell r="G11804" t="str">
            <v>MACT Source Categories</v>
          </cell>
          <cell r="H11804" t="str">
            <v>Fibers Production Processes</v>
          </cell>
          <cell r="I11804" t="str">
            <v>Rayon Fiber Production</v>
          </cell>
          <cell r="J11804" t="str">
            <v>Filament Formation: Spinning Machine</v>
          </cell>
          <cell r="N11804">
            <v>40988</v>
          </cell>
        </row>
        <row r="11805">
          <cell r="A11805" t="str">
            <v>64920022</v>
          </cell>
          <cell r="B11805" t="str">
            <v>Point</v>
          </cell>
          <cell r="C11805" t="str">
            <v>Rayon Fiber Production /Filament Formation: Godet Wheels</v>
          </cell>
          <cell r="D11805" t="str">
            <v>Industrial Processes - Chemical Manuf</v>
          </cell>
          <cell r="G11805" t="str">
            <v>MACT Source Categories</v>
          </cell>
          <cell r="H11805" t="str">
            <v>Fibers Production Processes</v>
          </cell>
          <cell r="I11805" t="str">
            <v>Rayon Fiber Production</v>
          </cell>
          <cell r="J11805" t="str">
            <v>Filament Formation: Godet Wheels</v>
          </cell>
          <cell r="N11805">
            <v>40988</v>
          </cell>
        </row>
        <row r="11806">
          <cell r="A11806" t="str">
            <v>64920030</v>
          </cell>
          <cell r="B11806" t="str">
            <v>Point</v>
          </cell>
          <cell r="C11806" t="str">
            <v>Rayon Fiber Production /Fiber Finishing</v>
          </cell>
          <cell r="D11806" t="str">
            <v>Industrial Processes - Chemical Manuf</v>
          </cell>
          <cell r="G11806" t="str">
            <v>MACT Source Categories</v>
          </cell>
          <cell r="H11806" t="str">
            <v>Fibers Production Processes</v>
          </cell>
          <cell r="I11806" t="str">
            <v>Rayon Fiber Production</v>
          </cell>
          <cell r="J11806" t="str">
            <v>Fiber Finishing</v>
          </cell>
          <cell r="N11806">
            <v>40988</v>
          </cell>
        </row>
        <row r="11807">
          <cell r="A11807" t="str">
            <v>64920031</v>
          </cell>
          <cell r="B11807" t="str">
            <v>Point</v>
          </cell>
          <cell r="C11807" t="str">
            <v>Rayon Fiber Production /Fiber Finishing: Cutter</v>
          </cell>
          <cell r="D11807" t="str">
            <v>Industrial Processes - Chemical Manuf</v>
          </cell>
          <cell r="G11807" t="str">
            <v>MACT Source Categories</v>
          </cell>
          <cell r="H11807" t="str">
            <v>Fibers Production Processes</v>
          </cell>
          <cell r="I11807" t="str">
            <v>Rayon Fiber Production</v>
          </cell>
          <cell r="J11807" t="str">
            <v>Fiber Finishing: Cutter</v>
          </cell>
          <cell r="N11807">
            <v>40988</v>
          </cell>
        </row>
        <row r="11808">
          <cell r="A11808" t="str">
            <v>64920032</v>
          </cell>
          <cell r="B11808" t="str">
            <v>Point</v>
          </cell>
          <cell r="C11808" t="str">
            <v>Rayon Fiber Production /Fiber Finishing: Desulfur</v>
          </cell>
          <cell r="D11808" t="str">
            <v>Industrial Processes - Chemical Manuf</v>
          </cell>
          <cell r="G11808" t="str">
            <v>MACT Source Categories</v>
          </cell>
          <cell r="H11808" t="str">
            <v>Fibers Production Processes</v>
          </cell>
          <cell r="I11808" t="str">
            <v>Rayon Fiber Production</v>
          </cell>
          <cell r="J11808" t="str">
            <v>Fiber Finishing: Desulfur</v>
          </cell>
          <cell r="N11808">
            <v>40988</v>
          </cell>
        </row>
        <row r="11809">
          <cell r="A11809" t="str">
            <v>64920033</v>
          </cell>
          <cell r="B11809" t="str">
            <v>Point</v>
          </cell>
          <cell r="C11809" t="str">
            <v>Rayon Fiber Production /Fiber Finishing: Bleach</v>
          </cell>
          <cell r="D11809" t="str">
            <v>Industrial Processes - Chemical Manuf</v>
          </cell>
          <cell r="G11809" t="str">
            <v>MACT Source Categories</v>
          </cell>
          <cell r="H11809" t="str">
            <v>Fibers Production Processes</v>
          </cell>
          <cell r="I11809" t="str">
            <v>Rayon Fiber Production</v>
          </cell>
          <cell r="J11809" t="str">
            <v>Fiber Finishing: Bleach</v>
          </cell>
          <cell r="N11809">
            <v>40988</v>
          </cell>
        </row>
        <row r="11810">
          <cell r="A11810" t="str">
            <v>64920034</v>
          </cell>
          <cell r="B11810" t="str">
            <v>Point</v>
          </cell>
          <cell r="C11810" t="str">
            <v>Rayon Fiber Production /Fiber Finishing: Wash</v>
          </cell>
          <cell r="D11810" t="str">
            <v>Industrial Processes - Chemical Manuf</v>
          </cell>
          <cell r="G11810" t="str">
            <v>MACT Source Categories</v>
          </cell>
          <cell r="H11810" t="str">
            <v>Fibers Production Processes</v>
          </cell>
          <cell r="I11810" t="str">
            <v>Rayon Fiber Production</v>
          </cell>
          <cell r="J11810" t="str">
            <v>Fiber Finishing: Wash</v>
          </cell>
          <cell r="N11810">
            <v>40988</v>
          </cell>
        </row>
        <row r="11811">
          <cell r="A11811" t="str">
            <v>64930001</v>
          </cell>
          <cell r="B11811" t="str">
            <v>Point</v>
          </cell>
          <cell r="C11811" t="str">
            <v>Spandex Fiber, Dry Spun Process /Spandex: Dry Spun</v>
          </cell>
          <cell r="D11811" t="str">
            <v>Industrial Processes - Chemical Manuf</v>
          </cell>
          <cell r="G11811" t="str">
            <v>MACT Source Categories</v>
          </cell>
          <cell r="H11811" t="str">
            <v>Fibers Production Processes</v>
          </cell>
          <cell r="I11811" t="str">
            <v>Spandex Fiber Production, Dry Spun Process</v>
          </cell>
          <cell r="J11811" t="str">
            <v>Spandex: Dry Spun</v>
          </cell>
          <cell r="N11811">
            <v>40988</v>
          </cell>
        </row>
        <row r="11812">
          <cell r="A11812" t="str">
            <v>64930010</v>
          </cell>
          <cell r="B11812" t="str">
            <v>Point</v>
          </cell>
          <cell r="C11812" t="str">
            <v>Spandex Fiber, Dry Spun Process /Raw Material Preparation for Fiber Production</v>
          </cell>
          <cell r="D11812" t="str">
            <v>Industrial Processes - Chemical Manuf</v>
          </cell>
          <cell r="G11812" t="str">
            <v>MACT Source Categories</v>
          </cell>
          <cell r="H11812" t="str">
            <v>Fibers Production Processes</v>
          </cell>
          <cell r="I11812" t="str">
            <v>Spandex Fiber Production, Dry Spun Process</v>
          </cell>
          <cell r="J11812" t="str">
            <v>Raw Material Preparation for Fiber Production</v>
          </cell>
          <cell r="N11812">
            <v>40988</v>
          </cell>
        </row>
        <row r="11813">
          <cell r="A11813" t="str">
            <v>64930011</v>
          </cell>
          <cell r="B11813" t="str">
            <v>Point</v>
          </cell>
          <cell r="C11813" t="str">
            <v>Spandex Fiber, Dry Spun Process /Raw Material Preparation: Blending and Dissolving</v>
          </cell>
          <cell r="D11813" t="str">
            <v>Industrial Processes - Chemical Manuf</v>
          </cell>
          <cell r="G11813" t="str">
            <v>MACT Source Categories</v>
          </cell>
          <cell r="H11813" t="str">
            <v>Fibers Production Processes</v>
          </cell>
          <cell r="I11813" t="str">
            <v>Spandex Fiber Production, Dry Spun Process</v>
          </cell>
          <cell r="J11813" t="str">
            <v>Raw Material Preparation: Blending and Dissolving</v>
          </cell>
          <cell r="N11813">
            <v>40988</v>
          </cell>
        </row>
        <row r="11814">
          <cell r="A11814" t="str">
            <v>64930012</v>
          </cell>
          <cell r="B11814" t="str">
            <v>Point</v>
          </cell>
          <cell r="C11814" t="str">
            <v>Spandex Fiber, Dry Spun Process /Raw Material Preparation: Filtration</v>
          </cell>
          <cell r="D11814" t="str">
            <v>Industrial Processes - Chemical Manuf</v>
          </cell>
          <cell r="G11814" t="str">
            <v>MACT Source Categories</v>
          </cell>
          <cell r="H11814" t="str">
            <v>Fibers Production Processes</v>
          </cell>
          <cell r="I11814" t="str">
            <v>Spandex Fiber Production, Dry Spun Process</v>
          </cell>
          <cell r="J11814" t="str">
            <v>Raw Material Preparation: Filtration</v>
          </cell>
          <cell r="N11814">
            <v>40988</v>
          </cell>
        </row>
        <row r="11815">
          <cell r="A11815" t="str">
            <v>64930020</v>
          </cell>
          <cell r="B11815" t="str">
            <v>Point</v>
          </cell>
          <cell r="C11815" t="str">
            <v>Spandex Fiber, Dry Spun Process /Fiber Spinning</v>
          </cell>
          <cell r="D11815" t="str">
            <v>Industrial Processes - Chemical Manuf</v>
          </cell>
          <cell r="G11815" t="str">
            <v>MACT Source Categories</v>
          </cell>
          <cell r="H11815" t="str">
            <v>Fibers Production Processes</v>
          </cell>
          <cell r="I11815" t="str">
            <v>Spandex Fiber Production, Dry Spun Process</v>
          </cell>
          <cell r="J11815" t="str">
            <v>Fiber Spinning</v>
          </cell>
          <cell r="N11815">
            <v>40988</v>
          </cell>
        </row>
        <row r="11816">
          <cell r="A11816" t="str">
            <v>64930021</v>
          </cell>
          <cell r="B11816" t="str">
            <v>Point</v>
          </cell>
          <cell r="C11816" t="str">
            <v>Spandex Fiber, Dry Spun Process /Fiber Spinning: Spin Cell</v>
          </cell>
          <cell r="D11816" t="str">
            <v>Industrial Processes - Chemical Manuf</v>
          </cell>
          <cell r="G11816" t="str">
            <v>MACT Source Categories</v>
          </cell>
          <cell r="H11816" t="str">
            <v>Fibers Production Processes</v>
          </cell>
          <cell r="I11816" t="str">
            <v>Spandex Fiber Production, Dry Spun Process</v>
          </cell>
          <cell r="J11816" t="str">
            <v>Fiber Spinning: Spin Cell</v>
          </cell>
          <cell r="N11816">
            <v>40988</v>
          </cell>
        </row>
        <row r="11817">
          <cell r="A11817" t="str">
            <v>64930030</v>
          </cell>
          <cell r="B11817" t="str">
            <v>Point</v>
          </cell>
          <cell r="C11817" t="str">
            <v>Spandex Fiber, Dry Spun Process /Fiber Finishing</v>
          </cell>
          <cell r="D11817" t="str">
            <v>Industrial Processes - Chemical Manuf</v>
          </cell>
          <cell r="G11817" t="str">
            <v>MACT Source Categories</v>
          </cell>
          <cell r="H11817" t="str">
            <v>Fibers Production Processes</v>
          </cell>
          <cell r="I11817" t="str">
            <v>Spandex Fiber Production, Dry Spun Process</v>
          </cell>
          <cell r="J11817" t="str">
            <v>Fiber Finishing</v>
          </cell>
          <cell r="N11817">
            <v>40988</v>
          </cell>
        </row>
        <row r="11818">
          <cell r="A11818" t="str">
            <v>64930031</v>
          </cell>
          <cell r="B11818" t="str">
            <v>Point</v>
          </cell>
          <cell r="C11818" t="str">
            <v>Spandex Fiber, Dry Spun Process /Fiber Finishing: Finish Application</v>
          </cell>
          <cell r="D11818" t="str">
            <v>Industrial Processes - Chemical Manuf</v>
          </cell>
          <cell r="G11818" t="str">
            <v>MACT Source Categories</v>
          </cell>
          <cell r="H11818" t="str">
            <v>Fibers Production Processes</v>
          </cell>
          <cell r="I11818" t="str">
            <v>Spandex Fiber Production, Dry Spun Process</v>
          </cell>
          <cell r="J11818" t="str">
            <v>Fiber Finishing: Finish Application</v>
          </cell>
          <cell r="N11818">
            <v>40988</v>
          </cell>
        </row>
        <row r="11819">
          <cell r="A11819" t="str">
            <v>64930035</v>
          </cell>
          <cell r="B11819" t="str">
            <v>Point</v>
          </cell>
          <cell r="C11819" t="str">
            <v>Spandex Fiber, Dry Spun Process /Fiber Finishing: Processing</v>
          </cell>
          <cell r="D11819" t="str">
            <v>Industrial Processes - Chemical Manuf</v>
          </cell>
          <cell r="G11819" t="str">
            <v>MACT Source Categories</v>
          </cell>
          <cell r="H11819" t="str">
            <v>Fibers Production Processes</v>
          </cell>
          <cell r="I11819" t="str">
            <v>Spandex Fiber Production, Dry Spun Process</v>
          </cell>
          <cell r="J11819" t="str">
            <v>Fiber Finishing: Processing</v>
          </cell>
          <cell r="N11819">
            <v>40988</v>
          </cell>
        </row>
        <row r="11820">
          <cell r="A11820" t="str">
            <v>64930040</v>
          </cell>
          <cell r="B11820" t="str">
            <v>Point</v>
          </cell>
          <cell r="C11820" t="str">
            <v>Spandex Fiber, Dry Spun Process /End Product Storage</v>
          </cell>
          <cell r="D11820" t="str">
            <v>Industrial Processes - Storage and Transfer</v>
          </cell>
          <cell r="G11820" t="str">
            <v>MACT Source Categories</v>
          </cell>
          <cell r="H11820" t="str">
            <v>Fibers Production Processes</v>
          </cell>
          <cell r="I11820" t="str">
            <v>Spandex Fiber Production, Dry Spun Process</v>
          </cell>
          <cell r="J11820" t="str">
            <v>End Product Storage</v>
          </cell>
          <cell r="N11820">
            <v>40988</v>
          </cell>
        </row>
        <row r="11821">
          <cell r="A11821" t="str">
            <v>64930041</v>
          </cell>
          <cell r="B11821" t="str">
            <v>Point</v>
          </cell>
          <cell r="C11821" t="str">
            <v>Spandex Fiber, Dry Spun Process /End Product Storage: Beaming and Packaging</v>
          </cell>
          <cell r="D11821" t="str">
            <v>Industrial Processes - Storage and Transfer</v>
          </cell>
          <cell r="G11821" t="str">
            <v>MACT Source Categories</v>
          </cell>
          <cell r="H11821" t="str">
            <v>Fibers Production Processes</v>
          </cell>
          <cell r="I11821" t="str">
            <v>Spandex Fiber Production, Dry Spun Process</v>
          </cell>
          <cell r="J11821" t="str">
            <v>End Product Storage: Beaming and Packaging</v>
          </cell>
          <cell r="N11821">
            <v>40988</v>
          </cell>
        </row>
        <row r="11822">
          <cell r="A11822" t="str">
            <v>64930045</v>
          </cell>
          <cell r="B11822" t="str">
            <v>Point</v>
          </cell>
          <cell r="C11822" t="str">
            <v>Spandex Fiber, Dry Spun Process /End Product Storage: Fiber Storage</v>
          </cell>
          <cell r="D11822" t="str">
            <v>Industrial Processes - Storage and Transfer</v>
          </cell>
          <cell r="G11822" t="str">
            <v>MACT Source Categories</v>
          </cell>
          <cell r="H11822" t="str">
            <v>Fibers Production Processes</v>
          </cell>
          <cell r="I11822" t="str">
            <v>Spandex Fiber Production, Dry Spun Process</v>
          </cell>
          <cell r="J11822" t="str">
            <v>End Product Storage: Fiber Storage</v>
          </cell>
          <cell r="N11822">
            <v>40988</v>
          </cell>
        </row>
        <row r="11823">
          <cell r="A11823" t="str">
            <v>64930050</v>
          </cell>
          <cell r="B11823" t="str">
            <v>Point</v>
          </cell>
          <cell r="C11823" t="str">
            <v>Spandex Fiber, Dry Spun Process /Equipment Cleanup</v>
          </cell>
          <cell r="D11823" t="str">
            <v>Industrial Processes - Chemical Manuf</v>
          </cell>
          <cell r="G11823" t="str">
            <v>MACT Source Categories</v>
          </cell>
          <cell r="H11823" t="str">
            <v>Fibers Production Processes</v>
          </cell>
          <cell r="I11823" t="str">
            <v>Spandex Fiber Production, Dry Spun Process</v>
          </cell>
          <cell r="J11823" t="str">
            <v>Equipment Cleanup</v>
          </cell>
          <cell r="N11823">
            <v>40988</v>
          </cell>
        </row>
        <row r="11824">
          <cell r="A11824" t="str">
            <v>64931001</v>
          </cell>
          <cell r="B11824" t="str">
            <v>Point</v>
          </cell>
          <cell r="C11824" t="str">
            <v>Spandex Fiber, Reaction Spun Process /Spandex: Reaction Spun</v>
          </cell>
          <cell r="D11824" t="str">
            <v>Industrial Processes - Chemical Manuf</v>
          </cell>
          <cell r="G11824" t="str">
            <v>MACT Source Categories</v>
          </cell>
          <cell r="H11824" t="str">
            <v>Fibers Production Processes</v>
          </cell>
          <cell r="I11824" t="str">
            <v>Spandex Fiber Production, Reaction Spun Process</v>
          </cell>
          <cell r="J11824" t="str">
            <v>Spandex: Reaction Spun</v>
          </cell>
          <cell r="N11824">
            <v>40988</v>
          </cell>
        </row>
        <row r="11825">
          <cell r="A11825" t="str">
            <v>64931010</v>
          </cell>
          <cell r="B11825" t="str">
            <v>Point</v>
          </cell>
          <cell r="C11825" t="str">
            <v>Spandex Fiber, Reaction Spun Process /Raw Material Preparation</v>
          </cell>
          <cell r="D11825" t="str">
            <v>Industrial Processes - Chemical Manuf</v>
          </cell>
          <cell r="G11825" t="str">
            <v>MACT Source Categories</v>
          </cell>
          <cell r="H11825" t="str">
            <v>Fibers Production Processes</v>
          </cell>
          <cell r="I11825" t="str">
            <v>Spandex Fiber Production, Reaction Spun Process</v>
          </cell>
          <cell r="J11825" t="str">
            <v>Raw Material Preparation</v>
          </cell>
          <cell r="N11825">
            <v>40988</v>
          </cell>
        </row>
        <row r="11826">
          <cell r="A11826" t="str">
            <v>64931011</v>
          </cell>
          <cell r="B11826" t="str">
            <v>Point</v>
          </cell>
          <cell r="C11826" t="str">
            <v>Spandex Fiber, Reaction Spun Process /Raw Material Preparation: Prepolymerization Vessel</v>
          </cell>
          <cell r="D11826" t="str">
            <v>Industrial Processes - Chemical Manuf</v>
          </cell>
          <cell r="G11826" t="str">
            <v>MACT Source Categories</v>
          </cell>
          <cell r="H11826" t="str">
            <v>Fibers Production Processes</v>
          </cell>
          <cell r="I11826" t="str">
            <v>Spandex Fiber Production, Reaction Spun Process</v>
          </cell>
          <cell r="J11826" t="str">
            <v>Raw Material Preparation: Prepolymerization Vessel</v>
          </cell>
          <cell r="N11826">
            <v>40988</v>
          </cell>
        </row>
        <row r="11827">
          <cell r="A11827" t="str">
            <v>64931012</v>
          </cell>
          <cell r="B11827" t="str">
            <v>Point</v>
          </cell>
          <cell r="C11827" t="str">
            <v>Spandex Fiber, Reaction Spun Process /Raw Material Preparation: Filtration</v>
          </cell>
          <cell r="D11827" t="str">
            <v>Industrial Processes - Chemical Manuf</v>
          </cell>
          <cell r="G11827" t="str">
            <v>MACT Source Categories</v>
          </cell>
          <cell r="H11827" t="str">
            <v>Fibers Production Processes</v>
          </cell>
          <cell r="I11827" t="str">
            <v>Spandex Fiber Production, Reaction Spun Process</v>
          </cell>
          <cell r="J11827" t="str">
            <v>Raw Material Preparation: Filtration</v>
          </cell>
          <cell r="N11827">
            <v>40988</v>
          </cell>
        </row>
        <row r="11828">
          <cell r="A11828" t="str">
            <v>64931020</v>
          </cell>
          <cell r="B11828" t="str">
            <v>Point</v>
          </cell>
          <cell r="C11828" t="str">
            <v>Spandex Fiber, Reaction Spun Process /Reaction Spinning</v>
          </cell>
          <cell r="D11828" t="str">
            <v>Industrial Processes - Chemical Manuf</v>
          </cell>
          <cell r="G11828" t="str">
            <v>MACT Source Categories</v>
          </cell>
          <cell r="H11828" t="str">
            <v>Fibers Production Processes</v>
          </cell>
          <cell r="I11828" t="str">
            <v>Spandex Fiber Production, Reaction Spun Process</v>
          </cell>
          <cell r="J11828" t="str">
            <v>Reaction Spinning</v>
          </cell>
          <cell r="N11828">
            <v>40988</v>
          </cell>
        </row>
        <row r="11829">
          <cell r="A11829" t="str">
            <v>64931021</v>
          </cell>
          <cell r="B11829" t="str">
            <v>Point</v>
          </cell>
          <cell r="C11829" t="str">
            <v>Spandex Fiber, Reaction Spun Process /Reaction Spinning: Spin Bath</v>
          </cell>
          <cell r="D11829" t="str">
            <v>Industrial Processes - Chemical Manuf</v>
          </cell>
          <cell r="G11829" t="str">
            <v>MACT Source Categories</v>
          </cell>
          <cell r="H11829" t="str">
            <v>Fibers Production Processes</v>
          </cell>
          <cell r="I11829" t="str">
            <v>Spandex Fiber Production, Reaction Spun Process</v>
          </cell>
          <cell r="J11829" t="str">
            <v>Reaction Spinning: Spin Bath</v>
          </cell>
          <cell r="N11829">
            <v>40988</v>
          </cell>
        </row>
        <row r="11830">
          <cell r="A11830" t="str">
            <v>64931022</v>
          </cell>
          <cell r="B11830" t="str">
            <v>Point</v>
          </cell>
          <cell r="C11830" t="str">
            <v>Spandex Fiber, Reaction Spun Process /Reaction Spinning: Conveyor</v>
          </cell>
          <cell r="D11830" t="str">
            <v>Industrial Processes - Chemical Manuf</v>
          </cell>
          <cell r="G11830" t="str">
            <v>MACT Source Categories</v>
          </cell>
          <cell r="H11830" t="str">
            <v>Fibers Production Processes</v>
          </cell>
          <cell r="I11830" t="str">
            <v>Spandex Fiber Production, Reaction Spun Process</v>
          </cell>
          <cell r="J11830" t="str">
            <v>Reaction Spinning: Conveyor</v>
          </cell>
          <cell r="N11830">
            <v>40988</v>
          </cell>
        </row>
        <row r="11831">
          <cell r="A11831" t="str">
            <v>64931030</v>
          </cell>
          <cell r="B11831" t="str">
            <v>Point</v>
          </cell>
          <cell r="C11831" t="str">
            <v>Spandex Fiber, Reaction Spun Process /Fiber Finishing</v>
          </cell>
          <cell r="D11831" t="str">
            <v>Industrial Processes - Chemical Manuf</v>
          </cell>
          <cell r="G11831" t="str">
            <v>MACT Source Categories</v>
          </cell>
          <cell r="H11831" t="str">
            <v>Fibers Production Processes</v>
          </cell>
          <cell r="I11831" t="str">
            <v>Spandex Fiber Production, Reaction Spun Process</v>
          </cell>
          <cell r="J11831" t="str">
            <v>Fiber Finishing</v>
          </cell>
          <cell r="N11831">
            <v>40988</v>
          </cell>
        </row>
        <row r="11832">
          <cell r="A11832" t="str">
            <v>64931031</v>
          </cell>
          <cell r="B11832" t="str">
            <v>Point</v>
          </cell>
          <cell r="C11832" t="str">
            <v>Spandex Fiber, Reaction Spun Process /Fiber Finishing: Drying Oven</v>
          </cell>
          <cell r="D11832" t="str">
            <v>Industrial Processes - Chemical Manuf</v>
          </cell>
          <cell r="G11832" t="str">
            <v>MACT Source Categories</v>
          </cell>
          <cell r="H11832" t="str">
            <v>Fibers Production Processes</v>
          </cell>
          <cell r="I11832" t="str">
            <v>Spandex Fiber Production, Reaction Spun Process</v>
          </cell>
          <cell r="J11832" t="str">
            <v>Fiber Finishing: Drying Oven</v>
          </cell>
          <cell r="N11832">
            <v>40988</v>
          </cell>
        </row>
        <row r="11833">
          <cell r="A11833" t="str">
            <v>64931032</v>
          </cell>
          <cell r="B11833" t="str">
            <v>Point</v>
          </cell>
          <cell r="C11833" t="str">
            <v>Spandex Fiber, Reaction Spun Process /Fiber Finishing: Lubrication</v>
          </cell>
          <cell r="D11833" t="str">
            <v>Industrial Processes - Chemical Manuf</v>
          </cell>
          <cell r="G11833" t="str">
            <v>MACT Source Categories</v>
          </cell>
          <cell r="H11833" t="str">
            <v>Fibers Production Processes</v>
          </cell>
          <cell r="I11833" t="str">
            <v>Spandex Fiber Production, Reaction Spun Process</v>
          </cell>
          <cell r="J11833" t="str">
            <v>Fiber Finishing: Lubrication</v>
          </cell>
          <cell r="N11833">
            <v>40988</v>
          </cell>
        </row>
        <row r="11834">
          <cell r="A11834" t="str">
            <v>64931040</v>
          </cell>
          <cell r="B11834" t="str">
            <v>Point</v>
          </cell>
          <cell r="C11834" t="str">
            <v>Spandex Fiber, Reaction Spun Process /End Product Storage</v>
          </cell>
          <cell r="D11834" t="str">
            <v>Industrial Processes - Storage and Transfer</v>
          </cell>
          <cell r="G11834" t="str">
            <v>MACT Source Categories</v>
          </cell>
          <cell r="H11834" t="str">
            <v>Fibers Production Processes</v>
          </cell>
          <cell r="I11834" t="str">
            <v>Spandex Fiber Production, Reaction Spun Process</v>
          </cell>
          <cell r="J11834" t="str">
            <v>End Product Storage</v>
          </cell>
          <cell r="N11834">
            <v>40988</v>
          </cell>
        </row>
        <row r="11835">
          <cell r="A11835" t="str">
            <v>64931041</v>
          </cell>
          <cell r="B11835" t="str">
            <v>Point</v>
          </cell>
          <cell r="C11835" t="str">
            <v>Spandex Fiber, Reaction Spun Process /End Product Storage: Filament Winding</v>
          </cell>
          <cell r="D11835" t="str">
            <v>Industrial Processes - Storage and Transfer</v>
          </cell>
          <cell r="G11835" t="str">
            <v>MACT Source Categories</v>
          </cell>
          <cell r="H11835" t="str">
            <v>Fibers Production Processes</v>
          </cell>
          <cell r="I11835" t="str">
            <v>Spandex Fiber Production, Reaction Spun Process</v>
          </cell>
          <cell r="J11835" t="str">
            <v>End Product Storage: Filament Winding</v>
          </cell>
          <cell r="N11835">
            <v>40988</v>
          </cell>
        </row>
        <row r="11836">
          <cell r="A11836" t="str">
            <v>64931050</v>
          </cell>
          <cell r="B11836" t="str">
            <v>Point</v>
          </cell>
          <cell r="C11836" t="str">
            <v>Spandex Fiber, Reaction Spun Process /Equipment Cleanup</v>
          </cell>
          <cell r="D11836" t="str">
            <v>Industrial Processes - Chemical Manuf</v>
          </cell>
          <cell r="G11836" t="str">
            <v>MACT Source Categories</v>
          </cell>
          <cell r="H11836" t="str">
            <v>Fibers Production Processes</v>
          </cell>
          <cell r="I11836" t="str">
            <v>Spandex Fiber Production, Reaction Spun Process</v>
          </cell>
          <cell r="J11836" t="str">
            <v>Equipment Cleanup</v>
          </cell>
          <cell r="N11836">
            <v>40988</v>
          </cell>
        </row>
        <row r="11837">
          <cell r="A11837" t="str">
            <v>64980001</v>
          </cell>
          <cell r="B11837" t="str">
            <v>Point</v>
          </cell>
          <cell r="C11837" t="str">
            <v>Fibers Prod /Equipment Leaks</v>
          </cell>
          <cell r="D11837" t="str">
            <v>Industrial Processes - Chemical Manuf</v>
          </cell>
          <cell r="G11837" t="str">
            <v>MACT Source Categories</v>
          </cell>
          <cell r="H11837" t="str">
            <v>Fibers Production Processes</v>
          </cell>
          <cell r="I11837" t="str">
            <v>Equipment Leaks</v>
          </cell>
          <cell r="J11837" t="str">
            <v>Equipment Leaks</v>
          </cell>
          <cell r="N11837">
            <v>40988</v>
          </cell>
        </row>
        <row r="11838">
          <cell r="A11838" t="str">
            <v>64982001</v>
          </cell>
          <cell r="B11838" t="str">
            <v>Point</v>
          </cell>
          <cell r="C11838" t="str">
            <v>Fibers Prod /Wastewater, Aggregate /Process Area Drains</v>
          </cell>
          <cell r="D11838" t="str">
            <v>Industrial Processes - Chemical Manuf</v>
          </cell>
          <cell r="G11838" t="str">
            <v>MACT Source Categories</v>
          </cell>
          <cell r="H11838" t="str">
            <v>Fibers Production Processes</v>
          </cell>
          <cell r="I11838" t="str">
            <v>Wastewater, Aggregate</v>
          </cell>
          <cell r="J11838" t="str">
            <v>Process Area Drains</v>
          </cell>
          <cell r="N11838">
            <v>40988</v>
          </cell>
        </row>
        <row r="11839">
          <cell r="A11839" t="str">
            <v>64982002</v>
          </cell>
          <cell r="B11839" t="str">
            <v>Point</v>
          </cell>
          <cell r="C11839" t="str">
            <v>Fibers Prod /Wastewater, Aggregate /Process Equipment Drains</v>
          </cell>
          <cell r="D11839" t="str">
            <v>Industrial Processes - Chemical Manuf</v>
          </cell>
          <cell r="G11839" t="str">
            <v>MACT Source Categories</v>
          </cell>
          <cell r="H11839" t="str">
            <v>Fibers Production Processes</v>
          </cell>
          <cell r="I11839" t="str">
            <v>Wastewater, Aggregate</v>
          </cell>
          <cell r="J11839" t="str">
            <v>Process Equipment Drains</v>
          </cell>
          <cell r="N11839">
            <v>40988</v>
          </cell>
        </row>
        <row r="11840">
          <cell r="A11840" t="str">
            <v>64982599</v>
          </cell>
          <cell r="B11840" t="str">
            <v>Point</v>
          </cell>
          <cell r="C11840" t="str">
            <v>Fibers Prod /Wastewater, Pts of Generation /Specify Point of Generation</v>
          </cell>
          <cell r="D11840" t="str">
            <v>Industrial Processes - Chemical Manuf</v>
          </cell>
          <cell r="G11840" t="str">
            <v>MACT Source Categories</v>
          </cell>
          <cell r="H11840" t="str">
            <v>Fibers Production Processes</v>
          </cell>
          <cell r="I11840" t="str">
            <v>Wastewater, Points of Generation</v>
          </cell>
          <cell r="J11840" t="str">
            <v>Specify Point of Generation</v>
          </cell>
          <cell r="N11840">
            <v>40988</v>
          </cell>
        </row>
        <row r="11841">
          <cell r="A11841" t="str">
            <v>65110001</v>
          </cell>
          <cell r="B11841" t="str">
            <v>Point</v>
          </cell>
          <cell r="C11841" t="str">
            <v>Antimony Oxides Manuf</v>
          </cell>
          <cell r="D11841" t="str">
            <v>Industrial Processes - Chemical Manuf</v>
          </cell>
          <cell r="G11841" t="str">
            <v>MACT Source Categories</v>
          </cell>
          <cell r="H11841" t="str">
            <v>Inorganic Chemicals Manufacturing</v>
          </cell>
          <cell r="I11841" t="str">
            <v>Antimony Oxides Manufacturing</v>
          </cell>
          <cell r="J11841" t="str">
            <v>Antimony Oxides Production</v>
          </cell>
          <cell r="N11841">
            <v>40988</v>
          </cell>
        </row>
        <row r="11842">
          <cell r="A11842" t="str">
            <v>65110010</v>
          </cell>
          <cell r="B11842" t="str">
            <v>Point</v>
          </cell>
          <cell r="C11842" t="str">
            <v>Antimony Oxides Manuf /Burnoff of Antimony</v>
          </cell>
          <cell r="D11842" t="str">
            <v>Industrial Processes - Chemical Manuf</v>
          </cell>
          <cell r="G11842" t="str">
            <v>MACT Source Categories</v>
          </cell>
          <cell r="H11842" t="str">
            <v>Inorganic Chemicals Manufacturing</v>
          </cell>
          <cell r="I11842" t="str">
            <v>Antimony Oxides Manufacturing</v>
          </cell>
          <cell r="J11842" t="str">
            <v>Burnoff of Antimony</v>
          </cell>
          <cell r="N11842">
            <v>40988</v>
          </cell>
        </row>
        <row r="11843">
          <cell r="A11843" t="str">
            <v>65110011</v>
          </cell>
          <cell r="B11843" t="str">
            <v>Point</v>
          </cell>
          <cell r="C11843" t="str">
            <v>Antimony Oxides Manuf /Roasting: Shaft Furnace</v>
          </cell>
          <cell r="D11843" t="str">
            <v>Industrial Processes - Chemical Manuf</v>
          </cell>
          <cell r="G11843" t="str">
            <v>MACT Source Categories</v>
          </cell>
          <cell r="H11843" t="str">
            <v>Inorganic Chemicals Manufacturing</v>
          </cell>
          <cell r="I11843" t="str">
            <v>Antimony Oxides Manufacturing</v>
          </cell>
          <cell r="J11843" t="str">
            <v>Roasting: Shaft Furnace</v>
          </cell>
          <cell r="N11843">
            <v>40988</v>
          </cell>
        </row>
        <row r="11844">
          <cell r="A11844" t="str">
            <v>65110012</v>
          </cell>
          <cell r="B11844" t="str">
            <v>Point</v>
          </cell>
          <cell r="C11844" t="str">
            <v>Antimony Oxides Manuf /Roasting: Rotary Kiln</v>
          </cell>
          <cell r="D11844" t="str">
            <v>Industrial Processes - Chemical Manuf</v>
          </cell>
          <cell r="G11844" t="str">
            <v>MACT Source Categories</v>
          </cell>
          <cell r="H11844" t="str">
            <v>Inorganic Chemicals Manufacturing</v>
          </cell>
          <cell r="I11844" t="str">
            <v>Antimony Oxides Manufacturing</v>
          </cell>
          <cell r="J11844" t="str">
            <v>Roasting: Rotary Kiln</v>
          </cell>
          <cell r="N11844">
            <v>40988</v>
          </cell>
        </row>
        <row r="11845">
          <cell r="A11845" t="str">
            <v>65110013</v>
          </cell>
          <cell r="B11845" t="str">
            <v>Point</v>
          </cell>
          <cell r="C11845" t="str">
            <v>Antimony Oxides Manuf /Roasting: Blast Roaster</v>
          </cell>
          <cell r="D11845" t="str">
            <v>Industrial Processes - Chemical Manuf</v>
          </cell>
          <cell r="G11845" t="str">
            <v>MACT Source Categories</v>
          </cell>
          <cell r="H11845" t="str">
            <v>Inorganic Chemicals Manufacturing</v>
          </cell>
          <cell r="I11845" t="str">
            <v>Antimony Oxides Manufacturing</v>
          </cell>
          <cell r="J11845" t="str">
            <v>Roasting: Blast Roaster</v>
          </cell>
          <cell r="N11845">
            <v>40988</v>
          </cell>
        </row>
        <row r="11846">
          <cell r="A11846" t="str">
            <v>65110014</v>
          </cell>
          <cell r="B11846" t="str">
            <v>Point</v>
          </cell>
          <cell r="C11846" t="str">
            <v>Antimony Oxides Manuf /Roasting: Converter</v>
          </cell>
          <cell r="D11846" t="str">
            <v>Industrial Processes - Chemical Manuf</v>
          </cell>
          <cell r="G11846" t="str">
            <v>MACT Source Categories</v>
          </cell>
          <cell r="H11846" t="str">
            <v>Inorganic Chemicals Manufacturing</v>
          </cell>
          <cell r="I11846" t="str">
            <v>Antimony Oxides Manufacturing</v>
          </cell>
          <cell r="J11846" t="str">
            <v>Roasting: Converter</v>
          </cell>
          <cell r="N11846">
            <v>40988</v>
          </cell>
        </row>
        <row r="11847">
          <cell r="A11847" t="str">
            <v>65110020</v>
          </cell>
          <cell r="B11847" t="str">
            <v>Point</v>
          </cell>
          <cell r="C11847" t="str">
            <v>Antimony Oxides Manuf /Recovery</v>
          </cell>
          <cell r="D11847" t="str">
            <v>Industrial Processes - Chemical Manuf</v>
          </cell>
          <cell r="G11847" t="str">
            <v>MACT Source Categories</v>
          </cell>
          <cell r="H11847" t="str">
            <v>Inorganic Chemicals Manufacturing</v>
          </cell>
          <cell r="I11847" t="str">
            <v>Antimony Oxides Manufacturing</v>
          </cell>
          <cell r="J11847" t="str">
            <v>Recovery</v>
          </cell>
          <cell r="N11847">
            <v>40988</v>
          </cell>
        </row>
        <row r="11848">
          <cell r="A11848" t="str">
            <v>65110021</v>
          </cell>
          <cell r="B11848" t="str">
            <v>Point</v>
          </cell>
          <cell r="C11848" t="str">
            <v>Antimony Oxides Manuf /Recovery: Baghouse</v>
          </cell>
          <cell r="D11848" t="str">
            <v>Industrial Processes - Chemical Manuf</v>
          </cell>
          <cell r="G11848" t="str">
            <v>MACT Source Categories</v>
          </cell>
          <cell r="H11848" t="str">
            <v>Inorganic Chemicals Manufacturing</v>
          </cell>
          <cell r="I11848" t="str">
            <v>Antimony Oxides Manufacturing</v>
          </cell>
          <cell r="J11848" t="str">
            <v>Recovery: Baghouse</v>
          </cell>
          <cell r="N11848">
            <v>40988</v>
          </cell>
        </row>
        <row r="11849">
          <cell r="A11849" t="str">
            <v>65110022</v>
          </cell>
          <cell r="B11849" t="str">
            <v>Point</v>
          </cell>
          <cell r="C11849" t="str">
            <v>Antimony Oxides Manuf /Recovery: Flues</v>
          </cell>
          <cell r="D11849" t="str">
            <v>Industrial Processes - Chemical Manuf</v>
          </cell>
          <cell r="G11849" t="str">
            <v>MACT Source Categories</v>
          </cell>
          <cell r="H11849" t="str">
            <v>Inorganic Chemicals Manufacturing</v>
          </cell>
          <cell r="I11849" t="str">
            <v>Antimony Oxides Manufacturing</v>
          </cell>
          <cell r="J11849" t="str">
            <v>Recovery: Flues</v>
          </cell>
          <cell r="N11849">
            <v>40988</v>
          </cell>
        </row>
        <row r="11850">
          <cell r="A11850" t="str">
            <v>65110023</v>
          </cell>
          <cell r="B11850" t="str">
            <v>Point</v>
          </cell>
          <cell r="C11850" t="str">
            <v>Antimony Oxides Manuf /Recovery: Condensing Pipes</v>
          </cell>
          <cell r="D11850" t="str">
            <v>Industrial Processes - Chemical Manuf</v>
          </cell>
          <cell r="G11850" t="str">
            <v>MACT Source Categories</v>
          </cell>
          <cell r="H11850" t="str">
            <v>Inorganic Chemicals Manufacturing</v>
          </cell>
          <cell r="I11850" t="str">
            <v>Antimony Oxides Manufacturing</v>
          </cell>
          <cell r="J11850" t="str">
            <v>Recovery: Condensing Pipes</v>
          </cell>
          <cell r="N11850">
            <v>40988</v>
          </cell>
        </row>
        <row r="11851">
          <cell r="A11851" t="str">
            <v>65110024</v>
          </cell>
          <cell r="B11851" t="str">
            <v>Point</v>
          </cell>
          <cell r="C11851" t="str">
            <v>Antimony Oxides Manuf /Recovery: Cottrell Precipitators</v>
          </cell>
          <cell r="D11851" t="str">
            <v>Industrial Processes - Chemical Manuf</v>
          </cell>
          <cell r="G11851" t="str">
            <v>MACT Source Categories</v>
          </cell>
          <cell r="H11851" t="str">
            <v>Inorganic Chemicals Manufacturing</v>
          </cell>
          <cell r="I11851" t="str">
            <v>Antimony Oxides Manufacturing</v>
          </cell>
          <cell r="J11851" t="str">
            <v>Recovery: Cottrell Precipitators</v>
          </cell>
          <cell r="N11851">
            <v>40988</v>
          </cell>
        </row>
        <row r="11852">
          <cell r="A11852" t="str">
            <v>65110029</v>
          </cell>
          <cell r="B11852" t="str">
            <v>Point</v>
          </cell>
          <cell r="C11852" t="str">
            <v>Antimony Oxides Manuf /Recovery: Specify Type of Recovery Equipment</v>
          </cell>
          <cell r="D11852" t="str">
            <v>Industrial Processes - Chemical Manuf</v>
          </cell>
          <cell r="G11852" t="str">
            <v>MACT Source Categories</v>
          </cell>
          <cell r="H11852" t="str">
            <v>Inorganic Chemicals Manufacturing</v>
          </cell>
          <cell r="I11852" t="str">
            <v>Antimony Oxides Manufacturing</v>
          </cell>
          <cell r="J11852" t="str">
            <v>Recovery: Specify Type of Recovery Equipment</v>
          </cell>
          <cell r="N11852">
            <v>40988</v>
          </cell>
        </row>
        <row r="11853">
          <cell r="A11853" t="str">
            <v>65130001</v>
          </cell>
          <cell r="B11853" t="str">
            <v>Point</v>
          </cell>
          <cell r="C11853" t="str">
            <v>Fumed Silica Manufacturing /Fumed Silica Production</v>
          </cell>
          <cell r="D11853" t="str">
            <v>Industrial Processes - Chemical Manuf</v>
          </cell>
          <cell r="G11853" t="str">
            <v>MACT Source Categories</v>
          </cell>
          <cell r="H11853" t="str">
            <v>Inorganic Chemicals Manufacturing</v>
          </cell>
          <cell r="I11853" t="str">
            <v>Fumed Silica Manufacturing</v>
          </cell>
          <cell r="J11853" t="str">
            <v>Fumed Silica Production</v>
          </cell>
          <cell r="N11853">
            <v>40988</v>
          </cell>
        </row>
        <row r="11854">
          <cell r="A11854" t="str">
            <v>65130010</v>
          </cell>
          <cell r="B11854" t="str">
            <v>Point</v>
          </cell>
          <cell r="C11854" t="str">
            <v>Fumed Silica Manufacturing /Process Vents</v>
          </cell>
          <cell r="D11854" t="str">
            <v>Industrial Processes - Chemical Manuf</v>
          </cell>
          <cell r="G11854" t="str">
            <v>MACT Source Categories</v>
          </cell>
          <cell r="H11854" t="str">
            <v>Inorganic Chemicals Manufacturing</v>
          </cell>
          <cell r="I11854" t="str">
            <v>Fumed Silica Manufacturing</v>
          </cell>
          <cell r="J11854" t="str">
            <v>Process Vents</v>
          </cell>
          <cell r="N11854">
            <v>40988</v>
          </cell>
        </row>
        <row r="11855">
          <cell r="A11855" t="str">
            <v>65130011</v>
          </cell>
          <cell r="B11855" t="str">
            <v>Point</v>
          </cell>
          <cell r="C11855" t="str">
            <v>Fumed Silica Manufacturing /Process Vents: Reaction</v>
          </cell>
          <cell r="D11855" t="str">
            <v>Industrial Processes - Chemical Manuf</v>
          </cell>
          <cell r="G11855" t="str">
            <v>MACT Source Categories</v>
          </cell>
          <cell r="H11855" t="str">
            <v>Inorganic Chemicals Manufacturing</v>
          </cell>
          <cell r="I11855" t="str">
            <v>Fumed Silica Manufacturing</v>
          </cell>
          <cell r="J11855" t="str">
            <v>Process Vents: Reaction</v>
          </cell>
          <cell r="N11855">
            <v>40988</v>
          </cell>
        </row>
        <row r="11856">
          <cell r="A11856" t="str">
            <v>65130020</v>
          </cell>
          <cell r="B11856" t="str">
            <v>Point</v>
          </cell>
          <cell r="C11856" t="str">
            <v>Fumed Silica Manufacturing /Process Vents: Separation</v>
          </cell>
          <cell r="D11856" t="str">
            <v>Industrial Processes - Chemical Manuf</v>
          </cell>
          <cell r="G11856" t="str">
            <v>MACT Source Categories</v>
          </cell>
          <cell r="H11856" t="str">
            <v>Inorganic Chemicals Manufacturing</v>
          </cell>
          <cell r="I11856" t="str">
            <v>Fumed Silica Manufacturing</v>
          </cell>
          <cell r="J11856" t="str">
            <v>Process Vents: Separation</v>
          </cell>
          <cell r="N11856">
            <v>40988</v>
          </cell>
        </row>
        <row r="11857">
          <cell r="A11857" t="str">
            <v>65130040</v>
          </cell>
          <cell r="B11857" t="str">
            <v>Point</v>
          </cell>
          <cell r="C11857" t="str">
            <v>Fumed Silica Manufacturing /Process Vents: End Product Storage</v>
          </cell>
          <cell r="D11857" t="str">
            <v>Industrial Processes - Storage and Transfer</v>
          </cell>
          <cell r="G11857" t="str">
            <v>MACT Source Categories</v>
          </cell>
          <cell r="H11857" t="str">
            <v>Inorganic Chemicals Manufacturing</v>
          </cell>
          <cell r="I11857" t="str">
            <v>Fumed Silica Manufacturing</v>
          </cell>
          <cell r="J11857" t="str">
            <v>Process Vents: End Product Storage</v>
          </cell>
          <cell r="N11857">
            <v>40988</v>
          </cell>
        </row>
        <row r="11858">
          <cell r="A11858" t="str">
            <v>65135001</v>
          </cell>
          <cell r="B11858" t="str">
            <v>Point</v>
          </cell>
          <cell r="C11858" t="str">
            <v>Quaternary Ammonium Cmpds Manuf /Quaternary Ammonium Compound Production</v>
          </cell>
          <cell r="D11858" t="str">
            <v>Industrial Processes - Chemical Manuf</v>
          </cell>
          <cell r="G11858" t="str">
            <v>MACT Source Categories</v>
          </cell>
          <cell r="H11858" t="str">
            <v>Inorganic Chemicals Manufacturing</v>
          </cell>
          <cell r="I11858" t="str">
            <v>Quaternary Ammonium Compounds Manufacturing</v>
          </cell>
          <cell r="J11858" t="str">
            <v>Quaternary Ammonium Compound Production</v>
          </cell>
          <cell r="N11858">
            <v>40988</v>
          </cell>
        </row>
        <row r="11859">
          <cell r="A11859" t="str">
            <v>65135010</v>
          </cell>
          <cell r="B11859" t="str">
            <v>Point</v>
          </cell>
          <cell r="C11859" t="str">
            <v>Quaternary Ammonium Cmpds Manuf /Process Vents</v>
          </cell>
          <cell r="D11859" t="str">
            <v>Industrial Processes - Chemical Manuf</v>
          </cell>
          <cell r="G11859" t="str">
            <v>MACT Source Categories</v>
          </cell>
          <cell r="H11859" t="str">
            <v>Inorganic Chemicals Manufacturing</v>
          </cell>
          <cell r="I11859" t="str">
            <v>Quaternary Ammonium Compounds Manufacturing</v>
          </cell>
          <cell r="J11859" t="str">
            <v>Process Vents</v>
          </cell>
          <cell r="N11859">
            <v>40988</v>
          </cell>
        </row>
        <row r="11860">
          <cell r="A11860" t="str">
            <v>65135011</v>
          </cell>
          <cell r="B11860" t="str">
            <v>Point</v>
          </cell>
          <cell r="C11860" t="str">
            <v>Quaternary Ammonium Cmpds Manuf /Process Vents: Reactor</v>
          </cell>
          <cell r="D11860" t="str">
            <v>Industrial Processes - Chemical Manuf</v>
          </cell>
          <cell r="G11860" t="str">
            <v>MACT Source Categories</v>
          </cell>
          <cell r="H11860" t="str">
            <v>Inorganic Chemicals Manufacturing</v>
          </cell>
          <cell r="I11860" t="str">
            <v>Quaternary Ammonium Compounds Manufacturing</v>
          </cell>
          <cell r="J11860" t="str">
            <v>Process Vents: Reactor</v>
          </cell>
          <cell r="N11860">
            <v>40988</v>
          </cell>
        </row>
        <row r="11861">
          <cell r="A11861" t="str">
            <v>65135012</v>
          </cell>
          <cell r="B11861" t="str">
            <v>Point</v>
          </cell>
          <cell r="C11861" t="str">
            <v>Quaternary Ammonium Cmpds Manuf /Process Vents: Cooling</v>
          </cell>
          <cell r="D11861" t="str">
            <v>Industrial Processes - Chemical Manuf</v>
          </cell>
          <cell r="G11861" t="str">
            <v>MACT Source Categories</v>
          </cell>
          <cell r="H11861" t="str">
            <v>Inorganic Chemicals Manufacturing</v>
          </cell>
          <cell r="I11861" t="str">
            <v>Quaternary Ammonium Compounds Manufacturing</v>
          </cell>
          <cell r="J11861" t="str">
            <v>Process Vents: Cooling</v>
          </cell>
          <cell r="N11861">
            <v>40988</v>
          </cell>
        </row>
        <row r="11862">
          <cell r="A11862" t="str">
            <v>65135013</v>
          </cell>
          <cell r="B11862" t="str">
            <v>Point</v>
          </cell>
          <cell r="C11862" t="str">
            <v>Quaternary Ammonium Cmpds Manuf /Process Vents: pH Adjustment</v>
          </cell>
          <cell r="D11862" t="str">
            <v>Industrial Processes - Chemical Manuf</v>
          </cell>
          <cell r="G11862" t="str">
            <v>MACT Source Categories</v>
          </cell>
          <cell r="H11862" t="str">
            <v>Inorganic Chemicals Manufacturing</v>
          </cell>
          <cell r="I11862" t="str">
            <v>Quaternary Ammonium Compounds Manufacturing</v>
          </cell>
          <cell r="J11862" t="str">
            <v>Process Vents: pH Adjustment</v>
          </cell>
          <cell r="N11862">
            <v>40988</v>
          </cell>
        </row>
        <row r="11863">
          <cell r="A11863" t="str">
            <v>65135014</v>
          </cell>
          <cell r="B11863" t="str">
            <v>Point</v>
          </cell>
          <cell r="C11863" t="str">
            <v>Quaternary Ammonium Cmpds Manuf /Process Vents: Filtration</v>
          </cell>
          <cell r="D11863" t="str">
            <v>Industrial Processes - Chemical Manuf</v>
          </cell>
          <cell r="G11863" t="str">
            <v>MACT Source Categories</v>
          </cell>
          <cell r="H11863" t="str">
            <v>Inorganic Chemicals Manufacturing</v>
          </cell>
          <cell r="I11863" t="str">
            <v>Quaternary Ammonium Compounds Manufacturing</v>
          </cell>
          <cell r="J11863" t="str">
            <v>Process Vents: Filtration</v>
          </cell>
          <cell r="N11863">
            <v>40988</v>
          </cell>
        </row>
        <row r="11864">
          <cell r="A11864" t="str">
            <v>65135030</v>
          </cell>
          <cell r="B11864" t="str">
            <v>Point</v>
          </cell>
          <cell r="C11864" t="str">
            <v>Quaternary Ammonium Cmpds Manuf /Process Vents: End Product Storage</v>
          </cell>
          <cell r="D11864" t="str">
            <v>Industrial Processes - Storage and Transfer</v>
          </cell>
          <cell r="G11864" t="str">
            <v>MACT Source Categories</v>
          </cell>
          <cell r="H11864" t="str">
            <v>Inorganic Chemicals Manufacturing</v>
          </cell>
          <cell r="I11864" t="str">
            <v>Quaternary Ammonium Compounds Manufacturing</v>
          </cell>
          <cell r="J11864" t="str">
            <v>Process Vents: End Product Storage</v>
          </cell>
          <cell r="N11864">
            <v>40988</v>
          </cell>
        </row>
        <row r="11865">
          <cell r="A11865" t="str">
            <v>65140001</v>
          </cell>
          <cell r="B11865" t="str">
            <v>Point</v>
          </cell>
          <cell r="C11865" t="str">
            <v>Sodium Cyanide Manuf /Sodium Cyanide Production</v>
          </cell>
          <cell r="D11865" t="str">
            <v>Industrial Processes - Chemical Manuf</v>
          </cell>
          <cell r="G11865" t="str">
            <v>MACT Source Categories</v>
          </cell>
          <cell r="H11865" t="str">
            <v>Inorganic Chemicals Manufacturing</v>
          </cell>
          <cell r="I11865" t="str">
            <v>Sodium Cyanide Manufacturing</v>
          </cell>
          <cell r="J11865" t="str">
            <v>Sodium Cyanide Production</v>
          </cell>
          <cell r="N11865">
            <v>40988</v>
          </cell>
        </row>
        <row r="11866">
          <cell r="A11866" t="str">
            <v>65140010</v>
          </cell>
          <cell r="B11866" t="str">
            <v>Point</v>
          </cell>
          <cell r="C11866" t="str">
            <v>Sodium Cyanide Manuf /Process Vents</v>
          </cell>
          <cell r="D11866" t="str">
            <v>Industrial Processes - Chemical Manuf</v>
          </cell>
          <cell r="G11866" t="str">
            <v>MACT Source Categories</v>
          </cell>
          <cell r="H11866" t="str">
            <v>Inorganic Chemicals Manufacturing</v>
          </cell>
          <cell r="I11866" t="str">
            <v>Sodium Cyanide Manufacturing</v>
          </cell>
          <cell r="J11866" t="str">
            <v>Process Vents</v>
          </cell>
          <cell r="N11866">
            <v>40988</v>
          </cell>
        </row>
        <row r="11867">
          <cell r="A11867" t="str">
            <v>65140011</v>
          </cell>
          <cell r="B11867" t="str">
            <v>Point</v>
          </cell>
          <cell r="C11867" t="str">
            <v>Sodium Cyanide Manuf /Process Vents: Reactor</v>
          </cell>
          <cell r="D11867" t="str">
            <v>Industrial Processes - Chemical Manuf</v>
          </cell>
          <cell r="G11867" t="str">
            <v>MACT Source Categories</v>
          </cell>
          <cell r="H11867" t="str">
            <v>Inorganic Chemicals Manufacturing</v>
          </cell>
          <cell r="I11867" t="str">
            <v>Sodium Cyanide Manufacturing</v>
          </cell>
          <cell r="J11867" t="str">
            <v>Process Vents: Reactor</v>
          </cell>
          <cell r="N11867">
            <v>40988</v>
          </cell>
        </row>
        <row r="11868">
          <cell r="A11868" t="str">
            <v>65140012</v>
          </cell>
          <cell r="B11868" t="str">
            <v>Point</v>
          </cell>
          <cell r="C11868" t="str">
            <v>Sodium Cyanide Manuf /Process Vents: Evaporator</v>
          </cell>
          <cell r="D11868" t="str">
            <v>Industrial Processes - Chemical Manuf</v>
          </cell>
          <cell r="G11868" t="str">
            <v>MACT Source Categories</v>
          </cell>
          <cell r="H11868" t="str">
            <v>Inorganic Chemicals Manufacturing</v>
          </cell>
          <cell r="I11868" t="str">
            <v>Sodium Cyanide Manufacturing</v>
          </cell>
          <cell r="J11868" t="str">
            <v>Process Vents: Evaporator</v>
          </cell>
          <cell r="N11868">
            <v>40988</v>
          </cell>
        </row>
        <row r="11869">
          <cell r="A11869" t="str">
            <v>65140013</v>
          </cell>
          <cell r="B11869" t="str">
            <v>Point</v>
          </cell>
          <cell r="C11869" t="str">
            <v>Sodium Cyanide Manuf /Process Vents: Filtration</v>
          </cell>
          <cell r="D11869" t="str">
            <v>Industrial Processes - Chemical Manuf</v>
          </cell>
          <cell r="G11869" t="str">
            <v>MACT Source Categories</v>
          </cell>
          <cell r="H11869" t="str">
            <v>Inorganic Chemicals Manufacturing</v>
          </cell>
          <cell r="I11869" t="str">
            <v>Sodium Cyanide Manufacturing</v>
          </cell>
          <cell r="J11869" t="str">
            <v>Process Vents: Filtration</v>
          </cell>
          <cell r="N11869">
            <v>40988</v>
          </cell>
        </row>
        <row r="11870">
          <cell r="A11870" t="str">
            <v>65140014</v>
          </cell>
          <cell r="B11870" t="str">
            <v>Point</v>
          </cell>
          <cell r="C11870" t="str">
            <v>Sodium Cyanide Manuf /Process Vents: Mixing Conveyor</v>
          </cell>
          <cell r="D11870" t="str">
            <v>Industrial Processes - Chemical Manuf</v>
          </cell>
          <cell r="G11870" t="str">
            <v>MACT Source Categories</v>
          </cell>
          <cell r="H11870" t="str">
            <v>Inorganic Chemicals Manufacturing</v>
          </cell>
          <cell r="I11870" t="str">
            <v>Sodium Cyanide Manufacturing</v>
          </cell>
          <cell r="J11870" t="str">
            <v>Process Vents: Mixing Conveyor</v>
          </cell>
          <cell r="N11870">
            <v>40988</v>
          </cell>
        </row>
        <row r="11871">
          <cell r="A11871" t="str">
            <v>65140015</v>
          </cell>
          <cell r="B11871" t="str">
            <v>Point</v>
          </cell>
          <cell r="C11871" t="str">
            <v>Sodium Cyanide Manuf /Process Vents: Drying</v>
          </cell>
          <cell r="D11871" t="str">
            <v>Industrial Processes - Chemical Manuf</v>
          </cell>
          <cell r="G11871" t="str">
            <v>MACT Source Categories</v>
          </cell>
          <cell r="H11871" t="str">
            <v>Inorganic Chemicals Manufacturing</v>
          </cell>
          <cell r="I11871" t="str">
            <v>Sodium Cyanide Manufacturing</v>
          </cell>
          <cell r="J11871" t="str">
            <v>Process Vents: Drying</v>
          </cell>
          <cell r="N11871">
            <v>40988</v>
          </cell>
        </row>
        <row r="11872">
          <cell r="A11872" t="str">
            <v>65140016</v>
          </cell>
          <cell r="B11872" t="str">
            <v>Point</v>
          </cell>
          <cell r="C11872" t="str">
            <v>Sodium Cyanide Manuf /Process Vents: Compacting</v>
          </cell>
          <cell r="D11872" t="str">
            <v>Industrial Processes - Chemical Manuf</v>
          </cell>
          <cell r="G11872" t="str">
            <v>MACT Source Categories</v>
          </cell>
          <cell r="H11872" t="str">
            <v>Inorganic Chemicals Manufacturing</v>
          </cell>
          <cell r="I11872" t="str">
            <v>Sodium Cyanide Manufacturing</v>
          </cell>
          <cell r="J11872" t="str">
            <v>Process Vents: Compacting</v>
          </cell>
          <cell r="N11872">
            <v>40988</v>
          </cell>
        </row>
        <row r="11873">
          <cell r="A11873" t="str">
            <v>65140017</v>
          </cell>
          <cell r="B11873" t="str">
            <v>Point</v>
          </cell>
          <cell r="C11873" t="str">
            <v>Sodium Cyanide Manuf /Process Vents: Classifier</v>
          </cell>
          <cell r="D11873" t="str">
            <v>Industrial Processes - Chemical Manuf</v>
          </cell>
          <cell r="G11873" t="str">
            <v>MACT Source Categories</v>
          </cell>
          <cell r="H11873" t="str">
            <v>Inorganic Chemicals Manufacturing</v>
          </cell>
          <cell r="I11873" t="str">
            <v>Sodium Cyanide Manufacturing</v>
          </cell>
          <cell r="J11873" t="str">
            <v>Process Vents: Classifier</v>
          </cell>
          <cell r="N11873">
            <v>40988</v>
          </cell>
        </row>
        <row r="11874">
          <cell r="A11874" t="str">
            <v>65140018</v>
          </cell>
          <cell r="B11874" t="str">
            <v>Point</v>
          </cell>
          <cell r="C11874" t="str">
            <v>Sodium Cyanide Manuf /Process Vents: Briquetting</v>
          </cell>
          <cell r="D11874" t="str">
            <v>Industrial Processes - Chemical Manuf</v>
          </cell>
          <cell r="G11874" t="str">
            <v>MACT Source Categories</v>
          </cell>
          <cell r="H11874" t="str">
            <v>Inorganic Chemicals Manufacturing</v>
          </cell>
          <cell r="I11874" t="str">
            <v>Sodium Cyanide Manufacturing</v>
          </cell>
          <cell r="J11874" t="str">
            <v>Process Vents: Briquetting</v>
          </cell>
          <cell r="N11874">
            <v>40988</v>
          </cell>
        </row>
        <row r="11875">
          <cell r="A11875" t="str">
            <v>65140030</v>
          </cell>
          <cell r="B11875" t="str">
            <v>Point</v>
          </cell>
          <cell r="C11875" t="str">
            <v>Sodium Cyanide Manuf /Process Vents: End Product Storage</v>
          </cell>
          <cell r="D11875" t="str">
            <v>Industrial Processes - Storage and Transfer</v>
          </cell>
          <cell r="G11875" t="str">
            <v>MACT Source Categories</v>
          </cell>
          <cell r="H11875" t="str">
            <v>Inorganic Chemicals Manufacturing</v>
          </cell>
          <cell r="I11875" t="str">
            <v>Sodium Cyanide Manufacturing</v>
          </cell>
          <cell r="J11875" t="str">
            <v>Process Vents: End Product Storage</v>
          </cell>
          <cell r="N11875">
            <v>40988</v>
          </cell>
        </row>
        <row r="11876">
          <cell r="A11876" t="str">
            <v>65145001</v>
          </cell>
          <cell r="B11876" t="str">
            <v>Point</v>
          </cell>
          <cell r="C11876" t="str">
            <v>Uranium Hexafluoride Manuf /Uranium Hexafluoride Production Direct Fluorination</v>
          </cell>
          <cell r="D11876" t="str">
            <v>Industrial Processes - Chemical Manuf</v>
          </cell>
          <cell r="G11876" t="str">
            <v>MACT Source Categories</v>
          </cell>
          <cell r="H11876" t="str">
            <v>Inorganic Chemicals Manufacturing</v>
          </cell>
          <cell r="I11876" t="str">
            <v>Uranium Hexafluoride Manufacturing</v>
          </cell>
          <cell r="J11876" t="str">
            <v>Uranium Hexafluoride Production Direct Fluorination</v>
          </cell>
          <cell r="N11876">
            <v>40988</v>
          </cell>
        </row>
        <row r="11877">
          <cell r="A11877" t="str">
            <v>65145010</v>
          </cell>
          <cell r="B11877" t="str">
            <v>Point</v>
          </cell>
          <cell r="C11877" t="str">
            <v>Uranium Hexafluoride Manuf /Fluorination Tower</v>
          </cell>
          <cell r="D11877" t="str">
            <v>Industrial Processes - Chemical Manuf</v>
          </cell>
          <cell r="G11877" t="str">
            <v>MACT Source Categories</v>
          </cell>
          <cell r="H11877" t="str">
            <v>Inorganic Chemicals Manufacturing</v>
          </cell>
          <cell r="I11877" t="str">
            <v>Uranium Hexafluoride Manufacturing</v>
          </cell>
          <cell r="J11877" t="str">
            <v>Fluorination Tower</v>
          </cell>
          <cell r="N11877">
            <v>40988</v>
          </cell>
        </row>
        <row r="11878">
          <cell r="A11878" t="str">
            <v>65145011</v>
          </cell>
          <cell r="B11878" t="str">
            <v>Point</v>
          </cell>
          <cell r="C11878" t="str">
            <v>Uranium Hexafluoride Manuf /Fluorination Tower: Reactor</v>
          </cell>
          <cell r="D11878" t="str">
            <v>Industrial Processes - Chemical Manuf</v>
          </cell>
          <cell r="G11878" t="str">
            <v>MACT Source Categories</v>
          </cell>
          <cell r="H11878" t="str">
            <v>Inorganic Chemicals Manufacturing</v>
          </cell>
          <cell r="I11878" t="str">
            <v>Uranium Hexafluoride Manufacturing</v>
          </cell>
          <cell r="J11878" t="str">
            <v>Fluorination Tower: Reactor</v>
          </cell>
          <cell r="N11878">
            <v>40988</v>
          </cell>
        </row>
        <row r="11879">
          <cell r="A11879" t="str">
            <v>65145020</v>
          </cell>
          <cell r="B11879" t="str">
            <v>Point</v>
          </cell>
          <cell r="C11879" t="str">
            <v>Uranium Hexafluoride Manuf /Product Finishing</v>
          </cell>
          <cell r="D11879" t="str">
            <v>Industrial Processes - Chemical Manuf</v>
          </cell>
          <cell r="G11879" t="str">
            <v>MACT Source Categories</v>
          </cell>
          <cell r="H11879" t="str">
            <v>Inorganic Chemicals Manufacturing</v>
          </cell>
          <cell r="I11879" t="str">
            <v>Uranium Hexafluoride Manufacturing</v>
          </cell>
          <cell r="J11879" t="str">
            <v>Product Finishing</v>
          </cell>
          <cell r="N11879">
            <v>40988</v>
          </cell>
        </row>
        <row r="11880">
          <cell r="A11880" t="str">
            <v>65145021</v>
          </cell>
          <cell r="B11880" t="str">
            <v>Point</v>
          </cell>
          <cell r="C11880" t="str">
            <v>Uranium Hexafluoride Manuf /Product Finishing: Cyclone</v>
          </cell>
          <cell r="D11880" t="str">
            <v>Industrial Processes - Chemical Manuf</v>
          </cell>
          <cell r="G11880" t="str">
            <v>MACT Source Categories</v>
          </cell>
          <cell r="H11880" t="str">
            <v>Inorganic Chemicals Manufacturing</v>
          </cell>
          <cell r="I11880" t="str">
            <v>Uranium Hexafluoride Manufacturing</v>
          </cell>
          <cell r="J11880" t="str">
            <v>Product Finishing: Cyclone</v>
          </cell>
          <cell r="N11880">
            <v>40988</v>
          </cell>
        </row>
        <row r="11881">
          <cell r="A11881" t="str">
            <v>65145022</v>
          </cell>
          <cell r="B11881" t="str">
            <v>Point</v>
          </cell>
          <cell r="C11881" t="str">
            <v>Uranium Hexafluoride Manuf /Product Finishing: Filtration</v>
          </cell>
          <cell r="D11881" t="str">
            <v>Industrial Processes - Chemical Manuf</v>
          </cell>
          <cell r="G11881" t="str">
            <v>MACT Source Categories</v>
          </cell>
          <cell r="H11881" t="str">
            <v>Inorganic Chemicals Manufacturing</v>
          </cell>
          <cell r="I11881" t="str">
            <v>Uranium Hexafluoride Manufacturing</v>
          </cell>
          <cell r="J11881" t="str">
            <v>Product Finishing: Filtration</v>
          </cell>
          <cell r="N11881">
            <v>40988</v>
          </cell>
        </row>
        <row r="11882">
          <cell r="A11882" t="str">
            <v>65145023</v>
          </cell>
          <cell r="B11882" t="str">
            <v>Point</v>
          </cell>
          <cell r="C11882" t="str">
            <v>Uranium Hexafluoride Manuf /Product Finishing: Cold Trap/Condenser</v>
          </cell>
          <cell r="D11882" t="str">
            <v>Industrial Processes - Chemical Manuf</v>
          </cell>
          <cell r="G11882" t="str">
            <v>MACT Source Categories</v>
          </cell>
          <cell r="H11882" t="str">
            <v>Inorganic Chemicals Manufacturing</v>
          </cell>
          <cell r="I11882" t="str">
            <v>Uranium Hexafluoride Manufacturing</v>
          </cell>
          <cell r="J11882" t="str">
            <v>Product Finishing: Cold Trap/Condenser</v>
          </cell>
          <cell r="N11882">
            <v>40988</v>
          </cell>
        </row>
        <row r="11883">
          <cell r="A11883" t="str">
            <v>65145030</v>
          </cell>
          <cell r="B11883" t="str">
            <v>Point</v>
          </cell>
          <cell r="C11883" t="str">
            <v>Uranium Hexafluoride Manuf /End Product Loading and Storage</v>
          </cell>
          <cell r="D11883" t="str">
            <v>Industrial Processes - Storage and Transfer</v>
          </cell>
          <cell r="G11883" t="str">
            <v>MACT Source Categories</v>
          </cell>
          <cell r="H11883" t="str">
            <v>Inorganic Chemicals Manufacturing</v>
          </cell>
          <cell r="I11883" t="str">
            <v>Uranium Hexafluoride Manufacturing</v>
          </cell>
          <cell r="J11883" t="str">
            <v>End Product Loading and Storage</v>
          </cell>
          <cell r="N11883">
            <v>40988</v>
          </cell>
        </row>
        <row r="11884">
          <cell r="A11884" t="str">
            <v>65145031</v>
          </cell>
          <cell r="B11884" t="str">
            <v>Point</v>
          </cell>
          <cell r="C11884" t="str">
            <v>Uranium Hexafluoride Manuf /End Product Loading: Cylinder Loading Station</v>
          </cell>
          <cell r="D11884" t="str">
            <v>Industrial Processes - Storage and Transfer</v>
          </cell>
          <cell r="G11884" t="str">
            <v>MACT Source Categories</v>
          </cell>
          <cell r="H11884" t="str">
            <v>Inorganic Chemicals Manufacturing</v>
          </cell>
          <cell r="I11884" t="str">
            <v>Uranium Hexafluoride Manufacturing</v>
          </cell>
          <cell r="J11884" t="str">
            <v>End Product Loading: Cylinder Loading Station</v>
          </cell>
          <cell r="N11884">
            <v>40988</v>
          </cell>
        </row>
        <row r="11885">
          <cell r="A11885" t="str">
            <v>65180001</v>
          </cell>
          <cell r="B11885" t="str">
            <v>Point</v>
          </cell>
          <cell r="C11885" t="str">
            <v>Inorganic Chemicals Manuf /Equipment Leaks</v>
          </cell>
          <cell r="D11885" t="str">
            <v>Industrial Processes - Chemical Manuf</v>
          </cell>
          <cell r="G11885" t="str">
            <v>MACT Source Categories</v>
          </cell>
          <cell r="H11885" t="str">
            <v>Inorganic Chemicals Manufacturing</v>
          </cell>
          <cell r="I11885" t="str">
            <v>Equipment Leaks</v>
          </cell>
          <cell r="J11885" t="str">
            <v>Equipment Leaks</v>
          </cell>
          <cell r="N11885">
            <v>40988</v>
          </cell>
        </row>
        <row r="11886">
          <cell r="A11886" t="str">
            <v>65182001</v>
          </cell>
          <cell r="B11886" t="str">
            <v>Point</v>
          </cell>
          <cell r="C11886" t="str">
            <v>Inorganic Chemicals Manuf /Wastewater, Aggregate /Process Area Drains</v>
          </cell>
          <cell r="D11886" t="str">
            <v>Industrial Processes - Chemical Manuf</v>
          </cell>
          <cell r="G11886" t="str">
            <v>MACT Source Categories</v>
          </cell>
          <cell r="H11886" t="str">
            <v>Inorganic Chemicals Manufacturing</v>
          </cell>
          <cell r="I11886" t="str">
            <v>Wastewater Aggregate</v>
          </cell>
          <cell r="J11886" t="str">
            <v>Process Area Drains</v>
          </cell>
          <cell r="N11886">
            <v>40988</v>
          </cell>
        </row>
        <row r="11887">
          <cell r="A11887" t="str">
            <v>65182002</v>
          </cell>
          <cell r="B11887" t="str">
            <v>Point</v>
          </cell>
          <cell r="C11887" t="str">
            <v>Inorganic Chemicals Manuf /Wastewater, Aggregate /Process Equipment Drains</v>
          </cell>
          <cell r="D11887" t="str">
            <v>Industrial Processes - Chemical Manuf</v>
          </cell>
          <cell r="G11887" t="str">
            <v>MACT Source Categories</v>
          </cell>
          <cell r="H11887" t="str">
            <v>Inorganic Chemicals Manufacturing</v>
          </cell>
          <cell r="I11887" t="str">
            <v>Wastewater Aggregate</v>
          </cell>
          <cell r="J11887" t="str">
            <v>Process Equipment Drains</v>
          </cell>
          <cell r="N11887">
            <v>40988</v>
          </cell>
        </row>
        <row r="11888">
          <cell r="A11888" t="str">
            <v>65182501</v>
          </cell>
          <cell r="B11888" t="str">
            <v>Point</v>
          </cell>
          <cell r="C11888" t="str">
            <v>Inorganic Chemicals Manuf /Wastewater, Pts of Generation /Filtration</v>
          </cell>
          <cell r="D11888" t="str">
            <v>Industrial Processes - Chemical Manuf</v>
          </cell>
          <cell r="G11888" t="str">
            <v>MACT Source Categories</v>
          </cell>
          <cell r="H11888" t="str">
            <v>Inorganic Chemicals Manufacturing</v>
          </cell>
          <cell r="I11888" t="str">
            <v>Wastewater, Points of Generation</v>
          </cell>
          <cell r="J11888" t="str">
            <v>Filtration</v>
          </cell>
          <cell r="N11888">
            <v>40988</v>
          </cell>
        </row>
        <row r="11889">
          <cell r="A11889" t="str">
            <v>65182599</v>
          </cell>
          <cell r="B11889" t="str">
            <v>Point</v>
          </cell>
          <cell r="C11889" t="str">
            <v>Inorganic Chemicals Manuf /Wastewater, Pts of Generation /Specify Point of Generation</v>
          </cell>
          <cell r="D11889" t="str">
            <v>Industrial Processes - Chemical Manuf</v>
          </cell>
          <cell r="G11889" t="str">
            <v>MACT Source Categories</v>
          </cell>
          <cell r="H11889" t="str">
            <v>Inorganic Chemicals Manufacturing</v>
          </cell>
          <cell r="I11889" t="str">
            <v>Wastewater, Points of Generation</v>
          </cell>
          <cell r="J11889" t="str">
            <v>Specify Point of Generation</v>
          </cell>
          <cell r="N11889">
            <v>40988</v>
          </cell>
        </row>
        <row r="11890">
          <cell r="A11890" t="str">
            <v>68110001</v>
          </cell>
          <cell r="B11890" t="str">
            <v>Point</v>
          </cell>
          <cell r="C11890" t="str">
            <v>Consumer Prod Manuf /Aerosol Can-Filling Facilities /Aerosol Can Filling</v>
          </cell>
          <cell r="D11890" t="str">
            <v>Industrial Processes - NEC</v>
          </cell>
          <cell r="G11890" t="str">
            <v>MACT Source Categories</v>
          </cell>
          <cell r="H11890" t="str">
            <v>Consumer Product Manufacturing Facilities</v>
          </cell>
          <cell r="I11890" t="str">
            <v>Aerosol Can - Filling Facilities</v>
          </cell>
          <cell r="J11890" t="str">
            <v>Aerosol Can Filling</v>
          </cell>
          <cell r="N11890">
            <v>40988</v>
          </cell>
        </row>
        <row r="11891">
          <cell r="A11891" t="str">
            <v>68110010</v>
          </cell>
          <cell r="B11891" t="str">
            <v>Point</v>
          </cell>
          <cell r="C11891" t="str">
            <v>Consumer Prod Manuf /Aerosol Can-Filling Facilities /Process Vents</v>
          </cell>
          <cell r="D11891" t="str">
            <v>Industrial Processes - NEC</v>
          </cell>
          <cell r="G11891" t="str">
            <v>MACT Source Categories</v>
          </cell>
          <cell r="H11891" t="str">
            <v>Consumer Product Manufacturing Facilities</v>
          </cell>
          <cell r="I11891" t="str">
            <v>Aerosol Can - Filling Facilities</v>
          </cell>
          <cell r="J11891" t="str">
            <v>Process Vents</v>
          </cell>
          <cell r="N11891">
            <v>40988</v>
          </cell>
        </row>
        <row r="11892">
          <cell r="A11892" t="str">
            <v>68110011</v>
          </cell>
          <cell r="B11892" t="str">
            <v>Point</v>
          </cell>
          <cell r="C11892" t="str">
            <v>Consumer Prod Manuf /Aerosol Can-Filling Facilities /Process Vents: Mixing Tanks</v>
          </cell>
          <cell r="D11892" t="str">
            <v>Industrial Processes - NEC</v>
          </cell>
          <cell r="G11892" t="str">
            <v>MACT Source Categories</v>
          </cell>
          <cell r="H11892" t="str">
            <v>Consumer Product Manufacturing Facilities</v>
          </cell>
          <cell r="I11892" t="str">
            <v>Aerosol Can - Filling Facilities</v>
          </cell>
          <cell r="J11892" t="str">
            <v>Process Vents: Mixing Tanks</v>
          </cell>
          <cell r="N11892">
            <v>40988</v>
          </cell>
        </row>
        <row r="11893">
          <cell r="A11893" t="str">
            <v>68110020</v>
          </cell>
          <cell r="B11893" t="str">
            <v>Point</v>
          </cell>
          <cell r="C11893" t="str">
            <v>Consumer Prod Manuf /Aerosol Can-Filling Facilities /Process Vents: Aerosol Can Filling</v>
          </cell>
          <cell r="D11893" t="str">
            <v>Industrial Processes - NEC</v>
          </cell>
          <cell r="G11893" t="str">
            <v>MACT Source Categories</v>
          </cell>
          <cell r="H11893" t="str">
            <v>Consumer Product Manufacturing Facilities</v>
          </cell>
          <cell r="I11893" t="str">
            <v>Aerosol Can - Filling Facilities</v>
          </cell>
          <cell r="J11893" t="str">
            <v>Process Vents: Aerosol Can Filling</v>
          </cell>
          <cell r="N11893">
            <v>40988</v>
          </cell>
        </row>
        <row r="11894">
          <cell r="A11894" t="str">
            <v>68110021</v>
          </cell>
          <cell r="B11894" t="str">
            <v>Point</v>
          </cell>
          <cell r="C11894" t="str">
            <v>Consumer Prod Manuf /Aerosol Can-Filling Facilities /Process Vents, Aerosol Can Filling: Product Filling</v>
          </cell>
          <cell r="D11894" t="str">
            <v>Industrial Processes - NEC</v>
          </cell>
          <cell r="G11894" t="str">
            <v>MACT Source Categories</v>
          </cell>
          <cell r="H11894" t="str">
            <v>Consumer Product Manufacturing Facilities</v>
          </cell>
          <cell r="I11894" t="str">
            <v>Aerosol Can - Filling Facilities</v>
          </cell>
          <cell r="J11894" t="str">
            <v>Process Vents, Aerosol Can Filling: Product Filling</v>
          </cell>
          <cell r="N11894">
            <v>40988</v>
          </cell>
        </row>
        <row r="11895">
          <cell r="A11895" t="str">
            <v>68110022</v>
          </cell>
          <cell r="B11895" t="str">
            <v>Point</v>
          </cell>
          <cell r="C11895" t="str">
            <v>Consumer Prod Manuf /Aerosol Can-Filling Facilities /Process Vents, Aerosol Can Filling: Valve Stem and Valve Insertion</v>
          </cell>
          <cell r="D11895" t="str">
            <v>Industrial Processes - NEC</v>
          </cell>
          <cell r="G11895" t="str">
            <v>MACT Source Categories</v>
          </cell>
          <cell r="H11895" t="str">
            <v>Consumer Product Manufacturing Facilities</v>
          </cell>
          <cell r="I11895" t="str">
            <v>Aerosol Can - Filling Facilities</v>
          </cell>
          <cell r="J11895" t="str">
            <v>Process Vents, Aerosol Can Filling: Valve Stem and Valve Insertion</v>
          </cell>
          <cell r="N11895">
            <v>40988</v>
          </cell>
        </row>
        <row r="11896">
          <cell r="A11896" t="str">
            <v>68110023</v>
          </cell>
          <cell r="B11896" t="str">
            <v>Point</v>
          </cell>
          <cell r="C11896" t="str">
            <v>Consumer Prod Manuf /Aerosol Can-Filling Facilities /Process Vents, Aerosol Can Filling: Propellant Charging</v>
          </cell>
          <cell r="D11896" t="str">
            <v>Industrial Processes - NEC</v>
          </cell>
          <cell r="G11896" t="str">
            <v>MACT Source Categories</v>
          </cell>
          <cell r="H11896" t="str">
            <v>Consumer Product Manufacturing Facilities</v>
          </cell>
          <cell r="I11896" t="str">
            <v>Aerosol Can - Filling Facilities</v>
          </cell>
          <cell r="J11896" t="str">
            <v>Process Vents, Aerosol Can Filling: Propellant Charging</v>
          </cell>
          <cell r="N11896">
            <v>40988</v>
          </cell>
        </row>
        <row r="11897">
          <cell r="A11897" t="str">
            <v>68110024</v>
          </cell>
          <cell r="B11897" t="str">
            <v>Point</v>
          </cell>
          <cell r="C11897" t="str">
            <v>Consumer Prod Manuf /Aerosol Can-Filling Facilities /Process Vents, Aerosol Can Filling: Sealing Production Can</v>
          </cell>
          <cell r="D11897" t="str">
            <v>Industrial Processes - NEC</v>
          </cell>
          <cell r="G11897" t="str">
            <v>MACT Source Categories</v>
          </cell>
          <cell r="H11897" t="str">
            <v>Consumer Product Manufacturing Facilities</v>
          </cell>
          <cell r="I11897" t="str">
            <v>Aerosol Can - Filling Facilities</v>
          </cell>
          <cell r="J11897" t="str">
            <v>Process Vents, Aerosol Can Filling: Sealing Production Can</v>
          </cell>
          <cell r="N11897">
            <v>40988</v>
          </cell>
        </row>
        <row r="11898">
          <cell r="A11898" t="str">
            <v>68110030</v>
          </cell>
          <cell r="B11898" t="str">
            <v>Point</v>
          </cell>
          <cell r="C11898" t="str">
            <v>Consumer Prod Manuf /Aerosol Can-Filling Facilities /Process Vents: Water Bath, Leak Check</v>
          </cell>
          <cell r="D11898" t="str">
            <v>Industrial Processes - NEC</v>
          </cell>
          <cell r="G11898" t="str">
            <v>MACT Source Categories</v>
          </cell>
          <cell r="H11898" t="str">
            <v>Consumer Product Manufacturing Facilities</v>
          </cell>
          <cell r="I11898" t="str">
            <v>Aerosol Can - Filling Facilities</v>
          </cell>
          <cell r="J11898" t="str">
            <v>Process Vents: Water Bath, Leak Check</v>
          </cell>
          <cell r="N11898">
            <v>40988</v>
          </cell>
        </row>
        <row r="11899">
          <cell r="A11899" t="str">
            <v>68110035</v>
          </cell>
          <cell r="B11899" t="str">
            <v>Point</v>
          </cell>
          <cell r="C11899" t="str">
            <v>Consumer Prod Manuf /Aerosol Can-Filling Facilities /Process Vents: Can Washing</v>
          </cell>
          <cell r="D11899" t="str">
            <v>Industrial Processes - NEC</v>
          </cell>
          <cell r="G11899" t="str">
            <v>MACT Source Categories</v>
          </cell>
          <cell r="H11899" t="str">
            <v>Consumer Product Manufacturing Facilities</v>
          </cell>
          <cell r="I11899" t="str">
            <v>Aerosol Can - Filling Facilities</v>
          </cell>
          <cell r="J11899" t="str">
            <v>Process Vents: Can Washing</v>
          </cell>
          <cell r="N11899">
            <v>40988</v>
          </cell>
        </row>
        <row r="11900">
          <cell r="A11900" t="str">
            <v>68180001</v>
          </cell>
          <cell r="B11900" t="str">
            <v>Point</v>
          </cell>
          <cell r="C11900" t="str">
            <v>Consumer Prod Manuf /Equipment Leaks /Equipment Leaks</v>
          </cell>
          <cell r="D11900" t="str">
            <v>Industrial Processes - NEC</v>
          </cell>
          <cell r="G11900" t="str">
            <v>MACT Source Categories</v>
          </cell>
          <cell r="H11900" t="str">
            <v>Consumer Product Manufacturing Facilities</v>
          </cell>
          <cell r="I11900" t="str">
            <v>Equipment Leaks</v>
          </cell>
          <cell r="J11900" t="str">
            <v>Equipment Leaks</v>
          </cell>
          <cell r="N11900">
            <v>40988</v>
          </cell>
        </row>
        <row r="11901">
          <cell r="A11901" t="str">
            <v>68182001</v>
          </cell>
          <cell r="B11901" t="str">
            <v>Point</v>
          </cell>
          <cell r="C11901" t="str">
            <v>Consumer Prod Manuf /Wastewater, Aggregate /Process Area Drains</v>
          </cell>
          <cell r="D11901" t="str">
            <v>Industrial Processes - NEC</v>
          </cell>
          <cell r="G11901" t="str">
            <v>MACT Source Categories</v>
          </cell>
          <cell r="H11901" t="str">
            <v>Consumer Product Manufacturing Facilities</v>
          </cell>
          <cell r="I11901" t="str">
            <v>Wastewater, Aggregate</v>
          </cell>
          <cell r="J11901" t="str">
            <v>Process Area Drains</v>
          </cell>
          <cell r="N11901">
            <v>40988</v>
          </cell>
        </row>
        <row r="11902">
          <cell r="A11902" t="str">
            <v>68182002</v>
          </cell>
          <cell r="B11902" t="str">
            <v>Point</v>
          </cell>
          <cell r="C11902" t="str">
            <v>Consumer Prod Manuf /Wastewater, Aggregate /Process Equipment Drains</v>
          </cell>
          <cell r="D11902" t="str">
            <v>Industrial Processes - NEC</v>
          </cell>
          <cell r="G11902" t="str">
            <v>MACT Source Categories</v>
          </cell>
          <cell r="H11902" t="str">
            <v>Consumer Product Manufacturing Facilities</v>
          </cell>
          <cell r="I11902" t="str">
            <v>Wastewater, Aggregate</v>
          </cell>
          <cell r="J11902" t="str">
            <v>Process Equipment Drains</v>
          </cell>
          <cell r="N11902">
            <v>40988</v>
          </cell>
        </row>
        <row r="11903">
          <cell r="A11903" t="str">
            <v>68182599</v>
          </cell>
          <cell r="B11903" t="str">
            <v>Point</v>
          </cell>
          <cell r="C11903" t="str">
            <v>Consumer Prod Manuf /Wastewater, Pts of Generation /Specify Point of Generation</v>
          </cell>
          <cell r="D11903" t="str">
            <v>Industrial Processes - NEC</v>
          </cell>
          <cell r="G11903" t="str">
            <v>MACT Source Categories</v>
          </cell>
          <cell r="H11903" t="str">
            <v>Consumer Product Manufacturing Facilities</v>
          </cell>
          <cell r="I11903" t="str">
            <v>Wastewater, Points of Generation</v>
          </cell>
          <cell r="J11903" t="str">
            <v>Specify Point of Generation</v>
          </cell>
          <cell r="N11903">
            <v>40988</v>
          </cell>
        </row>
        <row r="11904">
          <cell r="A11904" t="str">
            <v>68240030</v>
          </cell>
          <cell r="B11904" t="str">
            <v>Point</v>
          </cell>
          <cell r="C11904" t="str">
            <v>Paint Stripper Users - Chemical Strippers /Application, Degradation &amp; Coating Removal Steps</v>
          </cell>
          <cell r="D11904" t="str">
            <v>Industrial Processes - NEC</v>
          </cell>
          <cell r="G11904" t="str">
            <v>MACT Source Categories</v>
          </cell>
          <cell r="H11904" t="str">
            <v>Miscellaneous Processes</v>
          </cell>
          <cell r="I11904" t="str">
            <v>Paint Stripper Users - Chemical Strippers</v>
          </cell>
          <cell r="J11904" t="str">
            <v>Application, Degradation, and Coating Removal Steps</v>
          </cell>
          <cell r="N11904">
            <v>40988</v>
          </cell>
        </row>
        <row r="11905">
          <cell r="A11905" t="str">
            <v>68240031</v>
          </cell>
          <cell r="B11905" t="str">
            <v>Point</v>
          </cell>
          <cell r="C11905" t="str">
            <v>Paint Stripper Users - Chemical Strippers /Application, Degradation &amp; Coating Removal Steps: Methylene Chloride</v>
          </cell>
          <cell r="D11905" t="str">
            <v>Industrial Processes - NEC</v>
          </cell>
          <cell r="G11905" t="str">
            <v>MACT Source Categories</v>
          </cell>
          <cell r="H11905" t="str">
            <v>Miscellaneous Processes</v>
          </cell>
          <cell r="I11905" t="str">
            <v>Paint Stripper Users - Chemical Strippers</v>
          </cell>
          <cell r="J11905" t="str">
            <v>Application, Degradation, &amp; Coating Removal Steps: Methylene Chloride</v>
          </cell>
          <cell r="N11905">
            <v>40988</v>
          </cell>
        </row>
        <row r="11906">
          <cell r="A11906" t="str">
            <v>68240059</v>
          </cell>
          <cell r="B11906" t="str">
            <v>Point</v>
          </cell>
          <cell r="C11906" t="str">
            <v>Paint Stripper Users - Chemical Strippers /Application, Degradation &amp; Coating Removal Steps</v>
          </cell>
          <cell r="D11906" t="str">
            <v>Industrial Processes - NEC</v>
          </cell>
          <cell r="G11906" t="str">
            <v>MACT Source Categories</v>
          </cell>
          <cell r="H11906" t="str">
            <v>Miscellaneous Processes</v>
          </cell>
          <cell r="I11906" t="str">
            <v>Paint Stripper Users - Chemical Strippers</v>
          </cell>
          <cell r="J11906" t="str">
            <v>Application, Degradation, and Coating Removal Steps: Other Not Listed</v>
          </cell>
          <cell r="K11906" t="str">
            <v>68240030</v>
          </cell>
          <cell r="L11906" t="str">
            <v>2002</v>
          </cell>
          <cell r="N11906">
            <v>40988</v>
          </cell>
        </row>
        <row r="11907">
          <cell r="A11907" t="str">
            <v>68241001</v>
          </cell>
          <cell r="B11907" t="str">
            <v>Point</v>
          </cell>
          <cell r="C11907" t="str">
            <v>Paint Stripper Users - Non-chemical Strippers /Media Blasting</v>
          </cell>
          <cell r="D11907" t="str">
            <v>Industrial Processes - NEC</v>
          </cell>
          <cell r="G11907" t="str">
            <v>MACT Source Categories</v>
          </cell>
          <cell r="H11907" t="str">
            <v>Miscellaneous Processes</v>
          </cell>
          <cell r="I11907" t="str">
            <v>Paint Stripper Users - Non-chemical Strippers</v>
          </cell>
          <cell r="J11907" t="str">
            <v>Media Blasting</v>
          </cell>
          <cell r="N11907">
            <v>40988</v>
          </cell>
        </row>
        <row r="11908">
          <cell r="A11908" t="str">
            <v>68241002</v>
          </cell>
          <cell r="B11908" t="str">
            <v>Point</v>
          </cell>
          <cell r="C11908" t="str">
            <v>Paint Stripper Users - Non-chemical Strippers /Media Blasting: Plastic Bead/Media</v>
          </cell>
          <cell r="D11908" t="str">
            <v>Industrial Processes - NEC</v>
          </cell>
          <cell r="G11908" t="str">
            <v>MACT Source Categories</v>
          </cell>
          <cell r="H11908" t="str">
            <v>Miscellaneous Processes</v>
          </cell>
          <cell r="I11908" t="str">
            <v>Paint Stripper Users - Non-chemical Strippers</v>
          </cell>
          <cell r="J11908" t="str">
            <v>Media Blasting: Plastic Bead/Media</v>
          </cell>
          <cell r="N11908">
            <v>40988</v>
          </cell>
        </row>
        <row r="11909">
          <cell r="A11909" t="str">
            <v>68241004</v>
          </cell>
          <cell r="B11909" t="str">
            <v>Point</v>
          </cell>
          <cell r="C11909" t="str">
            <v>Paint Stripper Users - Non-chemical Strippers /Media Blasting: Wheat Starch</v>
          </cell>
          <cell r="D11909" t="str">
            <v>Industrial Processes - NEC</v>
          </cell>
          <cell r="G11909" t="str">
            <v>MACT Source Categories</v>
          </cell>
          <cell r="H11909" t="str">
            <v>Miscellaneous Processes</v>
          </cell>
          <cell r="I11909" t="str">
            <v>Paint Stripper Users - Non-chemical Strippers</v>
          </cell>
          <cell r="J11909" t="str">
            <v>Media Blasting: Wheat Starch</v>
          </cell>
          <cell r="N11909">
            <v>40988</v>
          </cell>
        </row>
        <row r="11910">
          <cell r="A11910" t="str">
            <v>68241006</v>
          </cell>
          <cell r="B11910" t="str">
            <v>Point</v>
          </cell>
          <cell r="C11910" t="str">
            <v>Paint Stripper Users - Non-chemical Strippers /Media Blasting: Grit</v>
          </cell>
          <cell r="D11910" t="str">
            <v>Industrial Processes - NEC</v>
          </cell>
          <cell r="G11910" t="str">
            <v>MACT Source Categories</v>
          </cell>
          <cell r="H11910" t="str">
            <v>Miscellaneous Processes</v>
          </cell>
          <cell r="I11910" t="str">
            <v>Paint Stripper Users - Non-chemical Strippers</v>
          </cell>
          <cell r="J11910" t="str">
            <v>Media Blasting: Grit</v>
          </cell>
          <cell r="N11910">
            <v>40988</v>
          </cell>
        </row>
        <row r="11911">
          <cell r="A11911" t="str">
            <v>68241008</v>
          </cell>
          <cell r="B11911" t="str">
            <v>Point</v>
          </cell>
          <cell r="C11911" t="str">
            <v>Paint Stripper Users - Non-chemical Strippers /Media Blasting: Sand</v>
          </cell>
          <cell r="D11911" t="str">
            <v>Industrial Processes - NEC</v>
          </cell>
          <cell r="G11911" t="str">
            <v>MACT Source Categories</v>
          </cell>
          <cell r="H11911" t="str">
            <v>Miscellaneous Processes</v>
          </cell>
          <cell r="I11911" t="str">
            <v>Paint Stripper Users - Non-chemical Strippers</v>
          </cell>
          <cell r="J11911" t="str">
            <v>Media Blasting: Sand</v>
          </cell>
          <cell r="N11911">
            <v>40988</v>
          </cell>
        </row>
        <row r="11912">
          <cell r="A11912" t="str">
            <v>68241010</v>
          </cell>
          <cell r="B11912" t="str">
            <v>Point</v>
          </cell>
          <cell r="C11912" t="str">
            <v>Paint Stripper Users - Non-chemical Strippers /Media Blasting: Carbon Dioxide</v>
          </cell>
          <cell r="D11912" t="str">
            <v>Industrial Processes - NEC</v>
          </cell>
          <cell r="G11912" t="str">
            <v>MACT Source Categories</v>
          </cell>
          <cell r="H11912" t="str">
            <v>Miscellaneous Processes</v>
          </cell>
          <cell r="I11912" t="str">
            <v>Paint Stripper Users - Non-chemical Strippers</v>
          </cell>
          <cell r="J11912" t="str">
            <v>Media Blasting: Carbon Dioxide</v>
          </cell>
          <cell r="N11912">
            <v>40988</v>
          </cell>
        </row>
        <row r="11913">
          <cell r="A11913" t="str">
            <v>68241012</v>
          </cell>
          <cell r="B11913" t="str">
            <v>Point</v>
          </cell>
          <cell r="C11913" t="str">
            <v>Paint Stripper Users - Non-chemical Strippers /Media Blasting: Sodium Bicarbonate</v>
          </cell>
          <cell r="D11913" t="str">
            <v>Industrial Processes - NEC</v>
          </cell>
          <cell r="G11913" t="str">
            <v>MACT Source Categories</v>
          </cell>
          <cell r="H11913" t="str">
            <v>Miscellaneous Processes</v>
          </cell>
          <cell r="I11913" t="str">
            <v>Paint Stripper Users - Non-chemical Strippers</v>
          </cell>
          <cell r="J11913" t="str">
            <v>Media Blasting: Sodium Bicarbonate</v>
          </cell>
          <cell r="N11913">
            <v>40988</v>
          </cell>
        </row>
        <row r="11914">
          <cell r="A11914" t="str">
            <v>68241013</v>
          </cell>
          <cell r="B11914" t="str">
            <v>Point</v>
          </cell>
          <cell r="C11914" t="str">
            <v>Paint Stripper Users - Non-chemical Strippers /Media Blasting: Ice Crystal</v>
          </cell>
          <cell r="D11914" t="str">
            <v>Industrial Processes - NEC</v>
          </cell>
          <cell r="G11914" t="str">
            <v>MACT Source Categories</v>
          </cell>
          <cell r="H11914" t="str">
            <v>Miscellaneous Processes</v>
          </cell>
          <cell r="I11914" t="str">
            <v>Paint Stripper Users - Non-chemical Strippers</v>
          </cell>
          <cell r="J11914" t="str">
            <v>Media Blasting: Ice Crystal</v>
          </cell>
          <cell r="N11914">
            <v>40988</v>
          </cell>
        </row>
        <row r="11915">
          <cell r="A11915" t="str">
            <v>68241030</v>
          </cell>
          <cell r="B11915" t="str">
            <v>Point</v>
          </cell>
          <cell r="C11915" t="str">
            <v>Paint Stripper Users - Non-chemical Strippers /Media Blasting: Other Not Listed</v>
          </cell>
          <cell r="D11915" t="str">
            <v>Industrial Processes - NEC</v>
          </cell>
          <cell r="G11915" t="str">
            <v>MACT Source Categories</v>
          </cell>
          <cell r="H11915" t="str">
            <v>Miscellaneous Processes</v>
          </cell>
          <cell r="I11915" t="str">
            <v>Paint Stripper Users - Non-chemical Strippers</v>
          </cell>
          <cell r="J11915" t="str">
            <v>Media Blasting: Other Not Listed</v>
          </cell>
          <cell r="N11915">
            <v>40988</v>
          </cell>
        </row>
        <row r="11916">
          <cell r="A11916" t="str">
            <v>68241036</v>
          </cell>
          <cell r="B11916" t="str">
            <v>Point</v>
          </cell>
          <cell r="C11916" t="str">
            <v>Paint Stripper Users - Non-chemical Strippers /UV Removal</v>
          </cell>
          <cell r="D11916" t="str">
            <v>Industrial Processes - NEC</v>
          </cell>
          <cell r="G11916" t="str">
            <v>MACT Source Categories</v>
          </cell>
          <cell r="H11916" t="str">
            <v>Miscellaneous Processes</v>
          </cell>
          <cell r="I11916" t="str">
            <v>Paint Stripper Users - Non-chemical Strippers</v>
          </cell>
          <cell r="J11916" t="str">
            <v>UV Removal</v>
          </cell>
          <cell r="N11916">
            <v>40988</v>
          </cell>
        </row>
        <row r="11917">
          <cell r="A11917" t="str">
            <v>68241038</v>
          </cell>
          <cell r="B11917" t="str">
            <v>Point</v>
          </cell>
          <cell r="C11917" t="str">
            <v>Paint Stripper Users - Non-chemical Strippers /Water Jet: Blasting</v>
          </cell>
          <cell r="D11917" t="str">
            <v>Industrial Processes - NEC</v>
          </cell>
          <cell r="G11917" t="str">
            <v>MACT Source Categories</v>
          </cell>
          <cell r="H11917" t="str">
            <v>Miscellaneous Processes</v>
          </cell>
          <cell r="I11917" t="str">
            <v>Paint Stripper Users - Non-chemical Strippers</v>
          </cell>
          <cell r="J11917" t="str">
            <v>Water Jet: Blasting</v>
          </cell>
          <cell r="N11917">
            <v>40988</v>
          </cell>
        </row>
        <row r="11918">
          <cell r="A11918" t="str">
            <v>68241039</v>
          </cell>
          <cell r="B11918" t="str">
            <v>Point</v>
          </cell>
          <cell r="C11918" t="str">
            <v>Paint Stripper Users - Non-chemical Strippers /High Pressure Water Jet: Blasting</v>
          </cell>
          <cell r="D11918" t="str">
            <v>Industrial Processes - NEC</v>
          </cell>
          <cell r="G11918" t="str">
            <v>MACT Source Categories</v>
          </cell>
          <cell r="H11918" t="str">
            <v>Miscellaneous Processes</v>
          </cell>
          <cell r="I11918" t="str">
            <v>Paint Stripper Users - Non-chemical Strippers</v>
          </cell>
          <cell r="J11918" t="str">
            <v>High Pressure Water Jet: Blasting</v>
          </cell>
          <cell r="N11918">
            <v>40988</v>
          </cell>
        </row>
        <row r="11919">
          <cell r="A11919" t="str">
            <v>68241042</v>
          </cell>
          <cell r="B11919" t="str">
            <v>Point</v>
          </cell>
          <cell r="C11919" t="str">
            <v>Paint Stripper Users - Non-chemical Strippers /Excimer Flash Lamp</v>
          </cell>
          <cell r="D11919" t="str">
            <v>Industrial Processes - NEC</v>
          </cell>
          <cell r="G11919" t="str">
            <v>MACT Source Categories</v>
          </cell>
          <cell r="H11919" t="str">
            <v>Miscellaneous Processes</v>
          </cell>
          <cell r="I11919" t="str">
            <v>Paint Stripper Users - Non-chemical Strippers</v>
          </cell>
          <cell r="J11919" t="str">
            <v>Excimer Flash Lamp</v>
          </cell>
          <cell r="N11919">
            <v>40988</v>
          </cell>
        </row>
        <row r="11920">
          <cell r="A11920" t="str">
            <v>68241044</v>
          </cell>
          <cell r="B11920" t="str">
            <v>Point</v>
          </cell>
          <cell r="C11920" t="str">
            <v>Paint Stripper Users - Non-chemical Strippers /Xenon Flash Lamp</v>
          </cell>
          <cell r="D11920" t="str">
            <v>Industrial Processes - NEC</v>
          </cell>
          <cell r="G11920" t="str">
            <v>MACT Source Categories</v>
          </cell>
          <cell r="H11920" t="str">
            <v>Miscellaneous Processes</v>
          </cell>
          <cell r="I11920" t="str">
            <v>Paint Stripper Users - Non-chemical Strippers</v>
          </cell>
          <cell r="J11920" t="str">
            <v>Xenon Flash Lamp</v>
          </cell>
          <cell r="N11920">
            <v>40988</v>
          </cell>
        </row>
        <row r="11921">
          <cell r="A11921" t="str">
            <v>68241046</v>
          </cell>
          <cell r="B11921" t="str">
            <v>Point</v>
          </cell>
          <cell r="C11921" t="str">
            <v>Paint Stripper Users - Non-chemical Strippers /Carbon Dioxide Pulsed Laser</v>
          </cell>
          <cell r="D11921" t="str">
            <v>Industrial Processes - NEC</v>
          </cell>
          <cell r="G11921" t="str">
            <v>MACT Source Categories</v>
          </cell>
          <cell r="H11921" t="str">
            <v>Miscellaneous Processes</v>
          </cell>
          <cell r="I11921" t="str">
            <v>Paint Stripper Users - Non-chemical Strippers</v>
          </cell>
          <cell r="J11921" t="str">
            <v>Carbon Dioxide Pulsed Laser</v>
          </cell>
          <cell r="N11921">
            <v>40988</v>
          </cell>
        </row>
        <row r="11922">
          <cell r="A11922" t="str">
            <v>68241098</v>
          </cell>
          <cell r="B11922" t="str">
            <v>Point</v>
          </cell>
          <cell r="C11922" t="str">
            <v>Paint Stripper Users - Non-chemical Strippers /Other Non-chemical: Blasting</v>
          </cell>
          <cell r="D11922" t="str">
            <v>Industrial Processes - NEC</v>
          </cell>
          <cell r="G11922" t="str">
            <v>MACT Source Categories</v>
          </cell>
          <cell r="H11922" t="str">
            <v>Miscellaneous Processes</v>
          </cell>
          <cell r="I11922" t="str">
            <v>Paint Stripper Users - Non-chemical Strippers</v>
          </cell>
          <cell r="J11922" t="str">
            <v>Other Non-chemical: Blasting</v>
          </cell>
          <cell r="N11922">
            <v>40988</v>
          </cell>
        </row>
        <row r="11923">
          <cell r="A11923" t="str">
            <v>68282001</v>
          </cell>
          <cell r="B11923" t="str">
            <v>Point</v>
          </cell>
          <cell r="C11923" t="str">
            <v>Misc Proc /Wastewater, Aggregate /Process Area Drains</v>
          </cell>
          <cell r="D11923" t="str">
            <v>Industrial Processes - NEC</v>
          </cell>
          <cell r="G11923" t="str">
            <v>MACT Source Categories</v>
          </cell>
          <cell r="H11923" t="str">
            <v>Miscellaneous Processes</v>
          </cell>
          <cell r="I11923" t="str">
            <v>Wastewater, Aggregate</v>
          </cell>
          <cell r="J11923" t="str">
            <v>Process Area Drains</v>
          </cell>
          <cell r="N11923">
            <v>40988</v>
          </cell>
        </row>
        <row r="11924">
          <cell r="A11924" t="str">
            <v>68282002</v>
          </cell>
          <cell r="B11924" t="str">
            <v>Point</v>
          </cell>
          <cell r="C11924" t="str">
            <v>Misc Proc /Wastewater, Aggregate /Process Equipment Drains</v>
          </cell>
          <cell r="D11924" t="str">
            <v>Industrial Processes - NEC</v>
          </cell>
          <cell r="G11924" t="str">
            <v>MACT Source Categories</v>
          </cell>
          <cell r="H11924" t="str">
            <v>Miscellaneous Processes</v>
          </cell>
          <cell r="I11924" t="str">
            <v>Wastewater, Aggregate</v>
          </cell>
          <cell r="J11924" t="str">
            <v>Process Equipment Drains</v>
          </cell>
          <cell r="N11924">
            <v>40988</v>
          </cell>
        </row>
        <row r="11925">
          <cell r="A11925" t="str">
            <v>68282599</v>
          </cell>
          <cell r="B11925" t="str">
            <v>Point</v>
          </cell>
          <cell r="C11925" t="str">
            <v>Misc Proc /Wastewater, Pts of Generation /Specify Point of Generation</v>
          </cell>
          <cell r="D11925" t="str">
            <v>Industrial Processes - NEC</v>
          </cell>
          <cell r="G11925" t="str">
            <v>MACT Source Categories</v>
          </cell>
          <cell r="H11925" t="str">
            <v>Miscellaneous Processes</v>
          </cell>
          <cell r="I11925" t="str">
            <v>Wastewater, Points of Generation</v>
          </cell>
          <cell r="J11925" t="str">
            <v>Specify Point of Generation</v>
          </cell>
          <cell r="N11925">
            <v>40988</v>
          </cell>
        </row>
        <row r="11926">
          <cell r="A11926" t="str">
            <v>68430001</v>
          </cell>
          <cell r="B11926" t="str">
            <v>Point</v>
          </cell>
          <cell r="C11926" t="str">
            <v>Chlorinated Paraffins, Batch Process</v>
          </cell>
          <cell r="D11926" t="str">
            <v>Industrial Processes - Chemical Manuf</v>
          </cell>
          <cell r="G11926" t="str">
            <v>MACT Source Categories</v>
          </cell>
          <cell r="H11926" t="str">
            <v>Miscellaneous Processes (Chemicals)</v>
          </cell>
          <cell r="I11926" t="str">
            <v>Chlorinated Paraffins Production, Batch Process</v>
          </cell>
          <cell r="J11926" t="str">
            <v>Chlorinated Paraffins: Batch Process</v>
          </cell>
          <cell r="N11926">
            <v>40988</v>
          </cell>
        </row>
        <row r="11927">
          <cell r="A11927" t="str">
            <v>68430010</v>
          </cell>
          <cell r="B11927" t="str">
            <v>Point</v>
          </cell>
          <cell r="C11927" t="str">
            <v>Chlorinated Paraffins, Batch Process /Process Vents</v>
          </cell>
          <cell r="D11927" t="str">
            <v>Industrial Processes - Chemical Manuf</v>
          </cell>
          <cell r="G11927" t="str">
            <v>MACT Source Categories</v>
          </cell>
          <cell r="H11927" t="str">
            <v>Miscellaneous Processes (Chemicals)</v>
          </cell>
          <cell r="I11927" t="str">
            <v>Chlorinated Paraffins Production, Batch Process</v>
          </cell>
          <cell r="J11927" t="str">
            <v>Process Vents</v>
          </cell>
          <cell r="N11927">
            <v>40988</v>
          </cell>
        </row>
        <row r="11928">
          <cell r="A11928" t="str">
            <v>68430011</v>
          </cell>
          <cell r="B11928" t="str">
            <v>Point</v>
          </cell>
          <cell r="C11928" t="str">
            <v>Chlorinated Paraffins, Batch Process /Process Vents: Paraffins/Chlorine Reactor</v>
          </cell>
          <cell r="D11928" t="str">
            <v>Industrial Processes - Chemical Manuf</v>
          </cell>
          <cell r="G11928" t="str">
            <v>MACT Source Categories</v>
          </cell>
          <cell r="H11928" t="str">
            <v>Miscellaneous Processes (Chemicals)</v>
          </cell>
          <cell r="I11928" t="str">
            <v>Chlorinated Paraffins Production, Batch Process</v>
          </cell>
          <cell r="J11928" t="str">
            <v>Process Vents: Paraffins/Chlorine Reactor</v>
          </cell>
          <cell r="N11928">
            <v>40988</v>
          </cell>
        </row>
        <row r="11929">
          <cell r="A11929" t="str">
            <v>68430020</v>
          </cell>
          <cell r="B11929" t="str">
            <v>Point</v>
          </cell>
          <cell r="C11929" t="str">
            <v>Chlorinated Paraffins, Batch Process /Process Vents: Paraffins Stabilization Vessel</v>
          </cell>
          <cell r="D11929" t="str">
            <v>Industrial Processes - Chemical Manuf</v>
          </cell>
          <cell r="G11929" t="str">
            <v>MACT Source Categories</v>
          </cell>
          <cell r="H11929" t="str">
            <v>Miscellaneous Processes (Chemicals)</v>
          </cell>
          <cell r="I11929" t="str">
            <v>Chlorinated Paraffins Production, Batch Process</v>
          </cell>
          <cell r="J11929" t="str">
            <v>Process Vents: Paraffins Stabilization Vessel</v>
          </cell>
          <cell r="N11929">
            <v>40988</v>
          </cell>
        </row>
        <row r="11930">
          <cell r="A11930" t="str">
            <v>68430030</v>
          </cell>
          <cell r="B11930" t="str">
            <v>Point</v>
          </cell>
          <cell r="C11930" t="str">
            <v>Chlorinated Paraffins, Batch Process /Process Vents: Product Storage</v>
          </cell>
          <cell r="D11930" t="str">
            <v>Industrial Processes - Storage and Transfer</v>
          </cell>
          <cell r="G11930" t="str">
            <v>MACT Source Categories</v>
          </cell>
          <cell r="H11930" t="str">
            <v>Miscellaneous Processes (Chemicals)</v>
          </cell>
          <cell r="I11930" t="str">
            <v>Chlorinated Paraffins Production, Batch Process</v>
          </cell>
          <cell r="J11930" t="str">
            <v>Process Vents: Product Storage</v>
          </cell>
          <cell r="N11930">
            <v>40988</v>
          </cell>
        </row>
        <row r="11931">
          <cell r="A11931" t="str">
            <v>68430031</v>
          </cell>
          <cell r="B11931" t="str">
            <v>Point</v>
          </cell>
          <cell r="C11931" t="str">
            <v>Chlorinated Paraffins, Batch Process /Process Vents: Partially Chlorinated Paraffin Storage Vessel</v>
          </cell>
          <cell r="D11931" t="str">
            <v>Industrial Processes - Storage and Transfer</v>
          </cell>
          <cell r="G11931" t="str">
            <v>MACT Source Categories</v>
          </cell>
          <cell r="H11931" t="str">
            <v>Miscellaneous Processes (Chemicals)</v>
          </cell>
          <cell r="I11931" t="str">
            <v>Chlorinated Paraffins Production, Batch Process</v>
          </cell>
          <cell r="J11931" t="str">
            <v>Process Vents: Partially Chlorinated Paraffin Storage Vessel</v>
          </cell>
          <cell r="N11931">
            <v>40988</v>
          </cell>
        </row>
        <row r="11932">
          <cell r="A11932" t="str">
            <v>68430032</v>
          </cell>
          <cell r="B11932" t="str">
            <v>Point</v>
          </cell>
          <cell r="C11932" t="str">
            <v>Chlorinated Paraffins, Batch Process /Process Vents: Product Storage: Chlorinated Paraffin</v>
          </cell>
          <cell r="D11932" t="str">
            <v>Industrial Processes - Storage and Transfer</v>
          </cell>
          <cell r="G11932" t="str">
            <v>MACT Source Categories</v>
          </cell>
          <cell r="H11932" t="str">
            <v>Miscellaneous Processes (Chemicals)</v>
          </cell>
          <cell r="I11932" t="str">
            <v>Chlorinated Paraffins Production, Batch Process</v>
          </cell>
          <cell r="J11932" t="str">
            <v>Process Vents: Product Storage: Chlorinated Paraffin</v>
          </cell>
          <cell r="N11932">
            <v>40988</v>
          </cell>
        </row>
        <row r="11933">
          <cell r="A11933" t="str">
            <v>68430101</v>
          </cell>
          <cell r="B11933" t="str">
            <v>Point</v>
          </cell>
          <cell r="C11933" t="str">
            <v>Chlorinated Paraffins, Continuous Process</v>
          </cell>
          <cell r="D11933" t="str">
            <v>Industrial Processes - Chemical Manuf</v>
          </cell>
          <cell r="G11933" t="str">
            <v>MACT Source Categories</v>
          </cell>
          <cell r="H11933" t="str">
            <v>Miscellaneous Processes (Chemicals)</v>
          </cell>
          <cell r="I11933" t="str">
            <v>Chlorinated Paraffins Production, Continuous Process</v>
          </cell>
          <cell r="J11933" t="str">
            <v>Chlorinated Paraffins: Continuous Process</v>
          </cell>
          <cell r="N11933">
            <v>40988</v>
          </cell>
        </row>
        <row r="11934">
          <cell r="A11934" t="str">
            <v>68430110</v>
          </cell>
          <cell r="B11934" t="str">
            <v>Point</v>
          </cell>
          <cell r="C11934" t="str">
            <v>Chlorinated Paraffins, Continuous Process /Process Vents</v>
          </cell>
          <cell r="D11934" t="str">
            <v>Industrial Processes - Chemical Manuf</v>
          </cell>
          <cell r="G11934" t="str">
            <v>MACT Source Categories</v>
          </cell>
          <cell r="H11934" t="str">
            <v>Miscellaneous Processes (Chemicals)</v>
          </cell>
          <cell r="I11934" t="str">
            <v>Chlorinated Paraffins Production, Continuous Process</v>
          </cell>
          <cell r="J11934" t="str">
            <v>Process Vents</v>
          </cell>
          <cell r="N11934">
            <v>40988</v>
          </cell>
        </row>
        <row r="11935">
          <cell r="A11935" t="str">
            <v>68430111</v>
          </cell>
          <cell r="B11935" t="str">
            <v>Point</v>
          </cell>
          <cell r="C11935" t="str">
            <v>Chlorinated Paraffins, Continuous Process /Process Vents: Paraffins/Chlorine Reactors</v>
          </cell>
          <cell r="D11935" t="str">
            <v>Industrial Processes - Chemical Manuf</v>
          </cell>
          <cell r="G11935" t="str">
            <v>MACT Source Categories</v>
          </cell>
          <cell r="H11935" t="str">
            <v>Miscellaneous Processes (Chemicals)</v>
          </cell>
          <cell r="I11935" t="str">
            <v>Chlorinated Paraffins Production, Continuous Process</v>
          </cell>
          <cell r="J11935" t="str">
            <v>Process Vents: Paraffins/Chlorine Reactors</v>
          </cell>
          <cell r="N11935">
            <v>40988</v>
          </cell>
        </row>
        <row r="11936">
          <cell r="A11936" t="str">
            <v>68430120</v>
          </cell>
          <cell r="B11936" t="str">
            <v>Point</v>
          </cell>
          <cell r="C11936" t="str">
            <v>Chlorinated Paraffins, Continuous Process /Process Vents: Paraffins Stabilization Vessel</v>
          </cell>
          <cell r="D11936" t="str">
            <v>Industrial Processes - Chemical Manuf</v>
          </cell>
          <cell r="G11936" t="str">
            <v>MACT Source Categories</v>
          </cell>
          <cell r="H11936" t="str">
            <v>Miscellaneous Processes (Chemicals)</v>
          </cell>
          <cell r="I11936" t="str">
            <v>Chlorinated Paraffins Production, Continuous Process</v>
          </cell>
          <cell r="J11936" t="str">
            <v>Process Vents: Paraffins Stabilization Vessel</v>
          </cell>
          <cell r="N11936">
            <v>40988</v>
          </cell>
        </row>
        <row r="11937">
          <cell r="A11937" t="str">
            <v>68430130</v>
          </cell>
          <cell r="B11937" t="str">
            <v>Point</v>
          </cell>
          <cell r="C11937" t="str">
            <v>Chlorinated Paraffins, Continuous Process /Process Vents: Product Storage</v>
          </cell>
          <cell r="D11937" t="str">
            <v>Industrial Processes - Storage and Transfer</v>
          </cell>
          <cell r="G11937" t="str">
            <v>MACT Source Categories</v>
          </cell>
          <cell r="H11937" t="str">
            <v>Miscellaneous Processes (Chemicals)</v>
          </cell>
          <cell r="I11937" t="str">
            <v>Chlorinated Paraffins Production, Continuous Process</v>
          </cell>
          <cell r="J11937" t="str">
            <v>Process Vents: Product Storage</v>
          </cell>
          <cell r="N11937">
            <v>40988</v>
          </cell>
        </row>
        <row r="11938">
          <cell r="A11938" t="str">
            <v>68430131</v>
          </cell>
          <cell r="B11938" t="str">
            <v>Point</v>
          </cell>
          <cell r="C11938" t="str">
            <v>Chlorinated Paraffins, Continuous Process /Process Vents: Partially Chlorinated Paraffin Storage Vessel</v>
          </cell>
          <cell r="D11938" t="str">
            <v>Industrial Processes - Storage and Transfer</v>
          </cell>
          <cell r="G11938" t="str">
            <v>MACT Source Categories</v>
          </cell>
          <cell r="H11938" t="str">
            <v>Miscellaneous Processes (Chemicals)</v>
          </cell>
          <cell r="I11938" t="str">
            <v>Chlorinated Paraffins Production, Continuous Process</v>
          </cell>
          <cell r="J11938" t="str">
            <v>Process Vents: Partially Chlorinated Paraffin Storage Vessel</v>
          </cell>
          <cell r="N11938">
            <v>40988</v>
          </cell>
        </row>
        <row r="11939">
          <cell r="A11939" t="str">
            <v>68430132</v>
          </cell>
          <cell r="B11939" t="str">
            <v>Point</v>
          </cell>
          <cell r="C11939" t="str">
            <v>Chlorinated Paraffins, Continuous Process /Process Vents, Product Storage: Chlorinated Paraffin</v>
          </cell>
          <cell r="D11939" t="str">
            <v>Industrial Processes - Storage and Transfer</v>
          </cell>
          <cell r="G11939" t="str">
            <v>MACT Source Categories</v>
          </cell>
          <cell r="H11939" t="str">
            <v>Miscellaneous Processes (Chemicals)</v>
          </cell>
          <cell r="I11939" t="str">
            <v>Chlorinated Paraffins Production, Continuous Process</v>
          </cell>
          <cell r="J11939" t="str">
            <v>Process Vents, Product Storage: Chlorinated Paraffin</v>
          </cell>
          <cell r="N11939">
            <v>40988</v>
          </cell>
        </row>
        <row r="11940">
          <cell r="A11940" t="str">
            <v>68435001</v>
          </cell>
          <cell r="B11940" t="str">
            <v>Point</v>
          </cell>
          <cell r="C11940" t="str">
            <v>Dodecanoic Acid Production</v>
          </cell>
          <cell r="D11940" t="str">
            <v>Industrial Processes - Chemical Manuf</v>
          </cell>
          <cell r="G11940" t="str">
            <v>MACT Source Categories</v>
          </cell>
          <cell r="H11940" t="str">
            <v>Miscellaneous Processes (Chemicals)</v>
          </cell>
          <cell r="I11940" t="str">
            <v>Dodecanoic Acid Production</v>
          </cell>
          <cell r="J11940" t="str">
            <v>Dodecanedioic Acid Production</v>
          </cell>
          <cell r="N11940">
            <v>40988</v>
          </cell>
        </row>
        <row r="11941">
          <cell r="A11941" t="str">
            <v>68435010</v>
          </cell>
          <cell r="B11941" t="str">
            <v>Point</v>
          </cell>
          <cell r="C11941" t="str">
            <v>Dodecanoic Acid Production /Process Vents</v>
          </cell>
          <cell r="D11941" t="str">
            <v>Industrial Processes - Chemical Manuf</v>
          </cell>
          <cell r="G11941" t="str">
            <v>MACT Source Categories</v>
          </cell>
          <cell r="H11941" t="str">
            <v>Miscellaneous Processes (Chemicals)</v>
          </cell>
          <cell r="I11941" t="str">
            <v>Dodecanoic Acid Production</v>
          </cell>
          <cell r="J11941" t="str">
            <v>Process Vents</v>
          </cell>
          <cell r="N11941">
            <v>40988</v>
          </cell>
        </row>
        <row r="11942">
          <cell r="A11942" t="str">
            <v>68435011</v>
          </cell>
          <cell r="B11942" t="str">
            <v>Point</v>
          </cell>
          <cell r="C11942" t="str">
            <v>Dodecanoic Acid Production /Process Vents: Butadiene Dryer</v>
          </cell>
          <cell r="D11942" t="str">
            <v>Industrial Processes - Chemical Manuf</v>
          </cell>
          <cell r="G11942" t="str">
            <v>MACT Source Categories</v>
          </cell>
          <cell r="H11942" t="str">
            <v>Miscellaneous Processes (Chemicals)</v>
          </cell>
          <cell r="I11942" t="str">
            <v>Dodecanoic Acid Production</v>
          </cell>
          <cell r="J11942" t="str">
            <v>Process Vents: Butadiene Dryer</v>
          </cell>
          <cell r="N11942">
            <v>40988</v>
          </cell>
        </row>
        <row r="11943">
          <cell r="A11943" t="str">
            <v>68435012</v>
          </cell>
          <cell r="B11943" t="str">
            <v>Point</v>
          </cell>
          <cell r="C11943" t="str">
            <v>Dodecanoic Acid Production /Process Vents: Reactor</v>
          </cell>
          <cell r="D11943" t="str">
            <v>Industrial Processes - Chemical Manuf</v>
          </cell>
          <cell r="G11943" t="str">
            <v>MACT Source Categories</v>
          </cell>
          <cell r="H11943" t="str">
            <v>Miscellaneous Processes (Chemicals)</v>
          </cell>
          <cell r="I11943" t="str">
            <v>Dodecanoic Acid Production</v>
          </cell>
          <cell r="J11943" t="str">
            <v>Process Vents: Reactor</v>
          </cell>
          <cell r="N11943">
            <v>40988</v>
          </cell>
        </row>
        <row r="11944">
          <cell r="A11944" t="str">
            <v>68435013</v>
          </cell>
          <cell r="B11944" t="str">
            <v>Point</v>
          </cell>
          <cell r="C11944" t="str">
            <v>Dodecanoic Acid Production /Process Vents: Jets</v>
          </cell>
          <cell r="D11944" t="str">
            <v>Industrial Processes - Chemical Manuf</v>
          </cell>
          <cell r="G11944" t="str">
            <v>MACT Source Categories</v>
          </cell>
          <cell r="H11944" t="str">
            <v>Miscellaneous Processes (Chemicals)</v>
          </cell>
          <cell r="I11944" t="str">
            <v>Dodecanoic Acid Production</v>
          </cell>
          <cell r="J11944" t="str">
            <v>Process Vents: Jets</v>
          </cell>
          <cell r="N11944">
            <v>40988</v>
          </cell>
        </row>
        <row r="11945">
          <cell r="A11945" t="str">
            <v>68435040</v>
          </cell>
          <cell r="B11945" t="str">
            <v>Point</v>
          </cell>
          <cell r="C11945" t="str">
            <v>Dodecanoic Acid Production /Waste Liquids</v>
          </cell>
          <cell r="D11945" t="str">
            <v>Industrial Processes - Chemical Manuf</v>
          </cell>
          <cell r="G11945" t="str">
            <v>MACT Source Categories</v>
          </cell>
          <cell r="H11945" t="str">
            <v>Miscellaneous Processes (Chemicals)</v>
          </cell>
          <cell r="I11945" t="str">
            <v>Dodecanoic Acid Production</v>
          </cell>
          <cell r="J11945" t="str">
            <v>Waste Liquids</v>
          </cell>
          <cell r="N11945">
            <v>40988</v>
          </cell>
        </row>
        <row r="11946">
          <cell r="A11946" t="str">
            <v>68440001</v>
          </cell>
          <cell r="B11946" t="str">
            <v>Point</v>
          </cell>
          <cell r="C11946" t="str">
            <v>Ethylidene Norbornene Production</v>
          </cell>
          <cell r="D11946" t="str">
            <v>Industrial Processes - Chemical Manuf</v>
          </cell>
          <cell r="G11946" t="str">
            <v>MACT Source Categories</v>
          </cell>
          <cell r="H11946" t="str">
            <v>Miscellaneous Processes (Chemicals)</v>
          </cell>
          <cell r="I11946" t="str">
            <v>Ethylidene Norbornene Production</v>
          </cell>
          <cell r="J11946" t="str">
            <v>Ethylidene Norbornene Production</v>
          </cell>
          <cell r="N11946">
            <v>40988</v>
          </cell>
        </row>
        <row r="11947">
          <cell r="A11947" t="str">
            <v>68440010</v>
          </cell>
          <cell r="B11947" t="str">
            <v>Point</v>
          </cell>
          <cell r="C11947" t="str">
            <v>Ethylidene Norbornene Prodn /Process Vents</v>
          </cell>
          <cell r="D11947" t="str">
            <v>Industrial Processes - Chemical Manuf</v>
          </cell>
          <cell r="G11947" t="str">
            <v>MACT Source Categories</v>
          </cell>
          <cell r="H11947" t="str">
            <v>Miscellaneous Processes (Chemicals)</v>
          </cell>
          <cell r="I11947" t="str">
            <v>Ethylidene Norbornene Production</v>
          </cell>
          <cell r="J11947" t="str">
            <v>Process Vents</v>
          </cell>
          <cell r="N11947">
            <v>40988</v>
          </cell>
        </row>
        <row r="11948">
          <cell r="A11948" t="str">
            <v>68445001</v>
          </cell>
          <cell r="B11948" t="str">
            <v>Point</v>
          </cell>
          <cell r="C11948" t="str">
            <v>Hydrazine, Olin Raschig Process</v>
          </cell>
          <cell r="D11948" t="str">
            <v>Industrial Processes - Chemical Manuf</v>
          </cell>
          <cell r="G11948" t="str">
            <v>MACT Source Categories</v>
          </cell>
          <cell r="H11948" t="str">
            <v>Miscellaneous Processes (Chemicals)</v>
          </cell>
          <cell r="I11948" t="str">
            <v>Hydrazine Production, Olin Raschig Process</v>
          </cell>
          <cell r="J11948" t="str">
            <v>Hydrazine Production, Olin Raschig Process</v>
          </cell>
          <cell r="N11948">
            <v>40988</v>
          </cell>
        </row>
        <row r="11949">
          <cell r="A11949" t="str">
            <v>68445010</v>
          </cell>
          <cell r="B11949" t="str">
            <v>Point</v>
          </cell>
          <cell r="C11949" t="str">
            <v>Hydrazine, Olin Raschig Process /Process Vents: Hydrazine Hydrate Production</v>
          </cell>
          <cell r="D11949" t="str">
            <v>Industrial Processes - Chemical Manuf</v>
          </cell>
          <cell r="G11949" t="str">
            <v>MACT Source Categories</v>
          </cell>
          <cell r="H11949" t="str">
            <v>Miscellaneous Processes (Chemicals)</v>
          </cell>
          <cell r="I11949" t="str">
            <v>Hydrazine Production, Olin Raschig Process</v>
          </cell>
          <cell r="J11949" t="str">
            <v>Process Vents: Hydrazine Hydrate Production</v>
          </cell>
          <cell r="N11949">
            <v>40988</v>
          </cell>
        </row>
        <row r="11950">
          <cell r="A11950" t="str">
            <v>68445011</v>
          </cell>
          <cell r="B11950" t="str">
            <v>Point</v>
          </cell>
          <cell r="C11950" t="str">
            <v>Hydrazine, Olin Raschig Process /Process Vents: Chlorination Reactor</v>
          </cell>
          <cell r="D11950" t="str">
            <v>Industrial Processes - Chemical Manuf</v>
          </cell>
          <cell r="G11950" t="str">
            <v>MACT Source Categories</v>
          </cell>
          <cell r="H11950" t="str">
            <v>Miscellaneous Processes (Chemicals)</v>
          </cell>
          <cell r="I11950" t="str">
            <v>Hydrazine Production, Olin Raschig Process</v>
          </cell>
          <cell r="J11950" t="str">
            <v>Process Vents: Chlorination Reactor</v>
          </cell>
          <cell r="N11950">
            <v>40988</v>
          </cell>
        </row>
        <row r="11951">
          <cell r="A11951" t="str">
            <v>68445012</v>
          </cell>
          <cell r="B11951" t="str">
            <v>Point</v>
          </cell>
          <cell r="C11951" t="str">
            <v>Hydrazine, Olin Raschig Process /Process Vents: Chloramine Reactor</v>
          </cell>
          <cell r="D11951" t="str">
            <v>Industrial Processes - Chemical Manuf</v>
          </cell>
          <cell r="G11951" t="str">
            <v>MACT Source Categories</v>
          </cell>
          <cell r="H11951" t="str">
            <v>Miscellaneous Processes (Chemicals)</v>
          </cell>
          <cell r="I11951" t="str">
            <v>Hydrazine Production, Olin Raschig Process</v>
          </cell>
          <cell r="J11951" t="str">
            <v>Process Vents: Chloramine Reactor</v>
          </cell>
          <cell r="N11951">
            <v>40988</v>
          </cell>
        </row>
        <row r="11952">
          <cell r="A11952" t="str">
            <v>68445013</v>
          </cell>
          <cell r="B11952" t="str">
            <v>Point</v>
          </cell>
          <cell r="C11952" t="str">
            <v>Hydrazine, Olin Raschig Process /Process Vents: Hydrazine Reactor</v>
          </cell>
          <cell r="D11952" t="str">
            <v>Industrial Processes - Chemical Manuf</v>
          </cell>
          <cell r="G11952" t="str">
            <v>MACT Source Categories</v>
          </cell>
          <cell r="H11952" t="str">
            <v>Miscellaneous Processes (Chemicals)</v>
          </cell>
          <cell r="I11952" t="str">
            <v>Hydrazine Production, Olin Raschig Process</v>
          </cell>
          <cell r="J11952" t="str">
            <v>Process Vents: Hydrazine Reactor</v>
          </cell>
          <cell r="N11952">
            <v>40988</v>
          </cell>
        </row>
        <row r="11953">
          <cell r="A11953" t="str">
            <v>68445014</v>
          </cell>
          <cell r="B11953" t="str">
            <v>Point</v>
          </cell>
          <cell r="C11953" t="str">
            <v>Hydrazine, Olin Raschig Process /Process Vents: Crystallizing Evaporator</v>
          </cell>
          <cell r="D11953" t="str">
            <v>Industrial Processes - Chemical Manuf</v>
          </cell>
          <cell r="G11953" t="str">
            <v>MACT Source Categories</v>
          </cell>
          <cell r="H11953" t="str">
            <v>Miscellaneous Processes (Chemicals)</v>
          </cell>
          <cell r="I11953" t="str">
            <v>Hydrazine Production, Olin Raschig Process</v>
          </cell>
          <cell r="J11953" t="str">
            <v>Process Vents: Crystallizing Evaporator</v>
          </cell>
          <cell r="N11953">
            <v>40988</v>
          </cell>
        </row>
        <row r="11954">
          <cell r="A11954" t="str">
            <v>68445015</v>
          </cell>
          <cell r="B11954" t="str">
            <v>Point</v>
          </cell>
          <cell r="C11954" t="str">
            <v>Hydrazine, Olin Raschig Process /Process Vents: Hydrate Columns</v>
          </cell>
          <cell r="D11954" t="str">
            <v>Industrial Processes - Chemical Manuf</v>
          </cell>
          <cell r="G11954" t="str">
            <v>MACT Source Categories</v>
          </cell>
          <cell r="H11954" t="str">
            <v>Miscellaneous Processes (Chemicals)</v>
          </cell>
          <cell r="I11954" t="str">
            <v>Hydrazine Production, Olin Raschig Process</v>
          </cell>
          <cell r="J11954" t="str">
            <v>Process Vents: Hydrate Columns</v>
          </cell>
          <cell r="N11954">
            <v>40988</v>
          </cell>
        </row>
        <row r="11955">
          <cell r="A11955" t="str">
            <v>68445020</v>
          </cell>
          <cell r="B11955" t="str">
            <v>Point</v>
          </cell>
          <cell r="C11955" t="str">
            <v>Hydrazine, Olin Raschig Process /Process Vents: Anhydrous Hydrazine Production</v>
          </cell>
          <cell r="D11955" t="str">
            <v>Industrial Processes - Chemical Manuf</v>
          </cell>
          <cell r="G11955" t="str">
            <v>MACT Source Categories</v>
          </cell>
          <cell r="H11955" t="str">
            <v>Miscellaneous Processes (Chemicals)</v>
          </cell>
          <cell r="I11955" t="str">
            <v>Hydrazine Production, Olin Raschig Process</v>
          </cell>
          <cell r="J11955" t="str">
            <v>Process Vents: Anhydrous Hydrazine Production</v>
          </cell>
          <cell r="N11955">
            <v>40988</v>
          </cell>
        </row>
        <row r="11956">
          <cell r="A11956" t="str">
            <v>68445021</v>
          </cell>
          <cell r="B11956" t="str">
            <v>Point</v>
          </cell>
          <cell r="C11956" t="str">
            <v>Hydrazine, Olin Raschig Process /Process Vents: Azeotrope Column</v>
          </cell>
          <cell r="D11956" t="str">
            <v>Industrial Processes - Chemical Manuf</v>
          </cell>
          <cell r="G11956" t="str">
            <v>MACT Source Categories</v>
          </cell>
          <cell r="H11956" t="str">
            <v>Miscellaneous Processes (Chemicals)</v>
          </cell>
          <cell r="I11956" t="str">
            <v>Hydrazine Production, Olin Raschig Process</v>
          </cell>
          <cell r="J11956" t="str">
            <v>Process Vents: Azeotrope Column</v>
          </cell>
          <cell r="N11956">
            <v>40988</v>
          </cell>
        </row>
        <row r="11957">
          <cell r="A11957" t="str">
            <v>68445022</v>
          </cell>
          <cell r="B11957" t="str">
            <v>Point</v>
          </cell>
          <cell r="C11957" t="str">
            <v>Hydrazine, Olin Raschig Process /Process Vents: Hydrazine Column</v>
          </cell>
          <cell r="D11957" t="str">
            <v>Industrial Processes - Chemical Manuf</v>
          </cell>
          <cell r="G11957" t="str">
            <v>MACT Source Categories</v>
          </cell>
          <cell r="H11957" t="str">
            <v>Miscellaneous Processes (Chemicals)</v>
          </cell>
          <cell r="I11957" t="str">
            <v>Hydrazine Production, Olin Raschig Process</v>
          </cell>
          <cell r="J11957" t="str">
            <v>Process Vents: Hydrazine Column</v>
          </cell>
          <cell r="N11957">
            <v>40988</v>
          </cell>
        </row>
        <row r="11958">
          <cell r="A11958" t="str">
            <v>68445030</v>
          </cell>
          <cell r="B11958" t="str">
            <v>Point</v>
          </cell>
          <cell r="C11958" t="str">
            <v>Hydrazine, Olin Raschig Process /Ammonia Recovery System</v>
          </cell>
          <cell r="D11958" t="str">
            <v>Industrial Processes - Chemical Manuf</v>
          </cell>
          <cell r="G11958" t="str">
            <v>MACT Source Categories</v>
          </cell>
          <cell r="H11958" t="str">
            <v>Miscellaneous Processes (Chemicals)</v>
          </cell>
          <cell r="I11958" t="str">
            <v>Hydrazine Production, Olin Raschig Process</v>
          </cell>
          <cell r="J11958" t="str">
            <v>Ammonia Recovery System</v>
          </cell>
          <cell r="N11958">
            <v>40988</v>
          </cell>
        </row>
        <row r="11959">
          <cell r="A11959" t="str">
            <v>68445040</v>
          </cell>
          <cell r="B11959" t="str">
            <v>Point</v>
          </cell>
          <cell r="C11959" t="str">
            <v>Hydrazine, Olin Raschig Process /Product Storage</v>
          </cell>
          <cell r="D11959" t="str">
            <v>Industrial Processes - Storage and Transfer</v>
          </cell>
          <cell r="G11959" t="str">
            <v>MACT Source Categories</v>
          </cell>
          <cell r="H11959" t="str">
            <v>Miscellaneous Processes (Chemicals)</v>
          </cell>
          <cell r="I11959" t="str">
            <v>Hydrazine Production, Olin Raschig Process</v>
          </cell>
          <cell r="J11959" t="str">
            <v>Product Storage</v>
          </cell>
          <cell r="N11959">
            <v>40988</v>
          </cell>
        </row>
        <row r="11960">
          <cell r="A11960" t="str">
            <v>68445101</v>
          </cell>
          <cell r="B11960" t="str">
            <v>Point</v>
          </cell>
          <cell r="C11960" t="str">
            <v>Hydrazine, Bayer Ketazine Process</v>
          </cell>
          <cell r="D11960" t="str">
            <v>Industrial Processes - Chemical Manuf</v>
          </cell>
          <cell r="G11960" t="str">
            <v>MACT Source Categories</v>
          </cell>
          <cell r="H11960" t="str">
            <v>Miscellaneous Processes (Chemicals)</v>
          </cell>
          <cell r="I11960" t="str">
            <v>Hydrazine Production, Bayer Ketazine Process</v>
          </cell>
          <cell r="J11960" t="str">
            <v>Hydrazine Production, Bayer Ketazine Process</v>
          </cell>
          <cell r="N11960">
            <v>40988</v>
          </cell>
        </row>
        <row r="11961">
          <cell r="A11961" t="str">
            <v>68445110</v>
          </cell>
          <cell r="B11961" t="str">
            <v>Point</v>
          </cell>
          <cell r="C11961" t="str">
            <v>Hydrazine, Bayer Ketazine Process /Process Vents: Bayer Ketazine Process</v>
          </cell>
          <cell r="D11961" t="str">
            <v>Industrial Processes - Chemical Manuf</v>
          </cell>
          <cell r="G11961" t="str">
            <v>MACT Source Categories</v>
          </cell>
          <cell r="H11961" t="str">
            <v>Miscellaneous Processes (Chemicals)</v>
          </cell>
          <cell r="I11961" t="str">
            <v>Hydrazine Production, Bayer Ketazine Process</v>
          </cell>
          <cell r="J11961" t="str">
            <v>Process Vents: Bayer Ketazine Process</v>
          </cell>
          <cell r="N11961">
            <v>40988</v>
          </cell>
        </row>
        <row r="11962">
          <cell r="A11962" t="str">
            <v>68445111</v>
          </cell>
          <cell r="B11962" t="str">
            <v>Point</v>
          </cell>
          <cell r="C11962" t="str">
            <v>Hydrazine, Bayer Ketazine Process /Process Vents: Hypochlorinator</v>
          </cell>
          <cell r="D11962" t="str">
            <v>Industrial Processes - Chemical Manuf</v>
          </cell>
          <cell r="G11962" t="str">
            <v>MACT Source Categories</v>
          </cell>
          <cell r="H11962" t="str">
            <v>Miscellaneous Processes (Chemicals)</v>
          </cell>
          <cell r="I11962" t="str">
            <v>Hydrazine Production, Bayer Ketazine Process</v>
          </cell>
          <cell r="J11962" t="str">
            <v>Process Vents: Hypochlorinator</v>
          </cell>
          <cell r="N11962">
            <v>40988</v>
          </cell>
        </row>
        <row r="11963">
          <cell r="A11963" t="str">
            <v>68445115</v>
          </cell>
          <cell r="B11963" t="str">
            <v>Point</v>
          </cell>
          <cell r="C11963" t="str">
            <v>Hydrazine, Bayer Ketazine Process /Process Vents: Ketazine Reactor</v>
          </cell>
          <cell r="D11963" t="str">
            <v>Industrial Processes - Chemical Manuf</v>
          </cell>
          <cell r="G11963" t="str">
            <v>MACT Source Categories</v>
          </cell>
          <cell r="H11963" t="str">
            <v>Miscellaneous Processes (Chemicals)</v>
          </cell>
          <cell r="I11963" t="str">
            <v>Hydrazine Production, Bayer Ketazine Process</v>
          </cell>
          <cell r="J11963" t="str">
            <v>Process Vents: Ketazine Reactor</v>
          </cell>
          <cell r="N11963">
            <v>40988</v>
          </cell>
        </row>
        <row r="11964">
          <cell r="A11964" t="str">
            <v>68445120</v>
          </cell>
          <cell r="B11964" t="str">
            <v>Point</v>
          </cell>
          <cell r="C11964" t="str">
            <v>Hydrazine, Bayer Ketazine Process /Process Vents: NH3 Recovery System (Stripper)</v>
          </cell>
          <cell r="D11964" t="str">
            <v>Industrial Processes - Chemical Manuf</v>
          </cell>
          <cell r="G11964" t="str">
            <v>MACT Source Categories</v>
          </cell>
          <cell r="H11964" t="str">
            <v>Miscellaneous Processes (Chemicals)</v>
          </cell>
          <cell r="I11964" t="str">
            <v>Hydrazine Production, Bayer Ketazine Process</v>
          </cell>
          <cell r="J11964" t="str">
            <v>Process Vents: NH3 Recovery System (Stripper)</v>
          </cell>
          <cell r="N11964">
            <v>40988</v>
          </cell>
        </row>
        <row r="11965">
          <cell r="A11965" t="str">
            <v>68445125</v>
          </cell>
          <cell r="B11965" t="str">
            <v>Point</v>
          </cell>
          <cell r="C11965" t="str">
            <v>Hydrazine, Bayer Ketazine Process /Process Vents: Ketazine Column</v>
          </cell>
          <cell r="D11965" t="str">
            <v>Industrial Processes - Chemical Manuf</v>
          </cell>
          <cell r="G11965" t="str">
            <v>MACT Source Categories</v>
          </cell>
          <cell r="H11965" t="str">
            <v>Miscellaneous Processes (Chemicals)</v>
          </cell>
          <cell r="I11965" t="str">
            <v>Hydrazine Production, Bayer Ketazine Process</v>
          </cell>
          <cell r="J11965" t="str">
            <v>Process Vents: Ketazine Column</v>
          </cell>
          <cell r="N11965">
            <v>40988</v>
          </cell>
        </row>
        <row r="11966">
          <cell r="A11966" t="str">
            <v>68445130</v>
          </cell>
          <cell r="B11966" t="str">
            <v>Point</v>
          </cell>
          <cell r="C11966" t="str">
            <v>Hydrazine, Bayer Ketazine Process /Process Vents: Pressure Hydrolysis Column</v>
          </cell>
          <cell r="D11966" t="str">
            <v>Industrial Processes - Chemical Manuf</v>
          </cell>
          <cell r="G11966" t="str">
            <v>MACT Source Categories</v>
          </cell>
          <cell r="H11966" t="str">
            <v>Miscellaneous Processes (Chemicals)</v>
          </cell>
          <cell r="I11966" t="str">
            <v>Hydrazine Production, Bayer Ketazine Process</v>
          </cell>
          <cell r="J11966" t="str">
            <v>Process Vents: Pressure Hydrolysis Column</v>
          </cell>
          <cell r="N11966">
            <v>40988</v>
          </cell>
        </row>
        <row r="11967">
          <cell r="A11967" t="str">
            <v>68445135</v>
          </cell>
          <cell r="B11967" t="str">
            <v>Point</v>
          </cell>
          <cell r="C11967" t="str">
            <v>Hydrazine, Bayer Ketazine Process /Process Vents: Concentrating Column</v>
          </cell>
          <cell r="D11967" t="str">
            <v>Industrial Processes - Chemical Manuf</v>
          </cell>
          <cell r="G11967" t="str">
            <v>MACT Source Categories</v>
          </cell>
          <cell r="H11967" t="str">
            <v>Miscellaneous Processes (Chemicals)</v>
          </cell>
          <cell r="I11967" t="str">
            <v>Hydrazine Production, Bayer Ketazine Process</v>
          </cell>
          <cell r="J11967" t="str">
            <v>Process Vents: Concentrating Column</v>
          </cell>
          <cell r="N11967">
            <v>40988</v>
          </cell>
        </row>
        <row r="11968">
          <cell r="A11968" t="str">
            <v>68445140</v>
          </cell>
          <cell r="B11968" t="str">
            <v>Point</v>
          </cell>
          <cell r="C11968" t="str">
            <v>Hydrazine, Bayer Ketazine Process /Process Vents: End Product Storage</v>
          </cell>
          <cell r="D11968" t="str">
            <v>Industrial Processes - Storage and Transfer</v>
          </cell>
          <cell r="G11968" t="str">
            <v>MACT Source Categories</v>
          </cell>
          <cell r="H11968" t="str">
            <v>Miscellaneous Processes (Chemicals)</v>
          </cell>
          <cell r="I11968" t="str">
            <v>Hydrazine Production, Bayer Ketazine Process</v>
          </cell>
          <cell r="J11968" t="str">
            <v>Process Vents: End Product Storage</v>
          </cell>
          <cell r="N11968">
            <v>40988</v>
          </cell>
        </row>
        <row r="11969">
          <cell r="A11969" t="str">
            <v>68445201</v>
          </cell>
          <cell r="B11969" t="str">
            <v>Point</v>
          </cell>
          <cell r="C11969" t="str">
            <v>Hydrazine, PCUK Peroxide Process</v>
          </cell>
          <cell r="D11969" t="str">
            <v>Industrial Processes - Chemical Manuf</v>
          </cell>
          <cell r="G11969" t="str">
            <v>MACT Source Categories</v>
          </cell>
          <cell r="H11969" t="str">
            <v>Miscellaneous Processes (Chemicals)</v>
          </cell>
          <cell r="I11969" t="str">
            <v>Hydrazine Production, PCUK Peroxide Process</v>
          </cell>
          <cell r="J11969" t="str">
            <v>Hydrazine Production, PCUK Peroxide Process</v>
          </cell>
          <cell r="N11969">
            <v>40988</v>
          </cell>
        </row>
        <row r="11970">
          <cell r="A11970" t="str">
            <v>68445210</v>
          </cell>
          <cell r="B11970" t="str">
            <v>Point</v>
          </cell>
          <cell r="C11970" t="str">
            <v>Hydrazine, PCUK Peroxide Process /Process Vents: PCUK Peroxide Process</v>
          </cell>
          <cell r="D11970" t="str">
            <v>Industrial Processes - Chemical Manuf</v>
          </cell>
          <cell r="G11970" t="str">
            <v>MACT Source Categories</v>
          </cell>
          <cell r="H11970" t="str">
            <v>Miscellaneous Processes (Chemicals)</v>
          </cell>
          <cell r="I11970" t="str">
            <v>Hydrazine Production, PCUK Peroxide Process</v>
          </cell>
          <cell r="J11970" t="str">
            <v>Process Vents: PCUK Peroxide Process</v>
          </cell>
          <cell r="N11970">
            <v>40988</v>
          </cell>
        </row>
        <row r="11971">
          <cell r="A11971" t="str">
            <v>68445211</v>
          </cell>
          <cell r="B11971" t="str">
            <v>Point</v>
          </cell>
          <cell r="C11971" t="str">
            <v>Hydrazine, PCUK Peroxide Process /Process Vents: Reactor Vessel</v>
          </cell>
          <cell r="D11971" t="str">
            <v>Industrial Processes - Chemical Manuf</v>
          </cell>
          <cell r="G11971" t="str">
            <v>MACT Source Categories</v>
          </cell>
          <cell r="H11971" t="str">
            <v>Miscellaneous Processes (Chemicals)</v>
          </cell>
          <cell r="I11971" t="str">
            <v>Hydrazine Production, PCUK Peroxide Process</v>
          </cell>
          <cell r="J11971" t="str">
            <v>Process Vents: Reactor Vessel</v>
          </cell>
          <cell r="N11971">
            <v>40988</v>
          </cell>
        </row>
        <row r="11972">
          <cell r="A11972" t="str">
            <v>68445212</v>
          </cell>
          <cell r="B11972" t="str">
            <v>Point</v>
          </cell>
          <cell r="C11972" t="str">
            <v>Hydrazine, PCUK Peroxide Process /Process Vents: Phase Separator Decanter</v>
          </cell>
          <cell r="D11972" t="str">
            <v>Industrial Processes - Chemical Manuf</v>
          </cell>
          <cell r="G11972" t="str">
            <v>MACT Source Categories</v>
          </cell>
          <cell r="H11972" t="str">
            <v>Miscellaneous Processes (Chemicals)</v>
          </cell>
          <cell r="I11972" t="str">
            <v>Hydrazine Production, PCUK Peroxide Process</v>
          </cell>
          <cell r="J11972" t="str">
            <v>Process Vents: Phase Separator Decanter</v>
          </cell>
          <cell r="N11972">
            <v>40988</v>
          </cell>
        </row>
        <row r="11973">
          <cell r="A11973" t="str">
            <v>68445213</v>
          </cell>
          <cell r="B11973" t="str">
            <v>Point</v>
          </cell>
          <cell r="C11973" t="str">
            <v>Hydrazine, PCUK Peroxide Process /Process Vents: Concentrator</v>
          </cell>
          <cell r="D11973" t="str">
            <v>Industrial Processes - Chemical Manuf</v>
          </cell>
          <cell r="G11973" t="str">
            <v>MACT Source Categories</v>
          </cell>
          <cell r="H11973" t="str">
            <v>Miscellaneous Processes (Chemicals)</v>
          </cell>
          <cell r="I11973" t="str">
            <v>Hydrazine Production, PCUK Peroxide Process</v>
          </cell>
          <cell r="J11973" t="str">
            <v>Process Vents: Concentrator</v>
          </cell>
          <cell r="N11973">
            <v>40988</v>
          </cell>
        </row>
        <row r="11974">
          <cell r="A11974" t="str">
            <v>68445214</v>
          </cell>
          <cell r="B11974" t="str">
            <v>Point</v>
          </cell>
          <cell r="C11974" t="str">
            <v>Hydrazine, PCUK Peroxide Process /Process Vents: Distillation</v>
          </cell>
          <cell r="D11974" t="str">
            <v>Industrial Processes - Chemical Manuf</v>
          </cell>
          <cell r="G11974" t="str">
            <v>MACT Source Categories</v>
          </cell>
          <cell r="H11974" t="str">
            <v>Miscellaneous Processes (Chemicals)</v>
          </cell>
          <cell r="I11974" t="str">
            <v>Hydrazine Production, PCUK Peroxide Process</v>
          </cell>
          <cell r="J11974" t="str">
            <v>Process Vents: Distillation</v>
          </cell>
          <cell r="N11974">
            <v>40988</v>
          </cell>
        </row>
        <row r="11975">
          <cell r="A11975" t="str">
            <v>68445215</v>
          </cell>
          <cell r="B11975" t="str">
            <v>Point</v>
          </cell>
          <cell r="C11975" t="str">
            <v>Hydrazine, PCUK Peroxide Process /Process Vents: Hydrolyzer</v>
          </cell>
          <cell r="D11975" t="str">
            <v>Industrial Processes - Chemical Manuf</v>
          </cell>
          <cell r="G11975" t="str">
            <v>MACT Source Categories</v>
          </cell>
          <cell r="H11975" t="str">
            <v>Miscellaneous Processes (Chemicals)</v>
          </cell>
          <cell r="I11975" t="str">
            <v>Hydrazine Production, PCUK Peroxide Process</v>
          </cell>
          <cell r="J11975" t="str">
            <v>Process Vents: Hydrolyzer</v>
          </cell>
          <cell r="N11975">
            <v>40988</v>
          </cell>
        </row>
        <row r="11976">
          <cell r="A11976" t="str">
            <v>68445220</v>
          </cell>
          <cell r="B11976" t="str">
            <v>Point</v>
          </cell>
          <cell r="C11976" t="str">
            <v>Hydrazine, PCUK Peroxide Process /Process Vents: End Product Storage</v>
          </cell>
          <cell r="D11976" t="str">
            <v>Industrial Processes - Storage and Transfer</v>
          </cell>
          <cell r="G11976" t="str">
            <v>MACT Source Categories</v>
          </cell>
          <cell r="H11976" t="str">
            <v>Miscellaneous Processes (Chemicals)</v>
          </cell>
          <cell r="I11976" t="str">
            <v>Hydrazine Production, PCUK Peroxide Process</v>
          </cell>
          <cell r="J11976" t="str">
            <v>Process Vents: End Product Storage</v>
          </cell>
          <cell r="N11976">
            <v>40988</v>
          </cell>
        </row>
        <row r="11977">
          <cell r="A11977" t="str">
            <v>68480001</v>
          </cell>
          <cell r="B11977" t="str">
            <v>Point</v>
          </cell>
          <cell r="C11977" t="str">
            <v>Misc Chem Proc /Equipment Leaks</v>
          </cell>
          <cell r="D11977" t="str">
            <v>Industrial Processes - Chemical Manuf</v>
          </cell>
          <cell r="G11977" t="str">
            <v>MACT Source Categories</v>
          </cell>
          <cell r="H11977" t="str">
            <v>Miscellaneous Processes (Chemicals)</v>
          </cell>
          <cell r="I11977" t="str">
            <v>Equipment Leaks</v>
          </cell>
          <cell r="J11977" t="str">
            <v>Equipment Leaks</v>
          </cell>
          <cell r="N11977">
            <v>40988</v>
          </cell>
        </row>
        <row r="11978">
          <cell r="A11978" t="str">
            <v>68482001</v>
          </cell>
          <cell r="B11978" t="str">
            <v>Point</v>
          </cell>
          <cell r="C11978" t="str">
            <v>Misc Chem Proc /Wastewater, Aggregate /Process Area Drains</v>
          </cell>
          <cell r="D11978" t="str">
            <v>Industrial Processes - Chemical Manuf</v>
          </cell>
          <cell r="G11978" t="str">
            <v>MACT Source Categories</v>
          </cell>
          <cell r="H11978" t="str">
            <v>Miscellaneous Processes (Chemicals)</v>
          </cell>
          <cell r="I11978" t="str">
            <v>Wastewater, Aggregate</v>
          </cell>
          <cell r="J11978" t="str">
            <v>Process Area Drains</v>
          </cell>
          <cell r="N11978">
            <v>40988</v>
          </cell>
        </row>
        <row r="11979">
          <cell r="A11979" t="str">
            <v>68482002</v>
          </cell>
          <cell r="B11979" t="str">
            <v>Point</v>
          </cell>
          <cell r="C11979" t="str">
            <v>Misc Chem Proc /Wastewater, Aggregate /Process Equipment Drains</v>
          </cell>
          <cell r="D11979" t="str">
            <v>Industrial Processes - Chemical Manuf</v>
          </cell>
          <cell r="G11979" t="str">
            <v>MACT Source Categories</v>
          </cell>
          <cell r="H11979" t="str">
            <v>Miscellaneous Processes (Chemicals)</v>
          </cell>
          <cell r="I11979" t="str">
            <v>Wastewater, Aggregate</v>
          </cell>
          <cell r="J11979" t="str">
            <v>Process Equipment Drains</v>
          </cell>
          <cell r="N11979">
            <v>40988</v>
          </cell>
        </row>
        <row r="11980">
          <cell r="A11980" t="str">
            <v>68482501</v>
          </cell>
          <cell r="B11980" t="str">
            <v>Point</v>
          </cell>
          <cell r="C11980" t="str">
            <v>Misc Chem Proc /Wastewater, Pts of Generation /Aniline Decanter</v>
          </cell>
          <cell r="D11980" t="str">
            <v>Industrial Processes - Chemical Manuf</v>
          </cell>
          <cell r="G11980" t="str">
            <v>MACT Source Categories</v>
          </cell>
          <cell r="H11980" t="str">
            <v>Miscellaneous Processes (Chemicals)</v>
          </cell>
          <cell r="I11980" t="str">
            <v>Wastewater, Points of Generation</v>
          </cell>
          <cell r="J11980" t="str">
            <v>Aniline Decanter</v>
          </cell>
          <cell r="N11980">
            <v>40988</v>
          </cell>
        </row>
        <row r="11981">
          <cell r="A11981" t="str">
            <v>68482502</v>
          </cell>
          <cell r="B11981" t="str">
            <v>Point</v>
          </cell>
          <cell r="C11981" t="str">
            <v>Misc Chem Proc /Wastewater, Pts of Generation /Ketazine Column</v>
          </cell>
          <cell r="D11981" t="str">
            <v>Industrial Processes - Chemical Manuf</v>
          </cell>
          <cell r="G11981" t="str">
            <v>MACT Source Categories</v>
          </cell>
          <cell r="H11981" t="str">
            <v>Miscellaneous Processes (Chemicals)</v>
          </cell>
          <cell r="I11981" t="str">
            <v>Wastewater, Points of Generation</v>
          </cell>
          <cell r="J11981" t="str">
            <v>Ketazine Column</v>
          </cell>
          <cell r="N11981">
            <v>40988</v>
          </cell>
        </row>
        <row r="11982">
          <cell r="A11982" t="str">
            <v>68482503</v>
          </cell>
          <cell r="B11982" t="str">
            <v>Point</v>
          </cell>
          <cell r="C11982" t="str">
            <v>Misc Chem Proc /Wastewater, Pts of Generation /Distillation Purge</v>
          </cell>
          <cell r="D11982" t="str">
            <v>Industrial Processes - Chemical Manuf</v>
          </cell>
          <cell r="G11982" t="str">
            <v>MACT Source Categories</v>
          </cell>
          <cell r="H11982" t="str">
            <v>Miscellaneous Processes (Chemicals)</v>
          </cell>
          <cell r="I11982" t="str">
            <v>Wastewater, Points of Generation</v>
          </cell>
          <cell r="J11982" t="str">
            <v>Distillation Purge</v>
          </cell>
          <cell r="N11982">
            <v>40988</v>
          </cell>
        </row>
        <row r="11983">
          <cell r="A11983" t="str">
            <v>68482504</v>
          </cell>
          <cell r="B11983" t="str">
            <v>Point</v>
          </cell>
          <cell r="C11983" t="str">
            <v>Misc Chem Proc /Wastewater, Pts of Generation /Concentrator Purge</v>
          </cell>
          <cell r="D11983" t="str">
            <v>Industrial Processes - Chemical Manuf</v>
          </cell>
          <cell r="G11983" t="str">
            <v>MACT Source Categories</v>
          </cell>
          <cell r="H11983" t="str">
            <v>Miscellaneous Processes (Chemicals)</v>
          </cell>
          <cell r="I11983" t="str">
            <v>Wastewater, Points of Generation</v>
          </cell>
          <cell r="J11983" t="str">
            <v>Concentrator Purge</v>
          </cell>
          <cell r="N11983">
            <v>40988</v>
          </cell>
        </row>
        <row r="11984">
          <cell r="A11984" t="str">
            <v>68482599</v>
          </cell>
          <cell r="B11984" t="str">
            <v>Point</v>
          </cell>
          <cell r="C11984" t="str">
            <v>Misc Chem Proc /Wastewater, Pts of Generation /Specify Point of Generation</v>
          </cell>
          <cell r="D11984" t="str">
            <v>Industrial Processes - Chemical Manuf</v>
          </cell>
          <cell r="G11984" t="str">
            <v>MACT Source Categories</v>
          </cell>
          <cell r="H11984" t="str">
            <v>Miscellaneous Processes (Chemicals)</v>
          </cell>
          <cell r="I11984" t="str">
            <v>Wastewater, Points of Generation</v>
          </cell>
          <cell r="J11984" t="str">
            <v>Specify Point of Generation</v>
          </cell>
          <cell r="N11984">
            <v>40988</v>
          </cell>
        </row>
        <row r="11985">
          <cell r="A11985" t="str">
            <v>68510001</v>
          </cell>
          <cell r="B11985" t="str">
            <v>Point</v>
          </cell>
          <cell r="C11985" t="str">
            <v>Phthalate Plasticizer Production</v>
          </cell>
          <cell r="D11985" t="str">
            <v>Industrial Processes - Chemical Manuf</v>
          </cell>
          <cell r="G11985" t="str">
            <v>MACT Source Categories</v>
          </cell>
          <cell r="H11985" t="str">
            <v>Miscellaneous Processes (Chemicals)</v>
          </cell>
          <cell r="I11985" t="str">
            <v>Phthalate Plasticizers Production</v>
          </cell>
          <cell r="J11985" t="str">
            <v>Phthalate Plasticizer Production</v>
          </cell>
          <cell r="N11985">
            <v>40988</v>
          </cell>
        </row>
        <row r="11986">
          <cell r="A11986" t="str">
            <v>68510010</v>
          </cell>
          <cell r="B11986" t="str">
            <v>Point</v>
          </cell>
          <cell r="C11986" t="str">
            <v>Phthalate Plasticizers Production /Process Vents</v>
          </cell>
          <cell r="D11986" t="str">
            <v>Industrial Processes - Chemical Manuf</v>
          </cell>
          <cell r="G11986" t="str">
            <v>MACT Source Categories</v>
          </cell>
          <cell r="H11986" t="str">
            <v>Miscellaneous Processes (Chemicals)</v>
          </cell>
          <cell r="I11986" t="str">
            <v>Phthalate Plasticizers Production</v>
          </cell>
          <cell r="J11986" t="str">
            <v>Process Vents</v>
          </cell>
          <cell r="N11986">
            <v>40988</v>
          </cell>
        </row>
        <row r="11987">
          <cell r="A11987" t="str">
            <v>68510011</v>
          </cell>
          <cell r="B11987" t="str">
            <v>Point</v>
          </cell>
          <cell r="C11987" t="str">
            <v>Phthalate Plasticizers Production /Process Vents: Batch Reactor</v>
          </cell>
          <cell r="D11987" t="str">
            <v>Industrial Processes - Chemical Manuf</v>
          </cell>
          <cell r="G11987" t="str">
            <v>MACT Source Categories</v>
          </cell>
          <cell r="H11987" t="str">
            <v>Miscellaneous Processes (Chemicals)</v>
          </cell>
          <cell r="I11987" t="str">
            <v>Phthalate Plasticizers Production</v>
          </cell>
          <cell r="J11987" t="str">
            <v>Process Vents: Batch Reactor</v>
          </cell>
          <cell r="N11987">
            <v>40988</v>
          </cell>
        </row>
        <row r="11988">
          <cell r="A11988" t="str">
            <v>68580001</v>
          </cell>
          <cell r="B11988" t="str">
            <v>Point</v>
          </cell>
          <cell r="C11988" t="str">
            <v>Misc Chem Proc /Equipment Leaks</v>
          </cell>
          <cell r="D11988" t="str">
            <v>Industrial Processes - Chemical Manuf</v>
          </cell>
          <cell r="G11988" t="str">
            <v>MACT Source Categories</v>
          </cell>
          <cell r="H11988" t="str">
            <v>Miscellaneous Processes (Chemicals)</v>
          </cell>
          <cell r="I11988" t="str">
            <v>Equipment Leaks</v>
          </cell>
          <cell r="J11988" t="str">
            <v>Equipment Leaks</v>
          </cell>
          <cell r="K11988" t="str">
            <v>68480001</v>
          </cell>
          <cell r="L11988" t="str">
            <v>2005</v>
          </cell>
          <cell r="N11988">
            <v>40988</v>
          </cell>
        </row>
        <row r="11989">
          <cell r="A11989" t="str">
            <v>68582001</v>
          </cell>
          <cell r="B11989" t="str">
            <v>Point</v>
          </cell>
          <cell r="C11989" t="str">
            <v>Misc Chem Proc /Wastewater, Aggregate /Process Area Drains</v>
          </cell>
          <cell r="D11989" t="str">
            <v>Industrial Processes - Chemical Manuf</v>
          </cell>
          <cell r="G11989" t="str">
            <v>MACT Source Categories</v>
          </cell>
          <cell r="H11989" t="str">
            <v>Miscellaneous Processes (Chemicals)</v>
          </cell>
          <cell r="I11989" t="str">
            <v>Wastewater, Aggregate</v>
          </cell>
          <cell r="J11989" t="str">
            <v>Process Area Drains</v>
          </cell>
          <cell r="K11989" t="str">
            <v>68482001</v>
          </cell>
          <cell r="L11989" t="str">
            <v>2005</v>
          </cell>
          <cell r="N11989">
            <v>40988</v>
          </cell>
        </row>
        <row r="11990">
          <cell r="A11990" t="str">
            <v>68582002</v>
          </cell>
          <cell r="B11990" t="str">
            <v>Point</v>
          </cell>
          <cell r="C11990" t="str">
            <v>Misc Chem Proc /Wastewater, Aggregate /Process Equipment Drains</v>
          </cell>
          <cell r="D11990" t="str">
            <v>Industrial Processes - Chemical Manuf</v>
          </cell>
          <cell r="G11990" t="str">
            <v>MACT Source Categories</v>
          </cell>
          <cell r="H11990" t="str">
            <v>Miscellaneous Processes (Chemicals)</v>
          </cell>
          <cell r="I11990" t="str">
            <v>Wastewater, Aggregate</v>
          </cell>
          <cell r="J11990" t="str">
            <v>Process Equipment Drains</v>
          </cell>
          <cell r="K11990" t="str">
            <v>68482002</v>
          </cell>
          <cell r="L11990" t="str">
            <v>2005</v>
          </cell>
          <cell r="N11990">
            <v>40988</v>
          </cell>
        </row>
        <row r="11991">
          <cell r="A11991" t="str">
            <v>68582599</v>
          </cell>
          <cell r="B11991" t="str">
            <v>Point</v>
          </cell>
          <cell r="C11991" t="str">
            <v>Misc Chem Proc /Wastewater, Pts of Generation /Specify Point of Generation</v>
          </cell>
          <cell r="D11991" t="str">
            <v>Industrial Processes - Chemical Manuf</v>
          </cell>
          <cell r="G11991" t="str">
            <v>MACT Source Categories</v>
          </cell>
          <cell r="H11991" t="str">
            <v>Miscellaneous Processes (Chemicals)</v>
          </cell>
          <cell r="I11991" t="str">
            <v>Wastewater, Points of Generation</v>
          </cell>
          <cell r="J11991" t="str">
            <v>Specify Point of Generation</v>
          </cell>
          <cell r="K11991" t="str">
            <v>68482599</v>
          </cell>
          <cell r="L11991" t="str">
            <v>2005</v>
          </cell>
          <cell r="N11991">
            <v>40988</v>
          </cell>
        </row>
        <row r="11992">
          <cell r="A11992" t="str">
            <v>79900101</v>
          </cell>
          <cell r="B11992" t="str">
            <v>Point</v>
          </cell>
          <cell r="C11992" t="str">
            <v>unknown SCCs allowed in 2002 NEI</v>
          </cell>
          <cell r="D11992" t="str">
            <v>Industrial Processes - NEC</v>
          </cell>
          <cell r="G11992" t="str">
            <v>very misc</v>
          </cell>
          <cell r="H11992" t="str">
            <v>holding scc</v>
          </cell>
          <cell r="I11992" t="str">
            <v>for state-reported</v>
          </cell>
          <cell r="J11992" t="str">
            <v>unknown SCCs</v>
          </cell>
          <cell r="L11992" t="str">
            <v>2002</v>
          </cell>
          <cell r="N11992">
            <v>40988</v>
          </cell>
        </row>
      </sheetData>
      <sheetData sheetId="4"/>
      <sheetData sheetId="5"/>
      <sheetData sheetId="6">
        <row r="4">
          <cell r="B4">
            <v>2310000220</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 Id="rId2" Type="http://schemas.openxmlformats.org/officeDocument/2006/relationships/externalLinkPath" Target="file:///\\Flagg\disk43\IPAMS\Wyoming\Wind%20River%20Basin\Baseline\%5bWind_River_Basin_Emission_Summary_RE2_030110.xls%5dall_src_inventory" TargetMode="Externa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 Id="rId2" Type="http://schemas.openxmlformats.org/officeDocument/2006/relationships/externalLinkPath" Target="file:///\\flagg\disk43\IPAMS\GIS\New%20Basin%20Boundaries\AAPG_basins\%5bAAPG_Co_xref.xlsx%5dAAPG_Co_xref" TargetMode="Externa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r:id="rId1" refreshedBy="ENVIRON" refreshedDate="40248.652129166665" createdVersion="1" refreshedVersion="2" recordCount="496" upgradeOnRefresh="1">
  <cacheSource type="worksheet">
    <worksheetSource ref="A5:K5" sheet="all_src_inventory"/>
  </cacheSource>
  <cacheFields count="10">
    <cacheField name="Source" numFmtId="0">
      <sharedItems containsBlank="1" count="10">
        <s v="Unpermitted Source"/>
        <s v="WYDEQ Permitted Sources"/>
        <s v="EPA Permitted"/>
        <m u="1"/>
        <s v="APENs" u="1"/>
        <s v="EPA UO EI" u="1"/>
        <s v="Regulation 7 Report" u="1"/>
        <s v="UTDEQ Point Source" u="1"/>
        <s v="EPA Part 71" u="1"/>
        <s v="EPA Title 5" u="1"/>
      </sharedItems>
    </cacheField>
    <cacheField name="STFIPs" numFmtId="0">
      <sharedItems containsMixedTypes="1" containsNumber="1" containsInteger="1" minValue="56" maxValue="56" count="2">
        <s v="56"/>
        <n v="56"/>
      </sharedItems>
    </cacheField>
    <cacheField name="FIPS" numFmtId="0">
      <sharedItems containsMixedTypes="1" containsNumber="1" containsInteger="1" minValue="4900701" maxValue="4904702" count="13">
        <s v="56013"/>
        <s v="5601301"/>
        <s v="5601302"/>
        <n v="4901502" u="1"/>
        <n v="4904702" u="1"/>
        <n v="4901501" u="1"/>
        <n v="4901902" u="1"/>
        <n v="4901302" u="1"/>
        <n v="4900702" u="1"/>
        <n v="4904701" u="1"/>
        <n v="4901901" u="1"/>
        <n v="4901301" u="1"/>
        <n v="4900701" u="1"/>
      </sharedItems>
    </cacheField>
    <cacheField name="SCC" numFmtId="0">
      <sharedItems containsMixedTypes="1" containsNumber="1" containsInteger="1" minValue="10200602" maxValue="40400340" count="82">
        <s v="2310001630"/>
        <s v="2310001610"/>
        <s v="2310001620"/>
        <s v="2310000220"/>
        <s v="2310000700"/>
        <s v="2310000100"/>
        <s v="2310000300"/>
        <s v="2310003200"/>
        <s v="2310000230"/>
        <s v="2310000801"/>
        <s v="2310000802"/>
        <s v="2310000820"/>
        <s v="2310002230"/>
        <s v="2310002240"/>
        <s v="2310002231"/>
        <s v="2310001611"/>
        <s v="2310003100"/>
        <s v="2310000330"/>
        <s v="2310001640"/>
        <s v="2310001650"/>
        <s v="2310021410"/>
        <s v="2310020600"/>
        <s v="2310001631"/>
        <s v="2310022000"/>
        <s v="2310002241"/>
        <s v="2310021411"/>
        <n v="20200253"/>
        <n v="20200252"/>
        <s v="20200202"/>
        <n v="31000404"/>
        <n v="31000301"/>
        <n v="40400301"/>
        <s v="31000203"/>
        <s v="31000205"/>
        <s v="31000404"/>
        <s v="31000302"/>
        <n v="31088800"/>
        <n v="20200200"/>
        <n v="31000201"/>
        <n v="31000302"/>
        <n v="31000215"/>
        <s v="20101020"/>
        <n v="31000299"/>
        <n v="20200204"/>
        <n v="31000227"/>
        <n v="31000502"/>
        <n v="20200202"/>
        <n v="31000205"/>
        <n v="31000220"/>
        <n v="38500101" u="1"/>
        <n v="20200102" u="1"/>
        <n v="31000203" u="1"/>
        <n v="31000506" u="1"/>
        <n v="40400311" u="1"/>
        <n v="40400312" u="1"/>
        <n v="20200256" u="1"/>
        <n v="40400313" u="1"/>
        <n v="30600508" u="1"/>
        <n v="10200602" u="1"/>
        <n v="40400250" u="1"/>
        <n v="31088811" u="1"/>
        <n v="40400314" u="1"/>
        <n v="40301011" u="1"/>
        <n v="31000304" u="1"/>
        <n v="20200305" u="1"/>
        <n v="40400302" u="1"/>
        <n v="20200254" u="1"/>
        <n v="40400315" u="1"/>
        <n v="20100202" u="1"/>
        <n v="31000209" u="1"/>
        <n v="31000305" u="1"/>
        <n v="20200201" u="1"/>
        <n v="30990013" u="1"/>
        <n v="31000414" u="1"/>
        <n v="31000207" u="1"/>
        <n v="30990023" u="1"/>
        <n v="31000306" u="1"/>
        <n v="31000303" u="1"/>
        <n v="30600903" u="1"/>
        <n v="20100102" u="1"/>
        <n v="40400340" u="1"/>
        <n v="31000228" u="1"/>
      </sharedItems>
    </cacheField>
    <cacheField name="Description" numFmtId="0">
      <sharedItems containsBlank="1" count="84">
        <s v="Venting - blowdowns"/>
        <s v="Venting - initial completions"/>
        <s v="Venting - recompletions"/>
        <s v="Drill rigs"/>
        <s v="Unpermitted Fugitives"/>
        <s v="Heaters"/>
        <s v="Pneumatic devices"/>
        <s v="Pneumatic pumps"/>
        <s v="Workover rigs"/>
        <s v="Gas Well Truck Loading"/>
        <s v="Oil Well Truck Loading"/>
        <s v="Gas Plant Truck Loading"/>
        <s v="Condensate tank "/>
        <s v="Oil Tank"/>
        <s v="Condensate tank flaring"/>
        <s v="Initial completion Flaring"/>
        <s v="Miscellaneous engines"/>
        <s v="Artificial Lift"/>
        <s v="Venting - Compressor Startup "/>
        <s v="Venting - Compressor Shutdown"/>
        <s v="Dehydrator"/>
        <s v="Compressor engines"/>
        <s v="Blowdown Flaring"/>
        <s v="Amine Units"/>
        <s v="Oil Tank Flaring"/>
        <s v="Dehydrator Flaring"/>
        <s v="Process Heaters"/>
        <s v="Permitted Tank Losses"/>
        <s v="Natural Gas Production, Flares"/>
        <s v="Permitted Fugitives"/>
        <s v="Natural Gas Production, Gas Sweetening: Amine Process"/>
        <s v="Natural Gas Production, Flares Combusting Gases &gt;1000 BTU/scf"/>
        <s v="Compressor Blowdown"/>
        <s v="Natural Gas Production, Other Not Classified"/>
        <s v="Compressor Start Ups"/>
        <s v="Liquid Separator"/>
        <s v="Natural Gas Production, All Equipt Leak Fugitives"/>
        <m u="1"/>
        <s v="Natural Gas Processing Facilities, Gas Sweeting: Amine Process" u="1"/>
        <s v="Oil Production, Fugitives: Compressor Seals" u="1"/>
        <s v="Loading Racks" u="1"/>
        <s v="Reciprocating: Crankcase Blowby" u="1"/>
        <s v="Natural Gas Production, Hydrocarbon Skimmer" u="1"/>
        <s v="Oil Production, Miscellaneous Well: General" u="1"/>
        <s v="Natural Gas: Incinerators" u="1"/>
        <s v="Natural Gas: Steam Generators" u="1"/>
        <s v="Large condensate tanks" u="1"/>
        <s v="Oil Production, Atmospheric Wash Tank: Flashing Loss" u="1"/>
        <s v="Truck Loading of Oil " u="1"/>
        <s v="Oil-Water Separation Wastewater Holding Tanks" u="1"/>
        <s v="Exempt engines" u="1"/>
        <s v="Natural Gas" u="1"/>
        <s v="Small condensate tanks" u="1"/>
        <s v="Glycol Dehydrator" u="1"/>
        <s v="Tank Losses" u="1"/>
        <s v="Water tank losses" u="1"/>
        <s v="Fixed Roof Tank, Lube Oil, working+breathing+flashing losses" u="1"/>
        <s v="Truck Loading of Oil Wells" u="1"/>
        <s v="Oil Production, Processing Operations: Not Classified" u="1"/>
        <s v="Natural Gas Production, Flanges and Connections" u="1"/>
        <s v="Natural Gas Production, Gas Stripping Operations" u="1"/>
        <s v="Reciprocating" u="1"/>
        <s v="Natural Gas Production, Flares Combusting Gases &lt;1000 BTU/scf" u="1"/>
        <s v="Pressure Tanks (pressure relief from pop-off valves)" u="1"/>
        <s v="Natural Gas Processing Facilities, Flanges and Connections" u="1"/>
        <s v="Truck Loading of Condensate" u="1"/>
        <s v="Spills" u="1"/>
        <s v="Truck loading of condensate liquid" u="1"/>
        <s v="Natural Gas Production, Compressor Seals" u="1"/>
        <s v="CBM pump engines" u="1"/>
        <s v="Natural Gas: Flares" u="1"/>
        <s v="Permitted Sources" u="1"/>
        <s v="Natural Gas Processing Facilities, Compressor Seals" u="1"/>
        <s v="Natural Gas Processing Facilities, Relief Valves" u="1"/>
        <s v="Flaring" u="1"/>
        <s v="Natural Gas Processing Facilities, Process Valves" u="1"/>
        <s v="Crude Oil RVP 5: Breathing Loss (250000 Bbl. Tank Size)" u="1"/>
        <s v="Saltwater Disposal Engines" u="1"/>
        <s v="Oil/Water Separator" u="1"/>
        <s v="Mechanical Draft" u="1"/>
        <s v="Oil Production, Well Casing Vents" u="1"/>
        <s v="Fixed Roof Tank, Specialty Chem-working+breathing+flashing" u="1"/>
        <s v="Natural Gas Production, Incinerators Burning Waste Gas or Augmented Waste Gas" u="1"/>
        <s v="10-100 Million Btu/hr" u="1"/>
      </sharedItems>
    </cacheField>
    <cacheField name="NOx (tons/year)" numFmtId="0">
      <sharedItems containsSemiMixedTypes="0" containsString="0" containsNumber="1" minValue="0" maxValue="446.07812884165969"/>
    </cacheField>
    <cacheField name="VOC (tons/year)" numFmtId="0">
      <sharedItems containsSemiMixedTypes="0" containsString="0" containsNumber="1" minValue="0" maxValue="7302.6725787126106"/>
    </cacheField>
    <cacheField name="CO (tons/year)" numFmtId="0">
      <sharedItems containsSemiMixedTypes="0" containsString="0" containsNumber="1" minValue="0" maxValue="320.133231156992"/>
    </cacheField>
    <cacheField name="SOx (tons/year)" numFmtId="0">
      <sharedItems containsSemiMixedTypes="0" containsString="0" containsNumber="1" minValue="0" maxValue="56.278893754116879" count="20">
        <n v="0"/>
        <n v="0.39728340317276284"/>
        <n v="2.8377385940911628E-2"/>
        <n v="0.36890601723185124"/>
        <n v="1.2191987136950875"/>
        <n v="0.36214717347535569"/>
        <n v="0.85705154021973196"/>
        <n v="3.6273726099138447E-2"/>
        <n v="1.0774640122781122E-2"/>
        <n v="2.5499085976357323E-2"/>
        <n v="5.6778748471562174E-4"/>
        <n v="1.3090506612725104E-5"/>
        <n v="5.5469697810289656E-4"/>
        <n v="1.4759257499850356E-3"/>
        <n v="3.6898143749625888E-3"/>
        <n v="9.224535937406472E-4"/>
        <n v="2.3983793437256824E-2"/>
        <n v="5.5347215624438834E-3"/>
        <n v="23.993017973194235"/>
        <n v="56.278893754116879"/>
      </sharedItems>
    </cacheField>
    <cacheField name="PM (tons/year)" numFmtId="0">
      <sharedItems containsSemiMixedTypes="0" containsString="0" containsNumber="1" minValue="0" maxValue="15.443183706804444"/>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parikh" refreshedDate="40241.699332291668" createdVersion="1" refreshedVersion="2" recordCount="490" upgradeOnRefresh="1">
  <cacheSource type="worksheet">
    <worksheetSource ref="A5:J495" sheet="all_src_inventory" r:id="rId2"/>
  </cacheSource>
  <cacheFields count="10">
    <cacheField name="Source" numFmtId="0">
      <sharedItems count="9">
        <s v="Unpermitted Source"/>
        <s v="WYDEQ Permitted Sources"/>
        <s v="EPA Permitted"/>
        <s v="APENs" u="1"/>
        <s v="EPA Part 71" u="1"/>
        <s v="EPA Title 5" u="1"/>
        <s v="EPA UO EI" u="1"/>
        <s v="Regulation 7 Report" u="1"/>
        <s v="UTDEQ Point Source" u="1"/>
      </sharedItems>
    </cacheField>
    <cacheField name="STFIPs" numFmtId="0">
      <sharedItems containsMixedTypes="1" containsNumber="1" containsInteger="1" minValue="56" maxValue="56" count="2">
        <s v="56"/>
        <n v="56"/>
      </sharedItems>
    </cacheField>
    <cacheField name="FIPS" numFmtId="0">
      <sharedItems containsMixedTypes="1" containsNumber="1" containsInteger="1" minValue="4900701" maxValue="4904702" count="13">
        <s v="56013"/>
        <s v="5601301"/>
        <s v="5601302"/>
        <n v="4900701" u="1"/>
        <n v="4900702" u="1"/>
        <n v="4901301" u="1"/>
        <n v="4901302" u="1"/>
        <n v="4901501" u="1"/>
        <n v="4901502" u="1"/>
        <n v="4901901" u="1"/>
        <n v="4901902" u="1"/>
        <n v="4904701" u="1"/>
        <n v="4904702" u="1"/>
      </sharedItems>
    </cacheField>
    <cacheField name="SCC" numFmtId="0">
      <sharedItems containsMixedTypes="1" containsNumber="1" containsInteger="1" minValue="10200602" maxValue="40400340" count="80">
        <s v="2310001630"/>
        <s v="2310001610"/>
        <s v="2310001620"/>
        <s v="2310000220"/>
        <s v="2310000700"/>
        <s v="2310000100"/>
        <s v="2310000300"/>
        <s v="2310003200"/>
        <s v="2310000230"/>
        <s v="2310000801"/>
        <s v="2310000802"/>
        <s v="2310000820"/>
        <s v="2310002230"/>
        <s v="2310002240"/>
        <s v="2310002231"/>
        <s v="2310001611"/>
        <s v="2310003100"/>
        <s v="2310000330"/>
        <s v="2310001640"/>
        <s v="2310001650"/>
        <s v="2310021410"/>
        <s v="2310020600"/>
        <s v="2310001631"/>
        <s v="2310022000"/>
        <n v="20200253"/>
        <n v="20200252"/>
        <s v="20200202"/>
        <n v="31000404"/>
        <n v="31000301"/>
        <n v="40400301"/>
        <s v="31000203"/>
        <s v="31000205"/>
        <s v="31000404"/>
        <s v="31000302"/>
        <n v="31088800"/>
        <n v="20200200"/>
        <n v="31000201"/>
        <n v="31000302"/>
        <n v="31000215"/>
        <s v="20101020"/>
        <n v="31000299"/>
        <n v="20200204"/>
        <n v="31000227"/>
        <n v="31000502"/>
        <n v="20200202"/>
        <n v="31000205"/>
        <n v="31000220"/>
        <n v="10200602" u="1"/>
        <n v="20100102" u="1"/>
        <n v="20100202" u="1"/>
        <n v="20200102" u="1"/>
        <n v="20200201" u="1"/>
        <n v="20200254" u="1"/>
        <n v="20200256" u="1"/>
        <n v="20200305" u="1"/>
        <n v="30600508" u="1"/>
        <n v="30600903" u="1"/>
        <n v="30990013" u="1"/>
        <n v="30990023" u="1"/>
        <n v="31000203" u="1"/>
        <n v="31000207" u="1"/>
        <n v="31000209" u="1"/>
        <n v="31000228" u="1"/>
        <n v="31000303" u="1"/>
        <n v="31000304" u="1"/>
        <n v="31000305" u="1"/>
        <n v="31000306" u="1"/>
        <n v="31000414" u="1"/>
        <n v="31000506" u="1"/>
        <n v="31088811" u="1"/>
        <n v="38500101" u="1"/>
        <n v="40301011" u="1"/>
        <n v="40400250" u="1"/>
        <n v="40400302" u="1"/>
        <n v="40400311" u="1"/>
        <n v="40400312" u="1"/>
        <n v="40400313" u="1"/>
        <n v="40400314" u="1"/>
        <n v="40400315" u="1"/>
        <n v="40400340" u="1"/>
      </sharedItems>
    </cacheField>
    <cacheField name="Description" numFmtId="0">
      <sharedItems count="82">
        <s v="Venting - blowdowns"/>
        <s v="Venting - initial completions"/>
        <s v="Venting - recompletions"/>
        <s v="Drill rigs"/>
        <s v="Unpermitted Fugitives"/>
        <s v="Heaters"/>
        <s v="Pneumatic devices"/>
        <s v="Pneumatic pumps"/>
        <s v="Workover rigs"/>
        <s v="Gas Well Truck Loading"/>
        <s v="Oil Well Truck Loading"/>
        <s v="Gas Plant Truck Loading"/>
        <s v="Condensate tank "/>
        <s v="Oil Tank"/>
        <s v="Condensate tank flaring"/>
        <s v="Initial completion Flaring"/>
        <s v="Miscellaneous engines"/>
        <s v="Artificial Lift"/>
        <s v="Venting - Compressor Startup "/>
        <s v="Venting - Compressor Shutdown"/>
        <s v="Dehydrator"/>
        <s v="Compressor engines"/>
        <s v="Blowdown Flaring"/>
        <s v="Amine Units"/>
        <s v="Process Heaters"/>
        <s v="Permitted Tank Losses"/>
        <s v="Natural Gas Production, Flares"/>
        <s v="Permitted Fugitives"/>
        <s v="Natural Gas Production, Gas Sweetening: Amine Process"/>
        <s v="Natural Gas Production, Flares Combusting Gases &gt;1000 BTU/scf"/>
        <s v="Compressor Blowdown"/>
        <s v="Natural Gas Production, Other Not Classified"/>
        <s v="Compressor Start Ups"/>
        <s v="Liquid Separator"/>
        <s v="Natural Gas Production, All Equipt Leak Fugitives"/>
        <s v="10-100 Million Btu/hr" u="1"/>
        <s v="CBM pump engines" u="1"/>
        <s v="Crude Oil RVP 5: Breathing Loss (250000 Bbl. Tank Size)" u="1"/>
        <s v="Dehydrator Flaring" u="1"/>
        <s v="Exempt engines" u="1"/>
        <s v="Fixed Roof Tank, Lube Oil, working+breathing+flashing losses" u="1"/>
        <s v="Fixed Roof Tank, Specialty Chem-working+breathing+flashing" u="1"/>
        <s v="Flaring" u="1"/>
        <s v="Glycol Dehydrator" u="1"/>
        <s v="Large condensate tanks" u="1"/>
        <s v="Loading Racks" u="1"/>
        <s v="Mechanical Draft" u="1"/>
        <s v="Natural Gas" u="1"/>
        <s v="Natural Gas Processing Facilities, Compressor Seals" u="1"/>
        <s v="Natural Gas Processing Facilities, Flanges and Connections" u="1"/>
        <s v="Natural Gas Processing Facilities, Gas Sweeting: Amine Process" u="1"/>
        <s v="Natural Gas Processing Facilities, Process Valves" u="1"/>
        <s v="Natural Gas Processing Facilities, Relief Valves" u="1"/>
        <s v="Natural Gas Production, Compressor Seals" u="1"/>
        <s v="Natural Gas Production, Flanges and Connections" u="1"/>
        <s v="Natural Gas Production, Flares Combusting Gases &lt;1000 BTU/scf" u="1"/>
        <s v="Natural Gas Production, Gas Stripping Operations" u="1"/>
        <s v="Natural Gas Production, Hydrocarbon Skimmer" u="1"/>
        <s v="Natural Gas Production, Incinerators Burning Waste Gas or Augmented Waste Gas" u="1"/>
        <s v="Natural Gas: Flares" u="1"/>
        <s v="Natural Gas: Incinerators" u="1"/>
        <s v="Natural Gas: Steam Generators" u="1"/>
        <s v="Oil Production, Atmospheric Wash Tank: Flashing Loss" u="1"/>
        <s v="Oil Production, Fugitives: Compressor Seals" u="1"/>
        <s v="Oil Production, Miscellaneous Well: General" u="1"/>
        <s v="Oil Production, Processing Operations: Not Classified" u="1"/>
        <s v="Oil Production, Well Casing Vents" u="1"/>
        <s v="Oil/Water Separator" u="1"/>
        <s v="Oil-Water Separation Wastewater Holding Tanks" u="1"/>
        <s v="Permitted Sources" u="1"/>
        <s v="Pressure Tanks (pressure relief from pop-off valves)" u="1"/>
        <s v="Reciprocating" u="1"/>
        <s v="Reciprocating: Crankcase Blowby" u="1"/>
        <s v="Saltwater Disposal Engines" u="1"/>
        <s v="Small condensate tanks" u="1"/>
        <s v="Spills" u="1"/>
        <s v="Tank Losses" u="1"/>
        <s v="Truck Loading of Condensate" u="1"/>
        <s v="Truck loading of condensate liquid" u="1"/>
        <s v="Truck Loading of Oil " u="1"/>
        <s v="Truck Loading of Oil Wells" u="1"/>
        <s v="Water tank losses" u="1"/>
      </sharedItems>
    </cacheField>
    <cacheField name="NOx (tons/year)" numFmtId="0">
      <sharedItems containsSemiMixedTypes="0" containsString="0" containsNumber="1" minValue="0" maxValue="570.97341485113975"/>
    </cacheField>
    <cacheField name="VOC (tons/year)" numFmtId="0">
      <sharedItems containsSemiMixedTypes="0" containsString="0" containsNumber="1" minValue="0" maxValue="6350.8288197599204"/>
    </cacheField>
    <cacheField name="CO (tons/year)" numFmtId="0">
      <sharedItems containsSemiMixedTypes="0" containsString="0" containsNumber="1" minValue="0" maxValue="356.3876282144227"/>
    </cacheField>
    <cacheField name="SOx (tons/year)" numFmtId="0">
      <sharedItems containsSemiMixedTypes="0" containsString="0" containsNumber="1" minValue="0" maxValue="61.01" count="20">
        <n v="0"/>
        <n v="35.151607860087921"/>
        <n v="2.5108291328634227"/>
        <n v="32.6407787272245"/>
        <n v="0.86901703457675195"/>
        <n v="0.25813024508539079"/>
        <n v="0.61088678949136122"/>
        <n v="4.3212257509874084"/>
        <n v="1.283564093441445"/>
        <n v="3.0376616575459634"/>
        <n v="6.1551875191160916E-4"/>
        <n v="1.4190964945609579E-5"/>
        <n v="6.0132778696599955E-4"/>
        <n v="1.6000000000000001E-3"/>
        <n v="4.0000000000000001E-3"/>
        <n v="1E-3"/>
        <n v="2.5999999999999999E-2"/>
        <n v="6.0000000000000001E-3"/>
        <n v="26.01"/>
        <n v="61.01"/>
      </sharedItems>
    </cacheField>
    <cacheField name="PM (tons/year)" numFmtId="0">
      <sharedItems containsSemiMixedTypes="0" containsString="0" containsNumber="1" minValue="0" maxValue="11.007549104638858"/>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jking" refreshedDate="42689.459618981484" createdVersion="4" refreshedVersion="4" minRefreshableVersion="3" recordCount="5997">
  <cacheSource type="worksheet">
    <worksheetSource ref="A1:I5998" sheet="AAPG_Co_xref" r:id="rId2"/>
  </cacheSource>
  <cacheFields count="9">
    <cacheField name="STATE" numFmtId="1">
      <sharedItems count="51">
        <s v="AK"/>
        <s v="WA"/>
        <s v="ID"/>
        <s v="ME"/>
        <s v="MT"/>
        <s v="MN"/>
        <s v="ND"/>
        <s v="OR"/>
        <s v="MI"/>
        <s v="NH"/>
        <s v="VT"/>
        <s v="WI"/>
        <s v="NY"/>
        <s v="SD"/>
        <s v="WY"/>
        <s v="MA"/>
        <s v="CA"/>
        <s v="RI"/>
        <s v="CT"/>
        <s v="NV"/>
        <s v="PA"/>
        <s v="IA"/>
        <s v="NJ"/>
        <s v="NE"/>
        <s v="UT"/>
        <s v="OH"/>
        <s v="IL"/>
        <s v="IN"/>
        <s v="HI"/>
        <s v="DE"/>
        <s v="WV"/>
        <s v="MD"/>
        <s v="CO"/>
        <s v="VA"/>
        <s v="MO"/>
        <s v="DC"/>
        <s v="KS"/>
        <s v="KY"/>
        <s v="NC"/>
        <s v="AZ"/>
        <s v="TN"/>
        <s v="NM"/>
        <s v="OK"/>
        <s v="AR"/>
        <s v="TX"/>
        <s v="SC"/>
        <s v="GA"/>
        <s v="AL"/>
        <s v="MS"/>
        <s v="LA"/>
        <s v="FL"/>
      </sharedItems>
    </cacheField>
    <cacheField name="COUNTY" numFmtId="1">
      <sharedItems containsBlank="1" count="1879">
        <s v="North Slope Borough"/>
        <s v="Northwest Arctic Borough"/>
        <s v="Nome Census Area"/>
        <s v="Aleutians West Census Area"/>
        <s v="Yukon-Koyukuk Census Area"/>
        <s v="Bethel Census Area"/>
        <s v="Wade Hampton Census Area"/>
        <s v="Fairbanks North Star Borough"/>
        <s v="Denali Borough"/>
        <s v="Dillingham Census Area"/>
        <s v="Matanuska-Susitna Borough"/>
        <s v="Southeast Fairbanks Census Area"/>
        <s v="Lake and Peninsula Borough"/>
        <s v="Kenai Peninsula Borough"/>
        <s v="Valdez-Cordova Census Area"/>
        <s v="Bristol Bay Borough"/>
        <s v="Anchorage Borough"/>
        <s v="Aleutians East Borough"/>
        <s v="Kodiak Island Borough"/>
        <s v="Yakutat Borough"/>
        <s v="Haines Borough"/>
        <s v="Skagway-Hoonah-Angoon Census Area"/>
        <s v="Juneau Borough"/>
        <s v="Sitka Borough"/>
        <s v="Wrangell-Petersburg Census Area"/>
        <s v="Prince of Wales-Outer Ketchikan Census Area"/>
        <s v="Ketchikan Gateway Borough"/>
        <s v="Whatcom County"/>
        <s v="San Juan County"/>
        <s v="Clallam County"/>
        <s v="Okanogan County"/>
        <s v="Skagit County"/>
        <s v="Island County"/>
        <s v="Ferry County"/>
        <s v="Jefferson County"/>
        <s v="Snohomish County"/>
        <s v="Stevens County"/>
        <s v="Chelan County"/>
        <s v="Pend Oreille County"/>
        <s v="Boundary County"/>
        <s v="Aroostook County"/>
        <s v="Kitsap County"/>
        <s v="Lincoln County"/>
        <s v="Bonner County"/>
        <s v="Grays Harbor County"/>
        <s v="Mason County"/>
        <s v="King County"/>
        <s v="Flathead County"/>
        <s v="Glacier County"/>
        <s v="Douglas County"/>
        <s v="Pierce County"/>
        <s v="Toole County"/>
        <s v="Grant County"/>
        <s v="Kittitas County"/>
        <s v="Liberty County"/>
        <s v="Hill County"/>
        <s v="Thurston County"/>
        <s v="Spokane County"/>
        <s v="Blaine County"/>
        <s v="Sanders County"/>
        <s v="Piscataquis County"/>
        <s v="Pacific County"/>
        <s v="Phillips County"/>
        <s v="Kootenai County"/>
        <s v="Penobscot County"/>
        <s v="Shoshone County"/>
        <s v="Lake of the Woods County"/>
        <s v="Lewis County"/>
        <s v="Valley County"/>
        <s v="Pondera County"/>
        <s v="Somerset County"/>
        <s v="Daniels County"/>
        <s v="Yakima County"/>
        <s v="Sheridan County"/>
        <s v="Divide County"/>
        <s v="Burke County"/>
        <s v="Lake County"/>
        <s v="Renville County"/>
        <s v="Bottineau County"/>
        <s v="Wahkiakum County"/>
        <s v="Teton County"/>
        <s v="Adams County"/>
        <s v="Rolette County"/>
        <s v="Clatsop County"/>
        <s v="Towner County"/>
        <s v="Cavalier County"/>
        <s v="Roseau County"/>
        <s v="Pembina County"/>
        <s v="Kittson County"/>
        <s v="Chouteau County"/>
        <s v="Cowlitz County"/>
        <s v="Washington County"/>
        <s v="Ward County"/>
        <s v="Whitman County"/>
        <s v="Lewis and Clark County"/>
        <s v="Benewah County"/>
        <s v="Roosevelt County"/>
        <s v="Williams County"/>
        <s v="Skamania County"/>
        <s v="Mineral County"/>
        <s v="Columbia County"/>
        <s v="Koochiching County"/>
        <s v="McHenry County"/>
        <s v="St. Louis County"/>
        <s v="Mountrail County"/>
        <s v="Missoula County"/>
        <s v="Benton County"/>
        <s v="Latah County"/>
        <s v="Franklin County"/>
        <s v="Powell County"/>
        <s v="Ramsey County"/>
        <s v="Beltrami County"/>
        <s v="Walsh County"/>
        <s v="Marshall County"/>
        <s v="Tillamook County"/>
        <s v="Keweenaw County"/>
        <s v="Cascade County"/>
        <s v="Clark County"/>
        <s v="Hancock County"/>
        <s v="Benson County"/>
        <s v="McCone County"/>
        <s v="Cook County"/>
        <s v="Richland County"/>
        <s v="Fergus County"/>
        <s v="Klickitat County"/>
        <s v="Walla Walla County"/>
        <s v="Clearwater County"/>
        <s v="Garfield County"/>
        <s v="McKenzie County"/>
        <s v="Multnomah County"/>
        <s v="Nelson County"/>
        <s v="Grand Forks County"/>
        <s v="Pennington County"/>
        <s v="Polk County"/>
        <s v="Yamhill County"/>
        <s v="Judith Basin County"/>
        <s v="Nez Perce County"/>
        <s v="Petroleum County"/>
        <s v="Hood River County"/>
        <s v="Dawson County"/>
        <s v="Asotin County"/>
        <s v="Wasco County"/>
        <s v="Clackamas County"/>
        <s v="Red Lake County"/>
        <s v="McLean County"/>
        <s v="Itasca County"/>
        <s v="Dunn County"/>
        <s v="Oxford County"/>
        <s v="Coos County"/>
        <s v="Wells County"/>
        <s v="Gilliam County"/>
        <s v="Sherman County"/>
        <s v="Marion County"/>
        <s v="Eddy County"/>
        <s v="Morrow County"/>
        <s v="Granite County"/>
        <s v="Umatilla County"/>
        <s v="Meagher County"/>
        <s v="Idaho County"/>
        <s v="Ravalli County"/>
        <s v="Waldo County"/>
        <s v="Griggs County"/>
        <s v="Steele County"/>
        <s v="Traill County"/>
        <s v="Mercer County"/>
        <s v="Wallowa County"/>
        <s v="Kennebec County"/>
        <s v="Foster County"/>
        <s v="Wibaux County"/>
        <s v="Broadwater County"/>
        <s v="Houghton County"/>
        <s v="Union County"/>
        <s v="Essex County"/>
        <s v="Golden Valley County"/>
        <s v="Cass County"/>
        <s v="Mahnomen County"/>
        <s v="Norman County"/>
        <s v="Billings County"/>
        <s v="Prairie County"/>
        <s v="Orleans County"/>
        <s v="Hubbard County"/>
        <s v="Linn County"/>
        <s v="Wheatland County"/>
        <s v="Burleigh County"/>
        <s v="Kidder County"/>
        <s v="Oliver County"/>
        <s v="Knox County"/>
        <s v="Stutsman County"/>
        <s v="Chippewa County"/>
        <s v="Rosebud County"/>
        <s v="Musselshell County"/>
        <s v="Androscoggin County"/>
        <s v="Luce County"/>
        <s v="Ontonagon County"/>
        <s v="Marquette County"/>
        <s v="Baraga County"/>
        <s v="Barnes County"/>
        <s v="Deer Lodge County"/>
        <s v="Ashland County"/>
        <s v="Caledonia County"/>
        <s v="Grand Isle County"/>
        <s v="Wheeler County"/>
        <s v="Custer County"/>
        <s v="Clinton County"/>
        <s v="Becker County"/>
        <s v="Alger County"/>
        <s v="Clay County"/>
        <s v="Lane County"/>
        <s v="Bayfield County"/>
        <s v="Stark County"/>
        <s v="Silver Bow County"/>
        <s v="Lamoille County"/>
        <s v="Aitkin County"/>
        <s v="Morton County"/>
        <s v="Sagadahoc County"/>
        <s v="Beaverhead County"/>
        <s v="Schoolcraft County"/>
        <s v="Gallatin County"/>
        <s v="Gogebic County"/>
        <s v="Yellowstone County"/>
        <s v="Carroll County"/>
        <s v="Treasure County"/>
        <s v="Park County"/>
        <s v="Chittenden County"/>
        <s v="St Lawrence County"/>
        <s v="St. Lawrence County"/>
        <s v="Fallon County"/>
        <s v="Sweet Grass County"/>
        <s v="Cumberland County"/>
        <s v="Grafton County"/>
        <s v="Carlton County"/>
        <s v="Crow Wing County"/>
        <s v="Wadena County"/>
        <s v="Lemhi County"/>
        <s v="Slope County"/>
        <s v="Deschutes County"/>
        <s v="Mackinac County"/>
        <s v="Crook County"/>
        <s v="Baker County"/>
        <s v="Hettinger County"/>
        <s v="Iron County"/>
        <s v="Otter Tail County"/>
        <s v="Madison County"/>
        <s v="Stillwater County"/>
        <s v="Emmons County"/>
        <s v="Logan County"/>
        <s v="Lamoure County"/>
        <s v="Ransom County"/>
        <s v="Wilkin County"/>
        <s v="Orange County"/>
        <s v="Dickinson County"/>
        <s v="Delta County"/>
        <s v="Addison County"/>
        <s v="York County"/>
        <s v="Pine County"/>
        <s v="Vilas County"/>
        <s v="Big Horn County"/>
        <s v="Sioux County"/>
        <s v="Bowman County"/>
        <s v="Todd County"/>
        <s v="Carter County"/>
        <s v="Morrison County"/>
        <s v="Emmet County"/>
        <s v="Cheboygan County"/>
        <s v="Charlevoix County"/>
        <s v="Menominee County"/>
        <s v="Forest County"/>
        <s v="Belknap County"/>
        <s v="McIntosh County"/>
        <s v="Dickey County"/>
        <s v="Sawyer County"/>
        <s v="Florence County"/>
        <s v="Mille Lacs County"/>
        <s v="Sargent County"/>
        <s v="Washburn County"/>
        <s v="Presque Isle County"/>
        <s v="Windsor County"/>
        <s v="Burnett County"/>
        <s v="Strafford County"/>
        <s v="Kanabec County"/>
        <s v="Carbon County"/>
        <s v="Price County"/>
        <s v="Malheur County"/>
        <s v="Rutland County"/>
        <s v="Hamilton County"/>
        <s v="Oneida County"/>
        <s v="Harding County"/>
        <s v="Powder River County"/>
        <s v="Merrimack County"/>
        <s v="Marinette County"/>
        <s v="Klamath County"/>
        <s v="Perkins County"/>
        <s v="Corson County"/>
        <s v="Traverse County"/>
        <s v="Sullivan County"/>
        <s v="Harney County"/>
        <s v="Herkimer County"/>
        <s v="Warren County"/>
        <s v="Campbell County"/>
        <s v="Leelanau County"/>
        <s v="McPherson County"/>
        <s v="Curry County"/>
        <s v="Brown County"/>
        <s v="Gem County"/>
        <s v="Roberts County"/>
        <s v="Alpena County"/>
        <s v="Rockingham County"/>
        <s v="Montmorency County"/>
        <s v="Door County"/>
        <s v="Otsego County"/>
        <s v="Stearns County"/>
        <s v="Chisago County"/>
        <s v="Rusk County"/>
        <s v="Isanti County"/>
        <s v="Pope County"/>
        <s v="Barron County"/>
        <s v="Antrim County"/>
        <s v="Langlade County"/>
        <s v="Hillsborough County"/>
        <s v="Payette County"/>
        <s v="Boise County"/>
        <s v="Oconto County"/>
        <s v="Josephine County"/>
        <s v="Walworth County"/>
        <s v="Cheshire County"/>
        <s v="Windham County"/>
        <s v="Edmunds County"/>
        <s v="Bennington County"/>
        <s v="Sherburne County"/>
        <s v="Day County"/>
        <s v="Big Stone County"/>
        <s v="Alcona County"/>
        <s v="Jackson County"/>
        <s v="Taylor County"/>
        <s v="Ziebach County"/>
        <s v="Fremont County"/>
        <s v="Dewey County"/>
        <s v="Oscoda County"/>
        <s v="Saratoga County"/>
        <s v="Grand Traverse County"/>
        <s v="Crawford County"/>
        <s v="Anoka County"/>
        <s v="Oswego County"/>
        <s v="Wright County"/>
        <s v="Canyon County"/>
        <s v="Kandiyohi County"/>
        <s v="Kalkaska County"/>
        <s v="Swift County"/>
        <s v="Butte County"/>
        <s v="Elmore County"/>
        <s v="Middlesex County"/>
        <s v="Meeker County"/>
        <s v="Marathon County"/>
        <s v="Fulton County"/>
        <s v="Ada County"/>
        <s v="St. Croix County"/>
        <s v="Hennepin County"/>
        <s v="Potter County"/>
        <s v="Lac qui Parle County"/>
        <s v="Shawano County"/>
        <s v="Faulk County"/>
        <s v="Owyhee County"/>
        <s v="Benzie County"/>
        <s v="Spink County"/>
        <s v="Iosco County"/>
        <s v="Worcester County"/>
        <s v="Rensselaer County"/>
        <s v="Ogemaw County"/>
        <s v="Meade County"/>
        <s v="Suffolk County"/>
        <s v="Codington County"/>
        <s v="Camas County"/>
        <s v="Roscommon County"/>
        <s v="Missaukee County"/>
        <s v="Montgomery County"/>
        <s v="Cayuga County"/>
        <s v="Plymouth County"/>
        <s v="Schenectady County"/>
        <s v="Norfolk County"/>
        <s v="Berkshire County"/>
        <s v="Wexford County"/>
        <s v="Kewaunee County"/>
        <s v="Carver County"/>
        <s v="McLeod County"/>
        <s v="Eau Claire County"/>
        <s v="Manistee County"/>
        <s v="Del Norte County"/>
        <s v="Onondaga County"/>
        <s v="Albany County"/>
        <s v="Barnstable County"/>
        <s v="Dakota County"/>
        <s v="Wayne County"/>
        <s v="Deuel County"/>
        <s v="Johnson County"/>
        <s v="Waupaca County"/>
        <s v="Sully County"/>
        <s v="Yellow Medicine County"/>
        <s v="Hyde County"/>
        <s v="Hand County"/>
        <s v="Portage County"/>
        <s v="Outagamie County"/>
        <s v="Wood County"/>
        <s v="Hampshire County"/>
        <s v="Arenac County"/>
        <s v="Schoharie County"/>
        <s v="Scott County"/>
        <s v="Huron County"/>
        <s v="Siskiyou County"/>
        <s v="Stanley County"/>
        <s v="Haakon County"/>
        <s v="Monroe County"/>
        <s v="Bristol County"/>
        <s v="Gladwin County"/>
        <s v="Hamlin County"/>
        <s v="Pepin County"/>
        <s v="Goodhue County"/>
        <s v="Lawrence County"/>
        <s v="Clare County"/>
        <s v="Sibley County"/>
        <s v="Niagara County"/>
        <s v="Trempealeau County"/>
        <s v="Hampden County"/>
        <s v="Osceola County"/>
        <s v="Buffalo County"/>
        <s v="Redwood County"/>
        <s v="Washakie County"/>
        <s v="Providence County"/>
        <s v="Manitowoc County"/>
        <s v="Seneca County"/>
        <s v="Bay County"/>
        <s v="Beadle County"/>
        <s v="Greene County"/>
        <s v="Lyon County"/>
        <s v="Chenango County"/>
        <s v="Hot Springs County"/>
        <s v="Ontario County"/>
        <s v="Bingham County"/>
        <s v="Rice County"/>
        <s v="Hughes County"/>
        <s v="Le Sueur County"/>
        <s v="Genesee County"/>
        <s v="Bonneville County"/>
        <s v="Cortland County"/>
        <s v="Calumet County"/>
        <s v="Kingsbury County"/>
        <s v="Brookings County"/>
        <s v="Wabasha County"/>
        <s v="Tolland County"/>
        <s v="Winnebago County"/>
        <s v="Delaware County"/>
        <s v="Sanilac County"/>
        <s v="Gooding County"/>
        <s v="Waushara County"/>
        <s v="Nicollet County"/>
        <s v="Midland County"/>
        <s v="Livingston County"/>
        <s v="Hartford County"/>
        <s v="Tuscola County"/>
        <s v="Erie County"/>
        <s v="Humboldt County"/>
        <s v="Juneau County"/>
        <s v="Kent County"/>
        <s v="Weston County"/>
        <s v="Modoc County"/>
        <s v="Isabella County"/>
        <s v="Newport County"/>
        <s v="Yates County"/>
        <s v="Litchfield County"/>
        <s v="Mecosta County"/>
        <s v="Nantucket County"/>
        <s v="Tompkins County"/>
        <s v="Dukes County"/>
        <s v="Newaygo County"/>
        <s v="Ulster County"/>
        <s v="Wyoming County"/>
        <s v="Minidoka County"/>
        <s v="Winona County"/>
        <s v="Dutchess County"/>
        <s v="Blue Earth County"/>
        <s v="Oceana County"/>
        <s v="Olmsted County"/>
        <s v="Dodge County"/>
        <s v="Waseca County"/>
        <s v="Fond du Lac County"/>
        <s v="Lyman County"/>
        <s v="Green Lake County"/>
        <s v="Jones County"/>
        <s v="Saginaw County"/>
        <s v="New London County"/>
        <s v="Sheboygan County"/>
        <s v="La Crosse County"/>
        <s v="Twin Falls County"/>
        <s v="Broome County"/>
        <s v="Jerauld County"/>
        <s v="Cottonwood County"/>
        <s v="Schuyler County"/>
        <s v="Murray County"/>
        <s v="Sanborn County"/>
        <s v="Pipestone County"/>
        <s v="Moody County"/>
        <s v="Miner County"/>
        <s v="Tioga County"/>
        <s v="Power County"/>
        <s v="Steuben County"/>
        <s v="Sublette County"/>
        <s v="Washoe County"/>
        <s v="Watonwan County"/>
        <s v="Gratiot County"/>
        <s v="Jerome County"/>
        <s v="Lapeer County"/>
        <s v="Montcalm County"/>
        <s v="Trinity County"/>
        <s v="St. Clair County"/>
        <s v="New Haven County"/>
        <s v="Bannock County"/>
        <s v="Allegany County"/>
        <s v="Houston County"/>
        <s v="Chemung County"/>
        <s v="Fillmore County"/>
        <s v="Brule County"/>
        <s v="Aurora County"/>
        <s v="Muskegon County"/>
        <s v="Natrona County"/>
        <s v="Caribou County"/>
        <s v="Cattaraugus County"/>
        <s v="Mellette County"/>
        <s v="Mower County"/>
        <s v="Fairfield County"/>
        <s v="Freeborn County"/>
        <s v="Vernon County"/>
        <s v="Faribault County"/>
        <s v="Susquehanna County"/>
        <s v="Ozaukee County"/>
        <s v="Martin County"/>
        <s v="Chautauqua County"/>
        <s v="Nobles County"/>
        <s v="Davison County"/>
        <s v="Shasta County"/>
        <s v="Rock County"/>
        <s v="Hanson County"/>
        <s v="McCook County"/>
        <s v="Minnehaha County"/>
        <s v="Sauk County"/>
        <s v="Converse County"/>
        <s v="Shannon County"/>
        <s v="Shiawassee County"/>
        <s v="Tripp County"/>
        <s v="Putnam County"/>
        <s v="Cassia County"/>
        <s v="Bradford County"/>
        <s v="Niobrara County"/>
        <s v="Macomb County"/>
        <s v="Ionia County"/>
        <s v="Ottawa County"/>
        <s v="Fall River County"/>
        <s v="Oakland County"/>
        <s v="Allamakee County"/>
        <s v="Elko County"/>
        <s v="Westchester County"/>
        <s v="Winneshiek County"/>
        <s v="Lassen County"/>
        <s v="Howard County"/>
        <s v="Mitchell County"/>
        <s v="Pike County"/>
        <s v="Worth County"/>
        <s v="Dane County"/>
        <s v="Kossuth County"/>
        <s v="Lackawanna County"/>
        <s v="Milwaukee County"/>
        <s v="Gregory County"/>
        <s v="Charles Mix County"/>
        <s v="Waukesha County"/>
        <s v="Hutchinson County"/>
        <s v="Turner County"/>
        <s v="Rockland County"/>
        <s v="Bennett County"/>
        <s v="Bear Lake County"/>
        <s v="Ingham County"/>
        <s v="Mc Kean County"/>
        <s v="Iowa County"/>
        <s v="Sussex County"/>
        <s v="Eaton County"/>
        <s v="Barry County"/>
        <s v="Cerro Gordo County"/>
        <s v="Passaic County"/>
        <s v="Chickasaw County"/>
        <s v="Allegan County"/>
        <s v="Floyd County"/>
        <s v="Palo Alto County"/>
        <s v="Bergen County"/>
        <s v="O'Brien County"/>
        <s v="Luzerne County"/>
        <s v="Lycoming County"/>
        <s v="Clayton County"/>
        <s v="Fayette County"/>
        <s v="Nassau County"/>
        <s v="Racine County"/>
        <s v="Box Elder County"/>
        <s v="Bon Homme County"/>
        <s v="Morris County"/>
        <s v="Dawes County"/>
        <s v="Yankton County"/>
        <s v="Washtenaw County"/>
        <s v="Tehama County"/>
        <s v="Bronx County"/>
        <s v="Cherry County"/>
        <s v="Green County"/>
        <s v="Ashtabula County"/>
        <s v="New York County"/>
        <s v="Cameron County"/>
        <s v="Mendocino County"/>
        <s v="Keya Paha County"/>
        <s v="Elk County"/>
        <s v="Calhoun County"/>
        <s v="Queens County"/>
        <s v="Lafayette County"/>
        <s v="Boyd County"/>
        <s v="Pershing County"/>
        <s v="Kenosha County"/>
        <s v="Hudson County"/>
        <s v="Bremer County"/>
        <s v="Butler County"/>
        <s v="Kalamazoo County"/>
        <s v="Sweetwater County"/>
        <s v="Northampton County"/>
        <s v="Cache County"/>
        <s v="Plumas County"/>
        <s v="Kings County"/>
        <s v="Pocahontas County"/>
        <s v="Van Buren County"/>
        <s v="Buena Vista County"/>
        <s v="Cherokee County"/>
        <s v="Holt County"/>
        <s v="Platte County"/>
        <s v="Venango County"/>
        <s v="Cedar County"/>
        <s v="Montour County"/>
        <s v="Northumberland County"/>
        <s v="Rich County"/>
        <s v="Goshen County"/>
        <s v="Richmond County"/>
        <s v="Dubuque County"/>
        <s v="Hunterdon County"/>
        <s v="Lenawee County"/>
        <s v="Boone County"/>
        <s v="Geauga County"/>
        <s v="Dixon County"/>
        <s v="Buchanan County"/>
        <s v="Centre County"/>
        <s v="Black Hawk County"/>
        <s v="Schuylkill County"/>
        <s v="Stephenson County"/>
        <s v="Clarion County"/>
        <s v="Hillsdale County"/>
        <s v="Berrien County"/>
        <s v="Jo Daviess County"/>
        <s v="Clearfield County"/>
        <s v="Lehigh County"/>
        <s v="Webster County"/>
        <s v="Branch County"/>
        <s v="Monmouth County"/>
        <s v="Lander County"/>
        <s v="Grundy County"/>
        <s v="St. Joseph County"/>
        <s v="Glenn County"/>
        <s v="Hardin County"/>
        <s v="Cuyahoga County"/>
        <s v="Trumbull County"/>
        <s v="Box Butte County"/>
        <s v="Eureka County"/>
        <s v="Bucks County"/>
        <s v="Sac County"/>
        <s v="Snyder County"/>
        <s v="Ida County"/>
        <s v="Woodbury County"/>
        <s v="Berks County"/>
        <s v="Lucas County"/>
        <s v="Kane County"/>
        <s v="Ogle County"/>
        <s v="Mifflin County"/>
        <s v="Antelope County"/>
        <s v="Dekalb County"/>
        <s v="Lorain County"/>
        <s v="Armstrong County"/>
        <s v="Uinta County"/>
        <s v="Tama County"/>
        <s v="Dauphin County"/>
        <s v="Weber County"/>
        <s v="Summit County"/>
        <s v="Juniata County"/>
        <s v="Lagrange County"/>
        <s v="Dupage County"/>
        <s v="Ocean County"/>
        <s v="Perry County"/>
        <s v="Lebanon County"/>
        <s v="Elkhart County"/>
        <s v="Huntingdon County"/>
        <s v="Indiana County"/>
        <s v="Sandusky County"/>
        <s v="Story County"/>
        <s v="Burlington County"/>
        <s v="Mahoning County"/>
        <s v="Medina County"/>
        <s v="Morgan County"/>
        <s v="Blair County"/>
        <s v="Monona County"/>
        <s v="La Porte County"/>
        <s v="Scotts Bluff County"/>
        <s v="Tooele County"/>
        <s v="Henry County"/>
        <s v="Colusa County"/>
        <s v="Hooker County"/>
        <s v="Morrill County"/>
        <s v="Sierra County"/>
        <s v="Cambria County"/>
        <s v="Philadelphia County"/>
        <s v="Lee County"/>
        <s v="Whiteside County"/>
        <s v="Chester County"/>
        <s v="Thomas County"/>
        <s v="De Kalb County"/>
        <s v="Garden County"/>
        <s v="Lancaster County"/>
        <s v="Porter County"/>
        <s v="Loup County"/>
        <s v="Kauai County"/>
        <s v="Davis County"/>
        <s v="Noble County"/>
        <s v="Defiance County"/>
        <s v="Cuming County"/>
        <s v="Stanton County"/>
        <s v="Churchill County"/>
        <s v="Yuba County"/>
        <s v="Will County"/>
        <s v="Burt County"/>
        <s v="Kendall County"/>
        <s v="Beaver County"/>
        <s v="Columbiana County"/>
        <s v="Camden County"/>
        <s v="Rock Island County"/>
        <s v="Kosciusko County"/>
        <s v="Poweshiek County"/>
        <s v="Laramie County"/>
        <s v="Jasper County"/>
        <s v="Westmoreland County"/>
        <s v="Sutter County"/>
        <s v="La Salle County"/>
        <s v="Allegheny County"/>
        <s v="Dallas County"/>
        <s v="Paulding County"/>
        <s v="Banner County"/>
        <s v="Gloucester County"/>
        <s v="Guthrie County"/>
        <s v="Starke County"/>
        <s v="Allen County"/>
        <s v="Nevada County"/>
        <s v="Audubon County"/>
        <s v="Shelby County"/>
        <s v="Harrison County"/>
        <s v="Salt Lake County"/>
        <s v="Arthur County"/>
        <s v="Whitley County"/>
        <s v="Bureau County"/>
        <s v="Atlantic County"/>
        <s v="Wyandot County"/>
        <s v="New Castle County"/>
        <s v="Sonoma County"/>
        <s v="Bedford County"/>
        <s v="Muscatine County"/>
        <s v="Greeley County"/>
        <s v="Salem County"/>
        <s v="Colfax County"/>
        <s v="Storey County"/>
        <s v="Daggett County"/>
        <s v="Placer County"/>
        <s v="Tuscarawas County"/>
        <s v="Kankakee County"/>
        <s v="Yolo County"/>
        <s v="Holmes County"/>
        <s v="Van Wert County"/>
        <s v="Pulaski County"/>
        <s v="Cecil County"/>
        <s v="Keokuk County"/>
        <s v="White Pine County"/>
        <s v="Newton County"/>
        <s v="Napa County"/>
        <s v="Cheyenne County"/>
        <s v="Moffat County"/>
        <s v="Kimball County"/>
        <s v="Mahaska County"/>
        <s v="Wabash County"/>
        <s v="Huntington County"/>
        <s v="Duchesne County"/>
        <s v="Louisa County"/>
        <s v="Wasatch County"/>
        <s v="Harford County"/>
        <s v="Brooke County"/>
        <s v="Adair County"/>
        <s v="Nance County"/>
        <s v="Pottawattamie County"/>
        <s v="Uintah County"/>
        <s v="Miami County"/>
        <s v="Keith County"/>
        <s v="Baltimore County"/>
        <s v="Utah County"/>
        <s v="Saunders County"/>
        <s v="Routt County"/>
        <s v="Carson City"/>
        <s v="Cape May County"/>
        <s v="Coshocton County"/>
        <s v="El Dorado County"/>
        <s v="Merrick County"/>
        <s v="Iroquois County"/>
        <s v="Frederick County"/>
        <s v="Auglaize County"/>
        <s v="White County"/>
        <s v="Larimer County"/>
        <s v="Ford County"/>
        <s v="Sacramento County"/>
        <s v="Ohio County"/>
        <s v="Belmont County"/>
        <s v="Weld County"/>
        <s v="Wapello County"/>
        <s v="Guernsey County"/>
        <s v="Henderson County"/>
        <s v="Des Moines County"/>
        <s v="Peoria County"/>
        <s v="Clarke County"/>
        <s v="Marin County"/>
        <s v="Solano County"/>
        <s v="Woodford County"/>
        <s v="Sarpy County"/>
        <s v="Jay County"/>
        <s v="Mills County"/>
        <s v="Alpine County"/>
        <s v="Berkeley County"/>
        <s v="Queen Anne's County"/>
        <s v="Licking County"/>
        <s v="Blackford County"/>
        <s v="Baltimore City"/>
        <s v="Sedgwick County"/>
        <s v="Muskingum County"/>
        <s v="Juab County"/>
        <s v="Garrett County"/>
        <s v="Caroline County"/>
        <s v="Hall County"/>
        <s v="Seward County"/>
        <s v="Preston County"/>
        <s v="Darke County"/>
        <s v="Tippecanoe County"/>
        <s v="Anne Arundel County"/>
        <s v="Tazewell County"/>
        <s v="Champaign County"/>
        <s v="Amador County"/>
        <s v="Appanoose County"/>
        <s v="Monongalia County"/>
        <s v="Decatur County"/>
        <s v="Ringgold County"/>
        <s v="Randolph County"/>
        <s v="Nye County"/>
        <s v="Tipton County"/>
        <s v="Page County"/>
        <s v="Loudoun County"/>
        <s v="Mono County"/>
        <s v="Wetzel County"/>
        <s v="Vermilion County"/>
        <s v="Queen Annes County"/>
        <s v="Prince George's County"/>
        <s v="Grand County"/>
        <s v="San Joaquin County"/>
        <s v="Rio Blanco County"/>
        <s v="Calaveras County"/>
        <s v="Talbot County"/>
        <s v="McDonough County"/>
        <s v="Chase County"/>
        <s v="Contra Costa County"/>
        <s v="Otoe County"/>
        <s v="Fountain County"/>
        <s v="Hayes County"/>
        <s v="Millard County"/>
        <s v="Frontier County"/>
        <s v="San Francisco County"/>
        <s v="Gosper County"/>
        <s v="Sanpete County"/>
        <s v="Phelps County"/>
        <s v="Scotland County"/>
        <s v="Winchester City"/>
        <s v="Fairfax County"/>
        <s v="Tuolumne County"/>
        <s v="Tyler County"/>
        <s v="Kearney County"/>
        <s v="Saline County"/>
        <m/>
        <s v="Alameda County"/>
        <s v="Pickaway County"/>
        <s v="Honolulu County"/>
        <s v="Hardy County"/>
        <s v="Dorchester County"/>
        <s v="Arlington County"/>
        <s v="Nodaway County"/>
        <s v="Atchison County"/>
        <s v="Doddridge County"/>
        <s v="Piatt County"/>
        <s v="Shenandoah County"/>
        <s v="De Witt County"/>
        <s v="Preble County"/>
        <s v="Yuma County"/>
        <s v="Boulder County"/>
        <s v="Nemaha County"/>
        <s v="Falls Church City"/>
        <s v="Emery County"/>
        <s v="Fauquier County"/>
        <s v="Hocking County"/>
        <s v="Pleasants County"/>
        <s v="Tucker County"/>
        <s v="Barbour County"/>
        <s v="Stanislaus County"/>
        <s v="Alexandria City"/>
        <s v="Prince William County"/>
        <s v="Calvert County"/>
        <s v="Vermillion County"/>
        <s v="Fairfax City"/>
        <s v="Gage County"/>
        <s v="San Mateo County"/>
        <s v="Wicomico County"/>
        <s v="Athens County"/>
        <s v="Ritchie County"/>
        <s v="Dundy County"/>
        <s v="Hitchcock County"/>
        <s v="Manassas Park City"/>
        <s v="Gentry County"/>
        <s v="Manassas City"/>
        <s v="Red Willow County"/>
        <s v="Hendricks County"/>
        <s v="Charles County"/>
        <s v="Furnas County"/>
        <s v="Menard County"/>
        <s v="Rappahannock County"/>
        <s v="Harlan County"/>
        <s v="Parke County"/>
        <s v="Rush County"/>
        <s v="Nuckolls County"/>
        <s v="Thayer County"/>
        <s v="Eagle County"/>
        <s v="Macon County"/>
        <s v="Ross County"/>
        <s v="Esmeralda County"/>
        <s v="Upshur County"/>
        <s v="Vinton County"/>
        <s v="Pendleton County"/>
        <s v="St. Mary's County"/>
        <s v="Richardson County"/>
        <s v="Pawnee County"/>
        <s v="Edgar County"/>
        <s v="Culpeper County"/>
        <s v="Gilpin County"/>
        <s v="Wirt County"/>
        <s v="Gilmer County"/>
        <s v="Stafford County"/>
        <s v="Sangamon County"/>
        <s v="Santa Clara County"/>
        <s v="Daviess County"/>
        <s v="Meigs County"/>
        <s v="Clear Creek County"/>
        <s v="Highland County"/>
        <s v="Andrew County"/>
        <s v="Mariposa County"/>
        <s v="King George County"/>
        <s v="Moultrie County"/>
        <s v="Rawlins County"/>
        <s v="Christian County"/>
        <s v="Accomack County"/>
        <s v="Denver County"/>
        <s v="Braxton County"/>
        <s v="Norton County"/>
        <s v="Santa Cruz County"/>
        <s v="Coles County"/>
        <s v="Smith County"/>
        <s v="Vigo County"/>
        <s v="Arapahoe County"/>
        <s v="Doniphan County"/>
        <s v="Jewell County"/>
        <s v="Sevier County"/>
        <s v="Republic County"/>
        <s v="Merced County"/>
        <s v="Spotsylvania County"/>
        <s v="Mesa County"/>
        <s v="Clermont County"/>
        <s v="Roane County"/>
        <s v="Fredericksburg City"/>
        <s v="Gallia County"/>
        <s v="Dearborn County"/>
        <s v="Madera County"/>
        <s v="Owen County"/>
        <s v="Ripley County"/>
        <s v="Bartholomew County"/>
        <s v="Harrisonburg City"/>
        <s v="Augusta County"/>
        <s v="Caldwell County"/>
        <s v="Ralls County"/>
        <s v="Scioto County"/>
        <s v="Pitkin County"/>
        <s v="Elbert County"/>
        <s v="Chariton County"/>
        <s v="Jennings County"/>
        <s v="Kenton County"/>
        <s v="Macoupin County"/>
        <s v="Maui County"/>
        <s v="Kit Carson County"/>
        <s v="Albemarle County"/>
        <s v="Gunnison County"/>
        <s v="Fresno County"/>
        <s v="Nicholas County"/>
        <s v="King and Queen County"/>
        <s v="Cloud County"/>
        <s v="Kanawha County"/>
        <s v="Hanover County"/>
        <s v="Graham County"/>
        <s v="Greenup County"/>
        <s v="San Benito County"/>
        <s v="King William County"/>
        <s v="Rooks County"/>
        <s v="Monterey County"/>
        <s v="Osborne County"/>
        <s v="Staunton City"/>
        <s v="Pottawatomie County"/>
        <s v="Ray County"/>
        <s v="Riley County"/>
        <s v="Kalawao County"/>
        <s v="Charlottesville City"/>
        <s v="Bath County"/>
        <s v="Piute County"/>
        <s v="Switzerland County"/>
        <s v="Cabell County"/>
        <s v="Chaffee County"/>
        <s v="Inyo County"/>
        <s v="Bracken County"/>
        <s v="Effingham County"/>
        <s v="Fluvanna County"/>
        <s v="Waynesboro City"/>
        <s v="Jersey County"/>
        <s v="Audrain County"/>
        <s v="Goochland County"/>
        <s v="Greenbrier County"/>
        <s v="Leavenworth County"/>
        <s v="Teller County"/>
        <s v="Rockbridge County"/>
        <s v="El Paso County"/>
        <s v="Mathews County"/>
        <s v="Henrico County"/>
        <s v="New Kent County"/>
        <s v="Robertson County"/>
        <s v="Trimble County"/>
        <s v="Fleming County"/>
        <s v="Bond County"/>
        <s v="Buckingham County"/>
        <s v="Powhatan County"/>
        <s v="Richmond City"/>
        <s v="James City County"/>
        <s v="Wallace County"/>
        <s v="Shawnee County"/>
        <s v="Montrose County"/>
        <s v="Wyandotte County"/>
        <s v="Geary County"/>
        <s v="Alleghany County"/>
        <s v="Wabaunsee County"/>
        <s v="Charles City County"/>
        <s v="Amherst County"/>
        <s v="Gove County"/>
        <s v="Chesterfield County"/>
        <s v="Rowan County"/>
        <s v="Callaway County"/>
        <s v="Trego County"/>
        <s v="Ellis County"/>
        <s v="St. Charles County"/>
        <s v="Russell County"/>
        <s v="Lexington City"/>
        <s v="Cooper County"/>
        <s v="Buena Vista City"/>
        <s v="Williamsburg City"/>
        <s v="Oldham County"/>
        <s v="Elliott County"/>
        <s v="Botetourt County"/>
        <s v="Bourbon County"/>
        <s v="Covington City"/>
        <s v="Amelia County"/>
        <s v="Prince George County"/>
        <s v="Newport News City"/>
        <s v="Raleigh County"/>
        <s v="Poquoson City"/>
        <s v="Hopewell City"/>
        <s v="Moniteau County"/>
        <s v="Summers County"/>
        <s v="Surry County"/>
        <s v="Pettis County"/>
        <s v="Appomattox County"/>
        <s v="Dubois County"/>
        <s v="Hampton City"/>
        <s v="Colonial Heights City"/>
        <s v="St. Louis City"/>
        <s v="Isle of Wight County"/>
        <s v="Petersburg City"/>
        <s v="Mingo County"/>
        <s v="Gibson County"/>
        <s v="Edwards County"/>
        <s v="Dinwiddie County"/>
        <s v="Craig County"/>
        <s v="Prince Edward County"/>
        <s v="Ellsworth County"/>
        <s v="Osage County"/>
        <s v="Ouray County"/>
        <s v="Tulare County"/>
        <s v="Virginia Beach City"/>
        <s v="Lynchburg City"/>
        <s v="Norfolk City"/>
        <s v="Saguache County"/>
        <s v="Gasconade County"/>
        <s v="Menifee County"/>
        <s v="Cole County"/>
        <s v="Nottoway County"/>
        <s v="Portsmouth City"/>
        <s v="Wichita County"/>
        <s v="Pueblo County"/>
        <s v="San Miguel County"/>
        <s v="Southampton County"/>
        <s v="Kiowa County"/>
        <s v="Suffolk City"/>
        <s v="Anderson County"/>
        <s v="Ness County"/>
        <s v="Crowley County"/>
        <s v="Magoffin County"/>
        <s v="Chesapeake City"/>
        <s v="Spencer County"/>
        <s v="Charlotte County"/>
        <s v="Barton County"/>
        <s v="Bullitt County"/>
        <s v="Bedford City"/>
        <s v="Giles County"/>
        <s v="Roanoke County"/>
        <s v="Jessamine County"/>
        <s v="Lunenburg County"/>
        <s v="Warrick County"/>
        <s v="Wolfe County"/>
        <s v="Hinsdale County"/>
        <s v="Brunswick County"/>
        <s v="Roanoke City"/>
        <s v="Posey County"/>
        <s v="Estill County"/>
        <s v="Salem City"/>
        <s v="Vanderburgh County"/>
        <s v="McDowell County"/>
        <s v="Greensville County"/>
        <s v="Breckinridge County"/>
        <s v="Miller County"/>
        <s v="Currituck County"/>
        <s v="Pittsylvania County"/>
        <s v="Dolores County"/>
        <s v="Breathitt County"/>
        <s v="Bates County"/>
        <s v="Garrard County"/>
        <s v="Halifax County"/>
        <s v="Franklin City"/>
        <s v="Otero County"/>
        <s v="Coffey County"/>
        <s v="Bent County"/>
        <s v="San Luis Obispo County"/>
        <s v="Bland County"/>
        <s v="Maries County"/>
        <s v="Prowers County"/>
        <s v="Mecklenburg County"/>
        <s v="Gates County"/>
        <s v="Knott County"/>
        <s v="Emporia City"/>
        <s v="Boyle County"/>
        <s v="Pasquotank County"/>
        <s v="Kearny County"/>
        <s v="Finney County"/>
        <s v="Radford City"/>
        <s v="Ste. Genevieve County"/>
        <s v="Hertford County"/>
        <s v="Owsley County"/>
        <s v="Huerfano County"/>
        <s v="Hodgeman County"/>
        <s v="Larue County"/>
        <s v="Mohave County"/>
        <s v="St. Francois County"/>
        <s v="Dickenson County"/>
        <s v="Montezuma County"/>
        <s v="Rio Grande County"/>
        <s v="Perquimans County"/>
        <s v="Rockcastle County"/>
        <s v="Dare County"/>
        <s v="Wythe County"/>
        <s v="Chowan County"/>
        <s v="Casey County"/>
        <s v="Reno County"/>
        <s v="Kern County"/>
        <s v="Greenwood County"/>
        <s v="Harvey County"/>
        <s v="Williamson County"/>
        <s v="La Plata County"/>
        <s v="Letcher County"/>
        <s v="Hickory County"/>
        <s v="Leslie County"/>
        <s v="Wise County"/>
        <s v="Hawaii County"/>
        <s v="Patrick County"/>
        <s v="Alamosa County"/>
        <s v="Grayson County"/>
        <s v="Vance County"/>
        <s v="Smyth County"/>
        <s v="Coconino County"/>
        <s v="Laurel County"/>
        <s v="Bertie County"/>
        <s v="Gray County"/>
        <s v="Granville County"/>
        <s v="Las Animas County"/>
        <s v="Woodson County"/>
        <s v="Danville City"/>
        <s v="Martinsville City"/>
        <s v="Person County"/>
        <s v="Hart County"/>
        <s v="Laclede County"/>
        <s v="Hopkins County"/>
        <s v="Costilla County"/>
        <s v="Caswell County"/>
        <s v="Tyrrell County"/>
        <s v="Dent County"/>
        <s v="Archuleta County"/>
        <s v="Crittenden County"/>
        <s v="Norton City"/>
        <s v="Edmonson County"/>
        <s v="Pratt County"/>
        <s v="Muhlenberg County"/>
        <s v="Cape Girardeau County"/>
        <s v="Navajo County"/>
        <s v="Galax City"/>
        <s v="Bollinger County"/>
        <s v="Stokes County"/>
        <s v="Haskell County"/>
        <s v="Edgecombe County"/>
        <s v="Conejos County"/>
        <s v="Baca County"/>
        <s v="Nash County"/>
        <s v="Reynolds County"/>
        <s v="Neosho County"/>
        <s v="Bell County"/>
        <s v="Kingman County"/>
        <s v="Wilson County"/>
        <s v="Metcalfe County"/>
        <s v="Apache County"/>
        <s v="Barren County"/>
        <s v="Texas County"/>
        <s v="Durham County"/>
        <s v="San Bernardino County"/>
        <s v="McCreary County"/>
        <s v="Ashe County"/>
        <s v="Massac County"/>
        <s v="Alamance County"/>
        <s v="Dade County"/>
        <s v="Bristol City"/>
        <s v="Alexander County"/>
        <s v="Guilford County"/>
        <s v="Wake County"/>
        <s v="Wilkes County"/>
        <s v="Beaufort County"/>
        <s v="Pitt County"/>
        <s v="Forsyth County"/>
        <s v="Ballard County"/>
        <s v="McCracken County"/>
        <s v="Hawkins County"/>
        <s v="Santa Barbara County"/>
        <s v="Barber County"/>
        <s v="Yadkin County"/>
        <s v="Cowley County"/>
        <s v="Sumner County"/>
        <s v="Rio Arriba County"/>
        <s v="Watauga County"/>
        <s v="Comanche County"/>
        <s v="Claiborne County"/>
        <s v="Labette County"/>
        <s v="Harper County"/>
        <s v="Johnston County"/>
        <s v="Trigg County"/>
        <s v="Simpson County"/>
        <s v="Stoddard County"/>
        <s v="Taos County"/>
        <s v="Mississippi County"/>
        <s v="Chatham County"/>
        <s v="Avery County"/>
        <s v="Davidson County"/>
        <s v="Davie County"/>
        <s v="Pickett County"/>
        <s v="Graves County"/>
        <s v="Carlisle County"/>
        <s v="Grainger County"/>
        <s v="Iredell County"/>
        <s v="Fentress County"/>
        <s v="Unicoi County"/>
        <s v="Pamlico County"/>
        <s v="Hamblen County"/>
        <s v="Howell County"/>
        <s v="Craven County"/>
        <s v="Ventura County"/>
        <s v="Cimarron County"/>
        <s v="Overton County"/>
        <s v="Lenoir County"/>
        <s v="New Madrid County"/>
        <s v="Calloway County"/>
        <s v="Carteret County"/>
        <s v="Hickman County"/>
        <s v="Stone County"/>
        <s v="Harnett County"/>
        <s v="Yancey County"/>
        <s v="Stewart County"/>
        <s v="Oregon County"/>
        <s v="Cocke County"/>
        <s v="Woods County"/>
        <s v="Nowata County"/>
        <s v="Alfalfa County"/>
        <s v="Kay County"/>
        <s v="Trousdale County"/>
        <s v="Los Angeles County"/>
        <s v="Catawba County"/>
        <s v="Moore County"/>
        <s v="Ozark County"/>
        <s v="Cheatham County"/>
        <s v="Taney County"/>
        <s v="Sampson County"/>
        <s v="Dunklin County"/>
        <s v="Woodward County"/>
        <s v="Duplin County"/>
        <s v="Weakley County"/>
        <s v="Obion County"/>
        <s v="McDonald County"/>
        <s v="Buncombe County"/>
        <s v="Stanly County"/>
        <s v="Cabarrus County"/>
        <s v="Dickson County"/>
        <s v="Sandoval County"/>
        <s v="Yavapai County"/>
        <s v="Onslow County"/>
        <s v="Haywood County"/>
        <s v="Blount County"/>
        <s v="Dallam County"/>
        <s v="Pemiscot County"/>
        <s v="Rutherford County"/>
        <s v="McKinley County"/>
        <s v="Cleveland County"/>
        <s v="Sharp County"/>
        <s v="Hoke County"/>
        <s v="Loudon County"/>
        <s v="Humphreys County"/>
        <s v="Rogers County"/>
        <s v="Baxter County"/>
        <s v="Hansford County"/>
        <s v="Ochiltree County"/>
        <s v="Mora County"/>
        <s v="Lipscomb County"/>
        <s v="Gaston County"/>
        <s v="Swain County"/>
        <s v="Mayes County"/>
        <s v="Major County"/>
        <s v="Cannon County"/>
        <s v="Rhea County"/>
        <s v="Dyer County"/>
        <s v="Anson County"/>
        <s v="Tulsa County"/>
        <s v="Bledsoe County"/>
        <s v="Robeson County"/>
        <s v="Pender County"/>
        <s v="Bladen County"/>
        <s v="Izard County"/>
        <s v="Santa Fe County"/>
        <s v="Los Alamos County"/>
        <s v="McMinn County"/>
        <s v="Transylvania County"/>
        <s v="Maury County"/>
        <s v="Crockett County"/>
        <s v="Payne County"/>
        <s v="Coffee County"/>
        <s v="Hartley County"/>
        <s v="Spartanburg County"/>
        <s v="Lauderdale County"/>
        <s v="Craighead County"/>
        <s v="Searcy County"/>
        <s v="Greenville County"/>
        <s v="Kingfisher County"/>
        <s v="Wagoner County"/>
        <s v="Sequatchie County"/>
        <s v="Creek County"/>
        <s v="Marlboro County"/>
        <s v="Hemphill County"/>
        <s v="Independence County"/>
        <s v="New Hanover County"/>
        <s v="Roger Mills County"/>
        <s v="Bradley County"/>
        <s v="Dillon County"/>
        <s v="Pickens County"/>
        <s v="Columbus County"/>
        <s v="Riverside County"/>
        <s v="Oconee County"/>
        <s v="Quay County"/>
        <s v="Okmulgee County"/>
        <s v="Poinsett County"/>
        <s v="Cibola County"/>
        <s v="Rabun County"/>
        <s v="Darlington County"/>
        <s v="Muskogee County"/>
        <s v="Kershaw County"/>
        <s v="Cleburne County"/>
        <s v="Towns County"/>
        <s v="Laurens County"/>
        <s v="Horry County"/>
        <s v="Fannin County"/>
        <s v="Canadian County"/>
        <s v="Oklahoma County"/>
        <s v="Hardeman County"/>
        <s v="Carson County"/>
        <s v="McNairy County"/>
        <s v="Bernalillo County"/>
        <s v="Sequoyah County"/>
        <s v="Whitfield County"/>
        <s v="Okfuskee County"/>
        <s v="Catoosa County"/>
        <s v="La Paz County"/>
        <s v="Habersham County"/>
        <s v="Cross County"/>
        <s v="Walker County"/>
        <s v="Newberry County"/>
        <s v="Woodruff County"/>
        <s v="Caddo County"/>
        <s v="Conway County"/>
        <s v="Beckham County"/>
        <s v="Stephens County"/>
        <s v="Guadalupe County"/>
        <s v="Lumpkin County"/>
        <s v="Washita County"/>
        <s v="Sebastian County"/>
        <s v="Seminole County"/>
        <s v="Faulkner County"/>
        <s v="Limestone County"/>
        <s v="Abbeville County"/>
        <s v="Gila County"/>
        <s v="San Diego County"/>
        <s v="Valencia County"/>
        <s v="Torrance County"/>
        <s v="Le Flore County"/>
        <s v="Sumter County"/>
        <s v="Grady County"/>
        <s v="Yell County"/>
        <s v="Deaf Smith County"/>
        <s v="Tishomingo County"/>
        <s v="St. Francis County"/>
        <s v="McClain County"/>
        <s v="Alcorn County"/>
        <s v="Banks County"/>
        <s v="Lexington County"/>
        <s v="Pittsburg County"/>
        <s v="Gordon County"/>
        <s v="Randall County"/>
        <s v="Tippah County"/>
        <s v="Colbert County"/>
        <s v="Clarendon County"/>
        <s v="Donley County"/>
        <s v="Catron County"/>
        <s v="Saluda County"/>
        <s v="Collingsworth County"/>
        <s v="Williamsburg County"/>
        <s v="Desoto County"/>
        <s v="Chattooga County"/>
        <s v="Maricopa County"/>
        <s v="Georgetown County"/>
        <s v="Lonoke County"/>
        <s v="Greer County"/>
        <s v="Socorro County"/>
        <s v="Bartow County"/>
        <s v="Prentiss County"/>
        <s v="Imperial County"/>
        <s v="Tunica County"/>
        <s v="Latimer County"/>
        <s v="Harmon County"/>
        <s v="McCormick County"/>
        <s v="Debaca County"/>
        <s v="Edgefield County"/>
        <s v="Tate County"/>
        <s v="Pontotoc County"/>
        <s v="Aiken County"/>
        <s v="Oglethorpe County"/>
        <s v="Gwinnett County"/>
        <s v="Barrow County"/>
        <s v="Parmer County"/>
        <s v="Castro County"/>
        <s v="Orangeburg County"/>
        <s v="Swisher County"/>
        <s v="Garvin County"/>
        <s v="Garland County"/>
        <s v="Briscoe County"/>
        <s v="Itawamba County"/>
        <s v="Cullman County"/>
        <s v="Childress County"/>
        <s v="Panola County"/>
        <s v="Cobb County"/>
        <s v="Coal County"/>
        <s v="Etowah County"/>
        <s v="Winston County"/>
        <s v="Walton County"/>
        <s v="Quitman County"/>
        <s v="Coahoma County"/>
        <s v="Arkansas County"/>
        <s v="Pushmataha County"/>
        <s v="Atoka County"/>
        <s v="Tillman County"/>
        <s v="Taliaferro County"/>
        <s v="Charleston County"/>
        <s v="McDuffie County"/>
        <s v="Barnwell County"/>
        <s v="Hot Spring County"/>
        <s v="Bamberg County"/>
        <s v="Haralson County"/>
        <s v="Rockdale County"/>
        <s v="McCurtain County"/>
        <s v="Cotton County"/>
        <s v="Wilbarger County"/>
        <s v="Bailey County"/>
        <s v="Greenlee County"/>
        <s v="Lamb County"/>
        <s v="Yalobusha County"/>
        <s v="Pinal County"/>
        <s v="Hale County"/>
        <s v="Lamar County"/>
        <s v="Tallahatchie County"/>
        <s v="Colleton County"/>
        <s v="Motley County"/>
        <s v="Chaves County"/>
        <s v="Cottle County"/>
        <s v="Bolivar County"/>
        <s v="Glascock County"/>
        <s v="Desha County"/>
        <s v="Foard County"/>
        <s v="Allendale County"/>
        <s v="Butts County"/>
        <s v="Talladega County"/>
        <s v="Coweta County"/>
        <s v="Hampton County"/>
        <s v="Sunflower County"/>
        <s v="Choctaw County"/>
        <s v="Bryan County"/>
        <s v="Screven County"/>
        <s v="Grenada County"/>
        <s v="Spalding County"/>
        <s v="Lowndes County"/>
        <s v="Heard County"/>
        <s v="Love County"/>
        <s v="Baldwin County"/>
        <s v="Hempstead County"/>
        <s v="Tuscaloosa County"/>
        <s v="Leflore County"/>
        <s v="Jenkins County"/>
        <s v="Montague County"/>
        <s v="Cochran County"/>
        <s v="Little River County"/>
        <s v="Red River County"/>
        <s v="Hockley County"/>
        <s v="Cooke County"/>
        <s v="Lubbock County"/>
        <s v="Meriwether County"/>
        <s v="Crosby County"/>
        <s v="Drew County"/>
        <s v="Dickens County"/>
        <s v="Troup County"/>
        <s v="Ouachita County"/>
        <s v="Wilkinson County"/>
        <s v="Oktibbeha County"/>
        <s v="Baylor County"/>
        <s v="Archer County"/>
        <s v="Emanuel County"/>
        <s v="Lea County"/>
        <s v="Bibb County"/>
        <s v="Upson County"/>
        <s v="Bowie County"/>
        <s v="Twiggs County"/>
        <s v="Chambers County"/>
        <s v="Pima County"/>
        <s v="Bulloch County"/>
        <s v="Chicot County"/>
        <s v="Tallapoosa County"/>
        <s v="Coosa County"/>
        <s v="Noxubee County"/>
        <s v="Candler County"/>
        <s v="Chilton County"/>
        <s v="Harris County"/>
        <s v="Yoakum County"/>
        <s v="Attala County"/>
        <s v="Terry County"/>
        <s v="Ashley County"/>
        <s v="Peach County"/>
        <s v="Lynn County"/>
        <s v="Garza County"/>
        <s v="Jack County"/>
        <s v="Treutlen County"/>
        <s v="Bleckley County"/>
        <s v="Dona Ana County"/>
        <s v="Stonewall County"/>
        <s v="Hidalgo County"/>
        <s v="Denton County"/>
        <s v="Throckmorton County"/>
        <s v="Titus County"/>
        <s v="Hunt County"/>
        <s v="Young County"/>
        <s v="Collin County"/>
        <s v="Toombs County"/>
        <s v="Evans County"/>
        <s v="Tattnall County"/>
        <s v="Muscogee County"/>
        <s v="Sharkey County"/>
        <s v="Kemper County"/>
        <s v="Cochise County"/>
        <s v="Chattahoochee County"/>
        <s v="Yazoo County"/>
        <s v="Autauga County"/>
        <s v="Neshoba County"/>
        <s v="Leake County"/>
        <s v="Issaquena County"/>
        <s v="Schley County"/>
        <s v="East Carroll Parish"/>
        <s v="West Carroll Parish"/>
        <s v="Luna County"/>
        <s v="Morehouse Parish"/>
        <s v="Gaines County"/>
        <s v="Dooly County"/>
        <s v="Union Parish"/>
        <s v="Claiborne Parish"/>
        <s v="Camp County"/>
        <s v="Long County"/>
        <s v="Webster Parish"/>
        <s v="Bossier Parish"/>
        <s v="Telfair County"/>
        <s v="Caddo Parish"/>
        <s v="Borden County"/>
        <s v="Scurry County"/>
        <s v="Fisher County"/>
        <s v="Palo Pinto County"/>
        <s v="Parker County"/>
        <s v="Wilcox County"/>
        <s v="Tarrant County"/>
        <s v="Shackelford County"/>
        <s v="Rains County"/>
        <s v="Rockwall County"/>
        <s v="Appling County"/>
        <s v="Jeff Davis County"/>
        <s v="Marengo County"/>
        <s v="Bullock County"/>
        <s v="Crisp County"/>
        <s v="Lincoln Parish"/>
        <s v="Van Zandt County"/>
        <s v="Kaufman County"/>
        <s v="Ouachita Parish"/>
        <s v="Rankin County"/>
        <s v="Richland Parish"/>
        <s v="Hinds County"/>
        <s v="Ben Hill County"/>
        <s v="Madison Parish"/>
        <s v="Terrell County"/>
        <s v="Bacon County"/>
        <s v="Andrews County"/>
        <s v="Gregg County"/>
        <s v="Bienville Parish"/>
        <s v="Irwin County"/>
        <s v="Jackson Parish"/>
        <s v="Nolan County"/>
        <s v="Crenshaw County"/>
        <s v="Glynn County"/>
        <s v="Hood County"/>
        <s v="Callahan County"/>
        <s v="Franklin Parish"/>
        <s v="Eastland County"/>
        <s v="Erath County"/>
        <s v="Ware County"/>
        <s v="Brantley County"/>
        <s v="Tift County"/>
        <s v="Dougherty County"/>
        <s v="Tensas Parish"/>
        <s v="De Soto Parish"/>
        <s v="Caldwell Parish"/>
        <s v="Hudspeth County"/>
        <s v="Atkinson County"/>
        <s v="Navarro County"/>
        <s v="Somervell County"/>
        <s v="Red River Parish"/>
        <s v="Culberson County"/>
        <s v="Copiah County"/>
        <s v="Winkler County"/>
        <s v="Winn Parish"/>
        <s v="Dale County"/>
        <s v="Ector County"/>
        <s v="Reeves County"/>
        <s v="Conecuh County"/>
        <s v="Loving County"/>
        <s v="Natchitoches Parish"/>
        <s v="Bosque County"/>
        <s v="Early County"/>
        <s v="Glasscock County"/>
        <s v="Colquitt County"/>
        <s v="Sterling County"/>
        <s v="Coke County"/>
        <s v="Clinch County"/>
        <s v="Runnels County"/>
        <s v="Charlton County"/>
        <s v="Coleman County"/>
        <s v="Lanier County"/>
        <s v="Catahoula Parish"/>
        <s v="Covington County"/>
        <s v="La Salle Parish"/>
        <s v="Jefferson Davis County"/>
        <s v="Freestone County"/>
        <s v="Brooks County"/>
        <s v="Yellowstone National Park"/>
        <s v="Clifton Forge City"/>
        <s v="Sabine Parish"/>
        <s v="Concordia Parish"/>
        <s v="Grant Parish"/>
        <s v="Nacogdoches County"/>
        <s v="McLennan County"/>
        <s v="Geneva County"/>
        <s v="Crane County"/>
        <s v="Echols County"/>
        <s v="Upton County"/>
        <s v="Tom Green County"/>
        <s v="Reagan County"/>
        <s v="Escambia County"/>
        <s v="Forrest County"/>
        <s v="Coryell County"/>
        <s v="Duval County"/>
        <s v="San Augustine County"/>
        <s v="Leon County"/>
        <s v="Sabine County"/>
        <s v="Concho County"/>
        <s v="Irion County"/>
        <s v="Rapides Parish"/>
        <s v="Walthall County"/>
        <s v="Mobile County"/>
        <s v="Angelina County"/>
        <s v="Pecos County"/>
        <s v="Amite County"/>
        <s v="McCulloch County"/>
        <s v="Okaloosa County"/>
        <s v="Falls County"/>
        <s v="San Saba County"/>
        <s v="Santa Rosa County"/>
        <s v="Lampasas County"/>
        <s v="Avoyelles Parish"/>
        <s v="Gadsden County"/>
        <s v="Vernon Parish"/>
        <s v="St. Johns County"/>
        <s v="Suwannee County"/>
        <s v="George County"/>
        <s v="Pearl River County"/>
        <s v="Washington Parish"/>
        <s v="Tangipahoa Parish"/>
        <s v="St. Helena Parish"/>
        <s v="West Feliciana Parish"/>
        <s v="East Feliciana Parish"/>
        <s v="Schleicher County"/>
        <s v="Pointe Coupee Parish"/>
        <s v="Milam County"/>
        <s v="Evangeline Parish"/>
        <s v="Wakulla County"/>
        <s v="Burnet County"/>
        <s v="Allen Parish"/>
        <s v="Brazos County"/>
        <s v="St. Landry Parish"/>
        <s v="Beauregard Parish"/>
        <s v="Alachua County"/>
        <s v="Presidio County"/>
        <s v="Llano County"/>
        <s v="St. Tammany Parish"/>
        <s v="San Jacinto County"/>
        <s v="East Baton Rouge Parish"/>
        <s v="Gilchrist County"/>
        <s v="Gulf County"/>
        <s v="Grimes County"/>
        <s v="Flagler County"/>
        <s v="Brewster County"/>
        <s v="Livingston Parish"/>
        <s v="West Baton Rouge Parish"/>
        <s v="Sutton County"/>
        <s v="Dixie County"/>
        <s v="Kimble County"/>
        <s v="Burleson County"/>
        <s v="Iberville Parish"/>
        <s v="Volusia County"/>
        <s v="Travis County"/>
        <s v="St. Martin Parish"/>
        <s v="Acadia Parish"/>
        <s v="Jefferson Davis Parish"/>
        <s v="Levy County"/>
        <s v="Calcasieu Parish"/>
        <s v="Gillespie County"/>
        <s v="Ascension Parish"/>
        <s v="Blanco County"/>
        <s v="St. John the Baptist Parish"/>
        <s v="Lafayette Parish"/>
        <s v="St Bernard Parish"/>
        <s v="St. Charles Parish"/>
        <s v="Jefferson Parish"/>
        <s v="Orleans Parish"/>
        <s v="Bastrop County"/>
        <s v="Val Verde County"/>
        <s v="St. James Parish"/>
        <s v="Hays County"/>
        <s v="Kerr County"/>
        <s v="Iberia Parish"/>
        <s v="Vermilion Parish"/>
        <s v="Assumption Parish"/>
        <s v="Waller County"/>
        <s v="Plaquemines Parish"/>
        <s v="Cameron Parish"/>
        <s v="Real County"/>
        <s v="Lafourche Parish"/>
        <s v="St. Mary Parish"/>
        <s v="Austin County"/>
        <s v="Brevard County"/>
        <s v="Citrus County"/>
        <s v="Comal County"/>
        <s v="Terrebonne Parish"/>
        <s v="Colorado County"/>
        <s v="Bandera County"/>
        <s v="Fort Bend County"/>
        <s v="Gonzales County"/>
        <s v="Bexar County"/>
        <s v="Hernando County"/>
        <s v="Kinney County"/>
        <s v="Uvalde County"/>
        <s v="St Mary Parish"/>
        <s v="Wharton County"/>
        <s v="Galveston County"/>
        <s v="Lavaca County"/>
        <s v="Brazoria County"/>
        <s v="Pasco County"/>
        <s v="Dewitt County"/>
        <s v="Atascosa County"/>
        <s v="Matagorda County"/>
        <s v="Karnes County"/>
        <s v="Indian River County"/>
        <s v="Pinellas County"/>
        <s v="Maverick County"/>
        <s v="Zavala County"/>
        <s v="Frio County"/>
        <s v="Victoria County"/>
        <s v="Okeechobee County"/>
        <s v="Goliad County"/>
        <s v="St Lucie County"/>
        <s v="St. Lucie County"/>
        <s v="Highlands County"/>
        <s v="Hardee County"/>
        <s v="Live Oak County"/>
        <s v="Manatee County"/>
        <s v="Bee County"/>
        <s v="Dimmit County"/>
        <s v="McMullen County"/>
        <s v="Refugio County"/>
        <s v="Glades County"/>
        <s v="Sarasota County"/>
        <s v="Palm Beach County"/>
        <s v="Aransas County"/>
        <s v="Webb County"/>
        <s v="Hendry County"/>
        <s v="San Patricio County"/>
        <s v="Jim Wells County"/>
        <s v="Nueces County"/>
        <s v="Broward County"/>
        <s v="Collier County"/>
        <s v="Kleberg County"/>
        <s v="Jim Hogg County"/>
        <s v="Zapata County"/>
        <s v="Kenedy County"/>
        <s v="Starr County"/>
        <s v="Willacy County"/>
      </sharedItems>
    </cacheField>
    <cacheField name="FIPS" numFmtId="1">
      <sharedItems count="3152">
        <s v="02185"/>
        <s v="02188"/>
        <s v="02180"/>
        <s v="02016"/>
        <s v="02290"/>
        <s v="02050"/>
        <s v="02270"/>
        <s v="02090"/>
        <s v="02068"/>
        <s v="02070"/>
        <s v="02170"/>
        <s v="02240"/>
        <s v="02164"/>
        <s v="02122"/>
        <s v="02261"/>
        <s v="02060"/>
        <s v="02020"/>
        <s v="02013"/>
        <s v="02150"/>
        <s v="02282"/>
        <s v="02100"/>
        <s v="02232"/>
        <s v="02110"/>
        <s v="02220"/>
        <s v="02280"/>
        <s v="02201"/>
        <s v="02130"/>
        <s v="53073"/>
        <s v="53055"/>
        <s v="53009"/>
        <s v="53047"/>
        <s v="53057"/>
        <s v="53029"/>
        <s v="53019"/>
        <s v="53031"/>
        <s v="53061"/>
        <s v="53065"/>
        <s v="53007"/>
        <s v="53051"/>
        <s v="16021"/>
        <s v="23003"/>
        <s v="53035"/>
        <s v="30053"/>
        <s v="16017"/>
        <s v="53027"/>
        <s v="53045"/>
        <s v="53033"/>
        <s v="30029"/>
        <s v="30035"/>
        <s v="53017"/>
        <s v="53053"/>
        <s v="30101"/>
        <s v="53025"/>
        <s v="53037"/>
        <s v="30051"/>
        <s v="53043"/>
        <s v="30041"/>
        <s v="53067"/>
        <s v="53063"/>
        <s v="30005"/>
        <s v="30089"/>
        <s v="23021"/>
        <s v="53049"/>
        <s v="30071"/>
        <s v="16055"/>
        <s v="23019"/>
        <s v="16079"/>
        <s v="27077"/>
        <s v="53041"/>
        <s v="30105"/>
        <s v="30073"/>
        <s v="23025"/>
        <s v="30019"/>
        <s v="53077"/>
        <s v="30091"/>
        <s v="38023"/>
        <s v="38013"/>
        <s v="30047"/>
        <s v="38075"/>
        <s v="38009"/>
        <s v="53069"/>
        <s v="30099"/>
        <s v="53001"/>
        <s v="38079"/>
        <s v="41007"/>
        <s v="38095"/>
        <s v="38019"/>
        <s v="27135"/>
        <s v="38067"/>
        <s v="27069"/>
        <s v="30015"/>
        <s v="53015"/>
        <s v="23029"/>
        <s v="38101"/>
        <s v="53075"/>
        <s v="30049"/>
        <s v="16009"/>
        <s v="30085"/>
        <s v="38105"/>
        <s v="53059"/>
        <s v="30061"/>
        <s v="41009"/>
        <s v="27071"/>
        <s v="38049"/>
        <s v="27137"/>
        <s v="38061"/>
        <s v="30063"/>
        <s v="53005"/>
        <s v="16057"/>
        <s v="53021"/>
        <s v="30077"/>
        <s v="38069"/>
        <s v="38071"/>
        <s v="27007"/>
        <s v="38099"/>
        <s v="27089"/>
        <s v="41057"/>
        <s v="26083"/>
        <s v="30013"/>
        <s v="53011"/>
        <s v="23009"/>
        <s v="41067"/>
        <s v="38005"/>
        <s v="30055"/>
        <s v="27031"/>
        <s v="30083"/>
        <s v="30027"/>
        <s v="53039"/>
        <s v="53071"/>
        <s v="23007"/>
        <s v="16035"/>
        <s v="27075"/>
        <s v="30033"/>
        <s v="53023"/>
        <s v="38053"/>
        <s v="53013"/>
        <s v="41051"/>
        <s v="38063"/>
        <s v="38035"/>
        <s v="27113"/>
        <s v="27119"/>
        <s v="41071"/>
        <s v="30045"/>
        <s v="16069"/>
        <s v="30069"/>
        <s v="41027"/>
        <s v="30021"/>
        <s v="27029"/>
        <s v="53003"/>
        <s v="41065"/>
        <s v="41005"/>
        <s v="27125"/>
        <s v="38055"/>
        <s v="27061"/>
        <s v="38025"/>
        <s v="23017"/>
        <s v="38083"/>
        <s v="16061"/>
        <s v="33007"/>
        <s v="38103"/>
        <s v="41021"/>
        <s v="41055"/>
        <s v="41047"/>
        <s v="38027"/>
        <s v="41049"/>
        <s v="41041"/>
        <s v="30039"/>
        <s v="41059"/>
        <s v="30059"/>
        <s v="41053"/>
        <s v="16049"/>
        <s v="30081"/>
        <s v="23027"/>
        <s v="38039"/>
        <s v="38091"/>
        <s v="38097"/>
        <s v="38057"/>
        <s v="41063"/>
        <s v="23011"/>
        <s v="38031"/>
        <s v="30109"/>
        <s v="30007"/>
        <s v="26061"/>
        <s v="41061"/>
        <s v="50009"/>
        <s v="38033"/>
        <s v="27021"/>
        <s v="27087"/>
        <s v="27107"/>
        <s v="38007"/>
        <s v="30079"/>
        <s v="41003"/>
        <s v="50019"/>
        <s v="27057"/>
        <s v="30043"/>
        <s v="41043"/>
        <s v="30107"/>
        <s v="38015"/>
        <s v="38043"/>
        <s v="38065"/>
        <s v="23013"/>
        <s v="38093"/>
        <s v="30037"/>
        <s v="26033"/>
        <s v="50011"/>
        <s v="30087"/>
        <s v="30065"/>
        <s v="23001"/>
        <s v="23015"/>
        <s v="26095"/>
        <s v="26131"/>
        <s v="26103"/>
        <s v="26013"/>
        <s v="38003"/>
        <s v="38017"/>
        <s v="30023"/>
        <s v="55003"/>
        <s v="50005"/>
        <s v="50013"/>
        <s v="41031"/>
        <s v="41069"/>
        <s v="30017"/>
        <s v="36019"/>
        <s v="27005"/>
        <s v="26003"/>
        <s v="27027"/>
        <s v="41039"/>
        <s v="55007"/>
        <s v="38089"/>
        <s v="30093"/>
        <s v="50015"/>
        <s v="27001"/>
        <s v="38059"/>
        <s v="23023"/>
        <s v="36033"/>
        <s v="30001"/>
        <s v="41023"/>
        <s v="26153"/>
        <s v="30031"/>
        <s v="26053"/>
        <s v="30111"/>
        <s v="33003"/>
        <s v="30103"/>
        <s v="30067"/>
        <s v="50007"/>
        <s v="36089"/>
        <s v="30025"/>
        <s v="30097"/>
        <s v="23005"/>
        <s v="33009"/>
        <s v="55031"/>
        <s v="50023"/>
        <s v="27017"/>
        <s v="27035"/>
        <s v="27159"/>
        <s v="38037"/>
        <s v="16059"/>
        <s v="38087"/>
        <s v="41017"/>
        <s v="26097"/>
        <s v="41013"/>
        <s v="41019"/>
        <s v="41001"/>
        <s v="38041"/>
        <s v="16003"/>
        <s v="55051"/>
        <s v="27111"/>
        <s v="36031"/>
        <s v="30057"/>
        <s v="26071"/>
        <s v="30095"/>
        <s v="38029"/>
        <s v="38047"/>
        <s v="38045"/>
        <s v="38073"/>
        <s v="27167"/>
        <s v="38077"/>
        <s v="16085"/>
        <s v="50017"/>
        <s v="26043"/>
        <s v="26041"/>
        <s v="50001"/>
        <s v="41011"/>
        <s v="23031"/>
        <s v="27115"/>
        <s v="55125"/>
        <s v="30003"/>
        <s v="38085"/>
        <s v="38011"/>
        <s v="38001"/>
        <s v="27153"/>
        <s v="16087"/>
        <s v="30011"/>
        <s v="27097"/>
        <s v="26047"/>
        <s v="26031"/>
        <s v="26029"/>
        <s v="26109"/>
        <s v="55041"/>
        <s v="33001"/>
        <s v="38051"/>
        <s v="38021"/>
        <s v="55113"/>
        <s v="55037"/>
        <s v="27095"/>
        <s v="38081"/>
        <s v="55129"/>
        <s v="26141"/>
        <s v="50027"/>
        <s v="55013"/>
        <s v="33017"/>
        <s v="27065"/>
        <s v="30009"/>
        <s v="55099"/>
        <s v="41045"/>
        <s v="50021"/>
        <s v="36041"/>
        <s v="36045"/>
        <s v="55085"/>
        <s v="46063"/>
        <s v="27041"/>
        <s v="30075"/>
        <s v="27051"/>
        <s v="33013"/>
        <s v="55075"/>
        <s v="41035"/>
        <s v="46105"/>
        <s v="16037"/>
        <s v="46031"/>
        <s v="36049"/>
        <s v="27155"/>
        <s v="33019"/>
        <s v="36115"/>
        <s v="41025"/>
        <s v="36043"/>
        <s v="36113"/>
        <s v="46021"/>
        <s v="26089"/>
        <s v="46089"/>
        <s v="41015"/>
        <s v="41037"/>
        <s v="46013"/>
        <s v="16045"/>
        <s v="46091"/>
        <s v="46109"/>
        <s v="26007"/>
        <s v="33015"/>
        <s v="26119"/>
        <s v="27009"/>
        <s v="55029"/>
        <s v="55095"/>
        <s v="26137"/>
        <s v="27145"/>
        <s v="27025"/>
        <s v="55107"/>
        <s v="27059"/>
        <s v="55069"/>
        <s v="27121"/>
        <s v="56029"/>
        <s v="27149"/>
        <s v="55005"/>
        <s v="26009"/>
        <s v="55067"/>
        <s v="33011"/>
        <s v="16075"/>
        <s v="16015"/>
        <s v="55083"/>
        <s v="41033"/>
        <s v="46129"/>
        <s v="33005"/>
        <s v="50025"/>
        <s v="46045"/>
        <s v="50003"/>
        <s v="25009"/>
        <s v="27141"/>
        <s v="46037"/>
        <s v="27011"/>
        <s v="26001"/>
        <s v="41029"/>
        <s v="55119"/>
        <s v="46137"/>
        <s v="16043"/>
        <s v="46041"/>
        <s v="56003"/>
        <s v="26135"/>
        <s v="36091"/>
        <s v="36065"/>
        <s v="26055"/>
        <s v="16033"/>
        <s v="26039"/>
        <s v="27003"/>
        <s v="36075"/>
        <s v="56033"/>
        <s v="27171"/>
        <s v="16027"/>
        <s v="56039"/>
        <s v="55017"/>
        <s v="27067"/>
        <s v="26079"/>
        <s v="27151"/>
        <s v="46019"/>
        <s v="16039"/>
        <s v="55078"/>
        <s v="25017"/>
        <s v="27163"/>
        <s v="27093"/>
        <s v="55073"/>
        <s v="36035"/>
        <s v="46051"/>
        <s v="55033"/>
        <s v="56005"/>
        <s v="16001"/>
        <s v="55109"/>
        <s v="27053"/>
        <s v="16023"/>
        <s v="46107"/>
        <s v="27073"/>
        <s v="55115"/>
        <s v="46049"/>
        <s v="16073"/>
        <s v="26019"/>
        <s v="16013"/>
        <s v="46115"/>
        <s v="56011"/>
        <s v="26069"/>
        <s v="25027"/>
        <s v="55019"/>
        <s v="36083"/>
        <s v="27123"/>
        <s v="26129"/>
        <s v="46093"/>
        <s v="25025"/>
        <s v="25011"/>
        <s v="27023"/>
        <s v="46025"/>
        <s v="46029"/>
        <s v="16025"/>
        <s v="26143"/>
        <s v="26113"/>
        <s v="36057"/>
        <s v="36011"/>
        <s v="25023"/>
        <s v="36093"/>
        <s v="25021"/>
        <s v="25003"/>
        <s v="26165"/>
        <s v="55061"/>
        <s v="16051"/>
        <s v="27019"/>
        <s v="27085"/>
        <s v="55035"/>
        <s v="26101"/>
        <s v="06015"/>
        <s v="36067"/>
        <s v="55009"/>
        <s v="36001"/>
        <s v="25001"/>
        <s v="27037"/>
        <s v="36117"/>
        <s v="46039"/>
        <s v="56019"/>
        <s v="36053"/>
        <s v="55135"/>
        <s v="55093"/>
        <s v="46119"/>
        <s v="27173"/>
        <s v="46069"/>
        <s v="27129"/>
        <s v="46059"/>
        <s v="55097"/>
        <s v="55087"/>
        <s v="55141"/>
        <s v="25015"/>
        <s v="26011"/>
        <s v="36095"/>
        <s v="27139"/>
        <s v="36077"/>
        <s v="26063"/>
        <s v="06093"/>
        <s v="46117"/>
        <s v="46055"/>
        <s v="36055"/>
        <s v="25005"/>
        <s v="16065"/>
        <s v="26051"/>
        <s v="46057"/>
        <s v="36073"/>
        <s v="55091"/>
        <s v="27049"/>
        <s v="46081"/>
        <s v="16081"/>
        <s v="26035"/>
        <s v="36021"/>
        <s v="27143"/>
        <s v="36063"/>
        <s v="55053"/>
        <s v="55121"/>
        <s v="25013"/>
        <s v="26133"/>
        <s v="55011"/>
        <s v="27127"/>
        <s v="56043"/>
        <s v="56013"/>
        <s v="26085"/>
        <s v="44007"/>
        <s v="55071"/>
        <s v="36099"/>
        <s v="26017"/>
        <s v="46005"/>
        <s v="36039"/>
        <s v="26105"/>
        <s v="27083"/>
        <s v="36017"/>
        <s v="27081"/>
        <s v="56017"/>
        <s v="36069"/>
        <s v="46103"/>
        <s v="16011"/>
        <s v="27131"/>
        <s v="09015"/>
        <s v="46065"/>
        <s v="27079"/>
        <s v="36037"/>
        <s v="16019"/>
        <s v="36023"/>
        <s v="55015"/>
        <s v="46077"/>
        <s v="46011"/>
        <s v="27157"/>
        <s v="09013"/>
        <s v="55139"/>
        <s v="36025"/>
        <s v="27015"/>
        <s v="26151"/>
        <s v="16047"/>
        <s v="55137"/>
        <s v="27103"/>
        <s v="26111"/>
        <s v="36051"/>
        <s v="09003"/>
        <s v="26157"/>
        <s v="36029"/>
        <s v="55001"/>
        <s v="44001"/>
        <s v="06023"/>
        <s v="55057"/>
        <s v="44003"/>
        <s v="56045"/>
        <s v="16063"/>
        <s v="06049"/>
        <s v="26073"/>
        <s v="44005"/>
        <s v="36123"/>
        <s v="09005"/>
        <s v="26107"/>
        <s v="25019"/>
        <s v="36109"/>
        <s v="25007"/>
        <s v="26123"/>
        <s v="55081"/>
        <s v="44009"/>
        <s v="36111"/>
        <s v="36121"/>
        <s v="16067"/>
        <s v="27169"/>
        <s v="36027"/>
        <s v="27013"/>
        <s v="26127"/>
        <s v="27109"/>
        <s v="27039"/>
        <s v="27147"/>
        <s v="27161"/>
        <s v="55039"/>
        <s v="46085"/>
        <s v="55047"/>
        <s v="46075"/>
        <s v="26145"/>
        <s v="09011"/>
        <s v="55117"/>
        <s v="55077"/>
        <s v="55063"/>
        <s v="16083"/>
        <s v="46017"/>
        <s v="36007"/>
        <s v="46073"/>
        <s v="27033"/>
        <s v="36097"/>
        <s v="27101"/>
        <s v="46111"/>
        <s v="27117"/>
        <s v="46101"/>
        <s v="46097"/>
        <s v="46079"/>
        <s v="36107"/>
        <s v="16077"/>
        <s v="36101"/>
        <s v="56035"/>
        <s v="32031"/>
        <s v="27165"/>
        <s v="56023"/>
        <s v="26057"/>
        <s v="16053"/>
        <s v="09007"/>
        <s v="26087"/>
        <s v="46071"/>
        <s v="26117"/>
        <s v="46033"/>
        <s v="06105"/>
        <s v="36105"/>
        <s v="32013"/>
        <s v="26147"/>
        <s v="09009"/>
        <s v="16005"/>
        <s v="36003"/>
        <s v="27055"/>
        <s v="36015"/>
        <s v="27045"/>
        <s v="26049"/>
        <s v="46015"/>
        <s v="46003"/>
        <s v="26121"/>
        <s v="56025"/>
        <s v="16029"/>
        <s v="36009"/>
        <s v="46095"/>
        <s v="27099"/>
        <s v="55027"/>
        <s v="09001"/>
        <s v="27047"/>
        <s v="55123"/>
        <s v="42127"/>
        <s v="27043"/>
        <s v="55021"/>
        <s v="42115"/>
        <s v="55089"/>
        <s v="27091"/>
        <s v="36103"/>
        <s v="27063"/>
        <s v="55131"/>
        <s v="36013"/>
        <s v="27105"/>
        <s v="46035"/>
        <s v="06089"/>
        <s v="27133"/>
        <s v="46061"/>
        <s v="46087"/>
        <s v="46099"/>
        <s v="55111"/>
        <s v="26081"/>
        <s v="56009"/>
        <s v="46113"/>
        <s v="26155"/>
        <s v="46123"/>
        <s v="36079"/>
        <s v="16031"/>
        <s v="42015"/>
        <s v="36071"/>
        <s v="26037"/>
        <s v="56027"/>
        <s v="55103"/>
        <s v="26099"/>
        <s v="26067"/>
        <s v="26139"/>
        <s v="46047"/>
        <s v="26125"/>
        <s v="42117"/>
        <s v="19005"/>
        <s v="32007"/>
        <s v="36119"/>
        <s v="19191"/>
        <s v="06035"/>
        <s v="19089"/>
        <s v="55023"/>
        <s v="19131"/>
        <s v="42103"/>
        <s v="19195"/>
        <s v="19189"/>
        <s v="55025"/>
        <s v="19109"/>
        <s v="42069"/>
        <s v="42105"/>
        <s v="19063"/>
        <s v="55079"/>
        <s v="46053"/>
        <s v="19059"/>
        <s v="46023"/>
        <s v="19143"/>
        <s v="55133"/>
        <s v="46043"/>
        <s v="19119"/>
        <s v="46067"/>
        <s v="46083"/>
        <s v="46125"/>
        <s v="36087"/>
        <s v="26093"/>
        <s v="42131"/>
        <s v="46007"/>
        <s v="55055"/>
        <s v="16071"/>
        <s v="42049"/>
        <s v="46121"/>
        <s v="16007"/>
        <s v="26065"/>
        <s v="42083"/>
        <s v="55049"/>
        <s v="34037"/>
        <s v="26045"/>
        <s v="55043"/>
        <s v="26015"/>
        <s v="42123"/>
        <s v="19033"/>
        <s v="16041"/>
        <s v="42113"/>
        <s v="34031"/>
        <s v="19037"/>
        <s v="19081"/>
        <s v="26005"/>
        <s v="19067"/>
        <s v="19147"/>
        <s v="19041"/>
        <s v="34003"/>
        <s v="19141"/>
        <s v="42079"/>
        <s v="19167"/>
        <s v="26163"/>
        <s v="42081"/>
        <s v="42089"/>
        <s v="19043"/>
        <s v="31165"/>
        <s v="19065"/>
        <s v="36059"/>
        <s v="55101"/>
        <s v="49003"/>
        <s v="46009"/>
        <s v="34027"/>
        <s v="31045"/>
        <s v="46135"/>
        <s v="26161"/>
        <s v="55127"/>
        <s v="31161"/>
        <s v="06103"/>
        <s v="36005"/>
        <s v="55105"/>
        <s v="31031"/>
        <s v="34041"/>
        <s v="26075"/>
        <s v="55045"/>
        <s v="39007"/>
        <s v="46127"/>
        <s v="42039"/>
        <s v="46027"/>
        <s v="36061"/>
        <s v="42037"/>
        <s v="42023"/>
        <s v="06045"/>
        <s v="31103"/>
        <s v="34013"/>
        <s v="42047"/>
        <s v="26025"/>
        <s v="36081"/>
        <s v="42035"/>
        <s v="55065"/>
        <s v="31015"/>
        <s v="32027"/>
        <s v="55059"/>
        <s v="42025"/>
        <s v="34017"/>
        <s v="19017"/>
        <s v="19023"/>
        <s v="26077"/>
        <s v="19069"/>
        <s v="56037"/>
        <s v="42053"/>
        <s v="19197"/>
        <s v="19091"/>
        <s v="42095"/>
        <s v="49005"/>
        <s v="06063"/>
        <s v="36047"/>
        <s v="19151"/>
        <s v="26159"/>
        <s v="19021"/>
        <s v="19035"/>
        <s v="19149"/>
        <s v="31089"/>
        <s v="39085"/>
        <s v="31107"/>
        <s v="31017"/>
        <s v="56007"/>
        <s v="56031"/>
        <s v="42121"/>
        <s v="31027"/>
        <s v="42093"/>
        <s v="42097"/>
        <s v="49033"/>
        <s v="34039"/>
        <s v="26115"/>
        <s v="56015"/>
        <s v="34035"/>
        <s v="17097"/>
        <s v="36085"/>
        <s v="19061"/>
        <s v="31149"/>
        <s v="34019"/>
        <s v="17111"/>
        <s v="42119"/>
        <s v="26091"/>
        <s v="19055"/>
        <s v="17007"/>
        <s v="56001"/>
        <s v="39055"/>
        <s v="31051"/>
        <s v="17201"/>
        <s v="19019"/>
        <s v="42027"/>
        <s v="34023"/>
        <s v="19013"/>
        <s v="42107"/>
        <s v="17177"/>
        <s v="42031"/>
        <s v="26059"/>
        <s v="26021"/>
        <s v="42065"/>
        <s v="17085"/>
        <s v="42033"/>
        <s v="42077"/>
        <s v="19187"/>
        <s v="42085"/>
        <s v="26023"/>
        <s v="34025"/>
        <s v="32015"/>
        <s v="06007"/>
        <s v="19075"/>
        <s v="26149"/>
        <s v="06021"/>
        <s v="19083"/>
        <s v="39035"/>
        <s v="39155"/>
        <s v="31013"/>
        <s v="19079"/>
        <s v="32011"/>
        <s v="42017"/>
        <s v="26027"/>
        <s v="19025"/>
        <s v="19161"/>
        <s v="42109"/>
        <s v="19093"/>
        <s v="19193"/>
        <s v="19097"/>
        <s v="39123"/>
        <s v="31043"/>
        <s v="42011"/>
        <s v="17031"/>
        <s v="34021"/>
        <s v="39095"/>
        <s v="17089"/>
        <s v="39043"/>
        <s v="17141"/>
        <s v="42087"/>
        <s v="19105"/>
        <s v="31003"/>
        <s v="17037"/>
        <s v="31139"/>
        <s v="39093"/>
        <s v="19113"/>
        <s v="39051"/>
        <s v="17015"/>
        <s v="42019"/>
        <s v="42005"/>
        <s v="19011"/>
        <s v="06033"/>
        <s v="39133"/>
        <s v="56041"/>
        <s v="19171"/>
        <s v="39173"/>
        <s v="42043"/>
        <s v="18151"/>
        <s v="42091"/>
        <s v="39171"/>
        <s v="31179"/>
        <s v="49057"/>
        <s v="39153"/>
        <s v="42067"/>
        <s v="18087"/>
        <s v="17043"/>
        <s v="34029"/>
        <s v="42099"/>
        <s v="42075"/>
        <s v="42073"/>
        <s v="18039"/>
        <s v="19127"/>
        <s v="31173"/>
        <s v="42061"/>
        <s v="42063"/>
        <s v="39143"/>
        <s v="19169"/>
        <s v="34005"/>
        <s v="39099"/>
        <s v="19015"/>
        <s v="18141"/>
        <s v="39103"/>
        <s v="19073"/>
        <s v="19027"/>
        <s v="49029"/>
        <s v="19045"/>
        <s v="19047"/>
        <s v="42013"/>
        <s v="19133"/>
        <s v="18091"/>
        <s v="31157"/>
        <s v="49045"/>
        <s v="31075"/>
        <s v="39069"/>
        <s v="06011"/>
        <s v="31091"/>
        <s v="39077"/>
        <s v="31123"/>
        <s v="06091"/>
        <s v="42021"/>
        <s v="42101"/>
        <s v="17103"/>
        <s v="17195"/>
        <s v="42029"/>
        <s v="31171"/>
        <s v="18033"/>
        <s v="31069"/>
        <s v="31009"/>
        <s v="42071"/>
        <s v="18127"/>
        <s v="31115"/>
        <s v="15007"/>
        <s v="31071"/>
        <s v="49011"/>
        <s v="18113"/>
        <s v="31183"/>
        <s v="39039"/>
        <s v="19031"/>
        <s v="31039"/>
        <s v="31119"/>
        <s v="31167"/>
        <s v="39147"/>
        <s v="18089"/>
        <s v="32001"/>
        <s v="49043"/>
        <s v="06115"/>
        <s v="17197"/>
        <s v="31021"/>
        <s v="17093"/>
        <s v="39151"/>
        <s v="42007"/>
        <s v="42045"/>
        <s v="39029"/>
        <s v="34007"/>
        <s v="42041"/>
        <s v="19103"/>
        <s v="39005"/>
        <s v="18099"/>
        <s v="19095"/>
        <s v="17161"/>
        <s v="18085"/>
        <s v="39169"/>
        <s v="19157"/>
        <s v="19163"/>
        <s v="56021"/>
        <s v="19099"/>
        <s v="42129"/>
        <s v="06101"/>
        <s v="39063"/>
        <s v="17099"/>
        <s v="42133"/>
        <s v="31011"/>
        <s v="19153"/>
        <s v="42003"/>
        <s v="19049"/>
        <s v="39125"/>
        <s v="31007"/>
        <s v="34015"/>
        <s v="19077"/>
        <s v="18149"/>
        <s v="18003"/>
        <s v="06057"/>
        <s v="19009"/>
        <s v="39137"/>
        <s v="19165"/>
        <s v="39139"/>
        <s v="19085"/>
        <s v="49035"/>
        <s v="42055"/>
        <s v="31005"/>
        <s v="39033"/>
        <s v="18183"/>
        <s v="17011"/>
        <s v="31117"/>
        <s v="34001"/>
        <s v="39019"/>
        <s v="31113"/>
        <s v="17073"/>
        <s v="39175"/>
        <s v="32019"/>
        <s v="31041"/>
        <s v="17063"/>
        <s v="10003"/>
        <s v="54029"/>
        <s v="06097"/>
        <s v="42009"/>
        <s v="31175"/>
        <s v="19139"/>
        <s v="31077"/>
        <s v="34033"/>
        <s v="31141"/>
        <s v="31037"/>
        <s v="31053"/>
        <s v="42001"/>
        <s v="32029"/>
        <s v="49009"/>
        <s v="39081"/>
        <s v="18073"/>
        <s v="31177"/>
        <s v="06061"/>
        <s v="39157"/>
        <s v="17091"/>
        <s v="06113"/>
        <s v="18049"/>
        <s v="42057"/>
        <s v="42111"/>
        <s v="39075"/>
        <s v="39161"/>
        <s v="42125"/>
        <s v="39003"/>
        <s v="19183"/>
        <s v="18131"/>
        <s v="24015"/>
        <s v="19107"/>
        <s v="32033"/>
        <s v="18111"/>
        <s v="06055"/>
        <s v="31033"/>
        <s v="08081"/>
        <s v="34011"/>
        <s v="31105"/>
        <s v="19123"/>
        <s v="19125"/>
        <s v="18169"/>
        <s v="39065"/>
        <s v="18069"/>
        <s v="39117"/>
        <s v="17155"/>
        <s v="49013"/>
        <s v="19181"/>
        <s v="19115"/>
        <s v="19121"/>
        <s v="49051"/>
        <s v="18001"/>
        <s v="24025"/>
        <s v="39101"/>
        <s v="54009"/>
        <s v="19001"/>
        <s v="31125"/>
        <s v="19029"/>
        <s v="19155"/>
        <s v="39067"/>
        <s v="18179"/>
        <s v="49047"/>
        <s v="18103"/>
        <s v="17131"/>
        <s v="31101"/>
        <s v="39083"/>
        <s v="24005"/>
        <s v="31111"/>
        <s v="49049"/>
        <s v="17175"/>
        <s v="31023"/>
        <s v="31155"/>
        <s v="08107"/>
        <s v="24013"/>
        <s v="32510"/>
        <s v="17105"/>
        <s v="42051"/>
        <s v="34009"/>
        <s v="39031"/>
        <s v="31163"/>
        <s v="06017"/>
        <s v="08057"/>
        <s v="31093"/>
        <s v="31121"/>
        <s v="31055"/>
        <s v="18017"/>
        <s v="31143"/>
        <s v="17123"/>
        <s v="17075"/>
        <s v="39107"/>
        <s v="24021"/>
        <s v="39011"/>
        <s v="18181"/>
        <s v="32005"/>
        <s v="17095"/>
        <s v="31049"/>
        <s v="08069"/>
        <s v="24043"/>
        <s v="17053"/>
        <s v="10001"/>
        <s v="06067"/>
        <s v="54069"/>
        <s v="39159"/>
        <s v="19087"/>
        <s v="24029"/>
        <s v="19101"/>
        <s v="39013"/>
        <s v="39091"/>
        <s v="08123"/>
        <s v="19179"/>
        <s v="39041"/>
        <s v="17187"/>
        <s v="39059"/>
        <s v="19135"/>
        <s v="17071"/>
        <s v="19057"/>
        <s v="19117"/>
        <s v="42059"/>
        <s v="17143"/>
        <s v="18053"/>
        <s v="19039"/>
        <s v="06041"/>
        <s v="06095"/>
        <s v="17203"/>
        <s v="31153"/>
        <s v="18075"/>
        <s v="54065"/>
        <s v="18015"/>
        <s v="19175"/>
        <s v="24001"/>
        <s v="39149"/>
        <s v="19003"/>
        <s v="08075"/>
        <s v="19137"/>
        <s v="31081"/>
        <s v="19129"/>
        <s v="06003"/>
        <s v="54003"/>
        <s v="54051"/>
        <s v="24035"/>
        <s v="39089"/>
        <s v="31135"/>
        <s v="18009"/>
        <s v="18007"/>
        <s v="24510"/>
        <s v="08115"/>
        <s v="39119"/>
        <s v="49023"/>
        <s v="32021"/>
        <s v="24023"/>
        <s v="31047"/>
        <s v="18067"/>
        <s v="31019"/>
        <s v="24027"/>
        <s v="31025"/>
        <s v="54037"/>
        <s v="24011"/>
        <s v="31079"/>
        <s v="54057"/>
        <s v="17113"/>
        <s v="31185"/>
        <s v="31159"/>
        <s v="31109"/>
        <s v="54077"/>
        <s v="39037"/>
        <s v="19177"/>
        <s v="24031"/>
        <s v="18157"/>
        <s v="24003"/>
        <s v="39121"/>
        <s v="19051"/>
        <s v="17179"/>
        <s v="39021"/>
        <s v="06005"/>
        <s v="19007"/>
        <s v="39049"/>
        <s v="54061"/>
        <s v="54027"/>
        <s v="19185"/>
        <s v="18035"/>
        <s v="10005"/>
        <s v="39111"/>
        <s v="19053"/>
        <s v="19111"/>
        <s v="51069"/>
        <s v="19159"/>
        <s v="18135"/>
        <s v="32023"/>
        <s v="18159"/>
        <s v="19173"/>
        <s v="18095"/>
        <s v="19145"/>
        <s v="17057"/>
        <s v="19071"/>
        <s v="51107"/>
        <s v="18023"/>
        <s v="39097"/>
        <s v="39109"/>
        <s v="18171"/>
        <s v="06051"/>
        <s v="08095"/>
        <s v="54103"/>
        <s v="17183"/>
        <s v="24033"/>
        <s v="08049"/>
        <s v="39127"/>
        <s v="06077"/>
        <s v="08103"/>
        <s v="06009"/>
        <s v="39045"/>
        <s v="54049"/>
        <s v="24041"/>
        <s v="17109"/>
        <s v="31029"/>
        <s v="06013"/>
        <s v="17067"/>
        <s v="51043"/>
        <s v="31131"/>
        <s v="18045"/>
        <s v="39023"/>
        <s v="31085"/>
        <s v="49027"/>
        <s v="31063"/>
        <s v="39115"/>
        <s v="06075"/>
        <s v="17019"/>
        <s v="18057"/>
        <s v="08087"/>
        <s v="31073"/>
        <s v="29045"/>
        <s v="49039"/>
        <s v="31137"/>
        <s v="29199"/>
        <s v="31001"/>
        <s v="51840"/>
        <s v="51059"/>
        <s v="06109"/>
        <s v="31035"/>
        <s v="54095"/>
        <s v="31099"/>
        <s v="31059"/>
        <s v="31151"/>
        <s v="11001"/>
        <s v="29197"/>
        <s v="54091"/>
        <s v="49007"/>
        <s v="54023"/>
        <s v="29171"/>
        <s v="18011"/>
        <s v="39167"/>
        <s v="06001"/>
        <s v="18065"/>
        <s v="18107"/>
        <s v="17125"/>
        <s v="39129"/>
        <s v="15003"/>
        <s v="29129"/>
        <s v="18177"/>
        <s v="54033"/>
        <s v="29081"/>
        <s v="54031"/>
        <s v="24019"/>
        <s v="51013"/>
        <s v="39113"/>
        <s v="08121"/>
        <s v="29227"/>
        <s v="29147"/>
        <s v="29005"/>
        <s v="54017"/>
        <s v="17147"/>
        <s v="51171"/>
        <s v="17039"/>
        <s v="39135"/>
        <s v="08125"/>
        <s v="17107"/>
        <s v="08013"/>
        <s v="31127"/>
        <s v="51610"/>
        <s v="49015"/>
        <s v="39057"/>
        <s v="51061"/>
        <s v="39073"/>
        <s v="54073"/>
        <s v="51187"/>
        <s v="54093"/>
        <s v="54001"/>
        <s v="06099"/>
        <s v="08045"/>
        <s v="51510"/>
        <s v="51153"/>
        <s v="24009"/>
        <s v="18165"/>
        <s v="31097"/>
        <s v="51600"/>
        <s v="31067"/>
        <s v="06081"/>
        <s v="24047"/>
        <s v="24045"/>
        <s v="39009"/>
        <s v="18059"/>
        <s v="39047"/>
        <s v="54085"/>
        <s v="29211"/>
        <s v="17169"/>
        <s v="31057"/>
        <s v="18097"/>
        <s v="29001"/>
        <s v="54107"/>
        <s v="31087"/>
        <s v="51685"/>
        <s v="29075"/>
        <s v="29103"/>
        <s v="51683"/>
        <s v="31145"/>
        <s v="18063"/>
        <s v="24017"/>
        <s v="31065"/>
        <s v="17129"/>
        <s v="51157"/>
        <s v="31083"/>
        <s v="18041"/>
        <s v="29111"/>
        <s v="54083"/>
        <s v="31061"/>
        <s v="18121"/>
        <s v="18139"/>
        <s v="31181"/>
        <s v="31129"/>
        <s v="18161"/>
        <s v="31169"/>
        <s v="08037"/>
        <s v="31095"/>
        <s v="17001"/>
        <s v="17115"/>
        <s v="39141"/>
        <s v="29079"/>
        <s v="17017"/>
        <s v="18133"/>
        <s v="54041"/>
        <s v="32009"/>
        <s v="54097"/>
        <s v="51139"/>
        <s v="39027"/>
        <s v="39163"/>
        <s v="08117"/>
        <s v="54071"/>
        <s v="39165"/>
        <s v="29087"/>
        <s v="24037"/>
        <s v="08001"/>
        <s v="17009"/>
        <s v="31147"/>
        <s v="31133"/>
        <s v="39017"/>
        <s v="17045"/>
        <s v="51047"/>
        <s v="24039"/>
        <s v="08047"/>
        <s v="18145"/>
        <s v="51165"/>
        <s v="54105"/>
        <s v="17041"/>
        <s v="54021"/>
        <s v="51179"/>
        <s v="17167"/>
        <s v="08059"/>
        <s v="06085"/>
        <s v="49019"/>
        <s v="29061"/>
        <s v="39105"/>
        <s v="08019"/>
        <s v="39071"/>
        <s v="18081"/>
        <s v="18047"/>
        <s v="29003"/>
        <s v="29121"/>
        <s v="06043"/>
        <s v="18109"/>
        <s v="54013"/>
        <s v="51113"/>
        <s v="51099"/>
        <s v="29115"/>
        <s v="20023"/>
        <s v="17139"/>
        <s v="20153"/>
        <s v="54035"/>
        <s v="17137"/>
        <s v="39079"/>
        <s v="29127"/>
        <s v="17021"/>
        <s v="51001"/>
        <s v="29063"/>
        <s v="08031"/>
        <s v="32017"/>
        <s v="29205"/>
        <s v="20039"/>
        <s v="54007"/>
        <s v="20137"/>
        <s v="06087"/>
        <s v="18031"/>
        <s v="17029"/>
        <s v="20147"/>
        <s v="39131"/>
        <s v="18021"/>
        <s v="29117"/>
        <s v="20183"/>
        <s v="18167"/>
        <s v="08005"/>
        <s v="17149"/>
        <s v="20043"/>
        <s v="20089"/>
        <s v="20013"/>
        <s v="54075"/>
        <s v="49041"/>
        <s v="20131"/>
        <s v="20157"/>
        <s v="06047"/>
        <s v="20201"/>
        <s v="20117"/>
        <s v="51193"/>
        <s v="51177"/>
        <s v="54053"/>
        <s v="51137"/>
        <s v="39015"/>
        <s v="08077"/>
        <s v="39061"/>
        <s v="39025"/>
        <s v="54087"/>
        <s v="17171"/>
        <s v="51630"/>
        <s v="51079"/>
        <s v="39053"/>
        <s v="17173"/>
        <s v="18029"/>
        <s v="06039"/>
        <s v="51033"/>
        <s v="18119"/>
        <s v="54101"/>
        <s v="18137"/>
        <s v="08093"/>
        <s v="18005"/>
        <s v="51091"/>
        <s v="51660"/>
        <s v="51159"/>
        <s v="51057"/>
        <s v="17023"/>
        <s v="18013"/>
        <s v="39001"/>
        <s v="29021"/>
        <s v="08035"/>
        <s v="51133"/>
        <s v="51015"/>
        <s v="29025"/>
        <s v="29173"/>
        <s v="39145"/>
        <s v="08097"/>
        <s v="49001"/>
        <s v="18105"/>
        <s v="08039"/>
        <s v="21037"/>
        <s v="21015"/>
        <s v="29041"/>
        <s v="29137"/>
        <s v="29049"/>
        <s v="18079"/>
        <s v="17135"/>
        <s v="54015"/>
        <s v="21117"/>
        <s v="08073"/>
        <s v="08065"/>
        <s v="17117"/>
        <s v="29163"/>
        <s v="15009"/>
        <s v="39087"/>
        <s v="08063"/>
        <s v="51003"/>
        <s v="17035"/>
        <s v="17061"/>
        <s v="08051"/>
        <s v="29175"/>
        <s v="51109"/>
        <s v="06019"/>
        <s v="08029"/>
        <s v="54067"/>
        <s v="51097"/>
        <s v="54079"/>
        <s v="20181"/>
        <s v="29033"/>
        <s v="20005"/>
        <s v="18153"/>
        <s v="20085"/>
        <s v="18115"/>
        <s v="51103"/>
        <s v="20029"/>
        <s v="20193"/>
        <s v="54039"/>
        <s v="20179"/>
        <s v="18055"/>
        <s v="51085"/>
        <s v="20065"/>
        <s v="21089"/>
        <s v="18071"/>
        <s v="06069"/>
        <s v="51101"/>
        <s v="20163"/>
        <s v="06053"/>
        <s v="20141"/>
        <s v="20123"/>
        <s v="51790"/>
        <s v="21191"/>
        <s v="20149"/>
        <s v="29177"/>
        <s v="17013"/>
        <s v="20027"/>
        <s v="20161"/>
        <s v="21135"/>
        <s v="15005"/>
        <s v="51119"/>
        <s v="29165"/>
        <s v="51540"/>
        <s v="17033"/>
        <s v="51017"/>
        <s v="49031"/>
        <s v="18155"/>
        <s v="54011"/>
        <s v="08015"/>
        <s v="17079"/>
        <s v="06027"/>
        <s v="21023"/>
        <s v="17049"/>
        <s v="51065"/>
        <s v="18077"/>
        <s v="51820"/>
        <s v="21161"/>
        <s v="17051"/>
        <s v="51131"/>
        <s v="21077"/>
        <s v="29047"/>
        <s v="18093"/>
        <s v="29195"/>
        <s v="51125"/>
        <s v="17083"/>
        <s v="21081"/>
        <s v="29007"/>
        <s v="51075"/>
        <s v="54025"/>
        <s v="49055"/>
        <s v="20103"/>
        <s v="20087"/>
        <s v="08119"/>
        <s v="29089"/>
        <s v="51163"/>
        <s v="08041"/>
        <s v="49021"/>
        <s v="51073"/>
        <s v="29113"/>
        <s v="21019"/>
        <s v="51115"/>
        <s v="21041"/>
        <s v="18143"/>
        <s v="21187"/>
        <s v="18101"/>
        <s v="51087"/>
        <s v="51127"/>
        <s v="29107"/>
        <s v="18027"/>
        <s v="29019"/>
        <s v="54019"/>
        <s v="54043"/>
        <s v="18083"/>
        <s v="21043"/>
        <s v="21201"/>
        <s v="21223"/>
        <s v="54099"/>
        <s v="20143"/>
        <s v="18175"/>
        <s v="21069"/>
        <s v="21097"/>
        <s v="51049"/>
        <s v="29139"/>
        <s v="17005"/>
        <s v="51029"/>
        <s v="51145"/>
        <s v="29095"/>
        <s v="51760"/>
        <s v="51095"/>
        <s v="20199"/>
        <s v="54005"/>
        <s v="17101"/>
        <s v="17119"/>
        <s v="17025"/>
        <s v="20105"/>
        <s v="49037"/>
        <s v="20177"/>
        <s v="08085"/>
        <s v="20209"/>
        <s v="20061"/>
        <s v="20109"/>
        <s v="51005"/>
        <s v="20197"/>
        <s v="21103"/>
        <s v="17159"/>
        <s v="51036"/>
        <s v="08017"/>
        <s v="51009"/>
        <s v="20063"/>
        <s v="51041"/>
        <s v="21205"/>
        <s v="29027"/>
        <s v="49017"/>
        <s v="18117"/>
        <s v="21181"/>
        <s v="18019"/>
        <s v="20195"/>
        <s v="51199"/>
        <s v="20051"/>
        <s v="21127"/>
        <s v="21209"/>
        <s v="29183"/>
        <s v="20167"/>
        <s v="29219"/>
        <s v="51678"/>
        <s v="29053"/>
        <s v="20041"/>
        <s v="17121"/>
        <s v="51530"/>
        <s v="51830"/>
        <s v="21185"/>
        <s v="21063"/>
        <s v="29189"/>
        <s v="51023"/>
        <s v="20045"/>
        <s v="21017"/>
        <s v="20091"/>
        <s v="51580"/>
        <s v="51007"/>
        <s v="21011"/>
        <s v="51149"/>
        <s v="51700"/>
        <s v="54081"/>
        <s v="08043"/>
        <s v="51735"/>
        <s v="51670"/>
        <s v="29135"/>
        <s v="54045"/>
        <s v="21073"/>
        <s v="54089"/>
        <s v="17027"/>
        <s v="51181"/>
        <s v="29159"/>
        <s v="51011"/>
        <s v="18037"/>
        <s v="29101"/>
        <s v="51650"/>
        <s v="51570"/>
        <s v="29510"/>
        <s v="18125"/>
        <s v="20169"/>
        <s v="51019"/>
        <s v="21211"/>
        <s v="51093"/>
        <s v="17185"/>
        <s v="18043"/>
        <s v="18061"/>
        <s v="21111"/>
        <s v="17191"/>
        <s v="21175"/>
        <s v="51730"/>
        <s v="54059"/>
        <s v="21173"/>
        <s v="18051"/>
        <s v="17047"/>
        <s v="18025"/>
        <s v="54063"/>
        <s v="51053"/>
        <s v="51045"/>
        <s v="51147"/>
        <s v="21067"/>
        <s v="17163"/>
        <s v="20053"/>
        <s v="20139"/>
        <s v="20127"/>
        <s v="49053"/>
        <s v="29037"/>
        <s v="21159"/>
        <s v="08091"/>
        <s v="06107"/>
        <s v="51810"/>
        <s v="21115"/>
        <s v="51680"/>
        <s v="51710"/>
        <s v="08109"/>
        <s v="29071"/>
        <s v="29073"/>
        <s v="21239"/>
        <s v="21165"/>
        <s v="51031"/>
        <s v="21049"/>
        <s v="54109"/>
        <s v="29051"/>
        <s v="51135"/>
        <s v="51183"/>
        <s v="29151"/>
        <s v="20071"/>
        <s v="51740"/>
        <s v="20203"/>
        <s v="08101"/>
        <s v="08113"/>
        <s v="51175"/>
        <s v="08061"/>
        <s v="20171"/>
        <s v="17081"/>
        <s v="17189"/>
        <s v="51800"/>
        <s v="29141"/>
        <s v="20101"/>
        <s v="20121"/>
        <s v="20059"/>
        <s v="21005"/>
        <s v="20111"/>
        <s v="20135"/>
        <s v="08025"/>
        <s v="18123"/>
        <s v="06031"/>
        <s v="21153"/>
        <s v="51550"/>
        <s v="21215"/>
        <s v="20165"/>
        <s v="51037"/>
        <s v="17133"/>
        <s v="20009"/>
        <s v="21029"/>
        <s v="51515"/>
        <s v="54055"/>
        <s v="29099"/>
        <s v="21163"/>
        <s v="21195"/>
        <s v="21197"/>
        <s v="51071"/>
        <s v="51161"/>
        <s v="21113"/>
        <s v="51111"/>
        <s v="18173"/>
        <s v="18147"/>
        <s v="21237"/>
        <s v="49025"/>
        <s v="21071"/>
        <s v="08053"/>
        <s v="21151"/>
        <s v="21167"/>
        <s v="20113"/>
        <s v="17193"/>
        <s v="29083"/>
        <s v="20115"/>
        <s v="51025"/>
        <s v="51770"/>
        <s v="29015"/>
        <s v="08027"/>
        <s v="18129"/>
        <s v="21065"/>
        <s v="51775"/>
        <s v="21179"/>
        <s v="17065"/>
        <s v="51121"/>
        <s v="18163"/>
        <s v="54047"/>
        <s v="51081"/>
        <s v="21093"/>
        <s v="20159"/>
        <s v="51067"/>
        <s v="21229"/>
        <s v="20017"/>
        <s v="21027"/>
        <s v="51027"/>
        <s v="29131"/>
        <s v="37053"/>
        <s v="51143"/>
        <s v="08033"/>
        <s v="21025"/>
        <s v="29013"/>
        <s v="21079"/>
        <s v="21129"/>
        <s v="17145"/>
        <s v="51083"/>
        <s v="51620"/>
        <s v="17157"/>
        <s v="08111"/>
        <s v="08089"/>
        <s v="21091"/>
        <s v="20031"/>
        <s v="08011"/>
        <s v="37029"/>
        <s v="06079"/>
        <s v="17055"/>
        <s v="51021"/>
        <s v="51155"/>
        <s v="29125"/>
        <s v="20107"/>
        <s v="32003"/>
        <s v="08099"/>
        <s v="20003"/>
        <s v="51185"/>
        <s v="08079"/>
        <s v="51117"/>
        <s v="37073"/>
        <s v="20145"/>
        <s v="29221"/>
        <s v="21119"/>
        <s v="51063"/>
        <s v="20075"/>
        <s v="51595"/>
        <s v="21021"/>
        <s v="21059"/>
        <s v="37139"/>
        <s v="29055"/>
        <s v="21101"/>
        <s v="20093"/>
        <s v="29029"/>
        <s v="20055"/>
        <s v="51750"/>
        <s v="21109"/>
        <s v="29186"/>
        <s v="37091"/>
        <s v="21189"/>
        <s v="21155"/>
        <s v="08055"/>
        <s v="20083"/>
        <s v="21137"/>
        <s v="21123"/>
        <s v="29161"/>
        <s v="37131"/>
        <s v="20185"/>
        <s v="04015"/>
        <s v="21193"/>
        <s v="29185"/>
        <s v="21225"/>
        <s v="17059"/>
        <s v="29187"/>
        <s v="51051"/>
        <s v="08083"/>
        <s v="08105"/>
        <s v="37143"/>
        <s v="21203"/>
        <s v="17165"/>
        <s v="37055"/>
        <s v="17077"/>
        <s v="51197"/>
        <s v="37041"/>
        <s v="21045"/>
        <s v="21183"/>
        <s v="20155"/>
        <s v="06029"/>
        <s v="20073"/>
        <s v="20079"/>
        <s v="51089"/>
        <s v="17199"/>
        <s v="08067"/>
        <s v="21133"/>
        <s v="37185"/>
        <s v="51167"/>
        <s v="21051"/>
        <s v="37083"/>
        <s v="29085"/>
        <s v="21131"/>
        <s v="29157"/>
        <s v="29169"/>
        <s v="51195"/>
        <s v="20047"/>
        <s v="15001"/>
        <s v="51035"/>
        <s v="51141"/>
        <s v="08003"/>
        <s v="21085"/>
        <s v="29217"/>
        <s v="20015"/>
        <s v="21149"/>
        <s v="37181"/>
        <s v="21217"/>
        <s v="51173"/>
        <s v="04005"/>
        <s v="20011"/>
        <s v="21125"/>
        <s v="37015"/>
        <s v="20069"/>
        <s v="37077"/>
        <s v="20001"/>
        <s v="08071"/>
        <s v="20207"/>
        <s v="21233"/>
        <s v="21087"/>
        <s v="21199"/>
        <s v="51590"/>
        <s v="51690"/>
        <s v="37145"/>
        <s v="21099"/>
        <s v="29105"/>
        <s v="21107"/>
        <s v="29059"/>
        <s v="20057"/>
        <s v="08023"/>
        <s v="37033"/>
        <s v="17069"/>
        <s v="29039"/>
        <s v="51191"/>
        <s v="37177"/>
        <s v="29065"/>
        <s v="51077"/>
        <s v="17151"/>
        <s v="21001"/>
        <s v="20173"/>
        <s v="29093"/>
        <s v="08007"/>
        <s v="17087"/>
        <s v="21055"/>
        <s v="37157"/>
        <s v="21095"/>
        <s v="29167"/>
        <s v="17181"/>
        <s v="51720"/>
        <s v="21031"/>
        <s v="37187"/>
        <s v="21061"/>
        <s v="20187"/>
        <s v="29123"/>
        <s v="20151"/>
        <s v="21177"/>
        <s v="29031"/>
        <s v="04017"/>
        <s v="51640"/>
        <s v="20067"/>
        <s v="37069"/>
        <s v="51169"/>
        <s v="29017"/>
        <s v="37169"/>
        <s v="21207"/>
        <s v="21121"/>
        <s v="20081"/>
        <s v="37065"/>
        <s v="08021"/>
        <s v="08009"/>
        <s v="37127"/>
        <s v="37117"/>
        <s v="29179"/>
        <s v="51105"/>
        <s v="20097"/>
        <s v="37171"/>
        <s v="21139"/>
        <s v="21033"/>
        <s v="20133"/>
        <s v="21013"/>
        <s v="20095"/>
        <s v="20205"/>
        <s v="21169"/>
        <s v="04001"/>
        <s v="21009"/>
        <s v="29215"/>
        <s v="37005"/>
        <s v="37063"/>
        <s v="20037"/>
        <s v="21235"/>
        <s v="06071"/>
        <s v="37135"/>
        <s v="29011"/>
        <s v="21227"/>
        <s v="21147"/>
        <s v="37009"/>
        <s v="37095"/>
        <s v="47091"/>
        <s v="21231"/>
        <s v="17127"/>
        <s v="37001"/>
        <s v="35045"/>
        <s v="47163"/>
        <s v="29057"/>
        <s v="51520"/>
        <s v="20049"/>
        <s v="17153"/>
        <s v="17003"/>
        <s v="37081"/>
        <s v="29229"/>
        <s v="21047"/>
        <s v="29203"/>
        <s v="29225"/>
        <s v="37183"/>
        <s v="37193"/>
        <s v="37013"/>
        <s v="37147"/>
        <s v="20119"/>
        <s v="21057"/>
        <s v="37067"/>
        <s v="21143"/>
        <s v="20025"/>
        <s v="29223"/>
        <s v="21141"/>
        <s v="21007"/>
        <s v="21145"/>
        <s v="47073"/>
        <s v="47019"/>
        <s v="06083"/>
        <s v="37195"/>
        <s v="29201"/>
        <s v="20129"/>
        <s v="21053"/>
        <s v="21219"/>
        <s v="20007"/>
        <s v="29077"/>
        <s v="37197"/>
        <s v="47067"/>
        <s v="20189"/>
        <s v="20035"/>
        <s v="20191"/>
        <s v="35039"/>
        <s v="20175"/>
        <s v="21003"/>
        <s v="37189"/>
        <s v="20033"/>
        <s v="47025"/>
        <s v="21171"/>
        <s v="20099"/>
        <s v="20125"/>
        <s v="21157"/>
        <s v="20077"/>
        <s v="29097"/>
        <s v="47179"/>
        <s v="37101"/>
        <s v="21221"/>
        <s v="20021"/>
        <s v="21213"/>
        <s v="29207"/>
        <s v="35055"/>
        <s v="47013"/>
        <s v="29109"/>
        <s v="47059"/>
        <s v="29133"/>
        <s v="37037"/>
        <s v="37079"/>
        <s v="47151"/>
        <s v="20019"/>
        <s v="35007"/>
        <s v="37011"/>
        <s v="37057"/>
        <s v="37059"/>
        <s v="47137"/>
        <s v="29035"/>
        <s v="21083"/>
        <s v="37151"/>
        <s v="21039"/>
        <s v="47057"/>
        <s v="47027"/>
        <s v="37097"/>
        <s v="37191"/>
        <s v="47049"/>
        <s v="47171"/>
        <s v="35059"/>
        <s v="47173"/>
        <s v="37137"/>
        <s v="47063"/>
        <s v="37003"/>
        <s v="47111"/>
        <s v="37027"/>
        <s v="29091"/>
        <s v="37049"/>
        <s v="29067"/>
        <s v="06111"/>
        <s v="29043"/>
        <s v="40025"/>
        <s v="47165"/>
        <s v="47133"/>
        <s v="47147"/>
        <s v="37107"/>
        <s v="37121"/>
        <s v="29023"/>
        <s v="29143"/>
        <s v="40139"/>
        <s v="21035"/>
        <s v="29145"/>
        <s v="47087"/>
        <s v="37031"/>
        <s v="47125"/>
        <s v="21105"/>
        <s v="40007"/>
        <s v="37105"/>
        <s v="29209"/>
        <s v="47001"/>
        <s v="37159"/>
        <s v="37085"/>
        <s v="47129"/>
        <s v="40059"/>
        <s v="37199"/>
        <s v="47161"/>
        <s v="29149"/>
        <s v="47029"/>
        <s v="40151"/>
        <s v="40115"/>
        <s v="40035"/>
        <s v="37023"/>
        <s v="40105"/>
        <s v="40003"/>
        <s v="40147"/>
        <s v="40053"/>
        <s v="40113"/>
        <s v="40071"/>
        <s v="47169"/>
        <s v="47089"/>
        <s v="29181"/>
        <s v="37115"/>
        <s v="06037"/>
        <s v="29009"/>
        <s v="37103"/>
        <s v="37111"/>
        <s v="47159"/>
        <s v="37035"/>
        <s v="47093"/>
        <s v="21075"/>
        <s v="37125"/>
        <s v="29153"/>
        <s v="47141"/>
        <s v="47021"/>
        <s v="47037"/>
        <s v="29213"/>
        <s v="47189"/>
        <s v="47079"/>
        <s v="37163"/>
        <s v="29069"/>
        <s v="37123"/>
        <s v="47155"/>
        <s v="40153"/>
        <s v="37061"/>
        <s v="47183"/>
        <s v="47035"/>
        <s v="47131"/>
        <s v="29119"/>
        <s v="37021"/>
        <s v="37167"/>
        <s v="47095"/>
        <s v="37051"/>
        <s v="47145"/>
        <s v="47083"/>
        <s v="37025"/>
        <s v="47043"/>
        <s v="35043"/>
        <s v="04025"/>
        <s v="47005"/>
        <s v="05021"/>
        <s v="37109"/>
        <s v="40041"/>
        <s v="47041"/>
        <s v="37119"/>
        <s v="37133"/>
        <s v="47185"/>
        <s v="37087"/>
        <s v="05121"/>
        <s v="47009"/>
        <s v="48111"/>
        <s v="29155"/>
        <s v="37161"/>
        <s v="35031"/>
        <s v="37045"/>
        <s v="05135"/>
        <s v="05049"/>
        <s v="40045"/>
        <s v="37093"/>
        <s v="47105"/>
        <s v="47085"/>
        <s v="48421"/>
        <s v="40131"/>
        <s v="05005"/>
        <s v="40103"/>
        <s v="40047"/>
        <s v="48195"/>
        <s v="47149"/>
        <s v="05089"/>
        <s v="48357"/>
        <s v="35033"/>
        <s v="05009"/>
        <s v="40117"/>
        <s v="05015"/>
        <s v="48295"/>
        <s v="37071"/>
        <s v="05007"/>
        <s v="37173"/>
        <s v="40097"/>
        <s v="40093"/>
        <s v="37153"/>
        <s v="47053"/>
        <s v="47187"/>
        <s v="47015"/>
        <s v="47143"/>
        <s v="47017"/>
        <s v="47045"/>
        <s v="37007"/>
        <s v="35021"/>
        <s v="37089"/>
        <s v="05055"/>
        <s v="37179"/>
        <s v="47175"/>
        <s v="40143"/>
        <s v="47007"/>
        <s v="47121"/>
        <s v="37165"/>
        <s v="47177"/>
        <s v="37155"/>
        <s v="05075"/>
        <s v="37141"/>
        <s v="37017"/>
        <s v="37149"/>
        <s v="47081"/>
        <s v="47123"/>
        <s v="05065"/>
        <s v="37099"/>
        <s v="35049"/>
        <s v="35028"/>
        <s v="05087"/>
        <s v="47107"/>
        <s v="37175"/>
        <s v="45091"/>
        <s v="05143"/>
        <s v="47119"/>
        <s v="47033"/>
        <s v="45021"/>
        <s v="40119"/>
        <s v="37075"/>
        <s v="05093"/>
        <s v="45057"/>
        <s v="05137"/>
        <s v="47031"/>
        <s v="47135"/>
        <s v="48205"/>
        <s v="35047"/>
        <s v="45083"/>
        <s v="47039"/>
        <s v="47097"/>
        <s v="05031"/>
        <s v="05129"/>
        <s v="40001"/>
        <s v="05101"/>
        <s v="47003"/>
        <s v="47117"/>
        <s v="40043"/>
        <s v="40021"/>
        <s v="45045"/>
        <s v="40011"/>
        <s v="48341"/>
        <s v="40073"/>
        <s v="40145"/>
        <s v="37113"/>
        <s v="40083"/>
        <s v="47153"/>
        <s v="40037"/>
        <s v="47077"/>
        <s v="45069"/>
        <s v="48233"/>
        <s v="48393"/>
        <s v="45025"/>
        <s v="48211"/>
        <s v="47061"/>
        <s v="47113"/>
        <s v="47065"/>
        <s v="47075"/>
        <s v="47101"/>
        <s v="05063"/>
        <s v="37129"/>
        <s v="37039"/>
        <s v="40129"/>
        <s v="05067"/>
        <s v="47011"/>
        <s v="45033"/>
        <s v="45077"/>
        <s v="37047"/>
        <s v="45023"/>
        <s v="47139"/>
        <s v="37019"/>
        <s v="45087"/>
        <s v="37043"/>
        <s v="06065"/>
        <s v="45073"/>
        <s v="06059"/>
        <s v="40081"/>
        <s v="47127"/>
        <s v="35037"/>
        <s v="40111"/>
        <s v="47023"/>
        <s v="47115"/>
        <s v="05111"/>
        <s v="35006"/>
        <s v="47167"/>
        <s v="47055"/>
        <s v="47051"/>
        <s v="05141"/>
        <s v="47181"/>
        <s v="47099"/>
        <s v="13241"/>
        <s v="45031"/>
        <s v="40101"/>
        <s v="45055"/>
        <s v="47103"/>
        <s v="05023"/>
        <s v="40039"/>
        <s v="05071"/>
        <s v="05047"/>
        <s v="13281"/>
        <s v="05033"/>
        <s v="05115"/>
        <s v="48359"/>
        <s v="45059"/>
        <s v="47071"/>
        <s v="45007"/>
        <s v="45051"/>
        <s v="13291"/>
        <s v="48375"/>
        <s v="13111"/>
        <s v="40017"/>
        <s v="45067"/>
        <s v="40109"/>
        <s v="47069"/>
        <s v="48065"/>
        <s v="47109"/>
        <s v="45039"/>
        <s v="48179"/>
        <s v="47157"/>
        <s v="35001"/>
        <s v="13213"/>
        <s v="48483"/>
        <s v="45041"/>
        <s v="47047"/>
        <s v="40135"/>
        <s v="05145"/>
        <s v="13313"/>
        <s v="45061"/>
        <s v="05035"/>
        <s v="40107"/>
        <s v="13047"/>
        <s v="04012"/>
        <s v="13137"/>
        <s v="05037"/>
        <s v="13295"/>
        <s v="13311"/>
        <s v="45071"/>
        <s v="05147"/>
        <s v="13083"/>
        <s v="01071"/>
        <s v="40091"/>
        <s v="40015"/>
        <s v="13123"/>
        <s v="05029"/>
        <s v="40009"/>
        <s v="13257"/>
        <s v="35019"/>
        <s v="13187"/>
        <s v="01089"/>
        <s v="40149"/>
        <s v="05131"/>
        <s v="05083"/>
        <s v="40061"/>
        <s v="40133"/>
        <s v="05045"/>
        <s v="40125"/>
        <s v="01083"/>
        <s v="45001"/>
        <s v="45079"/>
        <s v="04007"/>
        <s v="01049"/>
        <s v="01077"/>
        <s v="06073"/>
        <s v="35061"/>
        <s v="35057"/>
        <s v="13119"/>
        <s v="40079"/>
        <s v="45085"/>
        <s v="45047"/>
        <s v="13147"/>
        <s v="40051"/>
        <s v="05149"/>
        <s v="40027"/>
        <s v="13085"/>
        <s v="48117"/>
        <s v="28141"/>
        <s v="05123"/>
        <s v="40087"/>
        <s v="28003"/>
        <s v="13011"/>
        <s v="45063"/>
        <s v="40121"/>
        <s v="13139"/>
        <s v="13129"/>
        <s v="48381"/>
        <s v="28139"/>
        <s v="40063"/>
        <s v="13227"/>
        <s v="28009"/>
        <s v="48011"/>
        <s v="01033"/>
        <s v="45027"/>
        <s v="28093"/>
        <s v="48129"/>
        <s v="35003"/>
        <s v="45081"/>
        <s v="48087"/>
        <s v="45089"/>
        <s v="28033"/>
        <s v="13115"/>
        <s v="05117"/>
        <s v="13055"/>
        <s v="01079"/>
        <s v="04013"/>
        <s v="13105"/>
        <s v="45043"/>
        <s v="05105"/>
        <s v="05085"/>
        <s v="05095"/>
        <s v="40055"/>
        <s v="13195"/>
        <s v="40075"/>
        <s v="05127"/>
        <s v="35009"/>
        <s v="01095"/>
        <s v="01103"/>
        <s v="01019"/>
        <s v="05119"/>
        <s v="13057"/>
        <s v="13157"/>
        <s v="13117"/>
        <s v="35053"/>
        <s v="13015"/>
        <s v="05077"/>
        <s v="28117"/>
        <s v="06025"/>
        <s v="28143"/>
        <s v="40077"/>
        <s v="40057"/>
        <s v="45017"/>
        <s v="45065"/>
        <s v="35011"/>
        <s v="45037"/>
        <s v="28137"/>
        <s v="01059"/>
        <s v="40123"/>
        <s v="45003"/>
        <s v="13221"/>
        <s v="05125"/>
        <s v="13135"/>
        <s v="13317"/>
        <s v="13181"/>
        <s v="13121"/>
        <s v="13013"/>
        <s v="48369"/>
        <s v="28145"/>
        <s v="13059"/>
        <s v="48069"/>
        <s v="40065"/>
        <s v="40031"/>
        <s v="45075"/>
        <s v="48437"/>
        <s v="40049"/>
        <s v="05051"/>
        <s v="48045"/>
        <s v="28081"/>
        <s v="04027"/>
        <s v="45015"/>
        <s v="05107"/>
        <s v="35041"/>
        <s v="28057"/>
        <s v="48191"/>
        <s v="28071"/>
        <s v="01043"/>
        <s v="05097"/>
        <s v="48075"/>
        <s v="28107"/>
        <s v="13067"/>
        <s v="13219"/>
        <s v="40029"/>
        <s v="13223"/>
        <s v="01055"/>
        <s v="01009"/>
        <s v="05113"/>
        <s v="13233"/>
        <s v="01133"/>
        <s v="13297"/>
        <s v="28119"/>
        <s v="28027"/>
        <s v="05001"/>
        <s v="01093"/>
        <s v="13089"/>
        <s v="40127"/>
        <s v="13073"/>
        <s v="40137"/>
        <s v="40005"/>
        <s v="28115"/>
        <s v="35027"/>
        <s v="40141"/>
        <s v="13211"/>
        <s v="40099"/>
        <s v="13265"/>
        <s v="45019"/>
        <s v="13189"/>
        <s v="13133"/>
        <s v="48197"/>
        <s v="45011"/>
        <s v="05069"/>
        <s v="05053"/>
        <s v="05059"/>
        <s v="45035"/>
        <s v="45009"/>
        <s v="01029"/>
        <s v="13245"/>
        <s v="13143"/>
        <s v="13247"/>
        <s v="01015"/>
        <s v="13301"/>
        <s v="40089"/>
        <s v="13217"/>
        <s v="01115"/>
        <s v="40033"/>
        <s v="40019"/>
        <s v="40069"/>
        <s v="13097"/>
        <s v="48487"/>
        <s v="48017"/>
        <s v="04011"/>
        <s v="13045"/>
        <s v="48279"/>
        <s v="28161"/>
        <s v="01127"/>
        <s v="28095"/>
        <s v="04021"/>
        <s v="28013"/>
        <s v="48189"/>
        <s v="01075"/>
        <s v="48153"/>
        <s v="05019"/>
        <s v="13151"/>
        <s v="05109"/>
        <s v="28135"/>
        <s v="05061"/>
        <s v="28017"/>
        <s v="45029"/>
        <s v="13063"/>
        <s v="48345"/>
        <s v="35005"/>
        <s v="04009"/>
        <s v="48101"/>
        <s v="13141"/>
        <s v="13237"/>
        <s v="13159"/>
        <s v="01073"/>
        <s v="01057"/>
        <s v="13033"/>
        <s v="28011"/>
        <s v="05079"/>
        <s v="13163"/>
        <s v="40067"/>
        <s v="13125"/>
        <s v="05041"/>
        <s v="48155"/>
        <s v="13113"/>
        <s v="45005"/>
        <s v="05039"/>
        <s v="13035"/>
        <s v="01121"/>
        <s v="05133"/>
        <s v="48485"/>
        <s v="13077"/>
        <s v="45049"/>
        <s v="28133"/>
        <s v="05025"/>
        <s v="40095"/>
        <s v="40023"/>
        <s v="13303"/>
        <s v="48077"/>
        <s v="40013"/>
        <s v="13251"/>
        <s v="28043"/>
        <s v="01111"/>
        <s v="28025"/>
        <s v="13255"/>
        <s v="28087"/>
        <s v="01027"/>
        <s v="13149"/>
        <s v="40085"/>
        <s v="13009"/>
        <s v="05057"/>
        <s v="01117"/>
        <s v="35051"/>
        <s v="13169"/>
        <s v="28155"/>
        <s v="01125"/>
        <s v="28083"/>
        <s v="05099"/>
        <s v="13165"/>
        <s v="13207"/>
        <s v="48337"/>
        <s v="48079"/>
        <s v="05081"/>
        <s v="13171"/>
        <s v="48387"/>
        <s v="48219"/>
        <s v="48181"/>
        <s v="48097"/>
        <s v="48277"/>
        <s v="48303"/>
        <s v="13199"/>
        <s v="13231"/>
        <s v="28097"/>
        <s v="45053"/>
        <s v="48107"/>
        <s v="05043"/>
        <s v="28015"/>
        <s v="45013"/>
        <s v="01107"/>
        <s v="48125"/>
        <s v="13285"/>
        <s v="05103"/>
        <s v="13319"/>
        <s v="05013"/>
        <s v="48269"/>
        <s v="48147"/>
        <s v="28105"/>
        <s v="48275"/>
        <s v="35017"/>
        <s v="48023"/>
        <s v="48009"/>
        <s v="13107"/>
        <s v="28019"/>
        <s v="05011"/>
        <s v="35035"/>
        <s v="13167"/>
        <s v="35025"/>
        <s v="13021"/>
        <s v="13293"/>
        <s v="48037"/>
        <s v="13289"/>
        <s v="01017"/>
        <s v="04019"/>
        <s v="13103"/>
        <s v="13031"/>
        <s v="05017"/>
        <s v="28151"/>
        <s v="01123"/>
        <s v="01007"/>
        <s v="01037"/>
        <s v="05091"/>
        <s v="13079"/>
        <s v="13175"/>
        <s v="28103"/>
        <s v="13263"/>
        <s v="28159"/>
        <s v="13043"/>
        <s v="28051"/>
        <s v="01021"/>
        <s v="13145"/>
        <s v="48501"/>
        <s v="28007"/>
        <s v="01063"/>
        <s v="48445"/>
        <s v="05073"/>
        <s v="05003"/>
        <s v="28053"/>
        <s v="05027"/>
        <s v="13225"/>
        <s v="13153"/>
        <s v="48305"/>
        <s v="48119"/>
        <s v="13269"/>
        <s v="48169"/>
        <s v="48237"/>
        <s v="13283"/>
        <s v="48263"/>
        <s v="05139"/>
        <s v="13023"/>
        <s v="35013"/>
        <s v="48433"/>
        <s v="35023"/>
        <s v="48497"/>
        <s v="48207"/>
        <s v="48121"/>
        <s v="01065"/>
        <s v="48447"/>
        <s v="48449"/>
        <s v="48231"/>
        <s v="48503"/>
        <s v="48085"/>
        <s v="48159"/>
        <s v="48343"/>
        <s v="13051"/>
        <s v="01081"/>
        <s v="48223"/>
        <s v="13029"/>
        <s v="01119"/>
        <s v="48067"/>
        <s v="13209"/>
        <s v="13279"/>
        <s v="13091"/>
        <s v="13109"/>
        <s v="13267"/>
        <s v="01051"/>
        <s v="01105"/>
        <s v="13193"/>
        <s v="13197"/>
        <s v="13215"/>
        <s v="28125"/>
        <s v="28069"/>
        <s v="04003"/>
        <s v="13309"/>
        <s v="35015"/>
        <s v="13235"/>
        <s v="13053"/>
        <s v="28163"/>
        <s v="01001"/>
        <s v="28099"/>
        <s v="28079"/>
        <s v="01047"/>
        <s v="01087"/>
        <s v="13179"/>
        <s v="28055"/>
        <s v="01113"/>
        <s v="13249"/>
        <s v="22035"/>
        <s v="22123"/>
        <s v="35029"/>
        <s v="22067"/>
        <s v="48165"/>
        <s v="28089"/>
        <s v="13093"/>
        <s v="22111"/>
        <s v="22027"/>
        <s v="48063"/>
        <s v="13183"/>
        <s v="48115"/>
        <s v="22119"/>
        <s v="22015"/>
        <s v="13271"/>
        <s v="22017"/>
        <s v="48033"/>
        <s v="01101"/>
        <s v="48415"/>
        <s v="48499"/>
        <s v="48151"/>
        <s v="48363"/>
        <s v="48367"/>
        <s v="48253"/>
        <s v="13261"/>
        <s v="13315"/>
        <s v="48439"/>
        <s v="48113"/>
        <s v="48417"/>
        <s v="48379"/>
        <s v="48397"/>
        <s v="48429"/>
        <s v="13001"/>
        <s v="13161"/>
        <s v="13307"/>
        <s v="13259"/>
        <s v="01091"/>
        <s v="48459"/>
        <s v="28075"/>
        <s v="48315"/>
        <s v="01085"/>
        <s v="01011"/>
        <s v="28123"/>
        <s v="28101"/>
        <s v="13305"/>
        <s v="13081"/>
        <s v="22061"/>
        <s v="48467"/>
        <s v="48257"/>
        <s v="22073"/>
        <s v="28121"/>
        <s v="13191"/>
        <s v="48203"/>
        <s v="22083"/>
        <s v="28149"/>
        <s v="01005"/>
        <s v="28049"/>
        <s v="13069"/>
        <s v="13017"/>
        <s v="22065"/>
        <s v="13177"/>
        <s v="13273"/>
        <s v="13287"/>
        <s v="01131"/>
        <s v="13005"/>
        <s v="01023"/>
        <s v="48003"/>
        <s v="48423"/>
        <s v="48183"/>
        <s v="22013"/>
        <s v="04023"/>
        <s v="13239"/>
        <s v="48317"/>
        <s v="13321"/>
        <s v="13155"/>
        <s v="13243"/>
        <s v="01109"/>
        <s v="48227"/>
        <s v="48335"/>
        <s v="22049"/>
        <s v="48353"/>
        <s v="01041"/>
        <s v="28023"/>
        <s v="48441"/>
        <s v="13127"/>
        <s v="48221"/>
        <s v="48251"/>
        <s v="13229"/>
        <s v="48139"/>
        <s v="48059"/>
        <s v="22041"/>
        <s v="48133"/>
        <s v="28061"/>
        <s v="48143"/>
        <s v="28129"/>
        <s v="01013"/>
        <s v="13061"/>
        <s v="13299"/>
        <s v="13025"/>
        <s v="13277"/>
        <s v="13095"/>
        <s v="48401"/>
        <s v="48141"/>
        <s v="48365"/>
        <s v="01067"/>
        <s v="28021"/>
        <s v="22107"/>
        <s v="01025"/>
        <s v="22031"/>
        <s v="22021"/>
        <s v="48229"/>
        <s v="13019"/>
        <s v="48213"/>
        <s v="13037"/>
        <s v="13003"/>
        <s v="48349"/>
        <s v="48425"/>
        <s v="01099"/>
        <s v="22081"/>
        <s v="28127"/>
        <s v="48109"/>
        <s v="48093"/>
        <s v="48217"/>
        <s v="28029"/>
        <s v="13039"/>
        <s v="48495"/>
        <s v="22127"/>
        <s v="01045"/>
        <s v="48135"/>
        <s v="13205"/>
        <s v="48389"/>
        <s v="28153"/>
        <s v="01035"/>
        <s v="48301"/>
        <s v="22069"/>
        <s v="48329"/>
        <s v="13007"/>
        <s v="13075"/>
        <s v="48035"/>
        <s v="01031"/>
        <s v="13099"/>
        <s v="48173"/>
        <s v="13071"/>
        <s v="48431"/>
        <s v="48073"/>
        <s v="48081"/>
        <s v="13065"/>
        <s v="48399"/>
        <s v="13049"/>
        <s v="28067"/>
        <s v="48083"/>
        <s v="13173"/>
        <s v="22025"/>
        <s v="48049"/>
        <s v="48001"/>
        <s v="01129"/>
        <s v="01039"/>
        <s v="28031"/>
        <s v="22059"/>
        <s v="28063"/>
        <s v="48193"/>
        <s v="48419"/>
        <s v="28065"/>
        <s v="48161"/>
        <s v="28077"/>
        <s v="13201"/>
        <s v="01069"/>
        <s v="28085"/>
        <s v="13027"/>
        <s v="13185"/>
        <s v="02200"/>
        <s v="26000"/>
        <s v="23000"/>
        <s v="27000"/>
        <s v="55000"/>
        <s v="36000"/>
        <s v="30113"/>
        <s v="42000"/>
        <s v="39000"/>
        <s v="17000"/>
        <s v="18000"/>
        <s v="51560"/>
        <s v="12089"/>
        <s v="22085"/>
        <s v="28001"/>
        <s v="22029"/>
        <s v="22043"/>
        <s v="48347"/>
        <s v="13275"/>
        <s v="48309"/>
        <s v="13131"/>
        <s v="48475"/>
        <s v="13087"/>
        <s v="01061"/>
        <s v="48293"/>
        <s v="48103"/>
        <s v="28037"/>
        <s v="13101"/>
        <s v="48461"/>
        <s v="28041"/>
        <s v="13253"/>
        <s v="48451"/>
        <s v="48383"/>
        <s v="01053"/>
        <s v="28111"/>
        <s v="48333"/>
        <s v="28035"/>
        <s v="01003"/>
        <s v="48099"/>
        <s v="12031"/>
        <s v="28073"/>
        <s v="28091"/>
        <s v="48405"/>
        <s v="12063"/>
        <s v="48289"/>
        <s v="48403"/>
        <s v="48095"/>
        <s v="12059"/>
        <s v="48235"/>
        <s v="48225"/>
        <s v="22079"/>
        <s v="12003"/>
        <s v="12023"/>
        <s v="28147"/>
        <s v="12047"/>
        <s v="28113"/>
        <s v="12131"/>
        <s v="01097"/>
        <s v="48005"/>
        <s v="48371"/>
        <s v="28005"/>
        <s v="28157"/>
        <s v="48307"/>
        <s v="12091"/>
        <s v="12079"/>
        <s v="48145"/>
        <s v="48411"/>
        <s v="12065"/>
        <s v="12113"/>
        <s v="12073"/>
        <s v="48281"/>
        <s v="22009"/>
        <s v="12033"/>
        <s v="12133"/>
        <s v="12039"/>
        <s v="22115"/>
        <s v="12109"/>
        <s v="48455"/>
        <s v="48395"/>
        <s v="12121"/>
        <s v="48243"/>
        <s v="28039"/>
        <s v="48027"/>
        <s v="12019"/>
        <s v="12077"/>
        <s v="12013"/>
        <s v="28109"/>
        <s v="22117"/>
        <s v="48351"/>
        <s v="48105"/>
        <s v="28131"/>
        <s v="22105"/>
        <s v="12007"/>
        <s v="12005"/>
        <s v="48241"/>
        <s v="22091"/>
        <s v="12125"/>
        <s v="22125"/>
        <s v="22037"/>
        <s v="12123"/>
        <s v="48373"/>
        <s v="48413"/>
        <s v="12067"/>
        <s v="22077"/>
        <s v="48327"/>
        <s v="48331"/>
        <s v="48313"/>
        <s v="22039"/>
        <s v="48457"/>
        <s v="28059"/>
        <s v="12129"/>
        <s v="48471"/>
        <s v="48053"/>
        <s v="28047"/>
        <s v="22003"/>
        <s v="48041"/>
        <s v="22097"/>
        <s v="12107"/>
        <s v="48319"/>
        <s v="22011"/>
        <s v="12001"/>
        <s v="48377"/>
        <s v="48299"/>
        <s v="22103"/>
        <s v="28045"/>
        <s v="48407"/>
        <s v="48491"/>
        <s v="22033"/>
        <s v="12041"/>
        <s v="12045"/>
        <s v="48185"/>
        <s v="12035"/>
        <s v="48043"/>
        <s v="22063"/>
        <s v="22121"/>
        <s v="48443"/>
        <s v="48435"/>
        <s v="12029"/>
        <s v="48267"/>
        <s v="12037"/>
        <s v="48051"/>
        <s v="22047"/>
        <s v="12127"/>
        <s v="48339"/>
        <s v="48453"/>
        <s v="22099"/>
        <s v="12083"/>
        <s v="22001"/>
        <s v="22053"/>
        <s v="48199"/>
        <s v="48287"/>
        <s v="12075"/>
        <s v="22019"/>
        <s v="48171"/>
        <s v="22005"/>
        <s v="48291"/>
        <s v="48031"/>
        <s v="22095"/>
        <s v="22055"/>
        <s v="22087"/>
        <s v="22089"/>
        <s v="22051"/>
        <s v="22071"/>
        <s v="48021"/>
        <s v="12069"/>
        <s v="48477"/>
        <s v="48465"/>
        <s v="22093"/>
        <s v="48209"/>
        <s v="48137"/>
        <s v="48265"/>
        <s v="48361"/>
        <s v="22045"/>
        <s v="22113"/>
        <s v="22007"/>
        <s v="48473"/>
        <s v="48245"/>
        <s v="48201"/>
        <s v="48149"/>
        <s v="48259"/>
        <s v="22075"/>
        <s v="22023"/>
        <s v="48385"/>
        <s v="22057"/>
        <s v="22101"/>
        <s v="48015"/>
        <s v="48055"/>
        <s v="12009"/>
        <s v="12017"/>
        <s v="12117"/>
        <s v="12119"/>
        <s v="48091"/>
        <s v="22109"/>
        <s v="48089"/>
        <s v="12095"/>
        <s v="48019"/>
        <s v="48071"/>
        <s v="48187"/>
        <s v="48157"/>
        <s v="48177"/>
        <s v="48029"/>
        <s v="12053"/>
        <s v="48325"/>
        <s v="48271"/>
        <s v="48463"/>
        <s v="48481"/>
        <s v="48167"/>
        <s v="48285"/>
        <s v="48039"/>
        <s v="12097"/>
        <s v="12101"/>
        <s v="12105"/>
        <s v="48493"/>
        <s v="48123"/>
        <s v="48013"/>
        <s v="12057"/>
        <s v="48239"/>
        <s v="48321"/>
        <s v="48255"/>
        <s v="12061"/>
        <s v="12103"/>
        <s v="48323"/>
        <s v="48507"/>
        <s v="48163"/>
        <s v="48469"/>
        <s v="12093"/>
        <s v="48175"/>
        <s v="12111"/>
        <s v="12055"/>
        <s v="12049"/>
        <s v="48297"/>
        <s v="12081"/>
        <s v="48057"/>
        <s v="48025"/>
        <s v="48127"/>
        <s v="48283"/>
        <s v="48311"/>
        <s v="12085"/>
        <s v="48391"/>
        <s v="12027"/>
        <s v="12043"/>
        <s v="12115"/>
        <s v="12099"/>
        <s v="48007"/>
        <s v="48479"/>
        <s v="12051"/>
        <s v="12015"/>
        <s v="48409"/>
        <s v="48131"/>
        <s v="48249"/>
        <s v="48355"/>
        <s v="12071"/>
        <s v="12011"/>
        <s v="12021"/>
        <s v="48273"/>
        <s v="48247"/>
        <s v="48505"/>
        <s v="48261"/>
        <s v="48047"/>
        <s v="12087"/>
        <s v="48427"/>
        <s v="48215"/>
        <s v="48489"/>
        <s v="48061"/>
        <s v="12025"/>
      </sharedItems>
    </cacheField>
    <cacheField name="STATE_ABBR" numFmtId="1">
      <sharedItems containsBlank="1" count="52">
        <s v="AK"/>
        <s v="WA"/>
        <s v="ID"/>
        <s v="ME"/>
        <s v="MT"/>
        <s v="MN"/>
        <s v="ND"/>
        <s v="OR"/>
        <s v="MI"/>
        <s v="NH"/>
        <s v="VT"/>
        <s v="WI"/>
        <s v="NY"/>
        <s v="SD"/>
        <s v="WY"/>
        <s v="MA"/>
        <s v="CA"/>
        <s v="RI"/>
        <s v="CT"/>
        <s v="NV"/>
        <s v="PA"/>
        <s v="IA"/>
        <s v="NJ"/>
        <s v="NE"/>
        <s v="UT"/>
        <s v="OH"/>
        <s v="IL"/>
        <s v="IN"/>
        <s v="HI"/>
        <s v="DE"/>
        <s v="WV"/>
        <s v="MD"/>
        <s v="CO"/>
        <s v="VA"/>
        <s v="MO"/>
        <s v="DC"/>
        <s v="KS"/>
        <s v="KY"/>
        <s v="NC"/>
        <s v="AZ"/>
        <s v="TN"/>
        <s v="NM"/>
        <s v="OK"/>
        <s v="AR"/>
        <s v="TX"/>
        <s v="SC"/>
        <s v="GA"/>
        <s v="AL"/>
        <s v="MS"/>
        <s v="LA"/>
        <m/>
        <s v="FL"/>
      </sharedItems>
    </cacheField>
    <cacheField name="COUNTY_NAM" numFmtId="1">
      <sharedItems containsBlank="1" count="1847">
        <s v="North Slope"/>
        <s v="Northwest Arctic"/>
        <s v="Nome"/>
        <s v="Aleutians West"/>
        <s v="Yukon-Koyukuk"/>
        <s v="Bethel"/>
        <s v="Wade Hampton"/>
        <s v="Fairbanks North Star"/>
        <s v="Denali"/>
        <s v="Dillingham"/>
        <s v="Matanuska-Susitna"/>
        <s v="Southeast Fairbanks"/>
        <s v="Lake and Peninsula"/>
        <s v="Kenai Peninsula"/>
        <s v="Valdez-Cordova"/>
        <s v="Bristol Bay"/>
        <s v="Anchorage"/>
        <s v="Aleutians East"/>
        <s v="Kodiak Island"/>
        <s v="Yakutat"/>
        <s v="Haines"/>
        <s v="Skagway-Hoonah-Angoon"/>
        <s v="Juneau"/>
        <s v="Sitka"/>
        <s v="Wrangell-Petersburg"/>
        <s v="Prince of Wales-Outer Ketchikan"/>
        <s v="Ketchikan Gateway"/>
        <s v="Whatcom"/>
        <s v="San Juan"/>
        <s v="Clallam"/>
        <s v="Okanogan"/>
        <s v="Skagit"/>
        <s v="Island"/>
        <s v="Ferry"/>
        <s v="Jefferson"/>
        <s v="Snohomish"/>
        <s v="Stevens"/>
        <s v="Chelan"/>
        <s v="Pend Oreille"/>
        <s v="Boundary"/>
        <s v="Aroostook"/>
        <s v="Kitsap"/>
        <s v="Lincoln"/>
        <s v="Bonner"/>
        <s v="Grays Harbor"/>
        <s v="Mason"/>
        <s v="King"/>
        <s v="Flathead"/>
        <s v="Glacier"/>
        <s v="Douglas"/>
        <s v="Pierce"/>
        <s v="Toole"/>
        <s v="Grant"/>
        <s v="Kittitas"/>
        <s v="Liberty"/>
        <s v="Hill"/>
        <s v="Thurston"/>
        <s v="Spokane"/>
        <s v="Blaine"/>
        <s v="Sanders"/>
        <s v="Piscataquis"/>
        <s v="Pacific"/>
        <s v="Phillips"/>
        <s v="Kootenai"/>
        <s v="Penobscot"/>
        <s v="Shoshone"/>
        <s v="Lake of the Woods"/>
        <s v="Lewis"/>
        <s v="Valley"/>
        <s v="Pondera"/>
        <s v="Somerset"/>
        <s v="Daniels"/>
        <s v="Yakima"/>
        <s v="Sheridan"/>
        <s v="Divide"/>
        <s v="Burke"/>
        <s v="Lake"/>
        <s v="Renville"/>
        <s v="Bottineau"/>
        <s v="Wahkiakum"/>
        <s v="Teton"/>
        <s v="Adams"/>
        <s v="Rolette"/>
        <s v="Clatsop"/>
        <s v="Towner"/>
        <s v="Cavalier"/>
        <s v="Roseau"/>
        <s v="Pembina"/>
        <s v="Kittson"/>
        <s v="Chouteau"/>
        <s v="Cowlitz"/>
        <s v="Washington"/>
        <s v="Ward"/>
        <s v="Whitman"/>
        <s v="Lewis and Clark"/>
        <s v="Benewah"/>
        <s v="Roosevelt"/>
        <s v="Williams"/>
        <s v="Skamania"/>
        <s v="Mineral"/>
        <s v="Columbia"/>
        <s v="Koochiching"/>
        <s v="McHenry"/>
        <s v="St. Louis"/>
        <s v="Mountrail"/>
        <s v="Missoula"/>
        <s v="Benton"/>
        <s v="Latah"/>
        <s v="Franklin"/>
        <s v="Powell"/>
        <s v="Ramsey"/>
        <s v="Beltrami"/>
        <s v="Walsh"/>
        <s v="Marshall"/>
        <s v="Tillamook"/>
        <s v="Keweenaw"/>
        <s v="Cascade"/>
        <s v="Clark"/>
        <s v="Hancock"/>
        <s v="Benson"/>
        <s v="McCone"/>
        <s v="Cook"/>
        <s v="Richland"/>
        <s v="Fergus"/>
        <s v="Klickitat"/>
        <s v="Walla Walla"/>
        <s v="Clearwater"/>
        <s v="Garfield"/>
        <s v="McKenzie"/>
        <s v="Multnomah"/>
        <s v="Nelson"/>
        <s v="Grand Forks"/>
        <s v="Pennington"/>
        <s v="Polk"/>
        <s v="Yamhill"/>
        <s v="Judith Basin"/>
        <s v="Nez Perce"/>
        <s v="Petroleum"/>
        <s v="Hood River"/>
        <s v="Dawson"/>
        <s v="Asotin"/>
        <s v="Wasco"/>
        <s v="Clackamas"/>
        <s v="Red Lake"/>
        <s v="McLean"/>
        <s v="Itasca"/>
        <s v="Dunn"/>
        <s v="Oxford"/>
        <s v="Coos"/>
        <s v="Wells"/>
        <s v="Gilliam"/>
        <s v="Sherman"/>
        <s v="Marion"/>
        <s v="Eddy"/>
        <s v="Morrow"/>
        <s v="Granite"/>
        <s v="Umatilla"/>
        <s v="Meagher"/>
        <s v="Idaho"/>
        <s v="Ravalli"/>
        <s v="Waldo"/>
        <s v="Griggs"/>
        <s v="Steele"/>
        <s v="Traill"/>
        <s v="Mercer"/>
        <s v="Wallowa"/>
        <s v="Kennebec"/>
        <s v="Foster"/>
        <s v="Wibaux"/>
        <s v="Broadwater"/>
        <s v="Houghton"/>
        <s v="Union"/>
        <s v="Essex"/>
        <s v="Golden Valley"/>
        <s v="Cass"/>
        <s v="Mahnomen"/>
        <s v="Norman"/>
        <s v="Billings"/>
        <s v="Prairie"/>
        <s v="Orleans"/>
        <s v="Hubbard"/>
        <s v="Linn"/>
        <s v="Wheatland"/>
        <s v="Burleigh"/>
        <s v="Kidder"/>
        <s v="Oliver"/>
        <s v="Knox"/>
        <s v="Stutsman"/>
        <s v="Chippewa"/>
        <s v="Rosebud"/>
        <s v="Musselshell"/>
        <s v="Androscoggin"/>
        <s v="Luce"/>
        <s v="Ontonagon"/>
        <s v="Marquette"/>
        <s v="Baraga"/>
        <s v="Barnes"/>
        <s v="Deer Lodge"/>
        <s v="Ashland"/>
        <s v="Caledonia"/>
        <s v="Grand Isle"/>
        <s v="Wheeler"/>
        <s v="Custer"/>
        <s v="Clinton"/>
        <s v="Becker"/>
        <s v="Alger"/>
        <s v="Clay"/>
        <s v="Lane"/>
        <s v="Bayfield"/>
        <s v="Stark"/>
        <s v="Silver Bow"/>
        <s v="Lamoille"/>
        <s v="Aitkin"/>
        <s v="Morton"/>
        <s v="Sagadahoc"/>
        <s v="Beaverhead"/>
        <s v="Schoolcraft"/>
        <s v="Gallatin"/>
        <s v="Gogebic"/>
        <s v="Yellowstone"/>
        <s v="Carroll"/>
        <s v="Treasure"/>
        <s v="Park"/>
        <s v="Chittenden"/>
        <s v="St. Lawrence"/>
        <s v="Fallon"/>
        <s v="Sweet Grass"/>
        <s v="Cumberland"/>
        <s v="Grafton"/>
        <s v="Carlton"/>
        <s v="Crow Wing"/>
        <s v="Wadena"/>
        <s v="Lemhi"/>
        <s v="Slope"/>
        <s v="Deschutes"/>
        <s v="Mackinac"/>
        <s v="Crook"/>
        <s v="Baker"/>
        <s v="Hettinger"/>
        <s v="Iron"/>
        <s v="Otter Tail"/>
        <s v="Madison"/>
        <s v="Stillwater"/>
        <s v="Emmons"/>
        <s v="Logan"/>
        <s v="LaMoure"/>
        <s v="Ransom"/>
        <s v="Wilkin"/>
        <s v="Orange"/>
        <s v="Dickinson"/>
        <s v="Delta"/>
        <s v="Addison"/>
        <s v="York"/>
        <s v="Pine"/>
        <s v="Vilas"/>
        <s v="Big Horn"/>
        <s v="Sioux"/>
        <s v="Bowman"/>
        <s v="Todd"/>
        <s v="Carter"/>
        <s v="Morrison"/>
        <s v="Emmet"/>
        <s v="Cheboygan"/>
        <s v="Charlevoix"/>
        <s v="Menominee"/>
        <s v="Forest"/>
        <s v="Belknap"/>
        <s v="McIntosh"/>
        <s v="Dickey"/>
        <s v="Sawyer"/>
        <s v="Florence"/>
        <s v="Mille Lacs"/>
        <s v="Sargent"/>
        <s v="Washburn"/>
        <s v="Presque Isle"/>
        <s v="Windsor"/>
        <s v="Burnett"/>
        <s v="Strafford"/>
        <s v="Kanabec"/>
        <s v="Carbon"/>
        <s v="Price"/>
        <s v="Malheur"/>
        <s v="Rutland"/>
        <s v="Hamilton"/>
        <s v="Oneida"/>
        <s v="Harding"/>
        <s v="Powder River"/>
        <s v="Merrimack"/>
        <s v="Marinette"/>
        <s v="Klamath"/>
        <s v="Perkins"/>
        <s v="Corson"/>
        <s v="Traverse"/>
        <s v="Sullivan"/>
        <s v="Harney"/>
        <s v="Herkimer"/>
        <s v="Warren"/>
        <s v="Campbell"/>
        <s v="Leelanau"/>
        <s v="McPherson"/>
        <s v="Curry"/>
        <s v="Brown"/>
        <s v="Gem"/>
        <s v="Roberts"/>
        <s v="Alpena"/>
        <s v="Rockingham"/>
        <s v="Montmorency"/>
        <s v="Door"/>
        <s v="Otsego"/>
        <s v="Stearns"/>
        <s v="Chisago"/>
        <s v="Rusk"/>
        <s v="Isanti"/>
        <s v="Pope"/>
        <s v="Barron"/>
        <s v="Antrim"/>
        <s v="Langlade"/>
        <s v="Hillsborough"/>
        <s v="Payette"/>
        <s v="Boise"/>
        <s v="Oconto"/>
        <s v="Josephine"/>
        <s v="Walworth"/>
        <s v="Cheshire"/>
        <s v="Windham"/>
        <s v="Edmunds"/>
        <s v="Bennington"/>
        <s v="Sherburne"/>
        <s v="Day"/>
        <s v="Big Stone"/>
        <s v="Alcona"/>
        <s v="Jackson"/>
        <s v="Taylor"/>
        <s v="Ziebach"/>
        <s v="Fremont"/>
        <s v="Dewey"/>
        <s v="Oscoda"/>
        <s v="Saratoga"/>
        <s v="Grand Traverse"/>
        <s v="Crawford"/>
        <s v="Anoka"/>
        <s v="Oswego"/>
        <s v="Wright"/>
        <s v="Canyon"/>
        <s v="Kandiyohi"/>
        <s v="Kalkaska"/>
        <s v="Swift"/>
        <s v="Butte"/>
        <s v="Elmore"/>
        <s v="Middlesex"/>
        <s v="Meeker"/>
        <s v="Marathon"/>
        <s v="Fulton"/>
        <s v="Ada"/>
        <s v="St. Croix"/>
        <s v="Hennepin"/>
        <s v="Potter"/>
        <s v="Lac qui Parle"/>
        <s v="Shawano"/>
        <s v="Faulk"/>
        <s v="Owyhee"/>
        <s v="Benzie"/>
        <s v="Spink"/>
        <s v="Iosco"/>
        <s v="Worcester"/>
        <s v="Rensselaer"/>
        <s v="Ogemaw"/>
        <s v="Meade"/>
        <s v="Suffolk"/>
        <s v="Codington"/>
        <s v="Camas"/>
        <s v="Roscommon"/>
        <s v="Missaukee"/>
        <s v="Montgomery"/>
        <s v="Cayuga"/>
        <s v="Plymouth"/>
        <s v="Schenectady"/>
        <s v="Norfolk"/>
        <s v="Berkshire"/>
        <s v="Wexford"/>
        <s v="Kewaunee"/>
        <s v="Carver"/>
        <s v="McLeod"/>
        <s v="Eau Claire"/>
        <s v="Manistee"/>
        <s v="Del Norte"/>
        <s v="Onondaga"/>
        <s v="Albany"/>
        <s v="Barnstable"/>
        <s v="Dakota"/>
        <s v="Wayne"/>
        <s v="Deuel"/>
        <s v="Johnson"/>
        <s v="Waupaca"/>
        <s v="Sully"/>
        <s v="Yellow Medicine"/>
        <s v="Hyde"/>
        <s v="Hand"/>
        <s v="Portage"/>
        <s v="Outagamie"/>
        <s v="Wood"/>
        <s v="Hampshire"/>
        <s v="Arenac"/>
        <s v="Schoharie"/>
        <s v="Scott"/>
        <s v="Huron"/>
        <s v="Siskiyou"/>
        <s v="Stanley"/>
        <s v="Haakon"/>
        <s v="Monroe"/>
        <s v="Bristol"/>
        <s v="Gladwin"/>
        <s v="Hamlin"/>
        <s v="Pepin"/>
        <s v="Goodhue"/>
        <s v="Lawrence"/>
        <s v="Clare"/>
        <s v="Sibley"/>
        <s v="Niagara"/>
        <s v="Trempealeau"/>
        <s v="Hampden"/>
        <s v="Osceola"/>
        <s v="Buffalo"/>
        <s v="Redwood"/>
        <s v="Washakie"/>
        <s v="Providence"/>
        <s v="Manitowoc"/>
        <s v="Seneca"/>
        <s v="Bay"/>
        <s v="Beadle"/>
        <s v="Greene"/>
        <s v="Lyon"/>
        <s v="Chenango"/>
        <s v="Hot Springs"/>
        <s v="Ontario"/>
        <s v="Bingham"/>
        <s v="Rice"/>
        <s v="Hughes"/>
        <s v="Le Sueur"/>
        <s v="Genesee"/>
        <s v="Bonneville"/>
        <s v="Cortland"/>
        <s v="Calumet"/>
        <s v="Kingsbury"/>
        <s v="Brookings"/>
        <s v="Wabasha"/>
        <s v="Tolland"/>
        <s v="Winnebago"/>
        <s v="Delaware"/>
        <s v="Sanilac"/>
        <s v="Gooding"/>
        <s v="Waushara"/>
        <s v="Nicollet"/>
        <s v="Midland"/>
        <s v="Livingston"/>
        <s v="Hartford"/>
        <s v="Tuscola"/>
        <s v="Erie"/>
        <s v="Humboldt"/>
        <s v="Kent"/>
        <s v="Weston"/>
        <s v="Modoc"/>
        <s v="Isabella"/>
        <s v="Newport"/>
        <s v="Yates"/>
        <s v="Litchfield"/>
        <s v="Mecosta"/>
        <s v="Nantucket"/>
        <s v="Tompkins"/>
        <s v="Dukes"/>
        <s v="Newaygo"/>
        <s v="Ulster"/>
        <s v="Wyoming"/>
        <s v="Minidoka"/>
        <s v="Winona"/>
        <s v="Dutchess"/>
        <s v="Blue Earth"/>
        <s v="Oceana"/>
        <s v="Olmsted"/>
        <s v="Dodge"/>
        <s v="Waseca"/>
        <s v="Fond du Lac"/>
        <s v="Lyman"/>
        <s v="Green Lake"/>
        <s v="Jones"/>
        <s v="Saginaw"/>
        <s v="New London"/>
        <s v="Sheboygan"/>
        <s v="La Crosse"/>
        <s v="Twin Falls"/>
        <s v="Broome"/>
        <s v="Jerauld"/>
        <s v="Cottonwood"/>
        <s v="Schuyler"/>
        <s v="Murray"/>
        <s v="Sanborn"/>
        <s v="Pipestone"/>
        <s v="Moody"/>
        <s v="Miner"/>
        <s v="Tioga"/>
        <s v="Power"/>
        <s v="Steuben"/>
        <s v="Sublette"/>
        <s v="Washoe"/>
        <s v="Watonwan"/>
        <s v="Gratiot"/>
        <s v="Jerome"/>
        <s v="Lapeer"/>
        <s v="Montcalm"/>
        <s v="Trinity"/>
        <s v="St. Clair"/>
        <s v="New Haven"/>
        <s v="Bannock"/>
        <s v="Allegany"/>
        <s v="Houston"/>
        <s v="Chemung"/>
        <s v="Fillmore"/>
        <s v="Brule"/>
        <s v="Aurora"/>
        <s v="Muskegon"/>
        <s v="Natrona"/>
        <s v="Caribou"/>
        <s v="Cattaraugus"/>
        <s v="Mellette"/>
        <s v="Mower"/>
        <s v="Fairfield"/>
        <s v="Freeborn"/>
        <s v="Vernon"/>
        <s v="Faribault"/>
        <s v="Susquehanna"/>
        <s v="Ozaukee"/>
        <s v="Martin"/>
        <s v="Chautauqua"/>
        <s v="Nobles"/>
        <s v="Davison"/>
        <s v="Shasta"/>
        <s v="Rock"/>
        <s v="Hanson"/>
        <s v="McCook"/>
        <s v="Minnehaha"/>
        <s v="Sauk"/>
        <s v="Converse"/>
        <s v="Shannon"/>
        <s v="Shiawassee"/>
        <s v="Tripp"/>
        <s v="Putnam"/>
        <s v="Cassia"/>
        <s v="Bradford"/>
        <s v="Niobrara"/>
        <s v="Macomb"/>
        <s v="Ionia"/>
        <s v="Ottawa"/>
        <s v="Fall River"/>
        <s v="Oakland"/>
        <s v="Allamakee"/>
        <s v="Elko"/>
        <s v="Westchester"/>
        <s v="Winneshiek"/>
        <s v="Lassen"/>
        <s v="Howard"/>
        <s v="Mitchell"/>
        <s v="Pike"/>
        <s v="Worth"/>
        <s v="Dane"/>
        <s v="Kossuth"/>
        <s v="Lackawanna"/>
        <s v="Milwaukee"/>
        <s v="Gregory"/>
        <s v="Charles Mix"/>
        <s v="Waukesha"/>
        <s v="Hutchinson"/>
        <s v="Turner"/>
        <s v="Rockland"/>
        <s v="Bennett"/>
        <s v="Bear Lake"/>
        <s v="Ingham"/>
        <s v="McKean"/>
        <s v="Iowa"/>
        <s v="Sussex"/>
        <s v="Eaton"/>
        <s v="Barry"/>
        <s v="Cerro Gordo"/>
        <s v="Passaic"/>
        <s v="Chickasaw"/>
        <s v="Allegan"/>
        <s v="Floyd"/>
        <s v="Palo Alto"/>
        <s v="Bergen"/>
        <s v="O'Brien"/>
        <s v="Luzerne"/>
        <s v="Lycoming"/>
        <s v="Clayton"/>
        <s v="Fayette"/>
        <s v="Nassau"/>
        <s v="Racine"/>
        <s v="Box Elder"/>
        <s v="Bon Homme"/>
        <s v="Morris"/>
        <s v="Dawes"/>
        <s v="Yankton"/>
        <s v="Washtenaw"/>
        <s v="Tehama"/>
        <s v="Bronx"/>
        <s v="Cherry"/>
        <s v="Green"/>
        <s v="Ashtabula"/>
        <s v="New York"/>
        <s v="Cameron"/>
        <s v="Mendocino"/>
        <s v="Keya Paha"/>
        <s v="Elk"/>
        <s v="Calhoun"/>
        <s v="Queens"/>
        <s v="Lafayette"/>
        <s v="Boyd"/>
        <s v="Pershing"/>
        <s v="Kenosha"/>
        <s v="Hudson"/>
        <s v="Bremer"/>
        <s v="Butler"/>
        <s v="Kalamazoo"/>
        <s v="Sweetwater"/>
        <s v="Northampton"/>
        <s v="Cache"/>
        <s v="Plumas"/>
        <s v="Kings"/>
        <s v="Pocahontas"/>
        <s v="Van Buren"/>
        <s v="Buena Vista"/>
        <s v="Cherokee"/>
        <s v="Holt"/>
        <s v="Platte"/>
        <s v="Venango"/>
        <s v="Cedar"/>
        <s v="Montour"/>
        <s v="Northumberland"/>
        <s v="Rich"/>
        <s v="Goshen"/>
        <s v="Richmond"/>
        <s v="Dubuque"/>
        <s v="Hunterdon"/>
        <s v="Lenawee"/>
        <s v="Boone"/>
        <s v="Geauga"/>
        <s v="Dixon"/>
        <s v="Buchanan"/>
        <s v="Centre"/>
        <s v="Black Hawk"/>
        <s v="Schuylkill"/>
        <s v="Stephenson"/>
        <s v="Clarion"/>
        <s v="Hillsdale"/>
        <s v="Berrien"/>
        <s v="Jo Daviess"/>
        <s v="Clearfield"/>
        <s v="Lehigh"/>
        <s v="Webster"/>
        <s v="Branch"/>
        <s v="Monmouth"/>
        <s v="Lander"/>
        <s v="Grundy"/>
        <s v="St. Joseph"/>
        <s v="Glenn"/>
        <s v="Hardin"/>
        <s v="Cuyahoga"/>
        <s v="Trumbull"/>
        <s v="Box Butte"/>
        <s v="Eureka"/>
        <s v="Bucks"/>
        <s v="Sac"/>
        <s v="Snyder"/>
        <s v="Ida"/>
        <s v="Woodbury"/>
        <s v="Berks"/>
        <s v="Lucas"/>
        <s v="Kane"/>
        <s v="Ogle"/>
        <s v="Mifflin"/>
        <s v="Antelope"/>
        <s v="DeKalb"/>
        <s v="Lorain"/>
        <s v="Armstrong"/>
        <s v="Uinta"/>
        <s v="Tama"/>
        <s v="Dauphin"/>
        <s v="Weber"/>
        <s v="Summit"/>
        <s v="Juniata"/>
        <s v="Lagrange"/>
        <s v="DuPage"/>
        <s v="Ocean"/>
        <s v="Perry"/>
        <s v="Lebanon"/>
        <s v="Elkhart"/>
        <s v="Huntingdon"/>
        <s v="Indiana"/>
        <s v="Sandusky"/>
        <s v="Story"/>
        <s v="Burlington"/>
        <s v="Mahoning"/>
        <s v="Medina"/>
        <s v="Morgan"/>
        <s v="Blair"/>
        <s v="Monona"/>
        <s v="La Porte"/>
        <s v="Scotts Bluff"/>
        <s v="Tooele"/>
        <s v="Henry"/>
        <s v="Colusa"/>
        <s v="Hooker"/>
        <s v="Morrill"/>
        <s v="Sierra"/>
        <s v="Cambria"/>
        <s v="Philadelphia"/>
        <s v="Lee"/>
        <s v="Whiteside"/>
        <s v="Chester"/>
        <s v="Thomas"/>
        <s v="De Kalb"/>
        <s v="Garden"/>
        <s v="Lancaster"/>
        <s v="Porter"/>
        <s v="Loup"/>
        <s v="Kauai"/>
        <s v="Davis"/>
        <s v="Noble"/>
        <s v="Defiance"/>
        <s v="Cuming"/>
        <s v="Stanton"/>
        <s v="Churchill"/>
        <s v="Yuba"/>
        <s v="Will"/>
        <s v="Burt"/>
        <s v="Kendall"/>
        <s v="Beaver"/>
        <s v="Columbiana"/>
        <s v="Camden"/>
        <s v="Rock Island"/>
        <s v="Kosciusko"/>
        <s v="Poweshiek"/>
        <s v="Laramie"/>
        <s v="Jasper"/>
        <s v="Westmoreland"/>
        <s v="Sutter"/>
        <s v="La Salle"/>
        <s v="Allegheny"/>
        <s v="Dallas"/>
        <s v="Paulding"/>
        <s v="Banner"/>
        <s v="Gloucester"/>
        <s v="Guthrie"/>
        <s v="Starke"/>
        <s v="Allen"/>
        <s v="Nevada"/>
        <s v="Audubon"/>
        <s v="Shelby"/>
        <s v="Harrison"/>
        <s v="Salt Lake"/>
        <s v="Arthur"/>
        <s v="Whitley"/>
        <s v="Bureau"/>
        <s v="Atlantic"/>
        <s v="Wyandot"/>
        <s v="New Castle"/>
        <s v="Sonoma"/>
        <s v="Bedford"/>
        <s v="Muscatine"/>
        <s v="Greeley"/>
        <s v="Salem"/>
        <s v="Colfax"/>
        <s v="Storey"/>
        <s v="Daggett"/>
        <s v="Placer"/>
        <s v="Tuscarawas"/>
        <s v="Kankakee"/>
        <s v="Yolo"/>
        <s v="Holmes"/>
        <s v="Van Wert"/>
        <s v="Pulaski"/>
        <s v="Cecil"/>
        <s v="Keokuk"/>
        <s v="White Pine"/>
        <s v="Newton"/>
        <s v="Napa"/>
        <s v="Cheyenne"/>
        <s v="Moffat"/>
        <s v="Kimball"/>
        <s v="Mahaska"/>
        <s v="Wabash"/>
        <s v="Huntington"/>
        <s v="Duchesne"/>
        <s v="Louisa"/>
        <s v="Wasatch"/>
        <s v="Harford"/>
        <s v="Brooke"/>
        <s v="Adair"/>
        <s v="Nance"/>
        <s v="Pottawattamie"/>
        <s v="Uintah"/>
        <s v="Miami"/>
        <s v="Keith"/>
        <s v="Baltimore"/>
        <s v="Utah"/>
        <s v="Saunders"/>
        <s v="Routt"/>
        <s v="Carson city"/>
        <s v="Cape May"/>
        <s v="Coshocton"/>
        <s v="El Dorado"/>
        <s v="Merrick"/>
        <s v="Iroquois"/>
        <s v="Frederick"/>
        <s v="Auglaize"/>
        <s v="White"/>
        <s v="Larimer"/>
        <s v="Ford"/>
        <s v="Sacramento"/>
        <s v="Ohio"/>
        <s v="Belmont"/>
        <s v="Weld"/>
        <s v="Wapello"/>
        <s v="Guernsey"/>
        <s v="Henderson"/>
        <s v="Des Moines"/>
        <s v="Peoria"/>
        <s v="Clarke"/>
        <s v="Marin"/>
        <s v="Solano"/>
        <s v="Woodford"/>
        <s v="Sarpy"/>
        <s v="Jay"/>
        <s v="Mills"/>
        <s v="Alpine"/>
        <s v="Berkeley"/>
        <s v="Queen Anne's"/>
        <s v="Licking"/>
        <s v="Blackford"/>
        <s v="Baltimore city"/>
        <s v="Sedgwick"/>
        <s v="Muskingum"/>
        <s v="Juab"/>
        <s v="Garrett"/>
        <s v="Caroline"/>
        <s v="Hall"/>
        <s v="Seward"/>
        <s v="Preston"/>
        <s v="Darke"/>
        <s v="Tippecanoe"/>
        <s v="Anne Arundel"/>
        <s v="Tazewell"/>
        <s v="Champaign"/>
        <s v="Amador"/>
        <s v="Appanoose"/>
        <s v="Monongalia"/>
        <s v="Decatur"/>
        <s v="Ringgold"/>
        <s v="Randolph"/>
        <s v="Nye"/>
        <s v="Tipton"/>
        <s v="Page"/>
        <s v="Loudoun"/>
        <s v="Mono"/>
        <s v="Wetzel"/>
        <s v="Vermilion"/>
        <s v="Prince George's"/>
        <s v="Grand"/>
        <s v="San Joaquin"/>
        <s v="Rio Blanco"/>
        <s v="Calaveras"/>
        <s v="Talbot"/>
        <s v="McDonough"/>
        <s v="Chase"/>
        <s v="Contra Costa"/>
        <s v="Otoe"/>
        <s v="Fountain"/>
        <s v="Hayes"/>
        <s v="Millard"/>
        <s v="Frontier"/>
        <s v="San Francisco"/>
        <s v="Gosper"/>
        <s v="Sanpete"/>
        <s v="Phelps"/>
        <s v="Scotland"/>
        <s v="Winchester city"/>
        <s v="Fairfax"/>
        <s v="Tuolumne"/>
        <s v="Tyler"/>
        <s v="Kearney"/>
        <s v="Saline"/>
        <s v="District of Columbia"/>
        <s v="Alameda"/>
        <s v="Pickaway"/>
        <s v="Honolulu"/>
        <s v="Hardy"/>
        <s v="Dorchester"/>
        <s v="Arlington"/>
        <s v="Nodaway"/>
        <s v="Atchison"/>
        <s v="Doddridge"/>
        <s v="Piatt"/>
        <s v="Shenandoah"/>
        <s v="De Witt"/>
        <s v="Preble"/>
        <s v="Yuma"/>
        <s v="Boulder"/>
        <s v="Nemaha"/>
        <s v="Falls Church city"/>
        <s v="Emery"/>
        <s v="Fauquier"/>
        <s v="Hocking"/>
        <s v="Pleasants"/>
        <s v="Tucker"/>
        <s v="Barbour"/>
        <s v="Stanislaus"/>
        <s v="Alexandria city"/>
        <s v="Prince William"/>
        <s v="Calvert"/>
        <s v="Vermillion"/>
        <s v="Fairfax city"/>
        <s v="Gage"/>
        <s v="San Mateo"/>
        <s v="Wicomico"/>
        <s v="Athens"/>
        <s v="Ritchie"/>
        <s v="Dundy"/>
        <s v="Hitchcock"/>
        <s v="Manassas Park city"/>
        <s v="Gentry"/>
        <s v="Manassas city"/>
        <s v="Red Willow"/>
        <s v="Hendricks"/>
        <s v="Charles"/>
        <s v="Furnas"/>
        <s v="Menard"/>
        <s v="Rappahannock"/>
        <s v="Harlan"/>
        <s v="Parke"/>
        <s v="Rush"/>
        <s v="Nuckolls"/>
        <s v="Thayer"/>
        <s v="Eagle"/>
        <s v="Macon"/>
        <s v="Ross"/>
        <s v="Esmeralda"/>
        <s v="Upshur"/>
        <s v="Vinton"/>
        <s v="Pendleton"/>
        <s v="St. Mary's"/>
        <s v="Richardson"/>
        <s v="Pawnee"/>
        <s v="Edgar"/>
        <s v="Culpeper"/>
        <s v="Gilpin"/>
        <s v="Wirt"/>
        <s v="Gilmer"/>
        <s v="Stafford"/>
        <s v="Sangamon"/>
        <s v="Santa Clara"/>
        <s v="Daviess"/>
        <s v="Meigs"/>
        <s v="Clear Creek"/>
        <s v="Highland"/>
        <s v="Andrew"/>
        <s v="Mariposa"/>
        <s v="King George"/>
        <s v="Moultrie"/>
        <s v="Rawlins"/>
        <s v="Christian"/>
        <s v="Accomack"/>
        <s v="Denver"/>
        <s v="Braxton"/>
        <s v="Norton"/>
        <s v="Santa Cruz"/>
        <s v="Coles"/>
        <s v="Smith"/>
        <s v="Vigo"/>
        <s v="Arapahoe"/>
        <s v="Doniphan"/>
        <s v="Jewell"/>
        <s v="Sevier"/>
        <s v="Republic"/>
        <s v="Merced"/>
        <s v="Spotsylvania"/>
        <s v="Mesa"/>
        <s v="Clermont"/>
        <s v="Roane"/>
        <s v="Fredericksburg city"/>
        <s v="Gallia"/>
        <s v="Dearborn"/>
        <s v="Madera"/>
        <s v="Owen"/>
        <s v="Ripley"/>
        <s v="Bartholomew"/>
        <s v="Harrisonburg city"/>
        <s v="Augusta"/>
        <s v="Caldwell"/>
        <s v="Ralls"/>
        <s v="Scioto"/>
        <s v="Pitkin"/>
        <s v="Elbert"/>
        <s v="Chariton"/>
        <s v="Jennings"/>
        <s v="Kenton"/>
        <s v="Macoupin"/>
        <s v="Maui"/>
        <s v="Kit Carson"/>
        <s v="Albemarle"/>
        <s v="Gunnison"/>
        <s v="Fresno"/>
        <s v="Nicholas"/>
        <s v="King and Queen"/>
        <s v="Cloud"/>
        <s v="Kanawha"/>
        <s v="Hanover"/>
        <s v="Graham"/>
        <s v="Greenup"/>
        <s v="San Benito"/>
        <s v="King William"/>
        <s v="Rooks"/>
        <s v="Monterey"/>
        <s v="Osborne"/>
        <s v="Staunton city"/>
        <s v="Pottawatomie"/>
        <s v="Ray"/>
        <s v="Riley"/>
        <s v="Kalawao"/>
        <s v="Charlottesville city"/>
        <s v="Bath"/>
        <s v="Piute"/>
        <s v="Switzerland"/>
        <s v="Cabell"/>
        <s v="Chaffee"/>
        <s v="Inyo"/>
        <s v="Bracken"/>
        <s v="Effingham"/>
        <s v="Fluvanna"/>
        <s v="Waynesboro city"/>
        <s v="Jersey"/>
        <s v="Audrain"/>
        <s v="Goochland"/>
        <s v="Greenbrier"/>
        <s v="Leavenworth"/>
        <s v="Teller"/>
        <s v="Rockbridge"/>
        <s v="El Paso"/>
        <s v="Mathews"/>
        <s v="Henrico"/>
        <s v="New Kent"/>
        <s v="Robertson"/>
        <s v="Trimble"/>
        <s v="Fleming"/>
        <s v="Bond"/>
        <s v="Buckingham"/>
        <s v="Powhatan"/>
        <s v="Richmond city"/>
        <s v="James city"/>
        <s v="Wallace"/>
        <s v="Shawnee"/>
        <s v="Montrose"/>
        <s v="Wyandotte"/>
        <s v="Geary"/>
        <s v="Alleghany"/>
        <s v="Wabaunsee"/>
        <s v="Charles city"/>
        <s v="Amherst"/>
        <s v="Gove"/>
        <s v="Chesterfield"/>
        <s v="Rowan"/>
        <s v="Callaway"/>
        <s v="Trego"/>
        <s v="Ellis"/>
        <s v="St. Charles"/>
        <s v="Russell"/>
        <s v="Lexington city"/>
        <s v="Cooper"/>
        <s v="Buena Vista city"/>
        <s v="Williamsburg city"/>
        <s v="Oldham"/>
        <s v="Elliott"/>
        <s v="Botetourt"/>
        <s v="Bourbon"/>
        <s v="Covington city"/>
        <s v="Amelia"/>
        <s v="Prince George"/>
        <s v="Newport News city"/>
        <s v="Raleigh"/>
        <s v="Poquoson city"/>
        <s v="Hopewell city"/>
        <s v="Moniteau"/>
        <s v="Summers"/>
        <s v="Surry"/>
        <s v="Pettis"/>
        <s v="Appomattox"/>
        <s v="Dubois"/>
        <s v="Hampton city"/>
        <s v="Colonial Heights city"/>
        <s v="St. Louis city"/>
        <s v="Isle of Wight"/>
        <s v="Petersburg city"/>
        <s v="Mingo"/>
        <s v="Gibson"/>
        <s v="Edwards"/>
        <s v="Dinwiddie"/>
        <s v="Craig"/>
        <s v="Prince Edward"/>
        <s v="Ellsworth"/>
        <s v="Osage"/>
        <s v="Ouray"/>
        <s v="Tulare"/>
        <s v="Virginia Beach city"/>
        <s v="Lynchburg city"/>
        <s v="Norfolk city"/>
        <s v="Saguache"/>
        <s v="Gasconade"/>
        <s v="Menifee"/>
        <s v="Cole"/>
        <s v="Nottoway"/>
        <s v="Portsmouth city"/>
        <s v="Wichita"/>
        <s v="Pueblo"/>
        <s v="San Miguel"/>
        <s v="Southampton"/>
        <s v="Kiowa"/>
        <s v="Suffolk city"/>
        <s v="Anderson"/>
        <s v="Ness"/>
        <s v="Crowley"/>
        <s v="Magoffin"/>
        <s v="Chesapeake city"/>
        <s v="Spencer"/>
        <s v="Charlotte"/>
        <s v="Barton"/>
        <s v="Bullitt"/>
        <s v="Bedford city"/>
        <s v="Giles"/>
        <s v="Roanoke"/>
        <s v="Jessamine"/>
        <s v="Lunenburg"/>
        <s v="Warrick"/>
        <s v="Wolfe"/>
        <s v="Hinsdale"/>
        <s v="Brunswick"/>
        <s v="Roanoke city"/>
        <s v="Posey"/>
        <s v="Estill"/>
        <s v="Salem city"/>
        <s v="Vanderburgh"/>
        <s v="McDowell"/>
        <s v="Greensville"/>
        <s v="Breckinridge"/>
        <s v="Miller"/>
        <s v="Currituck"/>
        <s v="Pittsylvania"/>
        <s v="Dolores"/>
        <s v="Breathitt"/>
        <s v="Bates"/>
        <s v="Garrard"/>
        <s v="Halifax"/>
        <s v="Franklin city"/>
        <s v="Otero"/>
        <s v="Coffey"/>
        <s v="Bent"/>
        <s v="San Luis Obispo"/>
        <s v="Bland"/>
        <s v="Maries"/>
        <s v="Prowers"/>
        <s v="Mecklenburg"/>
        <s v="Gates"/>
        <s v="Knott"/>
        <s v="Emporia city"/>
        <s v="Boyle"/>
        <s v="Pasquotank"/>
        <s v="Kearny"/>
        <s v="Finney"/>
        <s v="Radford city"/>
        <s v="Ste. Genevieve"/>
        <s v="Hertford"/>
        <s v="Owsley"/>
        <s v="Huerfano"/>
        <s v="Hodgeman"/>
        <s v="Larue"/>
        <s v="Mohave"/>
        <s v="St. Francois"/>
        <s v="Dickenson"/>
        <s v="Montezuma"/>
        <s v="Rio Grande"/>
        <s v="Perquimans"/>
        <s v="Rockcastle"/>
        <s v="Dare"/>
        <s v="Wythe"/>
        <s v="Chowan"/>
        <s v="Casey"/>
        <s v="Reno"/>
        <s v="Kern"/>
        <s v="Greenwood"/>
        <s v="Harvey"/>
        <s v="Williamson"/>
        <s v="La Plata"/>
        <s v="Letcher"/>
        <s v="Hickory"/>
        <s v="Leslie"/>
        <s v="Wise"/>
        <s v="Hawaii"/>
        <s v="Patrick"/>
        <s v="Alamosa"/>
        <s v="Grayson"/>
        <s v="Vance"/>
        <s v="Smyth"/>
        <s v="Coconino"/>
        <s v="Laurel"/>
        <s v="Bertie"/>
        <s v="Gray"/>
        <s v="Granville"/>
        <s v="Las Animas"/>
        <s v="Woodson"/>
        <s v="Danville city"/>
        <s v="Martinsville city"/>
        <s v="Person"/>
        <s v="Hart"/>
        <s v="Laclede"/>
        <s v="Hopkins"/>
        <s v="Costilla"/>
        <s v="Caswell"/>
        <s v="Tyrrell"/>
        <s v="Dent"/>
        <s v="Archuleta"/>
        <s v="Crittenden"/>
        <s v="Norton city"/>
        <s v="Edmonson"/>
        <s v="Pratt"/>
        <s v="Muhlenberg"/>
        <s v="Cape Girardeau"/>
        <s v="Navajo"/>
        <s v="Galax city"/>
        <s v="Bollinger"/>
        <s v="Stokes"/>
        <s v="Haskell"/>
        <s v="Edgecombe"/>
        <s v="Conejos"/>
        <s v="Baca"/>
        <s v="Nash"/>
        <s v="Reynolds"/>
        <s v="Neosho"/>
        <s v="Bell"/>
        <s v="Kingman"/>
        <s v="Wilson"/>
        <s v="Metcalfe"/>
        <s v="Apache"/>
        <s v="Barren"/>
        <s v="Texas"/>
        <s v="Durham"/>
        <s v="San Bernardino"/>
        <s v="McCreary"/>
        <s v="Ashe"/>
        <s v="Massac"/>
        <s v="Alamance"/>
        <s v="Dade"/>
        <s v="Bristol city"/>
        <s v="Alexander"/>
        <s v="Guilford"/>
        <s v="Wake"/>
        <s v="Wilkes"/>
        <s v="Beaufort"/>
        <s v="Pitt"/>
        <s v="Forsyth"/>
        <s v="Ballard"/>
        <s v="McCracken"/>
        <s v="Hawkins"/>
        <s v="Santa Barbara"/>
        <s v="Barber"/>
        <s v="Yadkin"/>
        <s v="Cowley"/>
        <s v="Sumner"/>
        <s v="Rio Arriba"/>
        <s v="Watauga"/>
        <s v="Comanche"/>
        <s v="Claiborne"/>
        <s v="Labette"/>
        <s v="Harper"/>
        <s v="Johnston"/>
        <s v="Trigg"/>
        <s v="Simpson"/>
        <s v="Stoddard"/>
        <s v="Taos"/>
        <s v="Mississippi"/>
        <s v="Chatham"/>
        <s v="Avery"/>
        <s v="Davidson"/>
        <s v="Davie"/>
        <s v="Pickett"/>
        <s v="Graves"/>
        <s v="Carlisle"/>
        <s v="Grainger"/>
        <s v="Iredell"/>
        <s v="Fentress"/>
        <s v="Unicoi"/>
        <s v="Pamlico"/>
        <s v="Hamblen"/>
        <s v="Howell"/>
        <s v="Craven"/>
        <s v="Ventura"/>
        <s v="Cimarron"/>
        <s v="Overton"/>
        <s v="Lenoir"/>
        <s v="New Madrid"/>
        <s v="Calloway"/>
        <s v="Carteret"/>
        <s v="Hickman"/>
        <s v="Stone"/>
        <s v="Harnett"/>
        <s v="Yancey"/>
        <s v="Stewart"/>
        <s v="Oregon"/>
        <s v="Cocke"/>
        <s v="Woods"/>
        <s v="Nowata"/>
        <s v="Alfalfa"/>
        <s v="Kay"/>
        <s v="Trousdale"/>
        <s v="Los Angeles"/>
        <s v="Catawba"/>
        <s v="Moore"/>
        <s v="Ozark"/>
        <s v="Cheatham"/>
        <s v="Taney"/>
        <s v="Sampson"/>
        <s v="Dunklin"/>
        <s v="Woodward"/>
        <s v="Duplin"/>
        <s v="Weakley"/>
        <s v="Obion"/>
        <s v="McDonald"/>
        <s v="Buncombe"/>
        <s v="Stanly"/>
        <s v="Cabarrus"/>
        <s v="Dickson"/>
        <s v="Sandoval"/>
        <s v="Yavapai"/>
        <s v="Onslow"/>
        <s v="Haywood"/>
        <s v="Blount"/>
        <s v="Dallam"/>
        <s v="Pemiscot"/>
        <s v="Rutherford"/>
        <s v="McKinley"/>
        <s v="Cleveland"/>
        <s v="Sharp"/>
        <s v="Hoke"/>
        <s v="Loudon"/>
        <s v="Humphreys"/>
        <s v="Rogers"/>
        <s v="Baxter"/>
        <s v="Hansford"/>
        <s v="Ochiltree"/>
        <s v="Mora"/>
        <s v="Lipscomb"/>
        <s v="Gaston"/>
        <s v="Swain"/>
        <s v="Mayes"/>
        <s v="Major"/>
        <s v="Cannon"/>
        <s v="Rhea"/>
        <s v="Dyer"/>
        <s v="Anson"/>
        <s v="Tulsa"/>
        <s v="Bledsoe"/>
        <s v="Robeson"/>
        <s v="Pender"/>
        <s v="Bladen"/>
        <s v="Izard"/>
        <s v="Santa Fe"/>
        <s v="Los Alamos"/>
        <s v="McMinn"/>
        <s v="Transylvania"/>
        <s v="Maury"/>
        <s v="Crockett"/>
        <s v="Payne"/>
        <s v="Coffee"/>
        <s v="Hartley"/>
        <s v="Spartanburg"/>
        <s v="Lauderdale"/>
        <s v="Craighead"/>
        <s v="Searcy"/>
        <s v="Greenville"/>
        <s v="Kingfisher"/>
        <s v="Wagoner"/>
        <s v="Sequatchie"/>
        <s v="Creek"/>
        <s v="Marlboro"/>
        <s v="Hemphill"/>
        <s v="Independence"/>
        <s v="New Hanover"/>
        <s v="Roger Mills"/>
        <s v="Bradley"/>
        <s v="Dillon"/>
        <s v="Pickens"/>
        <s v="Columbus"/>
        <s v="Riverside"/>
        <s v="Oconee"/>
        <s v="Quay"/>
        <s v="Okmulgee"/>
        <s v="Poinsett"/>
        <s v="Cibola"/>
        <s v="Rabun"/>
        <s v="Darlington"/>
        <s v="Muskogee"/>
        <s v="Kershaw"/>
        <s v="Cleburne"/>
        <s v="Towns"/>
        <s v="Laurens"/>
        <s v="Horry"/>
        <s v="Fannin"/>
        <s v="Canadian"/>
        <s v="Oklahoma"/>
        <s v="Hardeman"/>
        <s v="Carson"/>
        <s v="McNairy"/>
        <s v="Bernalillo"/>
        <s v="Sequoyah"/>
        <s v="Whitfield"/>
        <s v="Okfuskee"/>
        <s v="Catoosa"/>
        <s v="La Paz"/>
        <s v="Habersham"/>
        <s v="Cross"/>
        <s v="Walker"/>
        <s v="Newberry"/>
        <s v="Woodruff"/>
        <s v="Caddo"/>
        <s v="Conway"/>
        <s v="Beckham"/>
        <s v="Stephens"/>
        <s v="Guadalupe"/>
        <s v="Lumpkin"/>
        <s v="Washita"/>
        <s v="Sebastian"/>
        <s v="Seminole"/>
        <s v="Faulkner"/>
        <s v="Limestone"/>
        <s v="Abbeville"/>
        <s v="Gila"/>
        <s v="San Diego"/>
        <s v="Valencia"/>
        <s v="Torrance"/>
        <s v="Le Flore"/>
        <s v="Sumter"/>
        <s v="Grady"/>
        <s v="Yell"/>
        <s v="Deaf Smith"/>
        <s v="Tishomingo"/>
        <s v="St. Francis"/>
        <s v="McClain"/>
        <s v="Alcorn"/>
        <s v="Banks"/>
        <s v="Lexington"/>
        <s v="Pittsburg"/>
        <s v="Gordon"/>
        <s v="Randall"/>
        <s v="Tippah"/>
        <s v="Colbert"/>
        <s v="Clarendon"/>
        <s v="Donley"/>
        <s v="Catron"/>
        <s v="Saluda"/>
        <s v="Collingsworth"/>
        <s v="Williamsburg"/>
        <s v="DeSoto"/>
        <s v="Chattooga"/>
        <s v="Maricopa"/>
        <s v="Georgetown"/>
        <s v="Lonoke"/>
        <s v="Greer"/>
        <s v="Socorro"/>
        <s v="Bartow"/>
        <s v="Prentiss"/>
        <s v="Imperial"/>
        <s v="Tunica"/>
        <s v="Latimer"/>
        <s v="Harmon"/>
        <s v="McCormick"/>
        <s v="De Baca"/>
        <s v="Edgefield"/>
        <s v="Tate"/>
        <s v="Pontotoc"/>
        <s v="Aiken"/>
        <s v="Oglethorpe"/>
        <s v="Gwinnett"/>
        <s v="Barrow"/>
        <s v="Parmer"/>
        <s v="Castro"/>
        <s v="Orangeburg"/>
        <s v="Swisher"/>
        <s v="Garvin"/>
        <s v="Garland"/>
        <s v="Briscoe"/>
        <s v="Itawamba"/>
        <s v="Cullman"/>
        <s v="Childress"/>
        <s v="Panola"/>
        <s v="Cobb"/>
        <s v="Coal"/>
        <s v="Etowah"/>
        <s v="Winston"/>
        <s v="Walton"/>
        <s v="Quitman"/>
        <s v="Coahoma"/>
        <s v="Arkansas"/>
        <s v="Pushmataha"/>
        <s v="Atoka"/>
        <s v="Tillman"/>
        <s v="Taliaferro"/>
        <s v="Charleston"/>
        <s v="McDuffie"/>
        <s v="Barnwell"/>
        <s v="Hot Spring"/>
        <s v="Bamberg"/>
        <s v="Haralson"/>
        <s v="Rockdale"/>
        <s v="McCurtain"/>
        <s v="Cotton"/>
        <s v="Wilbarger"/>
        <s v="Bailey"/>
        <s v="Greenlee"/>
        <s v="Lamb"/>
        <s v="Yalobusha"/>
        <s v="Pinal"/>
        <s v="Hale"/>
        <s v="Lamar"/>
        <s v="Tallahatchie"/>
        <s v="Colleton"/>
        <s v="Motley"/>
        <s v="Chaves"/>
        <s v="Cottle"/>
        <s v="Bolivar"/>
        <s v="Glascock"/>
        <s v="Desha"/>
        <s v="Foard"/>
        <s v="Allendale"/>
        <s v="Butts"/>
        <s v="Talladega"/>
        <s v="Coweta"/>
        <s v="Hampton"/>
        <s v="Sunflower"/>
        <s v="Choctaw"/>
        <s v="Bryan"/>
        <s v="Screven"/>
        <s v="Grenada"/>
        <s v="Spalding"/>
        <s v="Lowndes"/>
        <s v="Heard"/>
        <s v="Love"/>
        <s v="Baldwin"/>
        <s v="Hempstead"/>
        <s v="Tuscaloosa"/>
        <s v="Leflore"/>
        <s v="Jenkins"/>
        <s v="Montague"/>
        <s v="Cochran"/>
        <s v="Little River"/>
        <s v="Red River"/>
        <s v="Hockley"/>
        <s v="Cooke"/>
        <s v="Lubbock"/>
        <s v="Meriwether"/>
        <s v="Crosby"/>
        <s v="Drew"/>
        <s v="Dickens"/>
        <s v="Troup"/>
        <s v="Ouachita"/>
        <s v="Wilkinson"/>
        <s v="Oktibbeha"/>
        <s v="Baylor"/>
        <s v="Archer"/>
        <s v="Emanuel"/>
        <s v="Lea"/>
        <s v="Bibb"/>
        <s v="Upson"/>
        <s v="Bowie"/>
        <s v="Twiggs"/>
        <s v="Chambers"/>
        <s v="Pima"/>
        <s v="Bulloch"/>
        <s v="Chicot"/>
        <s v="Tallapoosa"/>
        <s v="Coosa"/>
        <s v="Noxubee"/>
        <s v="Candler"/>
        <s v="Chilton"/>
        <s v="Harris"/>
        <s v="Yoakum"/>
        <s v="Attala"/>
        <s v="Terry"/>
        <s v="Ashley"/>
        <s v="Peach"/>
        <s v="Lynn"/>
        <s v="Garza"/>
        <s v="Jack"/>
        <s v="Treutlen"/>
        <s v="Bleckley"/>
        <s v="Dona Ana"/>
        <s v="Stonewall"/>
        <s v="Hidalgo"/>
        <s v="Denton"/>
        <s v="Throckmorton"/>
        <s v="Titus"/>
        <s v="Hunt"/>
        <s v="Young"/>
        <s v="Collin"/>
        <s v="Toombs"/>
        <s v="Evans"/>
        <s v="Tattnall"/>
        <s v="Muscogee"/>
        <s v="Sharkey"/>
        <s v="Kemper"/>
        <s v="Cochise"/>
        <s v="Chattahoochee"/>
        <s v="Yazoo"/>
        <s v="Autauga"/>
        <s v="Neshoba"/>
        <s v="Leake"/>
        <s v="Issaquena"/>
        <s v="Schley"/>
        <s v="East Carroll"/>
        <s v="West Carroll"/>
        <s v="Luna"/>
        <s v="Morehouse"/>
        <s v="Gaines"/>
        <s v="Dooly"/>
        <s v="Camp"/>
        <s v="Long"/>
        <s v="Bossier"/>
        <s v="Telfair"/>
        <s v="Borden"/>
        <s v="Scurry"/>
        <s v="Fisher"/>
        <s v="Palo Pinto"/>
        <s v="Parker"/>
        <s v="Wilcox"/>
        <s v="Tarrant"/>
        <s v="Shackelford"/>
        <s v="Rains"/>
        <s v="Rockwall"/>
        <s v="Appling"/>
        <s v="Jeff Davis"/>
        <s v="Marengo"/>
        <s v="Bullock"/>
        <s v="Crisp"/>
        <s v="Van Zandt"/>
        <s v="Kaufman"/>
        <s v="Rankin"/>
        <s v="Hinds"/>
        <s v="Ben Hill"/>
        <s v="Terrell"/>
        <s v="Bacon"/>
        <s v="Andrews"/>
        <s v="Gregg"/>
        <s v="Bienville"/>
        <s v="Irwin"/>
        <s v="Nolan"/>
        <s v="Crenshaw"/>
        <s v="Glynn"/>
        <s v="Hood"/>
        <s v="Callahan"/>
        <s v="Eastland"/>
        <s v="Erath"/>
        <s v="Ware"/>
        <s v="Brantley"/>
        <s v="Tift"/>
        <s v="Dougherty"/>
        <s v="Tensas"/>
        <s v="De Soto"/>
        <s v="Hudspeth"/>
        <s v="Atkinson"/>
        <s v="Navarro"/>
        <s v="Somervell"/>
        <s v="Culberson"/>
        <s v="Copiah"/>
        <s v="Winkler"/>
        <s v="Winn"/>
        <s v="Dale"/>
        <s v="Ector"/>
        <s v="Reeves"/>
        <s v="Conecuh"/>
        <s v="Loving"/>
        <s v="Natchitoches"/>
        <s v="Bosque"/>
        <s v="Early"/>
        <s v="Glasscock"/>
        <s v="Colquitt"/>
        <s v="Sterling"/>
        <s v="Coke"/>
        <s v="Clinch"/>
        <s v="Runnels"/>
        <s v="Charlton"/>
        <s v="Coleman"/>
        <s v="Lanier"/>
        <s v="Catahoula"/>
        <s v="Covington"/>
        <s v="Jefferson Davis"/>
        <s v="Freestone"/>
        <s v="Brooks"/>
        <m/>
        <s v="Sabine"/>
        <s v="Concordia"/>
        <s v="Nacogdoches"/>
        <s v="McLennan"/>
        <s v="Geneva"/>
        <s v="Crane"/>
        <s v="Echols"/>
        <s v="Upton"/>
        <s v="Tom Green"/>
        <s v="Reagan"/>
        <s v="Escambia"/>
        <s v="Forrest"/>
        <s v="Coryell"/>
        <s v="Duval"/>
        <s v="San Augustine"/>
        <s v="Leon"/>
        <s v="Concho"/>
        <s v="Irion"/>
        <s v="Rapides"/>
        <s v="Walthall"/>
        <s v="Mobile"/>
        <s v="Angelina"/>
        <s v="Pecos"/>
        <s v="Amite"/>
        <s v="McCulloch"/>
        <s v="Okaloosa"/>
        <s v="Falls"/>
        <s v="San Saba"/>
        <s v="Santa Rosa"/>
        <s v="Lampasas"/>
        <s v="Avoyelles"/>
        <s v="Gadsden"/>
        <s v="St. Johns"/>
        <s v="Suwannee"/>
        <s v="George"/>
        <s v="Pearl River"/>
        <s v="Tangipahoa"/>
        <s v="St. Helena"/>
        <s v="West Feliciana"/>
        <s v="East Feliciana"/>
        <s v="Schleicher"/>
        <s v="Pointe Coupee"/>
        <s v="Milam"/>
        <s v="Evangeline"/>
        <s v="Wakulla"/>
        <s v="Burnet"/>
        <s v="Brazos"/>
        <s v="St. Landry"/>
        <s v="Beauregard"/>
        <s v="Alachua"/>
        <s v="Presidio"/>
        <s v="Llano"/>
        <s v="St. Tammany"/>
        <s v="San Jacinto"/>
        <s v="East Baton Rouge"/>
        <s v="Gilchrist"/>
        <s v="Gulf"/>
        <s v="Grimes"/>
        <s v="Flagler"/>
        <s v="Brewster"/>
        <s v="West Baton Rouge"/>
        <s v="Sutton"/>
        <s v="Dixie"/>
        <s v="Kimble"/>
        <s v="Burleson"/>
        <s v="Iberville"/>
        <s v="Volusia"/>
        <s v="Travis"/>
        <s v="St. Martin"/>
        <s v="Acadia"/>
        <s v="Levy"/>
        <s v="Calcasieu"/>
        <s v="Gillespie"/>
        <s v="Ascension"/>
        <s v="Blanco"/>
        <s v="St. John the Baptist"/>
        <s v="St. Bernard"/>
        <s v="Bastrop"/>
        <s v="Val Verde"/>
        <s v="St. James"/>
        <s v="Hays"/>
        <s v="Kerr"/>
        <s v="Iberia"/>
        <s v="Assumption"/>
        <s v="Waller"/>
        <s v="Plaquemines"/>
        <s v="Real"/>
        <s v="Lafourche"/>
        <s v="St. Mary"/>
        <s v="Austin"/>
        <s v="Brevard"/>
        <s v="Citrus"/>
        <s v="Comal"/>
        <s v="Terrebonne"/>
        <s v="Colorado"/>
        <s v="Bandera"/>
        <s v="Fort Bend"/>
        <s v="Gonzales"/>
        <s v="Bexar"/>
        <s v="Hernando"/>
        <s v="Kinney"/>
        <s v="Uvalde"/>
        <s v="Wharton"/>
        <s v="Galveston"/>
        <s v="Lavaca"/>
        <s v="Brazoria"/>
        <s v="Pasco"/>
        <s v="DeWitt"/>
        <s v="Atascosa"/>
        <s v="Matagorda"/>
        <s v="Karnes"/>
        <s v="Indian River"/>
        <s v="Pinellas"/>
        <s v="Maverick"/>
        <s v="Zavala"/>
        <s v="Frio"/>
        <s v="Victoria"/>
        <s v="Okeechobee"/>
        <s v="Goliad"/>
        <s v="St. Lucie"/>
        <s v="Highlands"/>
        <s v="Hardee"/>
        <s v="Live Oak"/>
        <s v="Manatee"/>
        <s v="Bee"/>
        <s v="Dimmit"/>
        <s v="McMullen"/>
        <s v="Refugio"/>
        <s v="Glades"/>
        <s v="Sarasota"/>
        <s v="Palm Beach"/>
        <s v="Aransas"/>
        <s v="Webb"/>
        <s v="Hendry"/>
        <s v="San Patricio"/>
        <s v="Jim Wells"/>
        <s v="Nueces"/>
        <s v="Broward"/>
        <s v="Collier"/>
        <s v="Kleberg"/>
        <s v="Jim Hogg"/>
        <s v="Zapata"/>
        <s v="Kenedy"/>
        <s v="Starr"/>
        <s v="Willacy"/>
      </sharedItems>
    </cacheField>
    <cacheField name="AAPG_BASIN" numFmtId="1">
      <sharedItems containsBlank="1"/>
    </cacheField>
    <cacheField name="AAPG_revis" numFmtId="1">
      <sharedItems containsBlank="1" count="105">
        <s v="Arctic Coastal Plains Province"/>
        <s v="Not Assigned - SURVEY AVERAGE"/>
        <s v="Yukon-Koyukuk Province"/>
        <s v="Interior Lowlands Basin"/>
        <s v="Copper River Basin"/>
        <s v="AK Cook Inlet Basin"/>
        <s v="Bristol Bay Basin"/>
        <s v="Kodiak State"/>
        <s v="Gulf of Alaska Basin"/>
        <s v="Southeastern Alaska Provinces"/>
        <s v="Bellingham Basin"/>
        <s v="N. Cascades-Okanagan Prov"/>
        <s v="Western Columbia Basin"/>
        <s v="Puget Sound Province"/>
        <s v="Idaho Mountains Province"/>
        <s v="New England Province"/>
        <s v="Montana Folded Belt"/>
        <s v="North Western Overthrust"/>
        <s v="Sweetgrass Arch"/>
        <s v="Eastern Columbia Basin"/>
        <s v="Central Montana Uplift"/>
        <s v="Williston Basin"/>
        <s v="Sioux Uplift"/>
        <s v="Wisconsin Arch"/>
        <s v="Michigan Basin"/>
        <s v="Powder River Basin"/>
        <s v="Adirondack Uplift"/>
        <s v="Snake River Basin"/>
        <s v="Southern Oregon Basin"/>
        <s v="Big Horn Basin"/>
        <s v="Appalachian Basin"/>
        <s v="Klamath Mountains Province"/>
        <s v="Central Western Overthrust noWY"/>
        <s v="Yellowstone Province"/>
        <s v="Atlantic Coast Basin"/>
        <s v="Iowa Shelf"/>
        <s v="Wind River Basin"/>
        <s v="Eel River Basin"/>
        <s v="Appalachian Basin (Eastern Overthrust Area)"/>
        <s v="Green River Basin"/>
        <s v="Central Western Overthrust"/>
        <s v="Great Basin Province"/>
        <s v="Chadron Arch"/>
        <s v="Piedmont-Blue Ridge Prov"/>
        <s v="Denver Basin noCO"/>
        <s v="Sacramento Basin"/>
        <s v="Cambridge Arch-Central Kansas Uplift"/>
        <s v="Northern Coast Range Prov"/>
        <s v="Salina Basin"/>
        <s v="Overthrust&amp;Wasatch Uplift"/>
        <s v="Sierra Nevada Province"/>
        <s v="Cincinnati Arch"/>
        <s v="Illinois Basin"/>
        <s v="Uinta Basin"/>
        <s v="Forest City Basin"/>
        <s v="South Western Overthrust"/>
        <s v="North Park Basin"/>
        <s v="Nemaha Uplift"/>
        <s v="Denver Basin"/>
        <s v="Santa Cruz Basin"/>
        <s v="Piceance Basin"/>
        <s v="Ozark Uplift"/>
        <s v="Paradox Basin"/>
        <s v="San Joaquin Basin"/>
        <s v="Eagle Basin"/>
        <s v="South Park Basin"/>
        <s v="Las Animas Arch"/>
        <s v="Coastal Basins"/>
        <s v="Anadarko Basin"/>
        <s v="San Juan Mountains Prov"/>
        <s v="San Luis Basin"/>
        <s v="Plateau Sedimentary Prov"/>
        <s v="Sedgwick Basin"/>
        <s v="Las Vegas-Raton Basin"/>
        <s v="Cherokee Platform"/>
        <s v="San Juan Basin"/>
        <s v="Black Mesa Basin"/>
        <s v="Mojave Basin"/>
        <s v="Upper Mississippi Embaymnt"/>
        <s v="Santa Maria Basin"/>
        <s v="Sierra Grande Uplift"/>
        <s v="Ventura Basin"/>
        <s v="Palo Duro Basin"/>
        <s v="Los Angeles Basin"/>
        <s v="Basin-And-Range Province"/>
        <s v="Estancia Basin"/>
        <s v="Arkoma Basin"/>
        <s v="Salton Basin"/>
        <s v="Capistrano Basin"/>
        <s v="Black Warrior Basin"/>
        <s v="Orogrande Basin"/>
        <s v="Bend Arch-Fort Worth Basin"/>
        <s v="Southern Oklahoma"/>
        <s v="Permian Basin"/>
        <s v="Desha Basin"/>
        <s v="Louisiana-Mississippi Salt Basins"/>
        <s v="S.GA Sedimentary Prov"/>
        <s v="Mid-Gulf Coast Basin"/>
        <s v="Permian Basin noNM"/>
        <s v="East Texas Basin"/>
        <s v="Pedregosa Basin"/>
        <m/>
        <s v="Florida Platform"/>
        <s v="Western Gulf"/>
        <s v="Marathon Thrust Belt"/>
      </sharedItems>
    </cacheField>
    <cacheField name="CENSARA_BA" numFmtId="1">
      <sharedItems containsBlank="1"/>
    </cacheField>
    <cacheField name="INITIAL_DA" numFmtId="1">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Rajashi Parikh" refreshedDate="42888.463318287038" createdVersion="4" refreshedVersion="4" minRefreshableVersion="3" recordCount="3360">
  <cacheSource type="worksheet">
    <worksheetSource ref="A5:K3365" sheet="all_src_inventory"/>
  </cacheSource>
  <cacheFields count="11">
    <cacheField name="Source" numFmtId="0">
      <sharedItems/>
    </cacheField>
    <cacheField name="Tribal/Non-tribal" numFmtId="0">
      <sharedItems count="4">
        <s v="Tribal"/>
        <s v="Non-tribal"/>
        <s v="Total" u="1"/>
        <e v="#REF!" u="1"/>
      </sharedItems>
    </cacheField>
    <cacheField name="STFIPs" numFmtId="0">
      <sharedItems containsSemiMixedTypes="0" containsString="0" containsNumber="1" containsInteger="1" minValue="30" maxValue="46"/>
    </cacheField>
    <cacheField name="FIPS" numFmtId="0">
      <sharedItems count="39">
        <s v="38007"/>
        <s v="38009"/>
        <s v="38011"/>
        <s v="38013"/>
        <s v="30019"/>
        <s v="30021"/>
        <s v="38023"/>
        <s v="38025"/>
        <s v="30025"/>
        <s v="30033"/>
        <s v="38033"/>
        <s v="46063"/>
        <s v="30055"/>
        <s v="38049"/>
        <s v="38053"/>
        <s v="38055"/>
        <s v="38061"/>
        <s v="30071"/>
        <s v="30079"/>
        <s v="38075"/>
        <s v="30083"/>
        <s v="30085"/>
        <s v="30091"/>
        <s v="38087"/>
        <s v="38089"/>
        <s v="30105"/>
        <s v="38101"/>
        <s v="30109"/>
        <s v="38105"/>
        <s v="38003"/>
        <s v="38051"/>
        <s v="38059"/>
        <s v="38077"/>
        <s v="46019"/>
        <s v="46045"/>
        <s v="46137" u="1"/>
        <s v="38005" u="1"/>
        <e v="#REF!" u="1"/>
        <s v="38057" u="1"/>
      </sharedItems>
    </cacheField>
    <cacheField name="SCC" numFmtId="0">
      <sharedItems/>
    </cacheField>
    <cacheField name="Description" numFmtId="0">
      <sharedItems count="26">
        <s v="Artificial Lift Engines"/>
        <s v="Associated Gas Venting"/>
        <s v="Condensate Tanks"/>
        <s v="Oil Tanks"/>
        <s v="Dehydrators"/>
        <s v="Drill Rigs"/>
        <s v="Nonpoint Fugitives"/>
        <s v="Pneumatic Pumps"/>
        <s v="Nonpoint Heaters"/>
        <s v="Completions"/>
        <s v="Truck Loading"/>
        <s v="Nonpoint Compressor Engines"/>
        <s v="Blowdowns"/>
        <s v="Mud Degassing"/>
        <s v="Pneumatic Devices"/>
        <s v="Produced water "/>
        <s v="Point Source Compressor Engines"/>
        <s v="Point Source Heaters"/>
        <s v="Point Source Fugitives"/>
        <s v="Point Source Tank Losses"/>
        <s v="Point Source Flares"/>
        <s v="Other Not Classified"/>
        <e v="#REF!" u="1"/>
        <s v="Well Venting" u="1"/>
        <s v="All Tribal Emissions" u="1"/>
        <s v="Materials Handling Traffic" u="1"/>
      </sharedItems>
    </cacheField>
    <cacheField name="NOx (tons/year)" numFmtId="1">
      <sharedItems containsSemiMixedTypes="0" containsString="0" containsNumber="1" minValue="0" maxValue="8007.2937232845898"/>
    </cacheField>
    <cacheField name="VOC (tons/year)" numFmtId="1">
      <sharedItems containsSemiMixedTypes="0" containsString="0" containsNumber="1" minValue="0" maxValue="86151.43318582284"/>
    </cacheField>
    <cacheField name="CO (tons/year)" numFmtId="1">
      <sharedItems containsSemiMixedTypes="0" containsString="0" containsNumber="1" minValue="0" maxValue="2296.0479497660017"/>
    </cacheField>
    <cacheField name="SOx (tons/year)" numFmtId="1">
      <sharedItems containsSemiMixedTypes="0" containsString="0" containsNumber="1" minValue="0" maxValue="732.69771699308205"/>
    </cacheField>
    <cacheField name="PM (tons/year)" numFmtId="1">
      <sharedItems containsSemiMixedTypes="0" containsString="0" containsNumber="1" minValue="0" maxValue="311.7227142857142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96">
  <r>
    <x v="0"/>
    <x v="0"/>
    <x v="0"/>
    <x v="0"/>
    <x v="0"/>
    <n v="0"/>
    <n v="1861.2242918181298"/>
    <n v="0"/>
    <x v="0"/>
    <n v="0"/>
  </r>
  <r>
    <x v="0"/>
    <x v="0"/>
    <x v="1"/>
    <x v="0"/>
    <x v="0"/>
    <n v="0"/>
    <n v="552.85254890301485"/>
    <n v="0"/>
    <x v="0"/>
    <n v="0"/>
  </r>
  <r>
    <x v="0"/>
    <x v="0"/>
    <x v="2"/>
    <x v="0"/>
    <x v="0"/>
    <n v="0"/>
    <n v="1308.3717429151152"/>
    <n v="0"/>
    <x v="0"/>
    <n v="0"/>
  </r>
  <r>
    <x v="0"/>
    <x v="0"/>
    <x v="0"/>
    <x v="1"/>
    <x v="1"/>
    <n v="0"/>
    <n v="142.14518782255837"/>
    <n v="0"/>
    <x v="0"/>
    <n v="0"/>
  </r>
  <r>
    <x v="0"/>
    <x v="0"/>
    <x v="1"/>
    <x v="1"/>
    <x v="1"/>
    <n v="0"/>
    <n v="10.153227701611312"/>
    <n v="0"/>
    <x v="0"/>
    <n v="0"/>
  </r>
  <r>
    <x v="0"/>
    <x v="0"/>
    <x v="2"/>
    <x v="1"/>
    <x v="1"/>
    <n v="0"/>
    <n v="131.99196012094706"/>
    <n v="0"/>
    <x v="0"/>
    <n v="0"/>
  </r>
  <r>
    <x v="0"/>
    <x v="0"/>
    <x v="0"/>
    <x v="2"/>
    <x v="2"/>
    <n v="0"/>
    <n v="7.3586344470069204E-2"/>
    <n v="0"/>
    <x v="0"/>
    <n v="0"/>
  </r>
  <r>
    <x v="0"/>
    <x v="0"/>
    <x v="1"/>
    <x v="2"/>
    <x v="2"/>
    <n v="0"/>
    <n v="5.2561674621478009E-3"/>
    <n v="0"/>
    <x v="0"/>
    <n v="0"/>
  </r>
  <r>
    <x v="0"/>
    <x v="0"/>
    <x v="2"/>
    <x v="2"/>
    <x v="2"/>
    <n v="0"/>
    <n v="6.8330177007921405E-2"/>
    <n v="0"/>
    <x v="0"/>
    <n v="0"/>
  </r>
  <r>
    <x v="0"/>
    <x v="0"/>
    <x v="0"/>
    <x v="3"/>
    <x v="3"/>
    <n v="283.71739827342759"/>
    <n v="28.326484983145619"/>
    <n v="202.73451561729098"/>
    <x v="1"/>
    <n v="9.2716184342647576"/>
  </r>
  <r>
    <x v="0"/>
    <x v="0"/>
    <x v="1"/>
    <x v="3"/>
    <x v="3"/>
    <n v="20.265528448101971"/>
    <n v="2.0233203559389725"/>
    <n v="14.481036829806497"/>
    <x v="2"/>
    <n v="0.66225845959033969"/>
  </r>
  <r>
    <x v="0"/>
    <x v="0"/>
    <x v="2"/>
    <x v="3"/>
    <x v="3"/>
    <n v="263.45186982532567"/>
    <n v="26.303164627206648"/>
    <n v="188.25347878748448"/>
    <x v="3"/>
    <n v="8.6093599746744189"/>
  </r>
  <r>
    <x v="0"/>
    <x v="0"/>
    <x v="0"/>
    <x v="4"/>
    <x v="4"/>
    <n v="0"/>
    <n v="414.90753175784675"/>
    <n v="0"/>
    <x v="0"/>
    <n v="0"/>
  </r>
  <r>
    <x v="0"/>
    <x v="0"/>
    <x v="1"/>
    <x v="4"/>
    <x v="4"/>
    <n v="0"/>
    <n v="123.24290387770115"/>
    <n v="0"/>
    <x v="0"/>
    <n v="0"/>
  </r>
  <r>
    <x v="0"/>
    <x v="0"/>
    <x v="2"/>
    <x v="4"/>
    <x v="4"/>
    <n v="0"/>
    <n v="291.66462788014564"/>
    <n v="0"/>
    <x v="0"/>
    <n v="0"/>
  </r>
  <r>
    <x v="0"/>
    <x v="0"/>
    <x v="0"/>
    <x v="5"/>
    <x v="5"/>
    <n v="203.19978561584796"/>
    <n v="11.175988208871637"/>
    <n v="170.68781991731225"/>
    <x v="4"/>
    <n v="15.443183706804444"/>
  </r>
  <r>
    <x v="0"/>
    <x v="0"/>
    <x v="1"/>
    <x v="5"/>
    <x v="5"/>
    <n v="60.357862245892612"/>
    <n v="3.3196824235240938"/>
    <n v="50.700604286549797"/>
    <x v="5"/>
    <n v="4.5871975306878383"/>
  </r>
  <r>
    <x v="0"/>
    <x v="0"/>
    <x v="2"/>
    <x v="5"/>
    <x v="5"/>
    <n v="142.84192336995537"/>
    <n v="7.8563057853475442"/>
    <n v="119.98721563076248"/>
    <x v="6"/>
    <n v="10.855986176116605"/>
  </r>
  <r>
    <x v="0"/>
    <x v="0"/>
    <x v="0"/>
    <x v="6"/>
    <x v="6"/>
    <n v="0"/>
    <n v="7302.6725787126106"/>
    <n v="0"/>
    <x v="0"/>
    <n v="0"/>
  </r>
  <r>
    <x v="0"/>
    <x v="0"/>
    <x v="1"/>
    <x v="6"/>
    <x v="6"/>
    <n v="0"/>
    <n v="2646.5933517886097"/>
    <n v="0"/>
    <x v="0"/>
    <n v="0"/>
  </r>
  <r>
    <x v="0"/>
    <x v="0"/>
    <x v="2"/>
    <x v="6"/>
    <x v="6"/>
    <n v="0"/>
    <n v="4656.079226924001"/>
    <n v="0"/>
    <x v="0"/>
    <n v="0"/>
  </r>
  <r>
    <x v="0"/>
    <x v="0"/>
    <x v="0"/>
    <x v="7"/>
    <x v="7"/>
    <n v="0"/>
    <n v="36.412942659363154"/>
    <n v="0"/>
    <x v="0"/>
    <n v="0"/>
  </r>
  <r>
    <x v="0"/>
    <x v="0"/>
    <x v="1"/>
    <x v="7"/>
    <x v="7"/>
    <n v="0"/>
    <n v="13.484070141499915"/>
    <n v="0"/>
    <x v="0"/>
    <n v="0"/>
  </r>
  <r>
    <x v="0"/>
    <x v="0"/>
    <x v="2"/>
    <x v="7"/>
    <x v="7"/>
    <n v="0"/>
    <n v="22.92887251786324"/>
    <n v="0"/>
    <x v="0"/>
    <n v="0"/>
  </r>
  <r>
    <x v="0"/>
    <x v="0"/>
    <x v="0"/>
    <x v="8"/>
    <x v="8"/>
    <n v="59.664331995495047"/>
    <n v="7.9821884053809278"/>
    <n v="28.254063250195063"/>
    <x v="7"/>
    <n v="3.3566005476454177"/>
  </r>
  <r>
    <x v="0"/>
    <x v="0"/>
    <x v="1"/>
    <x v="8"/>
    <x v="8"/>
    <n v="17.722516392735937"/>
    <n v="2.3710055930057425"/>
    <n v="8.3925032320949775"/>
    <x v="8"/>
    <n v="0.99703468118949101"/>
  </r>
  <r>
    <x v="0"/>
    <x v="0"/>
    <x v="2"/>
    <x v="8"/>
    <x v="8"/>
    <n v="41.941815602759114"/>
    <n v="5.611182812375187"/>
    <n v="19.861560018100082"/>
    <x v="9"/>
    <n v="2.3595658664559274"/>
  </r>
  <r>
    <x v="0"/>
    <x v="0"/>
    <x v="0"/>
    <x v="9"/>
    <x v="9"/>
    <n v="0"/>
    <n v="41.148008459248508"/>
    <n v="0"/>
    <x v="0"/>
    <n v="0"/>
  </r>
  <r>
    <x v="0"/>
    <x v="0"/>
    <x v="1"/>
    <x v="9"/>
    <x v="9"/>
    <n v="0"/>
    <n v="1.4792953888512372"/>
    <n v="0"/>
    <x v="0"/>
    <n v="0"/>
  </r>
  <r>
    <x v="0"/>
    <x v="0"/>
    <x v="2"/>
    <x v="9"/>
    <x v="9"/>
    <n v="0"/>
    <n v="39.668713070397267"/>
    <n v="0"/>
    <x v="0"/>
    <n v="0"/>
  </r>
  <r>
    <x v="0"/>
    <x v="0"/>
    <x v="0"/>
    <x v="10"/>
    <x v="10"/>
    <n v="0"/>
    <n v="144.77545027153374"/>
    <n v="0"/>
    <x v="0"/>
    <n v="0"/>
  </r>
  <r>
    <x v="0"/>
    <x v="0"/>
    <x v="1"/>
    <x v="10"/>
    <x v="10"/>
    <n v="0"/>
    <n v="101.30767036441306"/>
    <n v="0"/>
    <x v="0"/>
    <n v="0"/>
  </r>
  <r>
    <x v="0"/>
    <x v="0"/>
    <x v="2"/>
    <x v="10"/>
    <x v="10"/>
    <n v="0"/>
    <n v="43.467779907120679"/>
    <n v="0"/>
    <x v="0"/>
    <n v="0"/>
  </r>
  <r>
    <x v="0"/>
    <x v="0"/>
    <x v="0"/>
    <x v="11"/>
    <x v="11"/>
    <n v="0"/>
    <n v="0"/>
    <n v="0"/>
    <x v="0"/>
    <n v="0"/>
  </r>
  <r>
    <x v="0"/>
    <x v="0"/>
    <x v="1"/>
    <x v="11"/>
    <x v="11"/>
    <n v="0"/>
    <n v="0"/>
    <n v="0"/>
    <x v="0"/>
    <n v="0"/>
  </r>
  <r>
    <x v="0"/>
    <x v="0"/>
    <x v="2"/>
    <x v="11"/>
    <x v="11"/>
    <n v="0"/>
    <n v="0"/>
    <n v="0"/>
    <x v="0"/>
    <n v="0"/>
  </r>
  <r>
    <x v="0"/>
    <x v="0"/>
    <x v="0"/>
    <x v="12"/>
    <x v="12"/>
    <n v="0"/>
    <n v="518.87608789564422"/>
    <n v="0"/>
    <x v="0"/>
    <n v="0"/>
  </r>
  <r>
    <x v="0"/>
    <x v="0"/>
    <x v="1"/>
    <x v="12"/>
    <x v="12"/>
    <n v="0"/>
    <n v="23.175457800642306"/>
    <n v="0"/>
    <x v="0"/>
    <n v="0"/>
  </r>
  <r>
    <x v="0"/>
    <x v="0"/>
    <x v="2"/>
    <x v="12"/>
    <x v="12"/>
    <n v="0"/>
    <n v="495.70063009500194"/>
    <n v="0"/>
    <x v="0"/>
    <n v="0"/>
  </r>
  <r>
    <x v="0"/>
    <x v="0"/>
    <x v="0"/>
    <x v="13"/>
    <x v="13"/>
    <n v="0"/>
    <n v="486.4151138912631"/>
    <n v="0"/>
    <x v="0"/>
    <n v="0"/>
  </r>
  <r>
    <x v="0"/>
    <x v="0"/>
    <x v="1"/>
    <x v="13"/>
    <x v="13"/>
    <n v="0"/>
    <n v="340.21490543684808"/>
    <n v="0"/>
    <x v="0"/>
    <n v="0"/>
  </r>
  <r>
    <x v="0"/>
    <x v="0"/>
    <x v="2"/>
    <x v="13"/>
    <x v="13"/>
    <n v="0"/>
    <n v="146.20020845441499"/>
    <n v="0"/>
    <x v="0"/>
    <n v="0"/>
  </r>
  <r>
    <x v="0"/>
    <x v="0"/>
    <x v="0"/>
    <x v="14"/>
    <x v="14"/>
    <n v="2.9285530329141611"/>
    <n v="0"/>
    <n v="15.934773855562348"/>
    <x v="0"/>
    <n v="0"/>
  </r>
  <r>
    <x v="0"/>
    <x v="0"/>
    <x v="1"/>
    <x v="14"/>
    <x v="14"/>
    <n v="9.6545367712292746E-2"/>
    <n v="0"/>
    <n v="0.52532038314041651"/>
    <x v="0"/>
    <n v="0"/>
  </r>
  <r>
    <x v="0"/>
    <x v="0"/>
    <x v="2"/>
    <x v="14"/>
    <x v="14"/>
    <n v="2.8320076652018682"/>
    <n v="0"/>
    <n v="15.409453472421932"/>
    <x v="0"/>
    <n v="0"/>
  </r>
  <r>
    <x v="0"/>
    <x v="0"/>
    <x v="0"/>
    <x v="15"/>
    <x v="15"/>
    <n v="2.5330392538458093"/>
    <n v="0"/>
    <n v="13.782713587102197"/>
    <x v="0"/>
    <n v="0"/>
  </r>
  <r>
    <x v="0"/>
    <x v="0"/>
    <x v="1"/>
    <x v="15"/>
    <x v="15"/>
    <n v="0.18093137527470068"/>
    <n v="0"/>
    <n v="0.98447954193587106"/>
    <x v="0"/>
    <n v="0"/>
  </r>
  <r>
    <x v="0"/>
    <x v="0"/>
    <x v="2"/>
    <x v="15"/>
    <x v="15"/>
    <n v="2.3521078785711089"/>
    <n v="0"/>
    <n v="12.798234045166325"/>
    <x v="0"/>
    <n v="0"/>
  </r>
  <r>
    <x v="0"/>
    <x v="0"/>
    <x v="0"/>
    <x v="16"/>
    <x v="16"/>
    <n v="3.8621109152766429E-3"/>
    <n v="2.006528250678705E-2"/>
    <n v="0.15392453106387705"/>
    <x v="0"/>
    <n v="3.8667510164964386E-5"/>
  </r>
  <r>
    <x v="0"/>
    <x v="0"/>
    <x v="1"/>
    <x v="16"/>
    <x v="16"/>
    <n v="1.1471899829821732E-3"/>
    <n v="5.9601320631271163E-3"/>
    <n v="4.5721286634529408E-2"/>
    <x v="0"/>
    <n v="1.1485682649000534E-5"/>
  </r>
  <r>
    <x v="0"/>
    <x v="0"/>
    <x v="2"/>
    <x v="16"/>
    <x v="16"/>
    <n v="2.7149209322944699E-3"/>
    <n v="1.4105150443659936E-2"/>
    <n v="0.10820324442934764"/>
    <x v="0"/>
    <n v="2.7181827515963854E-5"/>
  </r>
  <r>
    <x v="0"/>
    <x v="0"/>
    <x v="0"/>
    <x v="17"/>
    <x v="17"/>
    <n v="44.657950252723744"/>
    <n v="60.742464236509328"/>
    <n v="49.532914399795843"/>
    <x v="0"/>
    <n v="2.5568510034667651"/>
  </r>
  <r>
    <x v="0"/>
    <x v="0"/>
    <x v="1"/>
    <x v="17"/>
    <x v="17"/>
    <n v="31.249724278998542"/>
    <n v="42.504979486873644"/>
    <n v="34.661015764700238"/>
    <x v="0"/>
    <n v="1.7891750165121809"/>
  </r>
  <r>
    <x v="0"/>
    <x v="0"/>
    <x v="2"/>
    <x v="17"/>
    <x v="17"/>
    <n v="13.4082259737252"/>
    <n v="18.237484749635687"/>
    <n v="14.871898635095604"/>
    <x v="0"/>
    <n v="0.76767598695458428"/>
  </r>
  <r>
    <x v="0"/>
    <x v="0"/>
    <x v="0"/>
    <x v="18"/>
    <x v="18"/>
    <n v="0"/>
    <n v="1.0571303101027547"/>
    <n v="0"/>
    <x v="0"/>
    <n v="0"/>
  </r>
  <r>
    <x v="0"/>
    <x v="0"/>
    <x v="1"/>
    <x v="18"/>
    <x v="18"/>
    <n v="0"/>
    <n v="0.3140068550749664"/>
    <n v="0"/>
    <x v="0"/>
    <n v="0"/>
  </r>
  <r>
    <x v="0"/>
    <x v="0"/>
    <x v="2"/>
    <x v="18"/>
    <x v="18"/>
    <n v="0"/>
    <n v="0.74312345502778832"/>
    <n v="0"/>
    <x v="0"/>
    <n v="0"/>
  </r>
  <r>
    <x v="0"/>
    <x v="0"/>
    <x v="0"/>
    <x v="19"/>
    <x v="19"/>
    <n v="0"/>
    <n v="0.50140477902642999"/>
    <n v="0"/>
    <x v="0"/>
    <n v="0"/>
  </r>
  <r>
    <x v="0"/>
    <x v="0"/>
    <x v="1"/>
    <x v="19"/>
    <x v="19"/>
    <n v="0"/>
    <n v="0.14893578991822104"/>
    <n v="0"/>
    <x v="0"/>
    <n v="0"/>
  </r>
  <r>
    <x v="0"/>
    <x v="0"/>
    <x v="2"/>
    <x v="19"/>
    <x v="19"/>
    <n v="0"/>
    <n v="0.3524689891082089"/>
    <n v="0"/>
    <x v="0"/>
    <n v="0"/>
  </r>
  <r>
    <x v="0"/>
    <x v="0"/>
    <x v="0"/>
    <x v="20"/>
    <x v="20"/>
    <n v="5.0254323546179789"/>
    <n v="880.3490640612963"/>
    <n v="4.2213631778791019"/>
    <x v="0"/>
    <n v="0.38193285895096629"/>
  </r>
  <r>
    <x v="0"/>
    <x v="0"/>
    <x v="1"/>
    <x v="20"/>
    <x v="20"/>
    <n v="0.11586281353643824"/>
    <n v="25.171775554858886"/>
    <n v="9.7324763370608094E-2"/>
    <x v="0"/>
    <n v="8.805573828769302E-3"/>
  </r>
  <r>
    <x v="0"/>
    <x v="0"/>
    <x v="2"/>
    <x v="20"/>
    <x v="20"/>
    <n v="4.9095695410815408"/>
    <n v="855.17728850643743"/>
    <n v="4.1240384145084938"/>
    <x v="0"/>
    <n v="0.37312728512219701"/>
  </r>
  <r>
    <x v="0"/>
    <x v="0"/>
    <x v="0"/>
    <x v="21"/>
    <x v="21"/>
    <n v="446.07812884165969"/>
    <n v="55.142283297158485"/>
    <n v="320.133231156992"/>
    <x v="0"/>
    <n v="3.0805923850500556"/>
  </r>
  <r>
    <x v="0"/>
    <x v="0"/>
    <x v="1"/>
    <x v="21"/>
    <x v="21"/>
    <n v="12.143141438966952"/>
    <n v="1.2713214777950776"/>
    <n v="7.3807653254502217"/>
    <x v="0"/>
    <n v="7.1023958916258997E-2"/>
  </r>
  <r>
    <x v="0"/>
    <x v="0"/>
    <x v="2"/>
    <x v="21"/>
    <x v="21"/>
    <n v="433.93498740269274"/>
    <n v="53.870961819363416"/>
    <n v="312.75246583154177"/>
    <x v="0"/>
    <n v="3.0095684261337965"/>
  </r>
  <r>
    <x v="0"/>
    <x v="0"/>
    <x v="0"/>
    <x v="22"/>
    <x v="22"/>
    <n v="3.8243375967863802E-5"/>
    <n v="0"/>
    <n v="2.0808895747220012E-4"/>
    <x v="0"/>
    <n v="0"/>
  </r>
  <r>
    <x v="0"/>
    <x v="0"/>
    <x v="1"/>
    <x v="22"/>
    <x v="22"/>
    <n v="8.8171222416251952E-7"/>
    <n v="0"/>
    <n v="4.7975518079431227E-6"/>
    <x v="0"/>
    <n v="0"/>
  </r>
  <r>
    <x v="0"/>
    <x v="0"/>
    <x v="2"/>
    <x v="22"/>
    <x v="22"/>
    <n v="3.7361663743701281E-5"/>
    <n v="0"/>
    <n v="2.0329140566425699E-4"/>
    <x v="0"/>
    <n v="0"/>
  </r>
  <r>
    <x v="0"/>
    <x v="0"/>
    <x v="0"/>
    <x v="23"/>
    <x v="23"/>
    <n v="0.20739211124501541"/>
    <n v="8.7314036970312792"/>
    <n v="0.17420937344581292"/>
    <x v="10"/>
    <n v="1.576180045462117E-2"/>
  </r>
  <r>
    <x v="0"/>
    <x v="0"/>
    <x v="1"/>
    <x v="23"/>
    <x v="23"/>
    <n v="4.7814858142560951E-3"/>
    <n v="0.20130506732040274"/>
    <n v="4.01644808397512E-3"/>
    <x v="11"/>
    <n v="3.6339292188346326E-4"/>
  </r>
  <r>
    <x v="0"/>
    <x v="0"/>
    <x v="2"/>
    <x v="23"/>
    <x v="23"/>
    <n v="0.20261062543075931"/>
    <n v="8.5300986297108761"/>
    <n v="0.1701929253618378"/>
    <x v="12"/>
    <n v="1.5398407532737709E-2"/>
  </r>
  <r>
    <x v="0"/>
    <x v="1"/>
    <x v="0"/>
    <x v="24"/>
    <x v="24"/>
    <n v="2.1325953949692771E-2"/>
    <n v="0"/>
    <n v="0.11603827884391654"/>
    <x v="0"/>
    <n v="0"/>
  </r>
  <r>
    <x v="0"/>
    <x v="1"/>
    <x v="1"/>
    <x v="24"/>
    <x v="24"/>
    <n v="0"/>
    <n v="0"/>
    <n v="0"/>
    <x v="0"/>
    <n v="0"/>
  </r>
  <r>
    <x v="0"/>
    <x v="1"/>
    <x v="2"/>
    <x v="24"/>
    <x v="24"/>
    <n v="2.1325953949692771E-2"/>
    <n v="0"/>
    <n v="0.11603827884391654"/>
    <x v="0"/>
    <n v="0"/>
  </r>
  <r>
    <x v="0"/>
    <x v="1"/>
    <x v="0"/>
    <x v="25"/>
    <x v="25"/>
    <n v="2.8153879760455718"/>
    <n v="0"/>
    <n v="15.3190228108362"/>
    <x v="0"/>
    <n v="0"/>
  </r>
  <r>
    <x v="0"/>
    <x v="1"/>
    <x v="1"/>
    <x v="25"/>
    <x v="25"/>
    <n v="0"/>
    <n v="0"/>
    <n v="0"/>
    <x v="0"/>
    <n v="0"/>
  </r>
  <r>
    <x v="0"/>
    <x v="1"/>
    <x v="2"/>
    <x v="25"/>
    <x v="25"/>
    <n v="2.8153879760455718"/>
    <n v="0"/>
    <n v="15.3190228108362"/>
    <x v="0"/>
    <n v="0"/>
  </r>
  <r>
    <x v="1"/>
    <x v="1"/>
    <x v="0"/>
    <x v="26"/>
    <x v="21"/>
    <n v="7.2726241330512629"/>
    <n v="0"/>
    <n v="0.80806934811680697"/>
    <x v="0"/>
    <n v="0"/>
  </r>
  <r>
    <x v="1"/>
    <x v="1"/>
    <x v="0"/>
    <x v="27"/>
    <x v="21"/>
    <n v="9.6968321774016832"/>
    <n v="2.3910772010776316"/>
    <n v="2.8282427184088239"/>
    <x v="0"/>
    <n v="0"/>
  </r>
  <r>
    <x v="1"/>
    <x v="1"/>
    <x v="0"/>
    <x v="28"/>
    <x v="21"/>
    <n v="58.180993064410103"/>
    <n v="0"/>
    <n v="58.180993064410103"/>
    <x v="0"/>
    <n v="0"/>
  </r>
  <r>
    <x v="1"/>
    <x v="1"/>
    <x v="0"/>
    <x v="28"/>
    <x v="21"/>
    <n v="58.180993064410103"/>
    <n v="0"/>
    <n v="58.180993064410103"/>
    <x v="0"/>
    <n v="0"/>
  </r>
  <r>
    <x v="1"/>
    <x v="1"/>
    <x v="0"/>
    <x v="28"/>
    <x v="21"/>
    <n v="58.180993064410103"/>
    <n v="0"/>
    <n v="58.180993064410103"/>
    <x v="0"/>
    <n v="0"/>
  </r>
  <r>
    <x v="1"/>
    <x v="1"/>
    <x v="0"/>
    <x v="28"/>
    <x v="21"/>
    <n v="58.180993064410103"/>
    <n v="0"/>
    <n v="58.180993064410103"/>
    <x v="0"/>
    <n v="0"/>
  </r>
  <r>
    <x v="1"/>
    <x v="1"/>
    <x v="0"/>
    <x v="28"/>
    <x v="21"/>
    <n v="58.180993064410103"/>
    <n v="0"/>
    <n v="58.180993064410103"/>
    <x v="0"/>
    <n v="0"/>
  </r>
  <r>
    <x v="1"/>
    <x v="1"/>
    <x v="0"/>
    <x v="28"/>
    <x v="21"/>
    <n v="58.180993064410103"/>
    <n v="0"/>
    <n v="58.180993064410103"/>
    <x v="0"/>
    <n v="0"/>
  </r>
  <r>
    <x v="1"/>
    <x v="1"/>
    <x v="0"/>
    <x v="28"/>
    <x v="26"/>
    <n v="1.414121359204412"/>
    <n v="0"/>
    <n v="1.17170055476937"/>
    <x v="0"/>
    <n v="0"/>
  </r>
  <r>
    <x v="1"/>
    <x v="1"/>
    <x v="0"/>
    <x v="29"/>
    <x v="21"/>
    <n v="11.312970873635296"/>
    <n v="0.51110386268388031"/>
    <n v="1.6161386962336139"/>
    <x v="0"/>
    <n v="0"/>
  </r>
  <r>
    <x v="1"/>
    <x v="1"/>
    <x v="0"/>
    <x v="28"/>
    <x v="21"/>
    <n v="0"/>
    <n v="0"/>
    <n v="0"/>
    <x v="0"/>
    <n v="0"/>
  </r>
  <r>
    <x v="1"/>
    <x v="1"/>
    <x v="0"/>
    <x v="30"/>
    <x v="20"/>
    <n v="0"/>
    <n v="10.700461687391506"/>
    <n v="0"/>
    <x v="0"/>
    <n v="0"/>
  </r>
  <r>
    <x v="1"/>
    <x v="1"/>
    <x v="0"/>
    <x v="28"/>
    <x v="21"/>
    <n v="5.2524507627592447"/>
    <n v="0"/>
    <n v="5.2524507627592447"/>
    <x v="0"/>
    <n v="0"/>
  </r>
  <r>
    <x v="1"/>
    <x v="1"/>
    <x v="0"/>
    <x v="28"/>
    <x v="21"/>
    <n v="3.3534877946847486"/>
    <n v="0"/>
    <n v="8.0806934811680706E-2"/>
    <x v="0"/>
    <n v="0"/>
  </r>
  <r>
    <x v="1"/>
    <x v="1"/>
    <x v="0"/>
    <x v="28"/>
    <x v="21"/>
    <n v="0"/>
    <n v="0"/>
    <n v="0"/>
    <x v="0"/>
    <n v="0"/>
  </r>
  <r>
    <x v="1"/>
    <x v="1"/>
    <x v="0"/>
    <x v="31"/>
    <x v="27"/>
    <n v="0"/>
    <n v="0.39783542816365658"/>
    <n v="0"/>
    <x v="0"/>
    <n v="0"/>
  </r>
  <r>
    <x v="1"/>
    <x v="1"/>
    <x v="0"/>
    <x v="32"/>
    <x v="21"/>
    <n v="6.6416658749326594"/>
    <n v="4.7045133280772999"/>
    <n v="9.5012720155286665"/>
    <x v="0"/>
    <n v="0"/>
  </r>
  <r>
    <x v="1"/>
    <x v="1"/>
    <x v="0"/>
    <x v="32"/>
    <x v="21"/>
    <n v="6.6416658749326594"/>
    <n v="4.7045133280772999"/>
    <n v="9.5012720155286665"/>
    <x v="0"/>
    <n v="0"/>
  </r>
  <r>
    <x v="1"/>
    <x v="1"/>
    <x v="0"/>
    <x v="33"/>
    <x v="28"/>
    <n v="0.36898143749625889"/>
    <n v="3.0440968593441355"/>
    <n v="2.2138886249775531"/>
    <x v="0"/>
    <n v="0"/>
  </r>
  <r>
    <x v="1"/>
    <x v="1"/>
    <x v="0"/>
    <x v="34"/>
    <x v="26"/>
    <n v="6.4571751561845305"/>
    <n v="0.64571751561845303"/>
    <n v="5.5347215624438828"/>
    <x v="0"/>
    <n v="0"/>
  </r>
  <r>
    <x v="1"/>
    <x v="1"/>
    <x v="0"/>
    <x v="34"/>
    <x v="26"/>
    <n v="0.27673607812219414"/>
    <n v="1.4759257499850356"/>
    <n v="1.3836803906109707"/>
    <x v="0"/>
    <n v="0"/>
  </r>
  <r>
    <x v="1"/>
    <x v="1"/>
    <x v="0"/>
    <x v="28"/>
    <x v="21"/>
    <n v="71.271716503902368"/>
    <n v="2.2221907073212188"/>
    <n v="22.262310540618031"/>
    <x v="0"/>
    <n v="0"/>
  </r>
  <r>
    <x v="1"/>
    <x v="1"/>
    <x v="0"/>
    <x v="28"/>
    <x v="21"/>
    <n v="72.322206656454227"/>
    <n v="2.3155227170287103"/>
    <n v="23.434011095387401"/>
    <x v="0"/>
    <n v="0"/>
  </r>
  <r>
    <x v="1"/>
    <x v="1"/>
    <x v="0"/>
    <x v="28"/>
    <x v="21"/>
    <n v="30.908652565467865"/>
    <n v="1.5422003508809259"/>
    <n v="4.6463987516716401"/>
    <x v="0"/>
    <n v="0"/>
  </r>
  <r>
    <x v="1"/>
    <x v="1"/>
    <x v="0"/>
    <x v="35"/>
    <x v="20"/>
    <n v="0.40403467405840349"/>
    <n v="0"/>
    <n v="0"/>
    <x v="0"/>
    <n v="0"/>
  </r>
  <r>
    <x v="1"/>
    <x v="1"/>
    <x v="0"/>
    <x v="35"/>
    <x v="20"/>
    <n v="0"/>
    <n v="13.191086390491256"/>
    <n v="0"/>
    <x v="0"/>
    <n v="0"/>
  </r>
  <r>
    <x v="1"/>
    <x v="1"/>
    <x v="0"/>
    <x v="35"/>
    <x v="20"/>
    <n v="9.2245359374064723E-2"/>
    <n v="0.46122679687032359"/>
    <n v="0"/>
    <x v="0"/>
    <n v="0"/>
  </r>
  <r>
    <x v="1"/>
    <x v="1"/>
    <x v="0"/>
    <x v="36"/>
    <x v="29"/>
    <n v="0"/>
    <n v="9.2245359374064723E-2"/>
    <n v="0"/>
    <x v="0"/>
    <n v="0"/>
  </r>
  <r>
    <x v="1"/>
    <x v="1"/>
    <x v="0"/>
    <x v="37"/>
    <x v="21"/>
    <n v="17.799622081967879"/>
    <n v="2.9369376435246992"/>
    <n v="1.3349716561475908"/>
    <x v="0"/>
    <n v="3.1433164441129376E-2"/>
  </r>
  <r>
    <x v="1"/>
    <x v="1"/>
    <x v="0"/>
    <x v="37"/>
    <x v="21"/>
    <n v="16.06413605028439"/>
    <n v="2.2757526071236214"/>
    <n v="2.0080170062855487"/>
    <x v="0"/>
    <n v="4.7280650842657111E-2"/>
  </r>
  <r>
    <x v="1"/>
    <x v="1"/>
    <x v="0"/>
    <x v="37"/>
    <x v="21"/>
    <n v="0.73867669017112625"/>
    <n v="7.3867669017112614E-2"/>
    <n v="0.73867669017112625"/>
    <x v="0"/>
    <n v="2.6089257135970795E-2"/>
  </r>
  <r>
    <x v="1"/>
    <x v="1"/>
    <x v="0"/>
    <x v="37"/>
    <x v="21"/>
    <n v="9.5571631339152674"/>
    <n v="0.95571631339152696"/>
    <n v="14.335744700872901"/>
    <x v="0"/>
    <n v="0.33754860524077507"/>
  </r>
  <r>
    <x v="1"/>
    <x v="1"/>
    <x v="0"/>
    <x v="37"/>
    <x v="21"/>
    <n v="9.4117598971803833"/>
    <n v="1.882351979436077"/>
    <n v="14.117639845770576"/>
    <x v="0"/>
    <n v="0.33241312109452437"/>
  </r>
  <r>
    <x v="1"/>
    <x v="1"/>
    <x v="0"/>
    <x v="37"/>
    <x v="21"/>
    <n v="8.7072868509842483"/>
    <n v="1.7414573701968497"/>
    <n v="13.060930276476372"/>
    <x v="0"/>
    <n v="0.30753189945571269"/>
  </r>
  <r>
    <x v="1"/>
    <x v="1"/>
    <x v="0"/>
    <x v="38"/>
    <x v="30"/>
    <n v="0.49414923411447753"/>
    <n v="9.8829846822895501E-2"/>
    <n v="0.49414923411447753"/>
    <x v="0"/>
    <n v="1.7452813394408049E-2"/>
  </r>
  <r>
    <x v="1"/>
    <x v="1"/>
    <x v="0"/>
    <x v="37"/>
    <x v="21"/>
    <n v="1.3151587092028809"/>
    <n v="1.183642838282593"/>
    <n v="3.5509285148477794"/>
    <x v="0"/>
    <n v="4.6449974928891545E-2"/>
  </r>
  <r>
    <x v="1"/>
    <x v="1"/>
    <x v="0"/>
    <x v="37"/>
    <x v="21"/>
    <n v="9.5395628832888626"/>
    <n v="4.7697814416444313"/>
    <n v="9.5395628832888626"/>
    <x v="0"/>
    <n v="0.33692698353487915"/>
  </r>
  <r>
    <x v="1"/>
    <x v="1"/>
    <x v="0"/>
    <x v="37"/>
    <x v="21"/>
    <n v="9.6804590177741972"/>
    <n v="4.8402295088870986"/>
    <n v="9.6804590177741972"/>
    <x v="0"/>
    <n v="0.34190328173267481"/>
  </r>
  <r>
    <x v="1"/>
    <x v="1"/>
    <x v="0"/>
    <x v="37"/>
    <x v="21"/>
    <n v="10.608391731319879"/>
    <n v="5.3041958656599393"/>
    <n v="10.608391731319879"/>
    <x v="0"/>
    <n v="0.37467685573426401"/>
  </r>
  <r>
    <x v="1"/>
    <x v="1"/>
    <x v="0"/>
    <x v="37"/>
    <x v="21"/>
    <n v="11.000440990955612"/>
    <n v="2.2000881981911227"/>
    <n v="16.500661486433419"/>
    <x v="0"/>
    <n v="0.38852360909835632"/>
  </r>
  <r>
    <x v="1"/>
    <x v="1"/>
    <x v="0"/>
    <x v="37"/>
    <x v="21"/>
    <n v="4.8001819498164702"/>
    <n v="1.8286407427872269"/>
    <n v="4.3430217641196629"/>
    <x v="0"/>
    <n v="8.0732002212016957E-2"/>
  </r>
  <r>
    <x v="1"/>
    <x v="1"/>
    <x v="0"/>
    <x v="37"/>
    <x v="21"/>
    <n v="1.220067545640253"/>
    <n v="0.46478763643438215"/>
    <n v="1.1038706365316571"/>
    <x v="0"/>
    <n v="2.0519742131275876E-2"/>
  </r>
  <r>
    <x v="1"/>
    <x v="1"/>
    <x v="0"/>
    <x v="37"/>
    <x v="21"/>
    <n v="2.0618459919339469"/>
    <n v="0.78546513978436083"/>
    <n v="1.8654797069878564"/>
    <x v="0"/>
    <n v="3.4677217847547223E-2"/>
  </r>
  <r>
    <x v="1"/>
    <x v="1"/>
    <x v="0"/>
    <x v="37"/>
    <x v="21"/>
    <n v="0.70966841575198092"/>
    <n v="0.27034987266742133"/>
    <n v="0.64208094758512546"/>
    <x v="0"/>
    <n v="1.1935579257048377E-2"/>
  </r>
  <r>
    <x v="1"/>
    <x v="1"/>
    <x v="0"/>
    <x v="37"/>
    <x v="21"/>
    <n v="5.5150458876489052"/>
    <n v="3.0332752382068984"/>
    <n v="8.2725688314733592"/>
    <x v="0"/>
    <n v="9.7392710636515223E-2"/>
  </r>
  <r>
    <x v="1"/>
    <x v="1"/>
    <x v="0"/>
    <x v="37"/>
    <x v="21"/>
    <n v="9.6394455857109751"/>
    <n v="9.6394455857109751"/>
    <n v="19.27889117142195"/>
    <x v="0"/>
    <n v="0.34045473192818831"/>
  </r>
  <r>
    <x v="1"/>
    <x v="1"/>
    <x v="0"/>
    <x v="37"/>
    <x v="21"/>
    <n v="1.8774498384445222"/>
    <n v="2.4406847899778787"/>
    <n v="4.5058796122668516"/>
    <x v="0"/>
    <n v="6.6309485931820414E-2"/>
  </r>
  <r>
    <x v="1"/>
    <x v="1"/>
    <x v="0"/>
    <x v="37"/>
    <x v="21"/>
    <n v="4.3573840915723316"/>
    <n v="0.43573840915723322"/>
    <n v="10.893460228930829"/>
    <x v="0"/>
    <n v="0.15389806598456904"/>
  </r>
  <r>
    <x v="1"/>
    <x v="1"/>
    <x v="0"/>
    <x v="37"/>
    <x v="21"/>
    <n v="7.7589879619412052"/>
    <n v="0.77589879619412061"/>
    <n v="19.397469904853015"/>
    <x v="0"/>
    <n v="0.27403901429066457"/>
  </r>
  <r>
    <x v="1"/>
    <x v="1"/>
    <x v="0"/>
    <x v="37"/>
    <x v="21"/>
    <n v="2.5118057958034568"/>
    <n v="2.7629863753838024"/>
    <n v="4.7724310120265665"/>
    <x v="0"/>
    <n v="4.4357124134482152E-2"/>
  </r>
  <r>
    <x v="1"/>
    <x v="1"/>
    <x v="0"/>
    <x v="37"/>
    <x v="21"/>
    <n v="1.1942608390643938"/>
    <n v="2.1155477720569267"/>
    <n v="4.4358259736677494"/>
    <x v="0"/>
    <n v="6.0257133818495082E-2"/>
  </r>
  <r>
    <x v="1"/>
    <x v="1"/>
    <x v="0"/>
    <x v="37"/>
    <x v="21"/>
    <n v="16.880900765453845"/>
    <n v="5.6269669218179477"/>
    <n v="22.415622327897726"/>
    <x v="0"/>
    <n v="0"/>
  </r>
  <r>
    <x v="1"/>
    <x v="1"/>
    <x v="0"/>
    <x v="31"/>
    <x v="27"/>
    <n v="0"/>
    <n v="0"/>
    <n v="0"/>
    <x v="0"/>
    <n v="0"/>
  </r>
  <r>
    <x v="1"/>
    <x v="1"/>
    <x v="0"/>
    <x v="39"/>
    <x v="20"/>
    <n v="0"/>
    <n v="0"/>
    <n v="0"/>
    <x v="0"/>
    <n v="0"/>
  </r>
  <r>
    <x v="1"/>
    <x v="1"/>
    <x v="0"/>
    <x v="39"/>
    <x v="20"/>
    <n v="0"/>
    <n v="0"/>
    <n v="0"/>
    <x v="0"/>
    <n v="0"/>
  </r>
  <r>
    <x v="1"/>
    <x v="1"/>
    <x v="0"/>
    <x v="29"/>
    <x v="26"/>
    <n v="0.18449071874812945"/>
    <n v="0"/>
    <n v="9.2245359374064723E-2"/>
    <x v="0"/>
    <n v="0"/>
  </r>
  <r>
    <x v="1"/>
    <x v="1"/>
    <x v="0"/>
    <x v="29"/>
    <x v="26"/>
    <n v="0.27673607812219414"/>
    <n v="0"/>
    <n v="9.2245359374064723E-2"/>
    <x v="0"/>
    <n v="0"/>
  </r>
  <r>
    <x v="1"/>
    <x v="1"/>
    <x v="0"/>
    <x v="29"/>
    <x v="26"/>
    <n v="0"/>
    <n v="0"/>
    <n v="9.2245359374064723E-2"/>
    <x v="0"/>
    <n v="0"/>
  </r>
  <r>
    <x v="1"/>
    <x v="1"/>
    <x v="0"/>
    <x v="29"/>
    <x v="26"/>
    <n v="0.18449071874812945"/>
    <n v="0"/>
    <n v="9.2245359374064723E-2"/>
    <x v="0"/>
    <n v="0"/>
  </r>
  <r>
    <x v="1"/>
    <x v="1"/>
    <x v="0"/>
    <x v="29"/>
    <x v="26"/>
    <n v="9.2245359374064723E-2"/>
    <n v="0"/>
    <n v="9.2245359374064723E-2"/>
    <x v="0"/>
    <n v="0"/>
  </r>
  <r>
    <x v="1"/>
    <x v="1"/>
    <x v="0"/>
    <x v="31"/>
    <x v="27"/>
    <n v="0"/>
    <n v="0"/>
    <n v="0"/>
    <x v="0"/>
    <n v="0"/>
  </r>
  <r>
    <x v="1"/>
    <x v="1"/>
    <x v="0"/>
    <x v="31"/>
    <x v="27"/>
    <n v="0"/>
    <n v="13.261180938788552"/>
    <n v="0"/>
    <x v="0"/>
    <n v="0"/>
  </r>
  <r>
    <x v="1"/>
    <x v="1"/>
    <x v="0"/>
    <x v="36"/>
    <x v="29"/>
    <n v="0"/>
    <n v="0.46122679687032359"/>
    <n v="0"/>
    <x v="0"/>
    <n v="0"/>
  </r>
  <r>
    <x v="1"/>
    <x v="1"/>
    <x v="0"/>
    <x v="40"/>
    <x v="31"/>
    <n v="0"/>
    <n v="6.2726844374364008"/>
    <n v="0"/>
    <x v="0"/>
    <n v="0"/>
  </r>
  <r>
    <x v="1"/>
    <x v="1"/>
    <x v="0"/>
    <x v="41"/>
    <x v="32"/>
    <n v="0"/>
    <n v="0.75917930764855257"/>
    <n v="0"/>
    <x v="0"/>
    <n v="0"/>
  </r>
  <r>
    <x v="1"/>
    <x v="1"/>
    <x v="0"/>
    <x v="36"/>
    <x v="29"/>
    <n v="0"/>
    <n v="0"/>
    <n v="0"/>
    <x v="0"/>
    <n v="0"/>
  </r>
  <r>
    <x v="1"/>
    <x v="1"/>
    <x v="0"/>
    <x v="36"/>
    <x v="29"/>
    <n v="0"/>
    <n v="0"/>
    <n v="0"/>
    <x v="0"/>
    <n v="0"/>
  </r>
  <r>
    <x v="1"/>
    <x v="1"/>
    <x v="0"/>
    <x v="42"/>
    <x v="33"/>
    <n v="0"/>
    <n v="0.3062545931218949"/>
    <n v="0"/>
    <x v="0"/>
    <n v="0"/>
  </r>
  <r>
    <x v="1"/>
    <x v="1"/>
    <x v="0"/>
    <x v="43"/>
    <x v="34"/>
    <n v="0"/>
    <n v="0"/>
    <n v="0"/>
    <x v="0"/>
    <n v="0"/>
  </r>
  <r>
    <x v="1"/>
    <x v="1"/>
    <x v="0"/>
    <x v="38"/>
    <x v="30"/>
    <n v="0"/>
    <n v="8.7817582124109599"/>
    <n v="0"/>
    <x v="0"/>
    <n v="0"/>
  </r>
  <r>
    <x v="1"/>
    <x v="1"/>
    <x v="0"/>
    <x v="44"/>
    <x v="20"/>
    <n v="0"/>
    <n v="1.8670460737310699"/>
    <n v="0"/>
    <x v="0"/>
    <n v="0"/>
  </r>
  <r>
    <x v="1"/>
    <x v="1"/>
    <x v="0"/>
    <x v="37"/>
    <x v="21"/>
    <n v="6.412897383684979"/>
    <n v="0"/>
    <n v="1.6032243459212447"/>
    <x v="0"/>
    <n v="0"/>
  </r>
  <r>
    <x v="1"/>
    <x v="1"/>
    <x v="0"/>
    <x v="36"/>
    <x v="29"/>
    <n v="0"/>
    <n v="3.0551663024690234"/>
    <n v="0"/>
    <x v="0"/>
    <n v="0"/>
  </r>
  <r>
    <x v="1"/>
    <x v="1"/>
    <x v="0"/>
    <x v="29"/>
    <x v="26"/>
    <n v="2.5155309501307448"/>
    <n v="0.13836803906109707"/>
    <n v="2.1124187296660821"/>
    <x v="13"/>
    <n v="0.19094789390431396"/>
  </r>
  <r>
    <x v="1"/>
    <x v="1"/>
    <x v="0"/>
    <x v="42"/>
    <x v="33"/>
    <n v="0"/>
    <n v="0.3062545931218949"/>
    <n v="0"/>
    <x v="0"/>
    <n v="0"/>
  </r>
  <r>
    <x v="1"/>
    <x v="1"/>
    <x v="0"/>
    <x v="31"/>
    <x v="27"/>
    <n v="0"/>
    <n v="4.7031777329484328"/>
    <n v="0"/>
    <x v="0"/>
    <n v="0"/>
  </r>
  <r>
    <x v="1"/>
    <x v="1"/>
    <x v="0"/>
    <x v="41"/>
    <x v="32"/>
    <n v="0"/>
    <n v="4.0827796058961043"/>
    <n v="0"/>
    <x v="0"/>
    <n v="0"/>
  </r>
  <r>
    <x v="1"/>
    <x v="1"/>
    <x v="0"/>
    <x v="44"/>
    <x v="20"/>
    <n v="0"/>
    <n v="0.99624988123989899"/>
    <n v="0"/>
    <x v="0"/>
    <n v="0"/>
  </r>
  <r>
    <x v="1"/>
    <x v="1"/>
    <x v="0"/>
    <x v="37"/>
    <x v="21"/>
    <n v="1.6170611498273546"/>
    <n v="0"/>
    <n v="0.40403467405840349"/>
    <x v="0"/>
    <n v="0"/>
  </r>
  <r>
    <x v="1"/>
    <x v="1"/>
    <x v="0"/>
    <x v="36"/>
    <x v="29"/>
    <n v="0"/>
    <n v="3.0551663024690234"/>
    <n v="0"/>
    <x v="0"/>
    <n v="0"/>
  </r>
  <r>
    <x v="1"/>
    <x v="1"/>
    <x v="0"/>
    <x v="29"/>
    <x v="26"/>
    <n v="0.68353811296181954"/>
    <n v="3.7820597343366534E-2"/>
    <n v="0.57376613530668252"/>
    <x v="14"/>
    <n v="5.1657401249476244E-2"/>
  </r>
  <r>
    <x v="1"/>
    <x v="1"/>
    <x v="0"/>
    <x v="42"/>
    <x v="33"/>
    <n v="0"/>
    <n v="0.3062545931218949"/>
    <n v="0"/>
    <x v="0"/>
    <n v="0"/>
  </r>
  <r>
    <x v="1"/>
    <x v="1"/>
    <x v="0"/>
    <x v="31"/>
    <x v="27"/>
    <n v="0"/>
    <n v="1.6721804183773783"/>
    <n v="0"/>
    <x v="0"/>
    <n v="0"/>
  </r>
  <r>
    <x v="1"/>
    <x v="1"/>
    <x v="0"/>
    <x v="41"/>
    <x v="32"/>
    <n v="0"/>
    <n v="1.6142937890461326"/>
    <n v="0"/>
    <x v="0"/>
    <n v="0"/>
  </r>
  <r>
    <x v="1"/>
    <x v="1"/>
    <x v="0"/>
    <x v="41"/>
    <x v="32"/>
    <n v="0"/>
    <n v="0.75917930764855257"/>
    <n v="0"/>
    <x v="0"/>
    <n v="0"/>
  </r>
  <r>
    <x v="1"/>
    <x v="1"/>
    <x v="0"/>
    <x v="39"/>
    <x v="20"/>
    <n v="0"/>
    <n v="0"/>
    <n v="0"/>
    <x v="0"/>
    <n v="0"/>
  </r>
  <r>
    <x v="1"/>
    <x v="1"/>
    <x v="0"/>
    <x v="37"/>
    <x v="21"/>
    <n v="0"/>
    <n v="0.26105436702860313"/>
    <n v="0"/>
    <x v="0"/>
    <n v="0"/>
  </r>
  <r>
    <x v="1"/>
    <x v="1"/>
    <x v="0"/>
    <x v="37"/>
    <x v="21"/>
    <n v="0.33946292249655813"/>
    <n v="0"/>
    <n v="8.4865730624139532E-2"/>
    <x v="0"/>
    <n v="0"/>
  </r>
  <r>
    <x v="1"/>
    <x v="1"/>
    <x v="0"/>
    <x v="36"/>
    <x v="29"/>
    <n v="0"/>
    <n v="3.0551663024690234"/>
    <n v="0"/>
    <x v="0"/>
    <n v="0"/>
  </r>
  <r>
    <x v="1"/>
    <x v="1"/>
    <x v="0"/>
    <x v="29"/>
    <x v="26"/>
    <n v="0.1605069253108726"/>
    <n v="9.2245359374064726E-3"/>
    <n v="0.13467822468613447"/>
    <x v="15"/>
    <n v="1.1991896718628412E-2"/>
  </r>
  <r>
    <x v="1"/>
    <x v="1"/>
    <x v="0"/>
    <x v="42"/>
    <x v="33"/>
    <n v="0"/>
    <n v="0.3062545931218949"/>
    <n v="0"/>
    <x v="0"/>
    <n v="0"/>
  </r>
  <r>
    <x v="1"/>
    <x v="1"/>
    <x v="0"/>
    <x v="43"/>
    <x v="34"/>
    <n v="0"/>
    <n v="0"/>
    <n v="0"/>
    <x v="0"/>
    <n v="0"/>
  </r>
  <r>
    <x v="1"/>
    <x v="1"/>
    <x v="0"/>
    <x v="41"/>
    <x v="32"/>
    <n v="0"/>
    <n v="0.90215961467835293"/>
    <n v="0"/>
    <x v="0"/>
    <n v="0"/>
  </r>
  <r>
    <x v="1"/>
    <x v="1"/>
    <x v="0"/>
    <x v="37"/>
    <x v="21"/>
    <n v="0.41233675640206929"/>
    <n v="0"/>
    <n v="0.10331480249895249"/>
    <x v="0"/>
    <n v="0"/>
  </r>
  <r>
    <x v="1"/>
    <x v="1"/>
    <x v="0"/>
    <x v="36"/>
    <x v="29"/>
    <n v="0"/>
    <n v="3.0551663024690234"/>
    <n v="0"/>
    <x v="0"/>
    <n v="0"/>
  </r>
  <r>
    <x v="1"/>
    <x v="1"/>
    <x v="0"/>
    <x v="29"/>
    <x v="26"/>
    <n v="3.9803872569908929"/>
    <n v="0.21862150171653336"/>
    <n v="3.3438942773098459"/>
    <x v="16"/>
    <n v="0.30256477874693227"/>
  </r>
  <r>
    <x v="1"/>
    <x v="1"/>
    <x v="0"/>
    <x v="42"/>
    <x v="33"/>
    <n v="0"/>
    <n v="0.3062545931218949"/>
    <n v="0"/>
    <x v="0"/>
    <n v="0"/>
  </r>
  <r>
    <x v="1"/>
    <x v="1"/>
    <x v="0"/>
    <x v="43"/>
    <x v="34"/>
    <n v="0"/>
    <n v="0"/>
    <n v="0"/>
    <x v="0"/>
    <n v="0"/>
  </r>
  <r>
    <x v="1"/>
    <x v="1"/>
    <x v="0"/>
    <x v="31"/>
    <x v="27"/>
    <n v="0"/>
    <n v="1.2897860913068318"/>
    <n v="0"/>
    <x v="0"/>
    <n v="0"/>
  </r>
  <r>
    <x v="1"/>
    <x v="1"/>
    <x v="0"/>
    <x v="41"/>
    <x v="32"/>
    <n v="0"/>
    <n v="0"/>
    <n v="0"/>
    <x v="0"/>
    <n v="0"/>
  </r>
  <r>
    <x v="1"/>
    <x v="1"/>
    <x v="0"/>
    <x v="29"/>
    <x v="26"/>
    <n v="9.8702534530249242E-2"/>
    <n v="5.5347215624438834E-3"/>
    <n v="8.3020823436658245E-2"/>
    <x v="15"/>
    <n v="7.3796287499251776E-3"/>
  </r>
  <r>
    <x v="1"/>
    <x v="1"/>
    <x v="0"/>
    <x v="36"/>
    <x v="29"/>
    <n v="0"/>
    <n v="3.0551663024690234"/>
    <n v="0"/>
    <x v="0"/>
    <n v="0"/>
  </r>
  <r>
    <x v="1"/>
    <x v="1"/>
    <x v="0"/>
    <x v="42"/>
    <x v="33"/>
    <n v="0"/>
    <n v="0.3062545931218949"/>
    <n v="0"/>
    <x v="0"/>
    <n v="0"/>
  </r>
  <r>
    <x v="1"/>
    <x v="1"/>
    <x v="0"/>
    <x v="43"/>
    <x v="34"/>
    <n v="0"/>
    <n v="0"/>
    <n v="0"/>
    <x v="0"/>
    <n v="0"/>
  </r>
  <r>
    <x v="1"/>
    <x v="1"/>
    <x v="0"/>
    <x v="41"/>
    <x v="32"/>
    <n v="0"/>
    <n v="0"/>
    <n v="0"/>
    <x v="0"/>
    <n v="0"/>
  </r>
  <r>
    <x v="1"/>
    <x v="1"/>
    <x v="0"/>
    <x v="36"/>
    <x v="29"/>
    <n v="0"/>
    <n v="0"/>
    <n v="0"/>
    <x v="0"/>
    <n v="0"/>
  </r>
  <r>
    <x v="1"/>
    <x v="1"/>
    <x v="0"/>
    <x v="29"/>
    <x v="26"/>
    <n v="0.86618392452246762"/>
    <n v="4.7967586874513649E-2"/>
    <n v="0.72781588546137066"/>
    <x v="17"/>
    <n v="6.5494205155585947E-2"/>
  </r>
  <r>
    <x v="1"/>
    <x v="1"/>
    <x v="0"/>
    <x v="42"/>
    <x v="33"/>
    <n v="0"/>
    <n v="0.40772448843336606"/>
    <n v="0"/>
    <x v="0"/>
    <n v="0"/>
  </r>
  <r>
    <x v="1"/>
    <x v="1"/>
    <x v="0"/>
    <x v="45"/>
    <x v="35"/>
    <n v="0"/>
    <n v="5.9479807724396929"/>
    <n v="0"/>
    <x v="0"/>
    <n v="0"/>
  </r>
  <r>
    <x v="1"/>
    <x v="1"/>
    <x v="0"/>
    <x v="43"/>
    <x v="34"/>
    <n v="0"/>
    <n v="0"/>
    <n v="0"/>
    <x v="0"/>
    <n v="0"/>
  </r>
  <r>
    <x v="1"/>
    <x v="1"/>
    <x v="0"/>
    <x v="37"/>
    <x v="21"/>
    <n v="0"/>
    <n v="1.3836803906109706E-2"/>
    <n v="3.6898143749625888E-3"/>
    <x v="0"/>
    <n v="0"/>
  </r>
  <r>
    <x v="1"/>
    <x v="1"/>
    <x v="0"/>
    <x v="31"/>
    <x v="27"/>
    <n v="0"/>
    <n v="0"/>
    <n v="0"/>
    <x v="0"/>
    <n v="0"/>
  </r>
  <r>
    <x v="1"/>
    <x v="1"/>
    <x v="0"/>
    <x v="41"/>
    <x v="32"/>
    <n v="0"/>
    <n v="0.63649297968104646"/>
    <n v="0"/>
    <x v="0"/>
    <n v="0"/>
  </r>
  <r>
    <x v="1"/>
    <x v="1"/>
    <x v="0"/>
    <x v="39"/>
    <x v="20"/>
    <n v="0"/>
    <n v="66.730292971198423"/>
    <n v="0"/>
    <x v="0"/>
    <n v="0"/>
  </r>
  <r>
    <x v="1"/>
    <x v="1"/>
    <x v="0"/>
    <x v="39"/>
    <x v="20"/>
    <n v="0"/>
    <n v="0.27673607812219414"/>
    <n v="0"/>
    <x v="0"/>
    <n v="0"/>
  </r>
  <r>
    <x v="1"/>
    <x v="1"/>
    <x v="0"/>
    <x v="29"/>
    <x v="26"/>
    <n v="1.9094789390431399"/>
    <n v="2.0293979062294236E-2"/>
    <n v="1.6142937890461326"/>
    <x v="0"/>
    <n v="0"/>
  </r>
  <r>
    <x v="1"/>
    <x v="1"/>
    <x v="0"/>
    <x v="37"/>
    <x v="21"/>
    <n v="1.7065391484201973"/>
    <n v="0"/>
    <n v="9.2891076889683166"/>
    <x v="0"/>
    <n v="0"/>
  </r>
  <r>
    <x v="1"/>
    <x v="1"/>
    <x v="0"/>
    <x v="36"/>
    <x v="29"/>
    <n v="0"/>
    <n v="12.333204548312452"/>
    <n v="0"/>
    <x v="0"/>
    <n v="0"/>
  </r>
  <r>
    <x v="1"/>
    <x v="1"/>
    <x v="0"/>
    <x v="31"/>
    <x v="27"/>
    <n v="0"/>
    <n v="1.248004288349005"/>
    <n v="0"/>
    <x v="0"/>
    <n v="0"/>
  </r>
  <r>
    <x v="1"/>
    <x v="1"/>
    <x v="0"/>
    <x v="42"/>
    <x v="33"/>
    <n v="0"/>
    <n v="0"/>
    <n v="0"/>
    <x v="0"/>
    <n v="0"/>
  </r>
  <r>
    <x v="1"/>
    <x v="1"/>
    <x v="0"/>
    <x v="43"/>
    <x v="34"/>
    <n v="0"/>
    <n v="0"/>
    <n v="0"/>
    <x v="0"/>
    <n v="0"/>
  </r>
  <r>
    <x v="1"/>
    <x v="1"/>
    <x v="0"/>
    <x v="31"/>
    <x v="27"/>
    <n v="0"/>
    <n v="26.749436893652248"/>
    <n v="0"/>
    <x v="0"/>
    <n v="0"/>
  </r>
  <r>
    <x v="1"/>
    <x v="1"/>
    <x v="0"/>
    <x v="41"/>
    <x v="32"/>
    <n v="0"/>
    <n v="0"/>
    <n v="0"/>
    <x v="0"/>
    <n v="0"/>
  </r>
  <r>
    <x v="1"/>
    <x v="1"/>
    <x v="0"/>
    <x v="39"/>
    <x v="20"/>
    <n v="0"/>
    <n v="4.0661754412087729"/>
    <n v="0"/>
    <x v="0"/>
    <n v="0"/>
  </r>
  <r>
    <x v="1"/>
    <x v="1"/>
    <x v="0"/>
    <x v="29"/>
    <x v="26"/>
    <n v="0.14851502859224419"/>
    <n v="8.3020823436658238E-3"/>
    <n v="0.12453123515498737"/>
    <x v="15"/>
    <n v="1.1069443124887767E-2"/>
  </r>
  <r>
    <x v="1"/>
    <x v="1"/>
    <x v="0"/>
    <x v="36"/>
    <x v="29"/>
    <n v="0"/>
    <n v="3.0551663024690234"/>
    <n v="0"/>
    <x v="0"/>
    <n v="0"/>
  </r>
  <r>
    <x v="1"/>
    <x v="1"/>
    <x v="0"/>
    <x v="42"/>
    <x v="33"/>
    <n v="0"/>
    <n v="0.3062545931218949"/>
    <n v="0"/>
    <x v="0"/>
    <n v="0"/>
  </r>
  <r>
    <x v="1"/>
    <x v="1"/>
    <x v="0"/>
    <x v="43"/>
    <x v="34"/>
    <n v="0"/>
    <n v="0"/>
    <n v="0"/>
    <x v="0"/>
    <n v="0"/>
  </r>
  <r>
    <x v="1"/>
    <x v="1"/>
    <x v="0"/>
    <x v="41"/>
    <x v="32"/>
    <n v="0"/>
    <n v="0"/>
    <n v="0"/>
    <x v="0"/>
    <n v="0"/>
  </r>
  <r>
    <x v="1"/>
    <x v="1"/>
    <x v="0"/>
    <x v="37"/>
    <x v="21"/>
    <n v="0"/>
    <n v="0"/>
    <n v="0"/>
    <x v="0"/>
    <n v="0"/>
  </r>
  <r>
    <x v="1"/>
    <x v="1"/>
    <x v="0"/>
    <x v="36"/>
    <x v="29"/>
    <n v="0"/>
    <n v="0"/>
    <n v="0"/>
    <x v="0"/>
    <n v="0"/>
  </r>
  <r>
    <x v="1"/>
    <x v="1"/>
    <x v="0"/>
    <x v="29"/>
    <x v="26"/>
    <n v="0.14851502859224419"/>
    <n v="8.3020823436658238E-3"/>
    <n v="0.12453123515498737"/>
    <x v="15"/>
    <n v="1.1069443124887767E-2"/>
  </r>
  <r>
    <x v="1"/>
    <x v="1"/>
    <x v="0"/>
    <x v="42"/>
    <x v="33"/>
    <n v="0"/>
    <n v="0"/>
    <n v="0"/>
    <x v="0"/>
    <n v="0"/>
  </r>
  <r>
    <x v="1"/>
    <x v="1"/>
    <x v="0"/>
    <x v="43"/>
    <x v="34"/>
    <n v="0"/>
    <n v="0"/>
    <n v="0"/>
    <x v="0"/>
    <n v="0"/>
  </r>
  <r>
    <x v="1"/>
    <x v="1"/>
    <x v="0"/>
    <x v="41"/>
    <x v="32"/>
    <n v="0"/>
    <n v="0"/>
    <n v="0"/>
    <x v="0"/>
    <n v="0"/>
  </r>
  <r>
    <x v="1"/>
    <x v="1"/>
    <x v="0"/>
    <x v="39"/>
    <x v="20"/>
    <n v="0"/>
    <n v="22.974629205704556"/>
    <n v="0"/>
    <x v="0"/>
    <n v="0"/>
  </r>
  <r>
    <x v="1"/>
    <x v="1"/>
    <x v="0"/>
    <x v="36"/>
    <x v="29"/>
    <n v="0"/>
    <n v="3.0551663024690234"/>
    <n v="0"/>
    <x v="0"/>
    <n v="0"/>
  </r>
  <r>
    <x v="1"/>
    <x v="1"/>
    <x v="0"/>
    <x v="42"/>
    <x v="33"/>
    <n v="0"/>
    <n v="0.3062545931218949"/>
    <n v="0"/>
    <x v="0"/>
    <n v="0"/>
  </r>
  <r>
    <x v="1"/>
    <x v="1"/>
    <x v="0"/>
    <x v="43"/>
    <x v="34"/>
    <n v="0"/>
    <n v="0"/>
    <n v="0"/>
    <x v="0"/>
    <n v="0"/>
  </r>
  <r>
    <x v="1"/>
    <x v="1"/>
    <x v="0"/>
    <x v="31"/>
    <x v="27"/>
    <n v="0"/>
    <n v="11.432772909351472"/>
    <n v="0"/>
    <x v="0"/>
    <n v="0"/>
  </r>
  <r>
    <x v="1"/>
    <x v="1"/>
    <x v="0"/>
    <x v="37"/>
    <x v="21"/>
    <n v="17.895599718568555"/>
    <n v="11.899651359254349"/>
    <n v="5.9959483593142062"/>
    <x v="0"/>
    <n v="0"/>
  </r>
  <r>
    <x v="1"/>
    <x v="1"/>
    <x v="0"/>
    <x v="37"/>
    <x v="21"/>
    <n v="17.895599718568555"/>
    <n v="11.899651359254349"/>
    <n v="5.9959483593142062"/>
    <x v="0"/>
    <n v="0"/>
  </r>
  <r>
    <x v="1"/>
    <x v="1"/>
    <x v="0"/>
    <x v="31"/>
    <x v="27"/>
    <n v="0"/>
    <n v="0"/>
    <n v="0"/>
    <x v="0"/>
    <n v="0"/>
  </r>
  <r>
    <x v="1"/>
    <x v="1"/>
    <x v="0"/>
    <x v="39"/>
    <x v="20"/>
    <n v="0.36898143749625889"/>
    <n v="0"/>
    <n v="9.2245359374064723E-2"/>
    <x v="0"/>
    <n v="0"/>
  </r>
  <r>
    <x v="1"/>
    <x v="1"/>
    <x v="0"/>
    <x v="40"/>
    <x v="31"/>
    <n v="0.18449071874812945"/>
    <n v="4.3355318905810423"/>
    <n v="9.2245359374064723E-2"/>
    <x v="0"/>
    <n v="0"/>
  </r>
  <r>
    <x v="1"/>
    <x v="1"/>
    <x v="0"/>
    <x v="36"/>
    <x v="29"/>
    <n v="0"/>
    <n v="3.3208329374663297"/>
    <n v="0"/>
    <x v="0"/>
    <n v="0"/>
  </r>
  <r>
    <x v="1"/>
    <x v="1"/>
    <x v="0"/>
    <x v="30"/>
    <x v="20"/>
    <n v="0"/>
    <n v="0"/>
    <n v="0"/>
    <x v="0"/>
    <n v="0"/>
  </r>
  <r>
    <x v="1"/>
    <x v="1"/>
    <x v="0"/>
    <x v="39"/>
    <x v="20"/>
    <n v="0"/>
    <n v="0"/>
    <n v="0"/>
    <x v="0"/>
    <n v="0"/>
  </r>
  <r>
    <x v="1"/>
    <x v="1"/>
    <x v="0"/>
    <x v="39"/>
    <x v="20"/>
    <n v="0.46122679687032359"/>
    <n v="0.18449071874812945"/>
    <n v="0.36898143749625889"/>
    <x v="0"/>
    <n v="0"/>
  </r>
  <r>
    <x v="1"/>
    <x v="1"/>
    <x v="0"/>
    <x v="31"/>
    <x v="27"/>
    <n v="0"/>
    <n v="0"/>
    <n v="0"/>
    <x v="0"/>
    <n v="0"/>
  </r>
  <r>
    <x v="1"/>
    <x v="1"/>
    <x v="0"/>
    <x v="40"/>
    <x v="31"/>
    <n v="6.2726844374364008"/>
    <n v="14.48252142172816"/>
    <n v="1.6604164687331648"/>
    <x v="0"/>
    <n v="0"/>
  </r>
  <r>
    <x v="1"/>
    <x v="1"/>
    <x v="0"/>
    <x v="30"/>
    <x v="20"/>
    <n v="0"/>
    <n v="0"/>
    <n v="0"/>
    <x v="0"/>
    <n v="0"/>
  </r>
  <r>
    <x v="1"/>
    <x v="1"/>
    <x v="0"/>
    <x v="39"/>
    <x v="20"/>
    <n v="0"/>
    <n v="0"/>
    <n v="0"/>
    <x v="0"/>
    <n v="0"/>
  </r>
  <r>
    <x v="1"/>
    <x v="1"/>
    <x v="0"/>
    <x v="39"/>
    <x v="20"/>
    <n v="0.46122679687032359"/>
    <n v="0.18449071874812945"/>
    <n v="0.36898143749625889"/>
    <x v="0"/>
    <n v="0"/>
  </r>
  <r>
    <x v="1"/>
    <x v="1"/>
    <x v="0"/>
    <x v="37"/>
    <x v="21"/>
    <n v="1.1991896718628414"/>
    <n v="0.27673607812219414"/>
    <n v="1.1991896718628414"/>
    <x v="0"/>
    <n v="0"/>
  </r>
  <r>
    <x v="1"/>
    <x v="1"/>
    <x v="0"/>
    <x v="37"/>
    <x v="21"/>
    <n v="1.8449071874812943"/>
    <n v="1.8449071874812943"/>
    <n v="3.6898143749625887"/>
    <x v="0"/>
    <n v="0"/>
  </r>
  <r>
    <x v="1"/>
    <x v="1"/>
    <x v="0"/>
    <x v="30"/>
    <x v="20"/>
    <n v="0"/>
    <n v="0"/>
    <n v="0"/>
    <x v="0"/>
    <n v="0"/>
  </r>
  <r>
    <x v="1"/>
    <x v="1"/>
    <x v="0"/>
    <x v="39"/>
    <x v="20"/>
    <n v="0"/>
    <n v="0"/>
    <n v="0"/>
    <x v="0"/>
    <n v="0"/>
  </r>
  <r>
    <x v="1"/>
    <x v="1"/>
    <x v="0"/>
    <x v="31"/>
    <x v="27"/>
    <n v="0"/>
    <n v="0"/>
    <n v="0"/>
    <x v="0"/>
    <n v="0"/>
  </r>
  <r>
    <x v="1"/>
    <x v="1"/>
    <x v="0"/>
    <x v="29"/>
    <x v="26"/>
    <n v="9.2245359374064723E-2"/>
    <n v="0"/>
    <n v="9.2245359374064723E-2"/>
    <x v="0"/>
    <n v="0"/>
  </r>
  <r>
    <x v="1"/>
    <x v="1"/>
    <x v="0"/>
    <x v="39"/>
    <x v="20"/>
    <n v="0.18449071874812945"/>
    <n v="0"/>
    <n v="0.18449071874812945"/>
    <x v="0"/>
    <n v="0"/>
  </r>
  <r>
    <x v="1"/>
    <x v="1"/>
    <x v="0"/>
    <x v="40"/>
    <x v="31"/>
    <n v="0.36898143749625889"/>
    <n v="2.306133984351618"/>
    <n v="9.2245359374064723E-2"/>
    <x v="0"/>
    <n v="0"/>
  </r>
  <r>
    <x v="1"/>
    <x v="1"/>
    <x v="0"/>
    <x v="40"/>
    <x v="31"/>
    <n v="0.36898143749625889"/>
    <n v="3.4130782968403945"/>
    <n v="9.2245359374064723E-2"/>
    <x v="0"/>
    <n v="0"/>
  </r>
  <r>
    <x v="1"/>
    <x v="1"/>
    <x v="0"/>
    <x v="36"/>
    <x v="29"/>
    <n v="0"/>
    <n v="2.4906247030997477"/>
    <n v="0"/>
    <x v="0"/>
    <n v="0"/>
  </r>
  <r>
    <x v="1"/>
    <x v="1"/>
    <x v="2"/>
    <x v="26"/>
    <x v="21"/>
    <n v="7.2726241330512629"/>
    <n v="0"/>
    <n v="0.80806934811680697"/>
    <x v="0"/>
    <n v="0"/>
  </r>
  <r>
    <x v="1"/>
    <x v="1"/>
    <x v="2"/>
    <x v="27"/>
    <x v="21"/>
    <n v="9.6968321774016832"/>
    <n v="2.3910772010776316"/>
    <n v="2.8282427184088239"/>
    <x v="0"/>
    <n v="0"/>
  </r>
  <r>
    <x v="1"/>
    <x v="1"/>
    <x v="2"/>
    <x v="28"/>
    <x v="21"/>
    <n v="58.180993064410103"/>
    <n v="0"/>
    <n v="58.180993064410103"/>
    <x v="0"/>
    <n v="0"/>
  </r>
  <r>
    <x v="1"/>
    <x v="1"/>
    <x v="2"/>
    <x v="28"/>
    <x v="21"/>
    <n v="58.180993064410103"/>
    <n v="0"/>
    <n v="58.180993064410103"/>
    <x v="0"/>
    <n v="0"/>
  </r>
  <r>
    <x v="1"/>
    <x v="1"/>
    <x v="2"/>
    <x v="28"/>
    <x v="21"/>
    <n v="58.180993064410103"/>
    <n v="0"/>
    <n v="58.180993064410103"/>
    <x v="0"/>
    <n v="0"/>
  </r>
  <r>
    <x v="1"/>
    <x v="1"/>
    <x v="2"/>
    <x v="28"/>
    <x v="21"/>
    <n v="58.180993064410103"/>
    <n v="0"/>
    <n v="58.180993064410103"/>
    <x v="0"/>
    <n v="0"/>
  </r>
  <r>
    <x v="1"/>
    <x v="1"/>
    <x v="2"/>
    <x v="28"/>
    <x v="21"/>
    <n v="58.180993064410103"/>
    <n v="0"/>
    <n v="58.180993064410103"/>
    <x v="0"/>
    <n v="0"/>
  </r>
  <r>
    <x v="1"/>
    <x v="1"/>
    <x v="2"/>
    <x v="28"/>
    <x v="21"/>
    <n v="58.180993064410103"/>
    <n v="0"/>
    <n v="58.180993064410103"/>
    <x v="0"/>
    <n v="0"/>
  </r>
  <r>
    <x v="1"/>
    <x v="1"/>
    <x v="2"/>
    <x v="28"/>
    <x v="26"/>
    <n v="1.414121359204412"/>
    <n v="0"/>
    <n v="1.17170055476937"/>
    <x v="0"/>
    <n v="0"/>
  </r>
  <r>
    <x v="1"/>
    <x v="1"/>
    <x v="2"/>
    <x v="29"/>
    <x v="21"/>
    <n v="11.312970873635296"/>
    <n v="0.51110386268388031"/>
    <n v="1.6161386962336139"/>
    <x v="0"/>
    <n v="0"/>
  </r>
  <r>
    <x v="1"/>
    <x v="1"/>
    <x v="2"/>
    <x v="28"/>
    <x v="21"/>
    <n v="0"/>
    <n v="0"/>
    <n v="0"/>
    <x v="0"/>
    <n v="0"/>
  </r>
  <r>
    <x v="1"/>
    <x v="1"/>
    <x v="2"/>
    <x v="30"/>
    <x v="20"/>
    <n v="0"/>
    <n v="10.700461687391506"/>
    <n v="0"/>
    <x v="0"/>
    <n v="0"/>
  </r>
  <r>
    <x v="1"/>
    <x v="1"/>
    <x v="2"/>
    <x v="28"/>
    <x v="21"/>
    <n v="5.2524507627592447"/>
    <n v="0"/>
    <n v="5.2524507627592447"/>
    <x v="0"/>
    <n v="0"/>
  </r>
  <r>
    <x v="1"/>
    <x v="1"/>
    <x v="2"/>
    <x v="28"/>
    <x v="21"/>
    <n v="3.3534877946847486"/>
    <n v="0"/>
    <n v="8.0806934811680706E-2"/>
    <x v="0"/>
    <n v="0"/>
  </r>
  <r>
    <x v="1"/>
    <x v="1"/>
    <x v="2"/>
    <x v="28"/>
    <x v="21"/>
    <n v="0"/>
    <n v="0"/>
    <n v="0"/>
    <x v="0"/>
    <n v="0"/>
  </r>
  <r>
    <x v="1"/>
    <x v="1"/>
    <x v="2"/>
    <x v="31"/>
    <x v="27"/>
    <n v="0"/>
    <n v="0.39783542816365658"/>
    <n v="0"/>
    <x v="0"/>
    <n v="0"/>
  </r>
  <r>
    <x v="1"/>
    <x v="1"/>
    <x v="2"/>
    <x v="32"/>
    <x v="21"/>
    <n v="6.6416658749326594"/>
    <n v="4.7045133280772999"/>
    <n v="9.5012720155286665"/>
    <x v="0"/>
    <n v="0"/>
  </r>
  <r>
    <x v="1"/>
    <x v="1"/>
    <x v="2"/>
    <x v="32"/>
    <x v="21"/>
    <n v="6.6416658749326594"/>
    <n v="4.7045133280772999"/>
    <n v="9.5012720155286665"/>
    <x v="0"/>
    <n v="0"/>
  </r>
  <r>
    <x v="1"/>
    <x v="1"/>
    <x v="2"/>
    <x v="33"/>
    <x v="28"/>
    <n v="0.36898143749625889"/>
    <n v="3.0440968593441355"/>
    <n v="2.2138886249775531"/>
    <x v="0"/>
    <n v="0"/>
  </r>
  <r>
    <x v="1"/>
    <x v="1"/>
    <x v="2"/>
    <x v="34"/>
    <x v="26"/>
    <n v="6.4571751561845305"/>
    <n v="0.64571751561845303"/>
    <n v="5.5347215624438828"/>
    <x v="0"/>
    <n v="0"/>
  </r>
  <r>
    <x v="1"/>
    <x v="1"/>
    <x v="2"/>
    <x v="34"/>
    <x v="26"/>
    <n v="0.27673607812219414"/>
    <n v="1.4759257499850356"/>
    <n v="1.3836803906109707"/>
    <x v="0"/>
    <n v="0"/>
  </r>
  <r>
    <x v="1"/>
    <x v="1"/>
    <x v="2"/>
    <x v="28"/>
    <x v="21"/>
    <n v="71.271716503902368"/>
    <n v="2.2221907073212188"/>
    <n v="22.262310540618031"/>
    <x v="0"/>
    <n v="0"/>
  </r>
  <r>
    <x v="1"/>
    <x v="1"/>
    <x v="2"/>
    <x v="28"/>
    <x v="21"/>
    <n v="72.322206656454227"/>
    <n v="2.3155227170287103"/>
    <n v="23.434011095387401"/>
    <x v="0"/>
    <n v="0"/>
  </r>
  <r>
    <x v="1"/>
    <x v="1"/>
    <x v="2"/>
    <x v="28"/>
    <x v="21"/>
    <n v="30.908652565467865"/>
    <n v="1.5422003508809259"/>
    <n v="4.6463987516716401"/>
    <x v="0"/>
    <n v="0"/>
  </r>
  <r>
    <x v="1"/>
    <x v="1"/>
    <x v="2"/>
    <x v="35"/>
    <x v="20"/>
    <n v="0.40403467405840349"/>
    <n v="0"/>
    <n v="0"/>
    <x v="0"/>
    <n v="0"/>
  </r>
  <r>
    <x v="1"/>
    <x v="1"/>
    <x v="2"/>
    <x v="35"/>
    <x v="20"/>
    <n v="0"/>
    <n v="13.191086390491256"/>
    <n v="0"/>
    <x v="0"/>
    <n v="0"/>
  </r>
  <r>
    <x v="1"/>
    <x v="1"/>
    <x v="2"/>
    <x v="35"/>
    <x v="20"/>
    <n v="9.2245359374064723E-2"/>
    <n v="0.46122679687032359"/>
    <n v="0"/>
    <x v="0"/>
    <n v="0"/>
  </r>
  <r>
    <x v="1"/>
    <x v="1"/>
    <x v="2"/>
    <x v="36"/>
    <x v="29"/>
    <n v="0"/>
    <n v="9.2245359374064723E-2"/>
    <n v="0"/>
    <x v="0"/>
    <n v="0"/>
  </r>
  <r>
    <x v="1"/>
    <x v="1"/>
    <x v="2"/>
    <x v="37"/>
    <x v="21"/>
    <n v="17.799622081967879"/>
    <n v="2.9369376435246992"/>
    <n v="1.3349716561475908"/>
    <x v="0"/>
    <n v="3.1433164441129376E-2"/>
  </r>
  <r>
    <x v="1"/>
    <x v="1"/>
    <x v="2"/>
    <x v="37"/>
    <x v="21"/>
    <n v="16.06413605028439"/>
    <n v="2.2757526071236214"/>
    <n v="2.0080170062855487"/>
    <x v="0"/>
    <n v="4.7280650842657111E-2"/>
  </r>
  <r>
    <x v="1"/>
    <x v="1"/>
    <x v="2"/>
    <x v="37"/>
    <x v="21"/>
    <n v="0.73867669017112625"/>
    <n v="7.3867669017112614E-2"/>
    <n v="0.73867669017112625"/>
    <x v="0"/>
    <n v="2.6089257135970795E-2"/>
  </r>
  <r>
    <x v="1"/>
    <x v="1"/>
    <x v="2"/>
    <x v="37"/>
    <x v="21"/>
    <n v="9.5571631339152674"/>
    <n v="0.95571631339152696"/>
    <n v="14.335744700872901"/>
    <x v="0"/>
    <n v="0.33754860524077507"/>
  </r>
  <r>
    <x v="1"/>
    <x v="1"/>
    <x v="2"/>
    <x v="37"/>
    <x v="21"/>
    <n v="9.4117598971803833"/>
    <n v="1.882351979436077"/>
    <n v="14.117639845770576"/>
    <x v="0"/>
    <n v="0.33241312109452437"/>
  </r>
  <r>
    <x v="1"/>
    <x v="1"/>
    <x v="2"/>
    <x v="37"/>
    <x v="21"/>
    <n v="8.7072868509842483"/>
    <n v="1.7414573701968497"/>
    <n v="13.060930276476372"/>
    <x v="0"/>
    <n v="0.30753189945571269"/>
  </r>
  <r>
    <x v="1"/>
    <x v="1"/>
    <x v="2"/>
    <x v="38"/>
    <x v="30"/>
    <n v="0.49414923411447753"/>
    <n v="9.8829846822895501E-2"/>
    <n v="0.49414923411447753"/>
    <x v="0"/>
    <n v="1.7452813394408049E-2"/>
  </r>
  <r>
    <x v="1"/>
    <x v="1"/>
    <x v="2"/>
    <x v="37"/>
    <x v="21"/>
    <n v="1.3151587092028809"/>
    <n v="1.183642838282593"/>
    <n v="3.5509285148477794"/>
    <x v="0"/>
    <n v="4.6449974928891545E-2"/>
  </r>
  <r>
    <x v="1"/>
    <x v="1"/>
    <x v="2"/>
    <x v="37"/>
    <x v="21"/>
    <n v="9.5395628832888626"/>
    <n v="4.7697814416444313"/>
    <n v="9.5395628832888626"/>
    <x v="0"/>
    <n v="0.33692698353487915"/>
  </r>
  <r>
    <x v="1"/>
    <x v="1"/>
    <x v="2"/>
    <x v="37"/>
    <x v="21"/>
    <n v="9.6804590177741972"/>
    <n v="4.8402295088870986"/>
    <n v="9.6804590177741972"/>
    <x v="0"/>
    <n v="0.34190328173267481"/>
  </r>
  <r>
    <x v="1"/>
    <x v="1"/>
    <x v="2"/>
    <x v="37"/>
    <x v="21"/>
    <n v="10.608391731319879"/>
    <n v="5.3041958656599393"/>
    <n v="10.608391731319879"/>
    <x v="0"/>
    <n v="0.37467685573426401"/>
  </r>
  <r>
    <x v="1"/>
    <x v="1"/>
    <x v="2"/>
    <x v="37"/>
    <x v="21"/>
    <n v="11.000440990955612"/>
    <n v="2.2000881981911227"/>
    <n v="16.500661486433419"/>
    <x v="0"/>
    <n v="0.38852360909835632"/>
  </r>
  <r>
    <x v="1"/>
    <x v="1"/>
    <x v="2"/>
    <x v="37"/>
    <x v="21"/>
    <n v="4.8001819498164702"/>
    <n v="1.8286407427872269"/>
    <n v="4.3430217641196629"/>
    <x v="0"/>
    <n v="8.0732002212016957E-2"/>
  </r>
  <r>
    <x v="1"/>
    <x v="1"/>
    <x v="2"/>
    <x v="37"/>
    <x v="21"/>
    <n v="1.220067545640253"/>
    <n v="0.46478763643438215"/>
    <n v="1.1038706365316571"/>
    <x v="0"/>
    <n v="2.0519742131275876E-2"/>
  </r>
  <r>
    <x v="1"/>
    <x v="1"/>
    <x v="2"/>
    <x v="37"/>
    <x v="21"/>
    <n v="2.0618459919339469"/>
    <n v="0.78546513978436083"/>
    <n v="1.8654797069878564"/>
    <x v="0"/>
    <n v="3.4677217847547223E-2"/>
  </r>
  <r>
    <x v="1"/>
    <x v="1"/>
    <x v="2"/>
    <x v="37"/>
    <x v="21"/>
    <n v="0.70966841575198092"/>
    <n v="0.27034987266742133"/>
    <n v="0.64208094758512546"/>
    <x v="0"/>
    <n v="1.1935579257048377E-2"/>
  </r>
  <r>
    <x v="1"/>
    <x v="1"/>
    <x v="2"/>
    <x v="37"/>
    <x v="21"/>
    <n v="5.5150458876489052"/>
    <n v="3.0332752382068984"/>
    <n v="8.2725688314733592"/>
    <x v="0"/>
    <n v="9.7392710636515223E-2"/>
  </r>
  <r>
    <x v="1"/>
    <x v="1"/>
    <x v="2"/>
    <x v="37"/>
    <x v="21"/>
    <n v="9.6394455857109751"/>
    <n v="9.6394455857109751"/>
    <n v="19.27889117142195"/>
    <x v="0"/>
    <n v="0.34045473192818831"/>
  </r>
  <r>
    <x v="1"/>
    <x v="1"/>
    <x v="2"/>
    <x v="37"/>
    <x v="21"/>
    <n v="1.8774498384445222"/>
    <n v="2.4406847899778787"/>
    <n v="4.5058796122668516"/>
    <x v="0"/>
    <n v="6.6309485931820414E-2"/>
  </r>
  <r>
    <x v="1"/>
    <x v="1"/>
    <x v="2"/>
    <x v="37"/>
    <x v="21"/>
    <n v="4.3573840915723316"/>
    <n v="0.43573840915723322"/>
    <n v="10.893460228930829"/>
    <x v="0"/>
    <n v="0.15389806598456904"/>
  </r>
  <r>
    <x v="1"/>
    <x v="1"/>
    <x v="2"/>
    <x v="37"/>
    <x v="21"/>
    <n v="7.7589879619412052"/>
    <n v="0.77589879619412061"/>
    <n v="19.397469904853015"/>
    <x v="0"/>
    <n v="0.27403901429066457"/>
  </r>
  <r>
    <x v="1"/>
    <x v="1"/>
    <x v="2"/>
    <x v="37"/>
    <x v="21"/>
    <n v="2.5118057958034568"/>
    <n v="2.7629863753838024"/>
    <n v="4.7724310120265665"/>
    <x v="0"/>
    <n v="4.4357124134482152E-2"/>
  </r>
  <r>
    <x v="1"/>
    <x v="1"/>
    <x v="2"/>
    <x v="37"/>
    <x v="21"/>
    <n v="1.1942608390643938"/>
    <n v="2.1155477720569267"/>
    <n v="4.4358259736677494"/>
    <x v="0"/>
    <n v="6.0257133818495082E-2"/>
  </r>
  <r>
    <x v="1"/>
    <x v="1"/>
    <x v="2"/>
    <x v="37"/>
    <x v="21"/>
    <n v="16.880900765453845"/>
    <n v="5.6269669218179477"/>
    <n v="22.415622327897726"/>
    <x v="0"/>
    <n v="0"/>
  </r>
  <r>
    <x v="1"/>
    <x v="1"/>
    <x v="2"/>
    <x v="31"/>
    <x v="27"/>
    <n v="0"/>
    <n v="0"/>
    <n v="0"/>
    <x v="0"/>
    <n v="0"/>
  </r>
  <r>
    <x v="1"/>
    <x v="1"/>
    <x v="2"/>
    <x v="39"/>
    <x v="20"/>
    <n v="0"/>
    <n v="0"/>
    <n v="0"/>
    <x v="0"/>
    <n v="0"/>
  </r>
  <r>
    <x v="1"/>
    <x v="1"/>
    <x v="2"/>
    <x v="39"/>
    <x v="20"/>
    <n v="0"/>
    <n v="0"/>
    <n v="0"/>
    <x v="0"/>
    <n v="0"/>
  </r>
  <r>
    <x v="1"/>
    <x v="1"/>
    <x v="2"/>
    <x v="29"/>
    <x v="26"/>
    <n v="0.18449071874812945"/>
    <n v="0"/>
    <n v="9.2245359374064723E-2"/>
    <x v="0"/>
    <n v="0"/>
  </r>
  <r>
    <x v="1"/>
    <x v="1"/>
    <x v="2"/>
    <x v="29"/>
    <x v="26"/>
    <n v="0.27673607812219414"/>
    <n v="0"/>
    <n v="9.2245359374064723E-2"/>
    <x v="0"/>
    <n v="0"/>
  </r>
  <r>
    <x v="1"/>
    <x v="1"/>
    <x v="2"/>
    <x v="29"/>
    <x v="26"/>
    <n v="0"/>
    <n v="0"/>
    <n v="9.2245359374064723E-2"/>
    <x v="0"/>
    <n v="0"/>
  </r>
  <r>
    <x v="1"/>
    <x v="1"/>
    <x v="2"/>
    <x v="29"/>
    <x v="26"/>
    <n v="0.18449071874812945"/>
    <n v="0"/>
    <n v="9.2245359374064723E-2"/>
    <x v="0"/>
    <n v="0"/>
  </r>
  <r>
    <x v="1"/>
    <x v="1"/>
    <x v="2"/>
    <x v="29"/>
    <x v="26"/>
    <n v="9.2245359374064723E-2"/>
    <n v="0"/>
    <n v="9.2245359374064723E-2"/>
    <x v="0"/>
    <n v="0"/>
  </r>
  <r>
    <x v="1"/>
    <x v="1"/>
    <x v="2"/>
    <x v="31"/>
    <x v="27"/>
    <n v="0"/>
    <n v="0"/>
    <n v="0"/>
    <x v="0"/>
    <n v="0"/>
  </r>
  <r>
    <x v="1"/>
    <x v="1"/>
    <x v="2"/>
    <x v="31"/>
    <x v="27"/>
    <n v="0"/>
    <n v="13.261180938788552"/>
    <n v="0"/>
    <x v="0"/>
    <n v="0"/>
  </r>
  <r>
    <x v="1"/>
    <x v="1"/>
    <x v="2"/>
    <x v="36"/>
    <x v="29"/>
    <n v="0"/>
    <n v="0.46122679687032359"/>
    <n v="0"/>
    <x v="0"/>
    <n v="0"/>
  </r>
  <r>
    <x v="1"/>
    <x v="1"/>
    <x v="2"/>
    <x v="40"/>
    <x v="31"/>
    <n v="0"/>
    <n v="6.2726844374364008"/>
    <n v="0"/>
    <x v="0"/>
    <n v="0"/>
  </r>
  <r>
    <x v="1"/>
    <x v="1"/>
    <x v="2"/>
    <x v="41"/>
    <x v="32"/>
    <n v="0"/>
    <n v="0.75917930764855257"/>
    <n v="0"/>
    <x v="0"/>
    <n v="0"/>
  </r>
  <r>
    <x v="1"/>
    <x v="1"/>
    <x v="2"/>
    <x v="36"/>
    <x v="29"/>
    <n v="0"/>
    <n v="0"/>
    <n v="0"/>
    <x v="0"/>
    <n v="0"/>
  </r>
  <r>
    <x v="1"/>
    <x v="1"/>
    <x v="2"/>
    <x v="36"/>
    <x v="29"/>
    <n v="0"/>
    <n v="0"/>
    <n v="0"/>
    <x v="0"/>
    <n v="0"/>
  </r>
  <r>
    <x v="1"/>
    <x v="1"/>
    <x v="2"/>
    <x v="42"/>
    <x v="33"/>
    <n v="0"/>
    <n v="0.3062545931218949"/>
    <n v="0"/>
    <x v="0"/>
    <n v="0"/>
  </r>
  <r>
    <x v="1"/>
    <x v="1"/>
    <x v="2"/>
    <x v="43"/>
    <x v="34"/>
    <n v="0"/>
    <n v="0"/>
    <n v="0"/>
    <x v="0"/>
    <n v="0"/>
  </r>
  <r>
    <x v="1"/>
    <x v="1"/>
    <x v="2"/>
    <x v="38"/>
    <x v="30"/>
    <n v="0"/>
    <n v="8.7817582124109599"/>
    <n v="0"/>
    <x v="0"/>
    <n v="0"/>
  </r>
  <r>
    <x v="1"/>
    <x v="1"/>
    <x v="2"/>
    <x v="44"/>
    <x v="20"/>
    <n v="0"/>
    <n v="1.8670460737310699"/>
    <n v="0"/>
    <x v="0"/>
    <n v="0"/>
  </r>
  <r>
    <x v="1"/>
    <x v="1"/>
    <x v="2"/>
    <x v="37"/>
    <x v="21"/>
    <n v="6.412897383684979"/>
    <n v="0"/>
    <n v="1.6032243459212447"/>
    <x v="0"/>
    <n v="0"/>
  </r>
  <r>
    <x v="1"/>
    <x v="1"/>
    <x v="2"/>
    <x v="36"/>
    <x v="29"/>
    <n v="0"/>
    <n v="3.0551663024690234"/>
    <n v="0"/>
    <x v="0"/>
    <n v="0"/>
  </r>
  <r>
    <x v="1"/>
    <x v="1"/>
    <x v="2"/>
    <x v="29"/>
    <x v="26"/>
    <n v="2.5155309501307448"/>
    <n v="0.13836803906109707"/>
    <n v="2.1124187296660821"/>
    <x v="13"/>
    <n v="0.19094789390431396"/>
  </r>
  <r>
    <x v="1"/>
    <x v="1"/>
    <x v="2"/>
    <x v="42"/>
    <x v="33"/>
    <n v="0"/>
    <n v="0.3062545931218949"/>
    <n v="0"/>
    <x v="0"/>
    <n v="0"/>
  </r>
  <r>
    <x v="1"/>
    <x v="1"/>
    <x v="2"/>
    <x v="31"/>
    <x v="27"/>
    <n v="0"/>
    <n v="4.7031777329484328"/>
    <n v="0"/>
    <x v="0"/>
    <n v="0"/>
  </r>
  <r>
    <x v="1"/>
    <x v="1"/>
    <x v="2"/>
    <x v="41"/>
    <x v="32"/>
    <n v="0"/>
    <n v="4.0827796058961043"/>
    <n v="0"/>
    <x v="0"/>
    <n v="0"/>
  </r>
  <r>
    <x v="1"/>
    <x v="1"/>
    <x v="2"/>
    <x v="44"/>
    <x v="20"/>
    <n v="0"/>
    <n v="0.99624988123989899"/>
    <n v="0"/>
    <x v="0"/>
    <n v="0"/>
  </r>
  <r>
    <x v="1"/>
    <x v="1"/>
    <x v="2"/>
    <x v="37"/>
    <x v="21"/>
    <n v="1.6170611498273546"/>
    <n v="0"/>
    <n v="0.40403467405840349"/>
    <x v="0"/>
    <n v="0"/>
  </r>
  <r>
    <x v="1"/>
    <x v="1"/>
    <x v="2"/>
    <x v="36"/>
    <x v="29"/>
    <n v="0"/>
    <n v="3.0551663024690234"/>
    <n v="0"/>
    <x v="0"/>
    <n v="0"/>
  </r>
  <r>
    <x v="1"/>
    <x v="1"/>
    <x v="2"/>
    <x v="29"/>
    <x v="26"/>
    <n v="0.68353811296181954"/>
    <n v="3.7820597343366534E-2"/>
    <n v="0.57376613530668252"/>
    <x v="14"/>
    <n v="5.1657401249476244E-2"/>
  </r>
  <r>
    <x v="1"/>
    <x v="1"/>
    <x v="2"/>
    <x v="42"/>
    <x v="33"/>
    <n v="0"/>
    <n v="0.3062545931218949"/>
    <n v="0"/>
    <x v="0"/>
    <n v="0"/>
  </r>
  <r>
    <x v="1"/>
    <x v="1"/>
    <x v="2"/>
    <x v="31"/>
    <x v="27"/>
    <n v="0"/>
    <n v="1.6721804183773783"/>
    <n v="0"/>
    <x v="0"/>
    <n v="0"/>
  </r>
  <r>
    <x v="1"/>
    <x v="1"/>
    <x v="2"/>
    <x v="41"/>
    <x v="32"/>
    <n v="0"/>
    <n v="1.6142937890461326"/>
    <n v="0"/>
    <x v="0"/>
    <n v="0"/>
  </r>
  <r>
    <x v="1"/>
    <x v="1"/>
    <x v="2"/>
    <x v="41"/>
    <x v="32"/>
    <n v="0"/>
    <n v="0.75917930764855257"/>
    <n v="0"/>
    <x v="0"/>
    <n v="0"/>
  </r>
  <r>
    <x v="1"/>
    <x v="1"/>
    <x v="2"/>
    <x v="39"/>
    <x v="20"/>
    <n v="0"/>
    <n v="0"/>
    <n v="0"/>
    <x v="0"/>
    <n v="0"/>
  </r>
  <r>
    <x v="1"/>
    <x v="1"/>
    <x v="2"/>
    <x v="37"/>
    <x v="21"/>
    <n v="0"/>
    <n v="0.26105436702860313"/>
    <n v="0"/>
    <x v="0"/>
    <n v="0"/>
  </r>
  <r>
    <x v="1"/>
    <x v="1"/>
    <x v="2"/>
    <x v="37"/>
    <x v="21"/>
    <n v="0.33946292249655813"/>
    <n v="0"/>
    <n v="8.4865730624139532E-2"/>
    <x v="0"/>
    <n v="0"/>
  </r>
  <r>
    <x v="1"/>
    <x v="1"/>
    <x v="2"/>
    <x v="36"/>
    <x v="29"/>
    <n v="0"/>
    <n v="3.0551663024690234"/>
    <n v="0"/>
    <x v="0"/>
    <n v="0"/>
  </r>
  <r>
    <x v="1"/>
    <x v="1"/>
    <x v="2"/>
    <x v="29"/>
    <x v="26"/>
    <n v="0.1605069253108726"/>
    <n v="9.2245359374064726E-3"/>
    <n v="0.13467822468613447"/>
    <x v="15"/>
    <n v="1.1991896718628412E-2"/>
  </r>
  <r>
    <x v="1"/>
    <x v="1"/>
    <x v="2"/>
    <x v="42"/>
    <x v="33"/>
    <n v="0"/>
    <n v="0.3062545931218949"/>
    <n v="0"/>
    <x v="0"/>
    <n v="0"/>
  </r>
  <r>
    <x v="1"/>
    <x v="1"/>
    <x v="2"/>
    <x v="43"/>
    <x v="34"/>
    <n v="0"/>
    <n v="0"/>
    <n v="0"/>
    <x v="0"/>
    <n v="0"/>
  </r>
  <r>
    <x v="1"/>
    <x v="1"/>
    <x v="2"/>
    <x v="41"/>
    <x v="32"/>
    <n v="0"/>
    <n v="0.90215961467835293"/>
    <n v="0"/>
    <x v="0"/>
    <n v="0"/>
  </r>
  <r>
    <x v="1"/>
    <x v="1"/>
    <x v="2"/>
    <x v="37"/>
    <x v="21"/>
    <n v="0.41233675640206929"/>
    <n v="0"/>
    <n v="0.10331480249895249"/>
    <x v="0"/>
    <n v="0"/>
  </r>
  <r>
    <x v="1"/>
    <x v="1"/>
    <x v="2"/>
    <x v="36"/>
    <x v="29"/>
    <n v="0"/>
    <n v="3.0551663024690234"/>
    <n v="0"/>
    <x v="0"/>
    <n v="0"/>
  </r>
  <r>
    <x v="1"/>
    <x v="1"/>
    <x v="2"/>
    <x v="29"/>
    <x v="26"/>
    <n v="3.9803872569908929"/>
    <n v="0.21862150171653336"/>
    <n v="3.3438942773098459"/>
    <x v="16"/>
    <n v="0.30256477874693227"/>
  </r>
  <r>
    <x v="1"/>
    <x v="1"/>
    <x v="2"/>
    <x v="42"/>
    <x v="33"/>
    <n v="0"/>
    <n v="0.3062545931218949"/>
    <n v="0"/>
    <x v="0"/>
    <n v="0"/>
  </r>
  <r>
    <x v="1"/>
    <x v="1"/>
    <x v="2"/>
    <x v="43"/>
    <x v="34"/>
    <n v="0"/>
    <n v="0"/>
    <n v="0"/>
    <x v="0"/>
    <n v="0"/>
  </r>
  <r>
    <x v="1"/>
    <x v="1"/>
    <x v="2"/>
    <x v="31"/>
    <x v="27"/>
    <n v="0"/>
    <n v="1.2897860913068318"/>
    <n v="0"/>
    <x v="0"/>
    <n v="0"/>
  </r>
  <r>
    <x v="1"/>
    <x v="1"/>
    <x v="2"/>
    <x v="41"/>
    <x v="32"/>
    <n v="0"/>
    <n v="0"/>
    <n v="0"/>
    <x v="0"/>
    <n v="0"/>
  </r>
  <r>
    <x v="1"/>
    <x v="1"/>
    <x v="2"/>
    <x v="29"/>
    <x v="26"/>
    <n v="9.8702534530249242E-2"/>
    <n v="5.5347215624438834E-3"/>
    <n v="8.3020823436658245E-2"/>
    <x v="15"/>
    <n v="7.3796287499251776E-3"/>
  </r>
  <r>
    <x v="1"/>
    <x v="1"/>
    <x v="2"/>
    <x v="36"/>
    <x v="29"/>
    <n v="0"/>
    <n v="3.0551663024690234"/>
    <n v="0"/>
    <x v="0"/>
    <n v="0"/>
  </r>
  <r>
    <x v="1"/>
    <x v="1"/>
    <x v="2"/>
    <x v="42"/>
    <x v="33"/>
    <n v="0"/>
    <n v="0.3062545931218949"/>
    <n v="0"/>
    <x v="0"/>
    <n v="0"/>
  </r>
  <r>
    <x v="1"/>
    <x v="1"/>
    <x v="2"/>
    <x v="43"/>
    <x v="34"/>
    <n v="0"/>
    <n v="0"/>
    <n v="0"/>
    <x v="0"/>
    <n v="0"/>
  </r>
  <r>
    <x v="1"/>
    <x v="1"/>
    <x v="2"/>
    <x v="41"/>
    <x v="32"/>
    <n v="0"/>
    <n v="0"/>
    <n v="0"/>
    <x v="0"/>
    <n v="0"/>
  </r>
  <r>
    <x v="1"/>
    <x v="1"/>
    <x v="2"/>
    <x v="36"/>
    <x v="29"/>
    <n v="0"/>
    <n v="0"/>
    <n v="0"/>
    <x v="0"/>
    <n v="0"/>
  </r>
  <r>
    <x v="1"/>
    <x v="1"/>
    <x v="2"/>
    <x v="29"/>
    <x v="26"/>
    <n v="0.86618392452246762"/>
    <n v="4.7967586874513649E-2"/>
    <n v="0.72781588546137066"/>
    <x v="17"/>
    <n v="6.5494205155585947E-2"/>
  </r>
  <r>
    <x v="1"/>
    <x v="1"/>
    <x v="2"/>
    <x v="42"/>
    <x v="33"/>
    <n v="0"/>
    <n v="0.40772448843336606"/>
    <n v="0"/>
    <x v="0"/>
    <n v="0"/>
  </r>
  <r>
    <x v="1"/>
    <x v="1"/>
    <x v="2"/>
    <x v="45"/>
    <x v="35"/>
    <n v="0"/>
    <n v="5.9479807724396929"/>
    <n v="0"/>
    <x v="0"/>
    <n v="0"/>
  </r>
  <r>
    <x v="1"/>
    <x v="1"/>
    <x v="2"/>
    <x v="43"/>
    <x v="34"/>
    <n v="0"/>
    <n v="0"/>
    <n v="0"/>
    <x v="0"/>
    <n v="0"/>
  </r>
  <r>
    <x v="1"/>
    <x v="1"/>
    <x v="2"/>
    <x v="37"/>
    <x v="21"/>
    <n v="0"/>
    <n v="1.3836803906109706E-2"/>
    <n v="3.6898143749625888E-3"/>
    <x v="0"/>
    <n v="0"/>
  </r>
  <r>
    <x v="1"/>
    <x v="1"/>
    <x v="2"/>
    <x v="31"/>
    <x v="27"/>
    <n v="0"/>
    <n v="0"/>
    <n v="0"/>
    <x v="0"/>
    <n v="0"/>
  </r>
  <r>
    <x v="1"/>
    <x v="1"/>
    <x v="2"/>
    <x v="41"/>
    <x v="32"/>
    <n v="0"/>
    <n v="0.63649297968104646"/>
    <n v="0"/>
    <x v="0"/>
    <n v="0"/>
  </r>
  <r>
    <x v="1"/>
    <x v="1"/>
    <x v="2"/>
    <x v="39"/>
    <x v="20"/>
    <n v="0"/>
    <n v="66.730292971198423"/>
    <n v="0"/>
    <x v="0"/>
    <n v="0"/>
  </r>
  <r>
    <x v="1"/>
    <x v="1"/>
    <x v="2"/>
    <x v="39"/>
    <x v="20"/>
    <n v="0"/>
    <n v="0.27673607812219414"/>
    <n v="0"/>
    <x v="0"/>
    <n v="0"/>
  </r>
  <r>
    <x v="1"/>
    <x v="1"/>
    <x v="2"/>
    <x v="29"/>
    <x v="26"/>
    <n v="1.9094789390431399"/>
    <n v="2.0293979062294236E-2"/>
    <n v="1.6142937890461326"/>
    <x v="0"/>
    <n v="0"/>
  </r>
  <r>
    <x v="1"/>
    <x v="1"/>
    <x v="2"/>
    <x v="37"/>
    <x v="21"/>
    <n v="1.7065391484201973"/>
    <n v="0"/>
    <n v="9.2891076889683166"/>
    <x v="0"/>
    <n v="0"/>
  </r>
  <r>
    <x v="1"/>
    <x v="1"/>
    <x v="2"/>
    <x v="36"/>
    <x v="29"/>
    <n v="0"/>
    <n v="12.333204548312452"/>
    <n v="0"/>
    <x v="0"/>
    <n v="0"/>
  </r>
  <r>
    <x v="1"/>
    <x v="1"/>
    <x v="2"/>
    <x v="31"/>
    <x v="27"/>
    <n v="0"/>
    <n v="1.248004288349005"/>
    <n v="0"/>
    <x v="0"/>
    <n v="0"/>
  </r>
  <r>
    <x v="1"/>
    <x v="1"/>
    <x v="2"/>
    <x v="42"/>
    <x v="33"/>
    <n v="0"/>
    <n v="0"/>
    <n v="0"/>
    <x v="0"/>
    <n v="0"/>
  </r>
  <r>
    <x v="1"/>
    <x v="1"/>
    <x v="2"/>
    <x v="43"/>
    <x v="34"/>
    <n v="0"/>
    <n v="0"/>
    <n v="0"/>
    <x v="0"/>
    <n v="0"/>
  </r>
  <r>
    <x v="1"/>
    <x v="1"/>
    <x v="2"/>
    <x v="31"/>
    <x v="27"/>
    <n v="0"/>
    <n v="26.749436893652248"/>
    <n v="0"/>
    <x v="0"/>
    <n v="0"/>
  </r>
  <r>
    <x v="1"/>
    <x v="1"/>
    <x v="2"/>
    <x v="41"/>
    <x v="32"/>
    <n v="0"/>
    <n v="0"/>
    <n v="0"/>
    <x v="0"/>
    <n v="0"/>
  </r>
  <r>
    <x v="1"/>
    <x v="1"/>
    <x v="2"/>
    <x v="39"/>
    <x v="20"/>
    <n v="0"/>
    <n v="4.0661754412087729"/>
    <n v="0"/>
    <x v="0"/>
    <n v="0"/>
  </r>
  <r>
    <x v="1"/>
    <x v="1"/>
    <x v="2"/>
    <x v="29"/>
    <x v="26"/>
    <n v="0.14851502859224419"/>
    <n v="8.3020823436658238E-3"/>
    <n v="0.12453123515498737"/>
    <x v="15"/>
    <n v="1.1069443124887767E-2"/>
  </r>
  <r>
    <x v="1"/>
    <x v="1"/>
    <x v="2"/>
    <x v="36"/>
    <x v="29"/>
    <n v="0"/>
    <n v="3.0551663024690234"/>
    <n v="0"/>
    <x v="0"/>
    <n v="0"/>
  </r>
  <r>
    <x v="1"/>
    <x v="1"/>
    <x v="2"/>
    <x v="42"/>
    <x v="33"/>
    <n v="0"/>
    <n v="0.3062545931218949"/>
    <n v="0"/>
    <x v="0"/>
    <n v="0"/>
  </r>
  <r>
    <x v="1"/>
    <x v="1"/>
    <x v="2"/>
    <x v="43"/>
    <x v="34"/>
    <n v="0"/>
    <n v="0"/>
    <n v="0"/>
    <x v="0"/>
    <n v="0"/>
  </r>
  <r>
    <x v="1"/>
    <x v="1"/>
    <x v="2"/>
    <x v="41"/>
    <x v="32"/>
    <n v="0"/>
    <n v="0"/>
    <n v="0"/>
    <x v="0"/>
    <n v="0"/>
  </r>
  <r>
    <x v="1"/>
    <x v="1"/>
    <x v="2"/>
    <x v="37"/>
    <x v="21"/>
    <n v="0"/>
    <n v="0"/>
    <n v="0"/>
    <x v="0"/>
    <n v="0"/>
  </r>
  <r>
    <x v="1"/>
    <x v="1"/>
    <x v="2"/>
    <x v="36"/>
    <x v="29"/>
    <n v="0"/>
    <n v="0"/>
    <n v="0"/>
    <x v="0"/>
    <n v="0"/>
  </r>
  <r>
    <x v="1"/>
    <x v="1"/>
    <x v="2"/>
    <x v="29"/>
    <x v="26"/>
    <n v="0.14851502859224419"/>
    <n v="8.3020823436658238E-3"/>
    <n v="0.12453123515498737"/>
    <x v="15"/>
    <n v="1.1069443124887767E-2"/>
  </r>
  <r>
    <x v="1"/>
    <x v="1"/>
    <x v="2"/>
    <x v="42"/>
    <x v="33"/>
    <n v="0"/>
    <n v="0"/>
    <n v="0"/>
    <x v="0"/>
    <n v="0"/>
  </r>
  <r>
    <x v="1"/>
    <x v="1"/>
    <x v="2"/>
    <x v="43"/>
    <x v="34"/>
    <n v="0"/>
    <n v="0"/>
    <n v="0"/>
    <x v="0"/>
    <n v="0"/>
  </r>
  <r>
    <x v="1"/>
    <x v="1"/>
    <x v="2"/>
    <x v="41"/>
    <x v="32"/>
    <n v="0"/>
    <n v="0"/>
    <n v="0"/>
    <x v="0"/>
    <n v="0"/>
  </r>
  <r>
    <x v="1"/>
    <x v="1"/>
    <x v="2"/>
    <x v="39"/>
    <x v="20"/>
    <n v="0"/>
    <n v="22.974629205704556"/>
    <n v="0"/>
    <x v="0"/>
    <n v="0"/>
  </r>
  <r>
    <x v="1"/>
    <x v="1"/>
    <x v="2"/>
    <x v="36"/>
    <x v="29"/>
    <n v="0"/>
    <n v="3.0551663024690234"/>
    <n v="0"/>
    <x v="0"/>
    <n v="0"/>
  </r>
  <r>
    <x v="1"/>
    <x v="1"/>
    <x v="2"/>
    <x v="42"/>
    <x v="33"/>
    <n v="0"/>
    <n v="0.3062545931218949"/>
    <n v="0"/>
    <x v="0"/>
    <n v="0"/>
  </r>
  <r>
    <x v="1"/>
    <x v="1"/>
    <x v="2"/>
    <x v="43"/>
    <x v="34"/>
    <n v="0"/>
    <n v="0"/>
    <n v="0"/>
    <x v="0"/>
    <n v="0"/>
  </r>
  <r>
    <x v="1"/>
    <x v="1"/>
    <x v="2"/>
    <x v="31"/>
    <x v="27"/>
    <n v="0"/>
    <n v="11.432772909351472"/>
    <n v="0"/>
    <x v="0"/>
    <n v="0"/>
  </r>
  <r>
    <x v="1"/>
    <x v="1"/>
    <x v="2"/>
    <x v="37"/>
    <x v="21"/>
    <n v="17.895599718568555"/>
    <n v="11.899651359254349"/>
    <n v="5.9959483593142062"/>
    <x v="0"/>
    <n v="0"/>
  </r>
  <r>
    <x v="1"/>
    <x v="1"/>
    <x v="2"/>
    <x v="37"/>
    <x v="21"/>
    <n v="17.895599718568555"/>
    <n v="11.899651359254349"/>
    <n v="5.9959483593142062"/>
    <x v="0"/>
    <n v="0"/>
  </r>
  <r>
    <x v="1"/>
    <x v="1"/>
    <x v="2"/>
    <x v="31"/>
    <x v="27"/>
    <n v="0"/>
    <n v="0"/>
    <n v="0"/>
    <x v="0"/>
    <n v="0"/>
  </r>
  <r>
    <x v="1"/>
    <x v="1"/>
    <x v="2"/>
    <x v="39"/>
    <x v="20"/>
    <n v="0.36898143749625889"/>
    <n v="0"/>
    <n v="9.2245359374064723E-2"/>
    <x v="0"/>
    <n v="0"/>
  </r>
  <r>
    <x v="1"/>
    <x v="1"/>
    <x v="2"/>
    <x v="40"/>
    <x v="31"/>
    <n v="0.18449071874812945"/>
    <n v="4.3355318905810423"/>
    <n v="9.2245359374064723E-2"/>
    <x v="0"/>
    <n v="0"/>
  </r>
  <r>
    <x v="1"/>
    <x v="1"/>
    <x v="2"/>
    <x v="36"/>
    <x v="29"/>
    <n v="0"/>
    <n v="3.3208329374663297"/>
    <n v="0"/>
    <x v="0"/>
    <n v="0"/>
  </r>
  <r>
    <x v="1"/>
    <x v="1"/>
    <x v="2"/>
    <x v="30"/>
    <x v="20"/>
    <n v="0"/>
    <n v="0"/>
    <n v="0"/>
    <x v="0"/>
    <n v="0"/>
  </r>
  <r>
    <x v="1"/>
    <x v="1"/>
    <x v="2"/>
    <x v="39"/>
    <x v="20"/>
    <n v="0"/>
    <n v="0"/>
    <n v="0"/>
    <x v="0"/>
    <n v="0"/>
  </r>
  <r>
    <x v="1"/>
    <x v="1"/>
    <x v="2"/>
    <x v="39"/>
    <x v="20"/>
    <n v="0.46122679687032359"/>
    <n v="0.18449071874812945"/>
    <n v="0.36898143749625889"/>
    <x v="0"/>
    <n v="0"/>
  </r>
  <r>
    <x v="1"/>
    <x v="1"/>
    <x v="2"/>
    <x v="31"/>
    <x v="27"/>
    <n v="0"/>
    <n v="0"/>
    <n v="0"/>
    <x v="0"/>
    <n v="0"/>
  </r>
  <r>
    <x v="1"/>
    <x v="1"/>
    <x v="2"/>
    <x v="40"/>
    <x v="31"/>
    <n v="6.2726844374364008"/>
    <n v="14.48252142172816"/>
    <n v="1.6604164687331648"/>
    <x v="0"/>
    <n v="0"/>
  </r>
  <r>
    <x v="1"/>
    <x v="1"/>
    <x v="2"/>
    <x v="30"/>
    <x v="20"/>
    <n v="0"/>
    <n v="0"/>
    <n v="0"/>
    <x v="0"/>
    <n v="0"/>
  </r>
  <r>
    <x v="1"/>
    <x v="1"/>
    <x v="2"/>
    <x v="39"/>
    <x v="20"/>
    <n v="0"/>
    <n v="0"/>
    <n v="0"/>
    <x v="0"/>
    <n v="0"/>
  </r>
  <r>
    <x v="1"/>
    <x v="1"/>
    <x v="2"/>
    <x v="39"/>
    <x v="20"/>
    <n v="0.46122679687032359"/>
    <n v="0.18449071874812945"/>
    <n v="0.36898143749625889"/>
    <x v="0"/>
    <n v="0"/>
  </r>
  <r>
    <x v="1"/>
    <x v="1"/>
    <x v="2"/>
    <x v="37"/>
    <x v="21"/>
    <n v="1.1991896718628414"/>
    <n v="0.27673607812219414"/>
    <n v="1.1991896718628414"/>
    <x v="0"/>
    <n v="0"/>
  </r>
  <r>
    <x v="1"/>
    <x v="1"/>
    <x v="2"/>
    <x v="37"/>
    <x v="21"/>
    <n v="1.8449071874812943"/>
    <n v="1.8449071874812943"/>
    <n v="3.6898143749625887"/>
    <x v="0"/>
    <n v="0"/>
  </r>
  <r>
    <x v="1"/>
    <x v="1"/>
    <x v="2"/>
    <x v="30"/>
    <x v="20"/>
    <n v="0"/>
    <n v="0"/>
    <n v="0"/>
    <x v="0"/>
    <n v="0"/>
  </r>
  <r>
    <x v="1"/>
    <x v="1"/>
    <x v="2"/>
    <x v="39"/>
    <x v="20"/>
    <n v="0"/>
    <n v="0"/>
    <n v="0"/>
    <x v="0"/>
    <n v="0"/>
  </r>
  <r>
    <x v="1"/>
    <x v="1"/>
    <x v="2"/>
    <x v="31"/>
    <x v="27"/>
    <n v="0"/>
    <n v="0"/>
    <n v="0"/>
    <x v="0"/>
    <n v="0"/>
  </r>
  <r>
    <x v="1"/>
    <x v="1"/>
    <x v="2"/>
    <x v="29"/>
    <x v="26"/>
    <n v="9.2245359374064723E-2"/>
    <n v="0"/>
    <n v="9.2245359374064723E-2"/>
    <x v="0"/>
    <n v="0"/>
  </r>
  <r>
    <x v="1"/>
    <x v="1"/>
    <x v="2"/>
    <x v="39"/>
    <x v="20"/>
    <n v="0.18449071874812945"/>
    <n v="0"/>
    <n v="0.18449071874812945"/>
    <x v="0"/>
    <n v="0"/>
  </r>
  <r>
    <x v="1"/>
    <x v="1"/>
    <x v="2"/>
    <x v="40"/>
    <x v="31"/>
    <n v="0.36898143749625889"/>
    <n v="2.306133984351618"/>
    <n v="9.2245359374064723E-2"/>
    <x v="0"/>
    <n v="0"/>
  </r>
  <r>
    <x v="1"/>
    <x v="1"/>
    <x v="2"/>
    <x v="40"/>
    <x v="31"/>
    <n v="0.36898143749625889"/>
    <n v="3.4130782968403945"/>
    <n v="9.2245359374064723E-2"/>
    <x v="0"/>
    <n v="0"/>
  </r>
  <r>
    <x v="1"/>
    <x v="1"/>
    <x v="2"/>
    <x v="36"/>
    <x v="29"/>
    <n v="0"/>
    <n v="2.4906247030997477"/>
    <n v="0"/>
    <x v="0"/>
    <n v="0"/>
  </r>
  <r>
    <x v="2"/>
    <x v="1"/>
    <x v="0"/>
    <x v="46"/>
    <x v="21"/>
    <n v="0"/>
    <n v="0"/>
    <n v="4.3355318905810423"/>
    <x v="0"/>
    <n v="0"/>
  </r>
  <r>
    <x v="2"/>
    <x v="1"/>
    <x v="0"/>
    <x v="46"/>
    <x v="21"/>
    <n v="22.978319020079521"/>
    <n v="3.4499764405900204"/>
    <n v="50.734947655735596"/>
    <x v="0"/>
    <n v="0"/>
  </r>
  <r>
    <x v="2"/>
    <x v="1"/>
    <x v="0"/>
    <x v="46"/>
    <x v="21"/>
    <n v="26.059314023173282"/>
    <n v="5.0734947655735594"/>
    <n v="78.131819389832813"/>
    <x v="0"/>
    <n v="0"/>
  </r>
  <r>
    <x v="2"/>
    <x v="1"/>
    <x v="0"/>
    <x v="46"/>
    <x v="21"/>
    <n v="2.1585414093531141"/>
    <n v="7.3796287499251781E-2"/>
    <n v="10.608216328017443"/>
    <x v="0"/>
    <n v="0"/>
  </r>
  <r>
    <x v="2"/>
    <x v="1"/>
    <x v="0"/>
    <x v="46"/>
    <x v="21"/>
    <n v="6.1250918624378965"/>
    <n v="1.8633562593561073"/>
    <n v="68.261565936807884"/>
    <x v="0"/>
    <n v="0"/>
  </r>
  <r>
    <x v="2"/>
    <x v="1"/>
    <x v="0"/>
    <x v="46"/>
    <x v="21"/>
    <n v="0"/>
    <n v="0"/>
    <n v="6.8261565936807891"/>
    <x v="0"/>
    <n v="0"/>
  </r>
  <r>
    <x v="2"/>
    <x v="1"/>
    <x v="0"/>
    <x v="46"/>
    <x v="21"/>
    <n v="0.18449071874812945"/>
    <n v="1.8449071874812945E-2"/>
    <n v="6.8261565936807891"/>
    <x v="0"/>
    <n v="0"/>
  </r>
  <r>
    <x v="2"/>
    <x v="1"/>
    <x v="0"/>
    <x v="46"/>
    <x v="21"/>
    <n v="0.29518514999700712"/>
    <n v="1.8449071874812945E-2"/>
    <n v="10.239234890521184"/>
    <x v="0"/>
    <n v="0"/>
  </r>
  <r>
    <x v="2"/>
    <x v="1"/>
    <x v="0"/>
    <x v="31"/>
    <x v="27"/>
    <n v="0"/>
    <n v="0"/>
    <n v="0"/>
    <x v="0"/>
    <n v="0"/>
  </r>
  <r>
    <x v="2"/>
    <x v="1"/>
    <x v="0"/>
    <x v="31"/>
    <x v="27"/>
    <n v="0"/>
    <n v="0"/>
    <n v="0"/>
    <x v="0"/>
    <n v="0"/>
  </r>
  <r>
    <x v="2"/>
    <x v="1"/>
    <x v="0"/>
    <x v="31"/>
    <x v="27"/>
    <n v="0"/>
    <n v="0"/>
    <n v="0"/>
    <x v="0"/>
    <n v="0"/>
  </r>
  <r>
    <x v="2"/>
    <x v="1"/>
    <x v="0"/>
    <x v="31"/>
    <x v="27"/>
    <n v="0"/>
    <n v="0"/>
    <n v="0"/>
    <x v="0"/>
    <n v="0"/>
  </r>
  <r>
    <x v="2"/>
    <x v="1"/>
    <x v="0"/>
    <x v="44"/>
    <x v="20"/>
    <n v="0"/>
    <n v="1.0054744171773056"/>
    <n v="0"/>
    <x v="0"/>
    <n v="0"/>
  </r>
  <r>
    <x v="2"/>
    <x v="1"/>
    <x v="0"/>
    <x v="47"/>
    <x v="28"/>
    <n v="0.59037029999401425"/>
    <n v="0"/>
    <n v="37.359370546496208"/>
    <x v="18"/>
    <n v="0"/>
  </r>
  <r>
    <x v="2"/>
    <x v="1"/>
    <x v="0"/>
    <x v="48"/>
    <x v="36"/>
    <n v="0"/>
    <n v="5.3779044515079732"/>
    <n v="0"/>
    <x v="0"/>
    <n v="0"/>
  </r>
  <r>
    <x v="2"/>
    <x v="1"/>
    <x v="0"/>
    <x v="44"/>
    <x v="20"/>
    <n v="6.4571751561845303E-2"/>
    <n v="0"/>
    <n v="0"/>
    <x v="0"/>
    <n v="0"/>
  </r>
  <r>
    <x v="2"/>
    <x v="1"/>
    <x v="0"/>
    <x v="29"/>
    <x v="26"/>
    <n v="0"/>
    <n v="0"/>
    <n v="0"/>
    <x v="0"/>
    <n v="0"/>
  </r>
  <r>
    <x v="2"/>
    <x v="1"/>
    <x v="0"/>
    <x v="29"/>
    <x v="26"/>
    <n v="0"/>
    <n v="0"/>
    <n v="0"/>
    <x v="0"/>
    <n v="0"/>
  </r>
  <r>
    <x v="2"/>
    <x v="1"/>
    <x v="0"/>
    <x v="29"/>
    <x v="26"/>
    <n v="0"/>
    <n v="0"/>
    <n v="0"/>
    <x v="0"/>
    <n v="0"/>
  </r>
  <r>
    <x v="2"/>
    <x v="1"/>
    <x v="0"/>
    <x v="29"/>
    <x v="26"/>
    <n v="3.689814374962589E-2"/>
    <n v="0"/>
    <n v="0"/>
    <x v="0"/>
    <n v="0"/>
  </r>
  <r>
    <x v="2"/>
    <x v="1"/>
    <x v="0"/>
    <x v="44"/>
    <x v="20"/>
    <n v="0.46122679687032359"/>
    <n v="0"/>
    <n v="0"/>
    <x v="0"/>
    <n v="0"/>
  </r>
  <r>
    <x v="2"/>
    <x v="1"/>
    <x v="0"/>
    <x v="44"/>
    <x v="20"/>
    <n v="0.46122679687032359"/>
    <n v="0"/>
    <n v="0"/>
    <x v="0"/>
    <n v="0"/>
  </r>
  <r>
    <x v="2"/>
    <x v="1"/>
    <x v="0"/>
    <x v="29"/>
    <x v="26"/>
    <n v="6.3741543327478718"/>
    <n v="0.35053236562144591"/>
    <n v="0"/>
    <x v="0"/>
    <n v="0"/>
  </r>
  <r>
    <x v="2"/>
    <x v="1"/>
    <x v="0"/>
    <x v="44"/>
    <x v="20"/>
    <n v="5.1841891968224374"/>
    <n v="7.3796287499251781E-2"/>
    <n v="1.4482521421728161"/>
    <x v="0"/>
    <n v="0"/>
  </r>
  <r>
    <x v="2"/>
    <x v="1"/>
    <x v="0"/>
    <x v="46"/>
    <x v="21"/>
    <n v="24.214406835691989"/>
    <n v="2.5551964546615928"/>
    <n v="2.0847451218538624"/>
    <x v="0"/>
    <n v="0"/>
  </r>
  <r>
    <x v="2"/>
    <x v="1"/>
    <x v="0"/>
    <x v="46"/>
    <x v="21"/>
    <n v="4.1325920999580994"/>
    <n v="1.3283331749865319"/>
    <n v="0.91322905780324071"/>
    <x v="0"/>
    <n v="0"/>
  </r>
  <r>
    <x v="2"/>
    <x v="1"/>
    <x v="0"/>
    <x v="46"/>
    <x v="21"/>
    <n v="0"/>
    <n v="0"/>
    <n v="0"/>
    <x v="0"/>
    <n v="0"/>
  </r>
  <r>
    <x v="2"/>
    <x v="1"/>
    <x v="0"/>
    <x v="46"/>
    <x v="21"/>
    <n v="7.2228116389892678"/>
    <n v="0.4427777249955106"/>
    <n v="1.5404975015468807"/>
    <x v="0"/>
    <n v="0"/>
  </r>
  <r>
    <x v="2"/>
    <x v="1"/>
    <x v="0"/>
    <x v="46"/>
    <x v="21"/>
    <n v="1.9463770827927653"/>
    <n v="5.4055780593201925"/>
    <n v="2.149316873415708"/>
    <x v="0"/>
    <n v="0"/>
  </r>
  <r>
    <x v="2"/>
    <x v="1"/>
    <x v="0"/>
    <x v="46"/>
    <x v="21"/>
    <n v="0.35053236562144591"/>
    <n v="5.8852539280653291"/>
    <n v="0.84865730624139546"/>
    <x v="0"/>
    <n v="0"/>
  </r>
  <r>
    <x v="2"/>
    <x v="1"/>
    <x v="0"/>
    <x v="46"/>
    <x v="21"/>
    <n v="33.678780707471027"/>
    <n v="0.20293979062294237"/>
    <n v="7.0752190639907635"/>
    <x v="0"/>
    <n v="0"/>
  </r>
  <r>
    <x v="2"/>
    <x v="1"/>
    <x v="0"/>
    <x v="44"/>
    <x v="20"/>
    <n v="0"/>
    <n v="0"/>
    <n v="0"/>
    <x v="0"/>
    <n v="0"/>
  </r>
  <r>
    <x v="2"/>
    <x v="1"/>
    <x v="0"/>
    <x v="46"/>
    <x v="21"/>
    <n v="0"/>
    <n v="0"/>
    <n v="0"/>
    <x v="0"/>
    <n v="0"/>
  </r>
  <r>
    <x v="2"/>
    <x v="1"/>
    <x v="0"/>
    <x v="46"/>
    <x v="21"/>
    <n v="0"/>
    <n v="0"/>
    <n v="0"/>
    <x v="0"/>
    <n v="0"/>
  </r>
  <r>
    <x v="2"/>
    <x v="1"/>
    <x v="0"/>
    <x v="47"/>
    <x v="28"/>
    <n v="0.15681711093591003"/>
    <n v="0"/>
    <n v="3.689814374962589E-2"/>
    <x v="19"/>
    <n v="0"/>
  </r>
  <r>
    <x v="2"/>
    <x v="1"/>
    <x v="0"/>
    <x v="46"/>
    <x v="21"/>
    <n v="0"/>
    <n v="0"/>
    <n v="0"/>
    <x v="0"/>
    <n v="0"/>
  </r>
  <r>
    <x v="2"/>
    <x v="1"/>
    <x v="0"/>
    <x v="46"/>
    <x v="21"/>
    <n v="43.152379115187479"/>
    <n v="0.21216432656034886"/>
    <n v="6.8169320577433821"/>
    <x v="0"/>
    <n v="0"/>
  </r>
  <r>
    <x v="2"/>
    <x v="1"/>
    <x v="0"/>
    <x v="44"/>
    <x v="20"/>
    <n v="2.7396871734097221"/>
    <n v="1.8449071874812945E-2"/>
    <n v="0.70106473124289181"/>
    <x v="0"/>
    <n v="0"/>
  </r>
  <r>
    <x v="2"/>
    <x v="1"/>
    <x v="0"/>
    <x v="48"/>
    <x v="36"/>
    <n v="0"/>
    <n v="17.960171470130398"/>
    <n v="0"/>
    <x v="0"/>
    <n v="0"/>
  </r>
  <r>
    <x v="2"/>
    <x v="1"/>
    <x v="0"/>
    <x v="44"/>
    <x v="20"/>
    <n v="0"/>
    <n v="6.8261565936807891"/>
    <n v="0"/>
    <x v="0"/>
    <n v="0"/>
  </r>
  <r>
    <x v="2"/>
    <x v="1"/>
    <x v="0"/>
    <x v="44"/>
    <x v="20"/>
    <n v="0"/>
    <n v="0"/>
    <n v="0"/>
    <x v="0"/>
    <n v="0"/>
  </r>
  <r>
    <x v="2"/>
    <x v="1"/>
    <x v="0"/>
    <x v="46"/>
    <x v="21"/>
    <n v="6.6416658749326594"/>
    <n v="10.894176942077044"/>
    <n v="7.5179967889862747"/>
    <x v="0"/>
    <n v="0"/>
  </r>
  <r>
    <x v="2"/>
    <x v="1"/>
    <x v="0"/>
    <x v="31"/>
    <x v="27"/>
    <n v="0"/>
    <n v="14.242145008233184"/>
    <n v="0"/>
    <x v="0"/>
    <n v="0"/>
  </r>
  <r>
    <x v="2"/>
    <x v="1"/>
    <x v="0"/>
    <x v="46"/>
    <x v="21"/>
    <n v="2.8411570687211936"/>
    <n v="2.9795251077822904"/>
    <n v="4.0680203483962538"/>
    <x v="0"/>
    <n v="0"/>
  </r>
  <r>
    <x v="2"/>
    <x v="1"/>
    <x v="0"/>
    <x v="46"/>
    <x v="21"/>
    <n v="2.3430321281012438"/>
    <n v="2.9518514999700711"/>
    <n v="3.1732403624678263"/>
    <x v="0"/>
    <n v="0"/>
  </r>
  <r>
    <x v="2"/>
    <x v="1"/>
    <x v="1"/>
    <x v="46"/>
    <x v="21"/>
    <n v="0"/>
    <n v="0"/>
    <n v="4.3355318905810423"/>
    <x v="0"/>
    <n v="0"/>
  </r>
  <r>
    <x v="2"/>
    <x v="1"/>
    <x v="1"/>
    <x v="46"/>
    <x v="21"/>
    <n v="22.978319020079521"/>
    <n v="3.4499764405900204"/>
    <n v="50.734947655735596"/>
    <x v="0"/>
    <n v="0"/>
  </r>
  <r>
    <x v="2"/>
    <x v="1"/>
    <x v="1"/>
    <x v="46"/>
    <x v="21"/>
    <n v="26.059314023173282"/>
    <n v="5.0734947655735594"/>
    <n v="78.131819389832813"/>
    <x v="0"/>
    <n v="0"/>
  </r>
  <r>
    <x v="2"/>
    <x v="1"/>
    <x v="1"/>
    <x v="46"/>
    <x v="21"/>
    <n v="2.1585414093531141"/>
    <n v="7.3796287499251781E-2"/>
    <n v="10.608216328017443"/>
    <x v="0"/>
    <n v="0"/>
  </r>
  <r>
    <x v="2"/>
    <x v="1"/>
    <x v="1"/>
    <x v="46"/>
    <x v="21"/>
    <n v="6.1250918624378965"/>
    <n v="1.8633562593561073"/>
    <n v="68.261565936807884"/>
    <x v="0"/>
    <n v="0"/>
  </r>
  <r>
    <x v="2"/>
    <x v="1"/>
    <x v="1"/>
    <x v="46"/>
    <x v="21"/>
    <n v="0"/>
    <n v="0"/>
    <n v="6.8261565936807891"/>
    <x v="0"/>
    <n v="0"/>
  </r>
  <r>
    <x v="2"/>
    <x v="1"/>
    <x v="1"/>
    <x v="46"/>
    <x v="21"/>
    <n v="0.18449071874812945"/>
    <n v="1.8449071874812945E-2"/>
    <n v="6.8261565936807891"/>
    <x v="0"/>
    <n v="0"/>
  </r>
  <r>
    <x v="2"/>
    <x v="1"/>
    <x v="1"/>
    <x v="46"/>
    <x v="21"/>
    <n v="0.29518514999700712"/>
    <n v="1.8449071874812945E-2"/>
    <n v="10.239234890521184"/>
    <x v="0"/>
    <n v="0"/>
  </r>
  <r>
    <x v="2"/>
    <x v="1"/>
    <x v="1"/>
    <x v="31"/>
    <x v="27"/>
    <n v="0"/>
    <n v="0"/>
    <n v="0"/>
    <x v="0"/>
    <n v="0"/>
  </r>
  <r>
    <x v="2"/>
    <x v="1"/>
    <x v="1"/>
    <x v="31"/>
    <x v="27"/>
    <n v="0"/>
    <n v="0"/>
    <n v="0"/>
    <x v="0"/>
    <n v="0"/>
  </r>
  <r>
    <x v="2"/>
    <x v="1"/>
    <x v="1"/>
    <x v="31"/>
    <x v="27"/>
    <n v="0"/>
    <n v="0"/>
    <n v="0"/>
    <x v="0"/>
    <n v="0"/>
  </r>
  <r>
    <x v="2"/>
    <x v="1"/>
    <x v="1"/>
    <x v="31"/>
    <x v="27"/>
    <n v="0"/>
    <n v="0"/>
    <n v="0"/>
    <x v="0"/>
    <n v="0"/>
  </r>
  <r>
    <x v="2"/>
    <x v="1"/>
    <x v="1"/>
    <x v="44"/>
    <x v="20"/>
    <n v="0"/>
    <n v="1.0054744171773056"/>
    <n v="0"/>
    <x v="0"/>
    <n v="0"/>
  </r>
  <r>
    <x v="2"/>
    <x v="1"/>
    <x v="1"/>
    <x v="47"/>
    <x v="28"/>
    <n v="0.59037029999401425"/>
    <n v="0"/>
    <n v="37.359370546496208"/>
    <x v="18"/>
    <n v="0"/>
  </r>
  <r>
    <x v="2"/>
    <x v="1"/>
    <x v="1"/>
    <x v="48"/>
    <x v="36"/>
    <n v="0"/>
    <n v="5.3779044515079732"/>
    <n v="0"/>
    <x v="0"/>
    <n v="0"/>
  </r>
  <r>
    <x v="2"/>
    <x v="1"/>
    <x v="1"/>
    <x v="44"/>
    <x v="20"/>
    <n v="6.4571751561845303E-2"/>
    <n v="0"/>
    <n v="0"/>
    <x v="0"/>
    <n v="0"/>
  </r>
  <r>
    <x v="2"/>
    <x v="1"/>
    <x v="1"/>
    <x v="29"/>
    <x v="26"/>
    <n v="0"/>
    <n v="0"/>
    <n v="0"/>
    <x v="0"/>
    <n v="0"/>
  </r>
  <r>
    <x v="2"/>
    <x v="1"/>
    <x v="1"/>
    <x v="29"/>
    <x v="26"/>
    <n v="0"/>
    <n v="0"/>
    <n v="0"/>
    <x v="0"/>
    <n v="0"/>
  </r>
  <r>
    <x v="2"/>
    <x v="1"/>
    <x v="1"/>
    <x v="29"/>
    <x v="26"/>
    <n v="0"/>
    <n v="0"/>
    <n v="0"/>
    <x v="0"/>
    <n v="0"/>
  </r>
  <r>
    <x v="2"/>
    <x v="1"/>
    <x v="1"/>
    <x v="29"/>
    <x v="26"/>
    <n v="3.689814374962589E-2"/>
    <n v="0"/>
    <n v="0"/>
    <x v="0"/>
    <n v="0"/>
  </r>
  <r>
    <x v="2"/>
    <x v="1"/>
    <x v="1"/>
    <x v="44"/>
    <x v="20"/>
    <n v="0.46122679687032359"/>
    <n v="0"/>
    <n v="0"/>
    <x v="0"/>
    <n v="0"/>
  </r>
  <r>
    <x v="2"/>
    <x v="1"/>
    <x v="1"/>
    <x v="44"/>
    <x v="20"/>
    <n v="0.46122679687032359"/>
    <n v="0"/>
    <n v="0"/>
    <x v="0"/>
    <n v="0"/>
  </r>
  <r>
    <x v="2"/>
    <x v="1"/>
    <x v="1"/>
    <x v="29"/>
    <x v="26"/>
    <n v="6.3741543327478718"/>
    <n v="0.35053236562144591"/>
    <n v="0"/>
    <x v="0"/>
    <n v="0"/>
  </r>
  <r>
    <x v="2"/>
    <x v="1"/>
    <x v="1"/>
    <x v="44"/>
    <x v="20"/>
    <n v="5.1841891968224374"/>
    <n v="7.3796287499251781E-2"/>
    <n v="1.4482521421728161"/>
    <x v="0"/>
    <n v="0"/>
  </r>
  <r>
    <x v="2"/>
    <x v="1"/>
    <x v="1"/>
    <x v="46"/>
    <x v="21"/>
    <n v="24.214406835691989"/>
    <n v="2.5551964546615928"/>
    <n v="2.0847451218538624"/>
    <x v="0"/>
    <n v="0"/>
  </r>
  <r>
    <x v="2"/>
    <x v="1"/>
    <x v="1"/>
    <x v="46"/>
    <x v="21"/>
    <n v="4.1325920999580994"/>
    <n v="1.3283331749865319"/>
    <n v="0.91322905780324071"/>
    <x v="0"/>
    <n v="0"/>
  </r>
  <r>
    <x v="2"/>
    <x v="1"/>
    <x v="1"/>
    <x v="46"/>
    <x v="21"/>
    <n v="0"/>
    <n v="0"/>
    <n v="0"/>
    <x v="0"/>
    <n v="0"/>
  </r>
  <r>
    <x v="2"/>
    <x v="1"/>
    <x v="1"/>
    <x v="46"/>
    <x v="21"/>
    <n v="7.2228116389892678"/>
    <n v="0.4427777249955106"/>
    <n v="1.5404975015468807"/>
    <x v="0"/>
    <n v="0"/>
  </r>
  <r>
    <x v="2"/>
    <x v="1"/>
    <x v="1"/>
    <x v="46"/>
    <x v="21"/>
    <n v="1.9463770827927653"/>
    <n v="5.4055780593201925"/>
    <n v="2.149316873415708"/>
    <x v="0"/>
    <n v="0"/>
  </r>
  <r>
    <x v="2"/>
    <x v="1"/>
    <x v="1"/>
    <x v="46"/>
    <x v="21"/>
    <n v="0.35053236562144591"/>
    <n v="5.8852539280653291"/>
    <n v="0.84865730624139546"/>
    <x v="0"/>
    <n v="0"/>
  </r>
  <r>
    <x v="2"/>
    <x v="1"/>
    <x v="1"/>
    <x v="46"/>
    <x v="21"/>
    <n v="33.678780707471027"/>
    <n v="0.20293979062294237"/>
    <n v="7.0752190639907635"/>
    <x v="0"/>
    <n v="0"/>
  </r>
  <r>
    <x v="2"/>
    <x v="1"/>
    <x v="1"/>
    <x v="44"/>
    <x v="20"/>
    <n v="0"/>
    <n v="0"/>
    <n v="0"/>
    <x v="0"/>
    <n v="0"/>
  </r>
  <r>
    <x v="2"/>
    <x v="1"/>
    <x v="1"/>
    <x v="46"/>
    <x v="21"/>
    <n v="0"/>
    <n v="0"/>
    <n v="0"/>
    <x v="0"/>
    <n v="0"/>
  </r>
  <r>
    <x v="2"/>
    <x v="1"/>
    <x v="1"/>
    <x v="46"/>
    <x v="21"/>
    <n v="0"/>
    <n v="0"/>
    <n v="0"/>
    <x v="0"/>
    <n v="0"/>
  </r>
  <r>
    <x v="2"/>
    <x v="1"/>
    <x v="1"/>
    <x v="47"/>
    <x v="28"/>
    <n v="0.15681711093591003"/>
    <n v="0"/>
    <n v="3.689814374962589E-2"/>
    <x v="19"/>
    <n v="0"/>
  </r>
  <r>
    <x v="2"/>
    <x v="1"/>
    <x v="1"/>
    <x v="46"/>
    <x v="21"/>
    <n v="0"/>
    <n v="0"/>
    <n v="0"/>
    <x v="0"/>
    <n v="0"/>
  </r>
  <r>
    <x v="2"/>
    <x v="1"/>
    <x v="1"/>
    <x v="46"/>
    <x v="21"/>
    <n v="43.152379115187479"/>
    <n v="0.21216432656034886"/>
    <n v="6.8169320577433821"/>
    <x v="0"/>
    <n v="0"/>
  </r>
  <r>
    <x v="2"/>
    <x v="1"/>
    <x v="1"/>
    <x v="44"/>
    <x v="20"/>
    <n v="2.7396871734097221"/>
    <n v="1.8449071874812945E-2"/>
    <n v="0.70106473124289181"/>
    <x v="0"/>
    <n v="0"/>
  </r>
  <r>
    <x v="2"/>
    <x v="1"/>
    <x v="1"/>
    <x v="48"/>
    <x v="36"/>
    <n v="0"/>
    <n v="17.960171470130398"/>
    <n v="0"/>
    <x v="0"/>
    <n v="0"/>
  </r>
  <r>
    <x v="2"/>
    <x v="1"/>
    <x v="1"/>
    <x v="44"/>
    <x v="20"/>
    <n v="0"/>
    <n v="6.8261565936807891"/>
    <n v="0"/>
    <x v="0"/>
    <n v="0"/>
  </r>
  <r>
    <x v="2"/>
    <x v="1"/>
    <x v="1"/>
    <x v="44"/>
    <x v="20"/>
    <n v="0"/>
    <n v="0"/>
    <n v="0"/>
    <x v="0"/>
    <n v="0"/>
  </r>
  <r>
    <x v="2"/>
    <x v="1"/>
    <x v="1"/>
    <x v="46"/>
    <x v="21"/>
    <n v="6.6416658749326594"/>
    <n v="10.894176942077044"/>
    <n v="7.5179967889862747"/>
    <x v="0"/>
    <n v="0"/>
  </r>
  <r>
    <x v="2"/>
    <x v="1"/>
    <x v="1"/>
    <x v="31"/>
    <x v="27"/>
    <n v="0"/>
    <n v="14.242145008233184"/>
    <n v="0"/>
    <x v="0"/>
    <n v="0"/>
  </r>
  <r>
    <x v="2"/>
    <x v="1"/>
    <x v="1"/>
    <x v="46"/>
    <x v="21"/>
    <n v="2.8411570687211936"/>
    <n v="2.9795251077822904"/>
    <n v="4.0680203483962538"/>
    <x v="0"/>
    <n v="0"/>
  </r>
  <r>
    <x v="2"/>
    <x v="1"/>
    <x v="1"/>
    <x v="46"/>
    <x v="21"/>
    <n v="2.3430321281012438"/>
    <n v="2.9518514999700711"/>
    <n v="3.1732403624678263"/>
    <x v="0"/>
    <n v="0"/>
  </r>
</pivotCacheRecords>
</file>

<file path=xl/pivotCache/pivotCacheRecords2.xml><?xml version="1.0" encoding="utf-8"?>
<pivotCacheRecords xmlns="http://schemas.openxmlformats.org/spreadsheetml/2006/main" xmlns:r="http://schemas.openxmlformats.org/officeDocument/2006/relationships" count="490">
  <r>
    <x v="0"/>
    <x v="0"/>
    <x v="0"/>
    <x v="0"/>
    <x v="0"/>
    <n v="0"/>
    <n v="2017.6888078138088"/>
    <n v="0"/>
    <x v="0"/>
    <n v="0"/>
  </r>
  <r>
    <x v="0"/>
    <x v="0"/>
    <x v="1"/>
    <x v="0"/>
    <x v="0"/>
    <n v="0"/>
    <n v="599.32830513580541"/>
    <n v="0"/>
    <x v="0"/>
    <n v="0"/>
  </r>
  <r>
    <x v="0"/>
    <x v="0"/>
    <x v="2"/>
    <x v="0"/>
    <x v="0"/>
    <n v="0"/>
    <n v="1418.3605026780035"/>
    <n v="0"/>
    <x v="0"/>
    <n v="0"/>
  </r>
  <r>
    <x v="0"/>
    <x v="0"/>
    <x v="0"/>
    <x v="1"/>
    <x v="1"/>
    <n v="0"/>
    <n v="75.2516352385028"/>
    <n v="0"/>
    <x v="0"/>
    <n v="0"/>
  </r>
  <r>
    <x v="0"/>
    <x v="0"/>
    <x v="1"/>
    <x v="1"/>
    <x v="1"/>
    <n v="0"/>
    <n v="5.3751168027501999"/>
    <n v="0"/>
    <x v="0"/>
    <n v="0"/>
  </r>
  <r>
    <x v="0"/>
    <x v="0"/>
    <x v="2"/>
    <x v="1"/>
    <x v="1"/>
    <n v="0"/>
    <n v="69.876518435752601"/>
    <n v="0"/>
    <x v="0"/>
    <n v="0"/>
  </r>
  <r>
    <x v="0"/>
    <x v="0"/>
    <x v="0"/>
    <x v="2"/>
    <x v="2"/>
    <n v="0"/>
    <n v="3.8956596684152175E-2"/>
    <n v="0"/>
    <x v="0"/>
    <n v="0"/>
  </r>
  <r>
    <x v="0"/>
    <x v="0"/>
    <x v="1"/>
    <x v="2"/>
    <x v="2"/>
    <n v="0"/>
    <n v="2.7826140488680126E-3"/>
    <n v="0"/>
    <x v="0"/>
    <n v="0"/>
  </r>
  <r>
    <x v="0"/>
    <x v="0"/>
    <x v="2"/>
    <x v="2"/>
    <x v="2"/>
    <n v="0"/>
    <n v="3.6173982635284166E-2"/>
    <n v="0"/>
    <x v="0"/>
    <n v="0"/>
  </r>
  <r>
    <x v="0"/>
    <x v="0"/>
    <x v="0"/>
    <x v="3"/>
    <x v="3"/>
    <n v="218.40051412125354"/>
    <n v="24.4373833646682"/>
    <n v="176.20793165420704"/>
    <x v="1"/>
    <n v="10.122782889273061"/>
  </r>
  <r>
    <x v="0"/>
    <x v="0"/>
    <x v="1"/>
    <x v="3"/>
    <x v="3"/>
    <n v="15.60003672294668"/>
    <n v="1.7455273831905855"/>
    <n v="12.586280832443359"/>
    <x v="2"/>
    <n v="0.72305592066236146"/>
  </r>
  <r>
    <x v="0"/>
    <x v="0"/>
    <x v="2"/>
    <x v="3"/>
    <x v="3"/>
    <n v="202.80047739830687"/>
    <n v="22.691855981477616"/>
    <n v="163.62165082176369"/>
    <x v="3"/>
    <n v="9.3997269686107003"/>
  </r>
  <r>
    <x v="0"/>
    <x v="0"/>
    <x v="0"/>
    <x v="4"/>
    <x v="4"/>
    <n v="0"/>
    <n v="295.73662506499107"/>
    <n v="0"/>
    <x v="0"/>
    <n v="0"/>
  </r>
  <r>
    <x v="0"/>
    <x v="0"/>
    <x v="1"/>
    <x v="4"/>
    <x v="4"/>
    <n v="0"/>
    <n v="87.844730852638094"/>
    <n v="0"/>
    <x v="0"/>
    <n v="0"/>
  </r>
  <r>
    <x v="0"/>
    <x v="0"/>
    <x v="2"/>
    <x v="4"/>
    <x v="4"/>
    <n v="0"/>
    <n v="207.89189421235301"/>
    <n v="0"/>
    <x v="0"/>
    <n v="0"/>
  </r>
  <r>
    <x v="0"/>
    <x v="0"/>
    <x v="0"/>
    <x v="5"/>
    <x v="5"/>
    <n v="144.83617242945868"/>
    <n v="7.965989483620227"/>
    <n v="121.66238484074528"/>
    <x v="4"/>
    <n v="11.007549104638858"/>
  </r>
  <r>
    <x v="0"/>
    <x v="0"/>
    <x v="1"/>
    <x v="5"/>
    <x v="5"/>
    <n v="43.0217075142318"/>
    <n v="2.366193913282749"/>
    <n v="36.138234311954712"/>
    <x v="5"/>
    <n v="3.2696497710816166"/>
  </r>
  <r>
    <x v="0"/>
    <x v="0"/>
    <x v="2"/>
    <x v="5"/>
    <x v="5"/>
    <n v="101.81446491522689"/>
    <n v="5.5997955703374789"/>
    <n v="85.524150528790571"/>
    <x v="6"/>
    <n v="7.7378993335572428"/>
  </r>
  <r>
    <x v="0"/>
    <x v="0"/>
    <x v="0"/>
    <x v="6"/>
    <x v="6"/>
    <n v="0"/>
    <n v="6350.8288197599204"/>
    <n v="0"/>
    <x v="0"/>
    <n v="0"/>
  </r>
  <r>
    <x v="0"/>
    <x v="0"/>
    <x v="1"/>
    <x v="6"/>
    <x v="6"/>
    <n v="0"/>
    <n v="1886.4313753509098"/>
    <n v="0"/>
    <x v="0"/>
    <n v="0"/>
  </r>
  <r>
    <x v="0"/>
    <x v="0"/>
    <x v="2"/>
    <x v="6"/>
    <x v="6"/>
    <n v="0"/>
    <n v="4464.3974444090109"/>
    <n v="0"/>
    <x v="0"/>
    <n v="0"/>
  </r>
  <r>
    <x v="0"/>
    <x v="0"/>
    <x v="0"/>
    <x v="7"/>
    <x v="7"/>
    <n v="0"/>
    <n v="32.356697792061027"/>
    <n v="0"/>
    <x v="0"/>
    <n v="0"/>
  </r>
  <r>
    <x v="0"/>
    <x v="0"/>
    <x v="1"/>
    <x v="7"/>
    <x v="7"/>
    <n v="0"/>
    <n v="9.6111376404566453"/>
    <n v="0"/>
    <x v="0"/>
    <n v="0"/>
  </r>
  <r>
    <x v="0"/>
    <x v="0"/>
    <x v="2"/>
    <x v="7"/>
    <x v="7"/>
    <n v="0"/>
    <n v="22.745560151604383"/>
    <n v="0"/>
    <x v="0"/>
    <n v="0"/>
  </r>
  <r>
    <x v="0"/>
    <x v="0"/>
    <x v="0"/>
    <x v="8"/>
    <x v="8"/>
    <n v="61.837579845071303"/>
    <n v="9.2715854132271751"/>
    <n v="33.063489477269137"/>
    <x v="7"/>
    <n v="4.9341693012615755"/>
  </r>
  <r>
    <x v="0"/>
    <x v="0"/>
    <x v="1"/>
    <x v="8"/>
    <x v="8"/>
    <n v="18.368051494721179"/>
    <n v="2.754004259780813"/>
    <n v="9.8210809484332771"/>
    <x v="8"/>
    <n v="1.4656310294858459"/>
  </r>
  <r>
    <x v="0"/>
    <x v="0"/>
    <x v="2"/>
    <x v="8"/>
    <x v="8"/>
    <n v="43.469528350350124"/>
    <n v="6.517581153446363"/>
    <n v="23.24240852883586"/>
    <x v="9"/>
    <n v="3.46853827177573"/>
  </r>
  <r>
    <x v="0"/>
    <x v="0"/>
    <x v="0"/>
    <x v="9"/>
    <x v="9"/>
    <n v="0"/>
    <n v="45.302219031475602"/>
    <n v="0"/>
    <x v="0"/>
    <n v="0"/>
  </r>
  <r>
    <x v="0"/>
    <x v="0"/>
    <x v="1"/>
    <x v="9"/>
    <x v="9"/>
    <n v="0"/>
    <n v="1.6286417308473191"/>
    <n v="0"/>
    <x v="0"/>
    <n v="0"/>
  </r>
  <r>
    <x v="0"/>
    <x v="0"/>
    <x v="2"/>
    <x v="9"/>
    <x v="9"/>
    <n v="0"/>
    <n v="43.673577300628281"/>
    <n v="0"/>
    <x v="0"/>
    <n v="0"/>
  </r>
  <r>
    <x v="0"/>
    <x v="0"/>
    <x v="0"/>
    <x v="10"/>
    <x v="10"/>
    <n v="0"/>
    <n v="133.60729006279851"/>
    <n v="0"/>
    <x v="0"/>
    <n v="0"/>
  </r>
  <r>
    <x v="0"/>
    <x v="0"/>
    <x v="1"/>
    <x v="10"/>
    <x v="10"/>
    <n v="0"/>
    <n v="93.492669334324972"/>
    <n v="0"/>
    <x v="0"/>
    <n v="0"/>
  </r>
  <r>
    <x v="0"/>
    <x v="0"/>
    <x v="2"/>
    <x v="10"/>
    <x v="10"/>
    <n v="0"/>
    <n v="40.11462072847354"/>
    <n v="0"/>
    <x v="0"/>
    <n v="0"/>
  </r>
  <r>
    <x v="0"/>
    <x v="0"/>
    <x v="0"/>
    <x v="11"/>
    <x v="11"/>
    <n v="0"/>
    <n v="0"/>
    <n v="0"/>
    <x v="0"/>
    <n v="0"/>
  </r>
  <r>
    <x v="0"/>
    <x v="0"/>
    <x v="1"/>
    <x v="11"/>
    <x v="11"/>
    <n v="0"/>
    <n v="0"/>
    <n v="0"/>
    <x v="0"/>
    <n v="0"/>
  </r>
  <r>
    <x v="0"/>
    <x v="0"/>
    <x v="2"/>
    <x v="11"/>
    <x v="11"/>
    <n v="0"/>
    <n v="0"/>
    <n v="0"/>
    <x v="0"/>
    <n v="0"/>
  </r>
  <r>
    <x v="0"/>
    <x v="0"/>
    <x v="0"/>
    <x v="12"/>
    <x v="12"/>
    <n v="0"/>
    <n v="709.72955999999999"/>
    <n v="0"/>
    <x v="0"/>
    <n v="0"/>
  </r>
  <r>
    <x v="0"/>
    <x v="0"/>
    <x v="1"/>
    <x v="12"/>
    <x v="12"/>
    <n v="0"/>
    <n v="25.5152"/>
    <n v="0"/>
    <x v="0"/>
    <n v="0"/>
  </r>
  <r>
    <x v="0"/>
    <x v="0"/>
    <x v="2"/>
    <x v="12"/>
    <x v="12"/>
    <n v="0"/>
    <n v="684.21435999999994"/>
    <n v="0"/>
    <x v="0"/>
    <n v="0"/>
  </r>
  <r>
    <x v="0"/>
    <x v="0"/>
    <x v="0"/>
    <x v="13"/>
    <x v="13"/>
    <n v="0"/>
    <n v="448.68459999999999"/>
    <n v="0"/>
    <x v="0"/>
    <n v="0"/>
  </r>
  <r>
    <x v="0"/>
    <x v="0"/>
    <x v="1"/>
    <x v="13"/>
    <x v="13"/>
    <n v="0"/>
    <n v="313.97030000000001"/>
    <n v="0"/>
    <x v="0"/>
    <n v="0"/>
  </r>
  <r>
    <x v="0"/>
    <x v="0"/>
    <x v="2"/>
    <x v="13"/>
    <x v="13"/>
    <n v="0"/>
    <n v="134.71430000000001"/>
    <n v="0"/>
    <x v="0"/>
    <n v="0"/>
  </r>
  <r>
    <x v="0"/>
    <x v="0"/>
    <x v="0"/>
    <x v="14"/>
    <x v="14"/>
    <n v="2.9566234218935121"/>
    <n v="0"/>
    <n v="16.087509795597054"/>
    <x v="0"/>
    <n v="0"/>
  </r>
  <r>
    <x v="0"/>
    <x v="0"/>
    <x v="1"/>
    <x v="14"/>
    <x v="14"/>
    <n v="0.10629237132844986"/>
    <n v="0"/>
    <n v="0.57835554987538906"/>
    <x v="0"/>
    <n v="0"/>
  </r>
  <r>
    <x v="0"/>
    <x v="0"/>
    <x v="2"/>
    <x v="14"/>
    <x v="14"/>
    <n v="2.8503310505650621"/>
    <n v="0"/>
    <n v="15.509154245721664"/>
    <x v="0"/>
    <n v="0"/>
  </r>
  <r>
    <x v="0"/>
    <x v="0"/>
    <x v="0"/>
    <x v="15"/>
    <x v="15"/>
    <n v="1.3409904963730583"/>
    <n v="0"/>
    <n v="7.2965659361475224"/>
    <x v="0"/>
    <n v="0"/>
  </r>
  <r>
    <x v="0"/>
    <x v="0"/>
    <x v="1"/>
    <x v="15"/>
    <x v="15"/>
    <n v="9.5785035455218451E-2"/>
    <n v="0"/>
    <n v="0.52118328115339441"/>
    <x v="0"/>
    <n v="0"/>
  </r>
  <r>
    <x v="0"/>
    <x v="0"/>
    <x v="2"/>
    <x v="15"/>
    <x v="15"/>
    <n v="1.24520546091784"/>
    <n v="0"/>
    <n v="6.7753826549941278"/>
    <x v="0"/>
    <n v="0"/>
  </r>
  <r>
    <x v="0"/>
    <x v="0"/>
    <x v="0"/>
    <x v="16"/>
    <x v="16"/>
    <n v="2.7528245700229504E-3"/>
    <n v="1.4302075704415268E-2"/>
    <n v="0.10971389489769483"/>
    <x v="0"/>
    <n v="2.7561319283369548E-5"/>
  </r>
  <r>
    <x v="0"/>
    <x v="0"/>
    <x v="1"/>
    <x v="16"/>
    <x v="16"/>
    <n v="8.1769085376237269E-4"/>
    <n v="4.2482461907189057E-3"/>
    <n v="3.2589090262204169E-2"/>
    <x v="0"/>
    <n v="8.1867326167638438E-6"/>
  </r>
  <r>
    <x v="0"/>
    <x v="0"/>
    <x v="2"/>
    <x v="16"/>
    <x v="16"/>
    <n v="1.9351337162605779E-3"/>
    <n v="1.0053829513696363E-2"/>
    <n v="7.7124804635490665E-2"/>
    <x v="0"/>
    <n v="1.9374586666605704E-5"/>
  </r>
  <r>
    <x v="0"/>
    <x v="0"/>
    <x v="0"/>
    <x v="17"/>
    <x v="17"/>
    <n v="41.212979837638031"/>
    <n v="56.056714195363774"/>
    <n v="45.711883122842821"/>
    <x v="0"/>
    <n v="2.3596123032380643"/>
  </r>
  <r>
    <x v="0"/>
    <x v="0"/>
    <x v="1"/>
    <x v="17"/>
    <x v="17"/>
    <n v="28.839081268929586"/>
    <n v="39.226091942831609"/>
    <n v="31.987221441618225"/>
    <x v="0"/>
    <n v="1.6511558068437071"/>
  </r>
  <r>
    <x v="0"/>
    <x v="0"/>
    <x v="2"/>
    <x v="17"/>
    <x v="17"/>
    <n v="12.373898568708444"/>
    <n v="16.830622252532166"/>
    <n v="13.724661681224594"/>
    <x v="0"/>
    <n v="0.70845649639435715"/>
  </r>
  <r>
    <x v="0"/>
    <x v="0"/>
    <x v="0"/>
    <x v="18"/>
    <x v="18"/>
    <n v="0"/>
    <n v="1.1459983648781498"/>
    <n v="0"/>
    <x v="0"/>
    <n v="0"/>
  </r>
  <r>
    <x v="0"/>
    <x v="0"/>
    <x v="1"/>
    <x v="18"/>
    <x v="18"/>
    <n v="0"/>
    <n v="0.34040395875269486"/>
    <n v="0"/>
    <x v="0"/>
    <n v="0"/>
  </r>
  <r>
    <x v="0"/>
    <x v="0"/>
    <x v="2"/>
    <x v="18"/>
    <x v="18"/>
    <n v="0"/>
    <n v="0.80559440612545496"/>
    <n v="0"/>
    <x v="0"/>
    <n v="0"/>
  </r>
  <r>
    <x v="0"/>
    <x v="0"/>
    <x v="0"/>
    <x v="19"/>
    <x v="19"/>
    <n v="0"/>
    <n v="0.54355555924843912"/>
    <n v="0"/>
    <x v="0"/>
    <n v="0"/>
  </r>
  <r>
    <x v="0"/>
    <x v="0"/>
    <x v="1"/>
    <x v="19"/>
    <x v="19"/>
    <n v="0"/>
    <n v="0.16145613278416598"/>
    <n v="0"/>
    <x v="0"/>
    <n v="0"/>
  </r>
  <r>
    <x v="0"/>
    <x v="0"/>
    <x v="2"/>
    <x v="19"/>
    <x v="19"/>
    <n v="0"/>
    <n v="0.38209942646427314"/>
    <n v="0"/>
    <x v="0"/>
    <n v="0"/>
  </r>
  <r>
    <x v="0"/>
    <x v="0"/>
    <x v="0"/>
    <x v="20"/>
    <x v="20"/>
    <n v="5.4478972044971039"/>
    <n v="1183.5829071630183"/>
    <n v="4.5762336517775664"/>
    <x v="0"/>
    <n v="0.41404018754177979"/>
  </r>
  <r>
    <x v="0"/>
    <x v="0"/>
    <x v="1"/>
    <x v="20"/>
    <x v="20"/>
    <n v="0.1256028642770009"/>
    <n v="27.287850278499828"/>
    <n v="0.10550640599268073"/>
    <x v="0"/>
    <n v="9.5458176850520653E-3"/>
  </r>
  <r>
    <x v="0"/>
    <x v="0"/>
    <x v="2"/>
    <x v="20"/>
    <x v="20"/>
    <n v="5.3222943402201031"/>
    <n v="1156.2950568845185"/>
    <n v="4.4707272457848859"/>
    <x v="0"/>
    <n v="0.40449436985672771"/>
  </r>
  <r>
    <x v="0"/>
    <x v="0"/>
    <x v="0"/>
    <x v="21"/>
    <x v="21"/>
    <n v="570.97341485113975"/>
    <n v="61.081337198182396"/>
    <n v="356.3876282144227"/>
    <x v="0"/>
    <n v="3.3395635357199125"/>
  </r>
  <r>
    <x v="0"/>
    <x v="0"/>
    <x v="1"/>
    <x v="21"/>
    <x v="21"/>
    <n v="13.163959164303566"/>
    <n v="1.4082481034385141"/>
    <n v="8.2166210587944626"/>
    <x v="0"/>
    <n v="7.6994614578115864E-2"/>
  </r>
  <r>
    <x v="0"/>
    <x v="0"/>
    <x v="2"/>
    <x v="21"/>
    <x v="21"/>
    <n v="557.80945568683615"/>
    <n v="59.673089094743887"/>
    <n v="348.17100715562822"/>
    <x v="0"/>
    <n v="3.2625689211417965"/>
  </r>
  <r>
    <x v="0"/>
    <x v="0"/>
    <x v="0"/>
    <x v="22"/>
    <x v="22"/>
    <n v="4.1458319667640789E-5"/>
    <n v="0"/>
    <n v="2.2558203348569257E-4"/>
    <x v="0"/>
    <n v="0"/>
  </r>
  <r>
    <x v="0"/>
    <x v="0"/>
    <x v="1"/>
    <x v="22"/>
    <x v="22"/>
    <n v="9.5583369195525914E-7"/>
    <n v="0"/>
    <n v="5.2008597944624411E-6"/>
    <x v="0"/>
    <n v="0"/>
  </r>
  <r>
    <x v="0"/>
    <x v="0"/>
    <x v="2"/>
    <x v="22"/>
    <x v="22"/>
    <n v="4.0502485975685529E-5"/>
    <n v="0"/>
    <n v="2.2038117369123012E-4"/>
    <x v="0"/>
    <n v="0"/>
  </r>
  <r>
    <x v="0"/>
    <x v="0"/>
    <x v="0"/>
    <x v="23"/>
    <x v="23"/>
    <n v="0.22482660661987169"/>
    <n v="9.4654124134575817"/>
    <n v="0.18885434956069219"/>
    <x v="10"/>
    <n v="1.7086822103110248E-2"/>
  </r>
  <r>
    <x v="0"/>
    <x v="0"/>
    <x v="1"/>
    <x v="23"/>
    <x v="23"/>
    <n v="5.1834432070091063E-3"/>
    <n v="0.21822785307181616"/>
    <n v="4.354092293887649E-3"/>
    <x v="11"/>
    <n v="3.9394168373269207E-4"/>
  </r>
  <r>
    <x v="0"/>
    <x v="0"/>
    <x v="2"/>
    <x v="23"/>
    <x v="23"/>
    <n v="0.21964316341286258"/>
    <n v="9.2471845603857652"/>
    <n v="0.18450025726680455"/>
    <x v="12"/>
    <n v="1.6692880419377557E-2"/>
  </r>
  <r>
    <x v="1"/>
    <x v="1"/>
    <x v="0"/>
    <x v="24"/>
    <x v="21"/>
    <n v="7.8840000000000003"/>
    <n v="0"/>
    <n v="0.876"/>
    <x v="0"/>
    <n v="0"/>
  </r>
  <r>
    <x v="1"/>
    <x v="1"/>
    <x v="0"/>
    <x v="25"/>
    <x v="21"/>
    <n v="10.512"/>
    <n v="2.5920839999999998"/>
    <n v="3.0659999999999998"/>
    <x v="0"/>
    <n v="0"/>
  </r>
  <r>
    <x v="1"/>
    <x v="1"/>
    <x v="0"/>
    <x v="26"/>
    <x v="21"/>
    <n v="63.072000000000003"/>
    <n v="0"/>
    <n v="63.072000000000003"/>
    <x v="0"/>
    <n v="0"/>
  </r>
  <r>
    <x v="1"/>
    <x v="1"/>
    <x v="0"/>
    <x v="26"/>
    <x v="21"/>
    <n v="63.072000000000003"/>
    <n v="0"/>
    <n v="63.072000000000003"/>
    <x v="0"/>
    <n v="0"/>
  </r>
  <r>
    <x v="1"/>
    <x v="1"/>
    <x v="0"/>
    <x v="26"/>
    <x v="21"/>
    <n v="63.072000000000003"/>
    <n v="0"/>
    <n v="63.072000000000003"/>
    <x v="0"/>
    <n v="0"/>
  </r>
  <r>
    <x v="1"/>
    <x v="1"/>
    <x v="0"/>
    <x v="26"/>
    <x v="21"/>
    <n v="63.072000000000003"/>
    <n v="0"/>
    <n v="63.072000000000003"/>
    <x v="0"/>
    <n v="0"/>
  </r>
  <r>
    <x v="1"/>
    <x v="1"/>
    <x v="0"/>
    <x v="26"/>
    <x v="21"/>
    <n v="63.072000000000003"/>
    <n v="0"/>
    <n v="63.072000000000003"/>
    <x v="0"/>
    <n v="0"/>
  </r>
  <r>
    <x v="1"/>
    <x v="1"/>
    <x v="0"/>
    <x v="26"/>
    <x v="21"/>
    <n v="63.072000000000003"/>
    <n v="0"/>
    <n v="63.072000000000003"/>
    <x v="0"/>
    <n v="0"/>
  </r>
  <r>
    <x v="1"/>
    <x v="1"/>
    <x v="0"/>
    <x v="26"/>
    <x v="24"/>
    <n v="1.5329999999999999"/>
    <n v="0"/>
    <n v="1.2702"/>
    <x v="0"/>
    <n v="0"/>
  </r>
  <r>
    <x v="1"/>
    <x v="1"/>
    <x v="0"/>
    <x v="27"/>
    <x v="21"/>
    <n v="12.263999999999999"/>
    <n v="0.55406999999999995"/>
    <n v="1.752"/>
    <x v="0"/>
    <n v="0"/>
  </r>
  <r>
    <x v="1"/>
    <x v="1"/>
    <x v="0"/>
    <x v="26"/>
    <x v="21"/>
    <n v="0"/>
    <n v="0"/>
    <n v="0"/>
    <x v="0"/>
    <n v="0"/>
  </r>
  <r>
    <x v="1"/>
    <x v="1"/>
    <x v="0"/>
    <x v="28"/>
    <x v="20"/>
    <n v="0"/>
    <n v="11.6"/>
    <n v="0"/>
    <x v="0"/>
    <n v="0"/>
  </r>
  <r>
    <x v="1"/>
    <x v="1"/>
    <x v="0"/>
    <x v="26"/>
    <x v="21"/>
    <n v="5.694"/>
    <n v="0"/>
    <n v="5.694"/>
    <x v="0"/>
    <n v="0"/>
  </r>
  <r>
    <x v="1"/>
    <x v="1"/>
    <x v="0"/>
    <x v="26"/>
    <x v="21"/>
    <n v="3.6353999999999997"/>
    <n v="0"/>
    <n v="8.7600000000000011E-2"/>
    <x v="0"/>
    <n v="0"/>
  </r>
  <r>
    <x v="1"/>
    <x v="1"/>
    <x v="0"/>
    <x v="26"/>
    <x v="21"/>
    <n v="0"/>
    <n v="0"/>
    <n v="0"/>
    <x v="0"/>
    <n v="0"/>
  </r>
  <r>
    <x v="1"/>
    <x v="1"/>
    <x v="0"/>
    <x v="29"/>
    <x v="25"/>
    <n v="0"/>
    <n v="0.438"/>
    <n v="0"/>
    <x v="0"/>
    <n v="0"/>
  </r>
  <r>
    <x v="1"/>
    <x v="1"/>
    <x v="0"/>
    <x v="30"/>
    <x v="21"/>
    <n v="7.2"/>
    <n v="5.0999999999999996"/>
    <n v="10.3"/>
    <x v="0"/>
    <n v="0"/>
  </r>
  <r>
    <x v="1"/>
    <x v="1"/>
    <x v="0"/>
    <x v="30"/>
    <x v="21"/>
    <n v="7.2"/>
    <n v="5.0999999999999996"/>
    <n v="10.3"/>
    <x v="0"/>
    <n v="0"/>
  </r>
  <r>
    <x v="1"/>
    <x v="1"/>
    <x v="0"/>
    <x v="31"/>
    <x v="26"/>
    <n v="0.4"/>
    <n v="3.3"/>
    <n v="2.4"/>
    <x v="0"/>
    <n v="0"/>
  </r>
  <r>
    <x v="1"/>
    <x v="1"/>
    <x v="0"/>
    <x v="32"/>
    <x v="24"/>
    <n v="7"/>
    <n v="0.7"/>
    <n v="6"/>
    <x v="0"/>
    <n v="0"/>
  </r>
  <r>
    <x v="1"/>
    <x v="1"/>
    <x v="0"/>
    <x v="32"/>
    <x v="24"/>
    <n v="0.3"/>
    <n v="1.6"/>
    <n v="1.5"/>
    <x v="0"/>
    <n v="0"/>
  </r>
  <r>
    <x v="1"/>
    <x v="1"/>
    <x v="0"/>
    <x v="26"/>
    <x v="21"/>
    <n v="77.263199999999998"/>
    <n v="2.4089999999999998"/>
    <n v="24.133800000000001"/>
    <x v="0"/>
    <n v="0"/>
  </r>
  <r>
    <x v="1"/>
    <x v="1"/>
    <x v="0"/>
    <x v="26"/>
    <x v="21"/>
    <n v="78.402000000000001"/>
    <n v="2.5101779999999998"/>
    <n v="25.404"/>
    <x v="0"/>
    <n v="0"/>
  </r>
  <r>
    <x v="1"/>
    <x v="1"/>
    <x v="0"/>
    <x v="26"/>
    <x v="21"/>
    <n v="33.506999999999998"/>
    <n v="1.6718459999999999"/>
    <n v="5.0369999999999999"/>
    <x v="0"/>
    <n v="0"/>
  </r>
  <r>
    <x v="1"/>
    <x v="1"/>
    <x v="0"/>
    <x v="33"/>
    <x v="20"/>
    <n v="0.438"/>
    <n v="0"/>
    <n v="0"/>
    <x v="0"/>
    <n v="0"/>
  </r>
  <r>
    <x v="1"/>
    <x v="1"/>
    <x v="0"/>
    <x v="33"/>
    <x v="20"/>
    <n v="0"/>
    <n v="14.3"/>
    <n v="0"/>
    <x v="0"/>
    <n v="0"/>
  </r>
  <r>
    <x v="1"/>
    <x v="1"/>
    <x v="0"/>
    <x v="33"/>
    <x v="20"/>
    <n v="0.1"/>
    <n v="0.5"/>
    <n v="0"/>
    <x v="0"/>
    <n v="0"/>
  </r>
  <r>
    <x v="1"/>
    <x v="1"/>
    <x v="0"/>
    <x v="34"/>
    <x v="27"/>
    <n v="0"/>
    <n v="0.1"/>
    <n v="0"/>
    <x v="0"/>
    <n v="0"/>
  </r>
  <r>
    <x v="1"/>
    <x v="1"/>
    <x v="0"/>
    <x v="35"/>
    <x v="21"/>
    <n v="19.295953967492849"/>
    <n v="3.1838324046363193"/>
    <n v="1.4471965475619637"/>
    <x v="0"/>
    <n v="3.4075605162601795E-2"/>
  </r>
  <r>
    <x v="1"/>
    <x v="1"/>
    <x v="0"/>
    <x v="35"/>
    <x v="21"/>
    <n v="17.41457365366491"/>
    <n v="2.4670646009358621"/>
    <n v="2.1768217067081137"/>
    <x v="0"/>
    <n v="5.1255316433782928E-2"/>
  </r>
  <r>
    <x v="1"/>
    <x v="1"/>
    <x v="0"/>
    <x v="35"/>
    <x v="21"/>
    <n v="0.8007738223184907"/>
    <n v="8.007738223184907E-2"/>
    <n v="0.8007738223184907"/>
    <x v="0"/>
    <n v="2.828246029177044E-2"/>
  </r>
  <r>
    <x v="1"/>
    <x v="1"/>
    <x v="0"/>
    <x v="35"/>
    <x v="21"/>
    <n v="10.360589626151226"/>
    <n v="1.0360589626151229"/>
    <n v="15.54088443922684"/>
    <x v="0"/>
    <n v="0.3659247549483543"/>
  </r>
  <r>
    <x v="1"/>
    <x v="1"/>
    <x v="0"/>
    <x v="35"/>
    <x v="21"/>
    <n v="10.202963011954562"/>
    <n v="2.0405926023909129"/>
    <n v="15.304444517931843"/>
    <x v="0"/>
    <n v="0.36035755440721295"/>
  </r>
  <r>
    <x v="1"/>
    <x v="1"/>
    <x v="0"/>
    <x v="35"/>
    <x v="21"/>
    <n v="9.4392681757304189"/>
    <n v="1.887853635146084"/>
    <n v="14.158902263595628"/>
    <x v="0"/>
    <n v="0.33338468356834972"/>
  </r>
  <r>
    <x v="1"/>
    <x v="1"/>
    <x v="0"/>
    <x v="36"/>
    <x v="28"/>
    <n v="0.53569007424064552"/>
    <n v="0.1071380148481291"/>
    <n v="0.53569007424064552"/>
    <x v="0"/>
    <n v="1.8919990677942984E-2"/>
  </r>
  <r>
    <x v="1"/>
    <x v="1"/>
    <x v="0"/>
    <x v="35"/>
    <x v="21"/>
    <n v="1.4257180178243687"/>
    <n v="1.283146216041932"/>
    <n v="3.8494386481257963"/>
    <x v="0"/>
    <n v="5.0354809438740405E-2"/>
  </r>
  <r>
    <x v="1"/>
    <x v="1"/>
    <x v="0"/>
    <x v="35"/>
    <x v="21"/>
    <n v="10.341509803875253"/>
    <n v="5.1707549019376264"/>
    <n v="10.341509803875253"/>
    <x v="0"/>
    <n v="0.36525087638133047"/>
  </r>
  <r>
    <x v="1"/>
    <x v="1"/>
    <x v="0"/>
    <x v="35"/>
    <x v="21"/>
    <n v="10.494250424586573"/>
    <n v="5.2471252122932865"/>
    <n v="10.494250424586573"/>
    <x v="0"/>
    <n v="0.3706455089477409"/>
  </r>
  <r>
    <x v="1"/>
    <x v="1"/>
    <x v="0"/>
    <x v="35"/>
    <x v="21"/>
    <n v="11.500190148646638"/>
    <n v="5.750095074323319"/>
    <n v="11.500190148646638"/>
    <x v="0"/>
    <n v="0.40617420570167612"/>
  </r>
  <r>
    <x v="1"/>
    <x v="1"/>
    <x v="0"/>
    <x v="35"/>
    <x v="21"/>
    <n v="11.92519717587923"/>
    <n v="2.3850394351758464"/>
    <n v="17.887795763818847"/>
    <x v="0"/>
    <n v="0.42118499156456407"/>
  </r>
  <r>
    <x v="1"/>
    <x v="1"/>
    <x v="0"/>
    <x v="35"/>
    <x v="21"/>
    <n v="5.2037110401957714"/>
    <n v="1.9823661105507699"/>
    <n v="4.7081195125580777"/>
    <x v="0"/>
    <n v="8.7518768163328542E-2"/>
  </r>
  <r>
    <x v="1"/>
    <x v="1"/>
    <x v="0"/>
    <x v="35"/>
    <x v="21"/>
    <n v="1.3226329800426595"/>
    <n v="0.50386018287339418"/>
    <n v="1.1966679343243105"/>
    <x v="0"/>
    <n v="2.2244741925787449E-2"/>
  </r>
  <r>
    <x v="1"/>
    <x v="1"/>
    <x v="0"/>
    <x v="35"/>
    <x v="21"/>
    <n v="2.2351758461614777"/>
    <n v="0.85149556044246777"/>
    <n v="2.0223019560508604"/>
    <x v="0"/>
    <n v="3.7592371131568179E-2"/>
  </r>
  <r>
    <x v="1"/>
    <x v="1"/>
    <x v="0"/>
    <x v="35"/>
    <x v="21"/>
    <n v="0.76932695646422733"/>
    <n v="0.29307693579589617"/>
    <n v="0.69605772251525311"/>
    <x v="0"/>
    <n v="1.2938948189955375E-2"/>
  </r>
  <r>
    <x v="1"/>
    <x v="1"/>
    <x v="0"/>
    <x v="35"/>
    <x v="21"/>
    <n v="5.9786702822467301"/>
    <n v="3.2882686552357021"/>
    <n v="8.9680054233700961"/>
    <x v="0"/>
    <n v="0.10558006527090154"/>
  </r>
  <r>
    <x v="1"/>
    <x v="1"/>
    <x v="0"/>
    <x v="35"/>
    <x v="21"/>
    <n v="10.449789183022206"/>
    <n v="10.449789183022206"/>
    <n v="20.899578366044413"/>
    <x v="0"/>
    <n v="0.36907518626233354"/>
  </r>
  <r>
    <x v="1"/>
    <x v="1"/>
    <x v="0"/>
    <x v="35"/>
    <x v="21"/>
    <n v="2.0352783610840128"/>
    <n v="2.6458618694092166"/>
    <n v="4.8846680666016296"/>
    <x v="0"/>
    <n v="7.1883817659518692E-2"/>
  </r>
  <r>
    <x v="1"/>
    <x v="1"/>
    <x v="0"/>
    <x v="35"/>
    <x v="21"/>
    <n v="4.7236892144380693"/>
    <n v="0.47236892144380699"/>
    <n v="11.809223036095174"/>
    <x v="0"/>
    <n v="0.16683556444340583"/>
  </r>
  <r>
    <x v="1"/>
    <x v="1"/>
    <x v="0"/>
    <x v="35"/>
    <x v="21"/>
    <n v="8.4112501860149802"/>
    <n v="0.84112501860149813"/>
    <n v="21.028125465037451"/>
    <x v="0"/>
    <n v="0.29707620648905197"/>
  </r>
  <r>
    <x v="1"/>
    <x v="1"/>
    <x v="0"/>
    <x v="35"/>
    <x v="21"/>
    <n v="2.7229616891813686"/>
    <n v="2.9952578580995057"/>
    <n v="5.1736272094445992"/>
    <x v="0"/>
    <n v="4.8086022359790814E-2"/>
  </r>
  <r>
    <x v="1"/>
    <x v="1"/>
    <x v="0"/>
    <x v="35"/>
    <x v="21"/>
    <n v="1.294656823029481"/>
    <n v="2.2933920865093667"/>
    <n v="4.8087253426809307"/>
    <x v="0"/>
    <n v="6.5322672302837489E-2"/>
  </r>
  <r>
    <x v="1"/>
    <x v="1"/>
    <x v="0"/>
    <x v="35"/>
    <x v="21"/>
    <n v="18.3"/>
    <n v="6.1"/>
    <n v="24.3"/>
    <x v="0"/>
    <n v="0"/>
  </r>
  <r>
    <x v="1"/>
    <x v="1"/>
    <x v="0"/>
    <x v="29"/>
    <x v="25"/>
    <n v="0"/>
    <n v="0"/>
    <n v="0"/>
    <x v="0"/>
    <n v="0"/>
  </r>
  <r>
    <x v="1"/>
    <x v="1"/>
    <x v="0"/>
    <x v="37"/>
    <x v="20"/>
    <n v="0"/>
    <n v="0"/>
    <n v="0"/>
    <x v="0"/>
    <n v="0"/>
  </r>
  <r>
    <x v="1"/>
    <x v="1"/>
    <x v="0"/>
    <x v="37"/>
    <x v="20"/>
    <n v="0"/>
    <n v="0"/>
    <n v="0"/>
    <x v="0"/>
    <n v="0"/>
  </r>
  <r>
    <x v="1"/>
    <x v="1"/>
    <x v="0"/>
    <x v="27"/>
    <x v="24"/>
    <n v="0.2"/>
    <n v="0"/>
    <n v="0.1"/>
    <x v="0"/>
    <n v="0"/>
  </r>
  <r>
    <x v="1"/>
    <x v="1"/>
    <x v="0"/>
    <x v="27"/>
    <x v="24"/>
    <n v="0.3"/>
    <n v="0"/>
    <n v="0.1"/>
    <x v="0"/>
    <n v="0"/>
  </r>
  <r>
    <x v="1"/>
    <x v="1"/>
    <x v="0"/>
    <x v="27"/>
    <x v="24"/>
    <n v="0"/>
    <n v="0"/>
    <n v="0.1"/>
    <x v="0"/>
    <n v="0"/>
  </r>
  <r>
    <x v="1"/>
    <x v="1"/>
    <x v="0"/>
    <x v="27"/>
    <x v="24"/>
    <n v="0.2"/>
    <n v="0"/>
    <n v="0.1"/>
    <x v="0"/>
    <n v="0"/>
  </r>
  <r>
    <x v="1"/>
    <x v="1"/>
    <x v="0"/>
    <x v="27"/>
    <x v="24"/>
    <n v="0.1"/>
    <n v="0"/>
    <n v="0.1"/>
    <x v="0"/>
    <n v="0"/>
  </r>
  <r>
    <x v="1"/>
    <x v="1"/>
    <x v="0"/>
    <x v="29"/>
    <x v="25"/>
    <n v="0"/>
    <n v="0"/>
    <n v="0"/>
    <x v="0"/>
    <n v="0"/>
  </r>
  <r>
    <x v="1"/>
    <x v="1"/>
    <x v="0"/>
    <x v="29"/>
    <x v="25"/>
    <n v="0"/>
    <n v="14.6"/>
    <n v="0"/>
    <x v="0"/>
    <n v="0"/>
  </r>
  <r>
    <x v="1"/>
    <x v="1"/>
    <x v="0"/>
    <x v="34"/>
    <x v="27"/>
    <n v="0"/>
    <n v="0.5"/>
    <n v="0"/>
    <x v="0"/>
    <n v="0"/>
  </r>
  <r>
    <x v="1"/>
    <x v="1"/>
    <x v="0"/>
    <x v="38"/>
    <x v="29"/>
    <n v="0"/>
    <n v="6.8"/>
    <n v="0"/>
    <x v="0"/>
    <n v="0"/>
  </r>
  <r>
    <x v="1"/>
    <x v="1"/>
    <x v="0"/>
    <x v="39"/>
    <x v="30"/>
    <n v="0"/>
    <n v="0.82299999999999995"/>
    <n v="0"/>
    <x v="0"/>
    <n v="0"/>
  </r>
  <r>
    <x v="1"/>
    <x v="1"/>
    <x v="0"/>
    <x v="34"/>
    <x v="27"/>
    <n v="0"/>
    <n v="0"/>
    <n v="0"/>
    <x v="0"/>
    <n v="0"/>
  </r>
  <r>
    <x v="1"/>
    <x v="1"/>
    <x v="0"/>
    <x v="34"/>
    <x v="27"/>
    <n v="0"/>
    <n v="0"/>
    <n v="0"/>
    <x v="0"/>
    <n v="0"/>
  </r>
  <r>
    <x v="1"/>
    <x v="1"/>
    <x v="0"/>
    <x v="40"/>
    <x v="31"/>
    <n v="0"/>
    <n v="0.33200000000000002"/>
    <n v="0"/>
    <x v="0"/>
    <n v="0"/>
  </r>
  <r>
    <x v="1"/>
    <x v="1"/>
    <x v="0"/>
    <x v="41"/>
    <x v="32"/>
    <n v="0"/>
    <n v="0"/>
    <n v="0"/>
    <x v="0"/>
    <n v="0"/>
  </r>
  <r>
    <x v="1"/>
    <x v="1"/>
    <x v="0"/>
    <x v="36"/>
    <x v="28"/>
    <n v="0"/>
    <n v="9.52"/>
    <n v="0"/>
    <x v="0"/>
    <n v="0"/>
  </r>
  <r>
    <x v="1"/>
    <x v="1"/>
    <x v="0"/>
    <x v="42"/>
    <x v="20"/>
    <n v="0"/>
    <n v="2.024"/>
    <n v="0"/>
    <x v="0"/>
    <n v="0"/>
  </r>
  <r>
    <x v="1"/>
    <x v="1"/>
    <x v="0"/>
    <x v="35"/>
    <x v="21"/>
    <n v="6.952"/>
    <n v="0"/>
    <n v="1.738"/>
    <x v="0"/>
    <n v="0"/>
  </r>
  <r>
    <x v="1"/>
    <x v="1"/>
    <x v="0"/>
    <x v="34"/>
    <x v="27"/>
    <n v="0"/>
    <n v="3.3119999999999998"/>
    <n v="0"/>
    <x v="0"/>
    <n v="0"/>
  </r>
  <r>
    <x v="1"/>
    <x v="1"/>
    <x v="0"/>
    <x v="27"/>
    <x v="24"/>
    <n v="2.7269999999999999"/>
    <n v="0.15"/>
    <n v="2.29"/>
    <x v="13"/>
    <n v="0.20699999999999999"/>
  </r>
  <r>
    <x v="1"/>
    <x v="1"/>
    <x v="0"/>
    <x v="40"/>
    <x v="31"/>
    <n v="0"/>
    <n v="0.33200000000000002"/>
    <n v="0"/>
    <x v="0"/>
    <n v="0"/>
  </r>
  <r>
    <x v="1"/>
    <x v="1"/>
    <x v="0"/>
    <x v="29"/>
    <x v="25"/>
    <n v="0"/>
    <n v="5.1779999999999999"/>
    <n v="0"/>
    <x v="0"/>
    <n v="0"/>
  </r>
  <r>
    <x v="1"/>
    <x v="1"/>
    <x v="0"/>
    <x v="39"/>
    <x v="30"/>
    <n v="0"/>
    <n v="4.4260000000000002"/>
    <n v="0"/>
    <x v="0"/>
    <n v="0"/>
  </r>
  <r>
    <x v="1"/>
    <x v="1"/>
    <x v="0"/>
    <x v="42"/>
    <x v="20"/>
    <n v="0"/>
    <n v="1.08"/>
    <n v="0"/>
    <x v="0"/>
    <n v="0"/>
  </r>
  <r>
    <x v="1"/>
    <x v="1"/>
    <x v="0"/>
    <x v="35"/>
    <x v="21"/>
    <n v="1.7530000000000001"/>
    <n v="0"/>
    <n v="0.438"/>
    <x v="0"/>
    <n v="0"/>
  </r>
  <r>
    <x v="1"/>
    <x v="1"/>
    <x v="0"/>
    <x v="34"/>
    <x v="27"/>
    <n v="0"/>
    <n v="3.3119999999999998"/>
    <n v="0"/>
    <x v="0"/>
    <n v="0"/>
  </r>
  <r>
    <x v="1"/>
    <x v="1"/>
    <x v="0"/>
    <x v="27"/>
    <x v="24"/>
    <n v="0.74099999999999999"/>
    <n v="4.1000000000000002E-2"/>
    <n v="0.622"/>
    <x v="14"/>
    <n v="5.6000000000000001E-2"/>
  </r>
  <r>
    <x v="1"/>
    <x v="1"/>
    <x v="0"/>
    <x v="40"/>
    <x v="31"/>
    <n v="0"/>
    <n v="0.33200000000000002"/>
    <n v="0"/>
    <x v="0"/>
    <n v="0"/>
  </r>
  <r>
    <x v="1"/>
    <x v="1"/>
    <x v="0"/>
    <x v="29"/>
    <x v="25"/>
    <n v="0"/>
    <n v="1.841"/>
    <n v="0"/>
    <x v="0"/>
    <n v="0"/>
  </r>
  <r>
    <x v="1"/>
    <x v="1"/>
    <x v="0"/>
    <x v="39"/>
    <x v="30"/>
    <n v="0"/>
    <n v="1.75"/>
    <n v="0"/>
    <x v="0"/>
    <n v="0"/>
  </r>
  <r>
    <x v="1"/>
    <x v="1"/>
    <x v="0"/>
    <x v="39"/>
    <x v="30"/>
    <n v="0"/>
    <n v="0.82299999999999995"/>
    <n v="0"/>
    <x v="0"/>
    <n v="0"/>
  </r>
  <r>
    <x v="1"/>
    <x v="1"/>
    <x v="0"/>
    <x v="37"/>
    <x v="20"/>
    <n v="0"/>
    <n v="0"/>
    <n v="0"/>
    <x v="0"/>
    <n v="0"/>
  </r>
  <r>
    <x v="1"/>
    <x v="1"/>
    <x v="0"/>
    <x v="35"/>
    <x v="21"/>
    <n v="0"/>
    <n v="0.28299999999999997"/>
    <n v="0"/>
    <x v="0"/>
    <n v="0"/>
  </r>
  <r>
    <x v="1"/>
    <x v="1"/>
    <x v="0"/>
    <x v="35"/>
    <x v="21"/>
    <n v="0.36799999999999999"/>
    <n v="0"/>
    <n v="9.1999999999999998E-2"/>
    <x v="0"/>
    <n v="0"/>
  </r>
  <r>
    <x v="1"/>
    <x v="1"/>
    <x v="0"/>
    <x v="34"/>
    <x v="27"/>
    <n v="0"/>
    <n v="3.3119999999999998"/>
    <n v="0"/>
    <x v="0"/>
    <n v="0"/>
  </r>
  <r>
    <x v="1"/>
    <x v="1"/>
    <x v="0"/>
    <x v="27"/>
    <x v="24"/>
    <n v="0.17399999999999999"/>
    <n v="0.01"/>
    <n v="0.14599999999999999"/>
    <x v="15"/>
    <n v="1.2999999999999999E-2"/>
  </r>
  <r>
    <x v="1"/>
    <x v="1"/>
    <x v="0"/>
    <x v="40"/>
    <x v="31"/>
    <n v="0"/>
    <n v="0.33200000000000002"/>
    <n v="0"/>
    <x v="0"/>
    <n v="0"/>
  </r>
  <r>
    <x v="1"/>
    <x v="1"/>
    <x v="0"/>
    <x v="41"/>
    <x v="32"/>
    <n v="0"/>
    <n v="0"/>
    <n v="0"/>
    <x v="0"/>
    <n v="0"/>
  </r>
  <r>
    <x v="1"/>
    <x v="1"/>
    <x v="0"/>
    <x v="39"/>
    <x v="30"/>
    <n v="0"/>
    <n v="0.97799999999999998"/>
    <n v="0"/>
    <x v="0"/>
    <n v="0"/>
  </r>
  <r>
    <x v="1"/>
    <x v="1"/>
    <x v="0"/>
    <x v="35"/>
    <x v="21"/>
    <n v="0.44700000000000001"/>
    <n v="0"/>
    <n v="0.112"/>
    <x v="0"/>
    <n v="0"/>
  </r>
  <r>
    <x v="1"/>
    <x v="1"/>
    <x v="0"/>
    <x v="34"/>
    <x v="27"/>
    <n v="0"/>
    <n v="3.3119999999999998"/>
    <n v="0"/>
    <x v="0"/>
    <n v="0"/>
  </r>
  <r>
    <x v="1"/>
    <x v="1"/>
    <x v="0"/>
    <x v="27"/>
    <x v="24"/>
    <n v="4.3150000000000004"/>
    <n v="0.23699999999999999"/>
    <n v="3.625"/>
    <x v="16"/>
    <n v="0.32800000000000001"/>
  </r>
  <r>
    <x v="1"/>
    <x v="1"/>
    <x v="0"/>
    <x v="40"/>
    <x v="31"/>
    <n v="0"/>
    <n v="0.33200000000000002"/>
    <n v="0"/>
    <x v="0"/>
    <n v="0"/>
  </r>
  <r>
    <x v="1"/>
    <x v="1"/>
    <x v="0"/>
    <x v="41"/>
    <x v="32"/>
    <n v="0"/>
    <n v="0"/>
    <n v="0"/>
    <x v="0"/>
    <n v="0"/>
  </r>
  <r>
    <x v="1"/>
    <x v="1"/>
    <x v="0"/>
    <x v="29"/>
    <x v="25"/>
    <n v="0"/>
    <n v="1.42"/>
    <n v="0"/>
    <x v="0"/>
    <n v="0"/>
  </r>
  <r>
    <x v="1"/>
    <x v="1"/>
    <x v="0"/>
    <x v="39"/>
    <x v="30"/>
    <n v="0"/>
    <n v="0"/>
    <n v="0"/>
    <x v="0"/>
    <n v="0"/>
  </r>
  <r>
    <x v="1"/>
    <x v="1"/>
    <x v="0"/>
    <x v="27"/>
    <x v="24"/>
    <n v="0.107"/>
    <n v="6.0000000000000001E-3"/>
    <n v="0.09"/>
    <x v="15"/>
    <n v="8.0000000000000002E-3"/>
  </r>
  <r>
    <x v="1"/>
    <x v="1"/>
    <x v="0"/>
    <x v="34"/>
    <x v="27"/>
    <n v="0"/>
    <n v="3.3119999999999998"/>
    <n v="0"/>
    <x v="0"/>
    <n v="0"/>
  </r>
  <r>
    <x v="1"/>
    <x v="1"/>
    <x v="0"/>
    <x v="40"/>
    <x v="31"/>
    <n v="0"/>
    <n v="0.33200000000000002"/>
    <n v="0"/>
    <x v="0"/>
    <n v="0"/>
  </r>
  <r>
    <x v="1"/>
    <x v="1"/>
    <x v="0"/>
    <x v="41"/>
    <x v="32"/>
    <n v="0"/>
    <n v="0"/>
    <n v="0"/>
    <x v="0"/>
    <n v="0"/>
  </r>
  <r>
    <x v="1"/>
    <x v="1"/>
    <x v="0"/>
    <x v="39"/>
    <x v="30"/>
    <n v="0"/>
    <n v="0"/>
    <n v="0"/>
    <x v="0"/>
    <n v="0"/>
  </r>
  <r>
    <x v="1"/>
    <x v="1"/>
    <x v="0"/>
    <x v="34"/>
    <x v="27"/>
    <n v="0"/>
    <n v="0"/>
    <n v="0"/>
    <x v="0"/>
    <n v="0"/>
  </r>
  <r>
    <x v="1"/>
    <x v="1"/>
    <x v="0"/>
    <x v="27"/>
    <x v="24"/>
    <n v="0.93899999999999995"/>
    <n v="5.1999999999999998E-2"/>
    <n v="0.78900000000000003"/>
    <x v="17"/>
    <n v="7.0999999999999994E-2"/>
  </r>
  <r>
    <x v="1"/>
    <x v="1"/>
    <x v="0"/>
    <x v="40"/>
    <x v="31"/>
    <n v="0"/>
    <n v="0.442"/>
    <n v="0"/>
    <x v="0"/>
    <n v="0"/>
  </r>
  <r>
    <x v="1"/>
    <x v="1"/>
    <x v="0"/>
    <x v="43"/>
    <x v="33"/>
    <n v="0"/>
    <n v="6.4480000000000004"/>
    <n v="0"/>
    <x v="0"/>
    <n v="0"/>
  </r>
  <r>
    <x v="1"/>
    <x v="1"/>
    <x v="0"/>
    <x v="41"/>
    <x v="32"/>
    <n v="0"/>
    <n v="0"/>
    <n v="0"/>
    <x v="0"/>
    <n v="0"/>
  </r>
  <r>
    <x v="1"/>
    <x v="1"/>
    <x v="0"/>
    <x v="35"/>
    <x v="21"/>
    <n v="0"/>
    <n v="1.4999999999999999E-2"/>
    <n v="4.0000000000000001E-3"/>
    <x v="0"/>
    <n v="0"/>
  </r>
  <r>
    <x v="1"/>
    <x v="1"/>
    <x v="0"/>
    <x v="29"/>
    <x v="25"/>
    <n v="0"/>
    <n v="0"/>
    <n v="0"/>
    <x v="0"/>
    <n v="0"/>
  </r>
  <r>
    <x v="1"/>
    <x v="1"/>
    <x v="0"/>
    <x v="39"/>
    <x v="30"/>
    <n v="0"/>
    <n v="0.69"/>
    <n v="0"/>
    <x v="0"/>
    <n v="0"/>
  </r>
  <r>
    <x v="1"/>
    <x v="1"/>
    <x v="0"/>
    <x v="37"/>
    <x v="20"/>
    <n v="0"/>
    <n v="72.34"/>
    <n v="0"/>
    <x v="0"/>
    <n v="0"/>
  </r>
  <r>
    <x v="1"/>
    <x v="1"/>
    <x v="0"/>
    <x v="37"/>
    <x v="20"/>
    <n v="0"/>
    <n v="0.3"/>
    <n v="0"/>
    <x v="0"/>
    <n v="0"/>
  </r>
  <r>
    <x v="1"/>
    <x v="1"/>
    <x v="0"/>
    <x v="27"/>
    <x v="24"/>
    <n v="2.0699999999999998"/>
    <n v="2.1999999999999999E-2"/>
    <n v="1.75"/>
    <x v="0"/>
    <n v="0"/>
  </r>
  <r>
    <x v="1"/>
    <x v="1"/>
    <x v="0"/>
    <x v="35"/>
    <x v="21"/>
    <n v="1.85"/>
    <n v="0"/>
    <n v="10.07"/>
    <x v="0"/>
    <n v="0"/>
  </r>
  <r>
    <x v="1"/>
    <x v="1"/>
    <x v="0"/>
    <x v="34"/>
    <x v="27"/>
    <n v="0"/>
    <n v="13.37"/>
    <n v="0"/>
    <x v="0"/>
    <n v="0"/>
  </r>
  <r>
    <x v="1"/>
    <x v="1"/>
    <x v="0"/>
    <x v="29"/>
    <x v="25"/>
    <n v="0"/>
    <n v="1.3740000000000001"/>
    <n v="0"/>
    <x v="0"/>
    <n v="0"/>
  </r>
  <r>
    <x v="1"/>
    <x v="1"/>
    <x v="0"/>
    <x v="40"/>
    <x v="31"/>
    <n v="0"/>
    <n v="0"/>
    <n v="0"/>
    <x v="0"/>
    <n v="0"/>
  </r>
  <r>
    <x v="1"/>
    <x v="1"/>
    <x v="0"/>
    <x v="41"/>
    <x v="32"/>
    <n v="0"/>
    <n v="0"/>
    <n v="0"/>
    <x v="0"/>
    <n v="0"/>
  </r>
  <r>
    <x v="1"/>
    <x v="1"/>
    <x v="0"/>
    <x v="29"/>
    <x v="25"/>
    <n v="0"/>
    <n v="29.45"/>
    <n v="0"/>
    <x v="0"/>
    <n v="0"/>
  </r>
  <r>
    <x v="1"/>
    <x v="1"/>
    <x v="0"/>
    <x v="39"/>
    <x v="30"/>
    <n v="0"/>
    <n v="0"/>
    <n v="0"/>
    <x v="0"/>
    <n v="0"/>
  </r>
  <r>
    <x v="1"/>
    <x v="1"/>
    <x v="0"/>
    <x v="37"/>
    <x v="20"/>
    <n v="0"/>
    <n v="4.4080000000000004"/>
    <n v="0"/>
    <x v="0"/>
    <n v="0"/>
  </r>
  <r>
    <x v="1"/>
    <x v="1"/>
    <x v="0"/>
    <x v="27"/>
    <x v="24"/>
    <n v="0.161"/>
    <n v="8.9999999999999993E-3"/>
    <n v="0.13500000000000001"/>
    <x v="15"/>
    <n v="1.2E-2"/>
  </r>
  <r>
    <x v="1"/>
    <x v="1"/>
    <x v="0"/>
    <x v="34"/>
    <x v="27"/>
    <n v="0"/>
    <n v="3.3119999999999998"/>
    <n v="0"/>
    <x v="0"/>
    <n v="0"/>
  </r>
  <r>
    <x v="1"/>
    <x v="1"/>
    <x v="0"/>
    <x v="40"/>
    <x v="31"/>
    <n v="0"/>
    <n v="0.33200000000000002"/>
    <n v="0"/>
    <x v="0"/>
    <n v="0"/>
  </r>
  <r>
    <x v="1"/>
    <x v="1"/>
    <x v="0"/>
    <x v="41"/>
    <x v="32"/>
    <n v="0"/>
    <n v="0"/>
    <n v="0"/>
    <x v="0"/>
    <n v="0"/>
  </r>
  <r>
    <x v="1"/>
    <x v="1"/>
    <x v="0"/>
    <x v="39"/>
    <x v="30"/>
    <n v="0"/>
    <n v="0"/>
    <n v="0"/>
    <x v="0"/>
    <n v="0"/>
  </r>
  <r>
    <x v="1"/>
    <x v="1"/>
    <x v="0"/>
    <x v="35"/>
    <x v="21"/>
    <n v="0"/>
    <n v="0"/>
    <n v="0"/>
    <x v="0"/>
    <n v="0"/>
  </r>
  <r>
    <x v="1"/>
    <x v="1"/>
    <x v="0"/>
    <x v="34"/>
    <x v="27"/>
    <n v="0"/>
    <n v="0"/>
    <n v="0"/>
    <x v="0"/>
    <n v="0"/>
  </r>
  <r>
    <x v="1"/>
    <x v="1"/>
    <x v="0"/>
    <x v="27"/>
    <x v="24"/>
    <n v="0.161"/>
    <n v="8.9999999999999993E-3"/>
    <n v="0.13500000000000001"/>
    <x v="15"/>
    <n v="1.2E-2"/>
  </r>
  <r>
    <x v="1"/>
    <x v="1"/>
    <x v="0"/>
    <x v="40"/>
    <x v="31"/>
    <n v="0"/>
    <n v="0"/>
    <n v="0"/>
    <x v="0"/>
    <n v="0"/>
  </r>
  <r>
    <x v="1"/>
    <x v="1"/>
    <x v="0"/>
    <x v="41"/>
    <x v="32"/>
    <n v="0"/>
    <n v="0"/>
    <n v="0"/>
    <x v="0"/>
    <n v="0"/>
  </r>
  <r>
    <x v="1"/>
    <x v="1"/>
    <x v="0"/>
    <x v="39"/>
    <x v="30"/>
    <n v="0"/>
    <n v="0"/>
    <n v="0"/>
    <x v="0"/>
    <n v="0"/>
  </r>
  <r>
    <x v="1"/>
    <x v="1"/>
    <x v="0"/>
    <x v="37"/>
    <x v="20"/>
    <n v="0"/>
    <n v="24.905999999999999"/>
    <n v="0"/>
    <x v="0"/>
    <n v="0"/>
  </r>
  <r>
    <x v="1"/>
    <x v="1"/>
    <x v="0"/>
    <x v="34"/>
    <x v="27"/>
    <n v="0"/>
    <n v="3.3119999999999998"/>
    <n v="0"/>
    <x v="0"/>
    <n v="0"/>
  </r>
  <r>
    <x v="1"/>
    <x v="1"/>
    <x v="0"/>
    <x v="40"/>
    <x v="31"/>
    <n v="0"/>
    <n v="0.33200000000000002"/>
    <n v="0"/>
    <x v="0"/>
    <n v="0"/>
  </r>
  <r>
    <x v="1"/>
    <x v="1"/>
    <x v="0"/>
    <x v="41"/>
    <x v="32"/>
    <n v="0"/>
    <n v="0"/>
    <n v="0"/>
    <x v="0"/>
    <n v="0"/>
  </r>
  <r>
    <x v="1"/>
    <x v="1"/>
    <x v="0"/>
    <x v="29"/>
    <x v="25"/>
    <n v="0"/>
    <n v="12.587"/>
    <n v="0"/>
    <x v="0"/>
    <n v="0"/>
  </r>
  <r>
    <x v="1"/>
    <x v="1"/>
    <x v="0"/>
    <x v="35"/>
    <x v="21"/>
    <n v="19.399999999999999"/>
    <n v="12.9"/>
    <n v="6.5"/>
    <x v="0"/>
    <n v="0"/>
  </r>
  <r>
    <x v="1"/>
    <x v="1"/>
    <x v="0"/>
    <x v="35"/>
    <x v="21"/>
    <n v="19.399999999999999"/>
    <n v="12.9"/>
    <n v="6.5"/>
    <x v="0"/>
    <n v="0"/>
  </r>
  <r>
    <x v="1"/>
    <x v="1"/>
    <x v="0"/>
    <x v="29"/>
    <x v="25"/>
    <n v="0"/>
    <n v="0"/>
    <n v="0"/>
    <x v="0"/>
    <n v="0"/>
  </r>
  <r>
    <x v="1"/>
    <x v="1"/>
    <x v="0"/>
    <x v="37"/>
    <x v="20"/>
    <n v="0.4"/>
    <n v="0"/>
    <n v="0.1"/>
    <x v="0"/>
    <n v="0"/>
  </r>
  <r>
    <x v="1"/>
    <x v="1"/>
    <x v="0"/>
    <x v="38"/>
    <x v="29"/>
    <n v="0.2"/>
    <n v="4.7"/>
    <n v="0.1"/>
    <x v="0"/>
    <n v="0"/>
  </r>
  <r>
    <x v="1"/>
    <x v="1"/>
    <x v="0"/>
    <x v="34"/>
    <x v="27"/>
    <n v="0"/>
    <n v="3.6"/>
    <n v="0"/>
    <x v="0"/>
    <n v="0"/>
  </r>
  <r>
    <x v="1"/>
    <x v="1"/>
    <x v="0"/>
    <x v="28"/>
    <x v="20"/>
    <n v="0"/>
    <n v="0"/>
    <n v="0"/>
    <x v="0"/>
    <n v="0"/>
  </r>
  <r>
    <x v="1"/>
    <x v="1"/>
    <x v="0"/>
    <x v="37"/>
    <x v="20"/>
    <n v="0"/>
    <n v="0"/>
    <n v="0"/>
    <x v="0"/>
    <n v="0"/>
  </r>
  <r>
    <x v="1"/>
    <x v="1"/>
    <x v="0"/>
    <x v="37"/>
    <x v="20"/>
    <n v="0.5"/>
    <n v="0.2"/>
    <n v="0.4"/>
    <x v="0"/>
    <n v="0"/>
  </r>
  <r>
    <x v="1"/>
    <x v="1"/>
    <x v="0"/>
    <x v="29"/>
    <x v="25"/>
    <n v="0"/>
    <n v="0"/>
    <n v="0"/>
    <x v="0"/>
    <n v="0"/>
  </r>
  <r>
    <x v="1"/>
    <x v="1"/>
    <x v="0"/>
    <x v="38"/>
    <x v="29"/>
    <n v="6.8"/>
    <n v="15.7"/>
    <n v="1.8"/>
    <x v="0"/>
    <n v="0"/>
  </r>
  <r>
    <x v="1"/>
    <x v="1"/>
    <x v="0"/>
    <x v="28"/>
    <x v="20"/>
    <n v="0"/>
    <n v="0"/>
    <n v="0"/>
    <x v="0"/>
    <n v="0"/>
  </r>
  <r>
    <x v="1"/>
    <x v="1"/>
    <x v="0"/>
    <x v="37"/>
    <x v="20"/>
    <n v="0"/>
    <n v="0"/>
    <n v="0"/>
    <x v="0"/>
    <n v="0"/>
  </r>
  <r>
    <x v="1"/>
    <x v="1"/>
    <x v="0"/>
    <x v="37"/>
    <x v="20"/>
    <n v="0.5"/>
    <n v="0.2"/>
    <n v="0.4"/>
    <x v="0"/>
    <n v="0"/>
  </r>
  <r>
    <x v="1"/>
    <x v="1"/>
    <x v="0"/>
    <x v="35"/>
    <x v="21"/>
    <n v="1.3"/>
    <n v="0.3"/>
    <n v="1.3"/>
    <x v="0"/>
    <n v="0"/>
  </r>
  <r>
    <x v="1"/>
    <x v="1"/>
    <x v="0"/>
    <x v="35"/>
    <x v="21"/>
    <n v="2"/>
    <n v="2"/>
    <n v="4"/>
    <x v="0"/>
    <n v="0"/>
  </r>
  <r>
    <x v="1"/>
    <x v="1"/>
    <x v="0"/>
    <x v="28"/>
    <x v="20"/>
    <n v="0"/>
    <n v="0"/>
    <n v="0"/>
    <x v="0"/>
    <n v="0"/>
  </r>
  <r>
    <x v="1"/>
    <x v="1"/>
    <x v="0"/>
    <x v="37"/>
    <x v="20"/>
    <n v="0"/>
    <n v="0"/>
    <n v="0"/>
    <x v="0"/>
    <n v="0"/>
  </r>
  <r>
    <x v="1"/>
    <x v="1"/>
    <x v="0"/>
    <x v="29"/>
    <x v="25"/>
    <n v="0"/>
    <n v="0"/>
    <n v="0"/>
    <x v="0"/>
    <n v="0"/>
  </r>
  <r>
    <x v="1"/>
    <x v="1"/>
    <x v="0"/>
    <x v="27"/>
    <x v="24"/>
    <n v="0.1"/>
    <n v="0"/>
    <n v="0.1"/>
    <x v="0"/>
    <n v="0"/>
  </r>
  <r>
    <x v="1"/>
    <x v="1"/>
    <x v="0"/>
    <x v="37"/>
    <x v="20"/>
    <n v="0.2"/>
    <n v="0"/>
    <n v="0.2"/>
    <x v="0"/>
    <n v="0"/>
  </r>
  <r>
    <x v="1"/>
    <x v="1"/>
    <x v="0"/>
    <x v="38"/>
    <x v="29"/>
    <n v="0.4"/>
    <n v="2.5"/>
    <n v="0.1"/>
    <x v="0"/>
    <n v="0"/>
  </r>
  <r>
    <x v="1"/>
    <x v="1"/>
    <x v="0"/>
    <x v="38"/>
    <x v="29"/>
    <n v="0.4"/>
    <n v="3.7"/>
    <n v="0.1"/>
    <x v="0"/>
    <n v="0"/>
  </r>
  <r>
    <x v="1"/>
    <x v="1"/>
    <x v="0"/>
    <x v="34"/>
    <x v="27"/>
    <n v="0"/>
    <n v="2.7"/>
    <n v="0"/>
    <x v="0"/>
    <n v="0"/>
  </r>
  <r>
    <x v="1"/>
    <x v="1"/>
    <x v="2"/>
    <x v="24"/>
    <x v="21"/>
    <n v="7.8840000000000003"/>
    <n v="0"/>
    <n v="0.876"/>
    <x v="0"/>
    <n v="0"/>
  </r>
  <r>
    <x v="1"/>
    <x v="1"/>
    <x v="2"/>
    <x v="25"/>
    <x v="21"/>
    <n v="10.512"/>
    <n v="2.5920839999999998"/>
    <n v="3.0659999999999998"/>
    <x v="0"/>
    <n v="0"/>
  </r>
  <r>
    <x v="1"/>
    <x v="1"/>
    <x v="2"/>
    <x v="26"/>
    <x v="21"/>
    <n v="63.072000000000003"/>
    <n v="0"/>
    <n v="63.072000000000003"/>
    <x v="0"/>
    <n v="0"/>
  </r>
  <r>
    <x v="1"/>
    <x v="1"/>
    <x v="2"/>
    <x v="26"/>
    <x v="21"/>
    <n v="63.072000000000003"/>
    <n v="0"/>
    <n v="63.072000000000003"/>
    <x v="0"/>
    <n v="0"/>
  </r>
  <r>
    <x v="1"/>
    <x v="1"/>
    <x v="2"/>
    <x v="26"/>
    <x v="21"/>
    <n v="63.072000000000003"/>
    <n v="0"/>
    <n v="63.072000000000003"/>
    <x v="0"/>
    <n v="0"/>
  </r>
  <r>
    <x v="1"/>
    <x v="1"/>
    <x v="2"/>
    <x v="26"/>
    <x v="21"/>
    <n v="63.072000000000003"/>
    <n v="0"/>
    <n v="63.072000000000003"/>
    <x v="0"/>
    <n v="0"/>
  </r>
  <r>
    <x v="1"/>
    <x v="1"/>
    <x v="2"/>
    <x v="26"/>
    <x v="21"/>
    <n v="63.072000000000003"/>
    <n v="0"/>
    <n v="63.072000000000003"/>
    <x v="0"/>
    <n v="0"/>
  </r>
  <r>
    <x v="1"/>
    <x v="1"/>
    <x v="2"/>
    <x v="26"/>
    <x v="21"/>
    <n v="63.072000000000003"/>
    <n v="0"/>
    <n v="63.072000000000003"/>
    <x v="0"/>
    <n v="0"/>
  </r>
  <r>
    <x v="1"/>
    <x v="1"/>
    <x v="2"/>
    <x v="26"/>
    <x v="24"/>
    <n v="1.5329999999999999"/>
    <n v="0"/>
    <n v="1.2702"/>
    <x v="0"/>
    <n v="0"/>
  </r>
  <r>
    <x v="1"/>
    <x v="1"/>
    <x v="2"/>
    <x v="27"/>
    <x v="21"/>
    <n v="12.263999999999999"/>
    <n v="0.55406999999999995"/>
    <n v="1.752"/>
    <x v="0"/>
    <n v="0"/>
  </r>
  <r>
    <x v="1"/>
    <x v="1"/>
    <x v="2"/>
    <x v="26"/>
    <x v="21"/>
    <n v="0"/>
    <n v="0"/>
    <n v="0"/>
    <x v="0"/>
    <n v="0"/>
  </r>
  <r>
    <x v="1"/>
    <x v="1"/>
    <x v="2"/>
    <x v="28"/>
    <x v="20"/>
    <n v="0"/>
    <n v="11.6"/>
    <n v="0"/>
    <x v="0"/>
    <n v="0"/>
  </r>
  <r>
    <x v="1"/>
    <x v="1"/>
    <x v="2"/>
    <x v="26"/>
    <x v="21"/>
    <n v="5.694"/>
    <n v="0"/>
    <n v="5.694"/>
    <x v="0"/>
    <n v="0"/>
  </r>
  <r>
    <x v="1"/>
    <x v="1"/>
    <x v="2"/>
    <x v="26"/>
    <x v="21"/>
    <n v="3.6353999999999997"/>
    <n v="0"/>
    <n v="8.7600000000000011E-2"/>
    <x v="0"/>
    <n v="0"/>
  </r>
  <r>
    <x v="1"/>
    <x v="1"/>
    <x v="2"/>
    <x v="26"/>
    <x v="21"/>
    <n v="0"/>
    <n v="0"/>
    <n v="0"/>
    <x v="0"/>
    <n v="0"/>
  </r>
  <r>
    <x v="1"/>
    <x v="1"/>
    <x v="2"/>
    <x v="29"/>
    <x v="25"/>
    <n v="0"/>
    <n v="0.438"/>
    <n v="0"/>
    <x v="0"/>
    <n v="0"/>
  </r>
  <r>
    <x v="1"/>
    <x v="1"/>
    <x v="2"/>
    <x v="30"/>
    <x v="21"/>
    <n v="7.2"/>
    <n v="5.0999999999999996"/>
    <n v="10.3"/>
    <x v="0"/>
    <n v="0"/>
  </r>
  <r>
    <x v="1"/>
    <x v="1"/>
    <x v="2"/>
    <x v="30"/>
    <x v="21"/>
    <n v="7.2"/>
    <n v="5.0999999999999996"/>
    <n v="10.3"/>
    <x v="0"/>
    <n v="0"/>
  </r>
  <r>
    <x v="1"/>
    <x v="1"/>
    <x v="2"/>
    <x v="31"/>
    <x v="26"/>
    <n v="0.4"/>
    <n v="3.3"/>
    <n v="2.4"/>
    <x v="0"/>
    <n v="0"/>
  </r>
  <r>
    <x v="1"/>
    <x v="1"/>
    <x v="2"/>
    <x v="32"/>
    <x v="24"/>
    <n v="7"/>
    <n v="0.7"/>
    <n v="6"/>
    <x v="0"/>
    <n v="0"/>
  </r>
  <r>
    <x v="1"/>
    <x v="1"/>
    <x v="2"/>
    <x v="32"/>
    <x v="24"/>
    <n v="0.3"/>
    <n v="1.6"/>
    <n v="1.5"/>
    <x v="0"/>
    <n v="0"/>
  </r>
  <r>
    <x v="1"/>
    <x v="1"/>
    <x v="2"/>
    <x v="26"/>
    <x v="21"/>
    <n v="77.263199999999998"/>
    <n v="2.4089999999999998"/>
    <n v="24.133800000000001"/>
    <x v="0"/>
    <n v="0"/>
  </r>
  <r>
    <x v="1"/>
    <x v="1"/>
    <x v="2"/>
    <x v="26"/>
    <x v="21"/>
    <n v="78.402000000000001"/>
    <n v="2.5101779999999998"/>
    <n v="25.404"/>
    <x v="0"/>
    <n v="0"/>
  </r>
  <r>
    <x v="1"/>
    <x v="1"/>
    <x v="2"/>
    <x v="26"/>
    <x v="21"/>
    <n v="33.506999999999998"/>
    <n v="1.6718459999999999"/>
    <n v="5.0369999999999999"/>
    <x v="0"/>
    <n v="0"/>
  </r>
  <r>
    <x v="1"/>
    <x v="1"/>
    <x v="2"/>
    <x v="33"/>
    <x v="20"/>
    <n v="0.438"/>
    <n v="0"/>
    <n v="0"/>
    <x v="0"/>
    <n v="0"/>
  </r>
  <r>
    <x v="1"/>
    <x v="1"/>
    <x v="2"/>
    <x v="33"/>
    <x v="20"/>
    <n v="0"/>
    <n v="14.3"/>
    <n v="0"/>
    <x v="0"/>
    <n v="0"/>
  </r>
  <r>
    <x v="1"/>
    <x v="1"/>
    <x v="2"/>
    <x v="33"/>
    <x v="20"/>
    <n v="0.1"/>
    <n v="0.5"/>
    <n v="0"/>
    <x v="0"/>
    <n v="0"/>
  </r>
  <r>
    <x v="1"/>
    <x v="1"/>
    <x v="2"/>
    <x v="34"/>
    <x v="27"/>
    <n v="0"/>
    <n v="0.1"/>
    <n v="0"/>
    <x v="0"/>
    <n v="0"/>
  </r>
  <r>
    <x v="1"/>
    <x v="1"/>
    <x v="2"/>
    <x v="35"/>
    <x v="21"/>
    <n v="19.295953967492849"/>
    <n v="3.1838324046363193"/>
    <n v="1.4471965475619637"/>
    <x v="0"/>
    <n v="3.4075605162601795E-2"/>
  </r>
  <r>
    <x v="1"/>
    <x v="1"/>
    <x v="2"/>
    <x v="35"/>
    <x v="21"/>
    <n v="17.41457365366491"/>
    <n v="2.4670646009358621"/>
    <n v="2.1768217067081137"/>
    <x v="0"/>
    <n v="5.1255316433782928E-2"/>
  </r>
  <r>
    <x v="1"/>
    <x v="1"/>
    <x v="2"/>
    <x v="35"/>
    <x v="21"/>
    <n v="0.8007738223184907"/>
    <n v="8.007738223184907E-2"/>
    <n v="0.8007738223184907"/>
    <x v="0"/>
    <n v="2.828246029177044E-2"/>
  </r>
  <r>
    <x v="1"/>
    <x v="1"/>
    <x v="2"/>
    <x v="35"/>
    <x v="21"/>
    <n v="10.360589626151226"/>
    <n v="1.0360589626151229"/>
    <n v="15.54088443922684"/>
    <x v="0"/>
    <n v="0.3659247549483543"/>
  </r>
  <r>
    <x v="1"/>
    <x v="1"/>
    <x v="2"/>
    <x v="35"/>
    <x v="21"/>
    <n v="10.202963011954562"/>
    <n v="2.0405926023909129"/>
    <n v="15.304444517931843"/>
    <x v="0"/>
    <n v="0.36035755440721295"/>
  </r>
  <r>
    <x v="1"/>
    <x v="1"/>
    <x v="2"/>
    <x v="35"/>
    <x v="21"/>
    <n v="9.4392681757304189"/>
    <n v="1.887853635146084"/>
    <n v="14.158902263595628"/>
    <x v="0"/>
    <n v="0.33338468356834972"/>
  </r>
  <r>
    <x v="1"/>
    <x v="1"/>
    <x v="2"/>
    <x v="36"/>
    <x v="28"/>
    <n v="0.53569007424064552"/>
    <n v="0.1071380148481291"/>
    <n v="0.53569007424064552"/>
    <x v="0"/>
    <n v="1.8919990677942984E-2"/>
  </r>
  <r>
    <x v="1"/>
    <x v="1"/>
    <x v="2"/>
    <x v="35"/>
    <x v="21"/>
    <n v="1.4257180178243687"/>
    <n v="1.283146216041932"/>
    <n v="3.8494386481257963"/>
    <x v="0"/>
    <n v="5.0354809438740405E-2"/>
  </r>
  <r>
    <x v="1"/>
    <x v="1"/>
    <x v="2"/>
    <x v="35"/>
    <x v="21"/>
    <n v="10.341509803875253"/>
    <n v="5.1707549019376264"/>
    <n v="10.341509803875253"/>
    <x v="0"/>
    <n v="0.36525087638133047"/>
  </r>
  <r>
    <x v="1"/>
    <x v="1"/>
    <x v="2"/>
    <x v="35"/>
    <x v="21"/>
    <n v="10.494250424586573"/>
    <n v="5.2471252122932865"/>
    <n v="10.494250424586573"/>
    <x v="0"/>
    <n v="0.3706455089477409"/>
  </r>
  <r>
    <x v="1"/>
    <x v="1"/>
    <x v="2"/>
    <x v="35"/>
    <x v="21"/>
    <n v="11.500190148646638"/>
    <n v="5.750095074323319"/>
    <n v="11.500190148646638"/>
    <x v="0"/>
    <n v="0.40617420570167612"/>
  </r>
  <r>
    <x v="1"/>
    <x v="1"/>
    <x v="2"/>
    <x v="35"/>
    <x v="21"/>
    <n v="11.92519717587923"/>
    <n v="2.3850394351758464"/>
    <n v="17.887795763818847"/>
    <x v="0"/>
    <n v="0.42118499156456407"/>
  </r>
  <r>
    <x v="1"/>
    <x v="1"/>
    <x v="2"/>
    <x v="35"/>
    <x v="21"/>
    <n v="5.2037110401957714"/>
    <n v="1.9823661105507699"/>
    <n v="4.7081195125580777"/>
    <x v="0"/>
    <n v="8.7518768163328542E-2"/>
  </r>
  <r>
    <x v="1"/>
    <x v="1"/>
    <x v="2"/>
    <x v="35"/>
    <x v="21"/>
    <n v="1.3226329800426595"/>
    <n v="0.50386018287339418"/>
    <n v="1.1966679343243105"/>
    <x v="0"/>
    <n v="2.2244741925787449E-2"/>
  </r>
  <r>
    <x v="1"/>
    <x v="1"/>
    <x v="2"/>
    <x v="35"/>
    <x v="21"/>
    <n v="2.2351758461614777"/>
    <n v="0.85149556044246777"/>
    <n v="2.0223019560508604"/>
    <x v="0"/>
    <n v="3.7592371131568179E-2"/>
  </r>
  <r>
    <x v="1"/>
    <x v="1"/>
    <x v="2"/>
    <x v="35"/>
    <x v="21"/>
    <n v="0.76932695646422733"/>
    <n v="0.29307693579589617"/>
    <n v="0.69605772251525311"/>
    <x v="0"/>
    <n v="1.2938948189955375E-2"/>
  </r>
  <r>
    <x v="1"/>
    <x v="1"/>
    <x v="2"/>
    <x v="35"/>
    <x v="21"/>
    <n v="5.9786702822467301"/>
    <n v="3.2882686552357021"/>
    <n v="8.9680054233700961"/>
    <x v="0"/>
    <n v="0.10558006527090154"/>
  </r>
  <r>
    <x v="1"/>
    <x v="1"/>
    <x v="2"/>
    <x v="35"/>
    <x v="21"/>
    <n v="10.449789183022206"/>
    <n v="10.449789183022206"/>
    <n v="20.899578366044413"/>
    <x v="0"/>
    <n v="0.36907518626233354"/>
  </r>
  <r>
    <x v="1"/>
    <x v="1"/>
    <x v="2"/>
    <x v="35"/>
    <x v="21"/>
    <n v="2.0352783610840128"/>
    <n v="2.6458618694092166"/>
    <n v="4.8846680666016296"/>
    <x v="0"/>
    <n v="7.1883817659518692E-2"/>
  </r>
  <r>
    <x v="1"/>
    <x v="1"/>
    <x v="2"/>
    <x v="35"/>
    <x v="21"/>
    <n v="4.7236892144380693"/>
    <n v="0.47236892144380699"/>
    <n v="11.809223036095174"/>
    <x v="0"/>
    <n v="0.16683556444340583"/>
  </r>
  <r>
    <x v="1"/>
    <x v="1"/>
    <x v="2"/>
    <x v="35"/>
    <x v="21"/>
    <n v="8.4112501860149802"/>
    <n v="0.84112501860149813"/>
    <n v="21.028125465037451"/>
    <x v="0"/>
    <n v="0.29707620648905197"/>
  </r>
  <r>
    <x v="1"/>
    <x v="1"/>
    <x v="2"/>
    <x v="35"/>
    <x v="21"/>
    <n v="2.7229616891813686"/>
    <n v="2.9952578580995057"/>
    <n v="5.1736272094445992"/>
    <x v="0"/>
    <n v="4.8086022359790814E-2"/>
  </r>
  <r>
    <x v="1"/>
    <x v="1"/>
    <x v="2"/>
    <x v="35"/>
    <x v="21"/>
    <n v="1.294656823029481"/>
    <n v="2.2933920865093667"/>
    <n v="4.8087253426809307"/>
    <x v="0"/>
    <n v="6.5322672302837489E-2"/>
  </r>
  <r>
    <x v="1"/>
    <x v="1"/>
    <x v="2"/>
    <x v="35"/>
    <x v="21"/>
    <n v="18.3"/>
    <n v="6.1"/>
    <n v="24.3"/>
    <x v="0"/>
    <n v="0"/>
  </r>
  <r>
    <x v="1"/>
    <x v="1"/>
    <x v="2"/>
    <x v="29"/>
    <x v="25"/>
    <n v="0"/>
    <n v="0"/>
    <n v="0"/>
    <x v="0"/>
    <n v="0"/>
  </r>
  <r>
    <x v="1"/>
    <x v="1"/>
    <x v="2"/>
    <x v="37"/>
    <x v="20"/>
    <n v="0"/>
    <n v="0"/>
    <n v="0"/>
    <x v="0"/>
    <n v="0"/>
  </r>
  <r>
    <x v="1"/>
    <x v="1"/>
    <x v="2"/>
    <x v="37"/>
    <x v="20"/>
    <n v="0"/>
    <n v="0"/>
    <n v="0"/>
    <x v="0"/>
    <n v="0"/>
  </r>
  <r>
    <x v="1"/>
    <x v="1"/>
    <x v="2"/>
    <x v="27"/>
    <x v="24"/>
    <n v="0.2"/>
    <n v="0"/>
    <n v="0.1"/>
    <x v="0"/>
    <n v="0"/>
  </r>
  <r>
    <x v="1"/>
    <x v="1"/>
    <x v="2"/>
    <x v="27"/>
    <x v="24"/>
    <n v="0.3"/>
    <n v="0"/>
    <n v="0.1"/>
    <x v="0"/>
    <n v="0"/>
  </r>
  <r>
    <x v="1"/>
    <x v="1"/>
    <x v="2"/>
    <x v="27"/>
    <x v="24"/>
    <n v="0"/>
    <n v="0"/>
    <n v="0.1"/>
    <x v="0"/>
    <n v="0"/>
  </r>
  <r>
    <x v="1"/>
    <x v="1"/>
    <x v="2"/>
    <x v="27"/>
    <x v="24"/>
    <n v="0.2"/>
    <n v="0"/>
    <n v="0.1"/>
    <x v="0"/>
    <n v="0"/>
  </r>
  <r>
    <x v="1"/>
    <x v="1"/>
    <x v="2"/>
    <x v="27"/>
    <x v="24"/>
    <n v="0.1"/>
    <n v="0"/>
    <n v="0.1"/>
    <x v="0"/>
    <n v="0"/>
  </r>
  <r>
    <x v="1"/>
    <x v="1"/>
    <x v="2"/>
    <x v="29"/>
    <x v="25"/>
    <n v="0"/>
    <n v="0"/>
    <n v="0"/>
    <x v="0"/>
    <n v="0"/>
  </r>
  <r>
    <x v="1"/>
    <x v="1"/>
    <x v="2"/>
    <x v="29"/>
    <x v="25"/>
    <n v="0"/>
    <n v="14.6"/>
    <n v="0"/>
    <x v="0"/>
    <n v="0"/>
  </r>
  <r>
    <x v="1"/>
    <x v="1"/>
    <x v="2"/>
    <x v="34"/>
    <x v="27"/>
    <n v="0"/>
    <n v="0.5"/>
    <n v="0"/>
    <x v="0"/>
    <n v="0"/>
  </r>
  <r>
    <x v="1"/>
    <x v="1"/>
    <x v="2"/>
    <x v="38"/>
    <x v="29"/>
    <n v="0"/>
    <n v="6.8"/>
    <n v="0"/>
    <x v="0"/>
    <n v="0"/>
  </r>
  <r>
    <x v="1"/>
    <x v="1"/>
    <x v="2"/>
    <x v="39"/>
    <x v="30"/>
    <n v="0"/>
    <n v="0.82299999999999995"/>
    <n v="0"/>
    <x v="0"/>
    <n v="0"/>
  </r>
  <r>
    <x v="1"/>
    <x v="1"/>
    <x v="2"/>
    <x v="34"/>
    <x v="27"/>
    <n v="0"/>
    <n v="0"/>
    <n v="0"/>
    <x v="0"/>
    <n v="0"/>
  </r>
  <r>
    <x v="1"/>
    <x v="1"/>
    <x v="2"/>
    <x v="34"/>
    <x v="27"/>
    <n v="0"/>
    <n v="0"/>
    <n v="0"/>
    <x v="0"/>
    <n v="0"/>
  </r>
  <r>
    <x v="1"/>
    <x v="1"/>
    <x v="2"/>
    <x v="40"/>
    <x v="31"/>
    <n v="0"/>
    <n v="0.33200000000000002"/>
    <n v="0"/>
    <x v="0"/>
    <n v="0"/>
  </r>
  <r>
    <x v="1"/>
    <x v="1"/>
    <x v="2"/>
    <x v="41"/>
    <x v="32"/>
    <n v="0"/>
    <n v="0"/>
    <n v="0"/>
    <x v="0"/>
    <n v="0"/>
  </r>
  <r>
    <x v="1"/>
    <x v="1"/>
    <x v="2"/>
    <x v="36"/>
    <x v="28"/>
    <n v="0"/>
    <n v="9.52"/>
    <n v="0"/>
    <x v="0"/>
    <n v="0"/>
  </r>
  <r>
    <x v="1"/>
    <x v="1"/>
    <x v="2"/>
    <x v="42"/>
    <x v="20"/>
    <n v="0"/>
    <n v="2.024"/>
    <n v="0"/>
    <x v="0"/>
    <n v="0"/>
  </r>
  <r>
    <x v="1"/>
    <x v="1"/>
    <x v="2"/>
    <x v="35"/>
    <x v="21"/>
    <n v="6.952"/>
    <n v="0"/>
    <n v="1.738"/>
    <x v="0"/>
    <n v="0"/>
  </r>
  <r>
    <x v="1"/>
    <x v="1"/>
    <x v="2"/>
    <x v="34"/>
    <x v="27"/>
    <n v="0"/>
    <n v="3.3119999999999998"/>
    <n v="0"/>
    <x v="0"/>
    <n v="0"/>
  </r>
  <r>
    <x v="1"/>
    <x v="1"/>
    <x v="2"/>
    <x v="27"/>
    <x v="24"/>
    <n v="2.7269999999999999"/>
    <n v="0.15"/>
    <n v="2.29"/>
    <x v="13"/>
    <n v="0.20699999999999999"/>
  </r>
  <r>
    <x v="1"/>
    <x v="1"/>
    <x v="2"/>
    <x v="40"/>
    <x v="31"/>
    <n v="0"/>
    <n v="0.33200000000000002"/>
    <n v="0"/>
    <x v="0"/>
    <n v="0"/>
  </r>
  <r>
    <x v="1"/>
    <x v="1"/>
    <x v="2"/>
    <x v="29"/>
    <x v="25"/>
    <n v="0"/>
    <n v="5.1779999999999999"/>
    <n v="0"/>
    <x v="0"/>
    <n v="0"/>
  </r>
  <r>
    <x v="1"/>
    <x v="1"/>
    <x v="2"/>
    <x v="39"/>
    <x v="30"/>
    <n v="0"/>
    <n v="4.4260000000000002"/>
    <n v="0"/>
    <x v="0"/>
    <n v="0"/>
  </r>
  <r>
    <x v="1"/>
    <x v="1"/>
    <x v="2"/>
    <x v="42"/>
    <x v="20"/>
    <n v="0"/>
    <n v="1.08"/>
    <n v="0"/>
    <x v="0"/>
    <n v="0"/>
  </r>
  <r>
    <x v="1"/>
    <x v="1"/>
    <x v="2"/>
    <x v="35"/>
    <x v="21"/>
    <n v="1.7530000000000001"/>
    <n v="0"/>
    <n v="0.438"/>
    <x v="0"/>
    <n v="0"/>
  </r>
  <r>
    <x v="1"/>
    <x v="1"/>
    <x v="2"/>
    <x v="34"/>
    <x v="27"/>
    <n v="0"/>
    <n v="3.3119999999999998"/>
    <n v="0"/>
    <x v="0"/>
    <n v="0"/>
  </r>
  <r>
    <x v="1"/>
    <x v="1"/>
    <x v="2"/>
    <x v="27"/>
    <x v="24"/>
    <n v="0.74099999999999999"/>
    <n v="4.1000000000000002E-2"/>
    <n v="0.622"/>
    <x v="14"/>
    <n v="5.6000000000000001E-2"/>
  </r>
  <r>
    <x v="1"/>
    <x v="1"/>
    <x v="2"/>
    <x v="40"/>
    <x v="31"/>
    <n v="0"/>
    <n v="0.33200000000000002"/>
    <n v="0"/>
    <x v="0"/>
    <n v="0"/>
  </r>
  <r>
    <x v="1"/>
    <x v="1"/>
    <x v="2"/>
    <x v="29"/>
    <x v="25"/>
    <n v="0"/>
    <n v="1.841"/>
    <n v="0"/>
    <x v="0"/>
    <n v="0"/>
  </r>
  <r>
    <x v="1"/>
    <x v="1"/>
    <x v="2"/>
    <x v="39"/>
    <x v="30"/>
    <n v="0"/>
    <n v="1.75"/>
    <n v="0"/>
    <x v="0"/>
    <n v="0"/>
  </r>
  <r>
    <x v="1"/>
    <x v="1"/>
    <x v="2"/>
    <x v="39"/>
    <x v="30"/>
    <n v="0"/>
    <n v="0.82299999999999995"/>
    <n v="0"/>
    <x v="0"/>
    <n v="0"/>
  </r>
  <r>
    <x v="1"/>
    <x v="1"/>
    <x v="2"/>
    <x v="37"/>
    <x v="20"/>
    <n v="0"/>
    <n v="0"/>
    <n v="0"/>
    <x v="0"/>
    <n v="0"/>
  </r>
  <r>
    <x v="1"/>
    <x v="1"/>
    <x v="2"/>
    <x v="35"/>
    <x v="21"/>
    <n v="0"/>
    <n v="0.28299999999999997"/>
    <n v="0"/>
    <x v="0"/>
    <n v="0"/>
  </r>
  <r>
    <x v="1"/>
    <x v="1"/>
    <x v="2"/>
    <x v="35"/>
    <x v="21"/>
    <n v="0.36799999999999999"/>
    <n v="0"/>
    <n v="9.1999999999999998E-2"/>
    <x v="0"/>
    <n v="0"/>
  </r>
  <r>
    <x v="1"/>
    <x v="1"/>
    <x v="2"/>
    <x v="34"/>
    <x v="27"/>
    <n v="0"/>
    <n v="3.3119999999999998"/>
    <n v="0"/>
    <x v="0"/>
    <n v="0"/>
  </r>
  <r>
    <x v="1"/>
    <x v="1"/>
    <x v="2"/>
    <x v="27"/>
    <x v="24"/>
    <n v="0.17399999999999999"/>
    <n v="0.01"/>
    <n v="0.14599999999999999"/>
    <x v="15"/>
    <n v="1.2999999999999999E-2"/>
  </r>
  <r>
    <x v="1"/>
    <x v="1"/>
    <x v="2"/>
    <x v="40"/>
    <x v="31"/>
    <n v="0"/>
    <n v="0.33200000000000002"/>
    <n v="0"/>
    <x v="0"/>
    <n v="0"/>
  </r>
  <r>
    <x v="1"/>
    <x v="1"/>
    <x v="2"/>
    <x v="41"/>
    <x v="32"/>
    <n v="0"/>
    <n v="0"/>
    <n v="0"/>
    <x v="0"/>
    <n v="0"/>
  </r>
  <r>
    <x v="1"/>
    <x v="1"/>
    <x v="2"/>
    <x v="39"/>
    <x v="30"/>
    <n v="0"/>
    <n v="0.97799999999999998"/>
    <n v="0"/>
    <x v="0"/>
    <n v="0"/>
  </r>
  <r>
    <x v="1"/>
    <x v="1"/>
    <x v="2"/>
    <x v="35"/>
    <x v="21"/>
    <n v="0.44700000000000001"/>
    <n v="0"/>
    <n v="0.112"/>
    <x v="0"/>
    <n v="0"/>
  </r>
  <r>
    <x v="1"/>
    <x v="1"/>
    <x v="2"/>
    <x v="34"/>
    <x v="27"/>
    <n v="0"/>
    <n v="3.3119999999999998"/>
    <n v="0"/>
    <x v="0"/>
    <n v="0"/>
  </r>
  <r>
    <x v="1"/>
    <x v="1"/>
    <x v="2"/>
    <x v="27"/>
    <x v="24"/>
    <n v="4.3150000000000004"/>
    <n v="0.23699999999999999"/>
    <n v="3.625"/>
    <x v="16"/>
    <n v="0.32800000000000001"/>
  </r>
  <r>
    <x v="1"/>
    <x v="1"/>
    <x v="2"/>
    <x v="40"/>
    <x v="31"/>
    <n v="0"/>
    <n v="0.33200000000000002"/>
    <n v="0"/>
    <x v="0"/>
    <n v="0"/>
  </r>
  <r>
    <x v="1"/>
    <x v="1"/>
    <x v="2"/>
    <x v="41"/>
    <x v="32"/>
    <n v="0"/>
    <n v="0"/>
    <n v="0"/>
    <x v="0"/>
    <n v="0"/>
  </r>
  <r>
    <x v="1"/>
    <x v="1"/>
    <x v="2"/>
    <x v="29"/>
    <x v="25"/>
    <n v="0"/>
    <n v="1.42"/>
    <n v="0"/>
    <x v="0"/>
    <n v="0"/>
  </r>
  <r>
    <x v="1"/>
    <x v="1"/>
    <x v="2"/>
    <x v="39"/>
    <x v="30"/>
    <n v="0"/>
    <n v="0"/>
    <n v="0"/>
    <x v="0"/>
    <n v="0"/>
  </r>
  <r>
    <x v="1"/>
    <x v="1"/>
    <x v="2"/>
    <x v="27"/>
    <x v="24"/>
    <n v="0.107"/>
    <n v="6.0000000000000001E-3"/>
    <n v="0.09"/>
    <x v="15"/>
    <n v="8.0000000000000002E-3"/>
  </r>
  <r>
    <x v="1"/>
    <x v="1"/>
    <x v="2"/>
    <x v="34"/>
    <x v="27"/>
    <n v="0"/>
    <n v="3.3119999999999998"/>
    <n v="0"/>
    <x v="0"/>
    <n v="0"/>
  </r>
  <r>
    <x v="1"/>
    <x v="1"/>
    <x v="2"/>
    <x v="40"/>
    <x v="31"/>
    <n v="0"/>
    <n v="0.33200000000000002"/>
    <n v="0"/>
    <x v="0"/>
    <n v="0"/>
  </r>
  <r>
    <x v="1"/>
    <x v="1"/>
    <x v="2"/>
    <x v="41"/>
    <x v="32"/>
    <n v="0"/>
    <n v="0"/>
    <n v="0"/>
    <x v="0"/>
    <n v="0"/>
  </r>
  <r>
    <x v="1"/>
    <x v="1"/>
    <x v="2"/>
    <x v="39"/>
    <x v="30"/>
    <n v="0"/>
    <n v="0"/>
    <n v="0"/>
    <x v="0"/>
    <n v="0"/>
  </r>
  <r>
    <x v="1"/>
    <x v="1"/>
    <x v="2"/>
    <x v="34"/>
    <x v="27"/>
    <n v="0"/>
    <n v="0"/>
    <n v="0"/>
    <x v="0"/>
    <n v="0"/>
  </r>
  <r>
    <x v="1"/>
    <x v="1"/>
    <x v="2"/>
    <x v="27"/>
    <x v="24"/>
    <n v="0.93899999999999995"/>
    <n v="5.1999999999999998E-2"/>
    <n v="0.78900000000000003"/>
    <x v="17"/>
    <n v="7.0999999999999994E-2"/>
  </r>
  <r>
    <x v="1"/>
    <x v="1"/>
    <x v="2"/>
    <x v="40"/>
    <x v="31"/>
    <n v="0"/>
    <n v="0.442"/>
    <n v="0"/>
    <x v="0"/>
    <n v="0"/>
  </r>
  <r>
    <x v="1"/>
    <x v="1"/>
    <x v="2"/>
    <x v="43"/>
    <x v="33"/>
    <n v="0"/>
    <n v="6.4480000000000004"/>
    <n v="0"/>
    <x v="0"/>
    <n v="0"/>
  </r>
  <r>
    <x v="1"/>
    <x v="1"/>
    <x v="2"/>
    <x v="41"/>
    <x v="32"/>
    <n v="0"/>
    <n v="0"/>
    <n v="0"/>
    <x v="0"/>
    <n v="0"/>
  </r>
  <r>
    <x v="1"/>
    <x v="1"/>
    <x v="2"/>
    <x v="35"/>
    <x v="21"/>
    <n v="0"/>
    <n v="1.4999999999999999E-2"/>
    <n v="4.0000000000000001E-3"/>
    <x v="0"/>
    <n v="0"/>
  </r>
  <r>
    <x v="1"/>
    <x v="1"/>
    <x v="2"/>
    <x v="29"/>
    <x v="25"/>
    <n v="0"/>
    <n v="0"/>
    <n v="0"/>
    <x v="0"/>
    <n v="0"/>
  </r>
  <r>
    <x v="1"/>
    <x v="1"/>
    <x v="2"/>
    <x v="39"/>
    <x v="30"/>
    <n v="0"/>
    <n v="0.69"/>
    <n v="0"/>
    <x v="0"/>
    <n v="0"/>
  </r>
  <r>
    <x v="1"/>
    <x v="1"/>
    <x v="2"/>
    <x v="37"/>
    <x v="20"/>
    <n v="0"/>
    <n v="72.34"/>
    <n v="0"/>
    <x v="0"/>
    <n v="0"/>
  </r>
  <r>
    <x v="1"/>
    <x v="1"/>
    <x v="2"/>
    <x v="37"/>
    <x v="20"/>
    <n v="0"/>
    <n v="0.3"/>
    <n v="0"/>
    <x v="0"/>
    <n v="0"/>
  </r>
  <r>
    <x v="1"/>
    <x v="1"/>
    <x v="2"/>
    <x v="27"/>
    <x v="24"/>
    <n v="2.0699999999999998"/>
    <n v="2.1999999999999999E-2"/>
    <n v="1.75"/>
    <x v="0"/>
    <n v="0"/>
  </r>
  <r>
    <x v="1"/>
    <x v="1"/>
    <x v="2"/>
    <x v="35"/>
    <x v="21"/>
    <n v="1.85"/>
    <n v="0"/>
    <n v="10.07"/>
    <x v="0"/>
    <n v="0"/>
  </r>
  <r>
    <x v="1"/>
    <x v="1"/>
    <x v="2"/>
    <x v="34"/>
    <x v="27"/>
    <n v="0"/>
    <n v="13.37"/>
    <n v="0"/>
    <x v="0"/>
    <n v="0"/>
  </r>
  <r>
    <x v="1"/>
    <x v="1"/>
    <x v="2"/>
    <x v="29"/>
    <x v="25"/>
    <n v="0"/>
    <n v="1.3740000000000001"/>
    <n v="0"/>
    <x v="0"/>
    <n v="0"/>
  </r>
  <r>
    <x v="1"/>
    <x v="1"/>
    <x v="2"/>
    <x v="40"/>
    <x v="31"/>
    <n v="0"/>
    <n v="0"/>
    <n v="0"/>
    <x v="0"/>
    <n v="0"/>
  </r>
  <r>
    <x v="1"/>
    <x v="1"/>
    <x v="2"/>
    <x v="41"/>
    <x v="32"/>
    <n v="0"/>
    <n v="0"/>
    <n v="0"/>
    <x v="0"/>
    <n v="0"/>
  </r>
  <r>
    <x v="1"/>
    <x v="1"/>
    <x v="2"/>
    <x v="29"/>
    <x v="25"/>
    <n v="0"/>
    <n v="29.45"/>
    <n v="0"/>
    <x v="0"/>
    <n v="0"/>
  </r>
  <r>
    <x v="1"/>
    <x v="1"/>
    <x v="2"/>
    <x v="39"/>
    <x v="30"/>
    <n v="0"/>
    <n v="0"/>
    <n v="0"/>
    <x v="0"/>
    <n v="0"/>
  </r>
  <r>
    <x v="1"/>
    <x v="1"/>
    <x v="2"/>
    <x v="37"/>
    <x v="20"/>
    <n v="0"/>
    <n v="4.4080000000000004"/>
    <n v="0"/>
    <x v="0"/>
    <n v="0"/>
  </r>
  <r>
    <x v="1"/>
    <x v="1"/>
    <x v="2"/>
    <x v="27"/>
    <x v="24"/>
    <n v="0.161"/>
    <n v="8.9999999999999993E-3"/>
    <n v="0.13500000000000001"/>
    <x v="15"/>
    <n v="1.2E-2"/>
  </r>
  <r>
    <x v="1"/>
    <x v="1"/>
    <x v="2"/>
    <x v="34"/>
    <x v="27"/>
    <n v="0"/>
    <n v="3.3119999999999998"/>
    <n v="0"/>
    <x v="0"/>
    <n v="0"/>
  </r>
  <r>
    <x v="1"/>
    <x v="1"/>
    <x v="2"/>
    <x v="40"/>
    <x v="31"/>
    <n v="0"/>
    <n v="0.33200000000000002"/>
    <n v="0"/>
    <x v="0"/>
    <n v="0"/>
  </r>
  <r>
    <x v="1"/>
    <x v="1"/>
    <x v="2"/>
    <x v="41"/>
    <x v="32"/>
    <n v="0"/>
    <n v="0"/>
    <n v="0"/>
    <x v="0"/>
    <n v="0"/>
  </r>
  <r>
    <x v="1"/>
    <x v="1"/>
    <x v="2"/>
    <x v="39"/>
    <x v="30"/>
    <n v="0"/>
    <n v="0"/>
    <n v="0"/>
    <x v="0"/>
    <n v="0"/>
  </r>
  <r>
    <x v="1"/>
    <x v="1"/>
    <x v="2"/>
    <x v="35"/>
    <x v="21"/>
    <n v="0"/>
    <n v="0"/>
    <n v="0"/>
    <x v="0"/>
    <n v="0"/>
  </r>
  <r>
    <x v="1"/>
    <x v="1"/>
    <x v="2"/>
    <x v="34"/>
    <x v="27"/>
    <n v="0"/>
    <n v="0"/>
    <n v="0"/>
    <x v="0"/>
    <n v="0"/>
  </r>
  <r>
    <x v="1"/>
    <x v="1"/>
    <x v="2"/>
    <x v="27"/>
    <x v="24"/>
    <n v="0.161"/>
    <n v="8.9999999999999993E-3"/>
    <n v="0.13500000000000001"/>
    <x v="15"/>
    <n v="1.2E-2"/>
  </r>
  <r>
    <x v="1"/>
    <x v="1"/>
    <x v="2"/>
    <x v="40"/>
    <x v="31"/>
    <n v="0"/>
    <n v="0"/>
    <n v="0"/>
    <x v="0"/>
    <n v="0"/>
  </r>
  <r>
    <x v="1"/>
    <x v="1"/>
    <x v="2"/>
    <x v="41"/>
    <x v="32"/>
    <n v="0"/>
    <n v="0"/>
    <n v="0"/>
    <x v="0"/>
    <n v="0"/>
  </r>
  <r>
    <x v="1"/>
    <x v="1"/>
    <x v="2"/>
    <x v="39"/>
    <x v="30"/>
    <n v="0"/>
    <n v="0"/>
    <n v="0"/>
    <x v="0"/>
    <n v="0"/>
  </r>
  <r>
    <x v="1"/>
    <x v="1"/>
    <x v="2"/>
    <x v="37"/>
    <x v="20"/>
    <n v="0"/>
    <n v="24.905999999999999"/>
    <n v="0"/>
    <x v="0"/>
    <n v="0"/>
  </r>
  <r>
    <x v="1"/>
    <x v="1"/>
    <x v="2"/>
    <x v="34"/>
    <x v="27"/>
    <n v="0"/>
    <n v="3.3119999999999998"/>
    <n v="0"/>
    <x v="0"/>
    <n v="0"/>
  </r>
  <r>
    <x v="1"/>
    <x v="1"/>
    <x v="2"/>
    <x v="40"/>
    <x v="31"/>
    <n v="0"/>
    <n v="0.33200000000000002"/>
    <n v="0"/>
    <x v="0"/>
    <n v="0"/>
  </r>
  <r>
    <x v="1"/>
    <x v="1"/>
    <x v="2"/>
    <x v="41"/>
    <x v="32"/>
    <n v="0"/>
    <n v="0"/>
    <n v="0"/>
    <x v="0"/>
    <n v="0"/>
  </r>
  <r>
    <x v="1"/>
    <x v="1"/>
    <x v="2"/>
    <x v="29"/>
    <x v="25"/>
    <n v="0"/>
    <n v="12.587"/>
    <n v="0"/>
    <x v="0"/>
    <n v="0"/>
  </r>
  <r>
    <x v="1"/>
    <x v="1"/>
    <x v="2"/>
    <x v="35"/>
    <x v="21"/>
    <n v="19.399999999999999"/>
    <n v="12.9"/>
    <n v="6.5"/>
    <x v="0"/>
    <n v="0"/>
  </r>
  <r>
    <x v="1"/>
    <x v="1"/>
    <x v="2"/>
    <x v="35"/>
    <x v="21"/>
    <n v="19.399999999999999"/>
    <n v="12.9"/>
    <n v="6.5"/>
    <x v="0"/>
    <n v="0"/>
  </r>
  <r>
    <x v="1"/>
    <x v="1"/>
    <x v="2"/>
    <x v="29"/>
    <x v="25"/>
    <n v="0"/>
    <n v="0"/>
    <n v="0"/>
    <x v="0"/>
    <n v="0"/>
  </r>
  <r>
    <x v="1"/>
    <x v="1"/>
    <x v="2"/>
    <x v="37"/>
    <x v="20"/>
    <n v="0.4"/>
    <n v="0"/>
    <n v="0.1"/>
    <x v="0"/>
    <n v="0"/>
  </r>
  <r>
    <x v="1"/>
    <x v="1"/>
    <x v="2"/>
    <x v="38"/>
    <x v="29"/>
    <n v="0.2"/>
    <n v="4.7"/>
    <n v="0.1"/>
    <x v="0"/>
    <n v="0"/>
  </r>
  <r>
    <x v="1"/>
    <x v="1"/>
    <x v="2"/>
    <x v="34"/>
    <x v="27"/>
    <n v="0"/>
    <n v="3.6"/>
    <n v="0"/>
    <x v="0"/>
    <n v="0"/>
  </r>
  <r>
    <x v="1"/>
    <x v="1"/>
    <x v="2"/>
    <x v="28"/>
    <x v="20"/>
    <n v="0"/>
    <n v="0"/>
    <n v="0"/>
    <x v="0"/>
    <n v="0"/>
  </r>
  <r>
    <x v="1"/>
    <x v="1"/>
    <x v="2"/>
    <x v="37"/>
    <x v="20"/>
    <n v="0"/>
    <n v="0"/>
    <n v="0"/>
    <x v="0"/>
    <n v="0"/>
  </r>
  <r>
    <x v="1"/>
    <x v="1"/>
    <x v="2"/>
    <x v="37"/>
    <x v="20"/>
    <n v="0.5"/>
    <n v="0.2"/>
    <n v="0.4"/>
    <x v="0"/>
    <n v="0"/>
  </r>
  <r>
    <x v="1"/>
    <x v="1"/>
    <x v="2"/>
    <x v="29"/>
    <x v="25"/>
    <n v="0"/>
    <n v="0"/>
    <n v="0"/>
    <x v="0"/>
    <n v="0"/>
  </r>
  <r>
    <x v="1"/>
    <x v="1"/>
    <x v="2"/>
    <x v="38"/>
    <x v="29"/>
    <n v="6.8"/>
    <n v="15.7"/>
    <n v="1.8"/>
    <x v="0"/>
    <n v="0"/>
  </r>
  <r>
    <x v="1"/>
    <x v="1"/>
    <x v="2"/>
    <x v="28"/>
    <x v="20"/>
    <n v="0"/>
    <n v="0"/>
    <n v="0"/>
    <x v="0"/>
    <n v="0"/>
  </r>
  <r>
    <x v="1"/>
    <x v="1"/>
    <x v="2"/>
    <x v="37"/>
    <x v="20"/>
    <n v="0"/>
    <n v="0"/>
    <n v="0"/>
    <x v="0"/>
    <n v="0"/>
  </r>
  <r>
    <x v="1"/>
    <x v="1"/>
    <x v="2"/>
    <x v="37"/>
    <x v="20"/>
    <n v="0.5"/>
    <n v="0.2"/>
    <n v="0.4"/>
    <x v="0"/>
    <n v="0"/>
  </r>
  <r>
    <x v="1"/>
    <x v="1"/>
    <x v="2"/>
    <x v="35"/>
    <x v="21"/>
    <n v="1.3"/>
    <n v="0.3"/>
    <n v="1.3"/>
    <x v="0"/>
    <n v="0"/>
  </r>
  <r>
    <x v="1"/>
    <x v="1"/>
    <x v="2"/>
    <x v="35"/>
    <x v="21"/>
    <n v="2"/>
    <n v="2"/>
    <n v="4"/>
    <x v="0"/>
    <n v="0"/>
  </r>
  <r>
    <x v="1"/>
    <x v="1"/>
    <x v="2"/>
    <x v="28"/>
    <x v="20"/>
    <n v="0"/>
    <n v="0"/>
    <n v="0"/>
    <x v="0"/>
    <n v="0"/>
  </r>
  <r>
    <x v="1"/>
    <x v="1"/>
    <x v="2"/>
    <x v="37"/>
    <x v="20"/>
    <n v="0"/>
    <n v="0"/>
    <n v="0"/>
    <x v="0"/>
    <n v="0"/>
  </r>
  <r>
    <x v="1"/>
    <x v="1"/>
    <x v="2"/>
    <x v="29"/>
    <x v="25"/>
    <n v="0"/>
    <n v="0"/>
    <n v="0"/>
    <x v="0"/>
    <n v="0"/>
  </r>
  <r>
    <x v="1"/>
    <x v="1"/>
    <x v="2"/>
    <x v="27"/>
    <x v="24"/>
    <n v="0.1"/>
    <n v="0"/>
    <n v="0.1"/>
    <x v="0"/>
    <n v="0"/>
  </r>
  <r>
    <x v="1"/>
    <x v="1"/>
    <x v="2"/>
    <x v="37"/>
    <x v="20"/>
    <n v="0.2"/>
    <n v="0"/>
    <n v="0.2"/>
    <x v="0"/>
    <n v="0"/>
  </r>
  <r>
    <x v="1"/>
    <x v="1"/>
    <x v="2"/>
    <x v="38"/>
    <x v="29"/>
    <n v="0.4"/>
    <n v="2.5"/>
    <n v="0.1"/>
    <x v="0"/>
    <n v="0"/>
  </r>
  <r>
    <x v="1"/>
    <x v="1"/>
    <x v="2"/>
    <x v="38"/>
    <x v="29"/>
    <n v="0.4"/>
    <n v="3.7"/>
    <n v="0.1"/>
    <x v="0"/>
    <n v="0"/>
  </r>
  <r>
    <x v="1"/>
    <x v="1"/>
    <x v="2"/>
    <x v="34"/>
    <x v="27"/>
    <n v="0"/>
    <n v="2.7"/>
    <n v="0"/>
    <x v="0"/>
    <n v="0"/>
  </r>
  <r>
    <x v="2"/>
    <x v="1"/>
    <x v="0"/>
    <x v="44"/>
    <x v="21"/>
    <n v="0"/>
    <n v="0"/>
    <n v="4.7"/>
    <x v="0"/>
    <n v="0"/>
  </r>
  <r>
    <x v="2"/>
    <x v="1"/>
    <x v="0"/>
    <x v="44"/>
    <x v="21"/>
    <n v="24.91"/>
    <n v="3.74"/>
    <n v="55"/>
    <x v="0"/>
    <n v="0"/>
  </r>
  <r>
    <x v="2"/>
    <x v="1"/>
    <x v="0"/>
    <x v="44"/>
    <x v="21"/>
    <n v="28.25"/>
    <n v="5.5"/>
    <n v="84.7"/>
    <x v="0"/>
    <n v="0"/>
  </r>
  <r>
    <x v="2"/>
    <x v="1"/>
    <x v="0"/>
    <x v="44"/>
    <x v="21"/>
    <n v="2.34"/>
    <n v="0.08"/>
    <n v="11.5"/>
    <x v="0"/>
    <n v="0"/>
  </r>
  <r>
    <x v="2"/>
    <x v="1"/>
    <x v="0"/>
    <x v="44"/>
    <x v="21"/>
    <n v="6.64"/>
    <n v="2.02"/>
    <n v="74"/>
    <x v="0"/>
    <n v="0"/>
  </r>
  <r>
    <x v="2"/>
    <x v="1"/>
    <x v="0"/>
    <x v="44"/>
    <x v="21"/>
    <n v="0"/>
    <n v="0"/>
    <n v="7.4"/>
    <x v="0"/>
    <n v="0"/>
  </r>
  <r>
    <x v="2"/>
    <x v="1"/>
    <x v="0"/>
    <x v="44"/>
    <x v="21"/>
    <n v="0.2"/>
    <n v="0.02"/>
    <n v="7.4"/>
    <x v="0"/>
    <n v="0"/>
  </r>
  <r>
    <x v="2"/>
    <x v="1"/>
    <x v="0"/>
    <x v="44"/>
    <x v="21"/>
    <n v="0.32"/>
    <n v="0.02"/>
    <n v="11.1"/>
    <x v="0"/>
    <n v="0"/>
  </r>
  <r>
    <x v="2"/>
    <x v="1"/>
    <x v="0"/>
    <x v="29"/>
    <x v="25"/>
    <n v="0"/>
    <n v="0"/>
    <n v="0"/>
    <x v="0"/>
    <n v="0"/>
  </r>
  <r>
    <x v="2"/>
    <x v="1"/>
    <x v="0"/>
    <x v="29"/>
    <x v="25"/>
    <n v="0"/>
    <n v="0"/>
    <n v="0"/>
    <x v="0"/>
    <n v="0"/>
  </r>
  <r>
    <x v="2"/>
    <x v="1"/>
    <x v="0"/>
    <x v="29"/>
    <x v="25"/>
    <n v="0"/>
    <n v="0"/>
    <n v="0"/>
    <x v="0"/>
    <n v="0"/>
  </r>
  <r>
    <x v="2"/>
    <x v="1"/>
    <x v="0"/>
    <x v="29"/>
    <x v="25"/>
    <n v="0"/>
    <n v="0"/>
    <n v="0"/>
    <x v="0"/>
    <n v="0"/>
  </r>
  <r>
    <x v="2"/>
    <x v="1"/>
    <x v="0"/>
    <x v="42"/>
    <x v="20"/>
    <n v="0"/>
    <n v="1.0900000000000001"/>
    <n v="0"/>
    <x v="0"/>
    <n v="0"/>
  </r>
  <r>
    <x v="2"/>
    <x v="1"/>
    <x v="0"/>
    <x v="45"/>
    <x v="26"/>
    <n v="0.64"/>
    <n v="0"/>
    <n v="40.5"/>
    <x v="18"/>
    <n v="0"/>
  </r>
  <r>
    <x v="2"/>
    <x v="1"/>
    <x v="0"/>
    <x v="46"/>
    <x v="34"/>
    <n v="0"/>
    <n v="5.83"/>
    <n v="0"/>
    <x v="0"/>
    <n v="0"/>
  </r>
  <r>
    <x v="2"/>
    <x v="1"/>
    <x v="0"/>
    <x v="42"/>
    <x v="20"/>
    <n v="7.0000000000000007E-2"/>
    <n v="0"/>
    <n v="0"/>
    <x v="0"/>
    <n v="0"/>
  </r>
  <r>
    <x v="2"/>
    <x v="1"/>
    <x v="0"/>
    <x v="27"/>
    <x v="24"/>
    <n v="0"/>
    <n v="0"/>
    <n v="0"/>
    <x v="0"/>
    <n v="0"/>
  </r>
  <r>
    <x v="2"/>
    <x v="1"/>
    <x v="0"/>
    <x v="27"/>
    <x v="24"/>
    <n v="0"/>
    <n v="0"/>
    <n v="0"/>
    <x v="0"/>
    <n v="0"/>
  </r>
  <r>
    <x v="2"/>
    <x v="1"/>
    <x v="0"/>
    <x v="27"/>
    <x v="24"/>
    <n v="0"/>
    <n v="0"/>
    <n v="0"/>
    <x v="0"/>
    <n v="0"/>
  </r>
  <r>
    <x v="2"/>
    <x v="1"/>
    <x v="0"/>
    <x v="27"/>
    <x v="24"/>
    <n v="0.04"/>
    <n v="0"/>
    <n v="0"/>
    <x v="0"/>
    <n v="0"/>
  </r>
  <r>
    <x v="2"/>
    <x v="1"/>
    <x v="0"/>
    <x v="42"/>
    <x v="20"/>
    <n v="0.5"/>
    <n v="0"/>
    <n v="0"/>
    <x v="0"/>
    <n v="0"/>
  </r>
  <r>
    <x v="2"/>
    <x v="1"/>
    <x v="0"/>
    <x v="42"/>
    <x v="20"/>
    <n v="0.5"/>
    <n v="0"/>
    <n v="0"/>
    <x v="0"/>
    <n v="0"/>
  </r>
  <r>
    <x v="2"/>
    <x v="1"/>
    <x v="0"/>
    <x v="27"/>
    <x v="24"/>
    <n v="6.91"/>
    <n v="0.38"/>
    <n v="0"/>
    <x v="0"/>
    <n v="0"/>
  </r>
  <r>
    <x v="2"/>
    <x v="1"/>
    <x v="0"/>
    <x v="42"/>
    <x v="20"/>
    <n v="5.62"/>
    <n v="0.08"/>
    <n v="1.57"/>
    <x v="0"/>
    <n v="0"/>
  </r>
  <r>
    <x v="2"/>
    <x v="1"/>
    <x v="0"/>
    <x v="44"/>
    <x v="21"/>
    <n v="26.25"/>
    <n v="2.77"/>
    <n v="2.2599999999999998"/>
    <x v="0"/>
    <n v="0"/>
  </r>
  <r>
    <x v="2"/>
    <x v="1"/>
    <x v="0"/>
    <x v="44"/>
    <x v="21"/>
    <n v="4.4800000000000004"/>
    <n v="1.44"/>
    <n v="0.99"/>
    <x v="0"/>
    <n v="0"/>
  </r>
  <r>
    <x v="2"/>
    <x v="1"/>
    <x v="0"/>
    <x v="44"/>
    <x v="21"/>
    <n v="0"/>
    <n v="0"/>
    <n v="0"/>
    <x v="0"/>
    <n v="0"/>
  </r>
  <r>
    <x v="2"/>
    <x v="1"/>
    <x v="0"/>
    <x v="44"/>
    <x v="21"/>
    <n v="7.83"/>
    <n v="0.48"/>
    <n v="1.67"/>
    <x v="0"/>
    <n v="0"/>
  </r>
  <r>
    <x v="2"/>
    <x v="1"/>
    <x v="0"/>
    <x v="44"/>
    <x v="21"/>
    <n v="2.11"/>
    <n v="5.86"/>
    <n v="2.33"/>
    <x v="0"/>
    <n v="0"/>
  </r>
  <r>
    <x v="2"/>
    <x v="1"/>
    <x v="0"/>
    <x v="44"/>
    <x v="21"/>
    <n v="0.38"/>
    <n v="6.38"/>
    <n v="0.92"/>
    <x v="0"/>
    <n v="0"/>
  </r>
  <r>
    <x v="2"/>
    <x v="1"/>
    <x v="0"/>
    <x v="44"/>
    <x v="21"/>
    <n v="36.51"/>
    <n v="0.22"/>
    <n v="7.67"/>
    <x v="0"/>
    <n v="0"/>
  </r>
  <r>
    <x v="2"/>
    <x v="1"/>
    <x v="0"/>
    <x v="42"/>
    <x v="20"/>
    <n v="0"/>
    <n v="0"/>
    <n v="0"/>
    <x v="0"/>
    <n v="0"/>
  </r>
  <r>
    <x v="2"/>
    <x v="1"/>
    <x v="0"/>
    <x v="44"/>
    <x v="21"/>
    <n v="0"/>
    <n v="0"/>
    <n v="0"/>
    <x v="0"/>
    <n v="0"/>
  </r>
  <r>
    <x v="2"/>
    <x v="1"/>
    <x v="0"/>
    <x v="44"/>
    <x v="21"/>
    <n v="0"/>
    <n v="0"/>
    <n v="0"/>
    <x v="0"/>
    <n v="0"/>
  </r>
  <r>
    <x v="2"/>
    <x v="1"/>
    <x v="0"/>
    <x v="45"/>
    <x v="26"/>
    <n v="0.17"/>
    <n v="0"/>
    <n v="0.04"/>
    <x v="19"/>
    <n v="0"/>
  </r>
  <r>
    <x v="2"/>
    <x v="1"/>
    <x v="0"/>
    <x v="44"/>
    <x v="21"/>
    <n v="0"/>
    <n v="0"/>
    <n v="0"/>
    <x v="0"/>
    <n v="0"/>
  </r>
  <r>
    <x v="2"/>
    <x v="1"/>
    <x v="0"/>
    <x v="44"/>
    <x v="21"/>
    <n v="46.78"/>
    <n v="0.23"/>
    <n v="7.39"/>
    <x v="0"/>
    <n v="0"/>
  </r>
  <r>
    <x v="2"/>
    <x v="1"/>
    <x v="0"/>
    <x v="42"/>
    <x v="20"/>
    <n v="2.97"/>
    <n v="0.02"/>
    <n v="0.76"/>
    <x v="0"/>
    <n v="0"/>
  </r>
  <r>
    <x v="2"/>
    <x v="1"/>
    <x v="0"/>
    <x v="46"/>
    <x v="34"/>
    <n v="0"/>
    <n v="19.47"/>
    <n v="0"/>
    <x v="0"/>
    <n v="0"/>
  </r>
  <r>
    <x v="2"/>
    <x v="1"/>
    <x v="0"/>
    <x v="42"/>
    <x v="20"/>
    <n v="0"/>
    <n v="7.4"/>
    <n v="0"/>
    <x v="0"/>
    <n v="0"/>
  </r>
  <r>
    <x v="2"/>
    <x v="1"/>
    <x v="0"/>
    <x v="42"/>
    <x v="20"/>
    <n v="0"/>
    <n v="0"/>
    <n v="0"/>
    <x v="0"/>
    <n v="0"/>
  </r>
  <r>
    <x v="2"/>
    <x v="1"/>
    <x v="0"/>
    <x v="44"/>
    <x v="21"/>
    <n v="7.2"/>
    <n v="11.81"/>
    <n v="8.15"/>
    <x v="0"/>
    <n v="0"/>
  </r>
  <r>
    <x v="2"/>
    <x v="1"/>
    <x v="0"/>
    <x v="29"/>
    <x v="25"/>
    <n v="0"/>
    <n v="15.68"/>
    <n v="0"/>
    <x v="0"/>
    <n v="0"/>
  </r>
  <r>
    <x v="2"/>
    <x v="1"/>
    <x v="0"/>
    <x v="44"/>
    <x v="21"/>
    <n v="3.08"/>
    <n v="3.23"/>
    <n v="4.41"/>
    <x v="0"/>
    <n v="0"/>
  </r>
  <r>
    <x v="2"/>
    <x v="1"/>
    <x v="0"/>
    <x v="44"/>
    <x v="21"/>
    <n v="2.54"/>
    <n v="3.2"/>
    <n v="3.44"/>
    <x v="0"/>
    <n v="0"/>
  </r>
  <r>
    <x v="2"/>
    <x v="1"/>
    <x v="1"/>
    <x v="44"/>
    <x v="21"/>
    <n v="0"/>
    <n v="0"/>
    <n v="4.7"/>
    <x v="0"/>
    <n v="0"/>
  </r>
  <r>
    <x v="2"/>
    <x v="1"/>
    <x v="1"/>
    <x v="44"/>
    <x v="21"/>
    <n v="24.91"/>
    <n v="3.74"/>
    <n v="55"/>
    <x v="0"/>
    <n v="0"/>
  </r>
  <r>
    <x v="2"/>
    <x v="1"/>
    <x v="1"/>
    <x v="44"/>
    <x v="21"/>
    <n v="28.25"/>
    <n v="5.5"/>
    <n v="84.7"/>
    <x v="0"/>
    <n v="0"/>
  </r>
  <r>
    <x v="2"/>
    <x v="1"/>
    <x v="1"/>
    <x v="44"/>
    <x v="21"/>
    <n v="2.34"/>
    <n v="0.08"/>
    <n v="11.5"/>
    <x v="0"/>
    <n v="0"/>
  </r>
  <r>
    <x v="2"/>
    <x v="1"/>
    <x v="1"/>
    <x v="44"/>
    <x v="21"/>
    <n v="6.64"/>
    <n v="2.02"/>
    <n v="74"/>
    <x v="0"/>
    <n v="0"/>
  </r>
  <r>
    <x v="2"/>
    <x v="1"/>
    <x v="1"/>
    <x v="44"/>
    <x v="21"/>
    <n v="0"/>
    <n v="0"/>
    <n v="7.4"/>
    <x v="0"/>
    <n v="0"/>
  </r>
  <r>
    <x v="2"/>
    <x v="1"/>
    <x v="1"/>
    <x v="44"/>
    <x v="21"/>
    <n v="0.2"/>
    <n v="0.02"/>
    <n v="7.4"/>
    <x v="0"/>
    <n v="0"/>
  </r>
  <r>
    <x v="2"/>
    <x v="1"/>
    <x v="1"/>
    <x v="44"/>
    <x v="21"/>
    <n v="0.32"/>
    <n v="0.02"/>
    <n v="11.1"/>
    <x v="0"/>
    <n v="0"/>
  </r>
  <r>
    <x v="2"/>
    <x v="1"/>
    <x v="1"/>
    <x v="29"/>
    <x v="25"/>
    <n v="0"/>
    <n v="0"/>
    <n v="0"/>
    <x v="0"/>
    <n v="0"/>
  </r>
  <r>
    <x v="2"/>
    <x v="1"/>
    <x v="1"/>
    <x v="29"/>
    <x v="25"/>
    <n v="0"/>
    <n v="0"/>
    <n v="0"/>
    <x v="0"/>
    <n v="0"/>
  </r>
  <r>
    <x v="2"/>
    <x v="1"/>
    <x v="1"/>
    <x v="29"/>
    <x v="25"/>
    <n v="0"/>
    <n v="0"/>
    <n v="0"/>
    <x v="0"/>
    <n v="0"/>
  </r>
  <r>
    <x v="2"/>
    <x v="1"/>
    <x v="1"/>
    <x v="29"/>
    <x v="25"/>
    <n v="0"/>
    <n v="0"/>
    <n v="0"/>
    <x v="0"/>
    <n v="0"/>
  </r>
  <r>
    <x v="2"/>
    <x v="1"/>
    <x v="1"/>
    <x v="42"/>
    <x v="20"/>
    <n v="0"/>
    <n v="1.0900000000000001"/>
    <n v="0"/>
    <x v="0"/>
    <n v="0"/>
  </r>
  <r>
    <x v="2"/>
    <x v="1"/>
    <x v="1"/>
    <x v="45"/>
    <x v="26"/>
    <n v="0.64"/>
    <n v="0"/>
    <n v="40.5"/>
    <x v="18"/>
    <n v="0"/>
  </r>
  <r>
    <x v="2"/>
    <x v="1"/>
    <x v="1"/>
    <x v="46"/>
    <x v="34"/>
    <n v="0"/>
    <n v="5.83"/>
    <n v="0"/>
    <x v="0"/>
    <n v="0"/>
  </r>
  <r>
    <x v="2"/>
    <x v="1"/>
    <x v="1"/>
    <x v="42"/>
    <x v="20"/>
    <n v="7.0000000000000007E-2"/>
    <n v="0"/>
    <n v="0"/>
    <x v="0"/>
    <n v="0"/>
  </r>
  <r>
    <x v="2"/>
    <x v="1"/>
    <x v="1"/>
    <x v="27"/>
    <x v="24"/>
    <n v="0"/>
    <n v="0"/>
    <n v="0"/>
    <x v="0"/>
    <n v="0"/>
  </r>
  <r>
    <x v="2"/>
    <x v="1"/>
    <x v="1"/>
    <x v="27"/>
    <x v="24"/>
    <n v="0"/>
    <n v="0"/>
    <n v="0"/>
    <x v="0"/>
    <n v="0"/>
  </r>
  <r>
    <x v="2"/>
    <x v="1"/>
    <x v="1"/>
    <x v="27"/>
    <x v="24"/>
    <n v="0"/>
    <n v="0"/>
    <n v="0"/>
    <x v="0"/>
    <n v="0"/>
  </r>
  <r>
    <x v="2"/>
    <x v="1"/>
    <x v="1"/>
    <x v="27"/>
    <x v="24"/>
    <n v="0.04"/>
    <n v="0"/>
    <n v="0"/>
    <x v="0"/>
    <n v="0"/>
  </r>
  <r>
    <x v="2"/>
    <x v="1"/>
    <x v="1"/>
    <x v="42"/>
    <x v="20"/>
    <n v="0.5"/>
    <n v="0"/>
    <n v="0"/>
    <x v="0"/>
    <n v="0"/>
  </r>
  <r>
    <x v="2"/>
    <x v="1"/>
    <x v="1"/>
    <x v="42"/>
    <x v="20"/>
    <n v="0.5"/>
    <n v="0"/>
    <n v="0"/>
    <x v="0"/>
    <n v="0"/>
  </r>
  <r>
    <x v="2"/>
    <x v="1"/>
    <x v="1"/>
    <x v="27"/>
    <x v="24"/>
    <n v="6.91"/>
    <n v="0.38"/>
    <n v="0"/>
    <x v="0"/>
    <n v="0"/>
  </r>
  <r>
    <x v="2"/>
    <x v="1"/>
    <x v="1"/>
    <x v="42"/>
    <x v="20"/>
    <n v="5.62"/>
    <n v="0.08"/>
    <n v="1.57"/>
    <x v="0"/>
    <n v="0"/>
  </r>
  <r>
    <x v="2"/>
    <x v="1"/>
    <x v="1"/>
    <x v="44"/>
    <x v="21"/>
    <n v="26.25"/>
    <n v="2.77"/>
    <n v="2.2599999999999998"/>
    <x v="0"/>
    <n v="0"/>
  </r>
  <r>
    <x v="2"/>
    <x v="1"/>
    <x v="1"/>
    <x v="44"/>
    <x v="21"/>
    <n v="4.4800000000000004"/>
    <n v="1.44"/>
    <n v="0.99"/>
    <x v="0"/>
    <n v="0"/>
  </r>
  <r>
    <x v="2"/>
    <x v="1"/>
    <x v="1"/>
    <x v="44"/>
    <x v="21"/>
    <n v="0"/>
    <n v="0"/>
    <n v="0"/>
    <x v="0"/>
    <n v="0"/>
  </r>
  <r>
    <x v="2"/>
    <x v="1"/>
    <x v="1"/>
    <x v="44"/>
    <x v="21"/>
    <n v="7.83"/>
    <n v="0.48"/>
    <n v="1.67"/>
    <x v="0"/>
    <n v="0"/>
  </r>
  <r>
    <x v="2"/>
    <x v="1"/>
    <x v="1"/>
    <x v="44"/>
    <x v="21"/>
    <n v="2.11"/>
    <n v="5.86"/>
    <n v="2.33"/>
    <x v="0"/>
    <n v="0"/>
  </r>
  <r>
    <x v="2"/>
    <x v="1"/>
    <x v="1"/>
    <x v="44"/>
    <x v="21"/>
    <n v="0.38"/>
    <n v="6.38"/>
    <n v="0.92"/>
    <x v="0"/>
    <n v="0"/>
  </r>
  <r>
    <x v="2"/>
    <x v="1"/>
    <x v="1"/>
    <x v="44"/>
    <x v="21"/>
    <n v="36.51"/>
    <n v="0.22"/>
    <n v="7.67"/>
    <x v="0"/>
    <n v="0"/>
  </r>
  <r>
    <x v="2"/>
    <x v="1"/>
    <x v="1"/>
    <x v="42"/>
    <x v="20"/>
    <n v="0"/>
    <n v="0"/>
    <n v="0"/>
    <x v="0"/>
    <n v="0"/>
  </r>
  <r>
    <x v="2"/>
    <x v="1"/>
    <x v="1"/>
    <x v="44"/>
    <x v="21"/>
    <n v="0"/>
    <n v="0"/>
    <n v="0"/>
    <x v="0"/>
    <n v="0"/>
  </r>
  <r>
    <x v="2"/>
    <x v="1"/>
    <x v="1"/>
    <x v="44"/>
    <x v="21"/>
    <n v="0"/>
    <n v="0"/>
    <n v="0"/>
    <x v="0"/>
    <n v="0"/>
  </r>
  <r>
    <x v="2"/>
    <x v="1"/>
    <x v="1"/>
    <x v="45"/>
    <x v="26"/>
    <n v="0.17"/>
    <n v="0"/>
    <n v="0.04"/>
    <x v="19"/>
    <n v="0"/>
  </r>
  <r>
    <x v="2"/>
    <x v="1"/>
    <x v="1"/>
    <x v="44"/>
    <x v="21"/>
    <n v="0"/>
    <n v="0"/>
    <n v="0"/>
    <x v="0"/>
    <n v="0"/>
  </r>
  <r>
    <x v="2"/>
    <x v="1"/>
    <x v="1"/>
    <x v="44"/>
    <x v="21"/>
    <n v="46.78"/>
    <n v="0.23"/>
    <n v="7.39"/>
    <x v="0"/>
    <n v="0"/>
  </r>
  <r>
    <x v="2"/>
    <x v="1"/>
    <x v="1"/>
    <x v="42"/>
    <x v="20"/>
    <n v="2.97"/>
    <n v="0.02"/>
    <n v="0.76"/>
    <x v="0"/>
    <n v="0"/>
  </r>
  <r>
    <x v="2"/>
    <x v="1"/>
    <x v="1"/>
    <x v="46"/>
    <x v="34"/>
    <n v="0"/>
    <n v="19.47"/>
    <n v="0"/>
    <x v="0"/>
    <n v="0"/>
  </r>
  <r>
    <x v="2"/>
    <x v="1"/>
    <x v="1"/>
    <x v="42"/>
    <x v="20"/>
    <n v="0"/>
    <n v="7.4"/>
    <n v="0"/>
    <x v="0"/>
    <n v="0"/>
  </r>
  <r>
    <x v="2"/>
    <x v="1"/>
    <x v="1"/>
    <x v="42"/>
    <x v="20"/>
    <n v="0"/>
    <n v="0"/>
    <n v="0"/>
    <x v="0"/>
    <n v="0"/>
  </r>
  <r>
    <x v="2"/>
    <x v="1"/>
    <x v="1"/>
    <x v="44"/>
    <x v="21"/>
    <n v="7.2"/>
    <n v="11.81"/>
    <n v="8.15"/>
    <x v="0"/>
    <n v="0"/>
  </r>
  <r>
    <x v="2"/>
    <x v="1"/>
    <x v="1"/>
    <x v="29"/>
    <x v="25"/>
    <n v="0"/>
    <n v="15.68"/>
    <n v="0"/>
    <x v="0"/>
    <n v="0"/>
  </r>
  <r>
    <x v="2"/>
    <x v="1"/>
    <x v="1"/>
    <x v="44"/>
    <x v="21"/>
    <n v="3.08"/>
    <n v="3.23"/>
    <n v="4.41"/>
    <x v="0"/>
    <n v="0"/>
  </r>
  <r>
    <x v="2"/>
    <x v="1"/>
    <x v="1"/>
    <x v="44"/>
    <x v="21"/>
    <n v="2.54"/>
    <n v="3.2"/>
    <n v="3.44"/>
    <x v="0"/>
    <n v="0"/>
  </r>
</pivotCacheRecords>
</file>

<file path=xl/pivotCache/pivotCacheRecords3.xml><?xml version="1.0" encoding="utf-8"?>
<pivotCacheRecords xmlns="http://schemas.openxmlformats.org/spreadsheetml/2006/main" xmlns:r="http://schemas.openxmlformats.org/officeDocument/2006/relationships" count="5997">
  <r>
    <x v="0"/>
    <x v="0"/>
    <x v="0"/>
    <x v="0"/>
    <x v="0"/>
    <s v="Arctic Coastal Plains Province"/>
    <x v="0"/>
    <m/>
    <s v="CENSARA_AVG"/>
  </r>
  <r>
    <x v="0"/>
    <x v="0"/>
    <x v="0"/>
    <x v="0"/>
    <x v="0"/>
    <s v="Arctic Coastal Plains Province"/>
    <x v="0"/>
    <m/>
    <s v="CENSARA_AVG"/>
  </r>
  <r>
    <x v="0"/>
    <x v="0"/>
    <x v="0"/>
    <x v="0"/>
    <x v="0"/>
    <s v="Arctic Coastal Plains Province"/>
    <x v="0"/>
    <m/>
    <s v="CENSARA_AVG"/>
  </r>
  <r>
    <x v="0"/>
    <x v="0"/>
    <x v="0"/>
    <x v="0"/>
    <x v="0"/>
    <s v="Arctic Coastal Plains Province"/>
    <x v="0"/>
    <m/>
    <s v="CENSARA_AVG"/>
  </r>
  <r>
    <x v="0"/>
    <x v="0"/>
    <x v="0"/>
    <x v="0"/>
    <x v="0"/>
    <s v="Arctic Coastal Plains Province"/>
    <x v="0"/>
    <m/>
    <s v="CENSARA_AVG"/>
  </r>
  <r>
    <x v="0"/>
    <x v="0"/>
    <x v="0"/>
    <x v="0"/>
    <x v="0"/>
    <s v="Arctic Coastal Plains Province"/>
    <x v="0"/>
    <m/>
    <s v="CENSARA_AVG"/>
  </r>
  <r>
    <x v="0"/>
    <x v="0"/>
    <x v="0"/>
    <x v="0"/>
    <x v="0"/>
    <s v="Arctic Coastal Plains Province"/>
    <x v="0"/>
    <m/>
    <s v="CENSARA_AVG"/>
  </r>
  <r>
    <x v="0"/>
    <x v="0"/>
    <x v="0"/>
    <x v="0"/>
    <x v="0"/>
    <s v="Arctic Coastal Plains Province"/>
    <x v="0"/>
    <m/>
    <s v="CENSARA_AVG"/>
  </r>
  <r>
    <x v="0"/>
    <x v="0"/>
    <x v="0"/>
    <x v="0"/>
    <x v="0"/>
    <s v="Arctic Coastal Plains Province"/>
    <x v="0"/>
    <m/>
    <s v="CENSARA_AVG"/>
  </r>
  <r>
    <x v="0"/>
    <x v="0"/>
    <x v="0"/>
    <x v="0"/>
    <x v="0"/>
    <s v="Arctic Coastal Plains Province"/>
    <x v="0"/>
    <m/>
    <s v="CENSARA_AVG"/>
  </r>
  <r>
    <x v="0"/>
    <x v="0"/>
    <x v="0"/>
    <x v="0"/>
    <x v="0"/>
    <s v="Arctic Coastal Plains Province"/>
    <x v="0"/>
    <m/>
    <s v="CENSARA_AVG"/>
  </r>
  <r>
    <x v="0"/>
    <x v="0"/>
    <x v="0"/>
    <x v="0"/>
    <x v="0"/>
    <s v="Arctic Coastal Plains Province"/>
    <x v="0"/>
    <m/>
    <s v="CENSARA_AVG"/>
  </r>
  <r>
    <x v="0"/>
    <x v="0"/>
    <x v="0"/>
    <x v="0"/>
    <x v="0"/>
    <s v="Arctic Coastal Plains Province"/>
    <x v="0"/>
    <m/>
    <s v="CENSARA_AVG"/>
  </r>
  <r>
    <x v="0"/>
    <x v="0"/>
    <x v="0"/>
    <x v="0"/>
    <x v="0"/>
    <s v="Arctic Coastal Plains Province"/>
    <x v="0"/>
    <m/>
    <s v="CENSARA_AVG"/>
  </r>
  <r>
    <x v="0"/>
    <x v="0"/>
    <x v="0"/>
    <x v="0"/>
    <x v="0"/>
    <s v="Arctic Coastal Plains Province"/>
    <x v="0"/>
    <m/>
    <s v="CENSARA_AVG"/>
  </r>
  <r>
    <x v="0"/>
    <x v="0"/>
    <x v="0"/>
    <x v="0"/>
    <x v="0"/>
    <s v="Arctic Coastal Plains Province"/>
    <x v="0"/>
    <m/>
    <s v="CENSARA_AVG"/>
  </r>
  <r>
    <x v="0"/>
    <x v="0"/>
    <x v="0"/>
    <x v="0"/>
    <x v="0"/>
    <s v="Arctic Coastal Plains Province"/>
    <x v="0"/>
    <m/>
    <s v="CENSARA_AVG"/>
  </r>
  <r>
    <x v="0"/>
    <x v="0"/>
    <x v="0"/>
    <x v="0"/>
    <x v="0"/>
    <s v="Arctic Coastal Plains Province"/>
    <x v="0"/>
    <m/>
    <s v="CENSARA_AVG"/>
  </r>
  <r>
    <x v="0"/>
    <x v="0"/>
    <x v="0"/>
    <x v="0"/>
    <x v="0"/>
    <s v="Arctic Coastal Plains Province"/>
    <x v="0"/>
    <m/>
    <s v="CENSARA_AVG"/>
  </r>
  <r>
    <x v="0"/>
    <x v="0"/>
    <x v="0"/>
    <x v="0"/>
    <x v="0"/>
    <s v="Arctic Coastal Plains Province"/>
    <x v="0"/>
    <m/>
    <s v="CENSARA_AVG"/>
  </r>
  <r>
    <x v="0"/>
    <x v="0"/>
    <x v="0"/>
    <x v="0"/>
    <x v="0"/>
    <s v="Arctic Coastal Plains Province"/>
    <x v="0"/>
    <m/>
    <s v="CENSARA_AVG"/>
  </r>
  <r>
    <x v="0"/>
    <x v="0"/>
    <x v="0"/>
    <x v="0"/>
    <x v="0"/>
    <s v="Arctic Coastal Plains Province"/>
    <x v="0"/>
    <m/>
    <s v="CENSARA_AVG"/>
  </r>
  <r>
    <x v="0"/>
    <x v="0"/>
    <x v="0"/>
    <x v="0"/>
    <x v="0"/>
    <s v="Arctic Coastal Plains Province"/>
    <x v="0"/>
    <m/>
    <s v="CENSARA_AVG"/>
  </r>
  <r>
    <x v="0"/>
    <x v="0"/>
    <x v="0"/>
    <x v="0"/>
    <x v="0"/>
    <s v="Arctic Coastal Plains Province"/>
    <x v="0"/>
    <m/>
    <s v="CENSARA_AVG"/>
  </r>
  <r>
    <x v="0"/>
    <x v="0"/>
    <x v="0"/>
    <x v="0"/>
    <x v="0"/>
    <s v="Arctic Coastal Plains Province"/>
    <x v="0"/>
    <m/>
    <s v="CENSARA_AVG"/>
  </r>
  <r>
    <x v="0"/>
    <x v="0"/>
    <x v="0"/>
    <x v="0"/>
    <x v="0"/>
    <s v="Arctic Coastal Plains Province"/>
    <x v="0"/>
    <m/>
    <s v="CENSARA_AVG"/>
  </r>
  <r>
    <x v="0"/>
    <x v="0"/>
    <x v="0"/>
    <x v="0"/>
    <x v="0"/>
    <s v="Arctic Coastal Plains Province"/>
    <x v="0"/>
    <m/>
    <s v="CENSARA_AVG"/>
  </r>
  <r>
    <x v="0"/>
    <x v="0"/>
    <x v="0"/>
    <x v="0"/>
    <x v="0"/>
    <s v="Arctic Coastal Plains Province"/>
    <x v="0"/>
    <m/>
    <s v="CENSARA_AVG"/>
  </r>
  <r>
    <x v="0"/>
    <x v="1"/>
    <x v="1"/>
    <x v="0"/>
    <x v="1"/>
    <s v="Not Assigned - SURVEY AVERAGE"/>
    <x v="1"/>
    <m/>
    <s v="CENSARA_AVG"/>
  </r>
  <r>
    <x v="0"/>
    <x v="0"/>
    <x v="0"/>
    <x v="0"/>
    <x v="0"/>
    <s v="Arctic Coastal Plains Province"/>
    <x v="0"/>
    <m/>
    <s v="CENSARA_AVG"/>
  </r>
  <r>
    <x v="0"/>
    <x v="0"/>
    <x v="0"/>
    <x v="0"/>
    <x v="0"/>
    <s v="Arctic Coastal Plains Province"/>
    <x v="0"/>
    <m/>
    <s v="CENSARA_AVG"/>
  </r>
  <r>
    <x v="0"/>
    <x v="0"/>
    <x v="0"/>
    <x v="0"/>
    <x v="0"/>
    <s v="Arctic Coastal Plains Province"/>
    <x v="0"/>
    <m/>
    <s v="CENSARA_AVG"/>
  </r>
  <r>
    <x v="0"/>
    <x v="2"/>
    <x v="2"/>
    <x v="0"/>
    <x v="2"/>
    <s v="Yukon-Koyukuk Province"/>
    <x v="2"/>
    <m/>
    <s v="CENSARA_AVG"/>
  </r>
  <r>
    <x v="0"/>
    <x v="0"/>
    <x v="0"/>
    <x v="0"/>
    <x v="0"/>
    <s v="Arctic Coastal Plains Province"/>
    <x v="0"/>
    <m/>
    <s v="CENSARA_AVG"/>
  </r>
  <r>
    <x v="0"/>
    <x v="2"/>
    <x v="2"/>
    <x v="0"/>
    <x v="2"/>
    <s v="Yukon-Koyukuk Province"/>
    <x v="2"/>
    <m/>
    <s v="CENSARA_AVG"/>
  </r>
  <r>
    <x v="0"/>
    <x v="2"/>
    <x v="2"/>
    <x v="0"/>
    <x v="2"/>
    <s v="Yukon-Koyukuk Province"/>
    <x v="2"/>
    <m/>
    <s v="CENSARA_AVG"/>
  </r>
  <r>
    <x v="0"/>
    <x v="2"/>
    <x v="2"/>
    <x v="0"/>
    <x v="2"/>
    <s v="Yukon-Koyukuk Province"/>
    <x v="2"/>
    <m/>
    <s v="CENSARA_AVG"/>
  </r>
  <r>
    <x v="0"/>
    <x v="0"/>
    <x v="0"/>
    <x v="0"/>
    <x v="0"/>
    <s v="Arctic Coastal Plains Province"/>
    <x v="0"/>
    <m/>
    <s v="CENSARA_AVG"/>
  </r>
  <r>
    <x v="0"/>
    <x v="2"/>
    <x v="2"/>
    <x v="0"/>
    <x v="2"/>
    <s v="Yukon-Koyukuk Province"/>
    <x v="2"/>
    <m/>
    <s v="CENSARA_AVG"/>
  </r>
  <r>
    <x v="0"/>
    <x v="0"/>
    <x v="0"/>
    <x v="0"/>
    <x v="0"/>
    <s v="Arctic Coastal Plains Province"/>
    <x v="0"/>
    <m/>
    <s v="CENSARA_AVG"/>
  </r>
  <r>
    <x v="0"/>
    <x v="2"/>
    <x v="2"/>
    <x v="0"/>
    <x v="2"/>
    <s v="Yukon-Koyukuk Province"/>
    <x v="2"/>
    <m/>
    <s v="CENSARA_AVG"/>
  </r>
  <r>
    <x v="0"/>
    <x v="2"/>
    <x v="2"/>
    <x v="0"/>
    <x v="2"/>
    <s v="Yukon-Koyukuk Province"/>
    <x v="2"/>
    <m/>
    <s v="CENSARA_AVG"/>
  </r>
  <r>
    <x v="0"/>
    <x v="2"/>
    <x v="2"/>
    <x v="0"/>
    <x v="2"/>
    <s v="Yukon-Koyukuk Province"/>
    <x v="2"/>
    <m/>
    <s v="CENSARA_AVG"/>
  </r>
  <r>
    <x v="0"/>
    <x v="2"/>
    <x v="2"/>
    <x v="0"/>
    <x v="2"/>
    <s v="Yukon-Koyukuk Province"/>
    <x v="2"/>
    <m/>
    <s v="CENSARA_AVG"/>
  </r>
  <r>
    <x v="0"/>
    <x v="2"/>
    <x v="2"/>
    <x v="0"/>
    <x v="2"/>
    <s v="Yukon-Koyukuk Province"/>
    <x v="2"/>
    <m/>
    <s v="CENSARA_AVG"/>
  </r>
  <r>
    <x v="0"/>
    <x v="0"/>
    <x v="0"/>
    <x v="0"/>
    <x v="0"/>
    <s v="Arctic Coastal Plains Province"/>
    <x v="0"/>
    <m/>
    <s v="CENSARA_AVG"/>
  </r>
  <r>
    <x v="0"/>
    <x v="2"/>
    <x v="2"/>
    <x v="0"/>
    <x v="2"/>
    <s v="Yukon-Koyukuk Province"/>
    <x v="2"/>
    <m/>
    <s v="CENSARA_AVG"/>
  </r>
  <r>
    <x v="0"/>
    <x v="2"/>
    <x v="2"/>
    <x v="0"/>
    <x v="2"/>
    <s v="Yukon-Koyukuk Province"/>
    <x v="2"/>
    <m/>
    <s v="CENSARA_AVG"/>
  </r>
  <r>
    <x v="0"/>
    <x v="0"/>
    <x v="0"/>
    <x v="0"/>
    <x v="0"/>
    <s v="Arctic Coastal Plains Province"/>
    <x v="0"/>
    <m/>
    <s v="CENSARA_AVG"/>
  </r>
  <r>
    <x v="0"/>
    <x v="2"/>
    <x v="2"/>
    <x v="0"/>
    <x v="2"/>
    <s v="Yukon-Koyukuk Province"/>
    <x v="2"/>
    <m/>
    <s v="CENSARA_AVG"/>
  </r>
  <r>
    <x v="0"/>
    <x v="2"/>
    <x v="2"/>
    <x v="0"/>
    <x v="2"/>
    <s v="Yukon-Koyukuk Province"/>
    <x v="2"/>
    <m/>
    <s v="CENSARA_AVG"/>
  </r>
  <r>
    <x v="0"/>
    <x v="2"/>
    <x v="2"/>
    <x v="0"/>
    <x v="2"/>
    <s v="Yukon-Koyukuk Province"/>
    <x v="2"/>
    <m/>
    <s v="CENSARA_AVG"/>
  </r>
  <r>
    <x v="0"/>
    <x v="2"/>
    <x v="2"/>
    <x v="0"/>
    <x v="2"/>
    <s v="Yukon-Koyukuk Province"/>
    <x v="2"/>
    <m/>
    <s v="CENSARA_AVG"/>
  </r>
  <r>
    <x v="0"/>
    <x v="2"/>
    <x v="2"/>
    <x v="0"/>
    <x v="2"/>
    <s v="Yukon-Koyukuk Province"/>
    <x v="2"/>
    <m/>
    <s v="CENSARA_AVG"/>
  </r>
  <r>
    <x v="0"/>
    <x v="3"/>
    <x v="3"/>
    <x v="0"/>
    <x v="3"/>
    <s v="Not Assigned - SURVEY AVERAGE"/>
    <x v="1"/>
    <m/>
    <s v="CENSARA_AVG"/>
  </r>
  <r>
    <x v="0"/>
    <x v="0"/>
    <x v="0"/>
    <x v="0"/>
    <x v="0"/>
    <s v="Arctic Coastal Plains Province"/>
    <x v="0"/>
    <m/>
    <s v="CENSARA_AVG"/>
  </r>
  <r>
    <x v="0"/>
    <x v="2"/>
    <x v="2"/>
    <x v="0"/>
    <x v="2"/>
    <s v="Yukon-Koyukuk Province"/>
    <x v="2"/>
    <m/>
    <s v="CENSARA_AVG"/>
  </r>
  <r>
    <x v="0"/>
    <x v="2"/>
    <x v="2"/>
    <x v="0"/>
    <x v="2"/>
    <s v="Yukon-Koyukuk Province"/>
    <x v="2"/>
    <m/>
    <s v="CENSARA_AVG"/>
  </r>
  <r>
    <x v="0"/>
    <x v="0"/>
    <x v="0"/>
    <x v="0"/>
    <x v="0"/>
    <s v="Arctic Coastal Plains Province"/>
    <x v="0"/>
    <m/>
    <s v="CENSARA_AVG"/>
  </r>
  <r>
    <x v="0"/>
    <x v="0"/>
    <x v="0"/>
    <x v="0"/>
    <x v="0"/>
    <s v="Arctic Coastal Plains Province"/>
    <x v="0"/>
    <m/>
    <s v="CENSARA_AVG"/>
  </r>
  <r>
    <x v="0"/>
    <x v="2"/>
    <x v="2"/>
    <x v="0"/>
    <x v="2"/>
    <s v="Yukon-Koyukuk Province"/>
    <x v="2"/>
    <m/>
    <s v="CENSARA_AVG"/>
  </r>
  <r>
    <x v="0"/>
    <x v="0"/>
    <x v="0"/>
    <x v="0"/>
    <x v="0"/>
    <s v="Arctic Coastal Plains Province"/>
    <x v="0"/>
    <m/>
    <s v="CENSARA_AVG"/>
  </r>
  <r>
    <x v="0"/>
    <x v="0"/>
    <x v="0"/>
    <x v="0"/>
    <x v="0"/>
    <s v="Arctic Coastal Plains Province"/>
    <x v="0"/>
    <m/>
    <s v="CENSARA_AVG"/>
  </r>
  <r>
    <x v="0"/>
    <x v="0"/>
    <x v="0"/>
    <x v="0"/>
    <x v="0"/>
    <s v="Arctic Coastal Plains Province"/>
    <x v="0"/>
    <m/>
    <s v="CENSARA_AVG"/>
  </r>
  <r>
    <x v="0"/>
    <x v="0"/>
    <x v="0"/>
    <x v="0"/>
    <x v="0"/>
    <s v="Arctic Coastal Plains Province"/>
    <x v="0"/>
    <m/>
    <s v="CENSARA_AVG"/>
  </r>
  <r>
    <x v="0"/>
    <x v="0"/>
    <x v="0"/>
    <x v="0"/>
    <x v="0"/>
    <s v="Arctic Coastal Plains Province"/>
    <x v="0"/>
    <m/>
    <s v="CENSARA_AVG"/>
  </r>
  <r>
    <x v="0"/>
    <x v="0"/>
    <x v="0"/>
    <x v="0"/>
    <x v="0"/>
    <s v="Arctic Coastal Plains Province"/>
    <x v="0"/>
    <m/>
    <s v="CENSARA_AVG"/>
  </r>
  <r>
    <x v="0"/>
    <x v="0"/>
    <x v="0"/>
    <x v="0"/>
    <x v="0"/>
    <s v="Arctic Coastal Plains Province"/>
    <x v="0"/>
    <m/>
    <s v="CENSARA_AVG"/>
  </r>
  <r>
    <x v="0"/>
    <x v="0"/>
    <x v="0"/>
    <x v="0"/>
    <x v="0"/>
    <s v="Arctic Coastal Plains Province"/>
    <x v="0"/>
    <m/>
    <s v="CENSARA_AVG"/>
  </r>
  <r>
    <x v="0"/>
    <x v="1"/>
    <x v="1"/>
    <x v="0"/>
    <x v="1"/>
    <s v="Not Assigned - SURVEY AVERAGE"/>
    <x v="1"/>
    <m/>
    <s v="CENSARA_AVG"/>
  </r>
  <r>
    <x v="0"/>
    <x v="1"/>
    <x v="1"/>
    <x v="0"/>
    <x v="1"/>
    <s v="Not Assigned - SURVEY AVERAGE"/>
    <x v="1"/>
    <m/>
    <s v="CENSARA_AVG"/>
  </r>
  <r>
    <x v="0"/>
    <x v="0"/>
    <x v="0"/>
    <x v="0"/>
    <x v="0"/>
    <s v="Arctic Coastal Plains Province"/>
    <x v="0"/>
    <m/>
    <s v="CENSARA_AVG"/>
  </r>
  <r>
    <x v="0"/>
    <x v="0"/>
    <x v="0"/>
    <x v="0"/>
    <x v="0"/>
    <s v="Arctic Coastal Plains Province"/>
    <x v="0"/>
    <m/>
    <s v="CENSARA_AVG"/>
  </r>
  <r>
    <x v="0"/>
    <x v="0"/>
    <x v="0"/>
    <x v="0"/>
    <x v="0"/>
    <s v="Arctic Coastal Plains Province"/>
    <x v="0"/>
    <m/>
    <s v="CENSARA_AVG"/>
  </r>
  <r>
    <x v="0"/>
    <x v="1"/>
    <x v="1"/>
    <x v="0"/>
    <x v="1"/>
    <s v="Not Assigned - SURVEY AVERAGE"/>
    <x v="1"/>
    <m/>
    <s v="CENSARA_AVG"/>
  </r>
  <r>
    <x v="0"/>
    <x v="2"/>
    <x v="2"/>
    <x v="0"/>
    <x v="2"/>
    <s v="Yukon-Koyukuk Province"/>
    <x v="2"/>
    <m/>
    <s v="CENSARA_AVG"/>
  </r>
  <r>
    <x v="0"/>
    <x v="2"/>
    <x v="2"/>
    <x v="0"/>
    <x v="2"/>
    <s v="Yukon-Koyukuk Province"/>
    <x v="2"/>
    <m/>
    <s v="CENSARA_AVG"/>
  </r>
  <r>
    <x v="0"/>
    <x v="1"/>
    <x v="1"/>
    <x v="0"/>
    <x v="1"/>
    <s v="Not Assigned - SURVEY AVERAGE"/>
    <x v="1"/>
    <m/>
    <s v="CENSARA_AVG"/>
  </r>
  <r>
    <x v="0"/>
    <x v="1"/>
    <x v="1"/>
    <x v="0"/>
    <x v="1"/>
    <s v="Not Assigned - SURVEY AVERAGE"/>
    <x v="1"/>
    <m/>
    <s v="CENSARA_AVG"/>
  </r>
  <r>
    <x v="0"/>
    <x v="1"/>
    <x v="1"/>
    <x v="0"/>
    <x v="1"/>
    <s v="Not Assigned - SURVEY AVERAGE"/>
    <x v="1"/>
    <m/>
    <s v="CENSARA_AVG"/>
  </r>
  <r>
    <x v="0"/>
    <x v="1"/>
    <x v="1"/>
    <x v="0"/>
    <x v="1"/>
    <s v="Not Assigned - SURVEY AVERAGE"/>
    <x v="1"/>
    <m/>
    <s v="CENSARA_AVG"/>
  </r>
  <r>
    <x v="0"/>
    <x v="1"/>
    <x v="1"/>
    <x v="0"/>
    <x v="1"/>
    <s v="Not Assigned - SURVEY AVERAGE"/>
    <x v="1"/>
    <m/>
    <s v="CENSARA_AVG"/>
  </r>
  <r>
    <x v="0"/>
    <x v="1"/>
    <x v="1"/>
    <x v="0"/>
    <x v="1"/>
    <s v="Not Assigned - SURVEY AVERAGE"/>
    <x v="1"/>
    <m/>
    <s v="CENSARA_AVG"/>
  </r>
  <r>
    <x v="0"/>
    <x v="1"/>
    <x v="1"/>
    <x v="0"/>
    <x v="1"/>
    <s v="Not Assigned - SURVEY AVERAGE"/>
    <x v="1"/>
    <m/>
    <s v="CENSARA_AVG"/>
  </r>
  <r>
    <x v="0"/>
    <x v="0"/>
    <x v="0"/>
    <x v="0"/>
    <x v="0"/>
    <s v="Arctic Coastal Plains Province"/>
    <x v="0"/>
    <m/>
    <s v="CENSARA_AVG"/>
  </r>
  <r>
    <x v="0"/>
    <x v="3"/>
    <x v="3"/>
    <x v="0"/>
    <x v="3"/>
    <s v="Not Assigned - SURVEY AVERAGE"/>
    <x v="1"/>
    <m/>
    <s v="CENSARA_AVG"/>
  </r>
  <r>
    <x v="0"/>
    <x v="3"/>
    <x v="3"/>
    <x v="0"/>
    <x v="3"/>
    <s v="Not Assigned - SURVEY AVERAGE"/>
    <x v="1"/>
    <m/>
    <s v="CENSARA_AVG"/>
  </r>
  <r>
    <x v="0"/>
    <x v="0"/>
    <x v="0"/>
    <x v="0"/>
    <x v="0"/>
    <s v="Arctic Coastal Plains Province"/>
    <x v="0"/>
    <m/>
    <s v="CENSARA_AVG"/>
  </r>
  <r>
    <x v="0"/>
    <x v="0"/>
    <x v="0"/>
    <x v="0"/>
    <x v="0"/>
    <s v="Arctic Coastal Plains Province"/>
    <x v="0"/>
    <m/>
    <s v="CENSARA_AVG"/>
  </r>
  <r>
    <x v="0"/>
    <x v="3"/>
    <x v="3"/>
    <x v="0"/>
    <x v="3"/>
    <s v="Not Assigned - SURVEY AVERAGE"/>
    <x v="1"/>
    <m/>
    <s v="CENSARA_AVG"/>
  </r>
  <r>
    <x v="0"/>
    <x v="3"/>
    <x v="3"/>
    <x v="0"/>
    <x v="3"/>
    <s v="Not Assigned - SURVEY AVERAGE"/>
    <x v="1"/>
    <m/>
    <s v="CENSARA_AVG"/>
  </r>
  <r>
    <x v="0"/>
    <x v="0"/>
    <x v="0"/>
    <x v="0"/>
    <x v="0"/>
    <s v="Arctic Coastal Plains Province"/>
    <x v="0"/>
    <m/>
    <s v="CENSARA_AVG"/>
  </r>
  <r>
    <x v="0"/>
    <x v="0"/>
    <x v="0"/>
    <x v="0"/>
    <x v="0"/>
    <s v="Arctic Coastal Plains Province"/>
    <x v="0"/>
    <m/>
    <s v="CENSARA_AVG"/>
  </r>
  <r>
    <x v="0"/>
    <x v="0"/>
    <x v="0"/>
    <x v="0"/>
    <x v="0"/>
    <s v="Arctic Coastal Plains Province"/>
    <x v="0"/>
    <m/>
    <s v="CENSARA_AVG"/>
  </r>
  <r>
    <x v="0"/>
    <x v="1"/>
    <x v="1"/>
    <x v="0"/>
    <x v="1"/>
    <s v="Not Assigned - SURVEY AVERAGE"/>
    <x v="1"/>
    <m/>
    <s v="CENSARA_AVG"/>
  </r>
  <r>
    <x v="0"/>
    <x v="0"/>
    <x v="0"/>
    <x v="0"/>
    <x v="0"/>
    <s v="Arctic Coastal Plains Province"/>
    <x v="0"/>
    <m/>
    <s v="CENSARA_AVG"/>
  </r>
  <r>
    <x v="0"/>
    <x v="1"/>
    <x v="1"/>
    <x v="0"/>
    <x v="1"/>
    <s v="Not Assigned - SURVEY AVERAGE"/>
    <x v="1"/>
    <m/>
    <s v="CENSARA_AVG"/>
  </r>
  <r>
    <x v="0"/>
    <x v="2"/>
    <x v="2"/>
    <x v="0"/>
    <x v="2"/>
    <s v="Yukon-Koyukuk Province"/>
    <x v="2"/>
    <m/>
    <s v="CENSARA_AVG"/>
  </r>
  <r>
    <x v="0"/>
    <x v="3"/>
    <x v="3"/>
    <x v="0"/>
    <x v="3"/>
    <s v="Not Assigned - SURVEY AVERAGE"/>
    <x v="1"/>
    <m/>
    <s v="CENSARA_AVG"/>
  </r>
  <r>
    <x v="0"/>
    <x v="3"/>
    <x v="3"/>
    <x v="0"/>
    <x v="3"/>
    <s v="Not Assigned - SURVEY AVERAGE"/>
    <x v="1"/>
    <m/>
    <s v="CENSARA_AVG"/>
  </r>
  <r>
    <x v="0"/>
    <x v="1"/>
    <x v="1"/>
    <x v="0"/>
    <x v="1"/>
    <s v="Not Assigned - SURVEY AVERAGE"/>
    <x v="1"/>
    <m/>
    <s v="CENSARA_AVG"/>
  </r>
  <r>
    <x v="0"/>
    <x v="1"/>
    <x v="1"/>
    <x v="0"/>
    <x v="1"/>
    <s v="Not Assigned - SURVEY AVERAGE"/>
    <x v="1"/>
    <m/>
    <s v="CENSARA_AVG"/>
  </r>
  <r>
    <x v="0"/>
    <x v="1"/>
    <x v="1"/>
    <x v="0"/>
    <x v="1"/>
    <s v="Not Assigned - SURVEY AVERAGE"/>
    <x v="1"/>
    <m/>
    <s v="CENSARA_AVG"/>
  </r>
  <r>
    <x v="0"/>
    <x v="4"/>
    <x v="4"/>
    <x v="0"/>
    <x v="4"/>
    <s v="Not Assigned - SURVEY AVERAGE"/>
    <x v="1"/>
    <m/>
    <s v="CENSARA_AVG"/>
  </r>
  <r>
    <x v="0"/>
    <x v="0"/>
    <x v="0"/>
    <x v="0"/>
    <x v="0"/>
    <s v="Arctic Coastal Plains Province"/>
    <x v="0"/>
    <m/>
    <s v="CENSARA_AVG"/>
  </r>
  <r>
    <x v="0"/>
    <x v="1"/>
    <x v="1"/>
    <x v="0"/>
    <x v="1"/>
    <s v="Not Assigned - SURVEY AVERAGE"/>
    <x v="1"/>
    <m/>
    <s v="CENSARA_AVG"/>
  </r>
  <r>
    <x v="0"/>
    <x v="1"/>
    <x v="1"/>
    <x v="0"/>
    <x v="1"/>
    <s v="Not Assigned - SURVEY AVERAGE"/>
    <x v="1"/>
    <m/>
    <s v="CENSARA_AVG"/>
  </r>
  <r>
    <x v="0"/>
    <x v="2"/>
    <x v="2"/>
    <x v="0"/>
    <x v="2"/>
    <s v="Yukon-Koyukuk Province"/>
    <x v="2"/>
    <m/>
    <s v="CENSARA_AVG"/>
  </r>
  <r>
    <x v="0"/>
    <x v="2"/>
    <x v="2"/>
    <x v="0"/>
    <x v="2"/>
    <s v="Yukon-Koyukuk Province"/>
    <x v="2"/>
    <m/>
    <s v="CENSARA_AVG"/>
  </r>
  <r>
    <x v="0"/>
    <x v="1"/>
    <x v="1"/>
    <x v="0"/>
    <x v="1"/>
    <s v="Not Assigned - SURVEY AVERAGE"/>
    <x v="1"/>
    <m/>
    <s v="CENSARA_AVG"/>
  </r>
  <r>
    <x v="0"/>
    <x v="5"/>
    <x v="5"/>
    <x v="0"/>
    <x v="5"/>
    <s v="Yukon-Koyukuk Province"/>
    <x v="2"/>
    <m/>
    <s v="CENSARA_AVG"/>
  </r>
  <r>
    <x v="0"/>
    <x v="2"/>
    <x v="2"/>
    <x v="0"/>
    <x v="2"/>
    <s v="Yukon-Koyukuk Province"/>
    <x v="2"/>
    <m/>
    <s v="CENSARA_AVG"/>
  </r>
  <r>
    <x v="0"/>
    <x v="2"/>
    <x v="2"/>
    <x v="0"/>
    <x v="2"/>
    <s v="Yukon-Koyukuk Province"/>
    <x v="2"/>
    <m/>
    <s v="CENSARA_AVG"/>
  </r>
  <r>
    <x v="0"/>
    <x v="5"/>
    <x v="5"/>
    <x v="0"/>
    <x v="5"/>
    <s v="Yukon-Koyukuk Province"/>
    <x v="2"/>
    <m/>
    <s v="CENSARA_AVG"/>
  </r>
  <r>
    <x v="0"/>
    <x v="0"/>
    <x v="0"/>
    <x v="0"/>
    <x v="0"/>
    <s v="Arctic Coastal Plains Province"/>
    <x v="0"/>
    <m/>
    <s v="CENSARA_AVG"/>
  </r>
  <r>
    <x v="0"/>
    <x v="0"/>
    <x v="0"/>
    <x v="0"/>
    <x v="0"/>
    <s v="Arctic Coastal Plains Province"/>
    <x v="0"/>
    <m/>
    <s v="CENSARA_AVG"/>
  </r>
  <r>
    <x v="0"/>
    <x v="0"/>
    <x v="0"/>
    <x v="0"/>
    <x v="0"/>
    <s v="Arctic Coastal Plains Province"/>
    <x v="0"/>
    <m/>
    <s v="CENSARA_AVG"/>
  </r>
  <r>
    <x v="0"/>
    <x v="0"/>
    <x v="0"/>
    <x v="0"/>
    <x v="0"/>
    <s v="Arctic Coastal Plains Province"/>
    <x v="0"/>
    <m/>
    <s v="CENSARA_AVG"/>
  </r>
  <r>
    <x v="0"/>
    <x v="0"/>
    <x v="0"/>
    <x v="0"/>
    <x v="0"/>
    <s v="Arctic Coastal Plains Province"/>
    <x v="0"/>
    <m/>
    <s v="CENSARA_AVG"/>
  </r>
  <r>
    <x v="0"/>
    <x v="0"/>
    <x v="0"/>
    <x v="0"/>
    <x v="0"/>
    <s v="Arctic Coastal Plains Province"/>
    <x v="0"/>
    <m/>
    <s v="CENSARA_AVG"/>
  </r>
  <r>
    <x v="0"/>
    <x v="0"/>
    <x v="0"/>
    <x v="0"/>
    <x v="0"/>
    <s v="Arctic Coastal Plains Province"/>
    <x v="0"/>
    <m/>
    <s v="CENSARA_AVG"/>
  </r>
  <r>
    <x v="0"/>
    <x v="0"/>
    <x v="0"/>
    <x v="0"/>
    <x v="0"/>
    <s v="Arctic Coastal Plains Province"/>
    <x v="0"/>
    <m/>
    <s v="CENSARA_AVG"/>
  </r>
  <r>
    <x v="0"/>
    <x v="0"/>
    <x v="0"/>
    <x v="0"/>
    <x v="0"/>
    <s v="Arctic Coastal Plains Province"/>
    <x v="0"/>
    <m/>
    <s v="CENSARA_AVG"/>
  </r>
  <r>
    <x v="0"/>
    <x v="3"/>
    <x v="3"/>
    <x v="0"/>
    <x v="3"/>
    <s v="Not Assigned - SURVEY AVERAGE"/>
    <x v="1"/>
    <m/>
    <s v="CENSARA_AVG"/>
  </r>
  <r>
    <x v="0"/>
    <x v="3"/>
    <x v="3"/>
    <x v="0"/>
    <x v="3"/>
    <s v="Not Assigned - SURVEY AVERAGE"/>
    <x v="1"/>
    <m/>
    <s v="CENSARA_AVG"/>
  </r>
  <r>
    <x v="0"/>
    <x v="5"/>
    <x v="5"/>
    <x v="0"/>
    <x v="5"/>
    <s v="Yukon-Koyukuk Province"/>
    <x v="2"/>
    <m/>
    <s v="CENSARA_AVG"/>
  </r>
  <r>
    <x v="0"/>
    <x v="0"/>
    <x v="0"/>
    <x v="0"/>
    <x v="0"/>
    <s v="Arctic Coastal Plains Province"/>
    <x v="0"/>
    <m/>
    <s v="CENSARA_AVG"/>
  </r>
  <r>
    <x v="0"/>
    <x v="2"/>
    <x v="2"/>
    <x v="0"/>
    <x v="2"/>
    <s v="Yukon-Koyukuk Province"/>
    <x v="2"/>
    <m/>
    <s v="CENSARA_AVG"/>
  </r>
  <r>
    <x v="0"/>
    <x v="0"/>
    <x v="0"/>
    <x v="0"/>
    <x v="0"/>
    <s v="Arctic Coastal Plains Province"/>
    <x v="0"/>
    <m/>
    <s v="CENSARA_AVG"/>
  </r>
  <r>
    <x v="0"/>
    <x v="0"/>
    <x v="0"/>
    <x v="0"/>
    <x v="0"/>
    <s v="Arctic Coastal Plains Province"/>
    <x v="0"/>
    <m/>
    <s v="CENSARA_AVG"/>
  </r>
  <r>
    <x v="0"/>
    <x v="2"/>
    <x v="2"/>
    <x v="0"/>
    <x v="2"/>
    <s v="Yukon-Koyukuk Province"/>
    <x v="2"/>
    <m/>
    <s v="CENSARA_AVG"/>
  </r>
  <r>
    <x v="0"/>
    <x v="2"/>
    <x v="2"/>
    <x v="0"/>
    <x v="2"/>
    <s v="Yukon-Koyukuk Province"/>
    <x v="2"/>
    <m/>
    <s v="CENSARA_AVG"/>
  </r>
  <r>
    <x v="0"/>
    <x v="0"/>
    <x v="0"/>
    <x v="0"/>
    <x v="0"/>
    <s v="Arctic Coastal Plains Province"/>
    <x v="0"/>
    <m/>
    <s v="CENSARA_AVG"/>
  </r>
  <r>
    <x v="0"/>
    <x v="0"/>
    <x v="0"/>
    <x v="0"/>
    <x v="0"/>
    <s v="Arctic Coastal Plains Province"/>
    <x v="0"/>
    <m/>
    <s v="CENSARA_AVG"/>
  </r>
  <r>
    <x v="0"/>
    <x v="0"/>
    <x v="0"/>
    <x v="0"/>
    <x v="0"/>
    <s v="Arctic Coastal Plains Province"/>
    <x v="0"/>
    <m/>
    <s v="CENSARA_AVG"/>
  </r>
  <r>
    <x v="0"/>
    <x v="0"/>
    <x v="0"/>
    <x v="0"/>
    <x v="0"/>
    <s v="Arctic Coastal Plains Province"/>
    <x v="0"/>
    <m/>
    <s v="CENSARA_AVG"/>
  </r>
  <r>
    <x v="0"/>
    <x v="6"/>
    <x v="6"/>
    <x v="0"/>
    <x v="6"/>
    <s v="Not Assigned - SURVEY AVERAGE"/>
    <x v="1"/>
    <m/>
    <s v="CENSARA_AVG"/>
  </r>
  <r>
    <x v="0"/>
    <x v="6"/>
    <x v="6"/>
    <x v="0"/>
    <x v="6"/>
    <s v="Not Assigned - SURVEY AVERAGE"/>
    <x v="1"/>
    <m/>
    <s v="CENSARA_AVG"/>
  </r>
  <r>
    <x v="0"/>
    <x v="6"/>
    <x v="6"/>
    <x v="0"/>
    <x v="6"/>
    <s v="Not Assigned - SURVEY AVERAGE"/>
    <x v="1"/>
    <m/>
    <s v="CENSARA_AVG"/>
  </r>
  <r>
    <x v="0"/>
    <x v="3"/>
    <x v="3"/>
    <x v="0"/>
    <x v="3"/>
    <s v="Not Assigned - SURVEY AVERAGE"/>
    <x v="1"/>
    <m/>
    <s v="CENSARA_AVG"/>
  </r>
  <r>
    <x v="0"/>
    <x v="2"/>
    <x v="2"/>
    <x v="0"/>
    <x v="2"/>
    <s v="Yukon-Koyukuk Province"/>
    <x v="2"/>
    <m/>
    <s v="CENSARA_AVG"/>
  </r>
  <r>
    <x v="0"/>
    <x v="6"/>
    <x v="6"/>
    <x v="0"/>
    <x v="6"/>
    <s v="Not Assigned - SURVEY AVERAGE"/>
    <x v="1"/>
    <m/>
    <s v="CENSARA_AVG"/>
  </r>
  <r>
    <x v="0"/>
    <x v="2"/>
    <x v="2"/>
    <x v="0"/>
    <x v="2"/>
    <s v="Yukon-Koyukuk Province"/>
    <x v="2"/>
    <m/>
    <s v="CENSARA_AVG"/>
  </r>
  <r>
    <x v="0"/>
    <x v="6"/>
    <x v="6"/>
    <x v="0"/>
    <x v="6"/>
    <s v="Not Assigned - SURVEY AVERAGE"/>
    <x v="1"/>
    <m/>
    <s v="CENSARA_AVG"/>
  </r>
  <r>
    <x v="0"/>
    <x v="6"/>
    <x v="6"/>
    <x v="0"/>
    <x v="6"/>
    <s v="Not Assigned - SURVEY AVERAGE"/>
    <x v="1"/>
    <m/>
    <s v="CENSARA_AVG"/>
  </r>
  <r>
    <x v="0"/>
    <x v="6"/>
    <x v="6"/>
    <x v="0"/>
    <x v="6"/>
    <s v="Not Assigned - SURVEY AVERAGE"/>
    <x v="1"/>
    <m/>
    <s v="CENSARA_AVG"/>
  </r>
  <r>
    <x v="0"/>
    <x v="6"/>
    <x v="6"/>
    <x v="0"/>
    <x v="6"/>
    <s v="Not Assigned - SURVEY AVERAGE"/>
    <x v="1"/>
    <m/>
    <s v="CENSARA_AVG"/>
  </r>
  <r>
    <x v="0"/>
    <x v="6"/>
    <x v="6"/>
    <x v="0"/>
    <x v="6"/>
    <s v="Not Assigned - SURVEY AVERAGE"/>
    <x v="1"/>
    <m/>
    <s v="CENSARA_AVG"/>
  </r>
  <r>
    <x v="0"/>
    <x v="6"/>
    <x v="6"/>
    <x v="0"/>
    <x v="6"/>
    <s v="Not Assigned - SURVEY AVERAGE"/>
    <x v="1"/>
    <m/>
    <s v="CENSARA_AVG"/>
  </r>
  <r>
    <x v="0"/>
    <x v="6"/>
    <x v="6"/>
    <x v="0"/>
    <x v="6"/>
    <s v="Not Assigned - SURVEY AVERAGE"/>
    <x v="1"/>
    <m/>
    <s v="CENSARA_AVG"/>
  </r>
  <r>
    <x v="0"/>
    <x v="6"/>
    <x v="6"/>
    <x v="0"/>
    <x v="6"/>
    <s v="Not Assigned - SURVEY AVERAGE"/>
    <x v="1"/>
    <m/>
    <s v="CENSARA_AVG"/>
  </r>
  <r>
    <x v="0"/>
    <x v="6"/>
    <x v="6"/>
    <x v="0"/>
    <x v="6"/>
    <s v="Not Assigned - SURVEY AVERAGE"/>
    <x v="1"/>
    <m/>
    <s v="CENSARA_AVG"/>
  </r>
  <r>
    <x v="0"/>
    <x v="6"/>
    <x v="6"/>
    <x v="0"/>
    <x v="6"/>
    <s v="Not Assigned - SURVEY AVERAGE"/>
    <x v="1"/>
    <m/>
    <s v="CENSARA_AVG"/>
  </r>
  <r>
    <x v="0"/>
    <x v="6"/>
    <x v="6"/>
    <x v="0"/>
    <x v="6"/>
    <s v="Not Assigned - SURVEY AVERAGE"/>
    <x v="1"/>
    <m/>
    <s v="CENSARA_AVG"/>
  </r>
  <r>
    <x v="0"/>
    <x v="6"/>
    <x v="6"/>
    <x v="0"/>
    <x v="6"/>
    <s v="Not Assigned - SURVEY AVERAGE"/>
    <x v="1"/>
    <m/>
    <s v="CENSARA_AVG"/>
  </r>
  <r>
    <x v="0"/>
    <x v="6"/>
    <x v="6"/>
    <x v="0"/>
    <x v="6"/>
    <s v="Not Assigned - SURVEY AVERAGE"/>
    <x v="1"/>
    <m/>
    <s v="CENSARA_AVG"/>
  </r>
  <r>
    <x v="0"/>
    <x v="6"/>
    <x v="6"/>
    <x v="0"/>
    <x v="6"/>
    <s v="Not Assigned - SURVEY AVERAGE"/>
    <x v="1"/>
    <m/>
    <s v="CENSARA_AVG"/>
  </r>
  <r>
    <x v="0"/>
    <x v="6"/>
    <x v="6"/>
    <x v="0"/>
    <x v="6"/>
    <s v="Not Assigned - SURVEY AVERAGE"/>
    <x v="1"/>
    <m/>
    <s v="CENSARA_AVG"/>
  </r>
  <r>
    <x v="0"/>
    <x v="6"/>
    <x v="6"/>
    <x v="0"/>
    <x v="6"/>
    <s v="Not Assigned - SURVEY AVERAGE"/>
    <x v="1"/>
    <m/>
    <s v="CENSARA_AVG"/>
  </r>
  <r>
    <x v="0"/>
    <x v="6"/>
    <x v="6"/>
    <x v="0"/>
    <x v="6"/>
    <s v="Not Assigned - SURVEY AVERAGE"/>
    <x v="1"/>
    <m/>
    <s v="CENSARA_AVG"/>
  </r>
  <r>
    <x v="0"/>
    <x v="3"/>
    <x v="3"/>
    <x v="0"/>
    <x v="3"/>
    <s v="Not Assigned - SURVEY AVERAGE"/>
    <x v="1"/>
    <m/>
    <s v="CENSARA_AVG"/>
  </r>
  <r>
    <x v="0"/>
    <x v="6"/>
    <x v="6"/>
    <x v="0"/>
    <x v="6"/>
    <s v="Not Assigned - SURVEY AVERAGE"/>
    <x v="1"/>
    <m/>
    <s v="CENSARA_AVG"/>
  </r>
  <r>
    <x v="0"/>
    <x v="6"/>
    <x v="6"/>
    <x v="0"/>
    <x v="6"/>
    <s v="Not Assigned - SURVEY AVERAGE"/>
    <x v="1"/>
    <m/>
    <s v="CENSARA_AVG"/>
  </r>
  <r>
    <x v="0"/>
    <x v="6"/>
    <x v="6"/>
    <x v="0"/>
    <x v="6"/>
    <s v="Not Assigned - SURVEY AVERAGE"/>
    <x v="1"/>
    <m/>
    <s v="CENSARA_AVG"/>
  </r>
  <r>
    <x v="0"/>
    <x v="6"/>
    <x v="6"/>
    <x v="0"/>
    <x v="6"/>
    <s v="Not Assigned - SURVEY AVERAGE"/>
    <x v="1"/>
    <m/>
    <s v="CENSARA_AVG"/>
  </r>
  <r>
    <x v="0"/>
    <x v="6"/>
    <x v="6"/>
    <x v="0"/>
    <x v="6"/>
    <s v="Not Assigned - SURVEY AVERAGE"/>
    <x v="1"/>
    <m/>
    <s v="CENSARA_AVG"/>
  </r>
  <r>
    <x v="0"/>
    <x v="3"/>
    <x v="3"/>
    <x v="0"/>
    <x v="3"/>
    <s v="Not Assigned - SURVEY AVERAGE"/>
    <x v="1"/>
    <m/>
    <s v="CENSARA_AVG"/>
  </r>
  <r>
    <x v="0"/>
    <x v="2"/>
    <x v="2"/>
    <x v="0"/>
    <x v="2"/>
    <s v="Yukon-Koyukuk Province"/>
    <x v="2"/>
    <m/>
    <s v="CENSARA_AVG"/>
  </r>
  <r>
    <x v="0"/>
    <x v="2"/>
    <x v="2"/>
    <x v="0"/>
    <x v="2"/>
    <s v="Yukon-Koyukuk Province"/>
    <x v="2"/>
    <m/>
    <s v="CENSARA_AVG"/>
  </r>
  <r>
    <x v="0"/>
    <x v="3"/>
    <x v="3"/>
    <x v="0"/>
    <x v="3"/>
    <s v="Not Assigned - SURVEY AVERAGE"/>
    <x v="1"/>
    <m/>
    <s v="CENSARA_AVG"/>
  </r>
  <r>
    <x v="0"/>
    <x v="3"/>
    <x v="3"/>
    <x v="0"/>
    <x v="3"/>
    <s v="Not Assigned - SURVEY AVERAGE"/>
    <x v="1"/>
    <m/>
    <s v="CENSARA_AVG"/>
  </r>
  <r>
    <x v="0"/>
    <x v="3"/>
    <x v="3"/>
    <x v="0"/>
    <x v="3"/>
    <s v="Not Assigned - SURVEY AVERAGE"/>
    <x v="1"/>
    <m/>
    <s v="CENSARA_AVG"/>
  </r>
  <r>
    <x v="0"/>
    <x v="3"/>
    <x v="3"/>
    <x v="0"/>
    <x v="3"/>
    <s v="Not Assigned - SURVEY AVERAGE"/>
    <x v="1"/>
    <m/>
    <s v="CENSARA_AVG"/>
  </r>
  <r>
    <x v="0"/>
    <x v="3"/>
    <x v="3"/>
    <x v="0"/>
    <x v="3"/>
    <s v="Not Assigned - SURVEY AVERAGE"/>
    <x v="1"/>
    <m/>
    <s v="CENSARA_AVG"/>
  </r>
  <r>
    <x v="0"/>
    <x v="3"/>
    <x v="3"/>
    <x v="0"/>
    <x v="3"/>
    <s v="Not Assigned - SURVEY AVERAGE"/>
    <x v="1"/>
    <m/>
    <s v="CENSARA_AVG"/>
  </r>
  <r>
    <x v="0"/>
    <x v="3"/>
    <x v="3"/>
    <x v="0"/>
    <x v="3"/>
    <s v="Not Assigned - SURVEY AVERAGE"/>
    <x v="1"/>
    <m/>
    <s v="CENSARA_AVG"/>
  </r>
  <r>
    <x v="0"/>
    <x v="3"/>
    <x v="3"/>
    <x v="0"/>
    <x v="3"/>
    <s v="Not Assigned - SURVEY AVERAGE"/>
    <x v="1"/>
    <m/>
    <s v="CENSARA_AVG"/>
  </r>
  <r>
    <x v="0"/>
    <x v="3"/>
    <x v="3"/>
    <x v="0"/>
    <x v="3"/>
    <s v="Not Assigned - SURVEY AVERAGE"/>
    <x v="1"/>
    <m/>
    <s v="CENSARA_AVG"/>
  </r>
  <r>
    <x v="0"/>
    <x v="5"/>
    <x v="5"/>
    <x v="0"/>
    <x v="5"/>
    <s v="Yukon-Koyukuk Province"/>
    <x v="2"/>
    <m/>
    <s v="CENSARA_AVG"/>
  </r>
  <r>
    <x v="0"/>
    <x v="5"/>
    <x v="5"/>
    <x v="0"/>
    <x v="5"/>
    <s v="Yukon-Koyukuk Province"/>
    <x v="2"/>
    <m/>
    <s v="CENSARA_AVG"/>
  </r>
  <r>
    <x v="0"/>
    <x v="5"/>
    <x v="5"/>
    <x v="0"/>
    <x v="5"/>
    <s v="Yukon-Koyukuk Province"/>
    <x v="2"/>
    <m/>
    <s v="CENSARA_AVG"/>
  </r>
  <r>
    <x v="0"/>
    <x v="5"/>
    <x v="5"/>
    <x v="0"/>
    <x v="5"/>
    <s v="Yukon-Koyukuk Province"/>
    <x v="2"/>
    <m/>
    <s v="CENSARA_AVG"/>
  </r>
  <r>
    <x v="0"/>
    <x v="5"/>
    <x v="5"/>
    <x v="0"/>
    <x v="5"/>
    <s v="Yukon-Koyukuk Province"/>
    <x v="2"/>
    <m/>
    <s v="CENSARA_AVG"/>
  </r>
  <r>
    <x v="0"/>
    <x v="5"/>
    <x v="5"/>
    <x v="0"/>
    <x v="5"/>
    <s v="Yukon-Koyukuk Province"/>
    <x v="2"/>
    <m/>
    <s v="CENSARA_AVG"/>
  </r>
  <r>
    <x v="0"/>
    <x v="5"/>
    <x v="5"/>
    <x v="0"/>
    <x v="5"/>
    <s v="Yukon-Koyukuk Province"/>
    <x v="2"/>
    <m/>
    <s v="CENSARA_AVG"/>
  </r>
  <r>
    <x v="0"/>
    <x v="5"/>
    <x v="5"/>
    <x v="0"/>
    <x v="5"/>
    <s v="Yukon-Koyukuk Province"/>
    <x v="2"/>
    <m/>
    <s v="CENSARA_AVG"/>
  </r>
  <r>
    <x v="0"/>
    <x v="5"/>
    <x v="5"/>
    <x v="0"/>
    <x v="5"/>
    <s v="Yukon-Koyukuk Province"/>
    <x v="2"/>
    <m/>
    <s v="CENSARA_AVG"/>
  </r>
  <r>
    <x v="0"/>
    <x v="5"/>
    <x v="5"/>
    <x v="0"/>
    <x v="5"/>
    <s v="Yukon-Koyukuk Province"/>
    <x v="2"/>
    <m/>
    <s v="CENSARA_AVG"/>
  </r>
  <r>
    <x v="0"/>
    <x v="5"/>
    <x v="5"/>
    <x v="0"/>
    <x v="5"/>
    <s v="Yukon-Koyukuk Province"/>
    <x v="2"/>
    <m/>
    <s v="CENSARA_AVG"/>
  </r>
  <r>
    <x v="0"/>
    <x v="5"/>
    <x v="5"/>
    <x v="0"/>
    <x v="5"/>
    <s v="Yukon-Koyukuk Province"/>
    <x v="2"/>
    <m/>
    <s v="CENSARA_AVG"/>
  </r>
  <r>
    <x v="0"/>
    <x v="5"/>
    <x v="5"/>
    <x v="0"/>
    <x v="5"/>
    <s v="Yukon-Koyukuk Province"/>
    <x v="2"/>
    <m/>
    <s v="CENSARA_AVG"/>
  </r>
  <r>
    <x v="0"/>
    <x v="5"/>
    <x v="5"/>
    <x v="0"/>
    <x v="5"/>
    <s v="Yukon-Koyukuk Province"/>
    <x v="2"/>
    <m/>
    <s v="CENSARA_AVG"/>
  </r>
  <r>
    <x v="0"/>
    <x v="5"/>
    <x v="5"/>
    <x v="0"/>
    <x v="5"/>
    <s v="Yukon-Koyukuk Province"/>
    <x v="2"/>
    <m/>
    <s v="CENSARA_AVG"/>
  </r>
  <r>
    <x v="0"/>
    <x v="3"/>
    <x v="3"/>
    <x v="0"/>
    <x v="3"/>
    <s v="Not Assigned - SURVEY AVERAGE"/>
    <x v="1"/>
    <m/>
    <s v="CENSARA_AVG"/>
  </r>
  <r>
    <x v="0"/>
    <x v="3"/>
    <x v="3"/>
    <x v="0"/>
    <x v="3"/>
    <s v="Not Assigned - SURVEY AVERAGE"/>
    <x v="1"/>
    <m/>
    <s v="CENSARA_AVG"/>
  </r>
  <r>
    <x v="0"/>
    <x v="3"/>
    <x v="3"/>
    <x v="0"/>
    <x v="3"/>
    <s v="Not Assigned - SURVEY AVERAGE"/>
    <x v="1"/>
    <m/>
    <s v="CENSARA_AVG"/>
  </r>
  <r>
    <x v="0"/>
    <x v="3"/>
    <x v="3"/>
    <x v="0"/>
    <x v="3"/>
    <s v="Not Assigned - SURVEY AVERAGE"/>
    <x v="1"/>
    <m/>
    <s v="CENSARA_AVG"/>
  </r>
  <r>
    <x v="0"/>
    <x v="3"/>
    <x v="3"/>
    <x v="0"/>
    <x v="3"/>
    <s v="Not Assigned - SURVEY AVERAGE"/>
    <x v="1"/>
    <m/>
    <s v="CENSARA_AVG"/>
  </r>
  <r>
    <x v="0"/>
    <x v="3"/>
    <x v="3"/>
    <x v="0"/>
    <x v="3"/>
    <s v="Not Assigned - SURVEY AVERAGE"/>
    <x v="1"/>
    <m/>
    <s v="CENSARA_AVG"/>
  </r>
  <r>
    <x v="0"/>
    <x v="3"/>
    <x v="3"/>
    <x v="0"/>
    <x v="3"/>
    <s v="Not Assigned - SURVEY AVERAGE"/>
    <x v="1"/>
    <m/>
    <s v="CENSARA_AVG"/>
  </r>
  <r>
    <x v="0"/>
    <x v="3"/>
    <x v="3"/>
    <x v="0"/>
    <x v="3"/>
    <s v="Not Assigned - SURVEY AVERAGE"/>
    <x v="1"/>
    <m/>
    <s v="CENSARA_AVG"/>
  </r>
  <r>
    <x v="0"/>
    <x v="3"/>
    <x v="3"/>
    <x v="0"/>
    <x v="3"/>
    <s v="Not Assigned - SURVEY AVERAGE"/>
    <x v="1"/>
    <m/>
    <s v="CENSARA_AVG"/>
  </r>
  <r>
    <x v="0"/>
    <x v="3"/>
    <x v="3"/>
    <x v="0"/>
    <x v="3"/>
    <s v="Not Assigned - SURVEY AVERAGE"/>
    <x v="1"/>
    <m/>
    <s v="CENSARA_AVG"/>
  </r>
  <r>
    <x v="0"/>
    <x v="3"/>
    <x v="3"/>
    <x v="0"/>
    <x v="3"/>
    <s v="Not Assigned - SURVEY AVERAGE"/>
    <x v="1"/>
    <m/>
    <s v="CENSARA_AVG"/>
  </r>
  <r>
    <x v="0"/>
    <x v="3"/>
    <x v="3"/>
    <x v="0"/>
    <x v="3"/>
    <s v="Not Assigned - SURVEY AVERAGE"/>
    <x v="1"/>
    <m/>
    <s v="CENSARA_AVG"/>
  </r>
  <r>
    <x v="0"/>
    <x v="5"/>
    <x v="5"/>
    <x v="0"/>
    <x v="5"/>
    <s v="Yukon-Koyukuk Province"/>
    <x v="2"/>
    <m/>
    <s v="CENSARA_AVG"/>
  </r>
  <r>
    <x v="0"/>
    <x v="5"/>
    <x v="5"/>
    <x v="0"/>
    <x v="5"/>
    <s v="Yukon-Koyukuk Province"/>
    <x v="2"/>
    <m/>
    <s v="CENSARA_AVG"/>
  </r>
  <r>
    <x v="0"/>
    <x v="5"/>
    <x v="5"/>
    <x v="0"/>
    <x v="5"/>
    <s v="Yukon-Koyukuk Province"/>
    <x v="2"/>
    <m/>
    <s v="CENSARA_AVG"/>
  </r>
  <r>
    <x v="0"/>
    <x v="3"/>
    <x v="3"/>
    <x v="0"/>
    <x v="3"/>
    <s v="Not Assigned - SURVEY AVERAGE"/>
    <x v="1"/>
    <m/>
    <s v="CENSARA_AVG"/>
  </r>
  <r>
    <x v="0"/>
    <x v="5"/>
    <x v="5"/>
    <x v="0"/>
    <x v="5"/>
    <s v="Yukon-Koyukuk Province"/>
    <x v="2"/>
    <m/>
    <s v="CENSARA_AVG"/>
  </r>
  <r>
    <x v="0"/>
    <x v="5"/>
    <x v="5"/>
    <x v="0"/>
    <x v="5"/>
    <s v="Yukon-Koyukuk Province"/>
    <x v="2"/>
    <m/>
    <s v="CENSARA_AVG"/>
  </r>
  <r>
    <x v="0"/>
    <x v="3"/>
    <x v="3"/>
    <x v="0"/>
    <x v="3"/>
    <s v="Not Assigned - SURVEY AVERAGE"/>
    <x v="1"/>
    <m/>
    <s v="CENSARA_AVG"/>
  </r>
  <r>
    <x v="0"/>
    <x v="5"/>
    <x v="5"/>
    <x v="0"/>
    <x v="5"/>
    <s v="Yukon-Koyukuk Province"/>
    <x v="2"/>
    <m/>
    <s v="CENSARA_AVG"/>
  </r>
  <r>
    <x v="0"/>
    <x v="5"/>
    <x v="5"/>
    <x v="0"/>
    <x v="5"/>
    <s v="Yukon-Koyukuk Province"/>
    <x v="2"/>
    <m/>
    <s v="CENSARA_AVG"/>
  </r>
  <r>
    <x v="0"/>
    <x v="3"/>
    <x v="3"/>
    <x v="0"/>
    <x v="3"/>
    <s v="Not Assigned - SURVEY AVERAGE"/>
    <x v="1"/>
    <m/>
    <s v="CENSARA_AVG"/>
  </r>
  <r>
    <x v="0"/>
    <x v="5"/>
    <x v="5"/>
    <x v="0"/>
    <x v="5"/>
    <s v="Yukon-Koyukuk Province"/>
    <x v="2"/>
    <m/>
    <s v="CENSARA_AVG"/>
  </r>
  <r>
    <x v="0"/>
    <x v="5"/>
    <x v="5"/>
    <x v="0"/>
    <x v="5"/>
    <s v="Yukon-Koyukuk Province"/>
    <x v="2"/>
    <m/>
    <s v="CENSARA_AVG"/>
  </r>
  <r>
    <x v="0"/>
    <x v="7"/>
    <x v="7"/>
    <x v="0"/>
    <x v="7"/>
    <s v="Interior Lowlands Basin"/>
    <x v="3"/>
    <m/>
    <s v="CENSARA_AVG"/>
  </r>
  <r>
    <x v="0"/>
    <x v="3"/>
    <x v="3"/>
    <x v="0"/>
    <x v="3"/>
    <s v="Not Assigned - SURVEY AVERAGE"/>
    <x v="1"/>
    <m/>
    <s v="CENSARA_AVG"/>
  </r>
  <r>
    <x v="0"/>
    <x v="3"/>
    <x v="3"/>
    <x v="0"/>
    <x v="3"/>
    <s v="Not Assigned - SURVEY AVERAGE"/>
    <x v="1"/>
    <m/>
    <s v="CENSARA_AVG"/>
  </r>
  <r>
    <x v="0"/>
    <x v="8"/>
    <x v="8"/>
    <x v="0"/>
    <x v="8"/>
    <s v="Not Assigned - SURVEY AVERAGE"/>
    <x v="1"/>
    <m/>
    <s v="CENSARA_AVG"/>
  </r>
  <r>
    <x v="0"/>
    <x v="3"/>
    <x v="3"/>
    <x v="0"/>
    <x v="3"/>
    <s v="Not Assigned - SURVEY AVERAGE"/>
    <x v="1"/>
    <m/>
    <s v="CENSARA_AVG"/>
  </r>
  <r>
    <x v="0"/>
    <x v="3"/>
    <x v="3"/>
    <x v="0"/>
    <x v="3"/>
    <s v="Not Assigned - SURVEY AVERAGE"/>
    <x v="1"/>
    <m/>
    <s v="CENSARA_AVG"/>
  </r>
  <r>
    <x v="0"/>
    <x v="3"/>
    <x v="3"/>
    <x v="0"/>
    <x v="3"/>
    <s v="Not Assigned - SURVEY AVERAGE"/>
    <x v="1"/>
    <m/>
    <s v="CENSARA_AVG"/>
  </r>
  <r>
    <x v="0"/>
    <x v="5"/>
    <x v="5"/>
    <x v="0"/>
    <x v="5"/>
    <s v="Yukon-Koyukuk Province"/>
    <x v="2"/>
    <m/>
    <s v="CENSARA_AVG"/>
  </r>
  <r>
    <x v="0"/>
    <x v="3"/>
    <x v="3"/>
    <x v="0"/>
    <x v="3"/>
    <s v="Not Assigned - SURVEY AVERAGE"/>
    <x v="1"/>
    <m/>
    <s v="CENSARA_AVG"/>
  </r>
  <r>
    <x v="0"/>
    <x v="3"/>
    <x v="3"/>
    <x v="0"/>
    <x v="3"/>
    <s v="Not Assigned - SURVEY AVERAGE"/>
    <x v="1"/>
    <m/>
    <s v="CENSARA_AVG"/>
  </r>
  <r>
    <x v="0"/>
    <x v="3"/>
    <x v="3"/>
    <x v="0"/>
    <x v="3"/>
    <s v="Not Assigned - SURVEY AVERAGE"/>
    <x v="1"/>
    <m/>
    <s v="CENSARA_AVG"/>
  </r>
  <r>
    <x v="0"/>
    <x v="3"/>
    <x v="3"/>
    <x v="0"/>
    <x v="3"/>
    <s v="Not Assigned - SURVEY AVERAGE"/>
    <x v="1"/>
    <m/>
    <s v="CENSARA_AVG"/>
  </r>
  <r>
    <x v="0"/>
    <x v="3"/>
    <x v="3"/>
    <x v="0"/>
    <x v="3"/>
    <s v="Not Assigned - SURVEY AVERAGE"/>
    <x v="1"/>
    <m/>
    <s v="CENSARA_AVG"/>
  </r>
  <r>
    <x v="0"/>
    <x v="3"/>
    <x v="3"/>
    <x v="0"/>
    <x v="3"/>
    <s v="Not Assigned - SURVEY AVERAGE"/>
    <x v="1"/>
    <m/>
    <s v="CENSARA_AVG"/>
  </r>
  <r>
    <x v="0"/>
    <x v="3"/>
    <x v="3"/>
    <x v="0"/>
    <x v="3"/>
    <s v="Not Assigned - SURVEY AVERAGE"/>
    <x v="1"/>
    <m/>
    <s v="CENSARA_AVG"/>
  </r>
  <r>
    <x v="0"/>
    <x v="3"/>
    <x v="3"/>
    <x v="0"/>
    <x v="3"/>
    <s v="Not Assigned - SURVEY AVERAGE"/>
    <x v="1"/>
    <m/>
    <s v="CENSARA_AVG"/>
  </r>
  <r>
    <x v="0"/>
    <x v="3"/>
    <x v="3"/>
    <x v="0"/>
    <x v="3"/>
    <s v="Not Assigned - SURVEY AVERAGE"/>
    <x v="1"/>
    <m/>
    <s v="CENSARA_AVG"/>
  </r>
  <r>
    <x v="0"/>
    <x v="3"/>
    <x v="3"/>
    <x v="0"/>
    <x v="3"/>
    <s v="Not Assigned - SURVEY AVERAGE"/>
    <x v="1"/>
    <m/>
    <s v="CENSARA_AVG"/>
  </r>
  <r>
    <x v="0"/>
    <x v="3"/>
    <x v="3"/>
    <x v="0"/>
    <x v="3"/>
    <s v="Not Assigned - SURVEY AVERAGE"/>
    <x v="1"/>
    <m/>
    <s v="CENSARA_AVG"/>
  </r>
  <r>
    <x v="0"/>
    <x v="3"/>
    <x v="3"/>
    <x v="0"/>
    <x v="3"/>
    <s v="Not Assigned - SURVEY AVERAGE"/>
    <x v="1"/>
    <m/>
    <s v="CENSARA_AVG"/>
  </r>
  <r>
    <x v="0"/>
    <x v="3"/>
    <x v="3"/>
    <x v="0"/>
    <x v="3"/>
    <s v="Not Assigned - SURVEY AVERAGE"/>
    <x v="1"/>
    <m/>
    <s v="CENSARA_AVG"/>
  </r>
  <r>
    <x v="0"/>
    <x v="3"/>
    <x v="3"/>
    <x v="0"/>
    <x v="3"/>
    <s v="Not Assigned - SURVEY AVERAGE"/>
    <x v="1"/>
    <m/>
    <s v="CENSARA_AVG"/>
  </r>
  <r>
    <x v="0"/>
    <x v="3"/>
    <x v="3"/>
    <x v="0"/>
    <x v="3"/>
    <s v="Not Assigned - SURVEY AVERAGE"/>
    <x v="1"/>
    <m/>
    <s v="CENSARA_AVG"/>
  </r>
  <r>
    <x v="0"/>
    <x v="3"/>
    <x v="3"/>
    <x v="0"/>
    <x v="3"/>
    <s v="Not Assigned - SURVEY AVERAGE"/>
    <x v="1"/>
    <m/>
    <s v="CENSARA_AVG"/>
  </r>
  <r>
    <x v="0"/>
    <x v="3"/>
    <x v="3"/>
    <x v="0"/>
    <x v="3"/>
    <s v="Not Assigned - SURVEY AVERAGE"/>
    <x v="1"/>
    <m/>
    <s v="CENSARA_AVG"/>
  </r>
  <r>
    <x v="0"/>
    <x v="3"/>
    <x v="3"/>
    <x v="0"/>
    <x v="3"/>
    <s v="Not Assigned - SURVEY AVERAGE"/>
    <x v="1"/>
    <m/>
    <s v="CENSARA_AVG"/>
  </r>
  <r>
    <x v="0"/>
    <x v="3"/>
    <x v="3"/>
    <x v="0"/>
    <x v="3"/>
    <s v="Not Assigned - SURVEY AVERAGE"/>
    <x v="1"/>
    <m/>
    <s v="CENSARA_AVG"/>
  </r>
  <r>
    <x v="0"/>
    <x v="3"/>
    <x v="3"/>
    <x v="0"/>
    <x v="3"/>
    <s v="Not Assigned - SURVEY AVERAGE"/>
    <x v="1"/>
    <m/>
    <s v="CENSARA_AVG"/>
  </r>
  <r>
    <x v="0"/>
    <x v="3"/>
    <x v="3"/>
    <x v="0"/>
    <x v="3"/>
    <s v="Not Assigned - SURVEY AVERAGE"/>
    <x v="1"/>
    <m/>
    <s v="CENSARA_AVG"/>
  </r>
  <r>
    <x v="0"/>
    <x v="3"/>
    <x v="3"/>
    <x v="0"/>
    <x v="3"/>
    <s v="Not Assigned - SURVEY AVERAGE"/>
    <x v="1"/>
    <m/>
    <s v="CENSARA_AVG"/>
  </r>
  <r>
    <x v="0"/>
    <x v="3"/>
    <x v="3"/>
    <x v="0"/>
    <x v="3"/>
    <s v="Not Assigned - SURVEY AVERAGE"/>
    <x v="1"/>
    <m/>
    <s v="CENSARA_AVG"/>
  </r>
  <r>
    <x v="0"/>
    <x v="3"/>
    <x v="3"/>
    <x v="0"/>
    <x v="3"/>
    <s v="Not Assigned - SURVEY AVERAGE"/>
    <x v="1"/>
    <m/>
    <s v="CENSARA_AVG"/>
  </r>
  <r>
    <x v="0"/>
    <x v="3"/>
    <x v="3"/>
    <x v="0"/>
    <x v="3"/>
    <s v="Not Assigned - SURVEY AVERAGE"/>
    <x v="1"/>
    <m/>
    <s v="CENSARA_AVG"/>
  </r>
  <r>
    <x v="0"/>
    <x v="3"/>
    <x v="3"/>
    <x v="0"/>
    <x v="3"/>
    <s v="Not Assigned - SURVEY AVERAGE"/>
    <x v="1"/>
    <m/>
    <s v="CENSARA_AVG"/>
  </r>
  <r>
    <x v="0"/>
    <x v="3"/>
    <x v="3"/>
    <x v="0"/>
    <x v="3"/>
    <s v="Not Assigned - SURVEY AVERAGE"/>
    <x v="1"/>
    <m/>
    <s v="CENSARA_AVG"/>
  </r>
  <r>
    <x v="0"/>
    <x v="3"/>
    <x v="3"/>
    <x v="0"/>
    <x v="3"/>
    <s v="Not Assigned - SURVEY AVERAGE"/>
    <x v="1"/>
    <m/>
    <s v="CENSARA_AVG"/>
  </r>
  <r>
    <x v="0"/>
    <x v="3"/>
    <x v="3"/>
    <x v="0"/>
    <x v="3"/>
    <s v="Not Assigned - SURVEY AVERAGE"/>
    <x v="1"/>
    <m/>
    <s v="CENSARA_AVG"/>
  </r>
  <r>
    <x v="0"/>
    <x v="3"/>
    <x v="3"/>
    <x v="0"/>
    <x v="3"/>
    <s v="Not Assigned - SURVEY AVERAGE"/>
    <x v="1"/>
    <m/>
    <s v="CENSARA_AVG"/>
  </r>
  <r>
    <x v="0"/>
    <x v="9"/>
    <x v="9"/>
    <x v="0"/>
    <x v="9"/>
    <s v="Yukon-Koyukuk Province"/>
    <x v="2"/>
    <m/>
    <s v="CENSARA_AVG"/>
  </r>
  <r>
    <x v="0"/>
    <x v="3"/>
    <x v="3"/>
    <x v="0"/>
    <x v="3"/>
    <s v="Not Assigned - SURVEY AVERAGE"/>
    <x v="1"/>
    <m/>
    <s v="CENSARA_AVG"/>
  </r>
  <r>
    <x v="0"/>
    <x v="3"/>
    <x v="3"/>
    <x v="0"/>
    <x v="3"/>
    <s v="Not Assigned - SURVEY AVERAGE"/>
    <x v="1"/>
    <m/>
    <s v="CENSARA_AVG"/>
  </r>
  <r>
    <x v="0"/>
    <x v="10"/>
    <x v="10"/>
    <x v="0"/>
    <x v="10"/>
    <s v="Copper River Basin"/>
    <x v="4"/>
    <m/>
    <s v="CENSARA_AVG"/>
  </r>
  <r>
    <x v="0"/>
    <x v="3"/>
    <x v="3"/>
    <x v="0"/>
    <x v="3"/>
    <s v="Not Assigned - SURVEY AVERAGE"/>
    <x v="1"/>
    <m/>
    <s v="CENSARA_AVG"/>
  </r>
  <r>
    <x v="0"/>
    <x v="11"/>
    <x v="11"/>
    <x v="0"/>
    <x v="11"/>
    <s v="Not Assigned - SURVEY AVERAGE"/>
    <x v="1"/>
    <m/>
    <s v="CENSARA_AVG"/>
  </r>
  <r>
    <x v="0"/>
    <x v="3"/>
    <x v="3"/>
    <x v="0"/>
    <x v="3"/>
    <s v="Not Assigned - SURVEY AVERAGE"/>
    <x v="1"/>
    <m/>
    <s v="CENSARA_AVG"/>
  </r>
  <r>
    <x v="0"/>
    <x v="3"/>
    <x v="3"/>
    <x v="0"/>
    <x v="3"/>
    <s v="Not Assigned - SURVEY AVERAGE"/>
    <x v="1"/>
    <m/>
    <s v="CENSARA_AVG"/>
  </r>
  <r>
    <x v="0"/>
    <x v="3"/>
    <x v="3"/>
    <x v="0"/>
    <x v="3"/>
    <s v="Not Assigned - SURVEY AVERAGE"/>
    <x v="1"/>
    <m/>
    <s v="CENSARA_AVG"/>
  </r>
  <r>
    <x v="0"/>
    <x v="3"/>
    <x v="3"/>
    <x v="0"/>
    <x v="3"/>
    <s v="Not Assigned - SURVEY AVERAGE"/>
    <x v="1"/>
    <m/>
    <s v="CENSARA_AVG"/>
  </r>
  <r>
    <x v="0"/>
    <x v="3"/>
    <x v="3"/>
    <x v="0"/>
    <x v="3"/>
    <s v="Not Assigned - SURVEY AVERAGE"/>
    <x v="1"/>
    <m/>
    <s v="CENSARA_AVG"/>
  </r>
  <r>
    <x v="0"/>
    <x v="3"/>
    <x v="3"/>
    <x v="0"/>
    <x v="3"/>
    <s v="Not Assigned - SURVEY AVERAGE"/>
    <x v="1"/>
    <m/>
    <s v="CENSARA_AVG"/>
  </r>
  <r>
    <x v="0"/>
    <x v="3"/>
    <x v="3"/>
    <x v="0"/>
    <x v="3"/>
    <s v="Not Assigned - SURVEY AVERAGE"/>
    <x v="1"/>
    <m/>
    <s v="CENSARA_AVG"/>
  </r>
  <r>
    <x v="0"/>
    <x v="5"/>
    <x v="5"/>
    <x v="0"/>
    <x v="5"/>
    <s v="Yukon-Koyukuk Province"/>
    <x v="2"/>
    <m/>
    <s v="CENSARA_AVG"/>
  </r>
  <r>
    <x v="0"/>
    <x v="12"/>
    <x v="12"/>
    <x v="0"/>
    <x v="12"/>
    <s v="Not Assigned - SURVEY AVERAGE"/>
    <x v="1"/>
    <m/>
    <s v="CENSARA_AVG"/>
  </r>
  <r>
    <x v="0"/>
    <x v="5"/>
    <x v="5"/>
    <x v="0"/>
    <x v="5"/>
    <s v="Yukon-Koyukuk Province"/>
    <x v="2"/>
    <m/>
    <s v="CENSARA_AVG"/>
  </r>
  <r>
    <x v="0"/>
    <x v="9"/>
    <x v="9"/>
    <x v="0"/>
    <x v="9"/>
    <s v="Yukon-Koyukuk Province"/>
    <x v="2"/>
    <m/>
    <s v="CENSARA_AVG"/>
  </r>
  <r>
    <x v="0"/>
    <x v="3"/>
    <x v="3"/>
    <x v="0"/>
    <x v="3"/>
    <s v="Not Assigned - SURVEY AVERAGE"/>
    <x v="1"/>
    <m/>
    <s v="CENSARA_AVG"/>
  </r>
  <r>
    <x v="0"/>
    <x v="3"/>
    <x v="3"/>
    <x v="0"/>
    <x v="3"/>
    <s v="Not Assigned - SURVEY AVERAGE"/>
    <x v="1"/>
    <m/>
    <s v="CENSARA_AVG"/>
  </r>
  <r>
    <x v="0"/>
    <x v="3"/>
    <x v="3"/>
    <x v="0"/>
    <x v="3"/>
    <s v="Not Assigned - SURVEY AVERAGE"/>
    <x v="1"/>
    <m/>
    <s v="CENSARA_AVG"/>
  </r>
  <r>
    <x v="0"/>
    <x v="13"/>
    <x v="13"/>
    <x v="0"/>
    <x v="13"/>
    <s v="AK Cook Inlet Basin"/>
    <x v="5"/>
    <m/>
    <s v="CENSARA_AVG"/>
  </r>
  <r>
    <x v="0"/>
    <x v="9"/>
    <x v="9"/>
    <x v="0"/>
    <x v="9"/>
    <s v="Yukon-Koyukuk Province"/>
    <x v="2"/>
    <m/>
    <s v="CENSARA_AVG"/>
  </r>
  <r>
    <x v="0"/>
    <x v="9"/>
    <x v="9"/>
    <x v="0"/>
    <x v="9"/>
    <s v="Yukon-Koyukuk Province"/>
    <x v="2"/>
    <m/>
    <s v="CENSARA_AVG"/>
  </r>
  <r>
    <x v="0"/>
    <x v="9"/>
    <x v="9"/>
    <x v="0"/>
    <x v="9"/>
    <s v="Yukon-Koyukuk Province"/>
    <x v="2"/>
    <m/>
    <s v="CENSARA_AVG"/>
  </r>
  <r>
    <x v="0"/>
    <x v="9"/>
    <x v="9"/>
    <x v="0"/>
    <x v="9"/>
    <s v="Yukon-Koyukuk Province"/>
    <x v="2"/>
    <m/>
    <s v="CENSARA_AVG"/>
  </r>
  <r>
    <x v="0"/>
    <x v="9"/>
    <x v="9"/>
    <x v="0"/>
    <x v="9"/>
    <s v="Yukon-Koyukuk Province"/>
    <x v="2"/>
    <m/>
    <s v="CENSARA_AVG"/>
  </r>
  <r>
    <x v="0"/>
    <x v="9"/>
    <x v="9"/>
    <x v="0"/>
    <x v="9"/>
    <s v="Yukon-Koyukuk Province"/>
    <x v="2"/>
    <m/>
    <s v="CENSARA_AVG"/>
  </r>
  <r>
    <x v="0"/>
    <x v="3"/>
    <x v="3"/>
    <x v="0"/>
    <x v="3"/>
    <s v="Not Assigned - SURVEY AVERAGE"/>
    <x v="1"/>
    <m/>
    <s v="CENSARA_AVG"/>
  </r>
  <r>
    <x v="0"/>
    <x v="3"/>
    <x v="3"/>
    <x v="0"/>
    <x v="3"/>
    <s v="Not Assigned - SURVEY AVERAGE"/>
    <x v="1"/>
    <m/>
    <s v="CENSARA_AVG"/>
  </r>
  <r>
    <x v="0"/>
    <x v="14"/>
    <x v="14"/>
    <x v="0"/>
    <x v="14"/>
    <s v="Copper River Basin"/>
    <x v="4"/>
    <m/>
    <s v="CENSARA_AVG"/>
  </r>
  <r>
    <x v="0"/>
    <x v="3"/>
    <x v="3"/>
    <x v="0"/>
    <x v="3"/>
    <s v="Not Assigned - SURVEY AVERAGE"/>
    <x v="1"/>
    <m/>
    <s v="CENSARA_AVG"/>
  </r>
  <r>
    <x v="0"/>
    <x v="3"/>
    <x v="3"/>
    <x v="0"/>
    <x v="3"/>
    <s v="Not Assigned - SURVEY AVERAGE"/>
    <x v="1"/>
    <m/>
    <s v="CENSARA_AVG"/>
  </r>
  <r>
    <x v="0"/>
    <x v="3"/>
    <x v="3"/>
    <x v="0"/>
    <x v="3"/>
    <s v="Not Assigned - SURVEY AVERAGE"/>
    <x v="1"/>
    <m/>
    <s v="CENSARA_AVG"/>
  </r>
  <r>
    <x v="0"/>
    <x v="3"/>
    <x v="3"/>
    <x v="0"/>
    <x v="3"/>
    <s v="Not Assigned - SURVEY AVERAGE"/>
    <x v="1"/>
    <m/>
    <s v="CENSARA_AVG"/>
  </r>
  <r>
    <x v="0"/>
    <x v="3"/>
    <x v="3"/>
    <x v="0"/>
    <x v="3"/>
    <s v="Not Assigned - SURVEY AVERAGE"/>
    <x v="1"/>
    <m/>
    <s v="CENSARA_AVG"/>
  </r>
  <r>
    <x v="0"/>
    <x v="3"/>
    <x v="3"/>
    <x v="0"/>
    <x v="3"/>
    <s v="Not Assigned - SURVEY AVERAGE"/>
    <x v="1"/>
    <m/>
    <s v="CENSARA_AVG"/>
  </r>
  <r>
    <x v="0"/>
    <x v="10"/>
    <x v="10"/>
    <x v="0"/>
    <x v="10"/>
    <s v="Copper River Basin"/>
    <x v="4"/>
    <m/>
    <s v="CENSARA_AVG"/>
  </r>
  <r>
    <x v="0"/>
    <x v="3"/>
    <x v="3"/>
    <x v="0"/>
    <x v="3"/>
    <s v="Not Assigned - SURVEY AVERAGE"/>
    <x v="1"/>
    <m/>
    <s v="CENSARA_AVG"/>
  </r>
  <r>
    <x v="0"/>
    <x v="10"/>
    <x v="10"/>
    <x v="0"/>
    <x v="10"/>
    <s v="Copper River Basin"/>
    <x v="4"/>
    <m/>
    <s v="CENSARA_AVG"/>
  </r>
  <r>
    <x v="0"/>
    <x v="10"/>
    <x v="10"/>
    <x v="0"/>
    <x v="10"/>
    <s v="Copper River Basin"/>
    <x v="4"/>
    <m/>
    <s v="CENSARA_AVG"/>
  </r>
  <r>
    <x v="0"/>
    <x v="3"/>
    <x v="3"/>
    <x v="0"/>
    <x v="3"/>
    <s v="Not Assigned - SURVEY AVERAGE"/>
    <x v="1"/>
    <m/>
    <s v="CENSARA_AVG"/>
  </r>
  <r>
    <x v="0"/>
    <x v="10"/>
    <x v="10"/>
    <x v="0"/>
    <x v="10"/>
    <s v="Copper River Basin"/>
    <x v="4"/>
    <m/>
    <s v="CENSARA_AVG"/>
  </r>
  <r>
    <x v="0"/>
    <x v="12"/>
    <x v="12"/>
    <x v="0"/>
    <x v="12"/>
    <s v="Not Assigned - SURVEY AVERAGE"/>
    <x v="1"/>
    <m/>
    <s v="CENSARA_AVG"/>
  </r>
  <r>
    <x v="0"/>
    <x v="3"/>
    <x v="3"/>
    <x v="0"/>
    <x v="3"/>
    <s v="Not Assigned - SURVEY AVERAGE"/>
    <x v="1"/>
    <m/>
    <s v="CENSARA_AVG"/>
  </r>
  <r>
    <x v="0"/>
    <x v="3"/>
    <x v="3"/>
    <x v="0"/>
    <x v="3"/>
    <s v="Not Assigned - SURVEY AVERAGE"/>
    <x v="1"/>
    <m/>
    <s v="CENSARA_AVG"/>
  </r>
  <r>
    <x v="0"/>
    <x v="15"/>
    <x v="15"/>
    <x v="0"/>
    <x v="15"/>
    <s v="Bristol Bay Basin"/>
    <x v="6"/>
    <m/>
    <s v="CENSARA_AVG"/>
  </r>
  <r>
    <x v="0"/>
    <x v="13"/>
    <x v="13"/>
    <x v="0"/>
    <x v="13"/>
    <s v="AK Cook Inlet Basin"/>
    <x v="5"/>
    <m/>
    <s v="CENSARA_AVG"/>
  </r>
  <r>
    <x v="0"/>
    <x v="3"/>
    <x v="3"/>
    <x v="0"/>
    <x v="3"/>
    <s v="Not Assigned - SURVEY AVERAGE"/>
    <x v="1"/>
    <m/>
    <s v="CENSARA_AVG"/>
  </r>
  <r>
    <x v="0"/>
    <x v="16"/>
    <x v="16"/>
    <x v="0"/>
    <x v="16"/>
    <s v="AK Cook Inlet Basin"/>
    <x v="5"/>
    <m/>
    <s v="CENSARA_AVG"/>
  </r>
  <r>
    <x v="0"/>
    <x v="16"/>
    <x v="16"/>
    <x v="0"/>
    <x v="16"/>
    <s v="AK Cook Inlet Basin"/>
    <x v="5"/>
    <m/>
    <s v="CENSARA_AVG"/>
  </r>
  <r>
    <x v="0"/>
    <x v="3"/>
    <x v="3"/>
    <x v="0"/>
    <x v="3"/>
    <s v="Not Assigned - SURVEY AVERAGE"/>
    <x v="1"/>
    <m/>
    <s v="CENSARA_AVG"/>
  </r>
  <r>
    <x v="0"/>
    <x v="3"/>
    <x v="3"/>
    <x v="0"/>
    <x v="3"/>
    <s v="Not Assigned - SURVEY AVERAGE"/>
    <x v="1"/>
    <m/>
    <s v="CENSARA_AVG"/>
  </r>
  <r>
    <x v="0"/>
    <x v="13"/>
    <x v="13"/>
    <x v="0"/>
    <x v="13"/>
    <s v="AK Cook Inlet Basin"/>
    <x v="5"/>
    <m/>
    <s v="CENSARA_AVG"/>
  </r>
  <r>
    <x v="0"/>
    <x v="13"/>
    <x v="13"/>
    <x v="0"/>
    <x v="13"/>
    <s v="AK Cook Inlet Basin"/>
    <x v="5"/>
    <m/>
    <s v="CENSARA_AVG"/>
  </r>
  <r>
    <x v="0"/>
    <x v="3"/>
    <x v="3"/>
    <x v="0"/>
    <x v="3"/>
    <s v="Not Assigned - SURVEY AVERAGE"/>
    <x v="1"/>
    <m/>
    <s v="CENSARA_AVG"/>
  </r>
  <r>
    <x v="0"/>
    <x v="3"/>
    <x v="3"/>
    <x v="0"/>
    <x v="3"/>
    <s v="Not Assigned - SURVEY AVERAGE"/>
    <x v="1"/>
    <m/>
    <s v="CENSARA_AVG"/>
  </r>
  <r>
    <x v="0"/>
    <x v="13"/>
    <x v="13"/>
    <x v="0"/>
    <x v="13"/>
    <s v="AK Cook Inlet Basin"/>
    <x v="5"/>
    <m/>
    <s v="CENSARA_AVG"/>
  </r>
  <r>
    <x v="0"/>
    <x v="3"/>
    <x v="3"/>
    <x v="0"/>
    <x v="3"/>
    <s v="Not Assigned - SURVEY AVERAGE"/>
    <x v="1"/>
    <m/>
    <s v="CENSARA_AVG"/>
  </r>
  <r>
    <x v="0"/>
    <x v="13"/>
    <x v="13"/>
    <x v="0"/>
    <x v="13"/>
    <s v="AK Cook Inlet Basin"/>
    <x v="5"/>
    <m/>
    <s v="CENSARA_AVG"/>
  </r>
  <r>
    <x v="0"/>
    <x v="3"/>
    <x v="3"/>
    <x v="0"/>
    <x v="3"/>
    <s v="Not Assigned - SURVEY AVERAGE"/>
    <x v="1"/>
    <m/>
    <s v="CENSARA_AVG"/>
  </r>
  <r>
    <x v="0"/>
    <x v="13"/>
    <x v="13"/>
    <x v="0"/>
    <x v="13"/>
    <s v="AK Cook Inlet Basin"/>
    <x v="5"/>
    <m/>
    <s v="CENSARA_AVG"/>
  </r>
  <r>
    <x v="0"/>
    <x v="3"/>
    <x v="3"/>
    <x v="0"/>
    <x v="3"/>
    <s v="Not Assigned - SURVEY AVERAGE"/>
    <x v="1"/>
    <m/>
    <s v="CENSARA_AVG"/>
  </r>
  <r>
    <x v="0"/>
    <x v="13"/>
    <x v="13"/>
    <x v="0"/>
    <x v="13"/>
    <s v="AK Cook Inlet Basin"/>
    <x v="5"/>
    <m/>
    <s v="CENSARA_AVG"/>
  </r>
  <r>
    <x v="0"/>
    <x v="3"/>
    <x v="3"/>
    <x v="0"/>
    <x v="3"/>
    <s v="Not Assigned - SURVEY AVERAGE"/>
    <x v="1"/>
    <m/>
    <s v="CENSARA_AVG"/>
  </r>
  <r>
    <x v="0"/>
    <x v="3"/>
    <x v="3"/>
    <x v="0"/>
    <x v="3"/>
    <s v="Not Assigned - SURVEY AVERAGE"/>
    <x v="1"/>
    <m/>
    <s v="CENSARA_AVG"/>
  </r>
  <r>
    <x v="0"/>
    <x v="17"/>
    <x v="17"/>
    <x v="0"/>
    <x v="17"/>
    <s v="Not Assigned - SURVEY AVERAGE"/>
    <x v="1"/>
    <m/>
    <s v="CENSARA_AVG"/>
  </r>
  <r>
    <x v="0"/>
    <x v="3"/>
    <x v="3"/>
    <x v="0"/>
    <x v="3"/>
    <s v="Not Assigned - SURVEY AVERAGE"/>
    <x v="1"/>
    <m/>
    <s v="CENSARA_AVG"/>
  </r>
  <r>
    <x v="0"/>
    <x v="13"/>
    <x v="13"/>
    <x v="0"/>
    <x v="13"/>
    <s v="AK Cook Inlet Basin"/>
    <x v="5"/>
    <m/>
    <s v="CENSARA_AVG"/>
  </r>
  <r>
    <x v="0"/>
    <x v="3"/>
    <x v="3"/>
    <x v="0"/>
    <x v="3"/>
    <s v="Not Assigned - SURVEY AVERAGE"/>
    <x v="1"/>
    <m/>
    <s v="CENSARA_AVG"/>
  </r>
  <r>
    <x v="0"/>
    <x v="3"/>
    <x v="3"/>
    <x v="0"/>
    <x v="3"/>
    <s v="Not Assigned - SURVEY AVERAGE"/>
    <x v="1"/>
    <m/>
    <s v="CENSARA_AVG"/>
  </r>
  <r>
    <x v="0"/>
    <x v="3"/>
    <x v="3"/>
    <x v="0"/>
    <x v="3"/>
    <s v="Not Assigned - SURVEY AVERAGE"/>
    <x v="1"/>
    <m/>
    <s v="CENSARA_AVG"/>
  </r>
  <r>
    <x v="0"/>
    <x v="3"/>
    <x v="3"/>
    <x v="0"/>
    <x v="3"/>
    <s v="Not Assigned - SURVEY AVERAGE"/>
    <x v="1"/>
    <m/>
    <s v="CENSARA_AVG"/>
  </r>
  <r>
    <x v="0"/>
    <x v="17"/>
    <x v="17"/>
    <x v="0"/>
    <x v="17"/>
    <s v="Not Assigned - SURVEY AVERAGE"/>
    <x v="1"/>
    <m/>
    <s v="CENSARA_AVG"/>
  </r>
  <r>
    <x v="0"/>
    <x v="17"/>
    <x v="17"/>
    <x v="0"/>
    <x v="17"/>
    <s v="Not Assigned - SURVEY AVERAGE"/>
    <x v="1"/>
    <m/>
    <s v="CENSARA_AVG"/>
  </r>
  <r>
    <x v="0"/>
    <x v="17"/>
    <x v="17"/>
    <x v="0"/>
    <x v="17"/>
    <s v="Not Assigned - SURVEY AVERAGE"/>
    <x v="1"/>
    <m/>
    <s v="CENSARA_AVG"/>
  </r>
  <r>
    <x v="0"/>
    <x v="3"/>
    <x v="3"/>
    <x v="0"/>
    <x v="3"/>
    <s v="Not Assigned - SURVEY AVERAGE"/>
    <x v="1"/>
    <m/>
    <s v="CENSARA_AVG"/>
  </r>
  <r>
    <x v="0"/>
    <x v="17"/>
    <x v="17"/>
    <x v="0"/>
    <x v="17"/>
    <s v="Not Assigned - SURVEY AVERAGE"/>
    <x v="1"/>
    <m/>
    <s v="CENSARA_AVG"/>
  </r>
  <r>
    <x v="0"/>
    <x v="13"/>
    <x v="13"/>
    <x v="0"/>
    <x v="13"/>
    <s v="AK Cook Inlet Basin"/>
    <x v="5"/>
    <m/>
    <s v="CENSARA_AVG"/>
  </r>
  <r>
    <x v="0"/>
    <x v="13"/>
    <x v="13"/>
    <x v="0"/>
    <x v="13"/>
    <s v="AK Cook Inlet Basin"/>
    <x v="5"/>
    <m/>
    <s v="CENSARA_AVG"/>
  </r>
  <r>
    <x v="0"/>
    <x v="3"/>
    <x v="3"/>
    <x v="0"/>
    <x v="3"/>
    <s v="Not Assigned - SURVEY AVERAGE"/>
    <x v="1"/>
    <m/>
    <s v="CENSARA_AVG"/>
  </r>
  <r>
    <x v="0"/>
    <x v="17"/>
    <x v="17"/>
    <x v="0"/>
    <x v="17"/>
    <s v="Not Assigned - SURVEY AVERAGE"/>
    <x v="1"/>
    <m/>
    <s v="CENSARA_AVG"/>
  </r>
  <r>
    <x v="0"/>
    <x v="3"/>
    <x v="3"/>
    <x v="0"/>
    <x v="3"/>
    <s v="Not Assigned - SURVEY AVERAGE"/>
    <x v="1"/>
    <m/>
    <s v="CENSARA_AVG"/>
  </r>
  <r>
    <x v="0"/>
    <x v="17"/>
    <x v="17"/>
    <x v="0"/>
    <x v="17"/>
    <s v="Not Assigned - SURVEY AVERAGE"/>
    <x v="1"/>
    <m/>
    <s v="CENSARA_AVG"/>
  </r>
  <r>
    <x v="0"/>
    <x v="13"/>
    <x v="13"/>
    <x v="0"/>
    <x v="13"/>
    <s v="AK Cook Inlet Basin"/>
    <x v="5"/>
    <m/>
    <s v="CENSARA_AVG"/>
  </r>
  <r>
    <x v="0"/>
    <x v="13"/>
    <x v="13"/>
    <x v="0"/>
    <x v="13"/>
    <s v="AK Cook Inlet Basin"/>
    <x v="5"/>
    <m/>
    <s v="CENSARA_AVG"/>
  </r>
  <r>
    <x v="0"/>
    <x v="3"/>
    <x v="3"/>
    <x v="0"/>
    <x v="3"/>
    <s v="Not Assigned - SURVEY AVERAGE"/>
    <x v="1"/>
    <m/>
    <s v="CENSARA_AVG"/>
  </r>
  <r>
    <x v="0"/>
    <x v="17"/>
    <x v="17"/>
    <x v="0"/>
    <x v="17"/>
    <s v="Not Assigned - SURVEY AVERAGE"/>
    <x v="1"/>
    <m/>
    <s v="CENSARA_AVG"/>
  </r>
  <r>
    <x v="0"/>
    <x v="17"/>
    <x v="17"/>
    <x v="0"/>
    <x v="17"/>
    <s v="Not Assigned - SURVEY AVERAGE"/>
    <x v="1"/>
    <m/>
    <s v="CENSARA_AVG"/>
  </r>
  <r>
    <x v="0"/>
    <x v="17"/>
    <x v="17"/>
    <x v="0"/>
    <x v="17"/>
    <s v="Not Assigned - SURVEY AVERAGE"/>
    <x v="1"/>
    <m/>
    <s v="CENSARA_AVG"/>
  </r>
  <r>
    <x v="0"/>
    <x v="17"/>
    <x v="17"/>
    <x v="0"/>
    <x v="17"/>
    <s v="Not Assigned - SURVEY AVERAGE"/>
    <x v="1"/>
    <m/>
    <s v="CENSARA_AVG"/>
  </r>
  <r>
    <x v="0"/>
    <x v="13"/>
    <x v="13"/>
    <x v="0"/>
    <x v="13"/>
    <s v="AK Cook Inlet Basin"/>
    <x v="5"/>
    <m/>
    <s v="CENSARA_AVG"/>
  </r>
  <r>
    <x v="0"/>
    <x v="13"/>
    <x v="13"/>
    <x v="0"/>
    <x v="13"/>
    <s v="AK Cook Inlet Basin"/>
    <x v="5"/>
    <m/>
    <s v="CENSARA_AVG"/>
  </r>
  <r>
    <x v="0"/>
    <x v="17"/>
    <x v="17"/>
    <x v="0"/>
    <x v="17"/>
    <s v="Not Assigned - SURVEY AVERAGE"/>
    <x v="1"/>
    <m/>
    <s v="CENSARA_AVG"/>
  </r>
  <r>
    <x v="0"/>
    <x v="13"/>
    <x v="13"/>
    <x v="0"/>
    <x v="13"/>
    <s v="AK Cook Inlet Basin"/>
    <x v="5"/>
    <m/>
    <s v="CENSARA_AVG"/>
  </r>
  <r>
    <x v="0"/>
    <x v="17"/>
    <x v="17"/>
    <x v="0"/>
    <x v="17"/>
    <s v="Not Assigned - SURVEY AVERAGE"/>
    <x v="1"/>
    <m/>
    <s v="CENSARA_AVG"/>
  </r>
  <r>
    <x v="0"/>
    <x v="17"/>
    <x v="17"/>
    <x v="0"/>
    <x v="17"/>
    <s v="Not Assigned - SURVEY AVERAGE"/>
    <x v="1"/>
    <m/>
    <s v="CENSARA_AVG"/>
  </r>
  <r>
    <x v="0"/>
    <x v="17"/>
    <x v="17"/>
    <x v="0"/>
    <x v="17"/>
    <s v="Not Assigned - SURVEY AVERAGE"/>
    <x v="1"/>
    <m/>
    <s v="CENSARA_AVG"/>
  </r>
  <r>
    <x v="0"/>
    <x v="17"/>
    <x v="17"/>
    <x v="0"/>
    <x v="17"/>
    <s v="Not Assigned - SURVEY AVERAGE"/>
    <x v="1"/>
    <m/>
    <s v="CENSARA_AVG"/>
  </r>
  <r>
    <x v="0"/>
    <x v="17"/>
    <x v="17"/>
    <x v="0"/>
    <x v="17"/>
    <s v="Not Assigned - SURVEY AVERAGE"/>
    <x v="1"/>
    <m/>
    <s v="CENSARA_AVG"/>
  </r>
  <r>
    <x v="0"/>
    <x v="17"/>
    <x v="17"/>
    <x v="0"/>
    <x v="17"/>
    <s v="Not Assigned - SURVEY AVERAGE"/>
    <x v="1"/>
    <m/>
    <s v="CENSARA_AVG"/>
  </r>
  <r>
    <x v="0"/>
    <x v="17"/>
    <x v="17"/>
    <x v="0"/>
    <x v="17"/>
    <s v="Not Assigned - SURVEY AVERAGE"/>
    <x v="1"/>
    <m/>
    <s v="CENSARA_AVG"/>
  </r>
  <r>
    <x v="0"/>
    <x v="17"/>
    <x v="17"/>
    <x v="0"/>
    <x v="17"/>
    <s v="Not Assigned - SURVEY AVERAGE"/>
    <x v="1"/>
    <m/>
    <s v="CENSARA_AVG"/>
  </r>
  <r>
    <x v="0"/>
    <x v="17"/>
    <x v="17"/>
    <x v="0"/>
    <x v="17"/>
    <s v="Not Assigned - SURVEY AVERAGE"/>
    <x v="1"/>
    <m/>
    <s v="CENSARA_AVG"/>
  </r>
  <r>
    <x v="0"/>
    <x v="17"/>
    <x v="17"/>
    <x v="0"/>
    <x v="17"/>
    <s v="Not Assigned - SURVEY AVERAGE"/>
    <x v="1"/>
    <m/>
    <s v="CENSARA_AVG"/>
  </r>
  <r>
    <x v="0"/>
    <x v="17"/>
    <x v="17"/>
    <x v="0"/>
    <x v="17"/>
    <s v="Not Assigned - SURVEY AVERAGE"/>
    <x v="1"/>
    <m/>
    <s v="CENSARA_AVG"/>
  </r>
  <r>
    <x v="0"/>
    <x v="13"/>
    <x v="13"/>
    <x v="0"/>
    <x v="13"/>
    <s v="AK Cook Inlet Basin"/>
    <x v="5"/>
    <m/>
    <s v="CENSARA_AVG"/>
  </r>
  <r>
    <x v="0"/>
    <x v="13"/>
    <x v="13"/>
    <x v="0"/>
    <x v="13"/>
    <s v="AK Cook Inlet Basin"/>
    <x v="5"/>
    <m/>
    <s v="CENSARA_AVG"/>
  </r>
  <r>
    <x v="0"/>
    <x v="17"/>
    <x v="17"/>
    <x v="0"/>
    <x v="17"/>
    <s v="Not Assigned - SURVEY AVERAGE"/>
    <x v="1"/>
    <m/>
    <s v="CENSARA_AVG"/>
  </r>
  <r>
    <x v="0"/>
    <x v="17"/>
    <x v="17"/>
    <x v="0"/>
    <x v="17"/>
    <s v="Not Assigned - SURVEY AVERAGE"/>
    <x v="1"/>
    <m/>
    <s v="CENSARA_AVG"/>
  </r>
  <r>
    <x v="0"/>
    <x v="17"/>
    <x v="17"/>
    <x v="0"/>
    <x v="17"/>
    <s v="Not Assigned - SURVEY AVERAGE"/>
    <x v="1"/>
    <m/>
    <s v="CENSARA_AVG"/>
  </r>
  <r>
    <x v="0"/>
    <x v="17"/>
    <x v="17"/>
    <x v="0"/>
    <x v="17"/>
    <s v="Not Assigned - SURVEY AVERAGE"/>
    <x v="1"/>
    <m/>
    <s v="CENSARA_AVG"/>
  </r>
  <r>
    <x v="0"/>
    <x v="12"/>
    <x v="12"/>
    <x v="0"/>
    <x v="12"/>
    <s v="Not Assigned - SURVEY AVERAGE"/>
    <x v="1"/>
    <m/>
    <s v="CENSARA_AVG"/>
  </r>
  <r>
    <x v="0"/>
    <x v="14"/>
    <x v="14"/>
    <x v="0"/>
    <x v="14"/>
    <s v="Copper River Basin"/>
    <x v="4"/>
    <m/>
    <s v="CENSARA_AVG"/>
  </r>
  <r>
    <x v="0"/>
    <x v="17"/>
    <x v="17"/>
    <x v="0"/>
    <x v="17"/>
    <s v="Not Assigned - SURVEY AVERAGE"/>
    <x v="1"/>
    <m/>
    <s v="CENSARA_AVG"/>
  </r>
  <r>
    <x v="0"/>
    <x v="14"/>
    <x v="14"/>
    <x v="0"/>
    <x v="14"/>
    <s v="Copper River Basin"/>
    <x v="4"/>
    <m/>
    <s v="CENSARA_AVG"/>
  </r>
  <r>
    <x v="0"/>
    <x v="17"/>
    <x v="17"/>
    <x v="0"/>
    <x v="17"/>
    <s v="Not Assigned - SURVEY AVERAGE"/>
    <x v="1"/>
    <m/>
    <s v="CENSARA_AVG"/>
  </r>
  <r>
    <x v="0"/>
    <x v="12"/>
    <x v="12"/>
    <x v="0"/>
    <x v="12"/>
    <s v="Not Assigned - SURVEY AVERAGE"/>
    <x v="1"/>
    <m/>
    <s v="CENSARA_AVG"/>
  </r>
  <r>
    <x v="0"/>
    <x v="14"/>
    <x v="14"/>
    <x v="0"/>
    <x v="14"/>
    <s v="Copper River Basin"/>
    <x v="4"/>
    <m/>
    <s v="CENSARA_AVG"/>
  </r>
  <r>
    <x v="0"/>
    <x v="12"/>
    <x v="12"/>
    <x v="0"/>
    <x v="12"/>
    <s v="Not Assigned - SURVEY AVERAGE"/>
    <x v="1"/>
    <m/>
    <s v="CENSARA_AVG"/>
  </r>
  <r>
    <x v="0"/>
    <x v="17"/>
    <x v="17"/>
    <x v="0"/>
    <x v="17"/>
    <s v="Not Assigned - SURVEY AVERAGE"/>
    <x v="1"/>
    <m/>
    <s v="CENSARA_AVG"/>
  </r>
  <r>
    <x v="0"/>
    <x v="17"/>
    <x v="17"/>
    <x v="0"/>
    <x v="17"/>
    <s v="Not Assigned - SURVEY AVERAGE"/>
    <x v="1"/>
    <m/>
    <s v="CENSARA_AVG"/>
  </r>
  <r>
    <x v="0"/>
    <x v="17"/>
    <x v="17"/>
    <x v="0"/>
    <x v="17"/>
    <s v="Not Assigned - SURVEY AVERAGE"/>
    <x v="1"/>
    <m/>
    <s v="CENSARA_AVG"/>
  </r>
  <r>
    <x v="0"/>
    <x v="17"/>
    <x v="17"/>
    <x v="0"/>
    <x v="17"/>
    <s v="Not Assigned - SURVEY AVERAGE"/>
    <x v="1"/>
    <m/>
    <s v="CENSARA_AVG"/>
  </r>
  <r>
    <x v="0"/>
    <x v="13"/>
    <x v="13"/>
    <x v="0"/>
    <x v="13"/>
    <s v="AK Cook Inlet Basin"/>
    <x v="5"/>
    <m/>
    <s v="CENSARA_AVG"/>
  </r>
  <r>
    <x v="0"/>
    <x v="14"/>
    <x v="14"/>
    <x v="0"/>
    <x v="14"/>
    <s v="Copper River Basin"/>
    <x v="4"/>
    <m/>
    <s v="CENSARA_AVG"/>
  </r>
  <r>
    <x v="0"/>
    <x v="18"/>
    <x v="18"/>
    <x v="0"/>
    <x v="18"/>
    <s v="Kodiak State"/>
    <x v="7"/>
    <m/>
    <s v="CENSARA_AVG"/>
  </r>
  <r>
    <x v="0"/>
    <x v="14"/>
    <x v="14"/>
    <x v="0"/>
    <x v="14"/>
    <s v="Copper River Basin"/>
    <x v="4"/>
    <m/>
    <s v="CENSARA_AVG"/>
  </r>
  <r>
    <x v="0"/>
    <x v="14"/>
    <x v="14"/>
    <x v="0"/>
    <x v="14"/>
    <s v="Copper River Basin"/>
    <x v="4"/>
    <m/>
    <s v="CENSARA_AVG"/>
  </r>
  <r>
    <x v="0"/>
    <x v="14"/>
    <x v="14"/>
    <x v="0"/>
    <x v="14"/>
    <s v="Copper River Basin"/>
    <x v="4"/>
    <m/>
    <s v="CENSARA_AVG"/>
  </r>
  <r>
    <x v="0"/>
    <x v="14"/>
    <x v="14"/>
    <x v="0"/>
    <x v="14"/>
    <s v="Copper River Basin"/>
    <x v="4"/>
    <m/>
    <s v="CENSARA_AVG"/>
  </r>
  <r>
    <x v="0"/>
    <x v="13"/>
    <x v="13"/>
    <x v="0"/>
    <x v="13"/>
    <s v="AK Cook Inlet Basin"/>
    <x v="5"/>
    <m/>
    <s v="CENSARA_AVG"/>
  </r>
  <r>
    <x v="0"/>
    <x v="14"/>
    <x v="14"/>
    <x v="0"/>
    <x v="14"/>
    <s v="Copper River Basin"/>
    <x v="4"/>
    <m/>
    <s v="CENSARA_AVG"/>
  </r>
  <r>
    <x v="0"/>
    <x v="14"/>
    <x v="14"/>
    <x v="0"/>
    <x v="14"/>
    <s v="Copper River Basin"/>
    <x v="4"/>
    <m/>
    <s v="CENSARA_AVG"/>
  </r>
  <r>
    <x v="0"/>
    <x v="13"/>
    <x v="13"/>
    <x v="0"/>
    <x v="13"/>
    <s v="AK Cook Inlet Basin"/>
    <x v="5"/>
    <m/>
    <s v="CENSARA_AVG"/>
  </r>
  <r>
    <x v="0"/>
    <x v="14"/>
    <x v="14"/>
    <x v="0"/>
    <x v="14"/>
    <s v="Copper River Basin"/>
    <x v="4"/>
    <m/>
    <s v="CENSARA_AVG"/>
  </r>
  <r>
    <x v="0"/>
    <x v="14"/>
    <x v="14"/>
    <x v="0"/>
    <x v="14"/>
    <s v="Copper River Basin"/>
    <x v="4"/>
    <m/>
    <s v="CENSARA_AVG"/>
  </r>
  <r>
    <x v="0"/>
    <x v="14"/>
    <x v="14"/>
    <x v="0"/>
    <x v="14"/>
    <s v="Copper River Basin"/>
    <x v="4"/>
    <m/>
    <s v="CENSARA_AVG"/>
  </r>
  <r>
    <x v="0"/>
    <x v="14"/>
    <x v="14"/>
    <x v="0"/>
    <x v="14"/>
    <s v="Copper River Basin"/>
    <x v="4"/>
    <m/>
    <s v="CENSARA_AVG"/>
  </r>
  <r>
    <x v="0"/>
    <x v="17"/>
    <x v="17"/>
    <x v="0"/>
    <x v="17"/>
    <s v="Not Assigned - SURVEY AVERAGE"/>
    <x v="1"/>
    <m/>
    <s v="CENSARA_AVG"/>
  </r>
  <r>
    <x v="0"/>
    <x v="17"/>
    <x v="17"/>
    <x v="0"/>
    <x v="17"/>
    <s v="Not Assigned - SURVEY AVERAGE"/>
    <x v="1"/>
    <m/>
    <s v="CENSARA_AVG"/>
  </r>
  <r>
    <x v="0"/>
    <x v="14"/>
    <x v="14"/>
    <x v="0"/>
    <x v="14"/>
    <s v="Copper River Basin"/>
    <x v="4"/>
    <m/>
    <s v="CENSARA_AVG"/>
  </r>
  <r>
    <x v="0"/>
    <x v="13"/>
    <x v="13"/>
    <x v="0"/>
    <x v="13"/>
    <s v="AK Cook Inlet Basin"/>
    <x v="5"/>
    <m/>
    <s v="CENSARA_AVG"/>
  </r>
  <r>
    <x v="0"/>
    <x v="14"/>
    <x v="14"/>
    <x v="0"/>
    <x v="14"/>
    <s v="Copper River Basin"/>
    <x v="4"/>
    <m/>
    <s v="CENSARA_AVG"/>
  </r>
  <r>
    <x v="0"/>
    <x v="13"/>
    <x v="13"/>
    <x v="0"/>
    <x v="13"/>
    <s v="AK Cook Inlet Basin"/>
    <x v="5"/>
    <m/>
    <s v="CENSARA_AVG"/>
  </r>
  <r>
    <x v="0"/>
    <x v="17"/>
    <x v="17"/>
    <x v="0"/>
    <x v="17"/>
    <s v="Not Assigned - SURVEY AVERAGE"/>
    <x v="1"/>
    <m/>
    <s v="CENSARA_AVG"/>
  </r>
  <r>
    <x v="0"/>
    <x v="13"/>
    <x v="13"/>
    <x v="0"/>
    <x v="13"/>
    <s v="AK Cook Inlet Basin"/>
    <x v="5"/>
    <m/>
    <s v="CENSARA_AVG"/>
  </r>
  <r>
    <x v="0"/>
    <x v="13"/>
    <x v="13"/>
    <x v="0"/>
    <x v="13"/>
    <s v="AK Cook Inlet Basin"/>
    <x v="5"/>
    <m/>
    <s v="CENSARA_AVG"/>
  </r>
  <r>
    <x v="0"/>
    <x v="17"/>
    <x v="17"/>
    <x v="0"/>
    <x v="17"/>
    <s v="Not Assigned - SURVEY AVERAGE"/>
    <x v="1"/>
    <m/>
    <s v="CENSARA_AVG"/>
  </r>
  <r>
    <x v="0"/>
    <x v="13"/>
    <x v="13"/>
    <x v="0"/>
    <x v="13"/>
    <s v="AK Cook Inlet Basin"/>
    <x v="5"/>
    <m/>
    <s v="CENSARA_AVG"/>
  </r>
  <r>
    <x v="0"/>
    <x v="17"/>
    <x v="17"/>
    <x v="0"/>
    <x v="17"/>
    <s v="Not Assigned - SURVEY AVERAGE"/>
    <x v="1"/>
    <m/>
    <s v="CENSARA_AVG"/>
  </r>
  <r>
    <x v="0"/>
    <x v="14"/>
    <x v="14"/>
    <x v="0"/>
    <x v="14"/>
    <s v="Copper River Basin"/>
    <x v="4"/>
    <m/>
    <s v="CENSARA_AVG"/>
  </r>
  <r>
    <x v="0"/>
    <x v="17"/>
    <x v="17"/>
    <x v="0"/>
    <x v="17"/>
    <s v="Not Assigned - SURVEY AVERAGE"/>
    <x v="1"/>
    <m/>
    <s v="CENSARA_AVG"/>
  </r>
  <r>
    <x v="0"/>
    <x v="17"/>
    <x v="17"/>
    <x v="0"/>
    <x v="17"/>
    <s v="Not Assigned - SURVEY AVERAGE"/>
    <x v="1"/>
    <m/>
    <s v="CENSARA_AVG"/>
  </r>
  <r>
    <x v="0"/>
    <x v="17"/>
    <x v="17"/>
    <x v="0"/>
    <x v="17"/>
    <s v="Not Assigned - SURVEY AVERAGE"/>
    <x v="1"/>
    <m/>
    <s v="CENSARA_AVG"/>
  </r>
  <r>
    <x v="0"/>
    <x v="17"/>
    <x v="17"/>
    <x v="0"/>
    <x v="17"/>
    <s v="Not Assigned - SURVEY AVERAGE"/>
    <x v="1"/>
    <m/>
    <s v="CENSARA_AVG"/>
  </r>
  <r>
    <x v="0"/>
    <x v="13"/>
    <x v="13"/>
    <x v="0"/>
    <x v="13"/>
    <s v="AK Cook Inlet Basin"/>
    <x v="5"/>
    <m/>
    <s v="CENSARA_AVG"/>
  </r>
  <r>
    <x v="0"/>
    <x v="14"/>
    <x v="14"/>
    <x v="0"/>
    <x v="14"/>
    <s v="Copper River Basin"/>
    <x v="4"/>
    <m/>
    <s v="CENSARA_AVG"/>
  </r>
  <r>
    <x v="0"/>
    <x v="17"/>
    <x v="17"/>
    <x v="0"/>
    <x v="17"/>
    <s v="Not Assigned - SURVEY AVERAGE"/>
    <x v="1"/>
    <m/>
    <s v="CENSARA_AVG"/>
  </r>
  <r>
    <x v="0"/>
    <x v="14"/>
    <x v="14"/>
    <x v="0"/>
    <x v="14"/>
    <s v="Copper River Basin"/>
    <x v="4"/>
    <m/>
    <s v="CENSARA_AVG"/>
  </r>
  <r>
    <x v="0"/>
    <x v="14"/>
    <x v="14"/>
    <x v="0"/>
    <x v="14"/>
    <s v="Copper River Basin"/>
    <x v="4"/>
    <m/>
    <s v="CENSARA_AVG"/>
  </r>
  <r>
    <x v="0"/>
    <x v="17"/>
    <x v="17"/>
    <x v="0"/>
    <x v="17"/>
    <s v="Not Assigned - SURVEY AVERAGE"/>
    <x v="1"/>
    <m/>
    <s v="CENSARA_AVG"/>
  </r>
  <r>
    <x v="0"/>
    <x v="14"/>
    <x v="14"/>
    <x v="0"/>
    <x v="14"/>
    <s v="Copper River Basin"/>
    <x v="4"/>
    <m/>
    <s v="CENSARA_AVG"/>
  </r>
  <r>
    <x v="0"/>
    <x v="17"/>
    <x v="17"/>
    <x v="0"/>
    <x v="17"/>
    <s v="Not Assigned - SURVEY AVERAGE"/>
    <x v="1"/>
    <m/>
    <s v="CENSARA_AVG"/>
  </r>
  <r>
    <x v="0"/>
    <x v="18"/>
    <x v="18"/>
    <x v="0"/>
    <x v="18"/>
    <s v="Kodiak State"/>
    <x v="7"/>
    <m/>
    <s v="CENSARA_AVG"/>
  </r>
  <r>
    <x v="0"/>
    <x v="18"/>
    <x v="18"/>
    <x v="0"/>
    <x v="18"/>
    <s v="Kodiak State"/>
    <x v="7"/>
    <m/>
    <s v="CENSARA_AVG"/>
  </r>
  <r>
    <x v="0"/>
    <x v="14"/>
    <x v="14"/>
    <x v="0"/>
    <x v="14"/>
    <s v="Copper River Basin"/>
    <x v="4"/>
    <m/>
    <s v="CENSARA_AVG"/>
  </r>
  <r>
    <x v="0"/>
    <x v="14"/>
    <x v="14"/>
    <x v="0"/>
    <x v="14"/>
    <s v="Copper River Basin"/>
    <x v="4"/>
    <m/>
    <s v="CENSARA_AVG"/>
  </r>
  <r>
    <x v="0"/>
    <x v="14"/>
    <x v="14"/>
    <x v="0"/>
    <x v="14"/>
    <s v="Copper River Basin"/>
    <x v="4"/>
    <m/>
    <s v="CENSARA_AVG"/>
  </r>
  <r>
    <x v="0"/>
    <x v="17"/>
    <x v="17"/>
    <x v="0"/>
    <x v="17"/>
    <s v="Not Assigned - SURVEY AVERAGE"/>
    <x v="1"/>
    <m/>
    <s v="CENSARA_AVG"/>
  </r>
  <r>
    <x v="0"/>
    <x v="17"/>
    <x v="17"/>
    <x v="0"/>
    <x v="17"/>
    <s v="Not Assigned - SURVEY AVERAGE"/>
    <x v="1"/>
    <m/>
    <s v="CENSARA_AVG"/>
  </r>
  <r>
    <x v="0"/>
    <x v="17"/>
    <x v="17"/>
    <x v="0"/>
    <x v="17"/>
    <s v="Not Assigned - SURVEY AVERAGE"/>
    <x v="1"/>
    <m/>
    <s v="CENSARA_AVG"/>
  </r>
  <r>
    <x v="0"/>
    <x v="17"/>
    <x v="17"/>
    <x v="0"/>
    <x v="17"/>
    <s v="Not Assigned - SURVEY AVERAGE"/>
    <x v="1"/>
    <m/>
    <s v="CENSARA_AVG"/>
  </r>
  <r>
    <x v="0"/>
    <x v="18"/>
    <x v="18"/>
    <x v="0"/>
    <x v="18"/>
    <s v="Kodiak State"/>
    <x v="7"/>
    <m/>
    <s v="CENSARA_AVG"/>
  </r>
  <r>
    <x v="0"/>
    <x v="17"/>
    <x v="17"/>
    <x v="0"/>
    <x v="17"/>
    <s v="Not Assigned - SURVEY AVERAGE"/>
    <x v="1"/>
    <m/>
    <s v="CENSARA_AVG"/>
  </r>
  <r>
    <x v="0"/>
    <x v="17"/>
    <x v="17"/>
    <x v="0"/>
    <x v="17"/>
    <s v="Not Assigned - SURVEY AVERAGE"/>
    <x v="1"/>
    <m/>
    <s v="CENSARA_AVG"/>
  </r>
  <r>
    <x v="0"/>
    <x v="18"/>
    <x v="18"/>
    <x v="0"/>
    <x v="18"/>
    <s v="Kodiak State"/>
    <x v="7"/>
    <m/>
    <s v="CENSARA_AVG"/>
  </r>
  <r>
    <x v="0"/>
    <x v="18"/>
    <x v="18"/>
    <x v="0"/>
    <x v="18"/>
    <s v="Kodiak State"/>
    <x v="7"/>
    <m/>
    <s v="CENSARA_AVG"/>
  </r>
  <r>
    <x v="0"/>
    <x v="14"/>
    <x v="14"/>
    <x v="0"/>
    <x v="14"/>
    <s v="Copper River Basin"/>
    <x v="4"/>
    <m/>
    <s v="CENSARA_AVG"/>
  </r>
  <r>
    <x v="0"/>
    <x v="13"/>
    <x v="13"/>
    <x v="0"/>
    <x v="13"/>
    <s v="AK Cook Inlet Basin"/>
    <x v="5"/>
    <m/>
    <s v="CENSARA_AVG"/>
  </r>
  <r>
    <x v="0"/>
    <x v="17"/>
    <x v="17"/>
    <x v="0"/>
    <x v="17"/>
    <s v="Not Assigned - SURVEY AVERAGE"/>
    <x v="1"/>
    <m/>
    <s v="CENSARA_AVG"/>
  </r>
  <r>
    <x v="0"/>
    <x v="14"/>
    <x v="14"/>
    <x v="0"/>
    <x v="14"/>
    <s v="Copper River Basin"/>
    <x v="4"/>
    <m/>
    <s v="CENSARA_AVG"/>
  </r>
  <r>
    <x v="0"/>
    <x v="17"/>
    <x v="17"/>
    <x v="0"/>
    <x v="17"/>
    <s v="Not Assigned - SURVEY AVERAGE"/>
    <x v="1"/>
    <m/>
    <s v="CENSARA_AVG"/>
  </r>
  <r>
    <x v="0"/>
    <x v="17"/>
    <x v="17"/>
    <x v="0"/>
    <x v="17"/>
    <s v="Not Assigned - SURVEY AVERAGE"/>
    <x v="1"/>
    <m/>
    <s v="CENSARA_AVG"/>
  </r>
  <r>
    <x v="0"/>
    <x v="14"/>
    <x v="14"/>
    <x v="0"/>
    <x v="14"/>
    <s v="Copper River Basin"/>
    <x v="4"/>
    <m/>
    <s v="CENSARA_AVG"/>
  </r>
  <r>
    <x v="0"/>
    <x v="18"/>
    <x v="18"/>
    <x v="0"/>
    <x v="18"/>
    <s v="Kodiak State"/>
    <x v="7"/>
    <m/>
    <s v="CENSARA_AVG"/>
  </r>
  <r>
    <x v="0"/>
    <x v="14"/>
    <x v="14"/>
    <x v="0"/>
    <x v="14"/>
    <s v="Copper River Basin"/>
    <x v="4"/>
    <m/>
    <s v="CENSARA_AVG"/>
  </r>
  <r>
    <x v="0"/>
    <x v="17"/>
    <x v="17"/>
    <x v="0"/>
    <x v="17"/>
    <s v="Not Assigned - SURVEY AVERAGE"/>
    <x v="1"/>
    <m/>
    <s v="CENSARA_AVG"/>
  </r>
  <r>
    <x v="0"/>
    <x v="14"/>
    <x v="14"/>
    <x v="0"/>
    <x v="14"/>
    <s v="Copper River Basin"/>
    <x v="4"/>
    <m/>
    <s v="CENSARA_AVG"/>
  </r>
  <r>
    <x v="0"/>
    <x v="14"/>
    <x v="14"/>
    <x v="0"/>
    <x v="14"/>
    <s v="Copper River Basin"/>
    <x v="4"/>
    <m/>
    <s v="CENSARA_AVG"/>
  </r>
  <r>
    <x v="0"/>
    <x v="18"/>
    <x v="18"/>
    <x v="0"/>
    <x v="18"/>
    <s v="Kodiak State"/>
    <x v="7"/>
    <m/>
    <s v="CENSARA_AVG"/>
  </r>
  <r>
    <x v="0"/>
    <x v="17"/>
    <x v="17"/>
    <x v="0"/>
    <x v="17"/>
    <s v="Not Assigned - SURVEY AVERAGE"/>
    <x v="1"/>
    <m/>
    <s v="CENSARA_AVG"/>
  </r>
  <r>
    <x v="0"/>
    <x v="14"/>
    <x v="14"/>
    <x v="0"/>
    <x v="14"/>
    <s v="Copper River Basin"/>
    <x v="4"/>
    <m/>
    <s v="CENSARA_AVG"/>
  </r>
  <r>
    <x v="0"/>
    <x v="13"/>
    <x v="13"/>
    <x v="0"/>
    <x v="13"/>
    <s v="AK Cook Inlet Basin"/>
    <x v="5"/>
    <m/>
    <s v="CENSARA_AVG"/>
  </r>
  <r>
    <x v="0"/>
    <x v="17"/>
    <x v="17"/>
    <x v="0"/>
    <x v="17"/>
    <s v="Not Assigned - SURVEY AVERAGE"/>
    <x v="1"/>
    <m/>
    <s v="CENSARA_AVG"/>
  </r>
  <r>
    <x v="0"/>
    <x v="18"/>
    <x v="18"/>
    <x v="0"/>
    <x v="18"/>
    <s v="Kodiak State"/>
    <x v="7"/>
    <m/>
    <s v="CENSARA_AVG"/>
  </r>
  <r>
    <x v="0"/>
    <x v="17"/>
    <x v="17"/>
    <x v="0"/>
    <x v="17"/>
    <s v="Not Assigned - SURVEY AVERAGE"/>
    <x v="1"/>
    <m/>
    <s v="CENSARA_AVG"/>
  </r>
  <r>
    <x v="0"/>
    <x v="17"/>
    <x v="17"/>
    <x v="0"/>
    <x v="17"/>
    <s v="Not Assigned - SURVEY AVERAGE"/>
    <x v="1"/>
    <m/>
    <s v="CENSARA_AVG"/>
  </r>
  <r>
    <x v="0"/>
    <x v="17"/>
    <x v="17"/>
    <x v="0"/>
    <x v="17"/>
    <s v="Not Assigned - SURVEY AVERAGE"/>
    <x v="1"/>
    <m/>
    <s v="CENSARA_AVG"/>
  </r>
  <r>
    <x v="0"/>
    <x v="18"/>
    <x v="18"/>
    <x v="0"/>
    <x v="18"/>
    <s v="Kodiak State"/>
    <x v="7"/>
    <m/>
    <s v="CENSARA_AVG"/>
  </r>
  <r>
    <x v="0"/>
    <x v="13"/>
    <x v="13"/>
    <x v="0"/>
    <x v="13"/>
    <s v="AK Cook Inlet Basin"/>
    <x v="5"/>
    <m/>
    <s v="CENSARA_AVG"/>
  </r>
  <r>
    <x v="0"/>
    <x v="18"/>
    <x v="18"/>
    <x v="0"/>
    <x v="18"/>
    <s v="Kodiak State"/>
    <x v="7"/>
    <m/>
    <s v="CENSARA_AVG"/>
  </r>
  <r>
    <x v="0"/>
    <x v="18"/>
    <x v="18"/>
    <x v="0"/>
    <x v="18"/>
    <s v="Kodiak State"/>
    <x v="7"/>
    <m/>
    <s v="CENSARA_AVG"/>
  </r>
  <r>
    <x v="0"/>
    <x v="18"/>
    <x v="18"/>
    <x v="0"/>
    <x v="18"/>
    <s v="Kodiak State"/>
    <x v="7"/>
    <m/>
    <s v="CENSARA_AVG"/>
  </r>
  <r>
    <x v="0"/>
    <x v="18"/>
    <x v="18"/>
    <x v="0"/>
    <x v="18"/>
    <s v="Kodiak State"/>
    <x v="7"/>
    <m/>
    <s v="CENSARA_AVG"/>
  </r>
  <r>
    <x v="0"/>
    <x v="18"/>
    <x v="18"/>
    <x v="0"/>
    <x v="18"/>
    <s v="Kodiak State"/>
    <x v="7"/>
    <m/>
    <s v="CENSARA_AVG"/>
  </r>
  <r>
    <x v="0"/>
    <x v="18"/>
    <x v="18"/>
    <x v="0"/>
    <x v="18"/>
    <s v="Kodiak State"/>
    <x v="7"/>
    <m/>
    <s v="CENSARA_AVG"/>
  </r>
  <r>
    <x v="0"/>
    <x v="13"/>
    <x v="13"/>
    <x v="0"/>
    <x v="13"/>
    <s v="AK Cook Inlet Basin"/>
    <x v="5"/>
    <m/>
    <s v="CENSARA_AVG"/>
  </r>
  <r>
    <x v="0"/>
    <x v="17"/>
    <x v="17"/>
    <x v="0"/>
    <x v="17"/>
    <s v="Not Assigned - SURVEY AVERAGE"/>
    <x v="1"/>
    <m/>
    <s v="CENSARA_AVG"/>
  </r>
  <r>
    <x v="0"/>
    <x v="14"/>
    <x v="14"/>
    <x v="0"/>
    <x v="14"/>
    <s v="Copper River Basin"/>
    <x v="4"/>
    <m/>
    <s v="CENSARA_AVG"/>
  </r>
  <r>
    <x v="0"/>
    <x v="14"/>
    <x v="14"/>
    <x v="0"/>
    <x v="14"/>
    <s v="Copper River Basin"/>
    <x v="4"/>
    <m/>
    <s v="CENSARA_AVG"/>
  </r>
  <r>
    <x v="0"/>
    <x v="13"/>
    <x v="13"/>
    <x v="0"/>
    <x v="13"/>
    <s v="AK Cook Inlet Basin"/>
    <x v="5"/>
    <m/>
    <s v="CENSARA_AVG"/>
  </r>
  <r>
    <x v="0"/>
    <x v="14"/>
    <x v="14"/>
    <x v="0"/>
    <x v="14"/>
    <s v="Copper River Basin"/>
    <x v="4"/>
    <m/>
    <s v="CENSARA_AVG"/>
  </r>
  <r>
    <x v="0"/>
    <x v="18"/>
    <x v="18"/>
    <x v="0"/>
    <x v="18"/>
    <s v="Kodiak State"/>
    <x v="7"/>
    <m/>
    <s v="CENSARA_AVG"/>
  </r>
  <r>
    <x v="0"/>
    <x v="18"/>
    <x v="18"/>
    <x v="0"/>
    <x v="18"/>
    <s v="Kodiak State"/>
    <x v="7"/>
    <m/>
    <s v="CENSARA_AVG"/>
  </r>
  <r>
    <x v="0"/>
    <x v="18"/>
    <x v="18"/>
    <x v="0"/>
    <x v="18"/>
    <s v="Kodiak State"/>
    <x v="7"/>
    <m/>
    <s v="CENSARA_AVG"/>
  </r>
  <r>
    <x v="0"/>
    <x v="18"/>
    <x v="18"/>
    <x v="0"/>
    <x v="18"/>
    <s v="Kodiak State"/>
    <x v="7"/>
    <m/>
    <s v="CENSARA_AVG"/>
  </r>
  <r>
    <x v="0"/>
    <x v="18"/>
    <x v="18"/>
    <x v="0"/>
    <x v="18"/>
    <s v="Kodiak State"/>
    <x v="7"/>
    <m/>
    <s v="CENSARA_AVG"/>
  </r>
  <r>
    <x v="0"/>
    <x v="18"/>
    <x v="18"/>
    <x v="0"/>
    <x v="18"/>
    <s v="Kodiak State"/>
    <x v="7"/>
    <m/>
    <s v="CENSARA_AVG"/>
  </r>
  <r>
    <x v="0"/>
    <x v="13"/>
    <x v="13"/>
    <x v="0"/>
    <x v="13"/>
    <s v="AK Cook Inlet Basin"/>
    <x v="5"/>
    <m/>
    <s v="CENSARA_AVG"/>
  </r>
  <r>
    <x v="0"/>
    <x v="14"/>
    <x v="14"/>
    <x v="0"/>
    <x v="14"/>
    <s v="Copper River Basin"/>
    <x v="4"/>
    <m/>
    <s v="CENSARA_AVG"/>
  </r>
  <r>
    <x v="0"/>
    <x v="14"/>
    <x v="14"/>
    <x v="0"/>
    <x v="14"/>
    <s v="Copper River Basin"/>
    <x v="4"/>
    <m/>
    <s v="CENSARA_AVG"/>
  </r>
  <r>
    <x v="0"/>
    <x v="18"/>
    <x v="18"/>
    <x v="0"/>
    <x v="18"/>
    <s v="Kodiak State"/>
    <x v="7"/>
    <m/>
    <s v="CENSARA_AVG"/>
  </r>
  <r>
    <x v="0"/>
    <x v="18"/>
    <x v="18"/>
    <x v="0"/>
    <x v="18"/>
    <s v="Kodiak State"/>
    <x v="7"/>
    <m/>
    <s v="CENSARA_AVG"/>
  </r>
  <r>
    <x v="0"/>
    <x v="13"/>
    <x v="13"/>
    <x v="0"/>
    <x v="13"/>
    <s v="AK Cook Inlet Basin"/>
    <x v="5"/>
    <m/>
    <s v="CENSARA_AVG"/>
  </r>
  <r>
    <x v="0"/>
    <x v="18"/>
    <x v="18"/>
    <x v="0"/>
    <x v="18"/>
    <s v="Kodiak State"/>
    <x v="7"/>
    <m/>
    <s v="CENSARA_AVG"/>
  </r>
  <r>
    <x v="0"/>
    <x v="13"/>
    <x v="13"/>
    <x v="0"/>
    <x v="13"/>
    <s v="AK Cook Inlet Basin"/>
    <x v="5"/>
    <m/>
    <s v="CENSARA_AVG"/>
  </r>
  <r>
    <x v="0"/>
    <x v="18"/>
    <x v="18"/>
    <x v="0"/>
    <x v="18"/>
    <s v="Kodiak State"/>
    <x v="7"/>
    <m/>
    <s v="CENSARA_AVG"/>
  </r>
  <r>
    <x v="0"/>
    <x v="18"/>
    <x v="18"/>
    <x v="0"/>
    <x v="18"/>
    <s v="Kodiak State"/>
    <x v="7"/>
    <m/>
    <s v="CENSARA_AVG"/>
  </r>
  <r>
    <x v="0"/>
    <x v="13"/>
    <x v="13"/>
    <x v="0"/>
    <x v="13"/>
    <s v="AK Cook Inlet Basin"/>
    <x v="5"/>
    <m/>
    <s v="CENSARA_AVG"/>
  </r>
  <r>
    <x v="0"/>
    <x v="18"/>
    <x v="18"/>
    <x v="0"/>
    <x v="18"/>
    <s v="Kodiak State"/>
    <x v="7"/>
    <m/>
    <s v="CENSARA_AVG"/>
  </r>
  <r>
    <x v="0"/>
    <x v="17"/>
    <x v="17"/>
    <x v="0"/>
    <x v="17"/>
    <s v="Not Assigned - SURVEY AVERAGE"/>
    <x v="1"/>
    <m/>
    <s v="CENSARA_AVG"/>
  </r>
  <r>
    <x v="0"/>
    <x v="13"/>
    <x v="13"/>
    <x v="0"/>
    <x v="13"/>
    <s v="AK Cook Inlet Basin"/>
    <x v="5"/>
    <m/>
    <s v="CENSARA_AVG"/>
  </r>
  <r>
    <x v="0"/>
    <x v="13"/>
    <x v="13"/>
    <x v="0"/>
    <x v="13"/>
    <s v="AK Cook Inlet Basin"/>
    <x v="5"/>
    <m/>
    <s v="CENSARA_AVG"/>
  </r>
  <r>
    <x v="0"/>
    <x v="14"/>
    <x v="14"/>
    <x v="0"/>
    <x v="14"/>
    <s v="Copper River Basin"/>
    <x v="4"/>
    <m/>
    <s v="CENSARA_AVG"/>
  </r>
  <r>
    <x v="0"/>
    <x v="18"/>
    <x v="18"/>
    <x v="0"/>
    <x v="18"/>
    <s v="Kodiak State"/>
    <x v="7"/>
    <m/>
    <s v="CENSARA_AVG"/>
  </r>
  <r>
    <x v="0"/>
    <x v="18"/>
    <x v="18"/>
    <x v="0"/>
    <x v="18"/>
    <s v="Kodiak State"/>
    <x v="7"/>
    <m/>
    <s v="CENSARA_AVG"/>
  </r>
  <r>
    <x v="0"/>
    <x v="12"/>
    <x v="12"/>
    <x v="0"/>
    <x v="12"/>
    <s v="Not Assigned - SURVEY AVERAGE"/>
    <x v="1"/>
    <m/>
    <s v="CENSARA_AVG"/>
  </r>
  <r>
    <x v="0"/>
    <x v="13"/>
    <x v="13"/>
    <x v="0"/>
    <x v="13"/>
    <s v="AK Cook Inlet Basin"/>
    <x v="5"/>
    <m/>
    <s v="CENSARA_AVG"/>
  </r>
  <r>
    <x v="0"/>
    <x v="12"/>
    <x v="12"/>
    <x v="0"/>
    <x v="12"/>
    <s v="Not Assigned - SURVEY AVERAGE"/>
    <x v="1"/>
    <m/>
    <s v="CENSARA_AVG"/>
  </r>
  <r>
    <x v="0"/>
    <x v="13"/>
    <x v="13"/>
    <x v="0"/>
    <x v="13"/>
    <s v="AK Cook Inlet Basin"/>
    <x v="5"/>
    <m/>
    <s v="CENSARA_AVG"/>
  </r>
  <r>
    <x v="0"/>
    <x v="17"/>
    <x v="17"/>
    <x v="0"/>
    <x v="17"/>
    <s v="Not Assigned - SURVEY AVERAGE"/>
    <x v="1"/>
    <m/>
    <s v="CENSARA_AVG"/>
  </r>
  <r>
    <x v="0"/>
    <x v="14"/>
    <x v="14"/>
    <x v="0"/>
    <x v="14"/>
    <s v="Copper River Basin"/>
    <x v="4"/>
    <m/>
    <s v="CENSARA_AVG"/>
  </r>
  <r>
    <x v="0"/>
    <x v="17"/>
    <x v="17"/>
    <x v="0"/>
    <x v="17"/>
    <s v="Not Assigned - SURVEY AVERAGE"/>
    <x v="1"/>
    <m/>
    <s v="CENSARA_AVG"/>
  </r>
  <r>
    <x v="0"/>
    <x v="18"/>
    <x v="18"/>
    <x v="0"/>
    <x v="18"/>
    <s v="Kodiak State"/>
    <x v="7"/>
    <m/>
    <s v="CENSARA_AVG"/>
  </r>
  <r>
    <x v="0"/>
    <x v="14"/>
    <x v="14"/>
    <x v="0"/>
    <x v="14"/>
    <s v="Copper River Basin"/>
    <x v="4"/>
    <m/>
    <s v="CENSARA_AVG"/>
  </r>
  <r>
    <x v="0"/>
    <x v="12"/>
    <x v="12"/>
    <x v="0"/>
    <x v="12"/>
    <s v="Not Assigned - SURVEY AVERAGE"/>
    <x v="1"/>
    <m/>
    <s v="CENSARA_AVG"/>
  </r>
  <r>
    <x v="0"/>
    <x v="13"/>
    <x v="13"/>
    <x v="0"/>
    <x v="13"/>
    <s v="AK Cook Inlet Basin"/>
    <x v="5"/>
    <m/>
    <s v="CENSARA_AVG"/>
  </r>
  <r>
    <x v="0"/>
    <x v="13"/>
    <x v="13"/>
    <x v="0"/>
    <x v="13"/>
    <s v="AK Cook Inlet Basin"/>
    <x v="5"/>
    <m/>
    <s v="CENSARA_AVG"/>
  </r>
  <r>
    <x v="0"/>
    <x v="13"/>
    <x v="13"/>
    <x v="0"/>
    <x v="13"/>
    <s v="AK Cook Inlet Basin"/>
    <x v="5"/>
    <m/>
    <s v="CENSARA_AVG"/>
  </r>
  <r>
    <x v="0"/>
    <x v="17"/>
    <x v="17"/>
    <x v="0"/>
    <x v="17"/>
    <s v="Not Assigned - SURVEY AVERAGE"/>
    <x v="1"/>
    <m/>
    <s v="CENSARA_AVG"/>
  </r>
  <r>
    <x v="0"/>
    <x v="17"/>
    <x v="17"/>
    <x v="0"/>
    <x v="17"/>
    <s v="Not Assigned - SURVEY AVERAGE"/>
    <x v="1"/>
    <m/>
    <s v="CENSARA_AVG"/>
  </r>
  <r>
    <x v="0"/>
    <x v="13"/>
    <x v="13"/>
    <x v="0"/>
    <x v="13"/>
    <s v="AK Cook Inlet Basin"/>
    <x v="5"/>
    <m/>
    <s v="CENSARA_AVG"/>
  </r>
  <r>
    <x v="0"/>
    <x v="14"/>
    <x v="14"/>
    <x v="0"/>
    <x v="14"/>
    <s v="Copper River Basin"/>
    <x v="4"/>
    <m/>
    <s v="CENSARA_AVG"/>
  </r>
  <r>
    <x v="0"/>
    <x v="17"/>
    <x v="17"/>
    <x v="0"/>
    <x v="17"/>
    <s v="Not Assigned - SURVEY AVERAGE"/>
    <x v="1"/>
    <m/>
    <s v="CENSARA_AVG"/>
  </r>
  <r>
    <x v="0"/>
    <x v="14"/>
    <x v="14"/>
    <x v="0"/>
    <x v="14"/>
    <s v="Copper River Basin"/>
    <x v="4"/>
    <m/>
    <s v="CENSARA_AVG"/>
  </r>
  <r>
    <x v="0"/>
    <x v="13"/>
    <x v="13"/>
    <x v="0"/>
    <x v="13"/>
    <s v="AK Cook Inlet Basin"/>
    <x v="5"/>
    <m/>
    <s v="CENSARA_AVG"/>
  </r>
  <r>
    <x v="0"/>
    <x v="17"/>
    <x v="17"/>
    <x v="0"/>
    <x v="17"/>
    <s v="Not Assigned - SURVEY AVERAGE"/>
    <x v="1"/>
    <m/>
    <s v="CENSARA_AVG"/>
  </r>
  <r>
    <x v="0"/>
    <x v="18"/>
    <x v="18"/>
    <x v="0"/>
    <x v="18"/>
    <s v="Kodiak State"/>
    <x v="7"/>
    <m/>
    <s v="CENSARA_AVG"/>
  </r>
  <r>
    <x v="0"/>
    <x v="12"/>
    <x v="12"/>
    <x v="0"/>
    <x v="12"/>
    <s v="Not Assigned - SURVEY AVERAGE"/>
    <x v="1"/>
    <m/>
    <s v="CENSARA_AVG"/>
  </r>
  <r>
    <x v="0"/>
    <x v="17"/>
    <x v="17"/>
    <x v="0"/>
    <x v="17"/>
    <s v="Not Assigned - SURVEY AVERAGE"/>
    <x v="1"/>
    <m/>
    <s v="CENSARA_AVG"/>
  </r>
  <r>
    <x v="0"/>
    <x v="13"/>
    <x v="13"/>
    <x v="0"/>
    <x v="13"/>
    <s v="AK Cook Inlet Basin"/>
    <x v="5"/>
    <m/>
    <s v="CENSARA_AVG"/>
  </r>
  <r>
    <x v="0"/>
    <x v="14"/>
    <x v="14"/>
    <x v="0"/>
    <x v="14"/>
    <s v="Copper River Basin"/>
    <x v="4"/>
    <m/>
    <s v="CENSARA_AVG"/>
  </r>
  <r>
    <x v="0"/>
    <x v="18"/>
    <x v="18"/>
    <x v="0"/>
    <x v="18"/>
    <s v="Kodiak State"/>
    <x v="7"/>
    <m/>
    <s v="CENSARA_AVG"/>
  </r>
  <r>
    <x v="0"/>
    <x v="12"/>
    <x v="12"/>
    <x v="0"/>
    <x v="12"/>
    <s v="Not Assigned - SURVEY AVERAGE"/>
    <x v="1"/>
    <m/>
    <s v="CENSARA_AVG"/>
  </r>
  <r>
    <x v="0"/>
    <x v="18"/>
    <x v="18"/>
    <x v="0"/>
    <x v="18"/>
    <s v="Kodiak State"/>
    <x v="7"/>
    <m/>
    <s v="CENSARA_AVG"/>
  </r>
  <r>
    <x v="0"/>
    <x v="12"/>
    <x v="12"/>
    <x v="0"/>
    <x v="12"/>
    <s v="Not Assigned - SURVEY AVERAGE"/>
    <x v="1"/>
    <m/>
    <s v="CENSARA_AVG"/>
  </r>
  <r>
    <x v="0"/>
    <x v="17"/>
    <x v="17"/>
    <x v="0"/>
    <x v="17"/>
    <s v="Not Assigned - SURVEY AVERAGE"/>
    <x v="1"/>
    <m/>
    <s v="CENSARA_AVG"/>
  </r>
  <r>
    <x v="0"/>
    <x v="12"/>
    <x v="12"/>
    <x v="0"/>
    <x v="12"/>
    <s v="Not Assigned - SURVEY AVERAGE"/>
    <x v="1"/>
    <m/>
    <s v="CENSARA_AVG"/>
  </r>
  <r>
    <x v="0"/>
    <x v="13"/>
    <x v="13"/>
    <x v="0"/>
    <x v="13"/>
    <s v="AK Cook Inlet Basin"/>
    <x v="5"/>
    <m/>
    <s v="CENSARA_AVG"/>
  </r>
  <r>
    <x v="0"/>
    <x v="18"/>
    <x v="18"/>
    <x v="0"/>
    <x v="18"/>
    <s v="Kodiak State"/>
    <x v="7"/>
    <m/>
    <s v="CENSARA_AVG"/>
  </r>
  <r>
    <x v="0"/>
    <x v="13"/>
    <x v="13"/>
    <x v="0"/>
    <x v="13"/>
    <s v="AK Cook Inlet Basin"/>
    <x v="5"/>
    <m/>
    <s v="CENSARA_AVG"/>
  </r>
  <r>
    <x v="0"/>
    <x v="12"/>
    <x v="12"/>
    <x v="0"/>
    <x v="12"/>
    <s v="Not Assigned - SURVEY AVERAGE"/>
    <x v="1"/>
    <m/>
    <s v="CENSARA_AVG"/>
  </r>
  <r>
    <x v="0"/>
    <x v="12"/>
    <x v="12"/>
    <x v="0"/>
    <x v="12"/>
    <s v="Not Assigned - SURVEY AVERAGE"/>
    <x v="1"/>
    <m/>
    <s v="CENSARA_AVG"/>
  </r>
  <r>
    <x v="0"/>
    <x v="13"/>
    <x v="13"/>
    <x v="0"/>
    <x v="13"/>
    <s v="AK Cook Inlet Basin"/>
    <x v="5"/>
    <m/>
    <s v="CENSARA_AVG"/>
  </r>
  <r>
    <x v="0"/>
    <x v="14"/>
    <x v="14"/>
    <x v="0"/>
    <x v="14"/>
    <s v="Copper River Basin"/>
    <x v="4"/>
    <m/>
    <s v="CENSARA_AVG"/>
  </r>
  <r>
    <x v="0"/>
    <x v="13"/>
    <x v="13"/>
    <x v="0"/>
    <x v="13"/>
    <s v="AK Cook Inlet Basin"/>
    <x v="5"/>
    <m/>
    <s v="CENSARA_AVG"/>
  </r>
  <r>
    <x v="0"/>
    <x v="12"/>
    <x v="12"/>
    <x v="0"/>
    <x v="12"/>
    <s v="Not Assigned - SURVEY AVERAGE"/>
    <x v="1"/>
    <m/>
    <s v="CENSARA_AVG"/>
  </r>
  <r>
    <x v="0"/>
    <x v="12"/>
    <x v="12"/>
    <x v="0"/>
    <x v="12"/>
    <s v="Not Assigned - SURVEY AVERAGE"/>
    <x v="1"/>
    <m/>
    <s v="CENSARA_AVG"/>
  </r>
  <r>
    <x v="0"/>
    <x v="18"/>
    <x v="18"/>
    <x v="0"/>
    <x v="18"/>
    <s v="Kodiak State"/>
    <x v="7"/>
    <m/>
    <s v="CENSARA_AVG"/>
  </r>
  <r>
    <x v="0"/>
    <x v="12"/>
    <x v="12"/>
    <x v="0"/>
    <x v="12"/>
    <s v="Not Assigned - SURVEY AVERAGE"/>
    <x v="1"/>
    <m/>
    <s v="CENSARA_AVG"/>
  </r>
  <r>
    <x v="0"/>
    <x v="12"/>
    <x v="12"/>
    <x v="0"/>
    <x v="12"/>
    <s v="Not Assigned - SURVEY AVERAGE"/>
    <x v="1"/>
    <m/>
    <s v="CENSARA_AVG"/>
  </r>
  <r>
    <x v="0"/>
    <x v="12"/>
    <x v="12"/>
    <x v="0"/>
    <x v="12"/>
    <s v="Not Assigned - SURVEY AVERAGE"/>
    <x v="1"/>
    <m/>
    <s v="CENSARA_AVG"/>
  </r>
  <r>
    <x v="0"/>
    <x v="12"/>
    <x v="12"/>
    <x v="0"/>
    <x v="12"/>
    <s v="Not Assigned - SURVEY AVERAGE"/>
    <x v="1"/>
    <m/>
    <s v="CENSARA_AVG"/>
  </r>
  <r>
    <x v="0"/>
    <x v="12"/>
    <x v="12"/>
    <x v="0"/>
    <x v="12"/>
    <s v="Not Assigned - SURVEY AVERAGE"/>
    <x v="1"/>
    <m/>
    <s v="CENSARA_AVG"/>
  </r>
  <r>
    <x v="0"/>
    <x v="12"/>
    <x v="12"/>
    <x v="0"/>
    <x v="12"/>
    <s v="Not Assigned - SURVEY AVERAGE"/>
    <x v="1"/>
    <m/>
    <s v="CENSARA_AVG"/>
  </r>
  <r>
    <x v="0"/>
    <x v="12"/>
    <x v="12"/>
    <x v="0"/>
    <x v="12"/>
    <s v="Not Assigned - SURVEY AVERAGE"/>
    <x v="1"/>
    <m/>
    <s v="CENSARA_AVG"/>
  </r>
  <r>
    <x v="0"/>
    <x v="12"/>
    <x v="12"/>
    <x v="0"/>
    <x v="12"/>
    <s v="Not Assigned - SURVEY AVERAGE"/>
    <x v="1"/>
    <m/>
    <s v="CENSARA_AVG"/>
  </r>
  <r>
    <x v="0"/>
    <x v="12"/>
    <x v="12"/>
    <x v="0"/>
    <x v="12"/>
    <s v="Not Assigned - SURVEY AVERAGE"/>
    <x v="1"/>
    <m/>
    <s v="CENSARA_AVG"/>
  </r>
  <r>
    <x v="0"/>
    <x v="13"/>
    <x v="13"/>
    <x v="0"/>
    <x v="13"/>
    <s v="AK Cook Inlet Basin"/>
    <x v="5"/>
    <m/>
    <s v="CENSARA_AVG"/>
  </r>
  <r>
    <x v="0"/>
    <x v="14"/>
    <x v="14"/>
    <x v="0"/>
    <x v="14"/>
    <s v="Copper River Basin"/>
    <x v="4"/>
    <m/>
    <s v="CENSARA_AVG"/>
  </r>
  <r>
    <x v="0"/>
    <x v="18"/>
    <x v="18"/>
    <x v="0"/>
    <x v="18"/>
    <s v="Kodiak State"/>
    <x v="7"/>
    <m/>
    <s v="CENSARA_AVG"/>
  </r>
  <r>
    <x v="0"/>
    <x v="13"/>
    <x v="13"/>
    <x v="0"/>
    <x v="13"/>
    <s v="AK Cook Inlet Basin"/>
    <x v="5"/>
    <m/>
    <s v="CENSARA_AVG"/>
  </r>
  <r>
    <x v="0"/>
    <x v="14"/>
    <x v="14"/>
    <x v="0"/>
    <x v="14"/>
    <s v="Copper River Basin"/>
    <x v="4"/>
    <m/>
    <s v="CENSARA_AVG"/>
  </r>
  <r>
    <x v="0"/>
    <x v="12"/>
    <x v="12"/>
    <x v="0"/>
    <x v="12"/>
    <s v="Not Assigned - SURVEY AVERAGE"/>
    <x v="1"/>
    <m/>
    <s v="CENSARA_AVG"/>
  </r>
  <r>
    <x v="0"/>
    <x v="14"/>
    <x v="14"/>
    <x v="0"/>
    <x v="14"/>
    <s v="Copper River Basin"/>
    <x v="4"/>
    <m/>
    <s v="CENSARA_AVG"/>
  </r>
  <r>
    <x v="0"/>
    <x v="12"/>
    <x v="12"/>
    <x v="0"/>
    <x v="12"/>
    <s v="Not Assigned - SURVEY AVERAGE"/>
    <x v="1"/>
    <m/>
    <s v="CENSARA_AVG"/>
  </r>
  <r>
    <x v="0"/>
    <x v="14"/>
    <x v="14"/>
    <x v="0"/>
    <x v="14"/>
    <s v="Copper River Basin"/>
    <x v="4"/>
    <m/>
    <s v="CENSARA_AVG"/>
  </r>
  <r>
    <x v="0"/>
    <x v="12"/>
    <x v="12"/>
    <x v="0"/>
    <x v="12"/>
    <s v="Not Assigned - SURVEY AVERAGE"/>
    <x v="1"/>
    <m/>
    <s v="CENSARA_AVG"/>
  </r>
  <r>
    <x v="0"/>
    <x v="12"/>
    <x v="12"/>
    <x v="0"/>
    <x v="12"/>
    <s v="Not Assigned - SURVEY AVERAGE"/>
    <x v="1"/>
    <m/>
    <s v="CENSARA_AVG"/>
  </r>
  <r>
    <x v="0"/>
    <x v="18"/>
    <x v="18"/>
    <x v="0"/>
    <x v="18"/>
    <s v="Kodiak State"/>
    <x v="7"/>
    <m/>
    <s v="CENSARA_AVG"/>
  </r>
  <r>
    <x v="0"/>
    <x v="18"/>
    <x v="18"/>
    <x v="0"/>
    <x v="18"/>
    <s v="Kodiak State"/>
    <x v="7"/>
    <m/>
    <s v="CENSARA_AVG"/>
  </r>
  <r>
    <x v="0"/>
    <x v="12"/>
    <x v="12"/>
    <x v="0"/>
    <x v="12"/>
    <s v="Not Assigned - SURVEY AVERAGE"/>
    <x v="1"/>
    <m/>
    <s v="CENSARA_AVG"/>
  </r>
  <r>
    <x v="0"/>
    <x v="12"/>
    <x v="12"/>
    <x v="0"/>
    <x v="12"/>
    <s v="Not Assigned - SURVEY AVERAGE"/>
    <x v="1"/>
    <m/>
    <s v="CENSARA_AVG"/>
  </r>
  <r>
    <x v="0"/>
    <x v="12"/>
    <x v="12"/>
    <x v="0"/>
    <x v="12"/>
    <s v="Not Assigned - SURVEY AVERAGE"/>
    <x v="1"/>
    <m/>
    <s v="CENSARA_AVG"/>
  </r>
  <r>
    <x v="0"/>
    <x v="14"/>
    <x v="14"/>
    <x v="0"/>
    <x v="14"/>
    <s v="Copper River Basin"/>
    <x v="4"/>
    <m/>
    <s v="CENSARA_AVG"/>
  </r>
  <r>
    <x v="0"/>
    <x v="12"/>
    <x v="12"/>
    <x v="0"/>
    <x v="12"/>
    <s v="Not Assigned - SURVEY AVERAGE"/>
    <x v="1"/>
    <m/>
    <s v="CENSARA_AVG"/>
  </r>
  <r>
    <x v="0"/>
    <x v="14"/>
    <x v="14"/>
    <x v="0"/>
    <x v="14"/>
    <s v="Copper River Basin"/>
    <x v="4"/>
    <m/>
    <s v="CENSARA_AVG"/>
  </r>
  <r>
    <x v="0"/>
    <x v="18"/>
    <x v="18"/>
    <x v="0"/>
    <x v="18"/>
    <s v="Kodiak State"/>
    <x v="7"/>
    <m/>
    <s v="CENSARA_AVG"/>
  </r>
  <r>
    <x v="0"/>
    <x v="14"/>
    <x v="14"/>
    <x v="0"/>
    <x v="14"/>
    <s v="Copper River Basin"/>
    <x v="4"/>
    <m/>
    <s v="CENSARA_AVG"/>
  </r>
  <r>
    <x v="0"/>
    <x v="12"/>
    <x v="12"/>
    <x v="0"/>
    <x v="12"/>
    <s v="Not Assigned - SURVEY AVERAGE"/>
    <x v="1"/>
    <m/>
    <s v="CENSARA_AVG"/>
  </r>
  <r>
    <x v="0"/>
    <x v="14"/>
    <x v="14"/>
    <x v="0"/>
    <x v="14"/>
    <s v="Copper River Basin"/>
    <x v="4"/>
    <m/>
    <s v="CENSARA_AVG"/>
  </r>
  <r>
    <x v="0"/>
    <x v="14"/>
    <x v="14"/>
    <x v="0"/>
    <x v="14"/>
    <s v="Copper River Basin"/>
    <x v="4"/>
    <m/>
    <s v="CENSARA_AVG"/>
  </r>
  <r>
    <x v="0"/>
    <x v="18"/>
    <x v="18"/>
    <x v="0"/>
    <x v="18"/>
    <s v="Kodiak State"/>
    <x v="7"/>
    <m/>
    <s v="CENSARA_AVG"/>
  </r>
  <r>
    <x v="0"/>
    <x v="12"/>
    <x v="12"/>
    <x v="0"/>
    <x v="12"/>
    <s v="Not Assigned - SURVEY AVERAGE"/>
    <x v="1"/>
    <m/>
    <s v="CENSARA_AVG"/>
  </r>
  <r>
    <x v="0"/>
    <x v="12"/>
    <x v="12"/>
    <x v="0"/>
    <x v="12"/>
    <s v="Not Assigned - SURVEY AVERAGE"/>
    <x v="1"/>
    <m/>
    <s v="CENSARA_AVG"/>
  </r>
  <r>
    <x v="0"/>
    <x v="14"/>
    <x v="14"/>
    <x v="0"/>
    <x v="14"/>
    <s v="Copper River Basin"/>
    <x v="4"/>
    <m/>
    <s v="CENSARA_AVG"/>
  </r>
  <r>
    <x v="0"/>
    <x v="14"/>
    <x v="14"/>
    <x v="0"/>
    <x v="14"/>
    <s v="Copper River Basin"/>
    <x v="4"/>
    <m/>
    <s v="CENSARA_AVG"/>
  </r>
  <r>
    <x v="0"/>
    <x v="12"/>
    <x v="12"/>
    <x v="0"/>
    <x v="12"/>
    <s v="Not Assigned - SURVEY AVERAGE"/>
    <x v="1"/>
    <m/>
    <s v="CENSARA_AVG"/>
  </r>
  <r>
    <x v="0"/>
    <x v="17"/>
    <x v="17"/>
    <x v="0"/>
    <x v="17"/>
    <s v="Not Assigned - SURVEY AVERAGE"/>
    <x v="1"/>
    <m/>
    <s v="CENSARA_AVG"/>
  </r>
  <r>
    <x v="0"/>
    <x v="12"/>
    <x v="12"/>
    <x v="0"/>
    <x v="12"/>
    <s v="Not Assigned - SURVEY AVERAGE"/>
    <x v="1"/>
    <m/>
    <s v="CENSARA_AVG"/>
  </r>
  <r>
    <x v="0"/>
    <x v="14"/>
    <x v="14"/>
    <x v="0"/>
    <x v="14"/>
    <s v="Copper River Basin"/>
    <x v="4"/>
    <m/>
    <s v="CENSARA_AVG"/>
  </r>
  <r>
    <x v="0"/>
    <x v="14"/>
    <x v="14"/>
    <x v="0"/>
    <x v="14"/>
    <s v="Copper River Basin"/>
    <x v="4"/>
    <m/>
    <s v="CENSARA_AVG"/>
  </r>
  <r>
    <x v="0"/>
    <x v="18"/>
    <x v="18"/>
    <x v="0"/>
    <x v="18"/>
    <s v="Kodiak State"/>
    <x v="7"/>
    <m/>
    <s v="CENSARA_AVG"/>
  </r>
  <r>
    <x v="0"/>
    <x v="12"/>
    <x v="12"/>
    <x v="0"/>
    <x v="12"/>
    <s v="Not Assigned - SURVEY AVERAGE"/>
    <x v="1"/>
    <m/>
    <s v="CENSARA_AVG"/>
  </r>
  <r>
    <x v="0"/>
    <x v="18"/>
    <x v="18"/>
    <x v="0"/>
    <x v="18"/>
    <s v="Kodiak State"/>
    <x v="7"/>
    <m/>
    <s v="CENSARA_AVG"/>
  </r>
  <r>
    <x v="0"/>
    <x v="12"/>
    <x v="12"/>
    <x v="0"/>
    <x v="12"/>
    <s v="Not Assigned - SURVEY AVERAGE"/>
    <x v="1"/>
    <m/>
    <s v="CENSARA_AVG"/>
  </r>
  <r>
    <x v="0"/>
    <x v="14"/>
    <x v="14"/>
    <x v="0"/>
    <x v="14"/>
    <s v="Copper River Basin"/>
    <x v="4"/>
    <m/>
    <s v="CENSARA_AVG"/>
  </r>
  <r>
    <x v="0"/>
    <x v="18"/>
    <x v="18"/>
    <x v="0"/>
    <x v="18"/>
    <s v="Kodiak State"/>
    <x v="7"/>
    <m/>
    <s v="CENSARA_AVG"/>
  </r>
  <r>
    <x v="0"/>
    <x v="14"/>
    <x v="14"/>
    <x v="0"/>
    <x v="14"/>
    <s v="Copper River Basin"/>
    <x v="4"/>
    <m/>
    <s v="CENSARA_AVG"/>
  </r>
  <r>
    <x v="0"/>
    <x v="18"/>
    <x v="18"/>
    <x v="0"/>
    <x v="18"/>
    <s v="Kodiak State"/>
    <x v="7"/>
    <m/>
    <s v="CENSARA_AVG"/>
  </r>
  <r>
    <x v="0"/>
    <x v="18"/>
    <x v="18"/>
    <x v="0"/>
    <x v="18"/>
    <s v="Kodiak State"/>
    <x v="7"/>
    <m/>
    <s v="CENSARA_AVG"/>
  </r>
  <r>
    <x v="0"/>
    <x v="12"/>
    <x v="12"/>
    <x v="0"/>
    <x v="12"/>
    <s v="Not Assigned - SURVEY AVERAGE"/>
    <x v="1"/>
    <m/>
    <s v="CENSARA_AVG"/>
  </r>
  <r>
    <x v="0"/>
    <x v="12"/>
    <x v="12"/>
    <x v="0"/>
    <x v="12"/>
    <s v="Not Assigned - SURVEY AVERAGE"/>
    <x v="1"/>
    <m/>
    <s v="CENSARA_AVG"/>
  </r>
  <r>
    <x v="0"/>
    <x v="18"/>
    <x v="18"/>
    <x v="0"/>
    <x v="18"/>
    <s v="Kodiak State"/>
    <x v="7"/>
    <m/>
    <s v="CENSARA_AVG"/>
  </r>
  <r>
    <x v="0"/>
    <x v="12"/>
    <x v="12"/>
    <x v="0"/>
    <x v="12"/>
    <s v="Not Assigned - SURVEY AVERAGE"/>
    <x v="1"/>
    <m/>
    <s v="CENSARA_AVG"/>
  </r>
  <r>
    <x v="0"/>
    <x v="18"/>
    <x v="18"/>
    <x v="0"/>
    <x v="18"/>
    <s v="Kodiak State"/>
    <x v="7"/>
    <m/>
    <s v="CENSARA_AVG"/>
  </r>
  <r>
    <x v="0"/>
    <x v="12"/>
    <x v="12"/>
    <x v="0"/>
    <x v="12"/>
    <s v="Not Assigned - SURVEY AVERAGE"/>
    <x v="1"/>
    <m/>
    <s v="CENSARA_AVG"/>
  </r>
  <r>
    <x v="0"/>
    <x v="14"/>
    <x v="14"/>
    <x v="0"/>
    <x v="14"/>
    <s v="Copper River Basin"/>
    <x v="4"/>
    <m/>
    <s v="CENSARA_AVG"/>
  </r>
  <r>
    <x v="0"/>
    <x v="18"/>
    <x v="18"/>
    <x v="0"/>
    <x v="18"/>
    <s v="Kodiak State"/>
    <x v="7"/>
    <m/>
    <s v="CENSARA_AVG"/>
  </r>
  <r>
    <x v="0"/>
    <x v="18"/>
    <x v="18"/>
    <x v="0"/>
    <x v="18"/>
    <s v="Kodiak State"/>
    <x v="7"/>
    <m/>
    <s v="CENSARA_AVG"/>
  </r>
  <r>
    <x v="0"/>
    <x v="17"/>
    <x v="17"/>
    <x v="0"/>
    <x v="17"/>
    <s v="Not Assigned - SURVEY AVERAGE"/>
    <x v="1"/>
    <m/>
    <s v="CENSARA_AVG"/>
  </r>
  <r>
    <x v="0"/>
    <x v="18"/>
    <x v="18"/>
    <x v="0"/>
    <x v="18"/>
    <s v="Kodiak State"/>
    <x v="7"/>
    <m/>
    <s v="CENSARA_AVG"/>
  </r>
  <r>
    <x v="0"/>
    <x v="18"/>
    <x v="18"/>
    <x v="0"/>
    <x v="18"/>
    <s v="Kodiak State"/>
    <x v="7"/>
    <m/>
    <s v="CENSARA_AVG"/>
  </r>
  <r>
    <x v="0"/>
    <x v="18"/>
    <x v="18"/>
    <x v="0"/>
    <x v="18"/>
    <s v="Kodiak State"/>
    <x v="7"/>
    <m/>
    <s v="CENSARA_AVG"/>
  </r>
  <r>
    <x v="0"/>
    <x v="18"/>
    <x v="18"/>
    <x v="0"/>
    <x v="18"/>
    <s v="Kodiak State"/>
    <x v="7"/>
    <m/>
    <s v="CENSARA_AVG"/>
  </r>
  <r>
    <x v="0"/>
    <x v="18"/>
    <x v="18"/>
    <x v="0"/>
    <x v="18"/>
    <s v="Kodiak State"/>
    <x v="7"/>
    <m/>
    <s v="CENSARA_AVG"/>
  </r>
  <r>
    <x v="0"/>
    <x v="14"/>
    <x v="14"/>
    <x v="0"/>
    <x v="14"/>
    <s v="Copper River Basin"/>
    <x v="4"/>
    <m/>
    <s v="CENSARA_AVG"/>
  </r>
  <r>
    <x v="0"/>
    <x v="18"/>
    <x v="18"/>
    <x v="0"/>
    <x v="18"/>
    <s v="Kodiak State"/>
    <x v="7"/>
    <m/>
    <s v="CENSARA_AVG"/>
  </r>
  <r>
    <x v="0"/>
    <x v="18"/>
    <x v="18"/>
    <x v="0"/>
    <x v="18"/>
    <s v="Kodiak State"/>
    <x v="7"/>
    <m/>
    <s v="CENSARA_AVG"/>
  </r>
  <r>
    <x v="0"/>
    <x v="18"/>
    <x v="18"/>
    <x v="0"/>
    <x v="18"/>
    <s v="Kodiak State"/>
    <x v="7"/>
    <m/>
    <s v="CENSARA_AVG"/>
  </r>
  <r>
    <x v="0"/>
    <x v="18"/>
    <x v="18"/>
    <x v="0"/>
    <x v="18"/>
    <s v="Kodiak State"/>
    <x v="7"/>
    <m/>
    <s v="CENSARA_AVG"/>
  </r>
  <r>
    <x v="0"/>
    <x v="18"/>
    <x v="18"/>
    <x v="0"/>
    <x v="18"/>
    <s v="Kodiak State"/>
    <x v="7"/>
    <m/>
    <s v="CENSARA_AVG"/>
  </r>
  <r>
    <x v="0"/>
    <x v="18"/>
    <x v="18"/>
    <x v="0"/>
    <x v="18"/>
    <s v="Kodiak State"/>
    <x v="7"/>
    <m/>
    <s v="CENSARA_AVG"/>
  </r>
  <r>
    <x v="0"/>
    <x v="18"/>
    <x v="18"/>
    <x v="0"/>
    <x v="18"/>
    <s v="Kodiak State"/>
    <x v="7"/>
    <m/>
    <s v="CENSARA_AVG"/>
  </r>
  <r>
    <x v="0"/>
    <x v="17"/>
    <x v="17"/>
    <x v="0"/>
    <x v="17"/>
    <s v="Not Assigned - SURVEY AVERAGE"/>
    <x v="1"/>
    <m/>
    <s v="CENSARA_AVG"/>
  </r>
  <r>
    <x v="0"/>
    <x v="14"/>
    <x v="14"/>
    <x v="0"/>
    <x v="14"/>
    <s v="Copper River Basin"/>
    <x v="4"/>
    <m/>
    <s v="CENSARA_AVG"/>
  </r>
  <r>
    <x v="0"/>
    <x v="14"/>
    <x v="14"/>
    <x v="0"/>
    <x v="14"/>
    <s v="Copper River Basin"/>
    <x v="4"/>
    <m/>
    <s v="CENSARA_AVG"/>
  </r>
  <r>
    <x v="0"/>
    <x v="18"/>
    <x v="18"/>
    <x v="0"/>
    <x v="18"/>
    <s v="Kodiak State"/>
    <x v="7"/>
    <m/>
    <s v="CENSARA_AVG"/>
  </r>
  <r>
    <x v="0"/>
    <x v="17"/>
    <x v="17"/>
    <x v="0"/>
    <x v="17"/>
    <s v="Not Assigned - SURVEY AVERAGE"/>
    <x v="1"/>
    <m/>
    <s v="CENSARA_AVG"/>
  </r>
  <r>
    <x v="0"/>
    <x v="18"/>
    <x v="18"/>
    <x v="0"/>
    <x v="18"/>
    <s v="Kodiak State"/>
    <x v="7"/>
    <m/>
    <s v="CENSARA_AVG"/>
  </r>
  <r>
    <x v="0"/>
    <x v="17"/>
    <x v="17"/>
    <x v="0"/>
    <x v="17"/>
    <s v="Not Assigned - SURVEY AVERAGE"/>
    <x v="1"/>
    <m/>
    <s v="CENSARA_AVG"/>
  </r>
  <r>
    <x v="0"/>
    <x v="17"/>
    <x v="17"/>
    <x v="0"/>
    <x v="17"/>
    <s v="Not Assigned - SURVEY AVERAGE"/>
    <x v="1"/>
    <m/>
    <s v="CENSARA_AVG"/>
  </r>
  <r>
    <x v="0"/>
    <x v="18"/>
    <x v="18"/>
    <x v="0"/>
    <x v="18"/>
    <s v="Kodiak State"/>
    <x v="7"/>
    <m/>
    <s v="CENSARA_AVG"/>
  </r>
  <r>
    <x v="0"/>
    <x v="18"/>
    <x v="18"/>
    <x v="0"/>
    <x v="18"/>
    <s v="Kodiak State"/>
    <x v="7"/>
    <m/>
    <s v="CENSARA_AVG"/>
  </r>
  <r>
    <x v="0"/>
    <x v="17"/>
    <x v="17"/>
    <x v="0"/>
    <x v="17"/>
    <s v="Not Assigned - SURVEY AVERAGE"/>
    <x v="1"/>
    <m/>
    <s v="CENSARA_AVG"/>
  </r>
  <r>
    <x v="0"/>
    <x v="17"/>
    <x v="17"/>
    <x v="0"/>
    <x v="17"/>
    <s v="Not Assigned - SURVEY AVERAGE"/>
    <x v="1"/>
    <m/>
    <s v="CENSARA_AVG"/>
  </r>
  <r>
    <x v="0"/>
    <x v="14"/>
    <x v="14"/>
    <x v="0"/>
    <x v="14"/>
    <s v="Copper River Basin"/>
    <x v="4"/>
    <m/>
    <s v="CENSARA_AVG"/>
  </r>
  <r>
    <x v="0"/>
    <x v="17"/>
    <x v="17"/>
    <x v="0"/>
    <x v="17"/>
    <s v="Not Assigned - SURVEY AVERAGE"/>
    <x v="1"/>
    <m/>
    <s v="CENSARA_AVG"/>
  </r>
  <r>
    <x v="0"/>
    <x v="17"/>
    <x v="17"/>
    <x v="0"/>
    <x v="17"/>
    <s v="Not Assigned - SURVEY AVERAGE"/>
    <x v="1"/>
    <m/>
    <s v="CENSARA_AVG"/>
  </r>
  <r>
    <x v="0"/>
    <x v="14"/>
    <x v="14"/>
    <x v="0"/>
    <x v="14"/>
    <s v="Copper River Basin"/>
    <x v="4"/>
    <m/>
    <s v="CENSARA_AVG"/>
  </r>
  <r>
    <x v="0"/>
    <x v="18"/>
    <x v="18"/>
    <x v="0"/>
    <x v="18"/>
    <s v="Kodiak State"/>
    <x v="7"/>
    <m/>
    <s v="CENSARA_AVG"/>
  </r>
  <r>
    <x v="0"/>
    <x v="18"/>
    <x v="18"/>
    <x v="0"/>
    <x v="18"/>
    <s v="Kodiak State"/>
    <x v="7"/>
    <m/>
    <s v="CENSARA_AVG"/>
  </r>
  <r>
    <x v="0"/>
    <x v="18"/>
    <x v="18"/>
    <x v="0"/>
    <x v="18"/>
    <s v="Kodiak State"/>
    <x v="7"/>
    <m/>
    <s v="CENSARA_AVG"/>
  </r>
  <r>
    <x v="0"/>
    <x v="18"/>
    <x v="18"/>
    <x v="0"/>
    <x v="18"/>
    <s v="Kodiak State"/>
    <x v="7"/>
    <m/>
    <s v="CENSARA_AVG"/>
  </r>
  <r>
    <x v="0"/>
    <x v="18"/>
    <x v="18"/>
    <x v="0"/>
    <x v="18"/>
    <s v="Kodiak State"/>
    <x v="7"/>
    <m/>
    <s v="CENSARA_AVG"/>
  </r>
  <r>
    <x v="0"/>
    <x v="18"/>
    <x v="18"/>
    <x v="0"/>
    <x v="18"/>
    <s v="Kodiak State"/>
    <x v="7"/>
    <m/>
    <s v="CENSARA_AVG"/>
  </r>
  <r>
    <x v="0"/>
    <x v="18"/>
    <x v="18"/>
    <x v="0"/>
    <x v="18"/>
    <s v="Kodiak State"/>
    <x v="7"/>
    <m/>
    <s v="CENSARA_AVG"/>
  </r>
  <r>
    <x v="0"/>
    <x v="17"/>
    <x v="17"/>
    <x v="0"/>
    <x v="17"/>
    <s v="Not Assigned - SURVEY AVERAGE"/>
    <x v="1"/>
    <m/>
    <s v="CENSARA_AVG"/>
  </r>
  <r>
    <x v="0"/>
    <x v="14"/>
    <x v="14"/>
    <x v="0"/>
    <x v="14"/>
    <s v="Copper River Basin"/>
    <x v="4"/>
    <m/>
    <s v="CENSARA_AVG"/>
  </r>
  <r>
    <x v="0"/>
    <x v="14"/>
    <x v="14"/>
    <x v="0"/>
    <x v="14"/>
    <s v="Copper River Basin"/>
    <x v="4"/>
    <m/>
    <s v="CENSARA_AVG"/>
  </r>
  <r>
    <x v="0"/>
    <x v="14"/>
    <x v="14"/>
    <x v="0"/>
    <x v="14"/>
    <s v="Copper River Basin"/>
    <x v="4"/>
    <m/>
    <s v="CENSARA_AVG"/>
  </r>
  <r>
    <x v="0"/>
    <x v="14"/>
    <x v="14"/>
    <x v="0"/>
    <x v="14"/>
    <s v="Copper River Basin"/>
    <x v="4"/>
    <m/>
    <s v="CENSARA_AVG"/>
  </r>
  <r>
    <x v="0"/>
    <x v="14"/>
    <x v="14"/>
    <x v="0"/>
    <x v="14"/>
    <s v="Copper River Basin"/>
    <x v="4"/>
    <m/>
    <s v="CENSARA_AVG"/>
  </r>
  <r>
    <x v="0"/>
    <x v="14"/>
    <x v="14"/>
    <x v="0"/>
    <x v="14"/>
    <s v="Copper River Basin"/>
    <x v="4"/>
    <m/>
    <s v="CENSARA_AVG"/>
  </r>
  <r>
    <x v="0"/>
    <x v="18"/>
    <x v="18"/>
    <x v="0"/>
    <x v="18"/>
    <s v="Kodiak State"/>
    <x v="7"/>
    <m/>
    <s v="CENSARA_AVG"/>
  </r>
  <r>
    <x v="0"/>
    <x v="14"/>
    <x v="14"/>
    <x v="0"/>
    <x v="14"/>
    <s v="Copper River Basin"/>
    <x v="4"/>
    <m/>
    <s v="CENSARA_AVG"/>
  </r>
  <r>
    <x v="0"/>
    <x v="14"/>
    <x v="14"/>
    <x v="0"/>
    <x v="14"/>
    <s v="Copper River Basin"/>
    <x v="4"/>
    <m/>
    <s v="CENSARA_AVG"/>
  </r>
  <r>
    <x v="0"/>
    <x v="18"/>
    <x v="18"/>
    <x v="0"/>
    <x v="18"/>
    <s v="Kodiak State"/>
    <x v="7"/>
    <m/>
    <s v="CENSARA_AVG"/>
  </r>
  <r>
    <x v="0"/>
    <x v="17"/>
    <x v="17"/>
    <x v="0"/>
    <x v="17"/>
    <s v="Not Assigned - SURVEY AVERAGE"/>
    <x v="1"/>
    <m/>
    <s v="CENSARA_AVG"/>
  </r>
  <r>
    <x v="0"/>
    <x v="14"/>
    <x v="14"/>
    <x v="0"/>
    <x v="14"/>
    <s v="Copper River Basin"/>
    <x v="4"/>
    <m/>
    <s v="CENSARA_AVG"/>
  </r>
  <r>
    <x v="0"/>
    <x v="18"/>
    <x v="18"/>
    <x v="0"/>
    <x v="18"/>
    <s v="Kodiak State"/>
    <x v="7"/>
    <m/>
    <s v="CENSARA_AVG"/>
  </r>
  <r>
    <x v="0"/>
    <x v="14"/>
    <x v="14"/>
    <x v="0"/>
    <x v="14"/>
    <s v="Copper River Basin"/>
    <x v="4"/>
    <m/>
    <s v="CENSARA_AVG"/>
  </r>
  <r>
    <x v="0"/>
    <x v="17"/>
    <x v="17"/>
    <x v="0"/>
    <x v="17"/>
    <s v="Not Assigned - SURVEY AVERAGE"/>
    <x v="1"/>
    <m/>
    <s v="CENSARA_AVG"/>
  </r>
  <r>
    <x v="0"/>
    <x v="17"/>
    <x v="17"/>
    <x v="0"/>
    <x v="17"/>
    <s v="Not Assigned - SURVEY AVERAGE"/>
    <x v="1"/>
    <m/>
    <s v="CENSARA_AVG"/>
  </r>
  <r>
    <x v="0"/>
    <x v="14"/>
    <x v="14"/>
    <x v="0"/>
    <x v="14"/>
    <s v="Copper River Basin"/>
    <x v="4"/>
    <m/>
    <s v="CENSARA_AVG"/>
  </r>
  <r>
    <x v="0"/>
    <x v="18"/>
    <x v="18"/>
    <x v="0"/>
    <x v="18"/>
    <s v="Kodiak State"/>
    <x v="7"/>
    <m/>
    <s v="CENSARA_AVG"/>
  </r>
  <r>
    <x v="0"/>
    <x v="14"/>
    <x v="14"/>
    <x v="0"/>
    <x v="14"/>
    <s v="Copper River Basin"/>
    <x v="4"/>
    <m/>
    <s v="CENSARA_AVG"/>
  </r>
  <r>
    <x v="0"/>
    <x v="14"/>
    <x v="14"/>
    <x v="0"/>
    <x v="14"/>
    <s v="Copper River Basin"/>
    <x v="4"/>
    <m/>
    <s v="CENSARA_AVG"/>
  </r>
  <r>
    <x v="0"/>
    <x v="18"/>
    <x v="18"/>
    <x v="0"/>
    <x v="18"/>
    <s v="Kodiak State"/>
    <x v="7"/>
    <m/>
    <s v="CENSARA_AVG"/>
  </r>
  <r>
    <x v="0"/>
    <x v="14"/>
    <x v="14"/>
    <x v="0"/>
    <x v="14"/>
    <s v="Copper River Basin"/>
    <x v="4"/>
    <m/>
    <s v="CENSARA_AVG"/>
  </r>
  <r>
    <x v="0"/>
    <x v="18"/>
    <x v="18"/>
    <x v="0"/>
    <x v="18"/>
    <s v="Kodiak State"/>
    <x v="7"/>
    <m/>
    <s v="CENSARA_AVG"/>
  </r>
  <r>
    <x v="0"/>
    <x v="18"/>
    <x v="18"/>
    <x v="0"/>
    <x v="18"/>
    <s v="Kodiak State"/>
    <x v="7"/>
    <m/>
    <s v="CENSARA_AVG"/>
  </r>
  <r>
    <x v="0"/>
    <x v="14"/>
    <x v="14"/>
    <x v="0"/>
    <x v="14"/>
    <s v="Copper River Basin"/>
    <x v="4"/>
    <m/>
    <s v="CENSARA_AVG"/>
  </r>
  <r>
    <x v="0"/>
    <x v="18"/>
    <x v="18"/>
    <x v="0"/>
    <x v="18"/>
    <s v="Kodiak State"/>
    <x v="7"/>
    <m/>
    <s v="CENSARA_AVG"/>
  </r>
  <r>
    <x v="0"/>
    <x v="14"/>
    <x v="14"/>
    <x v="0"/>
    <x v="14"/>
    <s v="Copper River Basin"/>
    <x v="4"/>
    <m/>
    <s v="CENSARA_AVG"/>
  </r>
  <r>
    <x v="0"/>
    <x v="17"/>
    <x v="17"/>
    <x v="0"/>
    <x v="17"/>
    <s v="Not Assigned - SURVEY AVERAGE"/>
    <x v="1"/>
    <m/>
    <s v="CENSARA_AVG"/>
  </r>
  <r>
    <x v="0"/>
    <x v="14"/>
    <x v="14"/>
    <x v="0"/>
    <x v="14"/>
    <s v="Copper River Basin"/>
    <x v="4"/>
    <m/>
    <s v="CENSARA_AVG"/>
  </r>
  <r>
    <x v="0"/>
    <x v="17"/>
    <x v="17"/>
    <x v="0"/>
    <x v="17"/>
    <s v="Not Assigned - SURVEY AVERAGE"/>
    <x v="1"/>
    <m/>
    <s v="CENSARA_AVG"/>
  </r>
  <r>
    <x v="0"/>
    <x v="14"/>
    <x v="14"/>
    <x v="0"/>
    <x v="14"/>
    <s v="Copper River Basin"/>
    <x v="4"/>
    <m/>
    <s v="CENSARA_AVG"/>
  </r>
  <r>
    <x v="0"/>
    <x v="18"/>
    <x v="18"/>
    <x v="0"/>
    <x v="18"/>
    <s v="Kodiak State"/>
    <x v="7"/>
    <m/>
    <s v="CENSARA_AVG"/>
  </r>
  <r>
    <x v="0"/>
    <x v="18"/>
    <x v="18"/>
    <x v="0"/>
    <x v="18"/>
    <s v="Kodiak State"/>
    <x v="7"/>
    <m/>
    <s v="CENSARA_AVG"/>
  </r>
  <r>
    <x v="0"/>
    <x v="14"/>
    <x v="14"/>
    <x v="0"/>
    <x v="14"/>
    <s v="Copper River Basin"/>
    <x v="4"/>
    <m/>
    <s v="CENSARA_AVG"/>
  </r>
  <r>
    <x v="0"/>
    <x v="18"/>
    <x v="18"/>
    <x v="0"/>
    <x v="18"/>
    <s v="Kodiak State"/>
    <x v="7"/>
    <m/>
    <s v="CENSARA_AVG"/>
  </r>
  <r>
    <x v="0"/>
    <x v="14"/>
    <x v="14"/>
    <x v="0"/>
    <x v="14"/>
    <s v="Copper River Basin"/>
    <x v="4"/>
    <m/>
    <s v="CENSARA_AVG"/>
  </r>
  <r>
    <x v="0"/>
    <x v="17"/>
    <x v="17"/>
    <x v="0"/>
    <x v="17"/>
    <s v="Not Assigned - SURVEY AVERAGE"/>
    <x v="1"/>
    <m/>
    <s v="CENSARA_AVG"/>
  </r>
  <r>
    <x v="0"/>
    <x v="17"/>
    <x v="17"/>
    <x v="0"/>
    <x v="17"/>
    <s v="Not Assigned - SURVEY AVERAGE"/>
    <x v="1"/>
    <m/>
    <s v="CENSARA_AVG"/>
  </r>
  <r>
    <x v="0"/>
    <x v="17"/>
    <x v="17"/>
    <x v="0"/>
    <x v="17"/>
    <s v="Not Assigned - SURVEY AVERAGE"/>
    <x v="1"/>
    <m/>
    <s v="CENSARA_AVG"/>
  </r>
  <r>
    <x v="0"/>
    <x v="18"/>
    <x v="18"/>
    <x v="0"/>
    <x v="18"/>
    <s v="Kodiak State"/>
    <x v="7"/>
    <m/>
    <s v="CENSARA_AVG"/>
  </r>
  <r>
    <x v="0"/>
    <x v="17"/>
    <x v="17"/>
    <x v="0"/>
    <x v="17"/>
    <s v="Not Assigned - SURVEY AVERAGE"/>
    <x v="1"/>
    <m/>
    <s v="CENSARA_AVG"/>
  </r>
  <r>
    <x v="0"/>
    <x v="18"/>
    <x v="18"/>
    <x v="0"/>
    <x v="18"/>
    <s v="Kodiak State"/>
    <x v="7"/>
    <m/>
    <s v="CENSARA_AVG"/>
  </r>
  <r>
    <x v="0"/>
    <x v="14"/>
    <x v="14"/>
    <x v="0"/>
    <x v="14"/>
    <s v="Copper River Basin"/>
    <x v="4"/>
    <m/>
    <s v="CENSARA_AVG"/>
  </r>
  <r>
    <x v="0"/>
    <x v="18"/>
    <x v="18"/>
    <x v="0"/>
    <x v="18"/>
    <s v="Kodiak State"/>
    <x v="7"/>
    <m/>
    <s v="CENSARA_AVG"/>
  </r>
  <r>
    <x v="0"/>
    <x v="18"/>
    <x v="18"/>
    <x v="0"/>
    <x v="18"/>
    <s v="Kodiak State"/>
    <x v="7"/>
    <m/>
    <s v="CENSARA_AVG"/>
  </r>
  <r>
    <x v="0"/>
    <x v="18"/>
    <x v="18"/>
    <x v="0"/>
    <x v="18"/>
    <s v="Kodiak State"/>
    <x v="7"/>
    <m/>
    <s v="CENSARA_AVG"/>
  </r>
  <r>
    <x v="0"/>
    <x v="18"/>
    <x v="18"/>
    <x v="0"/>
    <x v="18"/>
    <s v="Kodiak State"/>
    <x v="7"/>
    <m/>
    <s v="CENSARA_AVG"/>
  </r>
  <r>
    <x v="0"/>
    <x v="18"/>
    <x v="18"/>
    <x v="0"/>
    <x v="18"/>
    <s v="Kodiak State"/>
    <x v="7"/>
    <m/>
    <s v="CENSARA_AVG"/>
  </r>
  <r>
    <x v="0"/>
    <x v="18"/>
    <x v="18"/>
    <x v="0"/>
    <x v="18"/>
    <s v="Kodiak State"/>
    <x v="7"/>
    <m/>
    <s v="CENSARA_AVG"/>
  </r>
  <r>
    <x v="0"/>
    <x v="18"/>
    <x v="18"/>
    <x v="0"/>
    <x v="18"/>
    <s v="Kodiak State"/>
    <x v="7"/>
    <m/>
    <s v="CENSARA_AVG"/>
  </r>
  <r>
    <x v="0"/>
    <x v="14"/>
    <x v="14"/>
    <x v="0"/>
    <x v="14"/>
    <s v="Copper River Basin"/>
    <x v="4"/>
    <m/>
    <s v="CENSARA_AVG"/>
  </r>
  <r>
    <x v="0"/>
    <x v="18"/>
    <x v="18"/>
    <x v="0"/>
    <x v="18"/>
    <s v="Kodiak State"/>
    <x v="7"/>
    <m/>
    <s v="CENSARA_AVG"/>
  </r>
  <r>
    <x v="0"/>
    <x v="14"/>
    <x v="14"/>
    <x v="0"/>
    <x v="14"/>
    <s v="Copper River Basin"/>
    <x v="4"/>
    <m/>
    <s v="CENSARA_AVG"/>
  </r>
  <r>
    <x v="0"/>
    <x v="18"/>
    <x v="18"/>
    <x v="0"/>
    <x v="18"/>
    <s v="Kodiak State"/>
    <x v="7"/>
    <m/>
    <s v="CENSARA_AVG"/>
  </r>
  <r>
    <x v="0"/>
    <x v="18"/>
    <x v="18"/>
    <x v="0"/>
    <x v="18"/>
    <s v="Kodiak State"/>
    <x v="7"/>
    <m/>
    <s v="CENSARA_AVG"/>
  </r>
  <r>
    <x v="0"/>
    <x v="18"/>
    <x v="18"/>
    <x v="0"/>
    <x v="18"/>
    <s v="Kodiak State"/>
    <x v="7"/>
    <m/>
    <s v="CENSARA_AVG"/>
  </r>
  <r>
    <x v="0"/>
    <x v="18"/>
    <x v="18"/>
    <x v="0"/>
    <x v="18"/>
    <s v="Kodiak State"/>
    <x v="7"/>
    <m/>
    <s v="CENSARA_AVG"/>
  </r>
  <r>
    <x v="0"/>
    <x v="18"/>
    <x v="18"/>
    <x v="0"/>
    <x v="18"/>
    <s v="Kodiak State"/>
    <x v="7"/>
    <m/>
    <s v="CENSARA_AVG"/>
  </r>
  <r>
    <x v="0"/>
    <x v="18"/>
    <x v="18"/>
    <x v="0"/>
    <x v="18"/>
    <s v="Kodiak State"/>
    <x v="7"/>
    <m/>
    <s v="CENSARA_AVG"/>
  </r>
  <r>
    <x v="0"/>
    <x v="18"/>
    <x v="18"/>
    <x v="0"/>
    <x v="18"/>
    <s v="Kodiak State"/>
    <x v="7"/>
    <m/>
    <s v="CENSARA_AVG"/>
  </r>
  <r>
    <x v="0"/>
    <x v="18"/>
    <x v="18"/>
    <x v="0"/>
    <x v="18"/>
    <s v="Kodiak State"/>
    <x v="7"/>
    <m/>
    <s v="CENSARA_AVG"/>
  </r>
  <r>
    <x v="0"/>
    <x v="18"/>
    <x v="18"/>
    <x v="0"/>
    <x v="18"/>
    <s v="Kodiak State"/>
    <x v="7"/>
    <m/>
    <s v="CENSARA_AVG"/>
  </r>
  <r>
    <x v="0"/>
    <x v="14"/>
    <x v="14"/>
    <x v="0"/>
    <x v="14"/>
    <s v="Copper River Basin"/>
    <x v="4"/>
    <m/>
    <s v="CENSARA_AVG"/>
  </r>
  <r>
    <x v="0"/>
    <x v="18"/>
    <x v="18"/>
    <x v="0"/>
    <x v="18"/>
    <s v="Kodiak State"/>
    <x v="7"/>
    <m/>
    <s v="CENSARA_AVG"/>
  </r>
  <r>
    <x v="0"/>
    <x v="18"/>
    <x v="18"/>
    <x v="0"/>
    <x v="18"/>
    <s v="Kodiak State"/>
    <x v="7"/>
    <m/>
    <s v="CENSARA_AVG"/>
  </r>
  <r>
    <x v="0"/>
    <x v="14"/>
    <x v="14"/>
    <x v="0"/>
    <x v="14"/>
    <s v="Copper River Basin"/>
    <x v="4"/>
    <m/>
    <s v="CENSARA_AVG"/>
  </r>
  <r>
    <x v="0"/>
    <x v="18"/>
    <x v="18"/>
    <x v="0"/>
    <x v="18"/>
    <s v="Kodiak State"/>
    <x v="7"/>
    <m/>
    <s v="CENSARA_AVG"/>
  </r>
  <r>
    <x v="0"/>
    <x v="18"/>
    <x v="18"/>
    <x v="0"/>
    <x v="18"/>
    <s v="Kodiak State"/>
    <x v="7"/>
    <m/>
    <s v="CENSARA_AVG"/>
  </r>
  <r>
    <x v="0"/>
    <x v="18"/>
    <x v="18"/>
    <x v="0"/>
    <x v="18"/>
    <s v="Kodiak State"/>
    <x v="7"/>
    <m/>
    <s v="CENSARA_AVG"/>
  </r>
  <r>
    <x v="0"/>
    <x v="18"/>
    <x v="18"/>
    <x v="0"/>
    <x v="18"/>
    <s v="Kodiak State"/>
    <x v="7"/>
    <m/>
    <s v="CENSARA_AVG"/>
  </r>
  <r>
    <x v="0"/>
    <x v="18"/>
    <x v="18"/>
    <x v="0"/>
    <x v="18"/>
    <s v="Kodiak State"/>
    <x v="7"/>
    <m/>
    <s v="CENSARA_AVG"/>
  </r>
  <r>
    <x v="0"/>
    <x v="18"/>
    <x v="18"/>
    <x v="0"/>
    <x v="18"/>
    <s v="Kodiak State"/>
    <x v="7"/>
    <m/>
    <s v="CENSARA_AVG"/>
  </r>
  <r>
    <x v="0"/>
    <x v="14"/>
    <x v="14"/>
    <x v="0"/>
    <x v="14"/>
    <s v="Copper River Basin"/>
    <x v="4"/>
    <m/>
    <s v="CENSARA_AVG"/>
  </r>
  <r>
    <x v="0"/>
    <x v="18"/>
    <x v="18"/>
    <x v="0"/>
    <x v="18"/>
    <s v="Kodiak State"/>
    <x v="7"/>
    <m/>
    <s v="CENSARA_AVG"/>
  </r>
  <r>
    <x v="0"/>
    <x v="18"/>
    <x v="18"/>
    <x v="0"/>
    <x v="18"/>
    <s v="Kodiak State"/>
    <x v="7"/>
    <m/>
    <s v="CENSARA_AVG"/>
  </r>
  <r>
    <x v="0"/>
    <x v="18"/>
    <x v="18"/>
    <x v="0"/>
    <x v="18"/>
    <s v="Kodiak State"/>
    <x v="7"/>
    <m/>
    <s v="CENSARA_AVG"/>
  </r>
  <r>
    <x v="0"/>
    <x v="18"/>
    <x v="18"/>
    <x v="0"/>
    <x v="18"/>
    <s v="Kodiak State"/>
    <x v="7"/>
    <m/>
    <s v="CENSARA_AVG"/>
  </r>
  <r>
    <x v="0"/>
    <x v="18"/>
    <x v="18"/>
    <x v="0"/>
    <x v="18"/>
    <s v="Kodiak State"/>
    <x v="7"/>
    <m/>
    <s v="CENSARA_AVG"/>
  </r>
  <r>
    <x v="0"/>
    <x v="19"/>
    <x v="19"/>
    <x v="0"/>
    <x v="19"/>
    <s v="Gulf of Alaska Basin"/>
    <x v="8"/>
    <m/>
    <s v="CENSARA_AVG"/>
  </r>
  <r>
    <x v="0"/>
    <x v="14"/>
    <x v="14"/>
    <x v="0"/>
    <x v="14"/>
    <s v="Copper River Basin"/>
    <x v="4"/>
    <m/>
    <s v="CENSARA_AVG"/>
  </r>
  <r>
    <x v="0"/>
    <x v="14"/>
    <x v="14"/>
    <x v="0"/>
    <x v="14"/>
    <s v="Copper River Basin"/>
    <x v="4"/>
    <m/>
    <s v="CENSARA_AVG"/>
  </r>
  <r>
    <x v="0"/>
    <x v="19"/>
    <x v="19"/>
    <x v="0"/>
    <x v="19"/>
    <s v="Gulf of Alaska Basin"/>
    <x v="8"/>
    <m/>
    <s v="CENSARA_AVG"/>
  </r>
  <r>
    <x v="0"/>
    <x v="19"/>
    <x v="19"/>
    <x v="0"/>
    <x v="19"/>
    <s v="Gulf of Alaska Basin"/>
    <x v="8"/>
    <m/>
    <s v="CENSARA_AVG"/>
  </r>
  <r>
    <x v="0"/>
    <x v="19"/>
    <x v="19"/>
    <x v="0"/>
    <x v="19"/>
    <s v="Gulf of Alaska Basin"/>
    <x v="8"/>
    <m/>
    <s v="CENSARA_AVG"/>
  </r>
  <r>
    <x v="0"/>
    <x v="19"/>
    <x v="19"/>
    <x v="0"/>
    <x v="19"/>
    <s v="Gulf of Alaska Basin"/>
    <x v="8"/>
    <m/>
    <s v="CENSARA_AVG"/>
  </r>
  <r>
    <x v="0"/>
    <x v="19"/>
    <x v="19"/>
    <x v="0"/>
    <x v="19"/>
    <s v="Gulf of Alaska Basin"/>
    <x v="8"/>
    <m/>
    <s v="CENSARA_AVG"/>
  </r>
  <r>
    <x v="0"/>
    <x v="19"/>
    <x v="19"/>
    <x v="0"/>
    <x v="19"/>
    <s v="Gulf of Alaska Basin"/>
    <x v="8"/>
    <m/>
    <s v="CENSARA_AVG"/>
  </r>
  <r>
    <x v="0"/>
    <x v="19"/>
    <x v="19"/>
    <x v="0"/>
    <x v="19"/>
    <s v="Gulf of Alaska Basin"/>
    <x v="8"/>
    <m/>
    <s v="CENSARA_AVG"/>
  </r>
  <r>
    <x v="0"/>
    <x v="19"/>
    <x v="19"/>
    <x v="0"/>
    <x v="19"/>
    <s v="Gulf of Alaska Basin"/>
    <x v="8"/>
    <m/>
    <s v="CENSARA_AVG"/>
  </r>
  <r>
    <x v="0"/>
    <x v="19"/>
    <x v="19"/>
    <x v="0"/>
    <x v="19"/>
    <s v="Gulf of Alaska Basin"/>
    <x v="8"/>
    <m/>
    <s v="CENSARA_AVG"/>
  </r>
  <r>
    <x v="0"/>
    <x v="19"/>
    <x v="19"/>
    <x v="0"/>
    <x v="19"/>
    <s v="Gulf of Alaska Basin"/>
    <x v="8"/>
    <m/>
    <s v="CENSARA_AVG"/>
  </r>
  <r>
    <x v="0"/>
    <x v="19"/>
    <x v="19"/>
    <x v="0"/>
    <x v="19"/>
    <s v="Gulf of Alaska Basin"/>
    <x v="8"/>
    <m/>
    <s v="CENSARA_AVG"/>
  </r>
  <r>
    <x v="0"/>
    <x v="19"/>
    <x v="19"/>
    <x v="0"/>
    <x v="19"/>
    <s v="Gulf of Alaska Basin"/>
    <x v="8"/>
    <m/>
    <s v="CENSARA_AVG"/>
  </r>
  <r>
    <x v="0"/>
    <x v="20"/>
    <x v="20"/>
    <x v="0"/>
    <x v="20"/>
    <s v="Not Assigned - SURVEY AVERAGE"/>
    <x v="1"/>
    <m/>
    <s v="CENSARA_AVG"/>
  </r>
  <r>
    <x v="0"/>
    <x v="21"/>
    <x v="21"/>
    <x v="0"/>
    <x v="21"/>
    <s v="Not Assigned - SURVEY AVERAGE"/>
    <x v="1"/>
    <m/>
    <s v="CENSARA_AVG"/>
  </r>
  <r>
    <x v="0"/>
    <x v="21"/>
    <x v="21"/>
    <x v="0"/>
    <x v="21"/>
    <s v="Not Assigned - SURVEY AVERAGE"/>
    <x v="1"/>
    <m/>
    <s v="CENSARA_AVG"/>
  </r>
  <r>
    <x v="0"/>
    <x v="20"/>
    <x v="20"/>
    <x v="0"/>
    <x v="20"/>
    <s v="Not Assigned - SURVEY AVERAGE"/>
    <x v="1"/>
    <m/>
    <s v="CENSARA_AVG"/>
  </r>
  <r>
    <x v="0"/>
    <x v="21"/>
    <x v="21"/>
    <x v="0"/>
    <x v="21"/>
    <s v="Not Assigned - SURVEY AVERAGE"/>
    <x v="1"/>
    <m/>
    <s v="CENSARA_AVG"/>
  </r>
  <r>
    <x v="0"/>
    <x v="21"/>
    <x v="21"/>
    <x v="0"/>
    <x v="21"/>
    <s v="Not Assigned - SURVEY AVERAGE"/>
    <x v="1"/>
    <m/>
    <s v="CENSARA_AVG"/>
  </r>
  <r>
    <x v="0"/>
    <x v="21"/>
    <x v="21"/>
    <x v="0"/>
    <x v="21"/>
    <s v="Not Assigned - SURVEY AVERAGE"/>
    <x v="1"/>
    <m/>
    <s v="CENSARA_AVG"/>
  </r>
  <r>
    <x v="0"/>
    <x v="21"/>
    <x v="21"/>
    <x v="0"/>
    <x v="21"/>
    <s v="Not Assigned - SURVEY AVERAGE"/>
    <x v="1"/>
    <m/>
    <s v="CENSARA_AVG"/>
  </r>
  <r>
    <x v="0"/>
    <x v="21"/>
    <x v="21"/>
    <x v="0"/>
    <x v="21"/>
    <s v="Not Assigned - SURVEY AVERAGE"/>
    <x v="1"/>
    <m/>
    <s v="CENSARA_AVG"/>
  </r>
  <r>
    <x v="0"/>
    <x v="21"/>
    <x v="21"/>
    <x v="0"/>
    <x v="21"/>
    <s v="Not Assigned - SURVEY AVERAGE"/>
    <x v="1"/>
    <m/>
    <s v="CENSARA_AVG"/>
  </r>
  <r>
    <x v="0"/>
    <x v="20"/>
    <x v="20"/>
    <x v="0"/>
    <x v="20"/>
    <s v="Not Assigned - SURVEY AVERAGE"/>
    <x v="1"/>
    <m/>
    <s v="CENSARA_AVG"/>
  </r>
  <r>
    <x v="0"/>
    <x v="21"/>
    <x v="21"/>
    <x v="0"/>
    <x v="21"/>
    <s v="Not Assigned - SURVEY AVERAGE"/>
    <x v="1"/>
    <m/>
    <s v="CENSARA_AVG"/>
  </r>
  <r>
    <x v="0"/>
    <x v="20"/>
    <x v="20"/>
    <x v="0"/>
    <x v="20"/>
    <s v="Not Assigned - SURVEY AVERAGE"/>
    <x v="1"/>
    <m/>
    <s v="CENSARA_AVG"/>
  </r>
  <r>
    <x v="0"/>
    <x v="20"/>
    <x v="20"/>
    <x v="0"/>
    <x v="20"/>
    <s v="Not Assigned - SURVEY AVERAGE"/>
    <x v="1"/>
    <m/>
    <s v="CENSARA_AVG"/>
  </r>
  <r>
    <x v="0"/>
    <x v="20"/>
    <x v="20"/>
    <x v="0"/>
    <x v="20"/>
    <s v="Not Assigned - SURVEY AVERAGE"/>
    <x v="1"/>
    <m/>
    <s v="CENSARA_AVG"/>
  </r>
  <r>
    <x v="0"/>
    <x v="21"/>
    <x v="21"/>
    <x v="0"/>
    <x v="21"/>
    <s v="Not Assigned - SURVEY AVERAGE"/>
    <x v="1"/>
    <m/>
    <s v="CENSARA_AVG"/>
  </r>
  <r>
    <x v="0"/>
    <x v="22"/>
    <x v="22"/>
    <x v="0"/>
    <x v="22"/>
    <s v="Southeastern Alaska Provinces"/>
    <x v="9"/>
    <m/>
    <s v="CENSARA_AVG"/>
  </r>
  <r>
    <x v="0"/>
    <x v="21"/>
    <x v="21"/>
    <x v="0"/>
    <x v="21"/>
    <s v="Not Assigned - SURVEY AVERAGE"/>
    <x v="1"/>
    <m/>
    <s v="CENSARA_AVG"/>
  </r>
  <r>
    <x v="0"/>
    <x v="21"/>
    <x v="21"/>
    <x v="0"/>
    <x v="21"/>
    <s v="Not Assigned - SURVEY AVERAGE"/>
    <x v="1"/>
    <m/>
    <s v="CENSARA_AVG"/>
  </r>
  <r>
    <x v="0"/>
    <x v="22"/>
    <x v="22"/>
    <x v="0"/>
    <x v="22"/>
    <s v="Southeastern Alaska Provinces"/>
    <x v="9"/>
    <m/>
    <s v="CENSARA_AVG"/>
  </r>
  <r>
    <x v="0"/>
    <x v="21"/>
    <x v="21"/>
    <x v="0"/>
    <x v="21"/>
    <s v="Not Assigned - SURVEY AVERAGE"/>
    <x v="1"/>
    <m/>
    <s v="CENSARA_AVG"/>
  </r>
  <r>
    <x v="0"/>
    <x v="21"/>
    <x v="21"/>
    <x v="0"/>
    <x v="21"/>
    <s v="Not Assigned - SURVEY AVERAGE"/>
    <x v="1"/>
    <m/>
    <s v="CENSARA_AVG"/>
  </r>
  <r>
    <x v="0"/>
    <x v="21"/>
    <x v="21"/>
    <x v="0"/>
    <x v="21"/>
    <s v="Not Assigned - SURVEY AVERAGE"/>
    <x v="1"/>
    <m/>
    <s v="CENSARA_AVG"/>
  </r>
  <r>
    <x v="0"/>
    <x v="21"/>
    <x v="21"/>
    <x v="0"/>
    <x v="21"/>
    <s v="Not Assigned - SURVEY AVERAGE"/>
    <x v="1"/>
    <m/>
    <s v="CENSARA_AVG"/>
  </r>
  <r>
    <x v="0"/>
    <x v="21"/>
    <x v="21"/>
    <x v="0"/>
    <x v="21"/>
    <s v="Not Assigned - SURVEY AVERAGE"/>
    <x v="1"/>
    <m/>
    <s v="CENSARA_AVG"/>
  </r>
  <r>
    <x v="0"/>
    <x v="22"/>
    <x v="22"/>
    <x v="0"/>
    <x v="22"/>
    <s v="Southeastern Alaska Provinces"/>
    <x v="9"/>
    <m/>
    <s v="CENSARA_AVG"/>
  </r>
  <r>
    <x v="0"/>
    <x v="21"/>
    <x v="21"/>
    <x v="0"/>
    <x v="21"/>
    <s v="Not Assigned - SURVEY AVERAGE"/>
    <x v="1"/>
    <m/>
    <s v="CENSARA_AVG"/>
  </r>
  <r>
    <x v="0"/>
    <x v="21"/>
    <x v="21"/>
    <x v="0"/>
    <x v="21"/>
    <s v="Not Assigned - SURVEY AVERAGE"/>
    <x v="1"/>
    <m/>
    <s v="CENSARA_AVG"/>
  </r>
  <r>
    <x v="0"/>
    <x v="21"/>
    <x v="21"/>
    <x v="0"/>
    <x v="21"/>
    <s v="Not Assigned - SURVEY AVERAGE"/>
    <x v="1"/>
    <m/>
    <s v="CENSARA_AVG"/>
  </r>
  <r>
    <x v="0"/>
    <x v="21"/>
    <x v="21"/>
    <x v="0"/>
    <x v="21"/>
    <s v="Not Assigned - SURVEY AVERAGE"/>
    <x v="1"/>
    <m/>
    <s v="CENSARA_AVG"/>
  </r>
  <r>
    <x v="0"/>
    <x v="21"/>
    <x v="21"/>
    <x v="0"/>
    <x v="21"/>
    <s v="Not Assigned - SURVEY AVERAGE"/>
    <x v="1"/>
    <m/>
    <s v="CENSARA_AVG"/>
  </r>
  <r>
    <x v="0"/>
    <x v="21"/>
    <x v="21"/>
    <x v="0"/>
    <x v="21"/>
    <s v="Not Assigned - SURVEY AVERAGE"/>
    <x v="1"/>
    <m/>
    <s v="CENSARA_AVG"/>
  </r>
  <r>
    <x v="0"/>
    <x v="21"/>
    <x v="21"/>
    <x v="0"/>
    <x v="21"/>
    <s v="Not Assigned - SURVEY AVERAGE"/>
    <x v="1"/>
    <m/>
    <s v="CENSARA_AVG"/>
  </r>
  <r>
    <x v="0"/>
    <x v="21"/>
    <x v="21"/>
    <x v="0"/>
    <x v="21"/>
    <s v="Not Assigned - SURVEY AVERAGE"/>
    <x v="1"/>
    <m/>
    <s v="CENSARA_AVG"/>
  </r>
  <r>
    <x v="0"/>
    <x v="21"/>
    <x v="21"/>
    <x v="0"/>
    <x v="21"/>
    <s v="Not Assigned - SURVEY AVERAGE"/>
    <x v="1"/>
    <m/>
    <s v="CENSARA_AVG"/>
  </r>
  <r>
    <x v="0"/>
    <x v="21"/>
    <x v="21"/>
    <x v="0"/>
    <x v="21"/>
    <s v="Not Assigned - SURVEY AVERAGE"/>
    <x v="1"/>
    <m/>
    <s v="CENSARA_AVG"/>
  </r>
  <r>
    <x v="0"/>
    <x v="21"/>
    <x v="21"/>
    <x v="0"/>
    <x v="21"/>
    <s v="Not Assigned - SURVEY AVERAGE"/>
    <x v="1"/>
    <m/>
    <s v="CENSARA_AVG"/>
  </r>
  <r>
    <x v="0"/>
    <x v="21"/>
    <x v="21"/>
    <x v="0"/>
    <x v="21"/>
    <s v="Not Assigned - SURVEY AVERAGE"/>
    <x v="1"/>
    <m/>
    <s v="CENSARA_AVG"/>
  </r>
  <r>
    <x v="0"/>
    <x v="21"/>
    <x v="21"/>
    <x v="0"/>
    <x v="21"/>
    <s v="Not Assigned - SURVEY AVERAGE"/>
    <x v="1"/>
    <m/>
    <s v="CENSARA_AVG"/>
  </r>
  <r>
    <x v="0"/>
    <x v="21"/>
    <x v="21"/>
    <x v="0"/>
    <x v="21"/>
    <s v="Not Assigned - SURVEY AVERAGE"/>
    <x v="1"/>
    <m/>
    <s v="CENSARA_AVG"/>
  </r>
  <r>
    <x v="0"/>
    <x v="20"/>
    <x v="20"/>
    <x v="0"/>
    <x v="20"/>
    <s v="Not Assigned - SURVEY AVERAGE"/>
    <x v="1"/>
    <m/>
    <s v="CENSARA_AVG"/>
  </r>
  <r>
    <x v="0"/>
    <x v="21"/>
    <x v="21"/>
    <x v="0"/>
    <x v="21"/>
    <s v="Not Assigned - SURVEY AVERAGE"/>
    <x v="1"/>
    <m/>
    <s v="CENSARA_AVG"/>
  </r>
  <r>
    <x v="0"/>
    <x v="20"/>
    <x v="20"/>
    <x v="0"/>
    <x v="20"/>
    <s v="Not Assigned - SURVEY AVERAGE"/>
    <x v="1"/>
    <m/>
    <s v="CENSARA_AVG"/>
  </r>
  <r>
    <x v="0"/>
    <x v="20"/>
    <x v="20"/>
    <x v="0"/>
    <x v="20"/>
    <s v="Not Assigned - SURVEY AVERAGE"/>
    <x v="1"/>
    <m/>
    <s v="CENSARA_AVG"/>
  </r>
  <r>
    <x v="0"/>
    <x v="21"/>
    <x v="21"/>
    <x v="0"/>
    <x v="21"/>
    <s v="Not Assigned - SURVEY AVERAGE"/>
    <x v="1"/>
    <m/>
    <s v="CENSARA_AVG"/>
  </r>
  <r>
    <x v="0"/>
    <x v="21"/>
    <x v="21"/>
    <x v="0"/>
    <x v="21"/>
    <s v="Not Assigned - SURVEY AVERAGE"/>
    <x v="1"/>
    <m/>
    <s v="CENSARA_AVG"/>
  </r>
  <r>
    <x v="0"/>
    <x v="21"/>
    <x v="21"/>
    <x v="0"/>
    <x v="21"/>
    <s v="Not Assigned - SURVEY AVERAGE"/>
    <x v="1"/>
    <m/>
    <s v="CENSARA_AVG"/>
  </r>
  <r>
    <x v="0"/>
    <x v="21"/>
    <x v="21"/>
    <x v="0"/>
    <x v="21"/>
    <s v="Not Assigned - SURVEY AVERAGE"/>
    <x v="1"/>
    <m/>
    <s v="CENSARA_AVG"/>
  </r>
  <r>
    <x v="0"/>
    <x v="21"/>
    <x v="21"/>
    <x v="0"/>
    <x v="21"/>
    <s v="Not Assigned - SURVEY AVERAGE"/>
    <x v="1"/>
    <m/>
    <s v="CENSARA_AVG"/>
  </r>
  <r>
    <x v="0"/>
    <x v="21"/>
    <x v="21"/>
    <x v="0"/>
    <x v="21"/>
    <s v="Not Assigned - SURVEY AVERAGE"/>
    <x v="1"/>
    <m/>
    <s v="CENSARA_AVG"/>
  </r>
  <r>
    <x v="0"/>
    <x v="22"/>
    <x v="22"/>
    <x v="0"/>
    <x v="22"/>
    <s v="Southeastern Alaska Provinces"/>
    <x v="9"/>
    <m/>
    <s v="CENSARA_AVG"/>
  </r>
  <r>
    <x v="0"/>
    <x v="21"/>
    <x v="21"/>
    <x v="0"/>
    <x v="21"/>
    <s v="Not Assigned - SURVEY AVERAGE"/>
    <x v="1"/>
    <m/>
    <s v="CENSARA_AVG"/>
  </r>
  <r>
    <x v="0"/>
    <x v="21"/>
    <x v="21"/>
    <x v="0"/>
    <x v="21"/>
    <s v="Not Assigned - SURVEY AVERAGE"/>
    <x v="1"/>
    <m/>
    <s v="CENSARA_AVG"/>
  </r>
  <r>
    <x v="0"/>
    <x v="21"/>
    <x v="21"/>
    <x v="0"/>
    <x v="21"/>
    <s v="Not Assigned - SURVEY AVERAGE"/>
    <x v="1"/>
    <m/>
    <s v="CENSARA_AVG"/>
  </r>
  <r>
    <x v="0"/>
    <x v="22"/>
    <x v="22"/>
    <x v="0"/>
    <x v="22"/>
    <s v="Southeastern Alaska Provinces"/>
    <x v="9"/>
    <m/>
    <s v="CENSARA_AVG"/>
  </r>
  <r>
    <x v="0"/>
    <x v="21"/>
    <x v="21"/>
    <x v="0"/>
    <x v="21"/>
    <s v="Not Assigned - SURVEY AVERAGE"/>
    <x v="1"/>
    <m/>
    <s v="CENSARA_AVG"/>
  </r>
  <r>
    <x v="0"/>
    <x v="21"/>
    <x v="21"/>
    <x v="0"/>
    <x v="21"/>
    <s v="Not Assigned - SURVEY AVERAGE"/>
    <x v="1"/>
    <m/>
    <s v="CENSARA_AVG"/>
  </r>
  <r>
    <x v="0"/>
    <x v="21"/>
    <x v="21"/>
    <x v="0"/>
    <x v="21"/>
    <s v="Not Assigned - SURVEY AVERAGE"/>
    <x v="1"/>
    <m/>
    <s v="CENSARA_AVG"/>
  </r>
  <r>
    <x v="0"/>
    <x v="22"/>
    <x v="22"/>
    <x v="0"/>
    <x v="22"/>
    <s v="Southeastern Alaska Provinces"/>
    <x v="9"/>
    <m/>
    <s v="CENSARA_AVG"/>
  </r>
  <r>
    <x v="0"/>
    <x v="22"/>
    <x v="22"/>
    <x v="0"/>
    <x v="22"/>
    <s v="Southeastern Alaska Provinces"/>
    <x v="9"/>
    <m/>
    <s v="CENSARA_AVG"/>
  </r>
  <r>
    <x v="0"/>
    <x v="21"/>
    <x v="21"/>
    <x v="0"/>
    <x v="21"/>
    <s v="Not Assigned - SURVEY AVERAGE"/>
    <x v="1"/>
    <m/>
    <s v="CENSARA_AVG"/>
  </r>
  <r>
    <x v="0"/>
    <x v="21"/>
    <x v="21"/>
    <x v="0"/>
    <x v="21"/>
    <s v="Not Assigned - SURVEY AVERAGE"/>
    <x v="1"/>
    <m/>
    <s v="CENSARA_AVG"/>
  </r>
  <r>
    <x v="0"/>
    <x v="21"/>
    <x v="21"/>
    <x v="0"/>
    <x v="21"/>
    <s v="Not Assigned - SURVEY AVERAGE"/>
    <x v="1"/>
    <m/>
    <s v="CENSARA_AVG"/>
  </r>
  <r>
    <x v="0"/>
    <x v="20"/>
    <x v="20"/>
    <x v="0"/>
    <x v="20"/>
    <s v="Not Assigned - SURVEY AVERAGE"/>
    <x v="1"/>
    <m/>
    <s v="CENSARA_AVG"/>
  </r>
  <r>
    <x v="0"/>
    <x v="21"/>
    <x v="21"/>
    <x v="0"/>
    <x v="21"/>
    <s v="Not Assigned - SURVEY AVERAGE"/>
    <x v="1"/>
    <m/>
    <s v="CENSARA_AVG"/>
  </r>
  <r>
    <x v="0"/>
    <x v="21"/>
    <x v="21"/>
    <x v="0"/>
    <x v="21"/>
    <s v="Not Assigned - SURVEY AVERAGE"/>
    <x v="1"/>
    <m/>
    <s v="CENSARA_AVG"/>
  </r>
  <r>
    <x v="0"/>
    <x v="21"/>
    <x v="21"/>
    <x v="0"/>
    <x v="21"/>
    <s v="Not Assigned - SURVEY AVERAGE"/>
    <x v="1"/>
    <m/>
    <s v="CENSARA_AVG"/>
  </r>
  <r>
    <x v="0"/>
    <x v="21"/>
    <x v="21"/>
    <x v="0"/>
    <x v="21"/>
    <s v="Not Assigned - SURVEY AVERAGE"/>
    <x v="1"/>
    <m/>
    <s v="CENSARA_AVG"/>
  </r>
  <r>
    <x v="0"/>
    <x v="21"/>
    <x v="21"/>
    <x v="0"/>
    <x v="21"/>
    <s v="Not Assigned - SURVEY AVERAGE"/>
    <x v="1"/>
    <m/>
    <s v="CENSARA_AVG"/>
  </r>
  <r>
    <x v="0"/>
    <x v="22"/>
    <x v="22"/>
    <x v="0"/>
    <x v="22"/>
    <s v="Southeastern Alaska Provinces"/>
    <x v="9"/>
    <m/>
    <s v="CENSARA_AVG"/>
  </r>
  <r>
    <x v="0"/>
    <x v="22"/>
    <x v="22"/>
    <x v="0"/>
    <x v="22"/>
    <s v="Southeastern Alaska Provinces"/>
    <x v="9"/>
    <m/>
    <s v="CENSARA_AVG"/>
  </r>
  <r>
    <x v="0"/>
    <x v="21"/>
    <x v="21"/>
    <x v="0"/>
    <x v="21"/>
    <s v="Not Assigned - SURVEY AVERAGE"/>
    <x v="1"/>
    <m/>
    <s v="CENSARA_AVG"/>
  </r>
  <r>
    <x v="0"/>
    <x v="22"/>
    <x v="22"/>
    <x v="0"/>
    <x v="22"/>
    <s v="Southeastern Alaska Provinces"/>
    <x v="9"/>
    <m/>
    <s v="CENSARA_AVG"/>
  </r>
  <r>
    <x v="0"/>
    <x v="20"/>
    <x v="20"/>
    <x v="0"/>
    <x v="20"/>
    <s v="Not Assigned - SURVEY AVERAGE"/>
    <x v="1"/>
    <m/>
    <s v="CENSARA_AVG"/>
  </r>
  <r>
    <x v="0"/>
    <x v="20"/>
    <x v="20"/>
    <x v="0"/>
    <x v="20"/>
    <s v="Not Assigned - SURVEY AVERAGE"/>
    <x v="1"/>
    <m/>
    <s v="CENSARA_AVG"/>
  </r>
  <r>
    <x v="0"/>
    <x v="22"/>
    <x v="22"/>
    <x v="0"/>
    <x v="22"/>
    <s v="Southeastern Alaska Provinces"/>
    <x v="9"/>
    <m/>
    <s v="CENSARA_AVG"/>
  </r>
  <r>
    <x v="0"/>
    <x v="20"/>
    <x v="20"/>
    <x v="0"/>
    <x v="20"/>
    <s v="Not Assigned - SURVEY AVERAGE"/>
    <x v="1"/>
    <m/>
    <s v="CENSARA_AVG"/>
  </r>
  <r>
    <x v="0"/>
    <x v="20"/>
    <x v="20"/>
    <x v="0"/>
    <x v="20"/>
    <s v="Not Assigned - SURVEY AVERAGE"/>
    <x v="1"/>
    <m/>
    <s v="CENSARA_AVG"/>
  </r>
  <r>
    <x v="0"/>
    <x v="21"/>
    <x v="21"/>
    <x v="0"/>
    <x v="21"/>
    <s v="Not Assigned - SURVEY AVERAGE"/>
    <x v="1"/>
    <m/>
    <s v="CENSARA_AVG"/>
  </r>
  <r>
    <x v="0"/>
    <x v="23"/>
    <x v="23"/>
    <x v="0"/>
    <x v="23"/>
    <s v="Southeastern Alaska Provinces"/>
    <x v="9"/>
    <m/>
    <s v="CENSARA_AVG"/>
  </r>
  <r>
    <x v="0"/>
    <x v="21"/>
    <x v="21"/>
    <x v="0"/>
    <x v="21"/>
    <s v="Not Assigned - SURVEY AVERAGE"/>
    <x v="1"/>
    <m/>
    <s v="CENSARA_AVG"/>
  </r>
  <r>
    <x v="0"/>
    <x v="21"/>
    <x v="21"/>
    <x v="0"/>
    <x v="21"/>
    <s v="Not Assigned - SURVEY AVERAGE"/>
    <x v="1"/>
    <m/>
    <s v="CENSARA_AVG"/>
  </r>
  <r>
    <x v="0"/>
    <x v="21"/>
    <x v="21"/>
    <x v="0"/>
    <x v="21"/>
    <s v="Not Assigned - SURVEY AVERAGE"/>
    <x v="1"/>
    <m/>
    <s v="CENSARA_AVG"/>
  </r>
  <r>
    <x v="0"/>
    <x v="21"/>
    <x v="21"/>
    <x v="0"/>
    <x v="21"/>
    <s v="Not Assigned - SURVEY AVERAGE"/>
    <x v="1"/>
    <m/>
    <s v="CENSARA_AVG"/>
  </r>
  <r>
    <x v="0"/>
    <x v="23"/>
    <x v="23"/>
    <x v="0"/>
    <x v="23"/>
    <s v="Southeastern Alaska Provinces"/>
    <x v="9"/>
    <m/>
    <s v="CENSARA_AVG"/>
  </r>
  <r>
    <x v="0"/>
    <x v="23"/>
    <x v="23"/>
    <x v="0"/>
    <x v="23"/>
    <s v="Southeastern Alaska Provinces"/>
    <x v="9"/>
    <m/>
    <s v="CENSARA_AVG"/>
  </r>
  <r>
    <x v="0"/>
    <x v="23"/>
    <x v="23"/>
    <x v="0"/>
    <x v="23"/>
    <s v="Southeastern Alaska Provinces"/>
    <x v="9"/>
    <m/>
    <s v="CENSARA_AVG"/>
  </r>
  <r>
    <x v="0"/>
    <x v="23"/>
    <x v="23"/>
    <x v="0"/>
    <x v="23"/>
    <s v="Southeastern Alaska Provinces"/>
    <x v="9"/>
    <m/>
    <s v="CENSARA_AVG"/>
  </r>
  <r>
    <x v="0"/>
    <x v="23"/>
    <x v="23"/>
    <x v="0"/>
    <x v="23"/>
    <s v="Southeastern Alaska Provinces"/>
    <x v="9"/>
    <m/>
    <s v="CENSARA_AVG"/>
  </r>
  <r>
    <x v="0"/>
    <x v="21"/>
    <x v="21"/>
    <x v="0"/>
    <x v="21"/>
    <s v="Not Assigned - SURVEY AVERAGE"/>
    <x v="1"/>
    <m/>
    <s v="CENSARA_AVG"/>
  </r>
  <r>
    <x v="0"/>
    <x v="23"/>
    <x v="23"/>
    <x v="0"/>
    <x v="23"/>
    <s v="Southeastern Alaska Provinces"/>
    <x v="9"/>
    <m/>
    <s v="CENSARA_AVG"/>
  </r>
  <r>
    <x v="0"/>
    <x v="23"/>
    <x v="23"/>
    <x v="0"/>
    <x v="23"/>
    <s v="Southeastern Alaska Provinces"/>
    <x v="9"/>
    <m/>
    <s v="CENSARA_AVG"/>
  </r>
  <r>
    <x v="0"/>
    <x v="23"/>
    <x v="23"/>
    <x v="0"/>
    <x v="23"/>
    <s v="Southeastern Alaska Provinces"/>
    <x v="9"/>
    <m/>
    <s v="CENSARA_AVG"/>
  </r>
  <r>
    <x v="0"/>
    <x v="23"/>
    <x v="23"/>
    <x v="0"/>
    <x v="23"/>
    <s v="Southeastern Alaska Provinces"/>
    <x v="9"/>
    <m/>
    <s v="CENSARA_AVG"/>
  </r>
  <r>
    <x v="0"/>
    <x v="23"/>
    <x v="23"/>
    <x v="0"/>
    <x v="23"/>
    <s v="Southeastern Alaska Provinces"/>
    <x v="9"/>
    <m/>
    <s v="CENSARA_AVG"/>
  </r>
  <r>
    <x v="0"/>
    <x v="23"/>
    <x v="23"/>
    <x v="0"/>
    <x v="23"/>
    <s v="Southeastern Alaska Provinces"/>
    <x v="9"/>
    <m/>
    <s v="CENSARA_AVG"/>
  </r>
  <r>
    <x v="0"/>
    <x v="21"/>
    <x v="21"/>
    <x v="0"/>
    <x v="21"/>
    <s v="Not Assigned - SURVEY AVERAGE"/>
    <x v="1"/>
    <m/>
    <s v="CENSARA_AVG"/>
  </r>
  <r>
    <x v="0"/>
    <x v="23"/>
    <x v="23"/>
    <x v="0"/>
    <x v="23"/>
    <s v="Southeastern Alaska Provinces"/>
    <x v="9"/>
    <m/>
    <s v="CENSARA_AVG"/>
  </r>
  <r>
    <x v="0"/>
    <x v="21"/>
    <x v="21"/>
    <x v="0"/>
    <x v="21"/>
    <s v="Not Assigned - SURVEY AVERAGE"/>
    <x v="1"/>
    <m/>
    <s v="CENSARA_AVG"/>
  </r>
  <r>
    <x v="0"/>
    <x v="21"/>
    <x v="21"/>
    <x v="0"/>
    <x v="21"/>
    <s v="Not Assigned - SURVEY AVERAGE"/>
    <x v="1"/>
    <m/>
    <s v="CENSARA_AVG"/>
  </r>
  <r>
    <x v="0"/>
    <x v="23"/>
    <x v="23"/>
    <x v="0"/>
    <x v="23"/>
    <s v="Southeastern Alaska Provinces"/>
    <x v="9"/>
    <m/>
    <s v="CENSARA_AVG"/>
  </r>
  <r>
    <x v="0"/>
    <x v="21"/>
    <x v="21"/>
    <x v="0"/>
    <x v="21"/>
    <s v="Not Assigned - SURVEY AVERAGE"/>
    <x v="1"/>
    <m/>
    <s v="CENSARA_AVG"/>
  </r>
  <r>
    <x v="0"/>
    <x v="23"/>
    <x v="23"/>
    <x v="0"/>
    <x v="23"/>
    <s v="Southeastern Alaska Provinces"/>
    <x v="9"/>
    <m/>
    <s v="CENSARA_AVG"/>
  </r>
  <r>
    <x v="0"/>
    <x v="23"/>
    <x v="23"/>
    <x v="0"/>
    <x v="23"/>
    <s v="Southeastern Alaska Provinces"/>
    <x v="9"/>
    <m/>
    <s v="CENSARA_AVG"/>
  </r>
  <r>
    <x v="0"/>
    <x v="23"/>
    <x v="23"/>
    <x v="0"/>
    <x v="23"/>
    <s v="Southeastern Alaska Provinces"/>
    <x v="9"/>
    <m/>
    <s v="CENSARA_AVG"/>
  </r>
  <r>
    <x v="0"/>
    <x v="21"/>
    <x v="21"/>
    <x v="0"/>
    <x v="21"/>
    <s v="Not Assigned - SURVEY AVERAGE"/>
    <x v="1"/>
    <m/>
    <s v="CENSARA_AVG"/>
  </r>
  <r>
    <x v="0"/>
    <x v="23"/>
    <x v="23"/>
    <x v="0"/>
    <x v="23"/>
    <s v="Southeastern Alaska Provinces"/>
    <x v="9"/>
    <m/>
    <s v="CENSARA_AVG"/>
  </r>
  <r>
    <x v="0"/>
    <x v="21"/>
    <x v="21"/>
    <x v="0"/>
    <x v="21"/>
    <s v="Not Assigned - SURVEY AVERAGE"/>
    <x v="1"/>
    <m/>
    <s v="CENSARA_AVG"/>
  </r>
  <r>
    <x v="0"/>
    <x v="23"/>
    <x v="23"/>
    <x v="0"/>
    <x v="23"/>
    <s v="Southeastern Alaska Provinces"/>
    <x v="9"/>
    <m/>
    <s v="CENSARA_AVG"/>
  </r>
  <r>
    <x v="0"/>
    <x v="21"/>
    <x v="21"/>
    <x v="0"/>
    <x v="21"/>
    <s v="Not Assigned - SURVEY AVERAGE"/>
    <x v="1"/>
    <m/>
    <s v="CENSARA_AVG"/>
  </r>
  <r>
    <x v="0"/>
    <x v="21"/>
    <x v="21"/>
    <x v="0"/>
    <x v="21"/>
    <s v="Not Assigned - SURVEY AVERAGE"/>
    <x v="1"/>
    <m/>
    <s v="CENSARA_AVG"/>
  </r>
  <r>
    <x v="0"/>
    <x v="21"/>
    <x v="21"/>
    <x v="0"/>
    <x v="21"/>
    <s v="Not Assigned - SURVEY AVERAGE"/>
    <x v="1"/>
    <m/>
    <s v="CENSARA_AVG"/>
  </r>
  <r>
    <x v="0"/>
    <x v="21"/>
    <x v="21"/>
    <x v="0"/>
    <x v="21"/>
    <s v="Not Assigned - SURVEY AVERAGE"/>
    <x v="1"/>
    <m/>
    <s v="CENSARA_AVG"/>
  </r>
  <r>
    <x v="0"/>
    <x v="21"/>
    <x v="21"/>
    <x v="0"/>
    <x v="21"/>
    <s v="Not Assigned - SURVEY AVERAGE"/>
    <x v="1"/>
    <m/>
    <s v="CENSARA_AVG"/>
  </r>
  <r>
    <x v="0"/>
    <x v="23"/>
    <x v="23"/>
    <x v="0"/>
    <x v="23"/>
    <s v="Southeastern Alaska Provinces"/>
    <x v="9"/>
    <m/>
    <s v="CENSARA_AVG"/>
  </r>
  <r>
    <x v="0"/>
    <x v="23"/>
    <x v="23"/>
    <x v="0"/>
    <x v="23"/>
    <s v="Southeastern Alaska Provinces"/>
    <x v="9"/>
    <m/>
    <s v="CENSARA_AVG"/>
  </r>
  <r>
    <x v="0"/>
    <x v="21"/>
    <x v="21"/>
    <x v="0"/>
    <x v="21"/>
    <s v="Not Assigned - SURVEY AVERAGE"/>
    <x v="1"/>
    <m/>
    <s v="CENSARA_AVG"/>
  </r>
  <r>
    <x v="0"/>
    <x v="22"/>
    <x v="22"/>
    <x v="0"/>
    <x v="22"/>
    <s v="Southeastern Alaska Provinces"/>
    <x v="9"/>
    <m/>
    <s v="CENSARA_AVG"/>
  </r>
  <r>
    <x v="0"/>
    <x v="23"/>
    <x v="23"/>
    <x v="0"/>
    <x v="23"/>
    <s v="Southeastern Alaska Provinces"/>
    <x v="9"/>
    <m/>
    <s v="CENSARA_AVG"/>
  </r>
  <r>
    <x v="0"/>
    <x v="21"/>
    <x v="21"/>
    <x v="0"/>
    <x v="21"/>
    <s v="Not Assigned - SURVEY AVERAGE"/>
    <x v="1"/>
    <m/>
    <s v="CENSARA_AVG"/>
  </r>
  <r>
    <x v="0"/>
    <x v="23"/>
    <x v="23"/>
    <x v="0"/>
    <x v="23"/>
    <s v="Southeastern Alaska Provinces"/>
    <x v="9"/>
    <m/>
    <s v="CENSARA_AVG"/>
  </r>
  <r>
    <x v="0"/>
    <x v="23"/>
    <x v="23"/>
    <x v="0"/>
    <x v="23"/>
    <s v="Southeastern Alaska Provinces"/>
    <x v="9"/>
    <m/>
    <s v="CENSARA_AVG"/>
  </r>
  <r>
    <x v="0"/>
    <x v="21"/>
    <x v="21"/>
    <x v="0"/>
    <x v="21"/>
    <s v="Not Assigned - SURVEY AVERAGE"/>
    <x v="1"/>
    <m/>
    <s v="CENSARA_AVG"/>
  </r>
  <r>
    <x v="0"/>
    <x v="21"/>
    <x v="21"/>
    <x v="0"/>
    <x v="21"/>
    <s v="Not Assigned - SURVEY AVERAGE"/>
    <x v="1"/>
    <m/>
    <s v="CENSARA_AVG"/>
  </r>
  <r>
    <x v="0"/>
    <x v="23"/>
    <x v="23"/>
    <x v="0"/>
    <x v="23"/>
    <s v="Southeastern Alaska Provinces"/>
    <x v="9"/>
    <m/>
    <s v="CENSARA_AVG"/>
  </r>
  <r>
    <x v="0"/>
    <x v="21"/>
    <x v="21"/>
    <x v="0"/>
    <x v="21"/>
    <s v="Not Assigned - SURVEY AVERAGE"/>
    <x v="1"/>
    <m/>
    <s v="CENSARA_AVG"/>
  </r>
  <r>
    <x v="0"/>
    <x v="21"/>
    <x v="21"/>
    <x v="0"/>
    <x v="21"/>
    <s v="Not Assigned - SURVEY AVERAGE"/>
    <x v="1"/>
    <m/>
    <s v="CENSARA_AVG"/>
  </r>
  <r>
    <x v="0"/>
    <x v="23"/>
    <x v="23"/>
    <x v="0"/>
    <x v="23"/>
    <s v="Southeastern Alaska Provinces"/>
    <x v="9"/>
    <m/>
    <s v="CENSARA_AVG"/>
  </r>
  <r>
    <x v="0"/>
    <x v="21"/>
    <x v="21"/>
    <x v="0"/>
    <x v="21"/>
    <s v="Not Assigned - SURVEY AVERAGE"/>
    <x v="1"/>
    <m/>
    <s v="CENSARA_AVG"/>
  </r>
  <r>
    <x v="0"/>
    <x v="23"/>
    <x v="23"/>
    <x v="0"/>
    <x v="23"/>
    <s v="Southeastern Alaska Provinces"/>
    <x v="9"/>
    <m/>
    <s v="CENSARA_AVG"/>
  </r>
  <r>
    <x v="0"/>
    <x v="23"/>
    <x v="23"/>
    <x v="0"/>
    <x v="23"/>
    <s v="Southeastern Alaska Provinces"/>
    <x v="9"/>
    <m/>
    <s v="CENSARA_AVG"/>
  </r>
  <r>
    <x v="0"/>
    <x v="23"/>
    <x v="23"/>
    <x v="0"/>
    <x v="23"/>
    <s v="Southeastern Alaska Provinces"/>
    <x v="9"/>
    <m/>
    <s v="CENSARA_AVG"/>
  </r>
  <r>
    <x v="0"/>
    <x v="23"/>
    <x v="23"/>
    <x v="0"/>
    <x v="23"/>
    <s v="Southeastern Alaska Provinces"/>
    <x v="9"/>
    <m/>
    <s v="CENSARA_AVG"/>
  </r>
  <r>
    <x v="0"/>
    <x v="23"/>
    <x v="23"/>
    <x v="0"/>
    <x v="23"/>
    <s v="Southeastern Alaska Provinces"/>
    <x v="9"/>
    <m/>
    <s v="CENSARA_AVG"/>
  </r>
  <r>
    <x v="0"/>
    <x v="23"/>
    <x v="23"/>
    <x v="0"/>
    <x v="23"/>
    <s v="Southeastern Alaska Provinces"/>
    <x v="9"/>
    <m/>
    <s v="CENSARA_AVG"/>
  </r>
  <r>
    <x v="0"/>
    <x v="23"/>
    <x v="23"/>
    <x v="0"/>
    <x v="23"/>
    <s v="Southeastern Alaska Provinces"/>
    <x v="9"/>
    <m/>
    <s v="CENSARA_AVG"/>
  </r>
  <r>
    <x v="0"/>
    <x v="23"/>
    <x v="23"/>
    <x v="0"/>
    <x v="23"/>
    <s v="Southeastern Alaska Provinces"/>
    <x v="9"/>
    <m/>
    <s v="CENSARA_AVG"/>
  </r>
  <r>
    <x v="0"/>
    <x v="23"/>
    <x v="23"/>
    <x v="0"/>
    <x v="23"/>
    <s v="Southeastern Alaska Provinces"/>
    <x v="9"/>
    <m/>
    <s v="CENSARA_AVG"/>
  </r>
  <r>
    <x v="0"/>
    <x v="23"/>
    <x v="23"/>
    <x v="0"/>
    <x v="23"/>
    <s v="Southeastern Alaska Provinces"/>
    <x v="9"/>
    <m/>
    <s v="CENSARA_AVG"/>
  </r>
  <r>
    <x v="0"/>
    <x v="23"/>
    <x v="23"/>
    <x v="0"/>
    <x v="23"/>
    <s v="Southeastern Alaska Provinces"/>
    <x v="9"/>
    <m/>
    <s v="CENSARA_AVG"/>
  </r>
  <r>
    <x v="0"/>
    <x v="23"/>
    <x v="23"/>
    <x v="0"/>
    <x v="23"/>
    <s v="Southeastern Alaska Provinces"/>
    <x v="9"/>
    <m/>
    <s v="CENSARA_AVG"/>
  </r>
  <r>
    <x v="0"/>
    <x v="21"/>
    <x v="21"/>
    <x v="0"/>
    <x v="21"/>
    <s v="Not Assigned - SURVEY AVERAGE"/>
    <x v="1"/>
    <m/>
    <s v="CENSARA_AVG"/>
  </r>
  <r>
    <x v="0"/>
    <x v="23"/>
    <x v="23"/>
    <x v="0"/>
    <x v="23"/>
    <s v="Southeastern Alaska Provinces"/>
    <x v="9"/>
    <m/>
    <s v="CENSARA_AVG"/>
  </r>
  <r>
    <x v="0"/>
    <x v="21"/>
    <x v="21"/>
    <x v="0"/>
    <x v="21"/>
    <s v="Not Assigned - SURVEY AVERAGE"/>
    <x v="1"/>
    <m/>
    <s v="CENSARA_AVG"/>
  </r>
  <r>
    <x v="0"/>
    <x v="21"/>
    <x v="21"/>
    <x v="0"/>
    <x v="21"/>
    <s v="Not Assigned - SURVEY AVERAGE"/>
    <x v="1"/>
    <m/>
    <s v="CENSARA_AVG"/>
  </r>
  <r>
    <x v="0"/>
    <x v="23"/>
    <x v="23"/>
    <x v="0"/>
    <x v="23"/>
    <s v="Southeastern Alaska Provinces"/>
    <x v="9"/>
    <m/>
    <s v="CENSARA_AVG"/>
  </r>
  <r>
    <x v="0"/>
    <x v="23"/>
    <x v="23"/>
    <x v="0"/>
    <x v="23"/>
    <s v="Southeastern Alaska Provinces"/>
    <x v="9"/>
    <m/>
    <s v="CENSARA_AVG"/>
  </r>
  <r>
    <x v="0"/>
    <x v="23"/>
    <x v="23"/>
    <x v="0"/>
    <x v="23"/>
    <s v="Southeastern Alaska Provinces"/>
    <x v="9"/>
    <m/>
    <s v="CENSARA_AVG"/>
  </r>
  <r>
    <x v="0"/>
    <x v="21"/>
    <x v="21"/>
    <x v="0"/>
    <x v="21"/>
    <s v="Not Assigned - SURVEY AVERAGE"/>
    <x v="1"/>
    <m/>
    <s v="CENSARA_AVG"/>
  </r>
  <r>
    <x v="0"/>
    <x v="21"/>
    <x v="21"/>
    <x v="0"/>
    <x v="21"/>
    <s v="Not Assigned - SURVEY AVERAGE"/>
    <x v="1"/>
    <m/>
    <s v="CENSARA_AVG"/>
  </r>
  <r>
    <x v="0"/>
    <x v="23"/>
    <x v="23"/>
    <x v="0"/>
    <x v="23"/>
    <s v="Southeastern Alaska Provinces"/>
    <x v="9"/>
    <m/>
    <s v="CENSARA_AVG"/>
  </r>
  <r>
    <x v="0"/>
    <x v="21"/>
    <x v="21"/>
    <x v="0"/>
    <x v="21"/>
    <s v="Not Assigned - SURVEY AVERAGE"/>
    <x v="1"/>
    <m/>
    <s v="CENSARA_AVG"/>
  </r>
  <r>
    <x v="0"/>
    <x v="21"/>
    <x v="21"/>
    <x v="0"/>
    <x v="21"/>
    <s v="Not Assigned - SURVEY AVERAGE"/>
    <x v="1"/>
    <m/>
    <s v="CENSARA_AVG"/>
  </r>
  <r>
    <x v="0"/>
    <x v="21"/>
    <x v="21"/>
    <x v="0"/>
    <x v="21"/>
    <s v="Not Assigned - SURVEY AVERAGE"/>
    <x v="1"/>
    <m/>
    <s v="CENSARA_AVG"/>
  </r>
  <r>
    <x v="0"/>
    <x v="21"/>
    <x v="21"/>
    <x v="0"/>
    <x v="21"/>
    <s v="Not Assigned - SURVEY AVERAGE"/>
    <x v="1"/>
    <m/>
    <s v="CENSARA_AVG"/>
  </r>
  <r>
    <x v="0"/>
    <x v="21"/>
    <x v="21"/>
    <x v="0"/>
    <x v="21"/>
    <s v="Not Assigned - SURVEY AVERAGE"/>
    <x v="1"/>
    <m/>
    <s v="CENSARA_AVG"/>
  </r>
  <r>
    <x v="0"/>
    <x v="23"/>
    <x v="23"/>
    <x v="0"/>
    <x v="23"/>
    <s v="Southeastern Alaska Provinces"/>
    <x v="9"/>
    <m/>
    <s v="CENSARA_AVG"/>
  </r>
  <r>
    <x v="0"/>
    <x v="23"/>
    <x v="23"/>
    <x v="0"/>
    <x v="23"/>
    <s v="Southeastern Alaska Provinces"/>
    <x v="9"/>
    <m/>
    <s v="CENSARA_AVG"/>
  </r>
  <r>
    <x v="0"/>
    <x v="23"/>
    <x v="23"/>
    <x v="0"/>
    <x v="23"/>
    <s v="Southeastern Alaska Provinces"/>
    <x v="9"/>
    <m/>
    <s v="CENSARA_AVG"/>
  </r>
  <r>
    <x v="0"/>
    <x v="23"/>
    <x v="23"/>
    <x v="0"/>
    <x v="23"/>
    <s v="Southeastern Alaska Provinces"/>
    <x v="9"/>
    <m/>
    <s v="CENSARA_AVG"/>
  </r>
  <r>
    <x v="0"/>
    <x v="21"/>
    <x v="21"/>
    <x v="0"/>
    <x v="21"/>
    <s v="Not Assigned - SURVEY AVERAGE"/>
    <x v="1"/>
    <m/>
    <s v="CENSARA_AVG"/>
  </r>
  <r>
    <x v="0"/>
    <x v="23"/>
    <x v="23"/>
    <x v="0"/>
    <x v="23"/>
    <s v="Southeastern Alaska Provinces"/>
    <x v="9"/>
    <m/>
    <s v="CENSARA_AVG"/>
  </r>
  <r>
    <x v="0"/>
    <x v="23"/>
    <x v="23"/>
    <x v="0"/>
    <x v="23"/>
    <s v="Southeastern Alaska Provinces"/>
    <x v="9"/>
    <m/>
    <s v="CENSARA_AVG"/>
  </r>
  <r>
    <x v="0"/>
    <x v="23"/>
    <x v="23"/>
    <x v="0"/>
    <x v="23"/>
    <s v="Southeastern Alaska Provinces"/>
    <x v="9"/>
    <m/>
    <s v="CENSARA_AVG"/>
  </r>
  <r>
    <x v="0"/>
    <x v="23"/>
    <x v="23"/>
    <x v="0"/>
    <x v="23"/>
    <s v="Southeastern Alaska Provinces"/>
    <x v="9"/>
    <m/>
    <s v="CENSARA_AVG"/>
  </r>
  <r>
    <x v="0"/>
    <x v="23"/>
    <x v="23"/>
    <x v="0"/>
    <x v="23"/>
    <s v="Southeastern Alaska Provinces"/>
    <x v="9"/>
    <m/>
    <s v="CENSARA_AVG"/>
  </r>
  <r>
    <x v="0"/>
    <x v="23"/>
    <x v="23"/>
    <x v="0"/>
    <x v="23"/>
    <s v="Southeastern Alaska Provinces"/>
    <x v="9"/>
    <m/>
    <s v="CENSARA_AVG"/>
  </r>
  <r>
    <x v="0"/>
    <x v="21"/>
    <x v="21"/>
    <x v="0"/>
    <x v="21"/>
    <s v="Not Assigned - SURVEY AVERAGE"/>
    <x v="1"/>
    <m/>
    <s v="CENSARA_AVG"/>
  </r>
  <r>
    <x v="0"/>
    <x v="23"/>
    <x v="23"/>
    <x v="0"/>
    <x v="23"/>
    <s v="Southeastern Alaska Provinces"/>
    <x v="9"/>
    <m/>
    <s v="CENSARA_AVG"/>
  </r>
  <r>
    <x v="0"/>
    <x v="23"/>
    <x v="23"/>
    <x v="0"/>
    <x v="23"/>
    <s v="Southeastern Alaska Provinces"/>
    <x v="9"/>
    <m/>
    <s v="CENSARA_AVG"/>
  </r>
  <r>
    <x v="0"/>
    <x v="23"/>
    <x v="23"/>
    <x v="0"/>
    <x v="23"/>
    <s v="Southeastern Alaska Provinces"/>
    <x v="9"/>
    <m/>
    <s v="CENSARA_AVG"/>
  </r>
  <r>
    <x v="0"/>
    <x v="21"/>
    <x v="21"/>
    <x v="0"/>
    <x v="21"/>
    <s v="Not Assigned - SURVEY AVERAGE"/>
    <x v="1"/>
    <m/>
    <s v="CENSARA_AVG"/>
  </r>
  <r>
    <x v="0"/>
    <x v="21"/>
    <x v="21"/>
    <x v="0"/>
    <x v="21"/>
    <s v="Not Assigned - SURVEY AVERAGE"/>
    <x v="1"/>
    <m/>
    <s v="CENSARA_AVG"/>
  </r>
  <r>
    <x v="0"/>
    <x v="23"/>
    <x v="23"/>
    <x v="0"/>
    <x v="23"/>
    <s v="Southeastern Alaska Provinces"/>
    <x v="9"/>
    <m/>
    <s v="CENSARA_AVG"/>
  </r>
  <r>
    <x v="0"/>
    <x v="23"/>
    <x v="23"/>
    <x v="0"/>
    <x v="23"/>
    <s v="Southeastern Alaska Provinces"/>
    <x v="9"/>
    <m/>
    <s v="CENSARA_AVG"/>
  </r>
  <r>
    <x v="0"/>
    <x v="24"/>
    <x v="24"/>
    <x v="0"/>
    <x v="24"/>
    <s v="Not Assigned - SURVEY AVERAGE"/>
    <x v="1"/>
    <m/>
    <s v="CENSARA_AVG"/>
  </r>
  <r>
    <x v="0"/>
    <x v="24"/>
    <x v="24"/>
    <x v="0"/>
    <x v="24"/>
    <s v="Not Assigned - SURVEY AVERAGE"/>
    <x v="1"/>
    <m/>
    <s v="CENSARA_AVG"/>
  </r>
  <r>
    <x v="0"/>
    <x v="21"/>
    <x v="21"/>
    <x v="0"/>
    <x v="21"/>
    <s v="Not Assigned - SURVEY AVERAGE"/>
    <x v="1"/>
    <m/>
    <s v="CENSARA_AVG"/>
  </r>
  <r>
    <x v="0"/>
    <x v="23"/>
    <x v="23"/>
    <x v="0"/>
    <x v="23"/>
    <s v="Southeastern Alaska Provinces"/>
    <x v="9"/>
    <m/>
    <s v="CENSARA_AVG"/>
  </r>
  <r>
    <x v="0"/>
    <x v="23"/>
    <x v="23"/>
    <x v="0"/>
    <x v="23"/>
    <s v="Southeastern Alaska Provinces"/>
    <x v="9"/>
    <m/>
    <s v="CENSARA_AVG"/>
  </r>
  <r>
    <x v="0"/>
    <x v="23"/>
    <x v="23"/>
    <x v="0"/>
    <x v="23"/>
    <s v="Southeastern Alaska Provinces"/>
    <x v="9"/>
    <m/>
    <s v="CENSARA_AVG"/>
  </r>
  <r>
    <x v="0"/>
    <x v="24"/>
    <x v="24"/>
    <x v="0"/>
    <x v="24"/>
    <s v="Not Assigned - SURVEY AVERAGE"/>
    <x v="1"/>
    <m/>
    <s v="CENSARA_AVG"/>
  </r>
  <r>
    <x v="0"/>
    <x v="23"/>
    <x v="23"/>
    <x v="0"/>
    <x v="23"/>
    <s v="Southeastern Alaska Provinces"/>
    <x v="9"/>
    <m/>
    <s v="CENSARA_AVG"/>
  </r>
  <r>
    <x v="0"/>
    <x v="23"/>
    <x v="23"/>
    <x v="0"/>
    <x v="23"/>
    <s v="Southeastern Alaska Provinces"/>
    <x v="9"/>
    <m/>
    <s v="CENSARA_AVG"/>
  </r>
  <r>
    <x v="0"/>
    <x v="23"/>
    <x v="23"/>
    <x v="0"/>
    <x v="23"/>
    <s v="Southeastern Alaska Provinces"/>
    <x v="9"/>
    <m/>
    <s v="CENSARA_AVG"/>
  </r>
  <r>
    <x v="0"/>
    <x v="23"/>
    <x v="23"/>
    <x v="0"/>
    <x v="23"/>
    <s v="Southeastern Alaska Provinces"/>
    <x v="9"/>
    <m/>
    <s v="CENSARA_AVG"/>
  </r>
  <r>
    <x v="0"/>
    <x v="23"/>
    <x v="23"/>
    <x v="0"/>
    <x v="23"/>
    <s v="Southeastern Alaska Provinces"/>
    <x v="9"/>
    <m/>
    <s v="CENSARA_AVG"/>
  </r>
  <r>
    <x v="0"/>
    <x v="23"/>
    <x v="23"/>
    <x v="0"/>
    <x v="23"/>
    <s v="Southeastern Alaska Provinces"/>
    <x v="9"/>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3"/>
    <x v="23"/>
    <x v="0"/>
    <x v="23"/>
    <s v="Southeastern Alaska Provinces"/>
    <x v="9"/>
    <m/>
    <s v="CENSARA_AVG"/>
  </r>
  <r>
    <x v="0"/>
    <x v="24"/>
    <x v="24"/>
    <x v="0"/>
    <x v="24"/>
    <s v="Not Assigned - SURVEY AVERAGE"/>
    <x v="1"/>
    <m/>
    <s v="CENSARA_AVG"/>
  </r>
  <r>
    <x v="0"/>
    <x v="23"/>
    <x v="23"/>
    <x v="0"/>
    <x v="23"/>
    <s v="Southeastern Alaska Provinces"/>
    <x v="9"/>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3"/>
    <x v="23"/>
    <x v="0"/>
    <x v="23"/>
    <s v="Southeastern Alaska Provinces"/>
    <x v="9"/>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5"/>
    <x v="25"/>
    <x v="0"/>
    <x v="25"/>
    <s v="Not Assigned - SURVEY AVERAGE"/>
    <x v="1"/>
    <m/>
    <s v="CENSARA_AVG"/>
  </r>
  <r>
    <x v="0"/>
    <x v="25"/>
    <x v="25"/>
    <x v="0"/>
    <x v="25"/>
    <s v="Not Assigned - SURVEY AVERAGE"/>
    <x v="1"/>
    <m/>
    <s v="CENSARA_AVG"/>
  </r>
  <r>
    <x v="0"/>
    <x v="24"/>
    <x v="24"/>
    <x v="0"/>
    <x v="24"/>
    <s v="Not Assigned - SURVEY AVERAGE"/>
    <x v="1"/>
    <m/>
    <s v="CENSARA_AVG"/>
  </r>
  <r>
    <x v="0"/>
    <x v="24"/>
    <x v="24"/>
    <x v="0"/>
    <x v="24"/>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4"/>
    <x v="24"/>
    <x v="0"/>
    <x v="24"/>
    <s v="Not Assigned - SURVEY AVERAGE"/>
    <x v="1"/>
    <m/>
    <s v="CENSARA_AVG"/>
  </r>
  <r>
    <x v="0"/>
    <x v="25"/>
    <x v="25"/>
    <x v="0"/>
    <x v="25"/>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5"/>
    <x v="25"/>
    <x v="0"/>
    <x v="25"/>
    <s v="Not Assigned - SURVEY AVERAGE"/>
    <x v="1"/>
    <m/>
    <s v="CENSARA_AVG"/>
  </r>
  <r>
    <x v="0"/>
    <x v="24"/>
    <x v="24"/>
    <x v="0"/>
    <x v="24"/>
    <s v="Not Assigned - SURVEY AVERAGE"/>
    <x v="1"/>
    <m/>
    <s v="CENSARA_AVG"/>
  </r>
  <r>
    <x v="0"/>
    <x v="24"/>
    <x v="24"/>
    <x v="0"/>
    <x v="24"/>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4"/>
    <x v="24"/>
    <x v="0"/>
    <x v="24"/>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4"/>
    <x v="24"/>
    <x v="0"/>
    <x v="24"/>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4"/>
    <x v="24"/>
    <x v="0"/>
    <x v="24"/>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4"/>
    <x v="24"/>
    <x v="0"/>
    <x v="24"/>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4"/>
    <x v="24"/>
    <x v="0"/>
    <x v="24"/>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5"/>
    <x v="25"/>
    <x v="0"/>
    <x v="25"/>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4"/>
    <x v="24"/>
    <x v="0"/>
    <x v="24"/>
    <s v="Not Assigned - SURVEY AVERAGE"/>
    <x v="1"/>
    <m/>
    <s v="CENSARA_AVG"/>
  </r>
  <r>
    <x v="0"/>
    <x v="24"/>
    <x v="24"/>
    <x v="0"/>
    <x v="24"/>
    <s v="Not Assigned - SURVEY AVERAGE"/>
    <x v="1"/>
    <m/>
    <s v="CENSARA_AVG"/>
  </r>
  <r>
    <x v="0"/>
    <x v="25"/>
    <x v="25"/>
    <x v="0"/>
    <x v="25"/>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5"/>
    <x v="25"/>
    <x v="0"/>
    <x v="25"/>
    <s v="Not Assigned - SURVEY AVERAGE"/>
    <x v="1"/>
    <m/>
    <s v="CENSARA_AVG"/>
  </r>
  <r>
    <x v="0"/>
    <x v="25"/>
    <x v="25"/>
    <x v="0"/>
    <x v="25"/>
    <s v="Not Assigned - SURVEY AVERAGE"/>
    <x v="1"/>
    <m/>
    <s v="CENSARA_AVG"/>
  </r>
  <r>
    <x v="0"/>
    <x v="24"/>
    <x v="24"/>
    <x v="0"/>
    <x v="24"/>
    <s v="Not Assigned - SURVEY AVERAGE"/>
    <x v="1"/>
    <m/>
    <s v="CENSARA_AVG"/>
  </r>
  <r>
    <x v="0"/>
    <x v="25"/>
    <x v="25"/>
    <x v="0"/>
    <x v="25"/>
    <s v="Not Assigned - SURVEY AVERAGE"/>
    <x v="1"/>
    <m/>
    <s v="CENSARA_AVG"/>
  </r>
  <r>
    <x v="0"/>
    <x v="25"/>
    <x v="25"/>
    <x v="0"/>
    <x v="25"/>
    <s v="Not Assigned - SURVEY AVERAGE"/>
    <x v="1"/>
    <m/>
    <s v="CENSARA_AVG"/>
  </r>
  <r>
    <x v="0"/>
    <x v="24"/>
    <x v="24"/>
    <x v="0"/>
    <x v="24"/>
    <s v="Not Assigned - SURVEY AVERAGE"/>
    <x v="1"/>
    <m/>
    <s v="CENSARA_AVG"/>
  </r>
  <r>
    <x v="0"/>
    <x v="24"/>
    <x v="24"/>
    <x v="0"/>
    <x v="24"/>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4"/>
    <x v="24"/>
    <x v="0"/>
    <x v="24"/>
    <s v="Not Assigned - SURVEY AVERAGE"/>
    <x v="1"/>
    <m/>
    <s v="CENSARA_AVG"/>
  </r>
  <r>
    <x v="0"/>
    <x v="24"/>
    <x v="24"/>
    <x v="0"/>
    <x v="24"/>
    <s v="Not Assigned - SURVEY AVERAGE"/>
    <x v="1"/>
    <m/>
    <s v="CENSARA_AVG"/>
  </r>
  <r>
    <x v="0"/>
    <x v="25"/>
    <x v="25"/>
    <x v="0"/>
    <x v="25"/>
    <s v="Not Assigned - SURVEY AVERAGE"/>
    <x v="1"/>
    <m/>
    <s v="CENSARA_AVG"/>
  </r>
  <r>
    <x v="0"/>
    <x v="24"/>
    <x v="24"/>
    <x v="0"/>
    <x v="24"/>
    <s v="Not Assigned - SURVEY AVERAGE"/>
    <x v="1"/>
    <m/>
    <s v="CENSARA_AVG"/>
  </r>
  <r>
    <x v="0"/>
    <x v="25"/>
    <x v="25"/>
    <x v="0"/>
    <x v="25"/>
    <s v="Not Assigned - SURVEY AVERAGE"/>
    <x v="1"/>
    <m/>
    <s v="CENSARA_AVG"/>
  </r>
  <r>
    <x v="0"/>
    <x v="25"/>
    <x v="25"/>
    <x v="0"/>
    <x v="25"/>
    <s v="Not Assigned - SURVEY AVERAGE"/>
    <x v="1"/>
    <m/>
    <s v="CENSARA_AVG"/>
  </r>
  <r>
    <x v="0"/>
    <x v="24"/>
    <x v="24"/>
    <x v="0"/>
    <x v="24"/>
    <s v="Not Assigned - SURVEY AVERAGE"/>
    <x v="1"/>
    <m/>
    <s v="CENSARA_AVG"/>
  </r>
  <r>
    <x v="0"/>
    <x v="24"/>
    <x v="24"/>
    <x v="0"/>
    <x v="24"/>
    <s v="Not Assigned - SURVEY AVERAGE"/>
    <x v="1"/>
    <m/>
    <s v="CENSARA_AVG"/>
  </r>
  <r>
    <x v="0"/>
    <x v="24"/>
    <x v="24"/>
    <x v="0"/>
    <x v="24"/>
    <s v="Not Assigned - SURVEY AVERAGE"/>
    <x v="1"/>
    <m/>
    <s v="CENSARA_AVG"/>
  </r>
  <r>
    <x v="0"/>
    <x v="25"/>
    <x v="25"/>
    <x v="0"/>
    <x v="25"/>
    <s v="Not Assigned - SURVEY AVERAGE"/>
    <x v="1"/>
    <m/>
    <s v="CENSARA_AVG"/>
  </r>
  <r>
    <x v="0"/>
    <x v="24"/>
    <x v="24"/>
    <x v="0"/>
    <x v="24"/>
    <s v="Not Assigned - SURVEY AVERAGE"/>
    <x v="1"/>
    <m/>
    <s v="CENSARA_AVG"/>
  </r>
  <r>
    <x v="0"/>
    <x v="25"/>
    <x v="25"/>
    <x v="0"/>
    <x v="25"/>
    <s v="Not Assigned - SURVEY AVERAGE"/>
    <x v="1"/>
    <m/>
    <s v="CENSARA_AVG"/>
  </r>
  <r>
    <x v="0"/>
    <x v="25"/>
    <x v="25"/>
    <x v="0"/>
    <x v="25"/>
    <s v="Not Assigned - SURVEY AVERAGE"/>
    <x v="1"/>
    <m/>
    <s v="CENSARA_AVG"/>
  </r>
  <r>
    <x v="0"/>
    <x v="24"/>
    <x v="24"/>
    <x v="0"/>
    <x v="24"/>
    <s v="Not Assigned - SURVEY AVERAGE"/>
    <x v="1"/>
    <m/>
    <s v="CENSARA_AVG"/>
  </r>
  <r>
    <x v="0"/>
    <x v="25"/>
    <x v="25"/>
    <x v="0"/>
    <x v="25"/>
    <s v="Not Assigned - SURVEY AVERAGE"/>
    <x v="1"/>
    <m/>
    <s v="CENSARA_AVG"/>
  </r>
  <r>
    <x v="0"/>
    <x v="24"/>
    <x v="24"/>
    <x v="0"/>
    <x v="24"/>
    <s v="Not Assigned - SURVEY AVERAGE"/>
    <x v="1"/>
    <m/>
    <s v="CENSARA_AVG"/>
  </r>
  <r>
    <x v="0"/>
    <x v="24"/>
    <x v="24"/>
    <x v="0"/>
    <x v="24"/>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6"/>
    <x v="26"/>
    <x v="0"/>
    <x v="26"/>
    <s v="Southeastern Alaska Provinces"/>
    <x v="9"/>
    <m/>
    <s v="CENSARA_AVG"/>
  </r>
  <r>
    <x v="0"/>
    <x v="25"/>
    <x v="25"/>
    <x v="0"/>
    <x v="25"/>
    <s v="Not Assigned - SURVEY AVERAGE"/>
    <x v="1"/>
    <m/>
    <s v="CENSARA_AVG"/>
  </r>
  <r>
    <x v="0"/>
    <x v="25"/>
    <x v="25"/>
    <x v="0"/>
    <x v="25"/>
    <s v="Not Assigned - SURVEY AVERAGE"/>
    <x v="1"/>
    <m/>
    <s v="CENSARA_AVG"/>
  </r>
  <r>
    <x v="0"/>
    <x v="26"/>
    <x v="26"/>
    <x v="0"/>
    <x v="26"/>
    <s v="Southeastern Alaska Provinces"/>
    <x v="9"/>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6"/>
    <x v="26"/>
    <x v="0"/>
    <x v="26"/>
    <s v="Southeastern Alaska Provinces"/>
    <x v="9"/>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6"/>
    <x v="26"/>
    <x v="0"/>
    <x v="26"/>
    <s v="Southeastern Alaska Provinces"/>
    <x v="9"/>
    <m/>
    <s v="CENSARA_AVG"/>
  </r>
  <r>
    <x v="0"/>
    <x v="25"/>
    <x v="25"/>
    <x v="0"/>
    <x v="25"/>
    <s v="Not Assigned - SURVEY AVERAGE"/>
    <x v="1"/>
    <m/>
    <s v="CENSARA_AVG"/>
  </r>
  <r>
    <x v="0"/>
    <x v="25"/>
    <x v="25"/>
    <x v="0"/>
    <x v="25"/>
    <s v="Not Assigned - SURVEY AVERAGE"/>
    <x v="1"/>
    <m/>
    <s v="CENSARA_AVG"/>
  </r>
  <r>
    <x v="0"/>
    <x v="26"/>
    <x v="26"/>
    <x v="0"/>
    <x v="26"/>
    <s v="Southeastern Alaska Provinces"/>
    <x v="9"/>
    <m/>
    <s v="CENSARA_AVG"/>
  </r>
  <r>
    <x v="0"/>
    <x v="26"/>
    <x v="26"/>
    <x v="0"/>
    <x v="26"/>
    <s v="Southeastern Alaska Provinces"/>
    <x v="9"/>
    <m/>
    <s v="CENSARA_AVG"/>
  </r>
  <r>
    <x v="0"/>
    <x v="26"/>
    <x v="26"/>
    <x v="0"/>
    <x v="26"/>
    <s v="Southeastern Alaska Provinces"/>
    <x v="9"/>
    <m/>
    <s v="CENSARA_AVG"/>
  </r>
  <r>
    <x v="0"/>
    <x v="26"/>
    <x v="26"/>
    <x v="0"/>
    <x v="26"/>
    <s v="Southeastern Alaska Provinces"/>
    <x v="9"/>
    <m/>
    <s v="CENSARA_AVG"/>
  </r>
  <r>
    <x v="0"/>
    <x v="26"/>
    <x v="26"/>
    <x v="0"/>
    <x v="26"/>
    <s v="Southeastern Alaska Provinces"/>
    <x v="9"/>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6"/>
    <x v="26"/>
    <x v="0"/>
    <x v="26"/>
    <s v="Southeastern Alaska Provinces"/>
    <x v="9"/>
    <m/>
    <s v="CENSARA_AVG"/>
  </r>
  <r>
    <x v="0"/>
    <x v="25"/>
    <x v="25"/>
    <x v="0"/>
    <x v="25"/>
    <s v="Not Assigned - SURVEY AVERAGE"/>
    <x v="1"/>
    <m/>
    <s v="CENSARA_AVG"/>
  </r>
  <r>
    <x v="0"/>
    <x v="26"/>
    <x v="26"/>
    <x v="0"/>
    <x v="26"/>
    <s v="Southeastern Alaska Provinces"/>
    <x v="9"/>
    <m/>
    <s v="CENSARA_AVG"/>
  </r>
  <r>
    <x v="0"/>
    <x v="26"/>
    <x v="26"/>
    <x v="0"/>
    <x v="26"/>
    <s v="Southeastern Alaska Provinces"/>
    <x v="9"/>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6"/>
    <x v="26"/>
    <x v="0"/>
    <x v="26"/>
    <s v="Southeastern Alaska Provinces"/>
    <x v="9"/>
    <m/>
    <s v="CENSARA_AVG"/>
  </r>
  <r>
    <x v="0"/>
    <x v="25"/>
    <x v="25"/>
    <x v="0"/>
    <x v="25"/>
    <s v="Not Assigned - SURVEY AVERAGE"/>
    <x v="1"/>
    <m/>
    <s v="CENSARA_AVG"/>
  </r>
  <r>
    <x v="0"/>
    <x v="26"/>
    <x v="26"/>
    <x v="0"/>
    <x v="26"/>
    <s v="Southeastern Alaska Provinces"/>
    <x v="9"/>
    <m/>
    <s v="CENSARA_AVG"/>
  </r>
  <r>
    <x v="0"/>
    <x v="25"/>
    <x v="25"/>
    <x v="0"/>
    <x v="25"/>
    <s v="Not Assigned - SURVEY AVERAGE"/>
    <x v="1"/>
    <m/>
    <s v="CENSARA_AVG"/>
  </r>
  <r>
    <x v="0"/>
    <x v="25"/>
    <x v="25"/>
    <x v="0"/>
    <x v="25"/>
    <s v="Not Assigned - SURVEY AVERAGE"/>
    <x v="1"/>
    <m/>
    <s v="CENSARA_AVG"/>
  </r>
  <r>
    <x v="0"/>
    <x v="26"/>
    <x v="26"/>
    <x v="0"/>
    <x v="26"/>
    <s v="Southeastern Alaska Provinces"/>
    <x v="9"/>
    <m/>
    <s v="CENSARA_AVG"/>
  </r>
  <r>
    <x v="0"/>
    <x v="26"/>
    <x v="26"/>
    <x v="0"/>
    <x v="26"/>
    <s v="Southeastern Alaska Provinces"/>
    <x v="9"/>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6"/>
    <x v="26"/>
    <x v="0"/>
    <x v="26"/>
    <s v="Southeastern Alaska Provinces"/>
    <x v="9"/>
    <m/>
    <s v="CENSARA_AVG"/>
  </r>
  <r>
    <x v="0"/>
    <x v="25"/>
    <x v="25"/>
    <x v="0"/>
    <x v="25"/>
    <s v="Not Assigned - SURVEY AVERAGE"/>
    <x v="1"/>
    <m/>
    <s v="CENSARA_AVG"/>
  </r>
  <r>
    <x v="0"/>
    <x v="25"/>
    <x v="25"/>
    <x v="0"/>
    <x v="25"/>
    <s v="Not Assigned - SURVEY AVERAGE"/>
    <x v="1"/>
    <m/>
    <s v="CENSARA_AVG"/>
  </r>
  <r>
    <x v="0"/>
    <x v="26"/>
    <x v="26"/>
    <x v="0"/>
    <x v="26"/>
    <s v="Southeastern Alaska Provinces"/>
    <x v="9"/>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6"/>
    <x v="26"/>
    <x v="0"/>
    <x v="26"/>
    <s v="Southeastern Alaska Provinces"/>
    <x v="9"/>
    <m/>
    <s v="CENSARA_AVG"/>
  </r>
  <r>
    <x v="0"/>
    <x v="26"/>
    <x v="26"/>
    <x v="0"/>
    <x v="26"/>
    <s v="Southeastern Alaska Provinces"/>
    <x v="9"/>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6"/>
    <x v="26"/>
    <x v="0"/>
    <x v="26"/>
    <s v="Southeastern Alaska Provinces"/>
    <x v="9"/>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6"/>
    <x v="26"/>
    <x v="0"/>
    <x v="26"/>
    <s v="Southeastern Alaska Provinces"/>
    <x v="9"/>
    <m/>
    <s v="CENSARA_AVG"/>
  </r>
  <r>
    <x v="0"/>
    <x v="25"/>
    <x v="25"/>
    <x v="0"/>
    <x v="25"/>
    <s v="Not Assigned - SURVEY AVERAGE"/>
    <x v="1"/>
    <m/>
    <s v="CENSARA_AVG"/>
  </r>
  <r>
    <x v="0"/>
    <x v="26"/>
    <x v="26"/>
    <x v="0"/>
    <x v="26"/>
    <s v="Southeastern Alaska Provinces"/>
    <x v="9"/>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6"/>
    <x v="26"/>
    <x v="0"/>
    <x v="26"/>
    <s v="Southeastern Alaska Provinces"/>
    <x v="9"/>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6"/>
    <x v="26"/>
    <x v="0"/>
    <x v="26"/>
    <s v="Southeastern Alaska Provinces"/>
    <x v="9"/>
    <m/>
    <s v="CENSARA_AVG"/>
  </r>
  <r>
    <x v="0"/>
    <x v="26"/>
    <x v="26"/>
    <x v="0"/>
    <x v="26"/>
    <s v="Southeastern Alaska Provinces"/>
    <x v="9"/>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0"/>
    <x v="25"/>
    <x v="25"/>
    <x v="0"/>
    <x v="25"/>
    <s v="Not Assigned - SURVEY AVERAGE"/>
    <x v="1"/>
    <m/>
    <s v="CENSARA_AVG"/>
  </r>
  <r>
    <x v="1"/>
    <x v="27"/>
    <x v="27"/>
    <x v="1"/>
    <x v="27"/>
    <s v="Bellingham Basin"/>
    <x v="10"/>
    <m/>
    <s v="CENSARA_AVG"/>
  </r>
  <r>
    <x v="1"/>
    <x v="27"/>
    <x v="27"/>
    <x v="1"/>
    <x v="27"/>
    <s v="Bellingham Basin"/>
    <x v="10"/>
    <m/>
    <s v="CENSARA_AVG"/>
  </r>
  <r>
    <x v="1"/>
    <x v="28"/>
    <x v="28"/>
    <x v="1"/>
    <x v="28"/>
    <s v="N. Cascades-Okanagan Prov"/>
    <x v="11"/>
    <m/>
    <s v="CENSARA_AVG"/>
  </r>
  <r>
    <x v="1"/>
    <x v="28"/>
    <x v="28"/>
    <x v="1"/>
    <x v="28"/>
    <s v="N. Cascades-Okanagan Prov"/>
    <x v="11"/>
    <m/>
    <s v="CENSARA_AVG"/>
  </r>
  <r>
    <x v="1"/>
    <x v="28"/>
    <x v="28"/>
    <x v="1"/>
    <x v="28"/>
    <s v="N. Cascades-Okanagan Prov"/>
    <x v="11"/>
    <m/>
    <s v="CENSARA_AVG"/>
  </r>
  <r>
    <x v="1"/>
    <x v="29"/>
    <x v="29"/>
    <x v="1"/>
    <x v="29"/>
    <s v="Western Columbia Basin"/>
    <x v="12"/>
    <m/>
    <s v="CENSARA_AVG"/>
  </r>
  <r>
    <x v="1"/>
    <x v="28"/>
    <x v="28"/>
    <x v="1"/>
    <x v="28"/>
    <s v="N. Cascades-Okanagan Prov"/>
    <x v="11"/>
    <m/>
    <s v="CENSARA_AVG"/>
  </r>
  <r>
    <x v="1"/>
    <x v="28"/>
    <x v="28"/>
    <x v="1"/>
    <x v="28"/>
    <s v="N. Cascades-Okanagan Prov"/>
    <x v="11"/>
    <m/>
    <s v="CENSARA_AVG"/>
  </r>
  <r>
    <x v="1"/>
    <x v="28"/>
    <x v="28"/>
    <x v="1"/>
    <x v="28"/>
    <s v="N. Cascades-Okanagan Prov"/>
    <x v="11"/>
    <m/>
    <s v="CENSARA_AVG"/>
  </r>
  <r>
    <x v="1"/>
    <x v="28"/>
    <x v="28"/>
    <x v="1"/>
    <x v="28"/>
    <s v="N. Cascades-Okanagan Prov"/>
    <x v="11"/>
    <m/>
    <s v="CENSARA_AVG"/>
  </r>
  <r>
    <x v="1"/>
    <x v="28"/>
    <x v="28"/>
    <x v="1"/>
    <x v="28"/>
    <s v="N. Cascades-Okanagan Prov"/>
    <x v="11"/>
    <m/>
    <s v="CENSARA_AVG"/>
  </r>
  <r>
    <x v="1"/>
    <x v="27"/>
    <x v="27"/>
    <x v="1"/>
    <x v="27"/>
    <s v="Bellingham Basin"/>
    <x v="10"/>
    <m/>
    <s v="CENSARA_AVG"/>
  </r>
  <r>
    <x v="1"/>
    <x v="28"/>
    <x v="28"/>
    <x v="1"/>
    <x v="28"/>
    <s v="N. Cascades-Okanagan Prov"/>
    <x v="11"/>
    <m/>
    <s v="CENSARA_AVG"/>
  </r>
  <r>
    <x v="1"/>
    <x v="28"/>
    <x v="28"/>
    <x v="1"/>
    <x v="28"/>
    <s v="N. Cascades-Okanagan Prov"/>
    <x v="11"/>
    <m/>
    <s v="CENSARA_AVG"/>
  </r>
  <r>
    <x v="1"/>
    <x v="28"/>
    <x v="28"/>
    <x v="1"/>
    <x v="28"/>
    <s v="N. Cascades-Okanagan Prov"/>
    <x v="11"/>
    <m/>
    <s v="CENSARA_AVG"/>
  </r>
  <r>
    <x v="1"/>
    <x v="28"/>
    <x v="28"/>
    <x v="1"/>
    <x v="28"/>
    <s v="N. Cascades-Okanagan Prov"/>
    <x v="11"/>
    <m/>
    <s v="CENSARA_AVG"/>
  </r>
  <r>
    <x v="1"/>
    <x v="27"/>
    <x v="27"/>
    <x v="1"/>
    <x v="27"/>
    <s v="Bellingham Basin"/>
    <x v="10"/>
    <m/>
    <s v="CENSARA_AVG"/>
  </r>
  <r>
    <x v="1"/>
    <x v="28"/>
    <x v="28"/>
    <x v="1"/>
    <x v="28"/>
    <s v="N. Cascades-Okanagan Prov"/>
    <x v="11"/>
    <m/>
    <s v="CENSARA_AVG"/>
  </r>
  <r>
    <x v="1"/>
    <x v="30"/>
    <x v="30"/>
    <x v="1"/>
    <x v="30"/>
    <s v="N. Cascades-Okanagan Prov"/>
    <x v="11"/>
    <m/>
    <s v="CENSARA_AVG"/>
  </r>
  <r>
    <x v="1"/>
    <x v="28"/>
    <x v="28"/>
    <x v="1"/>
    <x v="28"/>
    <s v="N. Cascades-Okanagan Prov"/>
    <x v="11"/>
    <m/>
    <s v="CENSARA_AVG"/>
  </r>
  <r>
    <x v="1"/>
    <x v="27"/>
    <x v="27"/>
    <x v="1"/>
    <x v="27"/>
    <s v="Bellingham Basin"/>
    <x v="10"/>
    <m/>
    <s v="CENSARA_AVG"/>
  </r>
  <r>
    <x v="1"/>
    <x v="31"/>
    <x v="31"/>
    <x v="1"/>
    <x v="31"/>
    <s v="N. Cascades-Okanagan Prov"/>
    <x v="11"/>
    <m/>
    <s v="CENSARA_AVG"/>
  </r>
  <r>
    <x v="1"/>
    <x v="31"/>
    <x v="31"/>
    <x v="1"/>
    <x v="31"/>
    <s v="N. Cascades-Okanagan Prov"/>
    <x v="11"/>
    <m/>
    <s v="CENSARA_AVG"/>
  </r>
  <r>
    <x v="1"/>
    <x v="28"/>
    <x v="28"/>
    <x v="1"/>
    <x v="28"/>
    <s v="N. Cascades-Okanagan Prov"/>
    <x v="11"/>
    <m/>
    <s v="CENSARA_AVG"/>
  </r>
  <r>
    <x v="1"/>
    <x v="28"/>
    <x v="28"/>
    <x v="1"/>
    <x v="28"/>
    <s v="N. Cascades-Okanagan Prov"/>
    <x v="11"/>
    <m/>
    <s v="CENSARA_AVG"/>
  </r>
  <r>
    <x v="1"/>
    <x v="31"/>
    <x v="31"/>
    <x v="1"/>
    <x v="31"/>
    <s v="N. Cascades-Okanagan Prov"/>
    <x v="11"/>
    <m/>
    <s v="CENSARA_AVG"/>
  </r>
  <r>
    <x v="1"/>
    <x v="31"/>
    <x v="31"/>
    <x v="1"/>
    <x v="31"/>
    <s v="N. Cascades-Okanagan Prov"/>
    <x v="11"/>
    <m/>
    <s v="CENSARA_AVG"/>
  </r>
  <r>
    <x v="1"/>
    <x v="29"/>
    <x v="29"/>
    <x v="1"/>
    <x v="29"/>
    <s v="Western Columbia Basin"/>
    <x v="12"/>
    <m/>
    <s v="CENSARA_AVG"/>
  </r>
  <r>
    <x v="1"/>
    <x v="28"/>
    <x v="28"/>
    <x v="1"/>
    <x v="28"/>
    <s v="N. Cascades-Okanagan Prov"/>
    <x v="11"/>
    <m/>
    <s v="CENSARA_AVG"/>
  </r>
  <r>
    <x v="1"/>
    <x v="31"/>
    <x v="31"/>
    <x v="1"/>
    <x v="31"/>
    <s v="N. Cascades-Okanagan Prov"/>
    <x v="11"/>
    <m/>
    <s v="CENSARA_AVG"/>
  </r>
  <r>
    <x v="1"/>
    <x v="31"/>
    <x v="31"/>
    <x v="1"/>
    <x v="31"/>
    <s v="N. Cascades-Okanagan Prov"/>
    <x v="11"/>
    <m/>
    <s v="CENSARA_AVG"/>
  </r>
  <r>
    <x v="1"/>
    <x v="32"/>
    <x v="32"/>
    <x v="1"/>
    <x v="32"/>
    <s v="Puget Sound Province"/>
    <x v="13"/>
    <m/>
    <s v="CENSARA_AVG"/>
  </r>
  <r>
    <x v="1"/>
    <x v="33"/>
    <x v="33"/>
    <x v="1"/>
    <x v="33"/>
    <s v="N. Cascades-Okanagan Prov"/>
    <x v="11"/>
    <m/>
    <s v="CENSARA_AVG"/>
  </r>
  <r>
    <x v="1"/>
    <x v="34"/>
    <x v="34"/>
    <x v="1"/>
    <x v="34"/>
    <s v="Western Columbia Basin"/>
    <x v="12"/>
    <m/>
    <s v="CENSARA_AVG"/>
  </r>
  <r>
    <x v="1"/>
    <x v="35"/>
    <x v="35"/>
    <x v="1"/>
    <x v="35"/>
    <s v="Puget Sound Province"/>
    <x v="13"/>
    <m/>
    <s v="CENSARA_AVG"/>
  </r>
  <r>
    <x v="1"/>
    <x v="35"/>
    <x v="35"/>
    <x v="1"/>
    <x v="35"/>
    <s v="Puget Sound Province"/>
    <x v="13"/>
    <m/>
    <s v="CENSARA_AVG"/>
  </r>
  <r>
    <x v="1"/>
    <x v="32"/>
    <x v="32"/>
    <x v="1"/>
    <x v="32"/>
    <s v="Puget Sound Province"/>
    <x v="13"/>
    <m/>
    <s v="CENSARA_AVG"/>
  </r>
  <r>
    <x v="1"/>
    <x v="36"/>
    <x v="36"/>
    <x v="1"/>
    <x v="36"/>
    <s v="N. Cascades-Okanagan Prov"/>
    <x v="11"/>
    <m/>
    <s v="CENSARA_AVG"/>
  </r>
  <r>
    <x v="1"/>
    <x v="37"/>
    <x v="37"/>
    <x v="1"/>
    <x v="37"/>
    <s v="N. Cascades-Okanagan Prov"/>
    <x v="11"/>
    <m/>
    <s v="CENSARA_AVG"/>
  </r>
  <r>
    <x v="1"/>
    <x v="34"/>
    <x v="34"/>
    <x v="1"/>
    <x v="34"/>
    <s v="Western Columbia Basin"/>
    <x v="12"/>
    <m/>
    <s v="CENSARA_AVG"/>
  </r>
  <r>
    <x v="1"/>
    <x v="34"/>
    <x v="34"/>
    <x v="1"/>
    <x v="34"/>
    <s v="Western Columbia Basin"/>
    <x v="12"/>
    <m/>
    <s v="CENSARA_AVG"/>
  </r>
  <r>
    <x v="1"/>
    <x v="38"/>
    <x v="38"/>
    <x v="1"/>
    <x v="38"/>
    <s v="N. Cascades-Okanagan Prov"/>
    <x v="11"/>
    <m/>
    <s v="CENSARA_AVG"/>
  </r>
  <r>
    <x v="2"/>
    <x v="39"/>
    <x v="39"/>
    <x v="2"/>
    <x v="39"/>
    <s v="Idaho Mountains Province"/>
    <x v="14"/>
    <m/>
    <s v="CENSARA_AVG"/>
  </r>
  <r>
    <x v="3"/>
    <x v="40"/>
    <x v="40"/>
    <x v="3"/>
    <x v="40"/>
    <s v="New England Province"/>
    <x v="15"/>
    <m/>
    <s v="CENSARA_AVG"/>
  </r>
  <r>
    <x v="1"/>
    <x v="35"/>
    <x v="35"/>
    <x v="1"/>
    <x v="35"/>
    <s v="Puget Sound Province"/>
    <x v="13"/>
    <m/>
    <s v="CENSARA_AVG"/>
  </r>
  <r>
    <x v="1"/>
    <x v="41"/>
    <x v="41"/>
    <x v="1"/>
    <x v="41"/>
    <s v="Puget Sound Province"/>
    <x v="13"/>
    <m/>
    <s v="CENSARA_AVG"/>
  </r>
  <r>
    <x v="4"/>
    <x v="42"/>
    <x v="42"/>
    <x v="4"/>
    <x v="42"/>
    <s v="Montana Folded Belt"/>
    <x v="16"/>
    <m/>
    <s v="CENSARA_AVG"/>
  </r>
  <r>
    <x v="2"/>
    <x v="43"/>
    <x v="43"/>
    <x v="2"/>
    <x v="43"/>
    <s v="Idaho Mountains Province"/>
    <x v="14"/>
    <m/>
    <s v="CENSARA_AVG"/>
  </r>
  <r>
    <x v="1"/>
    <x v="44"/>
    <x v="44"/>
    <x v="1"/>
    <x v="44"/>
    <s v="Western Columbia Basin"/>
    <x v="12"/>
    <m/>
    <s v="CENSARA_AVG"/>
  </r>
  <r>
    <x v="1"/>
    <x v="45"/>
    <x v="45"/>
    <x v="1"/>
    <x v="45"/>
    <s v="Puget Sound Province"/>
    <x v="13"/>
    <m/>
    <s v="CENSARA_AVG"/>
  </r>
  <r>
    <x v="1"/>
    <x v="46"/>
    <x v="46"/>
    <x v="1"/>
    <x v="46"/>
    <s v="Puget Sound Province"/>
    <x v="13"/>
    <m/>
    <s v="CENSARA_AVG"/>
  </r>
  <r>
    <x v="4"/>
    <x v="47"/>
    <x v="47"/>
    <x v="4"/>
    <x v="47"/>
    <s v="North Western Overthrust"/>
    <x v="17"/>
    <m/>
    <s v="CENSARA_AVG"/>
  </r>
  <r>
    <x v="1"/>
    <x v="41"/>
    <x v="41"/>
    <x v="1"/>
    <x v="41"/>
    <s v="Puget Sound Province"/>
    <x v="13"/>
    <m/>
    <s v="CENSARA_AVG"/>
  </r>
  <r>
    <x v="4"/>
    <x v="48"/>
    <x v="48"/>
    <x v="4"/>
    <x v="48"/>
    <s v="Sweetgrass Arch"/>
    <x v="18"/>
    <m/>
    <s v="CENSARA_AVG"/>
  </r>
  <r>
    <x v="1"/>
    <x v="49"/>
    <x v="49"/>
    <x v="1"/>
    <x v="49"/>
    <s v="Eastern Columbia Basin"/>
    <x v="19"/>
    <m/>
    <s v="CENSARA_AVG"/>
  </r>
  <r>
    <x v="1"/>
    <x v="41"/>
    <x v="41"/>
    <x v="1"/>
    <x v="41"/>
    <s v="Puget Sound Province"/>
    <x v="13"/>
    <m/>
    <s v="CENSARA_AVG"/>
  </r>
  <r>
    <x v="1"/>
    <x v="46"/>
    <x v="46"/>
    <x v="1"/>
    <x v="46"/>
    <s v="Puget Sound Province"/>
    <x v="13"/>
    <m/>
    <s v="CENSARA_AVG"/>
  </r>
  <r>
    <x v="1"/>
    <x v="50"/>
    <x v="50"/>
    <x v="1"/>
    <x v="50"/>
    <s v="Puget Sound Province"/>
    <x v="13"/>
    <m/>
    <s v="CENSARA_AVG"/>
  </r>
  <r>
    <x v="4"/>
    <x v="51"/>
    <x v="51"/>
    <x v="4"/>
    <x v="51"/>
    <s v="Sweetgrass Arch"/>
    <x v="18"/>
    <m/>
    <s v="CENSARA_AVG"/>
  </r>
  <r>
    <x v="1"/>
    <x v="50"/>
    <x v="50"/>
    <x v="1"/>
    <x v="50"/>
    <s v="Puget Sound Province"/>
    <x v="13"/>
    <m/>
    <s v="CENSARA_AVG"/>
  </r>
  <r>
    <x v="1"/>
    <x v="45"/>
    <x v="45"/>
    <x v="1"/>
    <x v="45"/>
    <s v="Puget Sound Province"/>
    <x v="13"/>
    <m/>
    <s v="CENSARA_AVG"/>
  </r>
  <r>
    <x v="1"/>
    <x v="52"/>
    <x v="52"/>
    <x v="1"/>
    <x v="52"/>
    <s v="Eastern Columbia Basin"/>
    <x v="19"/>
    <m/>
    <s v="CENSARA_AVG"/>
  </r>
  <r>
    <x v="1"/>
    <x v="53"/>
    <x v="53"/>
    <x v="1"/>
    <x v="53"/>
    <s v="Eastern Columbia Basin"/>
    <x v="19"/>
    <m/>
    <s v="CENSARA_AVG"/>
  </r>
  <r>
    <x v="1"/>
    <x v="50"/>
    <x v="50"/>
    <x v="1"/>
    <x v="50"/>
    <s v="Puget Sound Province"/>
    <x v="13"/>
    <m/>
    <s v="CENSARA_AVG"/>
  </r>
  <r>
    <x v="4"/>
    <x v="54"/>
    <x v="54"/>
    <x v="4"/>
    <x v="54"/>
    <s v="Sweetgrass Arch"/>
    <x v="18"/>
    <m/>
    <s v="CENSARA_AVG"/>
  </r>
  <r>
    <x v="1"/>
    <x v="50"/>
    <x v="50"/>
    <x v="1"/>
    <x v="50"/>
    <s v="Puget Sound Province"/>
    <x v="13"/>
    <m/>
    <s v="CENSARA_AVG"/>
  </r>
  <r>
    <x v="1"/>
    <x v="45"/>
    <x v="45"/>
    <x v="1"/>
    <x v="45"/>
    <s v="Puget Sound Province"/>
    <x v="13"/>
    <m/>
    <s v="CENSARA_AVG"/>
  </r>
  <r>
    <x v="1"/>
    <x v="42"/>
    <x v="55"/>
    <x v="1"/>
    <x v="42"/>
    <s v="Eastern Columbia Basin"/>
    <x v="19"/>
    <m/>
    <s v="CENSARA_AVG"/>
  </r>
  <r>
    <x v="1"/>
    <x v="44"/>
    <x v="44"/>
    <x v="1"/>
    <x v="44"/>
    <s v="Western Columbia Basin"/>
    <x v="12"/>
    <m/>
    <s v="CENSARA_AVG"/>
  </r>
  <r>
    <x v="4"/>
    <x v="55"/>
    <x v="56"/>
    <x v="4"/>
    <x v="55"/>
    <s v="Sweetgrass Arch"/>
    <x v="18"/>
    <m/>
    <s v="CENSARA_AVG"/>
  </r>
  <r>
    <x v="1"/>
    <x v="56"/>
    <x v="57"/>
    <x v="1"/>
    <x v="56"/>
    <s v="Western Columbia Basin"/>
    <x v="12"/>
    <m/>
    <s v="CENSARA_AVG"/>
  </r>
  <r>
    <x v="1"/>
    <x v="50"/>
    <x v="50"/>
    <x v="1"/>
    <x v="50"/>
    <s v="Puget Sound Province"/>
    <x v="13"/>
    <m/>
    <s v="CENSARA_AVG"/>
  </r>
  <r>
    <x v="1"/>
    <x v="50"/>
    <x v="50"/>
    <x v="1"/>
    <x v="50"/>
    <s v="Puget Sound Province"/>
    <x v="13"/>
    <m/>
    <s v="CENSARA_AVG"/>
  </r>
  <r>
    <x v="1"/>
    <x v="50"/>
    <x v="50"/>
    <x v="1"/>
    <x v="50"/>
    <s v="Puget Sound Province"/>
    <x v="13"/>
    <m/>
    <s v="CENSARA_AVG"/>
  </r>
  <r>
    <x v="1"/>
    <x v="57"/>
    <x v="58"/>
    <x v="1"/>
    <x v="57"/>
    <s v="Eastern Columbia Basin"/>
    <x v="19"/>
    <m/>
    <s v="CENSARA_AVG"/>
  </r>
  <r>
    <x v="4"/>
    <x v="58"/>
    <x v="59"/>
    <x v="4"/>
    <x v="58"/>
    <s v="Central Montana Uplift"/>
    <x v="20"/>
    <m/>
    <s v="CENSARA_AVG"/>
  </r>
  <r>
    <x v="4"/>
    <x v="59"/>
    <x v="60"/>
    <x v="4"/>
    <x v="59"/>
    <s v="Montana Folded Belt"/>
    <x v="16"/>
    <m/>
    <s v="CENSARA_AVG"/>
  </r>
  <r>
    <x v="3"/>
    <x v="60"/>
    <x v="61"/>
    <x v="3"/>
    <x v="60"/>
    <s v="New England Province"/>
    <x v="15"/>
    <m/>
    <s v="CENSARA_AVG"/>
  </r>
  <r>
    <x v="1"/>
    <x v="61"/>
    <x v="62"/>
    <x v="1"/>
    <x v="61"/>
    <s v="Western Columbia Basin"/>
    <x v="12"/>
    <m/>
    <s v="CENSARA_AVG"/>
  </r>
  <r>
    <x v="4"/>
    <x v="62"/>
    <x v="63"/>
    <x v="4"/>
    <x v="62"/>
    <s v="Williston Basin"/>
    <x v="21"/>
    <m/>
    <s v="CENSARA_AVG"/>
  </r>
  <r>
    <x v="2"/>
    <x v="63"/>
    <x v="64"/>
    <x v="2"/>
    <x v="63"/>
    <s v="Idaho Mountains Province"/>
    <x v="14"/>
    <m/>
    <s v="CENSARA_AVG"/>
  </r>
  <r>
    <x v="3"/>
    <x v="64"/>
    <x v="65"/>
    <x v="3"/>
    <x v="64"/>
    <s v="New England Province"/>
    <x v="15"/>
    <m/>
    <s v="CENSARA_AVG"/>
  </r>
  <r>
    <x v="2"/>
    <x v="65"/>
    <x v="66"/>
    <x v="2"/>
    <x v="65"/>
    <s v="Idaho Mountains Province"/>
    <x v="14"/>
    <m/>
    <s v="CENSARA_AVG"/>
  </r>
  <r>
    <x v="5"/>
    <x v="66"/>
    <x v="67"/>
    <x v="5"/>
    <x v="66"/>
    <s v="Sioux Uplift"/>
    <x v="22"/>
    <m/>
    <s v="CENSARA_AVG"/>
  </r>
  <r>
    <x v="1"/>
    <x v="67"/>
    <x v="68"/>
    <x v="1"/>
    <x v="67"/>
    <s v="Western Columbia Basin"/>
    <x v="12"/>
    <m/>
    <s v="CENSARA_AVG"/>
  </r>
  <r>
    <x v="4"/>
    <x v="68"/>
    <x v="69"/>
    <x v="4"/>
    <x v="68"/>
    <s v="Williston Basin"/>
    <x v="21"/>
    <m/>
    <s v="CENSARA_AVG"/>
  </r>
  <r>
    <x v="4"/>
    <x v="69"/>
    <x v="70"/>
    <x v="4"/>
    <x v="69"/>
    <s v="Sweetgrass Arch"/>
    <x v="18"/>
    <m/>
    <s v="CENSARA_AVG"/>
  </r>
  <r>
    <x v="3"/>
    <x v="70"/>
    <x v="71"/>
    <x v="3"/>
    <x v="70"/>
    <s v="New England Province"/>
    <x v="15"/>
    <m/>
    <s v="CENSARA_AVG"/>
  </r>
  <r>
    <x v="4"/>
    <x v="71"/>
    <x v="72"/>
    <x v="4"/>
    <x v="71"/>
    <s v="Williston Basin"/>
    <x v="21"/>
    <m/>
    <s v="CENSARA_AVG"/>
  </r>
  <r>
    <x v="1"/>
    <x v="72"/>
    <x v="73"/>
    <x v="1"/>
    <x v="72"/>
    <s v="Eastern Columbia Basin"/>
    <x v="19"/>
    <m/>
    <s v="CENSARA_AVG"/>
  </r>
  <r>
    <x v="4"/>
    <x v="73"/>
    <x v="74"/>
    <x v="4"/>
    <x v="73"/>
    <s v="Williston Basin"/>
    <x v="21"/>
    <m/>
    <s v="CENSARA_AVG"/>
  </r>
  <r>
    <x v="1"/>
    <x v="61"/>
    <x v="62"/>
    <x v="1"/>
    <x v="61"/>
    <s v="Western Columbia Basin"/>
    <x v="12"/>
    <m/>
    <s v="CENSARA_AVG"/>
  </r>
  <r>
    <x v="6"/>
    <x v="74"/>
    <x v="75"/>
    <x v="6"/>
    <x v="74"/>
    <s v="Williston Basin"/>
    <x v="21"/>
    <m/>
    <s v="CENSARA_AVG"/>
  </r>
  <r>
    <x v="6"/>
    <x v="75"/>
    <x v="76"/>
    <x v="6"/>
    <x v="75"/>
    <s v="Williston Basin"/>
    <x v="21"/>
    <m/>
    <s v="CENSARA_AVG"/>
  </r>
  <r>
    <x v="4"/>
    <x v="76"/>
    <x v="77"/>
    <x v="4"/>
    <x v="76"/>
    <s v="Montana Folded Belt"/>
    <x v="16"/>
    <m/>
    <s v="CENSARA_AVG"/>
  </r>
  <r>
    <x v="6"/>
    <x v="77"/>
    <x v="78"/>
    <x v="6"/>
    <x v="77"/>
    <s v="Williston Basin"/>
    <x v="21"/>
    <m/>
    <s v="CENSARA_AVG"/>
  </r>
  <r>
    <x v="6"/>
    <x v="78"/>
    <x v="79"/>
    <x v="6"/>
    <x v="78"/>
    <s v="Williston Basin"/>
    <x v="21"/>
    <m/>
    <s v="CENSARA_AVG"/>
  </r>
  <r>
    <x v="1"/>
    <x v="79"/>
    <x v="80"/>
    <x v="1"/>
    <x v="79"/>
    <s v="Western Columbia Basin"/>
    <x v="12"/>
    <m/>
    <s v="CENSARA_AVG"/>
  </r>
  <r>
    <x v="4"/>
    <x v="80"/>
    <x v="81"/>
    <x v="4"/>
    <x v="80"/>
    <s v="Sweetgrass Arch"/>
    <x v="18"/>
    <m/>
    <s v="CENSARA_AVG"/>
  </r>
  <r>
    <x v="1"/>
    <x v="81"/>
    <x v="82"/>
    <x v="1"/>
    <x v="81"/>
    <s v="Eastern Columbia Basin"/>
    <x v="19"/>
    <m/>
    <s v="CENSARA_AVG"/>
  </r>
  <r>
    <x v="6"/>
    <x v="82"/>
    <x v="83"/>
    <x v="6"/>
    <x v="82"/>
    <s v="Williston Basin"/>
    <x v="21"/>
    <m/>
    <s v="CENSARA_AVG"/>
  </r>
  <r>
    <x v="7"/>
    <x v="83"/>
    <x v="84"/>
    <x v="7"/>
    <x v="83"/>
    <s v="Western Columbia Basin"/>
    <x v="12"/>
    <m/>
    <s v="CENSARA_AVG"/>
  </r>
  <r>
    <x v="6"/>
    <x v="84"/>
    <x v="85"/>
    <x v="6"/>
    <x v="84"/>
    <s v="Williston Basin"/>
    <x v="21"/>
    <m/>
    <s v="CENSARA_AVG"/>
  </r>
  <r>
    <x v="6"/>
    <x v="85"/>
    <x v="86"/>
    <x v="6"/>
    <x v="85"/>
    <s v="Williston Basin"/>
    <x v="21"/>
    <m/>
    <s v="CENSARA_AVG"/>
  </r>
  <r>
    <x v="5"/>
    <x v="86"/>
    <x v="87"/>
    <x v="5"/>
    <x v="86"/>
    <s v="Sioux Uplift"/>
    <x v="22"/>
    <m/>
    <s v="CENSARA_AVG"/>
  </r>
  <r>
    <x v="7"/>
    <x v="83"/>
    <x v="84"/>
    <x v="7"/>
    <x v="83"/>
    <s v="Western Columbia Basin"/>
    <x v="12"/>
    <m/>
    <s v="CENSARA_AVG"/>
  </r>
  <r>
    <x v="6"/>
    <x v="87"/>
    <x v="88"/>
    <x v="6"/>
    <x v="87"/>
    <s v="Williston Basin"/>
    <x v="21"/>
    <m/>
    <s v="CENSARA_AVG"/>
  </r>
  <r>
    <x v="5"/>
    <x v="88"/>
    <x v="89"/>
    <x v="5"/>
    <x v="88"/>
    <s v="Sioux Uplift"/>
    <x v="22"/>
    <m/>
    <s v="CENSARA_AVG"/>
  </r>
  <r>
    <x v="4"/>
    <x v="89"/>
    <x v="90"/>
    <x v="4"/>
    <x v="89"/>
    <s v="Sweetgrass Arch"/>
    <x v="18"/>
    <m/>
    <s v="CENSARA_AVG"/>
  </r>
  <r>
    <x v="7"/>
    <x v="83"/>
    <x v="84"/>
    <x v="7"/>
    <x v="83"/>
    <s v="Western Columbia Basin"/>
    <x v="12"/>
    <m/>
    <s v="CENSARA_AVG"/>
  </r>
  <r>
    <x v="1"/>
    <x v="90"/>
    <x v="91"/>
    <x v="1"/>
    <x v="90"/>
    <s v="Western Columbia Basin"/>
    <x v="12"/>
    <m/>
    <s v="CENSARA_AVG"/>
  </r>
  <r>
    <x v="3"/>
    <x v="91"/>
    <x v="92"/>
    <x v="3"/>
    <x v="91"/>
    <s v="New England Province"/>
    <x v="15"/>
    <m/>
    <s v="CENSARA_AVG"/>
  </r>
  <r>
    <x v="7"/>
    <x v="83"/>
    <x v="84"/>
    <x v="7"/>
    <x v="83"/>
    <s v="Western Columbia Basin"/>
    <x v="12"/>
    <m/>
    <s v="CENSARA_AVG"/>
  </r>
  <r>
    <x v="7"/>
    <x v="83"/>
    <x v="84"/>
    <x v="7"/>
    <x v="83"/>
    <s v="Western Columbia Basin"/>
    <x v="12"/>
    <m/>
    <s v="CENSARA_AVG"/>
  </r>
  <r>
    <x v="6"/>
    <x v="92"/>
    <x v="93"/>
    <x v="6"/>
    <x v="92"/>
    <s v="Williston Basin"/>
    <x v="21"/>
    <m/>
    <s v="CENSARA_AVG"/>
  </r>
  <r>
    <x v="7"/>
    <x v="83"/>
    <x v="84"/>
    <x v="7"/>
    <x v="83"/>
    <s v="Western Columbia Basin"/>
    <x v="12"/>
    <m/>
    <s v="CENSARA_AVG"/>
  </r>
  <r>
    <x v="7"/>
    <x v="83"/>
    <x v="84"/>
    <x v="7"/>
    <x v="83"/>
    <s v="Western Columbia Basin"/>
    <x v="12"/>
    <m/>
    <s v="CENSARA_AVG"/>
  </r>
  <r>
    <x v="7"/>
    <x v="83"/>
    <x v="84"/>
    <x v="7"/>
    <x v="83"/>
    <s v="Western Columbia Basin"/>
    <x v="12"/>
    <m/>
    <s v="CENSARA_AVG"/>
  </r>
  <r>
    <x v="7"/>
    <x v="83"/>
    <x v="84"/>
    <x v="7"/>
    <x v="83"/>
    <s v="Western Columbia Basin"/>
    <x v="12"/>
    <m/>
    <s v="CENSARA_AVG"/>
  </r>
  <r>
    <x v="1"/>
    <x v="93"/>
    <x v="94"/>
    <x v="1"/>
    <x v="93"/>
    <s v="Eastern Columbia Basin"/>
    <x v="19"/>
    <m/>
    <s v="CENSARA_AVG"/>
  </r>
  <r>
    <x v="4"/>
    <x v="94"/>
    <x v="95"/>
    <x v="4"/>
    <x v="94"/>
    <s v="North Western Overthrust"/>
    <x v="17"/>
    <m/>
    <s v="CENSARA_AVG"/>
  </r>
  <r>
    <x v="7"/>
    <x v="83"/>
    <x v="84"/>
    <x v="7"/>
    <x v="83"/>
    <s v="Western Columbia Basin"/>
    <x v="12"/>
    <m/>
    <s v="CENSARA_AVG"/>
  </r>
  <r>
    <x v="7"/>
    <x v="83"/>
    <x v="84"/>
    <x v="7"/>
    <x v="83"/>
    <s v="Western Columbia Basin"/>
    <x v="12"/>
    <m/>
    <s v="CENSARA_AVG"/>
  </r>
  <r>
    <x v="7"/>
    <x v="83"/>
    <x v="84"/>
    <x v="7"/>
    <x v="83"/>
    <s v="Western Columbia Basin"/>
    <x v="12"/>
    <m/>
    <s v="CENSARA_AVG"/>
  </r>
  <r>
    <x v="7"/>
    <x v="83"/>
    <x v="84"/>
    <x v="7"/>
    <x v="83"/>
    <s v="Western Columbia Basin"/>
    <x v="12"/>
    <m/>
    <s v="CENSARA_AVG"/>
  </r>
  <r>
    <x v="7"/>
    <x v="83"/>
    <x v="84"/>
    <x v="7"/>
    <x v="83"/>
    <s v="Western Columbia Basin"/>
    <x v="12"/>
    <m/>
    <s v="CENSARA_AVG"/>
  </r>
  <r>
    <x v="2"/>
    <x v="95"/>
    <x v="96"/>
    <x v="2"/>
    <x v="95"/>
    <s v="Idaho Mountains Province"/>
    <x v="14"/>
    <m/>
    <s v="CENSARA_AVG"/>
  </r>
  <r>
    <x v="4"/>
    <x v="96"/>
    <x v="97"/>
    <x v="4"/>
    <x v="96"/>
    <s v="Williston Basin"/>
    <x v="21"/>
    <m/>
    <s v="CENSARA_AVG"/>
  </r>
  <r>
    <x v="1"/>
    <x v="79"/>
    <x v="80"/>
    <x v="1"/>
    <x v="79"/>
    <s v="Western Columbia Basin"/>
    <x v="12"/>
    <m/>
    <s v="CENSARA_AVG"/>
  </r>
  <r>
    <x v="6"/>
    <x v="97"/>
    <x v="98"/>
    <x v="6"/>
    <x v="97"/>
    <s v="Williston Basin"/>
    <x v="21"/>
    <m/>
    <s v="CENSARA_AVG"/>
  </r>
  <r>
    <x v="1"/>
    <x v="98"/>
    <x v="99"/>
    <x v="1"/>
    <x v="98"/>
    <s v="Eastern Columbia Basin"/>
    <x v="19"/>
    <m/>
    <s v="CENSARA_AVG"/>
  </r>
  <r>
    <x v="4"/>
    <x v="99"/>
    <x v="100"/>
    <x v="4"/>
    <x v="99"/>
    <s v="Montana Folded Belt"/>
    <x v="16"/>
    <m/>
    <s v="CENSARA_AVG"/>
  </r>
  <r>
    <x v="7"/>
    <x v="100"/>
    <x v="101"/>
    <x v="7"/>
    <x v="100"/>
    <s v="Western Columbia Basin"/>
    <x v="12"/>
    <m/>
    <s v="CENSARA_AVG"/>
  </r>
  <r>
    <x v="7"/>
    <x v="100"/>
    <x v="101"/>
    <x v="7"/>
    <x v="100"/>
    <s v="Western Columbia Basin"/>
    <x v="12"/>
    <m/>
    <s v="CENSARA_AVG"/>
  </r>
  <r>
    <x v="7"/>
    <x v="100"/>
    <x v="101"/>
    <x v="7"/>
    <x v="100"/>
    <s v="Western Columbia Basin"/>
    <x v="12"/>
    <m/>
    <s v="CENSARA_AVG"/>
  </r>
  <r>
    <x v="5"/>
    <x v="101"/>
    <x v="102"/>
    <x v="5"/>
    <x v="101"/>
    <s v="Sioux Uplift"/>
    <x v="22"/>
    <m/>
    <s v="CENSARA_AVG"/>
  </r>
  <r>
    <x v="1"/>
    <x v="90"/>
    <x v="91"/>
    <x v="1"/>
    <x v="90"/>
    <s v="Western Columbia Basin"/>
    <x v="12"/>
    <m/>
    <s v="CENSARA_AVG"/>
  </r>
  <r>
    <x v="6"/>
    <x v="102"/>
    <x v="103"/>
    <x v="6"/>
    <x v="102"/>
    <s v="Williston Basin"/>
    <x v="21"/>
    <m/>
    <s v="CENSARA_AVG"/>
  </r>
  <r>
    <x v="5"/>
    <x v="103"/>
    <x v="104"/>
    <x v="5"/>
    <x v="103"/>
    <s v="Sioux Uplift"/>
    <x v="22"/>
    <m/>
    <s v="CENSARA_AVG"/>
  </r>
  <r>
    <x v="6"/>
    <x v="104"/>
    <x v="105"/>
    <x v="6"/>
    <x v="104"/>
    <s v="Williston Basin"/>
    <x v="21"/>
    <m/>
    <s v="CENSARA_AVG"/>
  </r>
  <r>
    <x v="4"/>
    <x v="105"/>
    <x v="106"/>
    <x v="4"/>
    <x v="105"/>
    <s v="Montana Folded Belt"/>
    <x v="16"/>
    <m/>
    <s v="CENSARA_AVG"/>
  </r>
  <r>
    <x v="1"/>
    <x v="106"/>
    <x v="107"/>
    <x v="1"/>
    <x v="106"/>
    <s v="Eastern Columbia Basin"/>
    <x v="19"/>
    <m/>
    <s v="CENSARA_AVG"/>
  </r>
  <r>
    <x v="2"/>
    <x v="107"/>
    <x v="108"/>
    <x v="2"/>
    <x v="107"/>
    <s v="Eastern Columbia Basin"/>
    <x v="19"/>
    <m/>
    <s v="CENSARA_AVG"/>
  </r>
  <r>
    <x v="1"/>
    <x v="90"/>
    <x v="91"/>
    <x v="1"/>
    <x v="90"/>
    <s v="Western Columbia Basin"/>
    <x v="12"/>
    <m/>
    <s v="CENSARA_AVG"/>
  </r>
  <r>
    <x v="1"/>
    <x v="108"/>
    <x v="109"/>
    <x v="1"/>
    <x v="108"/>
    <s v="Eastern Columbia Basin"/>
    <x v="19"/>
    <m/>
    <s v="CENSARA_AVG"/>
  </r>
  <r>
    <x v="4"/>
    <x v="109"/>
    <x v="110"/>
    <x v="4"/>
    <x v="109"/>
    <s v="Montana Folded Belt"/>
    <x v="16"/>
    <m/>
    <s v="CENSARA_AVG"/>
  </r>
  <r>
    <x v="6"/>
    <x v="50"/>
    <x v="111"/>
    <x v="6"/>
    <x v="50"/>
    <s v="Williston Basin"/>
    <x v="21"/>
    <m/>
    <s v="CENSARA_AVG"/>
  </r>
  <r>
    <x v="6"/>
    <x v="110"/>
    <x v="112"/>
    <x v="6"/>
    <x v="110"/>
    <s v="Williston Basin"/>
    <x v="21"/>
    <m/>
    <s v="CENSARA_AVG"/>
  </r>
  <r>
    <x v="5"/>
    <x v="111"/>
    <x v="113"/>
    <x v="5"/>
    <x v="111"/>
    <s v="Sioux Uplift"/>
    <x v="22"/>
    <m/>
    <s v="CENSARA_AVG"/>
  </r>
  <r>
    <x v="6"/>
    <x v="112"/>
    <x v="114"/>
    <x v="6"/>
    <x v="112"/>
    <s v="Williston Basin"/>
    <x v="21"/>
    <m/>
    <s v="CENSARA_AVG"/>
  </r>
  <r>
    <x v="5"/>
    <x v="113"/>
    <x v="115"/>
    <x v="5"/>
    <x v="113"/>
    <s v="Sioux Uplift"/>
    <x v="22"/>
    <m/>
    <s v="CENSARA_AVG"/>
  </r>
  <r>
    <x v="7"/>
    <x v="100"/>
    <x v="101"/>
    <x v="7"/>
    <x v="100"/>
    <s v="Western Columbia Basin"/>
    <x v="12"/>
    <m/>
    <s v="CENSARA_AVG"/>
  </r>
  <r>
    <x v="7"/>
    <x v="114"/>
    <x v="116"/>
    <x v="7"/>
    <x v="114"/>
    <s v="Western Columbia Basin"/>
    <x v="12"/>
    <m/>
    <s v="CENSARA_AVG"/>
  </r>
  <r>
    <x v="8"/>
    <x v="115"/>
    <x v="117"/>
    <x v="8"/>
    <x v="115"/>
    <s v="Wisconsin Arch"/>
    <x v="23"/>
    <m/>
    <s v="CENSARA_AVG"/>
  </r>
  <r>
    <x v="4"/>
    <x v="116"/>
    <x v="118"/>
    <x v="4"/>
    <x v="116"/>
    <s v="Sweetgrass Arch"/>
    <x v="18"/>
    <m/>
    <s v="CENSARA_AVG"/>
  </r>
  <r>
    <x v="1"/>
    <x v="90"/>
    <x v="91"/>
    <x v="1"/>
    <x v="90"/>
    <s v="Western Columbia Basin"/>
    <x v="12"/>
    <m/>
    <s v="CENSARA_AVG"/>
  </r>
  <r>
    <x v="1"/>
    <x v="117"/>
    <x v="119"/>
    <x v="1"/>
    <x v="117"/>
    <s v="Western Columbia Basin"/>
    <x v="12"/>
    <m/>
    <s v="CENSARA_AVG"/>
  </r>
  <r>
    <x v="3"/>
    <x v="118"/>
    <x v="120"/>
    <x v="3"/>
    <x v="118"/>
    <s v="New England Province"/>
    <x v="15"/>
    <m/>
    <s v="CENSARA_AVG"/>
  </r>
  <r>
    <x v="8"/>
    <x v="115"/>
    <x v="117"/>
    <x v="8"/>
    <x v="115"/>
    <s v="Wisconsin Arch"/>
    <x v="23"/>
    <m/>
    <s v="CENSARA_AVG"/>
  </r>
  <r>
    <x v="8"/>
    <x v="115"/>
    <x v="117"/>
    <x v="8"/>
    <x v="115"/>
    <s v="Wisconsin Arch"/>
    <x v="23"/>
    <m/>
    <s v="CENSARA_AVG"/>
  </r>
  <r>
    <x v="8"/>
    <x v="115"/>
    <x v="117"/>
    <x v="8"/>
    <x v="115"/>
    <s v="Wisconsin Arch"/>
    <x v="23"/>
    <m/>
    <s v="CENSARA_AVG"/>
  </r>
  <r>
    <x v="8"/>
    <x v="115"/>
    <x v="117"/>
    <x v="8"/>
    <x v="115"/>
    <s v="Wisconsin Arch"/>
    <x v="23"/>
    <m/>
    <s v="CENSARA_AVG"/>
  </r>
  <r>
    <x v="8"/>
    <x v="115"/>
    <x v="117"/>
    <x v="8"/>
    <x v="115"/>
    <s v="Wisconsin Arch"/>
    <x v="23"/>
    <m/>
    <s v="CENSARA_AVG"/>
  </r>
  <r>
    <x v="8"/>
    <x v="115"/>
    <x v="117"/>
    <x v="8"/>
    <x v="115"/>
    <s v="Wisconsin Arch"/>
    <x v="23"/>
    <m/>
    <s v="CENSARA_AVG"/>
  </r>
  <r>
    <x v="7"/>
    <x v="91"/>
    <x v="121"/>
    <x v="7"/>
    <x v="91"/>
    <s v="Western Columbia Basin"/>
    <x v="12"/>
    <m/>
    <s v="CENSARA_AVG"/>
  </r>
  <r>
    <x v="3"/>
    <x v="91"/>
    <x v="92"/>
    <x v="3"/>
    <x v="91"/>
    <s v="New England Province"/>
    <x v="15"/>
    <m/>
    <s v="CENSARA_AVG"/>
  </r>
  <r>
    <x v="6"/>
    <x v="119"/>
    <x v="122"/>
    <x v="6"/>
    <x v="119"/>
    <s v="Williston Basin"/>
    <x v="21"/>
    <m/>
    <s v="CENSARA_AVG"/>
  </r>
  <r>
    <x v="4"/>
    <x v="120"/>
    <x v="123"/>
    <x v="4"/>
    <x v="120"/>
    <s v="Williston Basin"/>
    <x v="21"/>
    <m/>
    <s v="CENSARA_AVG"/>
  </r>
  <r>
    <x v="8"/>
    <x v="115"/>
    <x v="117"/>
    <x v="8"/>
    <x v="115"/>
    <s v="Wisconsin Arch"/>
    <x v="23"/>
    <m/>
    <s v="CENSARA_AVG"/>
  </r>
  <r>
    <x v="5"/>
    <x v="121"/>
    <x v="124"/>
    <x v="5"/>
    <x v="121"/>
    <s v="Sioux Uplift"/>
    <x v="22"/>
    <m/>
    <s v="CENSARA_AVG"/>
  </r>
  <r>
    <x v="8"/>
    <x v="115"/>
    <x v="117"/>
    <x v="8"/>
    <x v="115"/>
    <s v="Wisconsin Arch"/>
    <x v="23"/>
    <m/>
    <s v="CENSARA_AVG"/>
  </r>
  <r>
    <x v="4"/>
    <x v="122"/>
    <x v="125"/>
    <x v="4"/>
    <x v="122"/>
    <s v="Williston Basin"/>
    <x v="21"/>
    <m/>
    <s v="CENSARA_AVG"/>
  </r>
  <r>
    <x v="8"/>
    <x v="115"/>
    <x v="117"/>
    <x v="8"/>
    <x v="115"/>
    <s v="Wisconsin Arch"/>
    <x v="23"/>
    <m/>
    <s v="CENSARA_AVG"/>
  </r>
  <r>
    <x v="8"/>
    <x v="115"/>
    <x v="117"/>
    <x v="8"/>
    <x v="115"/>
    <s v="Wisconsin Arch"/>
    <x v="23"/>
    <m/>
    <s v="CENSARA_AVG"/>
  </r>
  <r>
    <x v="4"/>
    <x v="123"/>
    <x v="126"/>
    <x v="4"/>
    <x v="123"/>
    <s v="Central Montana Uplift"/>
    <x v="20"/>
    <m/>
    <s v="CENSARA_AVG"/>
  </r>
  <r>
    <x v="1"/>
    <x v="124"/>
    <x v="127"/>
    <x v="1"/>
    <x v="124"/>
    <s v="Eastern Columbia Basin"/>
    <x v="19"/>
    <m/>
    <s v="CENSARA_AVG"/>
  </r>
  <r>
    <x v="1"/>
    <x v="125"/>
    <x v="128"/>
    <x v="1"/>
    <x v="125"/>
    <s v="Eastern Columbia Basin"/>
    <x v="19"/>
    <m/>
    <s v="CENSARA_AVG"/>
  </r>
  <r>
    <x v="3"/>
    <x v="108"/>
    <x v="129"/>
    <x v="3"/>
    <x v="108"/>
    <s v="New England Province"/>
    <x v="15"/>
    <m/>
    <s v="CENSARA_AVG"/>
  </r>
  <r>
    <x v="2"/>
    <x v="126"/>
    <x v="130"/>
    <x v="2"/>
    <x v="126"/>
    <s v="Idaho Mountains Province"/>
    <x v="14"/>
    <m/>
    <s v="CENSARA_AVG"/>
  </r>
  <r>
    <x v="7"/>
    <x v="114"/>
    <x v="116"/>
    <x v="7"/>
    <x v="114"/>
    <s v="Western Columbia Basin"/>
    <x v="12"/>
    <m/>
    <s v="CENSARA_AVG"/>
  </r>
  <r>
    <x v="5"/>
    <x v="76"/>
    <x v="131"/>
    <x v="5"/>
    <x v="76"/>
    <s v="Sioux Uplift"/>
    <x v="22"/>
    <m/>
    <s v="CENSARA_AVG"/>
  </r>
  <r>
    <x v="4"/>
    <x v="127"/>
    <x v="132"/>
    <x v="4"/>
    <x v="127"/>
    <s v="Williston Basin"/>
    <x v="21"/>
    <m/>
    <s v="CENSARA_AVG"/>
  </r>
  <r>
    <x v="1"/>
    <x v="127"/>
    <x v="133"/>
    <x v="1"/>
    <x v="127"/>
    <s v="Eastern Columbia Basin"/>
    <x v="19"/>
    <m/>
    <s v="CENSARA_AVG"/>
  </r>
  <r>
    <x v="6"/>
    <x v="128"/>
    <x v="134"/>
    <x v="6"/>
    <x v="128"/>
    <s v="Williston Basin"/>
    <x v="21"/>
    <m/>
    <s v="CENSARA_AVG"/>
  </r>
  <r>
    <x v="1"/>
    <x v="100"/>
    <x v="135"/>
    <x v="1"/>
    <x v="100"/>
    <s v="Eastern Columbia Basin"/>
    <x v="19"/>
    <m/>
    <s v="CENSARA_AVG"/>
  </r>
  <r>
    <x v="7"/>
    <x v="129"/>
    <x v="136"/>
    <x v="7"/>
    <x v="129"/>
    <s v="Western Columbia Basin"/>
    <x v="12"/>
    <m/>
    <s v="CENSARA_AVG"/>
  </r>
  <r>
    <x v="8"/>
    <x v="115"/>
    <x v="117"/>
    <x v="8"/>
    <x v="115"/>
    <s v="Wisconsin Arch"/>
    <x v="23"/>
    <m/>
    <s v="CENSARA_AVG"/>
  </r>
  <r>
    <x v="6"/>
    <x v="130"/>
    <x v="137"/>
    <x v="6"/>
    <x v="130"/>
    <s v="Williston Basin"/>
    <x v="21"/>
    <m/>
    <s v="CENSARA_AVG"/>
  </r>
  <r>
    <x v="6"/>
    <x v="131"/>
    <x v="138"/>
    <x v="6"/>
    <x v="131"/>
    <s v="Williston Basin"/>
    <x v="21"/>
    <m/>
    <s v="CENSARA_AVG"/>
  </r>
  <r>
    <x v="8"/>
    <x v="115"/>
    <x v="117"/>
    <x v="8"/>
    <x v="115"/>
    <s v="Wisconsin Arch"/>
    <x v="23"/>
    <m/>
    <s v="CENSARA_AVG"/>
  </r>
  <r>
    <x v="5"/>
    <x v="132"/>
    <x v="139"/>
    <x v="5"/>
    <x v="132"/>
    <s v="Sioux Uplift"/>
    <x v="22"/>
    <m/>
    <s v="CENSARA_AVG"/>
  </r>
  <r>
    <x v="5"/>
    <x v="133"/>
    <x v="140"/>
    <x v="5"/>
    <x v="133"/>
    <s v="Sioux Uplift"/>
    <x v="22"/>
    <m/>
    <s v="CENSARA_AVG"/>
  </r>
  <r>
    <x v="7"/>
    <x v="129"/>
    <x v="136"/>
    <x v="7"/>
    <x v="129"/>
    <s v="Western Columbia Basin"/>
    <x v="12"/>
    <m/>
    <s v="CENSARA_AVG"/>
  </r>
  <r>
    <x v="8"/>
    <x v="115"/>
    <x v="117"/>
    <x v="8"/>
    <x v="115"/>
    <s v="Wisconsin Arch"/>
    <x v="23"/>
    <m/>
    <s v="CENSARA_AVG"/>
  </r>
  <r>
    <x v="7"/>
    <x v="134"/>
    <x v="141"/>
    <x v="7"/>
    <x v="134"/>
    <s v="Western Columbia Basin"/>
    <x v="12"/>
    <m/>
    <s v="CENSARA_AVG"/>
  </r>
  <r>
    <x v="4"/>
    <x v="135"/>
    <x v="142"/>
    <x v="4"/>
    <x v="135"/>
    <s v="Sweetgrass Arch"/>
    <x v="18"/>
    <m/>
    <s v="CENSARA_AVG"/>
  </r>
  <r>
    <x v="8"/>
    <x v="115"/>
    <x v="117"/>
    <x v="8"/>
    <x v="115"/>
    <s v="Wisconsin Arch"/>
    <x v="23"/>
    <m/>
    <s v="CENSARA_AVG"/>
  </r>
  <r>
    <x v="7"/>
    <x v="129"/>
    <x v="136"/>
    <x v="7"/>
    <x v="129"/>
    <s v="Western Columbia Basin"/>
    <x v="12"/>
    <m/>
    <s v="CENSARA_AVG"/>
  </r>
  <r>
    <x v="2"/>
    <x v="136"/>
    <x v="143"/>
    <x v="2"/>
    <x v="136"/>
    <s v="Eastern Columbia Basin"/>
    <x v="19"/>
    <m/>
    <s v="CENSARA_AVG"/>
  </r>
  <r>
    <x v="4"/>
    <x v="137"/>
    <x v="144"/>
    <x v="4"/>
    <x v="137"/>
    <s v="Central Montana Uplift"/>
    <x v="20"/>
    <m/>
    <s v="CENSARA_AVG"/>
  </r>
  <r>
    <x v="7"/>
    <x v="138"/>
    <x v="145"/>
    <x v="7"/>
    <x v="138"/>
    <s v="Eastern Columbia Basin"/>
    <x v="19"/>
    <m/>
    <s v="CENSARA_AVG"/>
  </r>
  <r>
    <x v="4"/>
    <x v="139"/>
    <x v="146"/>
    <x v="4"/>
    <x v="139"/>
    <s v="Williston Basin"/>
    <x v="21"/>
    <m/>
    <s v="CENSARA_AVG"/>
  </r>
  <r>
    <x v="1"/>
    <x v="117"/>
    <x v="119"/>
    <x v="1"/>
    <x v="117"/>
    <s v="Western Columbia Basin"/>
    <x v="12"/>
    <m/>
    <s v="CENSARA_AVG"/>
  </r>
  <r>
    <x v="3"/>
    <x v="91"/>
    <x v="92"/>
    <x v="3"/>
    <x v="91"/>
    <s v="New England Province"/>
    <x v="15"/>
    <m/>
    <s v="CENSARA_AVG"/>
  </r>
  <r>
    <x v="5"/>
    <x v="126"/>
    <x v="147"/>
    <x v="5"/>
    <x v="126"/>
    <s v="Sioux Uplift"/>
    <x v="22"/>
    <m/>
    <s v="CENSARA_AVG"/>
  </r>
  <r>
    <x v="1"/>
    <x v="117"/>
    <x v="119"/>
    <x v="1"/>
    <x v="117"/>
    <s v="Western Columbia Basin"/>
    <x v="12"/>
    <m/>
    <s v="CENSARA_AVG"/>
  </r>
  <r>
    <x v="1"/>
    <x v="140"/>
    <x v="148"/>
    <x v="1"/>
    <x v="140"/>
    <s v="Eastern Columbia Basin"/>
    <x v="19"/>
    <m/>
    <s v="CENSARA_AVG"/>
  </r>
  <r>
    <x v="3"/>
    <x v="91"/>
    <x v="92"/>
    <x v="3"/>
    <x v="91"/>
    <s v="New England Province"/>
    <x v="15"/>
    <m/>
    <s v="CENSARA_AVG"/>
  </r>
  <r>
    <x v="3"/>
    <x v="91"/>
    <x v="92"/>
    <x v="3"/>
    <x v="91"/>
    <s v="New England Province"/>
    <x v="15"/>
    <m/>
    <s v="CENSARA_AVG"/>
  </r>
  <r>
    <x v="3"/>
    <x v="91"/>
    <x v="92"/>
    <x v="3"/>
    <x v="91"/>
    <s v="New England Province"/>
    <x v="15"/>
    <m/>
    <s v="CENSARA_AVG"/>
  </r>
  <r>
    <x v="3"/>
    <x v="91"/>
    <x v="92"/>
    <x v="3"/>
    <x v="91"/>
    <s v="New England Province"/>
    <x v="15"/>
    <m/>
    <s v="CENSARA_AVG"/>
  </r>
  <r>
    <x v="7"/>
    <x v="141"/>
    <x v="149"/>
    <x v="7"/>
    <x v="141"/>
    <s v="Eastern Columbia Basin"/>
    <x v="19"/>
    <m/>
    <s v="CENSARA_AVG"/>
  </r>
  <r>
    <x v="7"/>
    <x v="142"/>
    <x v="150"/>
    <x v="7"/>
    <x v="142"/>
    <s v="Western Columbia Basin"/>
    <x v="12"/>
    <m/>
    <s v="CENSARA_AVG"/>
  </r>
  <r>
    <x v="5"/>
    <x v="143"/>
    <x v="151"/>
    <x v="5"/>
    <x v="143"/>
    <s v="Sioux Uplift"/>
    <x v="22"/>
    <m/>
    <s v="CENSARA_AVG"/>
  </r>
  <r>
    <x v="3"/>
    <x v="91"/>
    <x v="92"/>
    <x v="3"/>
    <x v="91"/>
    <s v="New England Province"/>
    <x v="15"/>
    <m/>
    <s v="CENSARA_AVG"/>
  </r>
  <r>
    <x v="6"/>
    <x v="144"/>
    <x v="152"/>
    <x v="6"/>
    <x v="144"/>
    <s v="Williston Basin"/>
    <x v="21"/>
    <m/>
    <s v="CENSARA_AVG"/>
  </r>
  <r>
    <x v="3"/>
    <x v="91"/>
    <x v="92"/>
    <x v="3"/>
    <x v="91"/>
    <s v="New England Province"/>
    <x v="15"/>
    <m/>
    <s v="CENSARA_AVG"/>
  </r>
  <r>
    <x v="5"/>
    <x v="145"/>
    <x v="153"/>
    <x v="5"/>
    <x v="145"/>
    <s v="Sioux Uplift"/>
    <x v="22"/>
    <m/>
    <s v="CENSARA_AVG"/>
  </r>
  <r>
    <x v="6"/>
    <x v="146"/>
    <x v="154"/>
    <x v="6"/>
    <x v="146"/>
    <s v="Williston Basin"/>
    <x v="21"/>
    <m/>
    <s v="CENSARA_AVG"/>
  </r>
  <r>
    <x v="3"/>
    <x v="147"/>
    <x v="155"/>
    <x v="3"/>
    <x v="147"/>
    <s v="New England Province"/>
    <x v="15"/>
    <m/>
    <s v="CENSARA_AVG"/>
  </r>
  <r>
    <x v="3"/>
    <x v="91"/>
    <x v="92"/>
    <x v="3"/>
    <x v="91"/>
    <s v="New England Province"/>
    <x v="15"/>
    <m/>
    <s v="CENSARA_AVG"/>
  </r>
  <r>
    <x v="3"/>
    <x v="91"/>
    <x v="92"/>
    <x v="3"/>
    <x v="91"/>
    <s v="New England Province"/>
    <x v="15"/>
    <m/>
    <s v="CENSARA_AVG"/>
  </r>
  <r>
    <x v="3"/>
    <x v="91"/>
    <x v="92"/>
    <x v="3"/>
    <x v="91"/>
    <s v="New England Province"/>
    <x v="15"/>
    <m/>
    <s v="CENSARA_AVG"/>
  </r>
  <r>
    <x v="6"/>
    <x v="73"/>
    <x v="156"/>
    <x v="6"/>
    <x v="73"/>
    <s v="Williston Basin"/>
    <x v="21"/>
    <m/>
    <s v="CENSARA_AVG"/>
  </r>
  <r>
    <x v="2"/>
    <x v="67"/>
    <x v="157"/>
    <x v="2"/>
    <x v="67"/>
    <s v="Eastern Columbia Basin"/>
    <x v="19"/>
    <m/>
    <s v="CENSARA_AVG"/>
  </r>
  <r>
    <x v="9"/>
    <x v="148"/>
    <x v="158"/>
    <x v="9"/>
    <x v="148"/>
    <s v="New England Province"/>
    <x v="15"/>
    <m/>
    <s v="CENSARA_AVG"/>
  </r>
  <r>
    <x v="6"/>
    <x v="149"/>
    <x v="159"/>
    <x v="6"/>
    <x v="149"/>
    <s v="Williston Basin"/>
    <x v="21"/>
    <m/>
    <s v="CENSARA_AVG"/>
  </r>
  <r>
    <x v="3"/>
    <x v="91"/>
    <x v="92"/>
    <x v="3"/>
    <x v="91"/>
    <s v="New England Province"/>
    <x v="15"/>
    <m/>
    <s v="CENSARA_AVG"/>
  </r>
  <r>
    <x v="7"/>
    <x v="150"/>
    <x v="160"/>
    <x v="7"/>
    <x v="150"/>
    <s v="Eastern Columbia Basin"/>
    <x v="19"/>
    <m/>
    <s v="CENSARA_AVG"/>
  </r>
  <r>
    <x v="3"/>
    <x v="91"/>
    <x v="92"/>
    <x v="3"/>
    <x v="91"/>
    <s v="New England Province"/>
    <x v="15"/>
    <m/>
    <s v="CENSARA_AVG"/>
  </r>
  <r>
    <x v="7"/>
    <x v="151"/>
    <x v="161"/>
    <x v="7"/>
    <x v="151"/>
    <s v="Eastern Columbia Basin"/>
    <x v="19"/>
    <m/>
    <s v="CENSARA_AVG"/>
  </r>
  <r>
    <x v="3"/>
    <x v="91"/>
    <x v="92"/>
    <x v="3"/>
    <x v="91"/>
    <s v="New England Province"/>
    <x v="15"/>
    <m/>
    <s v="CENSARA_AVG"/>
  </r>
  <r>
    <x v="7"/>
    <x v="152"/>
    <x v="162"/>
    <x v="7"/>
    <x v="152"/>
    <s v="Western Columbia Basin"/>
    <x v="12"/>
    <m/>
    <s v="CENSARA_AVG"/>
  </r>
  <r>
    <x v="6"/>
    <x v="153"/>
    <x v="163"/>
    <x v="6"/>
    <x v="153"/>
    <s v="Williston Basin"/>
    <x v="21"/>
    <m/>
    <s v="CENSARA_AVG"/>
  </r>
  <r>
    <x v="3"/>
    <x v="91"/>
    <x v="92"/>
    <x v="3"/>
    <x v="91"/>
    <s v="New England Province"/>
    <x v="15"/>
    <m/>
    <s v="CENSARA_AVG"/>
  </r>
  <r>
    <x v="7"/>
    <x v="154"/>
    <x v="164"/>
    <x v="7"/>
    <x v="154"/>
    <s v="Eastern Columbia Basin"/>
    <x v="19"/>
    <m/>
    <s v="CENSARA_AVG"/>
  </r>
  <r>
    <x v="3"/>
    <x v="91"/>
    <x v="92"/>
    <x v="3"/>
    <x v="91"/>
    <s v="New England Province"/>
    <x v="15"/>
    <m/>
    <s v="CENSARA_AVG"/>
  </r>
  <r>
    <x v="3"/>
    <x v="91"/>
    <x v="92"/>
    <x v="3"/>
    <x v="91"/>
    <s v="New England Province"/>
    <x v="15"/>
    <m/>
    <s v="CENSARA_AVG"/>
  </r>
  <r>
    <x v="7"/>
    <x v="42"/>
    <x v="165"/>
    <x v="7"/>
    <x v="42"/>
    <s v="Western Columbia Basin"/>
    <x v="12"/>
    <m/>
    <s v="CENSARA_AVG"/>
  </r>
  <r>
    <x v="3"/>
    <x v="91"/>
    <x v="92"/>
    <x v="3"/>
    <x v="91"/>
    <s v="New England Province"/>
    <x v="15"/>
    <m/>
    <s v="CENSARA_AVG"/>
  </r>
  <r>
    <x v="4"/>
    <x v="155"/>
    <x v="166"/>
    <x v="4"/>
    <x v="155"/>
    <s v="Montana Folded Belt"/>
    <x v="16"/>
    <m/>
    <s v="CENSARA_AVG"/>
  </r>
  <r>
    <x v="3"/>
    <x v="91"/>
    <x v="92"/>
    <x v="3"/>
    <x v="91"/>
    <s v="New England Province"/>
    <x v="15"/>
    <m/>
    <s v="CENSARA_AVG"/>
  </r>
  <r>
    <x v="3"/>
    <x v="91"/>
    <x v="92"/>
    <x v="3"/>
    <x v="91"/>
    <s v="New England Province"/>
    <x v="15"/>
    <m/>
    <s v="CENSARA_AVG"/>
  </r>
  <r>
    <x v="7"/>
    <x v="156"/>
    <x v="167"/>
    <x v="7"/>
    <x v="156"/>
    <s v="Eastern Columbia Basin"/>
    <x v="19"/>
    <m/>
    <s v="CENSARA_AVG"/>
  </r>
  <r>
    <x v="4"/>
    <x v="157"/>
    <x v="168"/>
    <x v="4"/>
    <x v="157"/>
    <s v="Montana Folded Belt"/>
    <x v="16"/>
    <m/>
    <s v="CENSARA_AVG"/>
  </r>
  <r>
    <x v="3"/>
    <x v="91"/>
    <x v="92"/>
    <x v="3"/>
    <x v="91"/>
    <s v="New England Province"/>
    <x v="15"/>
    <m/>
    <s v="CENSARA_AVG"/>
  </r>
  <r>
    <x v="3"/>
    <x v="91"/>
    <x v="92"/>
    <x v="3"/>
    <x v="91"/>
    <s v="New England Province"/>
    <x v="15"/>
    <m/>
    <s v="CENSARA_AVG"/>
  </r>
  <r>
    <x v="3"/>
    <x v="91"/>
    <x v="92"/>
    <x v="3"/>
    <x v="91"/>
    <s v="New England Province"/>
    <x v="15"/>
    <m/>
    <s v="CENSARA_AVG"/>
  </r>
  <r>
    <x v="7"/>
    <x v="133"/>
    <x v="169"/>
    <x v="7"/>
    <x v="133"/>
    <s v="Western Columbia Basin"/>
    <x v="12"/>
    <m/>
    <s v="CENSARA_AVG"/>
  </r>
  <r>
    <x v="3"/>
    <x v="91"/>
    <x v="92"/>
    <x v="3"/>
    <x v="91"/>
    <s v="New England Province"/>
    <x v="15"/>
    <m/>
    <s v="CENSARA_AVG"/>
  </r>
  <r>
    <x v="3"/>
    <x v="91"/>
    <x v="92"/>
    <x v="3"/>
    <x v="91"/>
    <s v="New England Province"/>
    <x v="15"/>
    <m/>
    <s v="CENSARA_AVG"/>
  </r>
  <r>
    <x v="3"/>
    <x v="91"/>
    <x v="92"/>
    <x v="3"/>
    <x v="91"/>
    <s v="New England Province"/>
    <x v="15"/>
    <m/>
    <s v="CENSARA_AVG"/>
  </r>
  <r>
    <x v="3"/>
    <x v="91"/>
    <x v="92"/>
    <x v="3"/>
    <x v="91"/>
    <s v="New England Province"/>
    <x v="15"/>
    <m/>
    <s v="CENSARA_AVG"/>
  </r>
  <r>
    <x v="2"/>
    <x v="158"/>
    <x v="170"/>
    <x v="2"/>
    <x v="158"/>
    <s v="Idaho Mountains Province"/>
    <x v="14"/>
    <m/>
    <s v="CENSARA_AVG"/>
  </r>
  <r>
    <x v="3"/>
    <x v="91"/>
    <x v="92"/>
    <x v="3"/>
    <x v="91"/>
    <s v="New England Province"/>
    <x v="15"/>
    <m/>
    <s v="CENSARA_AVG"/>
  </r>
  <r>
    <x v="3"/>
    <x v="91"/>
    <x v="92"/>
    <x v="3"/>
    <x v="91"/>
    <s v="New England Province"/>
    <x v="15"/>
    <m/>
    <s v="CENSARA_AVG"/>
  </r>
  <r>
    <x v="3"/>
    <x v="91"/>
    <x v="92"/>
    <x v="3"/>
    <x v="91"/>
    <s v="New England Province"/>
    <x v="15"/>
    <m/>
    <s v="CENSARA_AVG"/>
  </r>
  <r>
    <x v="3"/>
    <x v="91"/>
    <x v="92"/>
    <x v="3"/>
    <x v="91"/>
    <s v="New England Province"/>
    <x v="15"/>
    <m/>
    <s v="CENSARA_AVG"/>
  </r>
  <r>
    <x v="3"/>
    <x v="91"/>
    <x v="92"/>
    <x v="3"/>
    <x v="91"/>
    <s v="New England Province"/>
    <x v="15"/>
    <m/>
    <s v="CENSARA_AVG"/>
  </r>
  <r>
    <x v="3"/>
    <x v="91"/>
    <x v="92"/>
    <x v="3"/>
    <x v="91"/>
    <s v="New England Province"/>
    <x v="15"/>
    <m/>
    <s v="CENSARA_AVG"/>
  </r>
  <r>
    <x v="8"/>
    <x v="115"/>
    <x v="117"/>
    <x v="8"/>
    <x v="115"/>
    <s v="Wisconsin Arch"/>
    <x v="23"/>
    <m/>
    <s v="CENSARA_AVG"/>
  </r>
  <r>
    <x v="4"/>
    <x v="159"/>
    <x v="171"/>
    <x v="4"/>
    <x v="159"/>
    <s v="Montana Folded Belt"/>
    <x v="16"/>
    <m/>
    <s v="CENSARA_AVG"/>
  </r>
  <r>
    <x v="3"/>
    <x v="160"/>
    <x v="172"/>
    <x v="3"/>
    <x v="160"/>
    <s v="New England Province"/>
    <x v="15"/>
    <m/>
    <s v="CENSARA_AVG"/>
  </r>
  <r>
    <x v="3"/>
    <x v="91"/>
    <x v="92"/>
    <x v="3"/>
    <x v="91"/>
    <s v="New England Province"/>
    <x v="15"/>
    <m/>
    <s v="CENSARA_AVG"/>
  </r>
  <r>
    <x v="8"/>
    <x v="115"/>
    <x v="117"/>
    <x v="8"/>
    <x v="115"/>
    <s v="Wisconsin Arch"/>
    <x v="23"/>
    <m/>
    <s v="CENSARA_AVG"/>
  </r>
  <r>
    <x v="3"/>
    <x v="91"/>
    <x v="92"/>
    <x v="3"/>
    <x v="91"/>
    <s v="New England Province"/>
    <x v="15"/>
    <m/>
    <s v="CENSARA_AVG"/>
  </r>
  <r>
    <x v="3"/>
    <x v="118"/>
    <x v="120"/>
    <x v="3"/>
    <x v="118"/>
    <s v="New England Province"/>
    <x v="15"/>
    <m/>
    <s v="CENSARA_AVG"/>
  </r>
  <r>
    <x v="6"/>
    <x v="161"/>
    <x v="173"/>
    <x v="6"/>
    <x v="161"/>
    <s v="Williston Basin"/>
    <x v="21"/>
    <m/>
    <s v="CENSARA_AVG"/>
  </r>
  <r>
    <x v="6"/>
    <x v="162"/>
    <x v="174"/>
    <x v="6"/>
    <x v="162"/>
    <s v="Williston Basin"/>
    <x v="21"/>
    <m/>
    <s v="CENSARA_AVG"/>
  </r>
  <r>
    <x v="6"/>
    <x v="163"/>
    <x v="175"/>
    <x v="6"/>
    <x v="163"/>
    <s v="Williston Basin"/>
    <x v="21"/>
    <m/>
    <s v="CENSARA_AVG"/>
  </r>
  <r>
    <x v="6"/>
    <x v="164"/>
    <x v="176"/>
    <x v="6"/>
    <x v="164"/>
    <s v="Williston Basin"/>
    <x v="21"/>
    <m/>
    <s v="CENSARA_AVG"/>
  </r>
  <r>
    <x v="7"/>
    <x v="165"/>
    <x v="177"/>
    <x v="7"/>
    <x v="165"/>
    <s v="Eastern Columbia Basin"/>
    <x v="19"/>
    <m/>
    <s v="CENSARA_AVG"/>
  </r>
  <r>
    <x v="3"/>
    <x v="118"/>
    <x v="120"/>
    <x v="3"/>
    <x v="118"/>
    <s v="New England Province"/>
    <x v="15"/>
    <m/>
    <s v="CENSARA_AVG"/>
  </r>
  <r>
    <x v="3"/>
    <x v="118"/>
    <x v="120"/>
    <x v="3"/>
    <x v="118"/>
    <s v="New England Province"/>
    <x v="15"/>
    <m/>
    <s v="CENSARA_AVG"/>
  </r>
  <r>
    <x v="3"/>
    <x v="166"/>
    <x v="178"/>
    <x v="3"/>
    <x v="166"/>
    <s v="New England Province"/>
    <x v="15"/>
    <m/>
    <s v="CENSARA_AVG"/>
  </r>
  <r>
    <x v="3"/>
    <x v="118"/>
    <x v="120"/>
    <x v="3"/>
    <x v="118"/>
    <s v="New England Province"/>
    <x v="15"/>
    <m/>
    <s v="CENSARA_AVG"/>
  </r>
  <r>
    <x v="3"/>
    <x v="118"/>
    <x v="120"/>
    <x v="3"/>
    <x v="118"/>
    <s v="New England Province"/>
    <x v="15"/>
    <m/>
    <s v="CENSARA_AVG"/>
  </r>
  <r>
    <x v="3"/>
    <x v="118"/>
    <x v="120"/>
    <x v="3"/>
    <x v="118"/>
    <s v="New England Province"/>
    <x v="15"/>
    <m/>
    <s v="CENSARA_AVG"/>
  </r>
  <r>
    <x v="6"/>
    <x v="167"/>
    <x v="179"/>
    <x v="6"/>
    <x v="167"/>
    <s v="Williston Basin"/>
    <x v="21"/>
    <m/>
    <s v="CENSARA_AVG"/>
  </r>
  <r>
    <x v="3"/>
    <x v="118"/>
    <x v="120"/>
    <x v="3"/>
    <x v="118"/>
    <s v="New England Province"/>
    <x v="15"/>
    <m/>
    <s v="CENSARA_AVG"/>
  </r>
  <r>
    <x v="4"/>
    <x v="168"/>
    <x v="180"/>
    <x v="4"/>
    <x v="168"/>
    <s v="Williston Basin"/>
    <x v="21"/>
    <m/>
    <s v="CENSARA_AVG"/>
  </r>
  <r>
    <x v="4"/>
    <x v="169"/>
    <x v="181"/>
    <x v="4"/>
    <x v="169"/>
    <s v="Montana Folded Belt"/>
    <x v="16"/>
    <m/>
    <s v="CENSARA_AVG"/>
  </r>
  <r>
    <x v="8"/>
    <x v="170"/>
    <x v="182"/>
    <x v="8"/>
    <x v="170"/>
    <s v="Wisconsin Arch"/>
    <x v="23"/>
    <m/>
    <s v="CENSARA_AVG"/>
  </r>
  <r>
    <x v="3"/>
    <x v="118"/>
    <x v="120"/>
    <x v="3"/>
    <x v="118"/>
    <s v="New England Province"/>
    <x v="15"/>
    <m/>
    <s v="CENSARA_AVG"/>
  </r>
  <r>
    <x v="3"/>
    <x v="118"/>
    <x v="120"/>
    <x v="3"/>
    <x v="118"/>
    <s v="New England Province"/>
    <x v="15"/>
    <m/>
    <s v="CENSARA_AVG"/>
  </r>
  <r>
    <x v="7"/>
    <x v="171"/>
    <x v="183"/>
    <x v="7"/>
    <x v="171"/>
    <s v="Eastern Columbia Basin"/>
    <x v="19"/>
    <m/>
    <s v="CENSARA_AVG"/>
  </r>
  <r>
    <x v="3"/>
    <x v="160"/>
    <x v="172"/>
    <x v="3"/>
    <x v="160"/>
    <s v="New England Province"/>
    <x v="15"/>
    <m/>
    <s v="CENSARA_AVG"/>
  </r>
  <r>
    <x v="10"/>
    <x v="172"/>
    <x v="184"/>
    <x v="10"/>
    <x v="172"/>
    <s v="New England Province"/>
    <x v="15"/>
    <m/>
    <s v="CENSARA_AVG"/>
  </r>
  <r>
    <x v="6"/>
    <x v="173"/>
    <x v="185"/>
    <x v="6"/>
    <x v="173"/>
    <s v="Williston Basin"/>
    <x v="21"/>
    <m/>
    <s v="CENSARA_AVG"/>
  </r>
  <r>
    <x v="5"/>
    <x v="174"/>
    <x v="186"/>
    <x v="5"/>
    <x v="174"/>
    <s v="Sioux Uplift"/>
    <x v="22"/>
    <m/>
    <s v="CENSARA_AVG"/>
  </r>
  <r>
    <x v="5"/>
    <x v="175"/>
    <x v="187"/>
    <x v="5"/>
    <x v="175"/>
    <s v="Sioux Uplift"/>
    <x v="22"/>
    <m/>
    <s v="CENSARA_AVG"/>
  </r>
  <r>
    <x v="5"/>
    <x v="176"/>
    <x v="188"/>
    <x v="5"/>
    <x v="176"/>
    <s v="Sioux Uplift"/>
    <x v="22"/>
    <m/>
    <s v="CENSARA_AVG"/>
  </r>
  <r>
    <x v="3"/>
    <x v="118"/>
    <x v="120"/>
    <x v="3"/>
    <x v="118"/>
    <s v="New England Province"/>
    <x v="15"/>
    <m/>
    <s v="CENSARA_AVG"/>
  </r>
  <r>
    <x v="6"/>
    <x v="177"/>
    <x v="189"/>
    <x v="6"/>
    <x v="177"/>
    <s v="Williston Basin"/>
    <x v="21"/>
    <m/>
    <s v="CENSARA_AVG"/>
  </r>
  <r>
    <x v="3"/>
    <x v="118"/>
    <x v="120"/>
    <x v="3"/>
    <x v="118"/>
    <s v="New England Province"/>
    <x v="15"/>
    <m/>
    <s v="CENSARA_AVG"/>
  </r>
  <r>
    <x v="4"/>
    <x v="178"/>
    <x v="190"/>
    <x v="4"/>
    <x v="178"/>
    <s v="Williston Basin"/>
    <x v="21"/>
    <m/>
    <s v="CENSARA_AVG"/>
  </r>
  <r>
    <x v="3"/>
    <x v="118"/>
    <x v="120"/>
    <x v="3"/>
    <x v="118"/>
    <s v="New England Province"/>
    <x v="15"/>
    <m/>
    <s v="CENSARA_AVG"/>
  </r>
  <r>
    <x v="8"/>
    <x v="170"/>
    <x v="182"/>
    <x v="8"/>
    <x v="170"/>
    <s v="Wisconsin Arch"/>
    <x v="23"/>
    <m/>
    <s v="CENSARA_AVG"/>
  </r>
  <r>
    <x v="3"/>
    <x v="118"/>
    <x v="120"/>
    <x v="3"/>
    <x v="118"/>
    <s v="New England Province"/>
    <x v="15"/>
    <m/>
    <s v="CENSARA_AVG"/>
  </r>
  <r>
    <x v="3"/>
    <x v="118"/>
    <x v="120"/>
    <x v="3"/>
    <x v="118"/>
    <s v="New England Province"/>
    <x v="15"/>
    <m/>
    <s v="CENSARA_AVG"/>
  </r>
  <r>
    <x v="3"/>
    <x v="160"/>
    <x v="172"/>
    <x v="3"/>
    <x v="160"/>
    <s v="New England Province"/>
    <x v="15"/>
    <m/>
    <s v="CENSARA_AVG"/>
  </r>
  <r>
    <x v="7"/>
    <x v="106"/>
    <x v="191"/>
    <x v="7"/>
    <x v="106"/>
    <s v="Western Columbia Basin"/>
    <x v="12"/>
    <m/>
    <s v="CENSARA_AVG"/>
  </r>
  <r>
    <x v="3"/>
    <x v="118"/>
    <x v="120"/>
    <x v="3"/>
    <x v="118"/>
    <s v="New England Province"/>
    <x v="15"/>
    <m/>
    <s v="CENSARA_AVG"/>
  </r>
  <r>
    <x v="10"/>
    <x v="179"/>
    <x v="192"/>
    <x v="10"/>
    <x v="179"/>
    <s v="New England Province"/>
    <x v="15"/>
    <m/>
    <s v="CENSARA_AVG"/>
  </r>
  <r>
    <x v="5"/>
    <x v="180"/>
    <x v="193"/>
    <x v="5"/>
    <x v="180"/>
    <s v="Sioux Uplift"/>
    <x v="22"/>
    <m/>
    <s v="CENSARA_AVG"/>
  </r>
  <r>
    <x v="4"/>
    <x v="34"/>
    <x v="194"/>
    <x v="4"/>
    <x v="34"/>
    <s v="Montana Folded Belt"/>
    <x v="16"/>
    <m/>
    <s v="CENSARA_AVG"/>
  </r>
  <r>
    <x v="3"/>
    <x v="118"/>
    <x v="120"/>
    <x v="3"/>
    <x v="118"/>
    <s v="New England Province"/>
    <x v="15"/>
    <m/>
    <s v="CENSARA_AVG"/>
  </r>
  <r>
    <x v="3"/>
    <x v="118"/>
    <x v="120"/>
    <x v="3"/>
    <x v="118"/>
    <s v="New England Province"/>
    <x v="15"/>
    <m/>
    <s v="CENSARA_AVG"/>
  </r>
  <r>
    <x v="3"/>
    <x v="118"/>
    <x v="120"/>
    <x v="3"/>
    <x v="118"/>
    <s v="New England Province"/>
    <x v="15"/>
    <m/>
    <s v="CENSARA_AVG"/>
  </r>
  <r>
    <x v="3"/>
    <x v="118"/>
    <x v="120"/>
    <x v="3"/>
    <x v="118"/>
    <s v="New England Province"/>
    <x v="15"/>
    <m/>
    <s v="CENSARA_AVG"/>
  </r>
  <r>
    <x v="3"/>
    <x v="118"/>
    <x v="120"/>
    <x v="3"/>
    <x v="118"/>
    <s v="New England Province"/>
    <x v="15"/>
    <m/>
    <s v="CENSARA_AVG"/>
  </r>
  <r>
    <x v="3"/>
    <x v="118"/>
    <x v="120"/>
    <x v="3"/>
    <x v="118"/>
    <s v="New England Province"/>
    <x v="15"/>
    <m/>
    <s v="CENSARA_AVG"/>
  </r>
  <r>
    <x v="7"/>
    <x v="181"/>
    <x v="195"/>
    <x v="7"/>
    <x v="181"/>
    <s v="Western Columbia Basin"/>
    <x v="12"/>
    <m/>
    <s v="CENSARA_AVG"/>
  </r>
  <r>
    <x v="3"/>
    <x v="118"/>
    <x v="120"/>
    <x v="3"/>
    <x v="118"/>
    <s v="New England Province"/>
    <x v="15"/>
    <m/>
    <s v="CENSARA_AVG"/>
  </r>
  <r>
    <x v="4"/>
    <x v="182"/>
    <x v="196"/>
    <x v="4"/>
    <x v="182"/>
    <s v="Central Montana Uplift"/>
    <x v="20"/>
    <m/>
    <s v="CENSARA_AVG"/>
  </r>
  <r>
    <x v="3"/>
    <x v="118"/>
    <x v="120"/>
    <x v="3"/>
    <x v="118"/>
    <s v="New England Province"/>
    <x v="15"/>
    <m/>
    <s v="CENSARA_AVG"/>
  </r>
  <r>
    <x v="3"/>
    <x v="118"/>
    <x v="120"/>
    <x v="3"/>
    <x v="118"/>
    <s v="New England Province"/>
    <x v="15"/>
    <m/>
    <s v="CENSARA_AVG"/>
  </r>
  <r>
    <x v="3"/>
    <x v="118"/>
    <x v="120"/>
    <x v="3"/>
    <x v="118"/>
    <s v="New England Province"/>
    <x v="15"/>
    <m/>
    <s v="CENSARA_AVG"/>
  </r>
  <r>
    <x v="3"/>
    <x v="118"/>
    <x v="120"/>
    <x v="3"/>
    <x v="118"/>
    <s v="New England Province"/>
    <x v="15"/>
    <m/>
    <s v="CENSARA_AVG"/>
  </r>
  <r>
    <x v="3"/>
    <x v="118"/>
    <x v="120"/>
    <x v="3"/>
    <x v="118"/>
    <s v="New England Province"/>
    <x v="15"/>
    <m/>
    <s v="CENSARA_AVG"/>
  </r>
  <r>
    <x v="3"/>
    <x v="118"/>
    <x v="120"/>
    <x v="3"/>
    <x v="118"/>
    <s v="New England Province"/>
    <x v="15"/>
    <m/>
    <s v="CENSARA_AVG"/>
  </r>
  <r>
    <x v="6"/>
    <x v="183"/>
    <x v="197"/>
    <x v="6"/>
    <x v="183"/>
    <s v="Williston Basin"/>
    <x v="21"/>
    <m/>
    <s v="CENSARA_AVG"/>
  </r>
  <r>
    <x v="3"/>
    <x v="118"/>
    <x v="120"/>
    <x v="3"/>
    <x v="118"/>
    <s v="New England Province"/>
    <x v="15"/>
    <m/>
    <s v="CENSARA_AVG"/>
  </r>
  <r>
    <x v="3"/>
    <x v="118"/>
    <x v="120"/>
    <x v="3"/>
    <x v="118"/>
    <s v="New England Province"/>
    <x v="15"/>
    <m/>
    <s v="CENSARA_AVG"/>
  </r>
  <r>
    <x v="6"/>
    <x v="184"/>
    <x v="198"/>
    <x v="6"/>
    <x v="184"/>
    <s v="Williston Basin"/>
    <x v="21"/>
    <m/>
    <s v="CENSARA_AVG"/>
  </r>
  <r>
    <x v="3"/>
    <x v="118"/>
    <x v="120"/>
    <x v="3"/>
    <x v="118"/>
    <s v="New England Province"/>
    <x v="15"/>
    <m/>
    <s v="CENSARA_AVG"/>
  </r>
  <r>
    <x v="6"/>
    <x v="185"/>
    <x v="199"/>
    <x v="6"/>
    <x v="185"/>
    <s v="Williston Basin"/>
    <x v="21"/>
    <m/>
    <s v="CENSARA_AVG"/>
  </r>
  <r>
    <x v="3"/>
    <x v="186"/>
    <x v="200"/>
    <x v="3"/>
    <x v="186"/>
    <s v="New England Province"/>
    <x v="15"/>
    <m/>
    <s v="CENSARA_AVG"/>
  </r>
  <r>
    <x v="6"/>
    <x v="187"/>
    <x v="201"/>
    <x v="6"/>
    <x v="187"/>
    <s v="Williston Basin"/>
    <x v="21"/>
    <m/>
    <s v="CENSARA_AVG"/>
  </r>
  <r>
    <x v="3"/>
    <x v="118"/>
    <x v="120"/>
    <x v="3"/>
    <x v="118"/>
    <s v="New England Province"/>
    <x v="15"/>
    <m/>
    <s v="CENSARA_AVG"/>
  </r>
  <r>
    <x v="3"/>
    <x v="118"/>
    <x v="120"/>
    <x v="3"/>
    <x v="118"/>
    <s v="New England Province"/>
    <x v="15"/>
    <m/>
    <s v="CENSARA_AVG"/>
  </r>
  <r>
    <x v="3"/>
    <x v="160"/>
    <x v="172"/>
    <x v="3"/>
    <x v="160"/>
    <s v="New England Province"/>
    <x v="15"/>
    <m/>
    <s v="CENSARA_AVG"/>
  </r>
  <r>
    <x v="3"/>
    <x v="118"/>
    <x v="120"/>
    <x v="3"/>
    <x v="118"/>
    <s v="New England Province"/>
    <x v="15"/>
    <m/>
    <s v="CENSARA_AVG"/>
  </r>
  <r>
    <x v="3"/>
    <x v="118"/>
    <x v="120"/>
    <x v="3"/>
    <x v="118"/>
    <s v="New England Province"/>
    <x v="15"/>
    <m/>
    <s v="CENSARA_AVG"/>
  </r>
  <r>
    <x v="4"/>
    <x v="173"/>
    <x v="202"/>
    <x v="4"/>
    <x v="173"/>
    <s v="Central Montana Uplift"/>
    <x v="20"/>
    <m/>
    <s v="CENSARA_AVG"/>
  </r>
  <r>
    <x v="3"/>
    <x v="118"/>
    <x v="120"/>
    <x v="3"/>
    <x v="118"/>
    <s v="New England Province"/>
    <x v="15"/>
    <m/>
    <s v="CENSARA_AVG"/>
  </r>
  <r>
    <x v="3"/>
    <x v="118"/>
    <x v="120"/>
    <x v="3"/>
    <x v="118"/>
    <s v="New England Province"/>
    <x v="15"/>
    <m/>
    <s v="CENSARA_AVG"/>
  </r>
  <r>
    <x v="8"/>
    <x v="188"/>
    <x v="203"/>
    <x v="8"/>
    <x v="188"/>
    <s v="Michigan Basin"/>
    <x v="24"/>
    <m/>
    <s v="CENSARA_AVG"/>
  </r>
  <r>
    <x v="10"/>
    <x v="108"/>
    <x v="204"/>
    <x v="10"/>
    <x v="108"/>
    <s v="New England Province"/>
    <x v="15"/>
    <m/>
    <s v="CENSARA_AVG"/>
  </r>
  <r>
    <x v="3"/>
    <x v="160"/>
    <x v="172"/>
    <x v="3"/>
    <x v="160"/>
    <s v="New England Province"/>
    <x v="15"/>
    <m/>
    <s v="CENSARA_AVG"/>
  </r>
  <r>
    <x v="3"/>
    <x v="118"/>
    <x v="120"/>
    <x v="3"/>
    <x v="118"/>
    <s v="New England Province"/>
    <x v="15"/>
    <m/>
    <s v="CENSARA_AVG"/>
  </r>
  <r>
    <x v="4"/>
    <x v="189"/>
    <x v="205"/>
    <x v="4"/>
    <x v="189"/>
    <s v="Central Montana Uplift"/>
    <x v="20"/>
    <m/>
    <s v="CENSARA_AVG"/>
  </r>
  <r>
    <x v="3"/>
    <x v="118"/>
    <x v="120"/>
    <x v="3"/>
    <x v="118"/>
    <s v="New England Province"/>
    <x v="15"/>
    <m/>
    <s v="CENSARA_AVG"/>
  </r>
  <r>
    <x v="4"/>
    <x v="190"/>
    <x v="206"/>
    <x v="4"/>
    <x v="190"/>
    <s v="Central Montana Uplift"/>
    <x v="20"/>
    <m/>
    <s v="CENSARA_AVG"/>
  </r>
  <r>
    <x v="3"/>
    <x v="118"/>
    <x v="120"/>
    <x v="3"/>
    <x v="118"/>
    <s v="New England Province"/>
    <x v="15"/>
    <m/>
    <s v="CENSARA_AVG"/>
  </r>
  <r>
    <x v="3"/>
    <x v="191"/>
    <x v="207"/>
    <x v="3"/>
    <x v="191"/>
    <s v="New England Province"/>
    <x v="15"/>
    <m/>
    <s v="CENSARA_AVG"/>
  </r>
  <r>
    <x v="3"/>
    <x v="42"/>
    <x v="208"/>
    <x v="3"/>
    <x v="42"/>
    <s v="New England Province"/>
    <x v="15"/>
    <m/>
    <s v="CENSARA_AVG"/>
  </r>
  <r>
    <x v="3"/>
    <x v="186"/>
    <x v="200"/>
    <x v="3"/>
    <x v="186"/>
    <s v="New England Province"/>
    <x v="15"/>
    <m/>
    <s v="CENSARA_AVG"/>
  </r>
  <r>
    <x v="3"/>
    <x v="118"/>
    <x v="120"/>
    <x v="3"/>
    <x v="118"/>
    <s v="New England Province"/>
    <x v="15"/>
    <m/>
    <s v="CENSARA_AVG"/>
  </r>
  <r>
    <x v="3"/>
    <x v="118"/>
    <x v="120"/>
    <x v="3"/>
    <x v="118"/>
    <s v="New England Province"/>
    <x v="15"/>
    <m/>
    <s v="CENSARA_AVG"/>
  </r>
  <r>
    <x v="3"/>
    <x v="118"/>
    <x v="120"/>
    <x v="3"/>
    <x v="118"/>
    <s v="New England Province"/>
    <x v="15"/>
    <m/>
    <s v="CENSARA_AVG"/>
  </r>
  <r>
    <x v="8"/>
    <x v="192"/>
    <x v="209"/>
    <x v="8"/>
    <x v="192"/>
    <s v="Michigan Basin"/>
    <x v="24"/>
    <m/>
    <s v="CENSARA_AVG"/>
  </r>
  <r>
    <x v="3"/>
    <x v="118"/>
    <x v="120"/>
    <x v="3"/>
    <x v="118"/>
    <s v="New England Province"/>
    <x v="15"/>
    <m/>
    <s v="CENSARA_AVG"/>
  </r>
  <r>
    <x v="8"/>
    <x v="193"/>
    <x v="210"/>
    <x v="8"/>
    <x v="193"/>
    <s v="Wisconsin Arch"/>
    <x v="23"/>
    <m/>
    <s v="CENSARA_AVG"/>
  </r>
  <r>
    <x v="8"/>
    <x v="194"/>
    <x v="211"/>
    <x v="8"/>
    <x v="194"/>
    <s v="Wisconsin Arch"/>
    <x v="23"/>
    <m/>
    <s v="CENSARA_AVG"/>
  </r>
  <r>
    <x v="8"/>
    <x v="194"/>
    <x v="211"/>
    <x v="8"/>
    <x v="194"/>
    <s v="Wisconsin Arch"/>
    <x v="23"/>
    <m/>
    <s v="CENSARA_AVG"/>
  </r>
  <r>
    <x v="8"/>
    <x v="195"/>
    <x v="212"/>
    <x v="8"/>
    <x v="195"/>
    <s v="Wisconsin Arch"/>
    <x v="23"/>
    <m/>
    <s v="CENSARA_AVG"/>
  </r>
  <r>
    <x v="3"/>
    <x v="186"/>
    <x v="200"/>
    <x v="3"/>
    <x v="186"/>
    <s v="New England Province"/>
    <x v="15"/>
    <m/>
    <s v="CENSARA_AVG"/>
  </r>
  <r>
    <x v="3"/>
    <x v="186"/>
    <x v="200"/>
    <x v="3"/>
    <x v="186"/>
    <s v="New England Province"/>
    <x v="15"/>
    <m/>
    <s v="CENSARA_AVG"/>
  </r>
  <r>
    <x v="3"/>
    <x v="186"/>
    <x v="200"/>
    <x v="3"/>
    <x v="186"/>
    <s v="New England Province"/>
    <x v="15"/>
    <m/>
    <s v="CENSARA_AVG"/>
  </r>
  <r>
    <x v="6"/>
    <x v="196"/>
    <x v="213"/>
    <x v="6"/>
    <x v="196"/>
    <s v="Williston Basin"/>
    <x v="21"/>
    <m/>
    <s v="CENSARA_AVG"/>
  </r>
  <r>
    <x v="3"/>
    <x v="186"/>
    <x v="200"/>
    <x v="3"/>
    <x v="186"/>
    <s v="New England Province"/>
    <x v="15"/>
    <m/>
    <s v="CENSARA_AVG"/>
  </r>
  <r>
    <x v="6"/>
    <x v="174"/>
    <x v="214"/>
    <x v="6"/>
    <x v="174"/>
    <s v="Williston Basin"/>
    <x v="21"/>
    <m/>
    <s v="CENSARA_AVG"/>
  </r>
  <r>
    <x v="3"/>
    <x v="186"/>
    <x v="200"/>
    <x v="3"/>
    <x v="186"/>
    <s v="New England Province"/>
    <x v="15"/>
    <m/>
    <s v="CENSARA_AVG"/>
  </r>
  <r>
    <x v="4"/>
    <x v="197"/>
    <x v="215"/>
    <x v="4"/>
    <x v="197"/>
    <s v="Montana Folded Belt"/>
    <x v="16"/>
    <m/>
    <s v="CENSARA_AVG"/>
  </r>
  <r>
    <x v="11"/>
    <x v="198"/>
    <x v="216"/>
    <x v="11"/>
    <x v="198"/>
    <s v="Wisconsin Arch"/>
    <x v="23"/>
    <m/>
    <s v="CENSARA_AVG"/>
  </r>
  <r>
    <x v="3"/>
    <x v="186"/>
    <x v="200"/>
    <x v="3"/>
    <x v="186"/>
    <s v="New England Province"/>
    <x v="15"/>
    <m/>
    <s v="CENSARA_AVG"/>
  </r>
  <r>
    <x v="11"/>
    <x v="198"/>
    <x v="216"/>
    <x v="11"/>
    <x v="198"/>
    <s v="Wisconsin Arch"/>
    <x v="23"/>
    <m/>
    <s v="CENSARA_AVG"/>
  </r>
  <r>
    <x v="3"/>
    <x v="186"/>
    <x v="200"/>
    <x v="3"/>
    <x v="186"/>
    <s v="New England Province"/>
    <x v="15"/>
    <m/>
    <s v="CENSARA_AVG"/>
  </r>
  <r>
    <x v="11"/>
    <x v="198"/>
    <x v="216"/>
    <x v="11"/>
    <x v="198"/>
    <s v="Wisconsin Arch"/>
    <x v="23"/>
    <m/>
    <s v="CENSARA_AVG"/>
  </r>
  <r>
    <x v="8"/>
    <x v="194"/>
    <x v="211"/>
    <x v="8"/>
    <x v="194"/>
    <s v="Wisconsin Arch"/>
    <x v="23"/>
    <m/>
    <s v="CENSARA_AVG"/>
  </r>
  <r>
    <x v="3"/>
    <x v="186"/>
    <x v="200"/>
    <x v="3"/>
    <x v="186"/>
    <s v="New England Province"/>
    <x v="15"/>
    <m/>
    <s v="CENSARA_AVG"/>
  </r>
  <r>
    <x v="3"/>
    <x v="186"/>
    <x v="200"/>
    <x v="3"/>
    <x v="186"/>
    <s v="New England Province"/>
    <x v="15"/>
    <m/>
    <s v="CENSARA_AVG"/>
  </r>
  <r>
    <x v="11"/>
    <x v="198"/>
    <x v="216"/>
    <x v="11"/>
    <x v="198"/>
    <s v="Wisconsin Arch"/>
    <x v="23"/>
    <m/>
    <s v="CENSARA_AVG"/>
  </r>
  <r>
    <x v="10"/>
    <x v="199"/>
    <x v="217"/>
    <x v="10"/>
    <x v="199"/>
    <s v="New England Province"/>
    <x v="15"/>
    <m/>
    <s v="CENSARA_AVG"/>
  </r>
  <r>
    <x v="10"/>
    <x v="200"/>
    <x v="218"/>
    <x v="10"/>
    <x v="200"/>
    <s v="New England Province"/>
    <x v="15"/>
    <m/>
    <s v="CENSARA_AVG"/>
  </r>
  <r>
    <x v="7"/>
    <x v="34"/>
    <x v="219"/>
    <x v="7"/>
    <x v="34"/>
    <s v="Eastern Columbia Basin"/>
    <x v="19"/>
    <m/>
    <s v="CENSARA_AVG"/>
  </r>
  <r>
    <x v="7"/>
    <x v="201"/>
    <x v="220"/>
    <x v="7"/>
    <x v="201"/>
    <s v="Eastern Columbia Basin"/>
    <x v="19"/>
    <m/>
    <s v="CENSARA_AVG"/>
  </r>
  <r>
    <x v="11"/>
    <x v="198"/>
    <x v="216"/>
    <x v="11"/>
    <x v="198"/>
    <s v="Wisconsin Arch"/>
    <x v="23"/>
    <m/>
    <s v="CENSARA_AVG"/>
  </r>
  <r>
    <x v="11"/>
    <x v="198"/>
    <x v="216"/>
    <x v="11"/>
    <x v="198"/>
    <s v="Wisconsin Arch"/>
    <x v="23"/>
    <m/>
    <s v="CENSARA_AVG"/>
  </r>
  <r>
    <x v="11"/>
    <x v="198"/>
    <x v="216"/>
    <x v="11"/>
    <x v="198"/>
    <s v="Wisconsin Arch"/>
    <x v="23"/>
    <m/>
    <s v="CENSARA_AVG"/>
  </r>
  <r>
    <x v="3"/>
    <x v="186"/>
    <x v="200"/>
    <x v="3"/>
    <x v="186"/>
    <s v="New England Province"/>
    <x v="15"/>
    <m/>
    <s v="CENSARA_AVG"/>
  </r>
  <r>
    <x v="4"/>
    <x v="202"/>
    <x v="221"/>
    <x v="4"/>
    <x v="202"/>
    <s v="Powder River Basin"/>
    <x v="25"/>
    <m/>
    <s v="CENSARA_AVG"/>
  </r>
  <r>
    <x v="12"/>
    <x v="203"/>
    <x v="222"/>
    <x v="12"/>
    <x v="203"/>
    <s v="Adirondack Uplift"/>
    <x v="26"/>
    <m/>
    <s v="CENSARA_AVG"/>
  </r>
  <r>
    <x v="3"/>
    <x v="186"/>
    <x v="200"/>
    <x v="3"/>
    <x v="186"/>
    <s v="New England Province"/>
    <x v="15"/>
    <m/>
    <s v="CENSARA_AVG"/>
  </r>
  <r>
    <x v="5"/>
    <x v="204"/>
    <x v="223"/>
    <x v="5"/>
    <x v="204"/>
    <s v="Sioux Uplift"/>
    <x v="22"/>
    <m/>
    <s v="CENSARA_AVG"/>
  </r>
  <r>
    <x v="8"/>
    <x v="205"/>
    <x v="224"/>
    <x v="8"/>
    <x v="205"/>
    <s v="Michigan Basin"/>
    <x v="24"/>
    <m/>
    <s v="CENSARA_AVG"/>
  </r>
  <r>
    <x v="11"/>
    <x v="198"/>
    <x v="216"/>
    <x v="11"/>
    <x v="198"/>
    <s v="Wisconsin Arch"/>
    <x v="23"/>
    <m/>
    <s v="CENSARA_AVG"/>
  </r>
  <r>
    <x v="5"/>
    <x v="206"/>
    <x v="225"/>
    <x v="5"/>
    <x v="206"/>
    <s v="Sioux Uplift"/>
    <x v="22"/>
    <m/>
    <s v="CENSARA_AVG"/>
  </r>
  <r>
    <x v="11"/>
    <x v="198"/>
    <x v="216"/>
    <x v="11"/>
    <x v="198"/>
    <s v="Wisconsin Arch"/>
    <x v="23"/>
    <m/>
    <s v="CENSARA_AVG"/>
  </r>
  <r>
    <x v="8"/>
    <x v="188"/>
    <x v="203"/>
    <x v="8"/>
    <x v="188"/>
    <s v="Michigan Basin"/>
    <x v="24"/>
    <m/>
    <s v="CENSARA_AVG"/>
  </r>
  <r>
    <x v="7"/>
    <x v="207"/>
    <x v="226"/>
    <x v="7"/>
    <x v="207"/>
    <s v="Western Columbia Basin"/>
    <x v="12"/>
    <m/>
    <s v="CENSARA_AVG"/>
  </r>
  <r>
    <x v="3"/>
    <x v="186"/>
    <x v="200"/>
    <x v="3"/>
    <x v="186"/>
    <s v="New England Province"/>
    <x v="15"/>
    <m/>
    <s v="CENSARA_AVG"/>
  </r>
  <r>
    <x v="3"/>
    <x v="186"/>
    <x v="200"/>
    <x v="3"/>
    <x v="186"/>
    <s v="New England Province"/>
    <x v="15"/>
    <m/>
    <s v="CENSARA_AVG"/>
  </r>
  <r>
    <x v="11"/>
    <x v="208"/>
    <x v="227"/>
    <x v="11"/>
    <x v="208"/>
    <s v="Wisconsin Arch"/>
    <x v="23"/>
    <m/>
    <s v="CENSARA_AVG"/>
  </r>
  <r>
    <x v="3"/>
    <x v="186"/>
    <x v="200"/>
    <x v="3"/>
    <x v="186"/>
    <s v="New England Province"/>
    <x v="15"/>
    <m/>
    <s v="CENSARA_AVG"/>
  </r>
  <r>
    <x v="11"/>
    <x v="198"/>
    <x v="216"/>
    <x v="11"/>
    <x v="198"/>
    <s v="Wisconsin Arch"/>
    <x v="23"/>
    <m/>
    <s v="CENSARA_AVG"/>
  </r>
  <r>
    <x v="11"/>
    <x v="208"/>
    <x v="227"/>
    <x v="11"/>
    <x v="208"/>
    <s v="Wisconsin Arch"/>
    <x v="23"/>
    <m/>
    <s v="CENSARA_AVG"/>
  </r>
  <r>
    <x v="6"/>
    <x v="209"/>
    <x v="228"/>
    <x v="6"/>
    <x v="209"/>
    <s v="Williston Basin"/>
    <x v="21"/>
    <m/>
    <s v="CENSARA_AVG"/>
  </r>
  <r>
    <x v="3"/>
    <x v="186"/>
    <x v="200"/>
    <x v="3"/>
    <x v="186"/>
    <s v="New England Province"/>
    <x v="15"/>
    <m/>
    <s v="CENSARA_AVG"/>
  </r>
  <r>
    <x v="11"/>
    <x v="208"/>
    <x v="227"/>
    <x v="11"/>
    <x v="208"/>
    <s v="Wisconsin Arch"/>
    <x v="23"/>
    <m/>
    <s v="CENSARA_AVG"/>
  </r>
  <r>
    <x v="11"/>
    <x v="198"/>
    <x v="216"/>
    <x v="11"/>
    <x v="198"/>
    <s v="Wisconsin Arch"/>
    <x v="23"/>
    <m/>
    <s v="CENSARA_AVG"/>
  </r>
  <r>
    <x v="11"/>
    <x v="198"/>
    <x v="216"/>
    <x v="11"/>
    <x v="198"/>
    <s v="Wisconsin Arch"/>
    <x v="23"/>
    <m/>
    <s v="CENSARA_AVG"/>
  </r>
  <r>
    <x v="4"/>
    <x v="210"/>
    <x v="229"/>
    <x v="4"/>
    <x v="210"/>
    <s v="Montana Folded Belt"/>
    <x v="16"/>
    <m/>
    <s v="CENSARA_AVG"/>
  </r>
  <r>
    <x v="10"/>
    <x v="211"/>
    <x v="230"/>
    <x v="10"/>
    <x v="211"/>
    <s v="New England Province"/>
    <x v="15"/>
    <m/>
    <s v="CENSARA_AVG"/>
  </r>
  <r>
    <x v="11"/>
    <x v="208"/>
    <x v="227"/>
    <x v="11"/>
    <x v="208"/>
    <s v="Wisconsin Arch"/>
    <x v="23"/>
    <m/>
    <s v="CENSARA_AVG"/>
  </r>
  <r>
    <x v="5"/>
    <x v="212"/>
    <x v="231"/>
    <x v="5"/>
    <x v="212"/>
    <s v="Sioux Uplift"/>
    <x v="22"/>
    <m/>
    <s v="CENSARA_AVG"/>
  </r>
  <r>
    <x v="8"/>
    <x v="188"/>
    <x v="203"/>
    <x v="8"/>
    <x v="188"/>
    <s v="Michigan Basin"/>
    <x v="24"/>
    <m/>
    <s v="CENSARA_AVG"/>
  </r>
  <r>
    <x v="11"/>
    <x v="208"/>
    <x v="227"/>
    <x v="11"/>
    <x v="208"/>
    <s v="Wisconsin Arch"/>
    <x v="23"/>
    <m/>
    <s v="CENSARA_AVG"/>
  </r>
  <r>
    <x v="8"/>
    <x v="188"/>
    <x v="203"/>
    <x v="8"/>
    <x v="188"/>
    <s v="Michigan Basin"/>
    <x v="24"/>
    <m/>
    <s v="CENSARA_AVG"/>
  </r>
  <r>
    <x v="6"/>
    <x v="213"/>
    <x v="232"/>
    <x v="6"/>
    <x v="213"/>
    <s v="Williston Basin"/>
    <x v="21"/>
    <m/>
    <s v="CENSARA_AVG"/>
  </r>
  <r>
    <x v="8"/>
    <x v="188"/>
    <x v="203"/>
    <x v="8"/>
    <x v="188"/>
    <s v="Michigan Basin"/>
    <x v="24"/>
    <m/>
    <s v="CENSARA_AVG"/>
  </r>
  <r>
    <x v="11"/>
    <x v="208"/>
    <x v="227"/>
    <x v="11"/>
    <x v="208"/>
    <s v="Wisconsin Arch"/>
    <x v="23"/>
    <m/>
    <s v="CENSARA_AVG"/>
  </r>
  <r>
    <x v="11"/>
    <x v="198"/>
    <x v="216"/>
    <x v="11"/>
    <x v="198"/>
    <s v="Wisconsin Arch"/>
    <x v="23"/>
    <m/>
    <s v="CENSARA_AVG"/>
  </r>
  <r>
    <x v="3"/>
    <x v="214"/>
    <x v="233"/>
    <x v="3"/>
    <x v="214"/>
    <s v="New England Province"/>
    <x v="15"/>
    <m/>
    <s v="CENSARA_AVG"/>
  </r>
  <r>
    <x v="3"/>
    <x v="186"/>
    <x v="200"/>
    <x v="3"/>
    <x v="186"/>
    <s v="New England Province"/>
    <x v="15"/>
    <m/>
    <s v="CENSARA_AVG"/>
  </r>
  <r>
    <x v="11"/>
    <x v="198"/>
    <x v="216"/>
    <x v="11"/>
    <x v="198"/>
    <s v="Wisconsin Arch"/>
    <x v="23"/>
    <m/>
    <s v="CENSARA_AVG"/>
  </r>
  <r>
    <x v="8"/>
    <x v="188"/>
    <x v="203"/>
    <x v="8"/>
    <x v="188"/>
    <s v="Michigan Basin"/>
    <x v="24"/>
    <m/>
    <s v="CENSARA_AVG"/>
  </r>
  <r>
    <x v="3"/>
    <x v="186"/>
    <x v="200"/>
    <x v="3"/>
    <x v="186"/>
    <s v="New England Province"/>
    <x v="15"/>
    <m/>
    <s v="CENSARA_AVG"/>
  </r>
  <r>
    <x v="8"/>
    <x v="188"/>
    <x v="203"/>
    <x v="8"/>
    <x v="188"/>
    <s v="Michigan Basin"/>
    <x v="24"/>
    <m/>
    <s v="CENSARA_AVG"/>
  </r>
  <r>
    <x v="8"/>
    <x v="188"/>
    <x v="203"/>
    <x v="8"/>
    <x v="188"/>
    <s v="Michigan Basin"/>
    <x v="24"/>
    <m/>
    <s v="CENSARA_AVG"/>
  </r>
  <r>
    <x v="12"/>
    <x v="108"/>
    <x v="234"/>
    <x v="12"/>
    <x v="108"/>
    <s v="Adirondack Uplift"/>
    <x v="26"/>
    <m/>
    <s v="CENSARA_AVG"/>
  </r>
  <r>
    <x v="3"/>
    <x v="186"/>
    <x v="200"/>
    <x v="3"/>
    <x v="186"/>
    <s v="New England Province"/>
    <x v="15"/>
    <m/>
    <s v="CENSARA_AVG"/>
  </r>
  <r>
    <x v="11"/>
    <x v="198"/>
    <x v="216"/>
    <x v="11"/>
    <x v="198"/>
    <s v="Wisconsin Arch"/>
    <x v="23"/>
    <m/>
    <s v="CENSARA_AVG"/>
  </r>
  <r>
    <x v="11"/>
    <x v="198"/>
    <x v="216"/>
    <x v="11"/>
    <x v="198"/>
    <s v="Wisconsin Arch"/>
    <x v="23"/>
    <m/>
    <s v="CENSARA_AVG"/>
  </r>
  <r>
    <x v="3"/>
    <x v="42"/>
    <x v="208"/>
    <x v="3"/>
    <x v="42"/>
    <s v="New England Province"/>
    <x v="15"/>
    <m/>
    <s v="CENSARA_AVG"/>
  </r>
  <r>
    <x v="3"/>
    <x v="42"/>
    <x v="208"/>
    <x v="3"/>
    <x v="42"/>
    <s v="New England Province"/>
    <x v="15"/>
    <m/>
    <s v="CENSARA_AVG"/>
  </r>
  <r>
    <x v="3"/>
    <x v="186"/>
    <x v="200"/>
    <x v="3"/>
    <x v="186"/>
    <s v="New England Province"/>
    <x v="15"/>
    <m/>
    <s v="CENSARA_AVG"/>
  </r>
  <r>
    <x v="8"/>
    <x v="188"/>
    <x v="203"/>
    <x v="8"/>
    <x v="188"/>
    <s v="Michigan Basin"/>
    <x v="24"/>
    <m/>
    <s v="CENSARA_AVG"/>
  </r>
  <r>
    <x v="4"/>
    <x v="215"/>
    <x v="235"/>
    <x v="4"/>
    <x v="215"/>
    <s v="Montana Folded Belt"/>
    <x v="16"/>
    <m/>
    <s v="CENSARA_AVG"/>
  </r>
  <r>
    <x v="3"/>
    <x v="186"/>
    <x v="200"/>
    <x v="3"/>
    <x v="186"/>
    <s v="New England Province"/>
    <x v="15"/>
    <m/>
    <s v="CENSARA_AVG"/>
  </r>
  <r>
    <x v="7"/>
    <x v="52"/>
    <x v="236"/>
    <x v="7"/>
    <x v="52"/>
    <s v="Snake River Basin"/>
    <x v="27"/>
    <m/>
    <s v="CENSARA_AVG"/>
  </r>
  <r>
    <x v="3"/>
    <x v="186"/>
    <x v="200"/>
    <x v="3"/>
    <x v="186"/>
    <s v="New England Province"/>
    <x v="15"/>
    <m/>
    <s v="CENSARA_AVG"/>
  </r>
  <r>
    <x v="8"/>
    <x v="216"/>
    <x v="237"/>
    <x v="8"/>
    <x v="216"/>
    <s v="Michigan Basin"/>
    <x v="24"/>
    <m/>
    <s v="CENSARA_AVG"/>
  </r>
  <r>
    <x v="4"/>
    <x v="217"/>
    <x v="238"/>
    <x v="4"/>
    <x v="217"/>
    <s v="Montana Folded Belt"/>
    <x v="16"/>
    <m/>
    <s v="CENSARA_AVG"/>
  </r>
  <r>
    <x v="8"/>
    <x v="205"/>
    <x v="224"/>
    <x v="8"/>
    <x v="205"/>
    <s v="Michigan Basin"/>
    <x v="24"/>
    <m/>
    <s v="CENSARA_AVG"/>
  </r>
  <r>
    <x v="3"/>
    <x v="186"/>
    <x v="200"/>
    <x v="3"/>
    <x v="186"/>
    <s v="New England Province"/>
    <x v="15"/>
    <m/>
    <s v="CENSARA_AVG"/>
  </r>
  <r>
    <x v="8"/>
    <x v="218"/>
    <x v="239"/>
    <x v="8"/>
    <x v="218"/>
    <s v="Wisconsin Arch"/>
    <x v="23"/>
    <m/>
    <s v="CENSARA_AVG"/>
  </r>
  <r>
    <x v="8"/>
    <x v="188"/>
    <x v="203"/>
    <x v="8"/>
    <x v="188"/>
    <s v="Michigan Basin"/>
    <x v="24"/>
    <m/>
    <s v="CENSARA_AVG"/>
  </r>
  <r>
    <x v="8"/>
    <x v="194"/>
    <x v="211"/>
    <x v="8"/>
    <x v="194"/>
    <s v="Wisconsin Arch"/>
    <x v="23"/>
    <m/>
    <s v="CENSARA_AVG"/>
  </r>
  <r>
    <x v="3"/>
    <x v="42"/>
    <x v="208"/>
    <x v="3"/>
    <x v="42"/>
    <s v="New England Province"/>
    <x v="15"/>
    <m/>
    <s v="CENSARA_AVG"/>
  </r>
  <r>
    <x v="3"/>
    <x v="186"/>
    <x v="200"/>
    <x v="3"/>
    <x v="186"/>
    <s v="New England Province"/>
    <x v="15"/>
    <m/>
    <s v="CENSARA_AVG"/>
  </r>
  <r>
    <x v="3"/>
    <x v="42"/>
    <x v="208"/>
    <x v="3"/>
    <x v="42"/>
    <s v="New England Province"/>
    <x v="15"/>
    <m/>
    <s v="CENSARA_AVG"/>
  </r>
  <r>
    <x v="8"/>
    <x v="188"/>
    <x v="203"/>
    <x v="8"/>
    <x v="188"/>
    <s v="Michigan Basin"/>
    <x v="24"/>
    <m/>
    <s v="CENSARA_AVG"/>
  </r>
  <r>
    <x v="3"/>
    <x v="186"/>
    <x v="200"/>
    <x v="3"/>
    <x v="186"/>
    <s v="New England Province"/>
    <x v="15"/>
    <m/>
    <s v="CENSARA_AVG"/>
  </r>
  <r>
    <x v="8"/>
    <x v="194"/>
    <x v="211"/>
    <x v="8"/>
    <x v="194"/>
    <s v="Wisconsin Arch"/>
    <x v="23"/>
    <m/>
    <s v="CENSARA_AVG"/>
  </r>
  <r>
    <x v="3"/>
    <x v="186"/>
    <x v="200"/>
    <x v="3"/>
    <x v="186"/>
    <s v="New England Province"/>
    <x v="15"/>
    <m/>
    <s v="CENSARA_AVG"/>
  </r>
  <r>
    <x v="8"/>
    <x v="194"/>
    <x v="211"/>
    <x v="8"/>
    <x v="194"/>
    <s v="Wisconsin Arch"/>
    <x v="23"/>
    <m/>
    <s v="CENSARA_AVG"/>
  </r>
  <r>
    <x v="8"/>
    <x v="188"/>
    <x v="203"/>
    <x v="8"/>
    <x v="188"/>
    <s v="Michigan Basin"/>
    <x v="24"/>
    <m/>
    <s v="CENSARA_AVG"/>
  </r>
  <r>
    <x v="3"/>
    <x v="186"/>
    <x v="200"/>
    <x v="3"/>
    <x v="186"/>
    <s v="New England Province"/>
    <x v="15"/>
    <m/>
    <s v="CENSARA_AVG"/>
  </r>
  <r>
    <x v="3"/>
    <x v="186"/>
    <x v="200"/>
    <x v="3"/>
    <x v="186"/>
    <s v="New England Province"/>
    <x v="15"/>
    <m/>
    <s v="CENSARA_AVG"/>
  </r>
  <r>
    <x v="3"/>
    <x v="186"/>
    <x v="200"/>
    <x v="3"/>
    <x v="186"/>
    <s v="New England Province"/>
    <x v="15"/>
    <m/>
    <s v="CENSARA_AVG"/>
  </r>
  <r>
    <x v="3"/>
    <x v="186"/>
    <x v="200"/>
    <x v="3"/>
    <x v="186"/>
    <s v="New England Province"/>
    <x v="15"/>
    <m/>
    <s v="CENSARA_AVG"/>
  </r>
  <r>
    <x v="4"/>
    <x v="219"/>
    <x v="240"/>
    <x v="4"/>
    <x v="219"/>
    <s v="Montana Folded Belt"/>
    <x v="20"/>
    <m/>
    <s v="CENSARA_AVG"/>
  </r>
  <r>
    <x v="3"/>
    <x v="186"/>
    <x v="200"/>
    <x v="3"/>
    <x v="186"/>
    <s v="New England Province"/>
    <x v="15"/>
    <m/>
    <s v="CENSARA_AVG"/>
  </r>
  <r>
    <x v="3"/>
    <x v="42"/>
    <x v="208"/>
    <x v="3"/>
    <x v="42"/>
    <s v="New England Province"/>
    <x v="15"/>
    <m/>
    <s v="CENSARA_AVG"/>
  </r>
  <r>
    <x v="3"/>
    <x v="214"/>
    <x v="233"/>
    <x v="3"/>
    <x v="214"/>
    <s v="New England Province"/>
    <x v="15"/>
    <m/>
    <s v="CENSARA_AVG"/>
  </r>
  <r>
    <x v="3"/>
    <x v="186"/>
    <x v="200"/>
    <x v="3"/>
    <x v="186"/>
    <s v="New England Province"/>
    <x v="15"/>
    <m/>
    <s v="CENSARA_AVG"/>
  </r>
  <r>
    <x v="9"/>
    <x v="220"/>
    <x v="241"/>
    <x v="9"/>
    <x v="220"/>
    <s v="New England Province"/>
    <x v="15"/>
    <m/>
    <s v="CENSARA_AVG"/>
  </r>
  <r>
    <x v="3"/>
    <x v="42"/>
    <x v="208"/>
    <x v="3"/>
    <x v="42"/>
    <s v="New England Province"/>
    <x v="15"/>
    <m/>
    <s v="CENSARA_AVG"/>
  </r>
  <r>
    <x v="8"/>
    <x v="205"/>
    <x v="224"/>
    <x v="8"/>
    <x v="205"/>
    <s v="Michigan Basin"/>
    <x v="24"/>
    <m/>
    <s v="CENSARA_AVG"/>
  </r>
  <r>
    <x v="4"/>
    <x v="221"/>
    <x v="242"/>
    <x v="4"/>
    <x v="221"/>
    <s v="Central Montana Uplift"/>
    <x v="20"/>
    <m/>
    <s v="CENSARA_AVG"/>
  </r>
  <r>
    <x v="8"/>
    <x v="194"/>
    <x v="211"/>
    <x v="8"/>
    <x v="194"/>
    <s v="Wisconsin Arch"/>
    <x v="23"/>
    <m/>
    <s v="CENSARA_AVG"/>
  </r>
  <r>
    <x v="4"/>
    <x v="222"/>
    <x v="243"/>
    <x v="4"/>
    <x v="222"/>
    <s v="Montana Folded Belt"/>
    <x v="16"/>
    <m/>
    <s v="CENSARA_AVG"/>
  </r>
  <r>
    <x v="10"/>
    <x v="223"/>
    <x v="244"/>
    <x v="10"/>
    <x v="223"/>
    <s v="New England Province"/>
    <x v="15"/>
    <m/>
    <s v="CENSARA_AVG"/>
  </r>
  <r>
    <x v="12"/>
    <x v="224"/>
    <x v="245"/>
    <x v="12"/>
    <x v="224"/>
    <s v="Adirondack Uplift"/>
    <x v="26"/>
    <m/>
    <s v="CENSARA_AVG"/>
  </r>
  <r>
    <x v="12"/>
    <x v="225"/>
    <x v="245"/>
    <x v="12"/>
    <x v="224"/>
    <s v="Adirondack Uplift"/>
    <x v="26"/>
    <m/>
    <s v="CENSARA_AVG"/>
  </r>
  <r>
    <x v="3"/>
    <x v="186"/>
    <x v="200"/>
    <x v="3"/>
    <x v="186"/>
    <s v="New England Province"/>
    <x v="15"/>
    <m/>
    <s v="CENSARA_AVG"/>
  </r>
  <r>
    <x v="3"/>
    <x v="42"/>
    <x v="208"/>
    <x v="3"/>
    <x v="42"/>
    <s v="New England Province"/>
    <x v="15"/>
    <m/>
    <s v="CENSARA_AVG"/>
  </r>
  <r>
    <x v="4"/>
    <x v="226"/>
    <x v="246"/>
    <x v="4"/>
    <x v="225"/>
    <s v="Williston Basin"/>
    <x v="21"/>
    <m/>
    <s v="CENSARA_AVG"/>
  </r>
  <r>
    <x v="4"/>
    <x v="227"/>
    <x v="247"/>
    <x v="4"/>
    <x v="226"/>
    <s v="Central Montana Uplift"/>
    <x v="20"/>
    <m/>
    <s v="CENSARA_AVG"/>
  </r>
  <r>
    <x v="3"/>
    <x v="228"/>
    <x v="248"/>
    <x v="3"/>
    <x v="227"/>
    <s v="New England Province"/>
    <x v="15"/>
    <m/>
    <s v="CENSARA_AVG"/>
  </r>
  <r>
    <x v="3"/>
    <x v="186"/>
    <x v="200"/>
    <x v="3"/>
    <x v="186"/>
    <s v="New England Province"/>
    <x v="15"/>
    <m/>
    <s v="CENSARA_AVG"/>
  </r>
  <r>
    <x v="8"/>
    <x v="205"/>
    <x v="224"/>
    <x v="8"/>
    <x v="205"/>
    <s v="Michigan Basin"/>
    <x v="24"/>
    <m/>
    <s v="CENSARA_AVG"/>
  </r>
  <r>
    <x v="9"/>
    <x v="229"/>
    <x v="249"/>
    <x v="9"/>
    <x v="228"/>
    <s v="New England Province"/>
    <x v="15"/>
    <m/>
    <s v="CENSARA_AVG"/>
  </r>
  <r>
    <x v="3"/>
    <x v="186"/>
    <x v="200"/>
    <x v="3"/>
    <x v="186"/>
    <s v="New England Province"/>
    <x v="15"/>
    <m/>
    <s v="CENSARA_AVG"/>
  </r>
  <r>
    <x v="8"/>
    <x v="205"/>
    <x v="224"/>
    <x v="8"/>
    <x v="205"/>
    <s v="Michigan Basin"/>
    <x v="24"/>
    <m/>
    <s v="CENSARA_AVG"/>
  </r>
  <r>
    <x v="12"/>
    <x v="224"/>
    <x v="245"/>
    <x v="12"/>
    <x v="224"/>
    <s v="Adirondack Uplift"/>
    <x v="26"/>
    <m/>
    <s v="CENSARA_AVG"/>
  </r>
  <r>
    <x v="3"/>
    <x v="214"/>
    <x v="233"/>
    <x v="3"/>
    <x v="214"/>
    <s v="New England Province"/>
    <x v="15"/>
    <m/>
    <s v="CENSARA_AVG"/>
  </r>
  <r>
    <x v="11"/>
    <x v="198"/>
    <x v="216"/>
    <x v="11"/>
    <x v="198"/>
    <s v="Wisconsin Arch"/>
    <x v="23"/>
    <m/>
    <s v="CENSARA_AVG"/>
  </r>
  <r>
    <x v="11"/>
    <x v="49"/>
    <x v="250"/>
    <x v="11"/>
    <x v="49"/>
    <s v="Wisconsin Arch"/>
    <x v="23"/>
    <m/>
    <s v="CENSARA_AVG"/>
  </r>
  <r>
    <x v="8"/>
    <x v="188"/>
    <x v="203"/>
    <x v="8"/>
    <x v="188"/>
    <s v="Michigan Basin"/>
    <x v="24"/>
    <m/>
    <s v="CENSARA_AVG"/>
  </r>
  <r>
    <x v="3"/>
    <x v="42"/>
    <x v="208"/>
    <x v="3"/>
    <x v="42"/>
    <s v="New England Province"/>
    <x v="15"/>
    <m/>
    <s v="CENSARA_AVG"/>
  </r>
  <r>
    <x v="12"/>
    <x v="224"/>
    <x v="245"/>
    <x v="12"/>
    <x v="224"/>
    <s v="Adirondack Uplift"/>
    <x v="26"/>
    <m/>
    <s v="CENSARA_AVG"/>
  </r>
  <r>
    <x v="10"/>
    <x v="91"/>
    <x v="251"/>
    <x v="10"/>
    <x v="91"/>
    <s v="New England Province"/>
    <x v="15"/>
    <m/>
    <s v="CENSARA_AVG"/>
  </r>
  <r>
    <x v="8"/>
    <x v="188"/>
    <x v="203"/>
    <x v="8"/>
    <x v="188"/>
    <s v="Michigan Basin"/>
    <x v="24"/>
    <m/>
    <s v="CENSARA_AVG"/>
  </r>
  <r>
    <x v="5"/>
    <x v="230"/>
    <x v="252"/>
    <x v="5"/>
    <x v="229"/>
    <s v="Sioux Uplift"/>
    <x v="22"/>
    <m/>
    <s v="CENSARA_AVG"/>
  </r>
  <r>
    <x v="11"/>
    <x v="198"/>
    <x v="216"/>
    <x v="11"/>
    <x v="198"/>
    <s v="Wisconsin Arch"/>
    <x v="23"/>
    <m/>
    <s v="CENSARA_AVG"/>
  </r>
  <r>
    <x v="8"/>
    <x v="188"/>
    <x v="203"/>
    <x v="8"/>
    <x v="188"/>
    <s v="Michigan Basin"/>
    <x v="24"/>
    <m/>
    <s v="CENSARA_AVG"/>
  </r>
  <r>
    <x v="5"/>
    <x v="231"/>
    <x v="253"/>
    <x v="5"/>
    <x v="230"/>
    <s v="Sioux Uplift"/>
    <x v="22"/>
    <m/>
    <s v="CENSARA_AVG"/>
  </r>
  <r>
    <x v="3"/>
    <x v="42"/>
    <x v="208"/>
    <x v="3"/>
    <x v="42"/>
    <s v="New England Province"/>
    <x v="15"/>
    <m/>
    <s v="CENSARA_AVG"/>
  </r>
  <r>
    <x v="8"/>
    <x v="188"/>
    <x v="203"/>
    <x v="8"/>
    <x v="188"/>
    <s v="Michigan Basin"/>
    <x v="24"/>
    <m/>
    <s v="CENSARA_AVG"/>
  </r>
  <r>
    <x v="8"/>
    <x v="188"/>
    <x v="203"/>
    <x v="8"/>
    <x v="188"/>
    <s v="Michigan Basin"/>
    <x v="24"/>
    <m/>
    <s v="CENSARA_AVG"/>
  </r>
  <r>
    <x v="8"/>
    <x v="188"/>
    <x v="203"/>
    <x v="8"/>
    <x v="188"/>
    <s v="Michigan Basin"/>
    <x v="24"/>
    <m/>
    <s v="CENSARA_AVG"/>
  </r>
  <r>
    <x v="8"/>
    <x v="188"/>
    <x v="203"/>
    <x v="8"/>
    <x v="188"/>
    <s v="Michigan Basin"/>
    <x v="24"/>
    <m/>
    <s v="CENSARA_AVG"/>
  </r>
  <r>
    <x v="8"/>
    <x v="188"/>
    <x v="203"/>
    <x v="8"/>
    <x v="188"/>
    <s v="Michigan Basin"/>
    <x v="24"/>
    <m/>
    <s v="CENSARA_AVG"/>
  </r>
  <r>
    <x v="8"/>
    <x v="188"/>
    <x v="203"/>
    <x v="8"/>
    <x v="188"/>
    <s v="Michigan Basin"/>
    <x v="24"/>
    <m/>
    <s v="CENSARA_AVG"/>
  </r>
  <r>
    <x v="5"/>
    <x v="232"/>
    <x v="254"/>
    <x v="5"/>
    <x v="231"/>
    <s v="Sioux Uplift"/>
    <x v="22"/>
    <m/>
    <s v="CENSARA_AVG"/>
  </r>
  <r>
    <x v="6"/>
    <x v="52"/>
    <x v="255"/>
    <x v="6"/>
    <x v="52"/>
    <s v="Williston Basin"/>
    <x v="21"/>
    <m/>
    <s v="CENSARA_AVG"/>
  </r>
  <r>
    <x v="8"/>
    <x v="188"/>
    <x v="203"/>
    <x v="8"/>
    <x v="188"/>
    <s v="Michigan Basin"/>
    <x v="24"/>
    <m/>
    <s v="CENSARA_AVG"/>
  </r>
  <r>
    <x v="2"/>
    <x v="233"/>
    <x v="256"/>
    <x v="2"/>
    <x v="232"/>
    <s v="Idaho Mountains Province"/>
    <x v="14"/>
    <m/>
    <s v="CENSARA_AVG"/>
  </r>
  <r>
    <x v="12"/>
    <x v="224"/>
    <x v="245"/>
    <x v="12"/>
    <x v="224"/>
    <s v="Adirondack Uplift"/>
    <x v="26"/>
    <m/>
    <s v="CENSARA_AVG"/>
  </r>
  <r>
    <x v="6"/>
    <x v="234"/>
    <x v="257"/>
    <x v="6"/>
    <x v="233"/>
    <s v="Williston Basin"/>
    <x v="21"/>
    <m/>
    <s v="CENSARA_AVG"/>
  </r>
  <r>
    <x v="8"/>
    <x v="188"/>
    <x v="203"/>
    <x v="8"/>
    <x v="188"/>
    <s v="Michigan Basin"/>
    <x v="24"/>
    <m/>
    <s v="CENSARA_AVG"/>
  </r>
  <r>
    <x v="7"/>
    <x v="235"/>
    <x v="258"/>
    <x v="7"/>
    <x v="234"/>
    <s v="Southern Oregon Basin"/>
    <x v="28"/>
    <m/>
    <s v="CENSARA_AVG"/>
  </r>
  <r>
    <x v="8"/>
    <x v="188"/>
    <x v="203"/>
    <x v="8"/>
    <x v="188"/>
    <s v="Michigan Basin"/>
    <x v="24"/>
    <m/>
    <s v="CENSARA_AVG"/>
  </r>
  <r>
    <x v="8"/>
    <x v="188"/>
    <x v="203"/>
    <x v="8"/>
    <x v="188"/>
    <s v="Michigan Basin"/>
    <x v="24"/>
    <m/>
    <s v="CENSARA_AVG"/>
  </r>
  <r>
    <x v="3"/>
    <x v="42"/>
    <x v="208"/>
    <x v="3"/>
    <x v="42"/>
    <s v="New England Province"/>
    <x v="15"/>
    <m/>
    <s v="CENSARA_AVG"/>
  </r>
  <r>
    <x v="8"/>
    <x v="188"/>
    <x v="203"/>
    <x v="8"/>
    <x v="188"/>
    <s v="Michigan Basin"/>
    <x v="24"/>
    <m/>
    <s v="CENSARA_AVG"/>
  </r>
  <r>
    <x v="3"/>
    <x v="42"/>
    <x v="208"/>
    <x v="3"/>
    <x v="42"/>
    <s v="New England Province"/>
    <x v="15"/>
    <m/>
    <s v="CENSARA_AVG"/>
  </r>
  <r>
    <x v="8"/>
    <x v="236"/>
    <x v="259"/>
    <x v="8"/>
    <x v="235"/>
    <s v="Michigan Basin"/>
    <x v="24"/>
    <m/>
    <s v="CENSARA_AVG"/>
  </r>
  <r>
    <x v="8"/>
    <x v="188"/>
    <x v="203"/>
    <x v="8"/>
    <x v="188"/>
    <s v="Michigan Basin"/>
    <x v="24"/>
    <m/>
    <s v="CENSARA_AVG"/>
  </r>
  <r>
    <x v="7"/>
    <x v="237"/>
    <x v="260"/>
    <x v="7"/>
    <x v="236"/>
    <s v="Eastern Columbia Basin"/>
    <x v="19"/>
    <m/>
    <s v="CENSARA_AVG"/>
  </r>
  <r>
    <x v="7"/>
    <x v="49"/>
    <x v="261"/>
    <x v="7"/>
    <x v="49"/>
    <s v="Western Columbia Basin"/>
    <x v="12"/>
    <m/>
    <s v="CENSARA_AVG"/>
  </r>
  <r>
    <x v="7"/>
    <x v="238"/>
    <x v="262"/>
    <x v="7"/>
    <x v="237"/>
    <s v="Snake River Basin"/>
    <x v="27"/>
    <m/>
    <s v="CENSARA_AVG"/>
  </r>
  <r>
    <x v="8"/>
    <x v="188"/>
    <x v="203"/>
    <x v="8"/>
    <x v="188"/>
    <s v="Michigan Basin"/>
    <x v="24"/>
    <m/>
    <s v="CENSARA_AVG"/>
  </r>
  <r>
    <x v="8"/>
    <x v="188"/>
    <x v="203"/>
    <x v="8"/>
    <x v="188"/>
    <s v="Michigan Basin"/>
    <x v="24"/>
    <m/>
    <s v="CENSARA_AVG"/>
  </r>
  <r>
    <x v="6"/>
    <x v="239"/>
    <x v="263"/>
    <x v="6"/>
    <x v="238"/>
    <s v="Williston Basin"/>
    <x v="21"/>
    <m/>
    <s v="CENSARA_AVG"/>
  </r>
  <r>
    <x v="2"/>
    <x v="81"/>
    <x v="264"/>
    <x v="2"/>
    <x v="81"/>
    <s v="Snake River Basin"/>
    <x v="27"/>
    <m/>
    <s v="CENSARA_AVG"/>
  </r>
  <r>
    <x v="3"/>
    <x v="42"/>
    <x v="208"/>
    <x v="3"/>
    <x v="42"/>
    <s v="New England Province"/>
    <x v="15"/>
    <m/>
    <s v="CENSARA_AVG"/>
  </r>
  <r>
    <x v="8"/>
    <x v="188"/>
    <x v="203"/>
    <x v="8"/>
    <x v="188"/>
    <s v="Michigan Basin"/>
    <x v="24"/>
    <m/>
    <s v="CENSARA_AVG"/>
  </r>
  <r>
    <x v="8"/>
    <x v="188"/>
    <x v="203"/>
    <x v="8"/>
    <x v="188"/>
    <s v="Michigan Basin"/>
    <x v="24"/>
    <m/>
    <s v="CENSARA_AVG"/>
  </r>
  <r>
    <x v="11"/>
    <x v="240"/>
    <x v="265"/>
    <x v="11"/>
    <x v="239"/>
    <s v="Wisconsin Arch"/>
    <x v="23"/>
    <m/>
    <s v="CENSARA_AVG"/>
  </r>
  <r>
    <x v="8"/>
    <x v="188"/>
    <x v="203"/>
    <x v="8"/>
    <x v="188"/>
    <s v="Michigan Basin"/>
    <x v="24"/>
    <m/>
    <s v="CENSARA_AVG"/>
  </r>
  <r>
    <x v="8"/>
    <x v="188"/>
    <x v="203"/>
    <x v="8"/>
    <x v="188"/>
    <s v="Michigan Basin"/>
    <x v="24"/>
    <m/>
    <s v="CENSARA_AVG"/>
  </r>
  <r>
    <x v="8"/>
    <x v="188"/>
    <x v="203"/>
    <x v="8"/>
    <x v="188"/>
    <s v="Michigan Basin"/>
    <x v="24"/>
    <m/>
    <s v="CENSARA_AVG"/>
  </r>
  <r>
    <x v="8"/>
    <x v="188"/>
    <x v="203"/>
    <x v="8"/>
    <x v="188"/>
    <s v="Michigan Basin"/>
    <x v="24"/>
    <m/>
    <s v="CENSARA_AVG"/>
  </r>
  <r>
    <x v="8"/>
    <x v="188"/>
    <x v="203"/>
    <x v="8"/>
    <x v="188"/>
    <s v="Michigan Basin"/>
    <x v="24"/>
    <m/>
    <s v="CENSARA_AVG"/>
  </r>
  <r>
    <x v="8"/>
    <x v="188"/>
    <x v="203"/>
    <x v="8"/>
    <x v="188"/>
    <s v="Michigan Basin"/>
    <x v="24"/>
    <m/>
    <s v="CENSARA_AVG"/>
  </r>
  <r>
    <x v="8"/>
    <x v="188"/>
    <x v="203"/>
    <x v="8"/>
    <x v="188"/>
    <s v="Michigan Basin"/>
    <x v="24"/>
    <m/>
    <s v="CENSARA_AVG"/>
  </r>
  <r>
    <x v="5"/>
    <x v="241"/>
    <x v="266"/>
    <x v="5"/>
    <x v="240"/>
    <s v="Sioux Uplift"/>
    <x v="22"/>
    <m/>
    <s v="CENSARA_AVG"/>
  </r>
  <r>
    <x v="8"/>
    <x v="188"/>
    <x v="203"/>
    <x v="8"/>
    <x v="188"/>
    <s v="Michigan Basin"/>
    <x v="24"/>
    <m/>
    <s v="CENSARA_AVG"/>
  </r>
  <r>
    <x v="8"/>
    <x v="188"/>
    <x v="203"/>
    <x v="8"/>
    <x v="188"/>
    <s v="Michigan Basin"/>
    <x v="24"/>
    <m/>
    <s v="CENSARA_AVG"/>
  </r>
  <r>
    <x v="8"/>
    <x v="188"/>
    <x v="203"/>
    <x v="8"/>
    <x v="188"/>
    <s v="Michigan Basin"/>
    <x v="24"/>
    <m/>
    <s v="CENSARA_AVG"/>
  </r>
  <r>
    <x v="8"/>
    <x v="188"/>
    <x v="203"/>
    <x v="8"/>
    <x v="188"/>
    <s v="Michigan Basin"/>
    <x v="24"/>
    <m/>
    <s v="CENSARA_AVG"/>
  </r>
  <r>
    <x v="8"/>
    <x v="188"/>
    <x v="203"/>
    <x v="8"/>
    <x v="188"/>
    <s v="Michigan Basin"/>
    <x v="24"/>
    <m/>
    <s v="CENSARA_AVG"/>
  </r>
  <r>
    <x v="8"/>
    <x v="188"/>
    <x v="203"/>
    <x v="8"/>
    <x v="188"/>
    <s v="Michigan Basin"/>
    <x v="24"/>
    <m/>
    <s v="CENSARA_AVG"/>
  </r>
  <r>
    <x v="12"/>
    <x v="172"/>
    <x v="267"/>
    <x v="12"/>
    <x v="172"/>
    <s v="Adirondack Uplift"/>
    <x v="26"/>
    <m/>
    <s v="CENSARA_AVG"/>
  </r>
  <r>
    <x v="8"/>
    <x v="188"/>
    <x v="203"/>
    <x v="8"/>
    <x v="188"/>
    <s v="Michigan Basin"/>
    <x v="24"/>
    <m/>
    <s v="CENSARA_AVG"/>
  </r>
  <r>
    <x v="4"/>
    <x v="242"/>
    <x v="268"/>
    <x v="4"/>
    <x v="241"/>
    <s v="Montana Folded Belt"/>
    <x v="16"/>
    <m/>
    <s v="CENSARA_AVG"/>
  </r>
  <r>
    <x v="8"/>
    <x v="188"/>
    <x v="203"/>
    <x v="8"/>
    <x v="188"/>
    <s v="Michigan Basin"/>
    <x v="24"/>
    <m/>
    <s v="CENSARA_AVG"/>
  </r>
  <r>
    <x v="8"/>
    <x v="240"/>
    <x v="269"/>
    <x v="8"/>
    <x v="239"/>
    <s v="Wisconsin Arch"/>
    <x v="23"/>
    <m/>
    <s v="CENSARA_AVG"/>
  </r>
  <r>
    <x v="4"/>
    <x v="243"/>
    <x v="270"/>
    <x v="4"/>
    <x v="242"/>
    <s v="Central Montana Uplift"/>
    <x v="20"/>
    <m/>
    <s v="CENSARA_AVG"/>
  </r>
  <r>
    <x v="8"/>
    <x v="188"/>
    <x v="203"/>
    <x v="8"/>
    <x v="188"/>
    <s v="Michigan Basin"/>
    <x v="24"/>
    <m/>
    <s v="CENSARA_AVG"/>
  </r>
  <r>
    <x v="8"/>
    <x v="188"/>
    <x v="203"/>
    <x v="8"/>
    <x v="188"/>
    <s v="Michigan Basin"/>
    <x v="24"/>
    <m/>
    <s v="CENSARA_AVG"/>
  </r>
  <r>
    <x v="8"/>
    <x v="188"/>
    <x v="203"/>
    <x v="8"/>
    <x v="188"/>
    <s v="Michigan Basin"/>
    <x v="24"/>
    <m/>
    <s v="CENSARA_AVG"/>
  </r>
  <r>
    <x v="8"/>
    <x v="188"/>
    <x v="203"/>
    <x v="8"/>
    <x v="188"/>
    <s v="Michigan Basin"/>
    <x v="24"/>
    <m/>
    <s v="CENSARA_AVG"/>
  </r>
  <r>
    <x v="3"/>
    <x v="228"/>
    <x v="248"/>
    <x v="3"/>
    <x v="227"/>
    <s v="New England Province"/>
    <x v="15"/>
    <m/>
    <s v="CENSARA_AVG"/>
  </r>
  <r>
    <x v="8"/>
    <x v="188"/>
    <x v="203"/>
    <x v="8"/>
    <x v="188"/>
    <s v="Michigan Basin"/>
    <x v="24"/>
    <m/>
    <s v="CENSARA_AVG"/>
  </r>
  <r>
    <x v="8"/>
    <x v="188"/>
    <x v="203"/>
    <x v="8"/>
    <x v="188"/>
    <s v="Michigan Basin"/>
    <x v="24"/>
    <m/>
    <s v="CENSARA_AVG"/>
  </r>
  <r>
    <x v="6"/>
    <x v="244"/>
    <x v="271"/>
    <x v="6"/>
    <x v="243"/>
    <s v="Williston Basin"/>
    <x v="21"/>
    <m/>
    <s v="CENSARA_AVG"/>
  </r>
  <r>
    <x v="8"/>
    <x v="188"/>
    <x v="203"/>
    <x v="8"/>
    <x v="188"/>
    <s v="Michigan Basin"/>
    <x v="24"/>
    <m/>
    <s v="CENSARA_AVG"/>
  </r>
  <r>
    <x v="8"/>
    <x v="188"/>
    <x v="203"/>
    <x v="8"/>
    <x v="188"/>
    <s v="Michigan Basin"/>
    <x v="24"/>
    <m/>
    <s v="CENSARA_AVG"/>
  </r>
  <r>
    <x v="8"/>
    <x v="188"/>
    <x v="203"/>
    <x v="8"/>
    <x v="188"/>
    <s v="Michigan Basin"/>
    <x v="24"/>
    <m/>
    <s v="CENSARA_AVG"/>
  </r>
  <r>
    <x v="3"/>
    <x v="228"/>
    <x v="248"/>
    <x v="3"/>
    <x v="227"/>
    <s v="New England Province"/>
    <x v="15"/>
    <m/>
    <s v="CENSARA_AVG"/>
  </r>
  <r>
    <x v="3"/>
    <x v="228"/>
    <x v="248"/>
    <x v="3"/>
    <x v="227"/>
    <s v="New England Province"/>
    <x v="15"/>
    <m/>
    <s v="CENSARA_AVG"/>
  </r>
  <r>
    <x v="8"/>
    <x v="188"/>
    <x v="203"/>
    <x v="8"/>
    <x v="188"/>
    <s v="Michigan Basin"/>
    <x v="24"/>
    <m/>
    <s v="CENSARA_AVG"/>
  </r>
  <r>
    <x v="6"/>
    <x v="245"/>
    <x v="272"/>
    <x v="6"/>
    <x v="244"/>
    <s v="Williston Basin"/>
    <x v="21"/>
    <m/>
    <s v="CENSARA_AVG"/>
  </r>
  <r>
    <x v="3"/>
    <x v="228"/>
    <x v="248"/>
    <x v="3"/>
    <x v="227"/>
    <s v="New England Province"/>
    <x v="15"/>
    <m/>
    <s v="CENSARA_AVG"/>
  </r>
  <r>
    <x v="3"/>
    <x v="228"/>
    <x v="248"/>
    <x v="3"/>
    <x v="227"/>
    <s v="New England Province"/>
    <x v="15"/>
    <m/>
    <s v="CENSARA_AVG"/>
  </r>
  <r>
    <x v="6"/>
    <x v="246"/>
    <x v="273"/>
    <x v="6"/>
    <x v="245"/>
    <s v="Williston Basin"/>
    <x v="21"/>
    <m/>
    <s v="CENSARA_AVG"/>
  </r>
  <r>
    <x v="3"/>
    <x v="228"/>
    <x v="248"/>
    <x v="3"/>
    <x v="227"/>
    <s v="New England Province"/>
    <x v="15"/>
    <m/>
    <s v="CENSARA_AVG"/>
  </r>
  <r>
    <x v="6"/>
    <x v="247"/>
    <x v="274"/>
    <x v="6"/>
    <x v="246"/>
    <s v="Williston Basin"/>
    <x v="21"/>
    <m/>
    <s v="CENSARA_AVG"/>
  </r>
  <r>
    <x v="5"/>
    <x v="248"/>
    <x v="275"/>
    <x v="5"/>
    <x v="247"/>
    <s v="Sioux Uplift"/>
    <x v="22"/>
    <m/>
    <s v="CENSARA_AVG"/>
  </r>
  <r>
    <x v="6"/>
    <x v="122"/>
    <x v="276"/>
    <x v="6"/>
    <x v="122"/>
    <s v="Williston Basin"/>
    <x v="21"/>
    <m/>
    <s v="CENSARA_AVG"/>
  </r>
  <r>
    <x v="8"/>
    <x v="188"/>
    <x v="203"/>
    <x v="8"/>
    <x v="188"/>
    <s v="Michigan Basin"/>
    <x v="24"/>
    <m/>
    <s v="CENSARA_AVG"/>
  </r>
  <r>
    <x v="3"/>
    <x v="228"/>
    <x v="248"/>
    <x v="3"/>
    <x v="227"/>
    <s v="New England Province"/>
    <x v="15"/>
    <m/>
    <s v="CENSARA_AVG"/>
  </r>
  <r>
    <x v="8"/>
    <x v="188"/>
    <x v="203"/>
    <x v="8"/>
    <x v="188"/>
    <s v="Michigan Basin"/>
    <x v="24"/>
    <m/>
    <s v="CENSARA_AVG"/>
  </r>
  <r>
    <x v="3"/>
    <x v="228"/>
    <x v="248"/>
    <x v="3"/>
    <x v="227"/>
    <s v="New England Province"/>
    <x v="15"/>
    <m/>
    <s v="CENSARA_AVG"/>
  </r>
  <r>
    <x v="8"/>
    <x v="188"/>
    <x v="203"/>
    <x v="8"/>
    <x v="188"/>
    <s v="Michigan Basin"/>
    <x v="24"/>
    <m/>
    <s v="CENSARA_AVG"/>
  </r>
  <r>
    <x v="3"/>
    <x v="228"/>
    <x v="248"/>
    <x v="3"/>
    <x v="227"/>
    <s v="New England Province"/>
    <x v="15"/>
    <m/>
    <s v="CENSARA_AVG"/>
  </r>
  <r>
    <x v="3"/>
    <x v="228"/>
    <x v="248"/>
    <x v="3"/>
    <x v="227"/>
    <s v="New England Province"/>
    <x v="15"/>
    <m/>
    <s v="CENSARA_AVG"/>
  </r>
  <r>
    <x v="8"/>
    <x v="188"/>
    <x v="203"/>
    <x v="8"/>
    <x v="188"/>
    <s v="Michigan Basin"/>
    <x v="24"/>
    <m/>
    <s v="CENSARA_AVG"/>
  </r>
  <r>
    <x v="8"/>
    <x v="188"/>
    <x v="203"/>
    <x v="8"/>
    <x v="188"/>
    <s v="Michigan Basin"/>
    <x v="24"/>
    <m/>
    <s v="CENSARA_AVG"/>
  </r>
  <r>
    <x v="2"/>
    <x v="68"/>
    <x v="277"/>
    <x v="2"/>
    <x v="68"/>
    <s v="Idaho Mountains Province"/>
    <x v="14"/>
    <m/>
    <s v="CENSARA_AVG"/>
  </r>
  <r>
    <x v="8"/>
    <x v="188"/>
    <x v="203"/>
    <x v="8"/>
    <x v="188"/>
    <s v="Michigan Basin"/>
    <x v="24"/>
    <m/>
    <s v="CENSARA_AVG"/>
  </r>
  <r>
    <x v="8"/>
    <x v="236"/>
    <x v="259"/>
    <x v="8"/>
    <x v="235"/>
    <s v="Michigan Basin"/>
    <x v="24"/>
    <m/>
    <s v="CENSARA_AVG"/>
  </r>
  <r>
    <x v="10"/>
    <x v="249"/>
    <x v="278"/>
    <x v="10"/>
    <x v="248"/>
    <s v="New England Province"/>
    <x v="15"/>
    <m/>
    <s v="CENSARA_AVG"/>
  </r>
  <r>
    <x v="8"/>
    <x v="188"/>
    <x v="203"/>
    <x v="8"/>
    <x v="188"/>
    <s v="Michigan Basin"/>
    <x v="24"/>
    <m/>
    <s v="CENSARA_AVG"/>
  </r>
  <r>
    <x v="8"/>
    <x v="236"/>
    <x v="259"/>
    <x v="8"/>
    <x v="235"/>
    <s v="Michigan Basin"/>
    <x v="24"/>
    <m/>
    <s v="CENSARA_AVG"/>
  </r>
  <r>
    <x v="8"/>
    <x v="188"/>
    <x v="203"/>
    <x v="8"/>
    <x v="188"/>
    <s v="Michigan Basin"/>
    <x v="24"/>
    <m/>
    <s v="CENSARA_AVG"/>
  </r>
  <r>
    <x v="8"/>
    <x v="236"/>
    <x v="259"/>
    <x v="8"/>
    <x v="235"/>
    <s v="Michigan Basin"/>
    <x v="24"/>
    <m/>
    <s v="CENSARA_AVG"/>
  </r>
  <r>
    <x v="8"/>
    <x v="236"/>
    <x v="259"/>
    <x v="8"/>
    <x v="235"/>
    <s v="Michigan Basin"/>
    <x v="24"/>
    <m/>
    <s v="CENSARA_AVG"/>
  </r>
  <r>
    <x v="8"/>
    <x v="236"/>
    <x v="259"/>
    <x v="8"/>
    <x v="235"/>
    <s v="Michigan Basin"/>
    <x v="24"/>
    <m/>
    <s v="CENSARA_AVG"/>
  </r>
  <r>
    <x v="3"/>
    <x v="228"/>
    <x v="248"/>
    <x v="3"/>
    <x v="227"/>
    <s v="New England Province"/>
    <x v="15"/>
    <m/>
    <s v="CENSARA_AVG"/>
  </r>
  <r>
    <x v="8"/>
    <x v="236"/>
    <x v="259"/>
    <x v="8"/>
    <x v="235"/>
    <s v="Michigan Basin"/>
    <x v="24"/>
    <m/>
    <s v="CENSARA_AVG"/>
  </r>
  <r>
    <x v="8"/>
    <x v="236"/>
    <x v="259"/>
    <x v="8"/>
    <x v="235"/>
    <s v="Michigan Basin"/>
    <x v="24"/>
    <m/>
    <s v="CENSARA_AVG"/>
  </r>
  <r>
    <x v="8"/>
    <x v="250"/>
    <x v="279"/>
    <x v="8"/>
    <x v="249"/>
    <s v="Wisconsin Arch"/>
    <x v="23"/>
    <m/>
    <s v="CENSARA_AVG"/>
  </r>
  <r>
    <x v="8"/>
    <x v="236"/>
    <x v="259"/>
    <x v="8"/>
    <x v="235"/>
    <s v="Michigan Basin"/>
    <x v="24"/>
    <m/>
    <s v="CENSARA_AVG"/>
  </r>
  <r>
    <x v="8"/>
    <x v="236"/>
    <x v="259"/>
    <x v="8"/>
    <x v="235"/>
    <s v="Michigan Basin"/>
    <x v="24"/>
    <m/>
    <s v="CENSARA_AVG"/>
  </r>
  <r>
    <x v="8"/>
    <x v="251"/>
    <x v="280"/>
    <x v="8"/>
    <x v="250"/>
    <s v="Michigan Basin"/>
    <x v="24"/>
    <m/>
    <s v="CENSARA_AVG"/>
  </r>
  <r>
    <x v="8"/>
    <x v="236"/>
    <x v="259"/>
    <x v="8"/>
    <x v="235"/>
    <s v="Michigan Basin"/>
    <x v="24"/>
    <m/>
    <s v="CENSARA_AVG"/>
  </r>
  <r>
    <x v="3"/>
    <x v="228"/>
    <x v="248"/>
    <x v="3"/>
    <x v="227"/>
    <s v="New England Province"/>
    <x v="15"/>
    <m/>
    <s v="CENSARA_AVG"/>
  </r>
  <r>
    <x v="8"/>
    <x v="236"/>
    <x v="259"/>
    <x v="8"/>
    <x v="235"/>
    <s v="Michigan Basin"/>
    <x v="24"/>
    <m/>
    <s v="CENSARA_AVG"/>
  </r>
  <r>
    <x v="8"/>
    <x v="236"/>
    <x v="259"/>
    <x v="8"/>
    <x v="235"/>
    <s v="Michigan Basin"/>
    <x v="24"/>
    <m/>
    <s v="CENSARA_AVG"/>
  </r>
  <r>
    <x v="3"/>
    <x v="228"/>
    <x v="248"/>
    <x v="3"/>
    <x v="227"/>
    <s v="New England Province"/>
    <x v="15"/>
    <m/>
    <s v="CENSARA_AVG"/>
  </r>
  <r>
    <x v="3"/>
    <x v="228"/>
    <x v="248"/>
    <x v="3"/>
    <x v="227"/>
    <s v="New England Province"/>
    <x v="15"/>
    <m/>
    <s v="CENSARA_AVG"/>
  </r>
  <r>
    <x v="3"/>
    <x v="228"/>
    <x v="248"/>
    <x v="3"/>
    <x v="227"/>
    <s v="New England Province"/>
    <x v="15"/>
    <m/>
    <s v="CENSARA_AVG"/>
  </r>
  <r>
    <x v="10"/>
    <x v="252"/>
    <x v="281"/>
    <x v="10"/>
    <x v="251"/>
    <s v="New England Province"/>
    <x v="15"/>
    <m/>
    <s v="CENSARA_AVG"/>
  </r>
  <r>
    <x v="3"/>
    <x v="228"/>
    <x v="248"/>
    <x v="3"/>
    <x v="227"/>
    <s v="New England Province"/>
    <x v="15"/>
    <m/>
    <s v="CENSARA_AVG"/>
  </r>
  <r>
    <x v="3"/>
    <x v="228"/>
    <x v="248"/>
    <x v="3"/>
    <x v="227"/>
    <s v="New England Province"/>
    <x v="15"/>
    <m/>
    <s v="CENSARA_AVG"/>
  </r>
  <r>
    <x v="8"/>
    <x v="236"/>
    <x v="259"/>
    <x v="8"/>
    <x v="235"/>
    <s v="Michigan Basin"/>
    <x v="24"/>
    <m/>
    <s v="CENSARA_AVG"/>
  </r>
  <r>
    <x v="8"/>
    <x v="236"/>
    <x v="259"/>
    <x v="8"/>
    <x v="235"/>
    <s v="Michigan Basin"/>
    <x v="24"/>
    <m/>
    <s v="CENSARA_AVG"/>
  </r>
  <r>
    <x v="7"/>
    <x v="148"/>
    <x v="282"/>
    <x v="7"/>
    <x v="148"/>
    <s v="Western Columbia Basin"/>
    <x v="12"/>
    <m/>
    <s v="CENSARA_AVG"/>
  </r>
  <r>
    <x v="3"/>
    <x v="253"/>
    <x v="283"/>
    <x v="3"/>
    <x v="252"/>
    <s v="New England Province"/>
    <x v="15"/>
    <m/>
    <s v="CENSARA_AVG"/>
  </r>
  <r>
    <x v="3"/>
    <x v="228"/>
    <x v="248"/>
    <x v="3"/>
    <x v="227"/>
    <s v="New England Province"/>
    <x v="15"/>
    <m/>
    <s v="CENSARA_AVG"/>
  </r>
  <r>
    <x v="3"/>
    <x v="228"/>
    <x v="248"/>
    <x v="3"/>
    <x v="227"/>
    <s v="New England Province"/>
    <x v="15"/>
    <m/>
    <s v="CENSARA_AVG"/>
  </r>
  <r>
    <x v="3"/>
    <x v="228"/>
    <x v="248"/>
    <x v="3"/>
    <x v="227"/>
    <s v="New England Province"/>
    <x v="15"/>
    <m/>
    <s v="CENSARA_AVG"/>
  </r>
  <r>
    <x v="3"/>
    <x v="228"/>
    <x v="248"/>
    <x v="3"/>
    <x v="227"/>
    <s v="New England Province"/>
    <x v="15"/>
    <m/>
    <s v="CENSARA_AVG"/>
  </r>
  <r>
    <x v="5"/>
    <x v="254"/>
    <x v="284"/>
    <x v="5"/>
    <x v="253"/>
    <s v="Sioux Uplift"/>
    <x v="22"/>
    <m/>
    <s v="CENSARA_AVG"/>
  </r>
  <r>
    <x v="11"/>
    <x v="255"/>
    <x v="285"/>
    <x v="11"/>
    <x v="254"/>
    <s v="Wisconsin Arch"/>
    <x v="23"/>
    <m/>
    <s v="CENSARA_AVG"/>
  </r>
  <r>
    <x v="3"/>
    <x v="228"/>
    <x v="248"/>
    <x v="3"/>
    <x v="227"/>
    <s v="New England Province"/>
    <x v="15"/>
    <m/>
    <s v="CENSARA_AVG"/>
  </r>
  <r>
    <x v="4"/>
    <x v="256"/>
    <x v="286"/>
    <x v="4"/>
    <x v="255"/>
    <s v="Powder River Basin"/>
    <x v="25"/>
    <m/>
    <s v="CENSARA_AVG"/>
  </r>
  <r>
    <x v="6"/>
    <x v="257"/>
    <x v="287"/>
    <x v="6"/>
    <x v="256"/>
    <s v="Williston Basin"/>
    <x v="21"/>
    <m/>
    <s v="CENSARA_AVG"/>
  </r>
  <r>
    <x v="8"/>
    <x v="236"/>
    <x v="259"/>
    <x v="8"/>
    <x v="235"/>
    <s v="Michigan Basin"/>
    <x v="24"/>
    <m/>
    <s v="CENSARA_AVG"/>
  </r>
  <r>
    <x v="6"/>
    <x v="258"/>
    <x v="288"/>
    <x v="6"/>
    <x v="257"/>
    <s v="Williston Basin"/>
    <x v="21"/>
    <m/>
    <s v="CENSARA_AVG"/>
  </r>
  <r>
    <x v="8"/>
    <x v="236"/>
    <x v="259"/>
    <x v="8"/>
    <x v="235"/>
    <s v="Michigan Basin"/>
    <x v="24"/>
    <m/>
    <s v="CENSARA_AVG"/>
  </r>
  <r>
    <x v="8"/>
    <x v="236"/>
    <x v="259"/>
    <x v="8"/>
    <x v="235"/>
    <s v="Michigan Basin"/>
    <x v="24"/>
    <m/>
    <s v="CENSARA_AVG"/>
  </r>
  <r>
    <x v="6"/>
    <x v="81"/>
    <x v="289"/>
    <x v="6"/>
    <x v="81"/>
    <s v="Williston Basin"/>
    <x v="21"/>
    <m/>
    <s v="CENSARA_AVG"/>
  </r>
  <r>
    <x v="8"/>
    <x v="236"/>
    <x v="259"/>
    <x v="8"/>
    <x v="235"/>
    <s v="Michigan Basin"/>
    <x v="24"/>
    <m/>
    <s v="CENSARA_AVG"/>
  </r>
  <r>
    <x v="8"/>
    <x v="236"/>
    <x v="259"/>
    <x v="8"/>
    <x v="235"/>
    <s v="Michigan Basin"/>
    <x v="24"/>
    <m/>
    <s v="CENSARA_AVG"/>
  </r>
  <r>
    <x v="5"/>
    <x v="259"/>
    <x v="290"/>
    <x v="5"/>
    <x v="258"/>
    <s v="Sioux Uplift"/>
    <x v="22"/>
    <m/>
    <s v="CENSARA_AVG"/>
  </r>
  <r>
    <x v="3"/>
    <x v="228"/>
    <x v="248"/>
    <x v="3"/>
    <x v="227"/>
    <s v="New England Province"/>
    <x v="15"/>
    <m/>
    <s v="CENSARA_AVG"/>
  </r>
  <r>
    <x v="2"/>
    <x v="91"/>
    <x v="291"/>
    <x v="2"/>
    <x v="91"/>
    <s v="Snake River Basin"/>
    <x v="27"/>
    <m/>
    <s v="CENSARA_AVG"/>
  </r>
  <r>
    <x v="4"/>
    <x v="260"/>
    <x v="292"/>
    <x v="4"/>
    <x v="259"/>
    <s v="Powder River Basin"/>
    <x v="25"/>
    <m/>
    <s v="CENSARA_AVG"/>
  </r>
  <r>
    <x v="5"/>
    <x v="261"/>
    <x v="293"/>
    <x v="5"/>
    <x v="260"/>
    <s v="Sioux Uplift"/>
    <x v="22"/>
    <m/>
    <s v="CENSARA_AVG"/>
  </r>
  <r>
    <x v="8"/>
    <x v="262"/>
    <x v="294"/>
    <x v="8"/>
    <x v="261"/>
    <s v="Michigan Basin"/>
    <x v="24"/>
    <m/>
    <s v="CENSARA_AVG"/>
  </r>
  <r>
    <x v="8"/>
    <x v="263"/>
    <x v="295"/>
    <x v="8"/>
    <x v="262"/>
    <s v="Michigan Basin"/>
    <x v="24"/>
    <m/>
    <s v="CENSARA_AVG"/>
  </r>
  <r>
    <x v="8"/>
    <x v="236"/>
    <x v="259"/>
    <x v="8"/>
    <x v="235"/>
    <s v="Michigan Basin"/>
    <x v="24"/>
    <m/>
    <s v="CENSARA_AVG"/>
  </r>
  <r>
    <x v="8"/>
    <x v="264"/>
    <x v="296"/>
    <x v="8"/>
    <x v="263"/>
    <s v="Michigan Basin"/>
    <x v="24"/>
    <m/>
    <s v="CENSARA_AVG"/>
  </r>
  <r>
    <x v="8"/>
    <x v="265"/>
    <x v="297"/>
    <x v="8"/>
    <x v="264"/>
    <s v="Wisconsin Arch"/>
    <x v="23"/>
    <m/>
    <s v="CENSARA_AVG"/>
  </r>
  <r>
    <x v="8"/>
    <x v="264"/>
    <x v="296"/>
    <x v="8"/>
    <x v="263"/>
    <s v="Michigan Basin"/>
    <x v="24"/>
    <m/>
    <s v="CENSARA_AVG"/>
  </r>
  <r>
    <x v="8"/>
    <x v="264"/>
    <x v="296"/>
    <x v="8"/>
    <x v="263"/>
    <s v="Michigan Basin"/>
    <x v="24"/>
    <m/>
    <s v="CENSARA_AVG"/>
  </r>
  <r>
    <x v="11"/>
    <x v="266"/>
    <x v="298"/>
    <x v="11"/>
    <x v="265"/>
    <s v="Wisconsin Arch"/>
    <x v="23"/>
    <m/>
    <s v="CENSARA_AVG"/>
  </r>
  <r>
    <x v="8"/>
    <x v="262"/>
    <x v="294"/>
    <x v="8"/>
    <x v="261"/>
    <s v="Michigan Basin"/>
    <x v="24"/>
    <m/>
    <s v="CENSARA_AVG"/>
  </r>
  <r>
    <x v="8"/>
    <x v="262"/>
    <x v="294"/>
    <x v="8"/>
    <x v="261"/>
    <s v="Michigan Basin"/>
    <x v="24"/>
    <m/>
    <s v="CENSARA_AVG"/>
  </r>
  <r>
    <x v="8"/>
    <x v="262"/>
    <x v="294"/>
    <x v="8"/>
    <x v="261"/>
    <s v="Michigan Basin"/>
    <x v="24"/>
    <m/>
    <s v="CENSARA_AVG"/>
  </r>
  <r>
    <x v="9"/>
    <x v="267"/>
    <x v="299"/>
    <x v="9"/>
    <x v="266"/>
    <s v="New England Province"/>
    <x v="15"/>
    <m/>
    <s v="CENSARA_AVG"/>
  </r>
  <r>
    <x v="8"/>
    <x v="264"/>
    <x v="296"/>
    <x v="8"/>
    <x v="263"/>
    <s v="Michigan Basin"/>
    <x v="24"/>
    <m/>
    <s v="CENSARA_AVG"/>
  </r>
  <r>
    <x v="6"/>
    <x v="268"/>
    <x v="300"/>
    <x v="6"/>
    <x v="267"/>
    <s v="Williston Basin"/>
    <x v="21"/>
    <m/>
    <s v="CENSARA_AVG"/>
  </r>
  <r>
    <x v="8"/>
    <x v="264"/>
    <x v="296"/>
    <x v="8"/>
    <x v="263"/>
    <s v="Michigan Basin"/>
    <x v="24"/>
    <m/>
    <s v="CENSARA_AVG"/>
  </r>
  <r>
    <x v="6"/>
    <x v="269"/>
    <x v="301"/>
    <x v="6"/>
    <x v="268"/>
    <s v="Williston Basin"/>
    <x v="21"/>
    <m/>
    <s v="CENSARA_AVG"/>
  </r>
  <r>
    <x v="11"/>
    <x v="270"/>
    <x v="302"/>
    <x v="11"/>
    <x v="269"/>
    <s v="Wisconsin Arch"/>
    <x v="23"/>
    <m/>
    <s v="CENSARA_AVG"/>
  </r>
  <r>
    <x v="11"/>
    <x v="271"/>
    <x v="303"/>
    <x v="11"/>
    <x v="270"/>
    <s v="Wisconsin Arch"/>
    <x v="23"/>
    <m/>
    <s v="CENSARA_AVG"/>
  </r>
  <r>
    <x v="5"/>
    <x v="272"/>
    <x v="304"/>
    <x v="5"/>
    <x v="271"/>
    <s v="Sioux Uplift"/>
    <x v="22"/>
    <m/>
    <s v="CENSARA_AVG"/>
  </r>
  <r>
    <x v="6"/>
    <x v="273"/>
    <x v="305"/>
    <x v="6"/>
    <x v="272"/>
    <s v="Williston Basin"/>
    <x v="21"/>
    <m/>
    <s v="CENSARA_AVG"/>
  </r>
  <r>
    <x v="8"/>
    <x v="264"/>
    <x v="296"/>
    <x v="8"/>
    <x v="263"/>
    <s v="Michigan Basin"/>
    <x v="24"/>
    <m/>
    <s v="CENSARA_AVG"/>
  </r>
  <r>
    <x v="11"/>
    <x v="274"/>
    <x v="306"/>
    <x v="11"/>
    <x v="273"/>
    <s v="Wisconsin Arch"/>
    <x v="23"/>
    <m/>
    <s v="CENSARA_AVG"/>
  </r>
  <r>
    <x v="8"/>
    <x v="275"/>
    <x v="307"/>
    <x v="8"/>
    <x v="274"/>
    <s v="Michigan Basin"/>
    <x v="24"/>
    <m/>
    <s v="CENSARA_AVG"/>
  </r>
  <r>
    <x v="10"/>
    <x v="276"/>
    <x v="308"/>
    <x v="10"/>
    <x v="275"/>
    <s v="New England Province"/>
    <x v="15"/>
    <m/>
    <s v="CENSARA_AVG"/>
  </r>
  <r>
    <x v="8"/>
    <x v="264"/>
    <x v="296"/>
    <x v="8"/>
    <x v="263"/>
    <s v="Michigan Basin"/>
    <x v="24"/>
    <m/>
    <s v="CENSARA_AVG"/>
  </r>
  <r>
    <x v="11"/>
    <x v="277"/>
    <x v="309"/>
    <x v="11"/>
    <x v="276"/>
    <s v="Wisconsin Arch"/>
    <x v="23"/>
    <m/>
    <s v="CENSARA_AVG"/>
  </r>
  <r>
    <x v="8"/>
    <x v="264"/>
    <x v="296"/>
    <x v="8"/>
    <x v="263"/>
    <s v="Michigan Basin"/>
    <x v="24"/>
    <m/>
    <s v="CENSARA_AVG"/>
  </r>
  <r>
    <x v="9"/>
    <x v="278"/>
    <x v="310"/>
    <x v="9"/>
    <x v="277"/>
    <s v="New England Province"/>
    <x v="15"/>
    <m/>
    <s v="CENSARA_AVG"/>
  </r>
  <r>
    <x v="8"/>
    <x v="262"/>
    <x v="294"/>
    <x v="8"/>
    <x v="261"/>
    <s v="Michigan Basin"/>
    <x v="24"/>
    <m/>
    <s v="CENSARA_AVG"/>
  </r>
  <r>
    <x v="5"/>
    <x v="279"/>
    <x v="311"/>
    <x v="5"/>
    <x v="278"/>
    <s v="Sioux Uplift"/>
    <x v="22"/>
    <m/>
    <s v="CENSARA_AVG"/>
  </r>
  <r>
    <x v="8"/>
    <x v="264"/>
    <x v="296"/>
    <x v="8"/>
    <x v="263"/>
    <s v="Michigan Basin"/>
    <x v="24"/>
    <m/>
    <s v="CENSARA_AVG"/>
  </r>
  <r>
    <x v="4"/>
    <x v="280"/>
    <x v="312"/>
    <x v="4"/>
    <x v="279"/>
    <s v="Big Horn Basin"/>
    <x v="29"/>
    <m/>
    <s v="CENSARA_AVG"/>
  </r>
  <r>
    <x v="11"/>
    <x v="281"/>
    <x v="313"/>
    <x v="11"/>
    <x v="280"/>
    <s v="Wisconsin Arch"/>
    <x v="23"/>
    <m/>
    <s v="CENSARA_AVG"/>
  </r>
  <r>
    <x v="8"/>
    <x v="251"/>
    <x v="280"/>
    <x v="8"/>
    <x v="250"/>
    <s v="Michigan Basin"/>
    <x v="24"/>
    <m/>
    <s v="CENSARA_AVG"/>
  </r>
  <r>
    <x v="7"/>
    <x v="282"/>
    <x v="314"/>
    <x v="7"/>
    <x v="281"/>
    <s v="Snake River Basin"/>
    <x v="27"/>
    <m/>
    <s v="CENSARA_AVG"/>
  </r>
  <r>
    <x v="8"/>
    <x v="251"/>
    <x v="280"/>
    <x v="8"/>
    <x v="250"/>
    <s v="Michigan Basin"/>
    <x v="24"/>
    <m/>
    <s v="CENSARA_AVG"/>
  </r>
  <r>
    <x v="10"/>
    <x v="283"/>
    <x v="315"/>
    <x v="10"/>
    <x v="282"/>
    <s v="New England Province"/>
    <x v="15"/>
    <m/>
    <s v="CENSARA_AVG"/>
  </r>
  <r>
    <x v="12"/>
    <x v="284"/>
    <x v="316"/>
    <x v="12"/>
    <x v="283"/>
    <s v="Adirondack Uplift"/>
    <x v="26"/>
    <m/>
    <s v="CENSARA_AVG"/>
  </r>
  <r>
    <x v="12"/>
    <x v="34"/>
    <x v="317"/>
    <x v="12"/>
    <x v="34"/>
    <s v="Appalachian Basin"/>
    <x v="30"/>
    <m/>
    <s v="CENSARA_AVG"/>
  </r>
  <r>
    <x v="11"/>
    <x v="285"/>
    <x v="318"/>
    <x v="11"/>
    <x v="284"/>
    <s v="Wisconsin Arch"/>
    <x v="23"/>
    <m/>
    <s v="CENSARA_AVG"/>
  </r>
  <r>
    <x v="13"/>
    <x v="286"/>
    <x v="319"/>
    <x v="13"/>
    <x v="285"/>
    <s v="Williston Basin"/>
    <x v="21"/>
    <m/>
    <s v="CENSARA_AVG"/>
  </r>
  <r>
    <x v="5"/>
    <x v="49"/>
    <x v="320"/>
    <x v="5"/>
    <x v="49"/>
    <s v="Sioux Uplift"/>
    <x v="22"/>
    <m/>
    <s v="CENSARA_AVG"/>
  </r>
  <r>
    <x v="4"/>
    <x v="287"/>
    <x v="321"/>
    <x v="4"/>
    <x v="286"/>
    <s v="Powder River Basin"/>
    <x v="25"/>
    <m/>
    <s v="CENSARA_AVG"/>
  </r>
  <r>
    <x v="7"/>
    <x v="148"/>
    <x v="282"/>
    <x v="7"/>
    <x v="148"/>
    <s v="Western Columbia Basin"/>
    <x v="12"/>
    <m/>
    <s v="CENSARA_AVG"/>
  </r>
  <r>
    <x v="5"/>
    <x v="52"/>
    <x v="322"/>
    <x v="5"/>
    <x v="52"/>
    <s v="Sioux Uplift"/>
    <x v="22"/>
    <m/>
    <s v="CENSARA_AVG"/>
  </r>
  <r>
    <x v="9"/>
    <x v="288"/>
    <x v="323"/>
    <x v="9"/>
    <x v="287"/>
    <s v="New England Province"/>
    <x v="15"/>
    <m/>
    <s v="CENSARA_AVG"/>
  </r>
  <r>
    <x v="11"/>
    <x v="289"/>
    <x v="324"/>
    <x v="11"/>
    <x v="288"/>
    <s v="Wisconsin Arch"/>
    <x v="23"/>
    <m/>
    <s v="CENSARA_AVG"/>
  </r>
  <r>
    <x v="12"/>
    <x v="34"/>
    <x v="317"/>
    <x v="12"/>
    <x v="34"/>
    <s v="Appalachian Basin"/>
    <x v="30"/>
    <m/>
    <s v="CENSARA_AVG"/>
  </r>
  <r>
    <x v="7"/>
    <x v="290"/>
    <x v="325"/>
    <x v="7"/>
    <x v="289"/>
    <s v="Southern Oregon Basin"/>
    <x v="28"/>
    <m/>
    <s v="CENSARA_AVG"/>
  </r>
  <r>
    <x v="13"/>
    <x v="291"/>
    <x v="326"/>
    <x v="13"/>
    <x v="290"/>
    <s v="Williston Basin"/>
    <x v="21"/>
    <m/>
    <s v="CENSARA_AVG"/>
  </r>
  <r>
    <x v="2"/>
    <x v="202"/>
    <x v="327"/>
    <x v="2"/>
    <x v="202"/>
    <s v="Idaho Mountains Province"/>
    <x v="14"/>
    <m/>
    <s v="CENSARA_AVG"/>
  </r>
  <r>
    <x v="13"/>
    <x v="292"/>
    <x v="328"/>
    <x v="13"/>
    <x v="291"/>
    <s v="Williston Basin"/>
    <x v="21"/>
    <m/>
    <s v="CENSARA_AVG"/>
  </r>
  <r>
    <x v="12"/>
    <x v="67"/>
    <x v="329"/>
    <x v="12"/>
    <x v="67"/>
    <s v="Appalachian Basin"/>
    <x v="30"/>
    <m/>
    <s v="CENSARA_AVG"/>
  </r>
  <r>
    <x v="5"/>
    <x v="293"/>
    <x v="330"/>
    <x v="5"/>
    <x v="292"/>
    <s v="Sioux Uplift"/>
    <x v="22"/>
    <m/>
    <s v="CENSARA_AVG"/>
  </r>
  <r>
    <x v="8"/>
    <x v="251"/>
    <x v="280"/>
    <x v="8"/>
    <x v="250"/>
    <s v="Michigan Basin"/>
    <x v="24"/>
    <m/>
    <s v="CENSARA_AVG"/>
  </r>
  <r>
    <x v="8"/>
    <x v="251"/>
    <x v="280"/>
    <x v="8"/>
    <x v="250"/>
    <s v="Michigan Basin"/>
    <x v="24"/>
    <m/>
    <s v="CENSARA_AVG"/>
  </r>
  <r>
    <x v="12"/>
    <x v="34"/>
    <x v="317"/>
    <x v="12"/>
    <x v="34"/>
    <s v="Appalachian Basin"/>
    <x v="30"/>
    <m/>
    <s v="CENSARA_AVG"/>
  </r>
  <r>
    <x v="9"/>
    <x v="294"/>
    <x v="331"/>
    <x v="9"/>
    <x v="293"/>
    <s v="New England Province"/>
    <x v="15"/>
    <m/>
    <s v="CENSARA_AVG"/>
  </r>
  <r>
    <x v="12"/>
    <x v="91"/>
    <x v="332"/>
    <x v="12"/>
    <x v="91"/>
    <s v="New England Province"/>
    <x v="15"/>
    <m/>
    <s v="CENSARA_AVG"/>
  </r>
  <r>
    <x v="7"/>
    <x v="295"/>
    <x v="333"/>
    <x v="7"/>
    <x v="294"/>
    <s v="Southern Oregon Basin"/>
    <x v="28"/>
    <m/>
    <s v="CENSARA_AVG"/>
  </r>
  <r>
    <x v="8"/>
    <x v="251"/>
    <x v="280"/>
    <x v="8"/>
    <x v="250"/>
    <s v="Michigan Basin"/>
    <x v="24"/>
    <m/>
    <s v="CENSARA_AVG"/>
  </r>
  <r>
    <x v="12"/>
    <x v="296"/>
    <x v="334"/>
    <x v="12"/>
    <x v="295"/>
    <s v="Adirondack Uplift"/>
    <x v="26"/>
    <m/>
    <s v="CENSARA_AVG"/>
  </r>
  <r>
    <x v="12"/>
    <x v="297"/>
    <x v="335"/>
    <x v="12"/>
    <x v="296"/>
    <s v="Adirondack Uplift"/>
    <x v="26"/>
    <m/>
    <s v="CENSARA_AVG"/>
  </r>
  <r>
    <x v="13"/>
    <x v="298"/>
    <x v="336"/>
    <x v="13"/>
    <x v="297"/>
    <s v="Williston Basin"/>
    <x v="21"/>
    <m/>
    <s v="CENSARA_AVG"/>
  </r>
  <r>
    <x v="8"/>
    <x v="299"/>
    <x v="337"/>
    <x v="8"/>
    <x v="298"/>
    <s v="Michigan Basin"/>
    <x v="24"/>
    <m/>
    <s v="CENSARA_AVG"/>
  </r>
  <r>
    <x v="13"/>
    <x v="300"/>
    <x v="338"/>
    <x v="13"/>
    <x v="299"/>
    <s v="Williston Basin"/>
    <x v="21"/>
    <m/>
    <s v="CENSARA_AVG"/>
  </r>
  <r>
    <x v="7"/>
    <x v="301"/>
    <x v="339"/>
    <x v="7"/>
    <x v="300"/>
    <s v="Western Columbia Basin"/>
    <x v="12"/>
    <m/>
    <s v="CENSARA_AVG"/>
  </r>
  <r>
    <x v="7"/>
    <x v="76"/>
    <x v="340"/>
    <x v="7"/>
    <x v="76"/>
    <s v="Southern Oregon Basin"/>
    <x v="28"/>
    <m/>
    <s v="CENSARA_AVG"/>
  </r>
  <r>
    <x v="13"/>
    <x v="302"/>
    <x v="341"/>
    <x v="13"/>
    <x v="301"/>
    <s v="Sioux Uplift"/>
    <x v="22"/>
    <m/>
    <s v="CENSARA_AVG"/>
  </r>
  <r>
    <x v="2"/>
    <x v="303"/>
    <x v="342"/>
    <x v="2"/>
    <x v="302"/>
    <s v="Snake River Basin"/>
    <x v="27"/>
    <m/>
    <s v="CENSARA_AVG"/>
  </r>
  <r>
    <x v="8"/>
    <x v="251"/>
    <x v="280"/>
    <x v="8"/>
    <x v="250"/>
    <s v="Michigan Basin"/>
    <x v="24"/>
    <m/>
    <s v="CENSARA_AVG"/>
  </r>
  <r>
    <x v="13"/>
    <x v="113"/>
    <x v="343"/>
    <x v="13"/>
    <x v="113"/>
    <s v="Sioux Uplift"/>
    <x v="22"/>
    <m/>
    <s v="CENSARA_AVG"/>
  </r>
  <r>
    <x v="13"/>
    <x v="304"/>
    <x v="344"/>
    <x v="13"/>
    <x v="303"/>
    <s v="Sioux Uplift"/>
    <x v="22"/>
    <m/>
    <s v="CENSARA_AVG"/>
  </r>
  <r>
    <x v="8"/>
    <x v="251"/>
    <x v="280"/>
    <x v="8"/>
    <x v="250"/>
    <s v="Michigan Basin"/>
    <x v="24"/>
    <m/>
    <s v="CENSARA_AVG"/>
  </r>
  <r>
    <x v="8"/>
    <x v="251"/>
    <x v="280"/>
    <x v="8"/>
    <x v="250"/>
    <s v="Michigan Basin"/>
    <x v="24"/>
    <m/>
    <s v="CENSARA_AVG"/>
  </r>
  <r>
    <x v="8"/>
    <x v="305"/>
    <x v="345"/>
    <x v="8"/>
    <x v="304"/>
    <s v="Michigan Basin"/>
    <x v="24"/>
    <m/>
    <s v="CENSARA_AVG"/>
  </r>
  <r>
    <x v="8"/>
    <x v="305"/>
    <x v="345"/>
    <x v="8"/>
    <x v="304"/>
    <s v="Michigan Basin"/>
    <x v="24"/>
    <m/>
    <s v="CENSARA_AVG"/>
  </r>
  <r>
    <x v="8"/>
    <x v="299"/>
    <x v="337"/>
    <x v="8"/>
    <x v="298"/>
    <s v="Michigan Basin"/>
    <x v="24"/>
    <m/>
    <s v="CENSARA_AVG"/>
  </r>
  <r>
    <x v="8"/>
    <x v="264"/>
    <x v="296"/>
    <x v="8"/>
    <x v="263"/>
    <s v="Michigan Basin"/>
    <x v="24"/>
    <m/>
    <s v="CENSARA_AVG"/>
  </r>
  <r>
    <x v="8"/>
    <x v="251"/>
    <x v="280"/>
    <x v="8"/>
    <x v="250"/>
    <s v="Michigan Basin"/>
    <x v="24"/>
    <m/>
    <s v="CENSARA_AVG"/>
  </r>
  <r>
    <x v="8"/>
    <x v="251"/>
    <x v="280"/>
    <x v="8"/>
    <x v="250"/>
    <s v="Michigan Basin"/>
    <x v="24"/>
    <m/>
    <s v="CENSARA_AVG"/>
  </r>
  <r>
    <x v="9"/>
    <x v="306"/>
    <x v="346"/>
    <x v="9"/>
    <x v="305"/>
    <s v="New England Province"/>
    <x v="15"/>
    <m/>
    <s v="CENSARA_AVG"/>
  </r>
  <r>
    <x v="7"/>
    <x v="301"/>
    <x v="339"/>
    <x v="7"/>
    <x v="300"/>
    <s v="Western Columbia Basin"/>
    <x v="12"/>
    <m/>
    <s v="CENSARA_AVG"/>
  </r>
  <r>
    <x v="12"/>
    <x v="34"/>
    <x v="317"/>
    <x v="12"/>
    <x v="34"/>
    <s v="Appalachian Basin"/>
    <x v="30"/>
    <m/>
    <s v="CENSARA_AVG"/>
  </r>
  <r>
    <x v="8"/>
    <x v="307"/>
    <x v="347"/>
    <x v="8"/>
    <x v="306"/>
    <s v="Michigan Basin"/>
    <x v="24"/>
    <m/>
    <s v="CENSARA_AVG"/>
  </r>
  <r>
    <x v="5"/>
    <x v="106"/>
    <x v="348"/>
    <x v="5"/>
    <x v="106"/>
    <s v="Sioux Uplift"/>
    <x v="22"/>
    <m/>
    <s v="CENSARA_AVG"/>
  </r>
  <r>
    <x v="7"/>
    <x v="301"/>
    <x v="339"/>
    <x v="7"/>
    <x v="300"/>
    <s v="Western Columbia Basin"/>
    <x v="12"/>
    <m/>
    <s v="CENSARA_AVG"/>
  </r>
  <r>
    <x v="11"/>
    <x v="308"/>
    <x v="349"/>
    <x v="11"/>
    <x v="307"/>
    <s v="Michigan Basin"/>
    <x v="24"/>
    <m/>
    <s v="CENSARA_AVG"/>
  </r>
  <r>
    <x v="11"/>
    <x v="133"/>
    <x v="350"/>
    <x v="11"/>
    <x v="133"/>
    <s v="Wisconsin Arch"/>
    <x v="23"/>
    <m/>
    <s v="CENSARA_AVG"/>
  </r>
  <r>
    <x v="8"/>
    <x v="309"/>
    <x v="351"/>
    <x v="8"/>
    <x v="308"/>
    <s v="Michigan Basin"/>
    <x v="24"/>
    <m/>
    <s v="CENSARA_AVG"/>
  </r>
  <r>
    <x v="11"/>
    <x v="308"/>
    <x v="349"/>
    <x v="11"/>
    <x v="307"/>
    <s v="Michigan Basin"/>
    <x v="24"/>
    <m/>
    <s v="CENSARA_AVG"/>
  </r>
  <r>
    <x v="5"/>
    <x v="310"/>
    <x v="352"/>
    <x v="5"/>
    <x v="309"/>
    <s v="Sioux Uplift"/>
    <x v="22"/>
    <m/>
    <s v="CENSARA_AVG"/>
  </r>
  <r>
    <x v="8"/>
    <x v="305"/>
    <x v="345"/>
    <x v="8"/>
    <x v="304"/>
    <s v="Michigan Basin"/>
    <x v="24"/>
    <m/>
    <s v="CENSARA_AVG"/>
  </r>
  <r>
    <x v="5"/>
    <x v="311"/>
    <x v="353"/>
    <x v="5"/>
    <x v="310"/>
    <s v="Sioux Uplift"/>
    <x v="22"/>
    <m/>
    <s v="CENSARA_AVG"/>
  </r>
  <r>
    <x v="8"/>
    <x v="305"/>
    <x v="345"/>
    <x v="8"/>
    <x v="304"/>
    <s v="Michigan Basin"/>
    <x v="24"/>
    <m/>
    <s v="CENSARA_AVG"/>
  </r>
  <r>
    <x v="8"/>
    <x v="305"/>
    <x v="345"/>
    <x v="8"/>
    <x v="304"/>
    <s v="Michigan Basin"/>
    <x v="24"/>
    <m/>
    <s v="CENSARA_AVG"/>
  </r>
  <r>
    <x v="11"/>
    <x v="312"/>
    <x v="354"/>
    <x v="11"/>
    <x v="311"/>
    <s v="Wisconsin Arch"/>
    <x v="23"/>
    <m/>
    <s v="CENSARA_AVG"/>
  </r>
  <r>
    <x v="5"/>
    <x v="313"/>
    <x v="355"/>
    <x v="5"/>
    <x v="312"/>
    <s v="Sioux Uplift"/>
    <x v="22"/>
    <m/>
    <s v="CENSARA_AVG"/>
  </r>
  <r>
    <x v="8"/>
    <x v="305"/>
    <x v="345"/>
    <x v="8"/>
    <x v="304"/>
    <s v="Michigan Basin"/>
    <x v="24"/>
    <m/>
    <s v="CENSARA_AVG"/>
  </r>
  <r>
    <x v="11"/>
    <x v="42"/>
    <x v="356"/>
    <x v="11"/>
    <x v="42"/>
    <s v="Wisconsin Arch"/>
    <x v="23"/>
    <m/>
    <s v="CENSARA_AVG"/>
  </r>
  <r>
    <x v="5"/>
    <x v="314"/>
    <x v="357"/>
    <x v="5"/>
    <x v="313"/>
    <s v="Sioux Uplift"/>
    <x v="22"/>
    <m/>
    <s v="CENSARA_AVG"/>
  </r>
  <r>
    <x v="14"/>
    <x v="222"/>
    <x v="358"/>
    <x v="14"/>
    <x v="222"/>
    <s v="Big Horn Basin"/>
    <x v="29"/>
    <m/>
    <s v="CENSARA_AVG"/>
  </r>
  <r>
    <x v="5"/>
    <x v="36"/>
    <x v="359"/>
    <x v="5"/>
    <x v="36"/>
    <s v="Sioux Uplift"/>
    <x v="22"/>
    <m/>
    <s v="CENSARA_AVG"/>
  </r>
  <r>
    <x v="11"/>
    <x v="315"/>
    <x v="360"/>
    <x v="11"/>
    <x v="314"/>
    <s v="Wisconsin Arch"/>
    <x v="23"/>
    <m/>
    <s v="CENSARA_AVG"/>
  </r>
  <r>
    <x v="8"/>
    <x v="316"/>
    <x v="361"/>
    <x v="8"/>
    <x v="315"/>
    <s v="Michigan Basin"/>
    <x v="24"/>
    <m/>
    <s v="CENSARA_AVG"/>
  </r>
  <r>
    <x v="8"/>
    <x v="305"/>
    <x v="345"/>
    <x v="8"/>
    <x v="304"/>
    <s v="Michigan Basin"/>
    <x v="24"/>
    <m/>
    <s v="CENSARA_AVG"/>
  </r>
  <r>
    <x v="12"/>
    <x v="34"/>
    <x v="317"/>
    <x v="12"/>
    <x v="34"/>
    <s v="Appalachian Basin"/>
    <x v="30"/>
    <m/>
    <s v="CENSARA_AVG"/>
  </r>
  <r>
    <x v="11"/>
    <x v="308"/>
    <x v="349"/>
    <x v="11"/>
    <x v="307"/>
    <s v="Michigan Basin"/>
    <x v="24"/>
    <m/>
    <s v="CENSARA_AVG"/>
  </r>
  <r>
    <x v="8"/>
    <x v="299"/>
    <x v="337"/>
    <x v="8"/>
    <x v="298"/>
    <s v="Michigan Basin"/>
    <x v="24"/>
    <m/>
    <s v="CENSARA_AVG"/>
  </r>
  <r>
    <x v="11"/>
    <x v="317"/>
    <x v="362"/>
    <x v="11"/>
    <x v="316"/>
    <s v="Wisconsin Arch"/>
    <x v="23"/>
    <m/>
    <s v="CENSARA_AVG"/>
  </r>
  <r>
    <x v="9"/>
    <x v="318"/>
    <x v="363"/>
    <x v="9"/>
    <x v="317"/>
    <s v="New England Province"/>
    <x v="15"/>
    <m/>
    <s v="CENSARA_AVG"/>
  </r>
  <r>
    <x v="2"/>
    <x v="319"/>
    <x v="364"/>
    <x v="2"/>
    <x v="318"/>
    <s v="Snake River Basin"/>
    <x v="27"/>
    <m/>
    <s v="CENSARA_AVG"/>
  </r>
  <r>
    <x v="8"/>
    <x v="305"/>
    <x v="345"/>
    <x v="8"/>
    <x v="304"/>
    <s v="Michigan Basin"/>
    <x v="24"/>
    <m/>
    <s v="CENSARA_AVG"/>
  </r>
  <r>
    <x v="11"/>
    <x v="308"/>
    <x v="349"/>
    <x v="11"/>
    <x v="307"/>
    <s v="Michigan Basin"/>
    <x v="24"/>
    <m/>
    <s v="CENSARA_AVG"/>
  </r>
  <r>
    <x v="11"/>
    <x v="308"/>
    <x v="349"/>
    <x v="11"/>
    <x v="307"/>
    <s v="Michigan Basin"/>
    <x v="24"/>
    <m/>
    <s v="CENSARA_AVG"/>
  </r>
  <r>
    <x v="2"/>
    <x v="320"/>
    <x v="365"/>
    <x v="2"/>
    <x v="319"/>
    <s v="Idaho Mountains Province"/>
    <x v="14"/>
    <m/>
    <s v="CENSARA_AVG"/>
  </r>
  <r>
    <x v="11"/>
    <x v="321"/>
    <x v="366"/>
    <x v="11"/>
    <x v="320"/>
    <s v="Wisconsin Arch"/>
    <x v="23"/>
    <m/>
    <s v="CENSARA_AVG"/>
  </r>
  <r>
    <x v="7"/>
    <x v="322"/>
    <x v="367"/>
    <x v="7"/>
    <x v="321"/>
    <s v="Klamath Mountains Province"/>
    <x v="31"/>
    <m/>
    <s v="CENSARA_AVG"/>
  </r>
  <r>
    <x v="13"/>
    <x v="323"/>
    <x v="368"/>
    <x v="13"/>
    <x v="322"/>
    <s v="Williston Basin"/>
    <x v="21"/>
    <m/>
    <s v="CENSARA_AVG"/>
  </r>
  <r>
    <x v="9"/>
    <x v="324"/>
    <x v="369"/>
    <x v="9"/>
    <x v="323"/>
    <s v="New England Province"/>
    <x v="15"/>
    <m/>
    <s v="CENSARA_AVG"/>
  </r>
  <r>
    <x v="10"/>
    <x v="325"/>
    <x v="370"/>
    <x v="10"/>
    <x v="324"/>
    <s v="New England Province"/>
    <x v="15"/>
    <m/>
    <s v="CENSARA_AVG"/>
  </r>
  <r>
    <x v="13"/>
    <x v="326"/>
    <x v="371"/>
    <x v="13"/>
    <x v="325"/>
    <s v="Williston Basin"/>
    <x v="21"/>
    <m/>
    <s v="CENSARA_AVG"/>
  </r>
  <r>
    <x v="8"/>
    <x v="299"/>
    <x v="337"/>
    <x v="8"/>
    <x v="298"/>
    <s v="Michigan Basin"/>
    <x v="24"/>
    <m/>
    <s v="CENSARA_AVG"/>
  </r>
  <r>
    <x v="8"/>
    <x v="305"/>
    <x v="345"/>
    <x v="8"/>
    <x v="304"/>
    <s v="Michigan Basin"/>
    <x v="24"/>
    <m/>
    <s v="CENSARA_AVG"/>
  </r>
  <r>
    <x v="10"/>
    <x v="327"/>
    <x v="372"/>
    <x v="10"/>
    <x v="326"/>
    <s v="New England Province"/>
    <x v="15"/>
    <m/>
    <s v="CENSARA_AVG"/>
  </r>
  <r>
    <x v="15"/>
    <x v="172"/>
    <x v="373"/>
    <x v="15"/>
    <x v="172"/>
    <s v="New England Province"/>
    <x v="15"/>
    <m/>
    <s v="CENSARA_AVG"/>
  </r>
  <r>
    <x v="5"/>
    <x v="328"/>
    <x v="374"/>
    <x v="5"/>
    <x v="327"/>
    <s v="Sioux Uplift"/>
    <x v="22"/>
    <m/>
    <s v="CENSARA_AVG"/>
  </r>
  <r>
    <x v="12"/>
    <x v="34"/>
    <x v="317"/>
    <x v="12"/>
    <x v="34"/>
    <s v="Appalachian Basin"/>
    <x v="30"/>
    <m/>
    <s v="CENSARA_AVG"/>
  </r>
  <r>
    <x v="12"/>
    <x v="34"/>
    <x v="317"/>
    <x v="12"/>
    <x v="34"/>
    <s v="Appalachian Basin"/>
    <x v="30"/>
    <m/>
    <s v="CENSARA_AVG"/>
  </r>
  <r>
    <x v="13"/>
    <x v="329"/>
    <x v="375"/>
    <x v="13"/>
    <x v="328"/>
    <s v="Sioux Uplift"/>
    <x v="22"/>
    <m/>
    <s v="CENSARA_AVG"/>
  </r>
  <r>
    <x v="5"/>
    <x v="330"/>
    <x v="376"/>
    <x v="5"/>
    <x v="329"/>
    <s v="Sioux Uplift"/>
    <x v="22"/>
    <m/>
    <s v="CENSARA_AVG"/>
  </r>
  <r>
    <x v="8"/>
    <x v="331"/>
    <x v="377"/>
    <x v="8"/>
    <x v="330"/>
    <s v="Michigan Basin"/>
    <x v="24"/>
    <m/>
    <s v="CENSARA_AVG"/>
  </r>
  <r>
    <x v="11"/>
    <x v="308"/>
    <x v="349"/>
    <x v="11"/>
    <x v="307"/>
    <s v="Michigan Basin"/>
    <x v="24"/>
    <m/>
    <s v="CENSARA_AVG"/>
  </r>
  <r>
    <x v="7"/>
    <x v="332"/>
    <x v="378"/>
    <x v="7"/>
    <x v="331"/>
    <s v="Klamath Mountains Province"/>
    <x v="31"/>
    <m/>
    <s v="CENSARA_AVG"/>
  </r>
  <r>
    <x v="11"/>
    <x v="333"/>
    <x v="379"/>
    <x v="11"/>
    <x v="332"/>
    <s v="Wisconsin Arch"/>
    <x v="23"/>
    <m/>
    <s v="CENSARA_AVG"/>
  </r>
  <r>
    <x v="13"/>
    <x v="334"/>
    <x v="380"/>
    <x v="13"/>
    <x v="333"/>
    <s v="Williston Basin"/>
    <x v="21"/>
    <m/>
    <s v="CENSARA_AVG"/>
  </r>
  <r>
    <x v="2"/>
    <x v="335"/>
    <x v="381"/>
    <x v="2"/>
    <x v="334"/>
    <s v="Central Western Overthrust"/>
    <x v="32"/>
    <m/>
    <s v="CENSARA_AVG"/>
  </r>
  <r>
    <x v="13"/>
    <x v="336"/>
    <x v="382"/>
    <x v="13"/>
    <x v="335"/>
    <s v="Williston Basin"/>
    <x v="21"/>
    <m/>
    <s v="CENSARA_AVG"/>
  </r>
  <r>
    <x v="11"/>
    <x v="308"/>
    <x v="349"/>
    <x v="11"/>
    <x v="307"/>
    <s v="Michigan Basin"/>
    <x v="24"/>
    <m/>
    <s v="CENSARA_AVG"/>
  </r>
  <r>
    <x v="11"/>
    <x v="308"/>
    <x v="349"/>
    <x v="11"/>
    <x v="307"/>
    <s v="Michigan Basin"/>
    <x v="24"/>
    <m/>
    <s v="CENSARA_AVG"/>
  </r>
  <r>
    <x v="14"/>
    <x v="256"/>
    <x v="383"/>
    <x v="14"/>
    <x v="255"/>
    <s v="Big Horn Basin"/>
    <x v="29"/>
    <m/>
    <s v="CENSARA_AVG"/>
  </r>
  <r>
    <x v="8"/>
    <x v="337"/>
    <x v="384"/>
    <x v="8"/>
    <x v="336"/>
    <s v="Michigan Basin"/>
    <x v="24"/>
    <m/>
    <s v="CENSARA_AVG"/>
  </r>
  <r>
    <x v="12"/>
    <x v="338"/>
    <x v="385"/>
    <x v="12"/>
    <x v="337"/>
    <s v="Appalachian Basin"/>
    <x v="30"/>
    <m/>
    <s v="CENSARA_AVG"/>
  </r>
  <r>
    <x v="12"/>
    <x v="285"/>
    <x v="386"/>
    <x v="12"/>
    <x v="284"/>
    <s v="Appalachian Basin"/>
    <x v="30"/>
    <m/>
    <s v="CENSARA_AVG"/>
  </r>
  <r>
    <x v="8"/>
    <x v="299"/>
    <x v="337"/>
    <x v="8"/>
    <x v="298"/>
    <s v="Michigan Basin"/>
    <x v="24"/>
    <m/>
    <s v="CENSARA_AVG"/>
  </r>
  <r>
    <x v="8"/>
    <x v="339"/>
    <x v="387"/>
    <x v="8"/>
    <x v="338"/>
    <s v="Michigan Basin"/>
    <x v="24"/>
    <m/>
    <s v="CENSARA_AVG"/>
  </r>
  <r>
    <x v="7"/>
    <x v="301"/>
    <x v="339"/>
    <x v="7"/>
    <x v="300"/>
    <s v="Western Columbia Basin"/>
    <x v="12"/>
    <m/>
    <s v="CENSARA_AVG"/>
  </r>
  <r>
    <x v="2"/>
    <x v="117"/>
    <x v="388"/>
    <x v="2"/>
    <x v="117"/>
    <s v="Central Western Overthrust"/>
    <x v="32"/>
    <m/>
    <s v="CENSARA_AVG"/>
  </r>
  <r>
    <x v="8"/>
    <x v="340"/>
    <x v="389"/>
    <x v="8"/>
    <x v="339"/>
    <s v="Michigan Basin"/>
    <x v="24"/>
    <m/>
    <s v="CENSARA_AVG"/>
  </r>
  <r>
    <x v="5"/>
    <x v="341"/>
    <x v="390"/>
    <x v="5"/>
    <x v="340"/>
    <s v="Sioux Uplift"/>
    <x v="22"/>
    <m/>
    <s v="CENSARA_AVG"/>
  </r>
  <r>
    <x v="12"/>
    <x v="342"/>
    <x v="391"/>
    <x v="12"/>
    <x v="341"/>
    <s v="Appalachian Basin"/>
    <x v="30"/>
    <m/>
    <s v="CENSARA_AVG"/>
  </r>
  <r>
    <x v="11"/>
    <x v="308"/>
    <x v="349"/>
    <x v="11"/>
    <x v="307"/>
    <s v="Michigan Basin"/>
    <x v="24"/>
    <m/>
    <s v="CENSARA_AVG"/>
  </r>
  <r>
    <x v="14"/>
    <x v="73"/>
    <x v="392"/>
    <x v="14"/>
    <x v="73"/>
    <s v="Powder River Basin"/>
    <x v="25"/>
    <m/>
    <s v="CENSARA_AVG"/>
  </r>
  <r>
    <x v="5"/>
    <x v="343"/>
    <x v="393"/>
    <x v="5"/>
    <x v="342"/>
    <s v="Sioux Uplift"/>
    <x v="22"/>
    <m/>
    <s v="CENSARA_AVG"/>
  </r>
  <r>
    <x v="2"/>
    <x v="344"/>
    <x v="394"/>
    <x v="2"/>
    <x v="343"/>
    <s v="Snake River Basin"/>
    <x v="27"/>
    <m/>
    <s v="CENSARA_AVG"/>
  </r>
  <r>
    <x v="14"/>
    <x v="80"/>
    <x v="395"/>
    <x v="14"/>
    <x v="80"/>
    <s v="Yellowstone Province"/>
    <x v="33"/>
    <m/>
    <s v="CENSARA_AVG"/>
  </r>
  <r>
    <x v="11"/>
    <x v="188"/>
    <x v="396"/>
    <x v="11"/>
    <x v="188"/>
    <s v="Wisconsin Arch"/>
    <x v="23"/>
    <m/>
    <s v="CENSARA_AVG"/>
  </r>
  <r>
    <x v="5"/>
    <x v="345"/>
    <x v="397"/>
    <x v="5"/>
    <x v="344"/>
    <s v="Sioux Uplift"/>
    <x v="22"/>
    <m/>
    <s v="CENSARA_AVG"/>
  </r>
  <r>
    <x v="8"/>
    <x v="346"/>
    <x v="398"/>
    <x v="8"/>
    <x v="345"/>
    <s v="Michigan Basin"/>
    <x v="24"/>
    <m/>
    <s v="CENSARA_AVG"/>
  </r>
  <r>
    <x v="11"/>
    <x v="308"/>
    <x v="349"/>
    <x v="11"/>
    <x v="307"/>
    <s v="Michigan Basin"/>
    <x v="24"/>
    <m/>
    <s v="CENSARA_AVG"/>
  </r>
  <r>
    <x v="15"/>
    <x v="172"/>
    <x v="373"/>
    <x v="15"/>
    <x v="172"/>
    <s v="New England Province"/>
    <x v="15"/>
    <m/>
    <s v="CENSARA_AVG"/>
  </r>
  <r>
    <x v="5"/>
    <x v="347"/>
    <x v="399"/>
    <x v="5"/>
    <x v="346"/>
    <s v="Sioux Uplift"/>
    <x v="22"/>
    <m/>
    <s v="CENSARA_AVG"/>
  </r>
  <r>
    <x v="11"/>
    <x v="289"/>
    <x v="324"/>
    <x v="11"/>
    <x v="288"/>
    <s v="Wisconsin Arch"/>
    <x v="23"/>
    <m/>
    <s v="CENSARA_AVG"/>
  </r>
  <r>
    <x v="11"/>
    <x v="289"/>
    <x v="324"/>
    <x v="11"/>
    <x v="288"/>
    <s v="Wisconsin Arch"/>
    <x v="23"/>
    <m/>
    <s v="CENSARA_AVG"/>
  </r>
  <r>
    <x v="13"/>
    <x v="348"/>
    <x v="400"/>
    <x v="13"/>
    <x v="347"/>
    <s v="Williston Basin"/>
    <x v="21"/>
    <m/>
    <s v="CENSARA_AVG"/>
  </r>
  <r>
    <x v="2"/>
    <x v="349"/>
    <x v="401"/>
    <x v="2"/>
    <x v="348"/>
    <s v="Snake River Basin"/>
    <x v="27"/>
    <m/>
    <s v="CENSARA_AVG"/>
  </r>
  <r>
    <x v="11"/>
    <x v="265"/>
    <x v="402"/>
    <x v="11"/>
    <x v="264"/>
    <s v="Wisconsin Arch"/>
    <x v="23"/>
    <m/>
    <s v="CENSARA_AVG"/>
  </r>
  <r>
    <x v="15"/>
    <x v="350"/>
    <x v="403"/>
    <x v="15"/>
    <x v="349"/>
    <s v="New England Province"/>
    <x v="15"/>
    <m/>
    <s v="CENSARA_AVG"/>
  </r>
  <r>
    <x v="5"/>
    <x v="91"/>
    <x v="404"/>
    <x v="5"/>
    <x v="91"/>
    <s v="Sioux Uplift"/>
    <x v="22"/>
    <m/>
    <s v="CENSARA_AVG"/>
  </r>
  <r>
    <x v="5"/>
    <x v="351"/>
    <x v="405"/>
    <x v="5"/>
    <x v="350"/>
    <s v="Sioux Uplift"/>
    <x v="22"/>
    <m/>
    <s v="CENSARA_AVG"/>
  </r>
  <r>
    <x v="11"/>
    <x v="352"/>
    <x v="406"/>
    <x v="11"/>
    <x v="351"/>
    <s v="Wisconsin Arch"/>
    <x v="23"/>
    <m/>
    <s v="CENSARA_AVG"/>
  </r>
  <r>
    <x v="12"/>
    <x v="353"/>
    <x v="407"/>
    <x v="12"/>
    <x v="352"/>
    <s v="Adirondack Uplift"/>
    <x v="26"/>
    <m/>
    <s v="CENSARA_AVG"/>
  </r>
  <r>
    <x v="13"/>
    <x v="52"/>
    <x v="408"/>
    <x v="13"/>
    <x v="52"/>
    <s v="Sioux Uplift"/>
    <x v="22"/>
    <m/>
    <s v="CENSARA_AVG"/>
  </r>
  <r>
    <x v="11"/>
    <x v="146"/>
    <x v="409"/>
    <x v="11"/>
    <x v="146"/>
    <s v="Wisconsin Arch"/>
    <x v="23"/>
    <m/>
    <s v="CENSARA_AVG"/>
  </r>
  <r>
    <x v="14"/>
    <x v="298"/>
    <x v="410"/>
    <x v="14"/>
    <x v="297"/>
    <s v="Powder River Basin"/>
    <x v="25"/>
    <m/>
    <s v="CENSARA_AVG"/>
  </r>
  <r>
    <x v="2"/>
    <x v="354"/>
    <x v="411"/>
    <x v="2"/>
    <x v="353"/>
    <s v="Snake River Basin"/>
    <x v="27"/>
    <m/>
    <s v="CENSARA_AVG"/>
  </r>
  <r>
    <x v="11"/>
    <x v="355"/>
    <x v="412"/>
    <x v="11"/>
    <x v="354"/>
    <s v="Wisconsin Arch"/>
    <x v="23"/>
    <m/>
    <s v="CENSARA_AVG"/>
  </r>
  <r>
    <x v="5"/>
    <x v="356"/>
    <x v="413"/>
    <x v="5"/>
    <x v="355"/>
    <s v="Sioux Uplift"/>
    <x v="22"/>
    <m/>
    <s v="CENSARA_AVG"/>
  </r>
  <r>
    <x v="2"/>
    <x v="348"/>
    <x v="414"/>
    <x v="2"/>
    <x v="347"/>
    <s v="Snake River Basin"/>
    <x v="27"/>
    <m/>
    <s v="CENSARA_AVG"/>
  </r>
  <r>
    <x v="13"/>
    <x v="357"/>
    <x v="415"/>
    <x v="13"/>
    <x v="356"/>
    <s v="Williston Basin"/>
    <x v="21"/>
    <m/>
    <s v="CENSARA_AVG"/>
  </r>
  <r>
    <x v="5"/>
    <x v="358"/>
    <x v="416"/>
    <x v="5"/>
    <x v="357"/>
    <s v="Sioux Uplift"/>
    <x v="22"/>
    <m/>
    <s v="CENSARA_AVG"/>
  </r>
  <r>
    <x v="11"/>
    <x v="359"/>
    <x v="417"/>
    <x v="11"/>
    <x v="358"/>
    <s v="Wisconsin Arch"/>
    <x v="23"/>
    <m/>
    <s v="CENSARA_AVG"/>
  </r>
  <r>
    <x v="13"/>
    <x v="360"/>
    <x v="418"/>
    <x v="13"/>
    <x v="359"/>
    <s v="Sioux Uplift"/>
    <x v="22"/>
    <m/>
    <s v="CENSARA_AVG"/>
  </r>
  <r>
    <x v="2"/>
    <x v="361"/>
    <x v="419"/>
    <x v="2"/>
    <x v="360"/>
    <s v="Snake River Basin"/>
    <x v="27"/>
    <m/>
    <s v="CENSARA_AVG"/>
  </r>
  <r>
    <x v="8"/>
    <x v="362"/>
    <x v="420"/>
    <x v="8"/>
    <x v="361"/>
    <s v="Michigan Basin"/>
    <x v="24"/>
    <m/>
    <s v="CENSARA_AVG"/>
  </r>
  <r>
    <x v="2"/>
    <x v="58"/>
    <x v="421"/>
    <x v="2"/>
    <x v="58"/>
    <s v="Snake River Basin"/>
    <x v="27"/>
    <m/>
    <s v="CENSARA_AVG"/>
  </r>
  <r>
    <x v="13"/>
    <x v="363"/>
    <x v="422"/>
    <x v="13"/>
    <x v="362"/>
    <s v="Sioux Uplift"/>
    <x v="22"/>
    <m/>
    <s v="CENSARA_AVG"/>
  </r>
  <r>
    <x v="14"/>
    <x v="237"/>
    <x v="423"/>
    <x v="14"/>
    <x v="236"/>
    <s v="Powder River Basin"/>
    <x v="25"/>
    <m/>
    <s v="CENSARA_AVG"/>
  </r>
  <r>
    <x v="11"/>
    <x v="308"/>
    <x v="349"/>
    <x v="11"/>
    <x v="307"/>
    <s v="Michigan Basin"/>
    <x v="24"/>
    <m/>
    <s v="CENSARA_AVG"/>
  </r>
  <r>
    <x v="8"/>
    <x v="364"/>
    <x v="424"/>
    <x v="8"/>
    <x v="363"/>
    <s v="Michigan Basin"/>
    <x v="24"/>
    <m/>
    <s v="CENSARA_AVG"/>
  </r>
  <r>
    <x v="15"/>
    <x v="365"/>
    <x v="425"/>
    <x v="15"/>
    <x v="364"/>
    <s v="New England Province"/>
    <x v="15"/>
    <m/>
    <s v="CENSARA_AVG"/>
  </r>
  <r>
    <x v="11"/>
    <x v="117"/>
    <x v="426"/>
    <x v="11"/>
    <x v="117"/>
    <s v="Wisconsin Arch"/>
    <x v="23"/>
    <m/>
    <s v="CENSARA_AVG"/>
  </r>
  <r>
    <x v="12"/>
    <x v="366"/>
    <x v="427"/>
    <x v="12"/>
    <x v="365"/>
    <s v="New England Province"/>
    <x v="15"/>
    <m/>
    <s v="CENSARA_AVG"/>
  </r>
  <r>
    <x v="5"/>
    <x v="110"/>
    <x v="428"/>
    <x v="5"/>
    <x v="110"/>
    <s v="Sioux Uplift"/>
    <x v="22"/>
    <m/>
    <s v="CENSARA_AVG"/>
  </r>
  <r>
    <x v="8"/>
    <x v="367"/>
    <x v="429"/>
    <x v="8"/>
    <x v="366"/>
    <s v="Michigan Basin"/>
    <x v="24"/>
    <m/>
    <s v="CENSARA_AVG"/>
  </r>
  <r>
    <x v="13"/>
    <x v="368"/>
    <x v="430"/>
    <x v="13"/>
    <x v="367"/>
    <s v="Williston Basin"/>
    <x v="21"/>
    <m/>
    <s v="CENSARA_AVG"/>
  </r>
  <r>
    <x v="15"/>
    <x v="369"/>
    <x v="431"/>
    <x v="15"/>
    <x v="368"/>
    <s v="New England Province"/>
    <x v="15"/>
    <m/>
    <s v="CENSARA_AVG"/>
  </r>
  <r>
    <x v="15"/>
    <x v="108"/>
    <x v="432"/>
    <x v="15"/>
    <x v="108"/>
    <s v="New England Province"/>
    <x v="15"/>
    <m/>
    <s v="CENSARA_AVG"/>
  </r>
  <r>
    <x v="5"/>
    <x v="188"/>
    <x v="433"/>
    <x v="5"/>
    <x v="188"/>
    <s v="Sioux Uplift"/>
    <x v="22"/>
    <m/>
    <s v="CENSARA_AVG"/>
  </r>
  <r>
    <x v="13"/>
    <x v="117"/>
    <x v="434"/>
    <x v="13"/>
    <x v="117"/>
    <s v="Sioux Uplift"/>
    <x v="22"/>
    <m/>
    <s v="CENSARA_AVG"/>
  </r>
  <r>
    <x v="13"/>
    <x v="370"/>
    <x v="435"/>
    <x v="13"/>
    <x v="369"/>
    <s v="Sioux Uplift"/>
    <x v="22"/>
    <m/>
    <s v="CENSARA_AVG"/>
  </r>
  <r>
    <x v="2"/>
    <x v="371"/>
    <x v="436"/>
    <x v="2"/>
    <x v="370"/>
    <s v="Snake River Basin"/>
    <x v="27"/>
    <m/>
    <s v="CENSARA_AVG"/>
  </r>
  <r>
    <x v="8"/>
    <x v="372"/>
    <x v="437"/>
    <x v="8"/>
    <x v="371"/>
    <s v="Michigan Basin"/>
    <x v="24"/>
    <m/>
    <s v="CENSARA_AVG"/>
  </r>
  <r>
    <x v="8"/>
    <x v="373"/>
    <x v="438"/>
    <x v="8"/>
    <x v="372"/>
    <s v="Michigan Basin"/>
    <x v="24"/>
    <m/>
    <s v="CENSARA_AVG"/>
  </r>
  <r>
    <x v="12"/>
    <x v="374"/>
    <x v="439"/>
    <x v="12"/>
    <x v="373"/>
    <s v="Appalachian Basin"/>
    <x v="30"/>
    <m/>
    <s v="CENSARA_AVG"/>
  </r>
  <r>
    <x v="12"/>
    <x v="375"/>
    <x v="440"/>
    <x v="12"/>
    <x v="374"/>
    <s v="Appalachian Basin"/>
    <x v="30"/>
    <m/>
    <s v="CENSARA_AVG"/>
  </r>
  <r>
    <x v="15"/>
    <x v="376"/>
    <x v="441"/>
    <x v="15"/>
    <x v="375"/>
    <s v="New England Province"/>
    <x v="15"/>
    <m/>
    <s v="CENSARA_AVG"/>
  </r>
  <r>
    <x v="12"/>
    <x v="377"/>
    <x v="442"/>
    <x v="12"/>
    <x v="376"/>
    <s v="Appalachian Basin"/>
    <x v="30"/>
    <m/>
    <s v="CENSARA_AVG"/>
  </r>
  <r>
    <x v="15"/>
    <x v="369"/>
    <x v="431"/>
    <x v="15"/>
    <x v="368"/>
    <s v="New England Province"/>
    <x v="15"/>
    <m/>
    <s v="CENSARA_AVG"/>
  </r>
  <r>
    <x v="15"/>
    <x v="378"/>
    <x v="443"/>
    <x v="15"/>
    <x v="377"/>
    <s v="New England Province"/>
    <x v="15"/>
    <m/>
    <s v="CENSARA_AVG"/>
  </r>
  <r>
    <x v="15"/>
    <x v="379"/>
    <x v="444"/>
    <x v="15"/>
    <x v="378"/>
    <s v="New England Province"/>
    <x v="15"/>
    <m/>
    <s v="CENSARA_AVG"/>
  </r>
  <r>
    <x v="8"/>
    <x v="380"/>
    <x v="445"/>
    <x v="8"/>
    <x v="379"/>
    <s v="Michigan Basin"/>
    <x v="24"/>
    <m/>
    <s v="CENSARA_AVG"/>
  </r>
  <r>
    <x v="15"/>
    <x v="376"/>
    <x v="441"/>
    <x v="15"/>
    <x v="375"/>
    <s v="New England Province"/>
    <x v="15"/>
    <m/>
    <s v="CENSARA_AVG"/>
  </r>
  <r>
    <x v="11"/>
    <x v="381"/>
    <x v="446"/>
    <x v="11"/>
    <x v="380"/>
    <s v="Michigan Basin"/>
    <x v="24"/>
    <m/>
    <s v="CENSARA_AVG"/>
  </r>
  <r>
    <x v="15"/>
    <x v="378"/>
    <x v="443"/>
    <x v="15"/>
    <x v="377"/>
    <s v="New England Province"/>
    <x v="15"/>
    <m/>
    <s v="CENSARA_AVG"/>
  </r>
  <r>
    <x v="15"/>
    <x v="378"/>
    <x v="443"/>
    <x v="15"/>
    <x v="377"/>
    <s v="New England Province"/>
    <x v="15"/>
    <m/>
    <s v="CENSARA_AVG"/>
  </r>
  <r>
    <x v="2"/>
    <x v="34"/>
    <x v="447"/>
    <x v="2"/>
    <x v="34"/>
    <s v="Central Western Overthrust"/>
    <x v="32"/>
    <m/>
    <s v="CENSARA_AVG"/>
  </r>
  <r>
    <x v="5"/>
    <x v="382"/>
    <x v="448"/>
    <x v="5"/>
    <x v="381"/>
    <s v="Sioux Uplift"/>
    <x v="22"/>
    <m/>
    <s v="CENSARA_AVG"/>
  </r>
  <r>
    <x v="5"/>
    <x v="383"/>
    <x v="449"/>
    <x v="5"/>
    <x v="382"/>
    <s v="Sioux Uplift"/>
    <x v="22"/>
    <m/>
    <s v="CENSARA_AVG"/>
  </r>
  <r>
    <x v="11"/>
    <x v="384"/>
    <x v="450"/>
    <x v="11"/>
    <x v="383"/>
    <s v="Wisconsin Arch"/>
    <x v="23"/>
    <m/>
    <s v="CENSARA_AVG"/>
  </r>
  <r>
    <x v="8"/>
    <x v="385"/>
    <x v="451"/>
    <x v="8"/>
    <x v="384"/>
    <s v="Michigan Basin"/>
    <x v="24"/>
    <m/>
    <s v="CENSARA_AVG"/>
  </r>
  <r>
    <x v="16"/>
    <x v="386"/>
    <x v="452"/>
    <x v="16"/>
    <x v="385"/>
    <s v="Klamath Mountains Province"/>
    <x v="31"/>
    <m/>
    <s v="CENSARA_AVG"/>
  </r>
  <r>
    <x v="12"/>
    <x v="387"/>
    <x v="453"/>
    <x v="12"/>
    <x v="386"/>
    <s v="Appalachian Basin"/>
    <x v="30"/>
    <m/>
    <s v="CENSARA_AVG"/>
  </r>
  <r>
    <x v="11"/>
    <x v="302"/>
    <x v="454"/>
    <x v="11"/>
    <x v="301"/>
    <s v="Wisconsin Arch"/>
    <x v="23"/>
    <m/>
    <s v="CENSARA_AVG"/>
  </r>
  <r>
    <x v="12"/>
    <x v="388"/>
    <x v="455"/>
    <x v="12"/>
    <x v="387"/>
    <s v="Appalachian Basin"/>
    <x v="30"/>
    <m/>
    <s v="CENSARA_AVG"/>
  </r>
  <r>
    <x v="15"/>
    <x v="389"/>
    <x v="456"/>
    <x v="15"/>
    <x v="388"/>
    <s v="Atlantic Coast Basin"/>
    <x v="34"/>
    <m/>
    <s v="CENSARA_AVG"/>
  </r>
  <r>
    <x v="5"/>
    <x v="390"/>
    <x v="457"/>
    <x v="5"/>
    <x v="389"/>
    <s v="Sioux Uplift"/>
    <x v="22"/>
    <m/>
    <s v="CENSARA_AVG"/>
  </r>
  <r>
    <x v="12"/>
    <x v="391"/>
    <x v="458"/>
    <x v="12"/>
    <x v="390"/>
    <s v="Appalachian Basin"/>
    <x v="30"/>
    <m/>
    <s v="CENSARA_AVG"/>
  </r>
  <r>
    <x v="13"/>
    <x v="392"/>
    <x v="459"/>
    <x v="13"/>
    <x v="391"/>
    <s v="Sioux Uplift"/>
    <x v="22"/>
    <m/>
    <s v="CENSARA_AVG"/>
  </r>
  <r>
    <x v="14"/>
    <x v="393"/>
    <x v="460"/>
    <x v="14"/>
    <x v="392"/>
    <s v="Powder River Basin"/>
    <x v="25"/>
    <m/>
    <s v="CENSARA_AVG"/>
  </r>
  <r>
    <x v="12"/>
    <x v="242"/>
    <x v="461"/>
    <x v="12"/>
    <x v="241"/>
    <s v="Appalachian Basin"/>
    <x v="30"/>
    <m/>
    <s v="CENSARA_AVG"/>
  </r>
  <r>
    <x v="11"/>
    <x v="394"/>
    <x v="462"/>
    <x v="11"/>
    <x v="393"/>
    <s v="Wisconsin Arch"/>
    <x v="23"/>
    <m/>
    <s v="CENSARA_AVG"/>
  </r>
  <r>
    <x v="11"/>
    <x v="50"/>
    <x v="463"/>
    <x v="11"/>
    <x v="50"/>
    <s v="Wisconsin Arch"/>
    <x v="23"/>
    <m/>
    <s v="CENSARA_AVG"/>
  </r>
  <r>
    <x v="13"/>
    <x v="395"/>
    <x v="464"/>
    <x v="13"/>
    <x v="394"/>
    <s v="Williston Basin"/>
    <x v="21"/>
    <m/>
    <s v="CENSARA_AVG"/>
  </r>
  <r>
    <x v="5"/>
    <x v="396"/>
    <x v="465"/>
    <x v="5"/>
    <x v="395"/>
    <s v="Sioux Uplift"/>
    <x v="22"/>
    <m/>
    <s v="CENSARA_AVG"/>
  </r>
  <r>
    <x v="13"/>
    <x v="397"/>
    <x v="466"/>
    <x v="13"/>
    <x v="396"/>
    <s v="Sioux Uplift"/>
    <x v="22"/>
    <m/>
    <s v="CENSARA_AVG"/>
  </r>
  <r>
    <x v="5"/>
    <x v="77"/>
    <x v="467"/>
    <x v="5"/>
    <x v="77"/>
    <s v="Sioux Uplift"/>
    <x v="22"/>
    <m/>
    <s v="CENSARA_AVG"/>
  </r>
  <r>
    <x v="13"/>
    <x v="398"/>
    <x v="468"/>
    <x v="13"/>
    <x v="397"/>
    <s v="Sioux Uplift"/>
    <x v="22"/>
    <m/>
    <s v="CENSARA_AVG"/>
  </r>
  <r>
    <x v="11"/>
    <x v="399"/>
    <x v="469"/>
    <x v="11"/>
    <x v="398"/>
    <s v="Wisconsin Arch"/>
    <x v="23"/>
    <m/>
    <s v="CENSARA_AVG"/>
  </r>
  <r>
    <x v="11"/>
    <x v="400"/>
    <x v="470"/>
    <x v="11"/>
    <x v="399"/>
    <s v="Wisconsin Arch"/>
    <x v="23"/>
    <m/>
    <s v="CENSARA_AVG"/>
  </r>
  <r>
    <x v="11"/>
    <x v="401"/>
    <x v="471"/>
    <x v="11"/>
    <x v="400"/>
    <s v="Wisconsin Arch"/>
    <x v="23"/>
    <m/>
    <s v="CENSARA_AVG"/>
  </r>
  <r>
    <x v="15"/>
    <x v="402"/>
    <x v="472"/>
    <x v="15"/>
    <x v="401"/>
    <s v="New England Province"/>
    <x v="15"/>
    <m/>
    <s v="CENSARA_AVG"/>
  </r>
  <r>
    <x v="8"/>
    <x v="403"/>
    <x v="473"/>
    <x v="8"/>
    <x v="402"/>
    <s v="Michigan Basin"/>
    <x v="24"/>
    <m/>
    <s v="CENSARA_AVG"/>
  </r>
  <r>
    <x v="12"/>
    <x v="404"/>
    <x v="474"/>
    <x v="12"/>
    <x v="403"/>
    <s v="Appalachian Basin"/>
    <x v="30"/>
    <m/>
    <s v="CENSARA_AVG"/>
  </r>
  <r>
    <x v="5"/>
    <x v="405"/>
    <x v="475"/>
    <x v="5"/>
    <x v="404"/>
    <s v="Sioux Uplift"/>
    <x v="22"/>
    <m/>
    <s v="CENSARA_AVG"/>
  </r>
  <r>
    <x v="12"/>
    <x v="309"/>
    <x v="476"/>
    <x v="12"/>
    <x v="308"/>
    <s v="Appalachian Basin"/>
    <x v="30"/>
    <m/>
    <s v="CENSARA_AVG"/>
  </r>
  <r>
    <x v="8"/>
    <x v="406"/>
    <x v="477"/>
    <x v="8"/>
    <x v="405"/>
    <s v="Michigan Basin"/>
    <x v="24"/>
    <m/>
    <s v="CENSARA_AVG"/>
  </r>
  <r>
    <x v="16"/>
    <x v="407"/>
    <x v="478"/>
    <x v="16"/>
    <x v="406"/>
    <s v="Klamath Mountains Province"/>
    <x v="31"/>
    <m/>
    <s v="CENSARA_AVG"/>
  </r>
  <r>
    <x v="13"/>
    <x v="408"/>
    <x v="479"/>
    <x v="13"/>
    <x v="407"/>
    <s v="Williston Basin"/>
    <x v="21"/>
    <m/>
    <s v="CENSARA_AVG"/>
  </r>
  <r>
    <x v="13"/>
    <x v="409"/>
    <x v="480"/>
    <x v="13"/>
    <x v="408"/>
    <s v="Williston Basin"/>
    <x v="21"/>
    <m/>
    <s v="CENSARA_AVG"/>
  </r>
  <r>
    <x v="12"/>
    <x v="410"/>
    <x v="481"/>
    <x v="12"/>
    <x v="409"/>
    <s v="Appalachian Basin"/>
    <x v="30"/>
    <m/>
    <s v="CENSARA_AVG"/>
  </r>
  <r>
    <x v="15"/>
    <x v="411"/>
    <x v="482"/>
    <x v="15"/>
    <x v="410"/>
    <s v="New England Province"/>
    <x v="15"/>
    <m/>
    <s v="CENSARA_AVG"/>
  </r>
  <r>
    <x v="2"/>
    <x v="242"/>
    <x v="483"/>
    <x v="2"/>
    <x v="241"/>
    <s v="Central Western Overthrust"/>
    <x v="32"/>
    <m/>
    <s v="CENSARA_AVG"/>
  </r>
  <r>
    <x v="8"/>
    <x v="412"/>
    <x v="484"/>
    <x v="8"/>
    <x v="411"/>
    <s v="Michigan Basin"/>
    <x v="24"/>
    <m/>
    <s v="CENSARA_AVG"/>
  </r>
  <r>
    <x v="13"/>
    <x v="413"/>
    <x v="485"/>
    <x v="13"/>
    <x v="412"/>
    <s v="Sioux Uplift"/>
    <x v="22"/>
    <m/>
    <s v="CENSARA_AVG"/>
  </r>
  <r>
    <x v="12"/>
    <x v="179"/>
    <x v="486"/>
    <x v="12"/>
    <x v="179"/>
    <s v="Appalachian Basin"/>
    <x v="30"/>
    <m/>
    <s v="CENSARA_AVG"/>
  </r>
  <r>
    <x v="11"/>
    <x v="414"/>
    <x v="487"/>
    <x v="11"/>
    <x v="413"/>
    <s v="Wisconsin Arch"/>
    <x v="23"/>
    <m/>
    <s v="CENSARA_AVG"/>
  </r>
  <r>
    <x v="5"/>
    <x v="415"/>
    <x v="488"/>
    <x v="5"/>
    <x v="414"/>
    <s v="Iowa Shelf"/>
    <x v="35"/>
    <m/>
    <s v="CENSARA_AVG"/>
  </r>
  <r>
    <x v="13"/>
    <x v="416"/>
    <x v="489"/>
    <x v="13"/>
    <x v="415"/>
    <s v="Williston Basin"/>
    <x v="21"/>
    <m/>
    <s v="CENSARA_AVG"/>
  </r>
  <r>
    <x v="2"/>
    <x v="80"/>
    <x v="490"/>
    <x v="2"/>
    <x v="80"/>
    <s v="Central Western Overthrust"/>
    <x v="32"/>
    <m/>
    <s v="CENSARA_AVG"/>
  </r>
  <r>
    <x v="8"/>
    <x v="417"/>
    <x v="491"/>
    <x v="8"/>
    <x v="416"/>
    <s v="Michigan Basin"/>
    <x v="24"/>
    <m/>
    <s v="CENSARA_AVG"/>
  </r>
  <r>
    <x v="8"/>
    <x v="406"/>
    <x v="477"/>
    <x v="8"/>
    <x v="405"/>
    <s v="Michigan Basin"/>
    <x v="24"/>
    <m/>
    <s v="CENSARA_AVG"/>
  </r>
  <r>
    <x v="12"/>
    <x v="100"/>
    <x v="492"/>
    <x v="12"/>
    <x v="100"/>
    <s v="New England Province"/>
    <x v="15"/>
    <m/>
    <s v="CENSARA_AVG"/>
  </r>
  <r>
    <x v="5"/>
    <x v="418"/>
    <x v="493"/>
    <x v="5"/>
    <x v="417"/>
    <s v="Sioux Uplift"/>
    <x v="22"/>
    <m/>
    <s v="CENSARA_AVG"/>
  </r>
  <r>
    <x v="12"/>
    <x v="419"/>
    <x v="494"/>
    <x v="12"/>
    <x v="418"/>
    <s v="Appalachian Basin"/>
    <x v="30"/>
    <m/>
    <s v="CENSARA_AVG"/>
  </r>
  <r>
    <x v="11"/>
    <x v="332"/>
    <x v="495"/>
    <x v="11"/>
    <x v="331"/>
    <s v="Wisconsin Arch"/>
    <x v="23"/>
    <m/>
    <s v="CENSARA_AVG"/>
  </r>
  <r>
    <x v="15"/>
    <x v="389"/>
    <x v="456"/>
    <x v="15"/>
    <x v="388"/>
    <s v="Atlantic Coast Basin"/>
    <x v="34"/>
    <m/>
    <s v="CENSARA_AVG"/>
  </r>
  <r>
    <x v="8"/>
    <x v="406"/>
    <x v="477"/>
    <x v="8"/>
    <x v="405"/>
    <s v="Michigan Basin"/>
    <x v="24"/>
    <m/>
    <s v="CENSARA_AVG"/>
  </r>
  <r>
    <x v="11"/>
    <x v="420"/>
    <x v="496"/>
    <x v="11"/>
    <x v="419"/>
    <s v="Wisconsin Arch"/>
    <x v="23"/>
    <m/>
    <s v="CENSARA_AVG"/>
  </r>
  <r>
    <x v="15"/>
    <x v="421"/>
    <x v="497"/>
    <x v="15"/>
    <x v="420"/>
    <s v="New England Province"/>
    <x v="15"/>
    <m/>
    <s v="CENSARA_AVG"/>
  </r>
  <r>
    <x v="8"/>
    <x v="422"/>
    <x v="498"/>
    <x v="8"/>
    <x v="421"/>
    <s v="Michigan Basin"/>
    <x v="24"/>
    <m/>
    <s v="CENSARA_AVG"/>
  </r>
  <r>
    <x v="11"/>
    <x v="423"/>
    <x v="499"/>
    <x v="11"/>
    <x v="422"/>
    <s v="Wisconsin Arch"/>
    <x v="23"/>
    <m/>
    <s v="CENSARA_AVG"/>
  </r>
  <r>
    <x v="5"/>
    <x v="424"/>
    <x v="500"/>
    <x v="5"/>
    <x v="423"/>
    <s v="Sioux Uplift"/>
    <x v="22"/>
    <m/>
    <s v="CENSARA_AVG"/>
  </r>
  <r>
    <x v="15"/>
    <x v="389"/>
    <x v="456"/>
    <x v="15"/>
    <x v="388"/>
    <s v="Atlantic Coast Basin"/>
    <x v="34"/>
    <m/>
    <s v="CENSARA_AVG"/>
  </r>
  <r>
    <x v="14"/>
    <x v="425"/>
    <x v="501"/>
    <x v="14"/>
    <x v="424"/>
    <s v="Big Horn Basin"/>
    <x v="29"/>
    <m/>
    <s v="CENSARA_AVG"/>
  </r>
  <r>
    <x v="14"/>
    <x v="335"/>
    <x v="502"/>
    <x v="14"/>
    <x v="334"/>
    <s v="Wind River Basin"/>
    <x v="36"/>
    <m/>
    <s v="CENSARA_AVG"/>
  </r>
  <r>
    <x v="8"/>
    <x v="76"/>
    <x v="503"/>
    <x v="8"/>
    <x v="76"/>
    <s v="Michigan Basin"/>
    <x v="24"/>
    <m/>
    <s v="CENSARA_AVG"/>
  </r>
  <r>
    <x v="17"/>
    <x v="426"/>
    <x v="504"/>
    <x v="17"/>
    <x v="425"/>
    <s v="New England Province"/>
    <x v="15"/>
    <m/>
    <s v="CENSARA_AVG"/>
  </r>
  <r>
    <x v="11"/>
    <x v="427"/>
    <x v="505"/>
    <x v="11"/>
    <x v="426"/>
    <s v="Michigan Basin"/>
    <x v="24"/>
    <m/>
    <s v="CENSARA_AVG"/>
  </r>
  <r>
    <x v="12"/>
    <x v="428"/>
    <x v="506"/>
    <x v="12"/>
    <x v="427"/>
    <s v="Appalachian Basin"/>
    <x v="30"/>
    <m/>
    <s v="CENSARA_AVG"/>
  </r>
  <r>
    <x v="8"/>
    <x v="429"/>
    <x v="507"/>
    <x v="8"/>
    <x v="428"/>
    <s v="Michigan Basin"/>
    <x v="24"/>
    <m/>
    <s v="CENSARA_AVG"/>
  </r>
  <r>
    <x v="13"/>
    <x v="430"/>
    <x v="508"/>
    <x v="13"/>
    <x v="429"/>
    <s v="Sioux Uplift"/>
    <x v="22"/>
    <m/>
    <s v="CENSARA_AVG"/>
  </r>
  <r>
    <x v="12"/>
    <x v="431"/>
    <x v="509"/>
    <x v="12"/>
    <x v="430"/>
    <s v="Appalachian Basin"/>
    <x v="30"/>
    <m/>
    <s v="CENSARA_AVG"/>
  </r>
  <r>
    <x v="8"/>
    <x v="45"/>
    <x v="510"/>
    <x v="8"/>
    <x v="45"/>
    <s v="Michigan Basin"/>
    <x v="24"/>
    <m/>
    <s v="CENSARA_AVG"/>
  </r>
  <r>
    <x v="5"/>
    <x v="432"/>
    <x v="511"/>
    <x v="5"/>
    <x v="431"/>
    <s v="Sioux Uplift"/>
    <x v="22"/>
    <m/>
    <s v="CENSARA_AVG"/>
  </r>
  <r>
    <x v="12"/>
    <x v="433"/>
    <x v="512"/>
    <x v="12"/>
    <x v="432"/>
    <s v="Appalachian Basin"/>
    <x v="30"/>
    <m/>
    <s v="CENSARA_AVG"/>
  </r>
  <r>
    <x v="5"/>
    <x v="42"/>
    <x v="513"/>
    <x v="5"/>
    <x v="42"/>
    <s v="Sioux Uplift"/>
    <x v="22"/>
    <m/>
    <s v="CENSARA_AVG"/>
  </r>
  <r>
    <x v="14"/>
    <x v="434"/>
    <x v="514"/>
    <x v="14"/>
    <x v="433"/>
    <s v="Big Horn Basin"/>
    <x v="29"/>
    <m/>
    <s v="CENSARA_AVG"/>
  </r>
  <r>
    <x v="15"/>
    <x v="389"/>
    <x v="456"/>
    <x v="15"/>
    <x v="388"/>
    <s v="Atlantic Coast Basin"/>
    <x v="34"/>
    <m/>
    <s v="CENSARA_AVG"/>
  </r>
  <r>
    <x v="12"/>
    <x v="435"/>
    <x v="515"/>
    <x v="12"/>
    <x v="434"/>
    <s v="Appalachian Basin"/>
    <x v="30"/>
    <m/>
    <s v="CENSARA_AVG"/>
  </r>
  <r>
    <x v="8"/>
    <x v="406"/>
    <x v="477"/>
    <x v="8"/>
    <x v="405"/>
    <s v="Michigan Basin"/>
    <x v="24"/>
    <m/>
    <s v="CENSARA_AVG"/>
  </r>
  <r>
    <x v="13"/>
    <x v="132"/>
    <x v="516"/>
    <x v="13"/>
    <x v="132"/>
    <s v="Williston Basin"/>
    <x v="21"/>
    <m/>
    <s v="CENSARA_AVG"/>
  </r>
  <r>
    <x v="2"/>
    <x v="436"/>
    <x v="517"/>
    <x v="2"/>
    <x v="435"/>
    <s v="Snake River Basin"/>
    <x v="27"/>
    <m/>
    <s v="CENSARA_AVG"/>
  </r>
  <r>
    <x v="5"/>
    <x v="437"/>
    <x v="518"/>
    <x v="5"/>
    <x v="436"/>
    <s v="Iowa Shelf"/>
    <x v="35"/>
    <m/>
    <s v="CENSARA_AVG"/>
  </r>
  <r>
    <x v="18"/>
    <x v="325"/>
    <x v="519"/>
    <x v="18"/>
    <x v="324"/>
    <s v="New England Province"/>
    <x v="15"/>
    <m/>
    <s v="CENSARA_AVG"/>
  </r>
  <r>
    <x v="13"/>
    <x v="438"/>
    <x v="520"/>
    <x v="13"/>
    <x v="437"/>
    <s v="Williston Basin"/>
    <x v="21"/>
    <m/>
    <s v="CENSARA_AVG"/>
  </r>
  <r>
    <x v="5"/>
    <x v="439"/>
    <x v="521"/>
    <x v="5"/>
    <x v="438"/>
    <s v="Sioux Uplift"/>
    <x v="22"/>
    <m/>
    <s v="CENSARA_AVG"/>
  </r>
  <r>
    <x v="8"/>
    <x v="406"/>
    <x v="477"/>
    <x v="8"/>
    <x v="405"/>
    <s v="Michigan Basin"/>
    <x v="24"/>
    <m/>
    <s v="CENSARA_AVG"/>
  </r>
  <r>
    <x v="12"/>
    <x v="440"/>
    <x v="522"/>
    <x v="12"/>
    <x v="439"/>
    <s v="Appalachian Basin"/>
    <x v="30"/>
    <m/>
    <s v="CENSARA_AVG"/>
  </r>
  <r>
    <x v="2"/>
    <x v="441"/>
    <x v="523"/>
    <x v="2"/>
    <x v="440"/>
    <s v="Central Western Overthrust"/>
    <x v="32"/>
    <m/>
    <s v="CENSARA_AVG"/>
  </r>
  <r>
    <x v="12"/>
    <x v="442"/>
    <x v="524"/>
    <x v="12"/>
    <x v="441"/>
    <s v="Appalachian Basin"/>
    <x v="30"/>
    <m/>
    <s v="CENSARA_AVG"/>
  </r>
  <r>
    <x v="11"/>
    <x v="443"/>
    <x v="525"/>
    <x v="11"/>
    <x v="442"/>
    <s v="Wisconsin Arch"/>
    <x v="23"/>
    <m/>
    <s v="CENSARA_AVG"/>
  </r>
  <r>
    <x v="13"/>
    <x v="444"/>
    <x v="526"/>
    <x v="13"/>
    <x v="443"/>
    <s v="Sioux Uplift"/>
    <x v="22"/>
    <m/>
    <s v="CENSARA_AVG"/>
  </r>
  <r>
    <x v="13"/>
    <x v="445"/>
    <x v="527"/>
    <x v="13"/>
    <x v="444"/>
    <s v="Sioux Uplift"/>
    <x v="22"/>
    <m/>
    <s v="CENSARA_AVG"/>
  </r>
  <r>
    <x v="5"/>
    <x v="446"/>
    <x v="528"/>
    <x v="5"/>
    <x v="445"/>
    <s v="Iowa Shelf"/>
    <x v="35"/>
    <m/>
    <s v="CENSARA_AVG"/>
  </r>
  <r>
    <x v="18"/>
    <x v="447"/>
    <x v="529"/>
    <x v="18"/>
    <x v="446"/>
    <s v="New England Province"/>
    <x v="15"/>
    <m/>
    <s v="CENSARA_AVG"/>
  </r>
  <r>
    <x v="12"/>
    <x v="419"/>
    <x v="494"/>
    <x v="12"/>
    <x v="418"/>
    <s v="Appalachian Basin"/>
    <x v="30"/>
    <m/>
    <s v="CENSARA_AVG"/>
  </r>
  <r>
    <x v="8"/>
    <x v="406"/>
    <x v="477"/>
    <x v="8"/>
    <x v="405"/>
    <s v="Michigan Basin"/>
    <x v="24"/>
    <m/>
    <s v="CENSARA_AVG"/>
  </r>
  <r>
    <x v="11"/>
    <x v="448"/>
    <x v="530"/>
    <x v="11"/>
    <x v="447"/>
    <s v="Wisconsin Arch"/>
    <x v="23"/>
    <m/>
    <s v="CENSARA_AVG"/>
  </r>
  <r>
    <x v="8"/>
    <x v="406"/>
    <x v="477"/>
    <x v="8"/>
    <x v="405"/>
    <s v="Michigan Basin"/>
    <x v="24"/>
    <m/>
    <s v="CENSARA_AVG"/>
  </r>
  <r>
    <x v="8"/>
    <x v="406"/>
    <x v="477"/>
    <x v="8"/>
    <x v="405"/>
    <s v="Michigan Basin"/>
    <x v="24"/>
    <m/>
    <s v="CENSARA_AVG"/>
  </r>
  <r>
    <x v="12"/>
    <x v="449"/>
    <x v="531"/>
    <x v="12"/>
    <x v="448"/>
    <s v="Appalachian Basin"/>
    <x v="30"/>
    <m/>
    <s v="CENSARA_AVG"/>
  </r>
  <r>
    <x v="5"/>
    <x v="302"/>
    <x v="532"/>
    <x v="5"/>
    <x v="301"/>
    <s v="Sioux Uplift"/>
    <x v="22"/>
    <m/>
    <s v="CENSARA_AVG"/>
  </r>
  <r>
    <x v="8"/>
    <x v="450"/>
    <x v="533"/>
    <x v="8"/>
    <x v="449"/>
    <s v="Michigan Basin"/>
    <x v="24"/>
    <m/>
    <s v="CENSARA_AVG"/>
  </r>
  <r>
    <x v="15"/>
    <x v="389"/>
    <x v="456"/>
    <x v="15"/>
    <x v="388"/>
    <s v="Atlantic Coast Basin"/>
    <x v="34"/>
    <m/>
    <s v="CENSARA_AVG"/>
  </r>
  <r>
    <x v="2"/>
    <x v="451"/>
    <x v="534"/>
    <x v="2"/>
    <x v="450"/>
    <s v="Snake River Basin"/>
    <x v="27"/>
    <m/>
    <s v="CENSARA_AVG"/>
  </r>
  <r>
    <x v="11"/>
    <x v="452"/>
    <x v="535"/>
    <x v="11"/>
    <x v="451"/>
    <s v="Wisconsin Arch"/>
    <x v="23"/>
    <m/>
    <s v="CENSARA_AVG"/>
  </r>
  <r>
    <x v="8"/>
    <x v="406"/>
    <x v="477"/>
    <x v="8"/>
    <x v="405"/>
    <s v="Michigan Basin"/>
    <x v="24"/>
    <m/>
    <s v="CENSARA_AVG"/>
  </r>
  <r>
    <x v="5"/>
    <x v="453"/>
    <x v="536"/>
    <x v="5"/>
    <x v="452"/>
    <s v="Sioux Uplift"/>
    <x v="22"/>
    <m/>
    <s v="CENSARA_AVG"/>
  </r>
  <r>
    <x v="8"/>
    <x v="406"/>
    <x v="477"/>
    <x v="8"/>
    <x v="405"/>
    <s v="Michigan Basin"/>
    <x v="24"/>
    <m/>
    <s v="CENSARA_AVG"/>
  </r>
  <r>
    <x v="8"/>
    <x v="454"/>
    <x v="537"/>
    <x v="8"/>
    <x v="453"/>
    <s v="Michigan Basin"/>
    <x v="24"/>
    <m/>
    <s v="CENSARA_AVG"/>
  </r>
  <r>
    <x v="12"/>
    <x v="455"/>
    <x v="538"/>
    <x v="12"/>
    <x v="454"/>
    <s v="Appalachian Basin"/>
    <x v="30"/>
    <m/>
    <s v="CENSARA_AVG"/>
  </r>
  <r>
    <x v="18"/>
    <x v="456"/>
    <x v="539"/>
    <x v="18"/>
    <x v="455"/>
    <s v="New England Province"/>
    <x v="15"/>
    <m/>
    <s v="CENSARA_AVG"/>
  </r>
  <r>
    <x v="8"/>
    <x v="457"/>
    <x v="540"/>
    <x v="8"/>
    <x v="456"/>
    <s v="Michigan Basin"/>
    <x v="24"/>
    <m/>
    <s v="CENSARA_AVG"/>
  </r>
  <r>
    <x v="12"/>
    <x v="458"/>
    <x v="541"/>
    <x v="12"/>
    <x v="457"/>
    <s v="Appalachian Basin"/>
    <x v="30"/>
    <m/>
    <s v="CENSARA_AVG"/>
  </r>
  <r>
    <x v="11"/>
    <x v="81"/>
    <x v="542"/>
    <x v="11"/>
    <x v="81"/>
    <s v="Wisconsin Arch"/>
    <x v="23"/>
    <m/>
    <s v="CENSARA_AVG"/>
  </r>
  <r>
    <x v="17"/>
    <x v="411"/>
    <x v="543"/>
    <x v="17"/>
    <x v="410"/>
    <s v="New England Province"/>
    <x v="15"/>
    <m/>
    <s v="CENSARA_AVG"/>
  </r>
  <r>
    <x v="16"/>
    <x v="459"/>
    <x v="544"/>
    <x v="16"/>
    <x v="458"/>
    <s v="Eel River Basin"/>
    <x v="37"/>
    <m/>
    <s v="CENSARA_AVG"/>
  </r>
  <r>
    <x v="8"/>
    <x v="457"/>
    <x v="540"/>
    <x v="8"/>
    <x v="456"/>
    <s v="Michigan Basin"/>
    <x v="24"/>
    <m/>
    <s v="CENSARA_AVG"/>
  </r>
  <r>
    <x v="11"/>
    <x v="460"/>
    <x v="545"/>
    <x v="11"/>
    <x v="22"/>
    <s v="Wisconsin Arch"/>
    <x v="23"/>
    <m/>
    <s v="CENSARA_AVG"/>
  </r>
  <r>
    <x v="17"/>
    <x v="461"/>
    <x v="546"/>
    <x v="17"/>
    <x v="459"/>
    <s v="New England Province"/>
    <x v="15"/>
    <m/>
    <s v="CENSARA_AVG"/>
  </r>
  <r>
    <x v="14"/>
    <x v="462"/>
    <x v="547"/>
    <x v="14"/>
    <x v="460"/>
    <s v="Powder River Basin"/>
    <x v="25"/>
    <m/>
    <s v="CENSARA_AVG"/>
  </r>
  <r>
    <x v="2"/>
    <x v="42"/>
    <x v="548"/>
    <x v="2"/>
    <x v="42"/>
    <s v="Snake River Basin"/>
    <x v="27"/>
    <m/>
    <s v="CENSARA_AVG"/>
  </r>
  <r>
    <x v="16"/>
    <x v="463"/>
    <x v="549"/>
    <x v="16"/>
    <x v="461"/>
    <s v="Southern Oregon Basin"/>
    <x v="28"/>
    <m/>
    <s v="CENSARA_AVG"/>
  </r>
  <r>
    <x v="8"/>
    <x v="464"/>
    <x v="550"/>
    <x v="8"/>
    <x v="462"/>
    <s v="Michigan Basin"/>
    <x v="24"/>
    <m/>
    <s v="CENSARA_AVG"/>
  </r>
  <r>
    <x v="15"/>
    <x v="411"/>
    <x v="482"/>
    <x v="15"/>
    <x v="410"/>
    <s v="New England Province"/>
    <x v="15"/>
    <m/>
    <s v="CENSARA_AVG"/>
  </r>
  <r>
    <x v="17"/>
    <x v="465"/>
    <x v="551"/>
    <x v="17"/>
    <x v="463"/>
    <s v="New England Province"/>
    <x v="15"/>
    <m/>
    <s v="CENSARA_AVG"/>
  </r>
  <r>
    <x v="12"/>
    <x v="466"/>
    <x v="552"/>
    <x v="12"/>
    <x v="464"/>
    <s v="Appalachian Basin (Eastern Overthrust Area)"/>
    <x v="38"/>
    <m/>
    <s v="CENSARA_AVG"/>
  </r>
  <r>
    <x v="18"/>
    <x v="467"/>
    <x v="553"/>
    <x v="18"/>
    <x v="465"/>
    <s v="New England Province"/>
    <x v="15"/>
    <m/>
    <s v="CENSARA_AVG"/>
  </r>
  <r>
    <x v="8"/>
    <x v="468"/>
    <x v="554"/>
    <x v="8"/>
    <x v="466"/>
    <s v="Michigan Basin"/>
    <x v="24"/>
    <m/>
    <s v="CENSARA_AVG"/>
  </r>
  <r>
    <x v="12"/>
    <x v="458"/>
    <x v="541"/>
    <x v="12"/>
    <x v="457"/>
    <s v="Appalachian Basin"/>
    <x v="30"/>
    <m/>
    <s v="CENSARA_AVG"/>
  </r>
  <r>
    <x v="15"/>
    <x v="469"/>
    <x v="555"/>
    <x v="15"/>
    <x v="467"/>
    <s v="Atlantic Coast Basin"/>
    <x v="34"/>
    <m/>
    <s v="CENSARA_AVG"/>
  </r>
  <r>
    <x v="17"/>
    <x v="465"/>
    <x v="551"/>
    <x v="17"/>
    <x v="463"/>
    <s v="New England Province"/>
    <x v="15"/>
    <m/>
    <s v="CENSARA_AVG"/>
  </r>
  <r>
    <x v="12"/>
    <x v="470"/>
    <x v="556"/>
    <x v="12"/>
    <x v="468"/>
    <s v="Appalachian Basin (Eastern Overthrust Area)"/>
    <x v="38"/>
    <m/>
    <s v="CENSARA_AVG"/>
  </r>
  <r>
    <x v="17"/>
    <x v="465"/>
    <x v="551"/>
    <x v="17"/>
    <x v="463"/>
    <s v="New England Province"/>
    <x v="15"/>
    <m/>
    <s v="CENSARA_AVG"/>
  </r>
  <r>
    <x v="15"/>
    <x v="471"/>
    <x v="557"/>
    <x v="15"/>
    <x v="469"/>
    <s v="Atlantic Coast Basin"/>
    <x v="34"/>
    <m/>
    <s v="CENSARA_AVG"/>
  </r>
  <r>
    <x v="8"/>
    <x v="472"/>
    <x v="558"/>
    <x v="8"/>
    <x v="470"/>
    <s v="Michigan Basin"/>
    <x v="24"/>
    <m/>
    <s v="CENSARA_AVG"/>
  </r>
  <r>
    <x v="11"/>
    <x v="410"/>
    <x v="559"/>
    <x v="11"/>
    <x v="409"/>
    <s v="Wisconsin Arch"/>
    <x v="23"/>
    <m/>
    <s v="CENSARA_AVG"/>
  </r>
  <r>
    <x v="15"/>
    <x v="471"/>
    <x v="557"/>
    <x v="15"/>
    <x v="469"/>
    <s v="Atlantic Coast Basin"/>
    <x v="34"/>
    <m/>
    <s v="CENSARA_AVG"/>
  </r>
  <r>
    <x v="17"/>
    <x v="91"/>
    <x v="560"/>
    <x v="17"/>
    <x v="91"/>
    <s v="New England Province"/>
    <x v="15"/>
    <m/>
    <s v="CENSARA_AVG"/>
  </r>
  <r>
    <x v="12"/>
    <x v="473"/>
    <x v="561"/>
    <x v="12"/>
    <x v="471"/>
    <s v="Appalachian Basin (Eastern Overthrust Area)"/>
    <x v="38"/>
    <m/>
    <s v="CENSARA_AVG"/>
  </r>
  <r>
    <x v="12"/>
    <x v="474"/>
    <x v="562"/>
    <x v="12"/>
    <x v="472"/>
    <s v="Appalachian Basin"/>
    <x v="30"/>
    <m/>
    <s v="CENSARA_AVG"/>
  </r>
  <r>
    <x v="2"/>
    <x v="475"/>
    <x v="563"/>
    <x v="2"/>
    <x v="473"/>
    <s v="Snake River Basin"/>
    <x v="27"/>
    <m/>
    <s v="CENSARA_AVG"/>
  </r>
  <r>
    <x v="15"/>
    <x v="471"/>
    <x v="557"/>
    <x v="15"/>
    <x v="469"/>
    <s v="Atlantic Coast Basin"/>
    <x v="34"/>
    <m/>
    <s v="CENSARA_AVG"/>
  </r>
  <r>
    <x v="5"/>
    <x v="476"/>
    <x v="564"/>
    <x v="5"/>
    <x v="474"/>
    <s v="Iowa Shelf"/>
    <x v="35"/>
    <m/>
    <s v="CENSARA_AVG"/>
  </r>
  <r>
    <x v="12"/>
    <x v="477"/>
    <x v="565"/>
    <x v="12"/>
    <x v="475"/>
    <s v="New England Province"/>
    <x v="15"/>
    <m/>
    <s v="CENSARA_AVG"/>
  </r>
  <r>
    <x v="5"/>
    <x v="478"/>
    <x v="566"/>
    <x v="5"/>
    <x v="476"/>
    <s v="Sioux Uplift"/>
    <x v="22"/>
    <m/>
    <s v="CENSARA_AVG"/>
  </r>
  <r>
    <x v="8"/>
    <x v="479"/>
    <x v="567"/>
    <x v="8"/>
    <x v="477"/>
    <s v="Michigan Basin"/>
    <x v="24"/>
    <m/>
    <s v="CENSARA_AVG"/>
  </r>
  <r>
    <x v="5"/>
    <x v="480"/>
    <x v="568"/>
    <x v="5"/>
    <x v="478"/>
    <s v="Iowa Shelf"/>
    <x v="35"/>
    <m/>
    <s v="CENSARA_AVG"/>
  </r>
  <r>
    <x v="5"/>
    <x v="481"/>
    <x v="569"/>
    <x v="5"/>
    <x v="479"/>
    <s v="Iowa Shelf"/>
    <x v="35"/>
    <m/>
    <s v="CENSARA_AVG"/>
  </r>
  <r>
    <x v="5"/>
    <x v="162"/>
    <x v="570"/>
    <x v="5"/>
    <x v="162"/>
    <s v="Iowa Shelf"/>
    <x v="35"/>
    <m/>
    <s v="CENSARA_AVG"/>
  </r>
  <r>
    <x v="15"/>
    <x v="469"/>
    <x v="555"/>
    <x v="15"/>
    <x v="467"/>
    <s v="Atlantic Coast Basin"/>
    <x v="34"/>
    <m/>
    <s v="CENSARA_AVG"/>
  </r>
  <r>
    <x v="15"/>
    <x v="471"/>
    <x v="557"/>
    <x v="15"/>
    <x v="469"/>
    <s v="Atlantic Coast Basin"/>
    <x v="34"/>
    <m/>
    <s v="CENSARA_AVG"/>
  </r>
  <r>
    <x v="17"/>
    <x v="465"/>
    <x v="551"/>
    <x v="17"/>
    <x v="463"/>
    <s v="New England Province"/>
    <x v="15"/>
    <m/>
    <s v="CENSARA_AVG"/>
  </r>
  <r>
    <x v="5"/>
    <x v="482"/>
    <x v="571"/>
    <x v="5"/>
    <x v="480"/>
    <s v="Iowa Shelf"/>
    <x v="35"/>
    <m/>
    <s v="CENSARA_AVG"/>
  </r>
  <r>
    <x v="11"/>
    <x v="483"/>
    <x v="572"/>
    <x v="11"/>
    <x v="481"/>
    <s v="Wisconsin Arch"/>
    <x v="23"/>
    <m/>
    <s v="CENSARA_AVG"/>
  </r>
  <r>
    <x v="13"/>
    <x v="484"/>
    <x v="573"/>
    <x v="13"/>
    <x v="482"/>
    <s v="Sioux Uplift"/>
    <x v="22"/>
    <m/>
    <s v="CENSARA_AVG"/>
  </r>
  <r>
    <x v="11"/>
    <x v="485"/>
    <x v="574"/>
    <x v="11"/>
    <x v="483"/>
    <s v="Wisconsin Arch"/>
    <x v="23"/>
    <m/>
    <s v="CENSARA_AVG"/>
  </r>
  <r>
    <x v="15"/>
    <x v="471"/>
    <x v="557"/>
    <x v="15"/>
    <x v="469"/>
    <s v="Atlantic Coast Basin"/>
    <x v="34"/>
    <m/>
    <s v="CENSARA_AVG"/>
  </r>
  <r>
    <x v="15"/>
    <x v="469"/>
    <x v="555"/>
    <x v="15"/>
    <x v="467"/>
    <s v="Atlantic Coast Basin"/>
    <x v="34"/>
    <m/>
    <s v="CENSARA_AVG"/>
  </r>
  <r>
    <x v="13"/>
    <x v="486"/>
    <x v="575"/>
    <x v="13"/>
    <x v="484"/>
    <s v="Williston Basin"/>
    <x v="21"/>
    <m/>
    <s v="CENSARA_AVG"/>
  </r>
  <r>
    <x v="8"/>
    <x v="487"/>
    <x v="576"/>
    <x v="8"/>
    <x v="485"/>
    <s v="Michigan Basin"/>
    <x v="24"/>
    <m/>
    <s v="CENSARA_AVG"/>
  </r>
  <r>
    <x v="18"/>
    <x v="488"/>
    <x v="577"/>
    <x v="18"/>
    <x v="486"/>
    <s v="New England Province"/>
    <x v="15"/>
    <m/>
    <s v="CENSARA_AVG"/>
  </r>
  <r>
    <x v="11"/>
    <x v="489"/>
    <x v="578"/>
    <x v="11"/>
    <x v="487"/>
    <s v="Michigan Basin"/>
    <x v="24"/>
    <m/>
    <s v="CENSARA_AVG"/>
  </r>
  <r>
    <x v="11"/>
    <x v="194"/>
    <x v="579"/>
    <x v="11"/>
    <x v="194"/>
    <s v="Wisconsin Arch"/>
    <x v="23"/>
    <m/>
    <s v="CENSARA_AVG"/>
  </r>
  <r>
    <x v="11"/>
    <x v="490"/>
    <x v="580"/>
    <x v="11"/>
    <x v="488"/>
    <s v="Wisconsin Arch"/>
    <x v="23"/>
    <m/>
    <s v="CENSARA_AVG"/>
  </r>
  <r>
    <x v="2"/>
    <x v="491"/>
    <x v="581"/>
    <x v="2"/>
    <x v="489"/>
    <s v="Snake River Basin"/>
    <x v="27"/>
    <m/>
    <s v="CENSARA_AVG"/>
  </r>
  <r>
    <x v="13"/>
    <x v="423"/>
    <x v="582"/>
    <x v="13"/>
    <x v="422"/>
    <s v="Sioux Uplift"/>
    <x v="22"/>
    <m/>
    <s v="CENSARA_AVG"/>
  </r>
  <r>
    <x v="12"/>
    <x v="492"/>
    <x v="583"/>
    <x v="12"/>
    <x v="490"/>
    <s v="Appalachian Basin"/>
    <x v="30"/>
    <m/>
    <s v="CENSARA_AVG"/>
  </r>
  <r>
    <x v="13"/>
    <x v="493"/>
    <x v="584"/>
    <x v="13"/>
    <x v="491"/>
    <s v="Sioux Uplift"/>
    <x v="22"/>
    <m/>
    <s v="CENSARA_AVG"/>
  </r>
  <r>
    <x v="15"/>
    <x v="471"/>
    <x v="557"/>
    <x v="15"/>
    <x v="469"/>
    <s v="Atlantic Coast Basin"/>
    <x v="34"/>
    <m/>
    <s v="CENSARA_AVG"/>
  </r>
  <r>
    <x v="5"/>
    <x v="494"/>
    <x v="585"/>
    <x v="5"/>
    <x v="492"/>
    <s v="Sioux Uplift"/>
    <x v="22"/>
    <m/>
    <s v="CENSARA_AVG"/>
  </r>
  <r>
    <x v="12"/>
    <x v="495"/>
    <x v="586"/>
    <x v="12"/>
    <x v="493"/>
    <s v="Appalachian Basin (Eastern Overthrust Area)"/>
    <x v="38"/>
    <m/>
    <s v="CENSARA_AVG"/>
  </r>
  <r>
    <x v="5"/>
    <x v="496"/>
    <x v="587"/>
    <x v="5"/>
    <x v="494"/>
    <s v="Sioux Uplift"/>
    <x v="22"/>
    <m/>
    <s v="CENSARA_AVG"/>
  </r>
  <r>
    <x v="13"/>
    <x v="497"/>
    <x v="588"/>
    <x v="13"/>
    <x v="495"/>
    <s v="Sioux Uplift"/>
    <x v="22"/>
    <m/>
    <s v="CENSARA_AVG"/>
  </r>
  <r>
    <x v="5"/>
    <x v="498"/>
    <x v="589"/>
    <x v="5"/>
    <x v="496"/>
    <s v="Sioux Uplift"/>
    <x v="22"/>
    <m/>
    <s v="CENSARA_AVG"/>
  </r>
  <r>
    <x v="13"/>
    <x v="499"/>
    <x v="590"/>
    <x v="13"/>
    <x v="497"/>
    <s v="Sioux Uplift"/>
    <x v="22"/>
    <m/>
    <s v="CENSARA_AVG"/>
  </r>
  <r>
    <x v="13"/>
    <x v="500"/>
    <x v="591"/>
    <x v="13"/>
    <x v="498"/>
    <s v="Sioux Uplift"/>
    <x v="22"/>
    <m/>
    <s v="CENSARA_AVG"/>
  </r>
  <r>
    <x v="13"/>
    <x v="76"/>
    <x v="592"/>
    <x v="13"/>
    <x v="76"/>
    <s v="Sioux Uplift"/>
    <x v="22"/>
    <m/>
    <s v="CENSARA_AVG"/>
  </r>
  <r>
    <x v="12"/>
    <x v="501"/>
    <x v="593"/>
    <x v="12"/>
    <x v="499"/>
    <s v="Appalachian Basin (Eastern Overthrust Area)"/>
    <x v="38"/>
    <m/>
    <s v="CENSARA_AVG"/>
  </r>
  <r>
    <x v="2"/>
    <x v="502"/>
    <x v="594"/>
    <x v="2"/>
    <x v="500"/>
    <s v="Snake River Basin"/>
    <x v="27"/>
    <m/>
    <s v="CENSARA_AVG"/>
  </r>
  <r>
    <x v="12"/>
    <x v="503"/>
    <x v="595"/>
    <x v="12"/>
    <x v="501"/>
    <s v="Appalachian Basin (Eastern Overthrust Area)"/>
    <x v="38"/>
    <m/>
    <s v="CENSARA_AVG"/>
  </r>
  <r>
    <x v="14"/>
    <x v="504"/>
    <x v="596"/>
    <x v="14"/>
    <x v="502"/>
    <s v="Green River Basin"/>
    <x v="39"/>
    <m/>
    <s v="CENSARA_AVG"/>
  </r>
  <r>
    <x v="19"/>
    <x v="505"/>
    <x v="597"/>
    <x v="19"/>
    <x v="503"/>
    <s v="Southern Oregon Basin"/>
    <x v="28"/>
    <m/>
    <s v="CENSARA_AVG"/>
  </r>
  <r>
    <x v="5"/>
    <x v="506"/>
    <x v="598"/>
    <x v="5"/>
    <x v="504"/>
    <s v="Sioux Uplift"/>
    <x v="22"/>
    <m/>
    <s v="CENSARA_AVG"/>
  </r>
  <r>
    <x v="14"/>
    <x v="42"/>
    <x v="599"/>
    <x v="14"/>
    <x v="42"/>
    <s v="Central Western Overthrust"/>
    <x v="40"/>
    <m/>
    <s v="CENSARA_AVG"/>
  </r>
  <r>
    <x v="8"/>
    <x v="507"/>
    <x v="600"/>
    <x v="8"/>
    <x v="505"/>
    <s v="Michigan Basin"/>
    <x v="24"/>
    <m/>
    <s v="CENSARA_AVG"/>
  </r>
  <r>
    <x v="2"/>
    <x v="508"/>
    <x v="601"/>
    <x v="2"/>
    <x v="506"/>
    <s v="Snake River Basin"/>
    <x v="27"/>
    <m/>
    <s v="CENSARA_AVG"/>
  </r>
  <r>
    <x v="18"/>
    <x v="350"/>
    <x v="602"/>
    <x v="18"/>
    <x v="349"/>
    <s v="New England Province"/>
    <x v="15"/>
    <m/>
    <s v="CENSARA_AVG"/>
  </r>
  <r>
    <x v="8"/>
    <x v="509"/>
    <x v="603"/>
    <x v="8"/>
    <x v="507"/>
    <s v="Michigan Basin"/>
    <x v="24"/>
    <m/>
    <s v="CENSARA_AVG"/>
  </r>
  <r>
    <x v="13"/>
    <x v="332"/>
    <x v="604"/>
    <x v="13"/>
    <x v="331"/>
    <s v="Sioux Uplift"/>
    <x v="22"/>
    <m/>
    <s v="CENSARA_AVG"/>
  </r>
  <r>
    <x v="15"/>
    <x v="471"/>
    <x v="557"/>
    <x v="15"/>
    <x v="469"/>
    <s v="Atlantic Coast Basin"/>
    <x v="34"/>
    <m/>
    <s v="CENSARA_AVG"/>
  </r>
  <r>
    <x v="8"/>
    <x v="510"/>
    <x v="605"/>
    <x v="8"/>
    <x v="508"/>
    <s v="Michigan Basin"/>
    <x v="24"/>
    <m/>
    <s v="CENSARA_AVG"/>
  </r>
  <r>
    <x v="13"/>
    <x v="202"/>
    <x v="606"/>
    <x v="13"/>
    <x v="202"/>
    <s v="Powder River Basin"/>
    <x v="25"/>
    <m/>
    <s v="CENSARA_AVG"/>
  </r>
  <r>
    <x v="16"/>
    <x v="511"/>
    <x v="607"/>
    <x v="16"/>
    <x v="509"/>
    <s v="Klamath Mountains Province"/>
    <x v="31"/>
    <m/>
    <s v="CENSARA_AVG"/>
  </r>
  <r>
    <x v="12"/>
    <x v="294"/>
    <x v="608"/>
    <x v="12"/>
    <x v="293"/>
    <s v="Appalachian Basin"/>
    <x v="30"/>
    <m/>
    <s v="CENSARA_AVG"/>
  </r>
  <r>
    <x v="19"/>
    <x v="459"/>
    <x v="609"/>
    <x v="19"/>
    <x v="458"/>
    <s v="Great Basin Province"/>
    <x v="41"/>
    <m/>
    <s v="CENSARA_AVG"/>
  </r>
  <r>
    <x v="8"/>
    <x v="512"/>
    <x v="610"/>
    <x v="8"/>
    <x v="510"/>
    <s v="Michigan Basin"/>
    <x v="24"/>
    <m/>
    <s v="CENSARA_AVG"/>
  </r>
  <r>
    <x v="18"/>
    <x v="513"/>
    <x v="611"/>
    <x v="18"/>
    <x v="511"/>
    <s v="New England Province"/>
    <x v="15"/>
    <m/>
    <s v="CENSARA_AVG"/>
  </r>
  <r>
    <x v="2"/>
    <x v="514"/>
    <x v="612"/>
    <x v="2"/>
    <x v="512"/>
    <s v="Snake River Basin"/>
    <x v="27"/>
    <m/>
    <s v="CENSARA_AVG"/>
  </r>
  <r>
    <x v="12"/>
    <x v="515"/>
    <x v="613"/>
    <x v="12"/>
    <x v="513"/>
    <s v="Appalachian Basin (Eastern Overthrust Area)"/>
    <x v="38"/>
    <m/>
    <s v="CENSARA_AVG"/>
  </r>
  <r>
    <x v="5"/>
    <x v="516"/>
    <x v="614"/>
    <x v="5"/>
    <x v="514"/>
    <s v="Iowa Shelf"/>
    <x v="35"/>
    <m/>
    <s v="CENSARA_AVG"/>
  </r>
  <r>
    <x v="12"/>
    <x v="517"/>
    <x v="615"/>
    <x v="12"/>
    <x v="515"/>
    <s v="Appalachian Basin (Eastern Overthrust Area)"/>
    <x v="38"/>
    <m/>
    <s v="CENSARA_AVG"/>
  </r>
  <r>
    <x v="5"/>
    <x v="518"/>
    <x v="616"/>
    <x v="5"/>
    <x v="516"/>
    <s v="Iowa Shelf"/>
    <x v="35"/>
    <m/>
    <s v="CENSARA_AVG"/>
  </r>
  <r>
    <x v="8"/>
    <x v="440"/>
    <x v="617"/>
    <x v="8"/>
    <x v="439"/>
    <s v="Michigan Basin"/>
    <x v="24"/>
    <m/>
    <s v="CENSARA_AVG"/>
  </r>
  <r>
    <x v="13"/>
    <x v="519"/>
    <x v="618"/>
    <x v="13"/>
    <x v="517"/>
    <s v="Sioux Uplift"/>
    <x v="22"/>
    <m/>
    <s v="CENSARA_AVG"/>
  </r>
  <r>
    <x v="13"/>
    <x v="520"/>
    <x v="619"/>
    <x v="13"/>
    <x v="518"/>
    <s v="Sioux Uplift"/>
    <x v="22"/>
    <m/>
    <s v="CENSARA_AVG"/>
  </r>
  <r>
    <x v="8"/>
    <x v="521"/>
    <x v="620"/>
    <x v="8"/>
    <x v="519"/>
    <s v="Michigan Basin"/>
    <x v="24"/>
    <m/>
    <s v="CENSARA_AVG"/>
  </r>
  <r>
    <x v="14"/>
    <x v="522"/>
    <x v="621"/>
    <x v="14"/>
    <x v="520"/>
    <s v="Wind River Basin"/>
    <x v="36"/>
    <m/>
    <s v="CENSARA_AVG"/>
  </r>
  <r>
    <x v="2"/>
    <x v="523"/>
    <x v="622"/>
    <x v="2"/>
    <x v="521"/>
    <s v="Central Western Overthrust"/>
    <x v="32"/>
    <m/>
    <s v="CENSARA_AVG"/>
  </r>
  <r>
    <x v="12"/>
    <x v="524"/>
    <x v="623"/>
    <x v="12"/>
    <x v="522"/>
    <s v="Appalachian Basin (Eastern Overthrust Area)"/>
    <x v="38"/>
    <m/>
    <s v="CENSARA_AVG"/>
  </r>
  <r>
    <x v="13"/>
    <x v="525"/>
    <x v="624"/>
    <x v="13"/>
    <x v="523"/>
    <s v="Sioux Uplift"/>
    <x v="22"/>
    <m/>
    <s v="CENSARA_AVG"/>
  </r>
  <r>
    <x v="5"/>
    <x v="526"/>
    <x v="625"/>
    <x v="5"/>
    <x v="524"/>
    <s v="Iowa Shelf"/>
    <x v="35"/>
    <m/>
    <s v="CENSARA_AVG"/>
  </r>
  <r>
    <x v="11"/>
    <x v="481"/>
    <x v="626"/>
    <x v="11"/>
    <x v="479"/>
    <s v="Wisconsin Arch"/>
    <x v="23"/>
    <m/>
    <s v="CENSARA_AVG"/>
  </r>
  <r>
    <x v="18"/>
    <x v="527"/>
    <x v="627"/>
    <x v="18"/>
    <x v="525"/>
    <s v="New England Province"/>
    <x v="15"/>
    <m/>
    <s v="CENSARA_AVG"/>
  </r>
  <r>
    <x v="5"/>
    <x v="528"/>
    <x v="628"/>
    <x v="5"/>
    <x v="526"/>
    <s v="Iowa Shelf"/>
    <x v="35"/>
    <m/>
    <s v="CENSARA_AVG"/>
  </r>
  <r>
    <x v="18"/>
    <x v="488"/>
    <x v="577"/>
    <x v="18"/>
    <x v="486"/>
    <s v="New England Province"/>
    <x v="15"/>
    <m/>
    <s v="CENSARA_AVG"/>
  </r>
  <r>
    <x v="11"/>
    <x v="529"/>
    <x v="629"/>
    <x v="11"/>
    <x v="527"/>
    <s v="Wisconsin Arch"/>
    <x v="23"/>
    <m/>
    <s v="CENSARA_AVG"/>
  </r>
  <r>
    <x v="20"/>
    <x v="391"/>
    <x v="630"/>
    <x v="20"/>
    <x v="390"/>
    <s v="Appalachian Basin"/>
    <x v="30"/>
    <m/>
    <s v="CENSARA_AVG"/>
  </r>
  <r>
    <x v="5"/>
    <x v="530"/>
    <x v="631"/>
    <x v="5"/>
    <x v="528"/>
    <s v="Iowa Shelf"/>
    <x v="35"/>
    <m/>
    <s v="CENSARA_AVG"/>
  </r>
  <r>
    <x v="11"/>
    <x v="100"/>
    <x v="632"/>
    <x v="11"/>
    <x v="100"/>
    <s v="Wisconsin Arch"/>
    <x v="23"/>
    <m/>
    <s v="CENSARA_AVG"/>
  </r>
  <r>
    <x v="17"/>
    <x v="91"/>
    <x v="560"/>
    <x v="17"/>
    <x v="91"/>
    <s v="New England Province"/>
    <x v="15"/>
    <m/>
    <s v="CENSARA_AVG"/>
  </r>
  <r>
    <x v="20"/>
    <x v="531"/>
    <x v="633"/>
    <x v="20"/>
    <x v="529"/>
    <s v="Appalachian Basin (Eastern Overthrust Area)"/>
    <x v="38"/>
    <m/>
    <s v="CENSARA_AVG"/>
  </r>
  <r>
    <x v="11"/>
    <x v="532"/>
    <x v="634"/>
    <x v="11"/>
    <x v="530"/>
    <s v="Michigan Basin"/>
    <x v="24"/>
    <m/>
    <s v="CENSARA_AVG"/>
  </r>
  <r>
    <x v="5"/>
    <x v="533"/>
    <x v="635"/>
    <x v="5"/>
    <x v="531"/>
    <s v="Iowa Shelf"/>
    <x v="35"/>
    <m/>
    <s v="CENSARA_AVG"/>
  </r>
  <r>
    <x v="12"/>
    <x v="369"/>
    <x v="636"/>
    <x v="12"/>
    <x v="368"/>
    <s v="Atlantic Coast Basin"/>
    <x v="34"/>
    <m/>
    <s v="CENSARA_AVG"/>
  </r>
  <r>
    <x v="5"/>
    <x v="332"/>
    <x v="637"/>
    <x v="5"/>
    <x v="331"/>
    <s v="Sioux Uplift"/>
    <x v="22"/>
    <m/>
    <s v="CENSARA_AVG"/>
  </r>
  <r>
    <x v="16"/>
    <x v="459"/>
    <x v="544"/>
    <x v="16"/>
    <x v="458"/>
    <s v="Eel River Basin"/>
    <x v="37"/>
    <m/>
    <s v="CENSARA_AVG"/>
  </r>
  <r>
    <x v="11"/>
    <x v="91"/>
    <x v="638"/>
    <x v="11"/>
    <x v="91"/>
    <s v="Wisconsin Arch"/>
    <x v="23"/>
    <m/>
    <s v="CENSARA_AVG"/>
  </r>
  <r>
    <x v="12"/>
    <x v="534"/>
    <x v="639"/>
    <x v="12"/>
    <x v="532"/>
    <s v="Appalachian Basin (Eastern Overthrust Area)"/>
    <x v="38"/>
    <m/>
    <s v="CENSARA_AVG"/>
  </r>
  <r>
    <x v="5"/>
    <x v="535"/>
    <x v="640"/>
    <x v="5"/>
    <x v="533"/>
    <s v="Sioux Uplift"/>
    <x v="22"/>
    <m/>
    <s v="CENSARA_AVG"/>
  </r>
  <r>
    <x v="13"/>
    <x v="536"/>
    <x v="641"/>
    <x v="13"/>
    <x v="534"/>
    <s v="Sioux Uplift"/>
    <x v="22"/>
    <m/>
    <s v="CENSARA_AVG"/>
  </r>
  <r>
    <x v="16"/>
    <x v="537"/>
    <x v="642"/>
    <x v="16"/>
    <x v="535"/>
    <s v="Klamath Mountains Province"/>
    <x v="31"/>
    <m/>
    <s v="CENSARA_AVG"/>
  </r>
  <r>
    <x v="5"/>
    <x v="538"/>
    <x v="643"/>
    <x v="5"/>
    <x v="536"/>
    <s v="Sioux Uplift"/>
    <x v="22"/>
    <m/>
    <s v="CENSARA_AVG"/>
  </r>
  <r>
    <x v="13"/>
    <x v="539"/>
    <x v="644"/>
    <x v="13"/>
    <x v="537"/>
    <s v="Sioux Uplift"/>
    <x v="22"/>
    <m/>
    <s v="CENSARA_AVG"/>
  </r>
  <r>
    <x v="13"/>
    <x v="540"/>
    <x v="645"/>
    <x v="13"/>
    <x v="538"/>
    <s v="Sioux Uplift"/>
    <x v="22"/>
    <m/>
    <s v="CENSARA_AVG"/>
  </r>
  <r>
    <x v="13"/>
    <x v="541"/>
    <x v="646"/>
    <x v="13"/>
    <x v="539"/>
    <s v="Sioux Uplift"/>
    <x v="22"/>
    <m/>
    <s v="CENSARA_AVG"/>
  </r>
  <r>
    <x v="11"/>
    <x v="542"/>
    <x v="647"/>
    <x v="11"/>
    <x v="540"/>
    <s v="Wisconsin Arch"/>
    <x v="23"/>
    <m/>
    <s v="CENSARA_AVG"/>
  </r>
  <r>
    <x v="8"/>
    <x v="461"/>
    <x v="648"/>
    <x v="8"/>
    <x v="459"/>
    <s v="Michigan Basin"/>
    <x v="24"/>
    <m/>
    <s v="CENSARA_AVG"/>
  </r>
  <r>
    <x v="14"/>
    <x v="543"/>
    <x v="649"/>
    <x v="14"/>
    <x v="541"/>
    <s v="Powder River Basin"/>
    <x v="25"/>
    <m/>
    <s v="CENSARA_AVG"/>
  </r>
  <r>
    <x v="13"/>
    <x v="544"/>
    <x v="650"/>
    <x v="13"/>
    <x v="542"/>
    <s v="Chadron Arch"/>
    <x v="42"/>
    <s v="Cambridge Arch-Central Kansas Uplift"/>
    <s v="CENSARA_EXTENSION"/>
  </r>
  <r>
    <x v="8"/>
    <x v="545"/>
    <x v="651"/>
    <x v="8"/>
    <x v="543"/>
    <s v="Michigan Basin"/>
    <x v="24"/>
    <m/>
    <s v="CENSARA_AVG"/>
  </r>
  <r>
    <x v="13"/>
    <x v="546"/>
    <x v="652"/>
    <x v="13"/>
    <x v="544"/>
    <s v="Sioux Uplift"/>
    <x v="22"/>
    <m/>
    <s v="CENSARA_AVG"/>
  </r>
  <r>
    <x v="12"/>
    <x v="547"/>
    <x v="653"/>
    <x v="12"/>
    <x v="545"/>
    <s v="New England Province"/>
    <x v="15"/>
    <m/>
    <s v="CENSARA_AVG"/>
  </r>
  <r>
    <x v="2"/>
    <x v="548"/>
    <x v="654"/>
    <x v="2"/>
    <x v="546"/>
    <s v="Great Basin Province"/>
    <x v="41"/>
    <m/>
    <s v="CENSARA_AVG"/>
  </r>
  <r>
    <x v="20"/>
    <x v="549"/>
    <x v="655"/>
    <x v="20"/>
    <x v="547"/>
    <s v="Appalachian Basin (Eastern Overthrust Area)"/>
    <x v="38"/>
    <m/>
    <s v="CENSARA_AVG"/>
  </r>
  <r>
    <x v="12"/>
    <x v="249"/>
    <x v="656"/>
    <x v="12"/>
    <x v="248"/>
    <s v="Appalachian Basin (Eastern Overthrust Area)"/>
    <x v="38"/>
    <m/>
    <s v="CENSARA_AVG"/>
  </r>
  <r>
    <x v="8"/>
    <x v="203"/>
    <x v="657"/>
    <x v="8"/>
    <x v="203"/>
    <s v="Michigan Basin"/>
    <x v="24"/>
    <m/>
    <s v="CENSARA_AVG"/>
  </r>
  <r>
    <x v="14"/>
    <x v="550"/>
    <x v="658"/>
    <x v="14"/>
    <x v="548"/>
    <s v="Powder River Basin"/>
    <x v="25"/>
    <m/>
    <s v="CENSARA_AVG"/>
  </r>
  <r>
    <x v="11"/>
    <x v="122"/>
    <x v="659"/>
    <x v="11"/>
    <x v="122"/>
    <s v="Wisconsin Arch"/>
    <x v="23"/>
    <m/>
    <s v="CENSARA_AVG"/>
  </r>
  <r>
    <x v="12"/>
    <x v="369"/>
    <x v="636"/>
    <x v="12"/>
    <x v="368"/>
    <s v="Atlantic Coast Basin"/>
    <x v="34"/>
    <m/>
    <s v="CENSARA_AVG"/>
  </r>
  <r>
    <x v="8"/>
    <x v="551"/>
    <x v="660"/>
    <x v="8"/>
    <x v="549"/>
    <s v="Michigan Basin"/>
    <x v="24"/>
    <m/>
    <s v="CENSARA_AVG"/>
  </r>
  <r>
    <x v="8"/>
    <x v="552"/>
    <x v="661"/>
    <x v="8"/>
    <x v="550"/>
    <s v="Michigan Basin"/>
    <x v="24"/>
    <m/>
    <s v="CENSARA_AVG"/>
  </r>
  <r>
    <x v="8"/>
    <x v="553"/>
    <x v="662"/>
    <x v="8"/>
    <x v="551"/>
    <s v="Michigan Basin"/>
    <x v="24"/>
    <m/>
    <s v="CENSARA_AVG"/>
  </r>
  <r>
    <x v="12"/>
    <x v="369"/>
    <x v="636"/>
    <x v="12"/>
    <x v="368"/>
    <s v="Atlantic Coast Basin"/>
    <x v="34"/>
    <m/>
    <s v="CENSARA_AVG"/>
  </r>
  <r>
    <x v="13"/>
    <x v="554"/>
    <x v="663"/>
    <x v="13"/>
    <x v="552"/>
    <s v="Powder River Basin"/>
    <x v="25"/>
    <m/>
    <s v="CENSARA_AVG"/>
  </r>
  <r>
    <x v="12"/>
    <x v="369"/>
    <x v="636"/>
    <x v="12"/>
    <x v="368"/>
    <s v="Atlantic Coast Basin"/>
    <x v="34"/>
    <m/>
    <s v="CENSARA_AVG"/>
  </r>
  <r>
    <x v="8"/>
    <x v="555"/>
    <x v="664"/>
    <x v="8"/>
    <x v="553"/>
    <s v="Michigan Basin"/>
    <x v="24"/>
    <m/>
    <s v="CENSARA_AVG"/>
  </r>
  <r>
    <x v="20"/>
    <x v="501"/>
    <x v="665"/>
    <x v="20"/>
    <x v="499"/>
    <s v="Appalachian Basin (Eastern Overthrust Area)"/>
    <x v="38"/>
    <m/>
    <s v="CENSARA_AVG"/>
  </r>
  <r>
    <x v="21"/>
    <x v="556"/>
    <x v="666"/>
    <x v="21"/>
    <x v="554"/>
    <s v="Iowa Shelf"/>
    <x v="35"/>
    <m/>
    <s v="CENSARA_AVG"/>
  </r>
  <r>
    <x v="19"/>
    <x v="557"/>
    <x v="667"/>
    <x v="19"/>
    <x v="555"/>
    <s v="Great Basin Province"/>
    <x v="41"/>
    <m/>
    <s v="CENSARA_AVG"/>
  </r>
  <r>
    <x v="12"/>
    <x v="558"/>
    <x v="668"/>
    <x v="12"/>
    <x v="556"/>
    <s v="New England Province"/>
    <x v="15"/>
    <m/>
    <s v="CENSARA_AVG"/>
  </r>
  <r>
    <x v="21"/>
    <x v="559"/>
    <x v="669"/>
    <x v="21"/>
    <x v="557"/>
    <s v="Iowa Shelf"/>
    <x v="35"/>
    <m/>
    <s v="CENSARA_AVG"/>
  </r>
  <r>
    <x v="16"/>
    <x v="560"/>
    <x v="670"/>
    <x v="16"/>
    <x v="558"/>
    <s v="Southern Oregon Basin"/>
    <x v="28"/>
    <m/>
    <s v="CENSARA_AVG"/>
  </r>
  <r>
    <x v="12"/>
    <x v="369"/>
    <x v="636"/>
    <x v="12"/>
    <x v="368"/>
    <s v="Atlantic Coast Basin"/>
    <x v="34"/>
    <m/>
    <s v="CENSARA_AVG"/>
  </r>
  <r>
    <x v="21"/>
    <x v="561"/>
    <x v="671"/>
    <x v="21"/>
    <x v="559"/>
    <s v="Iowa Shelf"/>
    <x v="35"/>
    <m/>
    <s v="CENSARA_AVG"/>
  </r>
  <r>
    <x v="11"/>
    <x v="340"/>
    <x v="672"/>
    <x v="11"/>
    <x v="339"/>
    <s v="Wisconsin Arch"/>
    <x v="23"/>
    <m/>
    <s v="CENSARA_AVG"/>
  </r>
  <r>
    <x v="21"/>
    <x v="562"/>
    <x v="673"/>
    <x v="21"/>
    <x v="560"/>
    <s v="Iowa Shelf"/>
    <x v="35"/>
    <m/>
    <s v="CENSARA_AVG"/>
  </r>
  <r>
    <x v="20"/>
    <x v="563"/>
    <x v="674"/>
    <x v="20"/>
    <x v="561"/>
    <s v="Appalachian Basin"/>
    <x v="30"/>
    <m/>
    <s v="CENSARA_AVG"/>
  </r>
  <r>
    <x v="21"/>
    <x v="564"/>
    <x v="675"/>
    <x v="21"/>
    <x v="562"/>
    <s v="Iowa Shelf"/>
    <x v="35"/>
    <m/>
    <s v="CENSARA_AVG"/>
  </r>
  <r>
    <x v="21"/>
    <x v="448"/>
    <x v="676"/>
    <x v="21"/>
    <x v="447"/>
    <s v="Iowa Shelf"/>
    <x v="35"/>
    <m/>
    <s v="CENSARA_AVG"/>
  </r>
  <r>
    <x v="11"/>
    <x v="565"/>
    <x v="677"/>
    <x v="11"/>
    <x v="563"/>
    <s v="Wisconsin Arch"/>
    <x v="23"/>
    <m/>
    <s v="CENSARA_AVG"/>
  </r>
  <r>
    <x v="21"/>
    <x v="566"/>
    <x v="678"/>
    <x v="21"/>
    <x v="564"/>
    <s v="Iowa Shelf"/>
    <x v="35"/>
    <m/>
    <s v="CENSARA_AVG"/>
  </r>
  <r>
    <x v="20"/>
    <x v="567"/>
    <x v="679"/>
    <x v="20"/>
    <x v="565"/>
    <s v="Appalachian Basin (Eastern Overthrust Area)"/>
    <x v="38"/>
    <m/>
    <s v="CENSARA_AVG"/>
  </r>
  <r>
    <x v="20"/>
    <x v="357"/>
    <x v="680"/>
    <x v="20"/>
    <x v="356"/>
    <s v="Appalachian Basin (Eastern Overthrust Area)"/>
    <x v="38"/>
    <m/>
    <s v="CENSARA_AVG"/>
  </r>
  <r>
    <x v="21"/>
    <x v="262"/>
    <x v="681"/>
    <x v="21"/>
    <x v="261"/>
    <s v="Iowa Shelf"/>
    <x v="35"/>
    <m/>
    <s v="CENSARA_AVG"/>
  </r>
  <r>
    <x v="11"/>
    <x v="568"/>
    <x v="682"/>
    <x v="11"/>
    <x v="566"/>
    <s v="Michigan Basin"/>
    <x v="24"/>
    <m/>
    <s v="CENSARA_AVG"/>
  </r>
  <r>
    <x v="13"/>
    <x v="569"/>
    <x v="683"/>
    <x v="13"/>
    <x v="567"/>
    <s v="Sioux Uplift"/>
    <x v="22"/>
    <m/>
    <s v="CENSARA_AVG"/>
  </r>
  <r>
    <x v="21"/>
    <x v="250"/>
    <x v="684"/>
    <x v="21"/>
    <x v="249"/>
    <s v="Iowa Shelf"/>
    <x v="35"/>
    <m/>
    <s v="CENSARA_AVG"/>
  </r>
  <r>
    <x v="13"/>
    <x v="570"/>
    <x v="685"/>
    <x v="13"/>
    <x v="568"/>
    <s v="Sioux Uplift"/>
    <x v="22"/>
    <m/>
    <s v="CENSARA_AVG"/>
  </r>
  <r>
    <x v="21"/>
    <x v="422"/>
    <x v="686"/>
    <x v="21"/>
    <x v="421"/>
    <s v="Iowa Shelf"/>
    <x v="35"/>
    <m/>
    <s v="CENSARA_AVG"/>
  </r>
  <r>
    <x v="11"/>
    <x v="571"/>
    <x v="687"/>
    <x v="11"/>
    <x v="569"/>
    <s v="Wisconsin Arch"/>
    <x v="23"/>
    <m/>
    <s v="CENSARA_AVG"/>
  </r>
  <r>
    <x v="13"/>
    <x v="49"/>
    <x v="688"/>
    <x v="13"/>
    <x v="49"/>
    <s v="Sioux Uplift"/>
    <x v="22"/>
    <m/>
    <s v="CENSARA_AVG"/>
  </r>
  <r>
    <x v="21"/>
    <x v="432"/>
    <x v="689"/>
    <x v="21"/>
    <x v="431"/>
    <s v="Iowa Shelf"/>
    <x v="35"/>
    <m/>
    <s v="CENSARA_AVG"/>
  </r>
  <r>
    <x v="13"/>
    <x v="572"/>
    <x v="690"/>
    <x v="13"/>
    <x v="570"/>
    <s v="Sioux Uplift"/>
    <x v="22"/>
    <m/>
    <s v="CENSARA_AVG"/>
  </r>
  <r>
    <x v="13"/>
    <x v="42"/>
    <x v="691"/>
    <x v="13"/>
    <x v="42"/>
    <s v="Sioux Uplift"/>
    <x v="22"/>
    <m/>
    <s v="CENSARA_AVG"/>
  </r>
  <r>
    <x v="13"/>
    <x v="573"/>
    <x v="692"/>
    <x v="13"/>
    <x v="571"/>
    <s v="Sioux Uplift"/>
    <x v="22"/>
    <m/>
    <s v="CENSARA_AVG"/>
  </r>
  <r>
    <x v="12"/>
    <x v="574"/>
    <x v="693"/>
    <x v="12"/>
    <x v="572"/>
    <s v="New England Province"/>
    <x v="15"/>
    <m/>
    <s v="CENSARA_AVG"/>
  </r>
  <r>
    <x v="8"/>
    <x v="455"/>
    <x v="694"/>
    <x v="8"/>
    <x v="454"/>
    <s v="Michigan Basin"/>
    <x v="24"/>
    <m/>
    <s v="CENSARA_AVG"/>
  </r>
  <r>
    <x v="20"/>
    <x v="474"/>
    <x v="695"/>
    <x v="20"/>
    <x v="472"/>
    <s v="Appalachian Basin (Eastern Overthrust Area)"/>
    <x v="38"/>
    <m/>
    <s v="CENSARA_AVG"/>
  </r>
  <r>
    <x v="13"/>
    <x v="575"/>
    <x v="696"/>
    <x v="13"/>
    <x v="573"/>
    <s v="Sioux Uplift"/>
    <x v="22"/>
    <m/>
    <s v="CENSARA_AVG"/>
  </r>
  <r>
    <x v="11"/>
    <x v="34"/>
    <x v="697"/>
    <x v="11"/>
    <x v="34"/>
    <s v="Wisconsin Arch"/>
    <x v="23"/>
    <m/>
    <s v="CENSARA_AVG"/>
  </r>
  <r>
    <x v="2"/>
    <x v="285"/>
    <x v="698"/>
    <x v="2"/>
    <x v="284"/>
    <s v="Great Basin Province"/>
    <x v="41"/>
    <m/>
    <s v="CENSARA_AVG"/>
  </r>
  <r>
    <x v="20"/>
    <x v="458"/>
    <x v="699"/>
    <x v="20"/>
    <x v="457"/>
    <s v="Appalachian Basin"/>
    <x v="30"/>
    <m/>
    <s v="CENSARA_AVG"/>
  </r>
  <r>
    <x v="8"/>
    <x v="512"/>
    <x v="610"/>
    <x v="8"/>
    <x v="510"/>
    <s v="Michigan Basin"/>
    <x v="24"/>
    <m/>
    <s v="CENSARA_AVG"/>
  </r>
  <r>
    <x v="8"/>
    <x v="512"/>
    <x v="610"/>
    <x v="8"/>
    <x v="510"/>
    <s v="Michigan Basin"/>
    <x v="24"/>
    <m/>
    <s v="CENSARA_AVG"/>
  </r>
  <r>
    <x v="8"/>
    <x v="512"/>
    <x v="610"/>
    <x v="8"/>
    <x v="510"/>
    <s v="Michigan Basin"/>
    <x v="24"/>
    <m/>
    <s v="CENSARA_AVG"/>
  </r>
  <r>
    <x v="13"/>
    <x v="259"/>
    <x v="700"/>
    <x v="13"/>
    <x v="258"/>
    <s v="Sioux Uplift"/>
    <x v="22"/>
    <m/>
    <s v="CENSARA_AVG"/>
  </r>
  <r>
    <x v="2"/>
    <x v="576"/>
    <x v="701"/>
    <x v="2"/>
    <x v="574"/>
    <s v="Central Western Overthrust"/>
    <x v="32"/>
    <m/>
    <s v="CENSARA_AVG"/>
  </r>
  <r>
    <x v="8"/>
    <x v="577"/>
    <x v="702"/>
    <x v="8"/>
    <x v="575"/>
    <s v="Michigan Basin"/>
    <x v="24"/>
    <m/>
    <s v="CENSARA_AVG"/>
  </r>
  <r>
    <x v="8"/>
    <x v="512"/>
    <x v="610"/>
    <x v="8"/>
    <x v="510"/>
    <s v="Michigan Basin"/>
    <x v="24"/>
    <m/>
    <s v="CENSARA_AVG"/>
  </r>
  <r>
    <x v="20"/>
    <x v="578"/>
    <x v="703"/>
    <x v="20"/>
    <x v="576"/>
    <s v="Appalachian Basin (Eastern Overthrust Area)"/>
    <x v="38"/>
    <m/>
    <s v="CENSARA_AVG"/>
  </r>
  <r>
    <x v="8"/>
    <x v="512"/>
    <x v="610"/>
    <x v="8"/>
    <x v="510"/>
    <s v="Michigan Basin"/>
    <x v="24"/>
    <m/>
    <s v="CENSARA_AVG"/>
  </r>
  <r>
    <x v="8"/>
    <x v="512"/>
    <x v="610"/>
    <x v="8"/>
    <x v="510"/>
    <s v="Michigan Basin"/>
    <x v="24"/>
    <m/>
    <s v="CENSARA_AVG"/>
  </r>
  <r>
    <x v="11"/>
    <x v="579"/>
    <x v="704"/>
    <x v="11"/>
    <x v="577"/>
    <s v="Wisconsin Arch"/>
    <x v="23"/>
    <m/>
    <s v="CENSARA_AVG"/>
  </r>
  <r>
    <x v="8"/>
    <x v="512"/>
    <x v="610"/>
    <x v="8"/>
    <x v="510"/>
    <s v="Michigan Basin"/>
    <x v="24"/>
    <m/>
    <s v="CENSARA_AVG"/>
  </r>
  <r>
    <x v="22"/>
    <x v="580"/>
    <x v="705"/>
    <x v="22"/>
    <x v="578"/>
    <s v="Appalachian Basin (Eastern Overthrust Area)"/>
    <x v="38"/>
    <m/>
    <s v="CENSARA_AVG"/>
  </r>
  <r>
    <x v="8"/>
    <x v="581"/>
    <x v="706"/>
    <x v="8"/>
    <x v="579"/>
    <s v="Michigan Basin"/>
    <x v="24"/>
    <m/>
    <s v="CENSARA_AVG"/>
  </r>
  <r>
    <x v="11"/>
    <x v="52"/>
    <x v="707"/>
    <x v="11"/>
    <x v="52"/>
    <s v="Wisconsin Arch"/>
    <x v="23"/>
    <m/>
    <s v="CENSARA_AVG"/>
  </r>
  <r>
    <x v="8"/>
    <x v="512"/>
    <x v="610"/>
    <x v="8"/>
    <x v="510"/>
    <s v="Michigan Basin"/>
    <x v="24"/>
    <m/>
    <s v="CENSARA_AVG"/>
  </r>
  <r>
    <x v="8"/>
    <x v="582"/>
    <x v="708"/>
    <x v="8"/>
    <x v="580"/>
    <s v="Michigan Basin"/>
    <x v="24"/>
    <m/>
    <s v="CENSARA_AVG"/>
  </r>
  <r>
    <x v="20"/>
    <x v="297"/>
    <x v="709"/>
    <x v="20"/>
    <x v="296"/>
    <s v="Appalachian Basin (Eastern Overthrust Area)"/>
    <x v="38"/>
    <m/>
    <s v="CENSARA_AVG"/>
  </r>
  <r>
    <x v="21"/>
    <x v="583"/>
    <x v="710"/>
    <x v="21"/>
    <x v="581"/>
    <s v="Iowa Shelf"/>
    <x v="35"/>
    <m/>
    <s v="CENSARA_AVG"/>
  </r>
  <r>
    <x v="2"/>
    <x v="108"/>
    <x v="711"/>
    <x v="2"/>
    <x v="108"/>
    <s v="Great Basin Province"/>
    <x v="41"/>
    <m/>
    <s v="CENSARA_AVG"/>
  </r>
  <r>
    <x v="20"/>
    <x v="294"/>
    <x v="712"/>
    <x v="20"/>
    <x v="293"/>
    <s v="Appalachian Basin (Eastern Overthrust Area)"/>
    <x v="38"/>
    <m/>
    <s v="CENSARA_AVG"/>
  </r>
  <r>
    <x v="22"/>
    <x v="584"/>
    <x v="713"/>
    <x v="22"/>
    <x v="582"/>
    <s v="Piedmont-Blue Ridge Prov"/>
    <x v="43"/>
    <m/>
    <s v="CENSARA_AVG"/>
  </r>
  <r>
    <x v="21"/>
    <x v="585"/>
    <x v="714"/>
    <x v="21"/>
    <x v="583"/>
    <s v="Iowa Shelf"/>
    <x v="35"/>
    <m/>
    <s v="CENSARA_AVG"/>
  </r>
  <r>
    <x v="21"/>
    <x v="118"/>
    <x v="715"/>
    <x v="21"/>
    <x v="118"/>
    <s v="Iowa Shelf"/>
    <x v="35"/>
    <m/>
    <s v="CENSARA_AVG"/>
  </r>
  <r>
    <x v="8"/>
    <x v="586"/>
    <x v="716"/>
    <x v="8"/>
    <x v="584"/>
    <s v="Michigan Basin"/>
    <x v="24"/>
    <m/>
    <s v="CENSARA_AVG"/>
  </r>
  <r>
    <x v="21"/>
    <x v="587"/>
    <x v="717"/>
    <x v="21"/>
    <x v="585"/>
    <s v="Iowa Shelf"/>
    <x v="35"/>
    <m/>
    <s v="CENSARA_AVG"/>
  </r>
  <r>
    <x v="21"/>
    <x v="588"/>
    <x v="718"/>
    <x v="21"/>
    <x v="586"/>
    <s v="Iowa Shelf"/>
    <x v="35"/>
    <m/>
    <s v="CENSARA_AVG"/>
  </r>
  <r>
    <x v="21"/>
    <x v="206"/>
    <x v="719"/>
    <x v="21"/>
    <x v="206"/>
    <s v="Iowa Shelf"/>
    <x v="35"/>
    <m/>
    <s v="CENSARA_AVG"/>
  </r>
  <r>
    <x v="22"/>
    <x v="589"/>
    <x v="720"/>
    <x v="22"/>
    <x v="587"/>
    <s v="Piedmont-Blue Ridge Prov"/>
    <x v="43"/>
    <m/>
    <s v="CENSARA_AVG"/>
  </r>
  <r>
    <x v="21"/>
    <x v="590"/>
    <x v="721"/>
    <x v="21"/>
    <x v="588"/>
    <s v="Iowa Shelf"/>
    <x v="35"/>
    <m/>
    <s v="CENSARA_AVG"/>
  </r>
  <r>
    <x v="20"/>
    <x v="591"/>
    <x v="722"/>
    <x v="20"/>
    <x v="589"/>
    <s v="Appalachian Basin (Eastern Overthrust Area)"/>
    <x v="38"/>
    <m/>
    <s v="CENSARA_AVG"/>
  </r>
  <r>
    <x v="21"/>
    <x v="257"/>
    <x v="723"/>
    <x v="21"/>
    <x v="256"/>
    <s v="Iowa Shelf"/>
    <x v="35"/>
    <m/>
    <s v="CENSARA_AVG"/>
  </r>
  <r>
    <x v="8"/>
    <x v="391"/>
    <x v="724"/>
    <x v="8"/>
    <x v="390"/>
    <s v="Michigan Basin"/>
    <x v="24"/>
    <m/>
    <s v="CENSARA_AVG"/>
  </r>
  <r>
    <x v="20"/>
    <x v="592"/>
    <x v="725"/>
    <x v="20"/>
    <x v="590"/>
    <s v="Appalachian Basin (Eastern Overthrust Area)"/>
    <x v="38"/>
    <m/>
    <s v="CENSARA_AVG"/>
  </r>
  <r>
    <x v="20"/>
    <x v="410"/>
    <x v="726"/>
    <x v="20"/>
    <x v="409"/>
    <s v="Appalachian Basin (Eastern Overthrust Area)"/>
    <x v="38"/>
    <m/>
    <s v="CENSARA_AVG"/>
  </r>
  <r>
    <x v="21"/>
    <x v="593"/>
    <x v="727"/>
    <x v="21"/>
    <x v="591"/>
    <s v="Iowa Shelf"/>
    <x v="35"/>
    <m/>
    <s v="CENSARA_AVG"/>
  </r>
  <r>
    <x v="23"/>
    <x v="257"/>
    <x v="728"/>
    <x v="23"/>
    <x v="256"/>
    <s v="Denver Basin"/>
    <x v="44"/>
    <s v="Denver Basin"/>
    <s v="CENSARA_2012"/>
  </r>
  <r>
    <x v="12"/>
    <x v="369"/>
    <x v="636"/>
    <x v="12"/>
    <x v="368"/>
    <s v="Atlantic Coast Basin"/>
    <x v="34"/>
    <m/>
    <s v="CENSARA_AVG"/>
  </r>
  <r>
    <x v="21"/>
    <x v="594"/>
    <x v="729"/>
    <x v="21"/>
    <x v="592"/>
    <s v="Iowa Shelf"/>
    <x v="35"/>
    <m/>
    <s v="CENSARA_AVG"/>
  </r>
  <r>
    <x v="12"/>
    <x v="595"/>
    <x v="730"/>
    <x v="12"/>
    <x v="593"/>
    <s v="Atlantic Coast Basin"/>
    <x v="34"/>
    <m/>
    <s v="CENSARA_AVG"/>
  </r>
  <r>
    <x v="11"/>
    <x v="596"/>
    <x v="731"/>
    <x v="11"/>
    <x v="594"/>
    <s v="Michigan Basin"/>
    <x v="24"/>
    <m/>
    <s v="CENSARA_AVG"/>
  </r>
  <r>
    <x v="24"/>
    <x v="597"/>
    <x v="732"/>
    <x v="24"/>
    <x v="595"/>
    <s v="Great Basin Province"/>
    <x v="41"/>
    <m/>
    <s v="CENSARA_AVG"/>
  </r>
  <r>
    <x v="13"/>
    <x v="598"/>
    <x v="733"/>
    <x v="13"/>
    <x v="596"/>
    <s v="Sioux Uplift"/>
    <x v="22"/>
    <m/>
    <s v="CENSARA_AVG"/>
  </r>
  <r>
    <x v="22"/>
    <x v="599"/>
    <x v="734"/>
    <x v="22"/>
    <x v="597"/>
    <s v="Piedmont-Blue Ridge Prov"/>
    <x v="43"/>
    <m/>
    <s v="CENSARA_AVG"/>
  </r>
  <r>
    <x v="23"/>
    <x v="600"/>
    <x v="735"/>
    <x v="23"/>
    <x v="598"/>
    <s v="Denver Basin"/>
    <x v="44"/>
    <s v="Denver Basin"/>
    <s v="CENSARA_2012"/>
  </r>
  <r>
    <x v="13"/>
    <x v="601"/>
    <x v="736"/>
    <x v="13"/>
    <x v="599"/>
    <s v="Sioux Uplift"/>
    <x v="22"/>
    <m/>
    <s v="CENSARA_AVG"/>
  </r>
  <r>
    <x v="8"/>
    <x v="602"/>
    <x v="737"/>
    <x v="8"/>
    <x v="600"/>
    <s v="Michigan Basin"/>
    <x v="24"/>
    <m/>
    <s v="CENSARA_AVG"/>
  </r>
  <r>
    <x v="8"/>
    <x v="391"/>
    <x v="724"/>
    <x v="8"/>
    <x v="390"/>
    <s v="Michigan Basin"/>
    <x v="24"/>
    <m/>
    <s v="CENSARA_AVG"/>
  </r>
  <r>
    <x v="11"/>
    <x v="323"/>
    <x v="738"/>
    <x v="11"/>
    <x v="322"/>
    <s v="Wisconsin Arch"/>
    <x v="23"/>
    <m/>
    <s v="CENSARA_AVG"/>
  </r>
  <r>
    <x v="23"/>
    <x v="73"/>
    <x v="739"/>
    <x v="23"/>
    <x v="73"/>
    <s v="Denver Basin"/>
    <x v="44"/>
    <s v="Denver Basin"/>
    <s v="CENSARA_2012"/>
  </r>
  <r>
    <x v="16"/>
    <x v="603"/>
    <x v="740"/>
    <x v="16"/>
    <x v="601"/>
    <s v="Sacramento Basin"/>
    <x v="45"/>
    <m/>
    <s v="CENSARA_AVG"/>
  </r>
  <r>
    <x v="12"/>
    <x v="604"/>
    <x v="741"/>
    <x v="12"/>
    <x v="602"/>
    <s v="New England Province"/>
    <x v="15"/>
    <m/>
    <s v="CENSARA_AVG"/>
  </r>
  <r>
    <x v="11"/>
    <x v="538"/>
    <x v="742"/>
    <x v="11"/>
    <x v="536"/>
    <s v="Wisconsin Arch"/>
    <x v="23"/>
    <m/>
    <s v="CENSARA_AVG"/>
  </r>
  <r>
    <x v="23"/>
    <x v="605"/>
    <x v="743"/>
    <x v="23"/>
    <x v="603"/>
    <s v="Cambridge Arch-Central Kansas Uplift"/>
    <x v="46"/>
    <s v="Cambridge Arch-Central Kansas Uplift"/>
    <s v="CENSARA_2012"/>
  </r>
  <r>
    <x v="22"/>
    <x v="297"/>
    <x v="744"/>
    <x v="22"/>
    <x v="296"/>
    <s v="Appalachian Basin (Eastern Overthrust Area)"/>
    <x v="38"/>
    <m/>
    <s v="CENSARA_AVG"/>
  </r>
  <r>
    <x v="8"/>
    <x v="332"/>
    <x v="745"/>
    <x v="8"/>
    <x v="331"/>
    <s v="Michigan Basin"/>
    <x v="24"/>
    <m/>
    <s v="CENSARA_AVG"/>
  </r>
  <r>
    <x v="11"/>
    <x v="606"/>
    <x v="746"/>
    <x v="11"/>
    <x v="604"/>
    <s v="Wisconsin Arch"/>
    <x v="23"/>
    <m/>
    <s v="CENSARA_AVG"/>
  </r>
  <r>
    <x v="25"/>
    <x v="607"/>
    <x v="747"/>
    <x v="25"/>
    <x v="605"/>
    <s v="Appalachian Basin"/>
    <x v="30"/>
    <m/>
    <s v="CENSARA_AVG"/>
  </r>
  <r>
    <x v="13"/>
    <x v="171"/>
    <x v="748"/>
    <x v="13"/>
    <x v="171"/>
    <s v="Sioux Uplift"/>
    <x v="22"/>
    <m/>
    <s v="CENSARA_AVG"/>
  </r>
  <r>
    <x v="20"/>
    <x v="340"/>
    <x v="749"/>
    <x v="20"/>
    <x v="339"/>
    <s v="Appalachian Basin"/>
    <x v="30"/>
    <m/>
    <s v="CENSARA_AVG"/>
  </r>
  <r>
    <x v="13"/>
    <x v="206"/>
    <x v="750"/>
    <x v="13"/>
    <x v="206"/>
    <s v="Sioux Uplift"/>
    <x v="22"/>
    <m/>
    <s v="CENSARA_AVG"/>
  </r>
  <r>
    <x v="12"/>
    <x v="608"/>
    <x v="751"/>
    <x v="12"/>
    <x v="606"/>
    <s v="Piedmont-Blue Ridge Prov"/>
    <x v="43"/>
    <m/>
    <s v="CENSARA_AVG"/>
  </r>
  <r>
    <x v="20"/>
    <x v="100"/>
    <x v="752"/>
    <x v="20"/>
    <x v="100"/>
    <s v="Appalachian Basin (Eastern Overthrust Area)"/>
    <x v="38"/>
    <m/>
    <s v="CENSARA_AVG"/>
  </r>
  <r>
    <x v="20"/>
    <x v="609"/>
    <x v="753"/>
    <x v="20"/>
    <x v="607"/>
    <s v="Appalachian Basin (Eastern Overthrust Area)"/>
    <x v="38"/>
    <m/>
    <s v="CENSARA_AVG"/>
  </r>
  <r>
    <x v="16"/>
    <x v="610"/>
    <x v="754"/>
    <x v="16"/>
    <x v="608"/>
    <s v="Northern Coast Range Prov"/>
    <x v="47"/>
    <m/>
    <s v="CENSARA_AVG"/>
  </r>
  <r>
    <x v="23"/>
    <x v="611"/>
    <x v="755"/>
    <x v="23"/>
    <x v="609"/>
    <s v="Salina Basin"/>
    <x v="48"/>
    <s v="Salina Basin"/>
    <s v="CENSARA_2012"/>
  </r>
  <r>
    <x v="22"/>
    <x v="172"/>
    <x v="756"/>
    <x v="22"/>
    <x v="172"/>
    <s v="Piedmont-Blue Ridge Prov"/>
    <x v="43"/>
    <m/>
    <s v="CENSARA_AVG"/>
  </r>
  <r>
    <x v="20"/>
    <x v="612"/>
    <x v="757"/>
    <x v="20"/>
    <x v="610"/>
    <s v="Appalachian Basin (Eastern Overthrust Area)"/>
    <x v="38"/>
    <m/>
    <s v="CENSARA_AVG"/>
  </r>
  <r>
    <x v="8"/>
    <x v="613"/>
    <x v="758"/>
    <x v="8"/>
    <x v="611"/>
    <s v="Michigan Basin"/>
    <x v="24"/>
    <m/>
    <s v="CENSARA_AVG"/>
  </r>
  <r>
    <x v="12"/>
    <x v="614"/>
    <x v="759"/>
    <x v="12"/>
    <x v="612"/>
    <s v="Atlantic Coast Basin"/>
    <x v="34"/>
    <m/>
    <s v="CENSARA_AVG"/>
  </r>
  <r>
    <x v="20"/>
    <x v="203"/>
    <x v="760"/>
    <x v="20"/>
    <x v="203"/>
    <s v="Appalachian Basin (Eastern Overthrust Area)"/>
    <x v="38"/>
    <m/>
    <s v="CENSARA_AVG"/>
  </r>
  <r>
    <x v="11"/>
    <x v="615"/>
    <x v="761"/>
    <x v="11"/>
    <x v="613"/>
    <s v="Wisconsin Arch"/>
    <x v="23"/>
    <m/>
    <s v="CENSARA_AVG"/>
  </r>
  <r>
    <x v="23"/>
    <x v="616"/>
    <x v="762"/>
    <x v="23"/>
    <x v="614"/>
    <s v="Salina Basin"/>
    <x v="48"/>
    <s v="Salina Basin"/>
    <s v="CENSARA_2012"/>
  </r>
  <r>
    <x v="19"/>
    <x v="617"/>
    <x v="763"/>
    <x v="19"/>
    <x v="615"/>
    <s v="Great Basin Province"/>
    <x v="41"/>
    <m/>
    <s v="CENSARA_AVG"/>
  </r>
  <r>
    <x v="11"/>
    <x v="618"/>
    <x v="764"/>
    <x v="11"/>
    <x v="616"/>
    <s v="Michigan Basin"/>
    <x v="24"/>
    <m/>
    <s v="CENSARA_AVG"/>
  </r>
  <r>
    <x v="20"/>
    <x v="280"/>
    <x v="765"/>
    <x v="20"/>
    <x v="279"/>
    <s v="Appalachian Basin (Eastern Overthrust Area)"/>
    <x v="38"/>
    <m/>
    <s v="CENSARA_AVG"/>
  </r>
  <r>
    <x v="22"/>
    <x v="619"/>
    <x v="766"/>
    <x v="22"/>
    <x v="617"/>
    <s v="Piedmont-Blue Ridge Prov"/>
    <x v="43"/>
    <m/>
    <s v="CENSARA_AVG"/>
  </r>
  <r>
    <x v="21"/>
    <x v="620"/>
    <x v="767"/>
    <x v="21"/>
    <x v="618"/>
    <s v="Iowa Shelf"/>
    <x v="35"/>
    <m/>
    <s v="CENSARA_AVG"/>
  </r>
  <r>
    <x v="12"/>
    <x v="369"/>
    <x v="636"/>
    <x v="12"/>
    <x v="368"/>
    <s v="Atlantic Coast Basin"/>
    <x v="34"/>
    <m/>
    <s v="CENSARA_AVG"/>
  </r>
  <r>
    <x v="21"/>
    <x v="621"/>
    <x v="768"/>
    <x v="21"/>
    <x v="619"/>
    <s v="Iowa Shelf"/>
    <x v="35"/>
    <m/>
    <s v="CENSARA_AVG"/>
  </r>
  <r>
    <x v="8"/>
    <x v="391"/>
    <x v="724"/>
    <x v="8"/>
    <x v="390"/>
    <s v="Michigan Basin"/>
    <x v="24"/>
    <m/>
    <s v="CENSARA_AVG"/>
  </r>
  <r>
    <x v="8"/>
    <x v="622"/>
    <x v="769"/>
    <x v="8"/>
    <x v="620"/>
    <s v="Michigan Basin"/>
    <x v="24"/>
    <m/>
    <s v="CENSARA_AVG"/>
  </r>
  <r>
    <x v="21"/>
    <x v="108"/>
    <x v="770"/>
    <x v="21"/>
    <x v="108"/>
    <s v="Iowa Shelf"/>
    <x v="35"/>
    <m/>
    <s v="CENSARA_AVG"/>
  </r>
  <r>
    <x v="14"/>
    <x v="623"/>
    <x v="771"/>
    <x v="14"/>
    <x v="621"/>
    <s v="Green River Basin"/>
    <x v="39"/>
    <m/>
    <s v="CENSARA_AVG"/>
  </r>
  <r>
    <x v="20"/>
    <x v="266"/>
    <x v="772"/>
    <x v="20"/>
    <x v="265"/>
    <s v="Appalachian Basin (Eastern Overthrust Area)"/>
    <x v="38"/>
    <m/>
    <s v="CENSARA_AVG"/>
  </r>
  <r>
    <x v="21"/>
    <x v="343"/>
    <x v="773"/>
    <x v="21"/>
    <x v="342"/>
    <s v="Iowa Shelf"/>
    <x v="35"/>
    <m/>
    <s v="CENSARA_AVG"/>
  </r>
  <r>
    <x v="21"/>
    <x v="459"/>
    <x v="774"/>
    <x v="21"/>
    <x v="458"/>
    <s v="Iowa Shelf"/>
    <x v="35"/>
    <m/>
    <s v="CENSARA_AVG"/>
  </r>
  <r>
    <x v="20"/>
    <x v="624"/>
    <x v="775"/>
    <x v="20"/>
    <x v="622"/>
    <s v="Appalachian Basin (Eastern Overthrust Area)"/>
    <x v="38"/>
    <m/>
    <s v="CENSARA_AVG"/>
  </r>
  <r>
    <x v="24"/>
    <x v="625"/>
    <x v="776"/>
    <x v="24"/>
    <x v="623"/>
    <s v="Overthrust&amp;Wasatch Uplift"/>
    <x v="49"/>
    <m/>
    <s v="CENSARA_AVG"/>
  </r>
  <r>
    <x v="16"/>
    <x v="626"/>
    <x v="777"/>
    <x v="16"/>
    <x v="624"/>
    <s v="Sierra Nevada Province"/>
    <x v="50"/>
    <m/>
    <s v="CENSARA_AVG"/>
  </r>
  <r>
    <x v="12"/>
    <x v="627"/>
    <x v="778"/>
    <x v="12"/>
    <x v="625"/>
    <s v="Atlantic Coast Basin"/>
    <x v="34"/>
    <m/>
    <s v="CENSARA_AVG"/>
  </r>
  <r>
    <x v="21"/>
    <x v="628"/>
    <x v="779"/>
    <x v="21"/>
    <x v="626"/>
    <s v="Iowa Shelf"/>
    <x v="35"/>
    <m/>
    <s v="CENSARA_AVG"/>
  </r>
  <r>
    <x v="8"/>
    <x v="629"/>
    <x v="780"/>
    <x v="8"/>
    <x v="627"/>
    <s v="Michigan Basin"/>
    <x v="24"/>
    <m/>
    <s v="CENSARA_AVG"/>
  </r>
  <r>
    <x v="12"/>
    <x v="595"/>
    <x v="730"/>
    <x v="12"/>
    <x v="593"/>
    <s v="Atlantic Coast Basin"/>
    <x v="34"/>
    <m/>
    <s v="CENSARA_AVG"/>
  </r>
  <r>
    <x v="21"/>
    <x v="630"/>
    <x v="781"/>
    <x v="21"/>
    <x v="628"/>
    <s v="Iowa Shelf"/>
    <x v="35"/>
    <m/>
    <s v="CENSARA_AVG"/>
  </r>
  <r>
    <x v="21"/>
    <x v="631"/>
    <x v="782"/>
    <x v="21"/>
    <x v="629"/>
    <s v="Iowa Shelf"/>
    <x v="35"/>
    <m/>
    <s v="CENSARA_AVG"/>
  </r>
  <r>
    <x v="21"/>
    <x v="376"/>
    <x v="783"/>
    <x v="21"/>
    <x v="375"/>
    <s v="Iowa Shelf"/>
    <x v="35"/>
    <m/>
    <s v="CENSARA_AVG"/>
  </r>
  <r>
    <x v="23"/>
    <x v="632"/>
    <x v="784"/>
    <x v="23"/>
    <x v="630"/>
    <s v="Salina Basin"/>
    <x v="48"/>
    <s v="Salina Basin"/>
    <s v="CENSARA_2012"/>
  </r>
  <r>
    <x v="25"/>
    <x v="76"/>
    <x v="785"/>
    <x v="25"/>
    <x v="76"/>
    <s v="Appalachian Basin"/>
    <x v="30"/>
    <m/>
    <s v="CENSARA_AVG"/>
  </r>
  <r>
    <x v="23"/>
    <x v="186"/>
    <x v="786"/>
    <x v="23"/>
    <x v="186"/>
    <s v="Salina Basin"/>
    <x v="48"/>
    <s v="Salina Basin"/>
    <s v="CENSARA_2012"/>
  </r>
  <r>
    <x v="23"/>
    <x v="302"/>
    <x v="787"/>
    <x v="23"/>
    <x v="301"/>
    <s v="Salina Basin"/>
    <x v="48"/>
    <s v="Salina Basin"/>
    <s v="CENSARA_2012"/>
  </r>
  <r>
    <x v="14"/>
    <x v="280"/>
    <x v="788"/>
    <x v="14"/>
    <x v="279"/>
    <s v="Green River Basin"/>
    <x v="39"/>
    <m/>
    <s v="CENSARA_AVG"/>
  </r>
  <r>
    <x v="14"/>
    <x v="633"/>
    <x v="789"/>
    <x v="14"/>
    <x v="631"/>
    <s v="Denver Basin"/>
    <x v="44"/>
    <s v="Denver Basin"/>
    <s v="CENSARA_2012"/>
  </r>
  <r>
    <x v="20"/>
    <x v="634"/>
    <x v="790"/>
    <x v="20"/>
    <x v="632"/>
    <s v="Appalachian Basin (Eastern Overthrust Area)"/>
    <x v="38"/>
    <m/>
    <s v="CENSARA_AVG"/>
  </r>
  <r>
    <x v="23"/>
    <x v="635"/>
    <x v="791"/>
    <x v="23"/>
    <x v="633"/>
    <s v="Salina Basin"/>
    <x v="48"/>
    <s v="Salina Basin"/>
    <s v="CENSARA_2012"/>
  </r>
  <r>
    <x v="8"/>
    <x v="391"/>
    <x v="724"/>
    <x v="8"/>
    <x v="390"/>
    <s v="Michigan Basin"/>
    <x v="24"/>
    <m/>
    <s v="CENSARA_AVG"/>
  </r>
  <r>
    <x v="12"/>
    <x v="614"/>
    <x v="759"/>
    <x v="12"/>
    <x v="612"/>
    <s v="Atlantic Coast Basin"/>
    <x v="34"/>
    <m/>
    <s v="CENSARA_AVG"/>
  </r>
  <r>
    <x v="20"/>
    <x v="636"/>
    <x v="792"/>
    <x v="20"/>
    <x v="634"/>
    <s v="Appalachian Basin (Eastern Overthrust Area)"/>
    <x v="38"/>
    <m/>
    <s v="CENSARA_AVG"/>
  </r>
  <r>
    <x v="20"/>
    <x v="637"/>
    <x v="793"/>
    <x v="20"/>
    <x v="635"/>
    <s v="Appalachian Basin (Eastern Overthrust Area)"/>
    <x v="38"/>
    <m/>
    <s v="CENSARA_AVG"/>
  </r>
  <r>
    <x v="8"/>
    <x v="391"/>
    <x v="724"/>
    <x v="8"/>
    <x v="390"/>
    <s v="Michigan Basin"/>
    <x v="24"/>
    <m/>
    <s v="CENSARA_AVG"/>
  </r>
  <r>
    <x v="24"/>
    <x v="638"/>
    <x v="794"/>
    <x v="24"/>
    <x v="636"/>
    <s v="Central Western Overthrust"/>
    <x v="32"/>
    <m/>
    <s v="CENSARA_AVG"/>
  </r>
  <r>
    <x v="22"/>
    <x v="171"/>
    <x v="795"/>
    <x v="22"/>
    <x v="171"/>
    <s v="Piedmont-Blue Ridge Prov"/>
    <x v="43"/>
    <m/>
    <s v="CENSARA_AVG"/>
  </r>
  <r>
    <x v="8"/>
    <x v="410"/>
    <x v="796"/>
    <x v="8"/>
    <x v="409"/>
    <s v="Michigan Basin"/>
    <x v="24"/>
    <m/>
    <s v="CENSARA_AVG"/>
  </r>
  <r>
    <x v="12"/>
    <x v="614"/>
    <x v="759"/>
    <x v="12"/>
    <x v="612"/>
    <s v="Atlantic Coast Basin"/>
    <x v="34"/>
    <m/>
    <s v="CENSARA_AVG"/>
  </r>
  <r>
    <x v="8"/>
    <x v="391"/>
    <x v="724"/>
    <x v="8"/>
    <x v="390"/>
    <s v="Michigan Basin"/>
    <x v="24"/>
    <m/>
    <s v="CENSARA_AVG"/>
  </r>
  <r>
    <x v="14"/>
    <x v="639"/>
    <x v="797"/>
    <x v="14"/>
    <x v="637"/>
    <s v="Denver Basin"/>
    <x v="44"/>
    <s v="Denver Basin"/>
    <s v="CENSARA_2012"/>
  </r>
  <r>
    <x v="22"/>
    <x v="70"/>
    <x v="798"/>
    <x v="22"/>
    <x v="70"/>
    <s v="Piedmont-Blue Ridge Prov"/>
    <x v="43"/>
    <m/>
    <s v="CENSARA_AVG"/>
  </r>
  <r>
    <x v="26"/>
    <x v="76"/>
    <x v="799"/>
    <x v="26"/>
    <x v="76"/>
    <s v="Michigan Basin"/>
    <x v="24"/>
    <m/>
    <s v="CENSARA_AVG"/>
  </r>
  <r>
    <x v="12"/>
    <x v="640"/>
    <x v="800"/>
    <x v="12"/>
    <x v="638"/>
    <s v="Atlantic Coast Basin"/>
    <x v="34"/>
    <m/>
    <s v="CENSARA_AVG"/>
  </r>
  <r>
    <x v="21"/>
    <x v="641"/>
    <x v="801"/>
    <x v="21"/>
    <x v="639"/>
    <s v="Iowa Shelf"/>
    <x v="35"/>
    <m/>
    <s v="CENSARA_AVG"/>
  </r>
  <r>
    <x v="23"/>
    <x v="538"/>
    <x v="802"/>
    <x v="23"/>
    <x v="536"/>
    <s v="Salina Basin"/>
    <x v="48"/>
    <s v="Salina Basin"/>
    <s v="CENSARA_2012"/>
  </r>
  <r>
    <x v="22"/>
    <x v="642"/>
    <x v="803"/>
    <x v="22"/>
    <x v="640"/>
    <s v="Piedmont-Blue Ridge Prov"/>
    <x v="43"/>
    <m/>
    <s v="CENSARA_AVG"/>
  </r>
  <r>
    <x v="26"/>
    <x v="102"/>
    <x v="804"/>
    <x v="26"/>
    <x v="102"/>
    <s v="Wisconsin Arch"/>
    <x v="23"/>
    <m/>
    <s v="CENSARA_AVG"/>
  </r>
  <r>
    <x v="20"/>
    <x v="171"/>
    <x v="805"/>
    <x v="20"/>
    <x v="171"/>
    <s v="Appalachian Basin (Eastern Overthrust Area)"/>
    <x v="38"/>
    <m/>
    <s v="CENSARA_AVG"/>
  </r>
  <r>
    <x v="8"/>
    <x v="643"/>
    <x v="806"/>
    <x v="8"/>
    <x v="641"/>
    <s v="Michigan Basin"/>
    <x v="24"/>
    <m/>
    <s v="CENSARA_AVG"/>
  </r>
  <r>
    <x v="21"/>
    <x v="449"/>
    <x v="807"/>
    <x v="21"/>
    <x v="448"/>
    <s v="Iowa Shelf"/>
    <x v="35"/>
    <m/>
    <s v="CENSARA_AVG"/>
  </r>
  <r>
    <x v="26"/>
    <x v="644"/>
    <x v="808"/>
    <x v="26"/>
    <x v="642"/>
    <s v="Wisconsin Arch"/>
    <x v="23"/>
    <m/>
    <s v="CENSARA_AVG"/>
  </r>
  <r>
    <x v="14"/>
    <x v="388"/>
    <x v="809"/>
    <x v="14"/>
    <x v="387"/>
    <s v="Green River Basin"/>
    <x v="39"/>
    <m/>
    <s v="CENSARA_AVG"/>
  </r>
  <r>
    <x v="25"/>
    <x v="645"/>
    <x v="810"/>
    <x v="25"/>
    <x v="643"/>
    <s v="Appalachian Basin"/>
    <x v="30"/>
    <m/>
    <s v="CENSARA_AVG"/>
  </r>
  <r>
    <x v="23"/>
    <x v="646"/>
    <x v="811"/>
    <x v="23"/>
    <x v="644"/>
    <s v="Salina Basin"/>
    <x v="48"/>
    <s v="Salina Basin"/>
    <s v="CENSARA_2012"/>
  </r>
  <r>
    <x v="26"/>
    <x v="448"/>
    <x v="812"/>
    <x v="26"/>
    <x v="447"/>
    <s v="Wisconsin Arch"/>
    <x v="23"/>
    <m/>
    <s v="CENSARA_AVG"/>
  </r>
  <r>
    <x v="21"/>
    <x v="647"/>
    <x v="813"/>
    <x v="21"/>
    <x v="645"/>
    <s v="Iowa Shelf"/>
    <x v="35"/>
    <m/>
    <s v="CENSARA_AVG"/>
  </r>
  <r>
    <x v="20"/>
    <x v="648"/>
    <x v="814"/>
    <x v="20"/>
    <x v="646"/>
    <s v="Appalachian Basin (Eastern Overthrust Area)"/>
    <x v="38"/>
    <m/>
    <s v="CENSARA_AVG"/>
  </r>
  <r>
    <x v="22"/>
    <x v="350"/>
    <x v="815"/>
    <x v="22"/>
    <x v="349"/>
    <s v="Piedmont-Blue Ridge Prov"/>
    <x v="43"/>
    <m/>
    <s v="CENSARA_AVG"/>
  </r>
  <r>
    <x v="21"/>
    <x v="649"/>
    <x v="816"/>
    <x v="21"/>
    <x v="647"/>
    <s v="Iowa Shelf"/>
    <x v="35"/>
    <m/>
    <s v="CENSARA_AVG"/>
  </r>
  <r>
    <x v="20"/>
    <x v="650"/>
    <x v="817"/>
    <x v="20"/>
    <x v="648"/>
    <s v="Appalachian Basin (Eastern Overthrust Area)"/>
    <x v="38"/>
    <m/>
    <s v="CENSARA_AVG"/>
  </r>
  <r>
    <x v="26"/>
    <x v="651"/>
    <x v="818"/>
    <x v="26"/>
    <x v="649"/>
    <s v="Wisconsin Arch"/>
    <x v="23"/>
    <m/>
    <s v="CENSARA_AVG"/>
  </r>
  <r>
    <x v="20"/>
    <x v="652"/>
    <x v="819"/>
    <x v="20"/>
    <x v="650"/>
    <s v="Appalachian Basin (Eastern Overthrust Area)"/>
    <x v="38"/>
    <m/>
    <s v="CENSARA_AVG"/>
  </r>
  <r>
    <x v="8"/>
    <x v="653"/>
    <x v="820"/>
    <x v="8"/>
    <x v="651"/>
    <s v="Michigan Basin"/>
    <x v="24"/>
    <m/>
    <s v="CENSARA_AVG"/>
  </r>
  <r>
    <x v="8"/>
    <x v="654"/>
    <x v="821"/>
    <x v="8"/>
    <x v="652"/>
    <s v="Michigan Basin"/>
    <x v="24"/>
    <m/>
    <s v="CENSARA_AVG"/>
  </r>
  <r>
    <x v="20"/>
    <x v="34"/>
    <x v="822"/>
    <x v="20"/>
    <x v="34"/>
    <s v="Appalachian Basin (Eastern Overthrust Area)"/>
    <x v="38"/>
    <m/>
    <s v="CENSARA_AVG"/>
  </r>
  <r>
    <x v="26"/>
    <x v="655"/>
    <x v="823"/>
    <x v="26"/>
    <x v="653"/>
    <s v="Wisconsin Arch"/>
    <x v="23"/>
    <m/>
    <s v="CENSARA_AVG"/>
  </r>
  <r>
    <x v="20"/>
    <x v="656"/>
    <x v="824"/>
    <x v="20"/>
    <x v="654"/>
    <s v="Appalachian Basin (Eastern Overthrust Area)"/>
    <x v="38"/>
    <m/>
    <s v="CENSARA_AVG"/>
  </r>
  <r>
    <x v="20"/>
    <x v="657"/>
    <x v="825"/>
    <x v="20"/>
    <x v="655"/>
    <s v="Appalachian Basin (Eastern Overthrust Area)"/>
    <x v="38"/>
    <m/>
    <s v="CENSARA_AVG"/>
  </r>
  <r>
    <x v="21"/>
    <x v="658"/>
    <x v="826"/>
    <x v="21"/>
    <x v="656"/>
    <s v="Iowa Shelf"/>
    <x v="35"/>
    <m/>
    <s v="CENSARA_AVG"/>
  </r>
  <r>
    <x v="20"/>
    <x v="164"/>
    <x v="827"/>
    <x v="20"/>
    <x v="164"/>
    <s v="Appalachian Basin (Eastern Overthrust Area)"/>
    <x v="38"/>
    <m/>
    <s v="CENSARA_AVG"/>
  </r>
  <r>
    <x v="8"/>
    <x v="659"/>
    <x v="828"/>
    <x v="8"/>
    <x v="657"/>
    <s v="Michigan Basin"/>
    <x v="24"/>
    <m/>
    <s v="CENSARA_AVG"/>
  </r>
  <r>
    <x v="22"/>
    <x v="660"/>
    <x v="829"/>
    <x v="22"/>
    <x v="658"/>
    <s v="Atlantic Coast Basin"/>
    <x v="34"/>
    <m/>
    <s v="CENSARA_AVG"/>
  </r>
  <r>
    <x v="19"/>
    <x v="661"/>
    <x v="830"/>
    <x v="19"/>
    <x v="659"/>
    <s v="Great Basin Province"/>
    <x v="41"/>
    <m/>
    <s v="CENSARA_AVG"/>
  </r>
  <r>
    <x v="16"/>
    <x v="348"/>
    <x v="831"/>
    <x v="16"/>
    <x v="347"/>
    <s v="Sacramento Basin"/>
    <x v="45"/>
    <m/>
    <s v="CENSARA_AVG"/>
  </r>
  <r>
    <x v="21"/>
    <x v="662"/>
    <x v="832"/>
    <x v="21"/>
    <x v="660"/>
    <s v="Iowa Shelf"/>
    <x v="35"/>
    <m/>
    <s v="CENSARA_AVG"/>
  </r>
  <r>
    <x v="8"/>
    <x v="663"/>
    <x v="833"/>
    <x v="8"/>
    <x v="661"/>
    <s v="Michigan Basin"/>
    <x v="24"/>
    <m/>
    <s v="CENSARA_AVG"/>
  </r>
  <r>
    <x v="16"/>
    <x v="664"/>
    <x v="834"/>
    <x v="16"/>
    <x v="662"/>
    <s v="Sacramento Basin"/>
    <x v="45"/>
    <m/>
    <s v="CENSARA_AVG"/>
  </r>
  <r>
    <x v="21"/>
    <x v="665"/>
    <x v="835"/>
    <x v="21"/>
    <x v="663"/>
    <s v="Iowa Shelf"/>
    <x v="35"/>
    <m/>
    <s v="CENSARA_AVG"/>
  </r>
  <r>
    <x v="25"/>
    <x v="666"/>
    <x v="836"/>
    <x v="25"/>
    <x v="664"/>
    <s v="Appalachian Basin"/>
    <x v="30"/>
    <m/>
    <s v="CENSARA_AVG"/>
  </r>
  <r>
    <x v="25"/>
    <x v="667"/>
    <x v="837"/>
    <x v="25"/>
    <x v="665"/>
    <s v="Appalachian Basin"/>
    <x v="30"/>
    <m/>
    <s v="CENSARA_AVG"/>
  </r>
  <r>
    <x v="23"/>
    <x v="668"/>
    <x v="838"/>
    <x v="23"/>
    <x v="666"/>
    <s v="Denver Basin"/>
    <x v="44"/>
    <s v="Denver Basin"/>
    <s v="CENSARA_2012"/>
  </r>
  <r>
    <x v="21"/>
    <x v="284"/>
    <x v="839"/>
    <x v="21"/>
    <x v="283"/>
    <s v="Iowa Shelf"/>
    <x v="35"/>
    <m/>
    <s v="CENSARA_AVG"/>
  </r>
  <r>
    <x v="19"/>
    <x v="669"/>
    <x v="840"/>
    <x v="19"/>
    <x v="667"/>
    <s v="Great Basin Province"/>
    <x v="41"/>
    <m/>
    <s v="CENSARA_AVG"/>
  </r>
  <r>
    <x v="20"/>
    <x v="670"/>
    <x v="841"/>
    <x v="20"/>
    <x v="668"/>
    <s v="Piedmont-Blue Ridge Prov"/>
    <x v="43"/>
    <m/>
    <s v="CENSARA_AVG"/>
  </r>
  <r>
    <x v="8"/>
    <x v="174"/>
    <x v="842"/>
    <x v="8"/>
    <x v="174"/>
    <s v="Michigan Basin"/>
    <x v="24"/>
    <m/>
    <s v="CENSARA_AVG"/>
  </r>
  <r>
    <x v="21"/>
    <x v="613"/>
    <x v="843"/>
    <x v="21"/>
    <x v="611"/>
    <s v="Iowa Shelf"/>
    <x v="35"/>
    <m/>
    <s v="CENSARA_AVG"/>
  </r>
  <r>
    <x v="21"/>
    <x v="671"/>
    <x v="844"/>
    <x v="21"/>
    <x v="669"/>
    <s v="Iowa Shelf"/>
    <x v="35"/>
    <m/>
    <s v="CENSARA_AVG"/>
  </r>
  <r>
    <x v="20"/>
    <x v="672"/>
    <x v="845"/>
    <x v="20"/>
    <x v="670"/>
    <s v="Appalachian Basin (Eastern Overthrust Area)"/>
    <x v="38"/>
    <m/>
    <s v="CENSARA_AVG"/>
  </r>
  <r>
    <x v="21"/>
    <x v="673"/>
    <x v="846"/>
    <x v="21"/>
    <x v="671"/>
    <s v="Iowa Shelf"/>
    <x v="35"/>
    <m/>
    <s v="CENSARA_AVG"/>
  </r>
  <r>
    <x v="21"/>
    <x v="674"/>
    <x v="847"/>
    <x v="21"/>
    <x v="672"/>
    <s v="Iowa Shelf"/>
    <x v="35"/>
    <m/>
    <s v="CENSARA_AVG"/>
  </r>
  <r>
    <x v="21"/>
    <x v="332"/>
    <x v="848"/>
    <x v="21"/>
    <x v="331"/>
    <s v="Iowa Shelf"/>
    <x v="35"/>
    <m/>
    <s v="CENSARA_AVG"/>
  </r>
  <r>
    <x v="25"/>
    <x v="553"/>
    <x v="849"/>
    <x v="25"/>
    <x v="551"/>
    <s v="Cincinnati Arch"/>
    <x v="51"/>
    <m/>
    <s v="CENSARA_AVG"/>
  </r>
  <r>
    <x v="25"/>
    <x v="553"/>
    <x v="849"/>
    <x v="25"/>
    <x v="551"/>
    <s v="Cincinnati Arch"/>
    <x v="51"/>
    <m/>
    <s v="CENSARA_AVG"/>
  </r>
  <r>
    <x v="23"/>
    <x v="390"/>
    <x v="850"/>
    <x v="23"/>
    <x v="389"/>
    <s v="Salina Basin"/>
    <x v="48"/>
    <s v="Salina Basin"/>
    <s v="CENSARA_2012"/>
  </r>
  <r>
    <x v="20"/>
    <x v="675"/>
    <x v="851"/>
    <x v="20"/>
    <x v="673"/>
    <s v="Appalachian Basin (Eastern Overthrust Area)"/>
    <x v="38"/>
    <m/>
    <s v="CENSARA_AVG"/>
  </r>
  <r>
    <x v="26"/>
    <x v="121"/>
    <x v="852"/>
    <x v="26"/>
    <x v="121"/>
    <s v="Michigan Basin"/>
    <x v="24"/>
    <m/>
    <s v="CENSARA_AVG"/>
  </r>
  <r>
    <x v="25"/>
    <x v="553"/>
    <x v="849"/>
    <x v="25"/>
    <x v="551"/>
    <s v="Cincinnati Arch"/>
    <x v="51"/>
    <m/>
    <s v="CENSARA_AVG"/>
  </r>
  <r>
    <x v="8"/>
    <x v="410"/>
    <x v="796"/>
    <x v="8"/>
    <x v="409"/>
    <s v="Michigan Basin"/>
    <x v="24"/>
    <m/>
    <s v="CENSARA_AVG"/>
  </r>
  <r>
    <x v="22"/>
    <x v="164"/>
    <x v="853"/>
    <x v="22"/>
    <x v="164"/>
    <s v="Piedmont-Blue Ridge Prov"/>
    <x v="43"/>
    <m/>
    <s v="CENSARA_AVG"/>
  </r>
  <r>
    <x v="25"/>
    <x v="676"/>
    <x v="854"/>
    <x v="25"/>
    <x v="674"/>
    <s v="Michigan Basin"/>
    <x v="24"/>
    <m/>
    <s v="CENSARA_AVG"/>
  </r>
  <r>
    <x v="26"/>
    <x v="677"/>
    <x v="855"/>
    <x v="26"/>
    <x v="675"/>
    <s v="Wisconsin Arch"/>
    <x v="23"/>
    <m/>
    <s v="CENSARA_AVG"/>
  </r>
  <r>
    <x v="25"/>
    <x v="458"/>
    <x v="856"/>
    <x v="25"/>
    <x v="457"/>
    <s v="Appalachian Basin"/>
    <x v="30"/>
    <m/>
    <s v="CENSARA_AVG"/>
  </r>
  <r>
    <x v="26"/>
    <x v="678"/>
    <x v="857"/>
    <x v="26"/>
    <x v="676"/>
    <s v="Wisconsin Arch"/>
    <x v="23"/>
    <m/>
    <s v="CENSARA_AVG"/>
  </r>
  <r>
    <x v="20"/>
    <x v="679"/>
    <x v="858"/>
    <x v="20"/>
    <x v="677"/>
    <s v="Appalachian Basin (Eastern Overthrust Area)"/>
    <x v="38"/>
    <m/>
    <s v="CENSARA_AVG"/>
  </r>
  <r>
    <x v="21"/>
    <x v="486"/>
    <x v="859"/>
    <x v="21"/>
    <x v="484"/>
    <s v="Iowa Shelf"/>
    <x v="35"/>
    <m/>
    <s v="CENSARA_AVG"/>
  </r>
  <r>
    <x v="23"/>
    <x v="680"/>
    <x v="860"/>
    <x v="23"/>
    <x v="678"/>
    <s v="Salina Basin"/>
    <x v="48"/>
    <s v="Salina Basin"/>
    <s v="CENSARA_2012"/>
  </r>
  <r>
    <x v="26"/>
    <x v="681"/>
    <x v="861"/>
    <x v="26"/>
    <x v="679"/>
    <s v="Wisconsin Arch"/>
    <x v="23"/>
    <m/>
    <s v="CENSARA_AVG"/>
  </r>
  <r>
    <x v="23"/>
    <x v="50"/>
    <x v="862"/>
    <x v="23"/>
    <x v="50"/>
    <s v="Salina Basin"/>
    <x v="48"/>
    <s v="Salina Basin"/>
    <s v="CENSARA_2012"/>
  </r>
  <r>
    <x v="25"/>
    <x v="682"/>
    <x v="863"/>
    <x v="25"/>
    <x v="680"/>
    <s v="Appalachian Basin"/>
    <x v="30"/>
    <m/>
    <s v="CENSARA_AVG"/>
  </r>
  <r>
    <x v="21"/>
    <x v="181"/>
    <x v="864"/>
    <x v="21"/>
    <x v="181"/>
    <s v="Iowa Shelf"/>
    <x v="35"/>
    <m/>
    <s v="CENSARA_AVG"/>
  </r>
  <r>
    <x v="25"/>
    <x v="353"/>
    <x v="865"/>
    <x v="25"/>
    <x v="352"/>
    <s v="Michigan Basin"/>
    <x v="24"/>
    <m/>
    <s v="CENSARA_AVG"/>
  </r>
  <r>
    <x v="26"/>
    <x v="220"/>
    <x v="866"/>
    <x v="26"/>
    <x v="220"/>
    <s v="Wisconsin Arch"/>
    <x v="23"/>
    <m/>
    <s v="CENSARA_AVG"/>
  </r>
  <r>
    <x v="25"/>
    <x v="553"/>
    <x v="849"/>
    <x v="25"/>
    <x v="551"/>
    <s v="Cincinnati Arch"/>
    <x v="51"/>
    <m/>
    <s v="CENSARA_AVG"/>
  </r>
  <r>
    <x v="20"/>
    <x v="621"/>
    <x v="867"/>
    <x v="20"/>
    <x v="619"/>
    <s v="Appalachian Basin (Eastern Overthrust Area)"/>
    <x v="38"/>
    <m/>
    <s v="CENSARA_AVG"/>
  </r>
  <r>
    <x v="20"/>
    <x v="683"/>
    <x v="868"/>
    <x v="20"/>
    <x v="681"/>
    <s v="Appalachian Basin (Eastern Overthrust Area)"/>
    <x v="38"/>
    <m/>
    <s v="CENSARA_AVG"/>
  </r>
  <r>
    <x v="21"/>
    <x v="106"/>
    <x v="869"/>
    <x v="21"/>
    <x v="106"/>
    <s v="Iowa Shelf"/>
    <x v="35"/>
    <m/>
    <s v="CENSARA_AVG"/>
  </r>
  <r>
    <x v="16"/>
    <x v="76"/>
    <x v="870"/>
    <x v="16"/>
    <x v="76"/>
    <s v="Northern Coast Range Prov"/>
    <x v="47"/>
    <m/>
    <s v="CENSARA_AVG"/>
  </r>
  <r>
    <x v="25"/>
    <x v="399"/>
    <x v="871"/>
    <x v="25"/>
    <x v="398"/>
    <s v="Appalachian Basin"/>
    <x v="30"/>
    <m/>
    <s v="CENSARA_AVG"/>
  </r>
  <r>
    <x v="14"/>
    <x v="684"/>
    <x v="872"/>
    <x v="14"/>
    <x v="682"/>
    <s v="Central Western Overthrust"/>
    <x v="40"/>
    <m/>
    <s v="CENSARA_AVG"/>
  </r>
  <r>
    <x v="21"/>
    <x v="685"/>
    <x v="873"/>
    <x v="21"/>
    <x v="683"/>
    <s v="Iowa Shelf"/>
    <x v="35"/>
    <m/>
    <s v="CENSARA_AVG"/>
  </r>
  <r>
    <x v="25"/>
    <x v="401"/>
    <x v="874"/>
    <x v="25"/>
    <x v="400"/>
    <s v="Cincinnati Arch"/>
    <x v="51"/>
    <m/>
    <s v="CENSARA_AVG"/>
  </r>
  <r>
    <x v="20"/>
    <x v="686"/>
    <x v="875"/>
    <x v="20"/>
    <x v="684"/>
    <s v="Appalachian Basin (Eastern Overthrust Area)"/>
    <x v="38"/>
    <m/>
    <s v="CENSARA_AVG"/>
  </r>
  <r>
    <x v="27"/>
    <x v="503"/>
    <x v="876"/>
    <x v="27"/>
    <x v="501"/>
    <s v="Michigan Basin"/>
    <x v="24"/>
    <m/>
    <s v="CENSARA_AVG"/>
  </r>
  <r>
    <x v="20"/>
    <x v="374"/>
    <x v="877"/>
    <x v="20"/>
    <x v="373"/>
    <s v="Piedmont-Blue Ridge Prov"/>
    <x v="43"/>
    <m/>
    <s v="CENSARA_AVG"/>
  </r>
  <r>
    <x v="25"/>
    <x v="97"/>
    <x v="878"/>
    <x v="25"/>
    <x v="97"/>
    <s v="Michigan Basin"/>
    <x v="24"/>
    <m/>
    <s v="CENSARA_AVG"/>
  </r>
  <r>
    <x v="23"/>
    <x v="391"/>
    <x v="879"/>
    <x v="23"/>
    <x v="390"/>
    <s v="Salina Basin"/>
    <x v="48"/>
    <s v="Salina Basin"/>
    <s v="CENSARA_2012"/>
  </r>
  <r>
    <x v="24"/>
    <x v="687"/>
    <x v="880"/>
    <x v="24"/>
    <x v="685"/>
    <s v="Overthrust&amp;Wasatch Uplift"/>
    <x v="49"/>
    <m/>
    <s v="CENSARA_AVG"/>
  </r>
  <r>
    <x v="25"/>
    <x v="688"/>
    <x v="881"/>
    <x v="25"/>
    <x v="686"/>
    <s v="Appalachian Basin"/>
    <x v="30"/>
    <m/>
    <s v="CENSARA_AVG"/>
  </r>
  <r>
    <x v="20"/>
    <x v="689"/>
    <x v="882"/>
    <x v="20"/>
    <x v="687"/>
    <s v="Appalachian Basin (Eastern Overthrust Area)"/>
    <x v="38"/>
    <m/>
    <s v="CENSARA_AVG"/>
  </r>
  <r>
    <x v="25"/>
    <x v="458"/>
    <x v="856"/>
    <x v="25"/>
    <x v="457"/>
    <s v="Appalachian Basin"/>
    <x v="30"/>
    <m/>
    <s v="CENSARA_AVG"/>
  </r>
  <r>
    <x v="27"/>
    <x v="690"/>
    <x v="883"/>
    <x v="27"/>
    <x v="688"/>
    <s v="Michigan Basin"/>
    <x v="24"/>
    <m/>
    <s v="CENSARA_AVG"/>
  </r>
  <r>
    <x v="26"/>
    <x v="691"/>
    <x v="884"/>
    <x v="26"/>
    <x v="689"/>
    <s v="Wisconsin Arch"/>
    <x v="23"/>
    <m/>
    <s v="CENSARA_AVG"/>
  </r>
  <r>
    <x v="22"/>
    <x v="692"/>
    <x v="885"/>
    <x v="22"/>
    <x v="690"/>
    <s v="Atlantic Coast Basin"/>
    <x v="34"/>
    <m/>
    <s v="CENSARA_AVG"/>
  </r>
  <r>
    <x v="20"/>
    <x v="693"/>
    <x v="886"/>
    <x v="20"/>
    <x v="691"/>
    <s v="Appalachian Basin (Eastern Overthrust Area)"/>
    <x v="38"/>
    <m/>
    <s v="CENSARA_AVG"/>
  </r>
  <r>
    <x v="20"/>
    <x v="694"/>
    <x v="887"/>
    <x v="20"/>
    <x v="692"/>
    <s v="Appalachian Basin (Eastern Overthrust Area)"/>
    <x v="38"/>
    <m/>
    <s v="CENSARA_AVG"/>
  </r>
  <r>
    <x v="20"/>
    <x v="416"/>
    <x v="888"/>
    <x v="20"/>
    <x v="415"/>
    <s v="Appalachian Basin (Eastern Overthrust Area)"/>
    <x v="38"/>
    <m/>
    <s v="CENSARA_AVG"/>
  </r>
  <r>
    <x v="27"/>
    <x v="695"/>
    <x v="889"/>
    <x v="27"/>
    <x v="693"/>
    <s v="Michigan Basin"/>
    <x v="24"/>
    <m/>
    <s v="CENSARA_AVG"/>
  </r>
  <r>
    <x v="21"/>
    <x v="113"/>
    <x v="890"/>
    <x v="21"/>
    <x v="113"/>
    <s v="Iowa Shelf"/>
    <x v="35"/>
    <m/>
    <s v="CENSARA_AVG"/>
  </r>
  <r>
    <x v="23"/>
    <x v="56"/>
    <x v="891"/>
    <x v="23"/>
    <x v="56"/>
    <s v="Salina Basin"/>
    <x v="48"/>
    <s v="Salina Basin"/>
    <s v="CENSARA_2012"/>
  </r>
  <r>
    <x v="20"/>
    <x v="696"/>
    <x v="892"/>
    <x v="20"/>
    <x v="694"/>
    <s v="Appalachian Basin (Eastern Overthrust Area)"/>
    <x v="38"/>
    <m/>
    <s v="CENSARA_AVG"/>
  </r>
  <r>
    <x v="20"/>
    <x v="697"/>
    <x v="893"/>
    <x v="20"/>
    <x v="695"/>
    <s v="Appalachian Basin (Eastern Overthrust Area)"/>
    <x v="38"/>
    <m/>
    <s v="CENSARA_AVG"/>
  </r>
  <r>
    <x v="25"/>
    <x v="698"/>
    <x v="894"/>
    <x v="25"/>
    <x v="696"/>
    <s v="Cincinnati Arch"/>
    <x v="51"/>
    <m/>
    <s v="CENSARA_AVG"/>
  </r>
  <r>
    <x v="21"/>
    <x v="699"/>
    <x v="895"/>
    <x v="21"/>
    <x v="697"/>
    <s v="Iowa Shelf"/>
    <x v="35"/>
    <m/>
    <s v="CENSARA_AVG"/>
  </r>
  <r>
    <x v="22"/>
    <x v="700"/>
    <x v="896"/>
    <x v="22"/>
    <x v="698"/>
    <s v="Atlantic Coast Basin"/>
    <x v="34"/>
    <m/>
    <s v="CENSARA_AVG"/>
  </r>
  <r>
    <x v="25"/>
    <x v="701"/>
    <x v="897"/>
    <x v="25"/>
    <x v="699"/>
    <s v="Appalachian Basin (Eastern Overthrust Area)"/>
    <x v="38"/>
    <m/>
    <s v="CENSARA_AVG"/>
  </r>
  <r>
    <x v="21"/>
    <x v="644"/>
    <x v="898"/>
    <x v="21"/>
    <x v="642"/>
    <s v="Iowa Shelf"/>
    <x v="35"/>
    <m/>
    <s v="CENSARA_AVG"/>
  </r>
  <r>
    <x v="27"/>
    <x v="663"/>
    <x v="899"/>
    <x v="27"/>
    <x v="661"/>
    <s v="Michigan Basin"/>
    <x v="24"/>
    <m/>
    <s v="CENSARA_AVG"/>
  </r>
  <r>
    <x v="25"/>
    <x v="702"/>
    <x v="900"/>
    <x v="25"/>
    <x v="700"/>
    <s v="Appalachian Basin"/>
    <x v="30"/>
    <m/>
    <s v="CENSARA_AVG"/>
  </r>
  <r>
    <x v="21"/>
    <x v="431"/>
    <x v="901"/>
    <x v="21"/>
    <x v="430"/>
    <s v="Iowa Shelf"/>
    <x v="35"/>
    <m/>
    <s v="CENSARA_AVG"/>
  </r>
  <r>
    <x v="21"/>
    <x v="220"/>
    <x v="902"/>
    <x v="21"/>
    <x v="220"/>
    <s v="Iowa Shelf"/>
    <x v="35"/>
    <m/>
    <s v="CENSARA_AVG"/>
  </r>
  <r>
    <x v="24"/>
    <x v="703"/>
    <x v="903"/>
    <x v="24"/>
    <x v="701"/>
    <s v="Central Western Overthrust"/>
    <x v="32"/>
    <m/>
    <s v="CENSARA_AVG"/>
  </r>
  <r>
    <x v="21"/>
    <x v="203"/>
    <x v="904"/>
    <x v="21"/>
    <x v="203"/>
    <s v="Iowa Shelf"/>
    <x v="35"/>
    <m/>
    <s v="CENSARA_AVG"/>
  </r>
  <r>
    <x v="21"/>
    <x v="340"/>
    <x v="905"/>
    <x v="21"/>
    <x v="339"/>
    <s v="Iowa Shelf"/>
    <x v="35"/>
    <m/>
    <s v="CENSARA_AVG"/>
  </r>
  <r>
    <x v="20"/>
    <x v="704"/>
    <x v="906"/>
    <x v="20"/>
    <x v="702"/>
    <s v="Appalachian Basin (Eastern Overthrust Area)"/>
    <x v="38"/>
    <m/>
    <s v="CENSARA_AVG"/>
  </r>
  <r>
    <x v="21"/>
    <x v="705"/>
    <x v="907"/>
    <x v="21"/>
    <x v="703"/>
    <s v="Iowa Shelf"/>
    <x v="35"/>
    <m/>
    <s v="CENSARA_AVG"/>
  </r>
  <r>
    <x v="27"/>
    <x v="706"/>
    <x v="908"/>
    <x v="27"/>
    <x v="704"/>
    <s v="Michigan Basin"/>
    <x v="24"/>
    <m/>
    <s v="CENSARA_AVG"/>
  </r>
  <r>
    <x v="23"/>
    <x v="707"/>
    <x v="909"/>
    <x v="23"/>
    <x v="705"/>
    <s v="Denver Basin"/>
    <x v="44"/>
    <s v="Denver Basin"/>
    <s v="CENSARA_2012"/>
  </r>
  <r>
    <x v="24"/>
    <x v="708"/>
    <x v="910"/>
    <x v="24"/>
    <x v="706"/>
    <s v="Great Basin Province"/>
    <x v="41"/>
    <m/>
    <s v="CENSARA_AVG"/>
  </r>
  <r>
    <x v="23"/>
    <x v="52"/>
    <x v="911"/>
    <x v="23"/>
    <x v="52"/>
    <s v="Cambridge Arch-Central Kansas Uplift"/>
    <x v="46"/>
    <s v="Cambridge Arch-Central Kansas Uplift"/>
    <s v="CENSARA_2012"/>
  </r>
  <r>
    <x v="22"/>
    <x v="692"/>
    <x v="885"/>
    <x v="22"/>
    <x v="690"/>
    <s v="Atlantic Coast Basin"/>
    <x v="34"/>
    <m/>
    <s v="CENSARA_AVG"/>
  </r>
  <r>
    <x v="25"/>
    <x v="709"/>
    <x v="912"/>
    <x v="25"/>
    <x v="707"/>
    <s v="Michigan Basin"/>
    <x v="24"/>
    <m/>
    <s v="CENSARA_AVG"/>
  </r>
  <r>
    <x v="16"/>
    <x v="710"/>
    <x v="913"/>
    <x v="16"/>
    <x v="708"/>
    <s v="Sacramento Basin"/>
    <x v="45"/>
    <m/>
    <s v="CENSARA_AVG"/>
  </r>
  <r>
    <x v="23"/>
    <x v="711"/>
    <x v="914"/>
    <x v="23"/>
    <x v="709"/>
    <s v="Cambridge Arch-Central Kansas Uplift"/>
    <x v="46"/>
    <s v="Cambridge Arch-Central Kansas Uplift"/>
    <s v="CENSARA_2012"/>
  </r>
  <r>
    <x v="25"/>
    <x v="406"/>
    <x v="915"/>
    <x v="25"/>
    <x v="405"/>
    <s v="Appalachian Basin"/>
    <x v="30"/>
    <m/>
    <s v="CENSARA_AVG"/>
  </r>
  <r>
    <x v="23"/>
    <x v="712"/>
    <x v="916"/>
    <x v="23"/>
    <x v="710"/>
    <s v="Denver Basin"/>
    <x v="44"/>
    <s v="Denver Basin"/>
    <s v="CENSARA_2012"/>
  </r>
  <r>
    <x v="16"/>
    <x v="713"/>
    <x v="917"/>
    <x v="16"/>
    <x v="711"/>
    <s v="Sierra Nevada Province"/>
    <x v="50"/>
    <m/>
    <s v="CENSARA_AVG"/>
  </r>
  <r>
    <x v="20"/>
    <x v="714"/>
    <x v="918"/>
    <x v="20"/>
    <x v="712"/>
    <s v="Appalachian Basin (Eastern Overthrust Area)"/>
    <x v="38"/>
    <m/>
    <s v="CENSARA_AVG"/>
  </r>
  <r>
    <x v="20"/>
    <x v="715"/>
    <x v="919"/>
    <x v="20"/>
    <x v="713"/>
    <s v="Piedmont-Blue Ridge Prov"/>
    <x v="43"/>
    <m/>
    <s v="CENSARA_AVG"/>
  </r>
  <r>
    <x v="26"/>
    <x v="716"/>
    <x v="920"/>
    <x v="26"/>
    <x v="714"/>
    <s v="Wisconsin Arch"/>
    <x v="23"/>
    <m/>
    <s v="CENSARA_AVG"/>
  </r>
  <r>
    <x v="26"/>
    <x v="717"/>
    <x v="921"/>
    <x v="26"/>
    <x v="715"/>
    <s v="Wisconsin Arch"/>
    <x v="23"/>
    <m/>
    <s v="CENSARA_AVG"/>
  </r>
  <r>
    <x v="20"/>
    <x v="718"/>
    <x v="922"/>
    <x v="20"/>
    <x v="716"/>
    <s v="Piedmont-Blue Ridge Prov"/>
    <x v="43"/>
    <m/>
    <s v="CENSARA_AVG"/>
  </r>
  <r>
    <x v="23"/>
    <x v="719"/>
    <x v="923"/>
    <x v="23"/>
    <x v="717"/>
    <s v="Cambridge Arch-Central Kansas Uplift"/>
    <x v="46"/>
    <s v="Cambridge Arch-Central Kansas Uplift"/>
    <s v="CENSARA_2012"/>
  </r>
  <r>
    <x v="22"/>
    <x v="692"/>
    <x v="885"/>
    <x v="22"/>
    <x v="690"/>
    <s v="Atlantic Coast Basin"/>
    <x v="34"/>
    <m/>
    <s v="CENSARA_AVG"/>
  </r>
  <r>
    <x v="27"/>
    <x v="720"/>
    <x v="924"/>
    <x v="27"/>
    <x v="718"/>
    <s v="Michigan Basin"/>
    <x v="24"/>
    <m/>
    <s v="CENSARA_AVG"/>
  </r>
  <r>
    <x v="23"/>
    <x v="721"/>
    <x v="925"/>
    <x v="23"/>
    <x v="719"/>
    <s v="Denver Basin"/>
    <x v="44"/>
    <s v="Denver Basin"/>
    <s v="CENSARA_2012"/>
  </r>
  <r>
    <x v="23"/>
    <x v="58"/>
    <x v="926"/>
    <x v="23"/>
    <x v="58"/>
    <s v="Salina Basin"/>
    <x v="48"/>
    <s v="Salina Basin"/>
    <s v="CENSARA_2012"/>
  </r>
  <r>
    <x v="20"/>
    <x v="722"/>
    <x v="927"/>
    <x v="20"/>
    <x v="720"/>
    <s v="Piedmont-Blue Ridge Prov"/>
    <x v="43"/>
    <m/>
    <s v="CENSARA_AVG"/>
  </r>
  <r>
    <x v="27"/>
    <x v="723"/>
    <x v="928"/>
    <x v="27"/>
    <x v="721"/>
    <s v="Cincinnati Arch"/>
    <x v="51"/>
    <m/>
    <s v="CENSARA_AVG"/>
  </r>
  <r>
    <x v="23"/>
    <x v="724"/>
    <x v="929"/>
    <x v="23"/>
    <x v="722"/>
    <s v="Salina Basin"/>
    <x v="48"/>
    <s v="Salina Basin"/>
    <s v="CENSARA_2012"/>
  </r>
  <r>
    <x v="28"/>
    <x v="725"/>
    <x v="930"/>
    <x v="28"/>
    <x v="723"/>
    <s v="Not Assigned - SURVEY AVERAGE"/>
    <x v="1"/>
    <m/>
    <s v="CENSARA_2012"/>
  </r>
  <r>
    <x v="23"/>
    <x v="127"/>
    <x v="931"/>
    <x v="23"/>
    <x v="127"/>
    <s v="Salina Basin"/>
    <x v="48"/>
    <s v="Salina Basin"/>
    <s v="CENSARA_2012"/>
  </r>
  <r>
    <x v="24"/>
    <x v="726"/>
    <x v="932"/>
    <x v="24"/>
    <x v="724"/>
    <s v="Overthrust&amp;Wasatch Uplift"/>
    <x v="49"/>
    <m/>
    <s v="CENSARA_AVG"/>
  </r>
  <r>
    <x v="27"/>
    <x v="727"/>
    <x v="933"/>
    <x v="27"/>
    <x v="725"/>
    <s v="Michigan Basin"/>
    <x v="24"/>
    <m/>
    <s v="CENSARA_AVG"/>
  </r>
  <r>
    <x v="23"/>
    <x v="201"/>
    <x v="934"/>
    <x v="23"/>
    <x v="201"/>
    <s v="Salina Basin"/>
    <x v="48"/>
    <s v="Salina Basin"/>
    <s v="CENSARA_2012"/>
  </r>
  <r>
    <x v="25"/>
    <x v="728"/>
    <x v="935"/>
    <x v="25"/>
    <x v="726"/>
    <s v="Michigan Basin"/>
    <x v="24"/>
    <m/>
    <s v="CENSARA_AVG"/>
  </r>
  <r>
    <x v="21"/>
    <x v="635"/>
    <x v="936"/>
    <x v="21"/>
    <x v="633"/>
    <s v="Iowa Shelf"/>
    <x v="35"/>
    <m/>
    <s v="CENSARA_AVG"/>
  </r>
  <r>
    <x v="23"/>
    <x v="729"/>
    <x v="937"/>
    <x v="23"/>
    <x v="727"/>
    <s v="Salina Basin"/>
    <x v="48"/>
    <s v="Salina Basin"/>
    <s v="CENSARA_2012"/>
  </r>
  <r>
    <x v="23"/>
    <x v="242"/>
    <x v="938"/>
    <x v="23"/>
    <x v="241"/>
    <s v="Salina Basin"/>
    <x v="48"/>
    <s v="Salina Basin"/>
    <s v="CENSARA_2012"/>
  </r>
  <r>
    <x v="23"/>
    <x v="730"/>
    <x v="939"/>
    <x v="23"/>
    <x v="728"/>
    <s v="Salina Basin"/>
    <x v="48"/>
    <s v="Salina Basin"/>
    <s v="CENSARA_2012"/>
  </r>
  <r>
    <x v="28"/>
    <x v="725"/>
    <x v="930"/>
    <x v="28"/>
    <x v="723"/>
    <s v="Not Assigned - SURVEY AVERAGE"/>
    <x v="1"/>
    <m/>
    <s v="CENSARA_2012"/>
  </r>
  <r>
    <x v="25"/>
    <x v="428"/>
    <x v="940"/>
    <x v="25"/>
    <x v="427"/>
    <s v="Cincinnati Arch"/>
    <x v="51"/>
    <m/>
    <s v="CENSARA_AVG"/>
  </r>
  <r>
    <x v="27"/>
    <x v="76"/>
    <x v="941"/>
    <x v="27"/>
    <x v="76"/>
    <s v="Cincinnati Arch"/>
    <x v="51"/>
    <m/>
    <s v="CENSARA_AVG"/>
  </r>
  <r>
    <x v="19"/>
    <x v="731"/>
    <x v="942"/>
    <x v="19"/>
    <x v="729"/>
    <s v="Great Basin Province"/>
    <x v="41"/>
    <m/>
    <s v="CENSARA_AVG"/>
  </r>
  <r>
    <x v="24"/>
    <x v="688"/>
    <x v="943"/>
    <x v="24"/>
    <x v="686"/>
    <s v="Central Western Overthrust"/>
    <x v="32"/>
    <m/>
    <s v="CENSARA_AVG"/>
  </r>
  <r>
    <x v="16"/>
    <x v="732"/>
    <x v="944"/>
    <x v="16"/>
    <x v="730"/>
    <s v="Sierra Nevada Province"/>
    <x v="50"/>
    <m/>
    <s v="CENSARA_AVG"/>
  </r>
  <r>
    <x v="26"/>
    <x v="733"/>
    <x v="945"/>
    <x v="26"/>
    <x v="731"/>
    <s v="Wisconsin Arch"/>
    <x v="23"/>
    <m/>
    <s v="CENSARA_AVG"/>
  </r>
  <r>
    <x v="23"/>
    <x v="734"/>
    <x v="946"/>
    <x v="23"/>
    <x v="732"/>
    <s v="Salina Basin"/>
    <x v="48"/>
    <s v="Salina Basin"/>
    <s v="CENSARA_2012"/>
  </r>
  <r>
    <x v="26"/>
    <x v="735"/>
    <x v="947"/>
    <x v="26"/>
    <x v="733"/>
    <s v="Wisconsin Arch"/>
    <x v="23"/>
    <m/>
    <s v="CENSARA_AVG"/>
  </r>
  <r>
    <x v="25"/>
    <x v="209"/>
    <x v="948"/>
    <x v="25"/>
    <x v="209"/>
    <s v="Appalachian Basin"/>
    <x v="30"/>
    <m/>
    <s v="CENSARA_AVG"/>
  </r>
  <r>
    <x v="20"/>
    <x v="736"/>
    <x v="949"/>
    <x v="20"/>
    <x v="734"/>
    <s v="Appalachian Basin (Eastern Overthrust Area)"/>
    <x v="38"/>
    <m/>
    <s v="CENSARA_AVG"/>
  </r>
  <r>
    <x v="20"/>
    <x v="449"/>
    <x v="950"/>
    <x v="20"/>
    <x v="448"/>
    <s v="Piedmont-Blue Ridge Prov"/>
    <x v="43"/>
    <m/>
    <s v="CENSARA_AVG"/>
  </r>
  <r>
    <x v="25"/>
    <x v="737"/>
    <x v="951"/>
    <x v="25"/>
    <x v="735"/>
    <s v="Appalachian Basin (Eastern Overthrust Area)"/>
    <x v="38"/>
    <m/>
    <s v="CENSARA_AVG"/>
  </r>
  <r>
    <x v="22"/>
    <x v="738"/>
    <x v="952"/>
    <x v="22"/>
    <x v="736"/>
    <s v="Atlantic Coast Basin"/>
    <x v="34"/>
    <m/>
    <s v="CENSARA_AVG"/>
  </r>
  <r>
    <x v="20"/>
    <x v="228"/>
    <x v="953"/>
    <x v="20"/>
    <x v="227"/>
    <s v="Appalachian Basin (Eastern Overthrust Area)"/>
    <x v="38"/>
    <m/>
    <s v="CENSARA_AVG"/>
  </r>
  <r>
    <x v="22"/>
    <x v="692"/>
    <x v="885"/>
    <x v="22"/>
    <x v="690"/>
    <s v="Atlantic Coast Basin"/>
    <x v="34"/>
    <m/>
    <s v="CENSARA_AVG"/>
  </r>
  <r>
    <x v="21"/>
    <x v="393"/>
    <x v="954"/>
    <x v="21"/>
    <x v="392"/>
    <s v="Iowa Shelf"/>
    <x v="35"/>
    <m/>
    <s v="CENSARA_AVG"/>
  </r>
  <r>
    <x v="28"/>
    <x v="725"/>
    <x v="930"/>
    <x v="28"/>
    <x v="723"/>
    <s v="Not Assigned - SURVEY AVERAGE"/>
    <x v="1"/>
    <m/>
    <s v="CENSARA_2012"/>
  </r>
  <r>
    <x v="25"/>
    <x v="198"/>
    <x v="955"/>
    <x v="25"/>
    <x v="198"/>
    <s v="Appalachian Basin"/>
    <x v="30"/>
    <m/>
    <s v="CENSARA_AVG"/>
  </r>
  <r>
    <x v="27"/>
    <x v="113"/>
    <x v="956"/>
    <x v="27"/>
    <x v="113"/>
    <s v="Michigan Basin"/>
    <x v="24"/>
    <m/>
    <s v="CENSARA_AVG"/>
  </r>
  <r>
    <x v="21"/>
    <x v="579"/>
    <x v="957"/>
    <x v="21"/>
    <x v="577"/>
    <s v="Iowa Shelf"/>
    <x v="35"/>
    <m/>
    <s v="CENSARA_AVG"/>
  </r>
  <r>
    <x v="26"/>
    <x v="739"/>
    <x v="958"/>
    <x v="26"/>
    <x v="737"/>
    <s v="Wisconsin Arch"/>
    <x v="23"/>
    <m/>
    <s v="CENSARA_AVG"/>
  </r>
  <r>
    <x v="27"/>
    <x v="740"/>
    <x v="959"/>
    <x v="27"/>
    <x v="738"/>
    <s v="Michigan Basin"/>
    <x v="24"/>
    <m/>
    <s v="CENSARA_AVG"/>
  </r>
  <r>
    <x v="22"/>
    <x v="692"/>
    <x v="885"/>
    <x v="22"/>
    <x v="690"/>
    <s v="Atlantic Coast Basin"/>
    <x v="34"/>
    <m/>
    <s v="CENSARA_AVG"/>
  </r>
  <r>
    <x v="22"/>
    <x v="692"/>
    <x v="885"/>
    <x v="22"/>
    <x v="690"/>
    <s v="Atlantic Coast Basin"/>
    <x v="34"/>
    <m/>
    <s v="CENSARA_AVG"/>
  </r>
  <r>
    <x v="25"/>
    <x v="391"/>
    <x v="960"/>
    <x v="25"/>
    <x v="390"/>
    <s v="Appalachian Basin"/>
    <x v="30"/>
    <m/>
    <s v="CENSARA_AVG"/>
  </r>
  <r>
    <x v="21"/>
    <x v="741"/>
    <x v="961"/>
    <x v="21"/>
    <x v="739"/>
    <s v="Iowa Shelf"/>
    <x v="35"/>
    <m/>
    <s v="CENSARA_AVG"/>
  </r>
  <r>
    <x v="21"/>
    <x v="405"/>
    <x v="962"/>
    <x v="21"/>
    <x v="404"/>
    <s v="Iowa Shelf"/>
    <x v="35"/>
    <m/>
    <s v="CENSARA_AVG"/>
  </r>
  <r>
    <x v="14"/>
    <x v="742"/>
    <x v="963"/>
    <x v="14"/>
    <x v="740"/>
    <s v="Denver Basin"/>
    <x v="44"/>
    <s v="Denver Basin"/>
    <s v="CENSARA_2012"/>
  </r>
  <r>
    <x v="21"/>
    <x v="743"/>
    <x v="964"/>
    <x v="21"/>
    <x v="741"/>
    <s v="Iowa Shelf"/>
    <x v="35"/>
    <m/>
    <s v="CENSARA_AVG"/>
  </r>
  <r>
    <x v="20"/>
    <x v="744"/>
    <x v="965"/>
    <x v="20"/>
    <x v="742"/>
    <s v="Appalachian Basin (Eastern Overthrust Area)"/>
    <x v="38"/>
    <m/>
    <s v="CENSARA_AVG"/>
  </r>
  <r>
    <x v="16"/>
    <x v="745"/>
    <x v="966"/>
    <x v="16"/>
    <x v="743"/>
    <s v="Sacramento Basin"/>
    <x v="45"/>
    <m/>
    <s v="CENSARA_AVG"/>
  </r>
  <r>
    <x v="25"/>
    <x v="118"/>
    <x v="967"/>
    <x v="25"/>
    <x v="118"/>
    <s v="Cincinnati Arch"/>
    <x v="51"/>
    <m/>
    <s v="CENSARA_AVG"/>
  </r>
  <r>
    <x v="26"/>
    <x v="746"/>
    <x v="968"/>
    <x v="26"/>
    <x v="744"/>
    <s v="Wisconsin Arch"/>
    <x v="23"/>
    <m/>
    <s v="CENSARA_AVG"/>
  </r>
  <r>
    <x v="20"/>
    <x v="253"/>
    <x v="969"/>
    <x v="20"/>
    <x v="252"/>
    <s v="Piedmont-Blue Ridge Prov"/>
    <x v="43"/>
    <m/>
    <s v="CENSARA_AVG"/>
  </r>
  <r>
    <x v="23"/>
    <x v="644"/>
    <x v="970"/>
    <x v="23"/>
    <x v="642"/>
    <s v="Salina Basin"/>
    <x v="48"/>
    <s v="Salina Basin"/>
    <s v="CENSARA_2012"/>
  </r>
  <r>
    <x v="21"/>
    <x v="133"/>
    <x v="971"/>
    <x v="21"/>
    <x v="133"/>
    <s v="Iowa Shelf"/>
    <x v="35"/>
    <m/>
    <s v="CENSARA_AVG"/>
  </r>
  <r>
    <x v="20"/>
    <x v="747"/>
    <x v="972"/>
    <x v="20"/>
    <x v="745"/>
    <s v="Appalachian Basin (Eastern Overthrust Area)"/>
    <x v="38"/>
    <m/>
    <s v="CENSARA_AVG"/>
  </r>
  <r>
    <x v="22"/>
    <x v="692"/>
    <x v="885"/>
    <x v="22"/>
    <x v="690"/>
    <s v="Atlantic Coast Basin"/>
    <x v="34"/>
    <m/>
    <s v="CENSARA_AVG"/>
  </r>
  <r>
    <x v="21"/>
    <x v="748"/>
    <x v="973"/>
    <x v="21"/>
    <x v="746"/>
    <s v="Iowa Shelf"/>
    <x v="35"/>
    <m/>
    <s v="CENSARA_AVG"/>
  </r>
  <r>
    <x v="25"/>
    <x v="749"/>
    <x v="974"/>
    <x v="25"/>
    <x v="747"/>
    <s v="Michigan Basin"/>
    <x v="24"/>
    <m/>
    <s v="CENSARA_AVG"/>
  </r>
  <r>
    <x v="23"/>
    <x v="750"/>
    <x v="975"/>
    <x v="23"/>
    <x v="748"/>
    <s v="Denver Basin"/>
    <x v="44"/>
    <s v="Denver Basin"/>
    <s v="CENSARA_2012"/>
  </r>
  <r>
    <x v="22"/>
    <x v="751"/>
    <x v="976"/>
    <x v="22"/>
    <x v="749"/>
    <s v="Atlantic Coast Basin"/>
    <x v="34"/>
    <m/>
    <s v="CENSARA_AVG"/>
  </r>
  <r>
    <x v="21"/>
    <x v="752"/>
    <x v="977"/>
    <x v="21"/>
    <x v="750"/>
    <s v="Iowa Shelf"/>
    <x v="35"/>
    <m/>
    <s v="CENSARA_AVG"/>
  </r>
  <r>
    <x v="27"/>
    <x v="753"/>
    <x v="978"/>
    <x v="27"/>
    <x v="751"/>
    <s v="Michigan Basin"/>
    <x v="24"/>
    <m/>
    <s v="CENSARA_AVG"/>
  </r>
  <r>
    <x v="27"/>
    <x v="754"/>
    <x v="979"/>
    <x v="27"/>
    <x v="752"/>
    <s v="Michigan Basin"/>
    <x v="24"/>
    <m/>
    <s v="CENSARA_AVG"/>
  </r>
  <r>
    <x v="16"/>
    <x v="755"/>
    <x v="980"/>
    <x v="16"/>
    <x v="753"/>
    <s v="Sierra Nevada Province"/>
    <x v="50"/>
    <m/>
    <s v="CENSARA_AVG"/>
  </r>
  <r>
    <x v="21"/>
    <x v="756"/>
    <x v="981"/>
    <x v="21"/>
    <x v="754"/>
    <s v="Iowa Shelf"/>
    <x v="35"/>
    <m/>
    <s v="CENSARA_AVG"/>
  </r>
  <r>
    <x v="25"/>
    <x v="547"/>
    <x v="982"/>
    <x v="25"/>
    <x v="545"/>
    <s v="Cincinnati Arch"/>
    <x v="51"/>
    <m/>
    <s v="CENSARA_AVG"/>
  </r>
  <r>
    <x v="21"/>
    <x v="757"/>
    <x v="983"/>
    <x v="21"/>
    <x v="755"/>
    <s v="Iowa Shelf"/>
    <x v="35"/>
    <m/>
    <s v="CENSARA_AVG"/>
  </r>
  <r>
    <x v="25"/>
    <x v="122"/>
    <x v="984"/>
    <x v="25"/>
    <x v="122"/>
    <s v="Appalachian Basin"/>
    <x v="30"/>
    <m/>
    <s v="CENSARA_AVG"/>
  </r>
  <r>
    <x v="21"/>
    <x v="758"/>
    <x v="985"/>
    <x v="21"/>
    <x v="756"/>
    <s v="Iowa Shelf"/>
    <x v="35"/>
    <m/>
    <s v="CENSARA_AVG"/>
  </r>
  <r>
    <x v="24"/>
    <x v="759"/>
    <x v="986"/>
    <x v="24"/>
    <x v="757"/>
    <s v="Overthrust&amp;Wasatch Uplift"/>
    <x v="49"/>
    <m/>
    <s v="CENSARA_AVG"/>
  </r>
  <r>
    <x v="20"/>
    <x v="108"/>
    <x v="987"/>
    <x v="20"/>
    <x v="108"/>
    <s v="Appalachian Basin (Eastern Overthrust Area)"/>
    <x v="38"/>
    <m/>
    <s v="CENSARA_AVG"/>
  </r>
  <r>
    <x v="22"/>
    <x v="692"/>
    <x v="885"/>
    <x v="22"/>
    <x v="690"/>
    <s v="Atlantic Coast Basin"/>
    <x v="34"/>
    <m/>
    <s v="CENSARA_AVG"/>
  </r>
  <r>
    <x v="23"/>
    <x v="760"/>
    <x v="988"/>
    <x v="23"/>
    <x v="758"/>
    <s v="Cambridge Arch-Central Kansas Uplift"/>
    <x v="46"/>
    <s v="Cambridge Arch-Central Kansas Uplift"/>
    <s v="CENSARA_2012"/>
  </r>
  <r>
    <x v="25"/>
    <x v="340"/>
    <x v="989"/>
    <x v="25"/>
    <x v="339"/>
    <s v="Appalachian Basin"/>
    <x v="30"/>
    <m/>
    <s v="CENSARA_AVG"/>
  </r>
  <r>
    <x v="27"/>
    <x v="761"/>
    <x v="990"/>
    <x v="27"/>
    <x v="759"/>
    <s v="Michigan Basin"/>
    <x v="24"/>
    <m/>
    <s v="CENSARA_AVG"/>
  </r>
  <r>
    <x v="26"/>
    <x v="762"/>
    <x v="991"/>
    <x v="26"/>
    <x v="760"/>
    <s v="Illinois Basin"/>
    <x v="52"/>
    <s v="Illinois Basin"/>
    <s v="CENSARA_2012"/>
  </r>
  <r>
    <x v="22"/>
    <x v="692"/>
    <x v="885"/>
    <x v="22"/>
    <x v="690"/>
    <s v="Atlantic Coast Basin"/>
    <x v="34"/>
    <m/>
    <s v="CENSARA_AVG"/>
  </r>
  <r>
    <x v="23"/>
    <x v="300"/>
    <x v="992"/>
    <x v="23"/>
    <x v="299"/>
    <s v="Cambridge Arch-Central Kansas Uplift"/>
    <x v="46"/>
    <s v="Cambridge Arch-Central Kansas Uplift"/>
    <s v="CENSARA_2012"/>
  </r>
  <r>
    <x v="22"/>
    <x v="763"/>
    <x v="993"/>
    <x v="22"/>
    <x v="761"/>
    <s v="Atlantic Coast Basin"/>
    <x v="34"/>
    <m/>
    <s v="CENSARA_AVG"/>
  </r>
  <r>
    <x v="25"/>
    <x v="220"/>
    <x v="994"/>
    <x v="25"/>
    <x v="220"/>
    <s v="Appalachian Basin (Eastern Overthrust Area)"/>
    <x v="38"/>
    <m/>
    <s v="CENSARA_AVG"/>
  </r>
  <r>
    <x v="23"/>
    <x v="245"/>
    <x v="995"/>
    <x v="23"/>
    <x v="244"/>
    <s v="Cambridge Arch-Central Kansas Uplift"/>
    <x v="46"/>
    <s v="Cambridge Arch-Central Kansas Uplift"/>
    <s v="CENSARA_2012"/>
  </r>
  <r>
    <x v="26"/>
    <x v="709"/>
    <x v="996"/>
    <x v="26"/>
    <x v="707"/>
    <s v="Illinois Basin"/>
    <x v="52"/>
    <s v="Illinois Basin"/>
    <s v="CENSARA_2012"/>
  </r>
  <r>
    <x v="25"/>
    <x v="764"/>
    <x v="997"/>
    <x v="25"/>
    <x v="762"/>
    <s v="Cincinnati Arch"/>
    <x v="51"/>
    <m/>
    <s v="CENSARA_AVG"/>
  </r>
  <r>
    <x v="22"/>
    <x v="692"/>
    <x v="885"/>
    <x v="22"/>
    <x v="690"/>
    <s v="Atlantic Coast Basin"/>
    <x v="34"/>
    <m/>
    <s v="CENSARA_AVG"/>
  </r>
  <r>
    <x v="19"/>
    <x v="432"/>
    <x v="998"/>
    <x v="19"/>
    <x v="431"/>
    <s v="Great Basin Province"/>
    <x v="41"/>
    <m/>
    <s v="CENSARA_AVG"/>
  </r>
  <r>
    <x v="23"/>
    <x v="202"/>
    <x v="999"/>
    <x v="23"/>
    <x v="202"/>
    <s v="Salina Basin"/>
    <x v="48"/>
    <s v="Salina Basin"/>
    <s v="CENSARA_2012"/>
  </r>
  <r>
    <x v="26"/>
    <x v="662"/>
    <x v="1000"/>
    <x v="26"/>
    <x v="660"/>
    <s v="Wisconsin Arch"/>
    <x v="23"/>
    <m/>
    <s v="CENSARA_AVG"/>
  </r>
  <r>
    <x v="29"/>
    <x v="765"/>
    <x v="1001"/>
    <x v="29"/>
    <x v="763"/>
    <s v="Atlantic Coast Basin"/>
    <x v="34"/>
    <m/>
    <s v="CENSARA_AVG"/>
  </r>
  <r>
    <x v="22"/>
    <x v="692"/>
    <x v="885"/>
    <x v="22"/>
    <x v="690"/>
    <s v="Atlantic Coast Basin"/>
    <x v="34"/>
    <m/>
    <s v="CENSARA_AVG"/>
  </r>
  <r>
    <x v="30"/>
    <x v="118"/>
    <x v="1002"/>
    <x v="30"/>
    <x v="118"/>
    <s v="Appalachian Basin (Eastern Overthrust Area)"/>
    <x v="38"/>
    <m/>
    <s v="CENSARA_AVG"/>
  </r>
  <r>
    <x v="16"/>
    <x v="766"/>
    <x v="1003"/>
    <x v="16"/>
    <x v="764"/>
    <s v="Northern Coast Range Prov"/>
    <x v="47"/>
    <m/>
    <s v="CENSARA_AVG"/>
  </r>
  <r>
    <x v="20"/>
    <x v="767"/>
    <x v="1004"/>
    <x v="20"/>
    <x v="765"/>
    <s v="Appalachian Basin (Eastern Overthrust Area)"/>
    <x v="38"/>
    <m/>
    <s v="CENSARA_AVG"/>
  </r>
  <r>
    <x v="23"/>
    <x v="68"/>
    <x v="1005"/>
    <x v="23"/>
    <x v="68"/>
    <s v="Salina Basin"/>
    <x v="48"/>
    <s v="Salina Basin"/>
    <s v="CENSARA_2012"/>
  </r>
  <r>
    <x v="21"/>
    <x v="768"/>
    <x v="1006"/>
    <x v="21"/>
    <x v="766"/>
    <s v="Iowa Shelf"/>
    <x v="35"/>
    <m/>
    <s v="CENSARA_AVG"/>
  </r>
  <r>
    <x v="23"/>
    <x v="769"/>
    <x v="1007"/>
    <x v="23"/>
    <x v="767"/>
    <s v="Salina Basin"/>
    <x v="48"/>
    <s v="Salina Basin"/>
    <s v="CENSARA_2012"/>
  </r>
  <r>
    <x v="22"/>
    <x v="770"/>
    <x v="1008"/>
    <x v="22"/>
    <x v="768"/>
    <s v="Atlantic Coast Basin"/>
    <x v="34"/>
    <m/>
    <s v="CENSARA_AVG"/>
  </r>
  <r>
    <x v="23"/>
    <x v="633"/>
    <x v="1009"/>
    <x v="23"/>
    <x v="631"/>
    <s v="Salina Basin"/>
    <x v="48"/>
    <s v="Salina Basin"/>
    <s v="CENSARA_2012"/>
  </r>
  <r>
    <x v="23"/>
    <x v="771"/>
    <x v="1010"/>
    <x v="23"/>
    <x v="769"/>
    <s v="Salina Basin"/>
    <x v="48"/>
    <s v="Salina Basin"/>
    <s v="CENSARA_2012"/>
  </r>
  <r>
    <x v="23"/>
    <x v="481"/>
    <x v="1011"/>
    <x v="23"/>
    <x v="479"/>
    <s v="Salina Basin"/>
    <x v="48"/>
    <s v="Salina Basin"/>
    <s v="CENSARA_2012"/>
  </r>
  <r>
    <x v="22"/>
    <x v="692"/>
    <x v="885"/>
    <x v="22"/>
    <x v="690"/>
    <s v="Atlantic Coast Basin"/>
    <x v="34"/>
    <m/>
    <s v="CENSARA_AVG"/>
  </r>
  <r>
    <x v="22"/>
    <x v="692"/>
    <x v="885"/>
    <x v="22"/>
    <x v="690"/>
    <s v="Atlantic Coast Basin"/>
    <x v="34"/>
    <m/>
    <s v="CENSARA_AVG"/>
  </r>
  <r>
    <x v="20"/>
    <x v="81"/>
    <x v="1012"/>
    <x v="20"/>
    <x v="81"/>
    <s v="Piedmont-Blue Ridge Prov"/>
    <x v="43"/>
    <m/>
    <s v="CENSARA_AVG"/>
  </r>
  <r>
    <x v="19"/>
    <x v="772"/>
    <x v="1013"/>
    <x v="19"/>
    <x v="770"/>
    <s v="Great Basin Province"/>
    <x v="41"/>
    <m/>
    <s v="CENSARA_AVG"/>
  </r>
  <r>
    <x v="24"/>
    <x v="773"/>
    <x v="1014"/>
    <x v="24"/>
    <x v="771"/>
    <s v="Uinta Basin"/>
    <x v="53"/>
    <m/>
    <s v="CENSARA_AVG"/>
  </r>
  <r>
    <x v="25"/>
    <x v="34"/>
    <x v="1015"/>
    <x v="25"/>
    <x v="34"/>
    <s v="Appalachian Basin (Eastern Overthrust Area)"/>
    <x v="38"/>
    <m/>
    <s v="CENSARA_AVG"/>
  </r>
  <r>
    <x v="22"/>
    <x v="692"/>
    <x v="885"/>
    <x v="22"/>
    <x v="690"/>
    <s v="Atlantic Coast Basin"/>
    <x v="34"/>
    <m/>
    <s v="CENSARA_AVG"/>
  </r>
  <r>
    <x v="27"/>
    <x v="743"/>
    <x v="1016"/>
    <x v="27"/>
    <x v="741"/>
    <s v="Cincinnati Arch"/>
    <x v="51"/>
    <m/>
    <s v="CENSARA_AVG"/>
  </r>
  <r>
    <x v="23"/>
    <x v="91"/>
    <x v="1017"/>
    <x v="23"/>
    <x v="91"/>
    <s v="Salina Basin"/>
    <x v="48"/>
    <s v="Salina Basin"/>
    <s v="CENSARA_2012"/>
  </r>
  <r>
    <x v="16"/>
    <x v="774"/>
    <x v="1018"/>
    <x v="16"/>
    <x v="772"/>
    <s v="Sierra Nevada Province"/>
    <x v="50"/>
    <m/>
    <s v="CENSARA_AVG"/>
  </r>
  <r>
    <x v="25"/>
    <x v="775"/>
    <x v="1019"/>
    <x v="25"/>
    <x v="773"/>
    <s v="Appalachian Basin"/>
    <x v="30"/>
    <m/>
    <s v="CENSARA_AVG"/>
  </r>
  <r>
    <x v="26"/>
    <x v="776"/>
    <x v="1020"/>
    <x v="26"/>
    <x v="774"/>
    <s v="Wisconsin Arch"/>
    <x v="23"/>
    <m/>
    <s v="CENSARA_AVG"/>
  </r>
  <r>
    <x v="16"/>
    <x v="777"/>
    <x v="1021"/>
    <x v="16"/>
    <x v="775"/>
    <s v="Sacramento Basin"/>
    <x v="45"/>
    <m/>
    <s v="CENSARA_AVG"/>
  </r>
  <r>
    <x v="27"/>
    <x v="353"/>
    <x v="1022"/>
    <x v="27"/>
    <x v="352"/>
    <s v="Cincinnati Arch"/>
    <x v="51"/>
    <m/>
    <s v="CENSARA_AVG"/>
  </r>
  <r>
    <x v="20"/>
    <x v="353"/>
    <x v="1023"/>
    <x v="20"/>
    <x v="352"/>
    <s v="Appalachian Basin (Eastern Overthrust Area)"/>
    <x v="38"/>
    <m/>
    <s v="CENSARA_AVG"/>
  </r>
  <r>
    <x v="22"/>
    <x v="763"/>
    <x v="993"/>
    <x v="22"/>
    <x v="761"/>
    <s v="Atlantic Coast Basin"/>
    <x v="34"/>
    <m/>
    <s v="CENSARA_AVG"/>
  </r>
  <r>
    <x v="20"/>
    <x v="70"/>
    <x v="1024"/>
    <x v="20"/>
    <x v="70"/>
    <s v="Appalachian Basin (Eastern Overthrust Area)"/>
    <x v="38"/>
    <m/>
    <s v="CENSARA_AVG"/>
  </r>
  <r>
    <x v="25"/>
    <x v="778"/>
    <x v="1025"/>
    <x v="25"/>
    <x v="776"/>
    <s v="Appalachian Basin"/>
    <x v="30"/>
    <m/>
    <s v="CENSARA_AVG"/>
  </r>
  <r>
    <x v="25"/>
    <x v="779"/>
    <x v="1026"/>
    <x v="25"/>
    <x v="777"/>
    <s v="Cincinnati Arch"/>
    <x v="51"/>
    <m/>
    <s v="CENSARA_AVG"/>
  </r>
  <r>
    <x v="20"/>
    <x v="91"/>
    <x v="1027"/>
    <x v="20"/>
    <x v="91"/>
    <s v="Appalachian Basin (Eastern Overthrust Area)"/>
    <x v="38"/>
    <m/>
    <s v="CENSARA_AVG"/>
  </r>
  <r>
    <x v="25"/>
    <x v="754"/>
    <x v="1028"/>
    <x v="25"/>
    <x v="752"/>
    <s v="Cincinnati Arch"/>
    <x v="51"/>
    <m/>
    <s v="CENSARA_AVG"/>
  </r>
  <r>
    <x v="21"/>
    <x v="91"/>
    <x v="1029"/>
    <x v="21"/>
    <x v="91"/>
    <s v="Iowa Shelf"/>
    <x v="35"/>
    <m/>
    <s v="CENSARA_AVG"/>
  </r>
  <r>
    <x v="27"/>
    <x v="780"/>
    <x v="1030"/>
    <x v="27"/>
    <x v="778"/>
    <s v="Cincinnati Arch"/>
    <x v="51"/>
    <m/>
    <s v="CENSARA_AVG"/>
  </r>
  <r>
    <x v="31"/>
    <x v="781"/>
    <x v="1031"/>
    <x v="31"/>
    <x v="779"/>
    <s v="Atlantic Coast Basin"/>
    <x v="34"/>
    <m/>
    <s v="CENSARA_AVG"/>
  </r>
  <r>
    <x v="21"/>
    <x v="782"/>
    <x v="1032"/>
    <x v="21"/>
    <x v="780"/>
    <s v="Iowa Shelf"/>
    <x v="35"/>
    <m/>
    <s v="CENSARA_AVG"/>
  </r>
  <r>
    <x v="19"/>
    <x v="783"/>
    <x v="1033"/>
    <x v="19"/>
    <x v="781"/>
    <s v="Great Basin Province"/>
    <x v="41"/>
    <m/>
    <s v="CENSARA_AVG"/>
  </r>
  <r>
    <x v="27"/>
    <x v="784"/>
    <x v="1034"/>
    <x v="27"/>
    <x v="782"/>
    <s v="Cincinnati Arch"/>
    <x v="51"/>
    <m/>
    <s v="CENSARA_AVG"/>
  </r>
  <r>
    <x v="16"/>
    <x v="785"/>
    <x v="1035"/>
    <x v="16"/>
    <x v="783"/>
    <s v="Northern Coast Range Prov"/>
    <x v="47"/>
    <m/>
    <s v="CENSARA_AVG"/>
  </r>
  <r>
    <x v="23"/>
    <x v="786"/>
    <x v="1036"/>
    <x v="23"/>
    <x v="784"/>
    <s v="Denver Basin"/>
    <x v="44"/>
    <s v="Denver Basin"/>
    <s v="CENSARA_2012"/>
  </r>
  <r>
    <x v="32"/>
    <x v="787"/>
    <x v="1037"/>
    <x v="32"/>
    <x v="785"/>
    <s v="Green River Basin"/>
    <x v="39"/>
    <m/>
    <s v="CENSARA_AVG"/>
  </r>
  <r>
    <x v="22"/>
    <x v="228"/>
    <x v="1038"/>
    <x v="22"/>
    <x v="227"/>
    <s v="Atlantic Coast Basin"/>
    <x v="34"/>
    <m/>
    <s v="CENSARA_AVG"/>
  </r>
  <r>
    <x v="23"/>
    <x v="788"/>
    <x v="1039"/>
    <x v="23"/>
    <x v="786"/>
    <s v="Denver Basin"/>
    <x v="44"/>
    <s v="Denver Basin"/>
    <s v="CENSARA_2012"/>
  </r>
  <r>
    <x v="21"/>
    <x v="789"/>
    <x v="1040"/>
    <x v="21"/>
    <x v="787"/>
    <s v="Iowa Shelf"/>
    <x v="35"/>
    <m/>
    <s v="CENSARA_AVG"/>
  </r>
  <r>
    <x v="22"/>
    <x v="763"/>
    <x v="993"/>
    <x v="22"/>
    <x v="761"/>
    <s v="Atlantic Coast Basin"/>
    <x v="34"/>
    <m/>
    <s v="CENSARA_AVG"/>
  </r>
  <r>
    <x v="22"/>
    <x v="763"/>
    <x v="993"/>
    <x v="22"/>
    <x v="761"/>
    <s v="Atlantic Coast Basin"/>
    <x v="34"/>
    <m/>
    <s v="CENSARA_AVG"/>
  </r>
  <r>
    <x v="21"/>
    <x v="152"/>
    <x v="1041"/>
    <x v="21"/>
    <x v="152"/>
    <s v="Iowa Shelf"/>
    <x v="35"/>
    <m/>
    <s v="CENSARA_AVG"/>
  </r>
  <r>
    <x v="27"/>
    <x v="790"/>
    <x v="1042"/>
    <x v="27"/>
    <x v="788"/>
    <s v="Cincinnati Arch"/>
    <x v="51"/>
    <m/>
    <s v="CENSARA_AVG"/>
  </r>
  <r>
    <x v="25"/>
    <x v="665"/>
    <x v="1043"/>
    <x v="25"/>
    <x v="663"/>
    <s v="Cincinnati Arch"/>
    <x v="51"/>
    <m/>
    <s v="CENSARA_AVG"/>
  </r>
  <r>
    <x v="27"/>
    <x v="791"/>
    <x v="1044"/>
    <x v="27"/>
    <x v="789"/>
    <s v="Cincinnati Arch"/>
    <x v="51"/>
    <m/>
    <s v="CENSARA_AVG"/>
  </r>
  <r>
    <x v="25"/>
    <x v="154"/>
    <x v="1045"/>
    <x v="25"/>
    <x v="154"/>
    <s v="Appalachian Basin"/>
    <x v="30"/>
    <m/>
    <s v="CENSARA_AVG"/>
  </r>
  <r>
    <x v="26"/>
    <x v="547"/>
    <x v="1046"/>
    <x v="26"/>
    <x v="545"/>
    <s v="Illinois Basin"/>
    <x v="52"/>
    <s v="Illinois Basin"/>
    <s v="CENSARA_2012"/>
  </r>
  <r>
    <x v="24"/>
    <x v="792"/>
    <x v="1047"/>
    <x v="24"/>
    <x v="790"/>
    <s v="Uinta Basin"/>
    <x v="53"/>
    <m/>
    <s v="CENSARA_AVG"/>
  </r>
  <r>
    <x v="21"/>
    <x v="297"/>
    <x v="1048"/>
    <x v="21"/>
    <x v="296"/>
    <s v="Iowa Shelf"/>
    <x v="35"/>
    <m/>
    <s v="CENSARA_AVG"/>
  </r>
  <r>
    <x v="21"/>
    <x v="793"/>
    <x v="1049"/>
    <x v="21"/>
    <x v="791"/>
    <s v="Iowa Shelf"/>
    <x v="35"/>
    <m/>
    <s v="CENSARA_AVG"/>
  </r>
  <r>
    <x v="21"/>
    <x v="242"/>
    <x v="1050"/>
    <x v="21"/>
    <x v="241"/>
    <s v="Iowa Shelf"/>
    <x v="35"/>
    <m/>
    <s v="CENSARA_AVG"/>
  </r>
  <r>
    <x v="24"/>
    <x v="794"/>
    <x v="1051"/>
    <x v="24"/>
    <x v="792"/>
    <s v="Uinta Basin"/>
    <x v="53"/>
    <m/>
    <s v="CENSARA_AVG"/>
  </r>
  <r>
    <x v="27"/>
    <x v="81"/>
    <x v="1052"/>
    <x v="27"/>
    <x v="81"/>
    <s v="Cincinnati Arch"/>
    <x v="51"/>
    <m/>
    <s v="CENSARA_AVG"/>
  </r>
  <r>
    <x v="31"/>
    <x v="795"/>
    <x v="1053"/>
    <x v="31"/>
    <x v="793"/>
    <s v="Piedmont-Blue Ridge Prov"/>
    <x v="43"/>
    <m/>
    <s v="CENSARA_AVG"/>
  </r>
  <r>
    <x v="25"/>
    <x v="152"/>
    <x v="1054"/>
    <x v="25"/>
    <x v="152"/>
    <s v="Appalachian Basin"/>
    <x v="30"/>
    <m/>
    <s v="CENSARA_AVG"/>
  </r>
  <r>
    <x v="30"/>
    <x v="796"/>
    <x v="1055"/>
    <x v="30"/>
    <x v="794"/>
    <s v="Appalachian Basin (Eastern Overthrust Area)"/>
    <x v="38"/>
    <m/>
    <s v="CENSARA_AVG"/>
  </r>
  <r>
    <x v="21"/>
    <x v="797"/>
    <x v="1056"/>
    <x v="21"/>
    <x v="795"/>
    <s v="Forest City Basin"/>
    <x v="54"/>
    <s v="Forest City Basin"/>
    <s v="CENSARA_2012"/>
  </r>
  <r>
    <x v="23"/>
    <x v="798"/>
    <x v="1057"/>
    <x v="23"/>
    <x v="796"/>
    <s v="Salina Basin"/>
    <x v="48"/>
    <s v="Salina Basin"/>
    <s v="CENSARA_2012"/>
  </r>
  <r>
    <x v="21"/>
    <x v="174"/>
    <x v="1058"/>
    <x v="21"/>
    <x v="174"/>
    <s v="Forest City Basin"/>
    <x v="54"/>
    <s v="Forest City Basin"/>
    <s v="CENSARA_2012"/>
  </r>
  <r>
    <x v="21"/>
    <x v="799"/>
    <x v="1059"/>
    <x v="21"/>
    <x v="797"/>
    <s v="Forest City Basin"/>
    <x v="54"/>
    <s v="Forest City Basin"/>
    <s v="CENSARA_2012"/>
  </r>
  <r>
    <x v="25"/>
    <x v="758"/>
    <x v="1060"/>
    <x v="25"/>
    <x v="756"/>
    <s v="Appalachian Basin (Eastern Overthrust Area)"/>
    <x v="38"/>
    <m/>
    <s v="CENSARA_AVG"/>
  </r>
  <r>
    <x v="27"/>
    <x v="149"/>
    <x v="1061"/>
    <x v="27"/>
    <x v="149"/>
    <s v="Cincinnati Arch"/>
    <x v="51"/>
    <m/>
    <s v="CENSARA_AVG"/>
  </r>
  <r>
    <x v="24"/>
    <x v="800"/>
    <x v="1062"/>
    <x v="24"/>
    <x v="798"/>
    <s v="Uinta Basin"/>
    <x v="53"/>
    <m/>
    <s v="CENSARA_AVG"/>
  </r>
  <r>
    <x v="27"/>
    <x v="801"/>
    <x v="1063"/>
    <x v="27"/>
    <x v="799"/>
    <s v="Cincinnati Arch"/>
    <x v="51"/>
    <m/>
    <s v="CENSARA_AVG"/>
  </r>
  <r>
    <x v="26"/>
    <x v="164"/>
    <x v="1064"/>
    <x v="26"/>
    <x v="164"/>
    <s v="Illinois Basin"/>
    <x v="52"/>
    <s v="Illinois Basin"/>
    <s v="CENSARA_2012"/>
  </r>
  <r>
    <x v="23"/>
    <x v="802"/>
    <x v="1065"/>
    <x v="23"/>
    <x v="800"/>
    <s v="Cambridge Arch-Central Kansas Uplift"/>
    <x v="46"/>
    <s v="Cambridge Arch-Central Kansas Uplift"/>
    <s v="CENSARA_2012"/>
  </r>
  <r>
    <x v="25"/>
    <x v="186"/>
    <x v="1066"/>
    <x v="25"/>
    <x v="186"/>
    <s v="Appalachian Basin"/>
    <x v="30"/>
    <m/>
    <s v="CENSARA_AVG"/>
  </r>
  <r>
    <x v="31"/>
    <x v="803"/>
    <x v="1067"/>
    <x v="31"/>
    <x v="801"/>
    <s v="Piedmont-Blue Ridge Prov"/>
    <x v="43"/>
    <m/>
    <s v="CENSARA_AVG"/>
  </r>
  <r>
    <x v="23"/>
    <x v="42"/>
    <x v="1068"/>
    <x v="23"/>
    <x v="42"/>
    <s v="Cambridge Arch-Central Kansas Uplift"/>
    <x v="46"/>
    <s v="Cambridge Arch-Central Kansas Uplift"/>
    <s v="CENSARA_2012"/>
  </r>
  <r>
    <x v="24"/>
    <x v="804"/>
    <x v="1069"/>
    <x v="24"/>
    <x v="802"/>
    <s v="South Western Overthrust"/>
    <x v="55"/>
    <m/>
    <s v="CENSARA_AVG"/>
  </r>
  <r>
    <x v="22"/>
    <x v="763"/>
    <x v="993"/>
    <x v="22"/>
    <x v="761"/>
    <s v="Atlantic Coast Basin"/>
    <x v="34"/>
    <m/>
    <s v="CENSARA_AVG"/>
  </r>
  <r>
    <x v="26"/>
    <x v="209"/>
    <x v="1070"/>
    <x v="26"/>
    <x v="209"/>
    <s v="Illinois Basin"/>
    <x v="52"/>
    <s v="Illinois Basin"/>
    <s v="CENSARA_2012"/>
  </r>
  <r>
    <x v="23"/>
    <x v="621"/>
    <x v="1071"/>
    <x v="23"/>
    <x v="619"/>
    <s v="Salina Basin"/>
    <x v="48"/>
    <s v="Salina Basin"/>
    <s v="CENSARA_2012"/>
  </r>
  <r>
    <x v="23"/>
    <x v="805"/>
    <x v="1072"/>
    <x v="23"/>
    <x v="803"/>
    <s v="Salina Basin"/>
    <x v="48"/>
    <s v="Salina Basin"/>
    <s v="CENSARA_2012"/>
  </r>
  <r>
    <x v="32"/>
    <x v="806"/>
    <x v="1073"/>
    <x v="32"/>
    <x v="804"/>
    <s v="Green River Basin"/>
    <x v="39"/>
    <m/>
    <s v="CENSARA_AVG"/>
  </r>
  <r>
    <x v="31"/>
    <x v="220"/>
    <x v="1074"/>
    <x v="31"/>
    <x v="220"/>
    <s v="Piedmont-Blue Ridge Prov"/>
    <x v="43"/>
    <m/>
    <s v="CENSARA_AVG"/>
  </r>
  <r>
    <x v="19"/>
    <x v="807"/>
    <x v="1075"/>
    <x v="19"/>
    <x v="805"/>
    <s v="Great Basin Province"/>
    <x v="41"/>
    <m/>
    <s v="CENSARA_AVG"/>
  </r>
  <r>
    <x v="26"/>
    <x v="455"/>
    <x v="1076"/>
    <x v="26"/>
    <x v="454"/>
    <s v="Illinois Basin"/>
    <x v="52"/>
    <s v="Illinois Basin"/>
    <s v="CENSARA_2012"/>
  </r>
  <r>
    <x v="20"/>
    <x v="594"/>
    <x v="1077"/>
    <x v="20"/>
    <x v="592"/>
    <s v="Appalachian Basin (Eastern Overthrust Area)"/>
    <x v="38"/>
    <m/>
    <s v="CENSARA_AVG"/>
  </r>
  <r>
    <x v="22"/>
    <x v="808"/>
    <x v="1078"/>
    <x v="22"/>
    <x v="806"/>
    <s v="Atlantic Coast Basin"/>
    <x v="34"/>
    <m/>
    <s v="CENSARA_AVG"/>
  </r>
  <r>
    <x v="25"/>
    <x v="809"/>
    <x v="1079"/>
    <x v="25"/>
    <x v="807"/>
    <s v="Appalachian Basin"/>
    <x v="30"/>
    <m/>
    <s v="CENSARA_AVG"/>
  </r>
  <r>
    <x v="23"/>
    <x v="151"/>
    <x v="1080"/>
    <x v="23"/>
    <x v="151"/>
    <s v="Salina Basin"/>
    <x v="48"/>
    <s v="Salina Basin"/>
    <s v="CENSARA_2012"/>
  </r>
  <r>
    <x v="16"/>
    <x v="810"/>
    <x v="1081"/>
    <x v="16"/>
    <x v="808"/>
    <s v="Sierra Nevada Province"/>
    <x v="50"/>
    <m/>
    <s v="CENSARA_AVG"/>
  </r>
  <r>
    <x v="32"/>
    <x v="332"/>
    <x v="1082"/>
    <x v="32"/>
    <x v="331"/>
    <s v="North Park Basin"/>
    <x v="56"/>
    <m/>
    <s v="CENSARA_AVG"/>
  </r>
  <r>
    <x v="23"/>
    <x v="561"/>
    <x v="1083"/>
    <x v="23"/>
    <x v="559"/>
    <s v="Salina Basin"/>
    <x v="48"/>
    <s v="Salina Basin"/>
    <s v="CENSARA_2012"/>
  </r>
  <r>
    <x v="23"/>
    <x v="811"/>
    <x v="1084"/>
    <x v="23"/>
    <x v="809"/>
    <s v="Salina Basin"/>
    <x v="48"/>
    <s v="Salina Basin"/>
    <s v="CENSARA_2012"/>
  </r>
  <r>
    <x v="23"/>
    <x v="49"/>
    <x v="1085"/>
    <x v="23"/>
    <x v="49"/>
    <s v="Nemaha Uplift"/>
    <x v="57"/>
    <s v="Nemaha Uplift"/>
    <s v="CENSARA_2012"/>
  </r>
  <r>
    <x v="27"/>
    <x v="174"/>
    <x v="1086"/>
    <x v="27"/>
    <x v="174"/>
    <s v="Cincinnati Arch"/>
    <x v="51"/>
    <m/>
    <s v="CENSARA_AVG"/>
  </r>
  <r>
    <x v="23"/>
    <x v="133"/>
    <x v="1087"/>
    <x v="23"/>
    <x v="133"/>
    <s v="Salina Basin"/>
    <x v="48"/>
    <s v="Salina Basin"/>
    <s v="CENSARA_2012"/>
  </r>
  <r>
    <x v="26"/>
    <x v="113"/>
    <x v="1088"/>
    <x v="26"/>
    <x v="113"/>
    <s v="Illinois Basin"/>
    <x v="52"/>
    <s v="Illinois Basin"/>
    <s v="CENSARA_2012"/>
  </r>
  <r>
    <x v="26"/>
    <x v="812"/>
    <x v="1089"/>
    <x v="26"/>
    <x v="810"/>
    <s v="Illinois Basin"/>
    <x v="52"/>
    <s v="Illinois Basin"/>
    <s v="CENSARA_2012"/>
  </r>
  <r>
    <x v="25"/>
    <x v="164"/>
    <x v="1090"/>
    <x v="25"/>
    <x v="164"/>
    <s v="Cincinnati Arch"/>
    <x v="51"/>
    <m/>
    <s v="CENSARA_AVG"/>
  </r>
  <r>
    <x v="31"/>
    <x v="813"/>
    <x v="1091"/>
    <x v="31"/>
    <x v="811"/>
    <s v="Piedmont-Blue Ridge Prov"/>
    <x v="43"/>
    <m/>
    <s v="CENSARA_AVG"/>
  </r>
  <r>
    <x v="25"/>
    <x v="814"/>
    <x v="1092"/>
    <x v="25"/>
    <x v="812"/>
    <s v="Cincinnati Arch"/>
    <x v="51"/>
    <m/>
    <s v="CENSARA_AVG"/>
  </r>
  <r>
    <x v="27"/>
    <x v="815"/>
    <x v="1093"/>
    <x v="27"/>
    <x v="813"/>
    <s v="Cincinnati Arch"/>
    <x v="51"/>
    <m/>
    <s v="CENSARA_AVG"/>
  </r>
  <r>
    <x v="19"/>
    <x v="49"/>
    <x v="1094"/>
    <x v="19"/>
    <x v="49"/>
    <s v="Great Basin Province"/>
    <x v="41"/>
    <m/>
    <s v="CENSARA_AVG"/>
  </r>
  <r>
    <x v="26"/>
    <x v="186"/>
    <x v="1095"/>
    <x v="26"/>
    <x v="186"/>
    <s v="Illinois Basin"/>
    <x v="52"/>
    <s v="Illinois Basin"/>
    <s v="CENSARA_2012"/>
  </r>
  <r>
    <x v="23"/>
    <x v="392"/>
    <x v="1096"/>
    <x v="23"/>
    <x v="391"/>
    <s v="Denver Basin"/>
    <x v="44"/>
    <s v="Denver Basin"/>
    <s v="CENSARA_2012"/>
  </r>
  <r>
    <x v="32"/>
    <x v="816"/>
    <x v="1097"/>
    <x v="32"/>
    <x v="814"/>
    <s v="Denver Basin"/>
    <x v="58"/>
    <s v="Denver Basin"/>
    <s v="CENSARA_2012"/>
  </r>
  <r>
    <x v="31"/>
    <x v="795"/>
    <x v="1053"/>
    <x v="31"/>
    <x v="793"/>
    <s v="Piedmont-Blue Ridge Prov"/>
    <x v="43"/>
    <m/>
    <s v="CENSARA_AVG"/>
  </r>
  <r>
    <x v="31"/>
    <x v="91"/>
    <x v="1098"/>
    <x v="31"/>
    <x v="91"/>
    <s v="Appalachian Basin (Eastern Overthrust Area)"/>
    <x v="38"/>
    <m/>
    <s v="CENSARA_AVG"/>
  </r>
  <r>
    <x v="26"/>
    <x v="817"/>
    <x v="1099"/>
    <x v="26"/>
    <x v="815"/>
    <s v="Illinois Basin"/>
    <x v="52"/>
    <s v="Illinois Basin"/>
    <s v="CENSARA_2012"/>
  </r>
  <r>
    <x v="29"/>
    <x v="461"/>
    <x v="1100"/>
    <x v="29"/>
    <x v="459"/>
    <s v="Atlantic Coast Basin"/>
    <x v="34"/>
    <m/>
    <s v="CENSARA_AVG"/>
  </r>
  <r>
    <x v="16"/>
    <x v="818"/>
    <x v="1101"/>
    <x v="16"/>
    <x v="816"/>
    <s v="Sacramento Basin"/>
    <x v="45"/>
    <m/>
    <s v="CENSARA_AVG"/>
  </r>
  <r>
    <x v="30"/>
    <x v="819"/>
    <x v="1102"/>
    <x v="30"/>
    <x v="817"/>
    <s v="Appalachian Basin (Eastern Overthrust Area)"/>
    <x v="38"/>
    <m/>
    <s v="CENSARA_AVG"/>
  </r>
  <r>
    <x v="25"/>
    <x v="171"/>
    <x v="1103"/>
    <x v="25"/>
    <x v="171"/>
    <s v="Appalachian Basin"/>
    <x v="30"/>
    <m/>
    <s v="CENSARA_AVG"/>
  </r>
  <r>
    <x v="21"/>
    <x v="709"/>
    <x v="1104"/>
    <x v="21"/>
    <x v="707"/>
    <s v="Iowa Shelf"/>
    <x v="35"/>
    <m/>
    <s v="CENSARA_AVG"/>
  </r>
  <r>
    <x v="31"/>
    <x v="461"/>
    <x v="1105"/>
    <x v="31"/>
    <x v="459"/>
    <s v="Atlantic Coast Basin"/>
    <x v="34"/>
    <m/>
    <s v="CENSARA_AVG"/>
  </r>
  <r>
    <x v="21"/>
    <x v="34"/>
    <x v="1106"/>
    <x v="21"/>
    <x v="34"/>
    <s v="Iowa Shelf"/>
    <x v="35"/>
    <m/>
    <s v="CENSARA_AVG"/>
  </r>
  <r>
    <x v="25"/>
    <x v="820"/>
    <x v="1107"/>
    <x v="25"/>
    <x v="818"/>
    <s v="Appalachian Basin (Eastern Overthrust Area)"/>
    <x v="38"/>
    <m/>
    <s v="CENSARA_AVG"/>
  </r>
  <r>
    <x v="25"/>
    <x v="245"/>
    <x v="1108"/>
    <x v="25"/>
    <x v="244"/>
    <s v="Cincinnati Arch"/>
    <x v="51"/>
    <m/>
    <s v="CENSARA_AVG"/>
  </r>
  <r>
    <x v="32"/>
    <x v="821"/>
    <x v="1109"/>
    <x v="32"/>
    <x v="819"/>
    <s v="Denver Basin"/>
    <x v="58"/>
    <s v="Denver Basin"/>
    <s v="CENSARA_2012"/>
  </r>
  <r>
    <x v="21"/>
    <x v="822"/>
    <x v="1110"/>
    <x v="21"/>
    <x v="820"/>
    <s v="Iowa Shelf"/>
    <x v="35"/>
    <m/>
    <s v="CENSARA_AVG"/>
  </r>
  <r>
    <x v="25"/>
    <x v="449"/>
    <x v="1111"/>
    <x v="25"/>
    <x v="448"/>
    <s v="Appalachian Basin"/>
    <x v="30"/>
    <m/>
    <s v="CENSARA_AVG"/>
  </r>
  <r>
    <x v="26"/>
    <x v="297"/>
    <x v="1112"/>
    <x v="26"/>
    <x v="296"/>
    <s v="Illinois Basin"/>
    <x v="52"/>
    <s v="Illinois Basin"/>
    <s v="CENSARA_2012"/>
  </r>
  <r>
    <x v="25"/>
    <x v="823"/>
    <x v="1113"/>
    <x v="25"/>
    <x v="821"/>
    <s v="Appalachian Basin"/>
    <x v="30"/>
    <m/>
    <s v="CENSARA_AVG"/>
  </r>
  <r>
    <x v="21"/>
    <x v="410"/>
    <x v="1114"/>
    <x v="21"/>
    <x v="409"/>
    <s v="Iowa Shelf"/>
    <x v="35"/>
    <m/>
    <s v="CENSARA_AVG"/>
  </r>
  <r>
    <x v="26"/>
    <x v="824"/>
    <x v="1115"/>
    <x v="26"/>
    <x v="822"/>
    <s v="Illinois Basin"/>
    <x v="52"/>
    <s v="Illinois Basin"/>
    <s v="CENSARA_2012"/>
  </r>
  <r>
    <x v="21"/>
    <x v="825"/>
    <x v="1116"/>
    <x v="21"/>
    <x v="823"/>
    <s v="Iowa Shelf"/>
    <x v="35"/>
    <m/>
    <s v="CENSARA_AVG"/>
  </r>
  <r>
    <x v="21"/>
    <x v="676"/>
    <x v="1117"/>
    <x v="21"/>
    <x v="674"/>
    <s v="Iowa Shelf"/>
    <x v="35"/>
    <m/>
    <s v="CENSARA_AVG"/>
  </r>
  <r>
    <x v="20"/>
    <x v="431"/>
    <x v="1118"/>
    <x v="20"/>
    <x v="430"/>
    <s v="Appalachian Basin (Eastern Overthrust Area)"/>
    <x v="38"/>
    <m/>
    <s v="CENSARA_AVG"/>
  </r>
  <r>
    <x v="26"/>
    <x v="826"/>
    <x v="1119"/>
    <x v="26"/>
    <x v="824"/>
    <s v="Illinois Basin"/>
    <x v="52"/>
    <s v="Illinois Basin"/>
    <s v="CENSARA_2012"/>
  </r>
  <r>
    <x v="27"/>
    <x v="52"/>
    <x v="1120"/>
    <x v="27"/>
    <x v="52"/>
    <s v="Cincinnati Arch"/>
    <x v="51"/>
    <m/>
    <s v="CENSARA_AVG"/>
  </r>
  <r>
    <x v="21"/>
    <x v="827"/>
    <x v="1121"/>
    <x v="21"/>
    <x v="825"/>
    <s v="Iowa Shelf"/>
    <x v="35"/>
    <m/>
    <s v="CENSARA_AVG"/>
  </r>
  <r>
    <x v="16"/>
    <x v="828"/>
    <x v="1122"/>
    <x v="16"/>
    <x v="826"/>
    <s v="Santa Cruz Basin"/>
    <x v="59"/>
    <m/>
    <s v="CENSARA_AVG"/>
  </r>
  <r>
    <x v="16"/>
    <x v="829"/>
    <x v="1123"/>
    <x v="16"/>
    <x v="827"/>
    <s v="Sacramento Basin"/>
    <x v="45"/>
    <m/>
    <s v="CENSARA_AVG"/>
  </r>
  <r>
    <x v="26"/>
    <x v="830"/>
    <x v="1124"/>
    <x v="26"/>
    <x v="828"/>
    <s v="Illinois Basin"/>
    <x v="52"/>
    <s v="Illinois Basin"/>
    <s v="CENSARA_2012"/>
  </r>
  <r>
    <x v="23"/>
    <x v="831"/>
    <x v="1125"/>
    <x v="23"/>
    <x v="829"/>
    <s v="Nemaha Uplift"/>
    <x v="57"/>
    <s v="Nemaha Uplift"/>
    <s v="CENSARA_2012"/>
  </r>
  <r>
    <x v="27"/>
    <x v="832"/>
    <x v="1126"/>
    <x v="27"/>
    <x v="830"/>
    <s v="Cincinnati Arch"/>
    <x v="51"/>
    <m/>
    <s v="CENSARA_AVG"/>
  </r>
  <r>
    <x v="30"/>
    <x v="703"/>
    <x v="1127"/>
    <x v="30"/>
    <x v="701"/>
    <s v="Appalachian Basin (Eastern Overthrust Area)"/>
    <x v="38"/>
    <m/>
    <s v="CENSARA_AVG"/>
  </r>
  <r>
    <x v="27"/>
    <x v="220"/>
    <x v="1128"/>
    <x v="27"/>
    <x v="220"/>
    <s v="Cincinnati Arch"/>
    <x v="51"/>
    <m/>
    <s v="CENSARA_AVG"/>
  </r>
  <r>
    <x v="21"/>
    <x v="171"/>
    <x v="1129"/>
    <x v="21"/>
    <x v="171"/>
    <s v="Forest City Basin"/>
    <x v="54"/>
    <s v="Forest City Basin"/>
    <s v="CENSARA_2012"/>
  </r>
  <r>
    <x v="31"/>
    <x v="515"/>
    <x v="1130"/>
    <x v="31"/>
    <x v="513"/>
    <s v="Appalachian Basin (Eastern Overthrust Area)"/>
    <x v="38"/>
    <m/>
    <s v="CENSARA_AVG"/>
  </r>
  <r>
    <x v="25"/>
    <x v="757"/>
    <x v="1131"/>
    <x v="25"/>
    <x v="755"/>
    <s v="Cincinnati Arch"/>
    <x v="51"/>
    <m/>
    <s v="CENSARA_AVG"/>
  </r>
  <r>
    <x v="21"/>
    <x v="81"/>
    <x v="1132"/>
    <x v="21"/>
    <x v="81"/>
    <s v="Forest City Basin"/>
    <x v="54"/>
    <s v="Forest City Basin"/>
    <s v="CENSARA_2012"/>
  </r>
  <r>
    <x v="32"/>
    <x v="245"/>
    <x v="1133"/>
    <x v="32"/>
    <x v="244"/>
    <s v="Denver Basin"/>
    <x v="58"/>
    <s v="Denver Basin"/>
    <s v="CENSARA_2012"/>
  </r>
  <r>
    <x v="21"/>
    <x v="374"/>
    <x v="1134"/>
    <x v="21"/>
    <x v="373"/>
    <s v="Forest City Basin"/>
    <x v="54"/>
    <s v="Forest City Basin"/>
    <s v="CENSARA_2012"/>
  </r>
  <r>
    <x v="23"/>
    <x v="284"/>
    <x v="1135"/>
    <x v="23"/>
    <x v="283"/>
    <s v="Salina Basin"/>
    <x v="48"/>
    <s v="Salina Basin"/>
    <s v="CENSARA_2012"/>
  </r>
  <r>
    <x v="21"/>
    <x v="833"/>
    <x v="1136"/>
    <x v="21"/>
    <x v="831"/>
    <s v="Forest City Basin"/>
    <x v="54"/>
    <s v="Forest City Basin"/>
    <s v="CENSARA_2012"/>
  </r>
  <r>
    <x v="16"/>
    <x v="834"/>
    <x v="1137"/>
    <x v="16"/>
    <x v="832"/>
    <s v="Sierra Nevada Province"/>
    <x v="50"/>
    <m/>
    <s v="CENSARA_AVG"/>
  </r>
  <r>
    <x v="30"/>
    <x v="835"/>
    <x v="1138"/>
    <x v="30"/>
    <x v="833"/>
    <s v="Appalachian Basin (Eastern Overthrust Area)"/>
    <x v="38"/>
    <m/>
    <s v="CENSARA_AVG"/>
  </r>
  <r>
    <x v="30"/>
    <x v="113"/>
    <x v="1139"/>
    <x v="30"/>
    <x v="113"/>
    <s v="Appalachian Basin (Eastern Overthrust Area)"/>
    <x v="38"/>
    <m/>
    <s v="CENSARA_AVG"/>
  </r>
  <r>
    <x v="31"/>
    <x v="836"/>
    <x v="1140"/>
    <x v="31"/>
    <x v="834"/>
    <s v="Atlantic Coast Basin"/>
    <x v="34"/>
    <m/>
    <s v="CENSARA_AVG"/>
  </r>
  <r>
    <x v="25"/>
    <x v="837"/>
    <x v="1141"/>
    <x v="25"/>
    <x v="835"/>
    <s v="Appalachian Basin"/>
    <x v="30"/>
    <m/>
    <s v="CENSARA_AVG"/>
  </r>
  <r>
    <x v="23"/>
    <x v="291"/>
    <x v="1142"/>
    <x v="23"/>
    <x v="290"/>
    <s v="Cambridge Arch-Central Kansas Uplift"/>
    <x v="46"/>
    <s v="Cambridge Arch-Central Kansas Uplift"/>
    <s v="CENSARA_2012"/>
  </r>
  <r>
    <x v="27"/>
    <x v="838"/>
    <x v="1143"/>
    <x v="27"/>
    <x v="836"/>
    <s v="Cincinnati Arch"/>
    <x v="51"/>
    <m/>
    <s v="CENSARA_AVG"/>
  </r>
  <r>
    <x v="27"/>
    <x v="106"/>
    <x v="1144"/>
    <x v="27"/>
    <x v="106"/>
    <s v="Illinois Basin"/>
    <x v="52"/>
    <s v="Illinois Basin"/>
    <s v="CENSARA_2012"/>
  </r>
  <r>
    <x v="31"/>
    <x v="839"/>
    <x v="1145"/>
    <x v="31"/>
    <x v="837"/>
    <s v="Atlantic Coast Basin"/>
    <x v="34"/>
    <m/>
    <s v="CENSARA_AVG"/>
  </r>
  <r>
    <x v="32"/>
    <x v="840"/>
    <x v="1146"/>
    <x v="32"/>
    <x v="838"/>
    <s v="Denver Basin"/>
    <x v="58"/>
    <s v="Denver Basin"/>
    <s v="CENSARA_2012"/>
  </r>
  <r>
    <x v="25"/>
    <x v="841"/>
    <x v="1147"/>
    <x v="25"/>
    <x v="839"/>
    <s v="Appalachian Basin"/>
    <x v="30"/>
    <m/>
    <s v="CENSARA_AVG"/>
  </r>
  <r>
    <x v="24"/>
    <x v="842"/>
    <x v="1148"/>
    <x v="24"/>
    <x v="840"/>
    <s v="South Western Overthrust"/>
    <x v="55"/>
    <m/>
    <s v="CENSARA_AVG"/>
  </r>
  <r>
    <x v="31"/>
    <x v="795"/>
    <x v="1053"/>
    <x v="31"/>
    <x v="793"/>
    <s v="Piedmont-Blue Ridge Prov"/>
    <x v="43"/>
    <m/>
    <s v="CENSARA_AVG"/>
  </r>
  <r>
    <x v="19"/>
    <x v="99"/>
    <x v="1149"/>
    <x v="19"/>
    <x v="99"/>
    <s v="Great Basin Province"/>
    <x v="41"/>
    <m/>
    <s v="CENSARA_AVG"/>
  </r>
  <r>
    <x v="31"/>
    <x v="843"/>
    <x v="1150"/>
    <x v="31"/>
    <x v="841"/>
    <s v="Appalachian Basin (Eastern Overthrust Area)"/>
    <x v="38"/>
    <m/>
    <s v="CENSARA_AVG"/>
  </r>
  <r>
    <x v="23"/>
    <x v="139"/>
    <x v="1151"/>
    <x v="23"/>
    <x v="139"/>
    <s v="Cambridge Arch-Central Kansas Uplift"/>
    <x v="46"/>
    <s v="Cambridge Arch-Central Kansas Uplift"/>
    <s v="CENSARA_2012"/>
  </r>
  <r>
    <x v="27"/>
    <x v="561"/>
    <x v="1152"/>
    <x v="27"/>
    <x v="559"/>
    <s v="Cincinnati Arch"/>
    <x v="51"/>
    <m/>
    <s v="CENSARA_AVG"/>
  </r>
  <r>
    <x v="23"/>
    <x v="423"/>
    <x v="1153"/>
    <x v="23"/>
    <x v="422"/>
    <s v="Salina Basin"/>
    <x v="48"/>
    <s v="Salina Basin"/>
    <s v="CENSARA_2012"/>
  </r>
  <r>
    <x v="31"/>
    <x v="561"/>
    <x v="1154"/>
    <x v="31"/>
    <x v="559"/>
    <s v="Piedmont-Blue Ridge Prov"/>
    <x v="43"/>
    <m/>
    <s v="CENSARA_AVG"/>
  </r>
  <r>
    <x v="23"/>
    <x v="174"/>
    <x v="1155"/>
    <x v="23"/>
    <x v="174"/>
    <s v="Nemaha Uplift"/>
    <x v="57"/>
    <s v="Nemaha Uplift"/>
    <s v="CENSARA_2012"/>
  </r>
  <r>
    <x v="30"/>
    <x v="34"/>
    <x v="1156"/>
    <x v="30"/>
    <x v="34"/>
    <s v="Appalachian Basin (Eastern Overthrust Area)"/>
    <x v="38"/>
    <m/>
    <s v="CENSARA_AVG"/>
  </r>
  <r>
    <x v="31"/>
    <x v="844"/>
    <x v="1157"/>
    <x v="31"/>
    <x v="842"/>
    <s v="Atlantic Coast Basin"/>
    <x v="34"/>
    <m/>
    <s v="CENSARA_AVG"/>
  </r>
  <r>
    <x v="23"/>
    <x v="845"/>
    <x v="1158"/>
    <x v="23"/>
    <x v="843"/>
    <s v="Salina Basin"/>
    <x v="48"/>
    <s v="Salina Basin"/>
    <s v="CENSARA_2012"/>
  </r>
  <r>
    <x v="31"/>
    <x v="803"/>
    <x v="1067"/>
    <x v="31"/>
    <x v="801"/>
    <s v="Piedmont-Blue Ridge Prov"/>
    <x v="43"/>
    <m/>
    <s v="CENSARA_AVG"/>
  </r>
  <r>
    <x v="30"/>
    <x v="99"/>
    <x v="1159"/>
    <x v="30"/>
    <x v="99"/>
    <s v="Appalachian Basin (Eastern Overthrust Area)"/>
    <x v="38"/>
    <m/>
    <s v="CENSARA_AVG"/>
  </r>
  <r>
    <x v="26"/>
    <x v="144"/>
    <x v="1160"/>
    <x v="26"/>
    <x v="144"/>
    <s v="Illinois Basin"/>
    <x v="52"/>
    <s v="Illinois Basin"/>
    <s v="CENSARA_2012"/>
  </r>
  <r>
    <x v="23"/>
    <x v="253"/>
    <x v="1161"/>
    <x v="23"/>
    <x v="252"/>
    <s v="Salina Basin"/>
    <x v="48"/>
    <s v="Salina Basin"/>
    <s v="CENSARA_2012"/>
  </r>
  <r>
    <x v="23"/>
    <x v="846"/>
    <x v="1162"/>
    <x v="23"/>
    <x v="844"/>
    <s v="Salina Basin"/>
    <x v="48"/>
    <s v="Salina Basin"/>
    <s v="CENSARA_2012"/>
  </r>
  <r>
    <x v="23"/>
    <x v="722"/>
    <x v="1163"/>
    <x v="23"/>
    <x v="720"/>
    <s v="Salina Basin"/>
    <x v="48"/>
    <s v="Salina Basin"/>
    <s v="CENSARA_2012"/>
  </r>
  <r>
    <x v="30"/>
    <x v="847"/>
    <x v="1164"/>
    <x v="30"/>
    <x v="845"/>
    <s v="Appalachian Basin (Eastern Overthrust Area)"/>
    <x v="38"/>
    <m/>
    <s v="CENSARA_AVG"/>
  </r>
  <r>
    <x v="25"/>
    <x v="848"/>
    <x v="1165"/>
    <x v="25"/>
    <x v="846"/>
    <s v="Cincinnati Arch"/>
    <x v="51"/>
    <m/>
    <s v="CENSARA_AVG"/>
  </r>
  <r>
    <x v="21"/>
    <x v="629"/>
    <x v="1166"/>
    <x v="21"/>
    <x v="627"/>
    <s v="Iowa Shelf"/>
    <x v="35"/>
    <m/>
    <s v="CENSARA_AVG"/>
  </r>
  <r>
    <x v="31"/>
    <x v="374"/>
    <x v="1167"/>
    <x v="31"/>
    <x v="373"/>
    <s v="Piedmont-Blue Ridge Prov"/>
    <x v="43"/>
    <m/>
    <s v="CENSARA_AVG"/>
  </r>
  <r>
    <x v="27"/>
    <x v="849"/>
    <x v="1168"/>
    <x v="27"/>
    <x v="847"/>
    <s v="Illinois Basin"/>
    <x v="52"/>
    <s v="Illinois Basin"/>
    <s v="CENSARA_2012"/>
  </r>
  <r>
    <x v="31"/>
    <x v="850"/>
    <x v="1169"/>
    <x v="31"/>
    <x v="848"/>
    <s v="Atlantic Coast Basin"/>
    <x v="34"/>
    <m/>
    <s v="CENSARA_AVG"/>
  </r>
  <r>
    <x v="25"/>
    <x v="727"/>
    <x v="1170"/>
    <x v="25"/>
    <x v="725"/>
    <s v="Appalachian Basin"/>
    <x v="30"/>
    <m/>
    <s v="CENSARA_AVG"/>
  </r>
  <r>
    <x v="21"/>
    <x v="726"/>
    <x v="1171"/>
    <x v="21"/>
    <x v="724"/>
    <s v="Iowa Shelf"/>
    <x v="35"/>
    <m/>
    <s v="CENSARA_AVG"/>
  </r>
  <r>
    <x v="31"/>
    <x v="839"/>
    <x v="1145"/>
    <x v="31"/>
    <x v="837"/>
    <s v="Atlantic Coast Basin"/>
    <x v="34"/>
    <m/>
    <s v="CENSARA_AVG"/>
  </r>
  <r>
    <x v="26"/>
    <x v="851"/>
    <x v="1172"/>
    <x v="26"/>
    <x v="849"/>
    <s v="Illinois Basin"/>
    <x v="52"/>
    <s v="Illinois Basin"/>
    <s v="CENSARA_2012"/>
  </r>
  <r>
    <x v="25"/>
    <x v="852"/>
    <x v="1173"/>
    <x v="25"/>
    <x v="850"/>
    <s v="Cincinnati Arch"/>
    <x v="51"/>
    <m/>
    <s v="CENSARA_AVG"/>
  </r>
  <r>
    <x v="16"/>
    <x v="853"/>
    <x v="1174"/>
    <x v="16"/>
    <x v="851"/>
    <s v="Sierra Nevada Province"/>
    <x v="50"/>
    <m/>
    <s v="CENSARA_AVG"/>
  </r>
  <r>
    <x v="21"/>
    <x v="854"/>
    <x v="1175"/>
    <x v="21"/>
    <x v="852"/>
    <s v="Iowa Shelf"/>
    <x v="35"/>
    <m/>
    <s v="CENSARA_AVG"/>
  </r>
  <r>
    <x v="25"/>
    <x v="108"/>
    <x v="1176"/>
    <x v="25"/>
    <x v="108"/>
    <s v="Appalachian Basin"/>
    <x v="30"/>
    <m/>
    <s v="CENSARA_AVG"/>
  </r>
  <r>
    <x v="30"/>
    <x v="855"/>
    <x v="1177"/>
    <x v="30"/>
    <x v="853"/>
    <s v="Appalachian Basin (Eastern Overthrust Area)"/>
    <x v="38"/>
    <m/>
    <s v="CENSARA_AVG"/>
  </r>
  <r>
    <x v="30"/>
    <x v="402"/>
    <x v="1178"/>
    <x v="30"/>
    <x v="401"/>
    <s v="Appalachian Basin (Eastern Overthrust Area)"/>
    <x v="38"/>
    <m/>
    <s v="CENSARA_AVG"/>
  </r>
  <r>
    <x v="21"/>
    <x v="391"/>
    <x v="1179"/>
    <x v="21"/>
    <x v="390"/>
    <s v="Iowa Shelf"/>
    <x v="35"/>
    <m/>
    <s v="CENSARA_AVG"/>
  </r>
  <r>
    <x v="27"/>
    <x v="449"/>
    <x v="1180"/>
    <x v="27"/>
    <x v="448"/>
    <s v="Cincinnati Arch"/>
    <x v="51"/>
    <m/>
    <s v="CENSARA_AVG"/>
  </r>
  <r>
    <x v="29"/>
    <x v="580"/>
    <x v="1181"/>
    <x v="29"/>
    <x v="578"/>
    <s v="Atlantic Coast Basin"/>
    <x v="34"/>
    <m/>
    <s v="CENSARA_AVG"/>
  </r>
  <r>
    <x v="25"/>
    <x v="410"/>
    <x v="1182"/>
    <x v="25"/>
    <x v="409"/>
    <s v="Appalachian Basin (Eastern Overthrust Area)"/>
    <x v="38"/>
    <m/>
    <s v="CENSARA_AVG"/>
  </r>
  <r>
    <x v="21"/>
    <x v="856"/>
    <x v="1183"/>
    <x v="21"/>
    <x v="854"/>
    <s v="Iowa Shelf"/>
    <x v="35"/>
    <m/>
    <s v="CENSARA_AVG"/>
  </r>
  <r>
    <x v="21"/>
    <x v="716"/>
    <x v="1184"/>
    <x v="21"/>
    <x v="714"/>
    <s v="Iowa Shelf"/>
    <x v="35"/>
    <m/>
    <s v="CENSARA_AVG"/>
  </r>
  <r>
    <x v="33"/>
    <x v="813"/>
    <x v="1185"/>
    <x v="33"/>
    <x v="811"/>
    <s v="Appalachian Basin (Eastern Overthrust Area)"/>
    <x v="38"/>
    <m/>
    <s v="CENSARA_AVG"/>
  </r>
  <r>
    <x v="16"/>
    <x v="829"/>
    <x v="1123"/>
    <x v="16"/>
    <x v="827"/>
    <s v="Sacramento Basin"/>
    <x v="45"/>
    <m/>
    <s v="CENSARA_AVG"/>
  </r>
  <r>
    <x v="21"/>
    <x v="857"/>
    <x v="1186"/>
    <x v="21"/>
    <x v="855"/>
    <s v="Forest City Basin"/>
    <x v="54"/>
    <s v="Forest City Basin"/>
    <s v="CENSARA_2012"/>
  </r>
  <r>
    <x v="27"/>
    <x v="858"/>
    <x v="1187"/>
    <x v="27"/>
    <x v="856"/>
    <s v="Cincinnati Arch"/>
    <x v="51"/>
    <m/>
    <s v="CENSARA_AVG"/>
  </r>
  <r>
    <x v="19"/>
    <x v="859"/>
    <x v="1188"/>
    <x v="19"/>
    <x v="857"/>
    <s v="Great Basin Province"/>
    <x v="41"/>
    <m/>
    <s v="CENSARA_AVG"/>
  </r>
  <r>
    <x v="27"/>
    <x v="860"/>
    <x v="1189"/>
    <x v="27"/>
    <x v="858"/>
    <s v="Cincinnati Arch"/>
    <x v="51"/>
    <m/>
    <s v="CENSARA_AVG"/>
  </r>
  <r>
    <x v="21"/>
    <x v="333"/>
    <x v="1190"/>
    <x v="21"/>
    <x v="332"/>
    <s v="Forest City Basin"/>
    <x v="54"/>
    <s v="Forest City Basin"/>
    <s v="CENSARA_2012"/>
  </r>
  <r>
    <x v="27"/>
    <x v="242"/>
    <x v="1191"/>
    <x v="27"/>
    <x v="241"/>
    <s v="Cincinnati Arch"/>
    <x v="51"/>
    <m/>
    <s v="CENSARA_AVG"/>
  </r>
  <r>
    <x v="21"/>
    <x v="861"/>
    <x v="1192"/>
    <x v="21"/>
    <x v="859"/>
    <s v="Forest City Basin"/>
    <x v="54"/>
    <s v="Forest City Basin"/>
    <s v="CENSARA_2012"/>
  </r>
  <r>
    <x v="26"/>
    <x v="353"/>
    <x v="1193"/>
    <x v="26"/>
    <x v="352"/>
    <s v="Illinois Basin"/>
    <x v="52"/>
    <s v="Illinois Basin"/>
    <s v="CENSARA_2012"/>
  </r>
  <r>
    <x v="21"/>
    <x v="335"/>
    <x v="1194"/>
    <x v="21"/>
    <x v="334"/>
    <s v="Forest City Basin"/>
    <x v="54"/>
    <s v="Forest City Basin"/>
    <s v="CENSARA_2012"/>
  </r>
  <r>
    <x v="33"/>
    <x v="862"/>
    <x v="1195"/>
    <x v="33"/>
    <x v="860"/>
    <s v="Piedmont-Blue Ridge Prov"/>
    <x v="43"/>
    <m/>
    <s v="CENSARA_AVG"/>
  </r>
  <r>
    <x v="27"/>
    <x v="203"/>
    <x v="1196"/>
    <x v="27"/>
    <x v="203"/>
    <s v="Cincinnati Arch"/>
    <x v="51"/>
    <m/>
    <s v="CENSARA_AVG"/>
  </r>
  <r>
    <x v="25"/>
    <x v="242"/>
    <x v="1197"/>
    <x v="25"/>
    <x v="241"/>
    <s v="Appalachian Basin"/>
    <x v="30"/>
    <m/>
    <s v="CENSARA_AVG"/>
  </r>
  <r>
    <x v="25"/>
    <x v="801"/>
    <x v="1198"/>
    <x v="25"/>
    <x v="799"/>
    <s v="Cincinnati Arch"/>
    <x v="51"/>
    <m/>
    <s v="CENSARA_AVG"/>
  </r>
  <r>
    <x v="27"/>
    <x v="297"/>
    <x v="1199"/>
    <x v="27"/>
    <x v="296"/>
    <s v="Illinois Basin"/>
    <x v="52"/>
    <s v="Illinois Basin"/>
    <s v="CENSARA_2012"/>
  </r>
  <r>
    <x v="16"/>
    <x v="863"/>
    <x v="1200"/>
    <x v="16"/>
    <x v="861"/>
    <s v="Great Basin Province"/>
    <x v="41"/>
    <m/>
    <s v="CENSARA_AVG"/>
  </r>
  <r>
    <x v="32"/>
    <x v="62"/>
    <x v="1201"/>
    <x v="32"/>
    <x v="62"/>
    <s v="Denver Basin"/>
    <x v="58"/>
    <s v="Denver Basin"/>
    <s v="CENSARA_2012"/>
  </r>
  <r>
    <x v="30"/>
    <x v="864"/>
    <x v="1202"/>
    <x v="30"/>
    <x v="862"/>
    <s v="Appalachian Basin (Eastern Overthrust Area)"/>
    <x v="38"/>
    <m/>
    <s v="CENSARA_AVG"/>
  </r>
  <r>
    <x v="26"/>
    <x v="865"/>
    <x v="1203"/>
    <x v="26"/>
    <x v="863"/>
    <s v="Illinois Basin"/>
    <x v="52"/>
    <s v="Illinois Basin"/>
    <s v="CENSARA_2012"/>
  </r>
  <r>
    <x v="31"/>
    <x v="866"/>
    <x v="1140"/>
    <x v="31"/>
    <x v="834"/>
    <s v="Atlantic Coast Basin"/>
    <x v="34"/>
    <m/>
    <s v="CENSARA_AVG"/>
  </r>
  <r>
    <x v="31"/>
    <x v="867"/>
    <x v="1204"/>
    <x v="31"/>
    <x v="864"/>
    <s v="Atlantic Coast Basin"/>
    <x v="34"/>
    <m/>
    <s v="CENSARA_AVG"/>
  </r>
  <r>
    <x v="32"/>
    <x v="868"/>
    <x v="1205"/>
    <x v="32"/>
    <x v="865"/>
    <s v="North Park Basin"/>
    <x v="56"/>
    <m/>
    <s v="CENSARA_AVG"/>
  </r>
  <r>
    <x v="25"/>
    <x v="693"/>
    <x v="1206"/>
    <x v="25"/>
    <x v="691"/>
    <s v="Appalachian Basin"/>
    <x v="30"/>
    <m/>
    <s v="CENSARA_AVG"/>
  </r>
  <r>
    <x v="16"/>
    <x v="869"/>
    <x v="1207"/>
    <x v="16"/>
    <x v="866"/>
    <s v="Sacramento Basin"/>
    <x v="45"/>
    <m/>
    <s v="CENSARA_AVG"/>
  </r>
  <r>
    <x v="32"/>
    <x v="870"/>
    <x v="1208"/>
    <x v="32"/>
    <x v="867"/>
    <s v="Piceance Basin"/>
    <x v="60"/>
    <m/>
    <s v="CENSARA_AVG"/>
  </r>
  <r>
    <x v="16"/>
    <x v="871"/>
    <x v="1209"/>
    <x v="16"/>
    <x v="868"/>
    <s v="Sierra Nevada Province"/>
    <x v="50"/>
    <m/>
    <s v="CENSARA_AVG"/>
  </r>
  <r>
    <x v="25"/>
    <x v="527"/>
    <x v="1210"/>
    <x v="25"/>
    <x v="525"/>
    <s v="Appalachian Basin"/>
    <x v="30"/>
    <m/>
    <s v="CENSARA_AVG"/>
  </r>
  <r>
    <x v="30"/>
    <x v="152"/>
    <x v="1211"/>
    <x v="30"/>
    <x v="152"/>
    <s v="Appalachian Basin (Eastern Overthrust Area)"/>
    <x v="38"/>
    <m/>
    <s v="CENSARA_AVG"/>
  </r>
  <r>
    <x v="31"/>
    <x v="872"/>
    <x v="1212"/>
    <x v="31"/>
    <x v="869"/>
    <s v="Atlantic Coast Basin"/>
    <x v="34"/>
    <m/>
    <s v="CENSARA_AVG"/>
  </r>
  <r>
    <x v="26"/>
    <x v="873"/>
    <x v="1213"/>
    <x v="26"/>
    <x v="870"/>
    <s v="Illinois Basin"/>
    <x v="52"/>
    <s v="Illinois Basin"/>
    <s v="CENSARA_2012"/>
  </r>
  <r>
    <x v="23"/>
    <x v="874"/>
    <x v="1214"/>
    <x v="23"/>
    <x v="871"/>
    <s v="Cambridge Arch-Central Kansas Uplift"/>
    <x v="46"/>
    <s v="Cambridge Arch-Central Kansas Uplift"/>
    <s v="CENSARA_2012"/>
  </r>
  <r>
    <x v="16"/>
    <x v="875"/>
    <x v="1215"/>
    <x v="16"/>
    <x v="872"/>
    <s v="Sacramento Basin"/>
    <x v="45"/>
    <m/>
    <s v="CENSARA_AVG"/>
  </r>
  <r>
    <x v="16"/>
    <x v="829"/>
    <x v="1123"/>
    <x v="16"/>
    <x v="827"/>
    <s v="Sacramento Basin"/>
    <x v="45"/>
    <m/>
    <s v="CENSARA_AVG"/>
  </r>
  <r>
    <x v="26"/>
    <x v="118"/>
    <x v="1216"/>
    <x v="26"/>
    <x v="118"/>
    <s v="Illinois Basin"/>
    <x v="52"/>
    <s v="Illinois Basin"/>
    <s v="CENSARA_2012"/>
  </r>
  <r>
    <x v="33"/>
    <x v="827"/>
    <x v="1217"/>
    <x v="33"/>
    <x v="825"/>
    <s v="Appalachian Basin (Eastern Overthrust Area)"/>
    <x v="38"/>
    <m/>
    <s v="CENSARA_AVG"/>
  </r>
  <r>
    <x v="23"/>
    <x v="876"/>
    <x v="1218"/>
    <x v="23"/>
    <x v="873"/>
    <s v="Nemaha Uplift"/>
    <x v="57"/>
    <s v="Nemaha Uplift"/>
    <s v="CENSARA_2012"/>
  </r>
  <r>
    <x v="27"/>
    <x v="877"/>
    <x v="1219"/>
    <x v="27"/>
    <x v="874"/>
    <s v="Illinois Basin"/>
    <x v="52"/>
    <s v="Illinois Basin"/>
    <s v="CENSARA_2012"/>
  </r>
  <r>
    <x v="25"/>
    <x v="117"/>
    <x v="1220"/>
    <x v="25"/>
    <x v="117"/>
    <s v="Cincinnati Arch"/>
    <x v="51"/>
    <m/>
    <s v="CENSARA_AVG"/>
  </r>
  <r>
    <x v="23"/>
    <x v="878"/>
    <x v="1221"/>
    <x v="23"/>
    <x v="875"/>
    <s v="Cambridge Arch-Central Kansas Uplift"/>
    <x v="46"/>
    <s v="Cambridge Arch-Central Kansas Uplift"/>
    <s v="CENSARA_2012"/>
  </r>
  <r>
    <x v="24"/>
    <x v="879"/>
    <x v="1222"/>
    <x v="24"/>
    <x v="876"/>
    <s v="South Western Overthrust"/>
    <x v="55"/>
    <m/>
    <s v="CENSARA_AVG"/>
  </r>
  <r>
    <x v="23"/>
    <x v="880"/>
    <x v="1223"/>
    <x v="23"/>
    <x v="877"/>
    <s v="Cambridge Arch-Central Kansas Uplift"/>
    <x v="46"/>
    <s v="Cambridge Arch-Central Kansas Uplift"/>
    <s v="CENSARA_2012"/>
  </r>
  <r>
    <x v="31"/>
    <x v="866"/>
    <x v="1140"/>
    <x v="31"/>
    <x v="834"/>
    <s v="Atlantic Coast Basin"/>
    <x v="34"/>
    <m/>
    <s v="CENSARA_AVG"/>
  </r>
  <r>
    <x v="31"/>
    <x v="866"/>
    <x v="1140"/>
    <x v="31"/>
    <x v="834"/>
    <s v="Atlantic Coast Basin"/>
    <x v="34"/>
    <m/>
    <s v="CENSARA_AVG"/>
  </r>
  <r>
    <x v="25"/>
    <x v="703"/>
    <x v="1224"/>
    <x v="25"/>
    <x v="701"/>
    <s v="Appalachian Basin"/>
    <x v="30"/>
    <m/>
    <s v="CENSARA_AVG"/>
  </r>
  <r>
    <x v="16"/>
    <x v="881"/>
    <x v="1225"/>
    <x v="16"/>
    <x v="878"/>
    <s v="Santa Cruz Basin"/>
    <x v="59"/>
    <m/>
    <s v="CENSARA_AVG"/>
  </r>
  <r>
    <x v="26"/>
    <x v="852"/>
    <x v="1226"/>
    <x v="26"/>
    <x v="850"/>
    <s v="Illinois Basin"/>
    <x v="52"/>
    <s v="Illinois Basin"/>
    <s v="CENSARA_2012"/>
  </r>
  <r>
    <x v="27"/>
    <x v="284"/>
    <x v="1227"/>
    <x v="27"/>
    <x v="283"/>
    <s v="Cincinnati Arch"/>
    <x v="51"/>
    <m/>
    <s v="CENSARA_AVG"/>
  </r>
  <r>
    <x v="32"/>
    <x v="703"/>
    <x v="1228"/>
    <x v="32"/>
    <x v="701"/>
    <s v="Denver Basin"/>
    <x v="58"/>
    <s v="Denver Basin"/>
    <s v="CENSARA_2012"/>
  </r>
  <r>
    <x v="23"/>
    <x v="882"/>
    <x v="1229"/>
    <x v="23"/>
    <x v="879"/>
    <s v="Cambridge Arch-Central Kansas Uplift"/>
    <x v="46"/>
    <s v="Cambridge Arch-Central Kansas Uplift"/>
    <s v="CENSARA_2012"/>
  </r>
  <r>
    <x v="16"/>
    <x v="829"/>
    <x v="1123"/>
    <x v="16"/>
    <x v="827"/>
    <s v="Sacramento Basin"/>
    <x v="45"/>
    <m/>
    <s v="CENSARA_AVG"/>
  </r>
  <r>
    <x v="34"/>
    <x v="117"/>
    <x v="1230"/>
    <x v="34"/>
    <x v="117"/>
    <s v="Ozark Uplift"/>
    <x v="61"/>
    <s v="Ozark Uplift"/>
    <s v="CENSARA_2012"/>
  </r>
  <r>
    <x v="16"/>
    <x v="875"/>
    <x v="1215"/>
    <x v="16"/>
    <x v="872"/>
    <s v="Sacramento Basin"/>
    <x v="45"/>
    <m/>
    <s v="CENSARA_AVG"/>
  </r>
  <r>
    <x v="16"/>
    <x v="881"/>
    <x v="1225"/>
    <x v="16"/>
    <x v="878"/>
    <s v="Santa Cruz Basin"/>
    <x v="59"/>
    <m/>
    <s v="CENSARA_AVG"/>
  </r>
  <r>
    <x v="16"/>
    <x v="818"/>
    <x v="1101"/>
    <x v="16"/>
    <x v="816"/>
    <s v="Sacramento Basin"/>
    <x v="45"/>
    <m/>
    <s v="CENSARA_AVG"/>
  </r>
  <r>
    <x v="24"/>
    <x v="883"/>
    <x v="1231"/>
    <x v="24"/>
    <x v="880"/>
    <s v="Overthrust&amp;Wasatch Uplift"/>
    <x v="49"/>
    <m/>
    <s v="CENSARA_AVG"/>
  </r>
  <r>
    <x v="23"/>
    <x v="884"/>
    <x v="1232"/>
    <x v="23"/>
    <x v="881"/>
    <s v="Salina Basin"/>
    <x v="48"/>
    <s v="Salina Basin"/>
    <s v="CENSARA_2012"/>
  </r>
  <r>
    <x v="34"/>
    <x v="885"/>
    <x v="1233"/>
    <x v="34"/>
    <x v="882"/>
    <s v="Ozark Uplift"/>
    <x v="61"/>
    <s v="Ozark Uplift"/>
    <s v="CENSARA_2012"/>
  </r>
  <r>
    <x v="23"/>
    <x v="81"/>
    <x v="1234"/>
    <x v="23"/>
    <x v="81"/>
    <s v="Salina Basin"/>
    <x v="48"/>
    <s v="Salina Basin"/>
    <s v="CENSARA_2012"/>
  </r>
  <r>
    <x v="33"/>
    <x v="886"/>
    <x v="1235"/>
    <x v="33"/>
    <x v="883"/>
    <s v="Appalachian Basin"/>
    <x v="30"/>
    <m/>
    <s v="CENSARA_AVG"/>
  </r>
  <r>
    <x v="33"/>
    <x v="887"/>
    <x v="1236"/>
    <x v="33"/>
    <x v="884"/>
    <s v="Piedmont-Blue Ridge Prov"/>
    <x v="43"/>
    <m/>
    <s v="CENSARA_AVG"/>
  </r>
  <r>
    <x v="16"/>
    <x v="881"/>
    <x v="1225"/>
    <x v="16"/>
    <x v="878"/>
    <s v="Santa Cruz Basin"/>
    <x v="59"/>
    <m/>
    <s v="CENSARA_AVG"/>
  </r>
  <r>
    <x v="16"/>
    <x v="888"/>
    <x v="1237"/>
    <x v="16"/>
    <x v="885"/>
    <s v="Sierra Nevada Province"/>
    <x v="50"/>
    <m/>
    <s v="CENSARA_AVG"/>
  </r>
  <r>
    <x v="23"/>
    <x v="206"/>
    <x v="1238"/>
    <x v="23"/>
    <x v="206"/>
    <s v="Salina Basin"/>
    <x v="48"/>
    <s v="Salina Basin"/>
    <s v="CENSARA_2012"/>
  </r>
  <r>
    <x v="30"/>
    <x v="889"/>
    <x v="1239"/>
    <x v="30"/>
    <x v="886"/>
    <s v="Appalachian Basin (Eastern Overthrust Area)"/>
    <x v="38"/>
    <m/>
    <s v="CENSARA_AVG"/>
  </r>
  <r>
    <x v="23"/>
    <x v="890"/>
    <x v="1240"/>
    <x v="23"/>
    <x v="887"/>
    <s v="Salina Basin"/>
    <x v="48"/>
    <s v="Salina Basin"/>
    <s v="CENSARA_2012"/>
  </r>
  <r>
    <x v="23"/>
    <x v="518"/>
    <x v="1241"/>
    <x v="23"/>
    <x v="516"/>
    <s v="Salina Basin"/>
    <x v="48"/>
    <s v="Salina Basin"/>
    <s v="CENSARA_2012"/>
  </r>
  <r>
    <x v="23"/>
    <x v="891"/>
    <x v="1242"/>
    <x v="23"/>
    <x v="888"/>
    <s v="Salina Basin"/>
    <x v="48"/>
    <s v="Salina Basin"/>
    <s v="CENSARA_2012"/>
  </r>
  <r>
    <x v="35"/>
    <x v="892"/>
    <x v="1243"/>
    <x v="35"/>
    <x v="889"/>
    <s v="Atlantic Coast Basin"/>
    <x v="34"/>
    <m/>
    <s v="CENSARA_AVG"/>
  </r>
  <r>
    <x v="34"/>
    <x v="495"/>
    <x v="1244"/>
    <x v="34"/>
    <x v="493"/>
    <s v="Ozark Uplift"/>
    <x v="61"/>
    <s v="Ozark Uplift"/>
    <s v="CENSARA_2012"/>
  </r>
  <r>
    <x v="30"/>
    <x v="333"/>
    <x v="1245"/>
    <x v="30"/>
    <x v="332"/>
    <s v="Appalachian Basin (Eastern Overthrust Area)"/>
    <x v="38"/>
    <m/>
    <s v="CENSARA_AVG"/>
  </r>
  <r>
    <x v="24"/>
    <x v="280"/>
    <x v="1246"/>
    <x v="24"/>
    <x v="279"/>
    <s v="Uinta Basin"/>
    <x v="53"/>
    <m/>
    <s v="CENSARA_AVG"/>
  </r>
  <r>
    <x v="30"/>
    <x v="52"/>
    <x v="1247"/>
    <x v="30"/>
    <x v="52"/>
    <s v="Appalachian Basin (Eastern Overthrust Area)"/>
    <x v="38"/>
    <m/>
    <s v="CENSARA_AVG"/>
  </r>
  <r>
    <x v="34"/>
    <x v="547"/>
    <x v="1248"/>
    <x v="34"/>
    <x v="545"/>
    <s v="Forest City Basin"/>
    <x v="54"/>
    <s v="Forest City Basin"/>
    <s v="CENSARA_2012"/>
  </r>
  <r>
    <x v="27"/>
    <x v="644"/>
    <x v="1249"/>
    <x v="27"/>
    <x v="642"/>
    <s v="Cincinnati Arch"/>
    <x v="51"/>
    <m/>
    <s v="CENSARA_AVG"/>
  </r>
  <r>
    <x v="25"/>
    <x v="91"/>
    <x v="1250"/>
    <x v="25"/>
    <x v="91"/>
    <s v="Appalachian Basin (Eastern Overthrust Area)"/>
    <x v="38"/>
    <m/>
    <s v="CENSARA_AVG"/>
  </r>
  <r>
    <x v="16"/>
    <x v="828"/>
    <x v="1122"/>
    <x v="16"/>
    <x v="826"/>
    <s v="Santa Cruz Basin"/>
    <x v="59"/>
    <m/>
    <s v="CENSARA_AVG"/>
  </r>
  <r>
    <x v="16"/>
    <x v="893"/>
    <x v="1251"/>
    <x v="16"/>
    <x v="890"/>
    <s v="Northern Coast Range Prov"/>
    <x v="47"/>
    <m/>
    <s v="CENSARA_AVG"/>
  </r>
  <r>
    <x v="27"/>
    <x v="709"/>
    <x v="1252"/>
    <x v="27"/>
    <x v="707"/>
    <s v="Cincinnati Arch"/>
    <x v="51"/>
    <m/>
    <s v="CENSARA_AVG"/>
  </r>
  <r>
    <x v="27"/>
    <x v="374"/>
    <x v="1253"/>
    <x v="27"/>
    <x v="373"/>
    <s v="Illinois Basin"/>
    <x v="52"/>
    <s v="Illinois Basin"/>
    <s v="CENSARA_2012"/>
  </r>
  <r>
    <x v="16"/>
    <x v="881"/>
    <x v="1225"/>
    <x v="16"/>
    <x v="878"/>
    <s v="Santa Cruz Basin"/>
    <x v="59"/>
    <m/>
    <s v="CENSARA_AVG"/>
  </r>
  <r>
    <x v="26"/>
    <x v="45"/>
    <x v="1254"/>
    <x v="26"/>
    <x v="45"/>
    <s v="Illinois Basin"/>
    <x v="52"/>
    <s v="Illinois Basin"/>
    <s v="CENSARA_2012"/>
  </r>
  <r>
    <x v="25"/>
    <x v="894"/>
    <x v="1255"/>
    <x v="25"/>
    <x v="891"/>
    <s v="Appalachian Basin"/>
    <x v="30"/>
    <m/>
    <s v="CENSARA_AVG"/>
  </r>
  <r>
    <x v="28"/>
    <x v="895"/>
    <x v="1256"/>
    <x v="28"/>
    <x v="892"/>
    <s v="Not Assigned - SURVEY AVERAGE"/>
    <x v="1"/>
    <m/>
    <s v="CENSARA_2012"/>
  </r>
  <r>
    <x v="34"/>
    <x v="164"/>
    <x v="1257"/>
    <x v="34"/>
    <x v="164"/>
    <s v="Forest City Basin"/>
    <x v="54"/>
    <s v="Forest City Basin"/>
    <s v="CENSARA_2012"/>
  </r>
  <r>
    <x v="27"/>
    <x v="391"/>
    <x v="1258"/>
    <x v="27"/>
    <x v="390"/>
    <s v="Cincinnati Arch"/>
    <x v="51"/>
    <m/>
    <s v="CENSARA_AVG"/>
  </r>
  <r>
    <x v="16"/>
    <x v="881"/>
    <x v="1225"/>
    <x v="16"/>
    <x v="878"/>
    <s v="Santa Cruz Basin"/>
    <x v="59"/>
    <m/>
    <s v="CENSARA_AVG"/>
  </r>
  <r>
    <x v="16"/>
    <x v="881"/>
    <x v="1225"/>
    <x v="16"/>
    <x v="878"/>
    <s v="Santa Cruz Basin"/>
    <x v="59"/>
    <m/>
    <s v="CENSARA_AVG"/>
  </r>
  <r>
    <x v="30"/>
    <x v="758"/>
    <x v="1259"/>
    <x v="30"/>
    <x v="756"/>
    <s v="Appalachian Basin (Eastern Overthrust Area)"/>
    <x v="38"/>
    <m/>
    <s v="CENSARA_AVG"/>
  </r>
  <r>
    <x v="34"/>
    <x v="758"/>
    <x v="1260"/>
    <x v="34"/>
    <x v="756"/>
    <s v="Forest City Basin"/>
    <x v="54"/>
    <s v="Forest City Basin"/>
    <s v="CENSARA_2012"/>
  </r>
  <r>
    <x v="30"/>
    <x v="896"/>
    <x v="1261"/>
    <x v="30"/>
    <x v="893"/>
    <s v="Appalachian Basin (Eastern Overthrust Area)"/>
    <x v="38"/>
    <m/>
    <s v="CENSARA_AVG"/>
  </r>
  <r>
    <x v="31"/>
    <x v="897"/>
    <x v="1262"/>
    <x v="31"/>
    <x v="894"/>
    <s v="Atlantic Coast Basin"/>
    <x v="34"/>
    <m/>
    <s v="CENSARA_AVG"/>
  </r>
  <r>
    <x v="33"/>
    <x v="898"/>
    <x v="1263"/>
    <x v="33"/>
    <x v="895"/>
    <s v="Atlantic Coast Basin"/>
    <x v="34"/>
    <m/>
    <s v="CENSARA_AVG"/>
  </r>
  <r>
    <x v="25"/>
    <x v="374"/>
    <x v="1264"/>
    <x v="25"/>
    <x v="373"/>
    <s v="Cincinnati Arch"/>
    <x v="51"/>
    <m/>
    <s v="CENSARA_AVG"/>
  </r>
  <r>
    <x v="16"/>
    <x v="881"/>
    <x v="1225"/>
    <x v="16"/>
    <x v="878"/>
    <s v="Santa Cruz Basin"/>
    <x v="59"/>
    <m/>
    <s v="CENSARA_AVG"/>
  </r>
  <r>
    <x v="16"/>
    <x v="881"/>
    <x v="1225"/>
    <x v="16"/>
    <x v="878"/>
    <s v="Santa Cruz Basin"/>
    <x v="59"/>
    <m/>
    <s v="CENSARA_AVG"/>
  </r>
  <r>
    <x v="32"/>
    <x v="91"/>
    <x v="1265"/>
    <x v="32"/>
    <x v="91"/>
    <s v="Denver Basin"/>
    <x v="58"/>
    <s v="Denver Basin"/>
    <s v="CENSARA_2012"/>
  </r>
  <r>
    <x v="34"/>
    <x v="564"/>
    <x v="1266"/>
    <x v="34"/>
    <x v="562"/>
    <s v="Forest City Basin"/>
    <x v="54"/>
    <s v="Forest City Basin"/>
    <s v="CENSARA_2012"/>
  </r>
  <r>
    <x v="34"/>
    <x v="899"/>
    <x v="1267"/>
    <x v="34"/>
    <x v="896"/>
    <s v="Forest City Basin"/>
    <x v="54"/>
    <s v="Forest City Basin"/>
    <s v="CENSARA_2012"/>
  </r>
  <r>
    <x v="31"/>
    <x v="872"/>
    <x v="1212"/>
    <x v="31"/>
    <x v="869"/>
    <s v="Atlantic Coast Basin"/>
    <x v="34"/>
    <m/>
    <s v="CENSARA_AVG"/>
  </r>
  <r>
    <x v="34"/>
    <x v="900"/>
    <x v="1268"/>
    <x v="34"/>
    <x v="897"/>
    <s v="Forest City Basin"/>
    <x v="54"/>
    <s v="Forest City Basin"/>
    <s v="CENSARA_2012"/>
  </r>
  <r>
    <x v="30"/>
    <x v="901"/>
    <x v="1269"/>
    <x v="30"/>
    <x v="898"/>
    <s v="Appalachian Basin (Eastern Overthrust Area)"/>
    <x v="38"/>
    <m/>
    <s v="CENSARA_AVG"/>
  </r>
  <r>
    <x v="26"/>
    <x v="902"/>
    <x v="1270"/>
    <x v="26"/>
    <x v="899"/>
    <s v="Illinois Basin"/>
    <x v="52"/>
    <s v="Illinois Basin"/>
    <s v="CENSARA_2012"/>
  </r>
  <r>
    <x v="33"/>
    <x v="903"/>
    <x v="1271"/>
    <x v="33"/>
    <x v="900"/>
    <s v="Appalachian Basin (Eastern Overthrust Area)"/>
    <x v="38"/>
    <m/>
    <s v="CENSARA_AVG"/>
  </r>
  <r>
    <x v="26"/>
    <x v="904"/>
    <x v="1272"/>
    <x v="26"/>
    <x v="901"/>
    <s v="Illinois Basin"/>
    <x v="52"/>
    <s v="Illinois Basin"/>
    <s v="CENSARA_2012"/>
  </r>
  <r>
    <x v="25"/>
    <x v="905"/>
    <x v="1273"/>
    <x v="25"/>
    <x v="902"/>
    <s v="Cincinnati Arch"/>
    <x v="51"/>
    <m/>
    <s v="CENSARA_AVG"/>
  </r>
  <r>
    <x v="32"/>
    <x v="906"/>
    <x v="1274"/>
    <x v="32"/>
    <x v="903"/>
    <s v="Denver Basin"/>
    <x v="58"/>
    <s v="Denver Basin"/>
    <s v="CENSARA_2012"/>
  </r>
  <r>
    <x v="26"/>
    <x v="245"/>
    <x v="1275"/>
    <x v="26"/>
    <x v="244"/>
    <s v="Illinois Basin"/>
    <x v="52"/>
    <s v="Illinois Basin"/>
    <s v="CENSARA_2012"/>
  </r>
  <r>
    <x v="31"/>
    <x v="872"/>
    <x v="1212"/>
    <x v="31"/>
    <x v="869"/>
    <s v="Atlantic Coast Basin"/>
    <x v="34"/>
    <m/>
    <s v="CENSARA_AVG"/>
  </r>
  <r>
    <x v="32"/>
    <x v="907"/>
    <x v="1276"/>
    <x v="32"/>
    <x v="904"/>
    <s v="Denver Basin"/>
    <x v="58"/>
    <s v="Denver Basin"/>
    <s v="CENSARA_2012"/>
  </r>
  <r>
    <x v="23"/>
    <x v="908"/>
    <x v="1277"/>
    <x v="23"/>
    <x v="905"/>
    <s v="Forest City Basin"/>
    <x v="54"/>
    <s v="Forest City Basin"/>
    <s v="CENSARA_2012"/>
  </r>
  <r>
    <x v="33"/>
    <x v="909"/>
    <x v="1278"/>
    <x v="33"/>
    <x v="906"/>
    <s v="Piedmont-Blue Ridge Prov"/>
    <x v="43"/>
    <m/>
    <s v="CENSARA_AVG"/>
  </r>
  <r>
    <x v="16"/>
    <x v="893"/>
    <x v="1251"/>
    <x v="16"/>
    <x v="890"/>
    <s v="Northern Coast Range Prov"/>
    <x v="47"/>
    <m/>
    <s v="CENSARA_AVG"/>
  </r>
  <r>
    <x v="16"/>
    <x v="881"/>
    <x v="1225"/>
    <x v="16"/>
    <x v="878"/>
    <s v="Santa Cruz Basin"/>
    <x v="59"/>
    <m/>
    <s v="CENSARA_AVG"/>
  </r>
  <r>
    <x v="24"/>
    <x v="910"/>
    <x v="1279"/>
    <x v="24"/>
    <x v="907"/>
    <s v="Paradox Basin"/>
    <x v="62"/>
    <m/>
    <s v="CENSARA_AVG"/>
  </r>
  <r>
    <x v="25"/>
    <x v="431"/>
    <x v="1280"/>
    <x v="25"/>
    <x v="430"/>
    <s v="Cincinnati Arch"/>
    <x v="51"/>
    <m/>
    <s v="CENSARA_AVG"/>
  </r>
  <r>
    <x v="33"/>
    <x v="911"/>
    <x v="1281"/>
    <x v="33"/>
    <x v="908"/>
    <s v="Piedmont-Blue Ridge Prov"/>
    <x v="43"/>
    <m/>
    <s v="CENSARA_AVG"/>
  </r>
  <r>
    <x v="25"/>
    <x v="912"/>
    <x v="1282"/>
    <x v="25"/>
    <x v="909"/>
    <s v="Appalachian Basin"/>
    <x v="30"/>
    <m/>
    <s v="CENSARA_AVG"/>
  </r>
  <r>
    <x v="30"/>
    <x v="913"/>
    <x v="1283"/>
    <x v="30"/>
    <x v="910"/>
    <s v="Appalachian Basin (Eastern Overthrust Area)"/>
    <x v="38"/>
    <m/>
    <s v="CENSARA_AVG"/>
  </r>
  <r>
    <x v="33"/>
    <x v="297"/>
    <x v="1284"/>
    <x v="33"/>
    <x v="296"/>
    <s v="Appalachian Basin (Eastern Overthrust Area)"/>
    <x v="38"/>
    <m/>
    <s v="CENSARA_AVG"/>
  </r>
  <r>
    <x v="30"/>
    <x v="914"/>
    <x v="1285"/>
    <x v="30"/>
    <x v="911"/>
    <s v="Appalachian Basin (Eastern Overthrust Area)"/>
    <x v="38"/>
    <m/>
    <s v="CENSARA_AVG"/>
  </r>
  <r>
    <x v="30"/>
    <x v="915"/>
    <x v="1286"/>
    <x v="30"/>
    <x v="912"/>
    <s v="Appalachian Basin (Eastern Overthrust Area)"/>
    <x v="38"/>
    <m/>
    <s v="CENSARA_AVG"/>
  </r>
  <r>
    <x v="16"/>
    <x v="916"/>
    <x v="1287"/>
    <x v="16"/>
    <x v="913"/>
    <s v="San Joaquin Basin"/>
    <x v="63"/>
    <m/>
    <s v="CENSARA_AVG"/>
  </r>
  <r>
    <x v="32"/>
    <x v="127"/>
    <x v="1288"/>
    <x v="32"/>
    <x v="127"/>
    <s v="Piceance Basin"/>
    <x v="60"/>
    <m/>
    <s v="CENSARA_AVG"/>
  </r>
  <r>
    <x v="33"/>
    <x v="917"/>
    <x v="1289"/>
    <x v="33"/>
    <x v="914"/>
    <s v="Piedmont-Blue Ridge Prov"/>
    <x v="43"/>
    <m/>
    <s v="CENSARA_AVG"/>
  </r>
  <r>
    <x v="33"/>
    <x v="918"/>
    <x v="1290"/>
    <x v="33"/>
    <x v="915"/>
    <s v="Piedmont-Blue Ridge Prov"/>
    <x v="43"/>
    <m/>
    <s v="CENSARA_AVG"/>
  </r>
  <r>
    <x v="31"/>
    <x v="919"/>
    <x v="1291"/>
    <x v="31"/>
    <x v="916"/>
    <s v="Atlantic Coast Basin"/>
    <x v="34"/>
    <m/>
    <s v="CENSARA_AVG"/>
  </r>
  <r>
    <x v="27"/>
    <x v="920"/>
    <x v="1292"/>
    <x v="27"/>
    <x v="917"/>
    <s v="Illinois Basin"/>
    <x v="52"/>
    <s v="Illinois Basin"/>
    <s v="CENSARA_2012"/>
  </r>
  <r>
    <x v="23"/>
    <x v="393"/>
    <x v="1293"/>
    <x v="23"/>
    <x v="392"/>
    <s v="Nemaha Uplift"/>
    <x v="57"/>
    <s v="Nemaha Uplift"/>
    <s v="CENSARA_2012"/>
  </r>
  <r>
    <x v="33"/>
    <x v="921"/>
    <x v="1294"/>
    <x v="33"/>
    <x v="918"/>
    <s v="Piedmont-Blue Ridge Prov"/>
    <x v="43"/>
    <m/>
    <s v="CENSARA_AVG"/>
  </r>
  <r>
    <x v="23"/>
    <x v="922"/>
    <x v="1295"/>
    <x v="23"/>
    <x v="919"/>
    <s v="Nemaha Uplift"/>
    <x v="57"/>
    <s v="Nemaha Uplift"/>
    <s v="CENSARA_2012"/>
  </r>
  <r>
    <x v="16"/>
    <x v="923"/>
    <x v="1296"/>
    <x v="16"/>
    <x v="920"/>
    <s v="Santa Cruz Basin"/>
    <x v="59"/>
    <m/>
    <s v="CENSARA_AVG"/>
  </r>
  <r>
    <x v="31"/>
    <x v="365"/>
    <x v="1297"/>
    <x v="31"/>
    <x v="364"/>
    <s v="Atlantic Coast Basin"/>
    <x v="34"/>
    <m/>
    <s v="CENSARA_AVG"/>
  </r>
  <r>
    <x v="31"/>
    <x v="924"/>
    <x v="1298"/>
    <x v="31"/>
    <x v="921"/>
    <s v="Atlantic Coast Basin"/>
    <x v="34"/>
    <m/>
    <s v="CENSARA_AVG"/>
  </r>
  <r>
    <x v="31"/>
    <x v="365"/>
    <x v="1297"/>
    <x v="31"/>
    <x v="364"/>
    <s v="Atlantic Coast Basin"/>
    <x v="34"/>
    <m/>
    <s v="CENSARA_AVG"/>
  </r>
  <r>
    <x v="25"/>
    <x v="925"/>
    <x v="1299"/>
    <x v="25"/>
    <x v="922"/>
    <s v="Appalachian Basin"/>
    <x v="30"/>
    <m/>
    <s v="CENSARA_AVG"/>
  </r>
  <r>
    <x v="27"/>
    <x v="118"/>
    <x v="1300"/>
    <x v="27"/>
    <x v="118"/>
    <s v="Cincinnati Arch"/>
    <x v="51"/>
    <m/>
    <s v="CENSARA_AVG"/>
  </r>
  <r>
    <x v="25"/>
    <x v="594"/>
    <x v="1301"/>
    <x v="25"/>
    <x v="592"/>
    <s v="Appalachian Basin"/>
    <x v="30"/>
    <m/>
    <s v="CENSARA_AVG"/>
  </r>
  <r>
    <x v="30"/>
    <x v="926"/>
    <x v="1302"/>
    <x v="30"/>
    <x v="923"/>
    <s v="Appalachian Basin (Eastern Overthrust Area)"/>
    <x v="38"/>
    <m/>
    <s v="CENSARA_AVG"/>
  </r>
  <r>
    <x v="34"/>
    <x v="294"/>
    <x v="1303"/>
    <x v="34"/>
    <x v="293"/>
    <s v="Forest City Basin"/>
    <x v="54"/>
    <s v="Forest City Basin"/>
    <s v="CENSARA_2012"/>
  </r>
  <r>
    <x v="26"/>
    <x v="495"/>
    <x v="1304"/>
    <x v="26"/>
    <x v="493"/>
    <s v="Illinois Basin"/>
    <x v="52"/>
    <s v="Illinois Basin"/>
    <s v="CENSARA_2012"/>
  </r>
  <r>
    <x v="23"/>
    <x v="927"/>
    <x v="1305"/>
    <x v="23"/>
    <x v="924"/>
    <s v="Cambridge Arch-Central Kansas Uplift"/>
    <x v="46"/>
    <s v="Cambridge Arch-Central Kansas Uplift"/>
    <s v="CENSARA_2012"/>
  </r>
  <r>
    <x v="27"/>
    <x v="152"/>
    <x v="1306"/>
    <x v="27"/>
    <x v="152"/>
    <s v="Cincinnati Arch"/>
    <x v="51"/>
    <m/>
    <s v="CENSARA_AVG"/>
  </r>
  <r>
    <x v="34"/>
    <x v="797"/>
    <x v="1307"/>
    <x v="34"/>
    <x v="795"/>
    <s v="Ozark Uplift"/>
    <x v="61"/>
    <s v="Ozark Uplift"/>
    <s v="CENSARA_2012"/>
  </r>
  <r>
    <x v="30"/>
    <x v="401"/>
    <x v="1308"/>
    <x v="30"/>
    <x v="400"/>
    <s v="Appalachian Basin"/>
    <x v="30"/>
    <m/>
    <s v="CENSARA_AVG"/>
  </r>
  <r>
    <x v="23"/>
    <x v="928"/>
    <x v="1309"/>
    <x v="23"/>
    <x v="925"/>
    <s v="Cambridge Arch-Central Kansas Uplift"/>
    <x v="46"/>
    <s v="Cambridge Arch-Central Kansas Uplift"/>
    <s v="CENSARA_2012"/>
  </r>
  <r>
    <x v="33"/>
    <x v="929"/>
    <x v="1310"/>
    <x v="33"/>
    <x v="926"/>
    <s v="Not Assigned - SURVEY AVERAGE"/>
    <x v="1"/>
    <m/>
    <s v="CENSARA_2012"/>
  </r>
  <r>
    <x v="34"/>
    <x v="930"/>
    <x v="1311"/>
    <x v="34"/>
    <x v="927"/>
    <s v="Forest City Basin"/>
    <x v="54"/>
    <s v="Forest City Basin"/>
    <s v="CENSARA_2012"/>
  </r>
  <r>
    <x v="34"/>
    <x v="186"/>
    <x v="1312"/>
    <x v="34"/>
    <x v="186"/>
    <s v="Ozark Uplift"/>
    <x v="61"/>
    <s v="Ozark Uplift"/>
    <s v="CENSARA_2012"/>
  </r>
  <r>
    <x v="33"/>
    <x v="931"/>
    <x v="1313"/>
    <x v="33"/>
    <x v="928"/>
    <s v="Not Assigned - SURVEY AVERAGE"/>
    <x v="1"/>
    <m/>
    <s v="CENSARA_2012"/>
  </r>
  <r>
    <x v="23"/>
    <x v="932"/>
    <x v="1314"/>
    <x v="23"/>
    <x v="929"/>
    <s v="Cambridge Arch-Central Kansas Uplift"/>
    <x v="46"/>
    <s v="Cambridge Arch-Central Kansas Uplift"/>
    <s v="CENSARA_2012"/>
  </r>
  <r>
    <x v="27"/>
    <x v="933"/>
    <x v="1315"/>
    <x v="27"/>
    <x v="930"/>
    <s v="Illinois Basin"/>
    <x v="52"/>
    <s v="Illinois Basin"/>
    <s v="CENSARA_2012"/>
  </r>
  <r>
    <x v="31"/>
    <x v="934"/>
    <x v="1316"/>
    <x v="31"/>
    <x v="931"/>
    <s v="Atlantic Coast Basin"/>
    <x v="34"/>
    <m/>
    <s v="CENSARA_AVG"/>
  </r>
  <r>
    <x v="23"/>
    <x v="935"/>
    <x v="1317"/>
    <x v="23"/>
    <x v="932"/>
    <s v="Cambridge Arch-Central Kansas Uplift"/>
    <x v="46"/>
    <s v="Cambridge Arch-Central Kansas Uplift"/>
    <s v="CENSARA_2012"/>
  </r>
  <r>
    <x v="26"/>
    <x v="936"/>
    <x v="1318"/>
    <x v="26"/>
    <x v="933"/>
    <s v="Illinois Basin"/>
    <x v="52"/>
    <s v="Illinois Basin"/>
    <s v="CENSARA_2012"/>
  </r>
  <r>
    <x v="33"/>
    <x v="937"/>
    <x v="1319"/>
    <x v="33"/>
    <x v="934"/>
    <s v="Piedmont-Blue Ridge Prov"/>
    <x v="43"/>
    <m/>
    <s v="CENSARA_AVG"/>
  </r>
  <r>
    <x v="31"/>
    <x v="365"/>
    <x v="1297"/>
    <x v="31"/>
    <x v="364"/>
    <s v="Atlantic Coast Basin"/>
    <x v="34"/>
    <m/>
    <s v="CENSARA_AVG"/>
  </r>
  <r>
    <x v="23"/>
    <x v="938"/>
    <x v="1320"/>
    <x v="23"/>
    <x v="935"/>
    <s v="Salina Basin"/>
    <x v="48"/>
    <s v="Salina Basin"/>
    <s v="CENSARA_2012"/>
  </r>
  <r>
    <x v="27"/>
    <x v="594"/>
    <x v="1321"/>
    <x v="27"/>
    <x v="592"/>
    <s v="Cincinnati Arch"/>
    <x v="51"/>
    <m/>
    <s v="CENSARA_AVG"/>
  </r>
  <r>
    <x v="34"/>
    <x v="67"/>
    <x v="1322"/>
    <x v="34"/>
    <x v="67"/>
    <s v="Ozark Uplift"/>
    <x v="61"/>
    <s v="Ozark Uplift"/>
    <s v="CENSARA_2012"/>
  </r>
  <r>
    <x v="30"/>
    <x v="858"/>
    <x v="1323"/>
    <x v="30"/>
    <x v="856"/>
    <s v="Appalachian Basin (Eastern Overthrust Area)"/>
    <x v="38"/>
    <m/>
    <s v="CENSARA_AVG"/>
  </r>
  <r>
    <x v="23"/>
    <x v="108"/>
    <x v="1324"/>
    <x v="23"/>
    <x v="108"/>
    <s v="Salina Basin"/>
    <x v="48"/>
    <s v="Salina Basin"/>
    <s v="CENSARA_2012"/>
  </r>
  <r>
    <x v="27"/>
    <x v="939"/>
    <x v="1325"/>
    <x v="27"/>
    <x v="936"/>
    <s v="Illinois Basin"/>
    <x v="52"/>
    <s v="Illinois Basin"/>
    <s v="CENSARA_2012"/>
  </r>
  <r>
    <x v="27"/>
    <x v="940"/>
    <x v="1326"/>
    <x v="27"/>
    <x v="937"/>
    <s v="Cincinnati Arch"/>
    <x v="51"/>
    <m/>
    <s v="CENSARA_AVG"/>
  </r>
  <r>
    <x v="23"/>
    <x v="658"/>
    <x v="1327"/>
    <x v="23"/>
    <x v="656"/>
    <s v="Salina Basin"/>
    <x v="48"/>
    <s v="Salina Basin"/>
    <s v="CENSARA_2012"/>
  </r>
  <r>
    <x v="31"/>
    <x v="897"/>
    <x v="1262"/>
    <x v="31"/>
    <x v="894"/>
    <s v="Atlantic Coast Basin"/>
    <x v="34"/>
    <m/>
    <s v="CENSARA_AVG"/>
  </r>
  <r>
    <x v="23"/>
    <x v="941"/>
    <x v="1328"/>
    <x v="23"/>
    <x v="938"/>
    <s v="Salina Basin"/>
    <x v="48"/>
    <s v="Salina Basin"/>
    <s v="CENSARA_2012"/>
  </r>
  <r>
    <x v="27"/>
    <x v="171"/>
    <x v="1329"/>
    <x v="27"/>
    <x v="171"/>
    <s v="Cincinnati Arch"/>
    <x v="51"/>
    <m/>
    <s v="CENSARA_AVG"/>
  </r>
  <r>
    <x v="23"/>
    <x v="942"/>
    <x v="1330"/>
    <x v="23"/>
    <x v="939"/>
    <s v="Salina Basin"/>
    <x v="48"/>
    <s v="Salina Basin"/>
    <s v="CENSARA_2012"/>
  </r>
  <r>
    <x v="32"/>
    <x v="943"/>
    <x v="1331"/>
    <x v="32"/>
    <x v="940"/>
    <s v="Eagle Basin"/>
    <x v="64"/>
    <m/>
    <s v="CENSARA_AVG"/>
  </r>
  <r>
    <x v="23"/>
    <x v="34"/>
    <x v="1332"/>
    <x v="23"/>
    <x v="34"/>
    <s v="Salina Basin"/>
    <x v="48"/>
    <s v="Salina Basin"/>
    <s v="CENSARA_2012"/>
  </r>
  <r>
    <x v="31"/>
    <x v="897"/>
    <x v="1262"/>
    <x v="31"/>
    <x v="894"/>
    <s v="Atlantic Coast Basin"/>
    <x v="34"/>
    <m/>
    <s v="CENSARA_AVG"/>
  </r>
  <r>
    <x v="26"/>
    <x v="81"/>
    <x v="1333"/>
    <x v="26"/>
    <x v="81"/>
    <s v="Illinois Basin"/>
    <x v="52"/>
    <s v="Illinois Basin"/>
    <s v="CENSARA_2012"/>
  </r>
  <r>
    <x v="26"/>
    <x v="944"/>
    <x v="1334"/>
    <x v="26"/>
    <x v="941"/>
    <s v="Illinois Basin"/>
    <x v="52"/>
    <s v="Illinois Basin"/>
    <s v="CENSARA_2012"/>
  </r>
  <r>
    <x v="25"/>
    <x v="945"/>
    <x v="1335"/>
    <x v="25"/>
    <x v="942"/>
    <s v="Appalachian Basin"/>
    <x v="30"/>
    <m/>
    <s v="CENSARA_AVG"/>
  </r>
  <r>
    <x v="34"/>
    <x v="662"/>
    <x v="1336"/>
    <x v="34"/>
    <x v="660"/>
    <s v="Forest City Basin"/>
    <x v="54"/>
    <s v="Forest City Basin"/>
    <s v="CENSARA_2012"/>
  </r>
  <r>
    <x v="26"/>
    <x v="174"/>
    <x v="1337"/>
    <x v="26"/>
    <x v="174"/>
    <s v="Illinois Basin"/>
    <x v="52"/>
    <s v="Illinois Basin"/>
    <s v="CENSARA_2012"/>
  </r>
  <r>
    <x v="27"/>
    <x v="547"/>
    <x v="1338"/>
    <x v="27"/>
    <x v="545"/>
    <s v="Illinois Basin"/>
    <x v="52"/>
    <s v="Illinois Basin"/>
    <s v="CENSARA_2012"/>
  </r>
  <r>
    <x v="30"/>
    <x v="67"/>
    <x v="1339"/>
    <x v="30"/>
    <x v="67"/>
    <s v="Appalachian Basin (Eastern Overthrust Area)"/>
    <x v="38"/>
    <m/>
    <s v="CENSARA_AVG"/>
  </r>
  <r>
    <x v="19"/>
    <x v="946"/>
    <x v="1340"/>
    <x v="19"/>
    <x v="943"/>
    <s v="Great Basin Province"/>
    <x v="41"/>
    <m/>
    <s v="CENSARA_AVG"/>
  </r>
  <r>
    <x v="30"/>
    <x v="947"/>
    <x v="1341"/>
    <x v="30"/>
    <x v="944"/>
    <s v="Appalachian Basin (Eastern Overthrust Area)"/>
    <x v="38"/>
    <m/>
    <s v="CENSARA_AVG"/>
  </r>
  <r>
    <x v="33"/>
    <x v="861"/>
    <x v="1342"/>
    <x v="33"/>
    <x v="859"/>
    <s v="Appalachian Basin (Eastern Overthrust Area)"/>
    <x v="38"/>
    <m/>
    <s v="CENSARA_AVG"/>
  </r>
  <r>
    <x v="25"/>
    <x v="203"/>
    <x v="1343"/>
    <x v="25"/>
    <x v="203"/>
    <s v="Cincinnati Arch"/>
    <x v="51"/>
    <m/>
    <s v="CENSARA_AVG"/>
  </r>
  <r>
    <x v="25"/>
    <x v="948"/>
    <x v="1344"/>
    <x v="25"/>
    <x v="945"/>
    <s v="Appalachian Basin"/>
    <x v="30"/>
    <m/>
    <s v="CENSARA_AVG"/>
  </r>
  <r>
    <x v="32"/>
    <x v="688"/>
    <x v="1345"/>
    <x v="32"/>
    <x v="686"/>
    <s v="Eagle Basin"/>
    <x v="64"/>
    <m/>
    <s v="CENSARA_AVG"/>
  </r>
  <r>
    <x v="30"/>
    <x v="949"/>
    <x v="1346"/>
    <x v="30"/>
    <x v="946"/>
    <s v="Appalachian Basin (Eastern Overthrust Area)"/>
    <x v="38"/>
    <m/>
    <s v="CENSARA_AVG"/>
  </r>
  <r>
    <x v="25"/>
    <x v="297"/>
    <x v="1347"/>
    <x v="25"/>
    <x v="296"/>
    <s v="Cincinnati Arch"/>
    <x v="51"/>
    <m/>
    <s v="CENSARA_AVG"/>
  </r>
  <r>
    <x v="28"/>
    <x v="895"/>
    <x v="1256"/>
    <x v="28"/>
    <x v="892"/>
    <s v="Not Assigned - SURVEY AVERAGE"/>
    <x v="1"/>
    <m/>
    <s v="CENSARA_2012"/>
  </r>
  <r>
    <x v="34"/>
    <x v="632"/>
    <x v="1348"/>
    <x v="34"/>
    <x v="630"/>
    <s v="Forest City Basin"/>
    <x v="54"/>
    <s v="Forest City Basin"/>
    <s v="CENSARA_2012"/>
  </r>
  <r>
    <x v="31"/>
    <x v="950"/>
    <x v="1349"/>
    <x v="31"/>
    <x v="947"/>
    <s v="Atlantic Coast Basin"/>
    <x v="34"/>
    <m/>
    <s v="CENSARA_AVG"/>
  </r>
  <r>
    <x v="32"/>
    <x v="81"/>
    <x v="1350"/>
    <x v="32"/>
    <x v="81"/>
    <s v="Denver Basin"/>
    <x v="58"/>
    <s v="Denver Basin"/>
    <s v="CENSARA_2012"/>
  </r>
  <r>
    <x v="26"/>
    <x v="302"/>
    <x v="1351"/>
    <x v="26"/>
    <x v="301"/>
    <s v="Illinois Basin"/>
    <x v="52"/>
    <s v="Illinois Basin"/>
    <s v="CENSARA_2012"/>
  </r>
  <r>
    <x v="23"/>
    <x v="951"/>
    <x v="1352"/>
    <x v="23"/>
    <x v="948"/>
    <s v="Forest City Basin"/>
    <x v="54"/>
    <s v="Forest City Basin"/>
    <s v="CENSARA_2012"/>
  </r>
  <r>
    <x v="23"/>
    <x v="952"/>
    <x v="1353"/>
    <x v="23"/>
    <x v="949"/>
    <s v="Nemaha Uplift"/>
    <x v="57"/>
    <s v="Nemaha Uplift"/>
    <s v="CENSARA_2012"/>
  </r>
  <r>
    <x v="25"/>
    <x v="621"/>
    <x v="1354"/>
    <x v="25"/>
    <x v="619"/>
    <s v="Cincinnati Arch"/>
    <x v="51"/>
    <m/>
    <s v="CENSARA_AVG"/>
  </r>
  <r>
    <x v="26"/>
    <x v="953"/>
    <x v="1355"/>
    <x v="26"/>
    <x v="950"/>
    <s v="Illinois Basin"/>
    <x v="52"/>
    <s v="Illinois Basin"/>
    <s v="CENSARA_2012"/>
  </r>
  <r>
    <x v="33"/>
    <x v="954"/>
    <x v="1356"/>
    <x v="33"/>
    <x v="951"/>
    <s v="Piedmont-Blue Ridge Prov"/>
    <x v="43"/>
    <m/>
    <s v="CENSARA_AVG"/>
  </r>
  <r>
    <x v="31"/>
    <x v="70"/>
    <x v="1357"/>
    <x v="31"/>
    <x v="70"/>
    <s v="Atlantic Coast Basin"/>
    <x v="34"/>
    <m/>
    <s v="CENSARA_AVG"/>
  </r>
  <r>
    <x v="32"/>
    <x v="955"/>
    <x v="1358"/>
    <x v="32"/>
    <x v="952"/>
    <s v="Denver Basin"/>
    <x v="58"/>
    <s v="Denver Basin"/>
    <s v="CENSARA_2012"/>
  </r>
  <r>
    <x v="27"/>
    <x v="757"/>
    <x v="1359"/>
    <x v="27"/>
    <x v="755"/>
    <s v="Cincinnati Arch"/>
    <x v="51"/>
    <m/>
    <s v="CENSARA_AVG"/>
  </r>
  <r>
    <x v="33"/>
    <x v="306"/>
    <x v="1360"/>
    <x v="33"/>
    <x v="305"/>
    <s v="Appalachian Basin (Eastern Overthrust Area)"/>
    <x v="38"/>
    <m/>
    <s v="CENSARA_AVG"/>
  </r>
  <r>
    <x v="30"/>
    <x v="956"/>
    <x v="1361"/>
    <x v="30"/>
    <x v="953"/>
    <s v="Appalachian Basin (Eastern Overthrust Area)"/>
    <x v="38"/>
    <m/>
    <s v="CENSARA_AVG"/>
  </r>
  <r>
    <x v="26"/>
    <x v="49"/>
    <x v="1362"/>
    <x v="26"/>
    <x v="49"/>
    <s v="Illinois Basin"/>
    <x v="52"/>
    <s v="Illinois Basin"/>
    <s v="CENSARA_2012"/>
  </r>
  <r>
    <x v="30"/>
    <x v="957"/>
    <x v="1363"/>
    <x v="30"/>
    <x v="954"/>
    <s v="Appalachian Basin (Eastern Overthrust Area)"/>
    <x v="38"/>
    <m/>
    <s v="CENSARA_AVG"/>
  </r>
  <r>
    <x v="33"/>
    <x v="958"/>
    <x v="1364"/>
    <x v="33"/>
    <x v="955"/>
    <s v="Piedmont-Blue Ridge Prov"/>
    <x v="43"/>
    <m/>
    <s v="CENSARA_AVG"/>
  </r>
  <r>
    <x v="26"/>
    <x v="959"/>
    <x v="1365"/>
    <x v="26"/>
    <x v="956"/>
    <s v="Illinois Basin"/>
    <x v="52"/>
    <s v="Illinois Basin"/>
    <s v="CENSARA_2012"/>
  </r>
  <r>
    <x v="32"/>
    <x v="34"/>
    <x v="1366"/>
    <x v="32"/>
    <x v="34"/>
    <s v="Denver Basin"/>
    <x v="58"/>
    <s v="Denver Basin"/>
    <s v="CENSARA_2012"/>
  </r>
  <r>
    <x v="16"/>
    <x v="960"/>
    <x v="1367"/>
    <x v="16"/>
    <x v="957"/>
    <s v="Northern Coast Range Prov"/>
    <x v="47"/>
    <m/>
    <s v="CENSARA_AVG"/>
  </r>
  <r>
    <x v="31"/>
    <x v="897"/>
    <x v="1262"/>
    <x v="31"/>
    <x v="894"/>
    <s v="Atlantic Coast Basin"/>
    <x v="34"/>
    <m/>
    <s v="CENSARA_AVG"/>
  </r>
  <r>
    <x v="31"/>
    <x v="897"/>
    <x v="1262"/>
    <x v="31"/>
    <x v="894"/>
    <s v="Atlantic Coast Basin"/>
    <x v="34"/>
    <m/>
    <s v="CENSARA_AVG"/>
  </r>
  <r>
    <x v="31"/>
    <x v="897"/>
    <x v="1262"/>
    <x v="31"/>
    <x v="894"/>
    <s v="Atlantic Coast Basin"/>
    <x v="34"/>
    <m/>
    <s v="CENSARA_AVG"/>
  </r>
  <r>
    <x v="28"/>
    <x v="895"/>
    <x v="1256"/>
    <x v="28"/>
    <x v="892"/>
    <s v="Not Assigned - SURVEY AVERAGE"/>
    <x v="1"/>
    <m/>
    <s v="CENSARA_2012"/>
  </r>
  <r>
    <x v="31"/>
    <x v="897"/>
    <x v="1262"/>
    <x v="31"/>
    <x v="894"/>
    <s v="Atlantic Coast Basin"/>
    <x v="34"/>
    <m/>
    <s v="CENSARA_AVG"/>
  </r>
  <r>
    <x v="24"/>
    <x v="868"/>
    <x v="1368"/>
    <x v="24"/>
    <x v="865"/>
    <s v="Paradox Basin"/>
    <x v="62"/>
    <m/>
    <s v="CENSARA_AVG"/>
  </r>
  <r>
    <x v="34"/>
    <x v="961"/>
    <x v="1369"/>
    <x v="34"/>
    <x v="958"/>
    <s v="Forest City Basin"/>
    <x v="54"/>
    <s v="Forest City Basin"/>
    <s v="CENSARA_2012"/>
  </r>
  <r>
    <x v="25"/>
    <x v="962"/>
    <x v="1370"/>
    <x v="25"/>
    <x v="959"/>
    <s v="Appalachian Basin"/>
    <x v="30"/>
    <m/>
    <s v="CENSARA_AVG"/>
  </r>
  <r>
    <x v="32"/>
    <x v="963"/>
    <x v="1371"/>
    <x v="32"/>
    <x v="960"/>
    <s v="Eagle Basin"/>
    <x v="64"/>
    <m/>
    <s v="CENSARA_AVG"/>
  </r>
  <r>
    <x v="25"/>
    <x v="964"/>
    <x v="1372"/>
    <x v="25"/>
    <x v="961"/>
    <s v="Cincinnati Arch"/>
    <x v="51"/>
    <m/>
    <s v="CENSARA_AVG"/>
  </r>
  <r>
    <x v="31"/>
    <x v="897"/>
    <x v="1262"/>
    <x v="31"/>
    <x v="894"/>
    <s v="Atlantic Coast Basin"/>
    <x v="34"/>
    <m/>
    <s v="CENSARA_AVG"/>
  </r>
  <r>
    <x v="27"/>
    <x v="393"/>
    <x v="1373"/>
    <x v="27"/>
    <x v="392"/>
    <s v="Illinois Basin"/>
    <x v="52"/>
    <s v="Illinois Basin"/>
    <s v="CENSARA_2012"/>
  </r>
  <r>
    <x v="27"/>
    <x v="108"/>
    <x v="1374"/>
    <x v="27"/>
    <x v="108"/>
    <s v="Cincinnati Arch"/>
    <x v="51"/>
    <m/>
    <s v="CENSARA_AVG"/>
  </r>
  <r>
    <x v="34"/>
    <x v="965"/>
    <x v="1375"/>
    <x v="34"/>
    <x v="962"/>
    <s v="Forest City Basin"/>
    <x v="54"/>
    <s v="Forest City Basin"/>
    <s v="CENSARA_2012"/>
  </r>
  <r>
    <x v="34"/>
    <x v="944"/>
    <x v="1376"/>
    <x v="34"/>
    <x v="941"/>
    <s v="Ozark Uplift"/>
    <x v="61"/>
    <s v="Ozark Uplift"/>
    <s v="CENSARA_2012"/>
  </r>
  <r>
    <x v="16"/>
    <x v="966"/>
    <x v="1377"/>
    <x v="16"/>
    <x v="963"/>
    <s v="Sierra Nevada Province"/>
    <x v="50"/>
    <m/>
    <s v="CENSARA_AVG"/>
  </r>
  <r>
    <x v="27"/>
    <x v="703"/>
    <x v="1378"/>
    <x v="27"/>
    <x v="701"/>
    <s v="Illinois Basin"/>
    <x v="52"/>
    <s v="Illinois Basin"/>
    <s v="CENSARA_2012"/>
  </r>
  <r>
    <x v="30"/>
    <x v="613"/>
    <x v="1379"/>
    <x v="30"/>
    <x v="611"/>
    <s v="Appalachian Basin (Eastern Overthrust Area)"/>
    <x v="38"/>
    <m/>
    <s v="CENSARA_AVG"/>
  </r>
  <r>
    <x v="33"/>
    <x v="242"/>
    <x v="1380"/>
    <x v="33"/>
    <x v="241"/>
    <s v="Piedmont-Blue Ridge Prov"/>
    <x v="43"/>
    <m/>
    <s v="CENSARA_AVG"/>
  </r>
  <r>
    <x v="31"/>
    <x v="365"/>
    <x v="1297"/>
    <x v="31"/>
    <x v="364"/>
    <s v="Atlantic Coast Basin"/>
    <x v="34"/>
    <m/>
    <s v="CENSARA_AVG"/>
  </r>
  <r>
    <x v="33"/>
    <x v="967"/>
    <x v="1381"/>
    <x v="33"/>
    <x v="964"/>
    <s v="Atlantic Coast Basin"/>
    <x v="34"/>
    <m/>
    <s v="CENSARA_AVG"/>
  </r>
  <r>
    <x v="34"/>
    <x v="181"/>
    <x v="1382"/>
    <x v="34"/>
    <x v="181"/>
    <s v="Forest City Basin"/>
    <x v="54"/>
    <s v="Forest City Basin"/>
    <s v="CENSARA_2012"/>
  </r>
  <r>
    <x v="36"/>
    <x v="786"/>
    <x v="1383"/>
    <x v="36"/>
    <x v="784"/>
    <s v="Cambridge Arch-Central Kansas Uplift"/>
    <x v="46"/>
    <s v="Cambridge Arch-Central Kansas Uplift"/>
    <s v="CENSARA_2012"/>
  </r>
  <r>
    <x v="31"/>
    <x v="365"/>
    <x v="1297"/>
    <x v="31"/>
    <x v="364"/>
    <s v="Atlantic Coast Basin"/>
    <x v="34"/>
    <m/>
    <s v="CENSARA_AVG"/>
  </r>
  <r>
    <x v="31"/>
    <x v="897"/>
    <x v="1262"/>
    <x v="31"/>
    <x v="894"/>
    <s v="Atlantic Coast Basin"/>
    <x v="34"/>
    <m/>
    <s v="CENSARA_AVG"/>
  </r>
  <r>
    <x v="26"/>
    <x v="968"/>
    <x v="1384"/>
    <x v="26"/>
    <x v="965"/>
    <s v="Illinois Basin"/>
    <x v="52"/>
    <s v="Illinois Basin"/>
    <s v="CENSARA_2012"/>
  </r>
  <r>
    <x v="36"/>
    <x v="969"/>
    <x v="1385"/>
    <x v="36"/>
    <x v="966"/>
    <s v="Cambridge Arch-Central Kansas Uplift"/>
    <x v="46"/>
    <s v="Cambridge Arch-Central Kansas Uplift"/>
    <s v="CENSARA_2012"/>
  </r>
  <r>
    <x v="30"/>
    <x v="332"/>
    <x v="1386"/>
    <x v="30"/>
    <x v="331"/>
    <s v="Appalachian Basin"/>
    <x v="30"/>
    <m/>
    <s v="CENSARA_AVG"/>
  </r>
  <r>
    <x v="31"/>
    <x v="365"/>
    <x v="1297"/>
    <x v="31"/>
    <x v="364"/>
    <s v="Atlantic Coast Basin"/>
    <x v="34"/>
    <m/>
    <s v="CENSARA_AVG"/>
  </r>
  <r>
    <x v="26"/>
    <x v="703"/>
    <x v="1387"/>
    <x v="26"/>
    <x v="701"/>
    <s v="Illinois Basin"/>
    <x v="52"/>
    <s v="Illinois Basin"/>
    <s v="CENSARA_2012"/>
  </r>
  <r>
    <x v="25"/>
    <x v="332"/>
    <x v="1388"/>
    <x v="25"/>
    <x v="331"/>
    <s v="Appalachian Basin"/>
    <x v="30"/>
    <m/>
    <s v="CENSARA_AVG"/>
  </r>
  <r>
    <x v="34"/>
    <x v="152"/>
    <x v="1389"/>
    <x v="34"/>
    <x v="152"/>
    <s v="Ozark Uplift"/>
    <x v="61"/>
    <s v="Ozark Uplift"/>
    <s v="CENSARA_2012"/>
  </r>
  <r>
    <x v="26"/>
    <x v="970"/>
    <x v="1390"/>
    <x v="26"/>
    <x v="967"/>
    <s v="Illinois Basin"/>
    <x v="52"/>
    <s v="Illinois Basin"/>
    <s v="CENSARA_2012"/>
  </r>
  <r>
    <x v="33"/>
    <x v="971"/>
    <x v="1391"/>
    <x v="33"/>
    <x v="968"/>
    <s v="Atlantic Coast Basin"/>
    <x v="34"/>
    <m/>
    <s v="CENSARA_AVG"/>
  </r>
  <r>
    <x v="34"/>
    <x v="681"/>
    <x v="1392"/>
    <x v="34"/>
    <x v="679"/>
    <s v="Forest City Basin"/>
    <x v="54"/>
    <s v="Forest City Basin"/>
    <s v="CENSARA_2012"/>
  </r>
  <r>
    <x v="32"/>
    <x v="972"/>
    <x v="1393"/>
    <x v="32"/>
    <x v="969"/>
    <s v="Denver Basin"/>
    <x v="58"/>
    <s v="Denver Basin"/>
    <s v="CENSARA_2012"/>
  </r>
  <r>
    <x v="19"/>
    <x v="42"/>
    <x v="1394"/>
    <x v="19"/>
    <x v="42"/>
    <s v="South Western Overthrust"/>
    <x v="55"/>
    <m/>
    <s v="CENSARA_AVG"/>
  </r>
  <r>
    <x v="34"/>
    <x v="757"/>
    <x v="1395"/>
    <x v="34"/>
    <x v="755"/>
    <s v="Ozark Uplift"/>
    <x v="61"/>
    <s v="Ozark Uplift"/>
    <s v="CENSARA_2012"/>
  </r>
  <r>
    <x v="36"/>
    <x v="856"/>
    <x v="1396"/>
    <x v="36"/>
    <x v="854"/>
    <s v="Cambridge Arch-Central Kansas Uplift"/>
    <x v="46"/>
    <s v="Cambridge Arch-Central Kansas Uplift"/>
    <s v="CENSARA_2012"/>
  </r>
  <r>
    <x v="30"/>
    <x v="973"/>
    <x v="1397"/>
    <x v="30"/>
    <x v="970"/>
    <s v="Appalachian Basin (Eastern Overthrust Area)"/>
    <x v="38"/>
    <m/>
    <s v="CENSARA_AVG"/>
  </r>
  <r>
    <x v="36"/>
    <x v="974"/>
    <x v="1398"/>
    <x v="36"/>
    <x v="971"/>
    <s v="Cambridge Arch-Central Kansas Uplift"/>
    <x v="46"/>
    <s v="Cambridge Arch-Central Kansas Uplift"/>
    <s v="CENSARA_2012"/>
  </r>
  <r>
    <x v="16"/>
    <x v="975"/>
    <x v="1399"/>
    <x v="16"/>
    <x v="972"/>
    <s v="Santa Cruz Basin"/>
    <x v="59"/>
    <m/>
    <s v="CENSARA_AVG"/>
  </r>
  <r>
    <x v="31"/>
    <x v="70"/>
    <x v="1357"/>
    <x v="31"/>
    <x v="70"/>
    <s v="Atlantic Coast Basin"/>
    <x v="34"/>
    <m/>
    <s v="CENSARA_AVG"/>
  </r>
  <r>
    <x v="33"/>
    <x v="971"/>
    <x v="1391"/>
    <x v="33"/>
    <x v="968"/>
    <s v="Atlantic Coast Basin"/>
    <x v="34"/>
    <m/>
    <s v="CENSARA_AVG"/>
  </r>
  <r>
    <x v="31"/>
    <x v="70"/>
    <x v="1357"/>
    <x v="31"/>
    <x v="70"/>
    <s v="Atlantic Coast Basin"/>
    <x v="34"/>
    <m/>
    <s v="CENSARA_AVG"/>
  </r>
  <r>
    <x v="27"/>
    <x v="856"/>
    <x v="1400"/>
    <x v="27"/>
    <x v="854"/>
    <s v="Cincinnati Arch"/>
    <x v="51"/>
    <m/>
    <s v="CENSARA_AVG"/>
  </r>
  <r>
    <x v="26"/>
    <x v="976"/>
    <x v="1401"/>
    <x v="26"/>
    <x v="973"/>
    <s v="Illinois Basin"/>
    <x v="52"/>
    <s v="Illinois Basin"/>
    <s v="CENSARA_2012"/>
  </r>
  <r>
    <x v="36"/>
    <x v="62"/>
    <x v="1402"/>
    <x v="36"/>
    <x v="62"/>
    <s v="Cambridge Arch-Central Kansas Uplift"/>
    <x v="46"/>
    <s v="Cambridge Arch-Central Kansas Uplift"/>
    <s v="CENSARA_2012"/>
  </r>
  <r>
    <x v="25"/>
    <x v="563"/>
    <x v="1403"/>
    <x v="25"/>
    <x v="561"/>
    <s v="Appalachian Basin"/>
    <x v="30"/>
    <m/>
    <s v="CENSARA_AVG"/>
  </r>
  <r>
    <x v="27"/>
    <x v="206"/>
    <x v="1404"/>
    <x v="27"/>
    <x v="206"/>
    <s v="Illinois Basin"/>
    <x v="52"/>
    <s v="Illinois Basin"/>
    <s v="CENSARA_2012"/>
  </r>
  <r>
    <x v="31"/>
    <x v="897"/>
    <x v="1262"/>
    <x v="31"/>
    <x v="894"/>
    <s v="Atlantic Coast Basin"/>
    <x v="34"/>
    <m/>
    <s v="CENSARA_AVG"/>
  </r>
  <r>
    <x v="34"/>
    <x v="455"/>
    <x v="1405"/>
    <x v="34"/>
    <x v="454"/>
    <s v="Forest City Basin"/>
    <x v="54"/>
    <s v="Forest City Basin"/>
    <s v="CENSARA_2012"/>
  </r>
  <r>
    <x v="31"/>
    <x v="70"/>
    <x v="1357"/>
    <x v="31"/>
    <x v="70"/>
    <s v="Atlantic Coast Basin"/>
    <x v="34"/>
    <m/>
    <s v="CENSARA_AVG"/>
  </r>
  <r>
    <x v="36"/>
    <x v="977"/>
    <x v="1406"/>
    <x v="36"/>
    <x v="974"/>
    <s v="Salina Basin"/>
    <x v="48"/>
    <s v="Salina Basin"/>
    <s v="CENSARA_2012"/>
  </r>
  <r>
    <x v="31"/>
    <x v="897"/>
    <x v="1262"/>
    <x v="31"/>
    <x v="894"/>
    <s v="Atlantic Coast Basin"/>
    <x v="34"/>
    <m/>
    <s v="CENSARA_AVG"/>
  </r>
  <r>
    <x v="33"/>
    <x v="971"/>
    <x v="1391"/>
    <x v="33"/>
    <x v="968"/>
    <s v="Atlantic Coast Basin"/>
    <x v="34"/>
    <m/>
    <s v="CENSARA_AVG"/>
  </r>
  <r>
    <x v="27"/>
    <x v="978"/>
    <x v="1407"/>
    <x v="27"/>
    <x v="975"/>
    <s v="Illinois Basin"/>
    <x v="52"/>
    <s v="Illinois Basin"/>
    <s v="CENSARA_2012"/>
  </r>
  <r>
    <x v="32"/>
    <x v="979"/>
    <x v="1408"/>
    <x v="32"/>
    <x v="976"/>
    <s v="Denver Basin"/>
    <x v="58"/>
    <s v="Denver Basin"/>
    <s v="CENSARA_2012"/>
  </r>
  <r>
    <x v="31"/>
    <x v="934"/>
    <x v="1316"/>
    <x v="31"/>
    <x v="931"/>
    <s v="Atlantic Coast Basin"/>
    <x v="34"/>
    <m/>
    <s v="CENSARA_AVG"/>
  </r>
  <r>
    <x v="26"/>
    <x v="563"/>
    <x v="1409"/>
    <x v="26"/>
    <x v="561"/>
    <s v="Illinois Basin"/>
    <x v="52"/>
    <s v="Illinois Basin"/>
    <s v="CENSARA_2012"/>
  </r>
  <r>
    <x v="36"/>
    <x v="980"/>
    <x v="1410"/>
    <x v="36"/>
    <x v="977"/>
    <s v="Forest City Basin"/>
    <x v="54"/>
    <s v="Forest City Basin"/>
    <s v="CENSARA_2012"/>
  </r>
  <r>
    <x v="36"/>
    <x v="981"/>
    <x v="1411"/>
    <x v="36"/>
    <x v="978"/>
    <s v="Salina Basin"/>
    <x v="48"/>
    <s v="Salina Basin"/>
    <s v="CENSARA_2012"/>
  </r>
  <r>
    <x v="36"/>
    <x v="302"/>
    <x v="1412"/>
    <x v="36"/>
    <x v="301"/>
    <s v="Forest City Basin"/>
    <x v="54"/>
    <s v="Forest City Basin"/>
    <s v="CENSARA_2012"/>
  </r>
  <r>
    <x v="30"/>
    <x v="628"/>
    <x v="1413"/>
    <x v="30"/>
    <x v="626"/>
    <s v="Appalachian Basin (Eastern Overthrust Area)"/>
    <x v="38"/>
    <m/>
    <s v="CENSARA_AVG"/>
  </r>
  <r>
    <x v="24"/>
    <x v="982"/>
    <x v="1414"/>
    <x v="24"/>
    <x v="979"/>
    <s v="Overthrust&amp;Wasatch Uplift"/>
    <x v="49"/>
    <m/>
    <s v="CENSARA_AVG"/>
  </r>
  <r>
    <x v="36"/>
    <x v="908"/>
    <x v="1415"/>
    <x v="36"/>
    <x v="905"/>
    <s v="Nemaha Uplift"/>
    <x v="57"/>
    <s v="Nemaha Uplift"/>
    <s v="CENSARA_2012"/>
  </r>
  <r>
    <x v="36"/>
    <x v="983"/>
    <x v="1416"/>
    <x v="36"/>
    <x v="980"/>
    <s v="Salina Basin"/>
    <x v="48"/>
    <s v="Salina Basin"/>
    <s v="CENSARA_2012"/>
  </r>
  <r>
    <x v="31"/>
    <x v="70"/>
    <x v="1357"/>
    <x v="31"/>
    <x v="70"/>
    <s v="Atlantic Coast Basin"/>
    <x v="34"/>
    <m/>
    <s v="CENSARA_AVG"/>
  </r>
  <r>
    <x v="16"/>
    <x v="984"/>
    <x v="1417"/>
    <x v="16"/>
    <x v="981"/>
    <s v="San Joaquin Basin"/>
    <x v="63"/>
    <m/>
    <s v="CENSARA_AVG"/>
  </r>
  <r>
    <x v="36"/>
    <x v="91"/>
    <x v="1418"/>
    <x v="36"/>
    <x v="91"/>
    <s v="Salina Basin"/>
    <x v="48"/>
    <s v="Salina Basin"/>
    <s v="CENSARA_2012"/>
  </r>
  <r>
    <x v="36"/>
    <x v="113"/>
    <x v="1419"/>
    <x v="36"/>
    <x v="113"/>
    <s v="Nemaha Uplift"/>
    <x v="57"/>
    <s v="Nemaha Uplift"/>
    <s v="CENSARA_2012"/>
  </r>
  <r>
    <x v="33"/>
    <x v="744"/>
    <x v="1420"/>
    <x v="33"/>
    <x v="742"/>
    <s v="Atlantic Coast Basin"/>
    <x v="34"/>
    <m/>
    <s v="CENSARA_AVG"/>
  </r>
  <r>
    <x v="33"/>
    <x v="985"/>
    <x v="1421"/>
    <x v="33"/>
    <x v="982"/>
    <s v="Piedmont-Blue Ridge Prov"/>
    <x v="43"/>
    <m/>
    <s v="CENSARA_AVG"/>
  </r>
  <r>
    <x v="30"/>
    <x v="45"/>
    <x v="1422"/>
    <x v="30"/>
    <x v="45"/>
    <s v="Appalachian Basin"/>
    <x v="30"/>
    <m/>
    <s v="CENSARA_AVG"/>
  </r>
  <r>
    <x v="33"/>
    <x v="249"/>
    <x v="1423"/>
    <x v="33"/>
    <x v="248"/>
    <s v="Piedmont-Blue Ridge Prov"/>
    <x v="43"/>
    <m/>
    <s v="CENSARA_AVG"/>
  </r>
  <r>
    <x v="25"/>
    <x v="302"/>
    <x v="1424"/>
    <x v="25"/>
    <x v="301"/>
    <s v="Cincinnati Arch"/>
    <x v="51"/>
    <m/>
    <s v="CENSARA_AVG"/>
  </r>
  <r>
    <x v="32"/>
    <x v="986"/>
    <x v="1425"/>
    <x v="32"/>
    <x v="983"/>
    <s v="Piceance Basin"/>
    <x v="60"/>
    <m/>
    <s v="CENSARA_AVG"/>
  </r>
  <r>
    <x v="25"/>
    <x v="284"/>
    <x v="1426"/>
    <x v="25"/>
    <x v="283"/>
    <s v="Cincinnati Arch"/>
    <x v="51"/>
    <m/>
    <s v="CENSARA_AVG"/>
  </r>
  <r>
    <x v="25"/>
    <x v="987"/>
    <x v="1427"/>
    <x v="25"/>
    <x v="984"/>
    <s v="Cincinnati Arch"/>
    <x v="51"/>
    <m/>
    <s v="CENSARA_AVG"/>
  </r>
  <r>
    <x v="30"/>
    <x v="988"/>
    <x v="1428"/>
    <x v="30"/>
    <x v="985"/>
    <s v="Appalachian Basin"/>
    <x v="30"/>
    <m/>
    <s v="CENSARA_AVG"/>
  </r>
  <r>
    <x v="26"/>
    <x v="405"/>
    <x v="1429"/>
    <x v="26"/>
    <x v="404"/>
    <s v="Illinois Basin"/>
    <x v="52"/>
    <s v="Illinois Basin"/>
    <s v="CENSARA_2012"/>
  </r>
  <r>
    <x v="33"/>
    <x v="971"/>
    <x v="1391"/>
    <x v="33"/>
    <x v="968"/>
    <s v="Atlantic Coast Basin"/>
    <x v="34"/>
    <m/>
    <s v="CENSARA_AVG"/>
  </r>
  <r>
    <x v="33"/>
    <x v="989"/>
    <x v="1430"/>
    <x v="33"/>
    <x v="986"/>
    <s v="Piedmont-Blue Ridge Prov"/>
    <x v="43"/>
    <m/>
    <s v="CENSARA_AVG"/>
  </r>
  <r>
    <x v="33"/>
    <x v="431"/>
    <x v="1431"/>
    <x v="33"/>
    <x v="430"/>
    <s v="Piedmont-Blue Ridge Prov"/>
    <x v="43"/>
    <m/>
    <s v="CENSARA_AVG"/>
  </r>
  <r>
    <x v="25"/>
    <x v="990"/>
    <x v="1432"/>
    <x v="25"/>
    <x v="987"/>
    <s v="Appalachian Basin"/>
    <x v="30"/>
    <m/>
    <s v="CENSARA_AVG"/>
  </r>
  <r>
    <x v="33"/>
    <x v="971"/>
    <x v="1391"/>
    <x v="33"/>
    <x v="968"/>
    <s v="Atlantic Coast Basin"/>
    <x v="34"/>
    <m/>
    <s v="CENSARA_AVG"/>
  </r>
  <r>
    <x v="31"/>
    <x v="70"/>
    <x v="1357"/>
    <x v="31"/>
    <x v="70"/>
    <s v="Atlantic Coast Basin"/>
    <x v="34"/>
    <m/>
    <s v="CENSARA_AVG"/>
  </r>
  <r>
    <x v="31"/>
    <x v="950"/>
    <x v="1349"/>
    <x v="31"/>
    <x v="947"/>
    <s v="Atlantic Coast Basin"/>
    <x v="34"/>
    <m/>
    <s v="CENSARA_AVG"/>
  </r>
  <r>
    <x v="26"/>
    <x v="757"/>
    <x v="1433"/>
    <x v="26"/>
    <x v="755"/>
    <s v="Illinois Basin"/>
    <x v="52"/>
    <s v="Illinois Basin"/>
    <s v="CENSARA_2012"/>
  </r>
  <r>
    <x v="27"/>
    <x v="991"/>
    <x v="1434"/>
    <x v="27"/>
    <x v="988"/>
    <s v="Cincinnati Arch"/>
    <x v="51"/>
    <m/>
    <s v="CENSARA_AVG"/>
  </r>
  <r>
    <x v="33"/>
    <x v="744"/>
    <x v="1420"/>
    <x v="33"/>
    <x v="742"/>
    <s v="Atlantic Coast Basin"/>
    <x v="34"/>
    <m/>
    <s v="CENSARA_AVG"/>
  </r>
  <r>
    <x v="16"/>
    <x v="992"/>
    <x v="1435"/>
    <x v="16"/>
    <x v="989"/>
    <s v="San Joaquin Basin"/>
    <x v="63"/>
    <m/>
    <s v="CENSARA_AVG"/>
  </r>
  <r>
    <x v="33"/>
    <x v="844"/>
    <x v="1436"/>
    <x v="33"/>
    <x v="842"/>
    <s v="Atlantic Coast Basin"/>
    <x v="34"/>
    <m/>
    <s v="CENSARA_AVG"/>
  </r>
  <r>
    <x v="27"/>
    <x v="993"/>
    <x v="1437"/>
    <x v="27"/>
    <x v="990"/>
    <s v="Illinois Basin"/>
    <x v="52"/>
    <s v="Illinois Basin"/>
    <s v="CENSARA_2012"/>
  </r>
  <r>
    <x v="30"/>
    <x v="658"/>
    <x v="1438"/>
    <x v="30"/>
    <x v="656"/>
    <s v="Appalachian Basin (Eastern Overthrust Area)"/>
    <x v="38"/>
    <m/>
    <s v="CENSARA_AVG"/>
  </r>
  <r>
    <x v="27"/>
    <x v="994"/>
    <x v="1439"/>
    <x v="27"/>
    <x v="991"/>
    <s v="Cincinnati Arch"/>
    <x v="51"/>
    <m/>
    <s v="CENSARA_AVG"/>
  </r>
  <r>
    <x v="31"/>
    <x v="70"/>
    <x v="1357"/>
    <x v="31"/>
    <x v="70"/>
    <s v="Atlantic Coast Basin"/>
    <x v="34"/>
    <m/>
    <s v="CENSARA_AVG"/>
  </r>
  <r>
    <x v="33"/>
    <x v="971"/>
    <x v="1391"/>
    <x v="33"/>
    <x v="968"/>
    <s v="Atlantic Coast Basin"/>
    <x v="34"/>
    <m/>
    <s v="CENSARA_AVG"/>
  </r>
  <r>
    <x v="32"/>
    <x v="222"/>
    <x v="1440"/>
    <x v="32"/>
    <x v="222"/>
    <s v="South Park Basin"/>
    <x v="65"/>
    <m/>
    <s v="CENSARA_AVG"/>
  </r>
  <r>
    <x v="27"/>
    <x v="995"/>
    <x v="1441"/>
    <x v="27"/>
    <x v="992"/>
    <s v="Illinois Basin"/>
    <x v="52"/>
    <s v="Illinois Basin"/>
    <s v="CENSARA_2012"/>
  </r>
  <r>
    <x v="31"/>
    <x v="70"/>
    <x v="1357"/>
    <x v="31"/>
    <x v="70"/>
    <s v="Atlantic Coast Basin"/>
    <x v="34"/>
    <m/>
    <s v="CENSARA_AVG"/>
  </r>
  <r>
    <x v="33"/>
    <x v="964"/>
    <x v="1442"/>
    <x v="33"/>
    <x v="961"/>
    <s v="Appalachian Basin (Eastern Overthrust Area)"/>
    <x v="38"/>
    <m/>
    <s v="CENSARA_AVG"/>
  </r>
  <r>
    <x v="33"/>
    <x v="996"/>
    <x v="1443"/>
    <x v="33"/>
    <x v="993"/>
    <s v="Appalachian Basin"/>
    <x v="30"/>
    <m/>
    <s v="CENSARA_AVG"/>
  </r>
  <r>
    <x v="31"/>
    <x v="70"/>
    <x v="1357"/>
    <x v="31"/>
    <x v="70"/>
    <s v="Atlantic Coast Basin"/>
    <x v="34"/>
    <m/>
    <s v="CENSARA_AVG"/>
  </r>
  <r>
    <x v="33"/>
    <x v="640"/>
    <x v="1444"/>
    <x v="33"/>
    <x v="638"/>
    <s v="Atlantic Coast Basin"/>
    <x v="34"/>
    <m/>
    <s v="CENSARA_AVG"/>
  </r>
  <r>
    <x v="33"/>
    <x v="172"/>
    <x v="1445"/>
    <x v="33"/>
    <x v="172"/>
    <s v="Atlantic Coast Basin"/>
    <x v="34"/>
    <m/>
    <s v="CENSARA_AVG"/>
  </r>
  <r>
    <x v="31"/>
    <x v="70"/>
    <x v="1357"/>
    <x v="31"/>
    <x v="70"/>
    <s v="Atlantic Coast Basin"/>
    <x v="34"/>
    <m/>
    <s v="CENSARA_AVG"/>
  </r>
  <r>
    <x v="33"/>
    <x v="971"/>
    <x v="1391"/>
    <x v="33"/>
    <x v="968"/>
    <s v="Atlantic Coast Basin"/>
    <x v="34"/>
    <m/>
    <s v="CENSARA_AVG"/>
  </r>
  <r>
    <x v="26"/>
    <x v="117"/>
    <x v="1446"/>
    <x v="26"/>
    <x v="117"/>
    <s v="Illinois Basin"/>
    <x v="52"/>
    <s v="Illinois Basin"/>
    <s v="CENSARA_2012"/>
  </r>
  <r>
    <x v="33"/>
    <x v="971"/>
    <x v="1391"/>
    <x v="33"/>
    <x v="968"/>
    <s v="Atlantic Coast Basin"/>
    <x v="34"/>
    <m/>
    <s v="CENSARA_AVG"/>
  </r>
  <r>
    <x v="31"/>
    <x v="70"/>
    <x v="1357"/>
    <x v="31"/>
    <x v="70"/>
    <s v="Atlantic Coast Basin"/>
    <x v="34"/>
    <m/>
    <s v="CENSARA_AVG"/>
  </r>
  <r>
    <x v="33"/>
    <x v="971"/>
    <x v="1391"/>
    <x v="33"/>
    <x v="968"/>
    <s v="Atlantic Coast Basin"/>
    <x v="34"/>
    <m/>
    <s v="CENSARA_AVG"/>
  </r>
  <r>
    <x v="27"/>
    <x v="302"/>
    <x v="1447"/>
    <x v="27"/>
    <x v="301"/>
    <s v="Illinois Basin"/>
    <x v="52"/>
    <s v="Illinois Basin"/>
    <s v="CENSARA_2012"/>
  </r>
  <r>
    <x v="25"/>
    <x v="81"/>
    <x v="1448"/>
    <x v="25"/>
    <x v="81"/>
    <s v="Cincinnati Arch"/>
    <x v="51"/>
    <m/>
    <s v="CENSARA_AVG"/>
  </r>
  <r>
    <x v="34"/>
    <x v="647"/>
    <x v="1449"/>
    <x v="34"/>
    <x v="645"/>
    <s v="Forest City Basin"/>
    <x v="54"/>
    <s v="Forest City Basin"/>
    <s v="CENSARA_2012"/>
  </r>
  <r>
    <x v="32"/>
    <x v="49"/>
    <x v="1450"/>
    <x v="32"/>
    <x v="49"/>
    <s v="Denver Basin"/>
    <x v="58"/>
    <s v="Denver Basin"/>
    <s v="CENSARA_2012"/>
  </r>
  <r>
    <x v="31"/>
    <x v="70"/>
    <x v="1357"/>
    <x v="31"/>
    <x v="70"/>
    <s v="Atlantic Coast Basin"/>
    <x v="34"/>
    <m/>
    <s v="CENSARA_AVG"/>
  </r>
  <r>
    <x v="33"/>
    <x v="637"/>
    <x v="1451"/>
    <x v="33"/>
    <x v="635"/>
    <s v="Atlantic Coast Basin"/>
    <x v="34"/>
    <m/>
    <s v="CENSARA_AVG"/>
  </r>
  <r>
    <x v="33"/>
    <x v="997"/>
    <x v="1452"/>
    <x v="33"/>
    <x v="994"/>
    <s v="Appalachian Basin (Eastern Overthrust Area)"/>
    <x v="38"/>
    <m/>
    <s v="CENSARA_AVG"/>
  </r>
  <r>
    <x v="33"/>
    <x v="971"/>
    <x v="1391"/>
    <x v="33"/>
    <x v="968"/>
    <s v="Atlantic Coast Basin"/>
    <x v="34"/>
    <m/>
    <s v="CENSARA_AVG"/>
  </r>
  <r>
    <x v="33"/>
    <x v="971"/>
    <x v="1391"/>
    <x v="33"/>
    <x v="968"/>
    <s v="Atlantic Coast Basin"/>
    <x v="34"/>
    <m/>
    <s v="CENSARA_AVG"/>
  </r>
  <r>
    <x v="34"/>
    <x v="998"/>
    <x v="1453"/>
    <x v="34"/>
    <x v="995"/>
    <s v="Forest City Basin"/>
    <x v="54"/>
    <s v="Forest City Basin"/>
    <s v="CENSARA_2012"/>
  </r>
  <r>
    <x v="33"/>
    <x v="971"/>
    <x v="1391"/>
    <x v="33"/>
    <x v="968"/>
    <s v="Atlantic Coast Basin"/>
    <x v="34"/>
    <m/>
    <s v="CENSARA_AVG"/>
  </r>
  <r>
    <x v="33"/>
    <x v="971"/>
    <x v="1391"/>
    <x v="33"/>
    <x v="968"/>
    <s v="Atlantic Coast Basin"/>
    <x v="34"/>
    <m/>
    <s v="CENSARA_AVG"/>
  </r>
  <r>
    <x v="34"/>
    <x v="999"/>
    <x v="1454"/>
    <x v="34"/>
    <x v="996"/>
    <s v="Ozark Uplift"/>
    <x v="61"/>
    <s v="Ozark Uplift"/>
    <s v="CENSARA_2012"/>
  </r>
  <r>
    <x v="25"/>
    <x v="1000"/>
    <x v="1455"/>
    <x v="25"/>
    <x v="997"/>
    <s v="Appalachian Basin"/>
    <x v="30"/>
    <m/>
    <s v="CENSARA_AVG"/>
  </r>
  <r>
    <x v="32"/>
    <x v="1001"/>
    <x v="1456"/>
    <x v="32"/>
    <x v="998"/>
    <s v="Piceance Basin"/>
    <x v="60"/>
    <m/>
    <s v="CENSARA_AVG"/>
  </r>
  <r>
    <x v="24"/>
    <x v="736"/>
    <x v="1457"/>
    <x v="24"/>
    <x v="734"/>
    <s v="South Western Overthrust"/>
    <x v="55"/>
    <m/>
    <s v="CENSARA_AVG"/>
  </r>
  <r>
    <x v="27"/>
    <x v="410"/>
    <x v="1458"/>
    <x v="27"/>
    <x v="409"/>
    <s v="Illinois Basin"/>
    <x v="52"/>
    <s v="Illinois Basin"/>
    <s v="CENSARA_2012"/>
  </r>
  <r>
    <x v="32"/>
    <x v="1002"/>
    <x v="1459"/>
    <x v="32"/>
    <x v="999"/>
    <s v="Denver Basin"/>
    <x v="58"/>
    <s v="Denver Basin"/>
    <s v="CENSARA_2012"/>
  </r>
  <r>
    <x v="37"/>
    <x v="298"/>
    <x v="1460"/>
    <x v="37"/>
    <x v="297"/>
    <s v="Cincinnati Arch"/>
    <x v="51"/>
    <m/>
    <s v="CENSARA_AVG"/>
  </r>
  <r>
    <x v="37"/>
    <x v="644"/>
    <x v="1461"/>
    <x v="37"/>
    <x v="642"/>
    <s v="Cincinnati Arch"/>
    <x v="51"/>
    <m/>
    <s v="CENSARA_AVG"/>
  </r>
  <r>
    <x v="34"/>
    <x v="1003"/>
    <x v="1462"/>
    <x v="34"/>
    <x v="1000"/>
    <s v="Ozark Uplift"/>
    <x v="61"/>
    <s v="Ozark Uplift"/>
    <s v="CENSARA_2012"/>
  </r>
  <r>
    <x v="34"/>
    <x v="410"/>
    <x v="1463"/>
    <x v="34"/>
    <x v="409"/>
    <s v="Ozark Uplift"/>
    <x v="61"/>
    <s v="Ozark Uplift"/>
    <s v="CENSARA_2012"/>
  </r>
  <r>
    <x v="34"/>
    <x v="203"/>
    <x v="1464"/>
    <x v="34"/>
    <x v="203"/>
    <s v="Forest City Basin"/>
    <x v="54"/>
    <s v="Forest City Basin"/>
    <s v="CENSARA_2012"/>
  </r>
  <r>
    <x v="33"/>
    <x v="971"/>
    <x v="1391"/>
    <x v="33"/>
    <x v="968"/>
    <s v="Atlantic Coast Basin"/>
    <x v="34"/>
    <m/>
    <s v="CENSARA_AVG"/>
  </r>
  <r>
    <x v="27"/>
    <x v="1004"/>
    <x v="1465"/>
    <x v="27"/>
    <x v="1001"/>
    <s v="Cincinnati Arch"/>
    <x v="51"/>
    <m/>
    <s v="CENSARA_AVG"/>
  </r>
  <r>
    <x v="26"/>
    <x v="374"/>
    <x v="1466"/>
    <x v="26"/>
    <x v="373"/>
    <s v="Illinois Basin"/>
    <x v="52"/>
    <s v="Illinois Basin"/>
    <s v="CENSARA_2012"/>
  </r>
  <r>
    <x v="33"/>
    <x v="971"/>
    <x v="1391"/>
    <x v="33"/>
    <x v="968"/>
    <s v="Atlantic Coast Basin"/>
    <x v="34"/>
    <m/>
    <s v="CENSARA_AVG"/>
  </r>
  <r>
    <x v="30"/>
    <x v="206"/>
    <x v="1467"/>
    <x v="30"/>
    <x v="206"/>
    <s v="Appalachian Basin"/>
    <x v="30"/>
    <m/>
    <s v="CENSARA_AVG"/>
  </r>
  <r>
    <x v="37"/>
    <x v="1005"/>
    <x v="1468"/>
    <x v="37"/>
    <x v="1002"/>
    <s v="Cincinnati Arch"/>
    <x v="51"/>
    <m/>
    <s v="CENSARA_AVG"/>
  </r>
  <r>
    <x v="32"/>
    <x v="42"/>
    <x v="1469"/>
    <x v="32"/>
    <x v="42"/>
    <s v="Denver Basin"/>
    <x v="58"/>
    <s v="Denver Basin"/>
    <s v="CENSARA_2012"/>
  </r>
  <r>
    <x v="33"/>
    <x v="971"/>
    <x v="1391"/>
    <x v="33"/>
    <x v="968"/>
    <s v="Atlantic Coast Basin"/>
    <x v="34"/>
    <m/>
    <s v="CENSARA_AVG"/>
  </r>
  <r>
    <x v="32"/>
    <x v="76"/>
    <x v="1470"/>
    <x v="32"/>
    <x v="76"/>
    <s v="Eagle Basin"/>
    <x v="64"/>
    <m/>
    <s v="CENSARA_AVG"/>
  </r>
  <r>
    <x v="26"/>
    <x v="1006"/>
    <x v="1471"/>
    <x v="26"/>
    <x v="1003"/>
    <s v="Illinois Basin"/>
    <x v="52"/>
    <s v="Illinois Basin"/>
    <s v="CENSARA_2012"/>
  </r>
  <r>
    <x v="33"/>
    <x v="971"/>
    <x v="1391"/>
    <x v="33"/>
    <x v="968"/>
    <s v="Atlantic Coast Basin"/>
    <x v="34"/>
    <m/>
    <s v="CENSARA_AVG"/>
  </r>
  <r>
    <x v="34"/>
    <x v="563"/>
    <x v="1472"/>
    <x v="34"/>
    <x v="561"/>
    <s v="Ozark Uplift"/>
    <x v="61"/>
    <s v="Ozark Uplift"/>
    <s v="CENSARA_2012"/>
  </r>
  <r>
    <x v="28"/>
    <x v="1007"/>
    <x v="1473"/>
    <x v="28"/>
    <x v="1004"/>
    <s v="Not Assigned - SURVEY AVERAGE"/>
    <x v="1"/>
    <m/>
    <s v="CENSARA_2012"/>
  </r>
  <r>
    <x v="25"/>
    <x v="416"/>
    <x v="1474"/>
    <x v="25"/>
    <x v="415"/>
    <s v="Appalachian Basin"/>
    <x v="30"/>
    <m/>
    <s v="CENSARA_AVG"/>
  </r>
  <r>
    <x v="33"/>
    <x v="971"/>
    <x v="1391"/>
    <x v="33"/>
    <x v="968"/>
    <s v="Atlantic Coast Basin"/>
    <x v="34"/>
    <m/>
    <s v="CENSARA_AVG"/>
  </r>
  <r>
    <x v="32"/>
    <x v="1008"/>
    <x v="1475"/>
    <x v="32"/>
    <x v="1005"/>
    <s v="Las Animas Arch"/>
    <x v="66"/>
    <s v="Cambridge Arch-Central Kansas Uplift"/>
    <s v="CENSARA_EXTENSION"/>
  </r>
  <r>
    <x v="33"/>
    <x v="1009"/>
    <x v="1476"/>
    <x v="33"/>
    <x v="1006"/>
    <s v="Piedmont-Blue Ridge Prov"/>
    <x v="43"/>
    <m/>
    <s v="CENSARA_AVG"/>
  </r>
  <r>
    <x v="26"/>
    <x v="228"/>
    <x v="1477"/>
    <x v="26"/>
    <x v="227"/>
    <s v="Illinois Basin"/>
    <x v="52"/>
    <s v="Illinois Basin"/>
    <s v="CENSARA_2012"/>
  </r>
  <r>
    <x v="26"/>
    <x v="431"/>
    <x v="1478"/>
    <x v="26"/>
    <x v="430"/>
    <s v="Illinois Basin"/>
    <x v="52"/>
    <s v="Illinois Basin"/>
    <s v="CENSARA_2012"/>
  </r>
  <r>
    <x v="32"/>
    <x v="1010"/>
    <x v="1479"/>
    <x v="32"/>
    <x v="1007"/>
    <s v="Piceance Basin"/>
    <x v="60"/>
    <m/>
    <s v="CENSARA_AVG"/>
  </r>
  <r>
    <x v="34"/>
    <x v="858"/>
    <x v="1480"/>
    <x v="34"/>
    <x v="856"/>
    <s v="Ozark Uplift"/>
    <x v="61"/>
    <s v="Ozark Uplift"/>
    <s v="CENSARA_2012"/>
  </r>
  <r>
    <x v="33"/>
    <x v="793"/>
    <x v="1481"/>
    <x v="33"/>
    <x v="791"/>
    <s v="Piedmont-Blue Ridge Prov"/>
    <x v="43"/>
    <m/>
    <s v="CENSARA_AVG"/>
  </r>
  <r>
    <x v="16"/>
    <x v="1011"/>
    <x v="1482"/>
    <x v="16"/>
    <x v="1008"/>
    <s v="San Joaquin Basin"/>
    <x v="63"/>
    <m/>
    <s v="CENSARA_AVG"/>
  </r>
  <r>
    <x v="32"/>
    <x v="251"/>
    <x v="1483"/>
    <x v="32"/>
    <x v="250"/>
    <s v="Piceance Basin"/>
    <x v="60"/>
    <m/>
    <s v="CENSARA_AVG"/>
  </r>
  <r>
    <x v="30"/>
    <x v="1012"/>
    <x v="1484"/>
    <x v="30"/>
    <x v="1009"/>
    <s v="Appalachian Basin"/>
    <x v="30"/>
    <m/>
    <s v="CENSARA_AVG"/>
  </r>
  <r>
    <x v="33"/>
    <x v="1013"/>
    <x v="1485"/>
    <x v="33"/>
    <x v="1010"/>
    <s v="Atlantic Coast Basin"/>
    <x v="34"/>
    <m/>
    <s v="CENSARA_AVG"/>
  </r>
  <r>
    <x v="30"/>
    <x v="547"/>
    <x v="1486"/>
    <x v="30"/>
    <x v="545"/>
    <s v="Appalachian Basin"/>
    <x v="30"/>
    <m/>
    <s v="CENSARA_AVG"/>
  </r>
  <r>
    <x v="36"/>
    <x v="151"/>
    <x v="1487"/>
    <x v="36"/>
    <x v="151"/>
    <s v="Cambridge Arch-Central Kansas Uplift"/>
    <x v="46"/>
    <s v="Cambridge Arch-Central Kansas Uplift"/>
    <s v="CENSARA_2012"/>
  </r>
  <r>
    <x v="34"/>
    <x v="220"/>
    <x v="1488"/>
    <x v="34"/>
    <x v="220"/>
    <s v="Forest City Basin"/>
    <x v="54"/>
    <s v="Forest City Basin"/>
    <s v="CENSARA_2012"/>
  </r>
  <r>
    <x v="36"/>
    <x v="900"/>
    <x v="1489"/>
    <x v="36"/>
    <x v="897"/>
    <s v="Forest City Basin"/>
    <x v="54"/>
    <s v="Forest City Basin"/>
    <s v="CENSARA_2012"/>
  </r>
  <r>
    <x v="27"/>
    <x v="294"/>
    <x v="1490"/>
    <x v="27"/>
    <x v="293"/>
    <s v="Illinois Basin"/>
    <x v="52"/>
    <s v="Illinois Basin"/>
    <s v="CENSARA_2012"/>
  </r>
  <r>
    <x v="33"/>
    <x v="971"/>
    <x v="1391"/>
    <x v="33"/>
    <x v="968"/>
    <s v="Atlantic Coast Basin"/>
    <x v="34"/>
    <m/>
    <s v="CENSARA_AVG"/>
  </r>
  <r>
    <x v="36"/>
    <x v="332"/>
    <x v="1491"/>
    <x v="36"/>
    <x v="331"/>
    <s v="Forest City Basin"/>
    <x v="54"/>
    <s v="Forest City Basin"/>
    <s v="CENSARA_2012"/>
  </r>
  <r>
    <x v="27"/>
    <x v="819"/>
    <x v="1492"/>
    <x v="27"/>
    <x v="817"/>
    <s v="Cincinnati Arch"/>
    <x v="51"/>
    <m/>
    <s v="CENSARA_AVG"/>
  </r>
  <r>
    <x v="33"/>
    <x v="722"/>
    <x v="1493"/>
    <x v="33"/>
    <x v="720"/>
    <s v="Atlantic Coast Basin"/>
    <x v="34"/>
    <m/>
    <s v="CENSARA_AVG"/>
  </r>
  <r>
    <x v="36"/>
    <x v="1014"/>
    <x v="1494"/>
    <x v="36"/>
    <x v="1011"/>
    <s v="Salina Basin"/>
    <x v="48"/>
    <s v="Salina Basin"/>
    <s v="CENSARA_2012"/>
  </r>
  <r>
    <x v="36"/>
    <x v="719"/>
    <x v="1495"/>
    <x v="36"/>
    <x v="717"/>
    <s v="Cambridge Arch-Central Kansas Uplift"/>
    <x v="46"/>
    <s v="Cambridge Arch-Central Kansas Uplift"/>
    <s v="CENSARA_2012"/>
  </r>
  <r>
    <x v="33"/>
    <x v="971"/>
    <x v="1391"/>
    <x v="33"/>
    <x v="968"/>
    <s v="Atlantic Coast Basin"/>
    <x v="34"/>
    <m/>
    <s v="CENSARA_AVG"/>
  </r>
  <r>
    <x v="30"/>
    <x v="1015"/>
    <x v="1496"/>
    <x v="30"/>
    <x v="1012"/>
    <s v="Appalachian Basin"/>
    <x v="30"/>
    <m/>
    <s v="CENSARA_AVG"/>
  </r>
  <r>
    <x v="33"/>
    <x v="971"/>
    <x v="1391"/>
    <x v="33"/>
    <x v="968"/>
    <s v="Atlantic Coast Basin"/>
    <x v="34"/>
    <m/>
    <s v="CENSARA_AVG"/>
  </r>
  <r>
    <x v="36"/>
    <x v="73"/>
    <x v="1497"/>
    <x v="36"/>
    <x v="73"/>
    <s v="Cambridge Arch-Central Kansas Uplift"/>
    <x v="46"/>
    <s v="Cambridge Arch-Central Kansas Uplift"/>
    <s v="CENSARA_2012"/>
  </r>
  <r>
    <x v="27"/>
    <x v="431"/>
    <x v="1498"/>
    <x v="27"/>
    <x v="430"/>
    <s v="Illinois Basin"/>
    <x v="52"/>
    <s v="Illinois Basin"/>
    <s v="CENSARA_2012"/>
  </r>
  <r>
    <x v="33"/>
    <x v="1016"/>
    <x v="1499"/>
    <x v="33"/>
    <x v="1013"/>
    <s v="Atlantic Coast Basin"/>
    <x v="34"/>
    <m/>
    <s v="CENSARA_AVG"/>
  </r>
  <r>
    <x v="36"/>
    <x v="1017"/>
    <x v="1500"/>
    <x v="36"/>
    <x v="1014"/>
    <s v="Cambridge Arch-Central Kansas Uplift"/>
    <x v="46"/>
    <s v="Cambridge Arch-Central Kansas Uplift"/>
    <s v="CENSARA_2012"/>
  </r>
  <r>
    <x v="37"/>
    <x v="1018"/>
    <x v="1501"/>
    <x v="37"/>
    <x v="1015"/>
    <s v="Appalachian Basin"/>
    <x v="30"/>
    <m/>
    <s v="CENSARA_AVG"/>
  </r>
  <r>
    <x v="27"/>
    <x v="332"/>
    <x v="1502"/>
    <x v="27"/>
    <x v="331"/>
    <s v="Illinois Basin"/>
    <x v="52"/>
    <s v="Illinois Basin"/>
    <s v="CENSARA_2012"/>
  </r>
  <r>
    <x v="16"/>
    <x v="1019"/>
    <x v="1503"/>
    <x v="16"/>
    <x v="1016"/>
    <s v="San Joaquin Basin"/>
    <x v="63"/>
    <m/>
    <s v="CENSARA_AVG"/>
  </r>
  <r>
    <x v="33"/>
    <x v="1020"/>
    <x v="1504"/>
    <x v="33"/>
    <x v="1017"/>
    <s v="Atlantic Coast Basin"/>
    <x v="34"/>
    <m/>
    <s v="CENSARA_AVG"/>
  </r>
  <r>
    <x v="36"/>
    <x v="1021"/>
    <x v="1505"/>
    <x v="36"/>
    <x v="1018"/>
    <s v="Cambridge Arch-Central Kansas Uplift"/>
    <x v="46"/>
    <s v="Cambridge Arch-Central Kansas Uplift"/>
    <s v="CENSARA_2012"/>
  </r>
  <r>
    <x v="16"/>
    <x v="1022"/>
    <x v="1506"/>
    <x v="16"/>
    <x v="1019"/>
    <s v="Coastal Basins"/>
    <x v="67"/>
    <m/>
    <s v="CENSARA_AVG"/>
  </r>
  <r>
    <x v="36"/>
    <x v="1023"/>
    <x v="1507"/>
    <x v="36"/>
    <x v="1020"/>
    <s v="Salina Basin"/>
    <x v="48"/>
    <s v="Salina Basin"/>
    <s v="CENSARA_2012"/>
  </r>
  <r>
    <x v="36"/>
    <x v="562"/>
    <x v="1508"/>
    <x v="36"/>
    <x v="560"/>
    <s v="Salina Basin"/>
    <x v="48"/>
    <s v="Salina Basin"/>
    <s v="CENSARA_2012"/>
  </r>
  <r>
    <x v="33"/>
    <x v="971"/>
    <x v="1391"/>
    <x v="33"/>
    <x v="968"/>
    <s v="Atlantic Coast Basin"/>
    <x v="34"/>
    <m/>
    <s v="CENSARA_AVG"/>
  </r>
  <r>
    <x v="33"/>
    <x v="1024"/>
    <x v="1509"/>
    <x v="33"/>
    <x v="1021"/>
    <s v="Appalachian Basin"/>
    <x v="30"/>
    <m/>
    <s v="CENSARA_AVG"/>
  </r>
  <r>
    <x v="37"/>
    <x v="949"/>
    <x v="1510"/>
    <x v="37"/>
    <x v="946"/>
    <s v="Cincinnati Arch"/>
    <x v="51"/>
    <m/>
    <s v="CENSARA_AVG"/>
  </r>
  <r>
    <x v="36"/>
    <x v="1025"/>
    <x v="1511"/>
    <x v="36"/>
    <x v="1022"/>
    <s v="Nemaha Uplift"/>
    <x v="57"/>
    <s v="Nemaha Uplift"/>
    <s v="CENSARA_2012"/>
  </r>
  <r>
    <x v="34"/>
    <x v="1026"/>
    <x v="1512"/>
    <x v="34"/>
    <x v="1023"/>
    <s v="Forest City Basin"/>
    <x v="54"/>
    <s v="Forest City Basin"/>
    <s v="CENSARA_2012"/>
  </r>
  <r>
    <x v="26"/>
    <x v="613"/>
    <x v="1513"/>
    <x v="26"/>
    <x v="611"/>
    <s v="Illinois Basin"/>
    <x v="52"/>
    <s v="Illinois Basin"/>
    <s v="CENSARA_2012"/>
  </r>
  <r>
    <x v="36"/>
    <x v="206"/>
    <x v="1514"/>
    <x v="36"/>
    <x v="206"/>
    <s v="Salina Basin"/>
    <x v="48"/>
    <s v="Salina Basin"/>
    <s v="CENSARA_2012"/>
  </r>
  <r>
    <x v="33"/>
    <x v="971"/>
    <x v="1391"/>
    <x v="33"/>
    <x v="968"/>
    <s v="Atlantic Coast Basin"/>
    <x v="34"/>
    <m/>
    <s v="CENSARA_AVG"/>
  </r>
  <r>
    <x v="36"/>
    <x v="1027"/>
    <x v="1515"/>
    <x v="36"/>
    <x v="1024"/>
    <s v="Nemaha Uplift"/>
    <x v="57"/>
    <s v="Nemaha Uplift"/>
    <s v="CENSARA_2012"/>
  </r>
  <r>
    <x v="37"/>
    <x v="67"/>
    <x v="1516"/>
    <x v="37"/>
    <x v="67"/>
    <s v="Appalachian Basin"/>
    <x v="30"/>
    <m/>
    <s v="CENSARA_AVG"/>
  </r>
  <r>
    <x v="28"/>
    <x v="1028"/>
    <x v="1517"/>
    <x v="28"/>
    <x v="1025"/>
    <s v="Not Assigned - SURVEY AVERAGE"/>
    <x v="1"/>
    <m/>
    <s v="CENSARA_2012"/>
  </r>
  <r>
    <x v="33"/>
    <x v="350"/>
    <x v="1518"/>
    <x v="33"/>
    <x v="349"/>
    <s v="Atlantic Coast Basin"/>
    <x v="34"/>
    <m/>
    <s v="CENSARA_AVG"/>
  </r>
  <r>
    <x v="34"/>
    <x v="633"/>
    <x v="1519"/>
    <x v="34"/>
    <x v="631"/>
    <s v="Forest City Basin"/>
    <x v="54"/>
    <s v="Forest City Basin"/>
    <s v="CENSARA_2012"/>
  </r>
  <r>
    <x v="33"/>
    <x v="1029"/>
    <x v="1520"/>
    <x v="33"/>
    <x v="1026"/>
    <s v="Piedmont-Blue Ridge Prov"/>
    <x v="43"/>
    <m/>
    <s v="CENSARA_AVG"/>
  </r>
  <r>
    <x v="26"/>
    <x v="340"/>
    <x v="1521"/>
    <x v="26"/>
    <x v="339"/>
    <s v="Illinois Basin"/>
    <x v="52"/>
    <s v="Illinois Basin"/>
    <s v="CENSARA_2012"/>
  </r>
  <r>
    <x v="33"/>
    <x v="1030"/>
    <x v="1522"/>
    <x v="33"/>
    <x v="1027"/>
    <s v="Appalachian Basin (Eastern Overthrust Area)"/>
    <x v="38"/>
    <m/>
    <s v="CENSARA_AVG"/>
  </r>
  <r>
    <x v="24"/>
    <x v="1031"/>
    <x v="1523"/>
    <x v="24"/>
    <x v="1028"/>
    <s v="Overthrust&amp;Wasatch Uplift"/>
    <x v="49"/>
    <m/>
    <s v="CENSARA_AVG"/>
  </r>
  <r>
    <x v="27"/>
    <x v="1032"/>
    <x v="1524"/>
    <x v="27"/>
    <x v="1029"/>
    <s v="Cincinnati Arch"/>
    <x v="51"/>
    <m/>
    <s v="CENSARA_AVG"/>
  </r>
  <r>
    <x v="30"/>
    <x v="1033"/>
    <x v="1525"/>
    <x v="30"/>
    <x v="1030"/>
    <s v="Appalachian Basin"/>
    <x v="30"/>
    <m/>
    <s v="CENSARA_AVG"/>
  </r>
  <r>
    <x v="32"/>
    <x v="1034"/>
    <x v="1526"/>
    <x v="32"/>
    <x v="1031"/>
    <s v="Eagle Basin"/>
    <x v="64"/>
    <m/>
    <s v="CENSARA_AVG"/>
  </r>
  <r>
    <x v="26"/>
    <x v="743"/>
    <x v="1527"/>
    <x v="26"/>
    <x v="741"/>
    <s v="Illinois Basin"/>
    <x v="52"/>
    <s v="Illinois Basin"/>
    <s v="CENSARA_2012"/>
  </r>
  <r>
    <x v="16"/>
    <x v="1035"/>
    <x v="1528"/>
    <x v="16"/>
    <x v="1032"/>
    <s v="Great Basin Province"/>
    <x v="41"/>
    <m/>
    <s v="CENSARA_AVG"/>
  </r>
  <r>
    <x v="37"/>
    <x v="1036"/>
    <x v="1529"/>
    <x v="37"/>
    <x v="1033"/>
    <s v="Cincinnati Arch"/>
    <x v="51"/>
    <m/>
    <s v="CENSARA_AVG"/>
  </r>
  <r>
    <x v="26"/>
    <x v="1037"/>
    <x v="1530"/>
    <x v="26"/>
    <x v="1034"/>
    <s v="Illinois Basin"/>
    <x v="52"/>
    <s v="Illinois Basin"/>
    <s v="CENSARA_2012"/>
  </r>
  <r>
    <x v="33"/>
    <x v="1038"/>
    <x v="1531"/>
    <x v="33"/>
    <x v="1035"/>
    <s v="Piedmont-Blue Ridge Prov"/>
    <x v="43"/>
    <m/>
    <s v="CENSARA_AVG"/>
  </r>
  <r>
    <x v="27"/>
    <x v="34"/>
    <x v="1532"/>
    <x v="27"/>
    <x v="34"/>
    <s v="Cincinnati Arch"/>
    <x v="51"/>
    <m/>
    <s v="CENSARA_AVG"/>
  </r>
  <r>
    <x v="33"/>
    <x v="1039"/>
    <x v="1533"/>
    <x v="33"/>
    <x v="1036"/>
    <s v="Atlantic Coast Basin"/>
    <x v="34"/>
    <m/>
    <s v="CENSARA_AVG"/>
  </r>
  <r>
    <x v="33"/>
    <x v="722"/>
    <x v="1493"/>
    <x v="33"/>
    <x v="720"/>
    <s v="Atlantic Coast Basin"/>
    <x v="34"/>
    <m/>
    <s v="CENSARA_AVG"/>
  </r>
  <r>
    <x v="37"/>
    <x v="45"/>
    <x v="1534"/>
    <x v="37"/>
    <x v="45"/>
    <s v="Cincinnati Arch"/>
    <x v="51"/>
    <m/>
    <s v="CENSARA_AVG"/>
  </r>
  <r>
    <x v="26"/>
    <x v="594"/>
    <x v="1535"/>
    <x v="26"/>
    <x v="592"/>
    <s v="Illinois Basin"/>
    <x v="52"/>
    <s v="Illinois Basin"/>
    <s v="CENSARA_2012"/>
  </r>
  <r>
    <x v="33"/>
    <x v="624"/>
    <x v="1536"/>
    <x v="33"/>
    <x v="622"/>
    <s v="Atlantic Coast Basin"/>
    <x v="34"/>
    <m/>
    <s v="CENSARA_AVG"/>
  </r>
  <r>
    <x v="33"/>
    <x v="971"/>
    <x v="1391"/>
    <x v="33"/>
    <x v="968"/>
    <s v="Atlantic Coast Basin"/>
    <x v="34"/>
    <m/>
    <s v="CENSARA_AVG"/>
  </r>
  <r>
    <x v="37"/>
    <x v="217"/>
    <x v="1537"/>
    <x v="37"/>
    <x v="217"/>
    <s v="Cincinnati Arch"/>
    <x v="51"/>
    <m/>
    <s v="CENSARA_AVG"/>
  </r>
  <r>
    <x v="34"/>
    <x v="206"/>
    <x v="1538"/>
    <x v="34"/>
    <x v="206"/>
    <s v="Forest City Basin"/>
    <x v="54"/>
    <s v="Forest City Basin"/>
    <s v="CENSARA_2012"/>
  </r>
  <r>
    <x v="27"/>
    <x v="416"/>
    <x v="1539"/>
    <x v="27"/>
    <x v="415"/>
    <s v="Illinois Basin"/>
    <x v="52"/>
    <s v="Illinois Basin"/>
    <s v="CENSARA_2012"/>
  </r>
  <r>
    <x v="34"/>
    <x v="891"/>
    <x v="1540"/>
    <x v="34"/>
    <x v="888"/>
    <s v="Ozark Uplift"/>
    <x v="61"/>
    <s v="Ozark Uplift"/>
    <s v="CENSARA_2012"/>
  </r>
  <r>
    <x v="33"/>
    <x v="130"/>
    <x v="1541"/>
    <x v="33"/>
    <x v="130"/>
    <s v="Piedmont-Blue Ridge Prov"/>
    <x v="43"/>
    <m/>
    <s v="CENSARA_AVG"/>
  </r>
  <r>
    <x v="33"/>
    <x v="971"/>
    <x v="1391"/>
    <x v="33"/>
    <x v="968"/>
    <s v="Atlantic Coast Basin"/>
    <x v="34"/>
    <m/>
    <s v="CENSARA_AVG"/>
  </r>
  <r>
    <x v="26"/>
    <x v="1040"/>
    <x v="1542"/>
    <x v="26"/>
    <x v="1037"/>
    <s v="Illinois Basin"/>
    <x v="52"/>
    <s v="Illinois Basin"/>
    <s v="CENSARA_2012"/>
  </r>
  <r>
    <x v="37"/>
    <x v="52"/>
    <x v="1543"/>
    <x v="37"/>
    <x v="52"/>
    <s v="Cincinnati Arch"/>
    <x v="51"/>
    <m/>
    <s v="CENSARA_AVG"/>
  </r>
  <r>
    <x v="34"/>
    <x v="1041"/>
    <x v="1544"/>
    <x v="34"/>
    <x v="1038"/>
    <s v="Ozark Uplift"/>
    <x v="61"/>
    <s v="Ozark Uplift"/>
    <s v="CENSARA_2012"/>
  </r>
  <r>
    <x v="33"/>
    <x v="1042"/>
    <x v="1545"/>
    <x v="33"/>
    <x v="1039"/>
    <s v="Piedmont-Blue Ridge Prov"/>
    <x v="43"/>
    <m/>
    <s v="CENSARA_AVG"/>
  </r>
  <r>
    <x v="30"/>
    <x v="1043"/>
    <x v="1546"/>
    <x v="30"/>
    <x v="1040"/>
    <s v="Appalachian Basin (Eastern Overthrust Area)"/>
    <x v="38"/>
    <m/>
    <s v="CENSARA_AVG"/>
  </r>
  <r>
    <x v="33"/>
    <x v="971"/>
    <x v="1391"/>
    <x v="33"/>
    <x v="968"/>
    <s v="Atlantic Coast Basin"/>
    <x v="34"/>
    <m/>
    <s v="CENSARA_AVG"/>
  </r>
  <r>
    <x v="33"/>
    <x v="971"/>
    <x v="1391"/>
    <x v="33"/>
    <x v="968"/>
    <s v="Atlantic Coast Basin"/>
    <x v="34"/>
    <m/>
    <s v="CENSARA_AVG"/>
  </r>
  <r>
    <x v="24"/>
    <x v="391"/>
    <x v="1547"/>
    <x v="24"/>
    <x v="390"/>
    <s v="Paradox Basin"/>
    <x v="62"/>
    <m/>
    <s v="CENSARA_AVG"/>
  </r>
  <r>
    <x v="33"/>
    <x v="624"/>
    <x v="1536"/>
    <x v="33"/>
    <x v="622"/>
    <s v="Atlantic Coast Basin"/>
    <x v="34"/>
    <m/>
    <s v="CENSARA_AVG"/>
  </r>
  <r>
    <x v="36"/>
    <x v="1044"/>
    <x v="1548"/>
    <x v="36"/>
    <x v="1041"/>
    <s v="Forest City Basin"/>
    <x v="54"/>
    <s v="Forest City Basin"/>
    <s v="CENSARA_2012"/>
  </r>
  <r>
    <x v="36"/>
    <x v="34"/>
    <x v="1549"/>
    <x v="36"/>
    <x v="34"/>
    <s v="Forest City Basin"/>
    <x v="54"/>
    <s v="Forest City Basin"/>
    <s v="CENSARA_2012"/>
  </r>
  <r>
    <x v="32"/>
    <x v="1045"/>
    <x v="1550"/>
    <x v="32"/>
    <x v="1042"/>
    <s v="Denver Basin"/>
    <x v="58"/>
    <s v="Denver Basin"/>
    <s v="CENSARA_2012"/>
  </r>
  <r>
    <x v="34"/>
    <x v="561"/>
    <x v="1551"/>
    <x v="34"/>
    <x v="559"/>
    <s v="Ozark Uplift"/>
    <x v="61"/>
    <s v="Ozark Uplift"/>
    <s v="CENSARA_2012"/>
  </r>
  <r>
    <x v="33"/>
    <x v="1046"/>
    <x v="1552"/>
    <x v="33"/>
    <x v="1043"/>
    <s v="Appalachian Basin (Eastern Overthrust Area)"/>
    <x v="38"/>
    <m/>
    <s v="CENSARA_AVG"/>
  </r>
  <r>
    <x v="33"/>
    <x v="624"/>
    <x v="1536"/>
    <x v="33"/>
    <x v="622"/>
    <s v="Atlantic Coast Basin"/>
    <x v="34"/>
    <m/>
    <s v="CENSARA_AVG"/>
  </r>
  <r>
    <x v="32"/>
    <x v="1047"/>
    <x v="1553"/>
    <x v="32"/>
    <x v="1044"/>
    <s v="Denver Basin"/>
    <x v="58"/>
    <s v="Denver Basin"/>
    <s v="CENSARA_2012"/>
  </r>
  <r>
    <x v="24"/>
    <x v="240"/>
    <x v="1554"/>
    <x v="24"/>
    <x v="239"/>
    <s v="South Western Overthrust"/>
    <x v="55"/>
    <m/>
    <s v="CENSARA_AVG"/>
  </r>
  <r>
    <x v="33"/>
    <x v="751"/>
    <x v="1555"/>
    <x v="33"/>
    <x v="749"/>
    <s v="Atlantic Coast Basin"/>
    <x v="34"/>
    <m/>
    <s v="CENSARA_AVG"/>
  </r>
  <r>
    <x v="34"/>
    <x v="42"/>
    <x v="1556"/>
    <x v="34"/>
    <x v="42"/>
    <s v="Ozark Uplift"/>
    <x v="61"/>
    <s v="Ozark Uplift"/>
    <s v="CENSARA_2012"/>
  </r>
  <r>
    <x v="37"/>
    <x v="616"/>
    <x v="1557"/>
    <x v="37"/>
    <x v="614"/>
    <s v="Appalachian Basin"/>
    <x v="30"/>
    <m/>
    <s v="CENSARA_AVG"/>
  </r>
  <r>
    <x v="33"/>
    <x v="1048"/>
    <x v="1558"/>
    <x v="33"/>
    <x v="1045"/>
    <s v="Atlantic Coast Basin"/>
    <x v="34"/>
    <m/>
    <s v="CENSARA_AVG"/>
  </r>
  <r>
    <x v="37"/>
    <x v="220"/>
    <x v="1559"/>
    <x v="37"/>
    <x v="220"/>
    <s v="Cincinnati Arch"/>
    <x v="51"/>
    <m/>
    <s v="CENSARA_AVG"/>
  </r>
  <r>
    <x v="33"/>
    <x v="1048"/>
    <x v="1558"/>
    <x v="33"/>
    <x v="1045"/>
    <s v="Atlantic Coast Basin"/>
    <x v="34"/>
    <m/>
    <s v="CENSARA_AVG"/>
  </r>
  <r>
    <x v="27"/>
    <x v="405"/>
    <x v="1560"/>
    <x v="27"/>
    <x v="404"/>
    <s v="Cincinnati Arch"/>
    <x v="51"/>
    <m/>
    <s v="CENSARA_AVG"/>
  </r>
  <r>
    <x v="33"/>
    <x v="624"/>
    <x v="1536"/>
    <x v="33"/>
    <x v="622"/>
    <s v="Atlantic Coast Basin"/>
    <x v="34"/>
    <m/>
    <s v="CENSARA_AVG"/>
  </r>
  <r>
    <x v="33"/>
    <x v="624"/>
    <x v="1536"/>
    <x v="33"/>
    <x v="622"/>
    <s v="Atlantic Coast Basin"/>
    <x v="34"/>
    <m/>
    <s v="CENSARA_AVG"/>
  </r>
  <r>
    <x v="37"/>
    <x v="993"/>
    <x v="1561"/>
    <x v="37"/>
    <x v="990"/>
    <s v="Cincinnati Arch"/>
    <x v="51"/>
    <m/>
    <s v="CENSARA_AVG"/>
  </r>
  <r>
    <x v="27"/>
    <x v="533"/>
    <x v="1562"/>
    <x v="27"/>
    <x v="531"/>
    <s v="Illinois Basin"/>
    <x v="52"/>
    <s v="Illinois Basin"/>
    <s v="CENSARA_2012"/>
  </r>
  <r>
    <x v="33"/>
    <x v="624"/>
    <x v="1536"/>
    <x v="33"/>
    <x v="622"/>
    <s v="Atlantic Coast Basin"/>
    <x v="34"/>
    <m/>
    <s v="CENSARA_AVG"/>
  </r>
  <r>
    <x v="28"/>
    <x v="1007"/>
    <x v="1473"/>
    <x v="28"/>
    <x v="1004"/>
    <s v="Not Assigned - SURVEY AVERAGE"/>
    <x v="1"/>
    <m/>
    <s v="CENSARA_2012"/>
  </r>
  <r>
    <x v="33"/>
    <x v="1049"/>
    <x v="1563"/>
    <x v="33"/>
    <x v="1046"/>
    <s v="Atlantic Coast Basin"/>
    <x v="34"/>
    <m/>
    <s v="CENSARA_AVG"/>
  </r>
  <r>
    <x v="33"/>
    <x v="1050"/>
    <x v="1564"/>
    <x v="33"/>
    <x v="1047"/>
    <s v="Atlantic Coast Basin"/>
    <x v="34"/>
    <m/>
    <s v="CENSARA_AVG"/>
  </r>
  <r>
    <x v="34"/>
    <x v="615"/>
    <x v="1565"/>
    <x v="34"/>
    <x v="613"/>
    <s v="Forest City Basin"/>
    <x v="54"/>
    <s v="Forest City Basin"/>
    <s v="CENSARA_2012"/>
  </r>
  <r>
    <x v="33"/>
    <x v="624"/>
    <x v="1536"/>
    <x v="33"/>
    <x v="622"/>
    <s v="Atlantic Coast Basin"/>
    <x v="34"/>
    <m/>
    <s v="CENSARA_AVG"/>
  </r>
  <r>
    <x v="27"/>
    <x v="961"/>
    <x v="1566"/>
    <x v="27"/>
    <x v="958"/>
    <s v="Illinois Basin"/>
    <x v="52"/>
    <s v="Illinois Basin"/>
    <s v="CENSARA_2012"/>
  </r>
  <r>
    <x v="34"/>
    <x v="644"/>
    <x v="1567"/>
    <x v="34"/>
    <x v="642"/>
    <s v="Ozark Uplift"/>
    <x v="61"/>
    <s v="Ozark Uplift"/>
    <s v="CENSARA_2012"/>
  </r>
  <r>
    <x v="30"/>
    <x v="594"/>
    <x v="1568"/>
    <x v="30"/>
    <x v="592"/>
    <s v="Appalachian Basin"/>
    <x v="30"/>
    <m/>
    <s v="CENSARA_AVG"/>
  </r>
  <r>
    <x v="30"/>
    <x v="42"/>
    <x v="1569"/>
    <x v="30"/>
    <x v="42"/>
    <s v="Appalachian Basin"/>
    <x v="30"/>
    <m/>
    <s v="CENSARA_AVG"/>
  </r>
  <r>
    <x v="33"/>
    <x v="624"/>
    <x v="1536"/>
    <x v="33"/>
    <x v="622"/>
    <s v="Atlantic Coast Basin"/>
    <x v="34"/>
    <m/>
    <s v="CENSARA_AVG"/>
  </r>
  <r>
    <x v="27"/>
    <x v="186"/>
    <x v="1570"/>
    <x v="27"/>
    <x v="186"/>
    <s v="Illinois Basin"/>
    <x v="52"/>
    <s v="Illinois Basin"/>
    <s v="CENSARA_2012"/>
  </r>
  <r>
    <x v="37"/>
    <x v="260"/>
    <x v="1571"/>
    <x v="37"/>
    <x v="259"/>
    <s v="Appalachian Basin"/>
    <x v="30"/>
    <m/>
    <s v="CENSARA_AVG"/>
  </r>
  <r>
    <x v="37"/>
    <x v="1051"/>
    <x v="1572"/>
    <x v="37"/>
    <x v="1048"/>
    <s v="Cincinnati Arch"/>
    <x v="51"/>
    <m/>
    <s v="CENSARA_AVG"/>
  </r>
  <r>
    <x v="33"/>
    <x v="624"/>
    <x v="1536"/>
    <x v="33"/>
    <x v="622"/>
    <s v="Atlantic Coast Basin"/>
    <x v="34"/>
    <m/>
    <s v="CENSARA_AVG"/>
  </r>
  <r>
    <x v="37"/>
    <x v="1052"/>
    <x v="1573"/>
    <x v="37"/>
    <x v="1049"/>
    <s v="Cincinnati Arch"/>
    <x v="51"/>
    <m/>
    <s v="CENSARA_AVG"/>
  </r>
  <r>
    <x v="30"/>
    <x v="391"/>
    <x v="1574"/>
    <x v="30"/>
    <x v="390"/>
    <s v="Appalachian Basin"/>
    <x v="30"/>
    <m/>
    <s v="CENSARA_AVG"/>
  </r>
  <r>
    <x v="33"/>
    <x v="624"/>
    <x v="1536"/>
    <x v="33"/>
    <x v="622"/>
    <s v="Atlantic Coast Basin"/>
    <x v="34"/>
    <m/>
    <s v="CENSARA_AVG"/>
  </r>
  <r>
    <x v="36"/>
    <x v="553"/>
    <x v="1575"/>
    <x v="36"/>
    <x v="551"/>
    <s v="Salina Basin"/>
    <x v="48"/>
    <s v="Salina Basin"/>
    <s v="CENSARA_2012"/>
  </r>
  <r>
    <x v="33"/>
    <x v="624"/>
    <x v="1536"/>
    <x v="33"/>
    <x v="622"/>
    <s v="Atlantic Coast Basin"/>
    <x v="34"/>
    <m/>
    <s v="CENSARA_AVG"/>
  </r>
  <r>
    <x v="33"/>
    <x v="624"/>
    <x v="1536"/>
    <x v="33"/>
    <x v="622"/>
    <s v="Atlantic Coast Basin"/>
    <x v="34"/>
    <m/>
    <s v="CENSARA_AVG"/>
  </r>
  <r>
    <x v="27"/>
    <x v="91"/>
    <x v="1576"/>
    <x v="27"/>
    <x v="91"/>
    <s v="Illinois Basin"/>
    <x v="52"/>
    <s v="Illinois Basin"/>
    <s v="CENSARA_2012"/>
  </r>
  <r>
    <x v="37"/>
    <x v="1053"/>
    <x v="1577"/>
    <x v="37"/>
    <x v="1050"/>
    <s v="Cincinnati Arch"/>
    <x v="51"/>
    <m/>
    <s v="CENSARA_AVG"/>
  </r>
  <r>
    <x v="37"/>
    <x v="758"/>
    <x v="1578"/>
    <x v="37"/>
    <x v="756"/>
    <s v="Cincinnati Arch"/>
    <x v="51"/>
    <m/>
    <s v="CENSARA_AVG"/>
  </r>
  <r>
    <x v="33"/>
    <x v="228"/>
    <x v="1579"/>
    <x v="33"/>
    <x v="227"/>
    <s v="Piedmont-Blue Ridge Prov"/>
    <x v="43"/>
    <m/>
    <s v="CENSARA_AVG"/>
  </r>
  <r>
    <x v="34"/>
    <x v="374"/>
    <x v="1580"/>
    <x v="34"/>
    <x v="373"/>
    <s v="Ozark Uplift"/>
    <x v="61"/>
    <s v="Ozark Uplift"/>
    <s v="CENSARA_2012"/>
  </r>
  <r>
    <x v="26"/>
    <x v="1054"/>
    <x v="1581"/>
    <x v="26"/>
    <x v="1051"/>
    <s v="Illinois Basin"/>
    <x v="52"/>
    <s v="Illinois Basin"/>
    <s v="CENSARA_2012"/>
  </r>
  <r>
    <x v="33"/>
    <x v="1055"/>
    <x v="1582"/>
    <x v="33"/>
    <x v="1052"/>
    <s v="Piedmont-Blue Ridge Prov"/>
    <x v="43"/>
    <m/>
    <s v="CENSARA_AVG"/>
  </r>
  <r>
    <x v="33"/>
    <x v="1056"/>
    <x v="1583"/>
    <x v="33"/>
    <x v="1053"/>
    <s v="Piedmont-Blue Ridge Prov"/>
    <x v="43"/>
    <m/>
    <s v="CENSARA_AVG"/>
  </r>
  <r>
    <x v="34"/>
    <x v="332"/>
    <x v="1584"/>
    <x v="34"/>
    <x v="331"/>
    <s v="Forest City Basin"/>
    <x v="54"/>
    <s v="Forest City Basin"/>
    <s v="CENSARA_2012"/>
  </r>
  <r>
    <x v="33"/>
    <x v="624"/>
    <x v="1536"/>
    <x v="33"/>
    <x v="622"/>
    <s v="Atlantic Coast Basin"/>
    <x v="34"/>
    <m/>
    <s v="CENSARA_AVG"/>
  </r>
  <r>
    <x v="33"/>
    <x v="1057"/>
    <x v="1585"/>
    <x v="33"/>
    <x v="1054"/>
    <s v="Atlantic Coast Basin"/>
    <x v="34"/>
    <m/>
    <s v="CENSARA_AVG"/>
  </r>
  <r>
    <x v="33"/>
    <x v="624"/>
    <x v="1536"/>
    <x v="33"/>
    <x v="622"/>
    <s v="Atlantic Coast Basin"/>
    <x v="34"/>
    <m/>
    <s v="CENSARA_AVG"/>
  </r>
  <r>
    <x v="33"/>
    <x v="624"/>
    <x v="1536"/>
    <x v="33"/>
    <x v="622"/>
    <s v="Atlantic Coast Basin"/>
    <x v="34"/>
    <m/>
    <s v="CENSARA_AVG"/>
  </r>
  <r>
    <x v="33"/>
    <x v="624"/>
    <x v="1536"/>
    <x v="33"/>
    <x v="622"/>
    <s v="Atlantic Coast Basin"/>
    <x v="34"/>
    <m/>
    <s v="CENSARA_AVG"/>
  </r>
  <r>
    <x v="33"/>
    <x v="1058"/>
    <x v="1586"/>
    <x v="33"/>
    <x v="1055"/>
    <s v="Atlantic Coast Basin"/>
    <x v="34"/>
    <m/>
    <s v="CENSARA_AVG"/>
  </r>
  <r>
    <x v="36"/>
    <x v="1059"/>
    <x v="1587"/>
    <x v="36"/>
    <x v="1056"/>
    <s v="Anadarko Basin"/>
    <x v="68"/>
    <s v="Anadarko Basin"/>
    <s v="CENSARA_2012"/>
  </r>
  <r>
    <x v="30"/>
    <x v="644"/>
    <x v="1588"/>
    <x v="30"/>
    <x v="642"/>
    <s v="Appalachian Basin"/>
    <x v="30"/>
    <m/>
    <s v="CENSARA_AVG"/>
  </r>
  <r>
    <x v="26"/>
    <x v="416"/>
    <x v="1589"/>
    <x v="26"/>
    <x v="415"/>
    <s v="Illinois Basin"/>
    <x v="52"/>
    <s v="Illinois Basin"/>
    <s v="CENSARA_2012"/>
  </r>
  <r>
    <x v="33"/>
    <x v="624"/>
    <x v="1536"/>
    <x v="33"/>
    <x v="622"/>
    <s v="Atlantic Coast Basin"/>
    <x v="34"/>
    <m/>
    <s v="CENSARA_AVG"/>
  </r>
  <r>
    <x v="26"/>
    <x v="242"/>
    <x v="1590"/>
    <x v="26"/>
    <x v="241"/>
    <s v="Illinois Basin"/>
    <x v="52"/>
    <s v="Illinois Basin"/>
    <s v="CENSARA_2012"/>
  </r>
  <r>
    <x v="26"/>
    <x v="206"/>
    <x v="1591"/>
    <x v="26"/>
    <x v="206"/>
    <s v="Illinois Basin"/>
    <x v="52"/>
    <s v="Illinois Basin"/>
    <s v="CENSARA_2012"/>
  </r>
  <r>
    <x v="36"/>
    <x v="42"/>
    <x v="1592"/>
    <x v="36"/>
    <x v="42"/>
    <s v="Salina Basin"/>
    <x v="48"/>
    <s v="Salina Basin"/>
    <s v="CENSARA_2012"/>
  </r>
  <r>
    <x v="24"/>
    <x v="28"/>
    <x v="1593"/>
    <x v="24"/>
    <x v="28"/>
    <s v="Paradox Basin"/>
    <x v="62"/>
    <m/>
    <s v="CENSARA_AVG"/>
  </r>
  <r>
    <x v="36"/>
    <x v="1060"/>
    <x v="1594"/>
    <x v="36"/>
    <x v="1057"/>
    <s v="Forest City Basin"/>
    <x v="54"/>
    <s v="Forest City Basin"/>
    <s v="CENSARA_2012"/>
  </r>
  <r>
    <x v="32"/>
    <x v="1061"/>
    <x v="1595"/>
    <x v="32"/>
    <x v="1058"/>
    <s v="Paradox Basin"/>
    <x v="62"/>
    <m/>
    <s v="CENSARA_AVG"/>
  </r>
  <r>
    <x v="36"/>
    <x v="1062"/>
    <x v="1596"/>
    <x v="36"/>
    <x v="1059"/>
    <s v="Forest City Basin"/>
    <x v="54"/>
    <s v="Forest City Basin"/>
    <s v="CENSARA_2012"/>
  </r>
  <r>
    <x v="36"/>
    <x v="1063"/>
    <x v="1597"/>
    <x v="36"/>
    <x v="1060"/>
    <s v="Nemaha Uplift"/>
    <x v="57"/>
    <s v="Nemaha Uplift"/>
    <s v="CENSARA_2012"/>
  </r>
  <r>
    <x v="36"/>
    <x v="245"/>
    <x v="1598"/>
    <x v="36"/>
    <x v="244"/>
    <s v="Anadarko Basin"/>
    <x v="68"/>
    <s v="Anadarko Basin"/>
    <s v="CENSARA_2012"/>
  </r>
  <r>
    <x v="33"/>
    <x v="1064"/>
    <x v="1599"/>
    <x v="33"/>
    <x v="1061"/>
    <s v="Appalachian Basin (Eastern Overthrust Area)"/>
    <x v="38"/>
    <m/>
    <s v="CENSARA_AVG"/>
  </r>
  <r>
    <x v="36"/>
    <x v="1065"/>
    <x v="1600"/>
    <x v="36"/>
    <x v="1062"/>
    <s v="Nemaha Uplift"/>
    <x v="57"/>
    <s v="Nemaha Uplift"/>
    <s v="CENSARA_2012"/>
  </r>
  <r>
    <x v="37"/>
    <x v="709"/>
    <x v="1601"/>
    <x v="37"/>
    <x v="707"/>
    <s v="Cincinnati Arch"/>
    <x v="51"/>
    <m/>
    <s v="CENSARA_AVG"/>
  </r>
  <r>
    <x v="26"/>
    <x v="122"/>
    <x v="1602"/>
    <x v="26"/>
    <x v="122"/>
    <s v="Illinois Basin"/>
    <x v="52"/>
    <s v="Illinois Basin"/>
    <s v="CENSARA_2012"/>
  </r>
  <r>
    <x v="33"/>
    <x v="1066"/>
    <x v="1603"/>
    <x v="33"/>
    <x v="1063"/>
    <s v="Atlantic Coast Basin"/>
    <x v="34"/>
    <m/>
    <s v="CENSARA_AVG"/>
  </r>
  <r>
    <x v="28"/>
    <x v="1007"/>
    <x v="1473"/>
    <x v="28"/>
    <x v="1004"/>
    <s v="Not Assigned - SURVEY AVERAGE"/>
    <x v="1"/>
    <m/>
    <s v="CENSARA_2012"/>
  </r>
  <r>
    <x v="32"/>
    <x v="786"/>
    <x v="1604"/>
    <x v="32"/>
    <x v="784"/>
    <s v="Las Animas Arch"/>
    <x v="66"/>
    <s v="Cambridge Arch-Central Kansas Uplift"/>
    <s v="CENSARA_EXTENSION"/>
  </r>
  <r>
    <x v="33"/>
    <x v="1067"/>
    <x v="1605"/>
    <x v="33"/>
    <x v="1064"/>
    <s v="Piedmont-Blue Ridge Prov"/>
    <x v="43"/>
    <m/>
    <s v="CENSARA_AVG"/>
  </r>
  <r>
    <x v="33"/>
    <x v="624"/>
    <x v="1536"/>
    <x v="33"/>
    <x v="622"/>
    <s v="Atlantic Coast Basin"/>
    <x v="34"/>
    <m/>
    <s v="CENSARA_AVG"/>
  </r>
  <r>
    <x v="36"/>
    <x v="1068"/>
    <x v="1606"/>
    <x v="36"/>
    <x v="1065"/>
    <s v="Anadarko Basin"/>
    <x v="68"/>
    <s v="Anadarko Basin"/>
    <s v="CENSARA_2012"/>
  </r>
  <r>
    <x v="33"/>
    <x v="1069"/>
    <x v="1607"/>
    <x v="33"/>
    <x v="1066"/>
    <s v="Piedmont-Blue Ridge Prov"/>
    <x v="43"/>
    <m/>
    <s v="CENSARA_AVG"/>
  </r>
  <r>
    <x v="37"/>
    <x v="1070"/>
    <x v="1608"/>
    <x v="37"/>
    <x v="1067"/>
    <s v="Appalachian Basin"/>
    <x v="30"/>
    <m/>
    <s v="CENSARA_AVG"/>
  </r>
  <r>
    <x v="34"/>
    <x v="1071"/>
    <x v="1609"/>
    <x v="34"/>
    <x v="1068"/>
    <s v="Ozark Uplift"/>
    <x v="61"/>
    <s v="Ozark Uplift"/>
    <s v="CENSARA_2012"/>
  </r>
  <r>
    <x v="24"/>
    <x v="127"/>
    <x v="1610"/>
    <x v="24"/>
    <x v="127"/>
    <s v="Paradox Basin"/>
    <x v="62"/>
    <m/>
    <s v="CENSARA_AVG"/>
  </r>
  <r>
    <x v="27"/>
    <x v="249"/>
    <x v="1611"/>
    <x v="27"/>
    <x v="248"/>
    <s v="Illinois Basin"/>
    <x v="52"/>
    <s v="Illinois Basin"/>
    <s v="CENSARA_2012"/>
  </r>
  <r>
    <x v="37"/>
    <x v="1012"/>
    <x v="1612"/>
    <x v="37"/>
    <x v="1009"/>
    <s v="Cincinnati Arch"/>
    <x v="51"/>
    <m/>
    <s v="CENSARA_AVG"/>
  </r>
  <r>
    <x v="27"/>
    <x v="117"/>
    <x v="1613"/>
    <x v="27"/>
    <x v="117"/>
    <s v="Cincinnati Arch"/>
    <x v="51"/>
    <m/>
    <s v="CENSARA_AVG"/>
  </r>
  <r>
    <x v="36"/>
    <x v="1072"/>
    <x v="1614"/>
    <x v="36"/>
    <x v="1069"/>
    <s v="Cambridge Arch-Central Kansas Uplift"/>
    <x v="46"/>
    <s v="Cambridge Arch-Central Kansas Uplift"/>
    <s v="CENSARA_2012"/>
  </r>
  <r>
    <x v="33"/>
    <x v="253"/>
    <x v="1615"/>
    <x v="33"/>
    <x v="252"/>
    <s v="Atlantic Coast Basin"/>
    <x v="34"/>
    <m/>
    <s v="CENSARA_AVG"/>
  </r>
  <r>
    <x v="33"/>
    <x v="624"/>
    <x v="1536"/>
    <x v="33"/>
    <x v="622"/>
    <s v="Atlantic Coast Basin"/>
    <x v="34"/>
    <m/>
    <s v="CENSARA_AVG"/>
  </r>
  <r>
    <x v="33"/>
    <x v="624"/>
    <x v="1536"/>
    <x v="33"/>
    <x v="622"/>
    <s v="Atlantic Coast Basin"/>
    <x v="34"/>
    <m/>
    <s v="CENSARA_AVG"/>
  </r>
  <r>
    <x v="36"/>
    <x v="1073"/>
    <x v="1616"/>
    <x v="36"/>
    <x v="1070"/>
    <s v="Cambridge Arch-Central Kansas Uplift"/>
    <x v="46"/>
    <s v="Cambridge Arch-Central Kansas Uplift"/>
    <s v="CENSARA_2012"/>
  </r>
  <r>
    <x v="37"/>
    <x v="416"/>
    <x v="1617"/>
    <x v="37"/>
    <x v="415"/>
    <s v="Appalachian Basin"/>
    <x v="30"/>
    <m/>
    <s v="CENSARA_AVG"/>
  </r>
  <r>
    <x v="37"/>
    <x v="405"/>
    <x v="1618"/>
    <x v="37"/>
    <x v="404"/>
    <s v="Cincinnati Arch"/>
    <x v="51"/>
    <m/>
    <s v="CENSARA_AVG"/>
  </r>
  <r>
    <x v="34"/>
    <x v="1074"/>
    <x v="1619"/>
    <x v="34"/>
    <x v="1071"/>
    <s v="Ozark Uplift"/>
    <x v="61"/>
    <s v="Ozark Uplift"/>
    <s v="CENSARA_2012"/>
  </r>
  <r>
    <x v="36"/>
    <x v="1075"/>
    <x v="1620"/>
    <x v="36"/>
    <x v="1072"/>
    <s v="Cambridge Arch-Central Kansas Uplift"/>
    <x v="46"/>
    <s v="Cambridge Arch-Central Kansas Uplift"/>
    <s v="CENSARA_2012"/>
  </r>
  <r>
    <x v="33"/>
    <x v="624"/>
    <x v="1536"/>
    <x v="33"/>
    <x v="622"/>
    <s v="Atlantic Coast Basin"/>
    <x v="34"/>
    <m/>
    <s v="CENSARA_AVG"/>
  </r>
  <r>
    <x v="34"/>
    <x v="297"/>
    <x v="1621"/>
    <x v="34"/>
    <x v="296"/>
    <s v="Ozark Uplift"/>
    <x v="61"/>
    <s v="Ozark Uplift"/>
    <s v="CENSARA_2012"/>
  </r>
  <r>
    <x v="33"/>
    <x v="1076"/>
    <x v="1622"/>
    <x v="33"/>
    <x v="1073"/>
    <s v="Not Assigned - SURVEY AVERAGE"/>
    <x v="1"/>
    <m/>
    <s v="CENSARA_2012"/>
  </r>
  <r>
    <x v="34"/>
    <x v="1077"/>
    <x v="1623"/>
    <x v="34"/>
    <x v="1074"/>
    <s v="Ozark Uplift"/>
    <x v="61"/>
    <s v="Ozark Uplift"/>
    <s v="CENSARA_2012"/>
  </r>
  <r>
    <x v="36"/>
    <x v="250"/>
    <x v="1624"/>
    <x v="36"/>
    <x v="249"/>
    <s v="Salina Basin"/>
    <x v="48"/>
    <s v="Salina Basin"/>
    <s v="CENSARA_2012"/>
  </r>
  <r>
    <x v="26"/>
    <x v="152"/>
    <x v="1625"/>
    <x v="26"/>
    <x v="152"/>
    <s v="Illinois Basin"/>
    <x v="52"/>
    <s v="Illinois Basin"/>
    <s v="CENSARA_2012"/>
  </r>
  <r>
    <x v="33"/>
    <x v="1078"/>
    <x v="1626"/>
    <x v="33"/>
    <x v="1075"/>
    <s v="Appalachian Basin"/>
    <x v="30"/>
    <m/>
    <s v="CENSARA_AVG"/>
  </r>
  <r>
    <x v="33"/>
    <x v="1079"/>
    <x v="1627"/>
    <x v="33"/>
    <x v="1076"/>
    <s v="Atlantic Coast Basin"/>
    <x v="34"/>
    <m/>
    <s v="CENSARA_AVG"/>
  </r>
  <r>
    <x v="33"/>
    <x v="624"/>
    <x v="1536"/>
    <x v="33"/>
    <x v="622"/>
    <s v="Atlantic Coast Basin"/>
    <x v="34"/>
    <m/>
    <s v="CENSARA_AVG"/>
  </r>
  <r>
    <x v="37"/>
    <x v="1080"/>
    <x v="1628"/>
    <x v="37"/>
    <x v="1077"/>
    <s v="Cincinnati Arch"/>
    <x v="51"/>
    <m/>
    <s v="CENSARA_AVG"/>
  </r>
  <r>
    <x v="37"/>
    <x v="1081"/>
    <x v="1629"/>
    <x v="37"/>
    <x v="1078"/>
    <s v="Appalachian Basin"/>
    <x v="30"/>
    <m/>
    <s v="CENSARA_AVG"/>
  </r>
  <r>
    <x v="33"/>
    <x v="253"/>
    <x v="1615"/>
    <x v="33"/>
    <x v="252"/>
    <s v="Atlantic Coast Basin"/>
    <x v="34"/>
    <m/>
    <s v="CENSARA_AVG"/>
  </r>
  <r>
    <x v="34"/>
    <x v="103"/>
    <x v="1630"/>
    <x v="34"/>
    <x v="103"/>
    <s v="Ozark Uplift"/>
    <x v="61"/>
    <s v="Ozark Uplift"/>
    <s v="CENSARA_2012"/>
  </r>
  <r>
    <x v="33"/>
    <x v="1082"/>
    <x v="1631"/>
    <x v="33"/>
    <x v="1079"/>
    <s v="Appalachian Basin (Eastern Overthrust Area)"/>
    <x v="38"/>
    <m/>
    <s v="CENSARA_AVG"/>
  </r>
  <r>
    <x v="36"/>
    <x v="49"/>
    <x v="1632"/>
    <x v="36"/>
    <x v="49"/>
    <s v="Forest City Basin"/>
    <x v="54"/>
    <s v="Forest City Basin"/>
    <s v="CENSARA_2012"/>
  </r>
  <r>
    <x v="37"/>
    <x v="1083"/>
    <x v="1633"/>
    <x v="37"/>
    <x v="1080"/>
    <s v="Cincinnati Arch"/>
    <x v="51"/>
    <m/>
    <s v="CENSARA_AVG"/>
  </r>
  <r>
    <x v="36"/>
    <x v="393"/>
    <x v="1634"/>
    <x v="36"/>
    <x v="392"/>
    <s v="Forest City Basin"/>
    <x v="54"/>
    <s v="Forest City Basin"/>
    <s v="CENSARA_2012"/>
  </r>
  <r>
    <x v="33"/>
    <x v="1084"/>
    <x v="1635"/>
    <x v="33"/>
    <x v="1081"/>
    <s v="Appalachian Basin"/>
    <x v="30"/>
    <m/>
    <s v="CENSARA_AVG"/>
  </r>
  <r>
    <x v="33"/>
    <x v="1085"/>
    <x v="1636"/>
    <x v="33"/>
    <x v="1082"/>
    <s v="Piedmont-Blue Ridge Prov"/>
    <x v="43"/>
    <m/>
    <s v="CENSARA_AVG"/>
  </r>
  <r>
    <x v="37"/>
    <x v="1030"/>
    <x v="1637"/>
    <x v="37"/>
    <x v="1027"/>
    <s v="Cincinnati Arch"/>
    <x v="51"/>
    <m/>
    <s v="CENSARA_AVG"/>
  </r>
  <r>
    <x v="33"/>
    <x v="1086"/>
    <x v="1638"/>
    <x v="33"/>
    <x v="1083"/>
    <s v="Atlantic Coast Basin"/>
    <x v="34"/>
    <m/>
    <s v="CENSARA_AVG"/>
  </r>
  <r>
    <x v="33"/>
    <x v="1087"/>
    <x v="1639"/>
    <x v="33"/>
    <x v="1084"/>
    <s v="Atlantic Coast Basin"/>
    <x v="34"/>
    <m/>
    <s v="CENSARA_AVG"/>
  </r>
  <r>
    <x v="33"/>
    <x v="624"/>
    <x v="1536"/>
    <x v="33"/>
    <x v="622"/>
    <s v="Atlantic Coast Basin"/>
    <x v="34"/>
    <m/>
    <s v="CENSARA_AVG"/>
  </r>
  <r>
    <x v="30"/>
    <x v="1088"/>
    <x v="1640"/>
    <x v="30"/>
    <x v="1085"/>
    <s v="Appalachian Basin"/>
    <x v="30"/>
    <m/>
    <s v="CENSARA_AVG"/>
  </r>
  <r>
    <x v="32"/>
    <x v="335"/>
    <x v="1641"/>
    <x v="32"/>
    <x v="334"/>
    <s v="Denver Basin"/>
    <x v="58"/>
    <s v="Denver Basin"/>
    <s v="CENSARA_2012"/>
  </r>
  <r>
    <x v="33"/>
    <x v="1089"/>
    <x v="1642"/>
    <x v="33"/>
    <x v="1086"/>
    <s v="Not Assigned - SURVEY AVERAGE"/>
    <x v="1"/>
    <m/>
    <s v="CENSARA_2012"/>
  </r>
  <r>
    <x v="33"/>
    <x v="1090"/>
    <x v="1643"/>
    <x v="33"/>
    <x v="1087"/>
    <s v="Atlantic Coast Basin"/>
    <x v="34"/>
    <m/>
    <s v="CENSARA_AVG"/>
  </r>
  <r>
    <x v="34"/>
    <x v="1091"/>
    <x v="1644"/>
    <x v="34"/>
    <x v="1088"/>
    <s v="Ozark Uplift"/>
    <x v="61"/>
    <s v="Ozark Uplift"/>
    <s v="CENSARA_2012"/>
  </r>
  <r>
    <x v="30"/>
    <x v="245"/>
    <x v="1645"/>
    <x v="30"/>
    <x v="244"/>
    <s v="Appalachian Basin"/>
    <x v="30"/>
    <m/>
    <s v="CENSARA_AVG"/>
  </r>
  <r>
    <x v="37"/>
    <x v="108"/>
    <x v="1646"/>
    <x v="37"/>
    <x v="108"/>
    <s v="Cincinnati Arch"/>
    <x v="51"/>
    <m/>
    <s v="CENSARA_AVG"/>
  </r>
  <r>
    <x v="30"/>
    <x v="1092"/>
    <x v="1647"/>
    <x v="30"/>
    <x v="1089"/>
    <s v="Appalachian Basin (Eastern Overthrust Area)"/>
    <x v="38"/>
    <m/>
    <s v="CENSARA_AVG"/>
  </r>
  <r>
    <x v="26"/>
    <x v="203"/>
    <x v="1648"/>
    <x v="26"/>
    <x v="203"/>
    <s v="Illinois Basin"/>
    <x v="52"/>
    <s v="Illinois Basin"/>
    <s v="CENSARA_2012"/>
  </r>
  <r>
    <x v="33"/>
    <x v="1093"/>
    <x v="1649"/>
    <x v="33"/>
    <x v="1090"/>
    <s v="Atlantic Coast Basin"/>
    <x v="34"/>
    <m/>
    <s v="CENSARA_AVG"/>
  </r>
  <r>
    <x v="34"/>
    <x v="1094"/>
    <x v="1650"/>
    <x v="34"/>
    <x v="1091"/>
    <s v="Ozark Uplift"/>
    <x v="61"/>
    <s v="Ozark Uplift"/>
    <s v="CENSARA_2012"/>
  </r>
  <r>
    <x v="33"/>
    <x v="1095"/>
    <x v="1651"/>
    <x v="33"/>
    <x v="1092"/>
    <s v="Piedmont-Blue Ridge Prov"/>
    <x v="43"/>
    <m/>
    <s v="CENSARA_AVG"/>
  </r>
  <r>
    <x v="27"/>
    <x v="1096"/>
    <x v="1652"/>
    <x v="27"/>
    <x v="1093"/>
    <s v="Illinois Basin"/>
    <x v="52"/>
    <s v="Illinois Basin"/>
    <s v="CENSARA_2012"/>
  </r>
  <r>
    <x v="34"/>
    <x v="393"/>
    <x v="1653"/>
    <x v="34"/>
    <x v="392"/>
    <s v="Forest City Basin"/>
    <x v="54"/>
    <s v="Forest City Basin"/>
    <s v="CENSARA_2012"/>
  </r>
  <r>
    <x v="33"/>
    <x v="1097"/>
    <x v="1654"/>
    <x v="33"/>
    <x v="1094"/>
    <s v="Atlantic Coast Basin"/>
    <x v="34"/>
    <m/>
    <s v="CENSARA_AVG"/>
  </r>
  <r>
    <x v="33"/>
    <x v="1098"/>
    <x v="1655"/>
    <x v="33"/>
    <x v="1095"/>
    <s v="Piedmont-Blue Ridge Prov"/>
    <x v="43"/>
    <m/>
    <s v="CENSARA_AVG"/>
  </r>
  <r>
    <x v="34"/>
    <x v="1099"/>
    <x v="1656"/>
    <x v="34"/>
    <x v="1096"/>
    <s v="Ozark Uplift"/>
    <x v="61"/>
    <s v="Ozark Uplift"/>
    <s v="CENSARA_2012"/>
  </r>
  <r>
    <x v="27"/>
    <x v="563"/>
    <x v="1657"/>
    <x v="27"/>
    <x v="561"/>
    <s v="Illinois Basin"/>
    <x v="52"/>
    <s v="Illinois Basin"/>
    <s v="CENSARA_2012"/>
  </r>
  <r>
    <x v="36"/>
    <x v="891"/>
    <x v="1658"/>
    <x v="36"/>
    <x v="888"/>
    <s v="Salina Basin"/>
    <x v="48"/>
    <s v="Salina Basin"/>
    <s v="CENSARA_2012"/>
  </r>
  <r>
    <x v="33"/>
    <x v="767"/>
    <x v="1659"/>
    <x v="33"/>
    <x v="765"/>
    <s v="Piedmont-Blue Ridge Prov"/>
    <x v="43"/>
    <m/>
    <s v="CENSARA_AVG"/>
  </r>
  <r>
    <x v="37"/>
    <x v="757"/>
    <x v="1660"/>
    <x v="37"/>
    <x v="755"/>
    <s v="Cincinnati Arch"/>
    <x v="51"/>
    <m/>
    <s v="CENSARA_AVG"/>
  </r>
  <r>
    <x v="33"/>
    <x v="1100"/>
    <x v="1661"/>
    <x v="33"/>
    <x v="1097"/>
    <s v="Atlantic Coast Basin"/>
    <x v="34"/>
    <m/>
    <s v="CENSARA_AVG"/>
  </r>
  <r>
    <x v="26"/>
    <x v="790"/>
    <x v="1662"/>
    <x v="26"/>
    <x v="788"/>
    <s v="Illinois Basin"/>
    <x v="52"/>
    <s v="Illinois Basin"/>
    <s v="CENSARA_2012"/>
  </r>
  <r>
    <x v="27"/>
    <x v="587"/>
    <x v="1663"/>
    <x v="27"/>
    <x v="585"/>
    <s v="Cincinnati Arch"/>
    <x v="51"/>
    <m/>
    <s v="CENSARA_AVG"/>
  </r>
  <r>
    <x v="27"/>
    <x v="758"/>
    <x v="1664"/>
    <x v="27"/>
    <x v="756"/>
    <s v="Illinois Basin"/>
    <x v="52"/>
    <s v="Illinois Basin"/>
    <s v="CENSARA_2012"/>
  </r>
  <r>
    <x v="37"/>
    <x v="34"/>
    <x v="1665"/>
    <x v="37"/>
    <x v="34"/>
    <s v="Cincinnati Arch"/>
    <x v="51"/>
    <m/>
    <s v="CENSARA_AVG"/>
  </r>
  <r>
    <x v="26"/>
    <x v="391"/>
    <x v="1666"/>
    <x v="26"/>
    <x v="390"/>
    <s v="Illinois Basin"/>
    <x v="52"/>
    <s v="Illinois Basin"/>
    <s v="CENSARA_2012"/>
  </r>
  <r>
    <x v="37"/>
    <x v="703"/>
    <x v="1667"/>
    <x v="37"/>
    <x v="701"/>
    <s v="Appalachian Basin"/>
    <x v="30"/>
    <m/>
    <s v="CENSARA_AVG"/>
  </r>
  <r>
    <x v="33"/>
    <x v="1101"/>
    <x v="1668"/>
    <x v="33"/>
    <x v="1098"/>
    <s v="Piedmont-Blue Ridge Prov"/>
    <x v="43"/>
    <m/>
    <s v="CENSARA_AVG"/>
  </r>
  <r>
    <x v="30"/>
    <x v="1102"/>
    <x v="1669"/>
    <x v="30"/>
    <x v="1099"/>
    <s v="Appalachian Basin"/>
    <x v="30"/>
    <m/>
    <s v="CENSARA_AVG"/>
  </r>
  <r>
    <x v="37"/>
    <x v="374"/>
    <x v="1670"/>
    <x v="37"/>
    <x v="373"/>
    <s v="Cincinnati Arch"/>
    <x v="51"/>
    <m/>
    <s v="CENSARA_AVG"/>
  </r>
  <r>
    <x v="27"/>
    <x v="1103"/>
    <x v="1671"/>
    <x v="27"/>
    <x v="1100"/>
    <s v="Illinois Basin"/>
    <x v="52"/>
    <s v="Illinois Basin"/>
    <s v="CENSARA_2012"/>
  </r>
  <r>
    <x v="26"/>
    <x v="1104"/>
    <x v="1672"/>
    <x v="26"/>
    <x v="1101"/>
    <s v="Illinois Basin"/>
    <x v="52"/>
    <s v="Illinois Basin"/>
    <s v="CENSARA_2012"/>
  </r>
  <r>
    <x v="27"/>
    <x v="340"/>
    <x v="1673"/>
    <x v="27"/>
    <x v="339"/>
    <s v="Illinois Basin"/>
    <x v="52"/>
    <s v="Illinois Basin"/>
    <s v="CENSARA_2012"/>
  </r>
  <r>
    <x v="30"/>
    <x v="410"/>
    <x v="1674"/>
    <x v="30"/>
    <x v="409"/>
    <s v="Appalachian Basin (Eastern Overthrust Area)"/>
    <x v="38"/>
    <m/>
    <s v="CENSARA_AVG"/>
  </r>
  <r>
    <x v="33"/>
    <x v="1105"/>
    <x v="1675"/>
    <x v="33"/>
    <x v="1102"/>
    <s v="Piedmont-Blue Ridge Prov"/>
    <x v="43"/>
    <m/>
    <s v="CENSARA_AVG"/>
  </r>
  <r>
    <x v="33"/>
    <x v="1106"/>
    <x v="1676"/>
    <x v="33"/>
    <x v="1103"/>
    <s v="Appalachian Basin (Eastern Overthrust Area)"/>
    <x v="38"/>
    <m/>
    <s v="CENSARA_AVG"/>
  </r>
  <r>
    <x v="33"/>
    <x v="1107"/>
    <x v="1677"/>
    <x v="33"/>
    <x v="1104"/>
    <s v="Piedmont-Blue Ridge Prov"/>
    <x v="43"/>
    <m/>
    <s v="CENSARA_AVG"/>
  </r>
  <r>
    <x v="37"/>
    <x v="594"/>
    <x v="1678"/>
    <x v="37"/>
    <x v="592"/>
    <s v="Cincinnati Arch"/>
    <x v="51"/>
    <m/>
    <s v="CENSARA_AVG"/>
  </r>
  <r>
    <x v="26"/>
    <x v="512"/>
    <x v="1679"/>
    <x v="26"/>
    <x v="510"/>
    <s v="Illinois Basin"/>
    <x v="52"/>
    <s v="Illinois Basin"/>
    <s v="CENSARA_2012"/>
  </r>
  <r>
    <x v="36"/>
    <x v="1108"/>
    <x v="1680"/>
    <x v="36"/>
    <x v="1105"/>
    <s v="Cambridge Arch-Central Kansas Uplift"/>
    <x v="46"/>
    <s v="Cambridge Arch-Central Kansas Uplift"/>
    <s v="CENSARA_2012"/>
  </r>
  <r>
    <x v="36"/>
    <x v="1109"/>
    <x v="1681"/>
    <x v="36"/>
    <x v="1106"/>
    <s v="Forest City Basin"/>
    <x v="54"/>
    <s v="Forest City Basin"/>
    <s v="CENSARA_2012"/>
  </r>
  <r>
    <x v="36"/>
    <x v="599"/>
    <x v="1682"/>
    <x v="36"/>
    <x v="597"/>
    <s v="Nemaha Uplift"/>
    <x v="57"/>
    <s v="Nemaha Uplift"/>
    <s v="CENSARA_2012"/>
  </r>
  <r>
    <x v="24"/>
    <x v="91"/>
    <x v="1683"/>
    <x v="24"/>
    <x v="91"/>
    <s v="South Western Overthrust"/>
    <x v="55"/>
    <m/>
    <s v="CENSARA_AVG"/>
  </r>
  <r>
    <x v="34"/>
    <x v="174"/>
    <x v="1684"/>
    <x v="34"/>
    <x v="174"/>
    <s v="Forest City Basin"/>
    <x v="54"/>
    <s v="Forest City Basin"/>
    <s v="CENSARA_2012"/>
  </r>
  <r>
    <x v="37"/>
    <x v="533"/>
    <x v="1685"/>
    <x v="37"/>
    <x v="531"/>
    <s v="Appalachian Basin"/>
    <x v="30"/>
    <m/>
    <s v="CENSARA_AVG"/>
  </r>
  <r>
    <x v="32"/>
    <x v="1110"/>
    <x v="1686"/>
    <x v="32"/>
    <x v="1107"/>
    <s v="San Juan Mountains Prov"/>
    <x v="69"/>
    <m/>
    <s v="CENSARA_AVG"/>
  </r>
  <r>
    <x v="16"/>
    <x v="1111"/>
    <x v="1687"/>
    <x v="16"/>
    <x v="1108"/>
    <s v="San Joaquin Basin"/>
    <x v="63"/>
    <m/>
    <s v="CENSARA_AVG"/>
  </r>
  <r>
    <x v="33"/>
    <x v="1112"/>
    <x v="1688"/>
    <x v="33"/>
    <x v="1109"/>
    <s v="Atlantic Coast Basin"/>
    <x v="34"/>
    <m/>
    <s v="CENSARA_AVG"/>
  </r>
  <r>
    <x v="37"/>
    <x v="393"/>
    <x v="1689"/>
    <x v="37"/>
    <x v="392"/>
    <s v="Appalachian Basin"/>
    <x v="30"/>
    <m/>
    <s v="CENSARA_AVG"/>
  </r>
  <r>
    <x v="33"/>
    <x v="1113"/>
    <x v="1690"/>
    <x v="33"/>
    <x v="1110"/>
    <s v="Piedmont-Blue Ridge Prov"/>
    <x v="43"/>
    <m/>
    <s v="CENSARA_AVG"/>
  </r>
  <r>
    <x v="33"/>
    <x v="1114"/>
    <x v="1691"/>
    <x v="33"/>
    <x v="1111"/>
    <s v="Atlantic Coast Basin"/>
    <x v="34"/>
    <m/>
    <s v="CENSARA_AVG"/>
  </r>
  <r>
    <x v="32"/>
    <x v="1115"/>
    <x v="1692"/>
    <x v="32"/>
    <x v="1112"/>
    <s v="San Luis Basin"/>
    <x v="70"/>
    <m/>
    <s v="CENSARA_AVG"/>
  </r>
  <r>
    <x v="34"/>
    <x v="108"/>
    <x v="1693"/>
    <x v="34"/>
    <x v="108"/>
    <s v="Ozark Uplift"/>
    <x v="61"/>
    <s v="Ozark Uplift"/>
    <s v="CENSARA_2012"/>
  </r>
  <r>
    <x v="34"/>
    <x v="1116"/>
    <x v="1694"/>
    <x v="34"/>
    <x v="1113"/>
    <s v="Ozark Uplift"/>
    <x v="61"/>
    <s v="Ozark Uplift"/>
    <s v="CENSARA_2012"/>
  </r>
  <r>
    <x v="37"/>
    <x v="830"/>
    <x v="1695"/>
    <x v="37"/>
    <x v="828"/>
    <s v="Cincinnati Arch"/>
    <x v="51"/>
    <m/>
    <s v="CENSARA_AVG"/>
  </r>
  <r>
    <x v="37"/>
    <x v="1117"/>
    <x v="1696"/>
    <x v="37"/>
    <x v="1114"/>
    <s v="Appalachian Basin"/>
    <x v="30"/>
    <m/>
    <s v="CENSARA_AVG"/>
  </r>
  <r>
    <x v="33"/>
    <x v="298"/>
    <x v="1697"/>
    <x v="33"/>
    <x v="297"/>
    <s v="Piedmont-Blue Ridge Prov"/>
    <x v="43"/>
    <m/>
    <s v="CENSARA_AVG"/>
  </r>
  <r>
    <x v="37"/>
    <x v="117"/>
    <x v="1698"/>
    <x v="37"/>
    <x v="117"/>
    <s v="Cincinnati Arch"/>
    <x v="51"/>
    <m/>
    <s v="CENSARA_AVG"/>
  </r>
  <r>
    <x v="30"/>
    <x v="474"/>
    <x v="1699"/>
    <x v="30"/>
    <x v="472"/>
    <s v="Appalachian Basin"/>
    <x v="30"/>
    <m/>
    <s v="CENSARA_AVG"/>
  </r>
  <r>
    <x v="34"/>
    <x v="1118"/>
    <x v="1700"/>
    <x v="34"/>
    <x v="1115"/>
    <s v="Ozark Uplift"/>
    <x v="61"/>
    <s v="Ozark Uplift"/>
    <s v="CENSARA_2012"/>
  </r>
  <r>
    <x v="33"/>
    <x v="1119"/>
    <x v="1701"/>
    <x v="33"/>
    <x v="1116"/>
    <s v="Piedmont-Blue Ridge Prov"/>
    <x v="43"/>
    <m/>
    <s v="CENSARA_AVG"/>
  </r>
  <r>
    <x v="33"/>
    <x v="1112"/>
    <x v="1688"/>
    <x v="33"/>
    <x v="1109"/>
    <s v="Atlantic Coast Basin"/>
    <x v="34"/>
    <m/>
    <s v="CENSARA_AVG"/>
  </r>
  <r>
    <x v="33"/>
    <x v="580"/>
    <x v="1702"/>
    <x v="33"/>
    <x v="578"/>
    <s v="Atlantic Coast Basin"/>
    <x v="34"/>
    <m/>
    <s v="CENSARA_AVG"/>
  </r>
  <r>
    <x v="34"/>
    <x v="1109"/>
    <x v="1703"/>
    <x v="34"/>
    <x v="1106"/>
    <s v="Ozark Uplift"/>
    <x v="61"/>
    <s v="Ozark Uplift"/>
    <s v="CENSARA_2012"/>
  </r>
  <r>
    <x v="28"/>
    <x v="1007"/>
    <x v="1473"/>
    <x v="28"/>
    <x v="1004"/>
    <s v="Not Assigned - SURVEY AVERAGE"/>
    <x v="1"/>
    <m/>
    <s v="CENSARA_2012"/>
  </r>
  <r>
    <x v="36"/>
    <x v="769"/>
    <x v="1704"/>
    <x v="36"/>
    <x v="767"/>
    <s v="Anadarko Basin"/>
    <x v="68"/>
    <s v="Anadarko Basin"/>
    <s v="CENSARA_2012"/>
  </r>
  <r>
    <x v="33"/>
    <x v="1120"/>
    <x v="1705"/>
    <x v="33"/>
    <x v="1117"/>
    <s v="Atlantic Coast Basin"/>
    <x v="34"/>
    <m/>
    <s v="CENSARA_AVG"/>
  </r>
  <r>
    <x v="36"/>
    <x v="1121"/>
    <x v="1706"/>
    <x v="36"/>
    <x v="1118"/>
    <s v="Anadarko Basin"/>
    <x v="68"/>
    <s v="Anadarko Basin"/>
    <s v="CENSARA_2012"/>
  </r>
  <r>
    <x v="32"/>
    <x v="1122"/>
    <x v="1707"/>
    <x v="32"/>
    <x v="1119"/>
    <s v="Denver Basin"/>
    <x v="58"/>
    <s v="Denver Basin"/>
    <s v="CENSARA_2012"/>
  </r>
  <r>
    <x v="32"/>
    <x v="1123"/>
    <x v="1708"/>
    <x v="32"/>
    <x v="1120"/>
    <s v="Paradox Basin"/>
    <x v="62"/>
    <m/>
    <s v="CENSARA_AVG"/>
  </r>
  <r>
    <x v="33"/>
    <x v="1124"/>
    <x v="1709"/>
    <x v="33"/>
    <x v="1121"/>
    <s v="Atlantic Coast Basin"/>
    <x v="34"/>
    <m/>
    <s v="CENSARA_AVG"/>
  </r>
  <r>
    <x v="32"/>
    <x v="1125"/>
    <x v="1710"/>
    <x v="32"/>
    <x v="1122"/>
    <s v="Las Animas Arch"/>
    <x v="66"/>
    <s v="Cambridge Arch-Central Kansas Uplift"/>
    <s v="CENSARA_EXTENSION"/>
  </r>
  <r>
    <x v="36"/>
    <x v="405"/>
    <x v="1711"/>
    <x v="36"/>
    <x v="404"/>
    <s v="Anadarko Basin"/>
    <x v="68"/>
    <s v="Anadarko Basin"/>
    <s v="CENSARA_2012"/>
  </r>
  <r>
    <x v="26"/>
    <x v="34"/>
    <x v="1712"/>
    <x v="26"/>
    <x v="34"/>
    <s v="Illinois Basin"/>
    <x v="52"/>
    <s v="Illinois Basin"/>
    <s v="CENSARA_2012"/>
  </r>
  <r>
    <x v="26"/>
    <x v="91"/>
    <x v="1713"/>
    <x v="26"/>
    <x v="91"/>
    <s v="Illinois Basin"/>
    <x v="52"/>
    <s v="Illinois Basin"/>
    <s v="CENSARA_2012"/>
  </r>
  <r>
    <x v="33"/>
    <x v="1126"/>
    <x v="1714"/>
    <x v="33"/>
    <x v="1123"/>
    <s v="Atlantic Coast Basin"/>
    <x v="34"/>
    <m/>
    <s v="CENSARA_AVG"/>
  </r>
  <r>
    <x v="34"/>
    <x v="703"/>
    <x v="1715"/>
    <x v="34"/>
    <x v="701"/>
    <s v="Ozark Uplift"/>
    <x v="61"/>
    <s v="Ozark Uplift"/>
    <s v="CENSARA_2012"/>
  </r>
  <r>
    <x v="36"/>
    <x v="207"/>
    <x v="1716"/>
    <x v="36"/>
    <x v="207"/>
    <s v="Anadarko Basin"/>
    <x v="68"/>
    <s v="Anadarko Basin"/>
    <s v="CENSARA_2012"/>
  </r>
  <r>
    <x v="36"/>
    <x v="801"/>
    <x v="1717"/>
    <x v="36"/>
    <x v="799"/>
    <s v="Forest City Basin"/>
    <x v="54"/>
    <s v="Forest City Basin"/>
    <s v="CENSARA_2012"/>
  </r>
  <r>
    <x v="36"/>
    <x v="108"/>
    <x v="1718"/>
    <x v="36"/>
    <x v="108"/>
    <s v="Forest City Basin"/>
    <x v="54"/>
    <s v="Forest City Basin"/>
    <s v="CENSARA_2012"/>
  </r>
  <r>
    <x v="37"/>
    <x v="1127"/>
    <x v="1719"/>
    <x v="37"/>
    <x v="1124"/>
    <s v="Cincinnati Arch"/>
    <x v="51"/>
    <m/>
    <s v="CENSARA_AVG"/>
  </r>
  <r>
    <x v="36"/>
    <x v="432"/>
    <x v="1720"/>
    <x v="36"/>
    <x v="431"/>
    <s v="Forest City Basin"/>
    <x v="54"/>
    <s v="Forest City Basin"/>
    <s v="CENSARA_2012"/>
  </r>
  <r>
    <x v="36"/>
    <x v="1128"/>
    <x v="1721"/>
    <x v="36"/>
    <x v="1125"/>
    <s v="Anadarko Basin"/>
    <x v="68"/>
    <s v="Anadarko Basin"/>
    <s v="CENSARA_2012"/>
  </r>
  <r>
    <x v="32"/>
    <x v="1129"/>
    <x v="1722"/>
    <x v="32"/>
    <x v="1126"/>
    <s v="Denver Basin"/>
    <x v="58"/>
    <s v="Denver Basin"/>
    <s v="CENSARA_2012"/>
  </r>
  <r>
    <x v="27"/>
    <x v="693"/>
    <x v="1723"/>
    <x v="27"/>
    <x v="691"/>
    <s v="Illinois Basin"/>
    <x v="52"/>
    <s v="Illinois Basin"/>
    <s v="CENSARA_2012"/>
  </r>
  <r>
    <x v="16"/>
    <x v="627"/>
    <x v="1724"/>
    <x v="16"/>
    <x v="625"/>
    <s v="San Joaquin Basin"/>
    <x v="63"/>
    <m/>
    <s v="CENSARA_AVG"/>
  </r>
  <r>
    <x v="33"/>
    <x v="1120"/>
    <x v="1705"/>
    <x v="33"/>
    <x v="1117"/>
    <s v="Atlantic Coast Basin"/>
    <x v="34"/>
    <m/>
    <s v="CENSARA_AVG"/>
  </r>
  <r>
    <x v="37"/>
    <x v="1130"/>
    <x v="1725"/>
    <x v="37"/>
    <x v="1127"/>
    <s v="Appalachian Basin"/>
    <x v="30"/>
    <m/>
    <s v="CENSARA_AVG"/>
  </r>
  <r>
    <x v="33"/>
    <x v="1131"/>
    <x v="1726"/>
    <x v="33"/>
    <x v="1128"/>
    <s v="Atlantic Coast Basin"/>
    <x v="34"/>
    <m/>
    <s v="CENSARA_AVG"/>
  </r>
  <r>
    <x v="37"/>
    <x v="1132"/>
    <x v="1727"/>
    <x v="37"/>
    <x v="1129"/>
    <s v="Cincinnati Arch"/>
    <x v="51"/>
    <m/>
    <s v="CENSARA_AVG"/>
  </r>
  <r>
    <x v="36"/>
    <x v="940"/>
    <x v="1728"/>
    <x v="36"/>
    <x v="937"/>
    <s v="Cambridge Arch-Central Kansas Uplift"/>
    <x v="46"/>
    <s v="Cambridge Arch-Central Kansas Uplift"/>
    <s v="CENSARA_2012"/>
  </r>
  <r>
    <x v="33"/>
    <x v="1133"/>
    <x v="1729"/>
    <x v="33"/>
    <x v="1130"/>
    <s v="Piedmont-Blue Ridge Prov"/>
    <x v="43"/>
    <m/>
    <s v="CENSARA_AVG"/>
  </r>
  <r>
    <x v="26"/>
    <x v="410"/>
    <x v="1730"/>
    <x v="26"/>
    <x v="409"/>
    <s v="Illinois Basin"/>
    <x v="52"/>
    <s v="Illinois Basin"/>
    <s v="CENSARA_2012"/>
  </r>
  <r>
    <x v="36"/>
    <x v="1134"/>
    <x v="1731"/>
    <x v="36"/>
    <x v="1131"/>
    <s v="Cambridge Arch-Central Kansas Uplift"/>
    <x v="46"/>
    <s v="Cambridge Arch-Central Kansas Uplift"/>
    <s v="CENSARA_2012"/>
  </r>
  <r>
    <x v="37"/>
    <x v="1135"/>
    <x v="1732"/>
    <x v="37"/>
    <x v="1132"/>
    <s v="Cincinnati Arch"/>
    <x v="51"/>
    <m/>
    <s v="CENSARA_AVG"/>
  </r>
  <r>
    <x v="33"/>
    <x v="1136"/>
    <x v="1733"/>
    <x v="33"/>
    <x v="1133"/>
    <s v="Not Assigned - SURVEY AVERAGE"/>
    <x v="1"/>
    <m/>
    <s v="CENSARA_2012"/>
  </r>
  <r>
    <x v="30"/>
    <x v="164"/>
    <x v="1734"/>
    <x v="30"/>
    <x v="164"/>
    <s v="Appalachian Basin (Eastern Overthrust Area)"/>
    <x v="38"/>
    <m/>
    <s v="CENSARA_AVG"/>
  </r>
  <r>
    <x v="34"/>
    <x v="34"/>
    <x v="1735"/>
    <x v="34"/>
    <x v="34"/>
    <s v="Ozark Uplift"/>
    <x v="61"/>
    <s v="Ozark Uplift"/>
    <s v="CENSARA_2012"/>
  </r>
  <r>
    <x v="37"/>
    <x v="368"/>
    <x v="1736"/>
    <x v="37"/>
    <x v="367"/>
    <s v="Cincinnati Arch"/>
    <x v="51"/>
    <m/>
    <s v="CENSARA_AVG"/>
  </r>
  <r>
    <x v="37"/>
    <x v="563"/>
    <x v="1737"/>
    <x v="37"/>
    <x v="561"/>
    <s v="Appalachian Basin"/>
    <x v="30"/>
    <m/>
    <s v="CENSARA_AVG"/>
  </r>
  <r>
    <x v="37"/>
    <x v="109"/>
    <x v="1738"/>
    <x v="37"/>
    <x v="109"/>
    <s v="Appalachian Basin"/>
    <x v="30"/>
    <m/>
    <s v="CENSARA_AVG"/>
  </r>
  <r>
    <x v="33"/>
    <x v="1137"/>
    <x v="1739"/>
    <x v="33"/>
    <x v="1134"/>
    <s v="Appalachian Basin (Eastern Overthrust Area)"/>
    <x v="38"/>
    <m/>
    <s v="CENSARA_AVG"/>
  </r>
  <r>
    <x v="33"/>
    <x v="1138"/>
    <x v="1740"/>
    <x v="33"/>
    <x v="1135"/>
    <s v="Appalachian Basin (Eastern Overthrust Area)"/>
    <x v="38"/>
    <m/>
    <s v="CENSARA_AVG"/>
  </r>
  <r>
    <x v="37"/>
    <x v="1139"/>
    <x v="1741"/>
    <x v="37"/>
    <x v="1136"/>
    <s v="Cincinnati Arch"/>
    <x v="51"/>
    <m/>
    <s v="CENSARA_AVG"/>
  </r>
  <r>
    <x v="33"/>
    <x v="1140"/>
    <x v="1742"/>
    <x v="33"/>
    <x v="1137"/>
    <s v="Piedmont-Blue Ridge Prov"/>
    <x v="43"/>
    <m/>
    <s v="CENSARA_AVG"/>
  </r>
  <r>
    <x v="27"/>
    <x v="1141"/>
    <x v="1743"/>
    <x v="27"/>
    <x v="1138"/>
    <s v="Illinois Basin"/>
    <x v="52"/>
    <s v="Illinois Basin"/>
    <s v="CENSARA_2012"/>
  </r>
  <r>
    <x v="27"/>
    <x v="1132"/>
    <x v="1744"/>
    <x v="27"/>
    <x v="1129"/>
    <s v="Illinois Basin"/>
    <x v="52"/>
    <s v="Illinois Basin"/>
    <s v="CENSARA_2012"/>
  </r>
  <r>
    <x v="37"/>
    <x v="1142"/>
    <x v="1745"/>
    <x v="37"/>
    <x v="1139"/>
    <s v="Appalachian Basin"/>
    <x v="30"/>
    <m/>
    <s v="CENSARA_AVG"/>
  </r>
  <r>
    <x v="33"/>
    <x v="1112"/>
    <x v="1688"/>
    <x v="33"/>
    <x v="1109"/>
    <s v="Atlantic Coast Basin"/>
    <x v="34"/>
    <m/>
    <s v="CENSARA_AVG"/>
  </r>
  <r>
    <x v="24"/>
    <x v="677"/>
    <x v="1746"/>
    <x v="24"/>
    <x v="675"/>
    <s v="Plateau Sedimentary Prov"/>
    <x v="71"/>
    <m/>
    <s v="CENSARA_AVG"/>
  </r>
  <r>
    <x v="37"/>
    <x v="587"/>
    <x v="1747"/>
    <x v="37"/>
    <x v="585"/>
    <s v="Appalachian Basin"/>
    <x v="30"/>
    <m/>
    <s v="CENSARA_AVG"/>
  </r>
  <r>
    <x v="33"/>
    <x v="1112"/>
    <x v="1688"/>
    <x v="33"/>
    <x v="1109"/>
    <s v="Atlantic Coast Basin"/>
    <x v="34"/>
    <m/>
    <s v="CENSARA_AVG"/>
  </r>
  <r>
    <x v="33"/>
    <x v="1112"/>
    <x v="1688"/>
    <x v="33"/>
    <x v="1109"/>
    <s v="Atlantic Coast Basin"/>
    <x v="34"/>
    <m/>
    <s v="CENSARA_AVG"/>
  </r>
  <r>
    <x v="32"/>
    <x v="1143"/>
    <x v="1748"/>
    <x v="32"/>
    <x v="1140"/>
    <s v="San Juan Mountains Prov"/>
    <x v="69"/>
    <m/>
    <s v="CENSARA_AVG"/>
  </r>
  <r>
    <x v="37"/>
    <x v="242"/>
    <x v="1749"/>
    <x v="37"/>
    <x v="241"/>
    <s v="Cincinnati Arch"/>
    <x v="51"/>
    <m/>
    <s v="CENSARA_AVG"/>
  </r>
  <r>
    <x v="37"/>
    <x v="164"/>
    <x v="1750"/>
    <x v="37"/>
    <x v="164"/>
    <s v="Cincinnati Arch"/>
    <x v="51"/>
    <m/>
    <s v="CENSARA_AVG"/>
  </r>
  <r>
    <x v="36"/>
    <x v="300"/>
    <x v="1751"/>
    <x v="36"/>
    <x v="299"/>
    <s v="Sedgwick Basin"/>
    <x v="72"/>
    <s v="Sedgwick Basin"/>
    <s v="CENSARA_2012"/>
  </r>
  <r>
    <x v="26"/>
    <x v="815"/>
    <x v="1752"/>
    <x v="26"/>
    <x v="813"/>
    <s v="Illinois Basin"/>
    <x v="52"/>
    <s v="Illinois Basin"/>
    <s v="CENSARA_2012"/>
  </r>
  <r>
    <x v="34"/>
    <x v="709"/>
    <x v="1753"/>
    <x v="34"/>
    <x v="707"/>
    <s v="Forest City Basin"/>
    <x v="54"/>
    <s v="Forest City Basin"/>
    <s v="CENSARA_2012"/>
  </r>
  <r>
    <x v="36"/>
    <x v="152"/>
    <x v="1754"/>
    <x v="36"/>
    <x v="152"/>
    <s v="Sedgwick Basin"/>
    <x v="72"/>
    <s v="Sedgwick Basin"/>
    <s v="CENSARA_2012"/>
  </r>
  <r>
    <x v="33"/>
    <x v="1144"/>
    <x v="1755"/>
    <x v="33"/>
    <x v="1141"/>
    <s v="Piedmont-Blue Ridge Prov"/>
    <x v="43"/>
    <m/>
    <s v="CENSARA_AVG"/>
  </r>
  <r>
    <x v="33"/>
    <x v="1145"/>
    <x v="1756"/>
    <x v="33"/>
    <x v="1142"/>
    <s v="Appalachian Basin (Eastern Overthrust Area)"/>
    <x v="38"/>
    <m/>
    <s v="CENSARA_AVG"/>
  </r>
  <r>
    <x v="34"/>
    <x v="106"/>
    <x v="1757"/>
    <x v="34"/>
    <x v="106"/>
    <s v="Ozark Uplift"/>
    <x v="61"/>
    <s v="Ozark Uplift"/>
    <s v="CENSARA_2012"/>
  </r>
  <r>
    <x v="32"/>
    <x v="202"/>
    <x v="1758"/>
    <x v="32"/>
    <x v="202"/>
    <s v="Las Vegas-Raton Basin"/>
    <x v="73"/>
    <m/>
    <s v="CENSARA_AVG"/>
  </r>
  <r>
    <x v="27"/>
    <x v="1146"/>
    <x v="1759"/>
    <x v="27"/>
    <x v="1143"/>
    <s v="Illinois Basin"/>
    <x v="52"/>
    <s v="Illinois Basin"/>
    <s v="CENSARA_2012"/>
  </r>
  <r>
    <x v="37"/>
    <x v="1147"/>
    <x v="1760"/>
    <x v="37"/>
    <x v="1144"/>
    <s v="Appalachian Basin"/>
    <x v="30"/>
    <m/>
    <s v="CENSARA_AVG"/>
  </r>
  <r>
    <x v="33"/>
    <x v="1148"/>
    <x v="1761"/>
    <x v="33"/>
    <x v="1145"/>
    <s v="Not Assigned - SURVEY AVERAGE"/>
    <x v="1"/>
    <m/>
    <s v="CENSARA_2012"/>
  </r>
  <r>
    <x v="37"/>
    <x v="130"/>
    <x v="1762"/>
    <x v="37"/>
    <x v="130"/>
    <s v="Cincinnati Arch"/>
    <x v="51"/>
    <m/>
    <s v="CENSARA_AVG"/>
  </r>
  <r>
    <x v="26"/>
    <x v="284"/>
    <x v="1763"/>
    <x v="26"/>
    <x v="283"/>
    <s v="Illinois Basin"/>
    <x v="52"/>
    <s v="Illinois Basin"/>
    <s v="CENSARA_2012"/>
  </r>
  <r>
    <x v="33"/>
    <x v="374"/>
    <x v="1764"/>
    <x v="33"/>
    <x v="373"/>
    <s v="Appalachian Basin (Eastern Overthrust Area)"/>
    <x v="38"/>
    <m/>
    <s v="CENSARA_AVG"/>
  </r>
  <r>
    <x v="27"/>
    <x v="1149"/>
    <x v="1765"/>
    <x v="27"/>
    <x v="1146"/>
    <s v="Illinois Basin"/>
    <x v="52"/>
    <s v="Illinois Basin"/>
    <s v="CENSARA_2012"/>
  </r>
  <r>
    <x v="30"/>
    <x v="1150"/>
    <x v="1766"/>
    <x v="30"/>
    <x v="1147"/>
    <s v="Appalachian Basin"/>
    <x v="30"/>
    <m/>
    <s v="CENSARA_AVG"/>
  </r>
  <r>
    <x v="33"/>
    <x v="1151"/>
    <x v="1767"/>
    <x v="33"/>
    <x v="1148"/>
    <s v="Piedmont-Blue Ridge Prov"/>
    <x v="43"/>
    <m/>
    <s v="CENSARA_AVG"/>
  </r>
  <r>
    <x v="37"/>
    <x v="665"/>
    <x v="1768"/>
    <x v="37"/>
    <x v="663"/>
    <s v="Cincinnati Arch"/>
    <x v="51"/>
    <m/>
    <s v="CENSARA_AVG"/>
  </r>
  <r>
    <x v="33"/>
    <x v="1112"/>
    <x v="1688"/>
    <x v="33"/>
    <x v="1109"/>
    <s v="Atlantic Coast Basin"/>
    <x v="34"/>
    <m/>
    <s v="CENSARA_AVG"/>
  </r>
  <r>
    <x v="33"/>
    <x v="1112"/>
    <x v="1688"/>
    <x v="33"/>
    <x v="1109"/>
    <s v="Atlantic Coast Basin"/>
    <x v="34"/>
    <m/>
    <s v="CENSARA_AVG"/>
  </r>
  <r>
    <x v="36"/>
    <x v="437"/>
    <x v="1769"/>
    <x v="36"/>
    <x v="436"/>
    <s v="Cambridge Arch-Central Kansas Uplift"/>
    <x v="46"/>
    <s v="Cambridge Arch-Central Kansas Uplift"/>
    <s v="CENSARA_2012"/>
  </r>
  <r>
    <x v="33"/>
    <x v="108"/>
    <x v="1770"/>
    <x v="33"/>
    <x v="108"/>
    <s v="Piedmont-Blue Ridge Prov"/>
    <x v="43"/>
    <m/>
    <s v="CENSARA_AVG"/>
  </r>
  <r>
    <x v="37"/>
    <x v="91"/>
    <x v="1771"/>
    <x v="37"/>
    <x v="91"/>
    <s v="Cincinnati Arch"/>
    <x v="51"/>
    <m/>
    <s v="CENSARA_AVG"/>
  </r>
  <r>
    <x v="36"/>
    <x v="874"/>
    <x v="1772"/>
    <x v="36"/>
    <x v="871"/>
    <s v="Nemaha Uplift"/>
    <x v="57"/>
    <s v="Nemaha Uplift"/>
    <s v="CENSARA_2012"/>
  </r>
  <r>
    <x v="37"/>
    <x v="1152"/>
    <x v="1773"/>
    <x v="37"/>
    <x v="1149"/>
    <s v="Illinois Basin"/>
    <x v="52"/>
    <s v="Illinois Basin"/>
    <s v="CENSARA_2012"/>
  </r>
  <r>
    <x v="33"/>
    <x v="647"/>
    <x v="1774"/>
    <x v="33"/>
    <x v="645"/>
    <s v="Appalachian Basin (Eastern Overthrust Area)"/>
    <x v="38"/>
    <m/>
    <s v="CENSARA_AVG"/>
  </r>
  <r>
    <x v="34"/>
    <x v="1153"/>
    <x v="1775"/>
    <x v="34"/>
    <x v="1150"/>
    <s v="Ozark Uplift"/>
    <x v="61"/>
    <s v="Ozark Uplift"/>
    <s v="CENSARA_2012"/>
  </r>
  <r>
    <x v="38"/>
    <x v="1154"/>
    <x v="1776"/>
    <x v="38"/>
    <x v="1151"/>
    <s v="Atlantic Coast Basin"/>
    <x v="34"/>
    <m/>
    <s v="CENSARA_AVG"/>
  </r>
  <r>
    <x v="33"/>
    <x v="1155"/>
    <x v="1777"/>
    <x v="33"/>
    <x v="1152"/>
    <s v="Piedmont-Blue Ridge Prov"/>
    <x v="43"/>
    <m/>
    <s v="CENSARA_AVG"/>
  </r>
  <r>
    <x v="32"/>
    <x v="1156"/>
    <x v="1778"/>
    <x v="32"/>
    <x v="1153"/>
    <s v="Paradox Basin"/>
    <x v="62"/>
    <m/>
    <s v="CENSARA_AVG"/>
  </r>
  <r>
    <x v="38"/>
    <x v="1154"/>
    <x v="1776"/>
    <x v="38"/>
    <x v="1151"/>
    <s v="Atlantic Coast Basin"/>
    <x v="34"/>
    <m/>
    <s v="CENSARA_AVG"/>
  </r>
  <r>
    <x v="37"/>
    <x v="1157"/>
    <x v="1779"/>
    <x v="37"/>
    <x v="1154"/>
    <s v="Appalachian Basin"/>
    <x v="30"/>
    <m/>
    <s v="CENSARA_AVG"/>
  </r>
  <r>
    <x v="34"/>
    <x v="1158"/>
    <x v="1780"/>
    <x v="34"/>
    <x v="1155"/>
    <s v="Forest City Basin"/>
    <x v="54"/>
    <s v="Forest City Basin"/>
    <s v="CENSARA_2012"/>
  </r>
  <r>
    <x v="38"/>
    <x v="1154"/>
    <x v="1776"/>
    <x v="38"/>
    <x v="1151"/>
    <s v="Atlantic Coast Basin"/>
    <x v="34"/>
    <m/>
    <s v="CENSARA_AVG"/>
  </r>
  <r>
    <x v="38"/>
    <x v="1154"/>
    <x v="1776"/>
    <x v="38"/>
    <x v="1151"/>
    <s v="Atlantic Coast Basin"/>
    <x v="34"/>
    <m/>
    <s v="CENSARA_AVG"/>
  </r>
  <r>
    <x v="37"/>
    <x v="1159"/>
    <x v="1781"/>
    <x v="37"/>
    <x v="1156"/>
    <s v="Cincinnati Arch"/>
    <x v="51"/>
    <m/>
    <s v="CENSARA_AVG"/>
  </r>
  <r>
    <x v="38"/>
    <x v="1154"/>
    <x v="1776"/>
    <x v="38"/>
    <x v="1151"/>
    <s v="Atlantic Coast Basin"/>
    <x v="34"/>
    <m/>
    <s v="CENSARA_AVG"/>
  </r>
  <r>
    <x v="38"/>
    <x v="1154"/>
    <x v="1776"/>
    <x v="38"/>
    <x v="1151"/>
    <s v="Atlantic Coast Basin"/>
    <x v="34"/>
    <m/>
    <s v="CENSARA_AVG"/>
  </r>
  <r>
    <x v="37"/>
    <x v="716"/>
    <x v="1782"/>
    <x v="37"/>
    <x v="714"/>
    <s v="Appalachian Basin"/>
    <x v="30"/>
    <m/>
    <s v="CENSARA_AVG"/>
  </r>
  <r>
    <x v="26"/>
    <x v="693"/>
    <x v="1783"/>
    <x v="26"/>
    <x v="691"/>
    <s v="Illinois Basin"/>
    <x v="52"/>
    <s v="Illinois Basin"/>
    <s v="CENSARA_2012"/>
  </r>
  <r>
    <x v="33"/>
    <x v="1160"/>
    <x v="1784"/>
    <x v="33"/>
    <x v="1157"/>
    <s v="Piedmont-Blue Ridge Prov"/>
    <x v="43"/>
    <m/>
    <s v="CENSARA_AVG"/>
  </r>
  <r>
    <x v="33"/>
    <x v="1161"/>
    <x v="1785"/>
    <x v="33"/>
    <x v="1158"/>
    <s v="Not Assigned - SURVEY AVERAGE"/>
    <x v="1"/>
    <m/>
    <s v="CENSARA_2012"/>
  </r>
  <r>
    <x v="26"/>
    <x v="858"/>
    <x v="1786"/>
    <x v="26"/>
    <x v="856"/>
    <s v="Illinois Basin"/>
    <x v="52"/>
    <s v="Illinois Basin"/>
    <s v="CENSARA_2012"/>
  </r>
  <r>
    <x v="32"/>
    <x v="28"/>
    <x v="1787"/>
    <x v="32"/>
    <x v="28"/>
    <s v="San Juan Mountains Prov"/>
    <x v="69"/>
    <m/>
    <s v="CENSARA_AVG"/>
  </r>
  <r>
    <x v="38"/>
    <x v="1154"/>
    <x v="1776"/>
    <x v="38"/>
    <x v="1151"/>
    <s v="Atlantic Coast Basin"/>
    <x v="34"/>
    <m/>
    <s v="CENSARA_AVG"/>
  </r>
  <r>
    <x v="32"/>
    <x v="1162"/>
    <x v="1788"/>
    <x v="32"/>
    <x v="1159"/>
    <s v="Las Animas Arch"/>
    <x v="66"/>
    <s v="Cambridge Arch-Central Kansas Uplift"/>
    <s v="CENSARA_EXTENSION"/>
  </r>
  <r>
    <x v="37"/>
    <x v="118"/>
    <x v="1789"/>
    <x v="37"/>
    <x v="118"/>
    <s v="Illinois Basin"/>
    <x v="52"/>
    <s v="Illinois Basin"/>
    <s v="CENSARA_2012"/>
  </r>
  <r>
    <x v="36"/>
    <x v="1163"/>
    <x v="1790"/>
    <x v="36"/>
    <x v="1160"/>
    <s v="Forest City Basin"/>
    <x v="54"/>
    <s v="Forest City Basin"/>
    <s v="CENSARA_2012"/>
  </r>
  <r>
    <x v="32"/>
    <x v="1164"/>
    <x v="1791"/>
    <x v="32"/>
    <x v="1161"/>
    <s v="Las Animas Arch"/>
    <x v="66"/>
    <s v="Cambridge Arch-Central Kansas Uplift"/>
    <s v="CENSARA_EXTENSION"/>
  </r>
  <r>
    <x v="38"/>
    <x v="738"/>
    <x v="1792"/>
    <x v="38"/>
    <x v="736"/>
    <s v="Atlantic Coast Basin"/>
    <x v="34"/>
    <m/>
    <s v="CENSARA_AVG"/>
  </r>
  <r>
    <x v="38"/>
    <x v="1154"/>
    <x v="1776"/>
    <x v="38"/>
    <x v="1151"/>
    <s v="Atlantic Coast Basin"/>
    <x v="34"/>
    <m/>
    <s v="CENSARA_AVG"/>
  </r>
  <r>
    <x v="16"/>
    <x v="1165"/>
    <x v="1793"/>
    <x v="16"/>
    <x v="1162"/>
    <s v="Coastal Basins"/>
    <x v="67"/>
    <m/>
    <s v="CENSARA_AVG"/>
  </r>
  <r>
    <x v="38"/>
    <x v="1154"/>
    <x v="1776"/>
    <x v="38"/>
    <x v="1151"/>
    <s v="Atlantic Coast Basin"/>
    <x v="34"/>
    <m/>
    <s v="CENSARA_AVG"/>
  </r>
  <r>
    <x v="38"/>
    <x v="1154"/>
    <x v="1776"/>
    <x v="38"/>
    <x v="1151"/>
    <s v="Atlantic Coast Basin"/>
    <x v="34"/>
    <m/>
    <s v="CENSARA_AVG"/>
  </r>
  <r>
    <x v="26"/>
    <x v="108"/>
    <x v="1794"/>
    <x v="26"/>
    <x v="108"/>
    <s v="Illinois Basin"/>
    <x v="52"/>
    <s v="Illinois Basin"/>
    <s v="CENSARA_2012"/>
  </r>
  <r>
    <x v="33"/>
    <x v="1166"/>
    <x v="1795"/>
    <x v="33"/>
    <x v="1163"/>
    <s v="Appalachian Basin (Eastern Overthrust Area)"/>
    <x v="38"/>
    <m/>
    <s v="CENSARA_AVG"/>
  </r>
  <r>
    <x v="33"/>
    <x v="780"/>
    <x v="1796"/>
    <x v="33"/>
    <x v="778"/>
    <s v="Appalachian Basin (Eastern Overthrust Area)"/>
    <x v="38"/>
    <m/>
    <s v="CENSARA_AVG"/>
  </r>
  <r>
    <x v="34"/>
    <x v="1167"/>
    <x v="1797"/>
    <x v="34"/>
    <x v="1164"/>
    <s v="Ozark Uplift"/>
    <x v="61"/>
    <s v="Ozark Uplift"/>
    <s v="CENSARA_2012"/>
  </r>
  <r>
    <x v="36"/>
    <x v="181"/>
    <x v="1798"/>
    <x v="36"/>
    <x v="181"/>
    <s v="Forest City Basin"/>
    <x v="54"/>
    <s v="Forest City Basin"/>
    <s v="CENSARA_2012"/>
  </r>
  <r>
    <x v="19"/>
    <x v="117"/>
    <x v="1799"/>
    <x v="19"/>
    <x v="117"/>
    <s v="South Western Overthrust"/>
    <x v="55"/>
    <m/>
    <s v="CENSARA_AVG"/>
  </r>
  <r>
    <x v="32"/>
    <x v="1168"/>
    <x v="1800"/>
    <x v="32"/>
    <x v="1165"/>
    <s v="Anadarko Basin"/>
    <x v="68"/>
    <s v="Anadarko Basin"/>
    <s v="CENSARA_2012"/>
  </r>
  <r>
    <x v="36"/>
    <x v="1127"/>
    <x v="1801"/>
    <x v="36"/>
    <x v="1124"/>
    <s v="Forest City Basin"/>
    <x v="54"/>
    <s v="Forest City Basin"/>
    <s v="CENSARA_2012"/>
  </r>
  <r>
    <x v="33"/>
    <x v="851"/>
    <x v="1802"/>
    <x v="33"/>
    <x v="849"/>
    <s v="Appalachian Basin (Eastern Overthrust Area)"/>
    <x v="38"/>
    <m/>
    <s v="CENSARA_AVG"/>
  </r>
  <r>
    <x v="32"/>
    <x v="99"/>
    <x v="1803"/>
    <x v="32"/>
    <x v="99"/>
    <s v="San Juan Mountains Prov"/>
    <x v="69"/>
    <m/>
    <s v="CENSARA_AVG"/>
  </r>
  <r>
    <x v="33"/>
    <x v="1169"/>
    <x v="1804"/>
    <x v="33"/>
    <x v="1166"/>
    <s v="Piedmont-Blue Ridge Prov"/>
    <x v="43"/>
    <m/>
    <s v="CENSARA_AVG"/>
  </r>
  <r>
    <x v="38"/>
    <x v="1170"/>
    <x v="1805"/>
    <x v="38"/>
    <x v="1167"/>
    <s v="Atlantic Coast Basin"/>
    <x v="34"/>
    <m/>
    <s v="CENSARA_AVG"/>
  </r>
  <r>
    <x v="38"/>
    <x v="1154"/>
    <x v="1776"/>
    <x v="38"/>
    <x v="1151"/>
    <s v="Atlantic Coast Basin"/>
    <x v="34"/>
    <m/>
    <s v="CENSARA_AVG"/>
  </r>
  <r>
    <x v="36"/>
    <x v="952"/>
    <x v="1806"/>
    <x v="36"/>
    <x v="949"/>
    <s v="Cambridge Arch-Central Kansas Uplift"/>
    <x v="46"/>
    <s v="Cambridge Arch-Central Kansas Uplift"/>
    <s v="CENSARA_2012"/>
  </r>
  <r>
    <x v="38"/>
    <x v="1154"/>
    <x v="1776"/>
    <x v="38"/>
    <x v="1151"/>
    <s v="Atlantic Coast Basin"/>
    <x v="34"/>
    <m/>
    <s v="CENSARA_AVG"/>
  </r>
  <r>
    <x v="34"/>
    <x v="91"/>
    <x v="1807"/>
    <x v="34"/>
    <x v="91"/>
    <s v="Ozark Uplift"/>
    <x v="61"/>
    <s v="Ozark Uplift"/>
    <s v="CENSARA_2012"/>
  </r>
  <r>
    <x v="37"/>
    <x v="1171"/>
    <x v="1808"/>
    <x v="37"/>
    <x v="1168"/>
    <s v="Appalachian Basin"/>
    <x v="30"/>
    <m/>
    <s v="CENSARA_AVG"/>
  </r>
  <r>
    <x v="33"/>
    <x v="587"/>
    <x v="1809"/>
    <x v="33"/>
    <x v="585"/>
    <s v="Piedmont-Blue Ridge Prov"/>
    <x v="43"/>
    <m/>
    <s v="CENSARA_AVG"/>
  </r>
  <r>
    <x v="36"/>
    <x v="284"/>
    <x v="1810"/>
    <x v="36"/>
    <x v="283"/>
    <s v="Anadarko Basin"/>
    <x v="68"/>
    <s v="Anadarko Basin"/>
    <s v="CENSARA_2012"/>
  </r>
  <r>
    <x v="33"/>
    <x v="1172"/>
    <x v="1811"/>
    <x v="33"/>
    <x v="1169"/>
    <s v="Piedmont-Blue Ridge Prov"/>
    <x v="43"/>
    <m/>
    <s v="CENSARA_AVG"/>
  </r>
  <r>
    <x v="37"/>
    <x v="1173"/>
    <x v="1812"/>
    <x v="37"/>
    <x v="1170"/>
    <s v="Cincinnati Arch"/>
    <x v="51"/>
    <m/>
    <s v="CENSARA_AVG"/>
  </r>
  <r>
    <x v="37"/>
    <x v="961"/>
    <x v="1813"/>
    <x v="37"/>
    <x v="958"/>
    <s v="Illinois Basin"/>
    <x v="52"/>
    <s v="Illinois Basin"/>
    <s v="CENSARA_2012"/>
  </r>
  <r>
    <x v="38"/>
    <x v="1174"/>
    <x v="1814"/>
    <x v="38"/>
    <x v="1171"/>
    <s v="Atlantic Coast Basin"/>
    <x v="34"/>
    <m/>
    <s v="CENSARA_AVG"/>
  </r>
  <r>
    <x v="38"/>
    <x v="1154"/>
    <x v="1776"/>
    <x v="38"/>
    <x v="1151"/>
    <s v="Atlantic Coast Basin"/>
    <x v="34"/>
    <m/>
    <s v="CENSARA_AVG"/>
  </r>
  <r>
    <x v="34"/>
    <x v="340"/>
    <x v="1815"/>
    <x v="34"/>
    <x v="339"/>
    <s v="Ozark Uplift"/>
    <x v="61"/>
    <s v="Ozark Uplift"/>
    <s v="CENSARA_2012"/>
  </r>
  <r>
    <x v="37"/>
    <x v="824"/>
    <x v="1816"/>
    <x v="37"/>
    <x v="822"/>
    <s v="Illinois Basin"/>
    <x v="52"/>
    <s v="Illinois Basin"/>
    <s v="CENSARA_2012"/>
  </r>
  <r>
    <x v="38"/>
    <x v="1154"/>
    <x v="1776"/>
    <x v="38"/>
    <x v="1151"/>
    <s v="Atlantic Coast Basin"/>
    <x v="34"/>
    <m/>
    <s v="CENSARA_AVG"/>
  </r>
  <r>
    <x v="36"/>
    <x v="1175"/>
    <x v="1817"/>
    <x v="36"/>
    <x v="1172"/>
    <s v="Anadarko Basin"/>
    <x v="68"/>
    <s v="Anadarko Basin"/>
    <s v="CENSARA_2012"/>
  </r>
  <r>
    <x v="34"/>
    <x v="738"/>
    <x v="1818"/>
    <x v="34"/>
    <x v="736"/>
    <s v="Ozark Uplift"/>
    <x v="61"/>
    <s v="Ozark Uplift"/>
    <s v="CENSARA_2012"/>
  </r>
  <r>
    <x v="36"/>
    <x v="1176"/>
    <x v="1819"/>
    <x v="36"/>
    <x v="1173"/>
    <s v="Anadarko Basin"/>
    <x v="68"/>
    <s v="Anadarko Basin"/>
    <s v="CENSARA_2012"/>
  </r>
  <r>
    <x v="33"/>
    <x v="1177"/>
    <x v="1820"/>
    <x v="33"/>
    <x v="1174"/>
    <s v="Appalachian Basin"/>
    <x v="30"/>
    <m/>
    <s v="CENSARA_AVG"/>
  </r>
  <r>
    <x v="37"/>
    <x v="332"/>
    <x v="1821"/>
    <x v="37"/>
    <x v="331"/>
    <s v="Appalachian Basin"/>
    <x v="30"/>
    <m/>
    <s v="CENSARA_AVG"/>
  </r>
  <r>
    <x v="34"/>
    <x v="1178"/>
    <x v="1822"/>
    <x v="34"/>
    <x v="1175"/>
    <s v="Ozark Uplift"/>
    <x v="61"/>
    <s v="Ozark Uplift"/>
    <s v="CENSARA_2012"/>
  </r>
  <r>
    <x v="38"/>
    <x v="1179"/>
    <x v="1823"/>
    <x v="38"/>
    <x v="1176"/>
    <s v="Atlantic Coast Basin"/>
    <x v="34"/>
    <m/>
    <s v="CENSARA_AVG"/>
  </r>
  <r>
    <x v="37"/>
    <x v="1180"/>
    <x v="1824"/>
    <x v="37"/>
    <x v="1177"/>
    <s v="Appalachian Basin"/>
    <x v="30"/>
    <m/>
    <s v="CENSARA_AVG"/>
  </r>
  <r>
    <x v="37"/>
    <x v="152"/>
    <x v="1825"/>
    <x v="37"/>
    <x v="152"/>
    <s v="Cincinnati Arch"/>
    <x v="51"/>
    <m/>
    <s v="CENSARA_AVG"/>
  </r>
  <r>
    <x v="32"/>
    <x v="1181"/>
    <x v="1826"/>
    <x v="32"/>
    <x v="1178"/>
    <s v="Las Vegas-Raton Basin"/>
    <x v="73"/>
    <m/>
    <s v="CENSARA_AVG"/>
  </r>
  <r>
    <x v="36"/>
    <x v="1182"/>
    <x v="1827"/>
    <x v="36"/>
    <x v="1179"/>
    <s v="Anadarko Basin"/>
    <x v="68"/>
    <s v="Anadarko Basin"/>
    <s v="CENSARA_2012"/>
  </r>
  <r>
    <x v="38"/>
    <x v="1154"/>
    <x v="1776"/>
    <x v="38"/>
    <x v="1151"/>
    <s v="Atlantic Coast Basin"/>
    <x v="34"/>
    <m/>
    <s v="CENSARA_AVG"/>
  </r>
  <r>
    <x v="37"/>
    <x v="42"/>
    <x v="1828"/>
    <x v="37"/>
    <x v="42"/>
    <s v="Cincinnati Arch"/>
    <x v="51"/>
    <m/>
    <s v="CENSARA_AVG"/>
  </r>
  <r>
    <x v="37"/>
    <x v="1183"/>
    <x v="1829"/>
    <x v="37"/>
    <x v="1180"/>
    <s v="Cincinnati Arch"/>
    <x v="51"/>
    <m/>
    <s v="CENSARA_AVG"/>
  </r>
  <r>
    <x v="34"/>
    <x v="884"/>
    <x v="1830"/>
    <x v="34"/>
    <x v="881"/>
    <s v="Ozark Uplift"/>
    <x v="61"/>
    <s v="Ozark Uplift"/>
    <s v="CENSARA_2012"/>
  </r>
  <r>
    <x v="38"/>
    <x v="624"/>
    <x v="1831"/>
    <x v="38"/>
    <x v="622"/>
    <s v="Atlantic Coast Basin"/>
    <x v="34"/>
    <m/>
    <s v="CENSARA_AVG"/>
  </r>
  <r>
    <x v="36"/>
    <x v="958"/>
    <x v="1832"/>
    <x v="36"/>
    <x v="955"/>
    <s v="Cambridge Arch-Central Kansas Uplift"/>
    <x v="46"/>
    <s v="Cambridge Arch-Central Kansas Uplift"/>
    <s v="CENSARA_2012"/>
  </r>
  <r>
    <x v="38"/>
    <x v="1154"/>
    <x v="1776"/>
    <x v="38"/>
    <x v="1151"/>
    <s v="Atlantic Coast Basin"/>
    <x v="34"/>
    <m/>
    <s v="CENSARA_AVG"/>
  </r>
  <r>
    <x v="38"/>
    <x v="1154"/>
    <x v="1776"/>
    <x v="38"/>
    <x v="1151"/>
    <s v="Atlantic Coast Basin"/>
    <x v="34"/>
    <m/>
    <s v="CENSARA_AVG"/>
  </r>
  <r>
    <x v="39"/>
    <x v="1184"/>
    <x v="1833"/>
    <x v="39"/>
    <x v="1181"/>
    <s v="Plateau Sedimentary Prov"/>
    <x v="71"/>
    <m/>
    <s v="CENSARA_AVG"/>
  </r>
  <r>
    <x v="37"/>
    <x v="693"/>
    <x v="1834"/>
    <x v="37"/>
    <x v="691"/>
    <s v="Appalachian Basin"/>
    <x v="30"/>
    <m/>
    <s v="CENSARA_AVG"/>
  </r>
  <r>
    <x v="34"/>
    <x v="512"/>
    <x v="1835"/>
    <x v="34"/>
    <x v="510"/>
    <s v="Cherokee Platform"/>
    <x v="74"/>
    <s v="Cherokee Platform"/>
    <s v="CENSARA_2012"/>
  </r>
  <r>
    <x v="38"/>
    <x v="1154"/>
    <x v="1776"/>
    <x v="38"/>
    <x v="1151"/>
    <s v="Atlantic Coast Basin"/>
    <x v="34"/>
    <m/>
    <s v="CENSARA_AVG"/>
  </r>
  <r>
    <x v="37"/>
    <x v="171"/>
    <x v="1836"/>
    <x v="37"/>
    <x v="171"/>
    <s v="Illinois Basin"/>
    <x v="52"/>
    <s v="Illinois Basin"/>
    <s v="CENSARA_2012"/>
  </r>
  <r>
    <x v="26"/>
    <x v="217"/>
    <x v="1837"/>
    <x v="26"/>
    <x v="217"/>
    <s v="Illinois Basin"/>
    <x v="52"/>
    <s v="Illinois Basin"/>
    <s v="CENSARA_2012"/>
  </r>
  <r>
    <x v="34"/>
    <x v="1185"/>
    <x v="1838"/>
    <x v="34"/>
    <x v="1182"/>
    <s v="Ozark Uplift"/>
    <x v="61"/>
    <s v="Ozark Uplift"/>
    <s v="CENSARA_2012"/>
  </r>
  <r>
    <x v="38"/>
    <x v="1154"/>
    <x v="1776"/>
    <x v="38"/>
    <x v="1151"/>
    <s v="Atlantic Coast Basin"/>
    <x v="34"/>
    <m/>
    <s v="CENSARA_AVG"/>
  </r>
  <r>
    <x v="33"/>
    <x v="1186"/>
    <x v="1839"/>
    <x v="33"/>
    <x v="1183"/>
    <s v="Appalachian Basin (Eastern Overthrust Area)"/>
    <x v="38"/>
    <m/>
    <s v="CENSARA_AVG"/>
  </r>
  <r>
    <x v="32"/>
    <x v="1187"/>
    <x v="1840"/>
    <x v="32"/>
    <x v="1184"/>
    <s v="Paradox Basin"/>
    <x v="62"/>
    <m/>
    <s v="CENSARA_AVG"/>
  </r>
  <r>
    <x v="38"/>
    <x v="1154"/>
    <x v="1776"/>
    <x v="38"/>
    <x v="1151"/>
    <s v="Atlantic Coast Basin"/>
    <x v="34"/>
    <m/>
    <s v="CENSARA_AVG"/>
  </r>
  <r>
    <x v="32"/>
    <x v="1188"/>
    <x v="1841"/>
    <x v="32"/>
    <x v="1185"/>
    <s v="San Luis Basin"/>
    <x v="70"/>
    <m/>
    <s v="CENSARA_AVG"/>
  </r>
  <r>
    <x v="38"/>
    <x v="1189"/>
    <x v="1842"/>
    <x v="38"/>
    <x v="1186"/>
    <s v="Atlantic Coast Basin"/>
    <x v="34"/>
    <m/>
    <s v="CENSARA_AVG"/>
  </r>
  <r>
    <x v="37"/>
    <x v="1190"/>
    <x v="1843"/>
    <x v="37"/>
    <x v="1187"/>
    <s v="Appalachian Basin"/>
    <x v="30"/>
    <m/>
    <s v="CENSARA_AVG"/>
  </r>
  <r>
    <x v="38"/>
    <x v="1154"/>
    <x v="1776"/>
    <x v="38"/>
    <x v="1151"/>
    <s v="Atlantic Coast Basin"/>
    <x v="34"/>
    <m/>
    <s v="CENSARA_AVG"/>
  </r>
  <r>
    <x v="26"/>
    <x v="891"/>
    <x v="1844"/>
    <x v="26"/>
    <x v="888"/>
    <s v="Illinois Basin"/>
    <x v="52"/>
    <s v="Illinois Basin"/>
    <s v="CENSARA_2012"/>
  </r>
  <r>
    <x v="38"/>
    <x v="1154"/>
    <x v="1776"/>
    <x v="38"/>
    <x v="1151"/>
    <s v="Atlantic Coast Basin"/>
    <x v="34"/>
    <m/>
    <s v="CENSARA_AVG"/>
  </r>
  <r>
    <x v="38"/>
    <x v="1191"/>
    <x v="1845"/>
    <x v="38"/>
    <x v="1188"/>
    <s v="Atlantic Coast Basin"/>
    <x v="34"/>
    <m/>
    <s v="CENSARA_AVG"/>
  </r>
  <r>
    <x v="26"/>
    <x v="332"/>
    <x v="1846"/>
    <x v="26"/>
    <x v="331"/>
    <s v="Illinois Basin"/>
    <x v="52"/>
    <s v="Illinois Basin"/>
    <s v="CENSARA_2012"/>
  </r>
  <r>
    <x v="33"/>
    <x v="1192"/>
    <x v="1847"/>
    <x v="33"/>
    <x v="1189"/>
    <s v="Appalachian Basin (Eastern Overthrust Area)"/>
    <x v="38"/>
    <m/>
    <s v="CENSARA_AVG"/>
  </r>
  <r>
    <x v="38"/>
    <x v="1193"/>
    <x v="1848"/>
    <x v="38"/>
    <x v="1190"/>
    <s v="Atlantic Coast Basin"/>
    <x v="34"/>
    <m/>
    <s v="CENSARA_AVG"/>
  </r>
  <r>
    <x v="38"/>
    <x v="1154"/>
    <x v="1776"/>
    <x v="38"/>
    <x v="1151"/>
    <s v="Atlantic Coast Basin"/>
    <x v="34"/>
    <m/>
    <s v="CENSARA_AVG"/>
  </r>
  <r>
    <x v="37"/>
    <x v="1194"/>
    <x v="1849"/>
    <x v="37"/>
    <x v="1191"/>
    <s v="Cincinnati Arch"/>
    <x v="51"/>
    <m/>
    <s v="CENSARA_AVG"/>
  </r>
  <r>
    <x v="37"/>
    <x v="819"/>
    <x v="1850"/>
    <x v="37"/>
    <x v="817"/>
    <s v="Illinois Basin"/>
    <x v="52"/>
    <s v="Illinois Basin"/>
    <s v="CENSARA_2012"/>
  </r>
  <r>
    <x v="36"/>
    <x v="1195"/>
    <x v="1851"/>
    <x v="36"/>
    <x v="1192"/>
    <s v="Sedgwick Basin"/>
    <x v="72"/>
    <s v="Sedgwick Basin"/>
    <s v="CENSARA_2012"/>
  </r>
  <r>
    <x v="16"/>
    <x v="1196"/>
    <x v="1852"/>
    <x v="16"/>
    <x v="1193"/>
    <s v="San Joaquin Basin"/>
    <x v="63"/>
    <m/>
    <s v="CENSARA_AVG"/>
  </r>
  <r>
    <x v="36"/>
    <x v="1197"/>
    <x v="1853"/>
    <x v="36"/>
    <x v="1194"/>
    <s v="Cherokee Platform"/>
    <x v="74"/>
    <s v="Cherokee Platform"/>
    <s v="CENSARA_2012"/>
  </r>
  <r>
    <x v="36"/>
    <x v="1198"/>
    <x v="1854"/>
    <x v="36"/>
    <x v="1195"/>
    <s v="Sedgwick Basin"/>
    <x v="72"/>
    <s v="Sedgwick Basin"/>
    <s v="CENSARA_2012"/>
  </r>
  <r>
    <x v="33"/>
    <x v="709"/>
    <x v="1855"/>
    <x v="33"/>
    <x v="707"/>
    <s v="Piedmont-Blue Ridge Prov"/>
    <x v="43"/>
    <m/>
    <s v="CENSARA_AVG"/>
  </r>
  <r>
    <x v="26"/>
    <x v="1199"/>
    <x v="1856"/>
    <x v="26"/>
    <x v="1196"/>
    <s v="Illinois Basin"/>
    <x v="52"/>
    <s v="Illinois Basin"/>
    <s v="CENSARA_2012"/>
  </r>
  <r>
    <x v="32"/>
    <x v="1200"/>
    <x v="1857"/>
    <x v="32"/>
    <x v="1197"/>
    <s v="San Juan Basin"/>
    <x v="75"/>
    <m/>
    <s v="CENSARA_AVG"/>
  </r>
  <r>
    <x v="37"/>
    <x v="1201"/>
    <x v="1858"/>
    <x v="37"/>
    <x v="1198"/>
    <s v="Appalachian Basin (Eastern Overthrust Area)"/>
    <x v="38"/>
    <m/>
    <s v="CENSARA_AVG"/>
  </r>
  <r>
    <x v="38"/>
    <x v="297"/>
    <x v="1859"/>
    <x v="38"/>
    <x v="296"/>
    <s v="Piedmont-Blue Ridge Prov"/>
    <x v="43"/>
    <m/>
    <s v="CENSARA_AVG"/>
  </r>
  <r>
    <x v="33"/>
    <x v="1075"/>
    <x v="1860"/>
    <x v="33"/>
    <x v="1072"/>
    <s v="Appalachian Basin (Eastern Overthrust Area)"/>
    <x v="38"/>
    <m/>
    <s v="CENSARA_AVG"/>
  </r>
  <r>
    <x v="37"/>
    <x v="206"/>
    <x v="1861"/>
    <x v="37"/>
    <x v="206"/>
    <s v="Appalachian Basin"/>
    <x v="30"/>
    <m/>
    <s v="CENSARA_AVG"/>
  </r>
  <r>
    <x v="38"/>
    <x v="1160"/>
    <x v="1862"/>
    <x v="38"/>
    <x v="1157"/>
    <s v="Atlantic Coast Basin"/>
    <x v="34"/>
    <m/>
    <s v="CENSARA_AVG"/>
  </r>
  <r>
    <x v="34"/>
    <x v="1202"/>
    <x v="1863"/>
    <x v="34"/>
    <x v="1199"/>
    <s v="Ozark Uplift"/>
    <x v="61"/>
    <s v="Ozark Uplift"/>
    <s v="CENSARA_2012"/>
  </r>
  <r>
    <x v="37"/>
    <x v="1203"/>
    <x v="1864"/>
    <x v="37"/>
    <x v="1200"/>
    <s v="Appalachian Basin"/>
    <x v="30"/>
    <m/>
    <s v="CENSARA_AVG"/>
  </r>
  <r>
    <x v="34"/>
    <x v="693"/>
    <x v="1865"/>
    <x v="34"/>
    <x v="691"/>
    <s v="Ozark Uplift"/>
    <x v="61"/>
    <s v="Ozark Uplift"/>
    <s v="CENSARA_2012"/>
  </r>
  <r>
    <x v="34"/>
    <x v="780"/>
    <x v="1866"/>
    <x v="34"/>
    <x v="778"/>
    <s v="Ozark Uplift"/>
    <x v="61"/>
    <s v="Ozark Uplift"/>
    <s v="CENSARA_2012"/>
  </r>
  <r>
    <x v="38"/>
    <x v="1193"/>
    <x v="1848"/>
    <x v="38"/>
    <x v="1190"/>
    <s v="Atlantic Coast Basin"/>
    <x v="34"/>
    <m/>
    <s v="CENSARA_AVG"/>
  </r>
  <r>
    <x v="33"/>
    <x v="1204"/>
    <x v="1867"/>
    <x v="33"/>
    <x v="1201"/>
    <s v="Appalachian Basin (Eastern Overthrust Area)"/>
    <x v="38"/>
    <m/>
    <s v="CENSARA_AVG"/>
  </r>
  <r>
    <x v="36"/>
    <x v="1104"/>
    <x v="1868"/>
    <x v="36"/>
    <x v="1101"/>
    <s v="Anadarko Basin"/>
    <x v="68"/>
    <s v="Anadarko Basin"/>
    <s v="CENSARA_2012"/>
  </r>
  <r>
    <x v="28"/>
    <x v="1205"/>
    <x v="1869"/>
    <x v="28"/>
    <x v="1202"/>
    <s v="Not Assigned - SURVEY AVERAGE"/>
    <x v="1"/>
    <m/>
    <s v="CENSARA_2012"/>
  </r>
  <r>
    <x v="33"/>
    <x v="220"/>
    <x v="1870"/>
    <x v="33"/>
    <x v="220"/>
    <s v="Piedmont-Blue Ridge Prov"/>
    <x v="43"/>
    <m/>
    <s v="CENSARA_AVG"/>
  </r>
  <r>
    <x v="33"/>
    <x v="1206"/>
    <x v="1871"/>
    <x v="33"/>
    <x v="1203"/>
    <s v="Piedmont-Blue Ridge Prov"/>
    <x v="43"/>
    <m/>
    <s v="CENSARA_AVG"/>
  </r>
  <r>
    <x v="32"/>
    <x v="1207"/>
    <x v="1872"/>
    <x v="32"/>
    <x v="1204"/>
    <s v="San Luis Basin"/>
    <x v="70"/>
    <m/>
    <s v="CENSARA_AVG"/>
  </r>
  <r>
    <x v="37"/>
    <x v="1208"/>
    <x v="1873"/>
    <x v="37"/>
    <x v="1205"/>
    <s v="Illinois Basin"/>
    <x v="52"/>
    <s v="Illinois Basin"/>
    <s v="CENSARA_2012"/>
  </r>
  <r>
    <x v="34"/>
    <x v="529"/>
    <x v="1874"/>
    <x v="34"/>
    <x v="527"/>
    <s v="Cherokee Platform"/>
    <x v="74"/>
    <s v="Cherokee Platform"/>
    <s v="CENSARA_2012"/>
  </r>
  <r>
    <x v="36"/>
    <x v="621"/>
    <x v="1875"/>
    <x v="36"/>
    <x v="619"/>
    <s v="Nemaha Uplift"/>
    <x v="57"/>
    <s v="Nemaha Uplift"/>
    <s v="CENSARA_2012"/>
  </r>
  <r>
    <x v="37"/>
    <x v="144"/>
    <x v="1876"/>
    <x v="37"/>
    <x v="144"/>
    <s v="Illinois Basin"/>
    <x v="52"/>
    <s v="Illinois Basin"/>
    <s v="CENSARA_2012"/>
  </r>
  <r>
    <x v="38"/>
    <x v="1209"/>
    <x v="1877"/>
    <x v="38"/>
    <x v="1206"/>
    <s v="Piedmont-Blue Ridge Prov"/>
    <x v="43"/>
    <m/>
    <s v="CENSARA_AVG"/>
  </r>
  <r>
    <x v="37"/>
    <x v="333"/>
    <x v="1878"/>
    <x v="37"/>
    <x v="332"/>
    <s v="Cincinnati Arch"/>
    <x v="51"/>
    <m/>
    <s v="CENSARA_AVG"/>
  </r>
  <r>
    <x v="33"/>
    <x v="1210"/>
    <x v="1879"/>
    <x v="33"/>
    <x v="1207"/>
    <s v="Appalachian Basin (Eastern Overthrust Area)"/>
    <x v="38"/>
    <m/>
    <s v="CENSARA_AVG"/>
  </r>
  <r>
    <x v="39"/>
    <x v="1211"/>
    <x v="1880"/>
    <x v="39"/>
    <x v="1208"/>
    <s v="Plateau Sedimentary Prov"/>
    <x v="71"/>
    <m/>
    <s v="CENSARA_AVG"/>
  </r>
  <r>
    <x v="36"/>
    <x v="1083"/>
    <x v="1881"/>
    <x v="36"/>
    <x v="1080"/>
    <s v="Cherokee Platform"/>
    <x v="74"/>
    <s v="Cherokee Platform"/>
    <s v="CENSARA_2012"/>
  </r>
  <r>
    <x v="37"/>
    <x v="1212"/>
    <x v="1882"/>
    <x v="37"/>
    <x v="1209"/>
    <s v="Appalachian Basin"/>
    <x v="30"/>
    <m/>
    <s v="CENSARA_AVG"/>
  </r>
  <r>
    <x v="38"/>
    <x v="1213"/>
    <x v="1883"/>
    <x v="38"/>
    <x v="1210"/>
    <s v="Atlantic Coast Basin"/>
    <x v="34"/>
    <m/>
    <s v="CENSARA_AVG"/>
  </r>
  <r>
    <x v="36"/>
    <x v="1214"/>
    <x v="1884"/>
    <x v="36"/>
    <x v="1211"/>
    <s v="Anadarko Basin"/>
    <x v="68"/>
    <s v="Anadarko Basin"/>
    <s v="CENSARA_2012"/>
  </r>
  <r>
    <x v="38"/>
    <x v="1215"/>
    <x v="1885"/>
    <x v="38"/>
    <x v="1212"/>
    <s v="Piedmont-Blue Ridge Prov"/>
    <x v="43"/>
    <m/>
    <s v="CENSARA_AVG"/>
  </r>
  <r>
    <x v="36"/>
    <x v="754"/>
    <x v="1886"/>
    <x v="36"/>
    <x v="752"/>
    <s v="Cherokee Platform"/>
    <x v="74"/>
    <s v="Cherokee Platform"/>
    <s v="CENSARA_2012"/>
  </r>
  <r>
    <x v="38"/>
    <x v="1191"/>
    <x v="1845"/>
    <x v="38"/>
    <x v="1188"/>
    <s v="Atlantic Coast Basin"/>
    <x v="34"/>
    <m/>
    <s v="CENSARA_AVG"/>
  </r>
  <r>
    <x v="32"/>
    <x v="1216"/>
    <x v="1887"/>
    <x v="32"/>
    <x v="1213"/>
    <s v="Las Vegas-Raton Basin"/>
    <x v="73"/>
    <m/>
    <s v="CENSARA_AVG"/>
  </r>
  <r>
    <x v="36"/>
    <x v="1217"/>
    <x v="1888"/>
    <x v="36"/>
    <x v="1214"/>
    <s v="Cherokee Platform"/>
    <x v="74"/>
    <s v="Cherokee Platform"/>
    <s v="CENSARA_2012"/>
  </r>
  <r>
    <x v="38"/>
    <x v="1191"/>
    <x v="1845"/>
    <x v="38"/>
    <x v="1188"/>
    <s v="Atlantic Coast Basin"/>
    <x v="34"/>
    <m/>
    <s v="CENSARA_AVG"/>
  </r>
  <r>
    <x v="38"/>
    <x v="1191"/>
    <x v="1845"/>
    <x v="38"/>
    <x v="1188"/>
    <s v="Atlantic Coast Basin"/>
    <x v="34"/>
    <m/>
    <s v="CENSARA_AVG"/>
  </r>
  <r>
    <x v="37"/>
    <x v="658"/>
    <x v="1889"/>
    <x v="37"/>
    <x v="656"/>
    <s v="Illinois Basin"/>
    <x v="52"/>
    <s v="Illinois Basin"/>
    <s v="CENSARA_2012"/>
  </r>
  <r>
    <x v="37"/>
    <x v="606"/>
    <x v="1890"/>
    <x v="37"/>
    <x v="604"/>
    <s v="Cincinnati Arch"/>
    <x v="51"/>
    <m/>
    <s v="CENSARA_AVG"/>
  </r>
  <r>
    <x v="38"/>
    <x v="1191"/>
    <x v="1845"/>
    <x v="38"/>
    <x v="1188"/>
    <s v="Atlantic Coast Basin"/>
    <x v="34"/>
    <m/>
    <s v="CENSARA_AVG"/>
  </r>
  <r>
    <x v="37"/>
    <x v="780"/>
    <x v="1891"/>
    <x v="37"/>
    <x v="778"/>
    <s v="Cincinnati Arch"/>
    <x v="51"/>
    <m/>
    <s v="CENSARA_AVG"/>
  </r>
  <r>
    <x v="33"/>
    <x v="1218"/>
    <x v="1892"/>
    <x v="33"/>
    <x v="1215"/>
    <s v="Piedmont-Blue Ridge Prov"/>
    <x v="43"/>
    <m/>
    <s v="CENSARA_AVG"/>
  </r>
  <r>
    <x v="33"/>
    <x v="1219"/>
    <x v="1893"/>
    <x v="33"/>
    <x v="1216"/>
    <s v="Piedmont-Blue Ridge Prov"/>
    <x v="43"/>
    <m/>
    <s v="CENSARA_AVG"/>
  </r>
  <r>
    <x v="38"/>
    <x v="1220"/>
    <x v="1894"/>
    <x v="38"/>
    <x v="1217"/>
    <s v="Piedmont-Blue Ridge Prov"/>
    <x v="43"/>
    <m/>
    <s v="CENSARA_AVG"/>
  </r>
  <r>
    <x v="37"/>
    <x v="1221"/>
    <x v="1895"/>
    <x v="37"/>
    <x v="1218"/>
    <s v="Cincinnati Arch"/>
    <x v="51"/>
    <m/>
    <s v="CENSARA_AVG"/>
  </r>
  <r>
    <x v="34"/>
    <x v="1222"/>
    <x v="1896"/>
    <x v="34"/>
    <x v="1219"/>
    <s v="Ozark Uplift"/>
    <x v="61"/>
    <s v="Ozark Uplift"/>
    <s v="CENSARA_2012"/>
  </r>
  <r>
    <x v="37"/>
    <x v="1223"/>
    <x v="1897"/>
    <x v="37"/>
    <x v="1220"/>
    <s v="Illinois Basin"/>
    <x v="52"/>
    <s v="Illinois Basin"/>
    <s v="CENSARA_2012"/>
  </r>
  <r>
    <x v="34"/>
    <x v="748"/>
    <x v="1898"/>
    <x v="34"/>
    <x v="746"/>
    <s v="Ozark Uplift"/>
    <x v="61"/>
    <s v="Ozark Uplift"/>
    <s v="CENSARA_2012"/>
  </r>
  <r>
    <x v="36"/>
    <x v="817"/>
    <x v="1899"/>
    <x v="36"/>
    <x v="815"/>
    <s v="Anadarko Basin"/>
    <x v="68"/>
    <s v="Anadarko Basin"/>
    <s v="CENSARA_2012"/>
  </r>
  <r>
    <x v="38"/>
    <x v="1191"/>
    <x v="1845"/>
    <x v="38"/>
    <x v="1188"/>
    <s v="Atlantic Coast Basin"/>
    <x v="34"/>
    <m/>
    <s v="CENSARA_AVG"/>
  </r>
  <r>
    <x v="38"/>
    <x v="1191"/>
    <x v="1845"/>
    <x v="38"/>
    <x v="1188"/>
    <s v="Atlantic Coast Basin"/>
    <x v="34"/>
    <m/>
    <s v="CENSARA_AVG"/>
  </r>
  <r>
    <x v="32"/>
    <x v="1224"/>
    <x v="1900"/>
    <x v="32"/>
    <x v="1221"/>
    <s v="San Luis Basin"/>
    <x v="70"/>
    <m/>
    <s v="CENSARA_AVG"/>
  </r>
  <r>
    <x v="38"/>
    <x v="1191"/>
    <x v="1845"/>
    <x v="38"/>
    <x v="1188"/>
    <s v="Atlantic Coast Basin"/>
    <x v="34"/>
    <m/>
    <s v="CENSARA_AVG"/>
  </r>
  <r>
    <x v="38"/>
    <x v="1225"/>
    <x v="1901"/>
    <x v="38"/>
    <x v="1222"/>
    <s v="Piedmont-Blue Ridge Prov"/>
    <x v="43"/>
    <m/>
    <s v="CENSARA_AVG"/>
  </r>
  <r>
    <x v="26"/>
    <x v="665"/>
    <x v="1902"/>
    <x v="26"/>
    <x v="663"/>
    <s v="Illinois Basin"/>
    <x v="52"/>
    <s v="Illinois Basin"/>
    <s v="CENSARA_2012"/>
  </r>
  <r>
    <x v="34"/>
    <x v="635"/>
    <x v="1903"/>
    <x v="34"/>
    <x v="633"/>
    <s v="Cherokee Platform"/>
    <x v="74"/>
    <s v="Cherokee Platform"/>
    <s v="CENSARA_2012"/>
  </r>
  <r>
    <x v="33"/>
    <x v="91"/>
    <x v="1904"/>
    <x v="33"/>
    <x v="91"/>
    <s v="Appalachian Basin (Eastern Overthrust Area)"/>
    <x v="38"/>
    <m/>
    <s v="CENSARA_AVG"/>
  </r>
  <r>
    <x v="38"/>
    <x v="1226"/>
    <x v="1905"/>
    <x v="38"/>
    <x v="1223"/>
    <s v="Atlantic Coast Basin"/>
    <x v="34"/>
    <m/>
    <s v="CENSARA_AVG"/>
  </r>
  <r>
    <x v="38"/>
    <x v="1191"/>
    <x v="1845"/>
    <x v="38"/>
    <x v="1188"/>
    <s v="Atlantic Coast Basin"/>
    <x v="34"/>
    <m/>
    <s v="CENSARA_AVG"/>
  </r>
  <r>
    <x v="34"/>
    <x v="1227"/>
    <x v="1906"/>
    <x v="34"/>
    <x v="1224"/>
    <s v="Ozark Uplift"/>
    <x v="61"/>
    <s v="Ozark Uplift"/>
    <s v="CENSARA_2012"/>
  </r>
  <r>
    <x v="33"/>
    <x v="1208"/>
    <x v="1907"/>
    <x v="33"/>
    <x v="1205"/>
    <s v="Piedmont-Blue Ridge Prov"/>
    <x v="43"/>
    <m/>
    <s v="CENSARA_AVG"/>
  </r>
  <r>
    <x v="26"/>
    <x v="314"/>
    <x v="1908"/>
    <x v="26"/>
    <x v="313"/>
    <s v="Illinois Basin"/>
    <x v="52"/>
    <s v="Illinois Basin"/>
    <s v="CENSARA_2012"/>
  </r>
  <r>
    <x v="37"/>
    <x v="797"/>
    <x v="1909"/>
    <x v="37"/>
    <x v="795"/>
    <s v="Cincinnati Arch"/>
    <x v="51"/>
    <m/>
    <s v="CENSARA_AVG"/>
  </r>
  <r>
    <x v="38"/>
    <x v="1191"/>
    <x v="1845"/>
    <x v="38"/>
    <x v="1188"/>
    <s v="Atlantic Coast Basin"/>
    <x v="34"/>
    <m/>
    <s v="CENSARA_AVG"/>
  </r>
  <r>
    <x v="38"/>
    <x v="1191"/>
    <x v="1845"/>
    <x v="38"/>
    <x v="1188"/>
    <s v="Atlantic Coast Basin"/>
    <x v="34"/>
    <m/>
    <s v="CENSARA_AVG"/>
  </r>
  <r>
    <x v="36"/>
    <x v="840"/>
    <x v="1910"/>
    <x v="36"/>
    <x v="838"/>
    <s v="Sedgwick Basin"/>
    <x v="72"/>
    <s v="Sedgwick Basin"/>
    <s v="CENSARA_2012"/>
  </r>
  <r>
    <x v="34"/>
    <x v="240"/>
    <x v="1911"/>
    <x v="34"/>
    <x v="239"/>
    <s v="Ozark Uplift"/>
    <x v="61"/>
    <s v="Ozark Uplift"/>
    <s v="CENSARA_2012"/>
  </r>
  <r>
    <x v="32"/>
    <x v="1228"/>
    <x v="1912"/>
    <x v="32"/>
    <x v="1225"/>
    <s v="San Juan Basin"/>
    <x v="75"/>
    <m/>
    <s v="CENSARA_AVG"/>
  </r>
  <r>
    <x v="26"/>
    <x v="393"/>
    <x v="1913"/>
    <x v="26"/>
    <x v="392"/>
    <s v="Illinois Basin"/>
    <x v="52"/>
    <s v="Illinois Basin"/>
    <s v="CENSARA_2012"/>
  </r>
  <r>
    <x v="37"/>
    <x v="1229"/>
    <x v="1914"/>
    <x v="37"/>
    <x v="1226"/>
    <s v="Illinois Basin"/>
    <x v="52"/>
    <s v="Illinois Basin"/>
    <s v="CENSARA_2012"/>
  </r>
  <r>
    <x v="38"/>
    <x v="306"/>
    <x v="1915"/>
    <x v="38"/>
    <x v="305"/>
    <s v="Piedmont-Blue Ridge Prov"/>
    <x v="43"/>
    <m/>
    <s v="CENSARA_AVG"/>
  </r>
  <r>
    <x v="37"/>
    <x v="938"/>
    <x v="1916"/>
    <x v="37"/>
    <x v="935"/>
    <s v="Appalachian Basin (Eastern Overthrust Area)"/>
    <x v="38"/>
    <m/>
    <s v="CENSARA_AVG"/>
  </r>
  <r>
    <x v="34"/>
    <x v="133"/>
    <x v="1917"/>
    <x v="34"/>
    <x v="133"/>
    <s v="Ozark Uplift"/>
    <x v="61"/>
    <s v="Ozark Uplift"/>
    <s v="CENSARA_2012"/>
  </r>
  <r>
    <x v="26"/>
    <x v="171"/>
    <x v="1918"/>
    <x v="26"/>
    <x v="171"/>
    <s v="Illinois Basin"/>
    <x v="52"/>
    <s v="Illinois Basin"/>
    <s v="CENSARA_2012"/>
  </r>
  <r>
    <x v="33"/>
    <x v="1230"/>
    <x v="1919"/>
    <x v="33"/>
    <x v="1227"/>
    <s v="Appalachian Basin"/>
    <x v="30"/>
    <m/>
    <s v="CENSARA_AVG"/>
  </r>
  <r>
    <x v="37"/>
    <x v="621"/>
    <x v="1920"/>
    <x v="37"/>
    <x v="619"/>
    <s v="Illinois Basin"/>
    <x v="52"/>
    <s v="Illinois Basin"/>
    <s v="CENSARA_2012"/>
  </r>
  <r>
    <x v="38"/>
    <x v="91"/>
    <x v="1921"/>
    <x v="38"/>
    <x v="91"/>
    <s v="Atlantic Coast Basin"/>
    <x v="34"/>
    <m/>
    <s v="CENSARA_AVG"/>
  </r>
  <r>
    <x v="38"/>
    <x v="1191"/>
    <x v="1845"/>
    <x v="38"/>
    <x v="1188"/>
    <s v="Atlantic Coast Basin"/>
    <x v="34"/>
    <m/>
    <s v="CENSARA_AVG"/>
  </r>
  <r>
    <x v="38"/>
    <x v="1191"/>
    <x v="1845"/>
    <x v="38"/>
    <x v="1188"/>
    <s v="Atlantic Coast Basin"/>
    <x v="34"/>
    <m/>
    <s v="CENSARA_AVG"/>
  </r>
  <r>
    <x v="37"/>
    <x v="1231"/>
    <x v="1922"/>
    <x v="37"/>
    <x v="1228"/>
    <s v="Cincinnati Arch"/>
    <x v="51"/>
    <m/>
    <s v="CENSARA_AVG"/>
  </r>
  <r>
    <x v="36"/>
    <x v="730"/>
    <x v="1923"/>
    <x v="36"/>
    <x v="728"/>
    <s v="Anadarko Basin"/>
    <x v="68"/>
    <s v="Anadarko Basin"/>
    <s v="CENSARA_2012"/>
  </r>
  <r>
    <x v="38"/>
    <x v="1191"/>
    <x v="1845"/>
    <x v="38"/>
    <x v="1188"/>
    <s v="Atlantic Coast Basin"/>
    <x v="34"/>
    <m/>
    <s v="CENSARA_AVG"/>
  </r>
  <r>
    <x v="34"/>
    <x v="242"/>
    <x v="1924"/>
    <x v="34"/>
    <x v="241"/>
    <s v="Ozark Uplift"/>
    <x v="61"/>
    <s v="Ozark Uplift"/>
    <s v="CENSARA_2012"/>
  </r>
  <r>
    <x v="38"/>
    <x v="1191"/>
    <x v="1845"/>
    <x v="38"/>
    <x v="1188"/>
    <s v="Atlantic Coast Basin"/>
    <x v="34"/>
    <m/>
    <s v="CENSARA_AVG"/>
  </r>
  <r>
    <x v="36"/>
    <x v="1232"/>
    <x v="1925"/>
    <x v="36"/>
    <x v="1229"/>
    <s v="Cambridge Arch-Central Kansas Uplift"/>
    <x v="46"/>
    <s v="Cambridge Arch-Central Kansas Uplift"/>
    <s v="CENSARA_2012"/>
  </r>
  <r>
    <x v="37"/>
    <x v="1233"/>
    <x v="1926"/>
    <x v="37"/>
    <x v="1230"/>
    <s v="Illinois Basin"/>
    <x v="52"/>
    <s v="Illinois Basin"/>
    <s v="CENSARA_2012"/>
  </r>
  <r>
    <x v="38"/>
    <x v="1191"/>
    <x v="1845"/>
    <x v="38"/>
    <x v="1188"/>
    <s v="Atlantic Coast Basin"/>
    <x v="34"/>
    <m/>
    <s v="CENSARA_AVG"/>
  </r>
  <r>
    <x v="34"/>
    <x v="1234"/>
    <x v="1927"/>
    <x v="34"/>
    <x v="1231"/>
    <s v="Ozark Uplift"/>
    <x v="61"/>
    <s v="Ozark Uplift"/>
    <s v="CENSARA_2012"/>
  </r>
  <r>
    <x v="38"/>
    <x v="1191"/>
    <x v="1845"/>
    <x v="38"/>
    <x v="1188"/>
    <s v="Atlantic Coast Basin"/>
    <x v="34"/>
    <m/>
    <s v="CENSARA_AVG"/>
  </r>
  <r>
    <x v="38"/>
    <x v="1191"/>
    <x v="1845"/>
    <x v="38"/>
    <x v="1188"/>
    <s v="Atlantic Coast Basin"/>
    <x v="34"/>
    <m/>
    <s v="CENSARA_AVG"/>
  </r>
  <r>
    <x v="39"/>
    <x v="1235"/>
    <x v="1928"/>
    <x v="39"/>
    <x v="1232"/>
    <s v="Black Mesa Basin"/>
    <x v="76"/>
    <m/>
    <s v="CENSARA_AVG"/>
  </r>
  <r>
    <x v="33"/>
    <x v="1236"/>
    <x v="1929"/>
    <x v="33"/>
    <x v="1233"/>
    <s v="Piedmont-Blue Ridge Prov"/>
    <x v="43"/>
    <m/>
    <s v="CENSARA_AVG"/>
  </r>
  <r>
    <x v="36"/>
    <x v="52"/>
    <x v="1930"/>
    <x v="36"/>
    <x v="52"/>
    <s v="Anadarko Basin"/>
    <x v="68"/>
    <s v="Anadarko Basin"/>
    <s v="CENSARA_2012"/>
  </r>
  <r>
    <x v="38"/>
    <x v="108"/>
    <x v="1931"/>
    <x v="38"/>
    <x v="108"/>
    <s v="Piedmont-Blue Ridge Prov"/>
    <x v="43"/>
    <m/>
    <s v="CENSARA_AVG"/>
  </r>
  <r>
    <x v="33"/>
    <x v="405"/>
    <x v="1932"/>
    <x v="33"/>
    <x v="404"/>
    <s v="Appalachian Basin (Eastern Overthrust Area)"/>
    <x v="38"/>
    <m/>
    <s v="CENSARA_AVG"/>
  </r>
  <r>
    <x v="34"/>
    <x v="1237"/>
    <x v="1933"/>
    <x v="34"/>
    <x v="1234"/>
    <s v="Ozark Uplift"/>
    <x v="61"/>
    <s v="Ozark Uplift"/>
    <s v="CENSARA_2012"/>
  </r>
  <r>
    <x v="38"/>
    <x v="1238"/>
    <x v="1934"/>
    <x v="38"/>
    <x v="1235"/>
    <s v="Piedmont-Blue Ridge Prov"/>
    <x v="43"/>
    <m/>
    <s v="CENSARA_AVG"/>
  </r>
  <r>
    <x v="37"/>
    <x v="1075"/>
    <x v="1935"/>
    <x v="37"/>
    <x v="1072"/>
    <s v="Cincinnati Arch"/>
    <x v="51"/>
    <m/>
    <s v="CENSARA_AVG"/>
  </r>
  <r>
    <x v="37"/>
    <x v="186"/>
    <x v="1936"/>
    <x v="37"/>
    <x v="186"/>
    <s v="Appalachian Basin"/>
    <x v="30"/>
    <m/>
    <s v="CENSARA_AVG"/>
  </r>
  <r>
    <x v="36"/>
    <x v="1239"/>
    <x v="1937"/>
    <x v="36"/>
    <x v="1236"/>
    <s v="Anadarko Basin"/>
    <x v="68"/>
    <s v="Anadarko Basin"/>
    <s v="CENSARA_2012"/>
  </r>
  <r>
    <x v="38"/>
    <x v="1240"/>
    <x v="1938"/>
    <x v="38"/>
    <x v="1237"/>
    <s v="Atlantic Coast Basin"/>
    <x v="34"/>
    <m/>
    <s v="CENSARA_AVG"/>
  </r>
  <r>
    <x v="32"/>
    <x v="1241"/>
    <x v="1939"/>
    <x v="32"/>
    <x v="1238"/>
    <s v="San Luis Basin"/>
    <x v="70"/>
    <m/>
    <s v="CENSARA_AVG"/>
  </r>
  <r>
    <x v="32"/>
    <x v="1242"/>
    <x v="1940"/>
    <x v="32"/>
    <x v="1239"/>
    <s v="Anadarko Basin"/>
    <x v="68"/>
    <s v="Anadarko Basin"/>
    <s v="CENSARA_2012"/>
  </r>
  <r>
    <x v="38"/>
    <x v="1243"/>
    <x v="1941"/>
    <x v="38"/>
    <x v="1240"/>
    <s v="Piedmont-Blue Ridge Prov"/>
    <x v="43"/>
    <m/>
    <s v="CENSARA_AVG"/>
  </r>
  <r>
    <x v="38"/>
    <x v="533"/>
    <x v="1942"/>
    <x v="38"/>
    <x v="531"/>
    <s v="Atlantic Coast Basin"/>
    <x v="34"/>
    <m/>
    <s v="CENSARA_AVG"/>
  </r>
  <r>
    <x v="34"/>
    <x v="1244"/>
    <x v="1943"/>
    <x v="34"/>
    <x v="1241"/>
    <s v="Ozark Uplift"/>
    <x v="61"/>
    <s v="Ozark Uplift"/>
    <s v="CENSARA_2012"/>
  </r>
  <r>
    <x v="33"/>
    <x v="716"/>
    <x v="1944"/>
    <x v="33"/>
    <x v="714"/>
    <s v="Appalachian Basin (Eastern Overthrust Area)"/>
    <x v="38"/>
    <m/>
    <s v="CENSARA_AVG"/>
  </r>
  <r>
    <x v="36"/>
    <x v="1125"/>
    <x v="1945"/>
    <x v="36"/>
    <x v="1122"/>
    <s v="Anadarko Basin"/>
    <x v="68"/>
    <s v="Anadarko Basin"/>
    <s v="CENSARA_2012"/>
  </r>
  <r>
    <x v="38"/>
    <x v="1093"/>
    <x v="1946"/>
    <x v="38"/>
    <x v="1090"/>
    <s v="Piedmont-Blue Ridge Prov"/>
    <x v="43"/>
    <m/>
    <s v="CENSARA_AVG"/>
  </r>
  <r>
    <x v="37"/>
    <x v="455"/>
    <x v="1947"/>
    <x v="37"/>
    <x v="454"/>
    <s v="Illinois Basin"/>
    <x v="52"/>
    <s v="Illinois Basin"/>
    <s v="CENSARA_2012"/>
  </r>
  <r>
    <x v="37"/>
    <x v="998"/>
    <x v="1948"/>
    <x v="37"/>
    <x v="995"/>
    <s v="Illinois Basin"/>
    <x v="52"/>
    <s v="Illinois Basin"/>
    <s v="CENSARA_2012"/>
  </r>
  <r>
    <x v="36"/>
    <x v="1245"/>
    <x v="1949"/>
    <x v="36"/>
    <x v="1242"/>
    <s v="Cherokee Platform"/>
    <x v="74"/>
    <s v="Cherokee Platform"/>
    <s v="CENSARA_2012"/>
  </r>
  <r>
    <x v="37"/>
    <x v="1246"/>
    <x v="1950"/>
    <x v="37"/>
    <x v="1243"/>
    <s v="Appalachian Basin (Eastern Overthrust Area)"/>
    <x v="38"/>
    <m/>
    <s v="CENSARA_AVG"/>
  </r>
  <r>
    <x v="36"/>
    <x v="1247"/>
    <x v="1951"/>
    <x v="36"/>
    <x v="1244"/>
    <s v="Sedgwick Basin"/>
    <x v="72"/>
    <s v="Sedgwick Basin"/>
    <s v="CENSARA_2012"/>
  </r>
  <r>
    <x v="36"/>
    <x v="1248"/>
    <x v="1952"/>
    <x v="36"/>
    <x v="1245"/>
    <s v="Cherokee Platform"/>
    <x v="74"/>
    <s v="Cherokee Platform"/>
    <s v="CENSARA_2012"/>
  </r>
  <r>
    <x v="37"/>
    <x v="1249"/>
    <x v="1953"/>
    <x v="37"/>
    <x v="1246"/>
    <s v="Cincinnati Arch"/>
    <x v="51"/>
    <m/>
    <s v="CENSARA_AVG"/>
  </r>
  <r>
    <x v="39"/>
    <x v="1250"/>
    <x v="1954"/>
    <x v="39"/>
    <x v="1247"/>
    <s v="Black Mesa Basin"/>
    <x v="76"/>
    <m/>
    <s v="CENSARA_AVG"/>
  </r>
  <r>
    <x v="37"/>
    <x v="1251"/>
    <x v="1955"/>
    <x v="37"/>
    <x v="1248"/>
    <s v="Cincinnati Arch"/>
    <x v="51"/>
    <m/>
    <s v="CENSARA_AVG"/>
  </r>
  <r>
    <x v="34"/>
    <x v="1252"/>
    <x v="1956"/>
    <x v="34"/>
    <x v="1249"/>
    <s v="Ozark Uplift"/>
    <x v="61"/>
    <s v="Ozark Uplift"/>
    <s v="CENSARA_2012"/>
  </r>
  <r>
    <x v="38"/>
    <x v="1064"/>
    <x v="1957"/>
    <x v="38"/>
    <x v="1061"/>
    <s v="Piedmont-Blue Ridge Prov"/>
    <x v="43"/>
    <m/>
    <s v="CENSARA_AVG"/>
  </r>
  <r>
    <x v="38"/>
    <x v="1253"/>
    <x v="1958"/>
    <x v="38"/>
    <x v="1250"/>
    <s v="Piedmont-Blue Ridge Prov"/>
    <x v="43"/>
    <m/>
    <s v="CENSARA_AVG"/>
  </r>
  <r>
    <x v="36"/>
    <x v="340"/>
    <x v="1959"/>
    <x v="36"/>
    <x v="339"/>
    <s v="Cherokee Platform"/>
    <x v="74"/>
    <s v="Cherokee Platform"/>
    <s v="CENSARA_2012"/>
  </r>
  <r>
    <x v="37"/>
    <x v="761"/>
    <x v="1960"/>
    <x v="37"/>
    <x v="759"/>
    <s v="Appalachian Basin"/>
    <x v="30"/>
    <m/>
    <s v="CENSARA_AVG"/>
  </r>
  <r>
    <x v="16"/>
    <x v="1254"/>
    <x v="1961"/>
    <x v="16"/>
    <x v="1251"/>
    <s v="Mojave Basin"/>
    <x v="77"/>
    <m/>
    <s v="CENSARA_AVG"/>
  </r>
  <r>
    <x v="38"/>
    <x v="249"/>
    <x v="1962"/>
    <x v="38"/>
    <x v="248"/>
    <s v="Piedmont-Blue Ridge Prov"/>
    <x v="43"/>
    <m/>
    <s v="CENSARA_AVG"/>
  </r>
  <r>
    <x v="34"/>
    <x v="1134"/>
    <x v="1963"/>
    <x v="34"/>
    <x v="1131"/>
    <s v="Cherokee Platform"/>
    <x v="74"/>
    <s v="Cherokee Platform"/>
    <s v="CENSARA_2012"/>
  </r>
  <r>
    <x v="37"/>
    <x v="297"/>
    <x v="1964"/>
    <x v="37"/>
    <x v="296"/>
    <s v="Cincinnati Arch"/>
    <x v="51"/>
    <m/>
    <s v="CENSARA_AVG"/>
  </r>
  <r>
    <x v="37"/>
    <x v="1255"/>
    <x v="1965"/>
    <x v="37"/>
    <x v="1252"/>
    <s v="Appalachian Basin"/>
    <x v="30"/>
    <m/>
    <s v="CENSARA_AVG"/>
  </r>
  <r>
    <x v="38"/>
    <x v="1256"/>
    <x v="1966"/>
    <x v="38"/>
    <x v="1253"/>
    <s v="Piedmont-Blue Ridge Prov"/>
    <x v="43"/>
    <m/>
    <s v="CENSARA_AVG"/>
  </r>
  <r>
    <x v="38"/>
    <x v="397"/>
    <x v="1967"/>
    <x v="38"/>
    <x v="396"/>
    <s v="Atlantic Coast Basin"/>
    <x v="34"/>
    <m/>
    <s v="CENSARA_AVG"/>
  </r>
  <r>
    <x v="40"/>
    <x v="393"/>
    <x v="1968"/>
    <x v="40"/>
    <x v="392"/>
    <s v="Piedmont-Blue Ridge Prov"/>
    <x v="43"/>
    <m/>
    <s v="CENSARA_AVG"/>
  </r>
  <r>
    <x v="37"/>
    <x v="391"/>
    <x v="1969"/>
    <x v="37"/>
    <x v="390"/>
    <s v="Cincinnati Arch"/>
    <x v="51"/>
    <m/>
    <s v="CENSARA_AVG"/>
  </r>
  <r>
    <x v="26"/>
    <x v="1257"/>
    <x v="1970"/>
    <x v="26"/>
    <x v="1254"/>
    <s v="Illinois Basin"/>
    <x v="52"/>
    <s v="Illinois Basin"/>
    <s v="CENSARA_2012"/>
  </r>
  <r>
    <x v="38"/>
    <x v="1258"/>
    <x v="1971"/>
    <x v="38"/>
    <x v="1255"/>
    <s v="Piedmont-Blue Ridge Prov"/>
    <x v="43"/>
    <m/>
    <s v="CENSARA_AVG"/>
  </r>
  <r>
    <x v="41"/>
    <x v="28"/>
    <x v="1972"/>
    <x v="41"/>
    <x v="28"/>
    <s v="San Juan Basin"/>
    <x v="75"/>
    <m/>
    <s v="CENSARA_AVG"/>
  </r>
  <r>
    <x v="40"/>
    <x v="294"/>
    <x v="1973"/>
    <x v="40"/>
    <x v="293"/>
    <s v="Appalachian Basin (Eastern Overthrust Area)"/>
    <x v="38"/>
    <m/>
    <s v="CENSARA_AVG"/>
  </r>
  <r>
    <x v="34"/>
    <x v="1259"/>
    <x v="1974"/>
    <x v="34"/>
    <x v="1256"/>
    <s v="Ozark Uplift"/>
    <x v="61"/>
    <s v="Ozark Uplift"/>
    <s v="CENSARA_2012"/>
  </r>
  <r>
    <x v="33"/>
    <x v="1260"/>
    <x v="1975"/>
    <x v="33"/>
    <x v="1257"/>
    <s v="Appalachian Basin"/>
    <x v="30"/>
    <m/>
    <s v="CENSARA_AVG"/>
  </r>
  <r>
    <x v="38"/>
    <x v="1191"/>
    <x v="1845"/>
    <x v="38"/>
    <x v="1188"/>
    <s v="Atlantic Coast Basin"/>
    <x v="34"/>
    <m/>
    <s v="CENSARA_AVG"/>
  </r>
  <r>
    <x v="36"/>
    <x v="612"/>
    <x v="1976"/>
    <x v="36"/>
    <x v="610"/>
    <s v="Cherokee Platform"/>
    <x v="74"/>
    <s v="Cherokee Platform"/>
    <s v="CENSARA_2012"/>
  </r>
  <r>
    <x v="26"/>
    <x v="780"/>
    <x v="1977"/>
    <x v="26"/>
    <x v="778"/>
    <s v="Illinois Basin"/>
    <x v="52"/>
    <s v="Illinois Basin"/>
    <s v="CENSARA_2012"/>
  </r>
  <r>
    <x v="26"/>
    <x v="1261"/>
    <x v="1978"/>
    <x v="26"/>
    <x v="1258"/>
    <s v="Illinois Basin"/>
    <x v="52"/>
    <s v="Illinois Basin"/>
    <s v="CENSARA_2012"/>
  </r>
  <r>
    <x v="38"/>
    <x v="1262"/>
    <x v="1979"/>
    <x v="38"/>
    <x v="1259"/>
    <s v="Piedmont-Blue Ridge Prov"/>
    <x v="43"/>
    <m/>
    <s v="CENSARA_AVG"/>
  </r>
  <r>
    <x v="34"/>
    <x v="343"/>
    <x v="1980"/>
    <x v="34"/>
    <x v="342"/>
    <s v="Ozark Uplift"/>
    <x v="61"/>
    <s v="Ozark Uplift"/>
    <s v="CENSARA_2012"/>
  </r>
  <r>
    <x v="38"/>
    <x v="1191"/>
    <x v="1845"/>
    <x v="38"/>
    <x v="1188"/>
    <s v="Atlantic Coast Basin"/>
    <x v="34"/>
    <m/>
    <s v="CENSARA_AVG"/>
  </r>
  <r>
    <x v="37"/>
    <x v="970"/>
    <x v="1981"/>
    <x v="37"/>
    <x v="967"/>
    <s v="Illinois Basin"/>
    <x v="52"/>
    <s v="Illinois Basin"/>
    <s v="CENSARA_2012"/>
  </r>
  <r>
    <x v="34"/>
    <x v="544"/>
    <x v="1982"/>
    <x v="34"/>
    <x v="542"/>
    <s v="Ozark Uplift"/>
    <x v="61"/>
    <s v="Ozark Uplift"/>
    <s v="CENSARA_2012"/>
  </r>
  <r>
    <x v="34"/>
    <x v="658"/>
    <x v="1983"/>
    <x v="34"/>
    <x v="656"/>
    <s v="Ozark Uplift"/>
    <x v="61"/>
    <s v="Ozark Uplift"/>
    <s v="CENSARA_2012"/>
  </r>
  <r>
    <x v="38"/>
    <x v="1263"/>
    <x v="1984"/>
    <x v="38"/>
    <x v="1260"/>
    <s v="Piedmont-Blue Ridge Prov"/>
    <x v="43"/>
    <m/>
    <s v="CENSARA_AVG"/>
  </r>
  <r>
    <x v="38"/>
    <x v="1264"/>
    <x v="1985"/>
    <x v="38"/>
    <x v="1261"/>
    <s v="Piedmont-Blue Ridge Prov"/>
    <x v="43"/>
    <m/>
    <s v="CENSARA_AVG"/>
  </r>
  <r>
    <x v="38"/>
    <x v="1265"/>
    <x v="1986"/>
    <x v="38"/>
    <x v="1262"/>
    <s v="Atlantic Coast Basin"/>
    <x v="34"/>
    <m/>
    <s v="CENSARA_AVG"/>
  </r>
  <r>
    <x v="38"/>
    <x v="1266"/>
    <x v="1987"/>
    <x v="38"/>
    <x v="1263"/>
    <s v="Atlantic Coast Basin"/>
    <x v="34"/>
    <m/>
    <s v="CENSARA_AVG"/>
  </r>
  <r>
    <x v="38"/>
    <x v="1191"/>
    <x v="1845"/>
    <x v="38"/>
    <x v="1188"/>
    <s v="Atlantic Coast Basin"/>
    <x v="34"/>
    <m/>
    <s v="CENSARA_AVG"/>
  </r>
  <r>
    <x v="36"/>
    <x v="368"/>
    <x v="1988"/>
    <x v="36"/>
    <x v="367"/>
    <s v="Anadarko Basin"/>
    <x v="68"/>
    <s v="Anadarko Basin"/>
    <s v="CENSARA_2012"/>
  </r>
  <r>
    <x v="37"/>
    <x v="228"/>
    <x v="1989"/>
    <x v="37"/>
    <x v="227"/>
    <s v="Cincinnati Arch"/>
    <x v="51"/>
    <m/>
    <s v="CENSARA_AVG"/>
  </r>
  <r>
    <x v="38"/>
    <x v="1267"/>
    <x v="1990"/>
    <x v="38"/>
    <x v="1264"/>
    <s v="Piedmont-Blue Ridge Prov"/>
    <x v="43"/>
    <m/>
    <s v="CENSARA_AVG"/>
  </r>
  <r>
    <x v="37"/>
    <x v="432"/>
    <x v="1991"/>
    <x v="37"/>
    <x v="431"/>
    <s v="Illinois Basin"/>
    <x v="52"/>
    <s v="Illinois Basin"/>
    <s v="CENSARA_2012"/>
  </r>
  <r>
    <x v="36"/>
    <x v="117"/>
    <x v="1992"/>
    <x v="36"/>
    <x v="117"/>
    <s v="Anadarko Basin"/>
    <x v="68"/>
    <s v="Anadarko Basin"/>
    <s v="CENSARA_2012"/>
  </r>
  <r>
    <x v="34"/>
    <x v="391"/>
    <x v="1993"/>
    <x v="34"/>
    <x v="390"/>
    <s v="Ozark Uplift"/>
    <x v="61"/>
    <s v="Ozark Uplift"/>
    <s v="CENSARA_2012"/>
  </r>
  <r>
    <x v="37"/>
    <x v="245"/>
    <x v="1994"/>
    <x v="37"/>
    <x v="244"/>
    <s v="Illinois Basin"/>
    <x v="52"/>
    <s v="Illinois Basin"/>
    <s v="CENSARA_2012"/>
  </r>
  <r>
    <x v="37"/>
    <x v="1268"/>
    <x v="1995"/>
    <x v="37"/>
    <x v="1265"/>
    <s v="Upper Mississippi Embaymnt"/>
    <x v="78"/>
    <s v="Illinois Basin"/>
    <s v="CENSARA_EXTENSION"/>
  </r>
  <r>
    <x v="37"/>
    <x v="1269"/>
    <x v="1996"/>
    <x v="37"/>
    <x v="1266"/>
    <s v="Upper Mississippi Embaymnt"/>
    <x v="78"/>
    <s v="Illinois Basin"/>
    <s v="CENSARA_EXTENSION"/>
  </r>
  <r>
    <x v="40"/>
    <x v="1270"/>
    <x v="1997"/>
    <x v="40"/>
    <x v="1267"/>
    <s v="Appalachian Basin (Eastern Overthrust Area)"/>
    <x v="38"/>
    <m/>
    <s v="CENSARA_AVG"/>
  </r>
  <r>
    <x v="40"/>
    <x v="260"/>
    <x v="1998"/>
    <x v="40"/>
    <x v="259"/>
    <s v="Piedmont-Blue Ridge Prov"/>
    <x v="43"/>
    <m/>
    <s v="CENSARA_AVG"/>
  </r>
  <r>
    <x v="16"/>
    <x v="1271"/>
    <x v="1999"/>
    <x v="16"/>
    <x v="1268"/>
    <s v="Santa Maria Basin"/>
    <x v="79"/>
    <m/>
    <s v="CENSARA_AVG"/>
  </r>
  <r>
    <x v="38"/>
    <x v="1248"/>
    <x v="2000"/>
    <x v="38"/>
    <x v="1245"/>
    <s v="Atlantic Coast Basin"/>
    <x v="34"/>
    <m/>
    <s v="CENSARA_AVG"/>
  </r>
  <r>
    <x v="34"/>
    <x v="405"/>
    <x v="2001"/>
    <x v="34"/>
    <x v="404"/>
    <s v="Illinois Basin"/>
    <x v="52"/>
    <s v="Illinois Basin"/>
    <s v="CENSARA_2012"/>
  </r>
  <r>
    <x v="36"/>
    <x v="213"/>
    <x v="2002"/>
    <x v="36"/>
    <x v="213"/>
    <s v="Anadarko Basin"/>
    <x v="68"/>
    <s v="Anadarko Basin"/>
    <s v="CENSARA_2012"/>
  </r>
  <r>
    <x v="37"/>
    <x v="203"/>
    <x v="2003"/>
    <x v="37"/>
    <x v="203"/>
    <s v="Cincinnati Arch"/>
    <x v="51"/>
    <m/>
    <s v="CENSARA_AVG"/>
  </r>
  <r>
    <x v="37"/>
    <x v="259"/>
    <x v="2004"/>
    <x v="37"/>
    <x v="258"/>
    <s v="Illinois Basin"/>
    <x v="52"/>
    <s v="Illinois Basin"/>
    <s v="CENSARA_2012"/>
  </r>
  <r>
    <x v="36"/>
    <x v="1272"/>
    <x v="2005"/>
    <x v="36"/>
    <x v="1269"/>
    <s v="Sedgwick Basin"/>
    <x v="72"/>
    <s v="Sedgwick Basin"/>
    <s v="CENSARA_2012"/>
  </r>
  <r>
    <x v="34"/>
    <x v="431"/>
    <x v="2006"/>
    <x v="34"/>
    <x v="430"/>
    <s v="Ozark Uplift"/>
    <x v="61"/>
    <s v="Ozark Uplift"/>
    <s v="CENSARA_2012"/>
  </r>
  <r>
    <x v="38"/>
    <x v="1273"/>
    <x v="2007"/>
    <x v="38"/>
    <x v="1270"/>
    <s v="Piedmont-Blue Ridge Prov"/>
    <x v="43"/>
    <m/>
    <s v="CENSARA_AVG"/>
  </r>
  <r>
    <x v="40"/>
    <x v="118"/>
    <x v="2008"/>
    <x v="40"/>
    <x v="118"/>
    <s v="Appalachian Basin (Eastern Overthrust Area)"/>
    <x v="38"/>
    <m/>
    <s v="CENSARA_AVG"/>
  </r>
  <r>
    <x v="36"/>
    <x v="36"/>
    <x v="2009"/>
    <x v="36"/>
    <x v="36"/>
    <s v="Anadarko Basin"/>
    <x v="68"/>
    <s v="Anadarko Basin"/>
    <s v="CENSARA_2012"/>
  </r>
  <r>
    <x v="36"/>
    <x v="1274"/>
    <x v="2010"/>
    <x v="36"/>
    <x v="1271"/>
    <s v="Nemaha Uplift"/>
    <x v="57"/>
    <s v="Nemaha Uplift"/>
    <s v="CENSARA_2012"/>
  </r>
  <r>
    <x v="36"/>
    <x v="1275"/>
    <x v="2011"/>
    <x v="36"/>
    <x v="1272"/>
    <s v="Sedgwick Basin"/>
    <x v="72"/>
    <s v="Sedgwick Basin"/>
    <s v="CENSARA_2012"/>
  </r>
  <r>
    <x v="41"/>
    <x v="1276"/>
    <x v="2012"/>
    <x v="41"/>
    <x v="1273"/>
    <s v="San Juan Basin"/>
    <x v="75"/>
    <m/>
    <s v="CENSARA_AVG"/>
  </r>
  <r>
    <x v="36"/>
    <x v="846"/>
    <x v="2013"/>
    <x v="36"/>
    <x v="844"/>
    <s v="Anadarko Basin"/>
    <x v="68"/>
    <s v="Anadarko Basin"/>
    <s v="CENSARA_2012"/>
  </r>
  <r>
    <x v="37"/>
    <x v="754"/>
    <x v="2014"/>
    <x v="37"/>
    <x v="752"/>
    <s v="Cincinnati Arch"/>
    <x v="51"/>
    <m/>
    <s v="CENSARA_AVG"/>
  </r>
  <r>
    <x v="38"/>
    <x v="1277"/>
    <x v="2015"/>
    <x v="38"/>
    <x v="1274"/>
    <s v="Piedmont-Blue Ridge Prov"/>
    <x v="43"/>
    <m/>
    <s v="CENSARA_AVG"/>
  </r>
  <r>
    <x v="36"/>
    <x v="1278"/>
    <x v="2016"/>
    <x v="36"/>
    <x v="1275"/>
    <s v="Anadarko Basin"/>
    <x v="68"/>
    <s v="Anadarko Basin"/>
    <s v="CENSARA_2012"/>
  </r>
  <r>
    <x v="40"/>
    <x v="1279"/>
    <x v="2017"/>
    <x v="40"/>
    <x v="1276"/>
    <s v="Appalachian Basin (Eastern Overthrust Area)"/>
    <x v="38"/>
    <m/>
    <s v="CENSARA_AVG"/>
  </r>
  <r>
    <x v="37"/>
    <x v="410"/>
    <x v="2018"/>
    <x v="37"/>
    <x v="409"/>
    <s v="Cincinnati Arch"/>
    <x v="51"/>
    <m/>
    <s v="CENSARA_AVG"/>
  </r>
  <r>
    <x v="36"/>
    <x v="1280"/>
    <x v="2019"/>
    <x v="36"/>
    <x v="1277"/>
    <s v="Cherokee Platform"/>
    <x v="74"/>
    <s v="Cherokee Platform"/>
    <s v="CENSARA_2012"/>
  </r>
  <r>
    <x v="36"/>
    <x v="374"/>
    <x v="2020"/>
    <x v="36"/>
    <x v="373"/>
    <s v="Cherokee Platform"/>
    <x v="74"/>
    <s v="Cherokee Platform"/>
    <s v="CENSARA_2012"/>
  </r>
  <r>
    <x v="37"/>
    <x v="113"/>
    <x v="2021"/>
    <x v="37"/>
    <x v="113"/>
    <s v="Upper Mississippi Embaymnt"/>
    <x v="78"/>
    <s v="Illinois Basin"/>
    <s v="CENSARA_EXTENSION"/>
  </r>
  <r>
    <x v="36"/>
    <x v="1281"/>
    <x v="2022"/>
    <x v="36"/>
    <x v="1278"/>
    <s v="Sedgwick Basin"/>
    <x v="72"/>
    <s v="Sedgwick Basin"/>
    <s v="CENSARA_2012"/>
  </r>
  <r>
    <x v="34"/>
    <x v="743"/>
    <x v="2023"/>
    <x v="34"/>
    <x v="741"/>
    <s v="Ozark Uplift"/>
    <x v="61"/>
    <s v="Ozark Uplift"/>
    <s v="CENSARA_2012"/>
  </r>
  <r>
    <x v="40"/>
    <x v="91"/>
    <x v="2024"/>
    <x v="40"/>
    <x v="91"/>
    <s v="Appalachian Basin (Eastern Overthrust Area)"/>
    <x v="38"/>
    <m/>
    <s v="CENSARA_AVG"/>
  </r>
  <r>
    <x v="38"/>
    <x v="1282"/>
    <x v="2025"/>
    <x v="38"/>
    <x v="1279"/>
    <s v="Piedmont-Blue Ridge Prov"/>
    <x v="43"/>
    <m/>
    <s v="CENSARA_AVG"/>
  </r>
  <r>
    <x v="37"/>
    <x v="1283"/>
    <x v="2026"/>
    <x v="37"/>
    <x v="1280"/>
    <s v="Illinois Basin"/>
    <x v="52"/>
    <s v="Illinois Basin"/>
    <s v="CENSARA_2012"/>
  </r>
  <r>
    <x v="36"/>
    <x v="631"/>
    <x v="2027"/>
    <x v="36"/>
    <x v="629"/>
    <s v="Cherokee Platform"/>
    <x v="74"/>
    <s v="Cherokee Platform"/>
    <s v="CENSARA_2012"/>
  </r>
  <r>
    <x v="38"/>
    <x v="397"/>
    <x v="1967"/>
    <x v="38"/>
    <x v="396"/>
    <s v="Atlantic Coast Basin"/>
    <x v="34"/>
    <m/>
    <s v="CENSARA_AVG"/>
  </r>
  <r>
    <x v="37"/>
    <x v="1284"/>
    <x v="2028"/>
    <x v="37"/>
    <x v="1281"/>
    <s v="Cincinnati Arch"/>
    <x v="51"/>
    <m/>
    <s v="CENSARA_AVG"/>
  </r>
  <r>
    <x v="34"/>
    <x v="1285"/>
    <x v="2029"/>
    <x v="34"/>
    <x v="1282"/>
    <s v="Illinois Basin"/>
    <x v="52"/>
    <s v="Illinois Basin"/>
    <s v="CENSARA_2012"/>
  </r>
  <r>
    <x v="38"/>
    <x v="1191"/>
    <x v="1845"/>
    <x v="38"/>
    <x v="1188"/>
    <s v="Atlantic Coast Basin"/>
    <x v="34"/>
    <m/>
    <s v="CENSARA_AVG"/>
  </r>
  <r>
    <x v="41"/>
    <x v="1286"/>
    <x v="2030"/>
    <x v="41"/>
    <x v="1283"/>
    <s v="San Luis Basin"/>
    <x v="70"/>
    <m/>
    <s v="CENSARA_AVG"/>
  </r>
  <r>
    <x v="38"/>
    <x v="1191"/>
    <x v="1845"/>
    <x v="38"/>
    <x v="1188"/>
    <s v="Atlantic Coast Basin"/>
    <x v="34"/>
    <m/>
    <s v="CENSARA_AVG"/>
  </r>
  <r>
    <x v="38"/>
    <x v="1191"/>
    <x v="1845"/>
    <x v="38"/>
    <x v="1188"/>
    <s v="Atlantic Coast Basin"/>
    <x v="34"/>
    <m/>
    <s v="CENSARA_AVG"/>
  </r>
  <r>
    <x v="38"/>
    <x v="1191"/>
    <x v="1845"/>
    <x v="38"/>
    <x v="1188"/>
    <s v="Atlantic Coast Basin"/>
    <x v="34"/>
    <m/>
    <s v="CENSARA_AVG"/>
  </r>
  <r>
    <x v="38"/>
    <x v="1191"/>
    <x v="1845"/>
    <x v="38"/>
    <x v="1188"/>
    <s v="Atlantic Coast Basin"/>
    <x v="34"/>
    <m/>
    <s v="CENSARA_AVG"/>
  </r>
  <r>
    <x v="38"/>
    <x v="1191"/>
    <x v="1845"/>
    <x v="38"/>
    <x v="1188"/>
    <s v="Atlantic Coast Basin"/>
    <x v="34"/>
    <m/>
    <s v="CENSARA_AVG"/>
  </r>
  <r>
    <x v="40"/>
    <x v="298"/>
    <x v="2031"/>
    <x v="40"/>
    <x v="297"/>
    <s v="Appalachian Basin (Eastern Overthrust Area)"/>
    <x v="38"/>
    <m/>
    <s v="CENSARA_AVG"/>
  </r>
  <r>
    <x v="38"/>
    <x v="1191"/>
    <x v="1845"/>
    <x v="38"/>
    <x v="1188"/>
    <s v="Atlantic Coast Basin"/>
    <x v="34"/>
    <m/>
    <s v="CENSARA_AVG"/>
  </r>
  <r>
    <x v="34"/>
    <x v="416"/>
    <x v="2032"/>
    <x v="34"/>
    <x v="415"/>
    <s v="Ozark Uplift"/>
    <x v="61"/>
    <s v="Ozark Uplift"/>
    <s v="CENSARA_2012"/>
  </r>
  <r>
    <x v="40"/>
    <x v="431"/>
    <x v="2033"/>
    <x v="40"/>
    <x v="430"/>
    <s v="Appalachian Basin (Eastern Overthrust Area)"/>
    <x v="38"/>
    <m/>
    <s v="CENSARA_AVG"/>
  </r>
  <r>
    <x v="38"/>
    <x v="397"/>
    <x v="1967"/>
    <x v="38"/>
    <x v="396"/>
    <s v="Atlantic Coast Basin"/>
    <x v="34"/>
    <m/>
    <s v="CENSARA_AVG"/>
  </r>
  <r>
    <x v="34"/>
    <x v="1287"/>
    <x v="2034"/>
    <x v="34"/>
    <x v="1284"/>
    <s v="Illinois Basin"/>
    <x v="52"/>
    <s v="Illinois Basin"/>
    <s v="CENSARA_2012"/>
  </r>
  <r>
    <x v="38"/>
    <x v="1288"/>
    <x v="2035"/>
    <x v="38"/>
    <x v="1285"/>
    <s v="Piedmont-Blue Ridge Prov"/>
    <x v="43"/>
    <m/>
    <s v="CENSARA_AVG"/>
  </r>
  <r>
    <x v="38"/>
    <x v="1265"/>
    <x v="1986"/>
    <x v="38"/>
    <x v="1262"/>
    <s v="Atlantic Coast Basin"/>
    <x v="34"/>
    <m/>
    <s v="CENSARA_AVG"/>
  </r>
  <r>
    <x v="38"/>
    <x v="431"/>
    <x v="2036"/>
    <x v="38"/>
    <x v="430"/>
    <s v="Atlantic Coast Basin"/>
    <x v="34"/>
    <m/>
    <s v="CENSARA_AVG"/>
  </r>
  <r>
    <x v="40"/>
    <x v="405"/>
    <x v="2037"/>
    <x v="40"/>
    <x v="404"/>
    <s v="Appalachian Basin"/>
    <x v="30"/>
    <m/>
    <s v="CENSARA_AVG"/>
  </r>
  <r>
    <x v="36"/>
    <x v="534"/>
    <x v="2038"/>
    <x v="36"/>
    <x v="532"/>
    <s v="Cherokee Platform"/>
    <x v="74"/>
    <s v="Cherokee Platform"/>
    <s v="CENSARA_2012"/>
  </r>
  <r>
    <x v="41"/>
    <x v="771"/>
    <x v="2039"/>
    <x v="41"/>
    <x v="769"/>
    <s v="Las Vegas-Raton Basin"/>
    <x v="73"/>
    <m/>
    <s v="CENSARA_AVG"/>
  </r>
  <r>
    <x v="38"/>
    <x v="1289"/>
    <x v="2040"/>
    <x v="38"/>
    <x v="1286"/>
    <s v="Piedmont-Blue Ridge Prov"/>
    <x v="43"/>
    <m/>
    <s v="CENSARA_AVG"/>
  </r>
  <r>
    <x v="38"/>
    <x v="1290"/>
    <x v="2041"/>
    <x v="38"/>
    <x v="1287"/>
    <s v="Piedmont-Blue Ridge Prov"/>
    <x v="43"/>
    <m/>
    <s v="CENSARA_AVG"/>
  </r>
  <r>
    <x v="38"/>
    <x v="1291"/>
    <x v="2042"/>
    <x v="38"/>
    <x v="1288"/>
    <s v="Piedmont-Blue Ridge Prov"/>
    <x v="43"/>
    <m/>
    <s v="CENSARA_AVG"/>
  </r>
  <r>
    <x v="40"/>
    <x v="1292"/>
    <x v="2043"/>
    <x v="40"/>
    <x v="1289"/>
    <s v="Cincinnati Arch"/>
    <x v="51"/>
    <m/>
    <s v="CENSARA_AVG"/>
  </r>
  <r>
    <x v="34"/>
    <x v="260"/>
    <x v="2044"/>
    <x v="34"/>
    <x v="259"/>
    <s v="Ozark Uplift"/>
    <x v="61"/>
    <s v="Ozark Uplift"/>
    <s v="CENSARA_2012"/>
  </r>
  <r>
    <x v="37"/>
    <x v="1293"/>
    <x v="2045"/>
    <x v="37"/>
    <x v="1290"/>
    <s v="Upper Mississippi Embaymnt"/>
    <x v="78"/>
    <s v="Illinois Basin"/>
    <s v="CENSARA_EXTENSION"/>
  </r>
  <r>
    <x v="38"/>
    <x v="858"/>
    <x v="2046"/>
    <x v="38"/>
    <x v="856"/>
    <s v="Piedmont-Blue Ridge Prov"/>
    <x v="43"/>
    <m/>
    <s v="CENSARA_AVG"/>
  </r>
  <r>
    <x v="38"/>
    <x v="397"/>
    <x v="1967"/>
    <x v="38"/>
    <x v="396"/>
    <s v="Atlantic Coast Basin"/>
    <x v="34"/>
    <m/>
    <s v="CENSARA_AVG"/>
  </r>
  <r>
    <x v="38"/>
    <x v="397"/>
    <x v="1967"/>
    <x v="38"/>
    <x v="396"/>
    <s v="Atlantic Coast Basin"/>
    <x v="34"/>
    <m/>
    <s v="CENSARA_AVG"/>
  </r>
  <r>
    <x v="37"/>
    <x v="1294"/>
    <x v="2047"/>
    <x v="37"/>
    <x v="1291"/>
    <s v="Upper Mississippi Embaymnt"/>
    <x v="78"/>
    <s v="Illinois Basin"/>
    <s v="CENSARA_EXTENSION"/>
  </r>
  <r>
    <x v="38"/>
    <x v="397"/>
    <x v="1967"/>
    <x v="38"/>
    <x v="396"/>
    <s v="Atlantic Coast Basin"/>
    <x v="34"/>
    <m/>
    <s v="CENSARA_AVG"/>
  </r>
  <r>
    <x v="40"/>
    <x v="1295"/>
    <x v="2048"/>
    <x v="40"/>
    <x v="1292"/>
    <s v="Appalachian Basin (Eastern Overthrust Area)"/>
    <x v="38"/>
    <m/>
    <s v="CENSARA_AVG"/>
  </r>
  <r>
    <x v="40"/>
    <x v="206"/>
    <x v="2049"/>
    <x v="40"/>
    <x v="206"/>
    <s v="Cincinnati Arch"/>
    <x v="51"/>
    <m/>
    <s v="CENSARA_AVG"/>
  </r>
  <r>
    <x v="38"/>
    <x v="1296"/>
    <x v="2050"/>
    <x v="38"/>
    <x v="1293"/>
    <s v="Piedmont-Blue Ridge Prov"/>
    <x v="43"/>
    <m/>
    <s v="CENSARA_AVG"/>
  </r>
  <r>
    <x v="38"/>
    <x v="391"/>
    <x v="2051"/>
    <x v="38"/>
    <x v="390"/>
    <s v="Atlantic Coast Basin"/>
    <x v="34"/>
    <m/>
    <s v="CENSARA_AVG"/>
  </r>
  <r>
    <x v="40"/>
    <x v="1297"/>
    <x v="2052"/>
    <x v="40"/>
    <x v="1294"/>
    <s v="Appalachian Basin"/>
    <x v="30"/>
    <m/>
    <s v="CENSARA_AVG"/>
  </r>
  <r>
    <x v="38"/>
    <x v="397"/>
    <x v="1967"/>
    <x v="38"/>
    <x v="396"/>
    <s v="Atlantic Coast Basin"/>
    <x v="34"/>
    <m/>
    <s v="CENSARA_AVG"/>
  </r>
  <r>
    <x v="40"/>
    <x v="1298"/>
    <x v="2053"/>
    <x v="40"/>
    <x v="1295"/>
    <s v="Appalachian Basin (Eastern Overthrust Area)"/>
    <x v="38"/>
    <m/>
    <s v="CENSARA_AVG"/>
  </r>
  <r>
    <x v="38"/>
    <x v="1265"/>
    <x v="1986"/>
    <x v="38"/>
    <x v="1262"/>
    <s v="Atlantic Coast Basin"/>
    <x v="34"/>
    <m/>
    <s v="CENSARA_AVG"/>
  </r>
  <r>
    <x v="41"/>
    <x v="171"/>
    <x v="2054"/>
    <x v="41"/>
    <x v="171"/>
    <s v="Sierra Grande Uplift"/>
    <x v="80"/>
    <m/>
    <s v="CENSARA_AVG"/>
  </r>
  <r>
    <x v="40"/>
    <x v="171"/>
    <x v="2055"/>
    <x v="40"/>
    <x v="171"/>
    <s v="Appalachian Basin (Eastern Overthrust Area)"/>
    <x v="38"/>
    <m/>
    <s v="CENSARA_AVG"/>
  </r>
  <r>
    <x v="38"/>
    <x v="1265"/>
    <x v="1986"/>
    <x v="38"/>
    <x v="1262"/>
    <s v="Atlantic Coast Basin"/>
    <x v="34"/>
    <m/>
    <s v="CENSARA_AVG"/>
  </r>
  <r>
    <x v="38"/>
    <x v="397"/>
    <x v="1967"/>
    <x v="38"/>
    <x v="396"/>
    <s v="Atlantic Coast Basin"/>
    <x v="34"/>
    <m/>
    <s v="CENSARA_AVG"/>
  </r>
  <r>
    <x v="38"/>
    <x v="1299"/>
    <x v="2056"/>
    <x v="38"/>
    <x v="1296"/>
    <s v="Atlantic Coast Basin"/>
    <x v="34"/>
    <m/>
    <s v="CENSARA_AVG"/>
  </r>
  <r>
    <x v="38"/>
    <x v="1299"/>
    <x v="2056"/>
    <x v="38"/>
    <x v="1296"/>
    <s v="Atlantic Coast Basin"/>
    <x v="34"/>
    <m/>
    <s v="CENSARA_AVG"/>
  </r>
  <r>
    <x v="38"/>
    <x v="397"/>
    <x v="1967"/>
    <x v="38"/>
    <x v="396"/>
    <s v="Atlantic Coast Basin"/>
    <x v="34"/>
    <m/>
    <s v="CENSARA_AVG"/>
  </r>
  <r>
    <x v="40"/>
    <x v="1300"/>
    <x v="2057"/>
    <x v="40"/>
    <x v="1297"/>
    <s v="Appalachian Basin (Eastern Overthrust Area)"/>
    <x v="38"/>
    <m/>
    <s v="CENSARA_AVG"/>
  </r>
  <r>
    <x v="38"/>
    <x v="397"/>
    <x v="1967"/>
    <x v="38"/>
    <x v="396"/>
    <s v="Atlantic Coast Basin"/>
    <x v="34"/>
    <m/>
    <s v="CENSARA_AVG"/>
  </r>
  <r>
    <x v="38"/>
    <x v="1261"/>
    <x v="2058"/>
    <x v="38"/>
    <x v="1258"/>
    <s v="Piedmont-Blue Ridge Prov"/>
    <x v="43"/>
    <m/>
    <s v="CENSARA_AVG"/>
  </r>
  <r>
    <x v="40"/>
    <x v="944"/>
    <x v="2059"/>
    <x v="40"/>
    <x v="941"/>
    <s v="Cincinnati Arch"/>
    <x v="51"/>
    <m/>
    <s v="CENSARA_AVG"/>
  </r>
  <r>
    <x v="38"/>
    <x v="998"/>
    <x v="2060"/>
    <x v="38"/>
    <x v="995"/>
    <s v="Piedmont-Blue Ridge Prov"/>
    <x v="43"/>
    <m/>
    <s v="CENSARA_AVG"/>
  </r>
  <r>
    <x v="34"/>
    <x v="1301"/>
    <x v="2061"/>
    <x v="34"/>
    <x v="1298"/>
    <s v="Ozark Uplift"/>
    <x v="61"/>
    <s v="Ozark Uplift"/>
    <s v="CENSARA_2012"/>
  </r>
  <r>
    <x v="38"/>
    <x v="1302"/>
    <x v="2062"/>
    <x v="38"/>
    <x v="1299"/>
    <s v="Atlantic Coast Basin"/>
    <x v="34"/>
    <m/>
    <s v="CENSARA_AVG"/>
  </r>
  <r>
    <x v="34"/>
    <x v="49"/>
    <x v="2063"/>
    <x v="34"/>
    <x v="49"/>
    <s v="Ozark Uplift"/>
    <x v="61"/>
    <s v="Ozark Uplift"/>
    <s v="CENSARA_2012"/>
  </r>
  <r>
    <x v="16"/>
    <x v="1303"/>
    <x v="2064"/>
    <x v="16"/>
    <x v="1300"/>
    <s v="Ventura Basin"/>
    <x v="81"/>
    <m/>
    <s v="CENSARA_AVG"/>
  </r>
  <r>
    <x v="34"/>
    <x v="970"/>
    <x v="2065"/>
    <x v="34"/>
    <x v="967"/>
    <s v="Ozark Uplift"/>
    <x v="61"/>
    <s v="Ozark Uplift"/>
    <s v="CENSARA_2012"/>
  </r>
  <r>
    <x v="42"/>
    <x v="1304"/>
    <x v="2066"/>
    <x v="42"/>
    <x v="1301"/>
    <s v="Palo Duro Basin"/>
    <x v="82"/>
    <s v="Palo Duro Basin"/>
    <s v="CENSARA_2012"/>
  </r>
  <r>
    <x v="40"/>
    <x v="1275"/>
    <x v="2067"/>
    <x v="40"/>
    <x v="1272"/>
    <s v="Cincinnati Arch"/>
    <x v="51"/>
    <m/>
    <s v="CENSARA_AVG"/>
  </r>
  <r>
    <x v="40"/>
    <x v="1305"/>
    <x v="2068"/>
    <x v="40"/>
    <x v="1302"/>
    <s v="Cincinnati Arch"/>
    <x v="51"/>
    <m/>
    <s v="CENSARA_AVG"/>
  </r>
  <r>
    <x v="40"/>
    <x v="1051"/>
    <x v="2069"/>
    <x v="40"/>
    <x v="1048"/>
    <s v="Cincinnati Arch"/>
    <x v="51"/>
    <m/>
    <s v="CENSARA_AVG"/>
  </r>
  <r>
    <x v="38"/>
    <x v="1306"/>
    <x v="2070"/>
    <x v="38"/>
    <x v="1303"/>
    <s v="Atlantic Coast Basin"/>
    <x v="34"/>
    <m/>
    <s v="CENSARA_AVG"/>
  </r>
  <r>
    <x v="38"/>
    <x v="562"/>
    <x v="2071"/>
    <x v="38"/>
    <x v="560"/>
    <s v="Piedmont-Blue Ridge Prov"/>
    <x v="43"/>
    <m/>
    <s v="CENSARA_AVG"/>
  </r>
  <r>
    <x v="34"/>
    <x v="621"/>
    <x v="2072"/>
    <x v="34"/>
    <x v="619"/>
    <s v="Ozark Uplift"/>
    <x v="61"/>
    <s v="Ozark Uplift"/>
    <s v="CENSARA_2012"/>
  </r>
  <r>
    <x v="34"/>
    <x v="1307"/>
    <x v="2073"/>
    <x v="34"/>
    <x v="1304"/>
    <s v="Illinois Basin"/>
    <x v="52"/>
    <s v="Illinois Basin"/>
    <s v="CENSARA_2012"/>
  </r>
  <r>
    <x v="42"/>
    <x v="1252"/>
    <x v="2074"/>
    <x v="42"/>
    <x v="1249"/>
    <s v="Anadarko Basin"/>
    <x v="68"/>
    <s v="Anadarko Basin"/>
    <s v="CENSARA_2012"/>
  </r>
  <r>
    <x v="38"/>
    <x v="1299"/>
    <x v="2056"/>
    <x v="38"/>
    <x v="1296"/>
    <s v="Atlantic Coast Basin"/>
    <x v="34"/>
    <m/>
    <s v="CENSARA_AVG"/>
  </r>
  <r>
    <x v="37"/>
    <x v="1308"/>
    <x v="2075"/>
    <x v="37"/>
    <x v="1305"/>
    <s v="Upper Mississippi Embaymnt"/>
    <x v="78"/>
    <s v="Illinois Basin"/>
    <s v="CENSARA_EXTENSION"/>
  </r>
  <r>
    <x v="34"/>
    <x v="784"/>
    <x v="2076"/>
    <x v="34"/>
    <x v="782"/>
    <s v="Ozark Uplift"/>
    <x v="61"/>
    <s v="Ozark Uplift"/>
    <s v="CENSARA_2012"/>
  </r>
  <r>
    <x v="40"/>
    <x v="332"/>
    <x v="2077"/>
    <x v="40"/>
    <x v="331"/>
    <s v="Cincinnati Arch"/>
    <x v="51"/>
    <m/>
    <s v="CENSARA_AVG"/>
  </r>
  <r>
    <x v="38"/>
    <x v="1309"/>
    <x v="2078"/>
    <x v="38"/>
    <x v="1306"/>
    <s v="Atlantic Coast Basin"/>
    <x v="34"/>
    <m/>
    <s v="CENSARA_AVG"/>
  </r>
  <r>
    <x v="38"/>
    <x v="1309"/>
    <x v="2078"/>
    <x v="38"/>
    <x v="1306"/>
    <s v="Atlantic Coast Basin"/>
    <x v="34"/>
    <m/>
    <s v="CENSARA_AVG"/>
  </r>
  <r>
    <x v="38"/>
    <x v="1309"/>
    <x v="2078"/>
    <x v="38"/>
    <x v="1306"/>
    <s v="Atlantic Coast Basin"/>
    <x v="34"/>
    <m/>
    <s v="CENSARA_AVG"/>
  </r>
  <r>
    <x v="40"/>
    <x v="374"/>
    <x v="2079"/>
    <x v="40"/>
    <x v="373"/>
    <s v="Cincinnati Arch"/>
    <x v="51"/>
    <m/>
    <s v="CENSARA_AVG"/>
  </r>
  <r>
    <x v="37"/>
    <x v="1310"/>
    <x v="2080"/>
    <x v="37"/>
    <x v="1307"/>
    <s v="Upper Mississippi Embaymnt"/>
    <x v="78"/>
    <s v="Illinois Basin"/>
    <s v="CENSARA_EXTENSION"/>
  </r>
  <r>
    <x v="42"/>
    <x v="736"/>
    <x v="2081"/>
    <x v="42"/>
    <x v="734"/>
    <s v="Anadarko Basin"/>
    <x v="68"/>
    <s v="Anadarko Basin"/>
    <s v="CENSARA_2012"/>
  </r>
  <r>
    <x v="38"/>
    <x v="1309"/>
    <x v="2078"/>
    <x v="38"/>
    <x v="1306"/>
    <s v="Atlantic Coast Basin"/>
    <x v="34"/>
    <m/>
    <s v="CENSARA_AVG"/>
  </r>
  <r>
    <x v="38"/>
    <x v="716"/>
    <x v="2082"/>
    <x v="38"/>
    <x v="714"/>
    <s v="Piedmont-Blue Ridge Prov"/>
    <x v="43"/>
    <m/>
    <s v="CENSARA_AVG"/>
  </r>
  <r>
    <x v="34"/>
    <x v="1311"/>
    <x v="2083"/>
    <x v="34"/>
    <x v="1308"/>
    <s v="Ozark Uplift"/>
    <x v="61"/>
    <s v="Ozark Uplift"/>
    <s v="CENSARA_2012"/>
  </r>
  <r>
    <x v="40"/>
    <x v="1127"/>
    <x v="2084"/>
    <x v="40"/>
    <x v="1124"/>
    <s v="Appalachian Basin (Eastern Overthrust Area)"/>
    <x v="38"/>
    <m/>
    <s v="CENSARA_AVG"/>
  </r>
  <r>
    <x v="38"/>
    <x v="1070"/>
    <x v="2085"/>
    <x v="38"/>
    <x v="1067"/>
    <s v="Piedmont-Blue Ridge Prov"/>
    <x v="43"/>
    <m/>
    <s v="CENSARA_AVG"/>
  </r>
  <r>
    <x v="38"/>
    <x v="1309"/>
    <x v="2078"/>
    <x v="38"/>
    <x v="1306"/>
    <s v="Atlantic Coast Basin"/>
    <x v="34"/>
    <m/>
    <s v="CENSARA_AVG"/>
  </r>
  <r>
    <x v="38"/>
    <x v="1312"/>
    <x v="2086"/>
    <x v="38"/>
    <x v="1309"/>
    <s v="Piedmont-Blue Ridge Prov"/>
    <x v="43"/>
    <m/>
    <s v="CENSARA_AVG"/>
  </r>
  <r>
    <x v="40"/>
    <x v="703"/>
    <x v="2087"/>
    <x v="40"/>
    <x v="701"/>
    <s v="Appalachian Basin"/>
    <x v="30"/>
    <m/>
    <s v="CENSARA_AVG"/>
  </r>
  <r>
    <x v="42"/>
    <x v="1281"/>
    <x v="2088"/>
    <x v="42"/>
    <x v="1278"/>
    <s v="Anadarko Basin"/>
    <x v="68"/>
    <s v="Anadarko Basin"/>
    <s v="CENSARA_2012"/>
  </r>
  <r>
    <x v="38"/>
    <x v="1313"/>
    <x v="2089"/>
    <x v="38"/>
    <x v="1310"/>
    <s v="Piedmont-Blue Ridge Prov"/>
    <x v="43"/>
    <m/>
    <s v="CENSARA_AVG"/>
  </r>
  <r>
    <x v="40"/>
    <x v="1314"/>
    <x v="2090"/>
    <x v="40"/>
    <x v="1311"/>
    <s v="Cincinnati Arch"/>
    <x v="51"/>
    <m/>
    <s v="CENSARA_AVG"/>
  </r>
  <r>
    <x v="34"/>
    <x v="1315"/>
    <x v="2091"/>
    <x v="34"/>
    <x v="1312"/>
    <s v="Ozark Uplift"/>
    <x v="61"/>
    <s v="Ozark Uplift"/>
    <s v="CENSARA_2012"/>
  </r>
  <r>
    <x v="40"/>
    <x v="1316"/>
    <x v="2092"/>
    <x v="40"/>
    <x v="1313"/>
    <s v="Appalachian Basin (Eastern Overthrust Area)"/>
    <x v="38"/>
    <m/>
    <s v="CENSARA_AVG"/>
  </r>
  <r>
    <x v="42"/>
    <x v="1317"/>
    <x v="2093"/>
    <x v="42"/>
    <x v="1314"/>
    <s v="Anadarko Basin"/>
    <x v="68"/>
    <s v="Anadarko Basin"/>
    <s v="CENSARA_2012"/>
  </r>
  <r>
    <x v="42"/>
    <x v="553"/>
    <x v="2094"/>
    <x v="42"/>
    <x v="551"/>
    <s v="Cherokee Platform"/>
    <x v="74"/>
    <s v="Cherokee Platform"/>
    <s v="CENSARA_2012"/>
  </r>
  <r>
    <x v="42"/>
    <x v="1106"/>
    <x v="2095"/>
    <x v="42"/>
    <x v="1103"/>
    <s v="Cherokee Platform"/>
    <x v="74"/>
    <s v="Cherokee Platform"/>
    <s v="CENSARA_2012"/>
  </r>
  <r>
    <x v="38"/>
    <x v="75"/>
    <x v="2096"/>
    <x v="38"/>
    <x v="75"/>
    <s v="Piedmont-Blue Ridge Prov"/>
    <x v="43"/>
    <m/>
    <s v="CENSARA_AVG"/>
  </r>
  <r>
    <x v="42"/>
    <x v="1318"/>
    <x v="2097"/>
    <x v="42"/>
    <x v="1315"/>
    <s v="Cherokee Platform"/>
    <x v="74"/>
    <s v="Cherokee Platform"/>
    <s v="CENSARA_2012"/>
  </r>
  <r>
    <x v="42"/>
    <x v="1319"/>
    <x v="2098"/>
    <x v="42"/>
    <x v="1316"/>
    <s v="Anadarko Basin"/>
    <x v="68"/>
    <s v="Anadarko Basin"/>
    <s v="CENSARA_2012"/>
  </r>
  <r>
    <x v="42"/>
    <x v="91"/>
    <x v="2099"/>
    <x v="42"/>
    <x v="91"/>
    <s v="Cherokee Platform"/>
    <x v="74"/>
    <s v="Cherokee Platform"/>
    <s v="CENSARA_2012"/>
  </r>
  <r>
    <x v="42"/>
    <x v="52"/>
    <x v="2100"/>
    <x v="42"/>
    <x v="52"/>
    <s v="Anadarko Basin"/>
    <x v="68"/>
    <s v="Anadarko Basin"/>
    <s v="CENSARA_2012"/>
  </r>
  <r>
    <x v="42"/>
    <x v="1109"/>
    <x v="2101"/>
    <x v="42"/>
    <x v="1106"/>
    <s v="Cherokee Platform"/>
    <x v="74"/>
    <s v="Cherokee Platform"/>
    <s v="CENSARA_2012"/>
  </r>
  <r>
    <x v="42"/>
    <x v="1320"/>
    <x v="2102"/>
    <x v="42"/>
    <x v="1317"/>
    <s v="Nemaha Uplift"/>
    <x v="57"/>
    <s v="Nemaha Uplift"/>
    <s v="CENSARA_2012"/>
  </r>
  <r>
    <x v="40"/>
    <x v="1321"/>
    <x v="2103"/>
    <x v="40"/>
    <x v="1318"/>
    <s v="Cincinnati Arch"/>
    <x v="51"/>
    <m/>
    <s v="CENSARA_AVG"/>
  </r>
  <r>
    <x v="40"/>
    <x v="34"/>
    <x v="2104"/>
    <x v="40"/>
    <x v="34"/>
    <s v="Appalachian Basin (Eastern Overthrust Area)"/>
    <x v="38"/>
    <m/>
    <s v="CENSARA_AVG"/>
  </r>
  <r>
    <x v="34"/>
    <x v="994"/>
    <x v="2105"/>
    <x v="34"/>
    <x v="991"/>
    <s v="Ozark Uplift"/>
    <x v="61"/>
    <s v="Ozark Uplift"/>
    <s v="CENSARA_2012"/>
  </r>
  <r>
    <x v="38"/>
    <x v="1309"/>
    <x v="2078"/>
    <x v="38"/>
    <x v="1306"/>
    <s v="Atlantic Coast Basin"/>
    <x v="34"/>
    <m/>
    <s v="CENSARA_AVG"/>
  </r>
  <r>
    <x v="38"/>
    <x v="242"/>
    <x v="2106"/>
    <x v="38"/>
    <x v="241"/>
    <s v="Piedmont-Blue Ridge Prov"/>
    <x v="43"/>
    <m/>
    <s v="CENSARA_AVG"/>
  </r>
  <r>
    <x v="16"/>
    <x v="1322"/>
    <x v="2107"/>
    <x v="16"/>
    <x v="1319"/>
    <s v="Los Angeles Basin"/>
    <x v="83"/>
    <m/>
    <s v="CENSARA_AVG"/>
  </r>
  <r>
    <x v="34"/>
    <x v="582"/>
    <x v="2108"/>
    <x v="34"/>
    <x v="580"/>
    <s v="Ozark Uplift"/>
    <x v="61"/>
    <s v="Ozark Uplift"/>
    <s v="CENSARA_2012"/>
  </r>
  <r>
    <x v="38"/>
    <x v="1309"/>
    <x v="2078"/>
    <x v="38"/>
    <x v="1306"/>
    <s v="Atlantic Coast Basin"/>
    <x v="34"/>
    <m/>
    <s v="CENSARA_AVG"/>
  </r>
  <r>
    <x v="38"/>
    <x v="486"/>
    <x v="2109"/>
    <x v="38"/>
    <x v="484"/>
    <s v="Atlantic Coast Basin"/>
    <x v="34"/>
    <m/>
    <s v="CENSARA_AVG"/>
  </r>
  <r>
    <x v="38"/>
    <x v="1309"/>
    <x v="2078"/>
    <x v="38"/>
    <x v="1306"/>
    <s v="Atlantic Coast Basin"/>
    <x v="34"/>
    <m/>
    <s v="CENSARA_AVG"/>
  </r>
  <r>
    <x v="38"/>
    <x v="1309"/>
    <x v="2078"/>
    <x v="38"/>
    <x v="1306"/>
    <s v="Atlantic Coast Basin"/>
    <x v="34"/>
    <m/>
    <s v="CENSARA_AVG"/>
  </r>
  <r>
    <x v="38"/>
    <x v="1150"/>
    <x v="2110"/>
    <x v="38"/>
    <x v="1147"/>
    <s v="Piedmont-Blue Ridge Prov"/>
    <x v="43"/>
    <m/>
    <s v="CENSARA_AVG"/>
  </r>
  <r>
    <x v="38"/>
    <x v="1309"/>
    <x v="2078"/>
    <x v="38"/>
    <x v="1306"/>
    <s v="Atlantic Coast Basin"/>
    <x v="34"/>
    <m/>
    <s v="CENSARA_AVG"/>
  </r>
  <r>
    <x v="40"/>
    <x v="977"/>
    <x v="2111"/>
    <x v="40"/>
    <x v="974"/>
    <s v="Cincinnati Arch"/>
    <x v="51"/>
    <m/>
    <s v="CENSARA_AVG"/>
  </r>
  <r>
    <x v="38"/>
    <x v="1309"/>
    <x v="2078"/>
    <x v="38"/>
    <x v="1306"/>
    <s v="Atlantic Coast Basin"/>
    <x v="34"/>
    <m/>
    <s v="CENSARA_AVG"/>
  </r>
  <r>
    <x v="38"/>
    <x v="1309"/>
    <x v="2078"/>
    <x v="38"/>
    <x v="1306"/>
    <s v="Atlantic Coast Basin"/>
    <x v="34"/>
    <m/>
    <s v="CENSARA_AVG"/>
  </r>
  <r>
    <x v="38"/>
    <x v="1309"/>
    <x v="2078"/>
    <x v="38"/>
    <x v="1306"/>
    <s v="Atlantic Coast Basin"/>
    <x v="34"/>
    <m/>
    <s v="CENSARA_AVG"/>
  </r>
  <r>
    <x v="38"/>
    <x v="1309"/>
    <x v="2078"/>
    <x v="38"/>
    <x v="1306"/>
    <s v="Atlantic Coast Basin"/>
    <x v="34"/>
    <m/>
    <s v="CENSARA_AVG"/>
  </r>
  <r>
    <x v="38"/>
    <x v="1323"/>
    <x v="2112"/>
    <x v="38"/>
    <x v="1320"/>
    <s v="Piedmont-Blue Ridge Prov"/>
    <x v="43"/>
    <m/>
    <s v="CENSARA_AVG"/>
  </r>
  <r>
    <x v="40"/>
    <x v="186"/>
    <x v="2113"/>
    <x v="40"/>
    <x v="186"/>
    <s v="Appalachian Basin (Eastern Overthrust Area)"/>
    <x v="38"/>
    <m/>
    <s v="CENSARA_AVG"/>
  </r>
  <r>
    <x v="38"/>
    <x v="1309"/>
    <x v="2078"/>
    <x v="38"/>
    <x v="1306"/>
    <s v="Atlantic Coast Basin"/>
    <x v="34"/>
    <m/>
    <s v="CENSARA_AVG"/>
  </r>
  <r>
    <x v="38"/>
    <x v="1309"/>
    <x v="2078"/>
    <x v="38"/>
    <x v="1306"/>
    <s v="Atlantic Coast Basin"/>
    <x v="34"/>
    <m/>
    <s v="CENSARA_AVG"/>
  </r>
  <r>
    <x v="38"/>
    <x v="1309"/>
    <x v="2078"/>
    <x v="38"/>
    <x v="1306"/>
    <s v="Atlantic Coast Basin"/>
    <x v="34"/>
    <m/>
    <s v="CENSARA_AVG"/>
  </r>
  <r>
    <x v="38"/>
    <x v="1309"/>
    <x v="2078"/>
    <x v="38"/>
    <x v="1306"/>
    <s v="Atlantic Coast Basin"/>
    <x v="34"/>
    <m/>
    <s v="CENSARA_AVG"/>
  </r>
  <r>
    <x v="38"/>
    <x v="1309"/>
    <x v="2078"/>
    <x v="38"/>
    <x v="1306"/>
    <s v="Atlantic Coast Basin"/>
    <x v="34"/>
    <m/>
    <s v="CENSARA_AVG"/>
  </r>
  <r>
    <x v="38"/>
    <x v="1309"/>
    <x v="2078"/>
    <x v="38"/>
    <x v="1306"/>
    <s v="Atlantic Coast Basin"/>
    <x v="34"/>
    <m/>
    <s v="CENSARA_AVG"/>
  </r>
  <r>
    <x v="38"/>
    <x v="1309"/>
    <x v="2078"/>
    <x v="38"/>
    <x v="1306"/>
    <s v="Atlantic Coast Basin"/>
    <x v="34"/>
    <m/>
    <s v="CENSARA_AVG"/>
  </r>
  <r>
    <x v="38"/>
    <x v="1309"/>
    <x v="2078"/>
    <x v="38"/>
    <x v="1306"/>
    <s v="Atlantic Coast Basin"/>
    <x v="34"/>
    <m/>
    <s v="CENSARA_AVG"/>
  </r>
  <r>
    <x v="37"/>
    <x v="353"/>
    <x v="2114"/>
    <x v="37"/>
    <x v="352"/>
    <s v="Upper Mississippi Embaymnt"/>
    <x v="78"/>
    <s v="Illinois Basin"/>
    <s v="CENSARA_EXTENSION"/>
  </r>
  <r>
    <x v="38"/>
    <x v="1309"/>
    <x v="2078"/>
    <x v="38"/>
    <x v="1306"/>
    <s v="Atlantic Coast Basin"/>
    <x v="34"/>
    <m/>
    <s v="CENSARA_AVG"/>
  </r>
  <r>
    <x v="38"/>
    <x v="1324"/>
    <x v="2115"/>
    <x v="38"/>
    <x v="1321"/>
    <s v="Piedmont-Blue Ridge Prov"/>
    <x v="43"/>
    <m/>
    <s v="CENSARA_AVG"/>
  </r>
  <r>
    <x v="38"/>
    <x v="1309"/>
    <x v="2078"/>
    <x v="38"/>
    <x v="1306"/>
    <s v="Atlantic Coast Basin"/>
    <x v="34"/>
    <m/>
    <s v="CENSARA_AVG"/>
  </r>
  <r>
    <x v="34"/>
    <x v="1325"/>
    <x v="2116"/>
    <x v="34"/>
    <x v="1322"/>
    <s v="Ozark Uplift"/>
    <x v="61"/>
    <s v="Ozark Uplift"/>
    <s v="CENSARA_2012"/>
  </r>
  <r>
    <x v="40"/>
    <x v="547"/>
    <x v="2117"/>
    <x v="40"/>
    <x v="545"/>
    <s v="Cincinnati Arch"/>
    <x v="51"/>
    <m/>
    <s v="CENSARA_AVG"/>
  </r>
  <r>
    <x v="40"/>
    <x v="1326"/>
    <x v="2118"/>
    <x v="40"/>
    <x v="1323"/>
    <s v="Cincinnati Arch"/>
    <x v="51"/>
    <m/>
    <s v="CENSARA_AVG"/>
  </r>
  <r>
    <x v="40"/>
    <x v="1290"/>
    <x v="2119"/>
    <x v="40"/>
    <x v="1287"/>
    <s v="Cincinnati Arch"/>
    <x v="51"/>
    <m/>
    <s v="CENSARA_AVG"/>
  </r>
  <r>
    <x v="38"/>
    <x v="1302"/>
    <x v="2062"/>
    <x v="38"/>
    <x v="1299"/>
    <s v="Atlantic Coast Basin"/>
    <x v="34"/>
    <m/>
    <s v="CENSARA_AVG"/>
  </r>
  <r>
    <x v="34"/>
    <x v="1327"/>
    <x v="2120"/>
    <x v="34"/>
    <x v="1324"/>
    <s v="Ozark Uplift"/>
    <x v="61"/>
    <s v="Ozark Uplift"/>
    <s v="CENSARA_2012"/>
  </r>
  <r>
    <x v="38"/>
    <x v="1309"/>
    <x v="2078"/>
    <x v="38"/>
    <x v="1306"/>
    <s v="Atlantic Coast Basin"/>
    <x v="34"/>
    <m/>
    <s v="CENSARA_AVG"/>
  </r>
  <r>
    <x v="40"/>
    <x v="1248"/>
    <x v="2121"/>
    <x v="40"/>
    <x v="1245"/>
    <s v="Cincinnati Arch"/>
    <x v="51"/>
    <m/>
    <s v="CENSARA_AVG"/>
  </r>
  <r>
    <x v="40"/>
    <x v="709"/>
    <x v="2122"/>
    <x v="40"/>
    <x v="707"/>
    <s v="Upper Mississippi Embaymnt"/>
    <x v="78"/>
    <s v="Illinois Basin"/>
    <s v="CENSARA_EXTENSION"/>
  </r>
  <r>
    <x v="38"/>
    <x v="1328"/>
    <x v="2123"/>
    <x v="38"/>
    <x v="1325"/>
    <s v="Atlantic Coast Basin"/>
    <x v="34"/>
    <m/>
    <s v="CENSARA_AVG"/>
  </r>
  <r>
    <x v="34"/>
    <x v="1329"/>
    <x v="2124"/>
    <x v="34"/>
    <x v="1326"/>
    <s v="Illinois Basin"/>
    <x v="52"/>
    <s v="Illinois Basin"/>
    <s v="CENSARA_2012"/>
  </r>
  <r>
    <x v="38"/>
    <x v="374"/>
    <x v="2125"/>
    <x v="38"/>
    <x v="373"/>
    <s v="Piedmont-Blue Ridge Prov"/>
    <x v="43"/>
    <m/>
    <s v="CENSARA_AVG"/>
  </r>
  <r>
    <x v="40"/>
    <x v="982"/>
    <x v="2126"/>
    <x v="40"/>
    <x v="979"/>
    <s v="Appalachian Basin (Eastern Overthrust Area)"/>
    <x v="38"/>
    <m/>
    <s v="CENSARA_AVG"/>
  </r>
  <r>
    <x v="42"/>
    <x v="1330"/>
    <x v="2127"/>
    <x v="42"/>
    <x v="1327"/>
    <s v="Anadarko Basin"/>
    <x v="68"/>
    <s v="Anadarko Basin"/>
    <s v="CENSARA_2012"/>
  </r>
  <r>
    <x v="37"/>
    <x v="353"/>
    <x v="2114"/>
    <x v="37"/>
    <x v="352"/>
    <s v="Upper Mississippi Embaymnt"/>
    <x v="78"/>
    <s v="Illinois Basin"/>
    <s v="CENSARA_EXTENSION"/>
  </r>
  <r>
    <x v="38"/>
    <x v="1331"/>
    <x v="2128"/>
    <x v="38"/>
    <x v="1328"/>
    <s v="Atlantic Coast Basin"/>
    <x v="34"/>
    <m/>
    <s v="CENSARA_AVG"/>
  </r>
  <r>
    <x v="40"/>
    <x v="1332"/>
    <x v="2129"/>
    <x v="40"/>
    <x v="1329"/>
    <s v="Upper Mississippi Embaymnt"/>
    <x v="78"/>
    <s v="Illinois Basin"/>
    <s v="CENSARA_EXTENSION"/>
  </r>
  <r>
    <x v="38"/>
    <x v="1309"/>
    <x v="2078"/>
    <x v="38"/>
    <x v="1306"/>
    <s v="Atlantic Coast Basin"/>
    <x v="34"/>
    <m/>
    <s v="CENSARA_AVG"/>
  </r>
  <r>
    <x v="40"/>
    <x v="228"/>
    <x v="2130"/>
    <x v="40"/>
    <x v="227"/>
    <s v="Appalachian Basin"/>
    <x v="30"/>
    <m/>
    <s v="CENSARA_AVG"/>
  </r>
  <r>
    <x v="40"/>
    <x v="1333"/>
    <x v="2131"/>
    <x v="40"/>
    <x v="1330"/>
    <s v="Upper Mississippi Embaymnt"/>
    <x v="78"/>
    <s v="Illinois Basin"/>
    <s v="CENSARA_EXTENSION"/>
  </r>
  <r>
    <x v="34"/>
    <x v="1334"/>
    <x v="2132"/>
    <x v="34"/>
    <x v="1331"/>
    <s v="Ozark Uplift"/>
    <x v="61"/>
    <s v="Ozark Uplift"/>
    <s v="CENSARA_2012"/>
  </r>
  <r>
    <x v="38"/>
    <x v="1335"/>
    <x v="2133"/>
    <x v="38"/>
    <x v="1332"/>
    <s v="Piedmont-Blue Ridge Prov"/>
    <x v="43"/>
    <m/>
    <s v="CENSARA_AVG"/>
  </r>
  <r>
    <x v="38"/>
    <x v="1336"/>
    <x v="2134"/>
    <x v="38"/>
    <x v="1333"/>
    <s v="Piedmont-Blue Ridge Prov"/>
    <x v="43"/>
    <m/>
    <s v="CENSARA_AVG"/>
  </r>
  <r>
    <x v="40"/>
    <x v="76"/>
    <x v="2135"/>
    <x v="40"/>
    <x v="76"/>
    <s v="Upper Mississippi Embaymnt"/>
    <x v="78"/>
    <s v="Illinois Basin"/>
    <s v="CENSARA_EXTENSION"/>
  </r>
  <r>
    <x v="38"/>
    <x v="228"/>
    <x v="2136"/>
    <x v="38"/>
    <x v="227"/>
    <s v="Atlantic Coast Basin"/>
    <x v="34"/>
    <m/>
    <s v="CENSARA_AVG"/>
  </r>
  <r>
    <x v="40"/>
    <x v="988"/>
    <x v="2137"/>
    <x v="40"/>
    <x v="985"/>
    <s v="Appalachian Basin (Eastern Overthrust Area)"/>
    <x v="38"/>
    <m/>
    <s v="CENSARA_AVG"/>
  </r>
  <r>
    <x v="40"/>
    <x v="516"/>
    <x v="2138"/>
    <x v="40"/>
    <x v="514"/>
    <s v="Cincinnati Arch"/>
    <x v="51"/>
    <m/>
    <s v="CENSARA_AVG"/>
  </r>
  <r>
    <x v="38"/>
    <x v="1337"/>
    <x v="2139"/>
    <x v="38"/>
    <x v="1334"/>
    <s v="Piedmont-Blue Ridge Prov"/>
    <x v="43"/>
    <m/>
    <s v="CENSARA_AVG"/>
  </r>
  <r>
    <x v="40"/>
    <x v="1338"/>
    <x v="2140"/>
    <x v="40"/>
    <x v="1335"/>
    <s v="Cincinnati Arch"/>
    <x v="51"/>
    <m/>
    <s v="CENSARA_AVG"/>
  </r>
  <r>
    <x v="38"/>
    <x v="1309"/>
    <x v="2078"/>
    <x v="38"/>
    <x v="1306"/>
    <s v="Atlantic Coast Basin"/>
    <x v="34"/>
    <m/>
    <s v="CENSARA_AVG"/>
  </r>
  <r>
    <x v="41"/>
    <x v="1339"/>
    <x v="2141"/>
    <x v="41"/>
    <x v="1336"/>
    <s v="San Juan Basin"/>
    <x v="75"/>
    <m/>
    <s v="CENSARA_AVG"/>
  </r>
  <r>
    <x v="39"/>
    <x v="1340"/>
    <x v="2142"/>
    <x v="39"/>
    <x v="1337"/>
    <s v="Basin-And-Range Province"/>
    <x v="84"/>
    <m/>
    <s v="CENSARA_AVG"/>
  </r>
  <r>
    <x v="40"/>
    <x v="106"/>
    <x v="2143"/>
    <x v="40"/>
    <x v="106"/>
    <s v="Cincinnati Arch"/>
    <x v="51"/>
    <m/>
    <s v="CENSARA_AVG"/>
  </r>
  <r>
    <x v="43"/>
    <x v="206"/>
    <x v="2144"/>
    <x v="43"/>
    <x v="206"/>
    <s v="Illinois Basin"/>
    <x v="52"/>
    <s v="Illinois Basin"/>
    <s v="CENSARA_2012"/>
  </r>
  <r>
    <x v="38"/>
    <x v="42"/>
    <x v="2145"/>
    <x v="38"/>
    <x v="42"/>
    <s v="Piedmont-Blue Ridge Prov"/>
    <x v="43"/>
    <m/>
    <s v="CENSARA_AVG"/>
  </r>
  <r>
    <x v="42"/>
    <x v="449"/>
    <x v="2146"/>
    <x v="42"/>
    <x v="448"/>
    <s v="Cherokee Platform"/>
    <x v="74"/>
    <s v="Cherokee Platform"/>
    <s v="CENSARA_2012"/>
  </r>
  <r>
    <x v="38"/>
    <x v="1309"/>
    <x v="2078"/>
    <x v="38"/>
    <x v="1306"/>
    <s v="Atlantic Coast Basin"/>
    <x v="34"/>
    <m/>
    <s v="CENSARA_AVG"/>
  </r>
  <r>
    <x v="38"/>
    <x v="1309"/>
    <x v="2078"/>
    <x v="38"/>
    <x v="1306"/>
    <s v="Atlantic Coast Basin"/>
    <x v="34"/>
    <m/>
    <s v="CENSARA_AVG"/>
  </r>
  <r>
    <x v="40"/>
    <x v="681"/>
    <x v="2147"/>
    <x v="40"/>
    <x v="679"/>
    <s v="Cincinnati Arch"/>
    <x v="51"/>
    <m/>
    <s v="CENSARA_AVG"/>
  </r>
  <r>
    <x v="38"/>
    <x v="1169"/>
    <x v="2148"/>
    <x v="38"/>
    <x v="1166"/>
    <s v="Piedmont-Blue Ridge Prov"/>
    <x v="43"/>
    <m/>
    <s v="CENSARA_AVG"/>
  </r>
  <r>
    <x v="38"/>
    <x v="1341"/>
    <x v="2149"/>
    <x v="38"/>
    <x v="1338"/>
    <s v="Atlantic Coast Basin"/>
    <x v="34"/>
    <m/>
    <s v="CENSARA_AVG"/>
  </r>
  <r>
    <x v="40"/>
    <x v="815"/>
    <x v="2150"/>
    <x v="40"/>
    <x v="813"/>
    <s v="Appalachian Basin"/>
    <x v="30"/>
    <m/>
    <s v="CENSARA_AVG"/>
  </r>
  <r>
    <x v="38"/>
    <x v="1342"/>
    <x v="2151"/>
    <x v="38"/>
    <x v="1339"/>
    <s v="Piedmont-Blue Ridge Prov"/>
    <x v="43"/>
    <m/>
    <s v="CENSARA_AVG"/>
  </r>
  <r>
    <x v="43"/>
    <x v="858"/>
    <x v="2152"/>
    <x v="43"/>
    <x v="856"/>
    <s v="Ozark Uplift"/>
    <x v="61"/>
    <s v="Ozark Uplift"/>
    <s v="CENSARA_2012"/>
  </r>
  <r>
    <x v="40"/>
    <x v="1343"/>
    <x v="2153"/>
    <x v="40"/>
    <x v="1340"/>
    <s v="Appalachian Basin (Eastern Overthrust Area)"/>
    <x v="38"/>
    <m/>
    <s v="CENSARA_AVG"/>
  </r>
  <r>
    <x v="44"/>
    <x v="1344"/>
    <x v="2154"/>
    <x v="44"/>
    <x v="1341"/>
    <s v="Palo Duro Basin"/>
    <x v="82"/>
    <s v="Palo Duro Basin"/>
    <s v="CENSARA_2012"/>
  </r>
  <r>
    <x v="34"/>
    <x v="1345"/>
    <x v="2155"/>
    <x v="34"/>
    <x v="1342"/>
    <s v="Illinois Basin"/>
    <x v="52"/>
    <s v="Illinois Basin"/>
    <s v="CENSARA_2012"/>
  </r>
  <r>
    <x v="38"/>
    <x v="1309"/>
    <x v="2078"/>
    <x v="38"/>
    <x v="1306"/>
    <s v="Atlantic Coast Basin"/>
    <x v="34"/>
    <m/>
    <s v="CENSARA_AVG"/>
  </r>
  <r>
    <x v="38"/>
    <x v="1309"/>
    <x v="2078"/>
    <x v="38"/>
    <x v="1306"/>
    <s v="Atlantic Coast Basin"/>
    <x v="34"/>
    <m/>
    <s v="CENSARA_AVG"/>
  </r>
  <r>
    <x v="38"/>
    <x v="1346"/>
    <x v="2156"/>
    <x v="38"/>
    <x v="1343"/>
    <s v="Piedmont-Blue Ridge Prov"/>
    <x v="43"/>
    <m/>
    <s v="CENSARA_AVG"/>
  </r>
  <r>
    <x v="41"/>
    <x v="1347"/>
    <x v="2157"/>
    <x v="41"/>
    <x v="1344"/>
    <s v="San Juan Basin"/>
    <x v="75"/>
    <m/>
    <s v="CENSARA_AVG"/>
  </r>
  <r>
    <x v="38"/>
    <x v="1348"/>
    <x v="2158"/>
    <x v="38"/>
    <x v="1345"/>
    <s v="Piedmont-Blue Ridge Prov"/>
    <x v="43"/>
    <m/>
    <s v="CENSARA_AVG"/>
  </r>
  <r>
    <x v="43"/>
    <x v="1349"/>
    <x v="2159"/>
    <x v="43"/>
    <x v="1346"/>
    <s v="Ozark Uplift"/>
    <x v="61"/>
    <s v="Ozark Uplift"/>
    <s v="CENSARA_2012"/>
  </r>
  <r>
    <x v="43"/>
    <x v="353"/>
    <x v="2160"/>
    <x v="43"/>
    <x v="352"/>
    <s v="Ozark Uplift"/>
    <x v="61"/>
    <s v="Ozark Uplift"/>
    <s v="CENSARA_2012"/>
  </r>
  <r>
    <x v="42"/>
    <x v="1073"/>
    <x v="2161"/>
    <x v="42"/>
    <x v="1070"/>
    <s v="Anadarko Basin"/>
    <x v="68"/>
    <s v="Anadarko Basin"/>
    <s v="CENSARA_2012"/>
  </r>
  <r>
    <x v="38"/>
    <x v="1350"/>
    <x v="2162"/>
    <x v="38"/>
    <x v="1347"/>
    <s v="Atlantic Coast Basin"/>
    <x v="34"/>
    <m/>
    <s v="CENSARA_AVG"/>
  </r>
  <r>
    <x v="40"/>
    <x v="1351"/>
    <x v="2163"/>
    <x v="40"/>
    <x v="1348"/>
    <s v="Appalachian Basin (Eastern Overthrust Area)"/>
    <x v="38"/>
    <m/>
    <s v="CENSARA_AVG"/>
  </r>
  <r>
    <x v="40"/>
    <x v="1352"/>
    <x v="2164"/>
    <x v="40"/>
    <x v="1349"/>
    <s v="Cincinnati Arch"/>
    <x v="51"/>
    <m/>
    <s v="CENSARA_AVG"/>
  </r>
  <r>
    <x v="44"/>
    <x v="151"/>
    <x v="2165"/>
    <x v="44"/>
    <x v="151"/>
    <s v="Anadarko Basin"/>
    <x v="68"/>
    <s v="Anadarko Basin"/>
    <s v="CENSARA_2012"/>
  </r>
  <r>
    <x v="38"/>
    <x v="1309"/>
    <x v="2078"/>
    <x v="38"/>
    <x v="1306"/>
    <s v="Atlantic Coast Basin"/>
    <x v="34"/>
    <m/>
    <s v="CENSARA_AVG"/>
  </r>
  <r>
    <x v="38"/>
    <x v="1309"/>
    <x v="2078"/>
    <x v="38"/>
    <x v="1306"/>
    <s v="Atlantic Coast Basin"/>
    <x v="34"/>
    <m/>
    <s v="CENSARA_AVG"/>
  </r>
  <r>
    <x v="42"/>
    <x v="1353"/>
    <x v="2166"/>
    <x v="42"/>
    <x v="1350"/>
    <s v="Cherokee Platform"/>
    <x v="74"/>
    <s v="Cherokee Platform"/>
    <s v="CENSARA_2012"/>
  </r>
  <r>
    <x v="38"/>
    <x v="1309"/>
    <x v="2078"/>
    <x v="38"/>
    <x v="1306"/>
    <s v="Atlantic Coast Basin"/>
    <x v="34"/>
    <m/>
    <s v="CENSARA_AVG"/>
  </r>
  <r>
    <x v="43"/>
    <x v="1354"/>
    <x v="2167"/>
    <x v="43"/>
    <x v="1351"/>
    <s v="Ozark Uplift"/>
    <x v="61"/>
    <s v="Ozark Uplift"/>
    <s v="CENSARA_2012"/>
  </r>
  <r>
    <x v="42"/>
    <x v="727"/>
    <x v="2168"/>
    <x v="42"/>
    <x v="725"/>
    <s v="Nemaha Uplift"/>
    <x v="57"/>
    <s v="Nemaha Uplift"/>
    <s v="CENSARA_2012"/>
  </r>
  <r>
    <x v="42"/>
    <x v="127"/>
    <x v="2169"/>
    <x v="42"/>
    <x v="127"/>
    <s v="Anadarko Basin"/>
    <x v="68"/>
    <s v="Anadarko Basin"/>
    <s v="CENSARA_2012"/>
  </r>
  <r>
    <x v="38"/>
    <x v="1309"/>
    <x v="2078"/>
    <x v="38"/>
    <x v="1306"/>
    <s v="Atlantic Coast Basin"/>
    <x v="34"/>
    <m/>
    <s v="CENSARA_AVG"/>
  </r>
  <r>
    <x v="44"/>
    <x v="1355"/>
    <x v="2170"/>
    <x v="44"/>
    <x v="1352"/>
    <s v="Anadarko Basin"/>
    <x v="68"/>
    <s v="Anadarko Basin"/>
    <s v="CENSARA_2012"/>
  </r>
  <r>
    <x v="38"/>
    <x v="1309"/>
    <x v="2078"/>
    <x v="38"/>
    <x v="1306"/>
    <s v="Atlantic Coast Basin"/>
    <x v="34"/>
    <m/>
    <s v="CENSARA_AVG"/>
  </r>
  <r>
    <x v="40"/>
    <x v="1346"/>
    <x v="2171"/>
    <x v="40"/>
    <x v="1343"/>
    <s v="Cincinnati Arch"/>
    <x v="51"/>
    <m/>
    <s v="CENSARA_AVG"/>
  </r>
  <r>
    <x v="43"/>
    <x v="152"/>
    <x v="2172"/>
    <x v="43"/>
    <x v="152"/>
    <s v="Ozark Uplift"/>
    <x v="61"/>
    <s v="Ozark Uplift"/>
    <s v="CENSARA_2012"/>
  </r>
  <r>
    <x v="38"/>
    <x v="1309"/>
    <x v="2078"/>
    <x v="38"/>
    <x v="1306"/>
    <s v="Atlantic Coast Basin"/>
    <x v="34"/>
    <m/>
    <s v="CENSARA_AVG"/>
  </r>
  <r>
    <x v="44"/>
    <x v="1356"/>
    <x v="2173"/>
    <x v="44"/>
    <x v="1353"/>
    <s v="Anadarko Basin"/>
    <x v="68"/>
    <s v="Anadarko Basin"/>
    <s v="CENSARA_2012"/>
  </r>
  <r>
    <x v="41"/>
    <x v="1357"/>
    <x v="2174"/>
    <x v="41"/>
    <x v="1354"/>
    <s v="Las Vegas-Raton Basin"/>
    <x v="73"/>
    <m/>
    <s v="CENSARA_AVG"/>
  </r>
  <r>
    <x v="43"/>
    <x v="644"/>
    <x v="2175"/>
    <x v="43"/>
    <x v="642"/>
    <s v="Ozark Uplift"/>
    <x v="61"/>
    <s v="Ozark Uplift"/>
    <s v="CENSARA_2012"/>
  </r>
  <r>
    <x v="42"/>
    <x v="952"/>
    <x v="2176"/>
    <x v="42"/>
    <x v="949"/>
    <s v="Cherokee Platform"/>
    <x v="74"/>
    <s v="Cherokee Platform"/>
    <s v="CENSARA_2012"/>
  </r>
  <r>
    <x v="38"/>
    <x v="1309"/>
    <x v="2078"/>
    <x v="38"/>
    <x v="1306"/>
    <s v="Atlantic Coast Basin"/>
    <x v="34"/>
    <m/>
    <s v="CENSARA_AVG"/>
  </r>
  <r>
    <x v="16"/>
    <x v="1271"/>
    <x v="1999"/>
    <x v="16"/>
    <x v="1268"/>
    <s v="Santa Maria Basin"/>
    <x v="79"/>
    <m/>
    <s v="CENSARA_AVG"/>
  </r>
  <r>
    <x v="38"/>
    <x v="1309"/>
    <x v="2078"/>
    <x v="38"/>
    <x v="1306"/>
    <s v="Atlantic Coast Basin"/>
    <x v="34"/>
    <m/>
    <s v="CENSARA_AVG"/>
  </r>
  <r>
    <x v="43"/>
    <x v="220"/>
    <x v="2177"/>
    <x v="43"/>
    <x v="220"/>
    <s v="Ozark Uplift"/>
    <x v="61"/>
    <s v="Ozark Uplift"/>
    <s v="CENSARA_2012"/>
  </r>
  <r>
    <x v="44"/>
    <x v="1358"/>
    <x v="2178"/>
    <x v="44"/>
    <x v="1355"/>
    <s v="Anadarko Basin"/>
    <x v="68"/>
    <s v="Anadarko Basin"/>
    <s v="CENSARA_2012"/>
  </r>
  <r>
    <x v="38"/>
    <x v="1359"/>
    <x v="2179"/>
    <x v="38"/>
    <x v="1356"/>
    <s v="Piedmont-Blue Ridge Prov"/>
    <x v="43"/>
    <m/>
    <s v="CENSARA_AVG"/>
  </r>
  <r>
    <x v="43"/>
    <x v="106"/>
    <x v="2180"/>
    <x v="43"/>
    <x v="106"/>
    <s v="Ozark Uplift"/>
    <x v="61"/>
    <s v="Ozark Uplift"/>
    <s v="CENSARA_2012"/>
  </r>
  <r>
    <x v="38"/>
    <x v="1360"/>
    <x v="2181"/>
    <x v="38"/>
    <x v="1357"/>
    <s v="Piedmont-Blue Ridge Prov"/>
    <x v="43"/>
    <m/>
    <s v="CENSARA_AVG"/>
  </r>
  <r>
    <x v="16"/>
    <x v="1271"/>
    <x v="1999"/>
    <x v="16"/>
    <x v="1268"/>
    <s v="Santa Maria Basin"/>
    <x v="79"/>
    <m/>
    <s v="CENSARA_AVG"/>
  </r>
  <r>
    <x v="42"/>
    <x v="1361"/>
    <x v="2182"/>
    <x v="42"/>
    <x v="1358"/>
    <s v="Cherokee Platform"/>
    <x v="74"/>
    <s v="Cherokee Platform"/>
    <s v="CENSARA_2012"/>
  </r>
  <r>
    <x v="42"/>
    <x v="1362"/>
    <x v="2183"/>
    <x v="42"/>
    <x v="1359"/>
    <s v="Anadarko Basin"/>
    <x v="68"/>
    <s v="Anadarko Basin"/>
    <s v="CENSARA_2012"/>
  </r>
  <r>
    <x v="38"/>
    <x v="640"/>
    <x v="2184"/>
    <x v="38"/>
    <x v="638"/>
    <s v="Atlantic Coast Basin"/>
    <x v="34"/>
    <m/>
    <s v="CENSARA_AVG"/>
  </r>
  <r>
    <x v="40"/>
    <x v="1103"/>
    <x v="2185"/>
    <x v="40"/>
    <x v="1100"/>
    <s v="Upper Mississippi Embaymnt"/>
    <x v="78"/>
    <s v="Illinois Basin"/>
    <s v="CENSARA_EXTENSION"/>
  </r>
  <r>
    <x v="40"/>
    <x v="1199"/>
    <x v="2186"/>
    <x v="40"/>
    <x v="1196"/>
    <s v="Cincinnati Arch"/>
    <x v="51"/>
    <m/>
    <s v="CENSARA_AVG"/>
  </r>
  <r>
    <x v="40"/>
    <x v="1363"/>
    <x v="2187"/>
    <x v="40"/>
    <x v="1360"/>
    <s v="Cincinnati Arch"/>
    <x v="51"/>
    <m/>
    <s v="CENSARA_AVG"/>
  </r>
  <r>
    <x v="40"/>
    <x v="1364"/>
    <x v="2188"/>
    <x v="40"/>
    <x v="1361"/>
    <s v="Appalachian Basin (Eastern Overthrust Area)"/>
    <x v="38"/>
    <m/>
    <s v="CENSARA_AVG"/>
  </r>
  <r>
    <x v="40"/>
    <x v="220"/>
    <x v="2189"/>
    <x v="40"/>
    <x v="220"/>
    <s v="Upper Mississippi Embaymnt"/>
    <x v="78"/>
    <s v="Illinois Basin"/>
    <s v="CENSARA_EXTENSION"/>
  </r>
  <r>
    <x v="40"/>
    <x v="1365"/>
    <x v="2190"/>
    <x v="40"/>
    <x v="1362"/>
    <s v="Upper Mississippi Embaymnt"/>
    <x v="78"/>
    <s v="Illinois Basin"/>
    <s v="CENSARA_EXTENSION"/>
  </r>
  <r>
    <x v="38"/>
    <x v="1366"/>
    <x v="2191"/>
    <x v="38"/>
    <x v="1363"/>
    <s v="Atlantic Coast Basin"/>
    <x v="34"/>
    <m/>
    <s v="CENSARA_AVG"/>
  </r>
  <r>
    <x v="16"/>
    <x v="1271"/>
    <x v="1999"/>
    <x v="16"/>
    <x v="1268"/>
    <s v="Santa Maria Basin"/>
    <x v="79"/>
    <m/>
    <s v="CENSARA_AVG"/>
  </r>
  <r>
    <x v="41"/>
    <x v="286"/>
    <x v="2192"/>
    <x v="41"/>
    <x v="285"/>
    <s v="Sierra Grande Uplift"/>
    <x v="80"/>
    <m/>
    <s v="CENSARA_AVG"/>
  </r>
  <r>
    <x v="16"/>
    <x v="1271"/>
    <x v="1999"/>
    <x v="16"/>
    <x v="1268"/>
    <s v="Santa Maria Basin"/>
    <x v="79"/>
    <m/>
    <s v="CENSARA_AVG"/>
  </r>
  <r>
    <x v="38"/>
    <x v="824"/>
    <x v="2193"/>
    <x v="38"/>
    <x v="822"/>
    <s v="Piedmont-Blue Ridge Prov"/>
    <x v="43"/>
    <m/>
    <s v="CENSARA_AVG"/>
  </r>
  <r>
    <x v="43"/>
    <x v="431"/>
    <x v="2194"/>
    <x v="43"/>
    <x v="430"/>
    <s v="Illinois Basin"/>
    <x v="52"/>
    <s v="Illinois Basin"/>
    <s v="CENSARA_2012"/>
  </r>
  <r>
    <x v="38"/>
    <x v="171"/>
    <x v="2195"/>
    <x v="38"/>
    <x v="171"/>
    <s v="Piedmont-Blue Ridge Prov"/>
    <x v="43"/>
    <m/>
    <s v="CENSARA_AVG"/>
  </r>
  <r>
    <x v="38"/>
    <x v="1341"/>
    <x v="2149"/>
    <x v="38"/>
    <x v="1338"/>
    <s v="Atlantic Coast Basin"/>
    <x v="34"/>
    <m/>
    <s v="CENSARA_AVG"/>
  </r>
  <r>
    <x v="38"/>
    <x v="1341"/>
    <x v="2149"/>
    <x v="38"/>
    <x v="1338"/>
    <s v="Atlantic Coast Basin"/>
    <x v="34"/>
    <m/>
    <s v="CENSARA_AVG"/>
  </r>
  <r>
    <x v="40"/>
    <x v="629"/>
    <x v="2196"/>
    <x v="40"/>
    <x v="627"/>
    <s v="Appalachian Basin"/>
    <x v="30"/>
    <m/>
    <s v="CENSARA_AVG"/>
  </r>
  <r>
    <x v="42"/>
    <x v="1367"/>
    <x v="2197"/>
    <x v="42"/>
    <x v="1364"/>
    <s v="Cherokee Platform"/>
    <x v="74"/>
    <s v="Cherokee Platform"/>
    <s v="CENSARA_2012"/>
  </r>
  <r>
    <x v="38"/>
    <x v="1341"/>
    <x v="2149"/>
    <x v="38"/>
    <x v="1338"/>
    <s v="Atlantic Coast Basin"/>
    <x v="34"/>
    <m/>
    <s v="CENSARA_AVG"/>
  </r>
  <r>
    <x v="38"/>
    <x v="1341"/>
    <x v="2149"/>
    <x v="38"/>
    <x v="1338"/>
    <s v="Atlantic Coast Basin"/>
    <x v="34"/>
    <m/>
    <s v="CENSARA_AVG"/>
  </r>
  <r>
    <x v="40"/>
    <x v="1368"/>
    <x v="2198"/>
    <x v="40"/>
    <x v="1365"/>
    <s v="Appalachian Basin"/>
    <x v="30"/>
    <m/>
    <s v="CENSARA_AVG"/>
  </r>
  <r>
    <x v="40"/>
    <x v="962"/>
    <x v="2199"/>
    <x v="40"/>
    <x v="959"/>
    <s v="Appalachian Basin (Eastern Overthrust Area)"/>
    <x v="38"/>
    <m/>
    <s v="CENSARA_AVG"/>
  </r>
  <r>
    <x v="38"/>
    <x v="885"/>
    <x v="2200"/>
    <x v="38"/>
    <x v="882"/>
    <s v="Atlantic Coast Basin"/>
    <x v="34"/>
    <m/>
    <s v="CENSARA_AVG"/>
  </r>
  <r>
    <x v="40"/>
    <x v="297"/>
    <x v="2201"/>
    <x v="40"/>
    <x v="296"/>
    <s v="Cincinnati Arch"/>
    <x v="51"/>
    <m/>
    <s v="CENSARA_AVG"/>
  </r>
  <r>
    <x v="38"/>
    <x v="1369"/>
    <x v="2202"/>
    <x v="38"/>
    <x v="1366"/>
    <s v="Atlantic Coast Basin"/>
    <x v="34"/>
    <m/>
    <s v="CENSARA_AVG"/>
  </r>
  <r>
    <x v="43"/>
    <x v="416"/>
    <x v="2203"/>
    <x v="43"/>
    <x v="415"/>
    <s v="Ozark Uplift"/>
    <x v="61"/>
    <s v="Ozark Uplift"/>
    <s v="CENSARA_2012"/>
  </r>
  <r>
    <x v="38"/>
    <x v="1370"/>
    <x v="2204"/>
    <x v="38"/>
    <x v="1367"/>
    <s v="Atlantic Coast Basin"/>
    <x v="34"/>
    <m/>
    <s v="CENSARA_AVG"/>
  </r>
  <r>
    <x v="38"/>
    <x v="1371"/>
    <x v="2205"/>
    <x v="38"/>
    <x v="1368"/>
    <s v="Atlantic Coast Basin"/>
    <x v="34"/>
    <m/>
    <s v="CENSARA_AVG"/>
  </r>
  <r>
    <x v="38"/>
    <x v="1341"/>
    <x v="2149"/>
    <x v="38"/>
    <x v="1338"/>
    <s v="Atlantic Coast Basin"/>
    <x v="34"/>
    <m/>
    <s v="CENSARA_AVG"/>
  </r>
  <r>
    <x v="38"/>
    <x v="133"/>
    <x v="2206"/>
    <x v="38"/>
    <x v="133"/>
    <s v="Piedmont-Blue Ridge Prov"/>
    <x v="43"/>
    <m/>
    <s v="CENSARA_AVG"/>
  </r>
  <r>
    <x v="40"/>
    <x v="1310"/>
    <x v="2207"/>
    <x v="40"/>
    <x v="1307"/>
    <s v="Cincinnati Arch"/>
    <x v="51"/>
    <m/>
    <s v="CENSARA_AVG"/>
  </r>
  <r>
    <x v="40"/>
    <x v="410"/>
    <x v="2208"/>
    <x v="40"/>
    <x v="409"/>
    <s v="Appalachian Basin (Eastern Overthrust Area)"/>
    <x v="38"/>
    <m/>
    <s v="CENSARA_AVG"/>
  </r>
  <r>
    <x v="43"/>
    <x v="1372"/>
    <x v="2209"/>
    <x v="43"/>
    <x v="1369"/>
    <s v="Ozark Uplift"/>
    <x v="61"/>
    <s v="Ozark Uplift"/>
    <s v="CENSARA_2012"/>
  </r>
  <r>
    <x v="38"/>
    <x v="332"/>
    <x v="2210"/>
    <x v="38"/>
    <x v="331"/>
    <s v="Piedmont-Blue Ridge Prov"/>
    <x v="43"/>
    <m/>
    <s v="CENSARA_AVG"/>
  </r>
  <r>
    <x v="41"/>
    <x v="1373"/>
    <x v="2211"/>
    <x v="41"/>
    <x v="1370"/>
    <s v="Estancia Basin"/>
    <x v="85"/>
    <m/>
    <s v="CENSARA_AVG"/>
  </r>
  <r>
    <x v="41"/>
    <x v="1374"/>
    <x v="2212"/>
    <x v="41"/>
    <x v="1371"/>
    <s v="San Juan Basin"/>
    <x v="75"/>
    <m/>
    <s v="CENSARA_AVG"/>
  </r>
  <r>
    <x v="43"/>
    <x v="242"/>
    <x v="2213"/>
    <x v="43"/>
    <x v="241"/>
    <s v="Arkoma Basin"/>
    <x v="86"/>
    <s v="Arkoma Basin"/>
    <s v="CENSARA_2012"/>
  </r>
  <r>
    <x v="38"/>
    <x v="1341"/>
    <x v="2149"/>
    <x v="38"/>
    <x v="1338"/>
    <s v="Atlantic Coast Basin"/>
    <x v="34"/>
    <m/>
    <s v="CENSARA_AVG"/>
  </r>
  <r>
    <x v="40"/>
    <x v="1375"/>
    <x v="2214"/>
    <x v="40"/>
    <x v="1372"/>
    <s v="Appalachian Basin (Eastern Overthrust Area)"/>
    <x v="38"/>
    <m/>
    <s v="CENSARA_AVG"/>
  </r>
  <r>
    <x v="38"/>
    <x v="1376"/>
    <x v="2215"/>
    <x v="38"/>
    <x v="1373"/>
    <s v="Piedmont-Blue Ridge Prov"/>
    <x v="43"/>
    <m/>
    <s v="CENSARA_AVG"/>
  </r>
  <r>
    <x v="16"/>
    <x v="1303"/>
    <x v="2064"/>
    <x v="16"/>
    <x v="1300"/>
    <s v="Ventura Basin"/>
    <x v="81"/>
    <m/>
    <s v="CENSARA_AVG"/>
  </r>
  <r>
    <x v="38"/>
    <x v="1341"/>
    <x v="2149"/>
    <x v="38"/>
    <x v="1338"/>
    <s v="Atlantic Coast Basin"/>
    <x v="34"/>
    <m/>
    <s v="CENSARA_AVG"/>
  </r>
  <r>
    <x v="38"/>
    <x v="1341"/>
    <x v="2149"/>
    <x v="38"/>
    <x v="1338"/>
    <s v="Atlantic Coast Basin"/>
    <x v="34"/>
    <m/>
    <s v="CENSARA_AVG"/>
  </r>
  <r>
    <x v="45"/>
    <x v="253"/>
    <x v="2216"/>
    <x v="45"/>
    <x v="252"/>
    <s v="Piedmont-Blue Ridge Prov"/>
    <x v="43"/>
    <m/>
    <s v="CENSARA_AVG"/>
  </r>
  <r>
    <x v="16"/>
    <x v="1303"/>
    <x v="2064"/>
    <x v="16"/>
    <x v="1300"/>
    <s v="Ventura Basin"/>
    <x v="81"/>
    <m/>
    <s v="CENSARA_AVG"/>
  </r>
  <r>
    <x v="38"/>
    <x v="1341"/>
    <x v="2149"/>
    <x v="38"/>
    <x v="1338"/>
    <s v="Atlantic Coast Basin"/>
    <x v="34"/>
    <m/>
    <s v="CENSARA_AVG"/>
  </r>
  <r>
    <x v="16"/>
    <x v="1303"/>
    <x v="2064"/>
    <x v="16"/>
    <x v="1300"/>
    <s v="Ventura Basin"/>
    <x v="81"/>
    <m/>
    <s v="CENSARA_AVG"/>
  </r>
  <r>
    <x v="38"/>
    <x v="1341"/>
    <x v="2149"/>
    <x v="38"/>
    <x v="1338"/>
    <s v="Atlantic Coast Basin"/>
    <x v="34"/>
    <m/>
    <s v="CENSARA_AVG"/>
  </r>
  <r>
    <x v="38"/>
    <x v="1341"/>
    <x v="2149"/>
    <x v="38"/>
    <x v="1338"/>
    <s v="Atlantic Coast Basin"/>
    <x v="34"/>
    <m/>
    <s v="CENSARA_AVG"/>
  </r>
  <r>
    <x v="43"/>
    <x v="91"/>
    <x v="2217"/>
    <x v="43"/>
    <x v="91"/>
    <s v="Arkoma Basin"/>
    <x v="86"/>
    <s v="Arkoma Basin"/>
    <s v="CENSARA_2012"/>
  </r>
  <r>
    <x v="40"/>
    <x v="1377"/>
    <x v="2218"/>
    <x v="40"/>
    <x v="1374"/>
    <s v="Cincinnati Arch"/>
    <x v="51"/>
    <m/>
    <s v="CENSARA_AVG"/>
  </r>
  <r>
    <x v="40"/>
    <x v="1378"/>
    <x v="2219"/>
    <x v="40"/>
    <x v="1375"/>
    <s v="Upper Mississippi Embaymnt"/>
    <x v="78"/>
    <s v="Illinois Basin"/>
    <s v="CENSARA_EXTENSION"/>
  </r>
  <r>
    <x v="45"/>
    <x v="631"/>
    <x v="2220"/>
    <x v="45"/>
    <x v="629"/>
    <s v="Piedmont-Blue Ridge Prov"/>
    <x v="43"/>
    <m/>
    <s v="CENSARA_AVG"/>
  </r>
  <r>
    <x v="42"/>
    <x v="1379"/>
    <x v="2221"/>
    <x v="42"/>
    <x v="1376"/>
    <s v="Cherokee Platform"/>
    <x v="74"/>
    <s v="Cherokee Platform"/>
    <s v="CENSARA_2012"/>
  </r>
  <r>
    <x v="38"/>
    <x v="1017"/>
    <x v="2222"/>
    <x v="38"/>
    <x v="1014"/>
    <s v="Piedmont-Blue Ridge Prov"/>
    <x v="43"/>
    <m/>
    <s v="CENSARA_AVG"/>
  </r>
  <r>
    <x v="41"/>
    <x v="1339"/>
    <x v="2141"/>
    <x v="41"/>
    <x v="1336"/>
    <s v="San Juan Basin"/>
    <x v="75"/>
    <m/>
    <s v="CENSARA_AVG"/>
  </r>
  <r>
    <x v="43"/>
    <x v="1287"/>
    <x v="2223"/>
    <x v="43"/>
    <x v="1284"/>
    <s v="Illinois Basin"/>
    <x v="52"/>
    <s v="Illinois Basin"/>
    <s v="CENSARA_2012"/>
  </r>
  <r>
    <x v="45"/>
    <x v="722"/>
    <x v="2224"/>
    <x v="45"/>
    <x v="720"/>
    <s v="Piedmont-Blue Ridge Prov"/>
    <x v="43"/>
    <m/>
    <s v="CENSARA_AVG"/>
  </r>
  <r>
    <x v="43"/>
    <x v="1311"/>
    <x v="2225"/>
    <x v="43"/>
    <x v="1308"/>
    <s v="Arkoma Basin"/>
    <x v="86"/>
    <s v="Arkoma Basin"/>
    <s v="CENSARA_2012"/>
  </r>
  <r>
    <x v="40"/>
    <x v="1380"/>
    <x v="2226"/>
    <x v="40"/>
    <x v="1377"/>
    <s v="Cincinnati Arch"/>
    <x v="51"/>
    <m/>
    <s v="CENSARA_AVG"/>
  </r>
  <r>
    <x v="40"/>
    <x v="693"/>
    <x v="2227"/>
    <x v="40"/>
    <x v="691"/>
    <s v="Cincinnati Arch"/>
    <x v="51"/>
    <m/>
    <s v="CENSARA_AVG"/>
  </r>
  <r>
    <x v="44"/>
    <x v="1381"/>
    <x v="2228"/>
    <x v="44"/>
    <x v="1378"/>
    <s v="Palo Duro Basin"/>
    <x v="82"/>
    <s v="Palo Duro Basin"/>
    <s v="CENSARA_2012"/>
  </r>
  <r>
    <x v="41"/>
    <x v="1123"/>
    <x v="2229"/>
    <x v="41"/>
    <x v="1120"/>
    <s v="Palo Duro Basin"/>
    <x v="82"/>
    <s v="Palo Duro Basin"/>
    <s v="CENSARA_2012"/>
  </r>
  <r>
    <x v="45"/>
    <x v="1382"/>
    <x v="2230"/>
    <x v="45"/>
    <x v="1379"/>
    <s v="Piedmont-Blue Ridge Prov"/>
    <x v="43"/>
    <m/>
    <s v="CENSARA_AVG"/>
  </r>
  <r>
    <x v="40"/>
    <x v="856"/>
    <x v="2231"/>
    <x v="40"/>
    <x v="854"/>
    <s v="Cincinnati Arch"/>
    <x v="51"/>
    <m/>
    <s v="CENSARA_AVG"/>
  </r>
  <r>
    <x v="40"/>
    <x v="1383"/>
    <x v="2232"/>
    <x v="40"/>
    <x v="1380"/>
    <s v="Upper Mississippi Embaymnt"/>
    <x v="78"/>
    <s v="Illinois Basin"/>
    <s v="CENSARA_EXTENSION"/>
  </r>
  <r>
    <x v="43"/>
    <x v="1384"/>
    <x v="2233"/>
    <x v="43"/>
    <x v="1381"/>
    <s v="Illinois Basin"/>
    <x v="52"/>
    <s v="Illinois Basin"/>
    <s v="CENSARA_2012"/>
  </r>
  <r>
    <x v="38"/>
    <x v="1341"/>
    <x v="2149"/>
    <x v="38"/>
    <x v="1338"/>
    <s v="Atlantic Coast Basin"/>
    <x v="34"/>
    <m/>
    <s v="CENSARA_AVG"/>
  </r>
  <r>
    <x v="43"/>
    <x v="1385"/>
    <x v="2234"/>
    <x v="43"/>
    <x v="1382"/>
    <s v="Arkoma Basin"/>
    <x v="86"/>
    <s v="Arkoma Basin"/>
    <s v="CENSARA_2012"/>
  </r>
  <r>
    <x v="42"/>
    <x v="797"/>
    <x v="2235"/>
    <x v="42"/>
    <x v="795"/>
    <s v="Cherokee Platform"/>
    <x v="74"/>
    <s v="Cherokee Platform"/>
    <s v="CENSARA_2012"/>
  </r>
  <r>
    <x v="43"/>
    <x v="784"/>
    <x v="2236"/>
    <x v="43"/>
    <x v="782"/>
    <s v="Arkoma Basin"/>
    <x v="86"/>
    <s v="Arkoma Basin"/>
    <s v="CENSARA_2012"/>
  </r>
  <r>
    <x v="40"/>
    <x v="767"/>
    <x v="2237"/>
    <x v="40"/>
    <x v="765"/>
    <s v="Cincinnati Arch"/>
    <x v="51"/>
    <m/>
    <s v="CENSARA_AVG"/>
  </r>
  <r>
    <x v="40"/>
    <x v="113"/>
    <x v="2238"/>
    <x v="40"/>
    <x v="113"/>
    <s v="Cincinnati Arch"/>
    <x v="51"/>
    <m/>
    <s v="CENSARA_AVG"/>
  </r>
  <r>
    <x v="42"/>
    <x v="336"/>
    <x v="2239"/>
    <x v="42"/>
    <x v="335"/>
    <s v="Anadarko Basin"/>
    <x v="68"/>
    <s v="Anadarko Basin"/>
    <s v="CENSARA_2012"/>
  </r>
  <r>
    <x v="42"/>
    <x v="631"/>
    <x v="2240"/>
    <x v="42"/>
    <x v="629"/>
    <s v="Cherokee Platform"/>
    <x v="74"/>
    <s v="Cherokee Platform"/>
    <s v="CENSARA_2012"/>
  </r>
  <r>
    <x v="45"/>
    <x v="1386"/>
    <x v="2241"/>
    <x v="45"/>
    <x v="1383"/>
    <s v="Piedmont-Blue Ridge Prov"/>
    <x v="43"/>
    <m/>
    <s v="CENSARA_AVG"/>
  </r>
  <r>
    <x v="42"/>
    <x v="58"/>
    <x v="2242"/>
    <x v="42"/>
    <x v="58"/>
    <s v="Anadarko Basin"/>
    <x v="68"/>
    <s v="Anadarko Basin"/>
    <s v="CENSARA_2012"/>
  </r>
  <r>
    <x v="44"/>
    <x v="1324"/>
    <x v="2243"/>
    <x v="44"/>
    <x v="1321"/>
    <s v="Anadarko Basin"/>
    <x v="68"/>
    <s v="Anadarko Basin"/>
    <s v="CENSARA_2012"/>
  </r>
  <r>
    <x v="42"/>
    <x v="1387"/>
    <x v="2244"/>
    <x v="42"/>
    <x v="1384"/>
    <s v="Anadarko Basin"/>
    <x v="68"/>
    <s v="Anadarko Basin"/>
    <s v="CENSARA_2012"/>
  </r>
  <r>
    <x v="42"/>
    <x v="1388"/>
    <x v="2245"/>
    <x v="42"/>
    <x v="1385"/>
    <s v="Cherokee Platform"/>
    <x v="74"/>
    <s v="Cherokee Platform"/>
    <s v="CENSARA_2012"/>
  </r>
  <r>
    <x v="38"/>
    <x v="944"/>
    <x v="2246"/>
    <x v="38"/>
    <x v="941"/>
    <s v="Piedmont-Blue Ridge Prov"/>
    <x v="43"/>
    <m/>
    <s v="CENSARA_AVG"/>
  </r>
  <r>
    <x v="42"/>
    <x v="245"/>
    <x v="2247"/>
    <x v="42"/>
    <x v="244"/>
    <s v="Nemaha Uplift"/>
    <x v="57"/>
    <s v="Nemaha Uplift"/>
    <s v="CENSARA_2012"/>
  </r>
  <r>
    <x v="38"/>
    <x v="1370"/>
    <x v="2204"/>
    <x v="38"/>
    <x v="1367"/>
    <s v="Atlantic Coast Basin"/>
    <x v="34"/>
    <m/>
    <s v="CENSARA_AVG"/>
  </r>
  <r>
    <x v="40"/>
    <x v="1389"/>
    <x v="2248"/>
    <x v="40"/>
    <x v="1386"/>
    <s v="Appalachian Basin"/>
    <x v="30"/>
    <m/>
    <s v="CENSARA_AVG"/>
  </r>
  <r>
    <x v="42"/>
    <x v="1390"/>
    <x v="2249"/>
    <x v="42"/>
    <x v="1387"/>
    <s v="Cherokee Platform"/>
    <x v="74"/>
    <s v="Cherokee Platform"/>
    <s v="CENSARA_2012"/>
  </r>
  <r>
    <x v="40"/>
    <x v="824"/>
    <x v="2250"/>
    <x v="40"/>
    <x v="822"/>
    <s v="Upper Mississippi Embaymnt"/>
    <x v="78"/>
    <s v="Illinois Basin"/>
    <s v="CENSARA_EXTENSION"/>
  </r>
  <r>
    <x v="45"/>
    <x v="1391"/>
    <x v="2251"/>
    <x v="45"/>
    <x v="1388"/>
    <s v="Atlantic Coast Basin"/>
    <x v="34"/>
    <m/>
    <s v="CENSARA_AVG"/>
  </r>
  <r>
    <x v="44"/>
    <x v="572"/>
    <x v="2252"/>
    <x v="44"/>
    <x v="570"/>
    <s v="Anadarko Basin"/>
    <x v="68"/>
    <s v="Anadarko Basin"/>
    <s v="CENSARA_2012"/>
  </r>
  <r>
    <x v="44"/>
    <x v="304"/>
    <x v="2253"/>
    <x v="44"/>
    <x v="303"/>
    <s v="Anadarko Basin"/>
    <x v="68"/>
    <s v="Anadarko Basin"/>
    <s v="CENSARA_2012"/>
  </r>
  <r>
    <x v="45"/>
    <x v="1069"/>
    <x v="2254"/>
    <x v="45"/>
    <x v="1066"/>
    <s v="Atlantic Coast Basin"/>
    <x v="34"/>
    <m/>
    <s v="CENSARA_AVG"/>
  </r>
  <r>
    <x v="44"/>
    <x v="1392"/>
    <x v="2255"/>
    <x v="44"/>
    <x v="1389"/>
    <s v="Anadarko Basin"/>
    <x v="68"/>
    <s v="Anadarko Basin"/>
    <s v="CENSARA_2012"/>
  </r>
  <r>
    <x v="40"/>
    <x v="662"/>
    <x v="2256"/>
    <x v="40"/>
    <x v="660"/>
    <s v="Appalachian Basin"/>
    <x v="30"/>
    <m/>
    <s v="CENSARA_AVG"/>
  </r>
  <r>
    <x v="38"/>
    <x v="1370"/>
    <x v="2204"/>
    <x v="38"/>
    <x v="1367"/>
    <s v="Atlantic Coast Basin"/>
    <x v="34"/>
    <m/>
    <s v="CENSARA_AVG"/>
  </r>
  <r>
    <x v="40"/>
    <x v="242"/>
    <x v="2257"/>
    <x v="40"/>
    <x v="241"/>
    <s v="Upper Mississippi Embaymnt"/>
    <x v="78"/>
    <s v="Illinois Basin"/>
    <s v="CENSARA_EXTENSION"/>
  </r>
  <r>
    <x v="40"/>
    <x v="284"/>
    <x v="2258"/>
    <x v="40"/>
    <x v="283"/>
    <s v="Appalachian Basin (Eastern Overthrust Area)"/>
    <x v="38"/>
    <m/>
    <s v="CENSARA_AVG"/>
  </r>
  <r>
    <x v="40"/>
    <x v="1342"/>
    <x v="2259"/>
    <x v="40"/>
    <x v="1339"/>
    <s v="Upper Mississippi Embaymnt"/>
    <x v="78"/>
    <s v="Illinois Basin"/>
    <s v="CENSARA_EXTENSION"/>
  </r>
  <r>
    <x v="40"/>
    <x v="67"/>
    <x v="2260"/>
    <x v="40"/>
    <x v="67"/>
    <s v="Cincinnati Arch"/>
    <x v="51"/>
    <m/>
    <s v="CENSARA_AVG"/>
  </r>
  <r>
    <x v="43"/>
    <x v="1393"/>
    <x v="2261"/>
    <x v="43"/>
    <x v="1390"/>
    <s v="Arkoma Basin"/>
    <x v="86"/>
    <s v="Arkoma Basin"/>
    <s v="CENSARA_2012"/>
  </r>
  <r>
    <x v="38"/>
    <x v="1370"/>
    <x v="2204"/>
    <x v="38"/>
    <x v="1367"/>
    <s v="Atlantic Coast Basin"/>
    <x v="34"/>
    <m/>
    <s v="CENSARA_AVG"/>
  </r>
  <r>
    <x v="38"/>
    <x v="1370"/>
    <x v="2204"/>
    <x v="38"/>
    <x v="1367"/>
    <s v="Atlantic Coast Basin"/>
    <x v="34"/>
    <m/>
    <s v="CENSARA_AVG"/>
  </r>
  <r>
    <x v="38"/>
    <x v="1394"/>
    <x v="2262"/>
    <x v="38"/>
    <x v="1391"/>
    <s v="Atlantic Coast Basin"/>
    <x v="34"/>
    <m/>
    <s v="CENSARA_AVG"/>
  </r>
  <r>
    <x v="38"/>
    <x v="631"/>
    <x v="2263"/>
    <x v="38"/>
    <x v="629"/>
    <s v="Piedmont-Blue Ridge Prov"/>
    <x v="43"/>
    <m/>
    <s v="CENSARA_AVG"/>
  </r>
  <r>
    <x v="42"/>
    <x v="1395"/>
    <x v="2264"/>
    <x v="42"/>
    <x v="1392"/>
    <s v="Anadarko Basin"/>
    <x v="68"/>
    <s v="Anadarko Basin"/>
    <s v="CENSARA_2012"/>
  </r>
  <r>
    <x v="38"/>
    <x v="1370"/>
    <x v="2204"/>
    <x v="38"/>
    <x v="1367"/>
    <s v="Atlantic Coast Basin"/>
    <x v="34"/>
    <m/>
    <s v="CENSARA_AVG"/>
  </r>
  <r>
    <x v="43"/>
    <x v="332"/>
    <x v="2265"/>
    <x v="43"/>
    <x v="331"/>
    <s v="Illinois Basin"/>
    <x v="52"/>
    <s v="Illinois Basin"/>
    <s v="CENSARA_2012"/>
  </r>
  <r>
    <x v="38"/>
    <x v="1370"/>
    <x v="2204"/>
    <x v="38"/>
    <x v="1367"/>
    <s v="Atlantic Coast Basin"/>
    <x v="34"/>
    <m/>
    <s v="CENSARA_AVG"/>
  </r>
  <r>
    <x v="38"/>
    <x v="1370"/>
    <x v="2204"/>
    <x v="38"/>
    <x v="1367"/>
    <s v="Atlantic Coast Basin"/>
    <x v="34"/>
    <m/>
    <s v="CENSARA_AVG"/>
  </r>
  <r>
    <x v="38"/>
    <x v="1370"/>
    <x v="2204"/>
    <x v="38"/>
    <x v="1367"/>
    <s v="Atlantic Coast Basin"/>
    <x v="34"/>
    <m/>
    <s v="CENSARA_AVG"/>
  </r>
  <r>
    <x v="40"/>
    <x v="1396"/>
    <x v="2266"/>
    <x v="40"/>
    <x v="1393"/>
    <s v="Appalachian Basin (Eastern Overthrust Area)"/>
    <x v="38"/>
    <m/>
    <s v="CENSARA_AVG"/>
  </r>
  <r>
    <x v="45"/>
    <x v="1397"/>
    <x v="2267"/>
    <x v="45"/>
    <x v="1394"/>
    <s v="Atlantic Coast Basin"/>
    <x v="34"/>
    <m/>
    <s v="CENSARA_AVG"/>
  </r>
  <r>
    <x v="45"/>
    <x v="1398"/>
    <x v="2268"/>
    <x v="45"/>
    <x v="1395"/>
    <s v="Piedmont-Blue Ridge Prov"/>
    <x v="43"/>
    <m/>
    <s v="CENSARA_AVG"/>
  </r>
  <r>
    <x v="38"/>
    <x v="1370"/>
    <x v="2204"/>
    <x v="38"/>
    <x v="1367"/>
    <s v="Atlantic Coast Basin"/>
    <x v="34"/>
    <m/>
    <s v="CENSARA_AVG"/>
  </r>
  <r>
    <x v="38"/>
    <x v="1370"/>
    <x v="2204"/>
    <x v="38"/>
    <x v="1367"/>
    <s v="Atlantic Coast Basin"/>
    <x v="34"/>
    <m/>
    <s v="CENSARA_AVG"/>
  </r>
  <r>
    <x v="38"/>
    <x v="1399"/>
    <x v="2269"/>
    <x v="38"/>
    <x v="1396"/>
    <s v="Atlantic Coast Basin"/>
    <x v="34"/>
    <m/>
    <s v="CENSARA_AVG"/>
  </r>
  <r>
    <x v="45"/>
    <x v="718"/>
    <x v="2270"/>
    <x v="45"/>
    <x v="716"/>
    <s v="Piedmont-Blue Ridge Prov"/>
    <x v="43"/>
    <m/>
    <s v="CENSARA_AVG"/>
  </r>
  <r>
    <x v="40"/>
    <x v="133"/>
    <x v="2271"/>
    <x v="40"/>
    <x v="133"/>
    <s v="Appalachian Basin (Eastern Overthrust Area)"/>
    <x v="38"/>
    <m/>
    <s v="CENSARA_AVG"/>
  </r>
  <r>
    <x v="38"/>
    <x v="1144"/>
    <x v="2272"/>
    <x v="38"/>
    <x v="1141"/>
    <s v="Atlantic Coast Basin"/>
    <x v="34"/>
    <m/>
    <s v="CENSARA_AVG"/>
  </r>
  <r>
    <x v="38"/>
    <x v="1370"/>
    <x v="2204"/>
    <x v="38"/>
    <x v="1367"/>
    <s v="Atlantic Coast Basin"/>
    <x v="34"/>
    <m/>
    <s v="CENSARA_AVG"/>
  </r>
  <r>
    <x v="38"/>
    <x v="1394"/>
    <x v="2262"/>
    <x v="38"/>
    <x v="1391"/>
    <s v="Atlantic Coast Basin"/>
    <x v="34"/>
    <m/>
    <s v="CENSARA_AVG"/>
  </r>
  <r>
    <x v="45"/>
    <x v="171"/>
    <x v="2273"/>
    <x v="45"/>
    <x v="171"/>
    <s v="Piedmont-Blue Ridge Prov"/>
    <x v="43"/>
    <m/>
    <s v="CENSARA_AVG"/>
  </r>
  <r>
    <x v="38"/>
    <x v="206"/>
    <x v="2274"/>
    <x v="38"/>
    <x v="206"/>
    <s v="Piedmont-Blue Ridge Prov"/>
    <x v="43"/>
    <m/>
    <s v="CENSARA_AVG"/>
  </r>
  <r>
    <x v="16"/>
    <x v="1400"/>
    <x v="2275"/>
    <x v="16"/>
    <x v="1397"/>
    <s v="Salton Basin"/>
    <x v="87"/>
    <m/>
    <s v="CENSARA_AVG"/>
  </r>
  <r>
    <x v="45"/>
    <x v="1401"/>
    <x v="2276"/>
    <x v="45"/>
    <x v="1398"/>
    <s v="Piedmont-Blue Ridge Prov"/>
    <x v="43"/>
    <m/>
    <s v="CENSARA_AVG"/>
  </r>
  <r>
    <x v="16"/>
    <x v="249"/>
    <x v="2277"/>
    <x v="16"/>
    <x v="248"/>
    <s v="Los Angeles Basin"/>
    <x v="83"/>
    <m/>
    <s v="CENSARA_AVG"/>
  </r>
  <r>
    <x v="42"/>
    <x v="42"/>
    <x v="2278"/>
    <x v="42"/>
    <x v="42"/>
    <s v="Cherokee Platform"/>
    <x v="74"/>
    <s v="Cherokee Platform"/>
    <s v="CENSARA_2012"/>
  </r>
  <r>
    <x v="38"/>
    <x v="1394"/>
    <x v="2262"/>
    <x v="38"/>
    <x v="1391"/>
    <s v="Atlantic Coast Basin"/>
    <x v="34"/>
    <m/>
    <s v="CENSARA_AVG"/>
  </r>
  <r>
    <x v="38"/>
    <x v="1394"/>
    <x v="2262"/>
    <x v="38"/>
    <x v="1391"/>
    <s v="Atlantic Coast Basin"/>
    <x v="34"/>
    <m/>
    <s v="CENSARA_AVG"/>
  </r>
  <r>
    <x v="40"/>
    <x v="1324"/>
    <x v="2279"/>
    <x v="40"/>
    <x v="1321"/>
    <s v="Cincinnati Arch"/>
    <x v="51"/>
    <m/>
    <s v="CENSARA_AVG"/>
  </r>
  <r>
    <x v="41"/>
    <x v="1402"/>
    <x v="2280"/>
    <x v="41"/>
    <x v="1399"/>
    <s v="Palo Duro Basin"/>
    <x v="82"/>
    <s v="Palo Duro Basin"/>
    <s v="CENSARA_2012"/>
  </r>
  <r>
    <x v="38"/>
    <x v="1394"/>
    <x v="2262"/>
    <x v="38"/>
    <x v="1391"/>
    <s v="Atlantic Coast Basin"/>
    <x v="34"/>
    <m/>
    <s v="CENSARA_AVG"/>
  </r>
  <r>
    <x v="42"/>
    <x v="1403"/>
    <x v="2281"/>
    <x v="42"/>
    <x v="1400"/>
    <s v="Cherokee Platform"/>
    <x v="74"/>
    <s v="Cherokee Platform"/>
    <s v="CENSARA_2012"/>
  </r>
  <r>
    <x v="40"/>
    <x v="718"/>
    <x v="2282"/>
    <x v="40"/>
    <x v="716"/>
    <s v="Upper Mississippi Embaymnt"/>
    <x v="78"/>
    <s v="Illinois Basin"/>
    <s v="CENSARA_EXTENSION"/>
  </r>
  <r>
    <x v="40"/>
    <x v="152"/>
    <x v="2283"/>
    <x v="40"/>
    <x v="152"/>
    <s v="Appalachian Basin"/>
    <x v="30"/>
    <m/>
    <s v="CENSARA_AVG"/>
  </r>
  <r>
    <x v="43"/>
    <x v="1404"/>
    <x v="2284"/>
    <x v="43"/>
    <x v="1401"/>
    <s v="Illinois Basin"/>
    <x v="52"/>
    <s v="Illinois Basin"/>
    <s v="CENSARA_2012"/>
  </r>
  <r>
    <x v="41"/>
    <x v="1405"/>
    <x v="2285"/>
    <x v="41"/>
    <x v="1402"/>
    <s v="San Juan Basin"/>
    <x v="75"/>
    <m/>
    <s v="CENSARA_AVG"/>
  </r>
  <r>
    <x v="40"/>
    <x v="860"/>
    <x v="2286"/>
    <x v="40"/>
    <x v="858"/>
    <s v="Upper Mississippi Embaymnt"/>
    <x v="78"/>
    <s v="Illinois Basin"/>
    <s v="CENSARA_EXTENSION"/>
  </r>
  <r>
    <x v="40"/>
    <x v="1137"/>
    <x v="2287"/>
    <x v="40"/>
    <x v="1134"/>
    <s v="Cincinnati Arch"/>
    <x v="51"/>
    <m/>
    <s v="CENSARA_AVG"/>
  </r>
  <r>
    <x v="38"/>
    <x v="1394"/>
    <x v="2262"/>
    <x v="38"/>
    <x v="1391"/>
    <s v="Atlantic Coast Basin"/>
    <x v="34"/>
    <m/>
    <s v="CENSARA_AVG"/>
  </r>
  <r>
    <x v="40"/>
    <x v="108"/>
    <x v="2288"/>
    <x v="40"/>
    <x v="108"/>
    <s v="Appalachian Basin"/>
    <x v="30"/>
    <m/>
    <s v="CENSARA_AVG"/>
  </r>
  <r>
    <x v="43"/>
    <x v="629"/>
    <x v="2289"/>
    <x v="43"/>
    <x v="627"/>
    <s v="Arkoma Basin"/>
    <x v="86"/>
    <s v="Arkoma Basin"/>
    <s v="CENSARA_2012"/>
  </r>
  <r>
    <x v="38"/>
    <x v="1394"/>
    <x v="2262"/>
    <x v="38"/>
    <x v="1391"/>
    <s v="Atlantic Coast Basin"/>
    <x v="34"/>
    <m/>
    <s v="CENSARA_AVG"/>
  </r>
  <r>
    <x v="40"/>
    <x v="391"/>
    <x v="2290"/>
    <x v="40"/>
    <x v="390"/>
    <s v="Cincinnati Arch"/>
    <x v="51"/>
    <m/>
    <s v="CENSARA_AVG"/>
  </r>
  <r>
    <x v="40"/>
    <x v="416"/>
    <x v="2291"/>
    <x v="40"/>
    <x v="415"/>
    <s v="Cincinnati Arch"/>
    <x v="51"/>
    <m/>
    <s v="CENSARA_AVG"/>
  </r>
  <r>
    <x v="46"/>
    <x v="1406"/>
    <x v="2292"/>
    <x v="46"/>
    <x v="1403"/>
    <s v="Piedmont-Blue Ridge Prov"/>
    <x v="43"/>
    <m/>
    <s v="CENSARA_AVG"/>
  </r>
  <r>
    <x v="45"/>
    <x v="1407"/>
    <x v="2293"/>
    <x v="45"/>
    <x v="1404"/>
    <s v="Atlantic Coast Basin"/>
    <x v="34"/>
    <m/>
    <s v="CENSARA_AVG"/>
  </r>
  <r>
    <x v="38"/>
    <x v="1394"/>
    <x v="2262"/>
    <x v="38"/>
    <x v="1391"/>
    <s v="Atlantic Coast Basin"/>
    <x v="34"/>
    <m/>
    <s v="CENSARA_AVG"/>
  </r>
  <r>
    <x v="42"/>
    <x v="1408"/>
    <x v="2294"/>
    <x v="42"/>
    <x v="1405"/>
    <s v="Cherokee Platform"/>
    <x v="74"/>
    <s v="Cherokee Platform"/>
    <s v="CENSARA_2012"/>
  </r>
  <r>
    <x v="45"/>
    <x v="1409"/>
    <x v="2295"/>
    <x v="45"/>
    <x v="1406"/>
    <s v="Piedmont-Blue Ridge Prov"/>
    <x v="43"/>
    <m/>
    <s v="CENSARA_AVG"/>
  </r>
  <r>
    <x v="40"/>
    <x v="42"/>
    <x v="2296"/>
    <x v="40"/>
    <x v="42"/>
    <s v="Cincinnati Arch"/>
    <x v="51"/>
    <m/>
    <s v="CENSARA_AVG"/>
  </r>
  <r>
    <x v="38"/>
    <x v="1394"/>
    <x v="2262"/>
    <x v="38"/>
    <x v="1391"/>
    <s v="Atlantic Coast Basin"/>
    <x v="34"/>
    <m/>
    <s v="CENSARA_AVG"/>
  </r>
  <r>
    <x v="38"/>
    <x v="1394"/>
    <x v="2262"/>
    <x v="38"/>
    <x v="1391"/>
    <s v="Atlantic Coast Basin"/>
    <x v="34"/>
    <m/>
    <s v="CENSARA_AVG"/>
  </r>
  <r>
    <x v="43"/>
    <x v="1410"/>
    <x v="2297"/>
    <x v="43"/>
    <x v="1407"/>
    <s v="Arkoma Basin"/>
    <x v="86"/>
    <s v="Arkoma Basin"/>
    <s v="CENSARA_2012"/>
  </r>
  <r>
    <x v="42"/>
    <x v="202"/>
    <x v="2298"/>
    <x v="42"/>
    <x v="202"/>
    <s v="Anadarko Basin"/>
    <x v="68"/>
    <s v="Anadarko Basin"/>
    <s v="CENSARA_2012"/>
  </r>
  <r>
    <x v="16"/>
    <x v="1322"/>
    <x v="2107"/>
    <x v="16"/>
    <x v="1319"/>
    <s v="Los Angeles Basin"/>
    <x v="83"/>
    <m/>
    <s v="CENSARA_AVG"/>
  </r>
  <r>
    <x v="43"/>
    <x v="393"/>
    <x v="2299"/>
    <x v="43"/>
    <x v="392"/>
    <s v="Arkoma Basin"/>
    <x v="86"/>
    <s v="Arkoma Basin"/>
    <s v="CENSARA_2012"/>
  </r>
  <r>
    <x v="43"/>
    <x v="108"/>
    <x v="2300"/>
    <x v="43"/>
    <x v="108"/>
    <s v="Arkoma Basin"/>
    <x v="86"/>
    <s v="Arkoma Basin"/>
    <s v="CENSARA_2012"/>
  </r>
  <r>
    <x v="46"/>
    <x v="1411"/>
    <x v="2301"/>
    <x v="46"/>
    <x v="1408"/>
    <s v="Piedmont-Blue Ridge Prov"/>
    <x v="43"/>
    <m/>
    <s v="CENSARA_AVG"/>
  </r>
  <r>
    <x v="43"/>
    <x v="340"/>
    <x v="2302"/>
    <x v="43"/>
    <x v="339"/>
    <s v="Arkoma Basin"/>
    <x v="86"/>
    <s v="Arkoma Basin"/>
    <s v="CENSARA_2012"/>
  </r>
  <r>
    <x v="43"/>
    <x v="314"/>
    <x v="2303"/>
    <x v="43"/>
    <x v="313"/>
    <s v="Arkoma Basin"/>
    <x v="86"/>
    <s v="Arkoma Basin"/>
    <s v="CENSARA_2012"/>
  </r>
  <r>
    <x v="44"/>
    <x v="1080"/>
    <x v="2304"/>
    <x v="44"/>
    <x v="1077"/>
    <s v="Palo Duro Basin"/>
    <x v="82"/>
    <s v="Palo Duro Basin"/>
    <s v="CENSARA_2012"/>
  </r>
  <r>
    <x v="45"/>
    <x v="1412"/>
    <x v="2305"/>
    <x v="45"/>
    <x v="1409"/>
    <s v="Piedmont-Blue Ridge Prov"/>
    <x v="43"/>
    <m/>
    <s v="CENSARA_AVG"/>
  </r>
  <r>
    <x v="38"/>
    <x v="1144"/>
    <x v="2272"/>
    <x v="38"/>
    <x v="1141"/>
    <s v="Atlantic Coast Basin"/>
    <x v="34"/>
    <m/>
    <s v="CENSARA_AVG"/>
  </r>
  <r>
    <x v="40"/>
    <x v="665"/>
    <x v="2306"/>
    <x v="40"/>
    <x v="663"/>
    <s v="Upper Mississippi Embaymnt"/>
    <x v="78"/>
    <s v="Illinois Basin"/>
    <s v="CENSARA_EXTENSION"/>
  </r>
  <r>
    <x v="45"/>
    <x v="1127"/>
    <x v="2307"/>
    <x v="45"/>
    <x v="1124"/>
    <s v="Piedmont-Blue Ridge Prov"/>
    <x v="43"/>
    <m/>
    <s v="CENSARA_AVG"/>
  </r>
  <r>
    <x v="45"/>
    <x v="1413"/>
    <x v="2308"/>
    <x v="45"/>
    <x v="1410"/>
    <s v="Atlantic Coast Basin"/>
    <x v="34"/>
    <m/>
    <s v="CENSARA_AVG"/>
  </r>
  <r>
    <x v="46"/>
    <x v="171"/>
    <x v="2309"/>
    <x v="46"/>
    <x v="171"/>
    <s v="Piedmont-Blue Ridge Prov"/>
    <x v="43"/>
    <m/>
    <s v="CENSARA_AVG"/>
  </r>
  <r>
    <x v="44"/>
    <x v="357"/>
    <x v="2310"/>
    <x v="44"/>
    <x v="356"/>
    <s v="Palo Duro Basin"/>
    <x v="82"/>
    <s v="Palo Duro Basin"/>
    <s v="CENSARA_2012"/>
  </r>
  <r>
    <x v="46"/>
    <x v="1414"/>
    <x v="2311"/>
    <x v="46"/>
    <x v="1411"/>
    <s v="Piedmont-Blue Ridge Prov"/>
    <x v="43"/>
    <m/>
    <s v="CENSARA_AVG"/>
  </r>
  <r>
    <x v="42"/>
    <x v="1415"/>
    <x v="2312"/>
    <x v="42"/>
    <x v="1412"/>
    <s v="Anadarko Basin"/>
    <x v="68"/>
    <s v="Anadarko Basin"/>
    <s v="CENSARA_2012"/>
  </r>
  <r>
    <x v="38"/>
    <x v="1394"/>
    <x v="2262"/>
    <x v="38"/>
    <x v="1391"/>
    <s v="Atlantic Coast Basin"/>
    <x v="34"/>
    <m/>
    <s v="CENSARA_AVG"/>
  </r>
  <r>
    <x v="45"/>
    <x v="152"/>
    <x v="2313"/>
    <x v="45"/>
    <x v="152"/>
    <s v="Atlantic Coast Basin"/>
    <x v="34"/>
    <m/>
    <s v="CENSARA_AVG"/>
  </r>
  <r>
    <x v="42"/>
    <x v="1416"/>
    <x v="2314"/>
    <x v="42"/>
    <x v="1413"/>
    <s v="Nemaha Uplift"/>
    <x v="57"/>
    <s v="Nemaha Uplift"/>
    <s v="CENSARA_2012"/>
  </r>
  <r>
    <x v="40"/>
    <x v="1417"/>
    <x v="2315"/>
    <x v="40"/>
    <x v="1414"/>
    <s v="Upper Mississippi Embaymnt"/>
    <x v="78"/>
    <s v="Illinois Basin"/>
    <s v="CENSARA_EXTENSION"/>
  </r>
  <r>
    <x v="44"/>
    <x v="1418"/>
    <x v="2316"/>
    <x v="44"/>
    <x v="1415"/>
    <s v="Anadarko Basin"/>
    <x v="68"/>
    <s v="Anadarko Basin"/>
    <s v="CENSARA_2012"/>
  </r>
  <r>
    <x v="40"/>
    <x v="1419"/>
    <x v="2317"/>
    <x v="40"/>
    <x v="1416"/>
    <s v="Upper Mississippi Embaymnt"/>
    <x v="78"/>
    <s v="Illinois Basin"/>
    <s v="CENSARA_EXTENSION"/>
  </r>
  <r>
    <x v="45"/>
    <x v="527"/>
    <x v="2318"/>
    <x v="45"/>
    <x v="525"/>
    <s v="Piedmont-Blue Ridge Prov"/>
    <x v="43"/>
    <m/>
    <s v="CENSARA_AVG"/>
  </r>
  <r>
    <x v="38"/>
    <x v="1394"/>
    <x v="2262"/>
    <x v="38"/>
    <x v="1391"/>
    <s v="Atlantic Coast Basin"/>
    <x v="34"/>
    <m/>
    <s v="CENSARA_AVG"/>
  </r>
  <r>
    <x v="16"/>
    <x v="1271"/>
    <x v="1999"/>
    <x v="16"/>
    <x v="1268"/>
    <s v="Santa Maria Basin"/>
    <x v="79"/>
    <m/>
    <s v="CENSARA_AVG"/>
  </r>
  <r>
    <x v="44"/>
    <x v="1214"/>
    <x v="2319"/>
    <x v="44"/>
    <x v="1211"/>
    <s v="Anadarko Basin"/>
    <x v="68"/>
    <s v="Anadarko Basin"/>
    <s v="CENSARA_2012"/>
  </r>
  <r>
    <x v="40"/>
    <x v="757"/>
    <x v="2320"/>
    <x v="40"/>
    <x v="755"/>
    <s v="Upper Mississippi Embaymnt"/>
    <x v="78"/>
    <s v="Illinois Basin"/>
    <s v="CENSARA_EXTENSION"/>
  </r>
  <r>
    <x v="41"/>
    <x v="1420"/>
    <x v="2321"/>
    <x v="41"/>
    <x v="1417"/>
    <s v="Estancia Basin"/>
    <x v="85"/>
    <m/>
    <s v="CENSARA_AVG"/>
  </r>
  <r>
    <x v="46"/>
    <x v="496"/>
    <x v="2322"/>
    <x v="46"/>
    <x v="494"/>
    <s v="Appalachian Basin (Eastern Overthrust Area)"/>
    <x v="38"/>
    <m/>
    <s v="CENSARA_AVG"/>
  </r>
  <r>
    <x v="44"/>
    <x v="201"/>
    <x v="2323"/>
    <x v="44"/>
    <x v="201"/>
    <s v="Anadarko Basin"/>
    <x v="68"/>
    <s v="Anadarko Basin"/>
    <s v="CENSARA_2012"/>
  </r>
  <r>
    <x v="45"/>
    <x v="271"/>
    <x v="2324"/>
    <x v="45"/>
    <x v="270"/>
    <s v="Atlantic Coast Basin"/>
    <x v="34"/>
    <m/>
    <s v="CENSARA_AVG"/>
  </r>
  <r>
    <x v="40"/>
    <x v="594"/>
    <x v="2325"/>
    <x v="40"/>
    <x v="592"/>
    <s v="Upper Mississippi Embaymnt"/>
    <x v="78"/>
    <s v="Illinois Basin"/>
    <s v="CENSARA_EXTENSION"/>
  </r>
  <r>
    <x v="42"/>
    <x v="1421"/>
    <x v="2326"/>
    <x v="42"/>
    <x v="1418"/>
    <s v="Arkoma Basin"/>
    <x v="86"/>
    <s v="Arkoma Basin"/>
    <s v="CENSARA_2012"/>
  </r>
  <r>
    <x v="43"/>
    <x v="815"/>
    <x v="2327"/>
    <x v="43"/>
    <x v="813"/>
    <s v="Arkoma Basin"/>
    <x v="86"/>
    <s v="Arkoma Basin"/>
    <s v="CENSARA_2012"/>
  </r>
  <r>
    <x v="46"/>
    <x v="1422"/>
    <x v="2328"/>
    <x v="46"/>
    <x v="1419"/>
    <s v="Appalachian Basin (Eastern Overthrust Area)"/>
    <x v="38"/>
    <m/>
    <s v="CENSARA_AVG"/>
  </r>
  <r>
    <x v="45"/>
    <x v="716"/>
    <x v="2329"/>
    <x v="45"/>
    <x v="714"/>
    <s v="Atlantic Coast Basin"/>
    <x v="34"/>
    <m/>
    <s v="CENSARA_AVG"/>
  </r>
  <r>
    <x v="43"/>
    <x v="1229"/>
    <x v="2330"/>
    <x v="43"/>
    <x v="1226"/>
    <s v="Illinois Basin"/>
    <x v="52"/>
    <s v="Illinois Basin"/>
    <s v="CENSARA_2012"/>
  </r>
  <r>
    <x v="42"/>
    <x v="1423"/>
    <x v="2331"/>
    <x v="42"/>
    <x v="1420"/>
    <s v="Cherokee Platform"/>
    <x v="74"/>
    <s v="Cherokee Platform"/>
    <s v="CENSARA_2012"/>
  </r>
  <r>
    <x v="46"/>
    <x v="1424"/>
    <x v="2332"/>
    <x v="46"/>
    <x v="1421"/>
    <s v="Appalachian Basin (Eastern Overthrust Area)"/>
    <x v="38"/>
    <m/>
    <s v="CENSARA_AVG"/>
  </r>
  <r>
    <x v="39"/>
    <x v="1425"/>
    <x v="2333"/>
    <x v="39"/>
    <x v="1422"/>
    <s v="Basin-And-Range Province"/>
    <x v="84"/>
    <m/>
    <s v="CENSARA_AVG"/>
  </r>
  <r>
    <x v="46"/>
    <x v="1426"/>
    <x v="2334"/>
    <x v="46"/>
    <x v="1423"/>
    <s v="Piedmont-Blue Ridge Prov"/>
    <x v="43"/>
    <m/>
    <s v="CENSARA_AVG"/>
  </r>
  <r>
    <x v="43"/>
    <x v="1427"/>
    <x v="2335"/>
    <x v="43"/>
    <x v="1424"/>
    <s v="Illinois Basin"/>
    <x v="52"/>
    <s v="Illinois Basin"/>
    <s v="CENSARA_2012"/>
  </r>
  <r>
    <x v="16"/>
    <x v="1303"/>
    <x v="2064"/>
    <x v="16"/>
    <x v="1300"/>
    <s v="Ventura Basin"/>
    <x v="81"/>
    <m/>
    <s v="CENSARA_AVG"/>
  </r>
  <r>
    <x v="38"/>
    <x v="1144"/>
    <x v="2272"/>
    <x v="38"/>
    <x v="1141"/>
    <s v="Atlantic Coast Basin"/>
    <x v="34"/>
    <m/>
    <s v="CENSARA_AVG"/>
  </r>
  <r>
    <x v="16"/>
    <x v="1322"/>
    <x v="2107"/>
    <x v="16"/>
    <x v="1319"/>
    <s v="Los Angeles Basin"/>
    <x v="83"/>
    <m/>
    <s v="CENSARA_AVG"/>
  </r>
  <r>
    <x v="38"/>
    <x v="1394"/>
    <x v="2262"/>
    <x v="38"/>
    <x v="1391"/>
    <s v="Atlantic Coast Basin"/>
    <x v="34"/>
    <m/>
    <s v="CENSARA_AVG"/>
  </r>
  <r>
    <x v="38"/>
    <x v="1144"/>
    <x v="2272"/>
    <x v="38"/>
    <x v="1141"/>
    <s v="Atlantic Coast Basin"/>
    <x v="34"/>
    <m/>
    <s v="CENSARA_AVG"/>
  </r>
  <r>
    <x v="46"/>
    <x v="1428"/>
    <x v="2336"/>
    <x v="46"/>
    <x v="1425"/>
    <s v="Appalachian Basin (Eastern Overthrust Area)"/>
    <x v="38"/>
    <m/>
    <s v="CENSARA_AVG"/>
  </r>
  <r>
    <x v="46"/>
    <x v="815"/>
    <x v="2337"/>
    <x v="46"/>
    <x v="813"/>
    <s v="Piedmont-Blue Ridge Prov"/>
    <x v="43"/>
    <m/>
    <s v="CENSARA_AVG"/>
  </r>
  <r>
    <x v="45"/>
    <x v="1429"/>
    <x v="2338"/>
    <x v="45"/>
    <x v="1426"/>
    <s v="Piedmont-Blue Ridge Prov"/>
    <x v="43"/>
    <m/>
    <s v="CENSARA_AVG"/>
  </r>
  <r>
    <x v="43"/>
    <x v="1430"/>
    <x v="2339"/>
    <x v="43"/>
    <x v="1427"/>
    <s v="Illinois Basin"/>
    <x v="52"/>
    <s v="Illinois Basin"/>
    <s v="CENSARA_2012"/>
  </r>
  <r>
    <x v="46"/>
    <x v="1259"/>
    <x v="2340"/>
    <x v="46"/>
    <x v="1256"/>
    <s v="Appalachian Basin (Eastern Overthrust Area)"/>
    <x v="38"/>
    <m/>
    <s v="CENSARA_AVG"/>
  </r>
  <r>
    <x v="38"/>
    <x v="1144"/>
    <x v="2272"/>
    <x v="38"/>
    <x v="1141"/>
    <s v="Atlantic Coast Basin"/>
    <x v="34"/>
    <m/>
    <s v="CENSARA_AVG"/>
  </r>
  <r>
    <x v="38"/>
    <x v="1144"/>
    <x v="2272"/>
    <x v="38"/>
    <x v="1141"/>
    <s v="Atlantic Coast Basin"/>
    <x v="34"/>
    <m/>
    <s v="CENSARA_AVG"/>
  </r>
  <r>
    <x v="38"/>
    <x v="1144"/>
    <x v="2272"/>
    <x v="38"/>
    <x v="1141"/>
    <s v="Atlantic Coast Basin"/>
    <x v="34"/>
    <m/>
    <s v="CENSARA_AVG"/>
  </r>
  <r>
    <x v="47"/>
    <x v="332"/>
    <x v="2341"/>
    <x v="47"/>
    <x v="331"/>
    <s v="Appalachian Basin (Eastern Overthrust Area)"/>
    <x v="38"/>
    <m/>
    <s v="CENSARA_AVG"/>
  </r>
  <r>
    <x v="38"/>
    <x v="1144"/>
    <x v="2272"/>
    <x v="38"/>
    <x v="1141"/>
    <s v="Atlantic Coast Basin"/>
    <x v="34"/>
    <m/>
    <s v="CENSARA_AVG"/>
  </r>
  <r>
    <x v="42"/>
    <x v="268"/>
    <x v="2342"/>
    <x v="42"/>
    <x v="267"/>
    <s v="Arkoma Basin"/>
    <x v="86"/>
    <s v="Arkoma Basin"/>
    <s v="CENSARA_2012"/>
  </r>
  <r>
    <x v="42"/>
    <x v="1431"/>
    <x v="2343"/>
    <x v="42"/>
    <x v="1428"/>
    <s v="Anadarko Basin"/>
    <x v="68"/>
    <s v="Anadarko Basin"/>
    <s v="CENSARA_2012"/>
  </r>
  <r>
    <x v="38"/>
    <x v="1144"/>
    <x v="2272"/>
    <x v="38"/>
    <x v="1141"/>
    <s v="Atlantic Coast Basin"/>
    <x v="34"/>
    <m/>
    <s v="CENSARA_AVG"/>
  </r>
  <r>
    <x v="46"/>
    <x v="957"/>
    <x v="2344"/>
    <x v="46"/>
    <x v="954"/>
    <s v="Piedmont-Blue Ridge Prov"/>
    <x v="43"/>
    <m/>
    <s v="CENSARA_AVG"/>
  </r>
  <r>
    <x v="43"/>
    <x v="1432"/>
    <x v="2345"/>
    <x v="43"/>
    <x v="1429"/>
    <s v="Arkoma Basin"/>
    <x v="86"/>
    <s v="Arkoma Basin"/>
    <s v="CENSARA_2012"/>
  </r>
  <r>
    <x v="42"/>
    <x v="1433"/>
    <x v="2346"/>
    <x v="42"/>
    <x v="1430"/>
    <s v="Anadarko Basin"/>
    <x v="68"/>
    <s v="Anadarko Basin"/>
    <s v="CENSARA_2012"/>
  </r>
  <r>
    <x v="46"/>
    <x v="1434"/>
    <x v="2347"/>
    <x v="46"/>
    <x v="1431"/>
    <s v="Piedmont-Blue Ridge Prov"/>
    <x v="43"/>
    <m/>
    <s v="CENSARA_AVG"/>
  </r>
  <r>
    <x v="41"/>
    <x v="1435"/>
    <x v="2348"/>
    <x v="41"/>
    <x v="1432"/>
    <s v="Palo Duro Basin"/>
    <x v="82"/>
    <s v="Palo Duro Basin"/>
    <s v="CENSARA_2012"/>
  </r>
  <r>
    <x v="46"/>
    <x v="1436"/>
    <x v="2349"/>
    <x v="46"/>
    <x v="1433"/>
    <s v="Piedmont-Blue Ridge Prov"/>
    <x v="43"/>
    <m/>
    <s v="CENSARA_AVG"/>
  </r>
  <r>
    <x v="47"/>
    <x v="242"/>
    <x v="2350"/>
    <x v="47"/>
    <x v="241"/>
    <s v="Appalachian Basin (Eastern Overthrust Area)"/>
    <x v="38"/>
    <m/>
    <s v="CENSARA_AVG"/>
  </r>
  <r>
    <x v="42"/>
    <x v="1437"/>
    <x v="2351"/>
    <x v="42"/>
    <x v="1434"/>
    <s v="Anadarko Basin"/>
    <x v="68"/>
    <s v="Anadarko Basin"/>
    <s v="CENSARA_2012"/>
  </r>
  <r>
    <x v="43"/>
    <x v="1438"/>
    <x v="2352"/>
    <x v="43"/>
    <x v="1435"/>
    <s v="Arkoma Basin"/>
    <x v="86"/>
    <s v="Arkoma Basin"/>
    <s v="CENSARA_2012"/>
  </r>
  <r>
    <x v="43"/>
    <x v="245"/>
    <x v="2353"/>
    <x v="43"/>
    <x v="244"/>
    <s v="Arkoma Basin"/>
    <x v="86"/>
    <s v="Arkoma Basin"/>
    <s v="CENSARA_2012"/>
  </r>
  <r>
    <x v="38"/>
    <x v="1144"/>
    <x v="2272"/>
    <x v="38"/>
    <x v="1141"/>
    <s v="Atlantic Coast Basin"/>
    <x v="34"/>
    <m/>
    <s v="CENSARA_AVG"/>
  </r>
  <r>
    <x v="42"/>
    <x v="1239"/>
    <x v="2354"/>
    <x v="42"/>
    <x v="1236"/>
    <s v="Arkoma Basin"/>
    <x v="86"/>
    <s v="Arkoma Basin"/>
    <s v="CENSARA_2012"/>
  </r>
  <r>
    <x v="42"/>
    <x v="1439"/>
    <x v="2355"/>
    <x v="42"/>
    <x v="1436"/>
    <s v="Cherokee Platform"/>
    <x v="74"/>
    <s v="Cherokee Platform"/>
    <s v="CENSARA_2012"/>
  </r>
  <r>
    <x v="43"/>
    <x v="1440"/>
    <x v="2356"/>
    <x v="43"/>
    <x v="1437"/>
    <s v="Arkoma Basin"/>
    <x v="86"/>
    <s v="Arkoma Basin"/>
    <s v="CENSARA_2012"/>
  </r>
  <r>
    <x v="42"/>
    <x v="1025"/>
    <x v="2357"/>
    <x v="42"/>
    <x v="1022"/>
    <s v="Cherokee Platform"/>
    <x v="74"/>
    <s v="Cherokee Platform"/>
    <s v="CENSARA_2012"/>
  </r>
  <r>
    <x v="47"/>
    <x v="1441"/>
    <x v="2358"/>
    <x v="47"/>
    <x v="1438"/>
    <s v="Cincinnati Arch"/>
    <x v="51"/>
    <m/>
    <s v="CENSARA_AVG"/>
  </r>
  <r>
    <x v="45"/>
    <x v="1442"/>
    <x v="2359"/>
    <x v="45"/>
    <x v="1439"/>
    <s v="Piedmont-Blue Ridge Prov"/>
    <x v="43"/>
    <m/>
    <s v="CENSARA_AVG"/>
  </r>
  <r>
    <x v="45"/>
    <x v="122"/>
    <x v="2360"/>
    <x v="45"/>
    <x v="122"/>
    <s v="Atlantic Coast Basin"/>
    <x v="34"/>
    <m/>
    <s v="CENSARA_AVG"/>
  </r>
  <r>
    <x v="39"/>
    <x v="1443"/>
    <x v="2361"/>
    <x v="39"/>
    <x v="1440"/>
    <s v="Basin-And-Range Province"/>
    <x v="84"/>
    <m/>
    <s v="CENSARA_AVG"/>
  </r>
  <r>
    <x v="47"/>
    <x v="681"/>
    <x v="2362"/>
    <x v="47"/>
    <x v="679"/>
    <s v="Appalachian Basin (Eastern Overthrust Area)"/>
    <x v="38"/>
    <m/>
    <s v="CENSARA_AVG"/>
  </r>
  <r>
    <x v="38"/>
    <x v="1144"/>
    <x v="2272"/>
    <x v="38"/>
    <x v="1141"/>
    <s v="Atlantic Coast Basin"/>
    <x v="34"/>
    <m/>
    <s v="CENSARA_AVG"/>
  </r>
  <r>
    <x v="38"/>
    <x v="1144"/>
    <x v="2272"/>
    <x v="38"/>
    <x v="1141"/>
    <s v="Atlantic Coast Basin"/>
    <x v="34"/>
    <m/>
    <s v="CENSARA_AVG"/>
  </r>
  <r>
    <x v="47"/>
    <x v="1383"/>
    <x v="2363"/>
    <x v="47"/>
    <x v="1380"/>
    <s v="Cincinnati Arch"/>
    <x v="51"/>
    <m/>
    <s v="CENSARA_AVG"/>
  </r>
  <r>
    <x v="16"/>
    <x v="1444"/>
    <x v="2364"/>
    <x v="16"/>
    <x v="1441"/>
    <s v="Capistrano Basin"/>
    <x v="88"/>
    <m/>
    <s v="CENSARA_AVG"/>
  </r>
  <r>
    <x v="41"/>
    <x v="1445"/>
    <x v="2365"/>
    <x v="41"/>
    <x v="1442"/>
    <s v="San Juan Basin"/>
    <x v="75"/>
    <m/>
    <s v="CENSARA_AVG"/>
  </r>
  <r>
    <x v="45"/>
    <x v="1413"/>
    <x v="2308"/>
    <x v="45"/>
    <x v="1410"/>
    <s v="Atlantic Coast Basin"/>
    <x v="34"/>
    <m/>
    <s v="CENSARA_AVG"/>
  </r>
  <r>
    <x v="41"/>
    <x v="1446"/>
    <x v="2366"/>
    <x v="41"/>
    <x v="1443"/>
    <s v="Estancia Basin"/>
    <x v="85"/>
    <m/>
    <s v="CENSARA_AVG"/>
  </r>
  <r>
    <x v="38"/>
    <x v="1144"/>
    <x v="2272"/>
    <x v="38"/>
    <x v="1141"/>
    <s v="Atlantic Coast Basin"/>
    <x v="34"/>
    <m/>
    <s v="CENSARA_AVG"/>
  </r>
  <r>
    <x v="46"/>
    <x v="108"/>
    <x v="2367"/>
    <x v="46"/>
    <x v="108"/>
    <s v="Piedmont-Blue Ridge Prov"/>
    <x v="43"/>
    <m/>
    <s v="CENSARA_AVG"/>
  </r>
  <r>
    <x v="42"/>
    <x v="1447"/>
    <x v="2368"/>
    <x v="42"/>
    <x v="1444"/>
    <s v="Arkoma Basin"/>
    <x v="86"/>
    <s v="Arkoma Basin"/>
    <s v="CENSARA_2012"/>
  </r>
  <r>
    <x v="45"/>
    <x v="1448"/>
    <x v="2369"/>
    <x v="45"/>
    <x v="1445"/>
    <s v="Atlantic Coast Basin"/>
    <x v="34"/>
    <m/>
    <s v="CENSARA_AVG"/>
  </r>
  <r>
    <x v="45"/>
    <x v="1197"/>
    <x v="2370"/>
    <x v="45"/>
    <x v="1194"/>
    <s v="Piedmont-Blue Ridge Prov"/>
    <x v="43"/>
    <m/>
    <s v="CENSARA_AVG"/>
  </r>
  <r>
    <x v="46"/>
    <x v="1221"/>
    <x v="2371"/>
    <x v="46"/>
    <x v="1218"/>
    <s v="Piedmont-Blue Ridge Prov"/>
    <x v="43"/>
    <m/>
    <s v="CENSARA_AVG"/>
  </r>
  <r>
    <x v="42"/>
    <x v="1449"/>
    <x v="2372"/>
    <x v="42"/>
    <x v="1446"/>
    <s v="Anadarko Basin"/>
    <x v="68"/>
    <s v="Anadarko Basin"/>
    <s v="CENSARA_2012"/>
  </r>
  <r>
    <x v="43"/>
    <x v="1450"/>
    <x v="2373"/>
    <x v="43"/>
    <x v="1447"/>
    <s v="Arkoma Basin"/>
    <x v="86"/>
    <s v="Arkoma Basin"/>
    <s v="CENSARA_2012"/>
  </r>
  <r>
    <x v="42"/>
    <x v="1348"/>
    <x v="2374"/>
    <x v="42"/>
    <x v="1345"/>
    <s v="Nemaha Uplift"/>
    <x v="57"/>
    <s v="Nemaha Uplift"/>
    <s v="CENSARA_2012"/>
  </r>
  <r>
    <x v="46"/>
    <x v="139"/>
    <x v="2375"/>
    <x v="46"/>
    <x v="139"/>
    <s v="Piedmont-Blue Ridge Prov"/>
    <x v="43"/>
    <m/>
    <s v="CENSARA_AVG"/>
  </r>
  <r>
    <x v="44"/>
    <x v="1451"/>
    <x v="2376"/>
    <x v="44"/>
    <x v="1448"/>
    <s v="Palo Duro Basin"/>
    <x v="82"/>
    <s v="Palo Duro Basin"/>
    <s v="CENSARA_2012"/>
  </r>
  <r>
    <x v="48"/>
    <x v="1452"/>
    <x v="2377"/>
    <x v="48"/>
    <x v="1449"/>
    <s v="Black Warrior Basin"/>
    <x v="89"/>
    <m/>
    <s v="CENSARA_AVG"/>
  </r>
  <r>
    <x v="43"/>
    <x v="1453"/>
    <x v="2378"/>
    <x v="43"/>
    <x v="1450"/>
    <s v="Illinois Basin"/>
    <x v="52"/>
    <s v="Illinois Basin"/>
    <s v="CENSARA_2012"/>
  </r>
  <r>
    <x v="42"/>
    <x v="1454"/>
    <x v="2379"/>
    <x v="42"/>
    <x v="1451"/>
    <s v="Nemaha Uplift"/>
    <x v="57"/>
    <s v="Nemaha Uplift"/>
    <s v="CENSARA_2012"/>
  </r>
  <r>
    <x v="48"/>
    <x v="1455"/>
    <x v="2380"/>
    <x v="48"/>
    <x v="1452"/>
    <s v="Upper Mississippi Embaymnt"/>
    <x v="78"/>
    <s v="Illinois Basin"/>
    <s v="CENSARA_EXTENSION"/>
  </r>
  <r>
    <x v="46"/>
    <x v="1456"/>
    <x v="2381"/>
    <x v="46"/>
    <x v="1453"/>
    <s v="Piedmont-Blue Ridge Prov"/>
    <x v="43"/>
    <m/>
    <s v="CENSARA_AVG"/>
  </r>
  <r>
    <x v="45"/>
    <x v="1457"/>
    <x v="2382"/>
    <x v="45"/>
    <x v="1454"/>
    <s v="Atlantic Coast Basin"/>
    <x v="34"/>
    <m/>
    <s v="CENSARA_AVG"/>
  </r>
  <r>
    <x v="42"/>
    <x v="1458"/>
    <x v="2383"/>
    <x v="42"/>
    <x v="1455"/>
    <s v="Arkoma Basin"/>
    <x v="86"/>
    <s v="Arkoma Basin"/>
    <s v="CENSARA_2012"/>
  </r>
  <r>
    <x v="46"/>
    <x v="845"/>
    <x v="2384"/>
    <x v="46"/>
    <x v="843"/>
    <s v="Piedmont-Blue Ridge Prov"/>
    <x v="43"/>
    <m/>
    <s v="CENSARA_AVG"/>
  </r>
  <r>
    <x v="46"/>
    <x v="1459"/>
    <x v="2385"/>
    <x v="46"/>
    <x v="1456"/>
    <s v="Appalachian Basin (Eastern Overthrust Area)"/>
    <x v="38"/>
    <m/>
    <s v="CENSARA_AVG"/>
  </r>
  <r>
    <x v="44"/>
    <x v="1460"/>
    <x v="2386"/>
    <x v="44"/>
    <x v="1457"/>
    <s v="Palo Duro Basin"/>
    <x v="82"/>
    <s v="Palo Duro Basin"/>
    <s v="CENSARA_2012"/>
  </r>
  <r>
    <x v="48"/>
    <x v="1461"/>
    <x v="2387"/>
    <x v="48"/>
    <x v="1458"/>
    <s v="Upper Mississippi Embaymnt"/>
    <x v="78"/>
    <s v="Illinois Basin"/>
    <s v="CENSARA_EXTENSION"/>
  </r>
  <r>
    <x v="42"/>
    <x v="438"/>
    <x v="2388"/>
    <x v="42"/>
    <x v="437"/>
    <s v="Arkoma Basin"/>
    <x v="86"/>
    <s v="Arkoma Basin"/>
    <s v="CENSARA_2012"/>
  </r>
  <r>
    <x v="46"/>
    <x v="1398"/>
    <x v="2389"/>
    <x v="46"/>
    <x v="1395"/>
    <s v="Piedmont-Blue Ridge Prov"/>
    <x v="43"/>
    <m/>
    <s v="CENSARA_AVG"/>
  </r>
  <r>
    <x v="48"/>
    <x v="106"/>
    <x v="2390"/>
    <x v="48"/>
    <x v="106"/>
    <s v="Upper Mississippi Embaymnt"/>
    <x v="78"/>
    <s v="Illinois Basin"/>
    <s v="CENSARA_EXTENSION"/>
  </r>
  <r>
    <x v="44"/>
    <x v="683"/>
    <x v="2391"/>
    <x v="44"/>
    <x v="681"/>
    <s v="Palo Duro Basin"/>
    <x v="82"/>
    <s v="Palo Duro Basin"/>
    <s v="CENSARA_2012"/>
  </r>
  <r>
    <x v="47"/>
    <x v="1462"/>
    <x v="2392"/>
    <x v="47"/>
    <x v="1459"/>
    <s v="Black Warrior Basin"/>
    <x v="89"/>
    <m/>
    <s v="CENSARA_AVG"/>
  </r>
  <r>
    <x v="45"/>
    <x v="1463"/>
    <x v="2393"/>
    <x v="45"/>
    <x v="1460"/>
    <s v="Atlantic Coast Basin"/>
    <x v="34"/>
    <m/>
    <s v="CENSARA_AVG"/>
  </r>
  <r>
    <x v="48"/>
    <x v="113"/>
    <x v="2394"/>
    <x v="48"/>
    <x v="113"/>
    <s v="Upper Mississippi Embaymnt"/>
    <x v="78"/>
    <s v="Illinois Basin"/>
    <s v="CENSARA_EXTENSION"/>
  </r>
  <r>
    <x v="44"/>
    <x v="1464"/>
    <x v="2395"/>
    <x v="44"/>
    <x v="1461"/>
    <s v="Palo Duro Basin"/>
    <x v="82"/>
    <s v="Palo Duro Basin"/>
    <s v="CENSARA_2012"/>
  </r>
  <r>
    <x v="41"/>
    <x v="1465"/>
    <x v="2396"/>
    <x v="41"/>
    <x v="1462"/>
    <s v="Basin-And-Range Province"/>
    <x v="84"/>
    <m/>
    <s v="CENSARA_AVG"/>
  </r>
  <r>
    <x v="45"/>
    <x v="1466"/>
    <x v="2397"/>
    <x v="45"/>
    <x v="1463"/>
    <s v="Piedmont-Blue Ridge Prov"/>
    <x v="43"/>
    <m/>
    <s v="CENSARA_AVG"/>
  </r>
  <r>
    <x v="44"/>
    <x v="1467"/>
    <x v="2398"/>
    <x v="44"/>
    <x v="1464"/>
    <s v="Palo Duro Basin"/>
    <x v="82"/>
    <s v="Palo Duro Basin"/>
    <s v="CENSARA_2012"/>
  </r>
  <r>
    <x v="45"/>
    <x v="1468"/>
    <x v="2399"/>
    <x v="45"/>
    <x v="1465"/>
    <s v="Atlantic Coast Basin"/>
    <x v="34"/>
    <m/>
    <s v="CENSARA_AVG"/>
  </r>
  <r>
    <x v="48"/>
    <x v="1469"/>
    <x v="2400"/>
    <x v="48"/>
    <x v="1466"/>
    <s v="Upper Mississippi Embaymnt"/>
    <x v="78"/>
    <s v="Illinois Basin"/>
    <s v="CENSARA_EXTENSION"/>
  </r>
  <r>
    <x v="46"/>
    <x v="587"/>
    <x v="2401"/>
    <x v="46"/>
    <x v="585"/>
    <s v="Appalachian Basin (Eastern Overthrust Area)"/>
    <x v="38"/>
    <m/>
    <s v="CENSARA_AVG"/>
  </r>
  <r>
    <x v="43"/>
    <x v="178"/>
    <x v="2402"/>
    <x v="43"/>
    <x v="178"/>
    <s v="Arkoma Basin"/>
    <x v="86"/>
    <s v="Arkoma Basin"/>
    <s v="CENSARA_2012"/>
  </r>
  <r>
    <x v="46"/>
    <x v="1470"/>
    <x v="2403"/>
    <x v="46"/>
    <x v="1467"/>
    <s v="Appalachian Basin (Eastern Overthrust Area)"/>
    <x v="38"/>
    <m/>
    <s v="CENSARA_AVG"/>
  </r>
  <r>
    <x v="47"/>
    <x v="416"/>
    <x v="2404"/>
    <x v="47"/>
    <x v="415"/>
    <s v="Black Warrior Basin"/>
    <x v="89"/>
    <m/>
    <s v="CENSARA_AVG"/>
  </r>
  <r>
    <x v="39"/>
    <x v="1471"/>
    <x v="2405"/>
    <x v="39"/>
    <x v="1468"/>
    <s v="Basin-And-Range Province"/>
    <x v="84"/>
    <m/>
    <s v="CENSARA_AVG"/>
  </r>
  <r>
    <x v="46"/>
    <x v="1002"/>
    <x v="2406"/>
    <x v="46"/>
    <x v="999"/>
    <s v="Piedmont-Blue Ridge Prov"/>
    <x v="43"/>
    <m/>
    <s v="CENSARA_AVG"/>
  </r>
  <r>
    <x v="45"/>
    <x v="1472"/>
    <x v="2407"/>
    <x v="45"/>
    <x v="1469"/>
    <s v="Atlantic Coast Basin"/>
    <x v="34"/>
    <m/>
    <s v="CENSARA_AVG"/>
  </r>
  <r>
    <x v="43"/>
    <x v="693"/>
    <x v="2408"/>
    <x v="43"/>
    <x v="691"/>
    <s v="Arkoma Basin"/>
    <x v="86"/>
    <s v="Arkoma Basin"/>
    <s v="CENSARA_2012"/>
  </r>
  <r>
    <x v="16"/>
    <x v="1322"/>
    <x v="2107"/>
    <x v="16"/>
    <x v="1319"/>
    <s v="Los Angeles Basin"/>
    <x v="83"/>
    <m/>
    <s v="CENSARA_AVG"/>
  </r>
  <r>
    <x v="43"/>
    <x v="1473"/>
    <x v="2409"/>
    <x v="43"/>
    <x v="1470"/>
    <s v="Arkoma Basin"/>
    <x v="86"/>
    <s v="Arkoma Basin"/>
    <s v="CENSARA_2012"/>
  </r>
  <r>
    <x v="16"/>
    <x v="1322"/>
    <x v="2107"/>
    <x v="16"/>
    <x v="1319"/>
    <s v="Los Angeles Basin"/>
    <x v="83"/>
    <m/>
    <s v="CENSARA_AVG"/>
  </r>
  <r>
    <x v="43"/>
    <x v="410"/>
    <x v="2410"/>
    <x v="43"/>
    <x v="409"/>
    <s v="Illinois Basin"/>
    <x v="52"/>
    <s v="Illinois Basin"/>
    <s v="CENSARA_2012"/>
  </r>
  <r>
    <x v="42"/>
    <x v="1474"/>
    <x v="2411"/>
    <x v="42"/>
    <x v="1471"/>
    <s v="Anadarko Basin"/>
    <x v="68"/>
    <s v="Anadarko Basin"/>
    <s v="CENSARA_2012"/>
  </r>
  <r>
    <x v="46"/>
    <x v="242"/>
    <x v="2412"/>
    <x v="46"/>
    <x v="241"/>
    <s v="Piedmont-Blue Ridge Prov"/>
    <x v="43"/>
    <m/>
    <s v="CENSARA_AVG"/>
  </r>
  <r>
    <x v="42"/>
    <x v="1125"/>
    <x v="2413"/>
    <x v="42"/>
    <x v="1122"/>
    <s v="Anadarko Basin"/>
    <x v="68"/>
    <s v="Anadarko Basin"/>
    <s v="CENSARA_2012"/>
  </r>
  <r>
    <x v="43"/>
    <x v="405"/>
    <x v="2414"/>
    <x v="43"/>
    <x v="404"/>
    <s v="Arkoma Basin"/>
    <x v="86"/>
    <s v="Arkoma Basin"/>
    <s v="CENSARA_2012"/>
  </r>
  <r>
    <x v="41"/>
    <x v="301"/>
    <x v="2415"/>
    <x v="41"/>
    <x v="300"/>
    <s v="Palo Duro Basin"/>
    <x v="82"/>
    <s v="Palo Duro Basin"/>
    <s v="CENSARA_2012"/>
  </r>
  <r>
    <x v="47"/>
    <x v="113"/>
    <x v="2416"/>
    <x v="47"/>
    <x v="113"/>
    <s v="Appalachian Basin (Eastern Overthrust Area)"/>
    <x v="38"/>
    <m/>
    <s v="CENSARA_AVG"/>
  </r>
  <r>
    <x v="47"/>
    <x v="703"/>
    <x v="2417"/>
    <x v="47"/>
    <x v="701"/>
    <s v="Black Warrior Basin"/>
    <x v="89"/>
    <m/>
    <s v="CENSARA_AVG"/>
  </r>
  <r>
    <x v="47"/>
    <x v="631"/>
    <x v="2418"/>
    <x v="47"/>
    <x v="629"/>
    <s v="Appalachian Basin (Eastern Overthrust Area)"/>
    <x v="38"/>
    <m/>
    <s v="CENSARA_AVG"/>
  </r>
  <r>
    <x v="43"/>
    <x v="780"/>
    <x v="2419"/>
    <x v="43"/>
    <x v="778"/>
    <s v="Arkoma Basin"/>
    <x v="86"/>
    <s v="Arkoma Basin"/>
    <s v="CENSARA_2012"/>
  </r>
  <r>
    <x v="46"/>
    <x v="631"/>
    <x v="2420"/>
    <x v="46"/>
    <x v="629"/>
    <s v="Piedmont-Blue Ridge Prov"/>
    <x v="43"/>
    <m/>
    <s v="CENSARA_AVG"/>
  </r>
  <r>
    <x v="46"/>
    <x v="332"/>
    <x v="2421"/>
    <x v="46"/>
    <x v="331"/>
    <s v="Piedmont-Blue Ridge Prov"/>
    <x v="43"/>
    <m/>
    <s v="CENSARA_AVG"/>
  </r>
  <r>
    <x v="46"/>
    <x v="1267"/>
    <x v="2422"/>
    <x v="46"/>
    <x v="1264"/>
    <s v="Piedmont-Blue Ridge Prov"/>
    <x v="43"/>
    <m/>
    <s v="CENSARA_AVG"/>
  </r>
  <r>
    <x v="41"/>
    <x v="1475"/>
    <x v="2423"/>
    <x v="41"/>
    <x v="1472"/>
    <s v="Orogrande Basin"/>
    <x v="90"/>
    <s v="Permian Basin"/>
    <s v="CENSARA_EXTENSION"/>
  </r>
  <r>
    <x v="46"/>
    <x v="1476"/>
    <x v="2424"/>
    <x v="46"/>
    <x v="1473"/>
    <s v="Appalachian Basin (Eastern Overthrust Area)"/>
    <x v="38"/>
    <m/>
    <s v="CENSARA_AVG"/>
  </r>
  <r>
    <x v="43"/>
    <x v="716"/>
    <x v="2425"/>
    <x v="43"/>
    <x v="714"/>
    <s v="Illinois Basin"/>
    <x v="52"/>
    <s v="Illinois Basin"/>
    <s v="CENSARA_2012"/>
  </r>
  <r>
    <x v="48"/>
    <x v="1477"/>
    <x v="2426"/>
    <x v="48"/>
    <x v="1474"/>
    <s v="Black Warrior Basin"/>
    <x v="89"/>
    <m/>
    <s v="CENSARA_AVG"/>
  </r>
  <r>
    <x v="16"/>
    <x v="1478"/>
    <x v="2427"/>
    <x v="16"/>
    <x v="1475"/>
    <s v="Salton Basin"/>
    <x v="87"/>
    <m/>
    <s v="CENSARA_AVG"/>
  </r>
  <r>
    <x v="48"/>
    <x v="1479"/>
    <x v="2428"/>
    <x v="48"/>
    <x v="1476"/>
    <s v="Upper Mississippi Embaymnt"/>
    <x v="78"/>
    <s v="Illinois Basin"/>
    <s v="CENSARA_EXTENSION"/>
  </r>
  <r>
    <x v="42"/>
    <x v="1480"/>
    <x v="2429"/>
    <x v="42"/>
    <x v="1477"/>
    <s v="Arkoma Basin"/>
    <x v="86"/>
    <s v="Arkoma Basin"/>
    <s v="CENSARA_2012"/>
  </r>
  <r>
    <x v="42"/>
    <x v="1481"/>
    <x v="2430"/>
    <x v="42"/>
    <x v="1478"/>
    <s v="Bend Arch-Fort Worth Basin"/>
    <x v="91"/>
    <s v="Bend Arch-Fort Worth Basin"/>
    <s v="CENSARA_2012"/>
  </r>
  <r>
    <x v="45"/>
    <x v="613"/>
    <x v="2431"/>
    <x v="45"/>
    <x v="611"/>
    <s v="Atlantic Coast Basin"/>
    <x v="34"/>
    <m/>
    <s v="CENSARA_AVG"/>
  </r>
  <r>
    <x v="45"/>
    <x v="1482"/>
    <x v="2432"/>
    <x v="45"/>
    <x v="1479"/>
    <s v="Piedmont-Blue Ridge Prov"/>
    <x v="43"/>
    <m/>
    <s v="CENSARA_AVG"/>
  </r>
  <r>
    <x v="41"/>
    <x v="1483"/>
    <x v="2433"/>
    <x v="41"/>
    <x v="1480"/>
    <s v="Palo Duro Basin"/>
    <x v="82"/>
    <s v="Palo Duro Basin"/>
    <s v="CENSARA_2012"/>
  </r>
  <r>
    <x v="45"/>
    <x v="1484"/>
    <x v="2434"/>
    <x v="45"/>
    <x v="1481"/>
    <s v="Piedmont-Blue Ridge Prov"/>
    <x v="43"/>
    <m/>
    <s v="CENSARA_AVG"/>
  </r>
  <r>
    <x v="48"/>
    <x v="1485"/>
    <x v="2435"/>
    <x v="48"/>
    <x v="1482"/>
    <s v="Upper Mississippi Embaymnt"/>
    <x v="78"/>
    <s v="Illinois Basin"/>
    <s v="CENSARA_EXTENSION"/>
  </r>
  <r>
    <x v="47"/>
    <x v="108"/>
    <x v="2436"/>
    <x v="47"/>
    <x v="108"/>
    <s v="Black Warrior Basin"/>
    <x v="89"/>
    <m/>
    <s v="CENSARA_AVG"/>
  </r>
  <r>
    <x v="42"/>
    <x v="1486"/>
    <x v="2437"/>
    <x v="42"/>
    <x v="1483"/>
    <s v="Arkoma Basin"/>
    <x v="86"/>
    <s v="Arkoma Basin"/>
    <s v="CENSARA_2012"/>
  </r>
  <r>
    <x v="45"/>
    <x v="1487"/>
    <x v="2438"/>
    <x v="45"/>
    <x v="1484"/>
    <s v="Atlantic Coast Basin"/>
    <x v="34"/>
    <m/>
    <s v="CENSARA_AVG"/>
  </r>
  <r>
    <x v="46"/>
    <x v="1488"/>
    <x v="2439"/>
    <x v="46"/>
    <x v="1485"/>
    <s v="Piedmont-Blue Ridge Prov"/>
    <x v="43"/>
    <m/>
    <s v="CENSARA_AVG"/>
  </r>
  <r>
    <x v="43"/>
    <x v="891"/>
    <x v="2440"/>
    <x v="43"/>
    <x v="888"/>
    <s v="Arkoma Basin"/>
    <x v="86"/>
    <s v="Arkoma Basin"/>
    <s v="CENSARA_2012"/>
  </r>
  <r>
    <x v="46"/>
    <x v="1489"/>
    <x v="2441"/>
    <x v="46"/>
    <x v="1486"/>
    <s v="Piedmont-Blue Ridge Prov"/>
    <x v="43"/>
    <m/>
    <s v="CENSARA_AVG"/>
  </r>
  <r>
    <x v="46"/>
    <x v="1264"/>
    <x v="2442"/>
    <x v="46"/>
    <x v="1261"/>
    <s v="Piedmont-Blue Ridge Prov"/>
    <x v="43"/>
    <m/>
    <s v="CENSARA_AVG"/>
  </r>
  <r>
    <x v="46"/>
    <x v="42"/>
    <x v="2443"/>
    <x v="46"/>
    <x v="42"/>
    <s v="Piedmont-Blue Ridge Prov"/>
    <x v="43"/>
    <m/>
    <s v="CENSARA_AVG"/>
  </r>
  <r>
    <x v="46"/>
    <x v="353"/>
    <x v="2444"/>
    <x v="46"/>
    <x v="352"/>
    <s v="Piedmont-Blue Ridge Prov"/>
    <x v="43"/>
    <m/>
    <s v="CENSARA_AVG"/>
  </r>
  <r>
    <x v="46"/>
    <x v="1490"/>
    <x v="2445"/>
    <x v="46"/>
    <x v="1487"/>
    <s v="Piedmont-Blue Ridge Prov"/>
    <x v="43"/>
    <m/>
    <s v="CENSARA_AVG"/>
  </r>
  <r>
    <x v="44"/>
    <x v="1491"/>
    <x v="2446"/>
    <x v="44"/>
    <x v="1488"/>
    <s v="Palo Duro Basin"/>
    <x v="82"/>
    <s v="Palo Duro Basin"/>
    <s v="CENSARA_2012"/>
  </r>
  <r>
    <x v="48"/>
    <x v="171"/>
    <x v="2447"/>
    <x v="48"/>
    <x v="171"/>
    <s v="Black Warrior Basin"/>
    <x v="89"/>
    <m/>
    <s v="CENSARA_AVG"/>
  </r>
  <r>
    <x v="46"/>
    <x v="827"/>
    <x v="2448"/>
    <x v="46"/>
    <x v="825"/>
    <s v="Piedmont-Blue Ridge Prov"/>
    <x v="43"/>
    <m/>
    <s v="CENSARA_AVG"/>
  </r>
  <r>
    <x v="44"/>
    <x v="1492"/>
    <x v="2449"/>
    <x v="44"/>
    <x v="1489"/>
    <s v="Palo Duro Basin"/>
    <x v="82"/>
    <s v="Palo Duro Basin"/>
    <s v="CENSARA_2012"/>
  </r>
  <r>
    <x v="42"/>
    <x v="332"/>
    <x v="2450"/>
    <x v="42"/>
    <x v="331"/>
    <s v="Bend Arch-Fort Worth Basin"/>
    <x v="91"/>
    <s v="Bend Arch-Fort Worth Basin"/>
    <s v="CENSARA_2012"/>
  </r>
  <r>
    <x v="42"/>
    <x v="1278"/>
    <x v="2451"/>
    <x v="42"/>
    <x v="1275"/>
    <s v="Southern Oklahoma"/>
    <x v="92"/>
    <s v="Southern Oklahoma"/>
    <s v="CENSARA_2012"/>
  </r>
  <r>
    <x v="45"/>
    <x v="1493"/>
    <x v="2452"/>
    <x v="45"/>
    <x v="1490"/>
    <s v="Atlantic Coast Basin"/>
    <x v="34"/>
    <m/>
    <s v="CENSARA_AVG"/>
  </r>
  <r>
    <x v="44"/>
    <x v="1494"/>
    <x v="2453"/>
    <x v="44"/>
    <x v="1491"/>
    <s v="Palo Duro Basin"/>
    <x v="82"/>
    <s v="Palo Duro Basin"/>
    <s v="CENSARA_2012"/>
  </r>
  <r>
    <x v="42"/>
    <x v="1495"/>
    <x v="2454"/>
    <x v="42"/>
    <x v="1492"/>
    <s v="Southern Oklahoma"/>
    <x v="92"/>
    <s v="Southern Oklahoma"/>
    <s v="CENSARA_2012"/>
  </r>
  <r>
    <x v="43"/>
    <x v="1496"/>
    <x v="2455"/>
    <x v="43"/>
    <x v="1493"/>
    <s v="Arkoma Basin"/>
    <x v="86"/>
    <s v="Arkoma Basin"/>
    <s v="CENSARA_2012"/>
  </r>
  <r>
    <x v="44"/>
    <x v="1497"/>
    <x v="2456"/>
    <x v="44"/>
    <x v="1494"/>
    <s v="Palo Duro Basin"/>
    <x v="82"/>
    <s v="Palo Duro Basin"/>
    <s v="CENSARA_2012"/>
  </r>
  <r>
    <x v="48"/>
    <x v="716"/>
    <x v="2457"/>
    <x v="48"/>
    <x v="714"/>
    <s v="Black Warrior Basin"/>
    <x v="89"/>
    <m/>
    <s v="CENSARA_AVG"/>
  </r>
  <r>
    <x v="39"/>
    <x v="906"/>
    <x v="2458"/>
    <x v="39"/>
    <x v="903"/>
    <s v="Basin-And-Range Province"/>
    <x v="84"/>
    <m/>
    <s v="CENSARA_AVG"/>
  </r>
  <r>
    <x v="45"/>
    <x v="835"/>
    <x v="2459"/>
    <x v="45"/>
    <x v="833"/>
    <s v="Atlantic Coast Basin"/>
    <x v="34"/>
    <m/>
    <s v="CENSARA_AVG"/>
  </r>
  <r>
    <x v="43"/>
    <x v="62"/>
    <x v="2460"/>
    <x v="43"/>
    <x v="62"/>
    <s v="Illinois Basin"/>
    <x v="52"/>
    <s v="Illinois Basin"/>
    <s v="CENSARA_2012"/>
  </r>
  <r>
    <x v="41"/>
    <x v="96"/>
    <x v="2461"/>
    <x v="41"/>
    <x v="96"/>
    <s v="Permian Basin"/>
    <x v="93"/>
    <s v="Permian Basin"/>
    <s v="CENSARA_2012"/>
  </r>
  <r>
    <x v="48"/>
    <x v="1498"/>
    <x v="2462"/>
    <x v="48"/>
    <x v="1495"/>
    <s v="Black Warrior Basin"/>
    <x v="89"/>
    <m/>
    <s v="CENSARA_AVG"/>
  </r>
  <r>
    <x v="44"/>
    <x v="845"/>
    <x v="2463"/>
    <x v="44"/>
    <x v="843"/>
    <s v="Palo Duro Basin"/>
    <x v="82"/>
    <s v="Palo Duro Basin"/>
    <s v="CENSARA_2012"/>
  </r>
  <r>
    <x v="48"/>
    <x v="615"/>
    <x v="2464"/>
    <x v="48"/>
    <x v="613"/>
    <s v="Black Warrior Basin"/>
    <x v="89"/>
    <m/>
    <s v="CENSARA_AVG"/>
  </r>
  <r>
    <x v="47"/>
    <x v="1499"/>
    <x v="2465"/>
    <x v="47"/>
    <x v="1496"/>
    <s v="Black Warrior Basin"/>
    <x v="89"/>
    <m/>
    <s v="CENSARA_AVG"/>
  </r>
  <r>
    <x v="43"/>
    <x v="374"/>
    <x v="2466"/>
    <x v="43"/>
    <x v="373"/>
    <s v="Arkoma Basin"/>
    <x v="86"/>
    <s v="Arkoma Basin"/>
    <s v="CENSARA_2012"/>
  </r>
  <r>
    <x v="44"/>
    <x v="1500"/>
    <x v="2467"/>
    <x v="44"/>
    <x v="1497"/>
    <s v="Palo Duro Basin"/>
    <x v="82"/>
    <s v="Palo Duro Basin"/>
    <s v="CENSARA_2012"/>
  </r>
  <r>
    <x v="48"/>
    <x v="1501"/>
    <x v="2468"/>
    <x v="48"/>
    <x v="1498"/>
    <s v="Black Warrior Basin"/>
    <x v="89"/>
    <m/>
    <s v="CENSARA_AVG"/>
  </r>
  <r>
    <x v="46"/>
    <x v="1502"/>
    <x v="2469"/>
    <x v="46"/>
    <x v="1499"/>
    <s v="Piedmont-Blue Ridge Prov"/>
    <x v="43"/>
    <m/>
    <s v="CENSARA_AVG"/>
  </r>
  <r>
    <x v="46"/>
    <x v="1401"/>
    <x v="2470"/>
    <x v="46"/>
    <x v="1398"/>
    <s v="Piedmont-Blue Ridge Prov"/>
    <x v="43"/>
    <m/>
    <s v="CENSARA_AVG"/>
  </r>
  <r>
    <x v="42"/>
    <x v="1503"/>
    <x v="2471"/>
    <x v="42"/>
    <x v="1500"/>
    <s v="Arkoma Basin"/>
    <x v="86"/>
    <s v="Arkoma Basin"/>
    <s v="CENSARA_2012"/>
  </r>
  <r>
    <x v="46"/>
    <x v="749"/>
    <x v="2472"/>
    <x v="46"/>
    <x v="747"/>
    <s v="Piedmont-Blue Ridge Prov"/>
    <x v="43"/>
    <m/>
    <s v="CENSARA_AVG"/>
  </r>
  <r>
    <x v="47"/>
    <x v="1504"/>
    <x v="2473"/>
    <x v="47"/>
    <x v="1501"/>
    <s v="Appalachian Basin (Eastern Overthrust Area)"/>
    <x v="38"/>
    <m/>
    <s v="CENSARA_AVG"/>
  </r>
  <r>
    <x v="47"/>
    <x v="1343"/>
    <x v="2474"/>
    <x v="47"/>
    <x v="1340"/>
    <s v="Appalachian Basin (Eastern Overthrust Area)"/>
    <x v="38"/>
    <m/>
    <s v="CENSARA_AVG"/>
  </r>
  <r>
    <x v="43"/>
    <x v="133"/>
    <x v="2475"/>
    <x v="43"/>
    <x v="133"/>
    <s v="Arkoma Basin"/>
    <x v="86"/>
    <s v="Arkoma Basin"/>
    <s v="CENSARA_2012"/>
  </r>
  <r>
    <x v="46"/>
    <x v="133"/>
    <x v="2476"/>
    <x v="46"/>
    <x v="133"/>
    <s v="Appalachian Basin (Eastern Overthrust Area)"/>
    <x v="38"/>
    <m/>
    <s v="CENSARA_AVG"/>
  </r>
  <r>
    <x v="47"/>
    <x v="1505"/>
    <x v="2477"/>
    <x v="47"/>
    <x v="1502"/>
    <s v="Black Warrior Basin"/>
    <x v="89"/>
    <m/>
    <s v="CENSARA_AVG"/>
  </r>
  <r>
    <x v="45"/>
    <x v="1472"/>
    <x v="2407"/>
    <x v="45"/>
    <x v="1469"/>
    <s v="Atlantic Coast Basin"/>
    <x v="34"/>
    <m/>
    <s v="CENSARA_AVG"/>
  </r>
  <r>
    <x v="45"/>
    <x v="1472"/>
    <x v="2407"/>
    <x v="45"/>
    <x v="1469"/>
    <s v="Atlantic Coast Basin"/>
    <x v="34"/>
    <m/>
    <s v="CENSARA_AVG"/>
  </r>
  <r>
    <x v="46"/>
    <x v="1506"/>
    <x v="2478"/>
    <x v="46"/>
    <x v="1503"/>
    <s v="Piedmont-Blue Ridge Prov"/>
    <x v="43"/>
    <m/>
    <s v="CENSARA_AVG"/>
  </r>
  <r>
    <x v="48"/>
    <x v="1507"/>
    <x v="2479"/>
    <x v="48"/>
    <x v="1504"/>
    <s v="Black Warrior Basin"/>
    <x v="89"/>
    <m/>
    <s v="CENSARA_AVG"/>
  </r>
  <r>
    <x v="45"/>
    <x v="1472"/>
    <x v="2407"/>
    <x v="45"/>
    <x v="1469"/>
    <s v="Atlantic Coast Basin"/>
    <x v="34"/>
    <m/>
    <s v="CENSARA_AVG"/>
  </r>
  <r>
    <x v="45"/>
    <x v="1472"/>
    <x v="2407"/>
    <x v="45"/>
    <x v="1469"/>
    <s v="Atlantic Coast Basin"/>
    <x v="34"/>
    <m/>
    <s v="CENSARA_AVG"/>
  </r>
  <r>
    <x v="48"/>
    <x v="1508"/>
    <x v="2480"/>
    <x v="48"/>
    <x v="1505"/>
    <s v="Desha Basin"/>
    <x v="94"/>
    <s v="Louisiana-Mississippi Salt Basins"/>
    <s v="CENSARA_EXTENSION"/>
  </r>
  <r>
    <x v="43"/>
    <x v="1509"/>
    <x v="2481"/>
    <x v="43"/>
    <x v="1506"/>
    <s v="Louisiana-Mississippi Salt Basins"/>
    <x v="95"/>
    <s v="Louisiana-Mississippi Salt Basins"/>
    <s v="CENSARA_2012"/>
  </r>
  <r>
    <x v="47"/>
    <x v="152"/>
    <x v="2482"/>
    <x v="47"/>
    <x v="152"/>
    <s v="Black Warrior Basin"/>
    <x v="89"/>
    <m/>
    <s v="CENSARA_AVG"/>
  </r>
  <r>
    <x v="46"/>
    <x v="681"/>
    <x v="2483"/>
    <x v="46"/>
    <x v="679"/>
    <s v="Piedmont-Blue Ridge Prov"/>
    <x v="43"/>
    <m/>
    <s v="CENSARA_AVG"/>
  </r>
  <r>
    <x v="42"/>
    <x v="1510"/>
    <x v="2484"/>
    <x v="42"/>
    <x v="1507"/>
    <s v="Arkoma Basin"/>
    <x v="86"/>
    <s v="Arkoma Basin"/>
    <s v="CENSARA_2012"/>
  </r>
  <r>
    <x v="46"/>
    <x v="100"/>
    <x v="2485"/>
    <x v="46"/>
    <x v="100"/>
    <s v="Piedmont-Blue Ridge Prov"/>
    <x v="43"/>
    <m/>
    <s v="CENSARA_AVG"/>
  </r>
  <r>
    <x v="42"/>
    <x v="1434"/>
    <x v="2486"/>
    <x v="42"/>
    <x v="1431"/>
    <s v="Southern Oklahoma"/>
    <x v="92"/>
    <s v="Southern Oklahoma"/>
    <s v="CENSARA_2012"/>
  </r>
  <r>
    <x v="42"/>
    <x v="1511"/>
    <x v="2487"/>
    <x v="42"/>
    <x v="1508"/>
    <s v="Arkoma Basin"/>
    <x v="86"/>
    <s v="Arkoma Basin"/>
    <s v="CENSARA_2012"/>
  </r>
  <r>
    <x v="48"/>
    <x v="1486"/>
    <x v="2488"/>
    <x v="48"/>
    <x v="1483"/>
    <s v="Black Warrior Basin"/>
    <x v="89"/>
    <m/>
    <s v="CENSARA_AVG"/>
  </r>
  <r>
    <x v="41"/>
    <x v="42"/>
    <x v="2489"/>
    <x v="41"/>
    <x v="42"/>
    <s v="Orogrande Basin"/>
    <x v="90"/>
    <s v="Permian Basin"/>
    <s v="CENSARA_EXTENSION"/>
  </r>
  <r>
    <x v="42"/>
    <x v="1512"/>
    <x v="2490"/>
    <x v="42"/>
    <x v="1509"/>
    <s v="Bend Arch-Fort Worth Basin"/>
    <x v="91"/>
    <s v="Bend Arch-Fort Worth Basin"/>
    <s v="CENSARA_2012"/>
  </r>
  <r>
    <x v="46"/>
    <x v="703"/>
    <x v="2491"/>
    <x v="46"/>
    <x v="701"/>
    <s v="Piedmont-Blue Ridge Prov"/>
    <x v="43"/>
    <m/>
    <s v="CENSARA_AVG"/>
  </r>
  <r>
    <x v="42"/>
    <x v="496"/>
    <x v="2492"/>
    <x v="42"/>
    <x v="494"/>
    <s v="Southern Oklahoma"/>
    <x v="92"/>
    <s v="Southern Oklahoma"/>
    <s v="CENSARA_2012"/>
  </r>
  <r>
    <x v="46"/>
    <x v="1513"/>
    <x v="2493"/>
    <x v="46"/>
    <x v="1510"/>
    <s v="Piedmont-Blue Ridge Prov"/>
    <x v="43"/>
    <m/>
    <s v="CENSARA_AVG"/>
  </r>
  <r>
    <x v="45"/>
    <x v="1514"/>
    <x v="2494"/>
    <x v="45"/>
    <x v="1511"/>
    <s v="Atlantic Coast Basin"/>
    <x v="34"/>
    <m/>
    <s v="CENSARA_AVG"/>
  </r>
  <r>
    <x v="46"/>
    <x v="1515"/>
    <x v="2495"/>
    <x v="46"/>
    <x v="1512"/>
    <s v="Piedmont-Blue Ridge Prov"/>
    <x v="43"/>
    <m/>
    <s v="CENSARA_AVG"/>
  </r>
  <r>
    <x v="45"/>
    <x v="1472"/>
    <x v="2407"/>
    <x v="45"/>
    <x v="1469"/>
    <s v="Atlantic Coast Basin"/>
    <x v="34"/>
    <m/>
    <s v="CENSARA_AVG"/>
  </r>
  <r>
    <x v="46"/>
    <x v="431"/>
    <x v="2496"/>
    <x v="46"/>
    <x v="430"/>
    <s v="Piedmont-Blue Ridge Prov"/>
    <x v="43"/>
    <m/>
    <s v="CENSARA_AVG"/>
  </r>
  <r>
    <x v="44"/>
    <x v="1417"/>
    <x v="2497"/>
    <x v="44"/>
    <x v="1414"/>
    <s v="Bend Arch-Fort Worth Basin"/>
    <x v="91"/>
    <s v="Bend Arch-Fort Worth Basin"/>
    <s v="CENSARA_2012"/>
  </r>
  <r>
    <x v="45"/>
    <x v="1472"/>
    <x v="2407"/>
    <x v="45"/>
    <x v="1469"/>
    <s v="Atlantic Coast Basin"/>
    <x v="34"/>
    <m/>
    <s v="CENSARA_AVG"/>
  </r>
  <r>
    <x v="45"/>
    <x v="1516"/>
    <x v="2498"/>
    <x v="45"/>
    <x v="1513"/>
    <s v="Atlantic Coast Basin"/>
    <x v="34"/>
    <m/>
    <s v="CENSARA_AVG"/>
  </r>
  <r>
    <x v="43"/>
    <x v="34"/>
    <x v="2499"/>
    <x v="43"/>
    <x v="34"/>
    <s v="Louisiana-Mississippi Salt Basins"/>
    <x v="95"/>
    <s v="Louisiana-Mississippi Salt Basins"/>
    <s v="CENSARA_2012"/>
  </r>
  <r>
    <x v="43"/>
    <x v="52"/>
    <x v="2500"/>
    <x v="43"/>
    <x v="52"/>
    <s v="Louisiana-Mississippi Salt Basins"/>
    <x v="95"/>
    <s v="Louisiana-Mississippi Salt Basins"/>
    <s v="CENSARA_2012"/>
  </r>
  <r>
    <x v="43"/>
    <x v="1517"/>
    <x v="2501"/>
    <x v="43"/>
    <x v="1514"/>
    <s v="Louisiana-Mississippi Salt Basins"/>
    <x v="95"/>
    <s v="Louisiana-Mississippi Salt Basins"/>
    <s v="CENSARA_2012"/>
  </r>
  <r>
    <x v="45"/>
    <x v="897"/>
    <x v="2502"/>
    <x v="45"/>
    <x v="894"/>
    <s v="Atlantic Coast Basin"/>
    <x v="34"/>
    <m/>
    <s v="CENSARA_AVG"/>
  </r>
  <r>
    <x v="45"/>
    <x v="1518"/>
    <x v="2503"/>
    <x v="45"/>
    <x v="1515"/>
    <s v="Atlantic Coast Basin"/>
    <x v="34"/>
    <m/>
    <s v="CENSARA_AVG"/>
  </r>
  <r>
    <x v="47"/>
    <x v="1410"/>
    <x v="2504"/>
    <x v="47"/>
    <x v="1407"/>
    <s v="Piedmont-Blue Ridge Prov"/>
    <x v="43"/>
    <m/>
    <s v="CENSARA_AVG"/>
  </r>
  <r>
    <x v="46"/>
    <x v="640"/>
    <x v="2505"/>
    <x v="46"/>
    <x v="638"/>
    <s v="S.GA Sedimentary Prov"/>
    <x v="96"/>
    <m/>
    <s v="CENSARA_AVG"/>
  </r>
  <r>
    <x v="46"/>
    <x v="1519"/>
    <x v="2506"/>
    <x v="46"/>
    <x v="1516"/>
    <s v="Piedmont-Blue Ridge Prov"/>
    <x v="43"/>
    <m/>
    <s v="CENSARA_AVG"/>
  </r>
  <r>
    <x v="46"/>
    <x v="1520"/>
    <x v="2507"/>
    <x v="46"/>
    <x v="1517"/>
    <s v="Piedmont-Blue Ridge Prov"/>
    <x v="43"/>
    <m/>
    <s v="CENSARA_AVG"/>
  </r>
  <r>
    <x v="47"/>
    <x v="613"/>
    <x v="2508"/>
    <x v="47"/>
    <x v="611"/>
    <s v="Appalachian Basin (Eastern Overthrust Area)"/>
    <x v="38"/>
    <m/>
    <s v="CENSARA_AVG"/>
  </r>
  <r>
    <x v="46"/>
    <x v="297"/>
    <x v="2509"/>
    <x v="46"/>
    <x v="296"/>
    <s v="Piedmont-Blue Ridge Prov"/>
    <x v="43"/>
    <m/>
    <s v="CENSARA_AVG"/>
  </r>
  <r>
    <x v="42"/>
    <x v="1521"/>
    <x v="2510"/>
    <x v="42"/>
    <x v="1518"/>
    <s v="Arkoma Basin"/>
    <x v="86"/>
    <s v="Arkoma Basin"/>
    <s v="CENSARA_2012"/>
  </r>
  <r>
    <x v="46"/>
    <x v="784"/>
    <x v="2511"/>
    <x v="46"/>
    <x v="782"/>
    <s v="Piedmont-Blue Ridge Prov"/>
    <x v="43"/>
    <m/>
    <s v="CENSARA_AVG"/>
  </r>
  <r>
    <x v="47"/>
    <x v="512"/>
    <x v="2512"/>
    <x v="47"/>
    <x v="510"/>
    <s v="Appalachian Basin (Eastern Overthrust Area)"/>
    <x v="38"/>
    <m/>
    <s v="CENSARA_AVG"/>
  </r>
  <r>
    <x v="42"/>
    <x v="1522"/>
    <x v="2513"/>
    <x v="42"/>
    <x v="1519"/>
    <s v="Southern Oklahoma"/>
    <x v="92"/>
    <s v="Southern Oklahoma"/>
    <s v="CENSARA_2012"/>
  </r>
  <r>
    <x v="42"/>
    <x v="260"/>
    <x v="2514"/>
    <x v="42"/>
    <x v="259"/>
    <s v="Southern Oklahoma"/>
    <x v="92"/>
    <s v="Southern Oklahoma"/>
    <s v="CENSARA_2012"/>
  </r>
  <r>
    <x v="42"/>
    <x v="1282"/>
    <x v="2515"/>
    <x v="42"/>
    <x v="1279"/>
    <s v="Southern Oklahoma"/>
    <x v="92"/>
    <s v="Southern Oklahoma"/>
    <s v="CENSARA_2012"/>
  </r>
  <r>
    <x v="45"/>
    <x v="1514"/>
    <x v="2494"/>
    <x v="45"/>
    <x v="1511"/>
    <s v="Atlantic Coast Basin"/>
    <x v="34"/>
    <m/>
    <s v="CENSARA_AVG"/>
  </r>
  <r>
    <x v="46"/>
    <x v="49"/>
    <x v="2516"/>
    <x v="46"/>
    <x v="49"/>
    <s v="Piedmont-Blue Ridge Prov"/>
    <x v="43"/>
    <m/>
    <s v="CENSARA_AVG"/>
  </r>
  <r>
    <x v="44"/>
    <x v="1523"/>
    <x v="2517"/>
    <x v="44"/>
    <x v="1520"/>
    <s v="Bend Arch-Fort Worth Basin"/>
    <x v="91"/>
    <s v="Bend Arch-Fort Worth Basin"/>
    <s v="CENSARA_2012"/>
  </r>
  <r>
    <x v="44"/>
    <x v="1524"/>
    <x v="2518"/>
    <x v="44"/>
    <x v="1521"/>
    <s v="Palo Duro Basin"/>
    <x v="82"/>
    <s v="Palo Duro Basin"/>
    <s v="CENSARA_2012"/>
  </r>
  <r>
    <x v="39"/>
    <x v="1525"/>
    <x v="2519"/>
    <x v="39"/>
    <x v="1522"/>
    <s v="Basin-And-Range Province"/>
    <x v="84"/>
    <m/>
    <s v="CENSARA_AVG"/>
  </r>
  <r>
    <x v="46"/>
    <x v="220"/>
    <x v="2520"/>
    <x v="46"/>
    <x v="220"/>
    <s v="Piedmont-Blue Ridge Prov"/>
    <x v="43"/>
    <m/>
    <s v="CENSARA_AVG"/>
  </r>
  <r>
    <x v="44"/>
    <x v="1526"/>
    <x v="2521"/>
    <x v="44"/>
    <x v="1523"/>
    <s v="Palo Duro Basin"/>
    <x v="82"/>
    <s v="Palo Duro Basin"/>
    <s v="CENSARA_2012"/>
  </r>
  <r>
    <x v="48"/>
    <x v="1527"/>
    <x v="2522"/>
    <x v="48"/>
    <x v="1524"/>
    <s v="Black Warrior Basin"/>
    <x v="89"/>
    <m/>
    <s v="CENSARA_AVG"/>
  </r>
  <r>
    <x v="47"/>
    <x v="1428"/>
    <x v="2523"/>
    <x v="47"/>
    <x v="1425"/>
    <s v="Black Warrior Basin"/>
    <x v="89"/>
    <m/>
    <s v="CENSARA_AVG"/>
  </r>
  <r>
    <x v="48"/>
    <x v="410"/>
    <x v="2524"/>
    <x v="48"/>
    <x v="409"/>
    <s v="Black Warrior Basin"/>
    <x v="89"/>
    <m/>
    <s v="CENSARA_AVG"/>
  </r>
  <r>
    <x v="39"/>
    <x v="1528"/>
    <x v="2525"/>
    <x v="39"/>
    <x v="1525"/>
    <s v="Basin-And-Range Province"/>
    <x v="84"/>
    <m/>
    <s v="CENSARA_AVG"/>
  </r>
  <r>
    <x v="48"/>
    <x v="613"/>
    <x v="2526"/>
    <x v="48"/>
    <x v="611"/>
    <s v="Black Warrior Basin"/>
    <x v="89"/>
    <m/>
    <s v="CENSARA_AVG"/>
  </r>
  <r>
    <x v="45"/>
    <x v="1514"/>
    <x v="2494"/>
    <x v="45"/>
    <x v="1511"/>
    <s v="Atlantic Coast Basin"/>
    <x v="34"/>
    <m/>
    <s v="CENSARA_AVG"/>
  </r>
  <r>
    <x v="45"/>
    <x v="1514"/>
    <x v="2494"/>
    <x v="45"/>
    <x v="1511"/>
    <s v="Atlantic Coast Basin"/>
    <x v="34"/>
    <m/>
    <s v="CENSARA_AVG"/>
  </r>
  <r>
    <x v="44"/>
    <x v="1529"/>
    <x v="2527"/>
    <x v="44"/>
    <x v="1526"/>
    <s v="Palo Duro Basin"/>
    <x v="82"/>
    <s v="Palo Duro Basin"/>
    <s v="CENSARA_2012"/>
  </r>
  <r>
    <x v="47"/>
    <x v="1530"/>
    <x v="2528"/>
    <x v="47"/>
    <x v="1527"/>
    <s v="Black Warrior Basin"/>
    <x v="89"/>
    <m/>
    <s v="CENSARA_AVG"/>
  </r>
  <r>
    <x v="44"/>
    <x v="587"/>
    <x v="2529"/>
    <x v="44"/>
    <x v="585"/>
    <s v="Palo Duro Basin"/>
    <x v="82"/>
    <s v="Palo Duro Basin"/>
    <s v="CENSARA_2012"/>
  </r>
  <r>
    <x v="43"/>
    <x v="117"/>
    <x v="2530"/>
    <x v="43"/>
    <x v="117"/>
    <s v="Louisiana-Mississippi Salt Basins"/>
    <x v="95"/>
    <s v="Louisiana-Mississippi Salt Basins"/>
    <s v="CENSARA_2012"/>
  </r>
  <r>
    <x v="46"/>
    <x v="709"/>
    <x v="2531"/>
    <x v="46"/>
    <x v="707"/>
    <s v="Piedmont-Blue Ridge Prov"/>
    <x v="43"/>
    <m/>
    <s v="CENSARA_AVG"/>
  </r>
  <r>
    <x v="43"/>
    <x v="563"/>
    <x v="2532"/>
    <x v="43"/>
    <x v="561"/>
    <s v="Louisiana-Mississippi Salt Basins"/>
    <x v="95"/>
    <s v="Louisiana-Mississippi Salt Basins"/>
    <s v="CENSARA_2012"/>
  </r>
  <r>
    <x v="48"/>
    <x v="1531"/>
    <x v="2533"/>
    <x v="48"/>
    <x v="1528"/>
    <s v="Black Warrior Basin"/>
    <x v="89"/>
    <m/>
    <s v="CENSARA_AVG"/>
  </r>
  <r>
    <x v="43"/>
    <x v="561"/>
    <x v="2534"/>
    <x v="43"/>
    <x v="559"/>
    <s v="Louisiana-Mississippi Salt Basins"/>
    <x v="95"/>
    <s v="Louisiana-Mississippi Salt Basins"/>
    <s v="CENSARA_2012"/>
  </r>
  <r>
    <x v="45"/>
    <x v="1514"/>
    <x v="2494"/>
    <x v="45"/>
    <x v="1511"/>
    <s v="Atlantic Coast Basin"/>
    <x v="34"/>
    <m/>
    <s v="CENSARA_AVG"/>
  </r>
  <r>
    <x v="48"/>
    <x v="585"/>
    <x v="2535"/>
    <x v="48"/>
    <x v="583"/>
    <s v="Black Warrior Basin"/>
    <x v="89"/>
    <m/>
    <s v="CENSARA_AVG"/>
  </r>
  <r>
    <x v="45"/>
    <x v="1532"/>
    <x v="2536"/>
    <x v="45"/>
    <x v="1529"/>
    <s v="Atlantic Coast Basin"/>
    <x v="34"/>
    <m/>
    <s v="CENSARA_AVG"/>
  </r>
  <r>
    <x v="46"/>
    <x v="593"/>
    <x v="2537"/>
    <x v="46"/>
    <x v="591"/>
    <s v="Piedmont-Blue Ridge Prov"/>
    <x v="43"/>
    <m/>
    <s v="CENSARA_AVG"/>
  </r>
  <r>
    <x v="44"/>
    <x v="1533"/>
    <x v="2538"/>
    <x v="44"/>
    <x v="1530"/>
    <s v="Palo Duro Basin"/>
    <x v="82"/>
    <s v="Palo Duro Basin"/>
    <s v="CENSARA_2012"/>
  </r>
  <r>
    <x v="41"/>
    <x v="1534"/>
    <x v="2539"/>
    <x v="41"/>
    <x v="1531"/>
    <s v="Permian Basin"/>
    <x v="93"/>
    <s v="Permian Basin"/>
    <s v="CENSARA_2012"/>
  </r>
  <r>
    <x v="39"/>
    <x v="1017"/>
    <x v="2540"/>
    <x v="39"/>
    <x v="1014"/>
    <s v="Basin-And-Range Province"/>
    <x v="84"/>
    <m/>
    <s v="CENSARA_AVG"/>
  </r>
  <r>
    <x v="45"/>
    <x v="1514"/>
    <x v="2494"/>
    <x v="45"/>
    <x v="1511"/>
    <s v="Atlantic Coast Basin"/>
    <x v="34"/>
    <m/>
    <s v="CENSARA_AVG"/>
  </r>
  <r>
    <x v="44"/>
    <x v="1535"/>
    <x v="2541"/>
    <x v="44"/>
    <x v="1532"/>
    <s v="Palo Duro Basin"/>
    <x v="82"/>
    <s v="Palo Duro Basin"/>
    <s v="CENSARA_2012"/>
  </r>
  <r>
    <x v="46"/>
    <x v="118"/>
    <x v="2542"/>
    <x v="46"/>
    <x v="118"/>
    <s v="Piedmont-Blue Ridge Prov"/>
    <x v="43"/>
    <m/>
    <s v="CENSARA_AVG"/>
  </r>
  <r>
    <x v="46"/>
    <x v="547"/>
    <x v="2543"/>
    <x v="46"/>
    <x v="545"/>
    <s v="Piedmont-Blue Ridge Prov"/>
    <x v="43"/>
    <m/>
    <s v="CENSARA_AVG"/>
  </r>
  <r>
    <x v="46"/>
    <x v="743"/>
    <x v="2544"/>
    <x v="46"/>
    <x v="741"/>
    <s v="Piedmont-Blue Ridge Prov"/>
    <x v="43"/>
    <m/>
    <s v="CENSARA_AVG"/>
  </r>
  <r>
    <x v="45"/>
    <x v="1514"/>
    <x v="2494"/>
    <x v="45"/>
    <x v="1511"/>
    <s v="Atlantic Coast Basin"/>
    <x v="34"/>
    <m/>
    <s v="CENSARA_AVG"/>
  </r>
  <r>
    <x v="47"/>
    <x v="34"/>
    <x v="2545"/>
    <x v="47"/>
    <x v="34"/>
    <s v="Appalachian Basin (Eastern Overthrust Area)"/>
    <x v="38"/>
    <m/>
    <s v="CENSARA_AVG"/>
  </r>
  <r>
    <x v="47"/>
    <x v="594"/>
    <x v="2546"/>
    <x v="47"/>
    <x v="592"/>
    <s v="Black Warrior Basin"/>
    <x v="89"/>
    <m/>
    <s v="CENSARA_AVG"/>
  </r>
  <r>
    <x v="46"/>
    <x v="75"/>
    <x v="2547"/>
    <x v="46"/>
    <x v="75"/>
    <s v="S.GA Sedimentary Prov"/>
    <x v="96"/>
    <m/>
    <s v="CENSARA_AVG"/>
  </r>
  <r>
    <x v="48"/>
    <x v="1536"/>
    <x v="2548"/>
    <x v="48"/>
    <x v="1533"/>
    <s v="Desha Basin"/>
    <x v="94"/>
    <s v="Louisiana-Mississippi Salt Basins"/>
    <s v="CENSARA_EXTENSION"/>
  </r>
  <r>
    <x v="43"/>
    <x v="42"/>
    <x v="2549"/>
    <x v="43"/>
    <x v="42"/>
    <s v="Louisiana-Mississippi Salt Basins"/>
    <x v="95"/>
    <s v="Louisiana-Mississippi Salt Basins"/>
    <s v="CENSARA_2012"/>
  </r>
  <r>
    <x v="46"/>
    <x v="34"/>
    <x v="2550"/>
    <x v="46"/>
    <x v="34"/>
    <s v="S.GA Sedimentary Prov"/>
    <x v="96"/>
    <m/>
    <s v="CENSARA_AVG"/>
  </r>
  <r>
    <x v="42"/>
    <x v="34"/>
    <x v="2551"/>
    <x v="42"/>
    <x v="34"/>
    <s v="Southern Oklahoma"/>
    <x v="92"/>
    <s v="Southern Oklahoma"/>
    <s v="CENSARA_2012"/>
  </r>
  <r>
    <x v="46"/>
    <x v="1537"/>
    <x v="2552"/>
    <x v="46"/>
    <x v="1534"/>
    <s v="S.GA Sedimentary Prov"/>
    <x v="96"/>
    <m/>
    <s v="CENSARA_AVG"/>
  </r>
  <r>
    <x v="43"/>
    <x v="1538"/>
    <x v="2553"/>
    <x v="43"/>
    <x v="1535"/>
    <s v="Louisiana-Mississippi Salt Basins"/>
    <x v="95"/>
    <s v="Louisiana-Mississippi Salt Basins"/>
    <s v="CENSARA_2012"/>
  </r>
  <r>
    <x v="44"/>
    <x v="1539"/>
    <x v="2554"/>
    <x v="44"/>
    <x v="1536"/>
    <s v="Bend Arch-Fort Worth Basin"/>
    <x v="91"/>
    <s v="Bend Arch-Fort Worth Basin"/>
    <s v="CENSARA_2012"/>
  </r>
  <r>
    <x v="46"/>
    <x v="594"/>
    <x v="2555"/>
    <x v="46"/>
    <x v="592"/>
    <s v="Piedmont-Blue Ridge Prov"/>
    <x v="43"/>
    <m/>
    <s v="CENSARA_AVG"/>
  </r>
  <r>
    <x v="45"/>
    <x v="1540"/>
    <x v="2556"/>
    <x v="45"/>
    <x v="1537"/>
    <s v="Atlantic Coast Basin"/>
    <x v="34"/>
    <m/>
    <s v="CENSARA_AVG"/>
  </r>
  <r>
    <x v="43"/>
    <x v="748"/>
    <x v="2557"/>
    <x v="43"/>
    <x v="746"/>
    <s v="Louisiana-Mississippi Salt Basins"/>
    <x v="95"/>
    <s v="Louisiana-Mississippi Salt Basins"/>
    <s v="CENSARA_2012"/>
  </r>
  <r>
    <x v="46"/>
    <x v="1541"/>
    <x v="2558"/>
    <x v="46"/>
    <x v="1538"/>
    <s v="Piedmont-Blue Ridge Prov"/>
    <x v="43"/>
    <m/>
    <s v="CENSARA_AVG"/>
  </r>
  <r>
    <x v="47"/>
    <x v="1542"/>
    <x v="2559"/>
    <x v="47"/>
    <x v="1539"/>
    <s v="Appalachian Basin (Eastern Overthrust Area)"/>
    <x v="38"/>
    <m/>
    <s v="CENSARA_AVG"/>
  </r>
  <r>
    <x v="43"/>
    <x v="982"/>
    <x v="2560"/>
    <x v="43"/>
    <x v="979"/>
    <s v="Louisiana-Mississippi Salt Basins"/>
    <x v="95"/>
    <s v="Louisiana-Mississippi Salt Basins"/>
    <s v="CENSARA_2012"/>
  </r>
  <r>
    <x v="44"/>
    <x v="1121"/>
    <x v="2561"/>
    <x v="44"/>
    <x v="1118"/>
    <s v="Bend Arch-Fort Worth Basin"/>
    <x v="91"/>
    <s v="Bend Arch-Fort Worth Basin"/>
    <s v="CENSARA_2012"/>
  </r>
  <r>
    <x v="46"/>
    <x v="1543"/>
    <x v="2562"/>
    <x v="46"/>
    <x v="1540"/>
    <s v="Piedmont-Blue Ridge Prov"/>
    <x v="43"/>
    <m/>
    <s v="CENSARA_AVG"/>
  </r>
  <r>
    <x v="45"/>
    <x v="1544"/>
    <x v="2563"/>
    <x v="45"/>
    <x v="1541"/>
    <s v="Atlantic Coast Basin"/>
    <x v="34"/>
    <m/>
    <s v="CENSARA_AVG"/>
  </r>
  <r>
    <x v="48"/>
    <x v="1545"/>
    <x v="2564"/>
    <x v="48"/>
    <x v="1542"/>
    <s v="Desha Basin"/>
    <x v="94"/>
    <s v="Louisiana-Mississippi Salt Basins"/>
    <s v="CENSARA_EXTENSION"/>
  </r>
  <r>
    <x v="43"/>
    <x v="1348"/>
    <x v="2565"/>
    <x v="43"/>
    <x v="1345"/>
    <s v="Louisiana-Mississippi Salt Basins"/>
    <x v="95"/>
    <s v="Louisiana-Mississippi Salt Basins"/>
    <s v="CENSARA_2012"/>
  </r>
  <r>
    <x v="42"/>
    <x v="113"/>
    <x v="2566"/>
    <x v="42"/>
    <x v="113"/>
    <s v="Southern Oklahoma"/>
    <x v="92"/>
    <s v="Southern Oklahoma"/>
    <s v="CENSARA_2012"/>
  </r>
  <r>
    <x v="42"/>
    <x v="1546"/>
    <x v="2567"/>
    <x v="42"/>
    <x v="1543"/>
    <s v="Arkoma Basin"/>
    <x v="86"/>
    <s v="Arkoma Basin"/>
    <s v="CENSARA_2012"/>
  </r>
  <r>
    <x v="46"/>
    <x v="91"/>
    <x v="2568"/>
    <x v="46"/>
    <x v="91"/>
    <s v="S.GA Sedimentary Prov"/>
    <x v="96"/>
    <m/>
    <s v="CENSARA_AVG"/>
  </r>
  <r>
    <x v="44"/>
    <x v="206"/>
    <x v="2569"/>
    <x v="44"/>
    <x v="206"/>
    <s v="Bend Arch-Fort Worth Basin"/>
    <x v="91"/>
    <s v="Bend Arch-Fort Worth Basin"/>
    <s v="CENSARA_2012"/>
  </r>
  <r>
    <x v="42"/>
    <x v="1547"/>
    <x v="2570"/>
    <x v="42"/>
    <x v="1544"/>
    <s v="Arkoma Basin"/>
    <x v="86"/>
    <s v="Arkoma Basin"/>
    <s v="CENSARA_2012"/>
  </r>
  <r>
    <x v="45"/>
    <x v="1514"/>
    <x v="2494"/>
    <x v="45"/>
    <x v="1511"/>
    <s v="Atlantic Coast Basin"/>
    <x v="34"/>
    <m/>
    <s v="CENSARA_AVG"/>
  </r>
  <r>
    <x v="46"/>
    <x v="1548"/>
    <x v="2571"/>
    <x v="46"/>
    <x v="1545"/>
    <s v="S.GA Sedimentary Prov"/>
    <x v="96"/>
    <m/>
    <s v="CENSARA_AVG"/>
  </r>
  <r>
    <x v="48"/>
    <x v="1549"/>
    <x v="2572"/>
    <x v="48"/>
    <x v="1546"/>
    <s v="Black Warrior Basin"/>
    <x v="89"/>
    <m/>
    <s v="CENSARA_AVG"/>
  </r>
  <r>
    <x v="47"/>
    <x v="858"/>
    <x v="2573"/>
    <x v="47"/>
    <x v="856"/>
    <s v="Piedmont-Blue Ridge Prov"/>
    <x v="43"/>
    <m/>
    <s v="CENSARA_AVG"/>
  </r>
  <r>
    <x v="45"/>
    <x v="1514"/>
    <x v="2494"/>
    <x v="45"/>
    <x v="1511"/>
    <s v="Atlantic Coast Basin"/>
    <x v="34"/>
    <m/>
    <s v="CENSARA_AVG"/>
  </r>
  <r>
    <x v="48"/>
    <x v="206"/>
    <x v="2574"/>
    <x v="48"/>
    <x v="206"/>
    <s v="Black Warrior Basin"/>
    <x v="89"/>
    <m/>
    <s v="CENSARA_AVG"/>
  </r>
  <r>
    <x v="46"/>
    <x v="1550"/>
    <x v="2575"/>
    <x v="46"/>
    <x v="1547"/>
    <s v="Piedmont-Blue Ridge Prov"/>
    <x v="43"/>
    <m/>
    <s v="CENSARA_AVG"/>
  </r>
  <r>
    <x v="48"/>
    <x v="1551"/>
    <x v="2576"/>
    <x v="48"/>
    <x v="1548"/>
    <s v="Black Warrior Basin"/>
    <x v="89"/>
    <m/>
    <s v="CENSARA_AVG"/>
  </r>
  <r>
    <x v="47"/>
    <x v="206"/>
    <x v="2577"/>
    <x v="47"/>
    <x v="206"/>
    <s v="Piedmont-Blue Ridge Prov"/>
    <x v="43"/>
    <m/>
    <s v="CENSARA_AVG"/>
  </r>
  <r>
    <x v="46"/>
    <x v="1552"/>
    <x v="2578"/>
    <x v="46"/>
    <x v="1549"/>
    <s v="Piedmont-Blue Ridge Prov"/>
    <x v="43"/>
    <m/>
    <s v="CENSARA_AVG"/>
  </r>
  <r>
    <x v="42"/>
    <x v="1553"/>
    <x v="2579"/>
    <x v="42"/>
    <x v="1550"/>
    <s v="Southern Oklahoma"/>
    <x v="92"/>
    <s v="Southern Oklahoma"/>
    <s v="CENSARA_2012"/>
  </r>
  <r>
    <x v="46"/>
    <x v="1554"/>
    <x v="2580"/>
    <x v="46"/>
    <x v="1551"/>
    <s v="Piedmont-Blue Ridge Prov"/>
    <x v="43"/>
    <m/>
    <s v="CENSARA_AVG"/>
  </r>
  <r>
    <x v="43"/>
    <x v="1555"/>
    <x v="2581"/>
    <x v="43"/>
    <x v="1552"/>
    <s v="Louisiana-Mississippi Salt Basins"/>
    <x v="95"/>
    <s v="Louisiana-Mississippi Salt Basins"/>
    <s v="CENSARA_2012"/>
  </r>
  <r>
    <x v="47"/>
    <x v="757"/>
    <x v="2582"/>
    <x v="47"/>
    <x v="755"/>
    <s v="Appalachian Basin (Eastern Overthrust Area)"/>
    <x v="38"/>
    <m/>
    <s v="CENSARA_AVG"/>
  </r>
  <r>
    <x v="41"/>
    <x v="713"/>
    <x v="2583"/>
    <x v="41"/>
    <x v="711"/>
    <s v="Orogrande Basin"/>
    <x v="90"/>
    <s v="Permian Basin"/>
    <s v="CENSARA_EXTENSION"/>
  </r>
  <r>
    <x v="46"/>
    <x v="486"/>
    <x v="2584"/>
    <x v="46"/>
    <x v="484"/>
    <s v="Piedmont-Blue Ridge Prov"/>
    <x v="43"/>
    <m/>
    <s v="CENSARA_AVG"/>
  </r>
  <r>
    <x v="48"/>
    <x v="658"/>
    <x v="2585"/>
    <x v="48"/>
    <x v="656"/>
    <s v="Black Warrior Basin"/>
    <x v="89"/>
    <m/>
    <s v="CENSARA_AVG"/>
  </r>
  <r>
    <x v="47"/>
    <x v="1556"/>
    <x v="2586"/>
    <x v="47"/>
    <x v="1553"/>
    <s v="Black Warrior Basin"/>
    <x v="89"/>
    <m/>
    <s v="CENSARA_AVG"/>
  </r>
  <r>
    <x v="48"/>
    <x v="1557"/>
    <x v="2587"/>
    <x v="48"/>
    <x v="1554"/>
    <s v="Mid-Gulf Coast Basin"/>
    <x v="97"/>
    <s v="Western Gulf"/>
    <s v="CENSARA_EXTENSION"/>
  </r>
  <r>
    <x v="43"/>
    <x v="755"/>
    <x v="2588"/>
    <x v="43"/>
    <x v="753"/>
    <s v="Louisiana-Mississippi Salt Basins"/>
    <x v="95"/>
    <s v="Louisiana-Mississippi Salt Basins"/>
    <s v="CENSARA_2012"/>
  </r>
  <r>
    <x v="46"/>
    <x v="1558"/>
    <x v="2589"/>
    <x v="46"/>
    <x v="1555"/>
    <s v="S.GA Sedimentary Prov"/>
    <x v="96"/>
    <m/>
    <s v="CENSARA_AVG"/>
  </r>
  <r>
    <x v="46"/>
    <x v="410"/>
    <x v="2590"/>
    <x v="46"/>
    <x v="409"/>
    <s v="Piedmont-Blue Ridge Prov"/>
    <x v="43"/>
    <m/>
    <s v="CENSARA_AVG"/>
  </r>
  <r>
    <x v="44"/>
    <x v="1559"/>
    <x v="2591"/>
    <x v="44"/>
    <x v="1556"/>
    <s v="Bend Arch-Fort Worth Basin"/>
    <x v="91"/>
    <s v="Bend Arch-Fort Worth Basin"/>
    <s v="CENSARA_2012"/>
  </r>
  <r>
    <x v="44"/>
    <x v="1560"/>
    <x v="2592"/>
    <x v="44"/>
    <x v="1557"/>
    <s v="Permian Basin"/>
    <x v="98"/>
    <s v="Permian Basin"/>
    <s v="CENSARA_2012"/>
  </r>
  <r>
    <x v="43"/>
    <x v="1561"/>
    <x v="2593"/>
    <x v="43"/>
    <x v="1558"/>
    <s v="Louisiana-Mississippi Salt Basins"/>
    <x v="95"/>
    <s v="Louisiana-Mississippi Salt Basins"/>
    <s v="CENSARA_2012"/>
  </r>
  <r>
    <x v="46"/>
    <x v="1530"/>
    <x v="2594"/>
    <x v="46"/>
    <x v="1527"/>
    <s v="Piedmont-Blue Ridge Prov"/>
    <x v="43"/>
    <m/>
    <s v="CENSARA_AVG"/>
  </r>
  <r>
    <x v="44"/>
    <x v="1562"/>
    <x v="2595"/>
    <x v="44"/>
    <x v="1559"/>
    <s v="East Texas Basin"/>
    <x v="99"/>
    <s v="East Texas Basin"/>
    <s v="CENSARA_2012"/>
  </r>
  <r>
    <x v="44"/>
    <x v="1563"/>
    <x v="2596"/>
    <x v="44"/>
    <x v="1560"/>
    <s v="Permian Basin"/>
    <x v="98"/>
    <s v="Permian Basin"/>
    <s v="CENSARA_2012"/>
  </r>
  <r>
    <x v="44"/>
    <x v="1208"/>
    <x v="2597"/>
    <x v="44"/>
    <x v="1205"/>
    <s v="Bend Arch-Fort Worth Basin"/>
    <x v="91"/>
    <s v="Bend Arch-Fort Worth Basin"/>
    <s v="CENSARA_2012"/>
  </r>
  <r>
    <x v="44"/>
    <x v="1564"/>
    <x v="2598"/>
    <x v="44"/>
    <x v="1561"/>
    <s v="Bend Arch-Fort Worth Basin"/>
    <x v="91"/>
    <s v="Bend Arch-Fort Worth Basin"/>
    <s v="CENSARA_2012"/>
  </r>
  <r>
    <x v="44"/>
    <x v="1530"/>
    <x v="2599"/>
    <x v="44"/>
    <x v="1527"/>
    <s v="East Texas Basin"/>
    <x v="99"/>
    <s v="East Texas Basin"/>
    <s v="CENSARA_2012"/>
  </r>
  <r>
    <x v="44"/>
    <x v="1565"/>
    <x v="2600"/>
    <x v="44"/>
    <x v="1562"/>
    <s v="Permian Basin"/>
    <x v="98"/>
    <s v="Permian Basin"/>
    <s v="CENSARA_2012"/>
  </r>
  <r>
    <x v="46"/>
    <x v="1566"/>
    <x v="2601"/>
    <x v="46"/>
    <x v="1563"/>
    <s v="Piedmont-Blue Ridge Prov"/>
    <x v="43"/>
    <m/>
    <s v="CENSARA_AVG"/>
  </r>
  <r>
    <x v="46"/>
    <x v="563"/>
    <x v="2602"/>
    <x v="46"/>
    <x v="561"/>
    <s v="Piedmont-Blue Ridge Prov"/>
    <x v="43"/>
    <m/>
    <s v="CENSARA_AVG"/>
  </r>
  <r>
    <x v="48"/>
    <x v="374"/>
    <x v="2603"/>
    <x v="48"/>
    <x v="373"/>
    <s v="Mid-Gulf Coast Basin"/>
    <x v="97"/>
    <s v="Western Gulf"/>
    <s v="CENSARA_EXTENSION"/>
  </r>
  <r>
    <x v="45"/>
    <x v="743"/>
    <x v="2604"/>
    <x v="45"/>
    <x v="741"/>
    <s v="Atlantic Coast Basin"/>
    <x v="34"/>
    <m/>
    <s v="CENSARA_AVG"/>
  </r>
  <r>
    <x v="44"/>
    <x v="1567"/>
    <x v="2605"/>
    <x v="44"/>
    <x v="1564"/>
    <s v="Permian Basin"/>
    <x v="98"/>
    <s v="Permian Basin"/>
    <s v="CENSARA_2012"/>
  </r>
  <r>
    <x v="43"/>
    <x v="1568"/>
    <x v="2606"/>
    <x v="43"/>
    <x v="1565"/>
    <s v="Louisiana-Mississippi Salt Basins"/>
    <x v="95"/>
    <s v="Louisiana-Mississippi Salt Basins"/>
    <s v="CENSARA_2012"/>
  </r>
  <r>
    <x v="48"/>
    <x v="220"/>
    <x v="2607"/>
    <x v="48"/>
    <x v="220"/>
    <s v="Mid-Gulf Coast Basin"/>
    <x v="97"/>
    <s v="Western Gulf"/>
    <s v="CENSARA_EXTENSION"/>
  </r>
  <r>
    <x v="45"/>
    <x v="1265"/>
    <x v="2608"/>
    <x v="45"/>
    <x v="1262"/>
    <s v="Atlantic Coast Basin"/>
    <x v="34"/>
    <m/>
    <s v="CENSARA_AVG"/>
  </r>
  <r>
    <x v="47"/>
    <x v="1398"/>
    <x v="2609"/>
    <x v="47"/>
    <x v="1395"/>
    <s v="Black Warrior Basin"/>
    <x v="89"/>
    <m/>
    <s v="CENSARA_AVG"/>
  </r>
  <r>
    <x v="44"/>
    <x v="1569"/>
    <x v="2610"/>
    <x v="44"/>
    <x v="1566"/>
    <s v="Permian Basin"/>
    <x v="98"/>
    <s v="Permian Basin"/>
    <s v="CENSARA_2012"/>
  </r>
  <r>
    <x v="46"/>
    <x v="1570"/>
    <x v="2611"/>
    <x v="46"/>
    <x v="1567"/>
    <s v="Piedmont-Blue Ridge Prov"/>
    <x v="43"/>
    <m/>
    <s v="CENSARA_AVG"/>
  </r>
  <r>
    <x v="43"/>
    <x v="1571"/>
    <x v="2612"/>
    <x v="43"/>
    <x v="1568"/>
    <s v="Louisiana-Mississippi Salt Basins"/>
    <x v="95"/>
    <s v="Louisiana-Mississippi Salt Basins"/>
    <s v="CENSARA_2012"/>
  </r>
  <r>
    <x v="46"/>
    <x v="1572"/>
    <x v="2613"/>
    <x v="46"/>
    <x v="1569"/>
    <s v="S.GA Sedimentary Prov"/>
    <x v="96"/>
    <m/>
    <s v="CENSARA_AVG"/>
  </r>
  <r>
    <x v="43"/>
    <x v="613"/>
    <x v="2614"/>
    <x v="43"/>
    <x v="611"/>
    <s v="Louisiana-Mississippi Salt Basins"/>
    <x v="95"/>
    <s v="Louisiana-Mississippi Salt Basins"/>
    <s v="CENSARA_2012"/>
  </r>
  <r>
    <x v="44"/>
    <x v="46"/>
    <x v="2615"/>
    <x v="44"/>
    <x v="46"/>
    <s v="Permian Basin"/>
    <x v="98"/>
    <s v="Permian Basin"/>
    <s v="CENSARA_2012"/>
  </r>
  <r>
    <x v="44"/>
    <x v="1414"/>
    <x v="2616"/>
    <x v="44"/>
    <x v="1411"/>
    <s v="East Texas Basin"/>
    <x v="99"/>
    <s v="East Texas Basin"/>
    <s v="CENSARA_2012"/>
  </r>
  <r>
    <x v="48"/>
    <x v="1573"/>
    <x v="2617"/>
    <x v="48"/>
    <x v="1570"/>
    <s v="Black Warrior Basin"/>
    <x v="89"/>
    <m/>
    <s v="CENSARA_AVG"/>
  </r>
  <r>
    <x v="44"/>
    <x v="186"/>
    <x v="2618"/>
    <x v="44"/>
    <x v="186"/>
    <s v="Bend Arch-Fort Worth Basin"/>
    <x v="91"/>
    <s v="Bend Arch-Fort Worth Basin"/>
    <s v="CENSARA_2012"/>
  </r>
  <r>
    <x v="41"/>
    <x v="52"/>
    <x v="2619"/>
    <x v="41"/>
    <x v="52"/>
    <s v="Basin-And-Range Province"/>
    <x v="84"/>
    <m/>
    <s v="CENSARA_AVG"/>
  </r>
  <r>
    <x v="45"/>
    <x v="1514"/>
    <x v="2494"/>
    <x v="45"/>
    <x v="1511"/>
    <s v="Atlantic Coast Basin"/>
    <x v="34"/>
    <m/>
    <s v="CENSARA_AVG"/>
  </r>
  <r>
    <x v="44"/>
    <x v="1574"/>
    <x v="2620"/>
    <x v="44"/>
    <x v="1571"/>
    <s v="Bend Arch-Fort Worth Basin"/>
    <x v="91"/>
    <s v="Bend Arch-Fort Worth Basin"/>
    <s v="CENSARA_2012"/>
  </r>
  <r>
    <x v="44"/>
    <x v="1575"/>
    <x v="2621"/>
    <x v="44"/>
    <x v="1572"/>
    <s v="Bend Arch-Fort Worth Basin"/>
    <x v="91"/>
    <s v="Bend Arch-Fort Worth Basin"/>
    <s v="CENSARA_2012"/>
  </r>
  <r>
    <x v="45"/>
    <x v="1532"/>
    <x v="2536"/>
    <x v="45"/>
    <x v="1529"/>
    <s v="Atlantic Coast Basin"/>
    <x v="34"/>
    <m/>
    <s v="CENSARA_AVG"/>
  </r>
  <r>
    <x v="46"/>
    <x v="1576"/>
    <x v="2622"/>
    <x v="46"/>
    <x v="1573"/>
    <s v="S.GA Sedimentary Prov"/>
    <x v="96"/>
    <m/>
    <s v="CENSARA_AVG"/>
  </r>
  <r>
    <x v="48"/>
    <x v="1546"/>
    <x v="2623"/>
    <x v="48"/>
    <x v="1543"/>
    <s v="Black Warrior Basin"/>
    <x v="89"/>
    <m/>
    <s v="CENSARA_AVG"/>
  </r>
  <r>
    <x v="43"/>
    <x v="1396"/>
    <x v="2624"/>
    <x v="43"/>
    <x v="1393"/>
    <s v="Louisiana-Mississippi Salt Basins"/>
    <x v="95"/>
    <s v="Louisiana-Mississippi Salt Basins"/>
    <s v="CENSARA_2012"/>
  </r>
  <r>
    <x v="41"/>
    <x v="1162"/>
    <x v="2625"/>
    <x v="41"/>
    <x v="1159"/>
    <s v="Orogrande Basin"/>
    <x v="90"/>
    <s v="Permian Basin"/>
    <s v="CENSARA_EXTENSION"/>
  </r>
  <r>
    <x v="46"/>
    <x v="393"/>
    <x v="2626"/>
    <x v="46"/>
    <x v="392"/>
    <s v="S.GA Sedimentary Prov"/>
    <x v="96"/>
    <m/>
    <s v="CENSARA_AVG"/>
  </r>
  <r>
    <x v="41"/>
    <x v="1577"/>
    <x v="2627"/>
    <x v="41"/>
    <x v="1574"/>
    <s v="Permian Basin"/>
    <x v="93"/>
    <s v="Permian Basin"/>
    <s v="CENSARA_2012"/>
  </r>
  <r>
    <x v="46"/>
    <x v="1578"/>
    <x v="2628"/>
    <x v="46"/>
    <x v="1575"/>
    <s v="S.GA Sedimentary Prov"/>
    <x v="96"/>
    <m/>
    <s v="CENSARA_AVG"/>
  </r>
  <r>
    <x v="46"/>
    <x v="1579"/>
    <x v="2629"/>
    <x v="46"/>
    <x v="1576"/>
    <s v="Piedmont-Blue Ridge Prov"/>
    <x v="43"/>
    <m/>
    <s v="CENSARA_AVG"/>
  </r>
  <r>
    <x v="45"/>
    <x v="1265"/>
    <x v="2608"/>
    <x v="45"/>
    <x v="1262"/>
    <s v="Atlantic Coast Basin"/>
    <x v="34"/>
    <m/>
    <s v="CENSARA_AVG"/>
  </r>
  <r>
    <x v="44"/>
    <x v="1580"/>
    <x v="2630"/>
    <x v="44"/>
    <x v="1577"/>
    <s v="East Texas Basin"/>
    <x v="99"/>
    <s v="East Texas Basin"/>
    <s v="CENSARA_2012"/>
  </r>
  <r>
    <x v="46"/>
    <x v="1581"/>
    <x v="2631"/>
    <x v="46"/>
    <x v="1578"/>
    <s v="S.GA Sedimentary Prov"/>
    <x v="96"/>
    <m/>
    <s v="CENSARA_AVG"/>
  </r>
  <r>
    <x v="47"/>
    <x v="1582"/>
    <x v="2632"/>
    <x v="47"/>
    <x v="1579"/>
    <s v="Piedmont-Blue Ridge Prov"/>
    <x v="43"/>
    <m/>
    <s v="CENSARA_AVG"/>
  </r>
  <r>
    <x v="39"/>
    <x v="1583"/>
    <x v="2633"/>
    <x v="39"/>
    <x v="1580"/>
    <s v="Basin-And-Range Province"/>
    <x v="84"/>
    <m/>
    <s v="CENSARA_AVG"/>
  </r>
  <r>
    <x v="46"/>
    <x v="1037"/>
    <x v="2634"/>
    <x v="46"/>
    <x v="1034"/>
    <s v="S.GA Sedimentary Prov"/>
    <x v="96"/>
    <m/>
    <s v="CENSARA_AVG"/>
  </r>
  <r>
    <x v="46"/>
    <x v="1584"/>
    <x v="2635"/>
    <x v="46"/>
    <x v="1581"/>
    <s v="S.GA Sedimentary Prov"/>
    <x v="96"/>
    <m/>
    <s v="CENSARA_AVG"/>
  </r>
  <r>
    <x v="43"/>
    <x v="1585"/>
    <x v="2636"/>
    <x v="43"/>
    <x v="1582"/>
    <s v="Louisiana-Mississippi Salt Basins"/>
    <x v="95"/>
    <s v="Louisiana-Mississippi Salt Basins"/>
    <s v="CENSARA_2012"/>
  </r>
  <r>
    <x v="48"/>
    <x v="91"/>
    <x v="2637"/>
    <x v="48"/>
    <x v="91"/>
    <s v="Mid-Gulf Coast Basin"/>
    <x v="97"/>
    <s v="Western Gulf"/>
    <s v="CENSARA_EXTENSION"/>
  </r>
  <r>
    <x v="47"/>
    <x v="1586"/>
    <x v="2638"/>
    <x v="47"/>
    <x v="1583"/>
    <s v="Piedmont-Blue Ridge Prov"/>
    <x v="43"/>
    <m/>
    <s v="CENSARA_AVG"/>
  </r>
  <r>
    <x v="45"/>
    <x v="1265"/>
    <x v="2608"/>
    <x v="45"/>
    <x v="1262"/>
    <s v="Atlantic Coast Basin"/>
    <x v="34"/>
    <m/>
    <s v="CENSARA_AVG"/>
  </r>
  <r>
    <x v="47"/>
    <x v="1578"/>
    <x v="2639"/>
    <x v="47"/>
    <x v="1575"/>
    <s v="Appalachian Basin (Eastern Overthrust Area)"/>
    <x v="38"/>
    <m/>
    <s v="CENSARA_AVG"/>
  </r>
  <r>
    <x v="45"/>
    <x v="1265"/>
    <x v="2608"/>
    <x v="45"/>
    <x v="1262"/>
    <s v="Atlantic Coast Basin"/>
    <x v="34"/>
    <m/>
    <s v="CENSARA_AVG"/>
  </r>
  <r>
    <x v="47"/>
    <x v="1587"/>
    <x v="2640"/>
    <x v="47"/>
    <x v="1584"/>
    <s v="Piedmont-Blue Ridge Prov"/>
    <x v="43"/>
    <m/>
    <s v="CENSARA_AVG"/>
  </r>
  <r>
    <x v="43"/>
    <x v="1153"/>
    <x v="2641"/>
    <x v="43"/>
    <x v="1150"/>
    <s v="Louisiana-Mississippi Salt Basins"/>
    <x v="95"/>
    <s v="Louisiana-Mississippi Salt Basins"/>
    <s v="CENSARA_2012"/>
  </r>
  <r>
    <x v="46"/>
    <x v="340"/>
    <x v="2642"/>
    <x v="46"/>
    <x v="339"/>
    <s v="S.GA Sedimentary Prov"/>
    <x v="96"/>
    <m/>
    <s v="CENSARA_AVG"/>
  </r>
  <r>
    <x v="46"/>
    <x v="1412"/>
    <x v="2643"/>
    <x v="46"/>
    <x v="1409"/>
    <s v="S.GA Sedimentary Prov"/>
    <x v="96"/>
    <m/>
    <s v="CENSARA_AVG"/>
  </r>
  <r>
    <x v="48"/>
    <x v="1588"/>
    <x v="2644"/>
    <x v="48"/>
    <x v="1585"/>
    <s v="Black Warrior Basin"/>
    <x v="89"/>
    <m/>
    <s v="CENSARA_AVG"/>
  </r>
  <r>
    <x v="45"/>
    <x v="1265"/>
    <x v="2608"/>
    <x v="45"/>
    <x v="1262"/>
    <s v="Atlantic Coast Basin"/>
    <x v="34"/>
    <m/>
    <s v="CENSARA_AVG"/>
  </r>
  <r>
    <x v="46"/>
    <x v="872"/>
    <x v="2645"/>
    <x v="46"/>
    <x v="869"/>
    <s v="Piedmont-Blue Ridge Prov"/>
    <x v="43"/>
    <m/>
    <s v="CENSARA_AVG"/>
  </r>
  <r>
    <x v="48"/>
    <x v="1505"/>
    <x v="2646"/>
    <x v="48"/>
    <x v="1502"/>
    <s v="Black Warrior Basin"/>
    <x v="89"/>
    <m/>
    <s v="CENSARA_AVG"/>
  </r>
  <r>
    <x v="46"/>
    <x v="1589"/>
    <x v="2647"/>
    <x v="46"/>
    <x v="1586"/>
    <s v="S.GA Sedimentary Prov"/>
    <x v="96"/>
    <m/>
    <s v="CENSARA_AVG"/>
  </r>
  <r>
    <x v="45"/>
    <x v="1265"/>
    <x v="2608"/>
    <x v="45"/>
    <x v="1262"/>
    <s v="Atlantic Coast Basin"/>
    <x v="34"/>
    <m/>
    <s v="CENSARA_AVG"/>
  </r>
  <r>
    <x v="48"/>
    <x v="778"/>
    <x v="2648"/>
    <x v="48"/>
    <x v="776"/>
    <s v="Mid-Gulf Coast Basin"/>
    <x v="97"/>
    <s v="Western Gulf"/>
    <s v="CENSARA_EXTENSION"/>
  </r>
  <r>
    <x v="45"/>
    <x v="1265"/>
    <x v="2608"/>
    <x v="45"/>
    <x v="1262"/>
    <s v="Atlantic Coast Basin"/>
    <x v="34"/>
    <m/>
    <s v="CENSARA_AVG"/>
  </r>
  <r>
    <x v="47"/>
    <x v="1590"/>
    <x v="2649"/>
    <x v="47"/>
    <x v="1587"/>
    <s v="Mid-Gulf Coast Basin"/>
    <x v="97"/>
    <s v="Western Gulf"/>
    <s v="CENSARA_EXTENSION"/>
  </r>
  <r>
    <x v="46"/>
    <x v="1591"/>
    <x v="2650"/>
    <x v="46"/>
    <x v="1588"/>
    <s v="Piedmont-Blue Ridge Prov"/>
    <x v="43"/>
    <m/>
    <s v="CENSARA_AVG"/>
  </r>
  <r>
    <x v="44"/>
    <x v="1592"/>
    <x v="2651"/>
    <x v="44"/>
    <x v="1589"/>
    <s v="Permian Basin"/>
    <x v="98"/>
    <s v="Permian Basin"/>
    <s v="CENSARA_2012"/>
  </r>
  <r>
    <x v="48"/>
    <x v="1593"/>
    <x v="2652"/>
    <x v="48"/>
    <x v="1590"/>
    <s v="Mid-Gulf Coast Basin"/>
    <x v="97"/>
    <s v="Western Gulf"/>
    <s v="CENSARA_EXTENSION"/>
  </r>
  <r>
    <x v="47"/>
    <x v="431"/>
    <x v="2653"/>
    <x v="47"/>
    <x v="430"/>
    <s v="Black Warrior Basin"/>
    <x v="89"/>
    <m/>
    <s v="CENSARA_AVG"/>
  </r>
  <r>
    <x v="44"/>
    <x v="1594"/>
    <x v="2654"/>
    <x v="44"/>
    <x v="1591"/>
    <s v="Permian Basin"/>
    <x v="98"/>
    <s v="Permian Basin"/>
    <s v="CENSARA_2012"/>
  </r>
  <r>
    <x v="43"/>
    <x v="615"/>
    <x v="2655"/>
    <x v="43"/>
    <x v="613"/>
    <s v="Louisiana-Mississippi Salt Basins"/>
    <x v="95"/>
    <s v="Louisiana-Mississippi Salt Basins"/>
    <s v="CENSARA_2012"/>
  </r>
  <r>
    <x v="43"/>
    <x v="1595"/>
    <x v="2656"/>
    <x v="43"/>
    <x v="1592"/>
    <s v="Louisiana-Mississippi Salt Basins"/>
    <x v="95"/>
    <s v="Louisiana-Mississippi Salt Basins"/>
    <s v="CENSARA_2012"/>
  </r>
  <r>
    <x v="48"/>
    <x v="1352"/>
    <x v="2657"/>
    <x v="48"/>
    <x v="1349"/>
    <s v="Mid-Gulf Coast Basin"/>
    <x v="97"/>
    <s v="Western Gulf"/>
    <s v="CENSARA_EXTENSION"/>
  </r>
  <r>
    <x v="43"/>
    <x v="100"/>
    <x v="2658"/>
    <x v="43"/>
    <x v="100"/>
    <s v="Louisiana-Mississippi Salt Basins"/>
    <x v="95"/>
    <s v="Louisiana-Mississippi Salt Basins"/>
    <s v="CENSARA_2012"/>
  </r>
  <r>
    <x v="46"/>
    <x v="1596"/>
    <x v="2659"/>
    <x v="46"/>
    <x v="1593"/>
    <s v="S.GA Sedimentary Prov"/>
    <x v="96"/>
    <m/>
    <s v="CENSARA_AVG"/>
  </r>
  <r>
    <x v="46"/>
    <x v="516"/>
    <x v="2660"/>
    <x v="46"/>
    <x v="514"/>
    <s v="S.GA Sedimentary Prov"/>
    <x v="96"/>
    <m/>
    <s v="CENSARA_AVG"/>
  </r>
  <r>
    <x v="44"/>
    <x v="1597"/>
    <x v="2661"/>
    <x v="44"/>
    <x v="1594"/>
    <s v="Permian Basin"/>
    <x v="98"/>
    <s v="Permian Basin"/>
    <s v="CENSARA_2012"/>
  </r>
  <r>
    <x v="44"/>
    <x v="251"/>
    <x v="2662"/>
    <x v="44"/>
    <x v="250"/>
    <s v="East Texas Basin"/>
    <x v="99"/>
    <s v="East Texas Basin"/>
    <s v="CENSARA_2012"/>
  </r>
  <r>
    <x v="46"/>
    <x v="333"/>
    <x v="2663"/>
    <x v="46"/>
    <x v="332"/>
    <s v="S.GA Sedimentary Prov"/>
    <x v="96"/>
    <m/>
    <s v="CENSARA_AVG"/>
  </r>
  <r>
    <x v="44"/>
    <x v="1598"/>
    <x v="2664"/>
    <x v="44"/>
    <x v="1595"/>
    <s v="Permian Basin"/>
    <x v="98"/>
    <s v="Permian Basin"/>
    <s v="CENSARA_2012"/>
  </r>
  <r>
    <x v="44"/>
    <x v="1599"/>
    <x v="2665"/>
    <x v="44"/>
    <x v="1596"/>
    <s v="Bend Arch-Fort Worth Basin"/>
    <x v="91"/>
    <s v="Bend Arch-Fort Worth Basin"/>
    <s v="CENSARA_2012"/>
  </r>
  <r>
    <x v="46"/>
    <x v="1600"/>
    <x v="2666"/>
    <x v="46"/>
    <x v="1597"/>
    <s v="S.GA Sedimentary Prov"/>
    <x v="96"/>
    <m/>
    <s v="CENSARA_AVG"/>
  </r>
  <r>
    <x v="44"/>
    <x v="461"/>
    <x v="2667"/>
    <x v="44"/>
    <x v="459"/>
    <s v="Permian Basin"/>
    <x v="98"/>
    <s v="Permian Basin"/>
    <s v="CENSARA_2012"/>
  </r>
  <r>
    <x v="43"/>
    <x v="171"/>
    <x v="2668"/>
    <x v="43"/>
    <x v="171"/>
    <s v="Louisiana-Mississippi Salt Basins"/>
    <x v="95"/>
    <s v="Louisiana-Mississippi Salt Basins"/>
    <s v="CENSARA_2012"/>
  </r>
  <r>
    <x v="46"/>
    <x v="1601"/>
    <x v="2669"/>
    <x v="46"/>
    <x v="1598"/>
    <s v="S.GA Sedimentary Prov"/>
    <x v="96"/>
    <m/>
    <s v="CENSARA_AVG"/>
  </r>
  <r>
    <x v="41"/>
    <x v="1602"/>
    <x v="2670"/>
    <x v="41"/>
    <x v="1599"/>
    <s v="Orogrande Basin"/>
    <x v="90"/>
    <s v="Permian Basin"/>
    <s v="CENSARA_EXTENSION"/>
  </r>
  <r>
    <x v="44"/>
    <x v="1603"/>
    <x v="2671"/>
    <x v="44"/>
    <x v="1600"/>
    <s v="Permian Basin"/>
    <x v="98"/>
    <s v="Permian Basin"/>
    <s v="CENSARA_2012"/>
  </r>
  <r>
    <x v="41"/>
    <x v="1604"/>
    <x v="2672"/>
    <x v="41"/>
    <x v="1601"/>
    <s v="Pedregosa Basin"/>
    <x v="100"/>
    <m/>
    <s v="CENSARA_AVG"/>
  </r>
  <r>
    <x v="44"/>
    <x v="1204"/>
    <x v="2673"/>
    <x v="44"/>
    <x v="1201"/>
    <s v="Bend Arch-Fort Worth Basin"/>
    <x v="91"/>
    <s v="Bend Arch-Fort Worth Basin"/>
    <s v="CENSARA_2012"/>
  </r>
  <r>
    <x v="44"/>
    <x v="1239"/>
    <x v="2674"/>
    <x v="44"/>
    <x v="1236"/>
    <s v="Bend Arch-Fort Worth Basin"/>
    <x v="91"/>
    <s v="Bend Arch-Fort Worth Basin"/>
    <s v="CENSARA_2012"/>
  </r>
  <r>
    <x v="44"/>
    <x v="1605"/>
    <x v="2675"/>
    <x v="44"/>
    <x v="1602"/>
    <s v="Bend Arch-Fort Worth Basin"/>
    <x v="91"/>
    <s v="Bend Arch-Fort Worth Basin"/>
    <s v="CENSARA_2012"/>
  </r>
  <r>
    <x v="47"/>
    <x v="1529"/>
    <x v="2676"/>
    <x v="47"/>
    <x v="1526"/>
    <s v="Mid-Gulf Coast Basin"/>
    <x v="97"/>
    <s v="Western Gulf"/>
    <s v="CENSARA_EXTENSION"/>
  </r>
  <r>
    <x v="44"/>
    <x v="1606"/>
    <x v="2677"/>
    <x v="44"/>
    <x v="1603"/>
    <s v="Bend Arch-Fort Worth Basin"/>
    <x v="91"/>
    <s v="Bend Arch-Fort Worth Basin"/>
    <s v="CENSARA_2012"/>
  </r>
  <r>
    <x v="44"/>
    <x v="1607"/>
    <x v="2678"/>
    <x v="44"/>
    <x v="1604"/>
    <s v="East Texas Basin"/>
    <x v="99"/>
    <s v="East Texas Basin"/>
    <s v="CENSARA_2012"/>
  </r>
  <r>
    <x v="44"/>
    <x v="1608"/>
    <x v="2679"/>
    <x v="44"/>
    <x v="1605"/>
    <s v="East Texas Basin"/>
    <x v="99"/>
    <s v="East Texas Basin"/>
    <s v="CENSARA_2012"/>
  </r>
  <r>
    <x v="44"/>
    <x v="1609"/>
    <x v="2680"/>
    <x v="44"/>
    <x v="1606"/>
    <s v="Bend Arch-Fort Worth Basin"/>
    <x v="91"/>
    <s v="Bend Arch-Fort Worth Basin"/>
    <s v="CENSARA_2012"/>
  </r>
  <r>
    <x v="44"/>
    <x v="1610"/>
    <x v="2681"/>
    <x v="44"/>
    <x v="1607"/>
    <s v="Bend Arch-Fort Worth Basin"/>
    <x v="91"/>
    <s v="Bend Arch-Fort Worth Basin"/>
    <s v="CENSARA_2012"/>
  </r>
  <r>
    <x v="44"/>
    <x v="108"/>
    <x v="2682"/>
    <x v="44"/>
    <x v="108"/>
    <s v="East Texas Basin"/>
    <x v="99"/>
    <s v="East Texas Basin"/>
    <s v="CENSARA_2012"/>
  </r>
  <r>
    <x v="44"/>
    <x v="599"/>
    <x v="2683"/>
    <x v="44"/>
    <x v="597"/>
    <s v="East Texas Basin"/>
    <x v="99"/>
    <s v="East Texas Basin"/>
    <s v="CENSARA_2012"/>
  </r>
  <r>
    <x v="46"/>
    <x v="1288"/>
    <x v="2684"/>
    <x v="46"/>
    <x v="1285"/>
    <s v="S.GA Sedimentary Prov"/>
    <x v="96"/>
    <m/>
    <s v="CENSARA_AVG"/>
  </r>
  <r>
    <x v="47"/>
    <x v="716"/>
    <x v="2685"/>
    <x v="47"/>
    <x v="714"/>
    <s v="Piedmont-Blue Ridge Prov"/>
    <x v="43"/>
    <m/>
    <s v="CENSARA_AVG"/>
  </r>
  <r>
    <x v="44"/>
    <x v="1223"/>
    <x v="2686"/>
    <x v="44"/>
    <x v="1220"/>
    <s v="East Texas Basin"/>
    <x v="99"/>
    <s v="East Texas Basin"/>
    <s v="CENSARA_2012"/>
  </r>
  <r>
    <x v="46"/>
    <x v="1547"/>
    <x v="2687"/>
    <x v="46"/>
    <x v="1544"/>
    <s v="S.GA Sedimentary Prov"/>
    <x v="96"/>
    <m/>
    <s v="CENSARA_AVG"/>
  </r>
  <r>
    <x v="47"/>
    <x v="1448"/>
    <x v="2688"/>
    <x v="47"/>
    <x v="1445"/>
    <s v="Black Warrior Basin"/>
    <x v="89"/>
    <m/>
    <s v="CENSARA_AVG"/>
  </r>
  <r>
    <x v="44"/>
    <x v="174"/>
    <x v="2689"/>
    <x v="44"/>
    <x v="174"/>
    <s v="East Texas Basin"/>
    <x v="99"/>
    <s v="East Texas Basin"/>
    <s v="CENSARA_2012"/>
  </r>
  <r>
    <x v="46"/>
    <x v="374"/>
    <x v="2690"/>
    <x v="46"/>
    <x v="373"/>
    <s v="S.GA Sedimentary Prov"/>
    <x v="96"/>
    <m/>
    <s v="CENSARA_AVG"/>
  </r>
  <r>
    <x v="46"/>
    <x v="1611"/>
    <x v="2691"/>
    <x v="46"/>
    <x v="1608"/>
    <s v="S.GA Sedimentary Prov"/>
    <x v="96"/>
    <m/>
    <s v="CENSARA_AVG"/>
  </r>
  <r>
    <x v="46"/>
    <x v="481"/>
    <x v="2692"/>
    <x v="46"/>
    <x v="479"/>
    <s v="S.GA Sedimentary Prov"/>
    <x v="96"/>
    <m/>
    <s v="CENSARA_AVG"/>
  </r>
  <r>
    <x v="46"/>
    <x v="1612"/>
    <x v="2693"/>
    <x v="46"/>
    <x v="1609"/>
    <s v="S.GA Sedimentary Prov"/>
    <x v="96"/>
    <m/>
    <s v="CENSARA_AVG"/>
  </r>
  <r>
    <x v="46"/>
    <x v="1613"/>
    <x v="2694"/>
    <x v="46"/>
    <x v="1610"/>
    <s v="S.GA Sedimentary Prov"/>
    <x v="96"/>
    <m/>
    <s v="CENSARA_AVG"/>
  </r>
  <r>
    <x v="47"/>
    <x v="349"/>
    <x v="2695"/>
    <x v="47"/>
    <x v="348"/>
    <s v="Mid-Gulf Coast Basin"/>
    <x v="97"/>
    <s v="Western Gulf"/>
    <s v="CENSARA_EXTENSION"/>
  </r>
  <r>
    <x v="47"/>
    <x v="693"/>
    <x v="2696"/>
    <x v="47"/>
    <x v="691"/>
    <s v="Mid-Gulf Coast Basin"/>
    <x v="97"/>
    <s v="Western Gulf"/>
    <s v="CENSARA_EXTENSION"/>
  </r>
  <r>
    <x v="46"/>
    <x v="944"/>
    <x v="2697"/>
    <x v="46"/>
    <x v="941"/>
    <s v="S.GA Sedimentary Prov"/>
    <x v="96"/>
    <m/>
    <s v="CENSARA_AVG"/>
  </r>
  <r>
    <x v="46"/>
    <x v="152"/>
    <x v="2698"/>
    <x v="46"/>
    <x v="152"/>
    <s v="S.GA Sedimentary Prov"/>
    <x v="96"/>
    <m/>
    <s v="CENSARA_AVG"/>
  </r>
  <r>
    <x v="46"/>
    <x v="1614"/>
    <x v="2699"/>
    <x v="46"/>
    <x v="1611"/>
    <s v="S.GA Sedimentary Prov"/>
    <x v="96"/>
    <m/>
    <s v="CENSARA_AVG"/>
  </r>
  <r>
    <x v="48"/>
    <x v="1615"/>
    <x v="2700"/>
    <x v="48"/>
    <x v="1612"/>
    <s v="Mid-Gulf Coast Basin"/>
    <x v="97"/>
    <s v="Western Gulf"/>
    <s v="CENSARA_EXTENSION"/>
  </r>
  <r>
    <x v="48"/>
    <x v="1616"/>
    <x v="2701"/>
    <x v="48"/>
    <x v="1613"/>
    <s v="Black Warrior Basin"/>
    <x v="89"/>
    <m/>
    <s v="CENSARA_AVG"/>
  </r>
  <r>
    <x v="39"/>
    <x v="1617"/>
    <x v="2702"/>
    <x v="39"/>
    <x v="1614"/>
    <s v="Pedregosa Basin"/>
    <x v="100"/>
    <m/>
    <s v="CENSARA_AVG"/>
  </r>
  <r>
    <x v="46"/>
    <x v="201"/>
    <x v="2703"/>
    <x v="46"/>
    <x v="201"/>
    <s v="S.GA Sedimentary Prov"/>
    <x v="96"/>
    <m/>
    <s v="CENSARA_AVG"/>
  </r>
  <r>
    <x v="41"/>
    <x v="153"/>
    <x v="2704"/>
    <x v="41"/>
    <x v="153"/>
    <s v="Permian Basin"/>
    <x v="93"/>
    <s v="Permian Basin"/>
    <s v="CENSARA_2012"/>
  </r>
  <r>
    <x v="46"/>
    <x v="780"/>
    <x v="2705"/>
    <x v="46"/>
    <x v="778"/>
    <s v="S.GA Sedimentary Prov"/>
    <x v="96"/>
    <m/>
    <s v="CENSARA_AVG"/>
  </r>
  <r>
    <x v="46"/>
    <x v="1618"/>
    <x v="2706"/>
    <x v="46"/>
    <x v="1615"/>
    <s v="S.GA Sedimentary Prov"/>
    <x v="96"/>
    <m/>
    <s v="CENSARA_AVG"/>
  </r>
  <r>
    <x v="48"/>
    <x v="1619"/>
    <x v="2707"/>
    <x v="48"/>
    <x v="1616"/>
    <s v="Mid-Gulf Coast Basin"/>
    <x v="97"/>
    <s v="Western Gulf"/>
    <s v="CENSARA_EXTENSION"/>
  </r>
  <r>
    <x v="47"/>
    <x v="1620"/>
    <x v="2708"/>
    <x v="47"/>
    <x v="1617"/>
    <s v="Mid-Gulf Coast Basin"/>
    <x v="97"/>
    <s v="Western Gulf"/>
    <s v="CENSARA_EXTENSION"/>
  </r>
  <r>
    <x v="48"/>
    <x v="1621"/>
    <x v="2709"/>
    <x v="48"/>
    <x v="1618"/>
    <s v="Mid-Gulf Coast Basin"/>
    <x v="97"/>
    <s v="Western Gulf"/>
    <s v="CENSARA_EXTENSION"/>
  </r>
  <r>
    <x v="48"/>
    <x v="1622"/>
    <x v="2710"/>
    <x v="48"/>
    <x v="1619"/>
    <s v="Mid-Gulf Coast Basin"/>
    <x v="97"/>
    <s v="Western Gulf"/>
    <s v="CENSARA_EXTENSION"/>
  </r>
  <r>
    <x v="47"/>
    <x v="748"/>
    <x v="2711"/>
    <x v="47"/>
    <x v="746"/>
    <s v="Mid-Gulf Coast Basin"/>
    <x v="97"/>
    <s v="Western Gulf"/>
    <s v="CENSARA_EXTENSION"/>
  </r>
  <r>
    <x v="47"/>
    <x v="944"/>
    <x v="2712"/>
    <x v="47"/>
    <x v="941"/>
    <s v="Mid-Gulf Coast Basin"/>
    <x v="97"/>
    <s v="Western Gulf"/>
    <s v="CENSARA_EXTENSION"/>
  </r>
  <r>
    <x v="46"/>
    <x v="54"/>
    <x v="2713"/>
    <x v="46"/>
    <x v="54"/>
    <s v="S.GA Sedimentary Prov"/>
    <x v="96"/>
    <m/>
    <s v="CENSARA_AVG"/>
  </r>
  <r>
    <x v="48"/>
    <x v="1623"/>
    <x v="2714"/>
    <x v="48"/>
    <x v="1620"/>
    <s v="Mid-Gulf Coast Basin"/>
    <x v="97"/>
    <s v="Western Gulf"/>
    <s v="CENSARA_EXTENSION"/>
  </r>
  <r>
    <x v="47"/>
    <x v="1075"/>
    <x v="2715"/>
    <x v="47"/>
    <x v="1072"/>
    <s v="S.GA Sedimentary Prov"/>
    <x v="96"/>
    <m/>
    <s v="CENSARA_AVG"/>
  </r>
  <r>
    <x v="46"/>
    <x v="1624"/>
    <x v="2716"/>
    <x v="46"/>
    <x v="1621"/>
    <s v="S.GA Sedimentary Prov"/>
    <x v="96"/>
    <m/>
    <s v="CENSARA_AVG"/>
  </r>
  <r>
    <x v="49"/>
    <x v="1625"/>
    <x v="2717"/>
    <x v="49"/>
    <x v="1622"/>
    <s v="Louisiana-Mississippi Salt Basins"/>
    <x v="95"/>
    <s v="Louisiana-Mississippi Salt Basins"/>
    <s v="CENSARA_2012"/>
  </r>
  <r>
    <x v="49"/>
    <x v="1626"/>
    <x v="2718"/>
    <x v="49"/>
    <x v="1623"/>
    <s v="Louisiana-Mississippi Salt Basins"/>
    <x v="95"/>
    <s v="Louisiana-Mississippi Salt Basins"/>
    <s v="CENSARA_2012"/>
  </r>
  <r>
    <x v="41"/>
    <x v="1627"/>
    <x v="2719"/>
    <x v="41"/>
    <x v="1624"/>
    <s v="Basin-And-Range Province"/>
    <x v="84"/>
    <m/>
    <s v="CENSARA_AVG"/>
  </r>
  <r>
    <x v="49"/>
    <x v="1628"/>
    <x v="2720"/>
    <x v="49"/>
    <x v="1625"/>
    <s v="Louisiana-Mississippi Salt Basins"/>
    <x v="95"/>
    <s v="Louisiana-Mississippi Salt Basins"/>
    <s v="CENSARA_2012"/>
  </r>
  <r>
    <x v="44"/>
    <x v="1629"/>
    <x v="2721"/>
    <x v="44"/>
    <x v="1626"/>
    <s v="Permian Basin"/>
    <x v="98"/>
    <s v="Permian Basin"/>
    <s v="CENSARA_2012"/>
  </r>
  <r>
    <x v="48"/>
    <x v="242"/>
    <x v="2722"/>
    <x v="48"/>
    <x v="241"/>
    <s v="Mid-Gulf Coast Basin"/>
    <x v="97"/>
    <s v="Western Gulf"/>
    <s v="CENSARA_EXTENSION"/>
  </r>
  <r>
    <x v="46"/>
    <x v="1630"/>
    <x v="2723"/>
    <x v="46"/>
    <x v="1627"/>
    <s v="S.GA Sedimentary Prov"/>
    <x v="96"/>
    <m/>
    <s v="CENSARA_AVG"/>
  </r>
  <r>
    <x v="49"/>
    <x v="1631"/>
    <x v="2724"/>
    <x v="49"/>
    <x v="171"/>
    <s v="Louisiana-Mississippi Salt Basins"/>
    <x v="95"/>
    <s v="Louisiana-Mississippi Salt Basins"/>
    <s v="CENSARA_2012"/>
  </r>
  <r>
    <x v="49"/>
    <x v="1632"/>
    <x v="2725"/>
    <x v="49"/>
    <x v="1276"/>
    <s v="Louisiana-Mississippi Salt Basins"/>
    <x v="95"/>
    <s v="Louisiana-Mississippi Salt Basins"/>
    <s v="CENSARA_2012"/>
  </r>
  <r>
    <x v="44"/>
    <x v="1633"/>
    <x v="2726"/>
    <x v="44"/>
    <x v="1628"/>
    <s v="East Texas Basin"/>
    <x v="99"/>
    <s v="East Texas Basin"/>
    <s v="CENSARA_2012"/>
  </r>
  <r>
    <x v="46"/>
    <x v="1634"/>
    <x v="2727"/>
    <x v="46"/>
    <x v="1629"/>
    <s v="S.GA Sedimentary Prov"/>
    <x v="96"/>
    <m/>
    <s v="CENSARA_AVG"/>
  </r>
  <r>
    <x v="44"/>
    <x v="139"/>
    <x v="2728"/>
    <x v="44"/>
    <x v="139"/>
    <s v="Permian Basin"/>
    <x v="98"/>
    <s v="Permian Basin"/>
    <s v="CENSARA_2012"/>
  </r>
  <r>
    <x v="49"/>
    <x v="1635"/>
    <x v="2729"/>
    <x v="49"/>
    <x v="656"/>
    <s v="Louisiana-Mississippi Salt Basins"/>
    <x v="95"/>
    <s v="Louisiana-Mississippi Salt Basins"/>
    <s v="CENSARA_2012"/>
  </r>
  <r>
    <x v="49"/>
    <x v="1636"/>
    <x v="2730"/>
    <x v="49"/>
    <x v="1630"/>
    <s v="Louisiana-Mississippi Salt Basins"/>
    <x v="95"/>
    <s v="Louisiana-Mississippi Salt Basins"/>
    <s v="CENSARA_2012"/>
  </r>
  <r>
    <x v="46"/>
    <x v="1637"/>
    <x v="2731"/>
    <x v="46"/>
    <x v="1631"/>
    <s v="S.GA Sedimentary Prov"/>
    <x v="96"/>
    <m/>
    <s v="CENSARA_AVG"/>
  </r>
  <r>
    <x v="49"/>
    <x v="1638"/>
    <x v="2732"/>
    <x v="49"/>
    <x v="1428"/>
    <s v="Louisiana-Mississippi Salt Basins"/>
    <x v="95"/>
    <s v="Louisiana-Mississippi Salt Basins"/>
    <s v="CENSARA_2012"/>
  </r>
  <r>
    <x v="44"/>
    <x v="1639"/>
    <x v="2733"/>
    <x v="44"/>
    <x v="1632"/>
    <s v="Permian Basin"/>
    <x v="98"/>
    <s v="Permian Basin"/>
    <s v="CENSARA_2012"/>
  </r>
  <r>
    <x v="46"/>
    <x v="1288"/>
    <x v="2684"/>
    <x v="46"/>
    <x v="1285"/>
    <s v="S.GA Sedimentary Prov"/>
    <x v="96"/>
    <m/>
    <s v="CENSARA_AVG"/>
  </r>
  <r>
    <x v="47"/>
    <x v="374"/>
    <x v="2734"/>
    <x v="47"/>
    <x v="373"/>
    <s v="Mid-Gulf Coast Basin"/>
    <x v="97"/>
    <s v="Western Gulf"/>
    <s v="CENSARA_EXTENSION"/>
  </r>
  <r>
    <x v="44"/>
    <x v="1640"/>
    <x v="2735"/>
    <x v="44"/>
    <x v="1633"/>
    <s v="Permian Basin"/>
    <x v="98"/>
    <s v="Permian Basin"/>
    <s v="CENSARA_2012"/>
  </r>
  <r>
    <x v="46"/>
    <x v="1288"/>
    <x v="2684"/>
    <x v="46"/>
    <x v="1285"/>
    <s v="S.GA Sedimentary Prov"/>
    <x v="96"/>
    <m/>
    <s v="CENSARA_AVG"/>
  </r>
  <r>
    <x v="44"/>
    <x v="401"/>
    <x v="2736"/>
    <x v="44"/>
    <x v="400"/>
    <s v="East Texas Basin"/>
    <x v="99"/>
    <s v="East Texas Basin"/>
    <s v="CENSARA_2012"/>
  </r>
  <r>
    <x v="44"/>
    <x v="1641"/>
    <x v="2737"/>
    <x v="44"/>
    <x v="1634"/>
    <s v="Permian Basin"/>
    <x v="98"/>
    <s v="Permian Basin"/>
    <s v="CENSARA_2012"/>
  </r>
  <r>
    <x v="44"/>
    <x v="1642"/>
    <x v="2738"/>
    <x v="44"/>
    <x v="1635"/>
    <s v="Bend Arch-Fort Worth Basin"/>
    <x v="91"/>
    <s v="Bend Arch-Fort Worth Basin"/>
    <s v="CENSARA_2012"/>
  </r>
  <r>
    <x v="44"/>
    <x v="1643"/>
    <x v="2739"/>
    <x v="44"/>
    <x v="1636"/>
    <s v="Bend Arch-Fort Worth Basin"/>
    <x v="91"/>
    <s v="Bend Arch-Fort Worth Basin"/>
    <s v="CENSARA_2012"/>
  </r>
  <r>
    <x v="44"/>
    <x v="486"/>
    <x v="2740"/>
    <x v="44"/>
    <x v="484"/>
    <s v="Bend Arch-Fort Worth Basin"/>
    <x v="91"/>
    <s v="Bend Arch-Fort Worth Basin"/>
    <s v="CENSARA_2012"/>
  </r>
  <r>
    <x v="46"/>
    <x v="1448"/>
    <x v="2741"/>
    <x v="46"/>
    <x v="1445"/>
    <s v="S.GA Sedimentary Prov"/>
    <x v="96"/>
    <m/>
    <s v="CENSARA_AVG"/>
  </r>
  <r>
    <x v="46"/>
    <x v="1644"/>
    <x v="2742"/>
    <x v="46"/>
    <x v="1637"/>
    <s v="S.GA Sedimentary Prov"/>
    <x v="96"/>
    <m/>
    <s v="CENSARA_AVG"/>
  </r>
  <r>
    <x v="44"/>
    <x v="1645"/>
    <x v="2743"/>
    <x v="44"/>
    <x v="1638"/>
    <s v="Bend Arch-Fort Worth Basin"/>
    <x v="91"/>
    <s v="Bend Arch-Fort Worth Basin"/>
    <s v="CENSARA_2012"/>
  </r>
  <r>
    <x v="44"/>
    <x v="748"/>
    <x v="2744"/>
    <x v="44"/>
    <x v="746"/>
    <s v="Bend Arch-Fort Worth Basin"/>
    <x v="91"/>
    <s v="Bend Arch-Fort Worth Basin"/>
    <s v="CENSARA_2012"/>
  </r>
  <r>
    <x v="44"/>
    <x v="1646"/>
    <x v="2745"/>
    <x v="44"/>
    <x v="1639"/>
    <s v="Bend Arch-Fort Worth Basin"/>
    <x v="91"/>
    <s v="Bend Arch-Fort Worth Basin"/>
    <s v="CENSARA_2012"/>
  </r>
  <r>
    <x v="44"/>
    <x v="1647"/>
    <x v="2746"/>
    <x v="44"/>
    <x v="1640"/>
    <s v="East Texas Basin"/>
    <x v="99"/>
    <s v="East Texas Basin"/>
    <s v="CENSARA_2012"/>
  </r>
  <r>
    <x v="44"/>
    <x v="1648"/>
    <x v="2747"/>
    <x v="44"/>
    <x v="1641"/>
    <s v="East Texas Basin"/>
    <x v="99"/>
    <s v="East Texas Basin"/>
    <s v="CENSARA_2012"/>
  </r>
  <r>
    <x v="44"/>
    <x v="1434"/>
    <x v="2748"/>
    <x v="44"/>
    <x v="1431"/>
    <s v="Bend Arch-Fort Worth Basin"/>
    <x v="91"/>
    <s v="Bend Arch-Fort Worth Basin"/>
    <s v="CENSARA_2012"/>
  </r>
  <r>
    <x v="46"/>
    <x v="1649"/>
    <x v="2749"/>
    <x v="46"/>
    <x v="1642"/>
    <s v="S.GA Sedimentary Prov"/>
    <x v="96"/>
    <m/>
    <s v="CENSARA_AVG"/>
  </r>
  <r>
    <x v="46"/>
    <x v="1650"/>
    <x v="2750"/>
    <x v="46"/>
    <x v="1643"/>
    <s v="S.GA Sedimentary Prov"/>
    <x v="96"/>
    <m/>
    <s v="CENSARA_AVG"/>
  </r>
  <r>
    <x v="46"/>
    <x v="658"/>
    <x v="2751"/>
    <x v="46"/>
    <x v="656"/>
    <s v="S.GA Sedimentary Prov"/>
    <x v="96"/>
    <m/>
    <s v="CENSARA_AVG"/>
  </r>
  <r>
    <x v="46"/>
    <x v="1314"/>
    <x v="2752"/>
    <x v="46"/>
    <x v="1311"/>
    <s v="S.GA Sedimentary Prov"/>
    <x v="96"/>
    <m/>
    <s v="CENSARA_AVG"/>
  </r>
  <r>
    <x v="47"/>
    <x v="1651"/>
    <x v="2753"/>
    <x v="47"/>
    <x v="1644"/>
    <s v="Mid-Gulf Coast Basin"/>
    <x v="97"/>
    <s v="Western Gulf"/>
    <s v="CENSARA_EXTENSION"/>
  </r>
  <r>
    <x v="44"/>
    <x v="947"/>
    <x v="2754"/>
    <x v="44"/>
    <x v="944"/>
    <s v="East Texas Basin"/>
    <x v="99"/>
    <s v="East Texas Basin"/>
    <s v="CENSARA_2012"/>
  </r>
  <r>
    <x v="48"/>
    <x v="1383"/>
    <x v="2755"/>
    <x v="48"/>
    <x v="1380"/>
    <s v="Mid-Gulf Coast Basin"/>
    <x v="97"/>
    <s v="Western Gulf"/>
    <s v="CENSARA_EXTENSION"/>
  </r>
  <r>
    <x v="44"/>
    <x v="152"/>
    <x v="2756"/>
    <x v="44"/>
    <x v="152"/>
    <s v="East Texas Basin"/>
    <x v="99"/>
    <s v="East Texas Basin"/>
    <s v="CENSARA_2012"/>
  </r>
  <r>
    <x v="47"/>
    <x v="1551"/>
    <x v="2757"/>
    <x v="47"/>
    <x v="1548"/>
    <s v="Mid-Gulf Coast Basin"/>
    <x v="97"/>
    <s v="Western Gulf"/>
    <s v="CENSARA_EXTENSION"/>
  </r>
  <r>
    <x v="47"/>
    <x v="1652"/>
    <x v="2758"/>
    <x v="47"/>
    <x v="1645"/>
    <s v="Mid-Gulf Coast Basin"/>
    <x v="97"/>
    <s v="Western Gulf"/>
    <s v="CENSARA_EXTENSION"/>
  </r>
  <r>
    <x v="48"/>
    <x v="405"/>
    <x v="2759"/>
    <x v="48"/>
    <x v="404"/>
    <s v="Mid-Gulf Coast Basin"/>
    <x v="97"/>
    <s v="Western Gulf"/>
    <s v="CENSARA_EXTENSION"/>
  </r>
  <r>
    <x v="48"/>
    <x v="784"/>
    <x v="2760"/>
    <x v="48"/>
    <x v="782"/>
    <s v="Mid-Gulf Coast Basin"/>
    <x v="97"/>
    <s v="Western Gulf"/>
    <s v="CENSARA_EXTENSION"/>
  </r>
  <r>
    <x v="46"/>
    <x v="391"/>
    <x v="2761"/>
    <x v="46"/>
    <x v="390"/>
    <s v="S.GA Sedimentary Prov"/>
    <x v="96"/>
    <m/>
    <s v="CENSARA_AVG"/>
  </r>
  <r>
    <x v="46"/>
    <x v="1653"/>
    <x v="2762"/>
    <x v="46"/>
    <x v="1646"/>
    <s v="S.GA Sedimentary Prov"/>
    <x v="96"/>
    <m/>
    <s v="CENSARA_AVG"/>
  </r>
  <r>
    <x v="49"/>
    <x v="1654"/>
    <x v="2763"/>
    <x v="49"/>
    <x v="42"/>
    <s v="Louisiana-Mississippi Salt Basins"/>
    <x v="95"/>
    <s v="Louisiana-Mississippi Salt Basins"/>
    <s v="CENSARA_2012"/>
  </r>
  <r>
    <x v="44"/>
    <x v="1655"/>
    <x v="2764"/>
    <x v="44"/>
    <x v="1647"/>
    <s v="East Texas Basin"/>
    <x v="99"/>
    <s v="East Texas Basin"/>
    <s v="CENSARA_2012"/>
  </r>
  <r>
    <x v="44"/>
    <x v="1656"/>
    <x v="2765"/>
    <x v="44"/>
    <x v="1648"/>
    <s v="East Texas Basin"/>
    <x v="99"/>
    <s v="East Texas Basin"/>
    <s v="CENSARA_2012"/>
  </r>
  <r>
    <x v="46"/>
    <x v="54"/>
    <x v="2713"/>
    <x v="46"/>
    <x v="54"/>
    <s v="S.GA Sedimentary Prov"/>
    <x v="96"/>
    <m/>
    <s v="CENSARA_AVG"/>
  </r>
  <r>
    <x v="49"/>
    <x v="1657"/>
    <x v="2766"/>
    <x v="49"/>
    <x v="1568"/>
    <s v="Louisiana-Mississippi Salt Basins"/>
    <x v="95"/>
    <s v="Louisiana-Mississippi Salt Basins"/>
    <s v="CENSARA_2012"/>
  </r>
  <r>
    <x v="48"/>
    <x v="1658"/>
    <x v="2767"/>
    <x v="48"/>
    <x v="1649"/>
    <s v="Mid-Gulf Coast Basin"/>
    <x v="97"/>
    <s v="Western Gulf"/>
    <s v="CENSARA_EXTENSION"/>
  </r>
  <r>
    <x v="46"/>
    <x v="268"/>
    <x v="2768"/>
    <x v="46"/>
    <x v="267"/>
    <s v="S.GA Sedimentary Prov"/>
    <x v="96"/>
    <m/>
    <s v="CENSARA_AVG"/>
  </r>
  <r>
    <x v="44"/>
    <x v="758"/>
    <x v="2769"/>
    <x v="44"/>
    <x v="756"/>
    <s v="East Texas Basin"/>
    <x v="99"/>
    <s v="East Texas Basin"/>
    <s v="CENSARA_2012"/>
  </r>
  <r>
    <x v="49"/>
    <x v="1659"/>
    <x v="2770"/>
    <x v="49"/>
    <x v="122"/>
    <s v="Louisiana-Mississippi Salt Basins"/>
    <x v="95"/>
    <s v="Louisiana-Mississippi Salt Basins"/>
    <s v="CENSARA_2012"/>
  </r>
  <r>
    <x v="48"/>
    <x v="297"/>
    <x v="2771"/>
    <x v="48"/>
    <x v="296"/>
    <s v="Mid-Gulf Coast Basin"/>
    <x v="97"/>
    <s v="Western Gulf"/>
    <s v="CENSARA_EXTENSION"/>
  </r>
  <r>
    <x v="47"/>
    <x v="915"/>
    <x v="2772"/>
    <x v="47"/>
    <x v="912"/>
    <s v="S.GA Sedimentary Prov"/>
    <x v="96"/>
    <m/>
    <s v="CENSARA_AVG"/>
  </r>
  <r>
    <x v="48"/>
    <x v="1660"/>
    <x v="2773"/>
    <x v="48"/>
    <x v="1650"/>
    <s v="Mid-Gulf Coast Basin"/>
    <x v="97"/>
    <s v="Western Gulf"/>
    <s v="CENSARA_EXTENSION"/>
  </r>
  <r>
    <x v="46"/>
    <x v="1380"/>
    <x v="2774"/>
    <x v="46"/>
    <x v="1377"/>
    <s v="S.GA Sedimentary Prov"/>
    <x v="96"/>
    <m/>
    <s v="CENSARA_AVG"/>
  </r>
  <r>
    <x v="46"/>
    <x v="1661"/>
    <x v="2775"/>
    <x v="46"/>
    <x v="1651"/>
    <s v="S.GA Sedimentary Prov"/>
    <x v="96"/>
    <m/>
    <s v="CENSARA_AVG"/>
  </r>
  <r>
    <x v="49"/>
    <x v="1662"/>
    <x v="2776"/>
    <x v="49"/>
    <x v="241"/>
    <s v="Louisiana-Mississippi Salt Basins"/>
    <x v="95"/>
    <s v="Louisiana-Mississippi Salt Basins"/>
    <s v="CENSARA_2012"/>
  </r>
  <r>
    <x v="46"/>
    <x v="268"/>
    <x v="2768"/>
    <x v="46"/>
    <x v="267"/>
    <s v="S.GA Sedimentary Prov"/>
    <x v="96"/>
    <m/>
    <s v="CENSARA_AVG"/>
  </r>
  <r>
    <x v="46"/>
    <x v="716"/>
    <x v="2777"/>
    <x v="46"/>
    <x v="714"/>
    <s v="S.GA Sedimentary Prov"/>
    <x v="96"/>
    <m/>
    <s v="CENSARA_AVG"/>
  </r>
  <r>
    <x v="46"/>
    <x v="1663"/>
    <x v="2778"/>
    <x v="46"/>
    <x v="1652"/>
    <s v="S.GA Sedimentary Prov"/>
    <x v="96"/>
    <m/>
    <s v="CENSARA_AVG"/>
  </r>
  <r>
    <x v="46"/>
    <x v="573"/>
    <x v="2779"/>
    <x v="46"/>
    <x v="571"/>
    <s v="S.GA Sedimentary Prov"/>
    <x v="96"/>
    <m/>
    <s v="CENSARA_AVG"/>
  </r>
  <r>
    <x v="47"/>
    <x v="1644"/>
    <x v="2780"/>
    <x v="47"/>
    <x v="1637"/>
    <s v="Mid-Gulf Coast Basin"/>
    <x v="97"/>
    <s v="Western Gulf"/>
    <s v="CENSARA_EXTENSION"/>
  </r>
  <r>
    <x v="46"/>
    <x v="1664"/>
    <x v="2781"/>
    <x v="46"/>
    <x v="1653"/>
    <s v="S.GA Sedimentary Prov"/>
    <x v="96"/>
    <m/>
    <s v="CENSARA_AVG"/>
  </r>
  <r>
    <x v="47"/>
    <x v="1546"/>
    <x v="2782"/>
    <x v="47"/>
    <x v="1543"/>
    <s v="Mid-Gulf Coast Basin"/>
    <x v="97"/>
    <s v="Western Gulf"/>
    <s v="CENSARA_EXTENSION"/>
  </r>
  <r>
    <x v="44"/>
    <x v="1665"/>
    <x v="2783"/>
    <x v="44"/>
    <x v="1654"/>
    <s v="Permian Basin"/>
    <x v="98"/>
    <s v="Permian Basin"/>
    <s v="CENSARA_2012"/>
  </r>
  <r>
    <x v="44"/>
    <x v="977"/>
    <x v="2784"/>
    <x v="44"/>
    <x v="974"/>
    <s v="East Texas Basin"/>
    <x v="99"/>
    <s v="East Texas Basin"/>
    <s v="CENSARA_2012"/>
  </r>
  <r>
    <x v="44"/>
    <x v="1666"/>
    <x v="2785"/>
    <x v="44"/>
    <x v="1655"/>
    <s v="East Texas Basin"/>
    <x v="99"/>
    <s v="East Texas Basin"/>
    <s v="CENSARA_2012"/>
  </r>
  <r>
    <x v="49"/>
    <x v="1667"/>
    <x v="2786"/>
    <x v="49"/>
    <x v="1656"/>
    <s v="Louisiana-Mississippi Salt Basins"/>
    <x v="95"/>
    <s v="Louisiana-Mississippi Salt Basins"/>
    <s v="CENSARA_2012"/>
  </r>
  <r>
    <x v="39"/>
    <x v="975"/>
    <x v="2787"/>
    <x v="39"/>
    <x v="972"/>
    <s v="Basin-And-Range Province"/>
    <x v="84"/>
    <m/>
    <s v="CENSARA_AVG"/>
  </r>
  <r>
    <x v="46"/>
    <x v="1507"/>
    <x v="2788"/>
    <x v="46"/>
    <x v="1504"/>
    <s v="S.GA Sedimentary Prov"/>
    <x v="96"/>
    <m/>
    <s v="CENSARA_AVG"/>
  </r>
  <r>
    <x v="44"/>
    <x v="533"/>
    <x v="2789"/>
    <x v="44"/>
    <x v="531"/>
    <s v="Permian Basin"/>
    <x v="98"/>
    <s v="Permian Basin"/>
    <s v="CENSARA_2012"/>
  </r>
  <r>
    <x v="46"/>
    <x v="564"/>
    <x v="2790"/>
    <x v="46"/>
    <x v="562"/>
    <s v="S.GA Sedimentary Prov"/>
    <x v="96"/>
    <m/>
    <s v="CENSARA_AVG"/>
  </r>
  <r>
    <x v="46"/>
    <x v="1668"/>
    <x v="2791"/>
    <x v="46"/>
    <x v="1657"/>
    <s v="S.GA Sedimentary Prov"/>
    <x v="96"/>
    <m/>
    <s v="CENSARA_AVG"/>
  </r>
  <r>
    <x v="46"/>
    <x v="858"/>
    <x v="2792"/>
    <x v="46"/>
    <x v="856"/>
    <s v="S.GA Sedimentary Prov"/>
    <x v="96"/>
    <m/>
    <s v="CENSARA_AVG"/>
  </r>
  <r>
    <x v="47"/>
    <x v="563"/>
    <x v="2793"/>
    <x v="47"/>
    <x v="561"/>
    <s v="S.GA Sedimentary Prov"/>
    <x v="96"/>
    <m/>
    <s v="CENSARA_AVG"/>
  </r>
  <r>
    <x v="44"/>
    <x v="561"/>
    <x v="2794"/>
    <x v="44"/>
    <x v="559"/>
    <s v="Permian Basin"/>
    <x v="98"/>
    <s v="Permian Basin"/>
    <s v="CENSARA_2012"/>
  </r>
  <r>
    <x v="44"/>
    <x v="562"/>
    <x v="2795"/>
    <x v="44"/>
    <x v="560"/>
    <s v="Permian Basin"/>
    <x v="98"/>
    <s v="Permian Basin"/>
    <s v="CENSARA_2012"/>
  </r>
  <r>
    <x v="49"/>
    <x v="1669"/>
    <x v="2796"/>
    <x v="49"/>
    <x v="331"/>
    <s v="Louisiana-Mississippi Salt Basins"/>
    <x v="95"/>
    <s v="Louisiana-Mississippi Salt Basins"/>
    <s v="CENSARA_2012"/>
  </r>
  <r>
    <x v="44"/>
    <x v="1670"/>
    <x v="2797"/>
    <x v="44"/>
    <x v="1658"/>
    <s v="Permian Basin"/>
    <x v="98"/>
    <s v="Permian Basin"/>
    <s v="CENSARA_2012"/>
  </r>
  <r>
    <x v="47"/>
    <x v="1671"/>
    <x v="2798"/>
    <x v="47"/>
    <x v="1659"/>
    <s v="Mid-Gulf Coast Basin"/>
    <x v="97"/>
    <s v="Western Gulf"/>
    <s v="CENSARA_EXTENSION"/>
  </r>
  <r>
    <x v="48"/>
    <x v="827"/>
    <x v="2799"/>
    <x v="48"/>
    <x v="825"/>
    <s v="Mid-Gulf Coast Basin"/>
    <x v="97"/>
    <s v="Western Gulf"/>
    <s v="CENSARA_EXTENSION"/>
  </r>
  <r>
    <x v="44"/>
    <x v="333"/>
    <x v="2800"/>
    <x v="44"/>
    <x v="332"/>
    <s v="Bend Arch-Fort Worth Basin"/>
    <x v="91"/>
    <s v="Bend Arch-Fort Worth Basin"/>
    <s v="CENSARA_2012"/>
  </r>
  <r>
    <x v="46"/>
    <x v="1672"/>
    <x v="2801"/>
    <x v="46"/>
    <x v="1660"/>
    <s v="S.GA Sedimentary Prov"/>
    <x v="96"/>
    <m/>
    <s v="CENSARA_AVG"/>
  </r>
  <r>
    <x v="44"/>
    <x v="1673"/>
    <x v="2802"/>
    <x v="44"/>
    <x v="1661"/>
    <s v="Bend Arch-Fort Worth Basin"/>
    <x v="91"/>
    <s v="Bend Arch-Fort Worth Basin"/>
    <s v="CENSARA_2012"/>
  </r>
  <r>
    <x v="44"/>
    <x v="393"/>
    <x v="2803"/>
    <x v="44"/>
    <x v="392"/>
    <s v="Bend Arch-Fort Worth Basin"/>
    <x v="91"/>
    <s v="Bend Arch-Fort Worth Basin"/>
    <s v="CENSARA_2012"/>
  </r>
  <r>
    <x v="46"/>
    <x v="50"/>
    <x v="2804"/>
    <x v="46"/>
    <x v="50"/>
    <s v="S.GA Sedimentary Prov"/>
    <x v="96"/>
    <m/>
    <s v="CENSARA_AVG"/>
  </r>
  <r>
    <x v="44"/>
    <x v="1073"/>
    <x v="2805"/>
    <x v="44"/>
    <x v="1070"/>
    <s v="Bend Arch-Fort Worth Basin"/>
    <x v="91"/>
    <s v="Bend Arch-Fort Worth Basin"/>
    <s v="CENSARA_2012"/>
  </r>
  <r>
    <x v="44"/>
    <x v="1674"/>
    <x v="2806"/>
    <x v="44"/>
    <x v="1662"/>
    <s v="Bend Arch-Fort Worth Basin"/>
    <x v="91"/>
    <s v="Bend Arch-Fort Worth Basin"/>
    <s v="CENSARA_2012"/>
  </r>
  <r>
    <x v="49"/>
    <x v="1675"/>
    <x v="2807"/>
    <x v="49"/>
    <x v="108"/>
    <s v="Louisiana-Mississippi Salt Basins"/>
    <x v="95"/>
    <s v="Louisiana-Mississippi Salt Basins"/>
    <s v="CENSARA_2012"/>
  </r>
  <r>
    <x v="44"/>
    <x v="1676"/>
    <x v="2808"/>
    <x v="44"/>
    <x v="1663"/>
    <s v="Bend Arch-Fort Worth Basin"/>
    <x v="91"/>
    <s v="Bend Arch-Fort Worth Basin"/>
    <s v="CENSARA_2012"/>
  </r>
  <r>
    <x v="48"/>
    <x v="743"/>
    <x v="2809"/>
    <x v="48"/>
    <x v="741"/>
    <s v="Mid-Gulf Coast Basin"/>
    <x v="97"/>
    <s v="Western Gulf"/>
    <s v="CENSARA_EXTENSION"/>
  </r>
  <r>
    <x v="44"/>
    <x v="1677"/>
    <x v="2810"/>
    <x v="44"/>
    <x v="1664"/>
    <s v="Bend Arch-Fort Worth Basin"/>
    <x v="91"/>
    <s v="Bend Arch-Fort Worth Basin"/>
    <s v="CENSARA_2012"/>
  </r>
  <r>
    <x v="46"/>
    <x v="268"/>
    <x v="2768"/>
    <x v="46"/>
    <x v="267"/>
    <s v="S.GA Sedimentary Prov"/>
    <x v="96"/>
    <m/>
    <s v="CENSARA_AVG"/>
  </r>
  <r>
    <x v="48"/>
    <x v="977"/>
    <x v="2811"/>
    <x v="48"/>
    <x v="974"/>
    <s v="Mid-Gulf Coast Basin"/>
    <x v="97"/>
    <s v="Western Gulf"/>
    <s v="CENSARA_EXTENSION"/>
  </r>
  <r>
    <x v="47"/>
    <x v="621"/>
    <x v="2812"/>
    <x v="47"/>
    <x v="619"/>
    <s v="Mid-Gulf Coast Basin"/>
    <x v="97"/>
    <s v="Western Gulf"/>
    <s v="CENSARA_EXTENSION"/>
  </r>
  <r>
    <x v="46"/>
    <x v="268"/>
    <x v="2768"/>
    <x v="46"/>
    <x v="267"/>
    <s v="S.GA Sedimentary Prov"/>
    <x v="96"/>
    <m/>
    <s v="CENSARA_AVG"/>
  </r>
  <r>
    <x v="46"/>
    <x v="268"/>
    <x v="2768"/>
    <x v="46"/>
    <x v="267"/>
    <s v="S.GA Sedimentary Prov"/>
    <x v="96"/>
    <m/>
    <s v="CENSARA_AVG"/>
  </r>
  <r>
    <x v="46"/>
    <x v="268"/>
    <x v="2768"/>
    <x v="46"/>
    <x v="267"/>
    <s v="S.GA Sedimentary Prov"/>
    <x v="96"/>
    <m/>
    <s v="CENSARA_AVG"/>
  </r>
  <r>
    <x v="46"/>
    <x v="268"/>
    <x v="2768"/>
    <x v="46"/>
    <x v="267"/>
    <s v="S.GA Sedimentary Prov"/>
    <x v="96"/>
    <m/>
    <s v="CENSARA_AVG"/>
  </r>
  <r>
    <x v="46"/>
    <x v="206"/>
    <x v="2813"/>
    <x v="46"/>
    <x v="206"/>
    <s v="S.GA Sedimentary Prov"/>
    <x v="96"/>
    <m/>
    <s v="CENSARA_AVG"/>
  </r>
  <r>
    <x v="46"/>
    <x v="1678"/>
    <x v="2814"/>
    <x v="46"/>
    <x v="1665"/>
    <s v="S.GA Sedimentary Prov"/>
    <x v="96"/>
    <m/>
    <s v="CENSARA_AVG"/>
  </r>
  <r>
    <x v="46"/>
    <x v="1679"/>
    <x v="2815"/>
    <x v="46"/>
    <x v="1666"/>
    <s v="S.GA Sedimentary Prov"/>
    <x v="96"/>
    <m/>
    <s v="CENSARA_AVG"/>
  </r>
  <r>
    <x v="46"/>
    <x v="1680"/>
    <x v="2816"/>
    <x v="46"/>
    <x v="1667"/>
    <s v="S.GA Sedimentary Prov"/>
    <x v="96"/>
    <m/>
    <s v="CENSARA_AVG"/>
  </r>
  <r>
    <x v="46"/>
    <x v="1681"/>
    <x v="2817"/>
    <x v="46"/>
    <x v="1668"/>
    <s v="S.GA Sedimentary Prov"/>
    <x v="96"/>
    <m/>
    <s v="CENSARA_AVG"/>
  </r>
  <r>
    <x v="44"/>
    <x v="312"/>
    <x v="2818"/>
    <x v="44"/>
    <x v="311"/>
    <s v="East Texas Basin"/>
    <x v="99"/>
    <s v="East Texas Basin"/>
    <s v="CENSARA_2012"/>
  </r>
  <r>
    <x v="44"/>
    <x v="1047"/>
    <x v="2819"/>
    <x v="44"/>
    <x v="1044"/>
    <s v="Permian Basin"/>
    <x v="98"/>
    <s v="Permian Basin"/>
    <s v="CENSARA_2012"/>
  </r>
  <r>
    <x v="44"/>
    <x v="1501"/>
    <x v="2820"/>
    <x v="44"/>
    <x v="1498"/>
    <s v="East Texas Basin"/>
    <x v="99"/>
    <s v="East Texas Basin"/>
    <s v="CENSARA_2012"/>
  </r>
  <r>
    <x v="47"/>
    <x v="709"/>
    <x v="2821"/>
    <x v="47"/>
    <x v="707"/>
    <s v="S.GA Sedimentary Prov"/>
    <x v="96"/>
    <m/>
    <s v="CENSARA_AVG"/>
  </r>
  <r>
    <x v="48"/>
    <x v="1279"/>
    <x v="2822"/>
    <x v="48"/>
    <x v="1276"/>
    <s v="Mid-Gulf Coast Basin"/>
    <x v="97"/>
    <s v="Western Gulf"/>
    <s v="CENSARA_EXTENSION"/>
  </r>
  <r>
    <x v="49"/>
    <x v="1682"/>
    <x v="2823"/>
    <x v="49"/>
    <x v="1669"/>
    <s v="Louisiana-Mississippi Salt Basins"/>
    <x v="95"/>
    <s v="Louisiana-Mississippi Salt Basins"/>
    <s v="CENSARA_2012"/>
  </r>
  <r>
    <x v="47"/>
    <x v="827"/>
    <x v="2824"/>
    <x v="47"/>
    <x v="825"/>
    <s v="Mid-Gulf Coast Basin"/>
    <x v="97"/>
    <s v="Western Gulf"/>
    <s v="CENSARA_EXTENSION"/>
  </r>
  <r>
    <x v="49"/>
    <x v="1683"/>
    <x v="2825"/>
    <x v="49"/>
    <x v="1670"/>
    <s v="Louisiana-Mississippi Salt Basins"/>
    <x v="95"/>
    <s v="Louisiana-Mississippi Salt Basins"/>
    <s v="CENSARA_2012"/>
  </r>
  <r>
    <x v="49"/>
    <x v="1684"/>
    <x v="2826"/>
    <x v="49"/>
    <x v="995"/>
    <s v="Louisiana-Mississippi Salt Basins"/>
    <x v="95"/>
    <s v="Louisiana-Mississippi Salt Basins"/>
    <s v="CENSARA_2012"/>
  </r>
  <r>
    <x v="44"/>
    <x v="1685"/>
    <x v="2827"/>
    <x v="44"/>
    <x v="1671"/>
    <s v="Permian Basin"/>
    <x v="98"/>
    <s v="Permian Basin"/>
    <s v="CENSARA_2012"/>
  </r>
  <r>
    <x v="46"/>
    <x v="1672"/>
    <x v="2801"/>
    <x v="46"/>
    <x v="1660"/>
    <s v="S.GA Sedimentary Prov"/>
    <x v="96"/>
    <m/>
    <s v="CENSARA_AVG"/>
  </r>
  <r>
    <x v="46"/>
    <x v="654"/>
    <x v="2828"/>
    <x v="46"/>
    <x v="652"/>
    <s v="S.GA Sedimentary Prov"/>
    <x v="96"/>
    <m/>
    <s v="CENSARA_AVG"/>
  </r>
  <r>
    <x v="44"/>
    <x v="824"/>
    <x v="2829"/>
    <x v="44"/>
    <x v="822"/>
    <s v="East Texas Basin"/>
    <x v="99"/>
    <s v="East Texas Basin"/>
    <s v="CENSARA_2012"/>
  </r>
  <r>
    <x v="46"/>
    <x v="613"/>
    <x v="2830"/>
    <x v="46"/>
    <x v="611"/>
    <s v="S.GA Sedimentary Prov"/>
    <x v="96"/>
    <m/>
    <s v="CENSARA_AVG"/>
  </r>
  <r>
    <x v="49"/>
    <x v="1662"/>
    <x v="2776"/>
    <x v="49"/>
    <x v="241"/>
    <s v="Louisiana-Mississippi Salt Basins"/>
    <x v="95"/>
    <s v="Louisiana-Mississippi Salt Basins"/>
    <s v="CENSARA_2012"/>
  </r>
  <r>
    <x v="46"/>
    <x v="1686"/>
    <x v="2831"/>
    <x v="46"/>
    <x v="1672"/>
    <s v="S.GA Sedimentary Prov"/>
    <x v="96"/>
    <m/>
    <s v="CENSARA_AVG"/>
  </r>
  <r>
    <x v="46"/>
    <x v="1672"/>
    <x v="2801"/>
    <x v="46"/>
    <x v="1660"/>
    <s v="S.GA Sedimentary Prov"/>
    <x v="96"/>
    <m/>
    <s v="CENSARA_AVG"/>
  </r>
  <r>
    <x v="44"/>
    <x v="1687"/>
    <x v="2832"/>
    <x v="44"/>
    <x v="1673"/>
    <s v="East Texas Basin"/>
    <x v="99"/>
    <s v="East Texas Basin"/>
    <s v="CENSARA_2012"/>
  </r>
  <r>
    <x v="44"/>
    <x v="1688"/>
    <x v="2833"/>
    <x v="44"/>
    <x v="1674"/>
    <s v="Bend Arch-Fort Worth Basin"/>
    <x v="91"/>
    <s v="Bend Arch-Fort Worth Basin"/>
    <s v="CENSARA_2012"/>
  </r>
  <r>
    <x v="46"/>
    <x v="1672"/>
    <x v="2801"/>
    <x v="46"/>
    <x v="1660"/>
    <s v="S.GA Sedimentary Prov"/>
    <x v="96"/>
    <m/>
    <s v="CENSARA_AVG"/>
  </r>
  <r>
    <x v="47"/>
    <x v="410"/>
    <x v="2834"/>
    <x v="47"/>
    <x v="409"/>
    <s v="Mid-Gulf Coast Basin"/>
    <x v="97"/>
    <s v="Western Gulf"/>
    <s v="CENSARA_EXTENSION"/>
  </r>
  <r>
    <x v="49"/>
    <x v="1689"/>
    <x v="2835"/>
    <x v="49"/>
    <x v="1559"/>
    <s v="Louisiana-Mississippi Salt Basins"/>
    <x v="95"/>
    <s v="Louisiana-Mississippi Salt Basins"/>
    <s v="CENSARA_2012"/>
  </r>
  <r>
    <x v="48"/>
    <x v="1284"/>
    <x v="2836"/>
    <x v="48"/>
    <x v="1281"/>
    <s v="Mid-Gulf Coast Basin"/>
    <x v="97"/>
    <s v="Western Gulf"/>
    <s v="CENSARA_EXTENSION"/>
  </r>
  <r>
    <x v="44"/>
    <x v="1690"/>
    <x v="2837"/>
    <x v="44"/>
    <x v="1675"/>
    <s v="Permian Basin"/>
    <x v="98"/>
    <s v="Permian Basin"/>
    <s v="CENSARA_2012"/>
  </r>
  <r>
    <x v="46"/>
    <x v="1672"/>
    <x v="2801"/>
    <x v="46"/>
    <x v="1660"/>
    <s v="S.GA Sedimentary Prov"/>
    <x v="96"/>
    <m/>
    <s v="CENSARA_AVG"/>
  </r>
  <r>
    <x v="44"/>
    <x v="1278"/>
    <x v="2838"/>
    <x v="44"/>
    <x v="1275"/>
    <s v="Bend Arch-Fort Worth Basin"/>
    <x v="91"/>
    <s v="Bend Arch-Fort Worth Basin"/>
    <s v="CENSARA_2012"/>
  </r>
  <r>
    <x v="44"/>
    <x v="55"/>
    <x v="2839"/>
    <x v="44"/>
    <x v="55"/>
    <s v="Bend Arch-Fort Worth Basin"/>
    <x v="91"/>
    <s v="Bend Arch-Fort Worth Basin"/>
    <s v="CENSARA_2012"/>
  </r>
  <r>
    <x v="46"/>
    <x v="1672"/>
    <x v="2801"/>
    <x v="46"/>
    <x v="1660"/>
    <s v="S.GA Sedimentary Prov"/>
    <x v="96"/>
    <m/>
    <s v="CENSARA_AVG"/>
  </r>
  <r>
    <x v="48"/>
    <x v="1691"/>
    <x v="2840"/>
    <x v="48"/>
    <x v="1676"/>
    <s v="Mid-Gulf Coast Basin"/>
    <x v="97"/>
    <s v="Western Gulf"/>
    <s v="CENSARA_EXTENSION"/>
  </r>
  <r>
    <x v="46"/>
    <x v="738"/>
    <x v="2841"/>
    <x v="46"/>
    <x v="736"/>
    <s v="S.GA Sedimentary Prov"/>
    <x v="96"/>
    <m/>
    <s v="CENSARA_AVG"/>
  </r>
  <r>
    <x v="44"/>
    <x v="1692"/>
    <x v="2842"/>
    <x v="44"/>
    <x v="1677"/>
    <s v="Permian Basin"/>
    <x v="98"/>
    <s v="Permian Basin"/>
    <s v="CENSARA_2012"/>
  </r>
  <r>
    <x v="49"/>
    <x v="1693"/>
    <x v="2843"/>
    <x v="49"/>
    <x v="1678"/>
    <s v="Louisiana-Mississippi Salt Basins"/>
    <x v="95"/>
    <s v="Louisiana-Mississippi Salt Basins"/>
    <s v="CENSARA_2012"/>
  </r>
  <r>
    <x v="47"/>
    <x v="1694"/>
    <x v="2844"/>
    <x v="47"/>
    <x v="1679"/>
    <s v="S.GA Sedimentary Prov"/>
    <x v="96"/>
    <m/>
    <s v="CENSARA_AVG"/>
  </r>
  <r>
    <x v="46"/>
    <x v="1672"/>
    <x v="2801"/>
    <x v="46"/>
    <x v="1660"/>
    <s v="S.GA Sedimentary Prov"/>
    <x v="96"/>
    <m/>
    <s v="CENSARA_AVG"/>
  </r>
  <r>
    <x v="44"/>
    <x v="1695"/>
    <x v="2845"/>
    <x v="44"/>
    <x v="1680"/>
    <s v="Permian Basin"/>
    <x v="98"/>
    <s v="Permian Basin"/>
    <s v="CENSARA_2012"/>
  </r>
  <r>
    <x v="46"/>
    <x v="562"/>
    <x v="2846"/>
    <x v="46"/>
    <x v="560"/>
    <s v="S.GA Sedimentary Prov"/>
    <x v="96"/>
    <m/>
    <s v="CENSARA_AVG"/>
  </r>
  <r>
    <x v="44"/>
    <x v="1696"/>
    <x v="2847"/>
    <x v="44"/>
    <x v="1681"/>
    <s v="Permian Basin"/>
    <x v="98"/>
    <s v="Permian Basin"/>
    <s v="CENSARA_2012"/>
  </r>
  <r>
    <x v="48"/>
    <x v="391"/>
    <x v="2848"/>
    <x v="48"/>
    <x v="390"/>
    <s v="Mid-Gulf Coast Basin"/>
    <x v="97"/>
    <s v="Western Gulf"/>
    <s v="CENSARA_EXTENSION"/>
  </r>
  <r>
    <x v="47"/>
    <x v="1697"/>
    <x v="2849"/>
    <x v="47"/>
    <x v="1682"/>
    <s v="Mid-Gulf Coast Basin"/>
    <x v="97"/>
    <s v="Western Gulf"/>
    <s v="CENSARA_EXTENSION"/>
  </r>
  <r>
    <x v="44"/>
    <x v="1698"/>
    <x v="2850"/>
    <x v="44"/>
    <x v="1683"/>
    <s v="Permian Basin"/>
    <x v="98"/>
    <s v="Permian Basin"/>
    <s v="CENSARA_2012"/>
  </r>
  <r>
    <x v="49"/>
    <x v="1699"/>
    <x v="2851"/>
    <x v="49"/>
    <x v="1684"/>
    <s v="Louisiana-Mississippi Salt Basins"/>
    <x v="95"/>
    <s v="Louisiana-Mississippi Salt Basins"/>
    <s v="CENSARA_2012"/>
  </r>
  <r>
    <x v="44"/>
    <x v="454"/>
    <x v="2852"/>
    <x v="44"/>
    <x v="453"/>
    <s v="Permian Basin"/>
    <x v="98"/>
    <s v="Permian Basin"/>
    <s v="CENSARA_2012"/>
  </r>
  <r>
    <x v="46"/>
    <x v="238"/>
    <x v="2853"/>
    <x v="46"/>
    <x v="237"/>
    <s v="S.GA Sedimentary Prov"/>
    <x v="96"/>
    <m/>
    <s v="CENSARA_AVG"/>
  </r>
  <r>
    <x v="46"/>
    <x v="121"/>
    <x v="2854"/>
    <x v="46"/>
    <x v="121"/>
    <s v="S.GA Sedimentary Prov"/>
    <x v="96"/>
    <m/>
    <s v="CENSARA_AVG"/>
  </r>
  <r>
    <x v="44"/>
    <x v="1700"/>
    <x v="2855"/>
    <x v="44"/>
    <x v="1685"/>
    <s v="Bend Arch-Fort Worth Basin"/>
    <x v="91"/>
    <s v="Bend Arch-Fort Worth Basin"/>
    <s v="CENSARA_2012"/>
  </r>
  <r>
    <x v="47"/>
    <x v="1380"/>
    <x v="2856"/>
    <x v="47"/>
    <x v="1377"/>
    <s v="S.GA Sedimentary Prov"/>
    <x v="96"/>
    <m/>
    <s v="CENSARA_AVG"/>
  </r>
  <r>
    <x v="46"/>
    <x v="1701"/>
    <x v="2857"/>
    <x v="46"/>
    <x v="1686"/>
    <s v="S.GA Sedimentary Prov"/>
    <x v="96"/>
    <m/>
    <s v="CENSARA_AVG"/>
  </r>
  <r>
    <x v="44"/>
    <x v="1702"/>
    <x v="2858"/>
    <x v="44"/>
    <x v="1687"/>
    <s v="Permian Basin"/>
    <x v="98"/>
    <s v="Permian Basin"/>
    <s v="CENSARA_2012"/>
  </r>
  <r>
    <x v="46"/>
    <x v="1703"/>
    <x v="2859"/>
    <x v="46"/>
    <x v="1688"/>
    <s v="S.GA Sedimentary Prov"/>
    <x v="96"/>
    <m/>
    <s v="CENSARA_AVG"/>
  </r>
  <r>
    <x v="44"/>
    <x v="1704"/>
    <x v="2860"/>
    <x v="44"/>
    <x v="1689"/>
    <s v="Permian Basin"/>
    <x v="98"/>
    <s v="Permian Basin"/>
    <s v="CENSARA_2012"/>
  </r>
  <r>
    <x v="46"/>
    <x v="738"/>
    <x v="2841"/>
    <x v="46"/>
    <x v="736"/>
    <s v="S.GA Sedimentary Prov"/>
    <x v="96"/>
    <m/>
    <s v="CENSARA_AVG"/>
  </r>
  <r>
    <x v="44"/>
    <x v="631"/>
    <x v="2861"/>
    <x v="44"/>
    <x v="629"/>
    <s v="East Texas Basin"/>
    <x v="99"/>
    <s v="East Texas Basin"/>
    <s v="CENSARA_2012"/>
  </r>
  <r>
    <x v="44"/>
    <x v="1705"/>
    <x v="2862"/>
    <x v="44"/>
    <x v="1690"/>
    <s v="Permian Basin"/>
    <x v="98"/>
    <s v="Permian Basin"/>
    <s v="CENSARA_2012"/>
  </r>
  <r>
    <x v="46"/>
    <x v="1706"/>
    <x v="2863"/>
    <x v="46"/>
    <x v="1691"/>
    <s v="S.GA Sedimentary Prov"/>
    <x v="96"/>
    <m/>
    <s v="CENSARA_AVG"/>
  </r>
  <r>
    <x v="44"/>
    <x v="1707"/>
    <x v="2864"/>
    <x v="44"/>
    <x v="1692"/>
    <s v="Bend Arch-Fort Worth Basin"/>
    <x v="91"/>
    <s v="Bend Arch-Fort Worth Basin"/>
    <s v="CENSARA_2012"/>
  </r>
  <r>
    <x v="46"/>
    <x v="1708"/>
    <x v="2865"/>
    <x v="46"/>
    <x v="1693"/>
    <s v="S.GA Sedimentary Prov"/>
    <x v="96"/>
    <m/>
    <s v="CENSARA_AVG"/>
  </r>
  <r>
    <x v="48"/>
    <x v="486"/>
    <x v="2866"/>
    <x v="48"/>
    <x v="484"/>
    <s v="Mid-Gulf Coast Basin"/>
    <x v="97"/>
    <s v="Western Gulf"/>
    <s v="CENSARA_EXTENSION"/>
  </r>
  <r>
    <x v="46"/>
    <x v="738"/>
    <x v="2841"/>
    <x v="46"/>
    <x v="736"/>
    <s v="S.GA Sedimentary Prov"/>
    <x v="96"/>
    <m/>
    <s v="CENSARA_AVG"/>
  </r>
  <r>
    <x v="44"/>
    <x v="1709"/>
    <x v="2867"/>
    <x v="44"/>
    <x v="1694"/>
    <s v="Bend Arch-Fort Worth Basin"/>
    <x v="91"/>
    <s v="Bend Arch-Fort Worth Basin"/>
    <s v="CENSARA_2012"/>
  </r>
  <r>
    <x v="46"/>
    <x v="1710"/>
    <x v="2868"/>
    <x v="46"/>
    <x v="1695"/>
    <s v="S.GA Sedimentary Prov"/>
    <x v="96"/>
    <m/>
    <s v="CENSARA_AVG"/>
  </r>
  <r>
    <x v="46"/>
    <x v="738"/>
    <x v="2841"/>
    <x v="46"/>
    <x v="736"/>
    <s v="S.GA Sedimentary Prov"/>
    <x v="96"/>
    <m/>
    <s v="CENSARA_AVG"/>
  </r>
  <r>
    <x v="49"/>
    <x v="1711"/>
    <x v="2869"/>
    <x v="49"/>
    <x v="1696"/>
    <s v="Louisiana-Mississippi Salt Basins"/>
    <x v="95"/>
    <s v="Louisiana-Mississippi Salt Basins"/>
    <s v="CENSARA_2012"/>
  </r>
  <r>
    <x v="44"/>
    <x v="302"/>
    <x v="2870"/>
    <x v="44"/>
    <x v="301"/>
    <s v="Bend Arch-Fort Worth Basin"/>
    <x v="91"/>
    <s v="Bend Arch-Fort Worth Basin"/>
    <s v="CENSARA_2012"/>
  </r>
  <r>
    <x v="46"/>
    <x v="738"/>
    <x v="2841"/>
    <x v="46"/>
    <x v="736"/>
    <s v="S.GA Sedimentary Prov"/>
    <x v="96"/>
    <m/>
    <s v="CENSARA_AVG"/>
  </r>
  <r>
    <x v="44"/>
    <x v="1127"/>
    <x v="2871"/>
    <x v="44"/>
    <x v="1124"/>
    <s v="East Texas Basin"/>
    <x v="99"/>
    <s v="East Texas Basin"/>
    <s v="CENSARA_2012"/>
  </r>
  <r>
    <x v="47"/>
    <x v="91"/>
    <x v="2872"/>
    <x v="47"/>
    <x v="91"/>
    <s v="Mid-Gulf Coast Basin"/>
    <x v="97"/>
    <s v="Western Gulf"/>
    <s v="CENSARA_EXTENSION"/>
  </r>
  <r>
    <x v="47"/>
    <x v="1712"/>
    <x v="2873"/>
    <x v="47"/>
    <x v="1697"/>
    <s v="Mid-Gulf Coast Basin"/>
    <x v="97"/>
    <s v="Western Gulf"/>
    <s v="CENSARA_EXTENSION"/>
  </r>
  <r>
    <x v="48"/>
    <x v="1712"/>
    <x v="2874"/>
    <x v="48"/>
    <x v="1697"/>
    <s v="Mid-Gulf Coast Basin"/>
    <x v="97"/>
    <s v="Western Gulf"/>
    <s v="CENSARA_EXTENSION"/>
  </r>
  <r>
    <x v="49"/>
    <x v="1713"/>
    <x v="2875"/>
    <x v="49"/>
    <x v="744"/>
    <s v="Louisiana-Mississippi Salt Basins"/>
    <x v="95"/>
    <s v="Louisiana-Mississippi Salt Basins"/>
    <s v="CENSARA_2012"/>
  </r>
  <r>
    <x v="48"/>
    <x v="34"/>
    <x v="2876"/>
    <x v="48"/>
    <x v="34"/>
    <s v="Mid-Gulf Coast Basin"/>
    <x v="97"/>
    <s v="Western Gulf"/>
    <s v="CENSARA_EXTENSION"/>
  </r>
  <r>
    <x v="44"/>
    <x v="284"/>
    <x v="2877"/>
    <x v="44"/>
    <x v="283"/>
    <s v="Bend Arch-Fort Worth Basin"/>
    <x v="91"/>
    <s v="Bend Arch-Fort Worth Basin"/>
    <s v="CENSARA_2012"/>
  </r>
  <r>
    <x v="44"/>
    <x v="757"/>
    <x v="2878"/>
    <x v="44"/>
    <x v="755"/>
    <s v="East Texas Basin"/>
    <x v="99"/>
    <s v="East Texas Basin"/>
    <s v="CENSARA_2012"/>
  </r>
  <r>
    <x v="48"/>
    <x v="1714"/>
    <x v="2879"/>
    <x v="48"/>
    <x v="1698"/>
    <s v="Mid-Gulf Coast Basin"/>
    <x v="97"/>
    <s v="Western Gulf"/>
    <s v="CENSARA_EXTENSION"/>
  </r>
  <r>
    <x v="44"/>
    <x v="1715"/>
    <x v="2880"/>
    <x v="44"/>
    <x v="1699"/>
    <s v="East Texas Basin"/>
    <x v="99"/>
    <s v="East Texas Basin"/>
    <s v="CENSARA_2012"/>
  </r>
  <r>
    <x v="48"/>
    <x v="416"/>
    <x v="2881"/>
    <x v="48"/>
    <x v="415"/>
    <s v="Mid-Gulf Coast Basin"/>
    <x v="97"/>
    <s v="Western Gulf"/>
    <s v="CENSARA_EXTENSION"/>
  </r>
  <r>
    <x v="46"/>
    <x v="1153"/>
    <x v="2882"/>
    <x v="46"/>
    <x v="1150"/>
    <s v="S.GA Sedimentary Prov"/>
    <x v="96"/>
    <m/>
    <s v="CENSARA_AVG"/>
  </r>
  <r>
    <x v="46"/>
    <x v="738"/>
    <x v="2841"/>
    <x v="46"/>
    <x v="736"/>
    <s v="S.GA Sedimentary Prov"/>
    <x v="96"/>
    <m/>
    <s v="CENSARA_AVG"/>
  </r>
  <r>
    <x v="46"/>
    <x v="738"/>
    <x v="2841"/>
    <x v="46"/>
    <x v="736"/>
    <s v="S.GA Sedimentary Prov"/>
    <x v="96"/>
    <m/>
    <s v="CENSARA_AVG"/>
  </r>
  <r>
    <x v="47"/>
    <x v="516"/>
    <x v="2883"/>
    <x v="47"/>
    <x v="514"/>
    <s v="S.GA Sedimentary Prov"/>
    <x v="96"/>
    <m/>
    <s v="CENSARA_AVG"/>
  </r>
  <r>
    <x v="46"/>
    <x v="738"/>
    <x v="2841"/>
    <x v="46"/>
    <x v="736"/>
    <s v="S.GA Sedimentary Prov"/>
    <x v="96"/>
    <m/>
    <s v="CENSARA_AVG"/>
  </r>
  <r>
    <x v="46"/>
    <x v="738"/>
    <x v="2841"/>
    <x v="46"/>
    <x v="736"/>
    <s v="S.GA Sedimentary Prov"/>
    <x v="96"/>
    <m/>
    <s v="CENSARA_AVG"/>
  </r>
  <r>
    <x v="48"/>
    <x v="42"/>
    <x v="2884"/>
    <x v="48"/>
    <x v="42"/>
    <s v="Mid-Gulf Coast Basin"/>
    <x v="97"/>
    <s v="Western Gulf"/>
    <s v="CENSARA_EXTENSION"/>
  </r>
  <r>
    <x v="46"/>
    <x v="1716"/>
    <x v="2885"/>
    <x v="46"/>
    <x v="1700"/>
    <s v="S.GA Sedimentary Prov"/>
    <x v="96"/>
    <m/>
    <s v="CENSARA_AVG"/>
  </r>
  <r>
    <x v="46"/>
    <x v="1551"/>
    <x v="2886"/>
    <x v="46"/>
    <x v="1548"/>
    <s v="S.GA Sedimentary Prov"/>
    <x v="96"/>
    <m/>
    <s v="CENSARA_AVG"/>
  </r>
  <r>
    <x v="46"/>
    <x v="738"/>
    <x v="2841"/>
    <x v="46"/>
    <x v="736"/>
    <s v="S.GA Sedimentary Prov"/>
    <x v="96"/>
    <m/>
    <s v="CENSARA_AVG"/>
  </r>
  <r>
    <x v="0"/>
    <x v="892"/>
    <x v="2887"/>
    <x v="50"/>
    <x v="1701"/>
    <m/>
    <x v="101"/>
    <m/>
    <m/>
  </r>
  <r>
    <x v="8"/>
    <x v="892"/>
    <x v="2888"/>
    <x v="50"/>
    <x v="1701"/>
    <m/>
    <x v="101"/>
    <m/>
    <m/>
  </r>
  <r>
    <x v="3"/>
    <x v="892"/>
    <x v="2889"/>
    <x v="50"/>
    <x v="1701"/>
    <m/>
    <x v="101"/>
    <m/>
    <m/>
  </r>
  <r>
    <x v="5"/>
    <x v="892"/>
    <x v="2890"/>
    <x v="50"/>
    <x v="1701"/>
    <m/>
    <x v="101"/>
    <m/>
    <m/>
  </r>
  <r>
    <x v="11"/>
    <x v="892"/>
    <x v="2891"/>
    <x v="50"/>
    <x v="1701"/>
    <m/>
    <x v="101"/>
    <m/>
    <m/>
  </r>
  <r>
    <x v="12"/>
    <x v="892"/>
    <x v="2892"/>
    <x v="50"/>
    <x v="1701"/>
    <m/>
    <x v="101"/>
    <m/>
    <m/>
  </r>
  <r>
    <x v="4"/>
    <x v="1717"/>
    <x v="2893"/>
    <x v="50"/>
    <x v="1701"/>
    <m/>
    <x v="101"/>
    <m/>
    <m/>
  </r>
  <r>
    <x v="11"/>
    <x v="892"/>
    <x v="2891"/>
    <x v="50"/>
    <x v="1701"/>
    <m/>
    <x v="101"/>
    <m/>
    <m/>
  </r>
  <r>
    <x v="12"/>
    <x v="892"/>
    <x v="2892"/>
    <x v="50"/>
    <x v="1701"/>
    <m/>
    <x v="101"/>
    <m/>
    <m/>
  </r>
  <r>
    <x v="20"/>
    <x v="892"/>
    <x v="2894"/>
    <x v="50"/>
    <x v="1701"/>
    <m/>
    <x v="101"/>
    <m/>
    <m/>
  </r>
  <r>
    <x v="25"/>
    <x v="892"/>
    <x v="2895"/>
    <x v="50"/>
    <x v="1701"/>
    <m/>
    <x v="101"/>
    <m/>
    <m/>
  </r>
  <r>
    <x v="26"/>
    <x v="892"/>
    <x v="2896"/>
    <x v="50"/>
    <x v="1701"/>
    <m/>
    <x v="101"/>
    <m/>
    <m/>
  </r>
  <r>
    <x v="27"/>
    <x v="892"/>
    <x v="2897"/>
    <x v="50"/>
    <x v="1701"/>
    <m/>
    <x v="101"/>
    <m/>
    <m/>
  </r>
  <r>
    <x v="33"/>
    <x v="1718"/>
    <x v="2898"/>
    <x v="50"/>
    <x v="1701"/>
    <m/>
    <x v="101"/>
    <m/>
    <m/>
  </r>
  <r>
    <x v="50"/>
    <x v="595"/>
    <x v="2899"/>
    <x v="51"/>
    <x v="593"/>
    <s v="Florida Platform"/>
    <x v="102"/>
    <m/>
    <s v="CENSARA_AVG"/>
  </r>
  <r>
    <x v="49"/>
    <x v="1719"/>
    <x v="2900"/>
    <x v="49"/>
    <x v="1702"/>
    <s v="Louisiana-Mississippi Salt Basins"/>
    <x v="95"/>
    <s v="Louisiana-Mississippi Salt Basins"/>
    <s v="CENSARA_2012"/>
  </r>
  <r>
    <x v="48"/>
    <x v="81"/>
    <x v="2901"/>
    <x v="48"/>
    <x v="81"/>
    <s v="Mid-Gulf Coast Basin"/>
    <x v="97"/>
    <s v="Western Gulf"/>
    <s v="CENSARA_EXTENSION"/>
  </r>
  <r>
    <x v="49"/>
    <x v="1720"/>
    <x v="2902"/>
    <x v="49"/>
    <x v="1703"/>
    <s v="Louisiana-Mississippi Salt Basins"/>
    <x v="95"/>
    <s v="Louisiana-Mississippi Salt Basins"/>
    <s v="CENSARA_2012"/>
  </r>
  <r>
    <x v="49"/>
    <x v="1721"/>
    <x v="2903"/>
    <x v="49"/>
    <x v="52"/>
    <s v="Louisiana-Mississippi Salt Basins"/>
    <x v="95"/>
    <s v="Louisiana-Mississippi Salt Basins"/>
    <s v="CENSARA_2012"/>
  </r>
  <r>
    <x v="44"/>
    <x v="1722"/>
    <x v="2904"/>
    <x v="44"/>
    <x v="1704"/>
    <s v="East Texas Basin"/>
    <x v="99"/>
    <s v="East Texas Basin"/>
    <s v="CENSARA_2012"/>
  </r>
  <r>
    <x v="46"/>
    <x v="719"/>
    <x v="2905"/>
    <x v="46"/>
    <x v="717"/>
    <s v="S.GA Sedimentary Prov"/>
    <x v="96"/>
    <m/>
    <s v="CENSARA_AVG"/>
  </r>
  <r>
    <x v="44"/>
    <x v="1723"/>
    <x v="2906"/>
    <x v="44"/>
    <x v="1705"/>
    <s v="Bend Arch-Fort Worth Basin"/>
    <x v="91"/>
    <s v="Bend Arch-Fort Worth Basin"/>
    <s v="CENSARA_2012"/>
  </r>
  <r>
    <x v="46"/>
    <x v="1449"/>
    <x v="2907"/>
    <x v="46"/>
    <x v="1446"/>
    <s v="S.GA Sedimentary Prov"/>
    <x v="96"/>
    <m/>
    <s v="CENSARA_AVG"/>
  </r>
  <r>
    <x v="44"/>
    <x v="92"/>
    <x v="2908"/>
    <x v="44"/>
    <x v="92"/>
    <s v="Permian Basin"/>
    <x v="98"/>
    <s v="Permian Basin"/>
    <s v="CENSARA_2012"/>
  </r>
  <r>
    <x v="50"/>
    <x v="595"/>
    <x v="2899"/>
    <x v="51"/>
    <x v="593"/>
    <s v="Florida Platform"/>
    <x v="102"/>
    <m/>
    <s v="CENSARA_AVG"/>
  </r>
  <r>
    <x v="50"/>
    <x v="595"/>
    <x v="2899"/>
    <x v="51"/>
    <x v="593"/>
    <s v="Florida Platform"/>
    <x v="102"/>
    <m/>
    <s v="CENSARA_AVG"/>
  </r>
  <r>
    <x v="50"/>
    <x v="595"/>
    <x v="2899"/>
    <x v="51"/>
    <x v="593"/>
    <s v="Florida Platform"/>
    <x v="102"/>
    <m/>
    <s v="CENSARA_AVG"/>
  </r>
  <r>
    <x v="46"/>
    <x v="856"/>
    <x v="2909"/>
    <x v="46"/>
    <x v="854"/>
    <s v="S.GA Sedimentary Prov"/>
    <x v="96"/>
    <m/>
    <s v="CENSARA_AVG"/>
  </r>
  <r>
    <x v="47"/>
    <x v="1724"/>
    <x v="2910"/>
    <x v="47"/>
    <x v="1706"/>
    <s v="S.GA Sedimentary Prov"/>
    <x v="96"/>
    <m/>
    <s v="CENSARA_AVG"/>
  </r>
  <r>
    <x v="44"/>
    <x v="1441"/>
    <x v="2911"/>
    <x v="44"/>
    <x v="1438"/>
    <s v="East Texas Basin"/>
    <x v="99"/>
    <s v="East Texas Basin"/>
    <s v="CENSARA_2012"/>
  </r>
  <r>
    <x v="44"/>
    <x v="1725"/>
    <x v="2912"/>
    <x v="44"/>
    <x v="1707"/>
    <s v="Permian Basin"/>
    <x v="98"/>
    <s v="Permian Basin"/>
    <s v="CENSARA_2012"/>
  </r>
  <r>
    <x v="48"/>
    <x v="108"/>
    <x v="2913"/>
    <x v="48"/>
    <x v="108"/>
    <s v="Mid-Gulf Coast Basin"/>
    <x v="97"/>
    <s v="Western Gulf"/>
    <s v="CENSARA_EXTENSION"/>
  </r>
  <r>
    <x v="46"/>
    <x v="1726"/>
    <x v="2914"/>
    <x v="46"/>
    <x v="1708"/>
    <s v="S.GA Sedimentary Prov"/>
    <x v="96"/>
    <m/>
    <s v="CENSARA_AVG"/>
  </r>
  <r>
    <x v="44"/>
    <x v="1727"/>
    <x v="2915"/>
    <x v="44"/>
    <x v="1709"/>
    <s v="Permian Basin"/>
    <x v="98"/>
    <s v="Permian Basin"/>
    <s v="CENSARA_2012"/>
  </r>
  <r>
    <x v="48"/>
    <x v="431"/>
    <x v="2916"/>
    <x v="48"/>
    <x v="430"/>
    <s v="Mid-Gulf Coast Basin"/>
    <x v="97"/>
    <s v="Western Gulf"/>
    <s v="CENSARA_EXTENSION"/>
  </r>
  <r>
    <x v="46"/>
    <x v="1439"/>
    <x v="2917"/>
    <x v="46"/>
    <x v="1436"/>
    <s v="S.GA Sedimentary Prov"/>
    <x v="96"/>
    <m/>
    <s v="CENSARA_AVG"/>
  </r>
  <r>
    <x v="44"/>
    <x v="1728"/>
    <x v="2918"/>
    <x v="44"/>
    <x v="1710"/>
    <s v="Permian Basin"/>
    <x v="98"/>
    <s v="Permian Basin"/>
    <s v="CENSARA_2012"/>
  </r>
  <r>
    <x v="44"/>
    <x v="1729"/>
    <x v="2919"/>
    <x v="44"/>
    <x v="1711"/>
    <s v="Permian Basin"/>
    <x v="98"/>
    <s v="Permian Basin"/>
    <s v="CENSARA_2012"/>
  </r>
  <r>
    <x v="47"/>
    <x v="1730"/>
    <x v="2920"/>
    <x v="47"/>
    <x v="1712"/>
    <s v="Mid-Gulf Coast Basin"/>
    <x v="97"/>
    <s v="Western Gulf"/>
    <s v="CENSARA_EXTENSION"/>
  </r>
  <r>
    <x v="48"/>
    <x v="693"/>
    <x v="2921"/>
    <x v="48"/>
    <x v="691"/>
    <s v="Mid-Gulf Coast Basin"/>
    <x v="97"/>
    <s v="Western Gulf"/>
    <s v="CENSARA_EXTENSION"/>
  </r>
  <r>
    <x v="44"/>
    <x v="833"/>
    <x v="2922"/>
    <x v="44"/>
    <x v="831"/>
    <s v="Bend Arch-Fort Worth Basin"/>
    <x v="91"/>
    <s v="Bend Arch-Fort Worth Basin"/>
    <s v="CENSARA_2012"/>
  </r>
  <r>
    <x v="50"/>
    <x v="595"/>
    <x v="2899"/>
    <x v="51"/>
    <x v="593"/>
    <s v="Florida Platform"/>
    <x v="102"/>
    <m/>
    <s v="CENSARA_AVG"/>
  </r>
  <r>
    <x v="48"/>
    <x v="1731"/>
    <x v="2923"/>
    <x v="48"/>
    <x v="1713"/>
    <s v="Mid-Gulf Coast Basin"/>
    <x v="97"/>
    <s v="Western Gulf"/>
    <s v="CENSARA_EXTENSION"/>
  </r>
  <r>
    <x v="47"/>
    <x v="1554"/>
    <x v="2924"/>
    <x v="47"/>
    <x v="1551"/>
    <s v="Mid-Gulf Coast Basin"/>
    <x v="97"/>
    <s v="Western Gulf"/>
    <s v="CENSARA_EXTENSION"/>
  </r>
  <r>
    <x v="44"/>
    <x v="1732"/>
    <x v="2925"/>
    <x v="44"/>
    <x v="1714"/>
    <s v="Bend Arch-Fort Worth Basin"/>
    <x v="91"/>
    <s v="Bend Arch-Fort Worth Basin"/>
    <s v="CENSARA_2012"/>
  </r>
  <r>
    <x v="50"/>
    <x v="1733"/>
    <x v="2926"/>
    <x v="51"/>
    <x v="1715"/>
    <s v="Florida Platform"/>
    <x v="102"/>
    <m/>
    <s v="CENSARA_AVG"/>
  </r>
  <r>
    <x v="50"/>
    <x v="1733"/>
    <x v="2926"/>
    <x v="51"/>
    <x v="1715"/>
    <s v="Florida Platform"/>
    <x v="102"/>
    <m/>
    <s v="CENSARA_AVG"/>
  </r>
  <r>
    <x v="48"/>
    <x v="1530"/>
    <x v="2927"/>
    <x v="48"/>
    <x v="1527"/>
    <s v="Mid-Gulf Coast Basin"/>
    <x v="97"/>
    <s v="Western Gulf"/>
    <s v="CENSARA_EXTENSION"/>
  </r>
  <r>
    <x v="48"/>
    <x v="152"/>
    <x v="2928"/>
    <x v="48"/>
    <x v="152"/>
    <s v="Mid-Gulf Coast Basin"/>
    <x v="97"/>
    <s v="Western Gulf"/>
    <s v="CENSARA_EXTENSION"/>
  </r>
  <r>
    <x v="44"/>
    <x v="1734"/>
    <x v="2929"/>
    <x v="44"/>
    <x v="1716"/>
    <s v="East Texas Basin"/>
    <x v="99"/>
    <s v="East Texas Basin"/>
    <s v="CENSARA_2012"/>
  </r>
  <r>
    <x v="50"/>
    <x v="1733"/>
    <x v="2926"/>
    <x v="51"/>
    <x v="1715"/>
    <s v="Florida Platform"/>
    <x v="102"/>
    <m/>
    <s v="CENSARA_AVG"/>
  </r>
  <r>
    <x v="50"/>
    <x v="332"/>
    <x v="2930"/>
    <x v="51"/>
    <x v="331"/>
    <s v="S.GA Sedimentary Prov"/>
    <x v="96"/>
    <m/>
    <s v="CENSARA_AVG"/>
  </r>
  <r>
    <x v="50"/>
    <x v="1733"/>
    <x v="2926"/>
    <x v="51"/>
    <x v="1715"/>
    <s v="Florida Platform"/>
    <x v="102"/>
    <m/>
    <s v="CENSARA_AVG"/>
  </r>
  <r>
    <x v="44"/>
    <x v="1735"/>
    <x v="2931"/>
    <x v="44"/>
    <x v="1717"/>
    <s v="East Texas Basin"/>
    <x v="99"/>
    <s v="East Texas Basin"/>
    <s v="CENSARA_2012"/>
  </r>
  <r>
    <x v="44"/>
    <x v="1736"/>
    <x v="2932"/>
    <x v="44"/>
    <x v="1702"/>
    <s v="East Texas Basin"/>
    <x v="99"/>
    <s v="East Texas Basin"/>
    <s v="CENSARA_2012"/>
  </r>
  <r>
    <x v="50"/>
    <x v="1733"/>
    <x v="2926"/>
    <x v="51"/>
    <x v="1715"/>
    <s v="Florida Platform"/>
    <x v="102"/>
    <m/>
    <s v="CENSARA_AVG"/>
  </r>
  <r>
    <x v="44"/>
    <x v="1737"/>
    <x v="2933"/>
    <x v="44"/>
    <x v="1718"/>
    <s v="Bend Arch-Fort Worth Basin"/>
    <x v="91"/>
    <s v="Bend Arch-Fort Worth Basin"/>
    <s v="CENSARA_2012"/>
  </r>
  <r>
    <x v="50"/>
    <x v="778"/>
    <x v="2934"/>
    <x v="51"/>
    <x v="776"/>
    <s v="S.GA Sedimentary Prov"/>
    <x v="96"/>
    <m/>
    <s v="CENSARA_AVG"/>
  </r>
  <r>
    <x v="44"/>
    <x v="1738"/>
    <x v="2935"/>
    <x v="44"/>
    <x v="1719"/>
    <s v="Permian Basin"/>
    <x v="98"/>
    <s v="Permian Basin"/>
    <s v="CENSARA_2012"/>
  </r>
  <r>
    <x v="44"/>
    <x v="516"/>
    <x v="2936"/>
    <x v="44"/>
    <x v="514"/>
    <s v="East Texas Basin"/>
    <x v="99"/>
    <s v="East Texas Basin"/>
    <s v="CENSARA_2012"/>
  </r>
  <r>
    <x v="49"/>
    <x v="1739"/>
    <x v="2937"/>
    <x v="49"/>
    <x v="1720"/>
    <s v="Western Gulf"/>
    <x v="103"/>
    <s v="Western Gulf"/>
    <s v="CENSARA_2012"/>
  </r>
  <r>
    <x v="50"/>
    <x v="238"/>
    <x v="2938"/>
    <x v="51"/>
    <x v="237"/>
    <s v="Florida Platform"/>
    <x v="102"/>
    <m/>
    <s v="CENSARA_AVG"/>
  </r>
  <r>
    <x v="50"/>
    <x v="1733"/>
    <x v="2926"/>
    <x v="51"/>
    <x v="1715"/>
    <s v="Florida Platform"/>
    <x v="102"/>
    <m/>
    <s v="CENSARA_AVG"/>
  </r>
  <r>
    <x v="50"/>
    <x v="100"/>
    <x v="2939"/>
    <x v="51"/>
    <x v="100"/>
    <s v="Florida Platform"/>
    <x v="102"/>
    <m/>
    <s v="CENSARA_AVG"/>
  </r>
  <r>
    <x v="48"/>
    <x v="1740"/>
    <x v="2940"/>
    <x v="48"/>
    <x v="1721"/>
    <s v="Mid-Gulf Coast Basin"/>
    <x v="97"/>
    <s v="Western Gulf"/>
    <s v="CENSARA_EXTENSION"/>
  </r>
  <r>
    <x v="50"/>
    <x v="284"/>
    <x v="2941"/>
    <x v="51"/>
    <x v="283"/>
    <s v="Florida Platform"/>
    <x v="102"/>
    <m/>
    <s v="CENSARA_AVG"/>
  </r>
  <r>
    <x v="48"/>
    <x v="563"/>
    <x v="2942"/>
    <x v="48"/>
    <x v="561"/>
    <s v="Mid-Gulf Coast Basin"/>
    <x v="97"/>
    <s v="Western Gulf"/>
    <s v="CENSARA_EXTENSION"/>
  </r>
  <r>
    <x v="50"/>
    <x v="1506"/>
    <x v="2943"/>
    <x v="51"/>
    <x v="1503"/>
    <s v="Mid-Gulf Coast Basin"/>
    <x v="97"/>
    <s v="Western Gulf"/>
    <s v="CENSARA_EXTENSION"/>
  </r>
  <r>
    <x v="47"/>
    <x v="1741"/>
    <x v="2944"/>
    <x v="47"/>
    <x v="1722"/>
    <s v="Mid-Gulf Coast Basin"/>
    <x v="97"/>
    <s v="Western Gulf"/>
    <s v="CENSARA_EXTENSION"/>
  </r>
  <r>
    <x v="50"/>
    <x v="1733"/>
    <x v="2926"/>
    <x v="51"/>
    <x v="1715"/>
    <s v="Florida Platform"/>
    <x v="102"/>
    <m/>
    <s v="CENSARA_AVG"/>
  </r>
  <r>
    <x v="44"/>
    <x v="1742"/>
    <x v="2945"/>
    <x v="44"/>
    <x v="1723"/>
    <s v="East Texas Basin"/>
    <x v="99"/>
    <s v="East Texas Basin"/>
    <s v="CENSARA_2012"/>
  </r>
  <r>
    <x v="44"/>
    <x v="1743"/>
    <x v="2946"/>
    <x v="44"/>
    <x v="1724"/>
    <s v="Permian Basin"/>
    <x v="98"/>
    <s v="Permian Basin"/>
    <s v="CENSARA_2012"/>
  </r>
  <r>
    <x v="48"/>
    <x v="1744"/>
    <x v="2947"/>
    <x v="48"/>
    <x v="1725"/>
    <s v="Mid-Gulf Coast Basin"/>
    <x v="97"/>
    <s v="Western Gulf"/>
    <s v="CENSARA_EXTENSION"/>
  </r>
  <r>
    <x v="50"/>
    <x v="1733"/>
    <x v="2926"/>
    <x v="51"/>
    <x v="1715"/>
    <s v="Florida Platform"/>
    <x v="102"/>
    <m/>
    <s v="CENSARA_AVG"/>
  </r>
  <r>
    <x v="48"/>
    <x v="1572"/>
    <x v="2948"/>
    <x v="48"/>
    <x v="1569"/>
    <s v="Mid-Gulf Coast Basin"/>
    <x v="97"/>
    <s v="Western Gulf"/>
    <s v="CENSARA_EXTENSION"/>
  </r>
  <r>
    <x v="44"/>
    <x v="1745"/>
    <x v="2949"/>
    <x v="44"/>
    <x v="1726"/>
    <s v="Bend Arch-Fort Worth Basin"/>
    <x v="91"/>
    <s v="Bend Arch-Fort Worth Basin"/>
    <s v="CENSARA_2012"/>
  </r>
  <r>
    <x v="50"/>
    <x v="1746"/>
    <x v="2950"/>
    <x v="51"/>
    <x v="1727"/>
    <s v="Mid-Gulf Coast Basin"/>
    <x v="97"/>
    <s v="Western Gulf"/>
    <s v="CENSARA_EXTENSION"/>
  </r>
  <r>
    <x v="50"/>
    <x v="242"/>
    <x v="2951"/>
    <x v="51"/>
    <x v="241"/>
    <s v="Florida Platform"/>
    <x v="102"/>
    <m/>
    <s v="CENSARA_AVG"/>
  </r>
  <r>
    <x v="44"/>
    <x v="1747"/>
    <x v="2952"/>
    <x v="44"/>
    <x v="1728"/>
    <s v="East Texas Basin"/>
    <x v="99"/>
    <s v="East Texas Basin"/>
    <s v="CENSARA_2012"/>
  </r>
  <r>
    <x v="44"/>
    <x v="1748"/>
    <x v="2953"/>
    <x v="44"/>
    <x v="1729"/>
    <s v="Bend Arch-Fort Worth Basin"/>
    <x v="91"/>
    <s v="Bend Arch-Fort Worth Basin"/>
    <s v="CENSARA_2012"/>
  </r>
  <r>
    <x v="50"/>
    <x v="34"/>
    <x v="2954"/>
    <x v="51"/>
    <x v="34"/>
    <s v="S.GA Sedimentary Prov"/>
    <x v="96"/>
    <m/>
    <s v="CENSARA_AVG"/>
  </r>
  <r>
    <x v="50"/>
    <x v="1749"/>
    <x v="2955"/>
    <x v="51"/>
    <x v="1730"/>
    <s v="Mid-Gulf Coast Basin"/>
    <x v="97"/>
    <s v="Western Gulf"/>
    <s v="CENSARA_EXTENSION"/>
  </r>
  <r>
    <x v="50"/>
    <x v="1735"/>
    <x v="2956"/>
    <x v="51"/>
    <x v="1717"/>
    <s v="S.GA Sedimentary Prov"/>
    <x v="96"/>
    <m/>
    <s v="CENSARA_AVG"/>
  </r>
  <r>
    <x v="44"/>
    <x v="1750"/>
    <x v="2957"/>
    <x v="44"/>
    <x v="1731"/>
    <s v="Bend Arch-Fort Worth Basin"/>
    <x v="91"/>
    <s v="Bend Arch-Fort Worth Basin"/>
    <s v="CENSARA_2012"/>
  </r>
  <r>
    <x v="49"/>
    <x v="1751"/>
    <x v="2958"/>
    <x v="49"/>
    <x v="1732"/>
    <s v="Western Gulf"/>
    <x v="103"/>
    <s v="Western Gulf"/>
    <s v="CENSARA_2012"/>
  </r>
  <r>
    <x v="50"/>
    <x v="1730"/>
    <x v="2959"/>
    <x v="51"/>
    <x v="1712"/>
    <s v="Mid-Gulf Coast Basin"/>
    <x v="97"/>
    <s v="Western Gulf"/>
    <s v="CENSARA_EXTENSION"/>
  </r>
  <r>
    <x v="50"/>
    <x v="91"/>
    <x v="2960"/>
    <x v="51"/>
    <x v="91"/>
    <s v="S.GA Sedimentary Prov"/>
    <x v="96"/>
    <m/>
    <s v="CENSARA_AVG"/>
  </r>
  <r>
    <x v="50"/>
    <x v="1752"/>
    <x v="2961"/>
    <x v="51"/>
    <x v="1733"/>
    <s v="S.GA Sedimentary Prov"/>
    <x v="96"/>
    <m/>
    <s v="CENSARA_AVG"/>
  </r>
  <r>
    <x v="49"/>
    <x v="1753"/>
    <x v="2962"/>
    <x v="49"/>
    <x v="527"/>
    <s v="Western Gulf"/>
    <x v="103"/>
    <s v="Western Gulf"/>
    <s v="CENSARA_2012"/>
  </r>
  <r>
    <x v="50"/>
    <x v="1754"/>
    <x v="2963"/>
    <x v="51"/>
    <x v="1734"/>
    <s v="Florida Platform"/>
    <x v="102"/>
    <m/>
    <s v="CENSARA_AVG"/>
  </r>
  <r>
    <x v="44"/>
    <x v="511"/>
    <x v="2964"/>
    <x v="44"/>
    <x v="509"/>
    <s v="Western Gulf"/>
    <x v="103"/>
    <s v="Western Gulf"/>
    <s v="CENSARA_2012"/>
  </r>
  <r>
    <x v="44"/>
    <x v="1051"/>
    <x v="2965"/>
    <x v="44"/>
    <x v="1048"/>
    <s v="East Texas Basin"/>
    <x v="99"/>
    <s v="East Texas Basin"/>
    <s v="CENSARA_2012"/>
  </r>
  <r>
    <x v="50"/>
    <x v="1755"/>
    <x v="2966"/>
    <x v="51"/>
    <x v="1735"/>
    <s v="Florida Platform"/>
    <x v="102"/>
    <m/>
    <s v="CENSARA_AVG"/>
  </r>
  <r>
    <x v="44"/>
    <x v="1650"/>
    <x v="2967"/>
    <x v="44"/>
    <x v="1643"/>
    <s v="Permian Basin"/>
    <x v="98"/>
    <s v="Permian Basin"/>
    <s v="CENSARA_2012"/>
  </r>
  <r>
    <x v="48"/>
    <x v="1756"/>
    <x v="2968"/>
    <x v="48"/>
    <x v="1736"/>
    <s v="Mid-Gulf Coast Basin"/>
    <x v="97"/>
    <s v="Western Gulf"/>
    <s v="CENSARA_EXTENSION"/>
  </r>
  <r>
    <x v="44"/>
    <x v="1246"/>
    <x v="2969"/>
    <x v="44"/>
    <x v="1243"/>
    <s v="Western Gulf"/>
    <x v="103"/>
    <s v="Western Gulf"/>
    <s v="CENSARA_2012"/>
  </r>
  <r>
    <x v="50"/>
    <x v="206"/>
    <x v="2970"/>
    <x v="51"/>
    <x v="206"/>
    <s v="Florida Platform"/>
    <x v="102"/>
    <m/>
    <s v="CENSARA_AVG"/>
  </r>
  <r>
    <x v="50"/>
    <x v="54"/>
    <x v="2971"/>
    <x v="51"/>
    <x v="54"/>
    <s v="S.GA Sedimentary Prov"/>
    <x v="96"/>
    <m/>
    <s v="CENSARA_AVG"/>
  </r>
  <r>
    <x v="50"/>
    <x v="613"/>
    <x v="2972"/>
    <x v="51"/>
    <x v="611"/>
    <s v="S.GA Sedimentary Prov"/>
    <x v="96"/>
    <m/>
    <s v="CENSARA_AVG"/>
  </r>
  <r>
    <x v="48"/>
    <x v="1757"/>
    <x v="2973"/>
    <x v="48"/>
    <x v="1737"/>
    <s v="Mid-Gulf Coast Basin"/>
    <x v="97"/>
    <s v="Western Gulf"/>
    <s v="CENSARA_EXTENSION"/>
  </r>
  <r>
    <x v="49"/>
    <x v="1758"/>
    <x v="2974"/>
    <x v="49"/>
    <x v="91"/>
    <s v="Western Gulf"/>
    <x v="103"/>
    <s v="Western Gulf"/>
    <s v="CENSARA_2012"/>
  </r>
  <r>
    <x v="44"/>
    <x v="784"/>
    <x v="2975"/>
    <x v="44"/>
    <x v="782"/>
    <s v="Western Gulf"/>
    <x v="103"/>
    <s v="Western Gulf"/>
    <s v="CENSARA_2012"/>
  </r>
  <r>
    <x v="44"/>
    <x v="1378"/>
    <x v="2976"/>
    <x v="44"/>
    <x v="1375"/>
    <s v="Permian Basin"/>
    <x v="98"/>
    <s v="Permian Basin"/>
    <s v="CENSARA_2012"/>
  </r>
  <r>
    <x v="48"/>
    <x v="1311"/>
    <x v="2977"/>
    <x v="48"/>
    <x v="1308"/>
    <s v="Mid-Gulf Coast Basin"/>
    <x v="97"/>
    <s v="Western Gulf"/>
    <s v="CENSARA_EXTENSION"/>
  </r>
  <r>
    <x v="49"/>
    <x v="1759"/>
    <x v="2978"/>
    <x v="49"/>
    <x v="1738"/>
    <s v="Western Gulf"/>
    <x v="103"/>
    <s v="Western Gulf"/>
    <s v="CENSARA_2012"/>
  </r>
  <r>
    <x v="50"/>
    <x v="549"/>
    <x v="2979"/>
    <x v="51"/>
    <x v="547"/>
    <s v="Florida Platform"/>
    <x v="102"/>
    <m/>
    <s v="CENSARA_AVG"/>
  </r>
  <r>
    <x v="50"/>
    <x v="429"/>
    <x v="2980"/>
    <x v="51"/>
    <x v="428"/>
    <s v="S.GA Sedimentary Prov"/>
    <x v="96"/>
    <m/>
    <s v="CENSARA_AVG"/>
  </r>
  <r>
    <x v="44"/>
    <x v="743"/>
    <x v="2981"/>
    <x v="44"/>
    <x v="741"/>
    <s v="Western Gulf"/>
    <x v="103"/>
    <s v="Western Gulf"/>
    <s v="CENSARA_2012"/>
  </r>
  <r>
    <x v="49"/>
    <x v="1760"/>
    <x v="2982"/>
    <x v="49"/>
    <x v="1739"/>
    <s v="Western Gulf"/>
    <x v="103"/>
    <s v="Western Gulf"/>
    <s v="CENSARA_2012"/>
  </r>
  <r>
    <x v="50"/>
    <x v="171"/>
    <x v="2983"/>
    <x v="51"/>
    <x v="171"/>
    <s v="Florida Platform"/>
    <x v="102"/>
    <m/>
    <s v="CENSARA_AVG"/>
  </r>
  <r>
    <x v="49"/>
    <x v="1761"/>
    <x v="2984"/>
    <x v="49"/>
    <x v="1740"/>
    <s v="Western Gulf"/>
    <x v="103"/>
    <s v="Western Gulf"/>
    <s v="CENSARA_2012"/>
  </r>
  <r>
    <x v="49"/>
    <x v="1762"/>
    <x v="2985"/>
    <x v="49"/>
    <x v="1741"/>
    <s v="Western Gulf"/>
    <x v="103"/>
    <s v="Western Gulf"/>
    <s v="CENSARA_2012"/>
  </r>
  <r>
    <x v="50"/>
    <x v="333"/>
    <x v="2986"/>
    <x v="51"/>
    <x v="332"/>
    <s v="Florida Platform"/>
    <x v="102"/>
    <m/>
    <s v="CENSARA_AVG"/>
  </r>
  <r>
    <x v="44"/>
    <x v="133"/>
    <x v="2987"/>
    <x v="44"/>
    <x v="133"/>
    <s v="Western Gulf"/>
    <x v="103"/>
    <s v="Western Gulf"/>
    <s v="CENSARA_2012"/>
  </r>
  <r>
    <x v="44"/>
    <x v="1763"/>
    <x v="2988"/>
    <x v="44"/>
    <x v="1742"/>
    <s v="Permian Basin"/>
    <x v="98"/>
    <s v="Permian Basin"/>
    <s v="CENSARA_2012"/>
  </r>
  <r>
    <x v="49"/>
    <x v="1761"/>
    <x v="2984"/>
    <x v="49"/>
    <x v="1740"/>
    <s v="Western Gulf"/>
    <x v="103"/>
    <s v="Western Gulf"/>
    <s v="CENSARA_2012"/>
  </r>
  <r>
    <x v="50"/>
    <x v="615"/>
    <x v="2989"/>
    <x v="51"/>
    <x v="613"/>
    <s v="Florida Platform"/>
    <x v="102"/>
    <m/>
    <s v="CENSARA_AVG"/>
  </r>
  <r>
    <x v="49"/>
    <x v="1764"/>
    <x v="2990"/>
    <x v="49"/>
    <x v="1743"/>
    <s v="Western Gulf"/>
    <x v="103"/>
    <s v="Western Gulf"/>
    <s v="CENSARA_2012"/>
  </r>
  <r>
    <x v="44"/>
    <x v="936"/>
    <x v="2991"/>
    <x v="44"/>
    <x v="933"/>
    <s v="Bend Arch-Fort Worth Basin"/>
    <x v="91"/>
    <s v="Bend Arch-Fort Worth Basin"/>
    <s v="CENSARA_2012"/>
  </r>
  <r>
    <x v="44"/>
    <x v="1765"/>
    <x v="2992"/>
    <x v="44"/>
    <x v="1744"/>
    <s v="Western Gulf"/>
    <x v="103"/>
    <s v="Western Gulf"/>
    <s v="CENSARA_2012"/>
  </r>
  <r>
    <x v="44"/>
    <x v="242"/>
    <x v="2993"/>
    <x v="44"/>
    <x v="241"/>
    <s v="Western Gulf"/>
    <x v="103"/>
    <s v="Western Gulf"/>
    <s v="CENSARA_2012"/>
  </r>
  <r>
    <x v="49"/>
    <x v="1766"/>
    <x v="2994"/>
    <x v="49"/>
    <x v="1745"/>
    <s v="Western Gulf"/>
    <x v="103"/>
    <s v="Western Gulf"/>
    <s v="CENSARA_2012"/>
  </r>
  <r>
    <x v="44"/>
    <x v="889"/>
    <x v="2995"/>
    <x v="44"/>
    <x v="886"/>
    <s v="Western Gulf"/>
    <x v="103"/>
    <s v="Western Gulf"/>
    <s v="CENSARA_2012"/>
  </r>
  <r>
    <x v="48"/>
    <x v="332"/>
    <x v="2996"/>
    <x v="48"/>
    <x v="331"/>
    <s v="Mid-Gulf Coast Basin"/>
    <x v="97"/>
    <s v="Western Gulf"/>
    <s v="CENSARA_EXTENSION"/>
  </r>
  <r>
    <x v="50"/>
    <x v="1767"/>
    <x v="2997"/>
    <x v="51"/>
    <x v="1746"/>
    <s v="S.GA Sedimentary Prov"/>
    <x v="96"/>
    <m/>
    <s v="CENSARA_AVG"/>
  </r>
  <r>
    <x v="44"/>
    <x v="1428"/>
    <x v="2998"/>
    <x v="44"/>
    <x v="1425"/>
    <s v="Western Gulf"/>
    <x v="103"/>
    <s v="Western Gulf"/>
    <s v="CENSARA_2012"/>
  </r>
  <r>
    <x v="47"/>
    <x v="1741"/>
    <x v="2944"/>
    <x v="47"/>
    <x v="1722"/>
    <s v="Mid-Gulf Coast Basin"/>
    <x v="97"/>
    <s v="Western Gulf"/>
    <s v="CENSARA_EXTENSION"/>
  </r>
  <r>
    <x v="44"/>
    <x v="1768"/>
    <x v="2999"/>
    <x v="44"/>
    <x v="1747"/>
    <s v="Bend Arch-Fort Worth Basin"/>
    <x v="91"/>
    <s v="Bend Arch-Fort Worth Basin"/>
    <s v="CENSARA_2012"/>
  </r>
  <r>
    <x v="48"/>
    <x v="758"/>
    <x v="3000"/>
    <x v="48"/>
    <x v="756"/>
    <s v="Mid-Gulf Coast Basin"/>
    <x v="97"/>
    <s v="Western Gulf"/>
    <s v="CENSARA_EXTENSION"/>
  </r>
  <r>
    <x v="49"/>
    <x v="1769"/>
    <x v="3001"/>
    <x v="49"/>
    <x v="752"/>
    <s v="Western Gulf"/>
    <x v="103"/>
    <s v="Western Gulf"/>
    <s v="CENSARA_2012"/>
  </r>
  <r>
    <x v="44"/>
    <x v="1770"/>
    <x v="3002"/>
    <x v="44"/>
    <x v="1748"/>
    <s v="Western Gulf"/>
    <x v="103"/>
    <s v="Western Gulf"/>
    <s v="CENSARA_2012"/>
  </r>
  <r>
    <x v="49"/>
    <x v="1771"/>
    <x v="3003"/>
    <x v="49"/>
    <x v="1749"/>
    <s v="Western Gulf"/>
    <x v="103"/>
    <s v="Western Gulf"/>
    <s v="CENSARA_2012"/>
  </r>
  <r>
    <x v="50"/>
    <x v="547"/>
    <x v="3004"/>
    <x v="51"/>
    <x v="545"/>
    <s v="Florida Platform"/>
    <x v="102"/>
    <m/>
    <s v="CENSARA_AVG"/>
  </r>
  <r>
    <x v="44"/>
    <x v="45"/>
    <x v="3005"/>
    <x v="44"/>
    <x v="45"/>
    <s v="Bend Arch-Fort Worth Basin"/>
    <x v="91"/>
    <s v="Bend Arch-Fort Worth Basin"/>
    <s v="CENSARA_2012"/>
  </r>
  <r>
    <x v="49"/>
    <x v="1772"/>
    <x v="3006"/>
    <x v="49"/>
    <x v="1750"/>
    <s v="Western Gulf"/>
    <x v="103"/>
    <s v="Western Gulf"/>
    <s v="CENSARA_2012"/>
  </r>
  <r>
    <x v="50"/>
    <x v="1773"/>
    <x v="3007"/>
    <x v="51"/>
    <x v="1751"/>
    <s v="Florida Platform"/>
    <x v="102"/>
    <m/>
    <s v="CENSARA_AVG"/>
  </r>
  <r>
    <x v="50"/>
    <x v="1746"/>
    <x v="2950"/>
    <x v="51"/>
    <x v="1727"/>
    <s v="Mid-Gulf Coast Basin"/>
    <x v="97"/>
    <s v="Western Gulf"/>
    <s v="CENSARA_EXTENSION"/>
  </r>
  <r>
    <x v="44"/>
    <x v="1774"/>
    <x v="3008"/>
    <x v="44"/>
    <x v="1752"/>
    <s v="Permian Basin"/>
    <x v="98"/>
    <s v="Permian Basin"/>
    <s v="CENSARA_2012"/>
  </r>
  <r>
    <x v="44"/>
    <x v="1775"/>
    <x v="3009"/>
    <x v="44"/>
    <x v="1753"/>
    <s v="Bend Arch-Fort Worth Basin"/>
    <x v="91"/>
    <s v="Bend Arch-Fort Worth Basin"/>
    <s v="CENSARA_2012"/>
  </r>
  <r>
    <x v="49"/>
    <x v="1776"/>
    <x v="3010"/>
    <x v="49"/>
    <x v="1754"/>
    <s v="Western Gulf"/>
    <x v="103"/>
    <s v="Western Gulf"/>
    <s v="CENSARA_2012"/>
  </r>
  <r>
    <x v="48"/>
    <x v="118"/>
    <x v="3011"/>
    <x v="48"/>
    <x v="118"/>
    <s v="Mid-Gulf Coast Basin"/>
    <x v="97"/>
    <s v="Western Gulf"/>
    <s v="CENSARA_EXTENSION"/>
  </r>
  <r>
    <x v="44"/>
    <x v="1777"/>
    <x v="3012"/>
    <x v="44"/>
    <x v="1755"/>
    <s v="Western Gulf"/>
    <x v="103"/>
    <s v="Western Gulf"/>
    <s v="CENSARA_2012"/>
  </r>
  <r>
    <x v="50"/>
    <x v="1746"/>
    <x v="2950"/>
    <x v="51"/>
    <x v="1727"/>
    <s v="Mid-Gulf Coast Basin"/>
    <x v="97"/>
    <s v="Western Gulf"/>
    <s v="CENSARA_EXTENSION"/>
  </r>
  <r>
    <x v="44"/>
    <x v="1199"/>
    <x v="3013"/>
    <x v="44"/>
    <x v="1196"/>
    <s v="Western Gulf"/>
    <x v="103"/>
    <s v="Western Gulf"/>
    <s v="CENSARA_2012"/>
  </r>
  <r>
    <x v="50"/>
    <x v="547"/>
    <x v="3004"/>
    <x v="51"/>
    <x v="545"/>
    <s v="Florida Platform"/>
    <x v="102"/>
    <m/>
    <s v="CENSARA_AVG"/>
  </r>
  <r>
    <x v="49"/>
    <x v="1778"/>
    <x v="3014"/>
    <x v="49"/>
    <x v="1756"/>
    <s v="Western Gulf"/>
    <x v="103"/>
    <s v="Western Gulf"/>
    <s v="CENSARA_2012"/>
  </r>
  <r>
    <x v="50"/>
    <x v="1779"/>
    <x v="3015"/>
    <x v="51"/>
    <x v="1757"/>
    <s v="Florida Platform"/>
    <x v="102"/>
    <m/>
    <s v="CENSARA_AVG"/>
  </r>
  <r>
    <x v="50"/>
    <x v="1749"/>
    <x v="2955"/>
    <x v="51"/>
    <x v="1730"/>
    <s v="Mid-Gulf Coast Basin"/>
    <x v="97"/>
    <s v="Western Gulf"/>
    <s v="CENSARA_EXTENSION"/>
  </r>
  <r>
    <x v="50"/>
    <x v="1767"/>
    <x v="2997"/>
    <x v="51"/>
    <x v="1746"/>
    <s v="S.GA Sedimentary Prov"/>
    <x v="96"/>
    <m/>
    <s v="CENSARA_AVG"/>
  </r>
  <r>
    <x v="50"/>
    <x v="1730"/>
    <x v="2959"/>
    <x v="51"/>
    <x v="1712"/>
    <s v="Mid-Gulf Coast Basin"/>
    <x v="97"/>
    <s v="Western Gulf"/>
    <s v="CENSARA_EXTENSION"/>
  </r>
  <r>
    <x v="50"/>
    <x v="1780"/>
    <x v="3016"/>
    <x v="51"/>
    <x v="1758"/>
    <s v="S.GA Sedimentary Prov"/>
    <x v="96"/>
    <m/>
    <s v="CENSARA_AVG"/>
  </r>
  <r>
    <x v="44"/>
    <x v="1781"/>
    <x v="3017"/>
    <x v="44"/>
    <x v="1759"/>
    <s v="Western Gulf"/>
    <x v="103"/>
    <s v="Western Gulf"/>
    <s v="CENSARA_2012"/>
  </r>
  <r>
    <x v="50"/>
    <x v="1767"/>
    <x v="2997"/>
    <x v="51"/>
    <x v="1746"/>
    <s v="S.GA Sedimentary Prov"/>
    <x v="96"/>
    <m/>
    <s v="CENSARA_AVG"/>
  </r>
  <r>
    <x v="50"/>
    <x v="1782"/>
    <x v="3018"/>
    <x v="51"/>
    <x v="1760"/>
    <s v="Florida Platform"/>
    <x v="102"/>
    <m/>
    <s v="CENSARA_AVG"/>
  </r>
  <r>
    <x v="50"/>
    <x v="1767"/>
    <x v="2997"/>
    <x v="51"/>
    <x v="1746"/>
    <s v="S.GA Sedimentary Prov"/>
    <x v="96"/>
    <m/>
    <s v="CENSARA_AVG"/>
  </r>
  <r>
    <x v="44"/>
    <x v="1783"/>
    <x v="3019"/>
    <x v="44"/>
    <x v="1761"/>
    <s v="Marathon Thrust Belt"/>
    <x v="104"/>
    <s v="Marathon Thrust Belt"/>
    <s v="CENSARA_2012"/>
  </r>
  <r>
    <x v="50"/>
    <x v="1767"/>
    <x v="2997"/>
    <x v="51"/>
    <x v="1746"/>
    <s v="S.GA Sedimentary Prov"/>
    <x v="96"/>
    <m/>
    <s v="CENSARA_AVG"/>
  </r>
  <r>
    <x v="49"/>
    <x v="1784"/>
    <x v="3020"/>
    <x v="49"/>
    <x v="454"/>
    <s v="Western Gulf"/>
    <x v="103"/>
    <s v="Western Gulf"/>
    <s v="CENSARA_2012"/>
  </r>
  <r>
    <x v="50"/>
    <x v="1767"/>
    <x v="2997"/>
    <x v="51"/>
    <x v="1746"/>
    <s v="S.GA Sedimentary Prov"/>
    <x v="96"/>
    <m/>
    <s v="CENSARA_AVG"/>
  </r>
  <r>
    <x v="50"/>
    <x v="1767"/>
    <x v="2997"/>
    <x v="51"/>
    <x v="1746"/>
    <s v="S.GA Sedimentary Prov"/>
    <x v="96"/>
    <m/>
    <s v="CENSARA_AVG"/>
  </r>
  <r>
    <x v="50"/>
    <x v="1767"/>
    <x v="2997"/>
    <x v="51"/>
    <x v="1746"/>
    <s v="S.GA Sedimentary Prov"/>
    <x v="96"/>
    <m/>
    <s v="CENSARA_AVG"/>
  </r>
  <r>
    <x v="50"/>
    <x v="1767"/>
    <x v="2997"/>
    <x v="51"/>
    <x v="1746"/>
    <s v="S.GA Sedimentary Prov"/>
    <x v="96"/>
    <m/>
    <s v="CENSARA_AVG"/>
  </r>
  <r>
    <x v="50"/>
    <x v="333"/>
    <x v="2986"/>
    <x v="51"/>
    <x v="332"/>
    <s v="Florida Platform"/>
    <x v="102"/>
    <m/>
    <s v="CENSARA_AVG"/>
  </r>
  <r>
    <x v="49"/>
    <x v="1785"/>
    <x v="3021"/>
    <x v="49"/>
    <x v="1762"/>
    <s v="Western Gulf"/>
    <x v="103"/>
    <s v="Western Gulf"/>
    <s v="CENSARA_2012"/>
  </r>
  <r>
    <x v="50"/>
    <x v="333"/>
    <x v="2986"/>
    <x v="51"/>
    <x v="332"/>
    <s v="Florida Platform"/>
    <x v="102"/>
    <m/>
    <s v="CENSARA_AVG"/>
  </r>
  <r>
    <x v="44"/>
    <x v="1663"/>
    <x v="3022"/>
    <x v="44"/>
    <x v="1652"/>
    <s v="Marathon Thrust Belt"/>
    <x v="104"/>
    <s v="Marathon Thrust Belt"/>
    <s v="CENSARA_2012"/>
  </r>
  <r>
    <x v="44"/>
    <x v="1786"/>
    <x v="3023"/>
    <x v="44"/>
    <x v="1763"/>
    <s v="Permian Basin"/>
    <x v="98"/>
    <s v="Permian Basin"/>
    <s v="CENSARA_2012"/>
  </r>
  <r>
    <x v="50"/>
    <x v="1787"/>
    <x v="3024"/>
    <x v="51"/>
    <x v="1764"/>
    <s v="Florida Platform"/>
    <x v="102"/>
    <m/>
    <s v="CENSARA_AVG"/>
  </r>
  <r>
    <x v="44"/>
    <x v="1788"/>
    <x v="3025"/>
    <x v="44"/>
    <x v="1765"/>
    <s v="Bend Arch-Fort Worth Basin"/>
    <x v="91"/>
    <s v="Bend Arch-Fort Worth Basin"/>
    <s v="CENSARA_2012"/>
  </r>
  <r>
    <x v="50"/>
    <x v="429"/>
    <x v="2980"/>
    <x v="51"/>
    <x v="428"/>
    <s v="S.GA Sedimentary Prov"/>
    <x v="96"/>
    <m/>
    <s v="CENSARA_AVG"/>
  </r>
  <r>
    <x v="50"/>
    <x v="108"/>
    <x v="3026"/>
    <x v="51"/>
    <x v="108"/>
    <s v="S.GA Sedimentary Prov"/>
    <x v="96"/>
    <m/>
    <s v="CENSARA_AVG"/>
  </r>
  <r>
    <x v="47"/>
    <x v="1741"/>
    <x v="2944"/>
    <x v="47"/>
    <x v="1722"/>
    <s v="Mid-Gulf Coast Basin"/>
    <x v="97"/>
    <s v="Western Gulf"/>
    <s v="CENSARA_EXTENSION"/>
  </r>
  <r>
    <x v="47"/>
    <x v="1741"/>
    <x v="2944"/>
    <x v="47"/>
    <x v="1722"/>
    <s v="Mid-Gulf Coast Basin"/>
    <x v="97"/>
    <s v="Western Gulf"/>
    <s v="CENSARA_EXTENSION"/>
  </r>
  <r>
    <x v="47"/>
    <x v="1554"/>
    <x v="2924"/>
    <x v="47"/>
    <x v="1551"/>
    <s v="Mid-Gulf Coast Basin"/>
    <x v="97"/>
    <s v="Western Gulf"/>
    <s v="CENSARA_EXTENSION"/>
  </r>
  <r>
    <x v="47"/>
    <x v="1741"/>
    <x v="2944"/>
    <x v="47"/>
    <x v="1722"/>
    <s v="Mid-Gulf Coast Basin"/>
    <x v="97"/>
    <s v="Western Gulf"/>
    <s v="CENSARA_EXTENSION"/>
  </r>
  <r>
    <x v="47"/>
    <x v="1741"/>
    <x v="2944"/>
    <x v="47"/>
    <x v="1722"/>
    <s v="Mid-Gulf Coast Basin"/>
    <x v="97"/>
    <s v="Western Gulf"/>
    <s v="CENSARA_EXTENSION"/>
  </r>
  <r>
    <x v="44"/>
    <x v="1789"/>
    <x v="3027"/>
    <x v="44"/>
    <x v="1766"/>
    <s v="Western Gulf"/>
    <x v="103"/>
    <s v="Western Gulf"/>
    <s v="CENSARA_2012"/>
  </r>
  <r>
    <x v="47"/>
    <x v="1741"/>
    <x v="2944"/>
    <x v="47"/>
    <x v="1722"/>
    <s v="Mid-Gulf Coast Basin"/>
    <x v="97"/>
    <s v="Western Gulf"/>
    <s v="CENSARA_EXTENSION"/>
  </r>
  <r>
    <x v="50"/>
    <x v="429"/>
    <x v="2980"/>
    <x v="51"/>
    <x v="428"/>
    <s v="S.GA Sedimentary Prov"/>
    <x v="96"/>
    <m/>
    <s v="CENSARA_AVG"/>
  </r>
  <r>
    <x v="47"/>
    <x v="1741"/>
    <x v="2944"/>
    <x v="47"/>
    <x v="1722"/>
    <s v="Mid-Gulf Coast Basin"/>
    <x v="97"/>
    <s v="Western Gulf"/>
    <s v="CENSARA_EXTENSION"/>
  </r>
  <r>
    <x v="47"/>
    <x v="1741"/>
    <x v="2944"/>
    <x v="47"/>
    <x v="1722"/>
    <s v="Mid-Gulf Coast Basin"/>
    <x v="97"/>
    <s v="Western Gulf"/>
    <s v="CENSARA_EXTENSION"/>
  </r>
  <r>
    <x v="47"/>
    <x v="1554"/>
    <x v="2924"/>
    <x v="47"/>
    <x v="1551"/>
    <s v="Mid-Gulf Coast Basin"/>
    <x v="97"/>
    <s v="Western Gulf"/>
    <s v="CENSARA_EXTENSION"/>
  </r>
  <r>
    <x v="47"/>
    <x v="1741"/>
    <x v="2944"/>
    <x v="47"/>
    <x v="1722"/>
    <s v="Mid-Gulf Coast Basin"/>
    <x v="97"/>
    <s v="Western Gulf"/>
    <s v="CENSARA_EXTENSION"/>
  </r>
  <r>
    <x v="48"/>
    <x v="758"/>
    <x v="3000"/>
    <x v="48"/>
    <x v="756"/>
    <s v="Mid-Gulf Coast Basin"/>
    <x v="97"/>
    <s v="Western Gulf"/>
    <s v="CENSARA_EXTENSION"/>
  </r>
  <r>
    <x v="47"/>
    <x v="1741"/>
    <x v="2944"/>
    <x v="47"/>
    <x v="1722"/>
    <s v="Mid-Gulf Coast Basin"/>
    <x v="97"/>
    <s v="Western Gulf"/>
    <s v="CENSARA_EXTENSION"/>
  </r>
  <r>
    <x v="47"/>
    <x v="1741"/>
    <x v="2944"/>
    <x v="47"/>
    <x v="1722"/>
    <s v="Mid-Gulf Coast Basin"/>
    <x v="97"/>
    <s v="Western Gulf"/>
    <s v="CENSARA_EXTENSION"/>
  </r>
  <r>
    <x v="48"/>
    <x v="758"/>
    <x v="3000"/>
    <x v="48"/>
    <x v="756"/>
    <s v="Mid-Gulf Coast Basin"/>
    <x v="97"/>
    <s v="Western Gulf"/>
    <s v="CENSARA_EXTENSION"/>
  </r>
  <r>
    <x v="48"/>
    <x v="332"/>
    <x v="2996"/>
    <x v="48"/>
    <x v="331"/>
    <s v="Mid-Gulf Coast Basin"/>
    <x v="97"/>
    <s v="Western Gulf"/>
    <s v="CENSARA_EXTENSION"/>
  </r>
  <r>
    <x v="50"/>
    <x v="429"/>
    <x v="2980"/>
    <x v="51"/>
    <x v="428"/>
    <s v="S.GA Sedimentary Prov"/>
    <x v="96"/>
    <m/>
    <s v="CENSARA_AVG"/>
  </r>
  <r>
    <x v="47"/>
    <x v="1741"/>
    <x v="2944"/>
    <x v="47"/>
    <x v="1722"/>
    <s v="Mid-Gulf Coast Basin"/>
    <x v="97"/>
    <s v="Western Gulf"/>
    <s v="CENSARA_EXTENSION"/>
  </r>
  <r>
    <x v="47"/>
    <x v="1741"/>
    <x v="2944"/>
    <x v="47"/>
    <x v="1722"/>
    <s v="Mid-Gulf Coast Basin"/>
    <x v="97"/>
    <s v="Western Gulf"/>
    <s v="CENSARA_EXTENSION"/>
  </r>
  <r>
    <x v="50"/>
    <x v="333"/>
    <x v="2986"/>
    <x v="51"/>
    <x v="332"/>
    <s v="Florida Platform"/>
    <x v="102"/>
    <m/>
    <s v="CENSARA_AVG"/>
  </r>
  <r>
    <x v="49"/>
    <x v="1790"/>
    <x v="3028"/>
    <x v="49"/>
    <x v="1767"/>
    <s v="Western Gulf"/>
    <x v="103"/>
    <s v="Western Gulf"/>
    <s v="CENSARA_2012"/>
  </r>
  <r>
    <x v="48"/>
    <x v="332"/>
    <x v="2996"/>
    <x v="48"/>
    <x v="331"/>
    <s v="Mid-Gulf Coast Basin"/>
    <x v="97"/>
    <s v="Western Gulf"/>
    <s v="CENSARA_EXTENSION"/>
  </r>
  <r>
    <x v="50"/>
    <x v="1791"/>
    <x v="3029"/>
    <x v="51"/>
    <x v="1768"/>
    <s v="Florida Platform"/>
    <x v="102"/>
    <m/>
    <s v="CENSARA_AVG"/>
  </r>
  <r>
    <x v="44"/>
    <x v="374"/>
    <x v="3030"/>
    <x v="44"/>
    <x v="373"/>
    <s v="Western Gulf"/>
    <x v="103"/>
    <s v="Western Gulf"/>
    <s v="CENSARA_2012"/>
  </r>
  <r>
    <x v="47"/>
    <x v="1741"/>
    <x v="2944"/>
    <x v="47"/>
    <x v="1722"/>
    <s v="Mid-Gulf Coast Basin"/>
    <x v="97"/>
    <s v="Western Gulf"/>
    <s v="CENSARA_EXTENSION"/>
  </r>
  <r>
    <x v="44"/>
    <x v="1792"/>
    <x v="3031"/>
    <x v="44"/>
    <x v="1769"/>
    <s v="Western Gulf"/>
    <x v="103"/>
    <s v="Western Gulf"/>
    <s v="CENSARA_2012"/>
  </r>
  <r>
    <x v="49"/>
    <x v="1793"/>
    <x v="3032"/>
    <x v="49"/>
    <x v="1770"/>
    <s v="Western Gulf"/>
    <x v="103"/>
    <s v="Western Gulf"/>
    <s v="CENSARA_2012"/>
  </r>
  <r>
    <x v="50"/>
    <x v="108"/>
    <x v="3026"/>
    <x v="51"/>
    <x v="108"/>
    <s v="S.GA Sedimentary Prov"/>
    <x v="96"/>
    <m/>
    <s v="CENSARA_AVG"/>
  </r>
  <r>
    <x v="50"/>
    <x v="152"/>
    <x v="3033"/>
    <x v="51"/>
    <x v="152"/>
    <s v="Florida Platform"/>
    <x v="102"/>
    <m/>
    <s v="CENSARA_AVG"/>
  </r>
  <r>
    <x v="47"/>
    <x v="1741"/>
    <x v="2944"/>
    <x v="47"/>
    <x v="1722"/>
    <s v="Mid-Gulf Coast Basin"/>
    <x v="97"/>
    <s v="Western Gulf"/>
    <s v="CENSARA_EXTENSION"/>
  </r>
  <r>
    <x v="49"/>
    <x v="1794"/>
    <x v="3034"/>
    <x v="49"/>
    <x v="1771"/>
    <s v="Western Gulf"/>
    <x v="103"/>
    <s v="Western Gulf"/>
    <s v="CENSARA_2012"/>
  </r>
  <r>
    <x v="48"/>
    <x v="332"/>
    <x v="2996"/>
    <x v="48"/>
    <x v="331"/>
    <s v="Mid-Gulf Coast Basin"/>
    <x v="97"/>
    <s v="Western Gulf"/>
    <s v="CENSARA_EXTENSION"/>
  </r>
  <r>
    <x v="47"/>
    <x v="1741"/>
    <x v="2944"/>
    <x v="47"/>
    <x v="1722"/>
    <s v="Mid-Gulf Coast Basin"/>
    <x v="97"/>
    <s v="Western Gulf"/>
    <s v="CENSARA_EXTENSION"/>
  </r>
  <r>
    <x v="49"/>
    <x v="1795"/>
    <x v="3035"/>
    <x v="49"/>
    <x v="1698"/>
    <s v="Western Gulf"/>
    <x v="103"/>
    <s v="Western Gulf"/>
    <s v="CENSARA_2012"/>
  </r>
  <r>
    <x v="44"/>
    <x v="665"/>
    <x v="3036"/>
    <x v="44"/>
    <x v="663"/>
    <s v="Western Gulf"/>
    <x v="103"/>
    <s v="Western Gulf"/>
    <s v="CENSARA_2012"/>
  </r>
  <r>
    <x v="50"/>
    <x v="108"/>
    <x v="3026"/>
    <x v="51"/>
    <x v="108"/>
    <s v="S.GA Sedimentary Prov"/>
    <x v="96"/>
    <m/>
    <s v="CENSARA_AVG"/>
  </r>
  <r>
    <x v="48"/>
    <x v="332"/>
    <x v="2996"/>
    <x v="48"/>
    <x v="331"/>
    <s v="Mid-Gulf Coast Basin"/>
    <x v="97"/>
    <s v="Western Gulf"/>
    <s v="CENSARA_EXTENSION"/>
  </r>
  <r>
    <x v="48"/>
    <x v="758"/>
    <x v="3000"/>
    <x v="48"/>
    <x v="756"/>
    <s v="Mid-Gulf Coast Basin"/>
    <x v="97"/>
    <s v="Western Gulf"/>
    <s v="CENSARA_EXTENSION"/>
  </r>
  <r>
    <x v="44"/>
    <x v="716"/>
    <x v="3037"/>
    <x v="44"/>
    <x v="714"/>
    <s v="Western Gulf"/>
    <x v="103"/>
    <s v="Western Gulf"/>
    <s v="CENSARA_2012"/>
  </r>
  <r>
    <x v="50"/>
    <x v="1796"/>
    <x v="3038"/>
    <x v="51"/>
    <x v="1772"/>
    <s v="Florida Platform"/>
    <x v="102"/>
    <m/>
    <s v="CENSARA_AVG"/>
  </r>
  <r>
    <x v="49"/>
    <x v="1797"/>
    <x v="3039"/>
    <x v="49"/>
    <x v="1773"/>
    <s v="Western Gulf"/>
    <x v="103"/>
    <s v="Western Gulf"/>
    <s v="CENSARA_2012"/>
  </r>
  <r>
    <x v="48"/>
    <x v="758"/>
    <x v="3000"/>
    <x v="48"/>
    <x v="756"/>
    <s v="Mid-Gulf Coast Basin"/>
    <x v="97"/>
    <s v="Western Gulf"/>
    <s v="CENSARA_EXTENSION"/>
  </r>
  <r>
    <x v="50"/>
    <x v="333"/>
    <x v="2986"/>
    <x v="51"/>
    <x v="332"/>
    <s v="Florida Platform"/>
    <x v="102"/>
    <m/>
    <s v="CENSARA_AVG"/>
  </r>
  <r>
    <x v="50"/>
    <x v="1787"/>
    <x v="3024"/>
    <x v="51"/>
    <x v="1764"/>
    <s v="Florida Platform"/>
    <x v="102"/>
    <m/>
    <s v="CENSARA_AVG"/>
  </r>
  <r>
    <x v="50"/>
    <x v="333"/>
    <x v="2986"/>
    <x v="51"/>
    <x v="332"/>
    <s v="Florida Platform"/>
    <x v="102"/>
    <m/>
    <s v="CENSARA_AVG"/>
  </r>
  <r>
    <x v="50"/>
    <x v="1787"/>
    <x v="3024"/>
    <x v="51"/>
    <x v="1764"/>
    <s v="Florida Platform"/>
    <x v="102"/>
    <m/>
    <s v="CENSARA_AVG"/>
  </r>
  <r>
    <x v="48"/>
    <x v="758"/>
    <x v="3000"/>
    <x v="48"/>
    <x v="756"/>
    <s v="Mid-Gulf Coast Basin"/>
    <x v="97"/>
    <s v="Western Gulf"/>
    <s v="CENSARA_EXTENSION"/>
  </r>
  <r>
    <x v="44"/>
    <x v="1798"/>
    <x v="3040"/>
    <x v="44"/>
    <x v="1774"/>
    <s v="Bend Arch-Fort Worth Basin"/>
    <x v="91"/>
    <s v="Bend Arch-Fort Worth Basin"/>
    <s v="CENSARA_2012"/>
  </r>
  <r>
    <x v="49"/>
    <x v="1799"/>
    <x v="3041"/>
    <x v="49"/>
    <x v="1775"/>
    <s v="Western Gulf"/>
    <x v="103"/>
    <s v="Western Gulf"/>
    <s v="CENSARA_2012"/>
  </r>
  <r>
    <x v="44"/>
    <x v="54"/>
    <x v="3042"/>
    <x v="44"/>
    <x v="54"/>
    <s v="Western Gulf"/>
    <x v="103"/>
    <s v="Western Gulf"/>
    <s v="CENSARA_2012"/>
  </r>
  <r>
    <x v="50"/>
    <x v="547"/>
    <x v="3004"/>
    <x v="51"/>
    <x v="545"/>
    <s v="Florida Platform"/>
    <x v="102"/>
    <m/>
    <s v="CENSARA_AVG"/>
  </r>
  <r>
    <x v="50"/>
    <x v="547"/>
    <x v="3004"/>
    <x v="51"/>
    <x v="545"/>
    <s v="Florida Platform"/>
    <x v="102"/>
    <m/>
    <s v="CENSARA_AVG"/>
  </r>
  <r>
    <x v="44"/>
    <x v="1800"/>
    <x v="3043"/>
    <x v="44"/>
    <x v="1776"/>
    <s v="Bend Arch-Fort Worth Basin"/>
    <x v="91"/>
    <s v="Bend Arch-Fort Worth Basin"/>
    <s v="CENSARA_2012"/>
  </r>
  <r>
    <x v="49"/>
    <x v="1801"/>
    <x v="3044"/>
    <x v="49"/>
    <x v="1777"/>
    <s v="Western Gulf"/>
    <x v="103"/>
    <s v="Western Gulf"/>
    <s v="CENSARA_2012"/>
  </r>
  <r>
    <x v="49"/>
    <x v="1802"/>
    <x v="3045"/>
    <x v="49"/>
    <x v="613"/>
    <s v="Western Gulf"/>
    <x v="103"/>
    <s v="Western Gulf"/>
    <s v="CENSARA_2012"/>
  </r>
  <r>
    <x v="50"/>
    <x v="108"/>
    <x v="3026"/>
    <x v="51"/>
    <x v="108"/>
    <s v="S.GA Sedimentary Prov"/>
    <x v="96"/>
    <m/>
    <s v="CENSARA_AVG"/>
  </r>
  <r>
    <x v="49"/>
    <x v="1776"/>
    <x v="3010"/>
    <x v="49"/>
    <x v="1754"/>
    <s v="Western Gulf"/>
    <x v="103"/>
    <s v="Western Gulf"/>
    <s v="CENSARA_2012"/>
  </r>
  <r>
    <x v="49"/>
    <x v="1803"/>
    <x v="3046"/>
    <x v="49"/>
    <x v="1778"/>
    <s v="Western Gulf"/>
    <x v="103"/>
    <s v="Western Gulf"/>
    <s v="CENSARA_2012"/>
  </r>
  <r>
    <x v="49"/>
    <x v="1803"/>
    <x v="3046"/>
    <x v="49"/>
    <x v="1778"/>
    <s v="Western Gulf"/>
    <x v="103"/>
    <s v="Western Gulf"/>
    <s v="CENSARA_2012"/>
  </r>
  <r>
    <x v="49"/>
    <x v="1804"/>
    <x v="3047"/>
    <x v="49"/>
    <x v="1071"/>
    <s v="Western Gulf"/>
    <x v="103"/>
    <s v="Western Gulf"/>
    <s v="CENSARA_2012"/>
  </r>
  <r>
    <x v="49"/>
    <x v="1805"/>
    <x v="3048"/>
    <x v="49"/>
    <x v="34"/>
    <s v="Western Gulf"/>
    <x v="103"/>
    <s v="Western Gulf"/>
    <s v="CENSARA_2012"/>
  </r>
  <r>
    <x v="49"/>
    <x v="1806"/>
    <x v="3049"/>
    <x v="49"/>
    <x v="179"/>
    <s v="Western Gulf"/>
    <x v="103"/>
    <s v="Western Gulf"/>
    <s v="CENSARA_2012"/>
  </r>
  <r>
    <x v="49"/>
    <x v="1803"/>
    <x v="3046"/>
    <x v="49"/>
    <x v="1778"/>
    <s v="Western Gulf"/>
    <x v="103"/>
    <s v="Western Gulf"/>
    <s v="CENSARA_2012"/>
  </r>
  <r>
    <x v="49"/>
    <x v="1803"/>
    <x v="3046"/>
    <x v="49"/>
    <x v="1778"/>
    <s v="Western Gulf"/>
    <x v="103"/>
    <s v="Western Gulf"/>
    <s v="CENSARA_2012"/>
  </r>
  <r>
    <x v="50"/>
    <x v="108"/>
    <x v="3026"/>
    <x v="51"/>
    <x v="108"/>
    <s v="S.GA Sedimentary Prov"/>
    <x v="96"/>
    <m/>
    <s v="CENSARA_AVG"/>
  </r>
  <r>
    <x v="49"/>
    <x v="1803"/>
    <x v="3046"/>
    <x v="49"/>
    <x v="1778"/>
    <s v="Western Gulf"/>
    <x v="103"/>
    <s v="Western Gulf"/>
    <s v="CENSARA_2012"/>
  </r>
  <r>
    <x v="44"/>
    <x v="1807"/>
    <x v="3050"/>
    <x v="44"/>
    <x v="1779"/>
    <s v="Western Gulf"/>
    <x v="103"/>
    <s v="Western Gulf"/>
    <s v="CENSARA_2012"/>
  </r>
  <r>
    <x v="49"/>
    <x v="1803"/>
    <x v="3046"/>
    <x v="49"/>
    <x v="1778"/>
    <s v="Western Gulf"/>
    <x v="103"/>
    <s v="Western Gulf"/>
    <s v="CENSARA_2012"/>
  </r>
  <r>
    <x v="50"/>
    <x v="108"/>
    <x v="3026"/>
    <x v="51"/>
    <x v="108"/>
    <s v="S.GA Sedimentary Prov"/>
    <x v="96"/>
    <m/>
    <s v="CENSARA_AVG"/>
  </r>
  <r>
    <x v="49"/>
    <x v="1803"/>
    <x v="3046"/>
    <x v="49"/>
    <x v="1778"/>
    <s v="Western Gulf"/>
    <x v="103"/>
    <s v="Western Gulf"/>
    <s v="CENSARA_2012"/>
  </r>
  <r>
    <x v="50"/>
    <x v="76"/>
    <x v="3051"/>
    <x v="51"/>
    <x v="76"/>
    <s v="Florida Platform"/>
    <x v="102"/>
    <m/>
    <s v="CENSARA_AVG"/>
  </r>
  <r>
    <x v="49"/>
    <x v="1803"/>
    <x v="3046"/>
    <x v="49"/>
    <x v="1778"/>
    <s v="Western Gulf"/>
    <x v="103"/>
    <s v="Western Gulf"/>
    <s v="CENSARA_2012"/>
  </r>
  <r>
    <x v="50"/>
    <x v="108"/>
    <x v="3026"/>
    <x v="51"/>
    <x v="108"/>
    <s v="S.GA Sedimentary Prov"/>
    <x v="96"/>
    <m/>
    <s v="CENSARA_AVG"/>
  </r>
  <r>
    <x v="44"/>
    <x v="91"/>
    <x v="3052"/>
    <x v="44"/>
    <x v="91"/>
    <s v="Western Gulf"/>
    <x v="103"/>
    <s v="Western Gulf"/>
    <s v="CENSARA_2012"/>
  </r>
  <r>
    <x v="44"/>
    <x v="1808"/>
    <x v="3053"/>
    <x v="44"/>
    <x v="1780"/>
    <s v="Permian Basin"/>
    <x v="98"/>
    <s v="Permian Basin"/>
    <s v="CENSARA_2012"/>
  </r>
  <r>
    <x v="50"/>
    <x v="1787"/>
    <x v="3024"/>
    <x v="51"/>
    <x v="1764"/>
    <s v="Florida Platform"/>
    <x v="102"/>
    <m/>
    <s v="CENSARA_AVG"/>
  </r>
  <r>
    <x v="50"/>
    <x v="1787"/>
    <x v="3024"/>
    <x v="51"/>
    <x v="1764"/>
    <s v="Florida Platform"/>
    <x v="102"/>
    <m/>
    <s v="CENSARA_AVG"/>
  </r>
  <r>
    <x v="49"/>
    <x v="1803"/>
    <x v="3046"/>
    <x v="49"/>
    <x v="1778"/>
    <s v="Western Gulf"/>
    <x v="103"/>
    <s v="Western Gulf"/>
    <s v="CENSARA_2012"/>
  </r>
  <r>
    <x v="50"/>
    <x v="1787"/>
    <x v="3024"/>
    <x v="51"/>
    <x v="1764"/>
    <s v="Florida Platform"/>
    <x v="102"/>
    <m/>
    <s v="CENSARA_AVG"/>
  </r>
  <r>
    <x v="49"/>
    <x v="1803"/>
    <x v="3046"/>
    <x v="49"/>
    <x v="1778"/>
    <s v="Western Gulf"/>
    <x v="103"/>
    <s v="Western Gulf"/>
    <s v="CENSARA_2012"/>
  </r>
  <r>
    <x v="49"/>
    <x v="1803"/>
    <x v="3046"/>
    <x v="49"/>
    <x v="1778"/>
    <s v="Western Gulf"/>
    <x v="103"/>
    <s v="Western Gulf"/>
    <s v="CENSARA_2012"/>
  </r>
  <r>
    <x v="49"/>
    <x v="1803"/>
    <x v="3046"/>
    <x v="49"/>
    <x v="1778"/>
    <s v="Western Gulf"/>
    <x v="103"/>
    <s v="Western Gulf"/>
    <s v="CENSARA_2012"/>
  </r>
  <r>
    <x v="50"/>
    <x v="108"/>
    <x v="3026"/>
    <x v="51"/>
    <x v="108"/>
    <s v="S.GA Sedimentary Prov"/>
    <x v="96"/>
    <m/>
    <s v="CENSARA_AVG"/>
  </r>
  <r>
    <x v="49"/>
    <x v="1803"/>
    <x v="3046"/>
    <x v="49"/>
    <x v="1778"/>
    <s v="Western Gulf"/>
    <x v="103"/>
    <s v="Western Gulf"/>
    <s v="CENSARA_2012"/>
  </r>
  <r>
    <x v="49"/>
    <x v="1809"/>
    <x v="3054"/>
    <x v="49"/>
    <x v="1781"/>
    <s v="Western Gulf"/>
    <x v="103"/>
    <s v="Western Gulf"/>
    <s v="CENSARA_2012"/>
  </r>
  <r>
    <x v="44"/>
    <x v="1810"/>
    <x v="3055"/>
    <x v="44"/>
    <x v="1782"/>
    <s v="Western Gulf"/>
    <x v="103"/>
    <s v="Western Gulf"/>
    <s v="CENSARA_2012"/>
  </r>
  <r>
    <x v="44"/>
    <x v="1104"/>
    <x v="3056"/>
    <x v="44"/>
    <x v="1101"/>
    <s v="Permian Basin"/>
    <x v="98"/>
    <s v="Permian Basin"/>
    <s v="CENSARA_2012"/>
  </r>
  <r>
    <x v="49"/>
    <x v="1803"/>
    <x v="3046"/>
    <x v="49"/>
    <x v="1778"/>
    <s v="Western Gulf"/>
    <x v="103"/>
    <s v="Western Gulf"/>
    <s v="CENSARA_2012"/>
  </r>
  <r>
    <x v="49"/>
    <x v="1803"/>
    <x v="3046"/>
    <x v="49"/>
    <x v="1778"/>
    <s v="Western Gulf"/>
    <x v="103"/>
    <s v="Western Gulf"/>
    <s v="CENSARA_2012"/>
  </r>
  <r>
    <x v="49"/>
    <x v="1803"/>
    <x v="3046"/>
    <x v="49"/>
    <x v="1778"/>
    <s v="Western Gulf"/>
    <x v="103"/>
    <s v="Western Gulf"/>
    <s v="CENSARA_2012"/>
  </r>
  <r>
    <x v="49"/>
    <x v="1803"/>
    <x v="3046"/>
    <x v="49"/>
    <x v="1778"/>
    <s v="Western Gulf"/>
    <x v="103"/>
    <s v="Western Gulf"/>
    <s v="CENSARA_2012"/>
  </r>
  <r>
    <x v="49"/>
    <x v="1803"/>
    <x v="3046"/>
    <x v="49"/>
    <x v="1778"/>
    <s v="Western Gulf"/>
    <x v="103"/>
    <s v="Western Gulf"/>
    <s v="CENSARA_2012"/>
  </r>
  <r>
    <x v="49"/>
    <x v="1803"/>
    <x v="3046"/>
    <x v="49"/>
    <x v="1778"/>
    <s v="Western Gulf"/>
    <x v="103"/>
    <s v="Western Gulf"/>
    <s v="CENSARA_2012"/>
  </r>
  <r>
    <x v="50"/>
    <x v="1787"/>
    <x v="3024"/>
    <x v="51"/>
    <x v="1764"/>
    <s v="Florida Platform"/>
    <x v="102"/>
    <m/>
    <s v="CENSARA_AVG"/>
  </r>
  <r>
    <x v="49"/>
    <x v="1803"/>
    <x v="3046"/>
    <x v="49"/>
    <x v="1778"/>
    <s v="Western Gulf"/>
    <x v="103"/>
    <s v="Western Gulf"/>
    <s v="CENSARA_2012"/>
  </r>
  <r>
    <x v="49"/>
    <x v="1803"/>
    <x v="3046"/>
    <x v="49"/>
    <x v="1778"/>
    <s v="Western Gulf"/>
    <x v="103"/>
    <s v="Western Gulf"/>
    <s v="CENSARA_2012"/>
  </r>
  <r>
    <x v="49"/>
    <x v="1803"/>
    <x v="3046"/>
    <x v="49"/>
    <x v="1778"/>
    <s v="Western Gulf"/>
    <x v="103"/>
    <s v="Western Gulf"/>
    <s v="CENSARA_2012"/>
  </r>
  <r>
    <x v="44"/>
    <x v="1811"/>
    <x v="3057"/>
    <x v="44"/>
    <x v="1783"/>
    <s v="Bend Arch-Fort Worth Basin"/>
    <x v="91"/>
    <s v="Bend Arch-Fort Worth Basin"/>
    <s v="CENSARA_2012"/>
  </r>
  <r>
    <x v="49"/>
    <x v="1803"/>
    <x v="3046"/>
    <x v="49"/>
    <x v="1778"/>
    <s v="Western Gulf"/>
    <x v="103"/>
    <s v="Western Gulf"/>
    <s v="CENSARA_2012"/>
  </r>
  <r>
    <x v="49"/>
    <x v="1803"/>
    <x v="3046"/>
    <x v="49"/>
    <x v="1778"/>
    <s v="Western Gulf"/>
    <x v="103"/>
    <s v="Western Gulf"/>
    <s v="CENSARA_2012"/>
  </r>
  <r>
    <x v="49"/>
    <x v="1803"/>
    <x v="3046"/>
    <x v="49"/>
    <x v="1778"/>
    <s v="Western Gulf"/>
    <x v="103"/>
    <s v="Western Gulf"/>
    <s v="CENSARA_2012"/>
  </r>
  <r>
    <x v="49"/>
    <x v="1803"/>
    <x v="3046"/>
    <x v="49"/>
    <x v="1778"/>
    <s v="Western Gulf"/>
    <x v="103"/>
    <s v="Western Gulf"/>
    <s v="CENSARA_2012"/>
  </r>
  <r>
    <x v="49"/>
    <x v="1803"/>
    <x v="3046"/>
    <x v="49"/>
    <x v="1778"/>
    <s v="Western Gulf"/>
    <x v="103"/>
    <s v="Western Gulf"/>
    <s v="CENSARA_2012"/>
  </r>
  <r>
    <x v="49"/>
    <x v="1803"/>
    <x v="3046"/>
    <x v="49"/>
    <x v="1778"/>
    <s v="Western Gulf"/>
    <x v="103"/>
    <s v="Western Gulf"/>
    <s v="CENSARA_2012"/>
  </r>
  <r>
    <x v="44"/>
    <x v="249"/>
    <x v="3058"/>
    <x v="44"/>
    <x v="248"/>
    <s v="Western Gulf"/>
    <x v="103"/>
    <s v="Western Gulf"/>
    <s v="CENSARA_2012"/>
  </r>
  <r>
    <x v="49"/>
    <x v="1803"/>
    <x v="3046"/>
    <x v="49"/>
    <x v="1778"/>
    <s v="Western Gulf"/>
    <x v="103"/>
    <s v="Western Gulf"/>
    <s v="CENSARA_2012"/>
  </r>
  <r>
    <x v="49"/>
    <x v="1803"/>
    <x v="3046"/>
    <x v="49"/>
    <x v="1778"/>
    <s v="Western Gulf"/>
    <x v="103"/>
    <s v="Western Gulf"/>
    <s v="CENSARA_2012"/>
  </r>
  <r>
    <x v="49"/>
    <x v="1803"/>
    <x v="3046"/>
    <x v="49"/>
    <x v="1778"/>
    <s v="Western Gulf"/>
    <x v="103"/>
    <s v="Western Gulf"/>
    <s v="CENSARA_2012"/>
  </r>
  <r>
    <x v="49"/>
    <x v="1803"/>
    <x v="3046"/>
    <x v="49"/>
    <x v="1778"/>
    <s v="Western Gulf"/>
    <x v="103"/>
    <s v="Western Gulf"/>
    <s v="CENSARA_2012"/>
  </r>
  <r>
    <x v="49"/>
    <x v="1803"/>
    <x v="3046"/>
    <x v="49"/>
    <x v="1778"/>
    <s v="Western Gulf"/>
    <x v="103"/>
    <s v="Western Gulf"/>
    <s v="CENSARA_2012"/>
  </r>
  <r>
    <x v="49"/>
    <x v="1803"/>
    <x v="3046"/>
    <x v="49"/>
    <x v="1778"/>
    <s v="Western Gulf"/>
    <x v="103"/>
    <s v="Western Gulf"/>
    <s v="CENSARA_2012"/>
  </r>
  <r>
    <x v="49"/>
    <x v="1803"/>
    <x v="3046"/>
    <x v="49"/>
    <x v="1778"/>
    <s v="Western Gulf"/>
    <x v="103"/>
    <s v="Western Gulf"/>
    <s v="CENSARA_2012"/>
  </r>
  <r>
    <x v="49"/>
    <x v="1803"/>
    <x v="3046"/>
    <x v="49"/>
    <x v="1778"/>
    <s v="Western Gulf"/>
    <x v="103"/>
    <s v="Western Gulf"/>
    <s v="CENSARA_2012"/>
  </r>
  <r>
    <x v="49"/>
    <x v="1803"/>
    <x v="3046"/>
    <x v="49"/>
    <x v="1778"/>
    <s v="Western Gulf"/>
    <x v="103"/>
    <s v="Western Gulf"/>
    <s v="CENSARA_2012"/>
  </r>
  <r>
    <x v="49"/>
    <x v="1803"/>
    <x v="3046"/>
    <x v="49"/>
    <x v="1778"/>
    <s v="Western Gulf"/>
    <x v="103"/>
    <s v="Western Gulf"/>
    <s v="CENSARA_2012"/>
  </r>
  <r>
    <x v="49"/>
    <x v="1803"/>
    <x v="3046"/>
    <x v="49"/>
    <x v="1778"/>
    <s v="Western Gulf"/>
    <x v="103"/>
    <s v="Western Gulf"/>
    <s v="CENSARA_2012"/>
  </r>
  <r>
    <x v="50"/>
    <x v="1787"/>
    <x v="3024"/>
    <x v="51"/>
    <x v="1764"/>
    <s v="Florida Platform"/>
    <x v="102"/>
    <m/>
    <s v="CENSARA_AVG"/>
  </r>
  <r>
    <x v="49"/>
    <x v="1812"/>
    <x v="3059"/>
    <x v="49"/>
    <x v="1784"/>
    <s v="Western Gulf"/>
    <x v="103"/>
    <s v="Western Gulf"/>
    <s v="CENSARA_2012"/>
  </r>
  <r>
    <x v="49"/>
    <x v="1813"/>
    <x v="3060"/>
    <x v="49"/>
    <x v="863"/>
    <s v="Western Gulf"/>
    <x v="103"/>
    <s v="Western Gulf"/>
    <s v="CENSARA_2012"/>
  </r>
  <r>
    <x v="49"/>
    <x v="1803"/>
    <x v="3046"/>
    <x v="49"/>
    <x v="1778"/>
    <s v="Western Gulf"/>
    <x v="103"/>
    <s v="Western Gulf"/>
    <s v="CENSARA_2012"/>
  </r>
  <r>
    <x v="49"/>
    <x v="1803"/>
    <x v="3046"/>
    <x v="49"/>
    <x v="1778"/>
    <s v="Western Gulf"/>
    <x v="103"/>
    <s v="Western Gulf"/>
    <s v="CENSARA_2012"/>
  </r>
  <r>
    <x v="50"/>
    <x v="1787"/>
    <x v="3024"/>
    <x v="51"/>
    <x v="1764"/>
    <s v="Florida Platform"/>
    <x v="102"/>
    <m/>
    <s v="CENSARA_AVG"/>
  </r>
  <r>
    <x v="49"/>
    <x v="1803"/>
    <x v="3046"/>
    <x v="49"/>
    <x v="1778"/>
    <s v="Western Gulf"/>
    <x v="103"/>
    <s v="Western Gulf"/>
    <s v="CENSARA_2012"/>
  </r>
  <r>
    <x v="49"/>
    <x v="1814"/>
    <x v="3061"/>
    <x v="49"/>
    <x v="1785"/>
    <s v="Western Gulf"/>
    <x v="103"/>
    <s v="Western Gulf"/>
    <s v="CENSARA_2012"/>
  </r>
  <r>
    <x v="44"/>
    <x v="1815"/>
    <x v="3062"/>
    <x v="44"/>
    <x v="1786"/>
    <s v="Western Gulf"/>
    <x v="103"/>
    <s v="Western Gulf"/>
    <s v="CENSARA_2012"/>
  </r>
  <r>
    <x v="49"/>
    <x v="1803"/>
    <x v="3046"/>
    <x v="49"/>
    <x v="1778"/>
    <s v="Western Gulf"/>
    <x v="103"/>
    <s v="Western Gulf"/>
    <s v="CENSARA_2012"/>
  </r>
  <r>
    <x v="49"/>
    <x v="1803"/>
    <x v="3046"/>
    <x v="49"/>
    <x v="1778"/>
    <s v="Western Gulf"/>
    <x v="103"/>
    <s v="Western Gulf"/>
    <s v="CENSARA_2012"/>
  </r>
  <r>
    <x v="49"/>
    <x v="1803"/>
    <x v="3046"/>
    <x v="49"/>
    <x v="1778"/>
    <s v="Western Gulf"/>
    <x v="103"/>
    <s v="Western Gulf"/>
    <s v="CENSARA_2012"/>
  </r>
  <r>
    <x v="50"/>
    <x v="1787"/>
    <x v="3024"/>
    <x v="51"/>
    <x v="1764"/>
    <s v="Florida Platform"/>
    <x v="102"/>
    <m/>
    <s v="CENSARA_AVG"/>
  </r>
  <r>
    <x v="49"/>
    <x v="1803"/>
    <x v="3046"/>
    <x v="49"/>
    <x v="1778"/>
    <s v="Western Gulf"/>
    <x v="103"/>
    <s v="Western Gulf"/>
    <s v="CENSARA_2012"/>
  </r>
  <r>
    <x v="49"/>
    <x v="1803"/>
    <x v="3046"/>
    <x v="49"/>
    <x v="1778"/>
    <s v="Western Gulf"/>
    <x v="103"/>
    <s v="Western Gulf"/>
    <s v="CENSARA_2012"/>
  </r>
  <r>
    <x v="44"/>
    <x v="34"/>
    <x v="3063"/>
    <x v="44"/>
    <x v="34"/>
    <s v="Western Gulf"/>
    <x v="103"/>
    <s v="Western Gulf"/>
    <s v="CENSARA_2012"/>
  </r>
  <r>
    <x v="50"/>
    <x v="1787"/>
    <x v="3024"/>
    <x v="51"/>
    <x v="1764"/>
    <s v="Florida Platform"/>
    <x v="102"/>
    <m/>
    <s v="CENSARA_AVG"/>
  </r>
  <r>
    <x v="49"/>
    <x v="1803"/>
    <x v="3046"/>
    <x v="49"/>
    <x v="1778"/>
    <s v="Western Gulf"/>
    <x v="103"/>
    <s v="Western Gulf"/>
    <s v="CENSARA_2012"/>
  </r>
  <r>
    <x v="49"/>
    <x v="1803"/>
    <x v="3046"/>
    <x v="49"/>
    <x v="1778"/>
    <s v="Western Gulf"/>
    <x v="103"/>
    <s v="Western Gulf"/>
    <s v="CENSARA_2012"/>
  </r>
  <r>
    <x v="49"/>
    <x v="1803"/>
    <x v="3046"/>
    <x v="49"/>
    <x v="1778"/>
    <s v="Western Gulf"/>
    <x v="103"/>
    <s v="Western Gulf"/>
    <s v="CENSARA_2012"/>
  </r>
  <r>
    <x v="49"/>
    <x v="1803"/>
    <x v="3046"/>
    <x v="49"/>
    <x v="1778"/>
    <s v="Western Gulf"/>
    <x v="103"/>
    <s v="Western Gulf"/>
    <s v="CENSARA_2012"/>
  </r>
  <r>
    <x v="50"/>
    <x v="1796"/>
    <x v="3038"/>
    <x v="51"/>
    <x v="1772"/>
    <s v="Florida Platform"/>
    <x v="102"/>
    <m/>
    <s v="CENSARA_AVG"/>
  </r>
  <r>
    <x v="49"/>
    <x v="1803"/>
    <x v="3046"/>
    <x v="49"/>
    <x v="1778"/>
    <s v="Western Gulf"/>
    <x v="103"/>
    <s v="Western Gulf"/>
    <s v="CENSARA_2012"/>
  </r>
  <r>
    <x v="49"/>
    <x v="1803"/>
    <x v="3046"/>
    <x v="49"/>
    <x v="1778"/>
    <s v="Western Gulf"/>
    <x v="103"/>
    <s v="Western Gulf"/>
    <s v="CENSARA_2012"/>
  </r>
  <r>
    <x v="49"/>
    <x v="1803"/>
    <x v="3046"/>
    <x v="49"/>
    <x v="1778"/>
    <s v="Western Gulf"/>
    <x v="103"/>
    <s v="Western Gulf"/>
    <s v="CENSARA_2012"/>
  </r>
  <r>
    <x v="49"/>
    <x v="1803"/>
    <x v="3046"/>
    <x v="49"/>
    <x v="1778"/>
    <s v="Western Gulf"/>
    <x v="103"/>
    <s v="Western Gulf"/>
    <s v="CENSARA_2012"/>
  </r>
  <r>
    <x v="49"/>
    <x v="1803"/>
    <x v="3046"/>
    <x v="49"/>
    <x v="1778"/>
    <s v="Western Gulf"/>
    <x v="103"/>
    <s v="Western Gulf"/>
    <s v="CENSARA_2012"/>
  </r>
  <r>
    <x v="49"/>
    <x v="1803"/>
    <x v="3046"/>
    <x v="49"/>
    <x v="1778"/>
    <s v="Western Gulf"/>
    <x v="103"/>
    <s v="Western Gulf"/>
    <s v="CENSARA_2012"/>
  </r>
  <r>
    <x v="49"/>
    <x v="1803"/>
    <x v="3046"/>
    <x v="49"/>
    <x v="1778"/>
    <s v="Western Gulf"/>
    <x v="103"/>
    <s v="Western Gulf"/>
    <s v="CENSARA_2012"/>
  </r>
  <r>
    <x v="49"/>
    <x v="1803"/>
    <x v="3046"/>
    <x v="49"/>
    <x v="1778"/>
    <s v="Western Gulf"/>
    <x v="103"/>
    <s v="Western Gulf"/>
    <s v="CENSARA_2012"/>
  </r>
  <r>
    <x v="49"/>
    <x v="1803"/>
    <x v="3046"/>
    <x v="49"/>
    <x v="1778"/>
    <s v="Western Gulf"/>
    <x v="103"/>
    <s v="Western Gulf"/>
    <s v="CENSARA_2012"/>
  </r>
  <r>
    <x v="49"/>
    <x v="1803"/>
    <x v="3046"/>
    <x v="49"/>
    <x v="1778"/>
    <s v="Western Gulf"/>
    <x v="103"/>
    <s v="Western Gulf"/>
    <s v="CENSARA_2012"/>
  </r>
  <r>
    <x v="49"/>
    <x v="1803"/>
    <x v="3046"/>
    <x v="49"/>
    <x v="1778"/>
    <s v="Western Gulf"/>
    <x v="103"/>
    <s v="Western Gulf"/>
    <s v="CENSARA_2012"/>
  </r>
  <r>
    <x v="44"/>
    <x v="1591"/>
    <x v="3064"/>
    <x v="44"/>
    <x v="1588"/>
    <s v="Western Gulf"/>
    <x v="103"/>
    <s v="Western Gulf"/>
    <s v="CENSARA_2012"/>
  </r>
  <r>
    <x v="49"/>
    <x v="1803"/>
    <x v="3046"/>
    <x v="49"/>
    <x v="1778"/>
    <s v="Western Gulf"/>
    <x v="103"/>
    <s v="Western Gulf"/>
    <s v="CENSARA_2012"/>
  </r>
  <r>
    <x v="49"/>
    <x v="1803"/>
    <x v="3046"/>
    <x v="49"/>
    <x v="1778"/>
    <s v="Western Gulf"/>
    <x v="103"/>
    <s v="Western Gulf"/>
    <s v="CENSARA_2012"/>
  </r>
  <r>
    <x v="49"/>
    <x v="1803"/>
    <x v="3046"/>
    <x v="49"/>
    <x v="1778"/>
    <s v="Western Gulf"/>
    <x v="103"/>
    <s v="Western Gulf"/>
    <s v="CENSARA_2012"/>
  </r>
  <r>
    <x v="49"/>
    <x v="1803"/>
    <x v="3046"/>
    <x v="49"/>
    <x v="1778"/>
    <s v="Western Gulf"/>
    <x v="103"/>
    <s v="Western Gulf"/>
    <s v="CENSARA_2012"/>
  </r>
  <r>
    <x v="49"/>
    <x v="1803"/>
    <x v="3046"/>
    <x v="49"/>
    <x v="1778"/>
    <s v="Western Gulf"/>
    <x v="103"/>
    <s v="Western Gulf"/>
    <s v="CENSARA_2012"/>
  </r>
  <r>
    <x v="50"/>
    <x v="1796"/>
    <x v="3038"/>
    <x v="51"/>
    <x v="1772"/>
    <s v="Florida Platform"/>
    <x v="102"/>
    <m/>
    <s v="CENSARA_AVG"/>
  </r>
  <r>
    <x v="49"/>
    <x v="1803"/>
    <x v="3046"/>
    <x v="49"/>
    <x v="1778"/>
    <s v="Western Gulf"/>
    <x v="103"/>
    <s v="Western Gulf"/>
    <s v="CENSARA_2012"/>
  </r>
  <r>
    <x v="49"/>
    <x v="1803"/>
    <x v="3046"/>
    <x v="49"/>
    <x v="1778"/>
    <s v="Western Gulf"/>
    <x v="103"/>
    <s v="Western Gulf"/>
    <s v="CENSARA_2012"/>
  </r>
  <r>
    <x v="49"/>
    <x v="1803"/>
    <x v="3046"/>
    <x v="49"/>
    <x v="1778"/>
    <s v="Western Gulf"/>
    <x v="103"/>
    <s v="Western Gulf"/>
    <s v="CENSARA_2012"/>
  </r>
  <r>
    <x v="49"/>
    <x v="1803"/>
    <x v="3046"/>
    <x v="49"/>
    <x v="1778"/>
    <s v="Western Gulf"/>
    <x v="103"/>
    <s v="Western Gulf"/>
    <s v="CENSARA_2012"/>
  </r>
  <r>
    <x v="44"/>
    <x v="594"/>
    <x v="3065"/>
    <x v="44"/>
    <x v="592"/>
    <s v="Western Gulf"/>
    <x v="103"/>
    <s v="Western Gulf"/>
    <s v="CENSARA_2012"/>
  </r>
  <r>
    <x v="44"/>
    <x v="735"/>
    <x v="3066"/>
    <x v="44"/>
    <x v="733"/>
    <s v="Bend Arch-Fort Worth Basin"/>
    <x v="91"/>
    <s v="Bend Arch-Fort Worth Basin"/>
    <s v="CENSARA_2012"/>
  </r>
  <r>
    <x v="50"/>
    <x v="1796"/>
    <x v="3038"/>
    <x v="51"/>
    <x v="1772"/>
    <s v="Florida Platform"/>
    <x v="102"/>
    <m/>
    <s v="CENSARA_AVG"/>
  </r>
  <r>
    <x v="49"/>
    <x v="1803"/>
    <x v="3046"/>
    <x v="49"/>
    <x v="1778"/>
    <s v="Western Gulf"/>
    <x v="103"/>
    <s v="Western Gulf"/>
    <s v="CENSARA_2012"/>
  </r>
  <r>
    <x v="49"/>
    <x v="1803"/>
    <x v="3046"/>
    <x v="49"/>
    <x v="1778"/>
    <s v="Western Gulf"/>
    <x v="103"/>
    <s v="Western Gulf"/>
    <s v="CENSARA_2012"/>
  </r>
  <r>
    <x v="49"/>
    <x v="1803"/>
    <x v="3046"/>
    <x v="49"/>
    <x v="1778"/>
    <s v="Western Gulf"/>
    <x v="103"/>
    <s v="Western Gulf"/>
    <s v="CENSARA_2012"/>
  </r>
  <r>
    <x v="49"/>
    <x v="1816"/>
    <x v="3067"/>
    <x v="49"/>
    <x v="1787"/>
    <s v="Western Gulf"/>
    <x v="103"/>
    <s v="Western Gulf"/>
    <s v="CENSARA_2012"/>
  </r>
  <r>
    <x v="49"/>
    <x v="1803"/>
    <x v="3046"/>
    <x v="49"/>
    <x v="1778"/>
    <s v="Western Gulf"/>
    <x v="103"/>
    <s v="Western Gulf"/>
    <s v="CENSARA_2012"/>
  </r>
  <r>
    <x v="50"/>
    <x v="1796"/>
    <x v="3038"/>
    <x v="51"/>
    <x v="1772"/>
    <s v="Florida Platform"/>
    <x v="102"/>
    <m/>
    <s v="CENSARA_AVG"/>
  </r>
  <r>
    <x v="50"/>
    <x v="1796"/>
    <x v="3038"/>
    <x v="51"/>
    <x v="1772"/>
    <s v="Florida Platform"/>
    <x v="102"/>
    <m/>
    <s v="CENSARA_AVG"/>
  </r>
  <r>
    <x v="49"/>
    <x v="1817"/>
    <x v="3068"/>
    <x v="49"/>
    <x v="607"/>
    <s v="Western Gulf"/>
    <x v="103"/>
    <s v="Western Gulf"/>
    <s v="CENSARA_2012"/>
  </r>
  <r>
    <x v="50"/>
    <x v="1796"/>
    <x v="3038"/>
    <x v="51"/>
    <x v="1772"/>
    <s v="Florida Platform"/>
    <x v="102"/>
    <m/>
    <s v="CENSARA_AVG"/>
  </r>
  <r>
    <x v="50"/>
    <x v="1796"/>
    <x v="3038"/>
    <x v="51"/>
    <x v="1772"/>
    <s v="Florida Platform"/>
    <x v="102"/>
    <m/>
    <s v="CENSARA_AVG"/>
  </r>
  <r>
    <x v="49"/>
    <x v="1793"/>
    <x v="3032"/>
    <x v="49"/>
    <x v="1770"/>
    <s v="Western Gulf"/>
    <x v="103"/>
    <s v="Western Gulf"/>
    <s v="CENSARA_2012"/>
  </r>
  <r>
    <x v="50"/>
    <x v="1796"/>
    <x v="3038"/>
    <x v="51"/>
    <x v="1772"/>
    <s v="Florida Platform"/>
    <x v="102"/>
    <m/>
    <s v="CENSARA_AVG"/>
  </r>
  <r>
    <x v="49"/>
    <x v="1803"/>
    <x v="3046"/>
    <x v="49"/>
    <x v="1778"/>
    <s v="Western Gulf"/>
    <x v="103"/>
    <s v="Western Gulf"/>
    <s v="CENSARA_2012"/>
  </r>
  <r>
    <x v="49"/>
    <x v="1803"/>
    <x v="3046"/>
    <x v="49"/>
    <x v="1778"/>
    <s v="Western Gulf"/>
    <x v="103"/>
    <s v="Western Gulf"/>
    <s v="CENSARA_2012"/>
  </r>
  <r>
    <x v="50"/>
    <x v="1796"/>
    <x v="3038"/>
    <x v="51"/>
    <x v="1772"/>
    <s v="Florida Platform"/>
    <x v="102"/>
    <m/>
    <s v="CENSARA_AVG"/>
  </r>
  <r>
    <x v="49"/>
    <x v="1803"/>
    <x v="3046"/>
    <x v="49"/>
    <x v="1778"/>
    <s v="Western Gulf"/>
    <x v="103"/>
    <s v="Western Gulf"/>
    <s v="CENSARA_2012"/>
  </r>
  <r>
    <x v="44"/>
    <x v="1818"/>
    <x v="3069"/>
    <x v="44"/>
    <x v="1788"/>
    <s v="Bend Arch-Fort Worth Basin"/>
    <x v="91"/>
    <s v="Bend Arch-Fort Worth Basin"/>
    <s v="CENSARA_2012"/>
  </r>
  <r>
    <x v="50"/>
    <x v="1796"/>
    <x v="3038"/>
    <x v="51"/>
    <x v="1772"/>
    <s v="Florida Platform"/>
    <x v="102"/>
    <m/>
    <s v="CENSARA_AVG"/>
  </r>
  <r>
    <x v="50"/>
    <x v="1796"/>
    <x v="3038"/>
    <x v="51"/>
    <x v="1772"/>
    <s v="Florida Platform"/>
    <x v="102"/>
    <m/>
    <s v="CENSARA_AVG"/>
  </r>
  <r>
    <x v="49"/>
    <x v="1805"/>
    <x v="3048"/>
    <x v="49"/>
    <x v="34"/>
    <s v="Western Gulf"/>
    <x v="103"/>
    <s v="Western Gulf"/>
    <s v="CENSARA_2012"/>
  </r>
  <r>
    <x v="50"/>
    <x v="1796"/>
    <x v="3038"/>
    <x v="51"/>
    <x v="1772"/>
    <s v="Florida Platform"/>
    <x v="102"/>
    <m/>
    <s v="CENSARA_AVG"/>
  </r>
  <r>
    <x v="49"/>
    <x v="1803"/>
    <x v="3046"/>
    <x v="49"/>
    <x v="1778"/>
    <s v="Western Gulf"/>
    <x v="103"/>
    <s v="Western Gulf"/>
    <s v="CENSARA_2012"/>
  </r>
  <r>
    <x v="50"/>
    <x v="1796"/>
    <x v="3038"/>
    <x v="51"/>
    <x v="1772"/>
    <s v="Florida Platform"/>
    <x v="102"/>
    <m/>
    <s v="CENSARA_AVG"/>
  </r>
  <r>
    <x v="50"/>
    <x v="1796"/>
    <x v="3038"/>
    <x v="51"/>
    <x v="1772"/>
    <s v="Florida Platform"/>
    <x v="102"/>
    <m/>
    <s v="CENSARA_AVG"/>
  </r>
  <r>
    <x v="49"/>
    <x v="1819"/>
    <x v="3070"/>
    <x v="49"/>
    <x v="1789"/>
    <s v="Western Gulf"/>
    <x v="103"/>
    <s v="Western Gulf"/>
    <s v="CENSARA_2012"/>
  </r>
  <r>
    <x v="50"/>
    <x v="1796"/>
    <x v="3038"/>
    <x v="51"/>
    <x v="1772"/>
    <s v="Florida Platform"/>
    <x v="102"/>
    <m/>
    <s v="CENSARA_AVG"/>
  </r>
  <r>
    <x v="49"/>
    <x v="1803"/>
    <x v="3046"/>
    <x v="49"/>
    <x v="1778"/>
    <s v="Western Gulf"/>
    <x v="103"/>
    <s v="Western Gulf"/>
    <s v="CENSARA_2012"/>
  </r>
  <r>
    <x v="49"/>
    <x v="1820"/>
    <x v="3071"/>
    <x v="49"/>
    <x v="1790"/>
    <s v="Western Gulf"/>
    <x v="103"/>
    <s v="Western Gulf"/>
    <s v="CENSARA_2012"/>
  </r>
  <r>
    <x v="50"/>
    <x v="1796"/>
    <x v="3038"/>
    <x v="51"/>
    <x v="1772"/>
    <s v="Florida Platform"/>
    <x v="102"/>
    <m/>
    <s v="CENSARA_AVG"/>
  </r>
  <r>
    <x v="44"/>
    <x v="1821"/>
    <x v="3072"/>
    <x v="44"/>
    <x v="1791"/>
    <s v="Western Gulf"/>
    <x v="103"/>
    <s v="Western Gulf"/>
    <s v="CENSARA_2012"/>
  </r>
  <r>
    <x v="50"/>
    <x v="1796"/>
    <x v="3038"/>
    <x v="51"/>
    <x v="1772"/>
    <s v="Florida Platform"/>
    <x v="102"/>
    <m/>
    <s v="CENSARA_AVG"/>
  </r>
  <r>
    <x v="49"/>
    <x v="1803"/>
    <x v="3046"/>
    <x v="49"/>
    <x v="1778"/>
    <s v="Western Gulf"/>
    <x v="103"/>
    <s v="Western Gulf"/>
    <s v="CENSARA_2012"/>
  </r>
  <r>
    <x v="50"/>
    <x v="1796"/>
    <x v="3038"/>
    <x v="51"/>
    <x v="1772"/>
    <s v="Florida Platform"/>
    <x v="102"/>
    <m/>
    <s v="CENSARA_AVG"/>
  </r>
  <r>
    <x v="50"/>
    <x v="1796"/>
    <x v="3038"/>
    <x v="51"/>
    <x v="1772"/>
    <s v="Florida Platform"/>
    <x v="102"/>
    <m/>
    <s v="CENSARA_AVG"/>
  </r>
  <r>
    <x v="49"/>
    <x v="1803"/>
    <x v="3046"/>
    <x v="49"/>
    <x v="1778"/>
    <s v="Western Gulf"/>
    <x v="103"/>
    <s v="Western Gulf"/>
    <s v="CENSARA_2012"/>
  </r>
  <r>
    <x v="50"/>
    <x v="1796"/>
    <x v="3038"/>
    <x v="51"/>
    <x v="1772"/>
    <s v="Florida Platform"/>
    <x v="102"/>
    <m/>
    <s v="CENSARA_AVG"/>
  </r>
  <r>
    <x v="44"/>
    <x v="998"/>
    <x v="3073"/>
    <x v="44"/>
    <x v="995"/>
    <s v="Western Gulf"/>
    <x v="103"/>
    <s v="Western Gulf"/>
    <s v="CENSARA_2012"/>
  </r>
  <r>
    <x v="50"/>
    <x v="1822"/>
    <x v="3074"/>
    <x v="51"/>
    <x v="1792"/>
    <s v="Florida Platform"/>
    <x v="102"/>
    <m/>
    <s v="CENSARA_AVG"/>
  </r>
  <r>
    <x v="50"/>
    <x v="1823"/>
    <x v="3075"/>
    <x v="51"/>
    <x v="1793"/>
    <s v="Florida Platform"/>
    <x v="102"/>
    <m/>
    <s v="CENSARA_AVG"/>
  </r>
  <r>
    <x v="49"/>
    <x v="1803"/>
    <x v="3046"/>
    <x v="49"/>
    <x v="1778"/>
    <s v="Western Gulf"/>
    <x v="103"/>
    <s v="Western Gulf"/>
    <s v="CENSARA_2012"/>
  </r>
  <r>
    <x v="50"/>
    <x v="1796"/>
    <x v="3038"/>
    <x v="51"/>
    <x v="1772"/>
    <s v="Florida Platform"/>
    <x v="102"/>
    <m/>
    <s v="CENSARA_AVG"/>
  </r>
  <r>
    <x v="50"/>
    <x v="1796"/>
    <x v="3038"/>
    <x v="51"/>
    <x v="1772"/>
    <s v="Florida Platform"/>
    <x v="102"/>
    <m/>
    <s v="CENSARA_AVG"/>
  </r>
  <r>
    <x v="50"/>
    <x v="1796"/>
    <x v="3038"/>
    <x v="51"/>
    <x v="1772"/>
    <s v="Florida Platform"/>
    <x v="102"/>
    <m/>
    <s v="CENSARA_AVG"/>
  </r>
  <r>
    <x v="50"/>
    <x v="1796"/>
    <x v="3038"/>
    <x v="51"/>
    <x v="1772"/>
    <s v="Florida Platform"/>
    <x v="102"/>
    <m/>
    <s v="CENSARA_AVG"/>
  </r>
  <r>
    <x v="50"/>
    <x v="1439"/>
    <x v="3076"/>
    <x v="51"/>
    <x v="1436"/>
    <s v="Florida Platform"/>
    <x v="102"/>
    <m/>
    <s v="CENSARA_AVG"/>
  </r>
  <r>
    <x v="49"/>
    <x v="1803"/>
    <x v="3046"/>
    <x v="49"/>
    <x v="1778"/>
    <s v="Western Gulf"/>
    <x v="103"/>
    <s v="Western Gulf"/>
    <s v="CENSARA_2012"/>
  </r>
  <r>
    <x v="50"/>
    <x v="1796"/>
    <x v="3038"/>
    <x v="51"/>
    <x v="1772"/>
    <s v="Florida Platform"/>
    <x v="102"/>
    <m/>
    <s v="CENSARA_AVG"/>
  </r>
  <r>
    <x v="50"/>
    <x v="1448"/>
    <x v="3077"/>
    <x v="51"/>
    <x v="1445"/>
    <s v="Florida Platform"/>
    <x v="102"/>
    <m/>
    <s v="CENSARA_AVG"/>
  </r>
  <r>
    <x v="49"/>
    <x v="1803"/>
    <x v="3046"/>
    <x v="49"/>
    <x v="1778"/>
    <s v="Western Gulf"/>
    <x v="103"/>
    <s v="Western Gulf"/>
    <s v="CENSARA_2012"/>
  </r>
  <r>
    <x v="44"/>
    <x v="1824"/>
    <x v="3078"/>
    <x v="44"/>
    <x v="1794"/>
    <s v="Western Gulf"/>
    <x v="103"/>
    <s v="Western Gulf"/>
    <s v="CENSARA_2012"/>
  </r>
  <r>
    <x v="50"/>
    <x v="1822"/>
    <x v="3074"/>
    <x v="51"/>
    <x v="1792"/>
    <s v="Florida Platform"/>
    <x v="102"/>
    <m/>
    <s v="CENSARA_AVG"/>
  </r>
  <r>
    <x v="49"/>
    <x v="1803"/>
    <x v="3046"/>
    <x v="49"/>
    <x v="1778"/>
    <s v="Western Gulf"/>
    <x v="103"/>
    <s v="Western Gulf"/>
    <s v="CENSARA_2012"/>
  </r>
  <r>
    <x v="50"/>
    <x v="1796"/>
    <x v="3038"/>
    <x v="51"/>
    <x v="1772"/>
    <s v="Florida Platform"/>
    <x v="102"/>
    <m/>
    <s v="CENSARA_AVG"/>
  </r>
  <r>
    <x v="50"/>
    <x v="1796"/>
    <x v="3038"/>
    <x v="51"/>
    <x v="1772"/>
    <s v="Florida Platform"/>
    <x v="102"/>
    <m/>
    <s v="CENSARA_AVG"/>
  </r>
  <r>
    <x v="50"/>
    <x v="1796"/>
    <x v="3038"/>
    <x v="51"/>
    <x v="1772"/>
    <s v="Florida Platform"/>
    <x v="102"/>
    <m/>
    <s v="CENSARA_AVG"/>
  </r>
  <r>
    <x v="49"/>
    <x v="1803"/>
    <x v="3046"/>
    <x v="49"/>
    <x v="1778"/>
    <s v="Western Gulf"/>
    <x v="103"/>
    <s v="Western Gulf"/>
    <s v="CENSARA_2012"/>
  </r>
  <r>
    <x v="50"/>
    <x v="1796"/>
    <x v="3038"/>
    <x v="51"/>
    <x v="1772"/>
    <s v="Florida Platform"/>
    <x v="102"/>
    <m/>
    <s v="CENSARA_AVG"/>
  </r>
  <r>
    <x v="49"/>
    <x v="1803"/>
    <x v="3046"/>
    <x v="49"/>
    <x v="1778"/>
    <s v="Western Gulf"/>
    <x v="103"/>
    <s v="Western Gulf"/>
    <s v="CENSARA_2012"/>
  </r>
  <r>
    <x v="50"/>
    <x v="1796"/>
    <x v="3038"/>
    <x v="51"/>
    <x v="1772"/>
    <s v="Florida Platform"/>
    <x v="102"/>
    <m/>
    <s v="CENSARA_AVG"/>
  </r>
  <r>
    <x v="49"/>
    <x v="1803"/>
    <x v="3046"/>
    <x v="49"/>
    <x v="1778"/>
    <s v="Western Gulf"/>
    <x v="103"/>
    <s v="Western Gulf"/>
    <s v="CENSARA_2012"/>
  </r>
  <r>
    <x v="49"/>
    <x v="1803"/>
    <x v="3046"/>
    <x v="49"/>
    <x v="1778"/>
    <s v="Western Gulf"/>
    <x v="103"/>
    <s v="Western Gulf"/>
    <s v="CENSARA_2012"/>
  </r>
  <r>
    <x v="49"/>
    <x v="1803"/>
    <x v="3046"/>
    <x v="49"/>
    <x v="1778"/>
    <s v="Western Gulf"/>
    <x v="103"/>
    <s v="Western Gulf"/>
    <s v="CENSARA_2012"/>
  </r>
  <r>
    <x v="49"/>
    <x v="1803"/>
    <x v="3046"/>
    <x v="49"/>
    <x v="1778"/>
    <s v="Western Gulf"/>
    <x v="103"/>
    <s v="Western Gulf"/>
    <s v="CENSARA_2012"/>
  </r>
  <r>
    <x v="49"/>
    <x v="1803"/>
    <x v="3046"/>
    <x v="49"/>
    <x v="1778"/>
    <s v="Western Gulf"/>
    <x v="103"/>
    <s v="Western Gulf"/>
    <s v="CENSARA_2012"/>
  </r>
  <r>
    <x v="49"/>
    <x v="1803"/>
    <x v="3046"/>
    <x v="49"/>
    <x v="1778"/>
    <s v="Western Gulf"/>
    <x v="103"/>
    <s v="Western Gulf"/>
    <s v="CENSARA_2012"/>
  </r>
  <r>
    <x v="49"/>
    <x v="1803"/>
    <x v="3046"/>
    <x v="49"/>
    <x v="1778"/>
    <s v="Western Gulf"/>
    <x v="103"/>
    <s v="Western Gulf"/>
    <s v="CENSARA_2012"/>
  </r>
  <r>
    <x v="49"/>
    <x v="1803"/>
    <x v="3046"/>
    <x v="49"/>
    <x v="1778"/>
    <s v="Western Gulf"/>
    <x v="103"/>
    <s v="Western Gulf"/>
    <s v="CENSARA_2012"/>
  </r>
  <r>
    <x v="49"/>
    <x v="1803"/>
    <x v="3046"/>
    <x v="49"/>
    <x v="1778"/>
    <s v="Western Gulf"/>
    <x v="103"/>
    <s v="Western Gulf"/>
    <s v="CENSARA_2012"/>
  </r>
  <r>
    <x v="49"/>
    <x v="1803"/>
    <x v="3046"/>
    <x v="49"/>
    <x v="1778"/>
    <s v="Western Gulf"/>
    <x v="103"/>
    <s v="Western Gulf"/>
    <s v="CENSARA_2012"/>
  </r>
  <r>
    <x v="49"/>
    <x v="1803"/>
    <x v="3046"/>
    <x v="49"/>
    <x v="1778"/>
    <s v="Western Gulf"/>
    <x v="103"/>
    <s v="Western Gulf"/>
    <s v="CENSARA_2012"/>
  </r>
  <r>
    <x v="49"/>
    <x v="1803"/>
    <x v="3046"/>
    <x v="49"/>
    <x v="1778"/>
    <s v="Western Gulf"/>
    <x v="103"/>
    <s v="Western Gulf"/>
    <s v="CENSARA_2012"/>
  </r>
  <r>
    <x v="49"/>
    <x v="1803"/>
    <x v="3046"/>
    <x v="49"/>
    <x v="1778"/>
    <s v="Western Gulf"/>
    <x v="103"/>
    <s v="Western Gulf"/>
    <s v="CENSARA_2012"/>
  </r>
  <r>
    <x v="49"/>
    <x v="1803"/>
    <x v="3046"/>
    <x v="49"/>
    <x v="1778"/>
    <s v="Western Gulf"/>
    <x v="103"/>
    <s v="Western Gulf"/>
    <s v="CENSARA_2012"/>
  </r>
  <r>
    <x v="49"/>
    <x v="1803"/>
    <x v="3046"/>
    <x v="49"/>
    <x v="1778"/>
    <s v="Western Gulf"/>
    <x v="103"/>
    <s v="Western Gulf"/>
    <s v="CENSARA_2012"/>
  </r>
  <r>
    <x v="49"/>
    <x v="1803"/>
    <x v="3046"/>
    <x v="49"/>
    <x v="1778"/>
    <s v="Western Gulf"/>
    <x v="103"/>
    <s v="Western Gulf"/>
    <s v="CENSARA_2012"/>
  </r>
  <r>
    <x v="50"/>
    <x v="1796"/>
    <x v="3038"/>
    <x v="51"/>
    <x v="1772"/>
    <s v="Florida Platform"/>
    <x v="102"/>
    <m/>
    <s v="CENSARA_AVG"/>
  </r>
  <r>
    <x v="49"/>
    <x v="1803"/>
    <x v="3046"/>
    <x v="49"/>
    <x v="1778"/>
    <s v="Western Gulf"/>
    <x v="103"/>
    <s v="Western Gulf"/>
    <s v="CENSARA_2012"/>
  </r>
  <r>
    <x v="49"/>
    <x v="1803"/>
    <x v="3046"/>
    <x v="49"/>
    <x v="1778"/>
    <s v="Western Gulf"/>
    <x v="103"/>
    <s v="Western Gulf"/>
    <s v="CENSARA_2012"/>
  </r>
  <r>
    <x v="50"/>
    <x v="1823"/>
    <x v="3075"/>
    <x v="51"/>
    <x v="1793"/>
    <s v="Florida Platform"/>
    <x v="102"/>
    <m/>
    <s v="CENSARA_AVG"/>
  </r>
  <r>
    <x v="49"/>
    <x v="1803"/>
    <x v="3046"/>
    <x v="49"/>
    <x v="1778"/>
    <s v="Western Gulf"/>
    <x v="103"/>
    <s v="Western Gulf"/>
    <s v="CENSARA_2012"/>
  </r>
  <r>
    <x v="50"/>
    <x v="1823"/>
    <x v="3075"/>
    <x v="51"/>
    <x v="1793"/>
    <s v="Florida Platform"/>
    <x v="102"/>
    <m/>
    <s v="CENSARA_AVG"/>
  </r>
  <r>
    <x v="49"/>
    <x v="1825"/>
    <x v="3079"/>
    <x v="49"/>
    <x v="1795"/>
    <s v="Western Gulf"/>
    <x v="103"/>
    <s v="Western Gulf"/>
    <s v="CENSARA_2012"/>
  </r>
  <r>
    <x v="44"/>
    <x v="1826"/>
    <x v="3080"/>
    <x v="44"/>
    <x v="1796"/>
    <s v="Western Gulf"/>
    <x v="103"/>
    <s v="Western Gulf"/>
    <s v="CENSARA_2012"/>
  </r>
  <r>
    <x v="49"/>
    <x v="1803"/>
    <x v="3046"/>
    <x v="49"/>
    <x v="1778"/>
    <s v="Western Gulf"/>
    <x v="103"/>
    <s v="Western Gulf"/>
    <s v="CENSARA_2012"/>
  </r>
  <r>
    <x v="50"/>
    <x v="249"/>
    <x v="3081"/>
    <x v="51"/>
    <x v="248"/>
    <s v="Florida Platform"/>
    <x v="102"/>
    <m/>
    <s v="CENSARA_AVG"/>
  </r>
  <r>
    <x v="49"/>
    <x v="1816"/>
    <x v="3067"/>
    <x v="49"/>
    <x v="1787"/>
    <s v="Western Gulf"/>
    <x v="103"/>
    <s v="Western Gulf"/>
    <s v="CENSARA_2012"/>
  </r>
  <r>
    <x v="50"/>
    <x v="1823"/>
    <x v="3075"/>
    <x v="51"/>
    <x v="1793"/>
    <s v="Florida Platform"/>
    <x v="102"/>
    <m/>
    <s v="CENSARA_AVG"/>
  </r>
  <r>
    <x v="44"/>
    <x v="1827"/>
    <x v="3082"/>
    <x v="44"/>
    <x v="1797"/>
    <s v="Bend Arch-Fort Worth Basin"/>
    <x v="91"/>
    <s v="Bend Arch-Fort Worth Basin"/>
    <s v="CENSARA_2012"/>
  </r>
  <r>
    <x v="49"/>
    <x v="1803"/>
    <x v="3046"/>
    <x v="49"/>
    <x v="1778"/>
    <s v="Western Gulf"/>
    <x v="103"/>
    <s v="Western Gulf"/>
    <s v="CENSARA_2012"/>
  </r>
  <r>
    <x v="49"/>
    <x v="1816"/>
    <x v="3067"/>
    <x v="49"/>
    <x v="1787"/>
    <s v="Western Gulf"/>
    <x v="103"/>
    <s v="Western Gulf"/>
    <s v="CENSARA_2012"/>
  </r>
  <r>
    <x v="49"/>
    <x v="1803"/>
    <x v="3046"/>
    <x v="49"/>
    <x v="1778"/>
    <s v="Western Gulf"/>
    <x v="103"/>
    <s v="Western Gulf"/>
    <s v="CENSARA_2012"/>
  </r>
  <r>
    <x v="49"/>
    <x v="1803"/>
    <x v="3046"/>
    <x v="49"/>
    <x v="1778"/>
    <s v="Western Gulf"/>
    <x v="103"/>
    <s v="Western Gulf"/>
    <s v="CENSARA_2012"/>
  </r>
  <r>
    <x v="49"/>
    <x v="1816"/>
    <x v="3067"/>
    <x v="49"/>
    <x v="1787"/>
    <s v="Western Gulf"/>
    <x v="103"/>
    <s v="Western Gulf"/>
    <s v="CENSARA_2012"/>
  </r>
  <r>
    <x v="49"/>
    <x v="1803"/>
    <x v="3046"/>
    <x v="49"/>
    <x v="1778"/>
    <s v="Western Gulf"/>
    <x v="103"/>
    <s v="Western Gulf"/>
    <s v="CENSARA_2012"/>
  </r>
  <r>
    <x v="44"/>
    <x v="1582"/>
    <x v="3083"/>
    <x v="44"/>
    <x v="1579"/>
    <s v="Western Gulf"/>
    <x v="103"/>
    <s v="Western Gulf"/>
    <s v="CENSARA_2012"/>
  </r>
  <r>
    <x v="49"/>
    <x v="1803"/>
    <x v="3046"/>
    <x v="49"/>
    <x v="1778"/>
    <s v="Western Gulf"/>
    <x v="103"/>
    <s v="Western Gulf"/>
    <s v="CENSARA_2012"/>
  </r>
  <r>
    <x v="49"/>
    <x v="1816"/>
    <x v="3067"/>
    <x v="49"/>
    <x v="1787"/>
    <s v="Western Gulf"/>
    <x v="103"/>
    <s v="Western Gulf"/>
    <s v="CENSARA_2012"/>
  </r>
  <r>
    <x v="50"/>
    <x v="1823"/>
    <x v="3075"/>
    <x v="51"/>
    <x v="1793"/>
    <s v="Florida Platform"/>
    <x v="102"/>
    <m/>
    <s v="CENSARA_AVG"/>
  </r>
  <r>
    <x v="49"/>
    <x v="1816"/>
    <x v="3067"/>
    <x v="49"/>
    <x v="1787"/>
    <s v="Western Gulf"/>
    <x v="103"/>
    <s v="Western Gulf"/>
    <s v="CENSARA_2012"/>
  </r>
  <r>
    <x v="49"/>
    <x v="1816"/>
    <x v="3067"/>
    <x v="49"/>
    <x v="1787"/>
    <s v="Western Gulf"/>
    <x v="103"/>
    <s v="Western Gulf"/>
    <s v="CENSARA_2012"/>
  </r>
  <r>
    <x v="50"/>
    <x v="1823"/>
    <x v="3075"/>
    <x v="51"/>
    <x v="1793"/>
    <s v="Florida Platform"/>
    <x v="102"/>
    <m/>
    <s v="CENSARA_AVG"/>
  </r>
  <r>
    <x v="50"/>
    <x v="1823"/>
    <x v="3075"/>
    <x v="51"/>
    <x v="1793"/>
    <s v="Florida Platform"/>
    <x v="102"/>
    <m/>
    <s v="CENSARA_AVG"/>
  </r>
  <r>
    <x v="50"/>
    <x v="1823"/>
    <x v="3075"/>
    <x v="51"/>
    <x v="1793"/>
    <s v="Florida Platform"/>
    <x v="102"/>
    <m/>
    <s v="CENSARA_AVG"/>
  </r>
  <r>
    <x v="49"/>
    <x v="1816"/>
    <x v="3067"/>
    <x v="49"/>
    <x v="1787"/>
    <s v="Western Gulf"/>
    <x v="103"/>
    <s v="Western Gulf"/>
    <s v="CENSARA_2012"/>
  </r>
  <r>
    <x v="50"/>
    <x v="1823"/>
    <x v="3075"/>
    <x v="51"/>
    <x v="1793"/>
    <s v="Florida Platform"/>
    <x v="102"/>
    <m/>
    <s v="CENSARA_AVG"/>
  </r>
  <r>
    <x v="49"/>
    <x v="1816"/>
    <x v="3067"/>
    <x v="49"/>
    <x v="1787"/>
    <s v="Western Gulf"/>
    <x v="103"/>
    <s v="Western Gulf"/>
    <s v="CENSARA_2012"/>
  </r>
  <r>
    <x v="50"/>
    <x v="1823"/>
    <x v="3075"/>
    <x v="51"/>
    <x v="1793"/>
    <s v="Florida Platform"/>
    <x v="102"/>
    <m/>
    <s v="CENSARA_AVG"/>
  </r>
  <r>
    <x v="49"/>
    <x v="1816"/>
    <x v="3067"/>
    <x v="49"/>
    <x v="1787"/>
    <s v="Western Gulf"/>
    <x v="103"/>
    <s v="Western Gulf"/>
    <s v="CENSARA_2012"/>
  </r>
  <r>
    <x v="49"/>
    <x v="1816"/>
    <x v="3067"/>
    <x v="49"/>
    <x v="1787"/>
    <s v="Western Gulf"/>
    <x v="103"/>
    <s v="Western Gulf"/>
    <s v="CENSARA_2012"/>
  </r>
  <r>
    <x v="49"/>
    <x v="1816"/>
    <x v="3067"/>
    <x v="49"/>
    <x v="1787"/>
    <s v="Western Gulf"/>
    <x v="103"/>
    <s v="Western Gulf"/>
    <s v="CENSARA_2012"/>
  </r>
  <r>
    <x v="50"/>
    <x v="1823"/>
    <x v="3075"/>
    <x v="51"/>
    <x v="1793"/>
    <s v="Florida Platform"/>
    <x v="102"/>
    <m/>
    <s v="CENSARA_AVG"/>
  </r>
  <r>
    <x v="50"/>
    <x v="1823"/>
    <x v="3075"/>
    <x v="51"/>
    <x v="1793"/>
    <s v="Florida Platform"/>
    <x v="102"/>
    <m/>
    <s v="CENSARA_AVG"/>
  </r>
  <r>
    <x v="50"/>
    <x v="1822"/>
    <x v="3074"/>
    <x v="51"/>
    <x v="1792"/>
    <s v="Florida Platform"/>
    <x v="102"/>
    <m/>
    <s v="CENSARA_AVG"/>
  </r>
  <r>
    <x v="50"/>
    <x v="1823"/>
    <x v="3075"/>
    <x v="51"/>
    <x v="1793"/>
    <s v="Florida Platform"/>
    <x v="102"/>
    <m/>
    <s v="CENSARA_AVG"/>
  </r>
  <r>
    <x v="49"/>
    <x v="1816"/>
    <x v="3067"/>
    <x v="49"/>
    <x v="1787"/>
    <s v="Western Gulf"/>
    <x v="103"/>
    <s v="Western Gulf"/>
    <s v="CENSARA_2012"/>
  </r>
  <r>
    <x v="44"/>
    <x v="1435"/>
    <x v="3084"/>
    <x v="44"/>
    <x v="1432"/>
    <s v="Western Gulf"/>
    <x v="103"/>
    <s v="Western Gulf"/>
    <s v="CENSARA_2012"/>
  </r>
  <r>
    <x v="50"/>
    <x v="1823"/>
    <x v="3075"/>
    <x v="51"/>
    <x v="1793"/>
    <s v="Florida Platform"/>
    <x v="102"/>
    <m/>
    <s v="CENSARA_AVG"/>
  </r>
  <r>
    <x v="50"/>
    <x v="1823"/>
    <x v="3075"/>
    <x v="51"/>
    <x v="1793"/>
    <s v="Florida Platform"/>
    <x v="102"/>
    <m/>
    <s v="CENSARA_AVG"/>
  </r>
  <r>
    <x v="49"/>
    <x v="1816"/>
    <x v="3067"/>
    <x v="49"/>
    <x v="1787"/>
    <s v="Western Gulf"/>
    <x v="103"/>
    <s v="Western Gulf"/>
    <s v="CENSARA_2012"/>
  </r>
  <r>
    <x v="50"/>
    <x v="1823"/>
    <x v="3075"/>
    <x v="51"/>
    <x v="1793"/>
    <s v="Florida Platform"/>
    <x v="102"/>
    <m/>
    <s v="CENSARA_AVG"/>
  </r>
  <r>
    <x v="49"/>
    <x v="1816"/>
    <x v="3067"/>
    <x v="49"/>
    <x v="1787"/>
    <s v="Western Gulf"/>
    <x v="103"/>
    <s v="Western Gulf"/>
    <s v="CENSARA_2012"/>
  </r>
  <r>
    <x v="49"/>
    <x v="1816"/>
    <x v="3067"/>
    <x v="49"/>
    <x v="1787"/>
    <s v="Western Gulf"/>
    <x v="103"/>
    <s v="Western Gulf"/>
    <s v="CENSARA_2012"/>
  </r>
  <r>
    <x v="50"/>
    <x v="1823"/>
    <x v="3075"/>
    <x v="51"/>
    <x v="1793"/>
    <s v="Florida Platform"/>
    <x v="102"/>
    <m/>
    <s v="CENSARA_AVG"/>
  </r>
  <r>
    <x v="49"/>
    <x v="1816"/>
    <x v="3067"/>
    <x v="49"/>
    <x v="1787"/>
    <s v="Western Gulf"/>
    <x v="103"/>
    <s v="Western Gulf"/>
    <s v="CENSARA_2012"/>
  </r>
  <r>
    <x v="50"/>
    <x v="1823"/>
    <x v="3075"/>
    <x v="51"/>
    <x v="1793"/>
    <s v="Florida Platform"/>
    <x v="102"/>
    <m/>
    <s v="CENSARA_AVG"/>
  </r>
  <r>
    <x v="49"/>
    <x v="1816"/>
    <x v="3067"/>
    <x v="49"/>
    <x v="1787"/>
    <s v="Western Gulf"/>
    <x v="103"/>
    <s v="Western Gulf"/>
    <s v="CENSARA_2012"/>
  </r>
  <r>
    <x v="50"/>
    <x v="1823"/>
    <x v="3075"/>
    <x v="51"/>
    <x v="1793"/>
    <s v="Florida Platform"/>
    <x v="102"/>
    <m/>
    <s v="CENSARA_AVG"/>
  </r>
  <r>
    <x v="50"/>
    <x v="1823"/>
    <x v="3075"/>
    <x v="51"/>
    <x v="1793"/>
    <s v="Florida Platform"/>
    <x v="102"/>
    <m/>
    <s v="CENSARA_AVG"/>
  </r>
  <r>
    <x v="50"/>
    <x v="1823"/>
    <x v="3075"/>
    <x v="51"/>
    <x v="1793"/>
    <s v="Florida Platform"/>
    <x v="102"/>
    <m/>
    <s v="CENSARA_AVG"/>
  </r>
  <r>
    <x v="49"/>
    <x v="1816"/>
    <x v="3067"/>
    <x v="49"/>
    <x v="1787"/>
    <s v="Western Gulf"/>
    <x v="103"/>
    <s v="Western Gulf"/>
    <s v="CENSARA_2012"/>
  </r>
  <r>
    <x v="50"/>
    <x v="1823"/>
    <x v="3075"/>
    <x v="51"/>
    <x v="1793"/>
    <s v="Florida Platform"/>
    <x v="102"/>
    <m/>
    <s v="CENSARA_AVG"/>
  </r>
  <r>
    <x v="50"/>
    <x v="1823"/>
    <x v="3075"/>
    <x v="51"/>
    <x v="1793"/>
    <s v="Florida Platform"/>
    <x v="102"/>
    <m/>
    <s v="CENSARA_AVG"/>
  </r>
  <r>
    <x v="49"/>
    <x v="1816"/>
    <x v="3067"/>
    <x v="49"/>
    <x v="1787"/>
    <s v="Western Gulf"/>
    <x v="103"/>
    <s v="Western Gulf"/>
    <s v="CENSARA_2012"/>
  </r>
  <r>
    <x v="49"/>
    <x v="1816"/>
    <x v="3067"/>
    <x v="49"/>
    <x v="1787"/>
    <s v="Western Gulf"/>
    <x v="103"/>
    <s v="Western Gulf"/>
    <s v="CENSARA_2012"/>
  </r>
  <r>
    <x v="49"/>
    <x v="1816"/>
    <x v="3067"/>
    <x v="49"/>
    <x v="1787"/>
    <s v="Western Gulf"/>
    <x v="103"/>
    <s v="Western Gulf"/>
    <s v="CENSARA_2012"/>
  </r>
  <r>
    <x v="50"/>
    <x v="1823"/>
    <x v="3075"/>
    <x v="51"/>
    <x v="1793"/>
    <s v="Florida Platform"/>
    <x v="102"/>
    <m/>
    <s v="CENSARA_AVG"/>
  </r>
  <r>
    <x v="49"/>
    <x v="1816"/>
    <x v="3067"/>
    <x v="49"/>
    <x v="1787"/>
    <s v="Western Gulf"/>
    <x v="103"/>
    <s v="Western Gulf"/>
    <s v="CENSARA_2012"/>
  </r>
  <r>
    <x v="50"/>
    <x v="1823"/>
    <x v="3075"/>
    <x v="51"/>
    <x v="1793"/>
    <s v="Florida Platform"/>
    <x v="102"/>
    <m/>
    <s v="CENSARA_AVG"/>
  </r>
  <r>
    <x v="50"/>
    <x v="1823"/>
    <x v="3075"/>
    <x v="51"/>
    <x v="1793"/>
    <s v="Florida Platform"/>
    <x v="102"/>
    <m/>
    <s v="CENSARA_AVG"/>
  </r>
  <r>
    <x v="49"/>
    <x v="1816"/>
    <x v="3067"/>
    <x v="49"/>
    <x v="1787"/>
    <s v="Western Gulf"/>
    <x v="103"/>
    <s v="Western Gulf"/>
    <s v="CENSARA_2012"/>
  </r>
  <r>
    <x v="49"/>
    <x v="1816"/>
    <x v="3067"/>
    <x v="49"/>
    <x v="1787"/>
    <s v="Western Gulf"/>
    <x v="103"/>
    <s v="Western Gulf"/>
    <s v="CENSARA_2012"/>
  </r>
  <r>
    <x v="50"/>
    <x v="1823"/>
    <x v="3075"/>
    <x v="51"/>
    <x v="1793"/>
    <s v="Florida Platform"/>
    <x v="102"/>
    <m/>
    <s v="CENSARA_AVG"/>
  </r>
  <r>
    <x v="49"/>
    <x v="1816"/>
    <x v="3067"/>
    <x v="49"/>
    <x v="1787"/>
    <s v="Western Gulf"/>
    <x v="103"/>
    <s v="Western Gulf"/>
    <s v="CENSARA_2012"/>
  </r>
  <r>
    <x v="50"/>
    <x v="1823"/>
    <x v="3075"/>
    <x v="51"/>
    <x v="1793"/>
    <s v="Florida Platform"/>
    <x v="102"/>
    <m/>
    <s v="CENSARA_AVG"/>
  </r>
  <r>
    <x v="49"/>
    <x v="1816"/>
    <x v="3067"/>
    <x v="49"/>
    <x v="1787"/>
    <s v="Western Gulf"/>
    <x v="103"/>
    <s v="Western Gulf"/>
    <s v="CENSARA_2012"/>
  </r>
  <r>
    <x v="44"/>
    <x v="1828"/>
    <x v="3085"/>
    <x v="44"/>
    <x v="1798"/>
    <s v="Western Gulf"/>
    <x v="103"/>
    <s v="Western Gulf"/>
    <s v="CENSARA_2012"/>
  </r>
  <r>
    <x v="50"/>
    <x v="1823"/>
    <x v="3075"/>
    <x v="51"/>
    <x v="1793"/>
    <s v="Florida Platform"/>
    <x v="102"/>
    <m/>
    <s v="CENSARA_AVG"/>
  </r>
  <r>
    <x v="49"/>
    <x v="1816"/>
    <x v="3067"/>
    <x v="49"/>
    <x v="1787"/>
    <s v="Western Gulf"/>
    <x v="103"/>
    <s v="Western Gulf"/>
    <s v="CENSARA_2012"/>
  </r>
  <r>
    <x v="49"/>
    <x v="1816"/>
    <x v="3067"/>
    <x v="49"/>
    <x v="1787"/>
    <s v="Western Gulf"/>
    <x v="103"/>
    <s v="Western Gulf"/>
    <s v="CENSARA_2012"/>
  </r>
  <r>
    <x v="50"/>
    <x v="1823"/>
    <x v="3075"/>
    <x v="51"/>
    <x v="1793"/>
    <s v="Florida Platform"/>
    <x v="102"/>
    <m/>
    <s v="CENSARA_AVG"/>
  </r>
  <r>
    <x v="50"/>
    <x v="1823"/>
    <x v="3075"/>
    <x v="51"/>
    <x v="1793"/>
    <s v="Florida Platform"/>
    <x v="102"/>
    <m/>
    <s v="CENSARA_AVG"/>
  </r>
  <r>
    <x v="44"/>
    <x v="1829"/>
    <x v="3086"/>
    <x v="44"/>
    <x v="1799"/>
    <s v="Western Gulf"/>
    <x v="103"/>
    <s v="Western Gulf"/>
    <s v="CENSARA_2012"/>
  </r>
  <r>
    <x v="50"/>
    <x v="1823"/>
    <x v="3075"/>
    <x v="51"/>
    <x v="1793"/>
    <s v="Florida Platform"/>
    <x v="102"/>
    <m/>
    <s v="CENSARA_AVG"/>
  </r>
  <r>
    <x v="50"/>
    <x v="1823"/>
    <x v="3075"/>
    <x v="51"/>
    <x v="1793"/>
    <s v="Florida Platform"/>
    <x v="102"/>
    <m/>
    <s v="CENSARA_AVG"/>
  </r>
  <r>
    <x v="49"/>
    <x v="1816"/>
    <x v="3067"/>
    <x v="49"/>
    <x v="1787"/>
    <s v="Western Gulf"/>
    <x v="103"/>
    <s v="Western Gulf"/>
    <s v="CENSARA_2012"/>
  </r>
  <r>
    <x v="49"/>
    <x v="1816"/>
    <x v="3067"/>
    <x v="49"/>
    <x v="1787"/>
    <s v="Western Gulf"/>
    <x v="103"/>
    <s v="Western Gulf"/>
    <s v="CENSARA_2012"/>
  </r>
  <r>
    <x v="50"/>
    <x v="1823"/>
    <x v="3075"/>
    <x v="51"/>
    <x v="1793"/>
    <s v="Florida Platform"/>
    <x v="102"/>
    <m/>
    <s v="CENSARA_AVG"/>
  </r>
  <r>
    <x v="49"/>
    <x v="1816"/>
    <x v="3067"/>
    <x v="49"/>
    <x v="1787"/>
    <s v="Western Gulf"/>
    <x v="103"/>
    <s v="Western Gulf"/>
    <s v="CENSARA_2012"/>
  </r>
  <r>
    <x v="50"/>
    <x v="1823"/>
    <x v="3075"/>
    <x v="51"/>
    <x v="1793"/>
    <s v="Florida Platform"/>
    <x v="102"/>
    <m/>
    <s v="CENSARA_AVG"/>
  </r>
  <r>
    <x v="44"/>
    <x v="1830"/>
    <x v="3087"/>
    <x v="44"/>
    <x v="1800"/>
    <s v="Western Gulf"/>
    <x v="103"/>
    <s v="Western Gulf"/>
    <s v="CENSARA_2012"/>
  </r>
  <r>
    <x v="50"/>
    <x v="1823"/>
    <x v="3075"/>
    <x v="51"/>
    <x v="1793"/>
    <s v="Florida Platform"/>
    <x v="102"/>
    <m/>
    <s v="CENSARA_AVG"/>
  </r>
  <r>
    <x v="49"/>
    <x v="1812"/>
    <x v="3059"/>
    <x v="49"/>
    <x v="1784"/>
    <s v="Western Gulf"/>
    <x v="103"/>
    <s v="Western Gulf"/>
    <s v="CENSARA_2012"/>
  </r>
  <r>
    <x v="50"/>
    <x v="1823"/>
    <x v="3075"/>
    <x v="51"/>
    <x v="1793"/>
    <s v="Florida Platform"/>
    <x v="102"/>
    <m/>
    <s v="CENSARA_AVG"/>
  </r>
  <r>
    <x v="49"/>
    <x v="1816"/>
    <x v="3067"/>
    <x v="49"/>
    <x v="1787"/>
    <s v="Western Gulf"/>
    <x v="103"/>
    <s v="Western Gulf"/>
    <s v="CENSARA_2012"/>
  </r>
  <r>
    <x v="50"/>
    <x v="1823"/>
    <x v="3075"/>
    <x v="51"/>
    <x v="1793"/>
    <s v="Florida Platform"/>
    <x v="102"/>
    <m/>
    <s v="CENSARA_AVG"/>
  </r>
  <r>
    <x v="50"/>
    <x v="1823"/>
    <x v="3075"/>
    <x v="51"/>
    <x v="1793"/>
    <s v="Florida Platform"/>
    <x v="102"/>
    <m/>
    <s v="CENSARA_AVG"/>
  </r>
  <r>
    <x v="50"/>
    <x v="1823"/>
    <x v="3075"/>
    <x v="51"/>
    <x v="1793"/>
    <s v="Florida Platform"/>
    <x v="102"/>
    <m/>
    <s v="CENSARA_AVG"/>
  </r>
  <r>
    <x v="49"/>
    <x v="1805"/>
    <x v="3048"/>
    <x v="49"/>
    <x v="34"/>
    <s v="Western Gulf"/>
    <x v="103"/>
    <s v="Western Gulf"/>
    <s v="CENSARA_2012"/>
  </r>
  <r>
    <x v="50"/>
    <x v="1823"/>
    <x v="3075"/>
    <x v="51"/>
    <x v="1793"/>
    <s v="Florida Platform"/>
    <x v="102"/>
    <m/>
    <s v="CENSARA_AVG"/>
  </r>
  <r>
    <x v="50"/>
    <x v="1823"/>
    <x v="3075"/>
    <x v="51"/>
    <x v="1793"/>
    <s v="Florida Platform"/>
    <x v="102"/>
    <m/>
    <s v="CENSARA_AVG"/>
  </r>
  <r>
    <x v="50"/>
    <x v="1823"/>
    <x v="3075"/>
    <x v="51"/>
    <x v="1793"/>
    <s v="Florida Platform"/>
    <x v="102"/>
    <m/>
    <s v="CENSARA_AVG"/>
  </r>
  <r>
    <x v="49"/>
    <x v="1805"/>
    <x v="3048"/>
    <x v="49"/>
    <x v="34"/>
    <s v="Western Gulf"/>
    <x v="103"/>
    <s v="Western Gulf"/>
    <s v="CENSARA_2012"/>
  </r>
  <r>
    <x v="50"/>
    <x v="1831"/>
    <x v="3088"/>
    <x v="51"/>
    <x v="1801"/>
    <s v="Florida Platform"/>
    <x v="102"/>
    <m/>
    <s v="CENSARA_AVG"/>
  </r>
  <r>
    <x v="49"/>
    <x v="1816"/>
    <x v="3067"/>
    <x v="49"/>
    <x v="1787"/>
    <s v="Western Gulf"/>
    <x v="103"/>
    <s v="Western Gulf"/>
    <s v="CENSARA_2012"/>
  </r>
  <r>
    <x v="50"/>
    <x v="1823"/>
    <x v="3075"/>
    <x v="51"/>
    <x v="1793"/>
    <s v="Florida Platform"/>
    <x v="102"/>
    <m/>
    <s v="CENSARA_AVG"/>
  </r>
  <r>
    <x v="44"/>
    <x v="702"/>
    <x v="3089"/>
    <x v="44"/>
    <x v="700"/>
    <s v="Western Gulf"/>
    <x v="103"/>
    <s v="Western Gulf"/>
    <s v="CENSARA_2012"/>
  </r>
  <r>
    <x v="49"/>
    <x v="1816"/>
    <x v="3067"/>
    <x v="49"/>
    <x v="1787"/>
    <s v="Western Gulf"/>
    <x v="103"/>
    <s v="Western Gulf"/>
    <s v="CENSARA_2012"/>
  </r>
  <r>
    <x v="49"/>
    <x v="1805"/>
    <x v="3048"/>
    <x v="49"/>
    <x v="34"/>
    <s v="Western Gulf"/>
    <x v="103"/>
    <s v="Western Gulf"/>
    <s v="CENSARA_2012"/>
  </r>
  <r>
    <x v="50"/>
    <x v="1823"/>
    <x v="3075"/>
    <x v="51"/>
    <x v="1793"/>
    <s v="Florida Platform"/>
    <x v="102"/>
    <m/>
    <s v="CENSARA_AVG"/>
  </r>
  <r>
    <x v="49"/>
    <x v="1805"/>
    <x v="3048"/>
    <x v="49"/>
    <x v="34"/>
    <s v="Western Gulf"/>
    <x v="103"/>
    <s v="Western Gulf"/>
    <s v="CENSARA_2012"/>
  </r>
  <r>
    <x v="49"/>
    <x v="1816"/>
    <x v="3067"/>
    <x v="49"/>
    <x v="1787"/>
    <s v="Western Gulf"/>
    <x v="103"/>
    <s v="Western Gulf"/>
    <s v="CENSARA_2012"/>
  </r>
  <r>
    <x v="49"/>
    <x v="1816"/>
    <x v="3067"/>
    <x v="49"/>
    <x v="1787"/>
    <s v="Western Gulf"/>
    <x v="103"/>
    <s v="Western Gulf"/>
    <s v="CENSARA_2012"/>
  </r>
  <r>
    <x v="44"/>
    <x v="1582"/>
    <x v="3083"/>
    <x v="44"/>
    <x v="1579"/>
    <s v="Western Gulf"/>
    <x v="103"/>
    <s v="Western Gulf"/>
    <s v="CENSARA_2012"/>
  </r>
  <r>
    <x v="49"/>
    <x v="1805"/>
    <x v="3048"/>
    <x v="49"/>
    <x v="34"/>
    <s v="Western Gulf"/>
    <x v="103"/>
    <s v="Western Gulf"/>
    <s v="CENSARA_2012"/>
  </r>
  <r>
    <x v="50"/>
    <x v="1823"/>
    <x v="3075"/>
    <x v="51"/>
    <x v="1793"/>
    <s v="Florida Platform"/>
    <x v="102"/>
    <m/>
    <s v="CENSARA_AVG"/>
  </r>
  <r>
    <x v="50"/>
    <x v="1823"/>
    <x v="3075"/>
    <x v="51"/>
    <x v="1793"/>
    <s v="Florida Platform"/>
    <x v="102"/>
    <m/>
    <s v="CENSARA_AVG"/>
  </r>
  <r>
    <x v="49"/>
    <x v="1816"/>
    <x v="3067"/>
    <x v="49"/>
    <x v="1787"/>
    <s v="Western Gulf"/>
    <x v="103"/>
    <s v="Western Gulf"/>
    <s v="CENSARA_2012"/>
  </r>
  <r>
    <x v="49"/>
    <x v="1816"/>
    <x v="3067"/>
    <x v="49"/>
    <x v="1787"/>
    <s v="Western Gulf"/>
    <x v="103"/>
    <s v="Western Gulf"/>
    <s v="CENSARA_2012"/>
  </r>
  <r>
    <x v="44"/>
    <x v="1832"/>
    <x v="3090"/>
    <x v="44"/>
    <x v="1802"/>
    <s v="Western Gulf"/>
    <x v="103"/>
    <s v="Western Gulf"/>
    <s v="CENSARA_2012"/>
  </r>
  <r>
    <x v="49"/>
    <x v="1805"/>
    <x v="3048"/>
    <x v="49"/>
    <x v="34"/>
    <s v="Western Gulf"/>
    <x v="103"/>
    <s v="Western Gulf"/>
    <s v="CENSARA_2012"/>
  </r>
  <r>
    <x v="49"/>
    <x v="1816"/>
    <x v="3067"/>
    <x v="49"/>
    <x v="1787"/>
    <s v="Western Gulf"/>
    <x v="103"/>
    <s v="Western Gulf"/>
    <s v="CENSARA_2012"/>
  </r>
  <r>
    <x v="50"/>
    <x v="1831"/>
    <x v="3088"/>
    <x v="51"/>
    <x v="1801"/>
    <s v="Florida Platform"/>
    <x v="102"/>
    <m/>
    <s v="CENSARA_AVG"/>
  </r>
  <r>
    <x v="49"/>
    <x v="1816"/>
    <x v="3067"/>
    <x v="49"/>
    <x v="1787"/>
    <s v="Western Gulf"/>
    <x v="103"/>
    <s v="Western Gulf"/>
    <s v="CENSARA_2012"/>
  </r>
  <r>
    <x v="50"/>
    <x v="1831"/>
    <x v="3088"/>
    <x v="51"/>
    <x v="1801"/>
    <s v="Florida Platform"/>
    <x v="102"/>
    <m/>
    <s v="CENSARA_AVG"/>
  </r>
  <r>
    <x v="44"/>
    <x v="1833"/>
    <x v="3091"/>
    <x v="44"/>
    <x v="1803"/>
    <s v="Western Gulf"/>
    <x v="103"/>
    <s v="Western Gulf"/>
    <s v="CENSARA_2012"/>
  </r>
  <r>
    <x v="49"/>
    <x v="1805"/>
    <x v="3048"/>
    <x v="49"/>
    <x v="34"/>
    <s v="Western Gulf"/>
    <x v="103"/>
    <s v="Western Gulf"/>
    <s v="CENSARA_2012"/>
  </r>
  <r>
    <x v="50"/>
    <x v="1831"/>
    <x v="3088"/>
    <x v="51"/>
    <x v="1801"/>
    <s v="Florida Platform"/>
    <x v="102"/>
    <m/>
    <s v="CENSARA_AVG"/>
  </r>
  <r>
    <x v="49"/>
    <x v="1834"/>
    <x v="3071"/>
    <x v="49"/>
    <x v="1790"/>
    <s v="Western Gulf"/>
    <x v="103"/>
    <s v="Western Gulf"/>
    <s v="CENSARA_2012"/>
  </r>
  <r>
    <x v="50"/>
    <x v="1831"/>
    <x v="3088"/>
    <x v="51"/>
    <x v="1801"/>
    <s v="Florida Platform"/>
    <x v="102"/>
    <m/>
    <s v="CENSARA_AVG"/>
  </r>
  <r>
    <x v="49"/>
    <x v="1805"/>
    <x v="3048"/>
    <x v="49"/>
    <x v="34"/>
    <s v="Western Gulf"/>
    <x v="103"/>
    <s v="Western Gulf"/>
    <s v="CENSARA_2012"/>
  </r>
  <r>
    <x v="49"/>
    <x v="1816"/>
    <x v="3067"/>
    <x v="49"/>
    <x v="1787"/>
    <s v="Western Gulf"/>
    <x v="103"/>
    <s v="Western Gulf"/>
    <s v="CENSARA_2012"/>
  </r>
  <r>
    <x v="50"/>
    <x v="1831"/>
    <x v="3088"/>
    <x v="51"/>
    <x v="1801"/>
    <s v="Florida Platform"/>
    <x v="102"/>
    <m/>
    <s v="CENSARA_AVG"/>
  </r>
  <r>
    <x v="49"/>
    <x v="1805"/>
    <x v="3048"/>
    <x v="49"/>
    <x v="34"/>
    <s v="Western Gulf"/>
    <x v="103"/>
    <s v="Western Gulf"/>
    <s v="CENSARA_2012"/>
  </r>
  <r>
    <x v="49"/>
    <x v="1816"/>
    <x v="3067"/>
    <x v="49"/>
    <x v="1787"/>
    <s v="Western Gulf"/>
    <x v="103"/>
    <s v="Western Gulf"/>
    <s v="CENSARA_2012"/>
  </r>
  <r>
    <x v="49"/>
    <x v="1805"/>
    <x v="3048"/>
    <x v="49"/>
    <x v="34"/>
    <s v="Western Gulf"/>
    <x v="103"/>
    <s v="Western Gulf"/>
    <s v="CENSARA_2012"/>
  </r>
  <r>
    <x v="49"/>
    <x v="1816"/>
    <x v="3067"/>
    <x v="49"/>
    <x v="1787"/>
    <s v="Western Gulf"/>
    <x v="103"/>
    <s v="Western Gulf"/>
    <s v="CENSARA_2012"/>
  </r>
  <r>
    <x v="44"/>
    <x v="1835"/>
    <x v="3092"/>
    <x v="44"/>
    <x v="1804"/>
    <s v="Western Gulf"/>
    <x v="103"/>
    <s v="Western Gulf"/>
    <s v="CENSARA_2012"/>
  </r>
  <r>
    <x v="44"/>
    <x v="1836"/>
    <x v="3093"/>
    <x v="44"/>
    <x v="1805"/>
    <s v="Western Gulf"/>
    <x v="103"/>
    <s v="Western Gulf"/>
    <s v="CENSARA_2012"/>
  </r>
  <r>
    <x v="49"/>
    <x v="1816"/>
    <x v="3067"/>
    <x v="49"/>
    <x v="1787"/>
    <s v="Western Gulf"/>
    <x v="103"/>
    <s v="Western Gulf"/>
    <s v="CENSARA_2012"/>
  </r>
  <r>
    <x v="50"/>
    <x v="1831"/>
    <x v="3088"/>
    <x v="51"/>
    <x v="1801"/>
    <s v="Florida Platform"/>
    <x v="102"/>
    <m/>
    <s v="CENSARA_AVG"/>
  </r>
  <r>
    <x v="44"/>
    <x v="1837"/>
    <x v="3094"/>
    <x v="44"/>
    <x v="1806"/>
    <s v="Western Gulf"/>
    <x v="103"/>
    <s v="Western Gulf"/>
    <s v="CENSARA_2012"/>
  </r>
  <r>
    <x v="49"/>
    <x v="1816"/>
    <x v="3067"/>
    <x v="49"/>
    <x v="1787"/>
    <s v="Western Gulf"/>
    <x v="103"/>
    <s v="Western Gulf"/>
    <s v="CENSARA_2012"/>
  </r>
  <r>
    <x v="49"/>
    <x v="1816"/>
    <x v="3067"/>
    <x v="49"/>
    <x v="1787"/>
    <s v="Western Gulf"/>
    <x v="103"/>
    <s v="Western Gulf"/>
    <s v="CENSARA_2012"/>
  </r>
  <r>
    <x v="50"/>
    <x v="1831"/>
    <x v="3088"/>
    <x v="51"/>
    <x v="1801"/>
    <s v="Florida Platform"/>
    <x v="102"/>
    <m/>
    <s v="CENSARA_AVG"/>
  </r>
  <r>
    <x v="49"/>
    <x v="1816"/>
    <x v="3067"/>
    <x v="49"/>
    <x v="1787"/>
    <s v="Western Gulf"/>
    <x v="103"/>
    <s v="Western Gulf"/>
    <s v="CENSARA_2012"/>
  </r>
  <r>
    <x v="50"/>
    <x v="1831"/>
    <x v="3088"/>
    <x v="51"/>
    <x v="1801"/>
    <s v="Florida Platform"/>
    <x v="102"/>
    <m/>
    <s v="CENSARA_AVG"/>
  </r>
  <r>
    <x v="49"/>
    <x v="1816"/>
    <x v="3067"/>
    <x v="49"/>
    <x v="1787"/>
    <s v="Western Gulf"/>
    <x v="103"/>
    <s v="Western Gulf"/>
    <s v="CENSARA_2012"/>
  </r>
  <r>
    <x v="49"/>
    <x v="1816"/>
    <x v="3067"/>
    <x v="49"/>
    <x v="1787"/>
    <s v="Western Gulf"/>
    <x v="103"/>
    <s v="Western Gulf"/>
    <s v="CENSARA_2012"/>
  </r>
  <r>
    <x v="49"/>
    <x v="1816"/>
    <x v="3067"/>
    <x v="49"/>
    <x v="1787"/>
    <s v="Western Gulf"/>
    <x v="103"/>
    <s v="Western Gulf"/>
    <s v="CENSARA_2012"/>
  </r>
  <r>
    <x v="49"/>
    <x v="1816"/>
    <x v="3067"/>
    <x v="49"/>
    <x v="1787"/>
    <s v="Western Gulf"/>
    <x v="103"/>
    <s v="Western Gulf"/>
    <s v="CENSARA_2012"/>
  </r>
  <r>
    <x v="49"/>
    <x v="1805"/>
    <x v="3048"/>
    <x v="49"/>
    <x v="34"/>
    <s v="Western Gulf"/>
    <x v="103"/>
    <s v="Western Gulf"/>
    <s v="CENSARA_2012"/>
  </r>
  <r>
    <x v="49"/>
    <x v="1816"/>
    <x v="3067"/>
    <x v="49"/>
    <x v="1787"/>
    <s v="Western Gulf"/>
    <x v="103"/>
    <s v="Western Gulf"/>
    <s v="CENSARA_2012"/>
  </r>
  <r>
    <x v="44"/>
    <x v="1838"/>
    <x v="3095"/>
    <x v="44"/>
    <x v="1807"/>
    <s v="Western Gulf"/>
    <x v="103"/>
    <s v="Western Gulf"/>
    <s v="CENSARA_2012"/>
  </r>
  <r>
    <x v="49"/>
    <x v="1805"/>
    <x v="3048"/>
    <x v="49"/>
    <x v="34"/>
    <s v="Western Gulf"/>
    <x v="103"/>
    <s v="Western Gulf"/>
    <s v="CENSARA_2012"/>
  </r>
  <r>
    <x v="49"/>
    <x v="1805"/>
    <x v="3048"/>
    <x v="49"/>
    <x v="34"/>
    <s v="Western Gulf"/>
    <x v="103"/>
    <s v="Western Gulf"/>
    <s v="CENSARA_2012"/>
  </r>
  <r>
    <x v="50"/>
    <x v="422"/>
    <x v="3096"/>
    <x v="51"/>
    <x v="421"/>
    <s v="Florida Platform"/>
    <x v="102"/>
    <m/>
    <s v="CENSARA_AVG"/>
  </r>
  <r>
    <x v="49"/>
    <x v="1805"/>
    <x v="3048"/>
    <x v="49"/>
    <x v="34"/>
    <s v="Western Gulf"/>
    <x v="103"/>
    <s v="Western Gulf"/>
    <s v="CENSARA_2012"/>
  </r>
  <r>
    <x v="49"/>
    <x v="1816"/>
    <x v="3067"/>
    <x v="49"/>
    <x v="1787"/>
    <s v="Western Gulf"/>
    <x v="103"/>
    <s v="Western Gulf"/>
    <s v="CENSARA_2012"/>
  </r>
  <r>
    <x v="50"/>
    <x v="1831"/>
    <x v="3088"/>
    <x v="51"/>
    <x v="1801"/>
    <s v="Florida Platform"/>
    <x v="102"/>
    <m/>
    <s v="CENSARA_AVG"/>
  </r>
  <r>
    <x v="49"/>
    <x v="1816"/>
    <x v="3067"/>
    <x v="49"/>
    <x v="1787"/>
    <s v="Western Gulf"/>
    <x v="103"/>
    <s v="Western Gulf"/>
    <s v="CENSARA_2012"/>
  </r>
  <r>
    <x v="44"/>
    <x v="1836"/>
    <x v="3093"/>
    <x v="44"/>
    <x v="1805"/>
    <s v="Western Gulf"/>
    <x v="103"/>
    <s v="Western Gulf"/>
    <s v="CENSARA_2012"/>
  </r>
  <r>
    <x v="49"/>
    <x v="1816"/>
    <x v="3067"/>
    <x v="49"/>
    <x v="1787"/>
    <s v="Western Gulf"/>
    <x v="103"/>
    <s v="Western Gulf"/>
    <s v="CENSARA_2012"/>
  </r>
  <r>
    <x v="49"/>
    <x v="1819"/>
    <x v="3070"/>
    <x v="49"/>
    <x v="1789"/>
    <s v="Western Gulf"/>
    <x v="103"/>
    <s v="Western Gulf"/>
    <s v="CENSARA_2012"/>
  </r>
  <r>
    <x v="49"/>
    <x v="1805"/>
    <x v="3048"/>
    <x v="49"/>
    <x v="34"/>
    <s v="Western Gulf"/>
    <x v="103"/>
    <s v="Western Gulf"/>
    <s v="CENSARA_2012"/>
  </r>
  <r>
    <x v="49"/>
    <x v="1812"/>
    <x v="3059"/>
    <x v="49"/>
    <x v="1784"/>
    <s v="Western Gulf"/>
    <x v="103"/>
    <s v="Western Gulf"/>
    <s v="CENSARA_2012"/>
  </r>
  <r>
    <x v="44"/>
    <x v="1582"/>
    <x v="3083"/>
    <x v="44"/>
    <x v="1579"/>
    <s v="Western Gulf"/>
    <x v="103"/>
    <s v="Western Gulf"/>
    <s v="CENSARA_2012"/>
  </r>
  <r>
    <x v="50"/>
    <x v="1839"/>
    <x v="3097"/>
    <x v="51"/>
    <x v="1808"/>
    <s v="Florida Platform"/>
    <x v="102"/>
    <m/>
    <s v="CENSARA_AVG"/>
  </r>
  <r>
    <x v="49"/>
    <x v="1812"/>
    <x v="3059"/>
    <x v="49"/>
    <x v="1784"/>
    <s v="Western Gulf"/>
    <x v="103"/>
    <s v="Western Gulf"/>
    <s v="CENSARA_2012"/>
  </r>
  <r>
    <x v="44"/>
    <x v="1582"/>
    <x v="3083"/>
    <x v="44"/>
    <x v="1579"/>
    <s v="Western Gulf"/>
    <x v="103"/>
    <s v="Western Gulf"/>
    <s v="CENSARA_2012"/>
  </r>
  <r>
    <x v="49"/>
    <x v="1805"/>
    <x v="3048"/>
    <x v="49"/>
    <x v="34"/>
    <s v="Western Gulf"/>
    <x v="103"/>
    <s v="Western Gulf"/>
    <s v="CENSARA_2012"/>
  </r>
  <r>
    <x v="49"/>
    <x v="1825"/>
    <x v="3079"/>
    <x v="49"/>
    <x v="1795"/>
    <s v="Western Gulf"/>
    <x v="103"/>
    <s v="Western Gulf"/>
    <s v="CENSARA_2012"/>
  </r>
  <r>
    <x v="49"/>
    <x v="1819"/>
    <x v="3070"/>
    <x v="49"/>
    <x v="1789"/>
    <s v="Western Gulf"/>
    <x v="103"/>
    <s v="Western Gulf"/>
    <s v="CENSARA_2012"/>
  </r>
  <r>
    <x v="49"/>
    <x v="1805"/>
    <x v="3048"/>
    <x v="49"/>
    <x v="34"/>
    <s v="Western Gulf"/>
    <x v="103"/>
    <s v="Western Gulf"/>
    <s v="CENSARA_2012"/>
  </r>
  <r>
    <x v="49"/>
    <x v="1825"/>
    <x v="3079"/>
    <x v="49"/>
    <x v="1795"/>
    <s v="Western Gulf"/>
    <x v="103"/>
    <s v="Western Gulf"/>
    <s v="CENSARA_2012"/>
  </r>
  <r>
    <x v="49"/>
    <x v="1819"/>
    <x v="3070"/>
    <x v="49"/>
    <x v="1789"/>
    <s v="Western Gulf"/>
    <x v="103"/>
    <s v="Western Gulf"/>
    <s v="CENSARA_2012"/>
  </r>
  <r>
    <x v="49"/>
    <x v="1805"/>
    <x v="3048"/>
    <x v="49"/>
    <x v="34"/>
    <s v="Western Gulf"/>
    <x v="103"/>
    <s v="Western Gulf"/>
    <s v="CENSARA_2012"/>
  </r>
  <r>
    <x v="49"/>
    <x v="1805"/>
    <x v="3048"/>
    <x v="49"/>
    <x v="34"/>
    <s v="Western Gulf"/>
    <x v="103"/>
    <s v="Western Gulf"/>
    <s v="CENSARA_2012"/>
  </r>
  <r>
    <x v="49"/>
    <x v="1805"/>
    <x v="3048"/>
    <x v="49"/>
    <x v="34"/>
    <s v="Western Gulf"/>
    <x v="103"/>
    <s v="Western Gulf"/>
    <s v="CENSARA_2012"/>
  </r>
  <r>
    <x v="49"/>
    <x v="1816"/>
    <x v="3067"/>
    <x v="49"/>
    <x v="1787"/>
    <s v="Western Gulf"/>
    <x v="103"/>
    <s v="Western Gulf"/>
    <s v="CENSARA_2012"/>
  </r>
  <r>
    <x v="49"/>
    <x v="1805"/>
    <x v="3048"/>
    <x v="49"/>
    <x v="34"/>
    <s v="Western Gulf"/>
    <x v="103"/>
    <s v="Western Gulf"/>
    <s v="CENSARA_2012"/>
  </r>
  <r>
    <x v="49"/>
    <x v="1805"/>
    <x v="3048"/>
    <x v="49"/>
    <x v="34"/>
    <s v="Western Gulf"/>
    <x v="103"/>
    <s v="Western Gulf"/>
    <s v="CENSARA_2012"/>
  </r>
  <r>
    <x v="49"/>
    <x v="1825"/>
    <x v="3079"/>
    <x v="49"/>
    <x v="1795"/>
    <s v="Western Gulf"/>
    <x v="103"/>
    <s v="Western Gulf"/>
    <s v="CENSARA_2012"/>
  </r>
  <r>
    <x v="49"/>
    <x v="1805"/>
    <x v="3048"/>
    <x v="49"/>
    <x v="34"/>
    <s v="Western Gulf"/>
    <x v="103"/>
    <s v="Western Gulf"/>
    <s v="CENSARA_2012"/>
  </r>
  <r>
    <x v="49"/>
    <x v="1825"/>
    <x v="3079"/>
    <x v="49"/>
    <x v="1795"/>
    <s v="Western Gulf"/>
    <x v="103"/>
    <s v="Western Gulf"/>
    <s v="CENSARA_2012"/>
  </r>
  <r>
    <x v="49"/>
    <x v="1816"/>
    <x v="3067"/>
    <x v="49"/>
    <x v="1787"/>
    <s v="Western Gulf"/>
    <x v="103"/>
    <s v="Western Gulf"/>
    <s v="CENSARA_2012"/>
  </r>
  <r>
    <x v="49"/>
    <x v="1816"/>
    <x v="3067"/>
    <x v="49"/>
    <x v="1787"/>
    <s v="Western Gulf"/>
    <x v="103"/>
    <s v="Western Gulf"/>
    <s v="CENSARA_2012"/>
  </r>
  <r>
    <x v="49"/>
    <x v="1805"/>
    <x v="3048"/>
    <x v="49"/>
    <x v="34"/>
    <s v="Western Gulf"/>
    <x v="103"/>
    <s v="Western Gulf"/>
    <s v="CENSARA_2012"/>
  </r>
  <r>
    <x v="50"/>
    <x v="133"/>
    <x v="3098"/>
    <x v="51"/>
    <x v="133"/>
    <s v="Florida Platform"/>
    <x v="102"/>
    <m/>
    <s v="CENSARA_AVG"/>
  </r>
  <r>
    <x v="49"/>
    <x v="1825"/>
    <x v="3079"/>
    <x v="49"/>
    <x v="1795"/>
    <s v="Western Gulf"/>
    <x v="103"/>
    <s v="Western Gulf"/>
    <s v="CENSARA_2012"/>
  </r>
  <r>
    <x v="49"/>
    <x v="1825"/>
    <x v="3079"/>
    <x v="49"/>
    <x v="1795"/>
    <s v="Western Gulf"/>
    <x v="103"/>
    <s v="Western Gulf"/>
    <s v="CENSARA_2012"/>
  </r>
  <r>
    <x v="49"/>
    <x v="1825"/>
    <x v="3079"/>
    <x v="49"/>
    <x v="1795"/>
    <s v="Western Gulf"/>
    <x v="103"/>
    <s v="Western Gulf"/>
    <s v="CENSARA_2012"/>
  </r>
  <r>
    <x v="49"/>
    <x v="1825"/>
    <x v="3079"/>
    <x v="49"/>
    <x v="1795"/>
    <s v="Western Gulf"/>
    <x v="103"/>
    <s v="Western Gulf"/>
    <s v="CENSARA_2012"/>
  </r>
  <r>
    <x v="49"/>
    <x v="1805"/>
    <x v="3048"/>
    <x v="49"/>
    <x v="34"/>
    <s v="Western Gulf"/>
    <x v="103"/>
    <s v="Western Gulf"/>
    <s v="CENSARA_2012"/>
  </r>
  <r>
    <x v="49"/>
    <x v="1819"/>
    <x v="3070"/>
    <x v="49"/>
    <x v="1789"/>
    <s v="Western Gulf"/>
    <x v="103"/>
    <s v="Western Gulf"/>
    <s v="CENSARA_2012"/>
  </r>
  <r>
    <x v="49"/>
    <x v="1805"/>
    <x v="3048"/>
    <x v="49"/>
    <x v="34"/>
    <s v="Western Gulf"/>
    <x v="103"/>
    <s v="Western Gulf"/>
    <s v="CENSARA_2012"/>
  </r>
  <r>
    <x v="49"/>
    <x v="1825"/>
    <x v="3079"/>
    <x v="49"/>
    <x v="1795"/>
    <s v="Western Gulf"/>
    <x v="103"/>
    <s v="Western Gulf"/>
    <s v="CENSARA_2012"/>
  </r>
  <r>
    <x v="49"/>
    <x v="1825"/>
    <x v="3079"/>
    <x v="49"/>
    <x v="1795"/>
    <s v="Western Gulf"/>
    <x v="103"/>
    <s v="Western Gulf"/>
    <s v="CENSARA_2012"/>
  </r>
  <r>
    <x v="44"/>
    <x v="1248"/>
    <x v="3099"/>
    <x v="44"/>
    <x v="1245"/>
    <s v="Western Gulf"/>
    <x v="103"/>
    <s v="Western Gulf"/>
    <s v="CENSARA_2012"/>
  </r>
  <r>
    <x v="49"/>
    <x v="1825"/>
    <x v="3079"/>
    <x v="49"/>
    <x v="1795"/>
    <s v="Western Gulf"/>
    <x v="103"/>
    <s v="Western Gulf"/>
    <s v="CENSARA_2012"/>
  </r>
  <r>
    <x v="49"/>
    <x v="1825"/>
    <x v="3079"/>
    <x v="49"/>
    <x v="1795"/>
    <s v="Western Gulf"/>
    <x v="103"/>
    <s v="Western Gulf"/>
    <s v="CENSARA_2012"/>
  </r>
  <r>
    <x v="49"/>
    <x v="1825"/>
    <x v="3079"/>
    <x v="49"/>
    <x v="1795"/>
    <s v="Western Gulf"/>
    <x v="103"/>
    <s v="Western Gulf"/>
    <s v="CENSARA_2012"/>
  </r>
  <r>
    <x v="49"/>
    <x v="1819"/>
    <x v="3070"/>
    <x v="49"/>
    <x v="1789"/>
    <s v="Western Gulf"/>
    <x v="103"/>
    <s v="Western Gulf"/>
    <s v="CENSARA_2012"/>
  </r>
  <r>
    <x v="49"/>
    <x v="1805"/>
    <x v="3048"/>
    <x v="49"/>
    <x v="34"/>
    <s v="Western Gulf"/>
    <x v="103"/>
    <s v="Western Gulf"/>
    <s v="CENSARA_2012"/>
  </r>
  <r>
    <x v="49"/>
    <x v="1825"/>
    <x v="3079"/>
    <x v="49"/>
    <x v="1795"/>
    <s v="Western Gulf"/>
    <x v="103"/>
    <s v="Western Gulf"/>
    <s v="CENSARA_2012"/>
  </r>
  <r>
    <x v="49"/>
    <x v="1825"/>
    <x v="3079"/>
    <x v="49"/>
    <x v="1795"/>
    <s v="Western Gulf"/>
    <x v="103"/>
    <s v="Western Gulf"/>
    <s v="CENSARA_2012"/>
  </r>
  <r>
    <x v="49"/>
    <x v="1825"/>
    <x v="3079"/>
    <x v="49"/>
    <x v="1795"/>
    <s v="Western Gulf"/>
    <x v="103"/>
    <s v="Western Gulf"/>
    <s v="CENSARA_2012"/>
  </r>
  <r>
    <x v="49"/>
    <x v="1819"/>
    <x v="3070"/>
    <x v="49"/>
    <x v="1789"/>
    <s v="Western Gulf"/>
    <x v="103"/>
    <s v="Western Gulf"/>
    <s v="CENSARA_2012"/>
  </r>
  <r>
    <x v="49"/>
    <x v="1819"/>
    <x v="3070"/>
    <x v="49"/>
    <x v="1789"/>
    <s v="Western Gulf"/>
    <x v="103"/>
    <s v="Western Gulf"/>
    <s v="CENSARA_2012"/>
  </r>
  <r>
    <x v="49"/>
    <x v="1825"/>
    <x v="3079"/>
    <x v="49"/>
    <x v="1795"/>
    <s v="Western Gulf"/>
    <x v="103"/>
    <s v="Western Gulf"/>
    <s v="CENSARA_2012"/>
  </r>
  <r>
    <x v="49"/>
    <x v="1825"/>
    <x v="3079"/>
    <x v="49"/>
    <x v="1795"/>
    <s v="Western Gulf"/>
    <x v="103"/>
    <s v="Western Gulf"/>
    <s v="CENSARA_2012"/>
  </r>
  <r>
    <x v="49"/>
    <x v="1825"/>
    <x v="3079"/>
    <x v="49"/>
    <x v="1795"/>
    <s v="Western Gulf"/>
    <x v="103"/>
    <s v="Western Gulf"/>
    <s v="CENSARA_2012"/>
  </r>
  <r>
    <x v="49"/>
    <x v="1819"/>
    <x v="3070"/>
    <x v="49"/>
    <x v="1789"/>
    <s v="Western Gulf"/>
    <x v="103"/>
    <s v="Western Gulf"/>
    <s v="CENSARA_2012"/>
  </r>
  <r>
    <x v="49"/>
    <x v="1825"/>
    <x v="3079"/>
    <x v="49"/>
    <x v="1795"/>
    <s v="Western Gulf"/>
    <x v="103"/>
    <s v="Western Gulf"/>
    <s v="CENSARA_2012"/>
  </r>
  <r>
    <x v="49"/>
    <x v="1825"/>
    <x v="3079"/>
    <x v="49"/>
    <x v="1795"/>
    <s v="Western Gulf"/>
    <x v="103"/>
    <s v="Western Gulf"/>
    <s v="CENSARA_2012"/>
  </r>
  <r>
    <x v="49"/>
    <x v="1825"/>
    <x v="3079"/>
    <x v="49"/>
    <x v="1795"/>
    <s v="Western Gulf"/>
    <x v="103"/>
    <s v="Western Gulf"/>
    <s v="CENSARA_2012"/>
  </r>
  <r>
    <x v="49"/>
    <x v="1819"/>
    <x v="3070"/>
    <x v="49"/>
    <x v="1789"/>
    <s v="Western Gulf"/>
    <x v="103"/>
    <s v="Western Gulf"/>
    <s v="CENSARA_2012"/>
  </r>
  <r>
    <x v="49"/>
    <x v="1825"/>
    <x v="3079"/>
    <x v="49"/>
    <x v="1795"/>
    <s v="Western Gulf"/>
    <x v="103"/>
    <s v="Western Gulf"/>
    <s v="CENSARA_2012"/>
  </r>
  <r>
    <x v="49"/>
    <x v="1825"/>
    <x v="3079"/>
    <x v="49"/>
    <x v="1795"/>
    <s v="Western Gulf"/>
    <x v="103"/>
    <s v="Western Gulf"/>
    <s v="CENSARA_2012"/>
  </r>
  <r>
    <x v="49"/>
    <x v="1825"/>
    <x v="3079"/>
    <x v="49"/>
    <x v="1795"/>
    <s v="Western Gulf"/>
    <x v="103"/>
    <s v="Western Gulf"/>
    <s v="CENSARA_2012"/>
  </r>
  <r>
    <x v="49"/>
    <x v="1819"/>
    <x v="3070"/>
    <x v="49"/>
    <x v="1789"/>
    <s v="Western Gulf"/>
    <x v="103"/>
    <s v="Western Gulf"/>
    <s v="CENSARA_2012"/>
  </r>
  <r>
    <x v="49"/>
    <x v="1825"/>
    <x v="3079"/>
    <x v="49"/>
    <x v="1795"/>
    <s v="Western Gulf"/>
    <x v="103"/>
    <s v="Western Gulf"/>
    <s v="CENSARA_2012"/>
  </r>
  <r>
    <x v="44"/>
    <x v="1840"/>
    <x v="3100"/>
    <x v="44"/>
    <x v="1809"/>
    <s v="Western Gulf"/>
    <x v="103"/>
    <s v="Western Gulf"/>
    <s v="CENSARA_2012"/>
  </r>
  <r>
    <x v="44"/>
    <x v="1836"/>
    <x v="3093"/>
    <x v="44"/>
    <x v="1805"/>
    <s v="Western Gulf"/>
    <x v="103"/>
    <s v="Western Gulf"/>
    <s v="CENSARA_2012"/>
  </r>
  <r>
    <x v="49"/>
    <x v="1825"/>
    <x v="3079"/>
    <x v="49"/>
    <x v="1795"/>
    <s v="Western Gulf"/>
    <x v="103"/>
    <s v="Western Gulf"/>
    <s v="CENSARA_2012"/>
  </r>
  <r>
    <x v="49"/>
    <x v="1825"/>
    <x v="3079"/>
    <x v="49"/>
    <x v="1795"/>
    <s v="Western Gulf"/>
    <x v="103"/>
    <s v="Western Gulf"/>
    <s v="CENSARA_2012"/>
  </r>
  <r>
    <x v="44"/>
    <x v="1836"/>
    <x v="3093"/>
    <x v="44"/>
    <x v="1805"/>
    <s v="Western Gulf"/>
    <x v="103"/>
    <s v="Western Gulf"/>
    <s v="CENSARA_2012"/>
  </r>
  <r>
    <x v="49"/>
    <x v="1825"/>
    <x v="3079"/>
    <x v="49"/>
    <x v="1795"/>
    <s v="Western Gulf"/>
    <x v="103"/>
    <s v="Western Gulf"/>
    <s v="CENSARA_2012"/>
  </r>
  <r>
    <x v="49"/>
    <x v="1819"/>
    <x v="3070"/>
    <x v="49"/>
    <x v="1789"/>
    <s v="Western Gulf"/>
    <x v="103"/>
    <s v="Western Gulf"/>
    <s v="CENSARA_2012"/>
  </r>
  <r>
    <x v="49"/>
    <x v="1819"/>
    <x v="3070"/>
    <x v="49"/>
    <x v="1789"/>
    <s v="Western Gulf"/>
    <x v="103"/>
    <s v="Western Gulf"/>
    <s v="CENSARA_2012"/>
  </r>
  <r>
    <x v="49"/>
    <x v="1825"/>
    <x v="3079"/>
    <x v="49"/>
    <x v="1795"/>
    <s v="Western Gulf"/>
    <x v="103"/>
    <s v="Western Gulf"/>
    <s v="CENSARA_2012"/>
  </r>
  <r>
    <x v="49"/>
    <x v="1825"/>
    <x v="3079"/>
    <x v="49"/>
    <x v="1795"/>
    <s v="Western Gulf"/>
    <x v="103"/>
    <s v="Western Gulf"/>
    <s v="CENSARA_2012"/>
  </r>
  <r>
    <x v="49"/>
    <x v="1825"/>
    <x v="3079"/>
    <x v="49"/>
    <x v="1795"/>
    <s v="Western Gulf"/>
    <x v="103"/>
    <s v="Western Gulf"/>
    <s v="CENSARA_2012"/>
  </r>
  <r>
    <x v="49"/>
    <x v="1825"/>
    <x v="3079"/>
    <x v="49"/>
    <x v="1795"/>
    <s v="Western Gulf"/>
    <x v="103"/>
    <s v="Western Gulf"/>
    <s v="CENSARA_2012"/>
  </r>
  <r>
    <x v="49"/>
    <x v="1819"/>
    <x v="3070"/>
    <x v="49"/>
    <x v="1789"/>
    <s v="Western Gulf"/>
    <x v="103"/>
    <s v="Western Gulf"/>
    <s v="CENSARA_2012"/>
  </r>
  <r>
    <x v="44"/>
    <x v="1836"/>
    <x v="3093"/>
    <x v="44"/>
    <x v="1805"/>
    <s v="Western Gulf"/>
    <x v="103"/>
    <s v="Western Gulf"/>
    <s v="CENSARA_2012"/>
  </r>
  <r>
    <x v="49"/>
    <x v="1825"/>
    <x v="3079"/>
    <x v="49"/>
    <x v="1795"/>
    <s v="Western Gulf"/>
    <x v="103"/>
    <s v="Western Gulf"/>
    <s v="CENSARA_2012"/>
  </r>
  <r>
    <x v="49"/>
    <x v="1825"/>
    <x v="3079"/>
    <x v="49"/>
    <x v="1795"/>
    <s v="Western Gulf"/>
    <x v="103"/>
    <s v="Western Gulf"/>
    <s v="CENSARA_2012"/>
  </r>
  <r>
    <x v="49"/>
    <x v="1825"/>
    <x v="3079"/>
    <x v="49"/>
    <x v="1795"/>
    <s v="Western Gulf"/>
    <x v="103"/>
    <s v="Western Gulf"/>
    <s v="CENSARA_2012"/>
  </r>
  <r>
    <x v="44"/>
    <x v="1836"/>
    <x v="3093"/>
    <x v="44"/>
    <x v="1805"/>
    <s v="Western Gulf"/>
    <x v="103"/>
    <s v="Western Gulf"/>
    <s v="CENSARA_2012"/>
  </r>
  <r>
    <x v="49"/>
    <x v="1825"/>
    <x v="3079"/>
    <x v="49"/>
    <x v="1795"/>
    <s v="Western Gulf"/>
    <x v="103"/>
    <s v="Western Gulf"/>
    <s v="CENSARA_2012"/>
  </r>
  <r>
    <x v="49"/>
    <x v="1825"/>
    <x v="3079"/>
    <x v="49"/>
    <x v="1795"/>
    <s v="Western Gulf"/>
    <x v="103"/>
    <s v="Western Gulf"/>
    <s v="CENSARA_2012"/>
  </r>
  <r>
    <x v="49"/>
    <x v="1825"/>
    <x v="3079"/>
    <x v="49"/>
    <x v="1795"/>
    <s v="Western Gulf"/>
    <x v="103"/>
    <s v="Western Gulf"/>
    <s v="CENSARA_2012"/>
  </r>
  <r>
    <x v="49"/>
    <x v="1825"/>
    <x v="3079"/>
    <x v="49"/>
    <x v="1795"/>
    <s v="Western Gulf"/>
    <x v="103"/>
    <s v="Western Gulf"/>
    <s v="CENSARA_2012"/>
  </r>
  <r>
    <x v="49"/>
    <x v="1825"/>
    <x v="3079"/>
    <x v="49"/>
    <x v="1795"/>
    <s v="Western Gulf"/>
    <x v="103"/>
    <s v="Western Gulf"/>
    <s v="CENSARA_2012"/>
  </r>
  <r>
    <x v="49"/>
    <x v="1819"/>
    <x v="3070"/>
    <x v="49"/>
    <x v="1789"/>
    <s v="Western Gulf"/>
    <x v="103"/>
    <s v="Western Gulf"/>
    <s v="CENSARA_2012"/>
  </r>
  <r>
    <x v="49"/>
    <x v="1825"/>
    <x v="3079"/>
    <x v="49"/>
    <x v="1795"/>
    <s v="Western Gulf"/>
    <x v="103"/>
    <s v="Western Gulf"/>
    <s v="CENSARA_2012"/>
  </r>
  <r>
    <x v="49"/>
    <x v="1825"/>
    <x v="3079"/>
    <x v="49"/>
    <x v="1795"/>
    <s v="Western Gulf"/>
    <x v="103"/>
    <s v="Western Gulf"/>
    <s v="CENSARA_2012"/>
  </r>
  <r>
    <x v="49"/>
    <x v="1825"/>
    <x v="3079"/>
    <x v="49"/>
    <x v="1795"/>
    <s v="Western Gulf"/>
    <x v="103"/>
    <s v="Western Gulf"/>
    <s v="CENSARA_2012"/>
  </r>
  <r>
    <x v="49"/>
    <x v="1825"/>
    <x v="3079"/>
    <x v="49"/>
    <x v="1795"/>
    <s v="Western Gulf"/>
    <x v="103"/>
    <s v="Western Gulf"/>
    <s v="CENSARA_2012"/>
  </r>
  <r>
    <x v="49"/>
    <x v="1825"/>
    <x v="3079"/>
    <x v="49"/>
    <x v="1795"/>
    <s v="Western Gulf"/>
    <x v="103"/>
    <s v="Western Gulf"/>
    <s v="CENSARA_2012"/>
  </r>
  <r>
    <x v="49"/>
    <x v="1825"/>
    <x v="3079"/>
    <x v="49"/>
    <x v="1795"/>
    <s v="Western Gulf"/>
    <x v="103"/>
    <s v="Western Gulf"/>
    <s v="CENSARA_2012"/>
  </r>
  <r>
    <x v="49"/>
    <x v="1825"/>
    <x v="3079"/>
    <x v="49"/>
    <x v="1795"/>
    <s v="Western Gulf"/>
    <x v="103"/>
    <s v="Western Gulf"/>
    <s v="CENSARA_2012"/>
  </r>
  <r>
    <x v="49"/>
    <x v="1819"/>
    <x v="3070"/>
    <x v="49"/>
    <x v="1789"/>
    <s v="Western Gulf"/>
    <x v="103"/>
    <s v="Western Gulf"/>
    <s v="CENSARA_2012"/>
  </r>
  <r>
    <x v="49"/>
    <x v="1825"/>
    <x v="3079"/>
    <x v="49"/>
    <x v="1795"/>
    <s v="Western Gulf"/>
    <x v="103"/>
    <s v="Western Gulf"/>
    <s v="CENSARA_2012"/>
  </r>
  <r>
    <x v="49"/>
    <x v="1825"/>
    <x v="3079"/>
    <x v="49"/>
    <x v="1795"/>
    <s v="Western Gulf"/>
    <x v="103"/>
    <s v="Western Gulf"/>
    <s v="CENSARA_2012"/>
  </r>
  <r>
    <x v="49"/>
    <x v="1825"/>
    <x v="3079"/>
    <x v="49"/>
    <x v="1795"/>
    <s v="Western Gulf"/>
    <x v="103"/>
    <s v="Western Gulf"/>
    <s v="CENSARA_2012"/>
  </r>
  <r>
    <x v="44"/>
    <x v="1841"/>
    <x v="3101"/>
    <x v="44"/>
    <x v="1810"/>
    <s v="Western Gulf"/>
    <x v="103"/>
    <s v="Western Gulf"/>
    <s v="CENSARA_2012"/>
  </r>
  <r>
    <x v="49"/>
    <x v="1819"/>
    <x v="3070"/>
    <x v="49"/>
    <x v="1789"/>
    <s v="Western Gulf"/>
    <x v="103"/>
    <s v="Western Gulf"/>
    <s v="CENSARA_2012"/>
  </r>
  <r>
    <x v="49"/>
    <x v="1825"/>
    <x v="3079"/>
    <x v="49"/>
    <x v="1795"/>
    <s v="Western Gulf"/>
    <x v="103"/>
    <s v="Western Gulf"/>
    <s v="CENSARA_2012"/>
  </r>
  <r>
    <x v="49"/>
    <x v="1825"/>
    <x v="3079"/>
    <x v="49"/>
    <x v="1795"/>
    <s v="Western Gulf"/>
    <x v="103"/>
    <s v="Western Gulf"/>
    <s v="CENSARA_2012"/>
  </r>
  <r>
    <x v="49"/>
    <x v="1825"/>
    <x v="3079"/>
    <x v="49"/>
    <x v="1795"/>
    <s v="Western Gulf"/>
    <x v="103"/>
    <s v="Western Gulf"/>
    <s v="CENSARA_2012"/>
  </r>
  <r>
    <x v="50"/>
    <x v="318"/>
    <x v="3102"/>
    <x v="51"/>
    <x v="317"/>
    <s v="Florida Platform"/>
    <x v="102"/>
    <m/>
    <s v="CENSARA_AVG"/>
  </r>
  <r>
    <x v="44"/>
    <x v="332"/>
    <x v="3103"/>
    <x v="44"/>
    <x v="331"/>
    <s v="Western Gulf"/>
    <x v="103"/>
    <s v="Western Gulf"/>
    <s v="CENSARA_2012"/>
  </r>
  <r>
    <x v="49"/>
    <x v="1825"/>
    <x v="3079"/>
    <x v="49"/>
    <x v="1795"/>
    <s v="Western Gulf"/>
    <x v="103"/>
    <s v="Western Gulf"/>
    <s v="CENSARA_2012"/>
  </r>
  <r>
    <x v="49"/>
    <x v="1825"/>
    <x v="3079"/>
    <x v="49"/>
    <x v="1795"/>
    <s v="Western Gulf"/>
    <x v="103"/>
    <s v="Western Gulf"/>
    <s v="CENSARA_2012"/>
  </r>
  <r>
    <x v="49"/>
    <x v="1825"/>
    <x v="3079"/>
    <x v="49"/>
    <x v="1795"/>
    <s v="Western Gulf"/>
    <x v="103"/>
    <s v="Western Gulf"/>
    <s v="CENSARA_2012"/>
  </r>
  <r>
    <x v="49"/>
    <x v="1825"/>
    <x v="3079"/>
    <x v="49"/>
    <x v="1795"/>
    <s v="Western Gulf"/>
    <x v="103"/>
    <s v="Western Gulf"/>
    <s v="CENSARA_2012"/>
  </r>
  <r>
    <x v="44"/>
    <x v="1842"/>
    <x v="3104"/>
    <x v="44"/>
    <x v="1811"/>
    <s v="Western Gulf"/>
    <x v="103"/>
    <s v="Western Gulf"/>
    <s v="CENSARA_2012"/>
  </r>
  <r>
    <x v="49"/>
    <x v="1825"/>
    <x v="3079"/>
    <x v="49"/>
    <x v="1795"/>
    <s v="Western Gulf"/>
    <x v="103"/>
    <s v="Western Gulf"/>
    <s v="CENSARA_2012"/>
  </r>
  <r>
    <x v="44"/>
    <x v="1843"/>
    <x v="3105"/>
    <x v="44"/>
    <x v="1812"/>
    <s v="Western Gulf"/>
    <x v="103"/>
    <s v="Western Gulf"/>
    <s v="CENSARA_2012"/>
  </r>
  <r>
    <x v="50"/>
    <x v="1844"/>
    <x v="3106"/>
    <x v="51"/>
    <x v="1813"/>
    <s v="Florida Platform"/>
    <x v="102"/>
    <m/>
    <s v="CENSARA_AVG"/>
  </r>
  <r>
    <x v="50"/>
    <x v="1844"/>
    <x v="3106"/>
    <x v="51"/>
    <x v="1813"/>
    <s v="Florida Platform"/>
    <x v="102"/>
    <m/>
    <s v="CENSARA_AVG"/>
  </r>
  <r>
    <x v="50"/>
    <x v="1845"/>
    <x v="3107"/>
    <x v="51"/>
    <x v="1814"/>
    <s v="Florida Platform"/>
    <x v="102"/>
    <m/>
    <s v="CENSARA_AVG"/>
  </r>
  <r>
    <x v="50"/>
    <x v="1839"/>
    <x v="3097"/>
    <x v="51"/>
    <x v="1808"/>
    <s v="Florida Platform"/>
    <x v="102"/>
    <m/>
    <s v="CENSARA_AVG"/>
  </r>
  <r>
    <x v="44"/>
    <x v="1846"/>
    <x v="3108"/>
    <x v="44"/>
    <x v="1815"/>
    <s v="Western Gulf"/>
    <x v="103"/>
    <s v="Western Gulf"/>
    <s v="CENSARA_2012"/>
  </r>
  <r>
    <x v="50"/>
    <x v="1845"/>
    <x v="3107"/>
    <x v="51"/>
    <x v="1814"/>
    <s v="Florida Platform"/>
    <x v="102"/>
    <m/>
    <s v="CENSARA_AVG"/>
  </r>
  <r>
    <x v="44"/>
    <x v="1847"/>
    <x v="3109"/>
    <x v="44"/>
    <x v="1816"/>
    <s v="Western Gulf"/>
    <x v="103"/>
    <s v="Western Gulf"/>
    <s v="CENSARA_2012"/>
  </r>
  <r>
    <x v="44"/>
    <x v="1848"/>
    <x v="3110"/>
    <x v="44"/>
    <x v="1817"/>
    <s v="Western Gulf"/>
    <x v="103"/>
    <s v="Western Gulf"/>
    <s v="CENSARA_2012"/>
  </r>
  <r>
    <x v="44"/>
    <x v="1836"/>
    <x v="3093"/>
    <x v="44"/>
    <x v="1805"/>
    <s v="Western Gulf"/>
    <x v="103"/>
    <s v="Western Gulf"/>
    <s v="CENSARA_2012"/>
  </r>
  <r>
    <x v="44"/>
    <x v="1849"/>
    <x v="3111"/>
    <x v="44"/>
    <x v="1818"/>
    <s v="Western Gulf"/>
    <x v="103"/>
    <s v="Western Gulf"/>
    <s v="CENSARA_2012"/>
  </r>
  <r>
    <x v="44"/>
    <x v="1838"/>
    <x v="3095"/>
    <x v="44"/>
    <x v="1807"/>
    <s v="Western Gulf"/>
    <x v="103"/>
    <s v="Western Gulf"/>
    <s v="CENSARA_2012"/>
  </r>
  <r>
    <x v="50"/>
    <x v="1845"/>
    <x v="3107"/>
    <x v="51"/>
    <x v="1814"/>
    <s v="Florida Platform"/>
    <x v="102"/>
    <m/>
    <s v="CENSARA_AVG"/>
  </r>
  <r>
    <x v="50"/>
    <x v="1845"/>
    <x v="3107"/>
    <x v="51"/>
    <x v="1814"/>
    <s v="Florida Platform"/>
    <x v="102"/>
    <m/>
    <s v="CENSARA_AVG"/>
  </r>
  <r>
    <x v="50"/>
    <x v="318"/>
    <x v="3102"/>
    <x v="51"/>
    <x v="317"/>
    <s v="Florida Platform"/>
    <x v="102"/>
    <m/>
    <s v="CENSARA_AVG"/>
  </r>
  <r>
    <x v="50"/>
    <x v="318"/>
    <x v="3102"/>
    <x v="51"/>
    <x v="317"/>
    <s v="Florida Platform"/>
    <x v="102"/>
    <m/>
    <s v="CENSARA_AVG"/>
  </r>
  <r>
    <x v="50"/>
    <x v="1850"/>
    <x v="3112"/>
    <x v="51"/>
    <x v="1819"/>
    <s v="Florida Platform"/>
    <x v="102"/>
    <m/>
    <s v="CENSARA_AVG"/>
  </r>
  <r>
    <x v="44"/>
    <x v="1851"/>
    <x v="3113"/>
    <x v="44"/>
    <x v="1820"/>
    <s v="Western Gulf"/>
    <x v="103"/>
    <s v="Western Gulf"/>
    <s v="CENSARA_2012"/>
  </r>
  <r>
    <x v="50"/>
    <x v="1852"/>
    <x v="3114"/>
    <x v="51"/>
    <x v="1821"/>
    <s v="Florida Platform"/>
    <x v="102"/>
    <m/>
    <s v="CENSARA_AVG"/>
  </r>
  <r>
    <x v="50"/>
    <x v="1853"/>
    <x v="3114"/>
    <x v="51"/>
    <x v="1821"/>
    <s v="Florida Platform"/>
    <x v="102"/>
    <m/>
    <s v="CENSARA_AVG"/>
  </r>
  <r>
    <x v="50"/>
    <x v="318"/>
    <x v="3102"/>
    <x v="51"/>
    <x v="317"/>
    <s v="Florida Platform"/>
    <x v="102"/>
    <m/>
    <s v="CENSARA_AVG"/>
  </r>
  <r>
    <x v="50"/>
    <x v="1854"/>
    <x v="3115"/>
    <x v="51"/>
    <x v="1822"/>
    <s v="Florida Platform"/>
    <x v="102"/>
    <m/>
    <s v="CENSARA_AVG"/>
  </r>
  <r>
    <x v="50"/>
    <x v="318"/>
    <x v="3102"/>
    <x v="51"/>
    <x v="317"/>
    <s v="Florida Platform"/>
    <x v="102"/>
    <m/>
    <s v="CENSARA_AVG"/>
  </r>
  <r>
    <x v="50"/>
    <x v="1852"/>
    <x v="3114"/>
    <x v="51"/>
    <x v="1821"/>
    <s v="Florida Platform"/>
    <x v="102"/>
    <m/>
    <s v="CENSARA_AVG"/>
  </r>
  <r>
    <x v="50"/>
    <x v="1855"/>
    <x v="3116"/>
    <x v="51"/>
    <x v="1823"/>
    <s v="Florida Platform"/>
    <x v="102"/>
    <m/>
    <s v="CENSARA_AVG"/>
  </r>
  <r>
    <x v="44"/>
    <x v="1856"/>
    <x v="3117"/>
    <x v="44"/>
    <x v="1824"/>
    <s v="Western Gulf"/>
    <x v="103"/>
    <s v="Western Gulf"/>
    <s v="CENSARA_2012"/>
  </r>
  <r>
    <x v="50"/>
    <x v="318"/>
    <x v="3102"/>
    <x v="51"/>
    <x v="317"/>
    <s v="Florida Platform"/>
    <x v="102"/>
    <m/>
    <s v="CENSARA_AVG"/>
  </r>
  <r>
    <x v="50"/>
    <x v="1845"/>
    <x v="3107"/>
    <x v="51"/>
    <x v="1814"/>
    <s v="Florida Platform"/>
    <x v="102"/>
    <m/>
    <s v="CENSARA_AVG"/>
  </r>
  <r>
    <x v="50"/>
    <x v="318"/>
    <x v="3102"/>
    <x v="51"/>
    <x v="317"/>
    <s v="Florida Platform"/>
    <x v="102"/>
    <m/>
    <s v="CENSARA_AVG"/>
  </r>
  <r>
    <x v="50"/>
    <x v="1857"/>
    <x v="3118"/>
    <x v="51"/>
    <x v="1825"/>
    <s v="Florida Platform"/>
    <x v="102"/>
    <m/>
    <s v="CENSARA_AVG"/>
  </r>
  <r>
    <x v="50"/>
    <x v="318"/>
    <x v="3102"/>
    <x v="51"/>
    <x v="317"/>
    <s v="Florida Platform"/>
    <x v="102"/>
    <m/>
    <s v="CENSARA_AVG"/>
  </r>
  <r>
    <x v="50"/>
    <x v="318"/>
    <x v="3102"/>
    <x v="51"/>
    <x v="317"/>
    <s v="Florida Platform"/>
    <x v="102"/>
    <m/>
    <s v="CENSARA_AVG"/>
  </r>
  <r>
    <x v="44"/>
    <x v="613"/>
    <x v="3119"/>
    <x v="44"/>
    <x v="611"/>
    <s v="Western Gulf"/>
    <x v="103"/>
    <s v="Western Gulf"/>
    <s v="CENSARA_2012"/>
  </r>
  <r>
    <x v="44"/>
    <x v="1858"/>
    <x v="3120"/>
    <x v="44"/>
    <x v="1826"/>
    <s v="Western Gulf"/>
    <x v="103"/>
    <s v="Western Gulf"/>
    <s v="CENSARA_2012"/>
  </r>
  <r>
    <x v="50"/>
    <x v="318"/>
    <x v="3102"/>
    <x v="51"/>
    <x v="317"/>
    <s v="Florida Platform"/>
    <x v="102"/>
    <m/>
    <s v="CENSARA_AVG"/>
  </r>
  <r>
    <x v="50"/>
    <x v="1845"/>
    <x v="3107"/>
    <x v="51"/>
    <x v="1814"/>
    <s v="Florida Platform"/>
    <x v="102"/>
    <m/>
    <s v="CENSARA_AVG"/>
  </r>
  <r>
    <x v="50"/>
    <x v="1845"/>
    <x v="3107"/>
    <x v="51"/>
    <x v="1814"/>
    <s v="Florida Platform"/>
    <x v="102"/>
    <m/>
    <s v="CENSARA_AVG"/>
  </r>
  <r>
    <x v="44"/>
    <x v="1859"/>
    <x v="3121"/>
    <x v="44"/>
    <x v="1827"/>
    <s v="Western Gulf"/>
    <x v="103"/>
    <s v="Western Gulf"/>
    <s v="CENSARA_2012"/>
  </r>
  <r>
    <x v="50"/>
    <x v="1845"/>
    <x v="3107"/>
    <x v="51"/>
    <x v="1814"/>
    <s v="Florida Platform"/>
    <x v="102"/>
    <m/>
    <s v="CENSARA_AVG"/>
  </r>
  <r>
    <x v="44"/>
    <x v="746"/>
    <x v="3122"/>
    <x v="44"/>
    <x v="744"/>
    <s v="Western Gulf"/>
    <x v="103"/>
    <s v="Western Gulf"/>
    <s v="CENSARA_2012"/>
  </r>
  <r>
    <x v="50"/>
    <x v="1845"/>
    <x v="3107"/>
    <x v="51"/>
    <x v="1814"/>
    <s v="Florida Platform"/>
    <x v="102"/>
    <m/>
    <s v="CENSARA_AVG"/>
  </r>
  <r>
    <x v="44"/>
    <x v="1860"/>
    <x v="3123"/>
    <x v="44"/>
    <x v="1828"/>
    <s v="Western Gulf"/>
    <x v="103"/>
    <s v="Western Gulf"/>
    <s v="CENSARA_2012"/>
  </r>
  <r>
    <x v="50"/>
    <x v="318"/>
    <x v="3102"/>
    <x v="51"/>
    <x v="317"/>
    <s v="Florida Platform"/>
    <x v="102"/>
    <m/>
    <s v="CENSARA_AVG"/>
  </r>
  <r>
    <x v="50"/>
    <x v="533"/>
    <x v="3124"/>
    <x v="51"/>
    <x v="531"/>
    <s v="Florida Platform"/>
    <x v="102"/>
    <m/>
    <s v="CENSARA_AVG"/>
  </r>
  <r>
    <x v="50"/>
    <x v="1845"/>
    <x v="3107"/>
    <x v="51"/>
    <x v="1814"/>
    <s v="Florida Platform"/>
    <x v="102"/>
    <m/>
    <s v="CENSARA_AVG"/>
  </r>
  <r>
    <x v="50"/>
    <x v="533"/>
    <x v="3124"/>
    <x v="51"/>
    <x v="531"/>
    <s v="Florida Platform"/>
    <x v="102"/>
    <m/>
    <s v="CENSARA_AVG"/>
  </r>
  <r>
    <x v="50"/>
    <x v="318"/>
    <x v="3102"/>
    <x v="51"/>
    <x v="317"/>
    <s v="Florida Platform"/>
    <x v="102"/>
    <m/>
    <s v="CENSARA_AVG"/>
  </r>
  <r>
    <x v="50"/>
    <x v="533"/>
    <x v="3124"/>
    <x v="51"/>
    <x v="531"/>
    <s v="Florida Platform"/>
    <x v="102"/>
    <m/>
    <s v="CENSARA_AVG"/>
  </r>
  <r>
    <x v="50"/>
    <x v="1857"/>
    <x v="3118"/>
    <x v="51"/>
    <x v="1825"/>
    <s v="Florida Platform"/>
    <x v="102"/>
    <m/>
    <s v="CENSARA_AVG"/>
  </r>
  <r>
    <x v="50"/>
    <x v="1857"/>
    <x v="3118"/>
    <x v="51"/>
    <x v="1825"/>
    <s v="Florida Platform"/>
    <x v="102"/>
    <m/>
    <s v="CENSARA_AVG"/>
  </r>
  <r>
    <x v="44"/>
    <x v="1861"/>
    <x v="3125"/>
    <x v="44"/>
    <x v="1829"/>
    <s v="Western Gulf"/>
    <x v="103"/>
    <s v="Western Gulf"/>
    <s v="CENSARA_2012"/>
  </r>
  <r>
    <x v="50"/>
    <x v="1857"/>
    <x v="3118"/>
    <x v="51"/>
    <x v="1825"/>
    <s v="Florida Platform"/>
    <x v="102"/>
    <m/>
    <s v="CENSARA_AVG"/>
  </r>
  <r>
    <x v="50"/>
    <x v="1857"/>
    <x v="3118"/>
    <x v="51"/>
    <x v="1825"/>
    <s v="Florida Platform"/>
    <x v="102"/>
    <m/>
    <s v="CENSARA_AVG"/>
  </r>
  <r>
    <x v="50"/>
    <x v="1469"/>
    <x v="3126"/>
    <x v="51"/>
    <x v="1466"/>
    <s v="Florida Platform"/>
    <x v="102"/>
    <m/>
    <s v="CENSARA_AVG"/>
  </r>
  <r>
    <x v="50"/>
    <x v="1862"/>
    <x v="3127"/>
    <x v="51"/>
    <x v="1830"/>
    <s v="Florida Platform"/>
    <x v="102"/>
    <m/>
    <s v="CENSARA_AVG"/>
  </r>
  <r>
    <x v="50"/>
    <x v="1863"/>
    <x v="3128"/>
    <x v="51"/>
    <x v="1831"/>
    <s v="Florida Platform"/>
    <x v="102"/>
    <m/>
    <s v="CENSARA_AVG"/>
  </r>
  <r>
    <x v="50"/>
    <x v="1857"/>
    <x v="3118"/>
    <x v="51"/>
    <x v="1825"/>
    <s v="Florida Platform"/>
    <x v="102"/>
    <m/>
    <s v="CENSARA_AVG"/>
  </r>
  <r>
    <x v="44"/>
    <x v="613"/>
    <x v="3119"/>
    <x v="44"/>
    <x v="611"/>
    <s v="Western Gulf"/>
    <x v="103"/>
    <s v="Western Gulf"/>
    <s v="CENSARA_2012"/>
  </r>
  <r>
    <x v="44"/>
    <x v="613"/>
    <x v="3119"/>
    <x v="44"/>
    <x v="611"/>
    <s v="Western Gulf"/>
    <x v="103"/>
    <s v="Western Gulf"/>
    <s v="CENSARA_2012"/>
  </r>
  <r>
    <x v="44"/>
    <x v="613"/>
    <x v="3119"/>
    <x v="44"/>
    <x v="611"/>
    <s v="Western Gulf"/>
    <x v="103"/>
    <s v="Western Gulf"/>
    <s v="CENSARA_2012"/>
  </r>
  <r>
    <x v="50"/>
    <x v="1863"/>
    <x v="3128"/>
    <x v="51"/>
    <x v="1831"/>
    <s v="Florida Platform"/>
    <x v="102"/>
    <m/>
    <s v="CENSARA_AVG"/>
  </r>
  <r>
    <x v="44"/>
    <x v="1842"/>
    <x v="3104"/>
    <x v="44"/>
    <x v="1811"/>
    <s v="Western Gulf"/>
    <x v="103"/>
    <s v="Western Gulf"/>
    <s v="CENSARA_2012"/>
  </r>
  <r>
    <x v="44"/>
    <x v="613"/>
    <x v="3119"/>
    <x v="44"/>
    <x v="611"/>
    <s v="Western Gulf"/>
    <x v="103"/>
    <s v="Western Gulf"/>
    <s v="CENSARA_2012"/>
  </r>
  <r>
    <x v="50"/>
    <x v="1864"/>
    <x v="3129"/>
    <x v="51"/>
    <x v="1832"/>
    <s v="Florida Platform"/>
    <x v="102"/>
    <m/>
    <s v="CENSARA_AVG"/>
  </r>
  <r>
    <x v="44"/>
    <x v="613"/>
    <x v="3119"/>
    <x v="44"/>
    <x v="611"/>
    <s v="Western Gulf"/>
    <x v="103"/>
    <s v="Western Gulf"/>
    <s v="CENSARA_2012"/>
  </r>
  <r>
    <x v="50"/>
    <x v="1864"/>
    <x v="3129"/>
    <x v="51"/>
    <x v="1832"/>
    <s v="Florida Platform"/>
    <x v="102"/>
    <m/>
    <s v="CENSARA_AVG"/>
  </r>
  <r>
    <x v="50"/>
    <x v="1863"/>
    <x v="3128"/>
    <x v="51"/>
    <x v="1831"/>
    <s v="Florida Platform"/>
    <x v="102"/>
    <m/>
    <s v="CENSARA_AVG"/>
  </r>
  <r>
    <x v="44"/>
    <x v="613"/>
    <x v="3119"/>
    <x v="44"/>
    <x v="611"/>
    <s v="Western Gulf"/>
    <x v="103"/>
    <s v="Western Gulf"/>
    <s v="CENSARA_2012"/>
  </r>
  <r>
    <x v="44"/>
    <x v="613"/>
    <x v="3119"/>
    <x v="44"/>
    <x v="611"/>
    <s v="Western Gulf"/>
    <x v="103"/>
    <s v="Western Gulf"/>
    <s v="CENSARA_2012"/>
  </r>
  <r>
    <x v="44"/>
    <x v="1865"/>
    <x v="3130"/>
    <x v="44"/>
    <x v="1833"/>
    <s v="Western Gulf"/>
    <x v="103"/>
    <s v="Western Gulf"/>
    <s v="CENSARA_2012"/>
  </r>
  <r>
    <x v="44"/>
    <x v="613"/>
    <x v="3119"/>
    <x v="44"/>
    <x v="611"/>
    <s v="Western Gulf"/>
    <x v="103"/>
    <s v="Western Gulf"/>
    <s v="CENSARA_2012"/>
  </r>
  <r>
    <x v="44"/>
    <x v="613"/>
    <x v="3119"/>
    <x v="44"/>
    <x v="611"/>
    <s v="Western Gulf"/>
    <x v="103"/>
    <s v="Western Gulf"/>
    <s v="CENSARA_2012"/>
  </r>
  <r>
    <x v="44"/>
    <x v="613"/>
    <x v="3119"/>
    <x v="44"/>
    <x v="611"/>
    <s v="Western Gulf"/>
    <x v="103"/>
    <s v="Western Gulf"/>
    <s v="CENSARA_2012"/>
  </r>
  <r>
    <x v="44"/>
    <x v="1866"/>
    <x v="3131"/>
    <x v="44"/>
    <x v="1834"/>
    <s v="Western Gulf"/>
    <x v="103"/>
    <s v="Western Gulf"/>
    <s v="CENSARA_2012"/>
  </r>
  <r>
    <x v="50"/>
    <x v="1867"/>
    <x v="3132"/>
    <x v="51"/>
    <x v="1835"/>
    <s v="Florida Platform"/>
    <x v="102"/>
    <m/>
    <s v="CENSARA_AVG"/>
  </r>
  <r>
    <x v="50"/>
    <x v="1133"/>
    <x v="3133"/>
    <x v="51"/>
    <x v="1130"/>
    <s v="Florida Platform"/>
    <x v="102"/>
    <m/>
    <s v="CENSARA_AVG"/>
  </r>
  <r>
    <x v="50"/>
    <x v="1864"/>
    <x v="3129"/>
    <x v="51"/>
    <x v="1832"/>
    <s v="Florida Platform"/>
    <x v="102"/>
    <m/>
    <s v="CENSARA_AVG"/>
  </r>
  <r>
    <x v="44"/>
    <x v="1868"/>
    <x v="3134"/>
    <x v="44"/>
    <x v="1836"/>
    <s v="Western Gulf"/>
    <x v="103"/>
    <s v="Western Gulf"/>
    <s v="CENSARA_2012"/>
  </r>
  <r>
    <x v="50"/>
    <x v="1133"/>
    <x v="3133"/>
    <x v="51"/>
    <x v="1130"/>
    <s v="Florida Platform"/>
    <x v="102"/>
    <m/>
    <s v="CENSARA_AVG"/>
  </r>
  <r>
    <x v="44"/>
    <x v="1865"/>
    <x v="3130"/>
    <x v="44"/>
    <x v="1833"/>
    <s v="Western Gulf"/>
    <x v="103"/>
    <s v="Western Gulf"/>
    <s v="CENSARA_2012"/>
  </r>
  <r>
    <x v="44"/>
    <x v="1865"/>
    <x v="3130"/>
    <x v="44"/>
    <x v="1833"/>
    <s v="Western Gulf"/>
    <x v="103"/>
    <s v="Western Gulf"/>
    <s v="CENSARA_2012"/>
  </r>
  <r>
    <x v="44"/>
    <x v="1733"/>
    <x v="3135"/>
    <x v="44"/>
    <x v="1715"/>
    <s v="Western Gulf"/>
    <x v="103"/>
    <s v="Western Gulf"/>
    <s v="CENSARA_2012"/>
  </r>
  <r>
    <x v="44"/>
    <x v="1869"/>
    <x v="3136"/>
    <x v="44"/>
    <x v="1837"/>
    <s v="Western Gulf"/>
    <x v="103"/>
    <s v="Western Gulf"/>
    <s v="CENSARA_2012"/>
  </r>
  <r>
    <x v="50"/>
    <x v="1133"/>
    <x v="3133"/>
    <x v="51"/>
    <x v="1130"/>
    <s v="Florida Platform"/>
    <x v="102"/>
    <m/>
    <s v="CENSARA_AVG"/>
  </r>
  <r>
    <x v="44"/>
    <x v="1870"/>
    <x v="3137"/>
    <x v="44"/>
    <x v="1838"/>
    <s v="Western Gulf"/>
    <x v="103"/>
    <s v="Western Gulf"/>
    <s v="CENSARA_2012"/>
  </r>
  <r>
    <x v="50"/>
    <x v="1133"/>
    <x v="3133"/>
    <x v="51"/>
    <x v="1130"/>
    <s v="Florida Platform"/>
    <x v="102"/>
    <m/>
    <s v="CENSARA_AVG"/>
  </r>
  <r>
    <x v="44"/>
    <x v="1870"/>
    <x v="3137"/>
    <x v="44"/>
    <x v="1838"/>
    <s v="Western Gulf"/>
    <x v="103"/>
    <s v="Western Gulf"/>
    <s v="CENSARA_2012"/>
  </r>
  <r>
    <x v="44"/>
    <x v="1870"/>
    <x v="3137"/>
    <x v="44"/>
    <x v="1838"/>
    <s v="Western Gulf"/>
    <x v="103"/>
    <s v="Western Gulf"/>
    <s v="CENSARA_2012"/>
  </r>
  <r>
    <x v="44"/>
    <x v="1865"/>
    <x v="3130"/>
    <x v="44"/>
    <x v="1833"/>
    <s v="Western Gulf"/>
    <x v="103"/>
    <s v="Western Gulf"/>
    <s v="CENSARA_2012"/>
  </r>
  <r>
    <x v="44"/>
    <x v="1865"/>
    <x v="3130"/>
    <x v="44"/>
    <x v="1833"/>
    <s v="Western Gulf"/>
    <x v="103"/>
    <s v="Western Gulf"/>
    <s v="CENSARA_2012"/>
  </r>
  <r>
    <x v="50"/>
    <x v="716"/>
    <x v="3138"/>
    <x v="51"/>
    <x v="714"/>
    <s v="Florida Platform"/>
    <x v="102"/>
    <m/>
    <s v="CENSARA_AVG"/>
  </r>
  <r>
    <x v="44"/>
    <x v="1870"/>
    <x v="3137"/>
    <x v="44"/>
    <x v="1838"/>
    <s v="Western Gulf"/>
    <x v="103"/>
    <s v="Western Gulf"/>
    <s v="CENSARA_2012"/>
  </r>
  <r>
    <x v="44"/>
    <x v="1870"/>
    <x v="3137"/>
    <x v="44"/>
    <x v="1838"/>
    <s v="Western Gulf"/>
    <x v="103"/>
    <s v="Western Gulf"/>
    <s v="CENSARA_2012"/>
  </r>
  <r>
    <x v="44"/>
    <x v="1870"/>
    <x v="3137"/>
    <x v="44"/>
    <x v="1838"/>
    <s v="Western Gulf"/>
    <x v="103"/>
    <s v="Western Gulf"/>
    <s v="CENSARA_2012"/>
  </r>
  <r>
    <x v="50"/>
    <x v="1133"/>
    <x v="3133"/>
    <x v="51"/>
    <x v="1130"/>
    <s v="Florida Platform"/>
    <x v="102"/>
    <m/>
    <s v="CENSARA_AVG"/>
  </r>
  <r>
    <x v="44"/>
    <x v="1870"/>
    <x v="3137"/>
    <x v="44"/>
    <x v="1838"/>
    <s v="Western Gulf"/>
    <x v="103"/>
    <s v="Western Gulf"/>
    <s v="CENSARA_2012"/>
  </r>
  <r>
    <x v="50"/>
    <x v="1133"/>
    <x v="3133"/>
    <x v="51"/>
    <x v="1130"/>
    <s v="Florida Platform"/>
    <x v="102"/>
    <m/>
    <s v="CENSARA_AVG"/>
  </r>
  <r>
    <x v="50"/>
    <x v="1133"/>
    <x v="3133"/>
    <x v="51"/>
    <x v="1130"/>
    <s v="Florida Platform"/>
    <x v="102"/>
    <m/>
    <s v="CENSARA_AVG"/>
  </r>
  <r>
    <x v="50"/>
    <x v="1133"/>
    <x v="3133"/>
    <x v="51"/>
    <x v="1130"/>
    <s v="Florida Platform"/>
    <x v="102"/>
    <m/>
    <s v="CENSARA_AVG"/>
  </r>
  <r>
    <x v="50"/>
    <x v="1133"/>
    <x v="3133"/>
    <x v="51"/>
    <x v="1130"/>
    <s v="Florida Platform"/>
    <x v="102"/>
    <m/>
    <s v="CENSARA_AVG"/>
  </r>
  <r>
    <x v="50"/>
    <x v="1133"/>
    <x v="3133"/>
    <x v="51"/>
    <x v="1130"/>
    <s v="Florida Platform"/>
    <x v="102"/>
    <m/>
    <s v="CENSARA_AVG"/>
  </r>
  <r>
    <x v="50"/>
    <x v="1133"/>
    <x v="3133"/>
    <x v="51"/>
    <x v="1130"/>
    <s v="Florida Platform"/>
    <x v="102"/>
    <m/>
    <s v="CENSARA_AVG"/>
  </r>
  <r>
    <x v="44"/>
    <x v="1870"/>
    <x v="3137"/>
    <x v="44"/>
    <x v="1838"/>
    <s v="Western Gulf"/>
    <x v="103"/>
    <s v="Western Gulf"/>
    <s v="CENSARA_2012"/>
  </r>
  <r>
    <x v="50"/>
    <x v="1133"/>
    <x v="3133"/>
    <x v="51"/>
    <x v="1130"/>
    <s v="Florida Platform"/>
    <x v="102"/>
    <m/>
    <s v="CENSARA_AVG"/>
  </r>
  <r>
    <x v="50"/>
    <x v="1133"/>
    <x v="3133"/>
    <x v="51"/>
    <x v="1130"/>
    <s v="Florida Platform"/>
    <x v="102"/>
    <m/>
    <s v="CENSARA_AVG"/>
  </r>
  <r>
    <x v="50"/>
    <x v="1133"/>
    <x v="3133"/>
    <x v="51"/>
    <x v="1130"/>
    <s v="Florida Platform"/>
    <x v="102"/>
    <m/>
    <s v="CENSARA_AVG"/>
  </r>
  <r>
    <x v="50"/>
    <x v="1133"/>
    <x v="3133"/>
    <x v="51"/>
    <x v="1130"/>
    <s v="Florida Platform"/>
    <x v="102"/>
    <m/>
    <s v="CENSARA_AVG"/>
  </r>
  <r>
    <x v="44"/>
    <x v="1870"/>
    <x v="3137"/>
    <x v="44"/>
    <x v="1838"/>
    <s v="Western Gulf"/>
    <x v="103"/>
    <s v="Western Gulf"/>
    <s v="CENSARA_2012"/>
  </r>
  <r>
    <x v="50"/>
    <x v="716"/>
    <x v="3138"/>
    <x v="51"/>
    <x v="714"/>
    <s v="Florida Platform"/>
    <x v="102"/>
    <m/>
    <s v="CENSARA_AVG"/>
  </r>
  <r>
    <x v="50"/>
    <x v="716"/>
    <x v="3138"/>
    <x v="51"/>
    <x v="714"/>
    <s v="Florida Platform"/>
    <x v="102"/>
    <m/>
    <s v="CENSARA_AVG"/>
  </r>
  <r>
    <x v="50"/>
    <x v="716"/>
    <x v="3138"/>
    <x v="51"/>
    <x v="714"/>
    <s v="Florida Platform"/>
    <x v="102"/>
    <m/>
    <s v="CENSARA_AVG"/>
  </r>
  <r>
    <x v="44"/>
    <x v="1870"/>
    <x v="3137"/>
    <x v="44"/>
    <x v="1838"/>
    <s v="Western Gulf"/>
    <x v="103"/>
    <s v="Western Gulf"/>
    <s v="CENSARA_2012"/>
  </r>
  <r>
    <x v="44"/>
    <x v="1870"/>
    <x v="3137"/>
    <x v="44"/>
    <x v="1838"/>
    <s v="Western Gulf"/>
    <x v="103"/>
    <s v="Western Gulf"/>
    <s v="CENSARA_2012"/>
  </r>
  <r>
    <x v="44"/>
    <x v="1870"/>
    <x v="3137"/>
    <x v="44"/>
    <x v="1838"/>
    <s v="Western Gulf"/>
    <x v="103"/>
    <s v="Western Gulf"/>
    <s v="CENSARA_2012"/>
  </r>
  <r>
    <x v="50"/>
    <x v="716"/>
    <x v="3138"/>
    <x v="51"/>
    <x v="714"/>
    <s v="Florida Platform"/>
    <x v="102"/>
    <m/>
    <s v="CENSARA_AVG"/>
  </r>
  <r>
    <x v="50"/>
    <x v="716"/>
    <x v="3138"/>
    <x v="51"/>
    <x v="714"/>
    <s v="Florida Platform"/>
    <x v="102"/>
    <m/>
    <s v="CENSARA_AVG"/>
  </r>
  <r>
    <x v="50"/>
    <x v="716"/>
    <x v="3138"/>
    <x v="51"/>
    <x v="714"/>
    <s v="Florida Platform"/>
    <x v="102"/>
    <m/>
    <s v="CENSARA_AVG"/>
  </r>
  <r>
    <x v="50"/>
    <x v="716"/>
    <x v="3138"/>
    <x v="51"/>
    <x v="714"/>
    <s v="Florida Platform"/>
    <x v="102"/>
    <m/>
    <s v="CENSARA_AVG"/>
  </r>
  <r>
    <x v="50"/>
    <x v="716"/>
    <x v="3138"/>
    <x v="51"/>
    <x v="714"/>
    <s v="Florida Platform"/>
    <x v="102"/>
    <m/>
    <s v="CENSARA_AVG"/>
  </r>
  <r>
    <x v="50"/>
    <x v="716"/>
    <x v="3138"/>
    <x v="51"/>
    <x v="714"/>
    <s v="Florida Platform"/>
    <x v="102"/>
    <m/>
    <s v="CENSARA_AVG"/>
  </r>
  <r>
    <x v="50"/>
    <x v="716"/>
    <x v="3138"/>
    <x v="51"/>
    <x v="714"/>
    <s v="Florida Platform"/>
    <x v="102"/>
    <m/>
    <s v="CENSARA_AVG"/>
  </r>
  <r>
    <x v="50"/>
    <x v="716"/>
    <x v="3138"/>
    <x v="51"/>
    <x v="714"/>
    <s v="Florida Platform"/>
    <x v="102"/>
    <m/>
    <s v="CENSARA_AVG"/>
  </r>
  <r>
    <x v="50"/>
    <x v="716"/>
    <x v="3138"/>
    <x v="51"/>
    <x v="714"/>
    <s v="Florida Platform"/>
    <x v="102"/>
    <m/>
    <s v="CENSARA_AVG"/>
  </r>
  <r>
    <x v="50"/>
    <x v="716"/>
    <x v="3138"/>
    <x v="51"/>
    <x v="714"/>
    <s v="Florida Platform"/>
    <x v="102"/>
    <m/>
    <s v="CENSARA_AVG"/>
  </r>
  <r>
    <x v="50"/>
    <x v="716"/>
    <x v="3138"/>
    <x v="51"/>
    <x v="714"/>
    <s v="Florida Platform"/>
    <x v="102"/>
    <m/>
    <s v="CENSARA_AVG"/>
  </r>
  <r>
    <x v="50"/>
    <x v="716"/>
    <x v="3138"/>
    <x v="51"/>
    <x v="714"/>
    <s v="Florida Platform"/>
    <x v="102"/>
    <m/>
    <s v="CENSARA_AVG"/>
  </r>
  <r>
    <x v="50"/>
    <x v="716"/>
    <x v="3138"/>
    <x v="51"/>
    <x v="714"/>
    <s v="Florida Platform"/>
    <x v="102"/>
    <m/>
    <s v="CENSARA_AVG"/>
  </r>
  <r>
    <x v="50"/>
    <x v="1871"/>
    <x v="3139"/>
    <x v="51"/>
    <x v="1839"/>
    <s v="Florida Platform"/>
    <x v="102"/>
    <m/>
    <s v="CENSARA_AVG"/>
  </r>
  <r>
    <x v="50"/>
    <x v="1872"/>
    <x v="3140"/>
    <x v="51"/>
    <x v="1840"/>
    <s v="Florida Platform"/>
    <x v="102"/>
    <m/>
    <s v="CENSARA_AVG"/>
  </r>
  <r>
    <x v="50"/>
    <x v="716"/>
    <x v="3138"/>
    <x v="51"/>
    <x v="714"/>
    <s v="Florida Platform"/>
    <x v="102"/>
    <m/>
    <s v="CENSARA_AVG"/>
  </r>
  <r>
    <x v="50"/>
    <x v="716"/>
    <x v="3138"/>
    <x v="51"/>
    <x v="714"/>
    <s v="Florida Platform"/>
    <x v="102"/>
    <m/>
    <s v="CENSARA_AVG"/>
  </r>
  <r>
    <x v="50"/>
    <x v="716"/>
    <x v="3138"/>
    <x v="51"/>
    <x v="714"/>
    <s v="Florida Platform"/>
    <x v="102"/>
    <m/>
    <s v="CENSARA_AVG"/>
  </r>
  <r>
    <x v="50"/>
    <x v="716"/>
    <x v="3138"/>
    <x v="51"/>
    <x v="714"/>
    <s v="Florida Platform"/>
    <x v="102"/>
    <m/>
    <s v="CENSARA_AVG"/>
  </r>
  <r>
    <x v="50"/>
    <x v="716"/>
    <x v="3138"/>
    <x v="51"/>
    <x v="714"/>
    <s v="Florida Platform"/>
    <x v="102"/>
    <m/>
    <s v="CENSARA_AVG"/>
  </r>
  <r>
    <x v="50"/>
    <x v="716"/>
    <x v="3138"/>
    <x v="51"/>
    <x v="714"/>
    <s v="Florida Platform"/>
    <x v="102"/>
    <m/>
    <s v="CENSARA_AVG"/>
  </r>
  <r>
    <x v="50"/>
    <x v="716"/>
    <x v="3138"/>
    <x v="51"/>
    <x v="714"/>
    <s v="Florida Platform"/>
    <x v="102"/>
    <m/>
    <s v="CENSARA_AVG"/>
  </r>
  <r>
    <x v="50"/>
    <x v="716"/>
    <x v="3138"/>
    <x v="51"/>
    <x v="714"/>
    <s v="Florida Platform"/>
    <x v="102"/>
    <m/>
    <s v="CENSARA_AVG"/>
  </r>
  <r>
    <x v="50"/>
    <x v="716"/>
    <x v="3138"/>
    <x v="51"/>
    <x v="714"/>
    <s v="Florida Platform"/>
    <x v="102"/>
    <m/>
    <s v="CENSARA_AVG"/>
  </r>
  <r>
    <x v="50"/>
    <x v="716"/>
    <x v="3138"/>
    <x v="51"/>
    <x v="714"/>
    <s v="Florida Platform"/>
    <x v="102"/>
    <m/>
    <s v="CENSARA_AVG"/>
  </r>
  <r>
    <x v="50"/>
    <x v="716"/>
    <x v="3138"/>
    <x v="51"/>
    <x v="714"/>
    <s v="Florida Platform"/>
    <x v="102"/>
    <m/>
    <s v="CENSARA_AVG"/>
  </r>
  <r>
    <x v="44"/>
    <x v="1873"/>
    <x v="3141"/>
    <x v="44"/>
    <x v="1841"/>
    <s v="Western Gulf"/>
    <x v="103"/>
    <s v="Western Gulf"/>
    <s v="CENSARA_2012"/>
  </r>
  <r>
    <x v="50"/>
    <x v="716"/>
    <x v="3138"/>
    <x v="51"/>
    <x v="714"/>
    <s v="Florida Platform"/>
    <x v="102"/>
    <m/>
    <s v="CENSARA_AVG"/>
  </r>
  <r>
    <x v="50"/>
    <x v="716"/>
    <x v="3138"/>
    <x v="51"/>
    <x v="714"/>
    <s v="Florida Platform"/>
    <x v="102"/>
    <m/>
    <s v="CENSARA_AVG"/>
  </r>
  <r>
    <x v="50"/>
    <x v="716"/>
    <x v="3138"/>
    <x v="51"/>
    <x v="714"/>
    <s v="Florida Platform"/>
    <x v="102"/>
    <m/>
    <s v="CENSARA_AVG"/>
  </r>
  <r>
    <x v="50"/>
    <x v="716"/>
    <x v="3138"/>
    <x v="51"/>
    <x v="714"/>
    <s v="Florida Platform"/>
    <x v="102"/>
    <m/>
    <s v="CENSARA_AVG"/>
  </r>
  <r>
    <x v="50"/>
    <x v="716"/>
    <x v="3138"/>
    <x v="51"/>
    <x v="714"/>
    <s v="Florida Platform"/>
    <x v="102"/>
    <m/>
    <s v="CENSARA_AVG"/>
  </r>
  <r>
    <x v="50"/>
    <x v="716"/>
    <x v="3138"/>
    <x v="51"/>
    <x v="714"/>
    <s v="Florida Platform"/>
    <x v="102"/>
    <m/>
    <s v="CENSARA_AVG"/>
  </r>
  <r>
    <x v="50"/>
    <x v="716"/>
    <x v="3138"/>
    <x v="51"/>
    <x v="714"/>
    <s v="Florida Platform"/>
    <x v="102"/>
    <m/>
    <s v="CENSARA_AVG"/>
  </r>
  <r>
    <x v="50"/>
    <x v="716"/>
    <x v="3138"/>
    <x v="51"/>
    <x v="714"/>
    <s v="Florida Platform"/>
    <x v="102"/>
    <m/>
    <s v="CENSARA_AVG"/>
  </r>
  <r>
    <x v="50"/>
    <x v="716"/>
    <x v="3138"/>
    <x v="51"/>
    <x v="714"/>
    <s v="Florida Platform"/>
    <x v="102"/>
    <m/>
    <s v="CENSARA_AVG"/>
  </r>
  <r>
    <x v="50"/>
    <x v="716"/>
    <x v="3138"/>
    <x v="51"/>
    <x v="714"/>
    <s v="Florida Platform"/>
    <x v="102"/>
    <m/>
    <s v="CENSARA_AVG"/>
  </r>
  <r>
    <x v="44"/>
    <x v="1873"/>
    <x v="3141"/>
    <x v="44"/>
    <x v="1841"/>
    <s v="Western Gulf"/>
    <x v="103"/>
    <s v="Western Gulf"/>
    <s v="CENSARA_2012"/>
  </r>
  <r>
    <x v="50"/>
    <x v="716"/>
    <x v="3138"/>
    <x v="51"/>
    <x v="714"/>
    <s v="Florida Platform"/>
    <x v="102"/>
    <m/>
    <s v="CENSARA_AVG"/>
  </r>
  <r>
    <x v="50"/>
    <x v="716"/>
    <x v="3138"/>
    <x v="51"/>
    <x v="714"/>
    <s v="Florida Platform"/>
    <x v="102"/>
    <m/>
    <s v="CENSARA_AVG"/>
  </r>
  <r>
    <x v="50"/>
    <x v="716"/>
    <x v="3138"/>
    <x v="51"/>
    <x v="714"/>
    <s v="Florida Platform"/>
    <x v="102"/>
    <m/>
    <s v="CENSARA_AVG"/>
  </r>
  <r>
    <x v="50"/>
    <x v="716"/>
    <x v="3138"/>
    <x v="51"/>
    <x v="714"/>
    <s v="Florida Platform"/>
    <x v="102"/>
    <m/>
    <s v="CENSARA_AVG"/>
  </r>
  <r>
    <x v="50"/>
    <x v="716"/>
    <x v="3138"/>
    <x v="51"/>
    <x v="714"/>
    <s v="Florida Platform"/>
    <x v="102"/>
    <m/>
    <s v="CENSARA_AVG"/>
  </r>
  <r>
    <x v="50"/>
    <x v="716"/>
    <x v="3138"/>
    <x v="51"/>
    <x v="714"/>
    <s v="Florida Platform"/>
    <x v="102"/>
    <m/>
    <s v="CENSARA_AVG"/>
  </r>
  <r>
    <x v="50"/>
    <x v="716"/>
    <x v="3138"/>
    <x v="51"/>
    <x v="714"/>
    <s v="Florida Platform"/>
    <x v="102"/>
    <m/>
    <s v="CENSARA_AVG"/>
  </r>
  <r>
    <x v="50"/>
    <x v="716"/>
    <x v="3138"/>
    <x v="51"/>
    <x v="714"/>
    <s v="Florida Platform"/>
    <x v="102"/>
    <m/>
    <s v="CENSARA_AVG"/>
  </r>
  <r>
    <x v="50"/>
    <x v="716"/>
    <x v="3138"/>
    <x v="51"/>
    <x v="714"/>
    <s v="Florida Platform"/>
    <x v="102"/>
    <m/>
    <s v="CENSARA_AVG"/>
  </r>
  <r>
    <x v="50"/>
    <x v="716"/>
    <x v="3138"/>
    <x v="51"/>
    <x v="714"/>
    <s v="Florida Platform"/>
    <x v="102"/>
    <m/>
    <s v="CENSARA_AVG"/>
  </r>
  <r>
    <x v="44"/>
    <x v="1874"/>
    <x v="3142"/>
    <x v="44"/>
    <x v="1842"/>
    <s v="Western Gulf"/>
    <x v="103"/>
    <s v="Western Gulf"/>
    <s v="CENSARA_2012"/>
  </r>
  <r>
    <x v="44"/>
    <x v="1875"/>
    <x v="3143"/>
    <x v="44"/>
    <x v="1843"/>
    <s v="Western Gulf"/>
    <x v="103"/>
    <s v="Western Gulf"/>
    <s v="CENSARA_2012"/>
  </r>
  <r>
    <x v="44"/>
    <x v="1873"/>
    <x v="3141"/>
    <x v="44"/>
    <x v="1841"/>
    <s v="Western Gulf"/>
    <x v="103"/>
    <s v="Western Gulf"/>
    <s v="CENSARA_2012"/>
  </r>
  <r>
    <x v="44"/>
    <x v="1876"/>
    <x v="3144"/>
    <x v="44"/>
    <x v="1844"/>
    <s v="Western Gulf"/>
    <x v="103"/>
    <s v="Western Gulf"/>
    <s v="CENSARA_2012"/>
  </r>
  <r>
    <x v="44"/>
    <x v="1876"/>
    <x v="3144"/>
    <x v="44"/>
    <x v="1844"/>
    <s v="Western Gulf"/>
    <x v="103"/>
    <s v="Western Gulf"/>
    <s v="CENSARA_2012"/>
  </r>
  <r>
    <x v="44"/>
    <x v="1716"/>
    <x v="3145"/>
    <x v="44"/>
    <x v="1700"/>
    <s v="Western Gulf"/>
    <x v="103"/>
    <s v="Western Gulf"/>
    <s v="CENSARA_2012"/>
  </r>
  <r>
    <x v="44"/>
    <x v="1876"/>
    <x v="3144"/>
    <x v="44"/>
    <x v="1844"/>
    <s v="Western Gulf"/>
    <x v="103"/>
    <s v="Western Gulf"/>
    <s v="CENSARA_2012"/>
  </r>
  <r>
    <x v="50"/>
    <x v="1872"/>
    <x v="3140"/>
    <x v="51"/>
    <x v="1840"/>
    <s v="Florida Platform"/>
    <x v="102"/>
    <m/>
    <s v="CENSARA_AVG"/>
  </r>
  <r>
    <x v="44"/>
    <x v="1876"/>
    <x v="3144"/>
    <x v="44"/>
    <x v="1844"/>
    <s v="Western Gulf"/>
    <x v="103"/>
    <s v="Western Gulf"/>
    <s v="CENSARA_2012"/>
  </r>
  <r>
    <x v="50"/>
    <x v="410"/>
    <x v="3146"/>
    <x v="51"/>
    <x v="409"/>
    <s v="Florida Platform"/>
    <x v="102"/>
    <m/>
    <s v="CENSARA_AVG"/>
  </r>
  <r>
    <x v="44"/>
    <x v="1876"/>
    <x v="3144"/>
    <x v="44"/>
    <x v="1844"/>
    <s v="Western Gulf"/>
    <x v="103"/>
    <s v="Western Gulf"/>
    <s v="CENSARA_2012"/>
  </r>
  <r>
    <x v="50"/>
    <x v="1872"/>
    <x v="3140"/>
    <x v="51"/>
    <x v="1840"/>
    <s v="Florida Platform"/>
    <x v="102"/>
    <m/>
    <s v="CENSARA_AVG"/>
  </r>
  <r>
    <x v="44"/>
    <x v="1876"/>
    <x v="3144"/>
    <x v="44"/>
    <x v="1844"/>
    <s v="Western Gulf"/>
    <x v="103"/>
    <s v="Western Gulf"/>
    <s v="CENSARA_2012"/>
  </r>
  <r>
    <x v="50"/>
    <x v="1872"/>
    <x v="3140"/>
    <x v="51"/>
    <x v="1840"/>
    <s v="Florida Platform"/>
    <x v="102"/>
    <m/>
    <s v="CENSARA_AVG"/>
  </r>
  <r>
    <x v="50"/>
    <x v="1872"/>
    <x v="3140"/>
    <x v="51"/>
    <x v="1840"/>
    <s v="Florida Platform"/>
    <x v="102"/>
    <m/>
    <s v="CENSARA_AVG"/>
  </r>
  <r>
    <x v="44"/>
    <x v="1876"/>
    <x v="3144"/>
    <x v="44"/>
    <x v="1844"/>
    <s v="Western Gulf"/>
    <x v="103"/>
    <s v="Western Gulf"/>
    <s v="CENSARA_2012"/>
  </r>
  <r>
    <x v="50"/>
    <x v="1872"/>
    <x v="3140"/>
    <x v="51"/>
    <x v="1840"/>
    <s v="Florida Platform"/>
    <x v="102"/>
    <m/>
    <s v="CENSARA_AVG"/>
  </r>
  <r>
    <x v="50"/>
    <x v="1872"/>
    <x v="3140"/>
    <x v="51"/>
    <x v="1840"/>
    <s v="Florida Platform"/>
    <x v="102"/>
    <m/>
    <s v="CENSARA_AVG"/>
  </r>
  <r>
    <x v="50"/>
    <x v="1872"/>
    <x v="3140"/>
    <x v="51"/>
    <x v="1840"/>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50"/>
    <x v="1872"/>
    <x v="3140"/>
    <x v="51"/>
    <x v="1840"/>
    <s v="Florida Platform"/>
    <x v="102"/>
    <m/>
    <s v="CENSARA_AVG"/>
  </r>
  <r>
    <x v="50"/>
    <x v="410"/>
    <x v="3146"/>
    <x v="51"/>
    <x v="409"/>
    <s v="Florida Platform"/>
    <x v="102"/>
    <m/>
    <s v="CENSARA_AVG"/>
  </r>
  <r>
    <x v="50"/>
    <x v="410"/>
    <x v="3146"/>
    <x v="51"/>
    <x v="409"/>
    <s v="Florida Platform"/>
    <x v="102"/>
    <m/>
    <s v="CENSARA_AVG"/>
  </r>
  <r>
    <x v="44"/>
    <x v="1876"/>
    <x v="3144"/>
    <x v="44"/>
    <x v="1844"/>
    <s v="Western Gulf"/>
    <x v="103"/>
    <s v="Western Gulf"/>
    <s v="CENSARA_2012"/>
  </r>
  <r>
    <x v="50"/>
    <x v="410"/>
    <x v="3146"/>
    <x v="51"/>
    <x v="409"/>
    <s v="Florida Platform"/>
    <x v="102"/>
    <m/>
    <s v="CENSARA_AVG"/>
  </r>
  <r>
    <x v="50"/>
    <x v="410"/>
    <x v="3146"/>
    <x v="51"/>
    <x v="409"/>
    <s v="Florida Platform"/>
    <x v="102"/>
    <m/>
    <s v="CENSARA_AVG"/>
  </r>
  <r>
    <x v="50"/>
    <x v="410"/>
    <x v="3146"/>
    <x v="51"/>
    <x v="409"/>
    <s v="Florida Platform"/>
    <x v="102"/>
    <m/>
    <s v="CENSARA_AVG"/>
  </r>
  <r>
    <x v="44"/>
    <x v="1876"/>
    <x v="3144"/>
    <x v="44"/>
    <x v="1844"/>
    <s v="Western Gulf"/>
    <x v="103"/>
    <s v="Western Gulf"/>
    <s v="CENSARA_2012"/>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44"/>
    <x v="1876"/>
    <x v="3144"/>
    <x v="44"/>
    <x v="1844"/>
    <s v="Western Gulf"/>
    <x v="103"/>
    <s v="Western Gulf"/>
    <s v="CENSARA_2012"/>
  </r>
  <r>
    <x v="44"/>
    <x v="1876"/>
    <x v="3144"/>
    <x v="44"/>
    <x v="1844"/>
    <s v="Western Gulf"/>
    <x v="103"/>
    <s v="Western Gulf"/>
    <s v="CENSARA_2012"/>
  </r>
  <r>
    <x v="44"/>
    <x v="1876"/>
    <x v="3144"/>
    <x v="44"/>
    <x v="1844"/>
    <s v="Western Gulf"/>
    <x v="103"/>
    <s v="Western Gulf"/>
    <s v="CENSARA_2012"/>
  </r>
  <r>
    <x v="44"/>
    <x v="1876"/>
    <x v="3144"/>
    <x v="44"/>
    <x v="1844"/>
    <s v="Western Gulf"/>
    <x v="103"/>
    <s v="Western Gulf"/>
    <s v="CENSARA_2012"/>
  </r>
  <r>
    <x v="44"/>
    <x v="1876"/>
    <x v="3144"/>
    <x v="44"/>
    <x v="1844"/>
    <s v="Western Gulf"/>
    <x v="103"/>
    <s v="Western Gulf"/>
    <s v="CENSARA_2012"/>
  </r>
  <r>
    <x v="44"/>
    <x v="1877"/>
    <x v="3147"/>
    <x v="44"/>
    <x v="1845"/>
    <s v="Western Gulf"/>
    <x v="103"/>
    <s v="Western Gulf"/>
    <s v="CENSARA_2012"/>
  </r>
  <r>
    <x v="44"/>
    <x v="1604"/>
    <x v="3148"/>
    <x v="44"/>
    <x v="1601"/>
    <s v="Western Gulf"/>
    <x v="103"/>
    <s v="Western Gulf"/>
    <s v="CENSARA_2012"/>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44"/>
    <x v="1878"/>
    <x v="3149"/>
    <x v="44"/>
    <x v="1846"/>
    <s v="Western Gulf"/>
    <x v="103"/>
    <s v="Western Gulf"/>
    <s v="CENSARA_2012"/>
  </r>
  <r>
    <x v="44"/>
    <x v="1876"/>
    <x v="3144"/>
    <x v="44"/>
    <x v="1844"/>
    <s v="Western Gulf"/>
    <x v="103"/>
    <s v="Western Gulf"/>
    <s v="CENSARA_2012"/>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44"/>
    <x v="1878"/>
    <x v="3149"/>
    <x v="44"/>
    <x v="1846"/>
    <s v="Western Gulf"/>
    <x v="103"/>
    <s v="Western Gulf"/>
    <s v="CENSARA_2012"/>
  </r>
  <r>
    <x v="44"/>
    <x v="1878"/>
    <x v="3149"/>
    <x v="44"/>
    <x v="1846"/>
    <s v="Western Gulf"/>
    <x v="103"/>
    <s v="Western Gulf"/>
    <s v="CENSARA_2012"/>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44"/>
    <x v="1878"/>
    <x v="3149"/>
    <x v="44"/>
    <x v="1846"/>
    <s v="Western Gulf"/>
    <x v="103"/>
    <s v="Western Gulf"/>
    <s v="CENSARA_2012"/>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44"/>
    <x v="1878"/>
    <x v="3149"/>
    <x v="44"/>
    <x v="1846"/>
    <s v="Western Gulf"/>
    <x v="103"/>
    <s v="Western Gulf"/>
    <s v="CENSARA_2012"/>
  </r>
  <r>
    <x v="50"/>
    <x v="410"/>
    <x v="3146"/>
    <x v="51"/>
    <x v="409"/>
    <s v="Florida Platform"/>
    <x v="102"/>
    <m/>
    <s v="CENSARA_AVG"/>
  </r>
  <r>
    <x v="50"/>
    <x v="410"/>
    <x v="3146"/>
    <x v="51"/>
    <x v="409"/>
    <s v="Florida Platform"/>
    <x v="102"/>
    <m/>
    <s v="CENSARA_AVG"/>
  </r>
  <r>
    <x v="50"/>
    <x v="410"/>
    <x v="3146"/>
    <x v="51"/>
    <x v="409"/>
    <s v="Florida Platform"/>
    <x v="102"/>
    <m/>
    <s v="CENSARA_AVG"/>
  </r>
  <r>
    <x v="44"/>
    <x v="1878"/>
    <x v="3149"/>
    <x v="44"/>
    <x v="1846"/>
    <s v="Western Gulf"/>
    <x v="103"/>
    <s v="Western Gulf"/>
    <s v="CENSARA_2012"/>
  </r>
  <r>
    <x v="50"/>
    <x v="410"/>
    <x v="3146"/>
    <x v="51"/>
    <x v="409"/>
    <s v="Florida Platform"/>
    <x v="102"/>
    <m/>
    <s v="CENSARA_AVG"/>
  </r>
  <r>
    <x v="44"/>
    <x v="1878"/>
    <x v="3149"/>
    <x v="44"/>
    <x v="1846"/>
    <s v="Western Gulf"/>
    <x v="103"/>
    <s v="Western Gulf"/>
    <s v="CENSARA_2012"/>
  </r>
  <r>
    <x v="50"/>
    <x v="410"/>
    <x v="3146"/>
    <x v="51"/>
    <x v="409"/>
    <s v="Florida Platform"/>
    <x v="102"/>
    <m/>
    <s v="CENSARA_AVG"/>
  </r>
  <r>
    <x v="50"/>
    <x v="410"/>
    <x v="3146"/>
    <x v="51"/>
    <x v="409"/>
    <s v="Florida Platform"/>
    <x v="102"/>
    <m/>
    <s v="CENSARA_AVG"/>
  </r>
  <r>
    <x v="44"/>
    <x v="1878"/>
    <x v="3149"/>
    <x v="44"/>
    <x v="1846"/>
    <s v="Western Gulf"/>
    <x v="103"/>
    <s v="Western Gulf"/>
    <s v="CENSARA_2012"/>
  </r>
  <r>
    <x v="44"/>
    <x v="1878"/>
    <x v="3149"/>
    <x v="44"/>
    <x v="1846"/>
    <s v="Western Gulf"/>
    <x v="103"/>
    <s v="Western Gulf"/>
    <s v="CENSARA_2012"/>
  </r>
  <r>
    <x v="50"/>
    <x v="410"/>
    <x v="3146"/>
    <x v="51"/>
    <x v="409"/>
    <s v="Florida Platform"/>
    <x v="102"/>
    <m/>
    <s v="CENSARA_AVG"/>
  </r>
  <r>
    <x v="44"/>
    <x v="1878"/>
    <x v="3149"/>
    <x v="44"/>
    <x v="1846"/>
    <s v="Western Gulf"/>
    <x v="103"/>
    <s v="Western Gulf"/>
    <s v="CENSARA_2012"/>
  </r>
  <r>
    <x v="50"/>
    <x v="410"/>
    <x v="3146"/>
    <x v="51"/>
    <x v="409"/>
    <s v="Florida Platform"/>
    <x v="102"/>
    <m/>
    <s v="CENSARA_AVG"/>
  </r>
  <r>
    <x v="50"/>
    <x v="410"/>
    <x v="3146"/>
    <x v="51"/>
    <x v="409"/>
    <s v="Florida Platform"/>
    <x v="102"/>
    <m/>
    <s v="CENSARA_AVG"/>
  </r>
  <r>
    <x v="50"/>
    <x v="410"/>
    <x v="3146"/>
    <x v="51"/>
    <x v="409"/>
    <s v="Florida Platform"/>
    <x v="102"/>
    <m/>
    <s v="CENSARA_AVG"/>
  </r>
  <r>
    <x v="44"/>
    <x v="609"/>
    <x v="3150"/>
    <x v="44"/>
    <x v="607"/>
    <s v="Western Gulf"/>
    <x v="103"/>
    <s v="Western Gulf"/>
    <s v="CENSARA_2012"/>
  </r>
  <r>
    <x v="44"/>
    <x v="609"/>
    <x v="3150"/>
    <x v="44"/>
    <x v="607"/>
    <s v="Western Gulf"/>
    <x v="103"/>
    <s v="Western Gulf"/>
    <s v="CENSARA_2012"/>
  </r>
  <r>
    <x v="44"/>
    <x v="609"/>
    <x v="3150"/>
    <x v="44"/>
    <x v="607"/>
    <s v="Western Gulf"/>
    <x v="103"/>
    <s v="Western Gulf"/>
    <s v="CENSARA_2012"/>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44"/>
    <x v="609"/>
    <x v="3150"/>
    <x v="44"/>
    <x v="607"/>
    <s v="Western Gulf"/>
    <x v="103"/>
    <s v="Western Gulf"/>
    <s v="CENSARA_2012"/>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44"/>
    <x v="609"/>
    <x v="3150"/>
    <x v="44"/>
    <x v="607"/>
    <s v="Western Gulf"/>
    <x v="103"/>
    <s v="Western Gulf"/>
    <s v="CENSARA_2012"/>
  </r>
  <r>
    <x v="50"/>
    <x v="410"/>
    <x v="3146"/>
    <x v="51"/>
    <x v="409"/>
    <s v="Florida Platform"/>
    <x v="102"/>
    <m/>
    <s v="CENSARA_AVG"/>
  </r>
  <r>
    <x v="44"/>
    <x v="609"/>
    <x v="3150"/>
    <x v="44"/>
    <x v="607"/>
    <s v="Western Gulf"/>
    <x v="103"/>
    <s v="Western Gulf"/>
    <s v="CENSARA_2012"/>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50"/>
    <x v="410"/>
    <x v="3146"/>
    <x v="51"/>
    <x v="409"/>
    <s v="Florida Platform"/>
    <x v="102"/>
    <m/>
    <s v="CENSARA_AVG"/>
  </r>
  <r>
    <x v="50"/>
    <x v="1259"/>
    <x v="3151"/>
    <x v="50"/>
    <x v="1701"/>
    <m/>
    <x v="101"/>
    <m/>
    <m/>
  </r>
  <r>
    <x v="50"/>
    <x v="1259"/>
    <x v="3151"/>
    <x v="50"/>
    <x v="1701"/>
    <m/>
    <x v="101"/>
    <m/>
    <m/>
  </r>
  <r>
    <x v="50"/>
    <x v="1259"/>
    <x v="3151"/>
    <x v="50"/>
    <x v="1701"/>
    <m/>
    <x v="101"/>
    <m/>
    <m/>
  </r>
  <r>
    <x v="50"/>
    <x v="1259"/>
    <x v="3151"/>
    <x v="50"/>
    <x v="1701"/>
    <m/>
    <x v="101"/>
    <m/>
    <m/>
  </r>
  <r>
    <x v="50"/>
    <x v="1259"/>
    <x v="3151"/>
    <x v="50"/>
    <x v="1701"/>
    <m/>
    <x v="101"/>
    <m/>
    <m/>
  </r>
  <r>
    <x v="50"/>
    <x v="1259"/>
    <x v="3151"/>
    <x v="50"/>
    <x v="1701"/>
    <m/>
    <x v="101"/>
    <m/>
    <m/>
  </r>
  <r>
    <x v="50"/>
    <x v="1259"/>
    <x v="3151"/>
    <x v="50"/>
    <x v="1701"/>
    <m/>
    <x v="101"/>
    <m/>
    <m/>
  </r>
  <r>
    <x v="50"/>
    <x v="1259"/>
    <x v="3151"/>
    <x v="50"/>
    <x v="1701"/>
    <m/>
    <x v="101"/>
    <m/>
    <m/>
  </r>
  <r>
    <x v="50"/>
    <x v="1259"/>
    <x v="3151"/>
    <x v="50"/>
    <x v="1701"/>
    <m/>
    <x v="101"/>
    <m/>
    <m/>
  </r>
  <r>
    <x v="50"/>
    <x v="1259"/>
    <x v="3151"/>
    <x v="50"/>
    <x v="1701"/>
    <m/>
    <x v="101"/>
    <m/>
    <m/>
  </r>
  <r>
    <x v="50"/>
    <x v="1259"/>
    <x v="3151"/>
    <x v="50"/>
    <x v="1701"/>
    <m/>
    <x v="101"/>
    <m/>
    <m/>
  </r>
  <r>
    <x v="50"/>
    <x v="1259"/>
    <x v="3151"/>
    <x v="50"/>
    <x v="1701"/>
    <m/>
    <x v="101"/>
    <m/>
    <m/>
  </r>
  <r>
    <x v="50"/>
    <x v="1259"/>
    <x v="3151"/>
    <x v="50"/>
    <x v="1701"/>
    <m/>
    <x v="101"/>
    <m/>
    <m/>
  </r>
  <r>
    <x v="50"/>
    <x v="1259"/>
    <x v="3151"/>
    <x v="50"/>
    <x v="1701"/>
    <m/>
    <x v="101"/>
    <m/>
    <m/>
  </r>
</pivotCacheRecords>
</file>

<file path=xl/pivotCache/pivotCacheRecords4.xml><?xml version="1.0" encoding="utf-8"?>
<pivotCacheRecords xmlns="http://schemas.openxmlformats.org/spreadsheetml/2006/main" xmlns:r="http://schemas.openxmlformats.org/officeDocument/2006/relationships" count="3360">
  <r>
    <s v="Nonpoint Sources"/>
    <x v="0"/>
    <n v="38"/>
    <x v="0"/>
    <s v="2310000330"/>
    <x v="0"/>
    <n v="0"/>
    <n v="0"/>
    <n v="0"/>
    <n v="0"/>
    <n v="0"/>
  </r>
  <r>
    <s v="Nonpoint Sources"/>
    <x v="0"/>
    <n v="38"/>
    <x v="1"/>
    <s v="2310000330"/>
    <x v="0"/>
    <n v="0"/>
    <n v="0"/>
    <n v="0"/>
    <n v="0"/>
    <n v="0"/>
  </r>
  <r>
    <s v="Nonpoint Sources"/>
    <x v="0"/>
    <n v="38"/>
    <x v="2"/>
    <s v="2310000330"/>
    <x v="0"/>
    <n v="0"/>
    <n v="0"/>
    <n v="0"/>
    <n v="0"/>
    <n v="0"/>
  </r>
  <r>
    <s v="Nonpoint Sources"/>
    <x v="0"/>
    <n v="38"/>
    <x v="3"/>
    <s v="2310000330"/>
    <x v="0"/>
    <n v="0"/>
    <n v="0"/>
    <n v="0"/>
    <n v="0"/>
    <n v="0"/>
  </r>
  <r>
    <s v="Nonpoint Sources"/>
    <x v="0"/>
    <n v="30"/>
    <x v="4"/>
    <s v="2310000330"/>
    <x v="0"/>
    <n v="0.52261199999999997"/>
    <n v="6.81468E-3"/>
    <n v="0.80809200000000003"/>
    <n v="1.3537299999999999E-4"/>
    <n v="4.46868E-3"/>
  </r>
  <r>
    <s v="Nonpoint Sources"/>
    <x v="0"/>
    <n v="30"/>
    <x v="5"/>
    <s v="2310000330"/>
    <x v="0"/>
    <n v="0"/>
    <n v="0"/>
    <n v="0"/>
    <n v="0"/>
    <n v="0"/>
  </r>
  <r>
    <s v="Nonpoint Sources"/>
    <x v="0"/>
    <n v="38"/>
    <x v="6"/>
    <s v="2310000330"/>
    <x v="0"/>
    <n v="0"/>
    <n v="0"/>
    <n v="0"/>
    <n v="0"/>
    <n v="0"/>
  </r>
  <r>
    <s v="Nonpoint Sources"/>
    <x v="0"/>
    <n v="38"/>
    <x v="7"/>
    <s v="2310000330"/>
    <x v="0"/>
    <n v="307.3182916858708"/>
    <n v="4.0073211813805782"/>
    <n v="475.19251198370847"/>
    <n v="7.9604920983423408E-2"/>
    <n v="2.6277747304252497"/>
  </r>
  <r>
    <s v="Nonpoint Sources"/>
    <x v="0"/>
    <n v="30"/>
    <x v="8"/>
    <s v="2310000330"/>
    <x v="0"/>
    <n v="0"/>
    <n v="0"/>
    <n v="0"/>
    <n v="0"/>
    <n v="0"/>
  </r>
  <r>
    <s v="Nonpoint Sources"/>
    <x v="0"/>
    <n v="30"/>
    <x v="9"/>
    <s v="2310000330"/>
    <x v="0"/>
    <n v="0"/>
    <n v="0"/>
    <n v="0"/>
    <n v="0"/>
    <n v="0"/>
  </r>
  <r>
    <s v="Nonpoint Sources"/>
    <x v="0"/>
    <n v="38"/>
    <x v="10"/>
    <s v="2310000330"/>
    <x v="0"/>
    <n v="0"/>
    <n v="0"/>
    <n v="0"/>
    <n v="0"/>
    <n v="0"/>
  </r>
  <r>
    <s v="Nonpoint Sources"/>
    <x v="0"/>
    <n v="46"/>
    <x v="11"/>
    <s v="2310000330"/>
    <x v="0"/>
    <n v="0"/>
    <n v="0"/>
    <n v="0"/>
    <n v="0"/>
    <n v="0"/>
  </r>
  <r>
    <s v="Nonpoint Sources"/>
    <x v="0"/>
    <n v="30"/>
    <x v="12"/>
    <s v="2310000330"/>
    <x v="0"/>
    <n v="0"/>
    <n v="0"/>
    <n v="0"/>
    <n v="0"/>
    <n v="0"/>
  </r>
  <r>
    <s v="Nonpoint Sources"/>
    <x v="0"/>
    <n v="38"/>
    <x v="13"/>
    <s v="2310000330"/>
    <x v="0"/>
    <n v="0"/>
    <n v="0"/>
    <n v="0"/>
    <n v="0"/>
    <n v="0"/>
  </r>
  <r>
    <s v="Nonpoint Sources"/>
    <x v="0"/>
    <n v="38"/>
    <x v="14"/>
    <s v="2310000330"/>
    <x v="0"/>
    <n v="149.32829076784762"/>
    <n v="1.9471845916507311"/>
    <n v="230.89921126350168"/>
    <n v="3.8680582059469996E-2"/>
    <n v="1.2768576050836038"/>
  </r>
  <r>
    <s v="Nonpoint Sources"/>
    <x v="0"/>
    <n v="38"/>
    <x v="15"/>
    <s v="2310000330"/>
    <x v="0"/>
    <n v="24.040199999999999"/>
    <n v="0.31347599999999998"/>
    <n v="37.1723"/>
    <n v="6.2271399999999999E-3"/>
    <n v="0.20555899999999999"/>
  </r>
  <r>
    <s v="Nonpoint Sources"/>
    <x v="0"/>
    <n v="38"/>
    <x v="16"/>
    <s v="2310000330"/>
    <x v="0"/>
    <n v="327.08661113607684"/>
    <n v="4.2650984228066493"/>
    <n v="505.76028940687092"/>
    <n v="8.4725379001616599E-2"/>
    <n v="2.7968041175508547"/>
  </r>
  <r>
    <s v="Nonpoint Sources"/>
    <x v="0"/>
    <n v="30"/>
    <x v="17"/>
    <s v="2310000330"/>
    <x v="0"/>
    <n v="0"/>
    <n v="0"/>
    <n v="0"/>
    <n v="0"/>
    <n v="0"/>
  </r>
  <r>
    <s v="Nonpoint Sources"/>
    <x v="0"/>
    <n v="30"/>
    <x v="18"/>
    <s v="2310000330"/>
    <x v="0"/>
    <n v="0"/>
    <n v="0"/>
    <n v="0"/>
    <n v="0"/>
    <n v="0"/>
  </r>
  <r>
    <s v="Nonpoint Sources"/>
    <x v="0"/>
    <n v="38"/>
    <x v="19"/>
    <s v="2310000330"/>
    <x v="0"/>
    <n v="0"/>
    <n v="0"/>
    <n v="0"/>
    <n v="0"/>
    <n v="0"/>
  </r>
  <r>
    <s v="Nonpoint Sources"/>
    <x v="0"/>
    <n v="30"/>
    <x v="20"/>
    <s v="2310000330"/>
    <x v="0"/>
    <n v="0"/>
    <n v="0"/>
    <n v="0"/>
    <n v="0"/>
    <n v="0"/>
  </r>
  <r>
    <s v="Nonpoint Sources"/>
    <x v="0"/>
    <n v="30"/>
    <x v="21"/>
    <s v="2310000330"/>
    <x v="0"/>
    <n v="7.9120345413803079"/>
    <n v="0.10317004265107542"/>
    <n v="12.234069348033195"/>
    <n v="2.0494607204271775E-3"/>
    <n v="6.7652983358458083E-2"/>
  </r>
  <r>
    <s v="Nonpoint Sources"/>
    <x v="0"/>
    <n v="30"/>
    <x v="22"/>
    <s v="2310000330"/>
    <x v="0"/>
    <n v="0.71707149702589734"/>
    <n v="9.3503979597801944E-3"/>
    <n v="1.1087747573950661"/>
    <n v="1.8574390171942595E-4"/>
    <n v="6.1314357745454809E-3"/>
  </r>
  <r>
    <s v="Nonpoint Sources"/>
    <x v="0"/>
    <n v="38"/>
    <x v="23"/>
    <s v="2310000330"/>
    <x v="0"/>
    <n v="0"/>
    <n v="0"/>
    <n v="0"/>
    <n v="0"/>
    <n v="0"/>
  </r>
  <r>
    <s v="Nonpoint Sources"/>
    <x v="0"/>
    <n v="38"/>
    <x v="24"/>
    <s v="2310000330"/>
    <x v="0"/>
    <n v="0"/>
    <n v="0"/>
    <n v="0"/>
    <n v="0"/>
    <n v="0"/>
  </r>
  <r>
    <s v="Nonpoint Sources"/>
    <x v="0"/>
    <n v="30"/>
    <x v="25"/>
    <s v="2310000330"/>
    <x v="0"/>
    <n v="20.381900000000002"/>
    <n v="0.26577299999999998"/>
    <n v="31.515599999999999"/>
    <n v="5.2795400000000001E-3"/>
    <n v="0.17427899999999999"/>
  </r>
  <r>
    <s v="Nonpoint Sources"/>
    <x v="0"/>
    <n v="38"/>
    <x v="26"/>
    <s v="2310000330"/>
    <x v="0"/>
    <n v="0"/>
    <n v="0"/>
    <n v="0"/>
    <n v="0"/>
    <n v="0"/>
  </r>
  <r>
    <s v="Nonpoint Sources"/>
    <x v="0"/>
    <n v="30"/>
    <x v="27"/>
    <s v="2310000330"/>
    <x v="0"/>
    <n v="0"/>
    <n v="0"/>
    <n v="0"/>
    <n v="0"/>
    <n v="0"/>
  </r>
  <r>
    <s v="Nonpoint Sources"/>
    <x v="0"/>
    <n v="38"/>
    <x v="28"/>
    <s v="2310000330"/>
    <x v="0"/>
    <n v="0"/>
    <n v="0"/>
    <n v="0"/>
    <n v="0"/>
    <n v="0"/>
  </r>
  <r>
    <s v="Nonpoint Sources"/>
    <x v="0"/>
    <n v="38"/>
    <x v="0"/>
    <s v="2310011000"/>
    <x v="1"/>
    <n v="0"/>
    <n v="0"/>
    <n v="0"/>
    <n v="0"/>
    <n v="0"/>
  </r>
  <r>
    <s v="Nonpoint Sources"/>
    <x v="0"/>
    <n v="38"/>
    <x v="1"/>
    <s v="2310011000"/>
    <x v="1"/>
    <n v="0"/>
    <n v="0"/>
    <n v="0"/>
    <n v="0"/>
    <n v="0"/>
  </r>
  <r>
    <s v="Nonpoint Sources"/>
    <x v="0"/>
    <n v="38"/>
    <x v="2"/>
    <s v="2310011000"/>
    <x v="1"/>
    <n v="0"/>
    <n v="0"/>
    <n v="0"/>
    <n v="0"/>
    <n v="0"/>
  </r>
  <r>
    <s v="Nonpoint Sources"/>
    <x v="0"/>
    <n v="38"/>
    <x v="3"/>
    <s v="2310011000"/>
    <x v="1"/>
    <n v="0"/>
    <n v="0"/>
    <n v="0"/>
    <n v="0"/>
    <n v="0"/>
  </r>
  <r>
    <s v="Nonpoint Sources"/>
    <x v="0"/>
    <n v="30"/>
    <x v="4"/>
    <s v="2310011000"/>
    <x v="1"/>
    <n v="0"/>
    <n v="0"/>
    <n v="0"/>
    <n v="0"/>
    <n v="0"/>
  </r>
  <r>
    <s v="Nonpoint Sources"/>
    <x v="0"/>
    <n v="30"/>
    <x v="5"/>
    <s v="2310011000"/>
    <x v="1"/>
    <n v="0"/>
    <n v="0"/>
    <n v="0"/>
    <n v="0"/>
    <n v="0"/>
  </r>
  <r>
    <s v="Nonpoint Sources"/>
    <x v="0"/>
    <n v="38"/>
    <x v="6"/>
    <s v="2310011000"/>
    <x v="1"/>
    <n v="0"/>
    <n v="0"/>
    <n v="0"/>
    <n v="0"/>
    <n v="0"/>
  </r>
  <r>
    <s v="Nonpoint Sources"/>
    <x v="0"/>
    <n v="38"/>
    <x v="7"/>
    <s v="2310011000"/>
    <x v="1"/>
    <n v="19.547205464485966"/>
    <n v="6595.9022514118651"/>
    <n v="103.3206471386908"/>
    <n v="0"/>
    <n v="0"/>
  </r>
  <r>
    <s v="Nonpoint Sources"/>
    <x v="0"/>
    <n v="30"/>
    <x v="8"/>
    <s v="2310011000"/>
    <x v="1"/>
    <n v="0"/>
    <n v="0"/>
    <n v="0"/>
    <n v="0"/>
    <n v="0"/>
  </r>
  <r>
    <s v="Nonpoint Sources"/>
    <x v="0"/>
    <n v="30"/>
    <x v="9"/>
    <s v="2310011000"/>
    <x v="1"/>
    <n v="0"/>
    <n v="0"/>
    <n v="0"/>
    <n v="0"/>
    <n v="0"/>
  </r>
  <r>
    <s v="Nonpoint Sources"/>
    <x v="0"/>
    <n v="38"/>
    <x v="10"/>
    <s v="2310011000"/>
    <x v="1"/>
    <n v="0"/>
    <n v="0"/>
    <n v="0"/>
    <n v="0"/>
    <n v="0"/>
  </r>
  <r>
    <s v="Nonpoint Sources"/>
    <x v="0"/>
    <n v="46"/>
    <x v="11"/>
    <s v="2310011000"/>
    <x v="1"/>
    <n v="0"/>
    <n v="0"/>
    <n v="0"/>
    <n v="0"/>
    <n v="0"/>
  </r>
  <r>
    <s v="Nonpoint Sources"/>
    <x v="0"/>
    <n v="30"/>
    <x v="12"/>
    <s v="2310011000"/>
    <x v="1"/>
    <n v="0"/>
    <n v="0"/>
    <n v="0"/>
    <n v="0"/>
    <n v="0"/>
  </r>
  <r>
    <s v="Nonpoint Sources"/>
    <x v="0"/>
    <n v="38"/>
    <x v="13"/>
    <s v="2310011000"/>
    <x v="1"/>
    <n v="0"/>
    <n v="0"/>
    <n v="0"/>
    <n v="0"/>
    <n v="0"/>
  </r>
  <r>
    <s v="Nonpoint Sources"/>
    <x v="0"/>
    <n v="38"/>
    <x v="14"/>
    <s v="2310011000"/>
    <x v="1"/>
    <n v="10.71141980431792"/>
    <n v="3614.4009421313126"/>
    <n v="56.617490494156186"/>
    <n v="0"/>
    <n v="0"/>
  </r>
  <r>
    <s v="Nonpoint Sources"/>
    <x v="0"/>
    <n v="38"/>
    <x v="15"/>
    <s v="2310011000"/>
    <x v="1"/>
    <n v="0.75975499999999996"/>
    <n v="256.36700000000002"/>
    <n v="4.0158500000000004"/>
    <n v="0"/>
    <n v="0"/>
  </r>
  <r>
    <s v="Nonpoint Sources"/>
    <x v="0"/>
    <n v="38"/>
    <x v="16"/>
    <s v="2310011000"/>
    <x v="1"/>
    <n v="20.839837604776623"/>
    <n v="7032.0692439086088"/>
    <n v="110.15334279589588"/>
    <n v="0"/>
    <n v="0"/>
  </r>
  <r>
    <s v="Nonpoint Sources"/>
    <x v="0"/>
    <n v="30"/>
    <x v="17"/>
    <s v="2310011000"/>
    <x v="1"/>
    <n v="0"/>
    <n v="0"/>
    <n v="0"/>
    <n v="0"/>
    <n v="0"/>
  </r>
  <r>
    <s v="Nonpoint Sources"/>
    <x v="0"/>
    <n v="30"/>
    <x v="18"/>
    <s v="2310011000"/>
    <x v="1"/>
    <n v="0"/>
    <n v="0"/>
    <n v="0"/>
    <n v="0"/>
    <n v="0"/>
  </r>
  <r>
    <s v="Nonpoint Sources"/>
    <x v="0"/>
    <n v="38"/>
    <x v="19"/>
    <s v="2310011000"/>
    <x v="1"/>
    <n v="0"/>
    <n v="0"/>
    <n v="0"/>
    <n v="0"/>
    <n v="0"/>
  </r>
  <r>
    <s v="Nonpoint Sources"/>
    <x v="0"/>
    <n v="30"/>
    <x v="20"/>
    <s v="2310011000"/>
    <x v="1"/>
    <n v="0"/>
    <n v="0"/>
    <n v="0"/>
    <n v="0"/>
    <n v="0"/>
  </r>
  <r>
    <s v="Nonpoint Sources"/>
    <x v="0"/>
    <n v="30"/>
    <x v="21"/>
    <s v="2310011000"/>
    <x v="1"/>
    <n v="1.3393942018839696E-2"/>
    <n v="4.5195837238909764"/>
    <n v="7.0796443163408496E-2"/>
    <n v="0"/>
    <n v="0"/>
  </r>
  <r>
    <s v="Nonpoint Sources"/>
    <x v="0"/>
    <n v="30"/>
    <x v="22"/>
    <s v="2310011000"/>
    <x v="1"/>
    <n v="8.6575652991395368E-3"/>
    <n v="2.9213622365267922"/>
    <n v="4.576146542809352E-2"/>
    <n v="0"/>
    <n v="0"/>
  </r>
  <r>
    <s v="Nonpoint Sources"/>
    <x v="0"/>
    <n v="38"/>
    <x v="23"/>
    <s v="2310011000"/>
    <x v="1"/>
    <n v="0"/>
    <n v="0"/>
    <n v="0"/>
    <n v="0"/>
    <n v="0"/>
  </r>
  <r>
    <s v="Nonpoint Sources"/>
    <x v="0"/>
    <n v="38"/>
    <x v="24"/>
    <s v="2310011000"/>
    <x v="1"/>
    <n v="0"/>
    <n v="0"/>
    <n v="0"/>
    <n v="0"/>
    <n v="0"/>
  </r>
  <r>
    <s v="Nonpoint Sources"/>
    <x v="0"/>
    <n v="30"/>
    <x v="25"/>
    <s v="2310011000"/>
    <x v="1"/>
    <n v="8.0662999999999999E-2"/>
    <n v="27.218399999999999"/>
    <n v="0.42636099999999999"/>
    <n v="0"/>
    <n v="0"/>
  </r>
  <r>
    <s v="Nonpoint Sources"/>
    <x v="0"/>
    <n v="38"/>
    <x v="26"/>
    <s v="2310011000"/>
    <x v="1"/>
    <n v="0"/>
    <n v="0"/>
    <n v="0"/>
    <n v="0"/>
    <n v="0"/>
  </r>
  <r>
    <s v="Nonpoint Sources"/>
    <x v="0"/>
    <n v="30"/>
    <x v="27"/>
    <s v="2310011000"/>
    <x v="1"/>
    <n v="0"/>
    <n v="0"/>
    <n v="0"/>
    <n v="0"/>
    <n v="0"/>
  </r>
  <r>
    <s v="Nonpoint Sources"/>
    <x v="0"/>
    <n v="38"/>
    <x v="28"/>
    <s v="2310011000"/>
    <x v="1"/>
    <n v="0"/>
    <n v="0"/>
    <n v="0"/>
    <n v="0"/>
    <n v="0"/>
  </r>
  <r>
    <s v="Nonpoint Sources"/>
    <x v="0"/>
    <n v="38"/>
    <x v="0"/>
    <s v="2310021010"/>
    <x v="2"/>
    <n v="0"/>
    <n v="0"/>
    <n v="0"/>
    <n v="0"/>
    <n v="0"/>
  </r>
  <r>
    <s v="Nonpoint Sources"/>
    <x v="0"/>
    <n v="38"/>
    <x v="0"/>
    <s v="2310023010"/>
    <x v="2"/>
    <n v="0"/>
    <n v="0"/>
    <n v="0"/>
    <n v="0"/>
    <n v="0"/>
  </r>
  <r>
    <s v="Nonpoint Sources"/>
    <x v="0"/>
    <n v="38"/>
    <x v="1"/>
    <s v="2310021010"/>
    <x v="2"/>
    <n v="0"/>
    <n v="0"/>
    <n v="0"/>
    <n v="0"/>
    <n v="0"/>
  </r>
  <r>
    <s v="Nonpoint Sources"/>
    <x v="0"/>
    <n v="38"/>
    <x v="1"/>
    <s v="2310023010"/>
    <x v="2"/>
    <n v="0"/>
    <n v="0"/>
    <n v="0"/>
    <n v="0"/>
    <n v="0"/>
  </r>
  <r>
    <s v="Nonpoint Sources"/>
    <x v="0"/>
    <n v="38"/>
    <x v="2"/>
    <s v="2310021010"/>
    <x v="2"/>
    <n v="0"/>
    <n v="0"/>
    <n v="0"/>
    <n v="0"/>
    <n v="0"/>
  </r>
  <r>
    <s v="Nonpoint Sources"/>
    <x v="0"/>
    <n v="38"/>
    <x v="2"/>
    <s v="2310023010"/>
    <x v="2"/>
    <n v="0"/>
    <n v="0"/>
    <n v="0"/>
    <n v="0"/>
    <n v="0"/>
  </r>
  <r>
    <s v="Nonpoint Sources"/>
    <x v="0"/>
    <n v="38"/>
    <x v="3"/>
    <s v="2310021010"/>
    <x v="2"/>
    <n v="0"/>
    <n v="0"/>
    <n v="0"/>
    <n v="0"/>
    <n v="0"/>
  </r>
  <r>
    <s v="Nonpoint Sources"/>
    <x v="0"/>
    <n v="38"/>
    <x v="3"/>
    <s v="2310023010"/>
    <x v="2"/>
    <n v="0"/>
    <n v="0"/>
    <n v="0"/>
    <n v="0"/>
    <n v="0"/>
  </r>
  <r>
    <s v="Nonpoint Sources"/>
    <x v="0"/>
    <n v="30"/>
    <x v="4"/>
    <s v="2310021010"/>
    <x v="2"/>
    <n v="0"/>
    <n v="0"/>
    <n v="0"/>
    <n v="0"/>
    <n v="0"/>
  </r>
  <r>
    <s v="Nonpoint Sources"/>
    <x v="0"/>
    <n v="30"/>
    <x v="4"/>
    <s v="2310023010"/>
    <x v="2"/>
    <n v="0"/>
    <n v="0"/>
    <n v="0"/>
    <n v="0"/>
    <n v="0"/>
  </r>
  <r>
    <s v="Nonpoint Sources"/>
    <x v="0"/>
    <n v="30"/>
    <x v="5"/>
    <s v="2310021010"/>
    <x v="2"/>
    <n v="0"/>
    <n v="0"/>
    <n v="0"/>
    <n v="0"/>
    <n v="0"/>
  </r>
  <r>
    <s v="Nonpoint Sources"/>
    <x v="0"/>
    <n v="30"/>
    <x v="5"/>
    <s v="2310023010"/>
    <x v="2"/>
    <n v="0"/>
    <n v="0"/>
    <n v="0"/>
    <n v="0"/>
    <n v="0"/>
  </r>
  <r>
    <s v="Nonpoint Sources"/>
    <x v="0"/>
    <n v="38"/>
    <x v="6"/>
    <s v="2310021010"/>
    <x v="2"/>
    <n v="0"/>
    <n v="0"/>
    <n v="0"/>
    <n v="0"/>
    <n v="0"/>
  </r>
  <r>
    <s v="Nonpoint Sources"/>
    <x v="0"/>
    <n v="38"/>
    <x v="6"/>
    <s v="2310023010"/>
    <x v="2"/>
    <n v="0"/>
    <n v="0"/>
    <n v="0"/>
    <n v="0"/>
    <n v="0"/>
  </r>
  <r>
    <s v="Nonpoint Sources"/>
    <x v="0"/>
    <n v="38"/>
    <x v="7"/>
    <s v="2310021010"/>
    <x v="2"/>
    <n v="0"/>
    <n v="0"/>
    <n v="0"/>
    <n v="0"/>
    <n v="0"/>
  </r>
  <r>
    <s v="Nonpoint Sources"/>
    <x v="0"/>
    <n v="38"/>
    <x v="7"/>
    <s v="2310023010"/>
    <x v="2"/>
    <n v="0"/>
    <n v="0"/>
    <n v="0"/>
    <n v="0"/>
    <n v="0"/>
  </r>
  <r>
    <s v="Nonpoint Sources"/>
    <x v="0"/>
    <n v="30"/>
    <x v="8"/>
    <s v="2310021010"/>
    <x v="2"/>
    <n v="0"/>
    <n v="0"/>
    <n v="0"/>
    <n v="0"/>
    <n v="0"/>
  </r>
  <r>
    <s v="Nonpoint Sources"/>
    <x v="0"/>
    <n v="30"/>
    <x v="8"/>
    <s v="2310023010"/>
    <x v="2"/>
    <n v="0"/>
    <n v="0"/>
    <n v="0"/>
    <n v="0"/>
    <n v="0"/>
  </r>
  <r>
    <s v="Nonpoint Sources"/>
    <x v="0"/>
    <n v="30"/>
    <x v="9"/>
    <s v="2310021010"/>
    <x v="2"/>
    <n v="0"/>
    <n v="0"/>
    <n v="0"/>
    <n v="0"/>
    <n v="0"/>
  </r>
  <r>
    <s v="Nonpoint Sources"/>
    <x v="0"/>
    <n v="30"/>
    <x v="9"/>
    <s v="2310023010"/>
    <x v="2"/>
    <n v="0"/>
    <n v="0"/>
    <n v="0"/>
    <n v="0"/>
    <n v="0"/>
  </r>
  <r>
    <s v="Nonpoint Sources"/>
    <x v="0"/>
    <n v="38"/>
    <x v="10"/>
    <s v="2310021010"/>
    <x v="2"/>
    <n v="0"/>
    <n v="0"/>
    <n v="0"/>
    <n v="0"/>
    <n v="0"/>
  </r>
  <r>
    <s v="Nonpoint Sources"/>
    <x v="0"/>
    <n v="38"/>
    <x v="10"/>
    <s v="2310023010"/>
    <x v="2"/>
    <n v="0"/>
    <n v="0"/>
    <n v="0"/>
    <n v="0"/>
    <n v="0"/>
  </r>
  <r>
    <s v="Nonpoint Sources"/>
    <x v="0"/>
    <n v="46"/>
    <x v="11"/>
    <s v="2310021010"/>
    <x v="2"/>
    <n v="0"/>
    <n v="0"/>
    <n v="0"/>
    <n v="0"/>
    <n v="0"/>
  </r>
  <r>
    <s v="Nonpoint Sources"/>
    <x v="0"/>
    <n v="46"/>
    <x v="11"/>
    <s v="2310023010"/>
    <x v="2"/>
    <n v="0"/>
    <n v="0"/>
    <n v="0"/>
    <n v="0"/>
    <n v="0"/>
  </r>
  <r>
    <s v="Nonpoint Sources"/>
    <x v="0"/>
    <n v="30"/>
    <x v="12"/>
    <s v="2310021010"/>
    <x v="2"/>
    <n v="0"/>
    <n v="0"/>
    <n v="0"/>
    <n v="0"/>
    <n v="0"/>
  </r>
  <r>
    <s v="Nonpoint Sources"/>
    <x v="0"/>
    <n v="30"/>
    <x v="12"/>
    <s v="2310023010"/>
    <x v="2"/>
    <n v="0"/>
    <n v="0"/>
    <n v="0"/>
    <n v="0"/>
    <n v="0"/>
  </r>
  <r>
    <s v="Nonpoint Sources"/>
    <x v="0"/>
    <n v="38"/>
    <x v="13"/>
    <s v="2310021010"/>
    <x v="2"/>
    <n v="0"/>
    <n v="0"/>
    <n v="0"/>
    <n v="0"/>
    <n v="0"/>
  </r>
  <r>
    <s v="Nonpoint Sources"/>
    <x v="0"/>
    <n v="38"/>
    <x v="13"/>
    <s v="2310023010"/>
    <x v="2"/>
    <n v="0"/>
    <n v="0"/>
    <n v="0"/>
    <n v="0"/>
    <n v="0"/>
  </r>
  <r>
    <s v="Nonpoint Sources"/>
    <x v="0"/>
    <n v="38"/>
    <x v="14"/>
    <s v="2310021010"/>
    <x v="2"/>
    <n v="0"/>
    <n v="0"/>
    <n v="0"/>
    <n v="0"/>
    <n v="0"/>
  </r>
  <r>
    <s v="Nonpoint Sources"/>
    <x v="0"/>
    <n v="38"/>
    <x v="14"/>
    <s v="2310023010"/>
    <x v="2"/>
    <n v="0"/>
    <n v="0"/>
    <n v="0"/>
    <n v="0"/>
    <n v="0"/>
  </r>
  <r>
    <s v="Nonpoint Sources"/>
    <x v="0"/>
    <n v="38"/>
    <x v="15"/>
    <s v="2310021010"/>
    <x v="2"/>
    <n v="0"/>
    <n v="0"/>
    <n v="0"/>
    <n v="0"/>
    <n v="0"/>
  </r>
  <r>
    <s v="Nonpoint Sources"/>
    <x v="0"/>
    <n v="38"/>
    <x v="15"/>
    <s v="2310023010"/>
    <x v="2"/>
    <n v="0"/>
    <n v="0"/>
    <n v="0"/>
    <n v="0"/>
    <n v="0"/>
  </r>
  <r>
    <s v="Nonpoint Sources"/>
    <x v="0"/>
    <n v="38"/>
    <x v="16"/>
    <s v="2310021010"/>
    <x v="2"/>
    <n v="0"/>
    <n v="0"/>
    <n v="0"/>
    <n v="0"/>
    <n v="0"/>
  </r>
  <r>
    <s v="Nonpoint Sources"/>
    <x v="0"/>
    <n v="38"/>
    <x v="16"/>
    <s v="2310023010"/>
    <x v="2"/>
    <n v="0"/>
    <n v="0"/>
    <n v="0"/>
    <n v="0"/>
    <n v="0"/>
  </r>
  <r>
    <s v="Nonpoint Sources"/>
    <x v="0"/>
    <n v="30"/>
    <x v="17"/>
    <s v="2310021010"/>
    <x v="2"/>
    <n v="0"/>
    <n v="0"/>
    <n v="0"/>
    <n v="0"/>
    <n v="0"/>
  </r>
  <r>
    <s v="Nonpoint Sources"/>
    <x v="0"/>
    <n v="30"/>
    <x v="17"/>
    <s v="2310023010"/>
    <x v="2"/>
    <n v="0"/>
    <n v="0"/>
    <n v="0"/>
    <n v="0"/>
    <n v="0"/>
  </r>
  <r>
    <s v="Nonpoint Sources"/>
    <x v="0"/>
    <n v="30"/>
    <x v="18"/>
    <s v="2310021010"/>
    <x v="2"/>
    <n v="0"/>
    <n v="0"/>
    <n v="0"/>
    <n v="0"/>
    <n v="0"/>
  </r>
  <r>
    <s v="Nonpoint Sources"/>
    <x v="0"/>
    <n v="30"/>
    <x v="18"/>
    <s v="2310023010"/>
    <x v="2"/>
    <n v="0"/>
    <n v="0"/>
    <n v="0"/>
    <n v="0"/>
    <n v="0"/>
  </r>
  <r>
    <s v="Nonpoint Sources"/>
    <x v="0"/>
    <n v="38"/>
    <x v="19"/>
    <s v="2310021010"/>
    <x v="2"/>
    <n v="0"/>
    <n v="0"/>
    <n v="0"/>
    <n v="0"/>
    <n v="0"/>
  </r>
  <r>
    <s v="Nonpoint Sources"/>
    <x v="0"/>
    <n v="38"/>
    <x v="19"/>
    <s v="2310023010"/>
    <x v="2"/>
    <n v="0"/>
    <n v="0"/>
    <n v="0"/>
    <n v="0"/>
    <n v="0"/>
  </r>
  <r>
    <s v="Nonpoint Sources"/>
    <x v="0"/>
    <n v="30"/>
    <x v="20"/>
    <s v="2310021010"/>
    <x v="2"/>
    <n v="0"/>
    <n v="0"/>
    <n v="0"/>
    <n v="0"/>
    <n v="0"/>
  </r>
  <r>
    <s v="Nonpoint Sources"/>
    <x v="0"/>
    <n v="30"/>
    <x v="20"/>
    <s v="2310023010"/>
    <x v="2"/>
    <n v="0"/>
    <n v="0"/>
    <n v="0"/>
    <n v="0"/>
    <n v="0"/>
  </r>
  <r>
    <s v="Nonpoint Sources"/>
    <x v="0"/>
    <n v="30"/>
    <x v="21"/>
    <s v="2310021010"/>
    <x v="2"/>
    <n v="0"/>
    <n v="0"/>
    <n v="0"/>
    <n v="0"/>
    <n v="0"/>
  </r>
  <r>
    <s v="Nonpoint Sources"/>
    <x v="0"/>
    <n v="30"/>
    <x v="21"/>
    <s v="2310023010"/>
    <x v="2"/>
    <n v="0"/>
    <n v="0"/>
    <n v="0"/>
    <n v="0"/>
    <n v="0"/>
  </r>
  <r>
    <s v="Nonpoint Sources"/>
    <x v="0"/>
    <n v="30"/>
    <x v="22"/>
    <s v="2310021010"/>
    <x v="2"/>
    <n v="0"/>
    <n v="0"/>
    <n v="0"/>
    <n v="0"/>
    <n v="0"/>
  </r>
  <r>
    <s v="Nonpoint Sources"/>
    <x v="0"/>
    <n v="30"/>
    <x v="22"/>
    <s v="2310023010"/>
    <x v="2"/>
    <n v="0"/>
    <n v="0"/>
    <n v="0"/>
    <n v="0"/>
    <n v="0"/>
  </r>
  <r>
    <s v="Nonpoint Sources"/>
    <x v="0"/>
    <n v="38"/>
    <x v="23"/>
    <s v="2310021010"/>
    <x v="2"/>
    <n v="0"/>
    <n v="0"/>
    <n v="0"/>
    <n v="0"/>
    <n v="0"/>
  </r>
  <r>
    <s v="Nonpoint Sources"/>
    <x v="0"/>
    <n v="38"/>
    <x v="23"/>
    <s v="2310023010"/>
    <x v="2"/>
    <n v="0"/>
    <n v="0"/>
    <n v="0"/>
    <n v="0"/>
    <n v="0"/>
  </r>
  <r>
    <s v="Nonpoint Sources"/>
    <x v="0"/>
    <n v="38"/>
    <x v="24"/>
    <s v="2310021010"/>
    <x v="2"/>
    <n v="0"/>
    <n v="0"/>
    <n v="0"/>
    <n v="0"/>
    <n v="0"/>
  </r>
  <r>
    <s v="Nonpoint Sources"/>
    <x v="0"/>
    <n v="38"/>
    <x v="24"/>
    <s v="2310023010"/>
    <x v="2"/>
    <n v="0"/>
    <n v="0"/>
    <n v="0"/>
    <n v="0"/>
    <n v="0"/>
  </r>
  <r>
    <s v="Nonpoint Sources"/>
    <x v="0"/>
    <n v="30"/>
    <x v="25"/>
    <s v="2310021010"/>
    <x v="2"/>
    <n v="0"/>
    <n v="0"/>
    <n v="0"/>
    <n v="0"/>
    <n v="0"/>
  </r>
  <r>
    <s v="Nonpoint Sources"/>
    <x v="0"/>
    <n v="30"/>
    <x v="25"/>
    <s v="2310023010"/>
    <x v="2"/>
    <n v="0"/>
    <n v="0"/>
    <n v="0"/>
    <n v="0"/>
    <n v="0"/>
  </r>
  <r>
    <s v="Nonpoint Sources"/>
    <x v="0"/>
    <n v="38"/>
    <x v="26"/>
    <s v="2310021010"/>
    <x v="2"/>
    <n v="0"/>
    <n v="0"/>
    <n v="0"/>
    <n v="0"/>
    <n v="0"/>
  </r>
  <r>
    <s v="Nonpoint Sources"/>
    <x v="0"/>
    <n v="38"/>
    <x v="26"/>
    <s v="2310023010"/>
    <x v="2"/>
    <n v="0"/>
    <n v="0"/>
    <n v="0"/>
    <n v="0"/>
    <n v="0"/>
  </r>
  <r>
    <s v="Nonpoint Sources"/>
    <x v="0"/>
    <n v="30"/>
    <x v="27"/>
    <s v="2310021010"/>
    <x v="2"/>
    <n v="0"/>
    <n v="0"/>
    <n v="0"/>
    <n v="0"/>
    <n v="0"/>
  </r>
  <r>
    <s v="Nonpoint Sources"/>
    <x v="0"/>
    <n v="30"/>
    <x v="27"/>
    <s v="2310023010"/>
    <x v="2"/>
    <n v="0"/>
    <n v="0"/>
    <n v="0"/>
    <n v="0"/>
    <n v="0"/>
  </r>
  <r>
    <s v="Nonpoint Sources"/>
    <x v="0"/>
    <n v="38"/>
    <x v="28"/>
    <s v="2310021010"/>
    <x v="2"/>
    <n v="0"/>
    <n v="0"/>
    <n v="0"/>
    <n v="0"/>
    <n v="0"/>
  </r>
  <r>
    <s v="Nonpoint Sources"/>
    <x v="0"/>
    <n v="38"/>
    <x v="28"/>
    <s v="2310023010"/>
    <x v="2"/>
    <n v="0"/>
    <n v="0"/>
    <n v="0"/>
    <n v="0"/>
    <n v="0"/>
  </r>
  <r>
    <s v="Nonpoint Sources"/>
    <x v="0"/>
    <n v="38"/>
    <x v="0"/>
    <s v="2310010200"/>
    <x v="3"/>
    <n v="0"/>
    <n v="0"/>
    <n v="0"/>
    <n v="0"/>
    <n v="0"/>
  </r>
  <r>
    <s v="Nonpoint Sources"/>
    <x v="0"/>
    <n v="38"/>
    <x v="1"/>
    <s v="2310010200"/>
    <x v="3"/>
    <n v="0"/>
    <n v="0"/>
    <n v="0"/>
    <n v="0"/>
    <n v="0"/>
  </r>
  <r>
    <s v="Nonpoint Sources"/>
    <x v="0"/>
    <n v="38"/>
    <x v="2"/>
    <s v="2310010200"/>
    <x v="3"/>
    <n v="0"/>
    <n v="0"/>
    <n v="0"/>
    <n v="0"/>
    <n v="0"/>
  </r>
  <r>
    <s v="Nonpoint Sources"/>
    <x v="0"/>
    <n v="38"/>
    <x v="3"/>
    <s v="2310010200"/>
    <x v="3"/>
    <n v="0"/>
    <n v="0"/>
    <n v="0"/>
    <n v="0"/>
    <n v="0"/>
  </r>
  <r>
    <s v="Nonpoint Sources"/>
    <x v="0"/>
    <n v="30"/>
    <x v="4"/>
    <s v="2310010200"/>
    <x v="3"/>
    <n v="4.2586399999999997E-4"/>
    <n v="8.44612E-2"/>
    <n v="2.251E-3"/>
    <n v="7.1832299999999999E-4"/>
    <n v="0"/>
  </r>
  <r>
    <s v="Nonpoint Sources"/>
    <x v="0"/>
    <n v="30"/>
    <x v="5"/>
    <s v="2310010200"/>
    <x v="3"/>
    <n v="0"/>
    <n v="0"/>
    <n v="0"/>
    <n v="0"/>
    <n v="0"/>
  </r>
  <r>
    <s v="Nonpoint Sources"/>
    <x v="0"/>
    <n v="38"/>
    <x v="6"/>
    <s v="2310010200"/>
    <x v="3"/>
    <n v="0"/>
    <n v="0"/>
    <n v="0"/>
    <n v="0"/>
    <n v="0"/>
  </r>
  <r>
    <s v="Nonpoint Sources"/>
    <x v="0"/>
    <n v="38"/>
    <x v="7"/>
    <s v="2310010200"/>
    <x v="3"/>
    <n v="100.14270665688333"/>
    <n v="19861.201389207439"/>
    <n v="529.32597520351203"/>
    <n v="168.91505457669146"/>
    <n v="0"/>
  </r>
  <r>
    <s v="Nonpoint Sources"/>
    <x v="0"/>
    <n v="30"/>
    <x v="8"/>
    <s v="2310010200"/>
    <x v="3"/>
    <n v="0"/>
    <n v="0"/>
    <n v="0"/>
    <n v="0"/>
    <n v="0"/>
  </r>
  <r>
    <s v="Nonpoint Sources"/>
    <x v="0"/>
    <n v="30"/>
    <x v="9"/>
    <s v="2310010200"/>
    <x v="3"/>
    <n v="0"/>
    <n v="0"/>
    <n v="0"/>
    <n v="0"/>
    <n v="0"/>
  </r>
  <r>
    <s v="Nonpoint Sources"/>
    <x v="0"/>
    <n v="38"/>
    <x v="10"/>
    <s v="2310010200"/>
    <x v="3"/>
    <n v="0"/>
    <n v="0"/>
    <n v="0"/>
    <n v="0"/>
    <n v="0"/>
  </r>
  <r>
    <s v="Nonpoint Sources"/>
    <x v="0"/>
    <n v="46"/>
    <x v="11"/>
    <s v="2310010200"/>
    <x v="3"/>
    <n v="0"/>
    <n v="0"/>
    <n v="0"/>
    <n v="0"/>
    <n v="0"/>
  </r>
  <r>
    <s v="Nonpoint Sources"/>
    <x v="0"/>
    <n v="30"/>
    <x v="12"/>
    <s v="2310010200"/>
    <x v="3"/>
    <n v="0"/>
    <n v="0"/>
    <n v="0"/>
    <n v="0"/>
    <n v="0"/>
  </r>
  <r>
    <s v="Nonpoint Sources"/>
    <x v="0"/>
    <n v="38"/>
    <x v="13"/>
    <s v="2310010200"/>
    <x v="3"/>
    <n v="0"/>
    <n v="0"/>
    <n v="0"/>
    <n v="0"/>
    <n v="0"/>
  </r>
  <r>
    <s v="Nonpoint Sources"/>
    <x v="0"/>
    <n v="38"/>
    <x v="14"/>
    <s v="2310010200"/>
    <x v="3"/>
    <n v="56.35981319847486"/>
    <n v="11177.766814177161"/>
    <n v="297.90205023399807"/>
    <n v="95.064283006917918"/>
    <n v="0"/>
  </r>
  <r>
    <s v="Nonpoint Sources"/>
    <x v="0"/>
    <n v="38"/>
    <x v="15"/>
    <s v="2310010200"/>
    <x v="3"/>
    <n v="3.8405499999999999"/>
    <n v="761.69200000000001"/>
    <n v="20.3001"/>
    <n v="6.4780199999999999"/>
    <n v="0"/>
  </r>
  <r>
    <s v="Nonpoint Sources"/>
    <x v="0"/>
    <n v="38"/>
    <x v="16"/>
    <s v="2310010200"/>
    <x v="3"/>
    <n v="111.74378958668458"/>
    <n v="22162.001942684092"/>
    <n v="590.64480333142694"/>
    <n v="188.48260426050081"/>
    <n v="0"/>
  </r>
  <r>
    <s v="Nonpoint Sources"/>
    <x v="0"/>
    <n v="30"/>
    <x v="17"/>
    <s v="2310010200"/>
    <x v="3"/>
    <n v="0"/>
    <n v="0"/>
    <n v="0"/>
    <n v="0"/>
    <n v="0"/>
  </r>
  <r>
    <s v="Nonpoint Sources"/>
    <x v="0"/>
    <n v="30"/>
    <x v="18"/>
    <s v="2310010200"/>
    <x v="3"/>
    <n v="0"/>
    <n v="0"/>
    <n v="0"/>
    <n v="0"/>
    <n v="0"/>
  </r>
  <r>
    <s v="Nonpoint Sources"/>
    <x v="0"/>
    <n v="38"/>
    <x v="19"/>
    <s v="2310010200"/>
    <x v="3"/>
    <n v="0"/>
    <n v="0"/>
    <n v="0"/>
    <n v="0"/>
    <n v="0"/>
  </r>
  <r>
    <s v="Nonpoint Sources"/>
    <x v="0"/>
    <n v="30"/>
    <x v="20"/>
    <s v="2310010200"/>
    <x v="3"/>
    <n v="0"/>
    <n v="0"/>
    <n v="0"/>
    <n v="0"/>
    <n v="0"/>
  </r>
  <r>
    <s v="Nonpoint Sources"/>
    <x v="0"/>
    <n v="30"/>
    <x v="21"/>
    <s v="2310010200"/>
    <x v="3"/>
    <n v="0.96146543136981133"/>
    <n v="190.685933849224"/>
    <n v="5.0820154510321505"/>
    <n v="1.6217396929598102"/>
    <n v="0"/>
  </r>
  <r>
    <s v="Nonpoint Sources"/>
    <x v="0"/>
    <n v="30"/>
    <x v="22"/>
    <s v="2310010200"/>
    <x v="3"/>
    <n v="3.2297102222904245E-2"/>
    <n v="6.4054515776628085"/>
    <n v="0.17071320954635802"/>
    <n v="5.4476855580644218E-2"/>
    <n v="0"/>
  </r>
  <r>
    <s v="Nonpoint Sources"/>
    <x v="0"/>
    <n v="38"/>
    <x v="23"/>
    <s v="2310010200"/>
    <x v="3"/>
    <n v="0"/>
    <n v="0"/>
    <n v="0"/>
    <n v="0"/>
    <n v="0"/>
  </r>
  <r>
    <s v="Nonpoint Sources"/>
    <x v="0"/>
    <n v="38"/>
    <x v="24"/>
    <s v="2310010200"/>
    <x v="3"/>
    <n v="0"/>
    <n v="0"/>
    <n v="0"/>
    <n v="0"/>
    <n v="0"/>
  </r>
  <r>
    <s v="Nonpoint Sources"/>
    <x v="0"/>
    <n v="30"/>
    <x v="25"/>
    <s v="2310010200"/>
    <x v="3"/>
    <n v="0.40775"/>
    <n v="80.868600000000001"/>
    <n v="2.1552500000000001"/>
    <n v="0.68776899999999996"/>
    <n v="0"/>
  </r>
  <r>
    <s v="Nonpoint Sources"/>
    <x v="0"/>
    <n v="38"/>
    <x v="26"/>
    <s v="2310010200"/>
    <x v="3"/>
    <n v="0"/>
    <n v="0"/>
    <n v="0"/>
    <n v="0"/>
    <n v="0"/>
  </r>
  <r>
    <s v="Nonpoint Sources"/>
    <x v="0"/>
    <n v="30"/>
    <x v="27"/>
    <s v="2310010200"/>
    <x v="3"/>
    <n v="0"/>
    <n v="0"/>
    <n v="0"/>
    <n v="0"/>
    <n v="0"/>
  </r>
  <r>
    <s v="Nonpoint Sources"/>
    <x v="0"/>
    <n v="38"/>
    <x v="28"/>
    <s v="2310010200"/>
    <x v="3"/>
    <n v="0"/>
    <n v="0"/>
    <n v="0"/>
    <n v="0"/>
    <n v="0"/>
  </r>
  <r>
    <s v="Nonpoint Sources"/>
    <x v="0"/>
    <n v="38"/>
    <x v="0"/>
    <s v="2310021400"/>
    <x v="4"/>
    <n v="0"/>
    <n v="0"/>
    <n v="0"/>
    <n v="0"/>
    <n v="0"/>
  </r>
  <r>
    <s v="Nonpoint Sources"/>
    <x v="0"/>
    <n v="38"/>
    <x v="0"/>
    <s v="2310023400"/>
    <x v="4"/>
    <n v="0"/>
    <n v="0"/>
    <n v="0"/>
    <n v="0"/>
    <n v="0"/>
  </r>
  <r>
    <s v="Nonpoint Sources"/>
    <x v="0"/>
    <n v="38"/>
    <x v="1"/>
    <s v="2310021400"/>
    <x v="4"/>
    <n v="0"/>
    <n v="0"/>
    <n v="0"/>
    <n v="0"/>
    <n v="0"/>
  </r>
  <r>
    <s v="Nonpoint Sources"/>
    <x v="0"/>
    <n v="38"/>
    <x v="1"/>
    <s v="2310023400"/>
    <x v="4"/>
    <n v="0"/>
    <n v="0"/>
    <n v="0"/>
    <n v="0"/>
    <n v="0"/>
  </r>
  <r>
    <s v="Nonpoint Sources"/>
    <x v="0"/>
    <n v="38"/>
    <x v="2"/>
    <s v="2310021400"/>
    <x v="4"/>
    <n v="0"/>
    <n v="0"/>
    <n v="0"/>
    <n v="0"/>
    <n v="0"/>
  </r>
  <r>
    <s v="Nonpoint Sources"/>
    <x v="0"/>
    <n v="38"/>
    <x v="2"/>
    <s v="2310023400"/>
    <x v="4"/>
    <n v="0"/>
    <n v="0"/>
    <n v="0"/>
    <n v="0"/>
    <n v="0"/>
  </r>
  <r>
    <s v="Nonpoint Sources"/>
    <x v="0"/>
    <n v="38"/>
    <x v="3"/>
    <s v="2310021400"/>
    <x v="4"/>
    <n v="0"/>
    <n v="0"/>
    <n v="0"/>
    <n v="0"/>
    <n v="0"/>
  </r>
  <r>
    <s v="Nonpoint Sources"/>
    <x v="0"/>
    <n v="38"/>
    <x v="3"/>
    <s v="2310023400"/>
    <x v="4"/>
    <n v="0"/>
    <n v="0"/>
    <n v="0"/>
    <n v="0"/>
    <n v="0"/>
  </r>
  <r>
    <s v="Nonpoint Sources"/>
    <x v="0"/>
    <n v="30"/>
    <x v="4"/>
    <s v="2310021400"/>
    <x v="4"/>
    <n v="0"/>
    <n v="0"/>
    <n v="0"/>
    <n v="0"/>
    <n v="0"/>
  </r>
  <r>
    <s v="Nonpoint Sources"/>
    <x v="0"/>
    <n v="30"/>
    <x v="4"/>
    <s v="2310023400"/>
    <x v="4"/>
    <n v="0"/>
    <n v="0"/>
    <n v="0"/>
    <n v="0"/>
    <n v="0"/>
  </r>
  <r>
    <s v="Nonpoint Sources"/>
    <x v="0"/>
    <n v="30"/>
    <x v="5"/>
    <s v="2310021400"/>
    <x v="4"/>
    <n v="0"/>
    <n v="0"/>
    <n v="0"/>
    <n v="0"/>
    <n v="0"/>
  </r>
  <r>
    <s v="Nonpoint Sources"/>
    <x v="0"/>
    <n v="30"/>
    <x v="5"/>
    <s v="2310023400"/>
    <x v="4"/>
    <n v="0"/>
    <n v="0"/>
    <n v="0"/>
    <n v="0"/>
    <n v="0"/>
  </r>
  <r>
    <s v="Nonpoint Sources"/>
    <x v="0"/>
    <n v="38"/>
    <x v="6"/>
    <s v="2310021400"/>
    <x v="4"/>
    <n v="0"/>
    <n v="0"/>
    <n v="0"/>
    <n v="0"/>
    <n v="0"/>
  </r>
  <r>
    <s v="Nonpoint Sources"/>
    <x v="0"/>
    <n v="38"/>
    <x v="6"/>
    <s v="2310023400"/>
    <x v="4"/>
    <n v="0"/>
    <n v="0"/>
    <n v="0"/>
    <n v="0"/>
    <n v="0"/>
  </r>
  <r>
    <s v="Nonpoint Sources"/>
    <x v="0"/>
    <n v="38"/>
    <x v="7"/>
    <s v="2310021400"/>
    <x v="4"/>
    <n v="18.198922892597345"/>
    <n v="205.86650577663673"/>
    <n v="96.194283269148485"/>
    <n v="0"/>
    <n v="0"/>
  </r>
  <r>
    <s v="Nonpoint Sources"/>
    <x v="0"/>
    <n v="38"/>
    <x v="7"/>
    <s v="2310023400"/>
    <x v="4"/>
    <n v="0"/>
    <n v="0"/>
    <n v="0"/>
    <n v="0"/>
    <n v="0"/>
  </r>
  <r>
    <s v="Nonpoint Sources"/>
    <x v="0"/>
    <n v="30"/>
    <x v="8"/>
    <s v="2310021400"/>
    <x v="4"/>
    <n v="0"/>
    <n v="0"/>
    <n v="0"/>
    <n v="0"/>
    <n v="0"/>
  </r>
  <r>
    <s v="Nonpoint Sources"/>
    <x v="0"/>
    <n v="30"/>
    <x v="8"/>
    <s v="2310023400"/>
    <x v="4"/>
    <n v="0"/>
    <n v="0"/>
    <n v="0"/>
    <n v="0"/>
    <n v="0"/>
  </r>
  <r>
    <s v="Nonpoint Sources"/>
    <x v="0"/>
    <n v="30"/>
    <x v="9"/>
    <s v="2310021400"/>
    <x v="4"/>
    <n v="0"/>
    <n v="0"/>
    <n v="0"/>
    <n v="0"/>
    <n v="0"/>
  </r>
  <r>
    <s v="Nonpoint Sources"/>
    <x v="0"/>
    <n v="30"/>
    <x v="9"/>
    <s v="2310023400"/>
    <x v="4"/>
    <n v="0"/>
    <n v="0"/>
    <n v="0"/>
    <n v="0"/>
    <n v="0"/>
  </r>
  <r>
    <s v="Nonpoint Sources"/>
    <x v="0"/>
    <n v="38"/>
    <x v="10"/>
    <s v="2310021400"/>
    <x v="4"/>
    <n v="0"/>
    <n v="0"/>
    <n v="0"/>
    <n v="0"/>
    <n v="0"/>
  </r>
  <r>
    <s v="Nonpoint Sources"/>
    <x v="0"/>
    <n v="38"/>
    <x v="10"/>
    <s v="2310023400"/>
    <x v="4"/>
    <n v="0"/>
    <n v="0"/>
    <n v="0"/>
    <n v="0"/>
    <n v="0"/>
  </r>
  <r>
    <s v="Nonpoint Sources"/>
    <x v="0"/>
    <n v="46"/>
    <x v="11"/>
    <s v="2310021400"/>
    <x v="4"/>
    <n v="0"/>
    <n v="0"/>
    <n v="0"/>
    <n v="0"/>
    <n v="0"/>
  </r>
  <r>
    <s v="Nonpoint Sources"/>
    <x v="0"/>
    <n v="46"/>
    <x v="11"/>
    <s v="2310023400"/>
    <x v="4"/>
    <n v="0"/>
    <n v="0"/>
    <n v="0"/>
    <n v="0"/>
    <n v="0"/>
  </r>
  <r>
    <s v="Nonpoint Sources"/>
    <x v="0"/>
    <n v="30"/>
    <x v="12"/>
    <s v="2310021400"/>
    <x v="4"/>
    <n v="0"/>
    <n v="0"/>
    <n v="0"/>
    <n v="0"/>
    <n v="0"/>
  </r>
  <r>
    <s v="Nonpoint Sources"/>
    <x v="0"/>
    <n v="30"/>
    <x v="12"/>
    <s v="2310023400"/>
    <x v="4"/>
    <n v="0"/>
    <n v="0"/>
    <n v="0"/>
    <n v="0"/>
    <n v="0"/>
  </r>
  <r>
    <s v="Nonpoint Sources"/>
    <x v="0"/>
    <n v="38"/>
    <x v="13"/>
    <s v="2310021400"/>
    <x v="4"/>
    <n v="0"/>
    <n v="0"/>
    <n v="0"/>
    <n v="0"/>
    <n v="0"/>
  </r>
  <r>
    <s v="Nonpoint Sources"/>
    <x v="0"/>
    <n v="38"/>
    <x v="13"/>
    <s v="2310023400"/>
    <x v="4"/>
    <n v="0"/>
    <n v="0"/>
    <n v="0"/>
    <n v="0"/>
    <n v="0"/>
  </r>
  <r>
    <s v="Nonpoint Sources"/>
    <x v="0"/>
    <n v="38"/>
    <x v="14"/>
    <s v="2310021400"/>
    <x v="4"/>
    <n v="0"/>
    <n v="0"/>
    <n v="0"/>
    <n v="0"/>
    <n v="0"/>
  </r>
  <r>
    <s v="Nonpoint Sources"/>
    <x v="0"/>
    <n v="38"/>
    <x v="14"/>
    <s v="2310023400"/>
    <x v="4"/>
    <n v="0"/>
    <n v="0"/>
    <n v="0"/>
    <n v="0"/>
    <n v="0"/>
  </r>
  <r>
    <s v="Nonpoint Sources"/>
    <x v="0"/>
    <n v="38"/>
    <x v="15"/>
    <s v="2310021400"/>
    <x v="4"/>
    <n v="1.0770999999999999"/>
    <n v="12.184100000000001"/>
    <n v="5.6932200000000002"/>
    <n v="0"/>
    <n v="0"/>
  </r>
  <r>
    <s v="Nonpoint Sources"/>
    <x v="0"/>
    <n v="38"/>
    <x v="15"/>
    <s v="2310023400"/>
    <x v="4"/>
    <n v="0"/>
    <n v="0"/>
    <n v="0"/>
    <n v="0"/>
    <n v="0"/>
  </r>
  <r>
    <s v="Nonpoint Sources"/>
    <x v="0"/>
    <n v="38"/>
    <x v="16"/>
    <s v="2310021400"/>
    <x v="4"/>
    <n v="36.303440082599238"/>
    <n v="410.6634932699821"/>
    <n v="191.88931229228581"/>
    <n v="0"/>
    <n v="0"/>
  </r>
  <r>
    <s v="Nonpoint Sources"/>
    <x v="0"/>
    <n v="38"/>
    <x v="16"/>
    <s v="2310023400"/>
    <x v="4"/>
    <n v="0"/>
    <n v="0"/>
    <n v="0"/>
    <n v="0"/>
    <n v="0"/>
  </r>
  <r>
    <s v="Nonpoint Sources"/>
    <x v="0"/>
    <n v="30"/>
    <x v="17"/>
    <s v="2310021400"/>
    <x v="4"/>
    <n v="0"/>
    <n v="0"/>
    <n v="0"/>
    <n v="0"/>
    <n v="0"/>
  </r>
  <r>
    <s v="Nonpoint Sources"/>
    <x v="0"/>
    <n v="30"/>
    <x v="17"/>
    <s v="2310023400"/>
    <x v="4"/>
    <n v="0"/>
    <n v="0"/>
    <n v="0"/>
    <n v="0"/>
    <n v="0"/>
  </r>
  <r>
    <s v="Nonpoint Sources"/>
    <x v="0"/>
    <n v="30"/>
    <x v="18"/>
    <s v="2310021400"/>
    <x v="4"/>
    <n v="0"/>
    <n v="0"/>
    <n v="0"/>
    <n v="0"/>
    <n v="0"/>
  </r>
  <r>
    <s v="Nonpoint Sources"/>
    <x v="0"/>
    <n v="30"/>
    <x v="18"/>
    <s v="2310023400"/>
    <x v="4"/>
    <n v="0"/>
    <n v="0"/>
    <n v="0"/>
    <n v="0"/>
    <n v="0"/>
  </r>
  <r>
    <s v="Nonpoint Sources"/>
    <x v="0"/>
    <n v="38"/>
    <x v="19"/>
    <s v="2310021400"/>
    <x v="4"/>
    <n v="0"/>
    <n v="0"/>
    <n v="0"/>
    <n v="0"/>
    <n v="0"/>
  </r>
  <r>
    <s v="Nonpoint Sources"/>
    <x v="0"/>
    <n v="38"/>
    <x v="19"/>
    <s v="2310023400"/>
    <x v="4"/>
    <n v="0"/>
    <n v="0"/>
    <n v="0"/>
    <n v="0"/>
    <n v="0"/>
  </r>
  <r>
    <s v="Nonpoint Sources"/>
    <x v="0"/>
    <n v="30"/>
    <x v="20"/>
    <s v="2310021400"/>
    <x v="4"/>
    <n v="0"/>
    <n v="0"/>
    <n v="0"/>
    <n v="0"/>
    <n v="0"/>
  </r>
  <r>
    <s v="Nonpoint Sources"/>
    <x v="0"/>
    <n v="30"/>
    <x v="20"/>
    <s v="2310023400"/>
    <x v="4"/>
    <n v="0"/>
    <n v="0"/>
    <n v="0"/>
    <n v="0"/>
    <n v="0"/>
  </r>
  <r>
    <s v="Nonpoint Sources"/>
    <x v="0"/>
    <n v="30"/>
    <x v="21"/>
    <s v="2310021400"/>
    <x v="4"/>
    <n v="2.0446828887739334E-2"/>
    <n v="0.23129472036279269"/>
    <n v="0.10807625681088132"/>
    <n v="0"/>
    <n v="0"/>
  </r>
  <r>
    <s v="Nonpoint Sources"/>
    <x v="0"/>
    <n v="30"/>
    <x v="21"/>
    <s v="2310023400"/>
    <x v="4"/>
    <n v="0"/>
    <n v="0"/>
    <n v="0"/>
    <n v="0"/>
    <n v="0"/>
  </r>
  <r>
    <s v="Nonpoint Sources"/>
    <x v="0"/>
    <n v="30"/>
    <x v="22"/>
    <s v="2310021400"/>
    <x v="4"/>
    <n v="9.074034202072841E-3"/>
    <n v="0.10264565098702122"/>
    <n v="4.7962736946291634E-2"/>
    <n v="0"/>
    <n v="0"/>
  </r>
  <r>
    <s v="Nonpoint Sources"/>
    <x v="0"/>
    <n v="30"/>
    <x v="22"/>
    <s v="2310023400"/>
    <x v="4"/>
    <n v="0"/>
    <n v="0"/>
    <n v="0"/>
    <n v="0"/>
    <n v="0"/>
  </r>
  <r>
    <s v="Nonpoint Sources"/>
    <x v="0"/>
    <n v="38"/>
    <x v="23"/>
    <s v="2310021400"/>
    <x v="4"/>
    <n v="0"/>
    <n v="0"/>
    <n v="0"/>
    <n v="0"/>
    <n v="0"/>
  </r>
  <r>
    <s v="Nonpoint Sources"/>
    <x v="0"/>
    <n v="38"/>
    <x v="23"/>
    <s v="2310023400"/>
    <x v="4"/>
    <n v="0"/>
    <n v="0"/>
    <n v="0"/>
    <n v="0"/>
    <n v="0"/>
  </r>
  <r>
    <s v="Nonpoint Sources"/>
    <x v="0"/>
    <n v="38"/>
    <x v="24"/>
    <s v="2310021400"/>
    <x v="4"/>
    <n v="0"/>
    <n v="0"/>
    <n v="0"/>
    <n v="0"/>
    <n v="0"/>
  </r>
  <r>
    <s v="Nonpoint Sources"/>
    <x v="0"/>
    <n v="38"/>
    <x v="24"/>
    <s v="2310023400"/>
    <x v="4"/>
    <n v="0"/>
    <n v="0"/>
    <n v="0"/>
    <n v="0"/>
    <n v="0"/>
  </r>
  <r>
    <s v="Nonpoint Sources"/>
    <x v="0"/>
    <n v="30"/>
    <x v="25"/>
    <s v="2310021400"/>
    <x v="4"/>
    <n v="0"/>
    <n v="0"/>
    <n v="0"/>
    <n v="0"/>
    <n v="0"/>
  </r>
  <r>
    <s v="Nonpoint Sources"/>
    <x v="0"/>
    <n v="30"/>
    <x v="25"/>
    <s v="2310023400"/>
    <x v="4"/>
    <n v="0"/>
    <n v="0"/>
    <n v="0"/>
    <n v="0"/>
    <n v="0"/>
  </r>
  <r>
    <s v="Nonpoint Sources"/>
    <x v="0"/>
    <n v="38"/>
    <x v="26"/>
    <s v="2310021400"/>
    <x v="4"/>
    <n v="0"/>
    <n v="0"/>
    <n v="0"/>
    <n v="0"/>
    <n v="0"/>
  </r>
  <r>
    <s v="Nonpoint Sources"/>
    <x v="0"/>
    <n v="38"/>
    <x v="26"/>
    <s v="2310023400"/>
    <x v="4"/>
    <n v="0"/>
    <n v="0"/>
    <n v="0"/>
    <n v="0"/>
    <n v="0"/>
  </r>
  <r>
    <s v="Nonpoint Sources"/>
    <x v="0"/>
    <n v="30"/>
    <x v="27"/>
    <s v="2310021400"/>
    <x v="4"/>
    <n v="0"/>
    <n v="0"/>
    <n v="0"/>
    <n v="0"/>
    <n v="0"/>
  </r>
  <r>
    <s v="Nonpoint Sources"/>
    <x v="0"/>
    <n v="30"/>
    <x v="27"/>
    <s v="2310023400"/>
    <x v="4"/>
    <n v="0"/>
    <n v="0"/>
    <n v="0"/>
    <n v="0"/>
    <n v="0"/>
  </r>
  <r>
    <s v="Nonpoint Sources"/>
    <x v="0"/>
    <n v="38"/>
    <x v="28"/>
    <s v="2310021400"/>
    <x v="4"/>
    <n v="0"/>
    <n v="0"/>
    <n v="0"/>
    <n v="0"/>
    <n v="0"/>
  </r>
  <r>
    <s v="Nonpoint Sources"/>
    <x v="0"/>
    <n v="38"/>
    <x v="28"/>
    <s v="2310023400"/>
    <x v="4"/>
    <n v="0"/>
    <n v="0"/>
    <n v="0"/>
    <n v="0"/>
    <n v="0"/>
  </r>
  <r>
    <s v="Nonpoint Sources"/>
    <x v="0"/>
    <n v="38"/>
    <x v="0"/>
    <s v="2310000220"/>
    <x v="5"/>
    <n v="0"/>
    <n v="0"/>
    <n v="0"/>
    <n v="0"/>
    <n v="0"/>
  </r>
  <r>
    <s v="Nonpoint Sources"/>
    <x v="0"/>
    <n v="38"/>
    <x v="1"/>
    <s v="2310000220"/>
    <x v="5"/>
    <n v="0"/>
    <n v="0"/>
    <n v="0"/>
    <n v="0"/>
    <n v="0"/>
  </r>
  <r>
    <s v="Nonpoint Sources"/>
    <x v="0"/>
    <n v="38"/>
    <x v="2"/>
    <s v="2310000220"/>
    <x v="5"/>
    <n v="0"/>
    <n v="0"/>
    <n v="0"/>
    <n v="0"/>
    <n v="0"/>
  </r>
  <r>
    <s v="Nonpoint Sources"/>
    <x v="0"/>
    <n v="38"/>
    <x v="3"/>
    <s v="2310000220"/>
    <x v="5"/>
    <n v="0"/>
    <n v="0"/>
    <n v="0"/>
    <n v="0"/>
    <n v="0"/>
  </r>
  <r>
    <s v="Nonpoint Sources"/>
    <x v="0"/>
    <n v="30"/>
    <x v="5"/>
    <s v="2310000220"/>
    <x v="5"/>
    <n v="0"/>
    <n v="0"/>
    <n v="0"/>
    <n v="0"/>
    <n v="0"/>
  </r>
  <r>
    <s v="Nonpoint Sources"/>
    <x v="0"/>
    <n v="38"/>
    <x v="6"/>
    <s v="2310000220"/>
    <x v="5"/>
    <n v="0"/>
    <n v="0"/>
    <n v="0"/>
    <n v="0"/>
    <n v="0"/>
  </r>
  <r>
    <s v="Nonpoint Sources"/>
    <x v="0"/>
    <n v="38"/>
    <x v="7"/>
    <s v="2310000220"/>
    <x v="5"/>
    <n v="1034.406231454006"/>
    <n v="65.282421364985169"/>
    <n v="233.81027893175076"/>
    <n v="1.7739753115727004"/>
    <n v="40.269400593471815"/>
  </r>
  <r>
    <s v="Nonpoint Sources"/>
    <x v="0"/>
    <n v="30"/>
    <x v="8"/>
    <s v="2310000220"/>
    <x v="5"/>
    <n v="0"/>
    <n v="0"/>
    <n v="0"/>
    <n v="0"/>
    <n v="0"/>
  </r>
  <r>
    <s v="Nonpoint Sources"/>
    <x v="0"/>
    <n v="38"/>
    <x v="10"/>
    <s v="2310000220"/>
    <x v="5"/>
    <n v="0"/>
    <n v="0"/>
    <n v="0"/>
    <n v="0"/>
    <n v="0"/>
  </r>
  <r>
    <s v="Nonpoint Sources"/>
    <x v="0"/>
    <n v="46"/>
    <x v="11"/>
    <s v="2310000220"/>
    <x v="5"/>
    <n v="0"/>
    <n v="0"/>
    <n v="0"/>
    <n v="0"/>
    <n v="0"/>
  </r>
  <r>
    <s v="Nonpoint Sources"/>
    <x v="0"/>
    <n v="30"/>
    <x v="12"/>
    <s v="2310000220"/>
    <x v="5"/>
    <n v="0"/>
    <n v="0"/>
    <n v="0"/>
    <n v="0"/>
    <n v="0"/>
  </r>
  <r>
    <s v="Nonpoint Sources"/>
    <x v="0"/>
    <n v="38"/>
    <x v="13"/>
    <s v="2310000220"/>
    <x v="5"/>
    <n v="0"/>
    <n v="0"/>
    <n v="0"/>
    <n v="0"/>
    <n v="0"/>
  </r>
  <r>
    <s v="Nonpoint Sources"/>
    <x v="0"/>
    <n v="38"/>
    <x v="14"/>
    <s v="2310000220"/>
    <x v="5"/>
    <n v="497.46627671541063"/>
    <n v="31.395599550056247"/>
    <n v="112.44400449943757"/>
    <n v="0.85313925759280096"/>
    <n v="19.366285714285716"/>
  </r>
  <r>
    <s v="Nonpoint Sources"/>
    <x v="0"/>
    <n v="38"/>
    <x v="15"/>
    <s v="2310000220"/>
    <x v="5"/>
    <n v="19.0703"/>
    <n v="1.2035400000000001"/>
    <n v="4.3105099999999998"/>
    <n v="3.2704999999999998E-2"/>
    <n v="0.74240300000000004"/>
  </r>
  <r>
    <s v="Nonpoint Sources"/>
    <x v="0"/>
    <n v="38"/>
    <x v="16"/>
    <s v="2310000220"/>
    <x v="5"/>
    <n v="1431.1711062906725"/>
    <n v="90.322503253796086"/>
    <n v="323.49219956616054"/>
    <n v="2.4544159219088937"/>
    <n v="55.71526247288503"/>
  </r>
  <r>
    <s v="Nonpoint Sources"/>
    <x v="0"/>
    <n v="38"/>
    <x v="19"/>
    <s v="2310000220"/>
    <x v="5"/>
    <n v="0"/>
    <n v="0"/>
    <n v="0"/>
    <n v="0"/>
    <n v="0"/>
  </r>
  <r>
    <s v="Nonpoint Sources"/>
    <x v="0"/>
    <n v="30"/>
    <x v="20"/>
    <s v="2310000220"/>
    <x v="5"/>
    <n v="0"/>
    <n v="0"/>
    <n v="0"/>
    <n v="0"/>
    <n v="0"/>
  </r>
  <r>
    <s v="Nonpoint Sources"/>
    <x v="0"/>
    <n v="30"/>
    <x v="21"/>
    <s v="2310000220"/>
    <x v="5"/>
    <n v="0"/>
    <n v="0"/>
    <n v="0"/>
    <n v="0"/>
    <n v="0"/>
  </r>
  <r>
    <s v="Nonpoint Sources"/>
    <x v="0"/>
    <n v="30"/>
    <x v="22"/>
    <s v="2310000220"/>
    <x v="5"/>
    <n v="0"/>
    <n v="0"/>
    <n v="0"/>
    <n v="0"/>
    <n v="0"/>
  </r>
  <r>
    <s v="Nonpoint Sources"/>
    <x v="0"/>
    <n v="38"/>
    <x v="23"/>
    <s v="2310000220"/>
    <x v="5"/>
    <n v="0"/>
    <n v="0"/>
    <n v="0"/>
    <n v="0"/>
    <n v="0"/>
  </r>
  <r>
    <s v="Nonpoint Sources"/>
    <x v="0"/>
    <n v="38"/>
    <x v="24"/>
    <s v="2310000220"/>
    <x v="5"/>
    <n v="0"/>
    <n v="0"/>
    <n v="0"/>
    <n v="0"/>
    <n v="0"/>
  </r>
  <r>
    <s v="Nonpoint Sources"/>
    <x v="0"/>
    <n v="30"/>
    <x v="25"/>
    <s v="2310000220"/>
    <x v="5"/>
    <n v="5.5510000000000002"/>
    <n v="0.350329"/>
    <n v="1.25471"/>
    <n v="9.5198000000000001E-3"/>
    <n v="0.21609900000000001"/>
  </r>
  <r>
    <s v="Nonpoint Sources"/>
    <x v="0"/>
    <n v="30"/>
    <x v="27"/>
    <s v="2310000220"/>
    <x v="5"/>
    <n v="0"/>
    <n v="0"/>
    <n v="0"/>
    <n v="0"/>
    <n v="0"/>
  </r>
  <r>
    <s v="Nonpoint Sources"/>
    <x v="0"/>
    <n v="38"/>
    <x v="28"/>
    <s v="2310000220"/>
    <x v="5"/>
    <n v="0"/>
    <n v="0"/>
    <n v="0"/>
    <n v="0"/>
    <n v="0"/>
  </r>
  <r>
    <s v="Nonpoint Sources"/>
    <x v="0"/>
    <n v="38"/>
    <x v="0"/>
    <s v="2310011501"/>
    <x v="6"/>
    <n v="0"/>
    <n v="0"/>
    <n v="0"/>
    <n v="0"/>
    <n v="0"/>
  </r>
  <r>
    <s v="Nonpoint Sources"/>
    <x v="0"/>
    <n v="38"/>
    <x v="0"/>
    <s v="2310011502"/>
    <x v="6"/>
    <n v="0"/>
    <n v="0"/>
    <n v="0"/>
    <n v="0"/>
    <n v="0"/>
  </r>
  <r>
    <s v="Nonpoint Sources"/>
    <x v="0"/>
    <n v="38"/>
    <x v="0"/>
    <s v="2310011503"/>
    <x v="6"/>
    <n v="0"/>
    <n v="0"/>
    <n v="0"/>
    <n v="0"/>
    <n v="0"/>
  </r>
  <r>
    <s v="Nonpoint Sources"/>
    <x v="0"/>
    <n v="38"/>
    <x v="0"/>
    <s v="2310011505"/>
    <x v="6"/>
    <n v="0"/>
    <n v="0"/>
    <n v="0"/>
    <n v="0"/>
    <n v="0"/>
  </r>
  <r>
    <s v="Nonpoint Sources"/>
    <x v="0"/>
    <n v="38"/>
    <x v="0"/>
    <s v="2310021501"/>
    <x v="6"/>
    <n v="0"/>
    <n v="0"/>
    <n v="0"/>
    <n v="0"/>
    <n v="0"/>
  </r>
  <r>
    <s v="Nonpoint Sources"/>
    <x v="0"/>
    <n v="38"/>
    <x v="0"/>
    <s v="2310021502"/>
    <x v="6"/>
    <n v="0"/>
    <n v="0"/>
    <n v="0"/>
    <n v="0"/>
    <n v="0"/>
  </r>
  <r>
    <s v="Nonpoint Sources"/>
    <x v="0"/>
    <n v="38"/>
    <x v="0"/>
    <s v="2310021503"/>
    <x v="6"/>
    <n v="0"/>
    <n v="0"/>
    <n v="0"/>
    <n v="0"/>
    <n v="0"/>
  </r>
  <r>
    <s v="Nonpoint Sources"/>
    <x v="0"/>
    <n v="38"/>
    <x v="0"/>
    <s v="2310021505"/>
    <x v="6"/>
    <n v="0"/>
    <n v="0"/>
    <n v="0"/>
    <n v="0"/>
    <n v="0"/>
  </r>
  <r>
    <s v="Nonpoint Sources"/>
    <x v="0"/>
    <n v="38"/>
    <x v="0"/>
    <s v="2310021506"/>
    <x v="6"/>
    <n v="0"/>
    <n v="0"/>
    <n v="0"/>
    <n v="0"/>
    <n v="0"/>
  </r>
  <r>
    <s v="Nonpoint Sources"/>
    <x v="0"/>
    <n v="38"/>
    <x v="0"/>
    <s v="2310023511"/>
    <x v="6"/>
    <n v="0"/>
    <n v="0"/>
    <n v="0"/>
    <n v="0"/>
    <n v="0"/>
  </r>
  <r>
    <s v="Nonpoint Sources"/>
    <x v="0"/>
    <n v="38"/>
    <x v="0"/>
    <s v="2310023512"/>
    <x v="6"/>
    <n v="0"/>
    <n v="0"/>
    <n v="0"/>
    <n v="0"/>
    <n v="0"/>
  </r>
  <r>
    <s v="Nonpoint Sources"/>
    <x v="0"/>
    <n v="38"/>
    <x v="0"/>
    <s v="2310023513"/>
    <x v="6"/>
    <n v="0"/>
    <n v="0"/>
    <n v="0"/>
    <n v="0"/>
    <n v="0"/>
  </r>
  <r>
    <s v="Nonpoint Sources"/>
    <x v="0"/>
    <n v="38"/>
    <x v="0"/>
    <s v="2310023515"/>
    <x v="6"/>
    <n v="0"/>
    <n v="0"/>
    <n v="0"/>
    <n v="0"/>
    <n v="0"/>
  </r>
  <r>
    <s v="Nonpoint Sources"/>
    <x v="0"/>
    <n v="38"/>
    <x v="0"/>
    <s v="2310023516"/>
    <x v="6"/>
    <n v="0"/>
    <n v="0"/>
    <n v="0"/>
    <n v="0"/>
    <n v="0"/>
  </r>
  <r>
    <s v="Nonpoint Sources"/>
    <x v="0"/>
    <n v="38"/>
    <x v="1"/>
    <s v="2310011501"/>
    <x v="6"/>
    <n v="0"/>
    <n v="0"/>
    <n v="0"/>
    <n v="0"/>
    <n v="0"/>
  </r>
  <r>
    <s v="Nonpoint Sources"/>
    <x v="0"/>
    <n v="38"/>
    <x v="1"/>
    <s v="2310011502"/>
    <x v="6"/>
    <n v="0"/>
    <n v="0"/>
    <n v="0"/>
    <n v="0"/>
    <n v="0"/>
  </r>
  <r>
    <s v="Nonpoint Sources"/>
    <x v="0"/>
    <n v="38"/>
    <x v="1"/>
    <s v="2310011503"/>
    <x v="6"/>
    <n v="0"/>
    <n v="0"/>
    <n v="0"/>
    <n v="0"/>
    <n v="0"/>
  </r>
  <r>
    <s v="Nonpoint Sources"/>
    <x v="0"/>
    <n v="38"/>
    <x v="1"/>
    <s v="2310011505"/>
    <x v="6"/>
    <n v="0"/>
    <n v="0"/>
    <n v="0"/>
    <n v="0"/>
    <n v="0"/>
  </r>
  <r>
    <s v="Nonpoint Sources"/>
    <x v="0"/>
    <n v="38"/>
    <x v="1"/>
    <s v="2310021501"/>
    <x v="6"/>
    <n v="0"/>
    <n v="0"/>
    <n v="0"/>
    <n v="0"/>
    <n v="0"/>
  </r>
  <r>
    <s v="Nonpoint Sources"/>
    <x v="0"/>
    <n v="38"/>
    <x v="1"/>
    <s v="2310021502"/>
    <x v="6"/>
    <n v="0"/>
    <n v="0"/>
    <n v="0"/>
    <n v="0"/>
    <n v="0"/>
  </r>
  <r>
    <s v="Nonpoint Sources"/>
    <x v="0"/>
    <n v="38"/>
    <x v="1"/>
    <s v="2310021503"/>
    <x v="6"/>
    <n v="0"/>
    <n v="0"/>
    <n v="0"/>
    <n v="0"/>
    <n v="0"/>
  </r>
  <r>
    <s v="Nonpoint Sources"/>
    <x v="0"/>
    <n v="38"/>
    <x v="1"/>
    <s v="2310021505"/>
    <x v="6"/>
    <n v="0"/>
    <n v="0"/>
    <n v="0"/>
    <n v="0"/>
    <n v="0"/>
  </r>
  <r>
    <s v="Nonpoint Sources"/>
    <x v="0"/>
    <n v="38"/>
    <x v="1"/>
    <s v="2310021506"/>
    <x v="6"/>
    <n v="0"/>
    <n v="0"/>
    <n v="0"/>
    <n v="0"/>
    <n v="0"/>
  </r>
  <r>
    <s v="Nonpoint Sources"/>
    <x v="0"/>
    <n v="38"/>
    <x v="1"/>
    <s v="2310023511"/>
    <x v="6"/>
    <n v="0"/>
    <n v="0"/>
    <n v="0"/>
    <n v="0"/>
    <n v="0"/>
  </r>
  <r>
    <s v="Nonpoint Sources"/>
    <x v="0"/>
    <n v="38"/>
    <x v="1"/>
    <s v="2310023512"/>
    <x v="6"/>
    <n v="0"/>
    <n v="0"/>
    <n v="0"/>
    <n v="0"/>
    <n v="0"/>
  </r>
  <r>
    <s v="Nonpoint Sources"/>
    <x v="0"/>
    <n v="38"/>
    <x v="1"/>
    <s v="2310023513"/>
    <x v="6"/>
    <n v="0"/>
    <n v="0"/>
    <n v="0"/>
    <n v="0"/>
    <n v="0"/>
  </r>
  <r>
    <s v="Nonpoint Sources"/>
    <x v="0"/>
    <n v="38"/>
    <x v="1"/>
    <s v="2310023515"/>
    <x v="6"/>
    <n v="0"/>
    <n v="0"/>
    <n v="0"/>
    <n v="0"/>
    <n v="0"/>
  </r>
  <r>
    <s v="Nonpoint Sources"/>
    <x v="0"/>
    <n v="38"/>
    <x v="1"/>
    <s v="2310023516"/>
    <x v="6"/>
    <n v="0"/>
    <n v="0"/>
    <n v="0"/>
    <n v="0"/>
    <n v="0"/>
  </r>
  <r>
    <s v="Nonpoint Sources"/>
    <x v="0"/>
    <n v="38"/>
    <x v="2"/>
    <s v="2310011501"/>
    <x v="6"/>
    <n v="0"/>
    <n v="0"/>
    <n v="0"/>
    <n v="0"/>
    <n v="0"/>
  </r>
  <r>
    <s v="Nonpoint Sources"/>
    <x v="0"/>
    <n v="38"/>
    <x v="2"/>
    <s v="2310011502"/>
    <x v="6"/>
    <n v="0"/>
    <n v="0"/>
    <n v="0"/>
    <n v="0"/>
    <n v="0"/>
  </r>
  <r>
    <s v="Nonpoint Sources"/>
    <x v="0"/>
    <n v="38"/>
    <x v="2"/>
    <s v="2310011503"/>
    <x v="6"/>
    <n v="0"/>
    <n v="0"/>
    <n v="0"/>
    <n v="0"/>
    <n v="0"/>
  </r>
  <r>
    <s v="Nonpoint Sources"/>
    <x v="0"/>
    <n v="38"/>
    <x v="2"/>
    <s v="2310011505"/>
    <x v="6"/>
    <n v="0"/>
    <n v="0"/>
    <n v="0"/>
    <n v="0"/>
    <n v="0"/>
  </r>
  <r>
    <s v="Nonpoint Sources"/>
    <x v="0"/>
    <n v="38"/>
    <x v="2"/>
    <s v="2310021501"/>
    <x v="6"/>
    <n v="0"/>
    <n v="0"/>
    <n v="0"/>
    <n v="0"/>
    <n v="0"/>
  </r>
  <r>
    <s v="Nonpoint Sources"/>
    <x v="0"/>
    <n v="38"/>
    <x v="2"/>
    <s v="2310021502"/>
    <x v="6"/>
    <n v="0"/>
    <n v="0"/>
    <n v="0"/>
    <n v="0"/>
    <n v="0"/>
  </r>
  <r>
    <s v="Nonpoint Sources"/>
    <x v="0"/>
    <n v="38"/>
    <x v="2"/>
    <s v="2310021503"/>
    <x v="6"/>
    <n v="0"/>
    <n v="0"/>
    <n v="0"/>
    <n v="0"/>
    <n v="0"/>
  </r>
  <r>
    <s v="Nonpoint Sources"/>
    <x v="0"/>
    <n v="38"/>
    <x v="2"/>
    <s v="2310021505"/>
    <x v="6"/>
    <n v="0"/>
    <n v="0"/>
    <n v="0"/>
    <n v="0"/>
    <n v="0"/>
  </r>
  <r>
    <s v="Nonpoint Sources"/>
    <x v="0"/>
    <n v="38"/>
    <x v="2"/>
    <s v="2310021506"/>
    <x v="6"/>
    <n v="0"/>
    <n v="0"/>
    <n v="0"/>
    <n v="0"/>
    <n v="0"/>
  </r>
  <r>
    <s v="Nonpoint Sources"/>
    <x v="0"/>
    <n v="38"/>
    <x v="2"/>
    <s v="2310023511"/>
    <x v="6"/>
    <n v="0"/>
    <n v="0"/>
    <n v="0"/>
    <n v="0"/>
    <n v="0"/>
  </r>
  <r>
    <s v="Nonpoint Sources"/>
    <x v="0"/>
    <n v="38"/>
    <x v="2"/>
    <s v="2310023512"/>
    <x v="6"/>
    <n v="0"/>
    <n v="0"/>
    <n v="0"/>
    <n v="0"/>
    <n v="0"/>
  </r>
  <r>
    <s v="Nonpoint Sources"/>
    <x v="0"/>
    <n v="38"/>
    <x v="2"/>
    <s v="2310023513"/>
    <x v="6"/>
    <n v="0"/>
    <n v="0"/>
    <n v="0"/>
    <n v="0"/>
    <n v="0"/>
  </r>
  <r>
    <s v="Nonpoint Sources"/>
    <x v="0"/>
    <n v="38"/>
    <x v="2"/>
    <s v="2310023515"/>
    <x v="6"/>
    <n v="0"/>
    <n v="0"/>
    <n v="0"/>
    <n v="0"/>
    <n v="0"/>
  </r>
  <r>
    <s v="Nonpoint Sources"/>
    <x v="0"/>
    <n v="38"/>
    <x v="2"/>
    <s v="2310023516"/>
    <x v="6"/>
    <n v="0"/>
    <n v="0"/>
    <n v="0"/>
    <n v="0"/>
    <n v="0"/>
  </r>
  <r>
    <s v="Nonpoint Sources"/>
    <x v="0"/>
    <n v="38"/>
    <x v="3"/>
    <s v="2310011501"/>
    <x v="6"/>
    <n v="0"/>
    <n v="0"/>
    <n v="0"/>
    <n v="0"/>
    <n v="0"/>
  </r>
  <r>
    <s v="Nonpoint Sources"/>
    <x v="0"/>
    <n v="38"/>
    <x v="3"/>
    <s v="2310011502"/>
    <x v="6"/>
    <n v="0"/>
    <n v="0"/>
    <n v="0"/>
    <n v="0"/>
    <n v="0"/>
  </r>
  <r>
    <s v="Nonpoint Sources"/>
    <x v="0"/>
    <n v="38"/>
    <x v="3"/>
    <s v="2310011503"/>
    <x v="6"/>
    <n v="0"/>
    <n v="0"/>
    <n v="0"/>
    <n v="0"/>
    <n v="0"/>
  </r>
  <r>
    <s v="Nonpoint Sources"/>
    <x v="0"/>
    <n v="38"/>
    <x v="3"/>
    <s v="2310011505"/>
    <x v="6"/>
    <n v="0"/>
    <n v="0"/>
    <n v="0"/>
    <n v="0"/>
    <n v="0"/>
  </r>
  <r>
    <s v="Nonpoint Sources"/>
    <x v="0"/>
    <n v="38"/>
    <x v="3"/>
    <s v="2310021501"/>
    <x v="6"/>
    <n v="0"/>
    <n v="0"/>
    <n v="0"/>
    <n v="0"/>
    <n v="0"/>
  </r>
  <r>
    <s v="Nonpoint Sources"/>
    <x v="0"/>
    <n v="38"/>
    <x v="3"/>
    <s v="2310021502"/>
    <x v="6"/>
    <n v="0"/>
    <n v="0"/>
    <n v="0"/>
    <n v="0"/>
    <n v="0"/>
  </r>
  <r>
    <s v="Nonpoint Sources"/>
    <x v="0"/>
    <n v="38"/>
    <x v="3"/>
    <s v="2310021503"/>
    <x v="6"/>
    <n v="0"/>
    <n v="0"/>
    <n v="0"/>
    <n v="0"/>
    <n v="0"/>
  </r>
  <r>
    <s v="Nonpoint Sources"/>
    <x v="0"/>
    <n v="38"/>
    <x v="3"/>
    <s v="2310021505"/>
    <x v="6"/>
    <n v="0"/>
    <n v="0"/>
    <n v="0"/>
    <n v="0"/>
    <n v="0"/>
  </r>
  <r>
    <s v="Nonpoint Sources"/>
    <x v="0"/>
    <n v="38"/>
    <x v="3"/>
    <s v="2310021506"/>
    <x v="6"/>
    <n v="0"/>
    <n v="0"/>
    <n v="0"/>
    <n v="0"/>
    <n v="0"/>
  </r>
  <r>
    <s v="Nonpoint Sources"/>
    <x v="0"/>
    <n v="38"/>
    <x v="3"/>
    <s v="2310023511"/>
    <x v="6"/>
    <n v="0"/>
    <n v="0"/>
    <n v="0"/>
    <n v="0"/>
    <n v="0"/>
  </r>
  <r>
    <s v="Nonpoint Sources"/>
    <x v="0"/>
    <n v="38"/>
    <x v="3"/>
    <s v="2310023512"/>
    <x v="6"/>
    <n v="0"/>
    <n v="0"/>
    <n v="0"/>
    <n v="0"/>
    <n v="0"/>
  </r>
  <r>
    <s v="Nonpoint Sources"/>
    <x v="0"/>
    <n v="38"/>
    <x v="3"/>
    <s v="2310023513"/>
    <x v="6"/>
    <n v="0"/>
    <n v="0"/>
    <n v="0"/>
    <n v="0"/>
    <n v="0"/>
  </r>
  <r>
    <s v="Nonpoint Sources"/>
    <x v="0"/>
    <n v="38"/>
    <x v="3"/>
    <s v="2310023515"/>
    <x v="6"/>
    <n v="0"/>
    <n v="0"/>
    <n v="0"/>
    <n v="0"/>
    <n v="0"/>
  </r>
  <r>
    <s v="Nonpoint Sources"/>
    <x v="0"/>
    <n v="38"/>
    <x v="3"/>
    <s v="2310023516"/>
    <x v="6"/>
    <n v="0"/>
    <n v="0"/>
    <n v="0"/>
    <n v="0"/>
    <n v="0"/>
  </r>
  <r>
    <s v="Nonpoint Sources"/>
    <x v="0"/>
    <n v="30"/>
    <x v="4"/>
    <s v="2310011501"/>
    <x v="6"/>
    <n v="0"/>
    <n v="7.8828800000000004E-2"/>
    <n v="0"/>
    <n v="0"/>
    <n v="0"/>
  </r>
  <r>
    <s v="Nonpoint Sources"/>
    <x v="0"/>
    <n v="30"/>
    <x v="4"/>
    <s v="2310011502"/>
    <x v="6"/>
    <n v="0"/>
    <n v="3.8666199999999998E-2"/>
    <n v="0"/>
    <n v="0"/>
    <n v="0"/>
  </r>
  <r>
    <s v="Nonpoint Sources"/>
    <x v="0"/>
    <n v="30"/>
    <x v="4"/>
    <s v="2310011503"/>
    <x v="6"/>
    <n v="0"/>
    <n v="1.6023200000000001E-2"/>
    <n v="0"/>
    <n v="0"/>
    <n v="0"/>
  </r>
  <r>
    <s v="Nonpoint Sources"/>
    <x v="0"/>
    <n v="30"/>
    <x v="4"/>
    <s v="2310011505"/>
    <x v="6"/>
    <n v="0"/>
    <n v="0.52774299999999996"/>
    <n v="0"/>
    <n v="0"/>
    <n v="0"/>
  </r>
  <r>
    <s v="Nonpoint Sources"/>
    <x v="0"/>
    <n v="30"/>
    <x v="4"/>
    <s v="2310021501"/>
    <x v="6"/>
    <n v="0"/>
    <n v="0"/>
    <n v="0"/>
    <n v="0"/>
    <n v="0"/>
  </r>
  <r>
    <s v="Nonpoint Sources"/>
    <x v="0"/>
    <n v="30"/>
    <x v="4"/>
    <s v="2310021502"/>
    <x v="6"/>
    <n v="0"/>
    <n v="0"/>
    <n v="0"/>
    <n v="0"/>
    <n v="0"/>
  </r>
  <r>
    <s v="Nonpoint Sources"/>
    <x v="0"/>
    <n v="30"/>
    <x v="4"/>
    <s v="2310021503"/>
    <x v="6"/>
    <n v="0"/>
    <n v="0"/>
    <n v="0"/>
    <n v="0"/>
    <n v="0"/>
  </r>
  <r>
    <s v="Nonpoint Sources"/>
    <x v="0"/>
    <n v="30"/>
    <x v="4"/>
    <s v="2310021505"/>
    <x v="6"/>
    <n v="0"/>
    <n v="0"/>
    <n v="0"/>
    <n v="0"/>
    <n v="0"/>
  </r>
  <r>
    <s v="Nonpoint Sources"/>
    <x v="0"/>
    <n v="30"/>
    <x v="4"/>
    <s v="2310021506"/>
    <x v="6"/>
    <n v="0"/>
    <n v="0"/>
    <n v="0"/>
    <n v="0"/>
    <n v="0"/>
  </r>
  <r>
    <s v="Nonpoint Sources"/>
    <x v="0"/>
    <n v="30"/>
    <x v="4"/>
    <s v="2310023511"/>
    <x v="6"/>
    <n v="0"/>
    <n v="0"/>
    <n v="0"/>
    <n v="0"/>
    <n v="0"/>
  </r>
  <r>
    <s v="Nonpoint Sources"/>
    <x v="0"/>
    <n v="30"/>
    <x v="4"/>
    <s v="2310023512"/>
    <x v="6"/>
    <n v="0"/>
    <n v="0"/>
    <n v="0"/>
    <n v="0"/>
    <n v="0"/>
  </r>
  <r>
    <s v="Nonpoint Sources"/>
    <x v="0"/>
    <n v="30"/>
    <x v="4"/>
    <s v="2310023513"/>
    <x v="6"/>
    <n v="0"/>
    <n v="0"/>
    <n v="0"/>
    <n v="0"/>
    <n v="0"/>
  </r>
  <r>
    <s v="Nonpoint Sources"/>
    <x v="0"/>
    <n v="30"/>
    <x v="4"/>
    <s v="2310023515"/>
    <x v="6"/>
    <n v="0"/>
    <n v="0"/>
    <n v="0"/>
    <n v="0"/>
    <n v="0"/>
  </r>
  <r>
    <s v="Nonpoint Sources"/>
    <x v="0"/>
    <n v="30"/>
    <x v="4"/>
    <s v="2310023516"/>
    <x v="6"/>
    <n v="0"/>
    <n v="0"/>
    <n v="0"/>
    <n v="0"/>
    <n v="0"/>
  </r>
  <r>
    <s v="Nonpoint Sources"/>
    <x v="0"/>
    <n v="30"/>
    <x v="5"/>
    <s v="2310011501"/>
    <x v="6"/>
    <n v="0"/>
    <n v="0"/>
    <n v="0"/>
    <n v="0"/>
    <n v="0"/>
  </r>
  <r>
    <s v="Nonpoint Sources"/>
    <x v="0"/>
    <n v="30"/>
    <x v="5"/>
    <s v="2310011502"/>
    <x v="6"/>
    <n v="0"/>
    <n v="0"/>
    <n v="0"/>
    <n v="0"/>
    <n v="0"/>
  </r>
  <r>
    <s v="Nonpoint Sources"/>
    <x v="0"/>
    <n v="30"/>
    <x v="5"/>
    <s v="2310011503"/>
    <x v="6"/>
    <n v="0"/>
    <n v="0"/>
    <n v="0"/>
    <n v="0"/>
    <n v="0"/>
  </r>
  <r>
    <s v="Nonpoint Sources"/>
    <x v="0"/>
    <n v="30"/>
    <x v="5"/>
    <s v="2310011505"/>
    <x v="6"/>
    <n v="0"/>
    <n v="0"/>
    <n v="0"/>
    <n v="0"/>
    <n v="0"/>
  </r>
  <r>
    <s v="Nonpoint Sources"/>
    <x v="0"/>
    <n v="30"/>
    <x v="5"/>
    <s v="2310021501"/>
    <x v="6"/>
    <n v="0"/>
    <n v="0"/>
    <n v="0"/>
    <n v="0"/>
    <n v="0"/>
  </r>
  <r>
    <s v="Nonpoint Sources"/>
    <x v="0"/>
    <n v="30"/>
    <x v="5"/>
    <s v="2310021502"/>
    <x v="6"/>
    <n v="0"/>
    <n v="0"/>
    <n v="0"/>
    <n v="0"/>
    <n v="0"/>
  </r>
  <r>
    <s v="Nonpoint Sources"/>
    <x v="0"/>
    <n v="30"/>
    <x v="5"/>
    <s v="2310021503"/>
    <x v="6"/>
    <n v="0"/>
    <n v="0"/>
    <n v="0"/>
    <n v="0"/>
    <n v="0"/>
  </r>
  <r>
    <s v="Nonpoint Sources"/>
    <x v="0"/>
    <n v="30"/>
    <x v="5"/>
    <s v="2310021505"/>
    <x v="6"/>
    <n v="0"/>
    <n v="0"/>
    <n v="0"/>
    <n v="0"/>
    <n v="0"/>
  </r>
  <r>
    <s v="Nonpoint Sources"/>
    <x v="0"/>
    <n v="30"/>
    <x v="5"/>
    <s v="2310021506"/>
    <x v="6"/>
    <n v="0"/>
    <n v="0"/>
    <n v="0"/>
    <n v="0"/>
    <n v="0"/>
  </r>
  <r>
    <s v="Nonpoint Sources"/>
    <x v="0"/>
    <n v="30"/>
    <x v="5"/>
    <s v="2310023511"/>
    <x v="6"/>
    <n v="0"/>
    <n v="0"/>
    <n v="0"/>
    <n v="0"/>
    <n v="0"/>
  </r>
  <r>
    <s v="Nonpoint Sources"/>
    <x v="0"/>
    <n v="30"/>
    <x v="5"/>
    <s v="2310023512"/>
    <x v="6"/>
    <n v="0"/>
    <n v="0"/>
    <n v="0"/>
    <n v="0"/>
    <n v="0"/>
  </r>
  <r>
    <s v="Nonpoint Sources"/>
    <x v="0"/>
    <n v="30"/>
    <x v="5"/>
    <s v="2310023513"/>
    <x v="6"/>
    <n v="0"/>
    <n v="0"/>
    <n v="0"/>
    <n v="0"/>
    <n v="0"/>
  </r>
  <r>
    <s v="Nonpoint Sources"/>
    <x v="0"/>
    <n v="30"/>
    <x v="5"/>
    <s v="2310023515"/>
    <x v="6"/>
    <n v="0"/>
    <n v="0"/>
    <n v="0"/>
    <n v="0"/>
    <n v="0"/>
  </r>
  <r>
    <s v="Nonpoint Sources"/>
    <x v="0"/>
    <n v="30"/>
    <x v="5"/>
    <s v="2310023516"/>
    <x v="6"/>
    <n v="0"/>
    <n v="0"/>
    <n v="0"/>
    <n v="0"/>
    <n v="0"/>
  </r>
  <r>
    <s v="Nonpoint Sources"/>
    <x v="0"/>
    <n v="38"/>
    <x v="6"/>
    <s v="2310011501"/>
    <x v="6"/>
    <n v="0"/>
    <n v="0"/>
    <n v="0"/>
    <n v="0"/>
    <n v="0"/>
  </r>
  <r>
    <s v="Nonpoint Sources"/>
    <x v="0"/>
    <n v="38"/>
    <x v="6"/>
    <s v="2310011502"/>
    <x v="6"/>
    <n v="0"/>
    <n v="0"/>
    <n v="0"/>
    <n v="0"/>
    <n v="0"/>
  </r>
  <r>
    <s v="Nonpoint Sources"/>
    <x v="0"/>
    <n v="38"/>
    <x v="6"/>
    <s v="2310011503"/>
    <x v="6"/>
    <n v="0"/>
    <n v="0"/>
    <n v="0"/>
    <n v="0"/>
    <n v="0"/>
  </r>
  <r>
    <s v="Nonpoint Sources"/>
    <x v="0"/>
    <n v="38"/>
    <x v="6"/>
    <s v="2310011505"/>
    <x v="6"/>
    <n v="0"/>
    <n v="0"/>
    <n v="0"/>
    <n v="0"/>
    <n v="0"/>
  </r>
  <r>
    <s v="Nonpoint Sources"/>
    <x v="0"/>
    <n v="38"/>
    <x v="6"/>
    <s v="2310021501"/>
    <x v="6"/>
    <n v="0"/>
    <n v="0"/>
    <n v="0"/>
    <n v="0"/>
    <n v="0"/>
  </r>
  <r>
    <s v="Nonpoint Sources"/>
    <x v="0"/>
    <n v="38"/>
    <x v="6"/>
    <s v="2310021502"/>
    <x v="6"/>
    <n v="0"/>
    <n v="0"/>
    <n v="0"/>
    <n v="0"/>
    <n v="0"/>
  </r>
  <r>
    <s v="Nonpoint Sources"/>
    <x v="0"/>
    <n v="38"/>
    <x v="6"/>
    <s v="2310021503"/>
    <x v="6"/>
    <n v="0"/>
    <n v="0"/>
    <n v="0"/>
    <n v="0"/>
    <n v="0"/>
  </r>
  <r>
    <s v="Nonpoint Sources"/>
    <x v="0"/>
    <n v="38"/>
    <x v="6"/>
    <s v="2310021505"/>
    <x v="6"/>
    <n v="0"/>
    <n v="0"/>
    <n v="0"/>
    <n v="0"/>
    <n v="0"/>
  </r>
  <r>
    <s v="Nonpoint Sources"/>
    <x v="0"/>
    <n v="38"/>
    <x v="6"/>
    <s v="2310021506"/>
    <x v="6"/>
    <n v="0"/>
    <n v="0"/>
    <n v="0"/>
    <n v="0"/>
    <n v="0"/>
  </r>
  <r>
    <s v="Nonpoint Sources"/>
    <x v="0"/>
    <n v="38"/>
    <x v="6"/>
    <s v="2310023511"/>
    <x v="6"/>
    <n v="0"/>
    <n v="0"/>
    <n v="0"/>
    <n v="0"/>
    <n v="0"/>
  </r>
  <r>
    <s v="Nonpoint Sources"/>
    <x v="0"/>
    <n v="38"/>
    <x v="6"/>
    <s v="2310023512"/>
    <x v="6"/>
    <n v="0"/>
    <n v="0"/>
    <n v="0"/>
    <n v="0"/>
    <n v="0"/>
  </r>
  <r>
    <s v="Nonpoint Sources"/>
    <x v="0"/>
    <n v="38"/>
    <x v="6"/>
    <s v="2310023513"/>
    <x v="6"/>
    <n v="0"/>
    <n v="0"/>
    <n v="0"/>
    <n v="0"/>
    <n v="0"/>
  </r>
  <r>
    <s v="Nonpoint Sources"/>
    <x v="0"/>
    <n v="38"/>
    <x v="6"/>
    <s v="2310023515"/>
    <x v="6"/>
    <n v="0"/>
    <n v="0"/>
    <n v="0"/>
    <n v="0"/>
    <n v="0"/>
  </r>
  <r>
    <s v="Nonpoint Sources"/>
    <x v="0"/>
    <n v="38"/>
    <x v="6"/>
    <s v="2310023516"/>
    <x v="6"/>
    <n v="0"/>
    <n v="0"/>
    <n v="0"/>
    <n v="0"/>
    <n v="0"/>
  </r>
  <r>
    <s v="Nonpoint Sources"/>
    <x v="0"/>
    <n v="38"/>
    <x v="7"/>
    <s v="2310011501"/>
    <x v="6"/>
    <n v="0"/>
    <n v="31.710245746691875"/>
    <n v="0"/>
    <n v="0"/>
    <n v="0"/>
  </r>
  <r>
    <s v="Nonpoint Sources"/>
    <x v="0"/>
    <n v="38"/>
    <x v="7"/>
    <s v="2310011502"/>
    <x v="6"/>
    <n v="0"/>
    <n v="15.554197353497166"/>
    <n v="0"/>
    <n v="0"/>
    <n v="0"/>
  </r>
  <r>
    <s v="Nonpoint Sources"/>
    <x v="0"/>
    <n v="38"/>
    <x v="7"/>
    <s v="2310011503"/>
    <x v="6"/>
    <n v="0"/>
    <n v="6.4456332703213617"/>
    <n v="0"/>
    <n v="0"/>
    <n v="0"/>
  </r>
  <r>
    <s v="Nonpoint Sources"/>
    <x v="0"/>
    <n v="38"/>
    <x v="7"/>
    <s v="2310011505"/>
    <x v="6"/>
    <n v="0"/>
    <n v="212.29429111531195"/>
    <n v="0"/>
    <n v="0"/>
    <n v="0"/>
  </r>
  <r>
    <s v="Nonpoint Sources"/>
    <x v="0"/>
    <n v="38"/>
    <x v="7"/>
    <s v="2310021501"/>
    <x v="6"/>
    <n v="0"/>
    <n v="0"/>
    <n v="0"/>
    <n v="0"/>
    <n v="0"/>
  </r>
  <r>
    <s v="Nonpoint Sources"/>
    <x v="0"/>
    <n v="38"/>
    <x v="7"/>
    <s v="2310021502"/>
    <x v="6"/>
    <n v="0"/>
    <n v="0"/>
    <n v="0"/>
    <n v="0"/>
    <n v="0"/>
  </r>
  <r>
    <s v="Nonpoint Sources"/>
    <x v="0"/>
    <n v="38"/>
    <x v="7"/>
    <s v="2310021503"/>
    <x v="6"/>
    <n v="0"/>
    <n v="0"/>
    <n v="0"/>
    <n v="0"/>
    <n v="0"/>
  </r>
  <r>
    <s v="Nonpoint Sources"/>
    <x v="0"/>
    <n v="38"/>
    <x v="7"/>
    <s v="2310021505"/>
    <x v="6"/>
    <n v="0"/>
    <n v="0"/>
    <n v="0"/>
    <n v="0"/>
    <n v="0"/>
  </r>
  <r>
    <s v="Nonpoint Sources"/>
    <x v="0"/>
    <n v="38"/>
    <x v="7"/>
    <s v="2310021506"/>
    <x v="6"/>
    <n v="0"/>
    <n v="0"/>
    <n v="0"/>
    <n v="0"/>
    <n v="0"/>
  </r>
  <r>
    <s v="Nonpoint Sources"/>
    <x v="0"/>
    <n v="38"/>
    <x v="7"/>
    <s v="2310023511"/>
    <x v="6"/>
    <n v="0"/>
    <n v="0"/>
    <n v="0"/>
    <n v="0"/>
    <n v="0"/>
  </r>
  <r>
    <s v="Nonpoint Sources"/>
    <x v="0"/>
    <n v="38"/>
    <x v="7"/>
    <s v="2310023512"/>
    <x v="6"/>
    <n v="0"/>
    <n v="0"/>
    <n v="0"/>
    <n v="0"/>
    <n v="0"/>
  </r>
  <r>
    <s v="Nonpoint Sources"/>
    <x v="0"/>
    <n v="38"/>
    <x v="7"/>
    <s v="2310023513"/>
    <x v="6"/>
    <n v="0"/>
    <n v="0"/>
    <n v="0"/>
    <n v="0"/>
    <n v="0"/>
  </r>
  <r>
    <s v="Nonpoint Sources"/>
    <x v="0"/>
    <n v="38"/>
    <x v="7"/>
    <s v="2310023515"/>
    <x v="6"/>
    <n v="0"/>
    <n v="0"/>
    <n v="0"/>
    <n v="0"/>
    <n v="0"/>
  </r>
  <r>
    <s v="Nonpoint Sources"/>
    <x v="0"/>
    <n v="38"/>
    <x v="7"/>
    <s v="2310023516"/>
    <x v="6"/>
    <n v="0"/>
    <n v="0"/>
    <n v="0"/>
    <n v="0"/>
    <n v="0"/>
  </r>
  <r>
    <s v="Nonpoint Sources"/>
    <x v="0"/>
    <n v="30"/>
    <x v="8"/>
    <s v="2310011501"/>
    <x v="6"/>
    <n v="0"/>
    <n v="0"/>
    <n v="0"/>
    <n v="0"/>
    <n v="0"/>
  </r>
  <r>
    <s v="Nonpoint Sources"/>
    <x v="0"/>
    <n v="30"/>
    <x v="8"/>
    <s v="2310011502"/>
    <x v="6"/>
    <n v="0"/>
    <n v="0"/>
    <n v="0"/>
    <n v="0"/>
    <n v="0"/>
  </r>
  <r>
    <s v="Nonpoint Sources"/>
    <x v="0"/>
    <n v="30"/>
    <x v="8"/>
    <s v="2310011503"/>
    <x v="6"/>
    <n v="0"/>
    <n v="0"/>
    <n v="0"/>
    <n v="0"/>
    <n v="0"/>
  </r>
  <r>
    <s v="Nonpoint Sources"/>
    <x v="0"/>
    <n v="30"/>
    <x v="8"/>
    <s v="2310011505"/>
    <x v="6"/>
    <n v="0"/>
    <n v="0"/>
    <n v="0"/>
    <n v="0"/>
    <n v="0"/>
  </r>
  <r>
    <s v="Nonpoint Sources"/>
    <x v="0"/>
    <n v="30"/>
    <x v="8"/>
    <s v="2310021501"/>
    <x v="6"/>
    <n v="0"/>
    <n v="0"/>
    <n v="0"/>
    <n v="0"/>
    <n v="0"/>
  </r>
  <r>
    <s v="Nonpoint Sources"/>
    <x v="0"/>
    <n v="30"/>
    <x v="8"/>
    <s v="2310021502"/>
    <x v="6"/>
    <n v="0"/>
    <n v="0"/>
    <n v="0"/>
    <n v="0"/>
    <n v="0"/>
  </r>
  <r>
    <s v="Nonpoint Sources"/>
    <x v="0"/>
    <n v="30"/>
    <x v="8"/>
    <s v="2310021503"/>
    <x v="6"/>
    <n v="0"/>
    <n v="0"/>
    <n v="0"/>
    <n v="0"/>
    <n v="0"/>
  </r>
  <r>
    <s v="Nonpoint Sources"/>
    <x v="0"/>
    <n v="30"/>
    <x v="8"/>
    <s v="2310021505"/>
    <x v="6"/>
    <n v="0"/>
    <n v="0"/>
    <n v="0"/>
    <n v="0"/>
    <n v="0"/>
  </r>
  <r>
    <s v="Nonpoint Sources"/>
    <x v="0"/>
    <n v="30"/>
    <x v="8"/>
    <s v="2310021506"/>
    <x v="6"/>
    <n v="0"/>
    <n v="0"/>
    <n v="0"/>
    <n v="0"/>
    <n v="0"/>
  </r>
  <r>
    <s v="Nonpoint Sources"/>
    <x v="0"/>
    <n v="30"/>
    <x v="8"/>
    <s v="2310023511"/>
    <x v="6"/>
    <n v="0"/>
    <n v="0"/>
    <n v="0"/>
    <n v="0"/>
    <n v="0"/>
  </r>
  <r>
    <s v="Nonpoint Sources"/>
    <x v="0"/>
    <n v="30"/>
    <x v="8"/>
    <s v="2310023512"/>
    <x v="6"/>
    <n v="0"/>
    <n v="0"/>
    <n v="0"/>
    <n v="0"/>
    <n v="0"/>
  </r>
  <r>
    <s v="Nonpoint Sources"/>
    <x v="0"/>
    <n v="30"/>
    <x v="8"/>
    <s v="2310023513"/>
    <x v="6"/>
    <n v="0"/>
    <n v="0"/>
    <n v="0"/>
    <n v="0"/>
    <n v="0"/>
  </r>
  <r>
    <s v="Nonpoint Sources"/>
    <x v="0"/>
    <n v="30"/>
    <x v="8"/>
    <s v="2310023515"/>
    <x v="6"/>
    <n v="0"/>
    <n v="0"/>
    <n v="0"/>
    <n v="0"/>
    <n v="0"/>
  </r>
  <r>
    <s v="Nonpoint Sources"/>
    <x v="0"/>
    <n v="30"/>
    <x v="8"/>
    <s v="2310023516"/>
    <x v="6"/>
    <n v="0"/>
    <n v="0"/>
    <n v="0"/>
    <n v="0"/>
    <n v="0"/>
  </r>
  <r>
    <s v="Nonpoint Sources"/>
    <x v="0"/>
    <n v="30"/>
    <x v="9"/>
    <s v="2310011501"/>
    <x v="6"/>
    <n v="0"/>
    <n v="0"/>
    <n v="0"/>
    <n v="0"/>
    <n v="0"/>
  </r>
  <r>
    <s v="Nonpoint Sources"/>
    <x v="0"/>
    <n v="30"/>
    <x v="9"/>
    <s v="2310011502"/>
    <x v="6"/>
    <n v="0"/>
    <n v="0"/>
    <n v="0"/>
    <n v="0"/>
    <n v="0"/>
  </r>
  <r>
    <s v="Nonpoint Sources"/>
    <x v="0"/>
    <n v="30"/>
    <x v="9"/>
    <s v="2310011503"/>
    <x v="6"/>
    <n v="0"/>
    <n v="0"/>
    <n v="0"/>
    <n v="0"/>
    <n v="0"/>
  </r>
  <r>
    <s v="Nonpoint Sources"/>
    <x v="0"/>
    <n v="30"/>
    <x v="9"/>
    <s v="2310011505"/>
    <x v="6"/>
    <n v="0"/>
    <n v="0"/>
    <n v="0"/>
    <n v="0"/>
    <n v="0"/>
  </r>
  <r>
    <s v="Nonpoint Sources"/>
    <x v="0"/>
    <n v="30"/>
    <x v="9"/>
    <s v="2310021501"/>
    <x v="6"/>
    <n v="0"/>
    <n v="0"/>
    <n v="0"/>
    <n v="0"/>
    <n v="0"/>
  </r>
  <r>
    <s v="Nonpoint Sources"/>
    <x v="0"/>
    <n v="30"/>
    <x v="9"/>
    <s v="2310021502"/>
    <x v="6"/>
    <n v="0"/>
    <n v="0"/>
    <n v="0"/>
    <n v="0"/>
    <n v="0"/>
  </r>
  <r>
    <s v="Nonpoint Sources"/>
    <x v="0"/>
    <n v="30"/>
    <x v="9"/>
    <s v="2310021503"/>
    <x v="6"/>
    <n v="0"/>
    <n v="0"/>
    <n v="0"/>
    <n v="0"/>
    <n v="0"/>
  </r>
  <r>
    <s v="Nonpoint Sources"/>
    <x v="0"/>
    <n v="30"/>
    <x v="9"/>
    <s v="2310021505"/>
    <x v="6"/>
    <n v="0"/>
    <n v="0"/>
    <n v="0"/>
    <n v="0"/>
    <n v="0"/>
  </r>
  <r>
    <s v="Nonpoint Sources"/>
    <x v="0"/>
    <n v="30"/>
    <x v="9"/>
    <s v="2310021506"/>
    <x v="6"/>
    <n v="0"/>
    <n v="0"/>
    <n v="0"/>
    <n v="0"/>
    <n v="0"/>
  </r>
  <r>
    <s v="Nonpoint Sources"/>
    <x v="0"/>
    <n v="30"/>
    <x v="9"/>
    <s v="2310023511"/>
    <x v="6"/>
    <n v="0"/>
    <n v="0"/>
    <n v="0"/>
    <n v="0"/>
    <n v="0"/>
  </r>
  <r>
    <s v="Nonpoint Sources"/>
    <x v="0"/>
    <n v="30"/>
    <x v="9"/>
    <s v="2310023512"/>
    <x v="6"/>
    <n v="0"/>
    <n v="0"/>
    <n v="0"/>
    <n v="0"/>
    <n v="0"/>
  </r>
  <r>
    <s v="Nonpoint Sources"/>
    <x v="0"/>
    <n v="30"/>
    <x v="9"/>
    <s v="2310023513"/>
    <x v="6"/>
    <n v="0"/>
    <n v="0"/>
    <n v="0"/>
    <n v="0"/>
    <n v="0"/>
  </r>
  <r>
    <s v="Nonpoint Sources"/>
    <x v="0"/>
    <n v="30"/>
    <x v="9"/>
    <s v="2310023515"/>
    <x v="6"/>
    <n v="0"/>
    <n v="0"/>
    <n v="0"/>
    <n v="0"/>
    <n v="0"/>
  </r>
  <r>
    <s v="Nonpoint Sources"/>
    <x v="0"/>
    <n v="30"/>
    <x v="9"/>
    <s v="2310023516"/>
    <x v="6"/>
    <n v="0"/>
    <n v="0"/>
    <n v="0"/>
    <n v="0"/>
    <n v="0"/>
  </r>
  <r>
    <s v="Nonpoint Sources"/>
    <x v="0"/>
    <n v="38"/>
    <x v="10"/>
    <s v="2310011501"/>
    <x v="6"/>
    <n v="0"/>
    <n v="0"/>
    <n v="0"/>
    <n v="0"/>
    <n v="0"/>
  </r>
  <r>
    <s v="Nonpoint Sources"/>
    <x v="0"/>
    <n v="38"/>
    <x v="10"/>
    <s v="2310011502"/>
    <x v="6"/>
    <n v="0"/>
    <n v="0"/>
    <n v="0"/>
    <n v="0"/>
    <n v="0"/>
  </r>
  <r>
    <s v="Nonpoint Sources"/>
    <x v="0"/>
    <n v="38"/>
    <x v="10"/>
    <s v="2310011503"/>
    <x v="6"/>
    <n v="0"/>
    <n v="0"/>
    <n v="0"/>
    <n v="0"/>
    <n v="0"/>
  </r>
  <r>
    <s v="Nonpoint Sources"/>
    <x v="0"/>
    <n v="38"/>
    <x v="10"/>
    <s v="2310011505"/>
    <x v="6"/>
    <n v="0"/>
    <n v="0"/>
    <n v="0"/>
    <n v="0"/>
    <n v="0"/>
  </r>
  <r>
    <s v="Nonpoint Sources"/>
    <x v="0"/>
    <n v="38"/>
    <x v="10"/>
    <s v="2310021501"/>
    <x v="6"/>
    <n v="0"/>
    <n v="0"/>
    <n v="0"/>
    <n v="0"/>
    <n v="0"/>
  </r>
  <r>
    <s v="Nonpoint Sources"/>
    <x v="0"/>
    <n v="38"/>
    <x v="10"/>
    <s v="2310021502"/>
    <x v="6"/>
    <n v="0"/>
    <n v="0"/>
    <n v="0"/>
    <n v="0"/>
    <n v="0"/>
  </r>
  <r>
    <s v="Nonpoint Sources"/>
    <x v="0"/>
    <n v="38"/>
    <x v="10"/>
    <s v="2310021503"/>
    <x v="6"/>
    <n v="0"/>
    <n v="0"/>
    <n v="0"/>
    <n v="0"/>
    <n v="0"/>
  </r>
  <r>
    <s v="Nonpoint Sources"/>
    <x v="0"/>
    <n v="38"/>
    <x v="10"/>
    <s v="2310021505"/>
    <x v="6"/>
    <n v="0"/>
    <n v="0"/>
    <n v="0"/>
    <n v="0"/>
    <n v="0"/>
  </r>
  <r>
    <s v="Nonpoint Sources"/>
    <x v="0"/>
    <n v="38"/>
    <x v="10"/>
    <s v="2310021506"/>
    <x v="6"/>
    <n v="0"/>
    <n v="0"/>
    <n v="0"/>
    <n v="0"/>
    <n v="0"/>
  </r>
  <r>
    <s v="Nonpoint Sources"/>
    <x v="0"/>
    <n v="38"/>
    <x v="10"/>
    <s v="2310023511"/>
    <x v="6"/>
    <n v="0"/>
    <n v="0"/>
    <n v="0"/>
    <n v="0"/>
    <n v="0"/>
  </r>
  <r>
    <s v="Nonpoint Sources"/>
    <x v="0"/>
    <n v="38"/>
    <x v="10"/>
    <s v="2310023512"/>
    <x v="6"/>
    <n v="0"/>
    <n v="0"/>
    <n v="0"/>
    <n v="0"/>
    <n v="0"/>
  </r>
  <r>
    <s v="Nonpoint Sources"/>
    <x v="0"/>
    <n v="38"/>
    <x v="10"/>
    <s v="2310023513"/>
    <x v="6"/>
    <n v="0"/>
    <n v="0"/>
    <n v="0"/>
    <n v="0"/>
    <n v="0"/>
  </r>
  <r>
    <s v="Nonpoint Sources"/>
    <x v="0"/>
    <n v="38"/>
    <x v="10"/>
    <s v="2310023515"/>
    <x v="6"/>
    <n v="0"/>
    <n v="0"/>
    <n v="0"/>
    <n v="0"/>
    <n v="0"/>
  </r>
  <r>
    <s v="Nonpoint Sources"/>
    <x v="0"/>
    <n v="38"/>
    <x v="10"/>
    <s v="2310023516"/>
    <x v="6"/>
    <n v="0"/>
    <n v="0"/>
    <n v="0"/>
    <n v="0"/>
    <n v="0"/>
  </r>
  <r>
    <s v="Nonpoint Sources"/>
    <x v="0"/>
    <n v="46"/>
    <x v="11"/>
    <s v="2310011501"/>
    <x v="6"/>
    <n v="0"/>
    <n v="0"/>
    <n v="0"/>
    <n v="0"/>
    <n v="0"/>
  </r>
  <r>
    <s v="Nonpoint Sources"/>
    <x v="0"/>
    <n v="46"/>
    <x v="11"/>
    <s v="2310011502"/>
    <x v="6"/>
    <n v="0"/>
    <n v="0"/>
    <n v="0"/>
    <n v="0"/>
    <n v="0"/>
  </r>
  <r>
    <s v="Nonpoint Sources"/>
    <x v="0"/>
    <n v="46"/>
    <x v="11"/>
    <s v="2310011503"/>
    <x v="6"/>
    <n v="0"/>
    <n v="0"/>
    <n v="0"/>
    <n v="0"/>
    <n v="0"/>
  </r>
  <r>
    <s v="Nonpoint Sources"/>
    <x v="0"/>
    <n v="46"/>
    <x v="11"/>
    <s v="2310011505"/>
    <x v="6"/>
    <n v="0"/>
    <n v="0"/>
    <n v="0"/>
    <n v="0"/>
    <n v="0"/>
  </r>
  <r>
    <s v="Nonpoint Sources"/>
    <x v="0"/>
    <n v="46"/>
    <x v="11"/>
    <s v="2310021501"/>
    <x v="6"/>
    <n v="0"/>
    <n v="0"/>
    <n v="0"/>
    <n v="0"/>
    <n v="0"/>
  </r>
  <r>
    <s v="Nonpoint Sources"/>
    <x v="0"/>
    <n v="46"/>
    <x v="11"/>
    <s v="2310021502"/>
    <x v="6"/>
    <n v="0"/>
    <n v="0"/>
    <n v="0"/>
    <n v="0"/>
    <n v="0"/>
  </r>
  <r>
    <s v="Nonpoint Sources"/>
    <x v="0"/>
    <n v="46"/>
    <x v="11"/>
    <s v="2310021503"/>
    <x v="6"/>
    <n v="0"/>
    <n v="0"/>
    <n v="0"/>
    <n v="0"/>
    <n v="0"/>
  </r>
  <r>
    <s v="Nonpoint Sources"/>
    <x v="0"/>
    <n v="46"/>
    <x v="11"/>
    <s v="2310021505"/>
    <x v="6"/>
    <n v="0"/>
    <n v="0"/>
    <n v="0"/>
    <n v="0"/>
    <n v="0"/>
  </r>
  <r>
    <s v="Nonpoint Sources"/>
    <x v="0"/>
    <n v="46"/>
    <x v="11"/>
    <s v="2310021506"/>
    <x v="6"/>
    <n v="0"/>
    <n v="0"/>
    <n v="0"/>
    <n v="0"/>
    <n v="0"/>
  </r>
  <r>
    <s v="Nonpoint Sources"/>
    <x v="0"/>
    <n v="46"/>
    <x v="11"/>
    <s v="2310023511"/>
    <x v="6"/>
    <n v="0"/>
    <n v="0"/>
    <n v="0"/>
    <n v="0"/>
    <n v="0"/>
  </r>
  <r>
    <s v="Nonpoint Sources"/>
    <x v="0"/>
    <n v="46"/>
    <x v="11"/>
    <s v="2310023512"/>
    <x v="6"/>
    <n v="0"/>
    <n v="0"/>
    <n v="0"/>
    <n v="0"/>
    <n v="0"/>
  </r>
  <r>
    <s v="Nonpoint Sources"/>
    <x v="0"/>
    <n v="46"/>
    <x v="11"/>
    <s v="2310023513"/>
    <x v="6"/>
    <n v="0"/>
    <n v="0"/>
    <n v="0"/>
    <n v="0"/>
    <n v="0"/>
  </r>
  <r>
    <s v="Nonpoint Sources"/>
    <x v="0"/>
    <n v="46"/>
    <x v="11"/>
    <s v="2310023515"/>
    <x v="6"/>
    <n v="0"/>
    <n v="0"/>
    <n v="0"/>
    <n v="0"/>
    <n v="0"/>
  </r>
  <r>
    <s v="Nonpoint Sources"/>
    <x v="0"/>
    <n v="46"/>
    <x v="11"/>
    <s v="2310023516"/>
    <x v="6"/>
    <n v="0"/>
    <n v="0"/>
    <n v="0"/>
    <n v="0"/>
    <n v="0"/>
  </r>
  <r>
    <s v="Nonpoint Sources"/>
    <x v="0"/>
    <n v="30"/>
    <x v="12"/>
    <s v="2310011501"/>
    <x v="6"/>
    <n v="0"/>
    <n v="0"/>
    <n v="0"/>
    <n v="0"/>
    <n v="0"/>
  </r>
  <r>
    <s v="Nonpoint Sources"/>
    <x v="0"/>
    <n v="30"/>
    <x v="12"/>
    <s v="2310011502"/>
    <x v="6"/>
    <n v="0"/>
    <n v="0"/>
    <n v="0"/>
    <n v="0"/>
    <n v="0"/>
  </r>
  <r>
    <s v="Nonpoint Sources"/>
    <x v="0"/>
    <n v="30"/>
    <x v="12"/>
    <s v="2310011503"/>
    <x v="6"/>
    <n v="0"/>
    <n v="0"/>
    <n v="0"/>
    <n v="0"/>
    <n v="0"/>
  </r>
  <r>
    <s v="Nonpoint Sources"/>
    <x v="0"/>
    <n v="30"/>
    <x v="12"/>
    <s v="2310011505"/>
    <x v="6"/>
    <n v="0"/>
    <n v="0"/>
    <n v="0"/>
    <n v="0"/>
    <n v="0"/>
  </r>
  <r>
    <s v="Nonpoint Sources"/>
    <x v="0"/>
    <n v="30"/>
    <x v="12"/>
    <s v="2310021501"/>
    <x v="6"/>
    <n v="0"/>
    <n v="0"/>
    <n v="0"/>
    <n v="0"/>
    <n v="0"/>
  </r>
  <r>
    <s v="Nonpoint Sources"/>
    <x v="0"/>
    <n v="30"/>
    <x v="12"/>
    <s v="2310021502"/>
    <x v="6"/>
    <n v="0"/>
    <n v="0"/>
    <n v="0"/>
    <n v="0"/>
    <n v="0"/>
  </r>
  <r>
    <s v="Nonpoint Sources"/>
    <x v="0"/>
    <n v="30"/>
    <x v="12"/>
    <s v="2310021503"/>
    <x v="6"/>
    <n v="0"/>
    <n v="0"/>
    <n v="0"/>
    <n v="0"/>
    <n v="0"/>
  </r>
  <r>
    <s v="Nonpoint Sources"/>
    <x v="0"/>
    <n v="30"/>
    <x v="12"/>
    <s v="2310021505"/>
    <x v="6"/>
    <n v="0"/>
    <n v="0"/>
    <n v="0"/>
    <n v="0"/>
    <n v="0"/>
  </r>
  <r>
    <s v="Nonpoint Sources"/>
    <x v="0"/>
    <n v="30"/>
    <x v="12"/>
    <s v="2310021506"/>
    <x v="6"/>
    <n v="0"/>
    <n v="0"/>
    <n v="0"/>
    <n v="0"/>
    <n v="0"/>
  </r>
  <r>
    <s v="Nonpoint Sources"/>
    <x v="0"/>
    <n v="30"/>
    <x v="12"/>
    <s v="2310023511"/>
    <x v="6"/>
    <n v="0"/>
    <n v="0"/>
    <n v="0"/>
    <n v="0"/>
    <n v="0"/>
  </r>
  <r>
    <s v="Nonpoint Sources"/>
    <x v="0"/>
    <n v="30"/>
    <x v="12"/>
    <s v="2310023512"/>
    <x v="6"/>
    <n v="0"/>
    <n v="0"/>
    <n v="0"/>
    <n v="0"/>
    <n v="0"/>
  </r>
  <r>
    <s v="Nonpoint Sources"/>
    <x v="0"/>
    <n v="30"/>
    <x v="12"/>
    <s v="2310023513"/>
    <x v="6"/>
    <n v="0"/>
    <n v="0"/>
    <n v="0"/>
    <n v="0"/>
    <n v="0"/>
  </r>
  <r>
    <s v="Nonpoint Sources"/>
    <x v="0"/>
    <n v="30"/>
    <x v="12"/>
    <s v="2310023515"/>
    <x v="6"/>
    <n v="0"/>
    <n v="0"/>
    <n v="0"/>
    <n v="0"/>
    <n v="0"/>
  </r>
  <r>
    <s v="Nonpoint Sources"/>
    <x v="0"/>
    <n v="30"/>
    <x v="12"/>
    <s v="2310023516"/>
    <x v="6"/>
    <n v="0"/>
    <n v="0"/>
    <n v="0"/>
    <n v="0"/>
    <n v="0"/>
  </r>
  <r>
    <s v="Nonpoint Sources"/>
    <x v="0"/>
    <n v="38"/>
    <x v="13"/>
    <s v="2310011501"/>
    <x v="6"/>
    <n v="0"/>
    <n v="0"/>
    <n v="0"/>
    <n v="0"/>
    <n v="0"/>
  </r>
  <r>
    <s v="Nonpoint Sources"/>
    <x v="0"/>
    <n v="38"/>
    <x v="13"/>
    <s v="2310011502"/>
    <x v="6"/>
    <n v="0"/>
    <n v="0"/>
    <n v="0"/>
    <n v="0"/>
    <n v="0"/>
  </r>
  <r>
    <s v="Nonpoint Sources"/>
    <x v="0"/>
    <n v="38"/>
    <x v="13"/>
    <s v="2310011503"/>
    <x v="6"/>
    <n v="0"/>
    <n v="0"/>
    <n v="0"/>
    <n v="0"/>
    <n v="0"/>
  </r>
  <r>
    <s v="Nonpoint Sources"/>
    <x v="0"/>
    <n v="38"/>
    <x v="13"/>
    <s v="2310011505"/>
    <x v="6"/>
    <n v="0"/>
    <n v="0"/>
    <n v="0"/>
    <n v="0"/>
    <n v="0"/>
  </r>
  <r>
    <s v="Nonpoint Sources"/>
    <x v="0"/>
    <n v="38"/>
    <x v="13"/>
    <s v="2310021501"/>
    <x v="6"/>
    <n v="0"/>
    <n v="0"/>
    <n v="0"/>
    <n v="0"/>
    <n v="0"/>
  </r>
  <r>
    <s v="Nonpoint Sources"/>
    <x v="0"/>
    <n v="38"/>
    <x v="13"/>
    <s v="2310021502"/>
    <x v="6"/>
    <n v="0"/>
    <n v="0"/>
    <n v="0"/>
    <n v="0"/>
    <n v="0"/>
  </r>
  <r>
    <s v="Nonpoint Sources"/>
    <x v="0"/>
    <n v="38"/>
    <x v="13"/>
    <s v="2310021503"/>
    <x v="6"/>
    <n v="0"/>
    <n v="0"/>
    <n v="0"/>
    <n v="0"/>
    <n v="0"/>
  </r>
  <r>
    <s v="Nonpoint Sources"/>
    <x v="0"/>
    <n v="38"/>
    <x v="13"/>
    <s v="2310021505"/>
    <x v="6"/>
    <n v="0"/>
    <n v="0"/>
    <n v="0"/>
    <n v="0"/>
    <n v="0"/>
  </r>
  <r>
    <s v="Nonpoint Sources"/>
    <x v="0"/>
    <n v="38"/>
    <x v="13"/>
    <s v="2310021506"/>
    <x v="6"/>
    <n v="0"/>
    <n v="0"/>
    <n v="0"/>
    <n v="0"/>
    <n v="0"/>
  </r>
  <r>
    <s v="Nonpoint Sources"/>
    <x v="0"/>
    <n v="38"/>
    <x v="13"/>
    <s v="2310023511"/>
    <x v="6"/>
    <n v="0"/>
    <n v="0"/>
    <n v="0"/>
    <n v="0"/>
    <n v="0"/>
  </r>
  <r>
    <s v="Nonpoint Sources"/>
    <x v="0"/>
    <n v="38"/>
    <x v="13"/>
    <s v="2310023512"/>
    <x v="6"/>
    <n v="0"/>
    <n v="0"/>
    <n v="0"/>
    <n v="0"/>
    <n v="0"/>
  </r>
  <r>
    <s v="Nonpoint Sources"/>
    <x v="0"/>
    <n v="38"/>
    <x v="13"/>
    <s v="2310023513"/>
    <x v="6"/>
    <n v="0"/>
    <n v="0"/>
    <n v="0"/>
    <n v="0"/>
    <n v="0"/>
  </r>
  <r>
    <s v="Nonpoint Sources"/>
    <x v="0"/>
    <n v="38"/>
    <x v="13"/>
    <s v="2310023515"/>
    <x v="6"/>
    <n v="0"/>
    <n v="0"/>
    <n v="0"/>
    <n v="0"/>
    <n v="0"/>
  </r>
  <r>
    <s v="Nonpoint Sources"/>
    <x v="0"/>
    <n v="38"/>
    <x v="13"/>
    <s v="2310023516"/>
    <x v="6"/>
    <n v="0"/>
    <n v="0"/>
    <n v="0"/>
    <n v="0"/>
    <n v="0"/>
  </r>
  <r>
    <s v="Nonpoint Sources"/>
    <x v="0"/>
    <n v="38"/>
    <x v="14"/>
    <s v="2310011501"/>
    <x v="6"/>
    <n v="0"/>
    <n v="13.284939325842696"/>
    <n v="0"/>
    <n v="0"/>
    <n v="0"/>
  </r>
  <r>
    <s v="Nonpoint Sources"/>
    <x v="0"/>
    <n v="38"/>
    <x v="14"/>
    <s v="2310011502"/>
    <x v="6"/>
    <n v="0"/>
    <n v="6.5163844622792935"/>
    <n v="0"/>
    <n v="0"/>
    <n v="0"/>
  </r>
  <r>
    <s v="Nonpoint Sources"/>
    <x v="0"/>
    <n v="38"/>
    <x v="14"/>
    <s v="2310011503"/>
    <x v="6"/>
    <n v="0"/>
    <n v="2.700373258426966"/>
    <n v="0"/>
    <n v="0"/>
    <n v="0"/>
  </r>
  <r>
    <s v="Nonpoint Sources"/>
    <x v="0"/>
    <n v="38"/>
    <x v="14"/>
    <s v="2310011505"/>
    <x v="6"/>
    <n v="0"/>
    <n v="88.939717495987153"/>
    <n v="0"/>
    <n v="0"/>
    <n v="0"/>
  </r>
  <r>
    <s v="Nonpoint Sources"/>
    <x v="0"/>
    <n v="38"/>
    <x v="14"/>
    <s v="2310021501"/>
    <x v="6"/>
    <n v="0"/>
    <n v="0"/>
    <n v="0"/>
    <n v="0"/>
    <n v="0"/>
  </r>
  <r>
    <s v="Nonpoint Sources"/>
    <x v="0"/>
    <n v="38"/>
    <x v="14"/>
    <s v="2310021502"/>
    <x v="6"/>
    <n v="0"/>
    <n v="0"/>
    <n v="0"/>
    <n v="0"/>
    <n v="0"/>
  </r>
  <r>
    <s v="Nonpoint Sources"/>
    <x v="0"/>
    <n v="38"/>
    <x v="14"/>
    <s v="2310021503"/>
    <x v="6"/>
    <n v="0"/>
    <n v="0"/>
    <n v="0"/>
    <n v="0"/>
    <n v="0"/>
  </r>
  <r>
    <s v="Nonpoint Sources"/>
    <x v="0"/>
    <n v="38"/>
    <x v="14"/>
    <s v="2310021505"/>
    <x v="6"/>
    <n v="0"/>
    <n v="0"/>
    <n v="0"/>
    <n v="0"/>
    <n v="0"/>
  </r>
  <r>
    <s v="Nonpoint Sources"/>
    <x v="0"/>
    <n v="38"/>
    <x v="14"/>
    <s v="2310021506"/>
    <x v="6"/>
    <n v="0"/>
    <n v="0"/>
    <n v="0"/>
    <n v="0"/>
    <n v="0"/>
  </r>
  <r>
    <s v="Nonpoint Sources"/>
    <x v="0"/>
    <n v="38"/>
    <x v="14"/>
    <s v="2310023511"/>
    <x v="6"/>
    <n v="0"/>
    <n v="0"/>
    <n v="0"/>
    <n v="0"/>
    <n v="0"/>
  </r>
  <r>
    <s v="Nonpoint Sources"/>
    <x v="0"/>
    <n v="38"/>
    <x v="14"/>
    <s v="2310023512"/>
    <x v="6"/>
    <n v="0"/>
    <n v="0"/>
    <n v="0"/>
    <n v="0"/>
    <n v="0"/>
  </r>
  <r>
    <s v="Nonpoint Sources"/>
    <x v="0"/>
    <n v="38"/>
    <x v="14"/>
    <s v="2310023513"/>
    <x v="6"/>
    <n v="0"/>
    <n v="0"/>
    <n v="0"/>
    <n v="0"/>
    <n v="0"/>
  </r>
  <r>
    <s v="Nonpoint Sources"/>
    <x v="0"/>
    <n v="38"/>
    <x v="14"/>
    <s v="2310023515"/>
    <x v="6"/>
    <n v="0"/>
    <n v="0"/>
    <n v="0"/>
    <n v="0"/>
    <n v="0"/>
  </r>
  <r>
    <s v="Nonpoint Sources"/>
    <x v="0"/>
    <n v="38"/>
    <x v="14"/>
    <s v="2310023516"/>
    <x v="6"/>
    <n v="0"/>
    <n v="0"/>
    <n v="0"/>
    <n v="0"/>
    <n v="0"/>
  </r>
  <r>
    <s v="Nonpoint Sources"/>
    <x v="0"/>
    <n v="38"/>
    <x v="15"/>
    <s v="2310011501"/>
    <x v="6"/>
    <n v="0"/>
    <n v="3.6261299999999999"/>
    <n v="0"/>
    <n v="0"/>
    <n v="0"/>
  </r>
  <r>
    <s v="Nonpoint Sources"/>
    <x v="0"/>
    <n v="38"/>
    <x v="15"/>
    <s v="2310011502"/>
    <x v="6"/>
    <n v="0"/>
    <n v="1.7786500000000001"/>
    <n v="0"/>
    <n v="0"/>
    <n v="0"/>
  </r>
  <r>
    <s v="Nonpoint Sources"/>
    <x v="0"/>
    <n v="38"/>
    <x v="15"/>
    <s v="2310011503"/>
    <x v="6"/>
    <n v="0"/>
    <n v="0.73706700000000003"/>
    <n v="0"/>
    <n v="0"/>
    <n v="0"/>
  </r>
  <r>
    <s v="Nonpoint Sources"/>
    <x v="0"/>
    <n v="38"/>
    <x v="15"/>
    <s v="2310011505"/>
    <x v="6"/>
    <n v="0"/>
    <n v="24.276199999999999"/>
    <n v="0"/>
    <n v="0"/>
    <n v="0"/>
  </r>
  <r>
    <s v="Nonpoint Sources"/>
    <x v="0"/>
    <n v="38"/>
    <x v="15"/>
    <s v="2310021501"/>
    <x v="6"/>
    <n v="0"/>
    <n v="0"/>
    <n v="0"/>
    <n v="0"/>
    <n v="0"/>
  </r>
  <r>
    <s v="Nonpoint Sources"/>
    <x v="0"/>
    <n v="38"/>
    <x v="15"/>
    <s v="2310021502"/>
    <x v="6"/>
    <n v="0"/>
    <n v="0"/>
    <n v="0"/>
    <n v="0"/>
    <n v="0"/>
  </r>
  <r>
    <s v="Nonpoint Sources"/>
    <x v="0"/>
    <n v="38"/>
    <x v="15"/>
    <s v="2310021503"/>
    <x v="6"/>
    <n v="0"/>
    <n v="0"/>
    <n v="0"/>
    <n v="0"/>
    <n v="0"/>
  </r>
  <r>
    <s v="Nonpoint Sources"/>
    <x v="0"/>
    <n v="38"/>
    <x v="15"/>
    <s v="2310021505"/>
    <x v="6"/>
    <n v="0"/>
    <n v="0"/>
    <n v="0"/>
    <n v="0"/>
    <n v="0"/>
  </r>
  <r>
    <s v="Nonpoint Sources"/>
    <x v="0"/>
    <n v="38"/>
    <x v="15"/>
    <s v="2310021506"/>
    <x v="6"/>
    <n v="0"/>
    <n v="0"/>
    <n v="0"/>
    <n v="0"/>
    <n v="0"/>
  </r>
  <r>
    <s v="Nonpoint Sources"/>
    <x v="0"/>
    <n v="38"/>
    <x v="15"/>
    <s v="2310023511"/>
    <x v="6"/>
    <n v="0"/>
    <n v="0"/>
    <n v="0"/>
    <n v="0"/>
    <n v="0"/>
  </r>
  <r>
    <s v="Nonpoint Sources"/>
    <x v="0"/>
    <n v="38"/>
    <x v="15"/>
    <s v="2310023512"/>
    <x v="6"/>
    <n v="0"/>
    <n v="0"/>
    <n v="0"/>
    <n v="0"/>
    <n v="0"/>
  </r>
  <r>
    <s v="Nonpoint Sources"/>
    <x v="0"/>
    <n v="38"/>
    <x v="15"/>
    <s v="2310023513"/>
    <x v="6"/>
    <n v="0"/>
    <n v="0"/>
    <n v="0"/>
    <n v="0"/>
    <n v="0"/>
  </r>
  <r>
    <s v="Nonpoint Sources"/>
    <x v="0"/>
    <n v="38"/>
    <x v="15"/>
    <s v="2310023515"/>
    <x v="6"/>
    <n v="0"/>
    <n v="0"/>
    <n v="0"/>
    <n v="0"/>
    <n v="0"/>
  </r>
  <r>
    <s v="Nonpoint Sources"/>
    <x v="0"/>
    <n v="38"/>
    <x v="15"/>
    <s v="2310023516"/>
    <x v="6"/>
    <n v="0"/>
    <n v="0"/>
    <n v="0"/>
    <n v="0"/>
    <n v="0"/>
  </r>
  <r>
    <s v="Nonpoint Sources"/>
    <x v="0"/>
    <n v="38"/>
    <x v="16"/>
    <s v="2310011501"/>
    <x v="6"/>
    <n v="0"/>
    <n v="38.920699391833189"/>
    <n v="0"/>
    <n v="0"/>
    <n v="0"/>
  </r>
  <r>
    <s v="Nonpoint Sources"/>
    <x v="0"/>
    <n v="38"/>
    <x v="16"/>
    <s v="2310011502"/>
    <x v="6"/>
    <n v="0"/>
    <n v="19.090914422241529"/>
    <n v="0"/>
    <n v="0"/>
    <n v="0"/>
  </r>
  <r>
    <s v="Nonpoint Sources"/>
    <x v="0"/>
    <n v="38"/>
    <x v="16"/>
    <s v="2310011503"/>
    <x v="6"/>
    <n v="0"/>
    <n v="7.9112137271937444"/>
    <n v="0"/>
    <n v="0"/>
    <n v="0"/>
  </r>
  <r>
    <s v="Nonpoint Sources"/>
    <x v="0"/>
    <n v="38"/>
    <x v="16"/>
    <s v="2310011505"/>
    <x v="6"/>
    <n v="0"/>
    <n v="260.56576889661164"/>
    <n v="0"/>
    <n v="0"/>
    <n v="0"/>
  </r>
  <r>
    <s v="Nonpoint Sources"/>
    <x v="0"/>
    <n v="38"/>
    <x v="16"/>
    <s v="2310021501"/>
    <x v="6"/>
    <n v="0"/>
    <n v="0"/>
    <n v="0"/>
    <n v="0"/>
    <n v="0"/>
  </r>
  <r>
    <s v="Nonpoint Sources"/>
    <x v="0"/>
    <n v="38"/>
    <x v="16"/>
    <s v="2310021502"/>
    <x v="6"/>
    <n v="0"/>
    <n v="0"/>
    <n v="0"/>
    <n v="0"/>
    <n v="0"/>
  </r>
  <r>
    <s v="Nonpoint Sources"/>
    <x v="0"/>
    <n v="38"/>
    <x v="16"/>
    <s v="2310021503"/>
    <x v="6"/>
    <n v="0"/>
    <n v="0"/>
    <n v="0"/>
    <n v="0"/>
    <n v="0"/>
  </r>
  <r>
    <s v="Nonpoint Sources"/>
    <x v="0"/>
    <n v="38"/>
    <x v="16"/>
    <s v="2310021505"/>
    <x v="6"/>
    <n v="0"/>
    <n v="0"/>
    <n v="0"/>
    <n v="0"/>
    <n v="0"/>
  </r>
  <r>
    <s v="Nonpoint Sources"/>
    <x v="0"/>
    <n v="38"/>
    <x v="16"/>
    <s v="2310021506"/>
    <x v="6"/>
    <n v="0"/>
    <n v="0"/>
    <n v="0"/>
    <n v="0"/>
    <n v="0"/>
  </r>
  <r>
    <s v="Nonpoint Sources"/>
    <x v="0"/>
    <n v="38"/>
    <x v="16"/>
    <s v="2310023511"/>
    <x v="6"/>
    <n v="0"/>
    <n v="0"/>
    <n v="0"/>
    <n v="0"/>
    <n v="0"/>
  </r>
  <r>
    <s v="Nonpoint Sources"/>
    <x v="0"/>
    <n v="38"/>
    <x v="16"/>
    <s v="2310023512"/>
    <x v="6"/>
    <n v="0"/>
    <n v="0"/>
    <n v="0"/>
    <n v="0"/>
    <n v="0"/>
  </r>
  <r>
    <s v="Nonpoint Sources"/>
    <x v="0"/>
    <n v="38"/>
    <x v="16"/>
    <s v="2310023513"/>
    <x v="6"/>
    <n v="0"/>
    <n v="0"/>
    <n v="0"/>
    <n v="0"/>
    <n v="0"/>
  </r>
  <r>
    <s v="Nonpoint Sources"/>
    <x v="0"/>
    <n v="38"/>
    <x v="16"/>
    <s v="2310023515"/>
    <x v="6"/>
    <n v="0"/>
    <n v="0"/>
    <n v="0"/>
    <n v="0"/>
    <n v="0"/>
  </r>
  <r>
    <s v="Nonpoint Sources"/>
    <x v="0"/>
    <n v="38"/>
    <x v="16"/>
    <s v="2310023516"/>
    <x v="6"/>
    <n v="0"/>
    <n v="0"/>
    <n v="0"/>
    <n v="0"/>
    <n v="0"/>
  </r>
  <r>
    <s v="Nonpoint Sources"/>
    <x v="0"/>
    <n v="30"/>
    <x v="17"/>
    <s v="2310011501"/>
    <x v="6"/>
    <n v="0"/>
    <n v="0"/>
    <n v="0"/>
    <n v="0"/>
    <n v="0"/>
  </r>
  <r>
    <s v="Nonpoint Sources"/>
    <x v="0"/>
    <n v="30"/>
    <x v="17"/>
    <s v="2310011502"/>
    <x v="6"/>
    <n v="0"/>
    <n v="0"/>
    <n v="0"/>
    <n v="0"/>
    <n v="0"/>
  </r>
  <r>
    <s v="Nonpoint Sources"/>
    <x v="0"/>
    <n v="30"/>
    <x v="17"/>
    <s v="2310011503"/>
    <x v="6"/>
    <n v="0"/>
    <n v="0"/>
    <n v="0"/>
    <n v="0"/>
    <n v="0"/>
  </r>
  <r>
    <s v="Nonpoint Sources"/>
    <x v="0"/>
    <n v="30"/>
    <x v="17"/>
    <s v="2310011505"/>
    <x v="6"/>
    <n v="0"/>
    <n v="0"/>
    <n v="0"/>
    <n v="0"/>
    <n v="0"/>
  </r>
  <r>
    <s v="Nonpoint Sources"/>
    <x v="0"/>
    <n v="30"/>
    <x v="17"/>
    <s v="2310021501"/>
    <x v="6"/>
    <n v="0"/>
    <n v="0"/>
    <n v="0"/>
    <n v="0"/>
    <n v="0"/>
  </r>
  <r>
    <s v="Nonpoint Sources"/>
    <x v="0"/>
    <n v="30"/>
    <x v="17"/>
    <s v="2310021502"/>
    <x v="6"/>
    <n v="0"/>
    <n v="0"/>
    <n v="0"/>
    <n v="0"/>
    <n v="0"/>
  </r>
  <r>
    <s v="Nonpoint Sources"/>
    <x v="0"/>
    <n v="30"/>
    <x v="17"/>
    <s v="2310021503"/>
    <x v="6"/>
    <n v="0"/>
    <n v="0"/>
    <n v="0"/>
    <n v="0"/>
    <n v="0"/>
  </r>
  <r>
    <s v="Nonpoint Sources"/>
    <x v="0"/>
    <n v="30"/>
    <x v="17"/>
    <s v="2310021505"/>
    <x v="6"/>
    <n v="0"/>
    <n v="0"/>
    <n v="0"/>
    <n v="0"/>
    <n v="0"/>
  </r>
  <r>
    <s v="Nonpoint Sources"/>
    <x v="0"/>
    <n v="30"/>
    <x v="17"/>
    <s v="2310021506"/>
    <x v="6"/>
    <n v="0"/>
    <n v="0"/>
    <n v="0"/>
    <n v="0"/>
    <n v="0"/>
  </r>
  <r>
    <s v="Nonpoint Sources"/>
    <x v="0"/>
    <n v="30"/>
    <x v="17"/>
    <s v="2310023511"/>
    <x v="6"/>
    <n v="0"/>
    <n v="0"/>
    <n v="0"/>
    <n v="0"/>
    <n v="0"/>
  </r>
  <r>
    <s v="Nonpoint Sources"/>
    <x v="0"/>
    <n v="30"/>
    <x v="17"/>
    <s v="2310023512"/>
    <x v="6"/>
    <n v="0"/>
    <n v="0"/>
    <n v="0"/>
    <n v="0"/>
    <n v="0"/>
  </r>
  <r>
    <s v="Nonpoint Sources"/>
    <x v="0"/>
    <n v="30"/>
    <x v="17"/>
    <s v="2310023513"/>
    <x v="6"/>
    <n v="0"/>
    <n v="0"/>
    <n v="0"/>
    <n v="0"/>
    <n v="0"/>
  </r>
  <r>
    <s v="Nonpoint Sources"/>
    <x v="0"/>
    <n v="30"/>
    <x v="17"/>
    <s v="2310023515"/>
    <x v="6"/>
    <n v="0"/>
    <n v="0"/>
    <n v="0"/>
    <n v="0"/>
    <n v="0"/>
  </r>
  <r>
    <s v="Nonpoint Sources"/>
    <x v="0"/>
    <n v="30"/>
    <x v="17"/>
    <s v="2310023516"/>
    <x v="6"/>
    <n v="0"/>
    <n v="0"/>
    <n v="0"/>
    <n v="0"/>
    <n v="0"/>
  </r>
  <r>
    <s v="Nonpoint Sources"/>
    <x v="0"/>
    <n v="30"/>
    <x v="18"/>
    <s v="2310011501"/>
    <x v="6"/>
    <n v="0"/>
    <n v="0"/>
    <n v="0"/>
    <n v="0"/>
    <n v="0"/>
  </r>
  <r>
    <s v="Nonpoint Sources"/>
    <x v="0"/>
    <n v="30"/>
    <x v="18"/>
    <s v="2310011502"/>
    <x v="6"/>
    <n v="0"/>
    <n v="0"/>
    <n v="0"/>
    <n v="0"/>
    <n v="0"/>
  </r>
  <r>
    <s v="Nonpoint Sources"/>
    <x v="0"/>
    <n v="30"/>
    <x v="18"/>
    <s v="2310011503"/>
    <x v="6"/>
    <n v="0"/>
    <n v="0"/>
    <n v="0"/>
    <n v="0"/>
    <n v="0"/>
  </r>
  <r>
    <s v="Nonpoint Sources"/>
    <x v="0"/>
    <n v="30"/>
    <x v="18"/>
    <s v="2310011505"/>
    <x v="6"/>
    <n v="0"/>
    <n v="0"/>
    <n v="0"/>
    <n v="0"/>
    <n v="0"/>
  </r>
  <r>
    <s v="Nonpoint Sources"/>
    <x v="0"/>
    <n v="30"/>
    <x v="18"/>
    <s v="2310021501"/>
    <x v="6"/>
    <n v="0"/>
    <n v="0"/>
    <n v="0"/>
    <n v="0"/>
    <n v="0"/>
  </r>
  <r>
    <s v="Nonpoint Sources"/>
    <x v="0"/>
    <n v="30"/>
    <x v="18"/>
    <s v="2310021502"/>
    <x v="6"/>
    <n v="0"/>
    <n v="0"/>
    <n v="0"/>
    <n v="0"/>
    <n v="0"/>
  </r>
  <r>
    <s v="Nonpoint Sources"/>
    <x v="0"/>
    <n v="30"/>
    <x v="18"/>
    <s v="2310021503"/>
    <x v="6"/>
    <n v="0"/>
    <n v="0"/>
    <n v="0"/>
    <n v="0"/>
    <n v="0"/>
  </r>
  <r>
    <s v="Nonpoint Sources"/>
    <x v="0"/>
    <n v="30"/>
    <x v="18"/>
    <s v="2310021505"/>
    <x v="6"/>
    <n v="0"/>
    <n v="0"/>
    <n v="0"/>
    <n v="0"/>
    <n v="0"/>
  </r>
  <r>
    <s v="Nonpoint Sources"/>
    <x v="0"/>
    <n v="30"/>
    <x v="18"/>
    <s v="2310021506"/>
    <x v="6"/>
    <n v="0"/>
    <n v="0"/>
    <n v="0"/>
    <n v="0"/>
    <n v="0"/>
  </r>
  <r>
    <s v="Nonpoint Sources"/>
    <x v="0"/>
    <n v="30"/>
    <x v="18"/>
    <s v="2310023511"/>
    <x v="6"/>
    <n v="0"/>
    <n v="0"/>
    <n v="0"/>
    <n v="0"/>
    <n v="0"/>
  </r>
  <r>
    <s v="Nonpoint Sources"/>
    <x v="0"/>
    <n v="30"/>
    <x v="18"/>
    <s v="2310023512"/>
    <x v="6"/>
    <n v="0"/>
    <n v="0"/>
    <n v="0"/>
    <n v="0"/>
    <n v="0"/>
  </r>
  <r>
    <s v="Nonpoint Sources"/>
    <x v="0"/>
    <n v="30"/>
    <x v="18"/>
    <s v="2310023513"/>
    <x v="6"/>
    <n v="0"/>
    <n v="0"/>
    <n v="0"/>
    <n v="0"/>
    <n v="0"/>
  </r>
  <r>
    <s v="Nonpoint Sources"/>
    <x v="0"/>
    <n v="30"/>
    <x v="18"/>
    <s v="2310023515"/>
    <x v="6"/>
    <n v="0"/>
    <n v="0"/>
    <n v="0"/>
    <n v="0"/>
    <n v="0"/>
  </r>
  <r>
    <s v="Nonpoint Sources"/>
    <x v="0"/>
    <n v="30"/>
    <x v="18"/>
    <s v="2310023516"/>
    <x v="6"/>
    <n v="0"/>
    <n v="0"/>
    <n v="0"/>
    <n v="0"/>
    <n v="0"/>
  </r>
  <r>
    <s v="Nonpoint Sources"/>
    <x v="0"/>
    <n v="38"/>
    <x v="19"/>
    <s v="2310011501"/>
    <x v="6"/>
    <n v="0"/>
    <n v="0"/>
    <n v="0"/>
    <n v="0"/>
    <n v="0"/>
  </r>
  <r>
    <s v="Nonpoint Sources"/>
    <x v="0"/>
    <n v="38"/>
    <x v="19"/>
    <s v="2310011502"/>
    <x v="6"/>
    <n v="0"/>
    <n v="0"/>
    <n v="0"/>
    <n v="0"/>
    <n v="0"/>
  </r>
  <r>
    <s v="Nonpoint Sources"/>
    <x v="0"/>
    <n v="38"/>
    <x v="19"/>
    <s v="2310011503"/>
    <x v="6"/>
    <n v="0"/>
    <n v="0"/>
    <n v="0"/>
    <n v="0"/>
    <n v="0"/>
  </r>
  <r>
    <s v="Nonpoint Sources"/>
    <x v="0"/>
    <n v="38"/>
    <x v="19"/>
    <s v="2310011505"/>
    <x v="6"/>
    <n v="0"/>
    <n v="0"/>
    <n v="0"/>
    <n v="0"/>
    <n v="0"/>
  </r>
  <r>
    <s v="Nonpoint Sources"/>
    <x v="0"/>
    <n v="38"/>
    <x v="19"/>
    <s v="2310021501"/>
    <x v="6"/>
    <n v="0"/>
    <n v="0"/>
    <n v="0"/>
    <n v="0"/>
    <n v="0"/>
  </r>
  <r>
    <s v="Nonpoint Sources"/>
    <x v="0"/>
    <n v="38"/>
    <x v="19"/>
    <s v="2310021502"/>
    <x v="6"/>
    <n v="0"/>
    <n v="0"/>
    <n v="0"/>
    <n v="0"/>
    <n v="0"/>
  </r>
  <r>
    <s v="Nonpoint Sources"/>
    <x v="0"/>
    <n v="38"/>
    <x v="19"/>
    <s v="2310021503"/>
    <x v="6"/>
    <n v="0"/>
    <n v="0"/>
    <n v="0"/>
    <n v="0"/>
    <n v="0"/>
  </r>
  <r>
    <s v="Nonpoint Sources"/>
    <x v="0"/>
    <n v="38"/>
    <x v="19"/>
    <s v="2310021505"/>
    <x v="6"/>
    <n v="0"/>
    <n v="0"/>
    <n v="0"/>
    <n v="0"/>
    <n v="0"/>
  </r>
  <r>
    <s v="Nonpoint Sources"/>
    <x v="0"/>
    <n v="38"/>
    <x v="19"/>
    <s v="2310021506"/>
    <x v="6"/>
    <n v="0"/>
    <n v="0"/>
    <n v="0"/>
    <n v="0"/>
    <n v="0"/>
  </r>
  <r>
    <s v="Nonpoint Sources"/>
    <x v="0"/>
    <n v="38"/>
    <x v="19"/>
    <s v="2310023511"/>
    <x v="6"/>
    <n v="0"/>
    <n v="0"/>
    <n v="0"/>
    <n v="0"/>
    <n v="0"/>
  </r>
  <r>
    <s v="Nonpoint Sources"/>
    <x v="0"/>
    <n v="38"/>
    <x v="19"/>
    <s v="2310023512"/>
    <x v="6"/>
    <n v="0"/>
    <n v="0"/>
    <n v="0"/>
    <n v="0"/>
    <n v="0"/>
  </r>
  <r>
    <s v="Nonpoint Sources"/>
    <x v="0"/>
    <n v="38"/>
    <x v="19"/>
    <s v="2310023513"/>
    <x v="6"/>
    <n v="0"/>
    <n v="0"/>
    <n v="0"/>
    <n v="0"/>
    <n v="0"/>
  </r>
  <r>
    <s v="Nonpoint Sources"/>
    <x v="0"/>
    <n v="38"/>
    <x v="19"/>
    <s v="2310023515"/>
    <x v="6"/>
    <n v="0"/>
    <n v="0"/>
    <n v="0"/>
    <n v="0"/>
    <n v="0"/>
  </r>
  <r>
    <s v="Nonpoint Sources"/>
    <x v="0"/>
    <n v="38"/>
    <x v="19"/>
    <s v="2310023516"/>
    <x v="6"/>
    <n v="0"/>
    <n v="0"/>
    <n v="0"/>
    <n v="0"/>
    <n v="0"/>
  </r>
  <r>
    <s v="Nonpoint Sources"/>
    <x v="0"/>
    <n v="30"/>
    <x v="20"/>
    <s v="2310011501"/>
    <x v="6"/>
    <n v="0"/>
    <n v="0"/>
    <n v="0"/>
    <n v="0"/>
    <n v="0"/>
  </r>
  <r>
    <s v="Nonpoint Sources"/>
    <x v="0"/>
    <n v="30"/>
    <x v="20"/>
    <s v="2310011502"/>
    <x v="6"/>
    <n v="0"/>
    <n v="0"/>
    <n v="0"/>
    <n v="0"/>
    <n v="0"/>
  </r>
  <r>
    <s v="Nonpoint Sources"/>
    <x v="0"/>
    <n v="30"/>
    <x v="20"/>
    <s v="2310011503"/>
    <x v="6"/>
    <n v="0"/>
    <n v="0"/>
    <n v="0"/>
    <n v="0"/>
    <n v="0"/>
  </r>
  <r>
    <s v="Nonpoint Sources"/>
    <x v="0"/>
    <n v="30"/>
    <x v="20"/>
    <s v="2310011505"/>
    <x v="6"/>
    <n v="0"/>
    <n v="0"/>
    <n v="0"/>
    <n v="0"/>
    <n v="0"/>
  </r>
  <r>
    <s v="Nonpoint Sources"/>
    <x v="0"/>
    <n v="30"/>
    <x v="20"/>
    <s v="2310021501"/>
    <x v="6"/>
    <n v="0"/>
    <n v="0"/>
    <n v="0"/>
    <n v="0"/>
    <n v="0"/>
  </r>
  <r>
    <s v="Nonpoint Sources"/>
    <x v="0"/>
    <n v="30"/>
    <x v="20"/>
    <s v="2310021502"/>
    <x v="6"/>
    <n v="0"/>
    <n v="0"/>
    <n v="0"/>
    <n v="0"/>
    <n v="0"/>
  </r>
  <r>
    <s v="Nonpoint Sources"/>
    <x v="0"/>
    <n v="30"/>
    <x v="20"/>
    <s v="2310021503"/>
    <x v="6"/>
    <n v="0"/>
    <n v="0"/>
    <n v="0"/>
    <n v="0"/>
    <n v="0"/>
  </r>
  <r>
    <s v="Nonpoint Sources"/>
    <x v="0"/>
    <n v="30"/>
    <x v="20"/>
    <s v="2310021505"/>
    <x v="6"/>
    <n v="0"/>
    <n v="0"/>
    <n v="0"/>
    <n v="0"/>
    <n v="0"/>
  </r>
  <r>
    <s v="Nonpoint Sources"/>
    <x v="0"/>
    <n v="30"/>
    <x v="20"/>
    <s v="2310021506"/>
    <x v="6"/>
    <n v="0"/>
    <n v="0"/>
    <n v="0"/>
    <n v="0"/>
    <n v="0"/>
  </r>
  <r>
    <s v="Nonpoint Sources"/>
    <x v="0"/>
    <n v="30"/>
    <x v="20"/>
    <s v="2310023511"/>
    <x v="6"/>
    <n v="0"/>
    <n v="0"/>
    <n v="0"/>
    <n v="0"/>
    <n v="0"/>
  </r>
  <r>
    <s v="Nonpoint Sources"/>
    <x v="0"/>
    <n v="30"/>
    <x v="20"/>
    <s v="2310023512"/>
    <x v="6"/>
    <n v="0"/>
    <n v="0"/>
    <n v="0"/>
    <n v="0"/>
    <n v="0"/>
  </r>
  <r>
    <s v="Nonpoint Sources"/>
    <x v="0"/>
    <n v="30"/>
    <x v="20"/>
    <s v="2310023513"/>
    <x v="6"/>
    <n v="0"/>
    <n v="0"/>
    <n v="0"/>
    <n v="0"/>
    <n v="0"/>
  </r>
  <r>
    <s v="Nonpoint Sources"/>
    <x v="0"/>
    <n v="30"/>
    <x v="20"/>
    <s v="2310023515"/>
    <x v="6"/>
    <n v="0"/>
    <n v="0"/>
    <n v="0"/>
    <n v="0"/>
    <n v="0"/>
  </r>
  <r>
    <s v="Nonpoint Sources"/>
    <x v="0"/>
    <n v="30"/>
    <x v="20"/>
    <s v="2310023516"/>
    <x v="6"/>
    <n v="0"/>
    <n v="0"/>
    <n v="0"/>
    <n v="0"/>
    <n v="0"/>
  </r>
  <r>
    <s v="Nonpoint Sources"/>
    <x v="0"/>
    <n v="30"/>
    <x v="21"/>
    <s v="2310011501"/>
    <x v="6"/>
    <n v="0"/>
    <n v="4.3845335570469803"/>
    <n v="0"/>
    <n v="0"/>
    <n v="0"/>
  </r>
  <r>
    <s v="Nonpoint Sources"/>
    <x v="0"/>
    <n v="30"/>
    <x v="21"/>
    <s v="2310011502"/>
    <x v="6"/>
    <n v="0"/>
    <n v="2.1506471476510067"/>
    <n v="0"/>
    <n v="0"/>
    <n v="0"/>
  </r>
  <r>
    <s v="Nonpoint Sources"/>
    <x v="0"/>
    <n v="30"/>
    <x v="21"/>
    <s v="2310011503"/>
    <x v="6"/>
    <n v="0"/>
    <n v="0.89122197986577179"/>
    <n v="0"/>
    <n v="0"/>
    <n v="0"/>
  </r>
  <r>
    <s v="Nonpoint Sources"/>
    <x v="0"/>
    <n v="30"/>
    <x v="21"/>
    <s v="2310011505"/>
    <x v="6"/>
    <n v="0"/>
    <n v="29.353389261744969"/>
    <n v="0"/>
    <n v="0"/>
    <n v="0"/>
  </r>
  <r>
    <s v="Nonpoint Sources"/>
    <x v="0"/>
    <n v="30"/>
    <x v="21"/>
    <s v="2310021501"/>
    <x v="6"/>
    <n v="0"/>
    <n v="0"/>
    <n v="0"/>
    <n v="0"/>
    <n v="0"/>
  </r>
  <r>
    <s v="Nonpoint Sources"/>
    <x v="0"/>
    <n v="30"/>
    <x v="21"/>
    <s v="2310021502"/>
    <x v="6"/>
    <n v="0"/>
    <n v="0"/>
    <n v="0"/>
    <n v="0"/>
    <n v="0"/>
  </r>
  <r>
    <s v="Nonpoint Sources"/>
    <x v="0"/>
    <n v="30"/>
    <x v="21"/>
    <s v="2310021503"/>
    <x v="6"/>
    <n v="0"/>
    <n v="0"/>
    <n v="0"/>
    <n v="0"/>
    <n v="0"/>
  </r>
  <r>
    <s v="Nonpoint Sources"/>
    <x v="0"/>
    <n v="30"/>
    <x v="21"/>
    <s v="2310021505"/>
    <x v="6"/>
    <n v="0"/>
    <n v="0"/>
    <n v="0"/>
    <n v="0"/>
    <n v="0"/>
  </r>
  <r>
    <s v="Nonpoint Sources"/>
    <x v="0"/>
    <n v="30"/>
    <x v="21"/>
    <s v="2310021506"/>
    <x v="6"/>
    <n v="0"/>
    <n v="0"/>
    <n v="0"/>
    <n v="0"/>
    <n v="0"/>
  </r>
  <r>
    <s v="Nonpoint Sources"/>
    <x v="0"/>
    <n v="30"/>
    <x v="21"/>
    <s v="2310023511"/>
    <x v="6"/>
    <n v="0"/>
    <n v="0"/>
    <n v="0"/>
    <n v="0"/>
    <n v="0"/>
  </r>
  <r>
    <s v="Nonpoint Sources"/>
    <x v="0"/>
    <n v="30"/>
    <x v="21"/>
    <s v="2310023512"/>
    <x v="6"/>
    <n v="0"/>
    <n v="0"/>
    <n v="0"/>
    <n v="0"/>
    <n v="0"/>
  </r>
  <r>
    <s v="Nonpoint Sources"/>
    <x v="0"/>
    <n v="30"/>
    <x v="21"/>
    <s v="2310023513"/>
    <x v="6"/>
    <n v="0"/>
    <n v="0"/>
    <n v="0"/>
    <n v="0"/>
    <n v="0"/>
  </r>
  <r>
    <s v="Nonpoint Sources"/>
    <x v="0"/>
    <n v="30"/>
    <x v="21"/>
    <s v="2310023515"/>
    <x v="6"/>
    <n v="0"/>
    <n v="0"/>
    <n v="0"/>
    <n v="0"/>
    <n v="0"/>
  </r>
  <r>
    <s v="Nonpoint Sources"/>
    <x v="0"/>
    <n v="30"/>
    <x v="21"/>
    <s v="2310023516"/>
    <x v="6"/>
    <n v="0"/>
    <n v="0"/>
    <n v="0"/>
    <n v="0"/>
    <n v="0"/>
  </r>
  <r>
    <s v="Nonpoint Sources"/>
    <x v="0"/>
    <n v="30"/>
    <x v="22"/>
    <s v="2310011501"/>
    <x v="6"/>
    <n v="0"/>
    <n v="6.6583495145631069E-2"/>
    <n v="0"/>
    <n v="0"/>
    <n v="0"/>
  </r>
  <r>
    <s v="Nonpoint Sources"/>
    <x v="0"/>
    <n v="30"/>
    <x v="22"/>
    <s v="2310011502"/>
    <x v="6"/>
    <n v="0"/>
    <n v="3.2659854368932033E-2"/>
    <n v="0"/>
    <n v="0"/>
    <n v="0"/>
  </r>
  <r>
    <s v="Nonpoint Sources"/>
    <x v="0"/>
    <n v="30"/>
    <x v="22"/>
    <s v="2310011503"/>
    <x v="6"/>
    <n v="0"/>
    <n v="1.3534174757281553E-2"/>
    <n v="0"/>
    <n v="0"/>
    <n v="0"/>
  </r>
  <r>
    <s v="Nonpoint Sources"/>
    <x v="0"/>
    <n v="30"/>
    <x v="22"/>
    <s v="2310011505"/>
    <x v="6"/>
    <n v="0"/>
    <n v="0.44576359223300965"/>
    <n v="0"/>
    <n v="0"/>
    <n v="0"/>
  </r>
  <r>
    <s v="Nonpoint Sources"/>
    <x v="0"/>
    <n v="30"/>
    <x v="22"/>
    <s v="2310021501"/>
    <x v="6"/>
    <n v="0"/>
    <n v="7.6533009708737855E-4"/>
    <n v="0"/>
    <n v="0"/>
    <n v="0"/>
  </r>
  <r>
    <s v="Nonpoint Sources"/>
    <x v="0"/>
    <n v="30"/>
    <x v="22"/>
    <s v="2310021502"/>
    <x v="6"/>
    <n v="0"/>
    <n v="3.7540048543689317E-4"/>
    <n v="0"/>
    <n v="0"/>
    <n v="0"/>
  </r>
  <r>
    <s v="Nonpoint Sources"/>
    <x v="0"/>
    <n v="30"/>
    <x v="22"/>
    <s v="2310021503"/>
    <x v="6"/>
    <n v="0"/>
    <n v="1.5556504854368931E-4"/>
    <n v="0"/>
    <n v="0"/>
    <n v="0"/>
  </r>
  <r>
    <s v="Nonpoint Sources"/>
    <x v="0"/>
    <n v="30"/>
    <x v="22"/>
    <s v="2310021505"/>
    <x v="6"/>
    <n v="0"/>
    <n v="5.1237378640776694E-3"/>
    <n v="0"/>
    <n v="0"/>
    <n v="0"/>
  </r>
  <r>
    <s v="Nonpoint Sources"/>
    <x v="0"/>
    <n v="30"/>
    <x v="22"/>
    <s v="2310021506"/>
    <x v="6"/>
    <n v="0"/>
    <n v="1.0599320388349514E-5"/>
    <n v="0"/>
    <n v="0"/>
    <n v="0"/>
  </r>
  <r>
    <s v="Nonpoint Sources"/>
    <x v="0"/>
    <n v="30"/>
    <x v="22"/>
    <s v="2310023511"/>
    <x v="6"/>
    <n v="0"/>
    <n v="0"/>
    <n v="0"/>
    <n v="0"/>
    <n v="0"/>
  </r>
  <r>
    <s v="Nonpoint Sources"/>
    <x v="0"/>
    <n v="30"/>
    <x v="22"/>
    <s v="2310023512"/>
    <x v="6"/>
    <n v="0"/>
    <n v="0"/>
    <n v="0"/>
    <n v="0"/>
    <n v="0"/>
  </r>
  <r>
    <s v="Nonpoint Sources"/>
    <x v="0"/>
    <n v="30"/>
    <x v="22"/>
    <s v="2310023513"/>
    <x v="6"/>
    <n v="0"/>
    <n v="0"/>
    <n v="0"/>
    <n v="0"/>
    <n v="0"/>
  </r>
  <r>
    <s v="Nonpoint Sources"/>
    <x v="0"/>
    <n v="30"/>
    <x v="22"/>
    <s v="2310023515"/>
    <x v="6"/>
    <n v="0"/>
    <n v="0"/>
    <n v="0"/>
    <n v="0"/>
    <n v="0"/>
  </r>
  <r>
    <s v="Nonpoint Sources"/>
    <x v="0"/>
    <n v="30"/>
    <x v="22"/>
    <s v="2310023516"/>
    <x v="6"/>
    <n v="0"/>
    <n v="0"/>
    <n v="0"/>
    <n v="0"/>
    <n v="0"/>
  </r>
  <r>
    <s v="Nonpoint Sources"/>
    <x v="0"/>
    <n v="38"/>
    <x v="23"/>
    <s v="2310011501"/>
    <x v="6"/>
    <n v="0"/>
    <n v="0"/>
    <n v="0"/>
    <n v="0"/>
    <n v="0"/>
  </r>
  <r>
    <s v="Nonpoint Sources"/>
    <x v="0"/>
    <n v="38"/>
    <x v="23"/>
    <s v="2310011502"/>
    <x v="6"/>
    <n v="0"/>
    <n v="0"/>
    <n v="0"/>
    <n v="0"/>
    <n v="0"/>
  </r>
  <r>
    <s v="Nonpoint Sources"/>
    <x v="0"/>
    <n v="38"/>
    <x v="23"/>
    <s v="2310011503"/>
    <x v="6"/>
    <n v="0"/>
    <n v="0"/>
    <n v="0"/>
    <n v="0"/>
    <n v="0"/>
  </r>
  <r>
    <s v="Nonpoint Sources"/>
    <x v="0"/>
    <n v="38"/>
    <x v="23"/>
    <s v="2310011505"/>
    <x v="6"/>
    <n v="0"/>
    <n v="0"/>
    <n v="0"/>
    <n v="0"/>
    <n v="0"/>
  </r>
  <r>
    <s v="Nonpoint Sources"/>
    <x v="0"/>
    <n v="38"/>
    <x v="23"/>
    <s v="2310021501"/>
    <x v="6"/>
    <n v="0"/>
    <n v="0"/>
    <n v="0"/>
    <n v="0"/>
    <n v="0"/>
  </r>
  <r>
    <s v="Nonpoint Sources"/>
    <x v="0"/>
    <n v="38"/>
    <x v="23"/>
    <s v="2310021502"/>
    <x v="6"/>
    <n v="0"/>
    <n v="0"/>
    <n v="0"/>
    <n v="0"/>
    <n v="0"/>
  </r>
  <r>
    <s v="Nonpoint Sources"/>
    <x v="0"/>
    <n v="38"/>
    <x v="23"/>
    <s v="2310021503"/>
    <x v="6"/>
    <n v="0"/>
    <n v="0"/>
    <n v="0"/>
    <n v="0"/>
    <n v="0"/>
  </r>
  <r>
    <s v="Nonpoint Sources"/>
    <x v="0"/>
    <n v="38"/>
    <x v="23"/>
    <s v="2310021505"/>
    <x v="6"/>
    <n v="0"/>
    <n v="0"/>
    <n v="0"/>
    <n v="0"/>
    <n v="0"/>
  </r>
  <r>
    <s v="Nonpoint Sources"/>
    <x v="0"/>
    <n v="38"/>
    <x v="23"/>
    <s v="2310021506"/>
    <x v="6"/>
    <n v="0"/>
    <n v="0"/>
    <n v="0"/>
    <n v="0"/>
    <n v="0"/>
  </r>
  <r>
    <s v="Nonpoint Sources"/>
    <x v="0"/>
    <n v="38"/>
    <x v="23"/>
    <s v="2310023511"/>
    <x v="6"/>
    <n v="0"/>
    <n v="0"/>
    <n v="0"/>
    <n v="0"/>
    <n v="0"/>
  </r>
  <r>
    <s v="Nonpoint Sources"/>
    <x v="0"/>
    <n v="38"/>
    <x v="23"/>
    <s v="2310023512"/>
    <x v="6"/>
    <n v="0"/>
    <n v="0"/>
    <n v="0"/>
    <n v="0"/>
    <n v="0"/>
  </r>
  <r>
    <s v="Nonpoint Sources"/>
    <x v="0"/>
    <n v="38"/>
    <x v="23"/>
    <s v="2310023513"/>
    <x v="6"/>
    <n v="0"/>
    <n v="0"/>
    <n v="0"/>
    <n v="0"/>
    <n v="0"/>
  </r>
  <r>
    <s v="Nonpoint Sources"/>
    <x v="0"/>
    <n v="38"/>
    <x v="23"/>
    <s v="2310023515"/>
    <x v="6"/>
    <n v="0"/>
    <n v="0"/>
    <n v="0"/>
    <n v="0"/>
    <n v="0"/>
  </r>
  <r>
    <s v="Nonpoint Sources"/>
    <x v="0"/>
    <n v="38"/>
    <x v="23"/>
    <s v="2310023516"/>
    <x v="6"/>
    <n v="0"/>
    <n v="0"/>
    <n v="0"/>
    <n v="0"/>
    <n v="0"/>
  </r>
  <r>
    <s v="Nonpoint Sources"/>
    <x v="0"/>
    <n v="38"/>
    <x v="24"/>
    <s v="2310011501"/>
    <x v="6"/>
    <n v="0"/>
    <n v="0"/>
    <n v="0"/>
    <n v="0"/>
    <n v="0"/>
  </r>
  <r>
    <s v="Nonpoint Sources"/>
    <x v="0"/>
    <n v="38"/>
    <x v="24"/>
    <s v="2310011502"/>
    <x v="6"/>
    <n v="0"/>
    <n v="0"/>
    <n v="0"/>
    <n v="0"/>
    <n v="0"/>
  </r>
  <r>
    <s v="Nonpoint Sources"/>
    <x v="0"/>
    <n v="38"/>
    <x v="24"/>
    <s v="2310011503"/>
    <x v="6"/>
    <n v="0"/>
    <n v="0"/>
    <n v="0"/>
    <n v="0"/>
    <n v="0"/>
  </r>
  <r>
    <s v="Nonpoint Sources"/>
    <x v="0"/>
    <n v="38"/>
    <x v="24"/>
    <s v="2310011505"/>
    <x v="6"/>
    <n v="0"/>
    <n v="0"/>
    <n v="0"/>
    <n v="0"/>
    <n v="0"/>
  </r>
  <r>
    <s v="Nonpoint Sources"/>
    <x v="0"/>
    <n v="38"/>
    <x v="24"/>
    <s v="2310021501"/>
    <x v="6"/>
    <n v="0"/>
    <n v="0"/>
    <n v="0"/>
    <n v="0"/>
    <n v="0"/>
  </r>
  <r>
    <s v="Nonpoint Sources"/>
    <x v="0"/>
    <n v="38"/>
    <x v="24"/>
    <s v="2310021502"/>
    <x v="6"/>
    <n v="0"/>
    <n v="0"/>
    <n v="0"/>
    <n v="0"/>
    <n v="0"/>
  </r>
  <r>
    <s v="Nonpoint Sources"/>
    <x v="0"/>
    <n v="38"/>
    <x v="24"/>
    <s v="2310021503"/>
    <x v="6"/>
    <n v="0"/>
    <n v="0"/>
    <n v="0"/>
    <n v="0"/>
    <n v="0"/>
  </r>
  <r>
    <s v="Nonpoint Sources"/>
    <x v="0"/>
    <n v="38"/>
    <x v="24"/>
    <s v="2310021505"/>
    <x v="6"/>
    <n v="0"/>
    <n v="0"/>
    <n v="0"/>
    <n v="0"/>
    <n v="0"/>
  </r>
  <r>
    <s v="Nonpoint Sources"/>
    <x v="0"/>
    <n v="38"/>
    <x v="24"/>
    <s v="2310021506"/>
    <x v="6"/>
    <n v="0"/>
    <n v="0"/>
    <n v="0"/>
    <n v="0"/>
    <n v="0"/>
  </r>
  <r>
    <s v="Nonpoint Sources"/>
    <x v="0"/>
    <n v="38"/>
    <x v="24"/>
    <s v="2310023511"/>
    <x v="6"/>
    <n v="0"/>
    <n v="0"/>
    <n v="0"/>
    <n v="0"/>
    <n v="0"/>
  </r>
  <r>
    <s v="Nonpoint Sources"/>
    <x v="0"/>
    <n v="38"/>
    <x v="24"/>
    <s v="2310023512"/>
    <x v="6"/>
    <n v="0"/>
    <n v="0"/>
    <n v="0"/>
    <n v="0"/>
    <n v="0"/>
  </r>
  <r>
    <s v="Nonpoint Sources"/>
    <x v="0"/>
    <n v="38"/>
    <x v="24"/>
    <s v="2310023513"/>
    <x v="6"/>
    <n v="0"/>
    <n v="0"/>
    <n v="0"/>
    <n v="0"/>
    <n v="0"/>
  </r>
  <r>
    <s v="Nonpoint Sources"/>
    <x v="0"/>
    <n v="38"/>
    <x v="24"/>
    <s v="2310023515"/>
    <x v="6"/>
    <n v="0"/>
    <n v="0"/>
    <n v="0"/>
    <n v="0"/>
    <n v="0"/>
  </r>
  <r>
    <s v="Nonpoint Sources"/>
    <x v="0"/>
    <n v="38"/>
    <x v="24"/>
    <s v="2310023516"/>
    <x v="6"/>
    <n v="0"/>
    <n v="0"/>
    <n v="0"/>
    <n v="0"/>
    <n v="0"/>
  </r>
  <r>
    <s v="Nonpoint Sources"/>
    <x v="0"/>
    <n v="30"/>
    <x v="25"/>
    <s v="2310011501"/>
    <x v="6"/>
    <n v="0"/>
    <n v="3.0743200000000002"/>
    <n v="0"/>
    <n v="0"/>
    <n v="0"/>
  </r>
  <r>
    <s v="Nonpoint Sources"/>
    <x v="0"/>
    <n v="30"/>
    <x v="25"/>
    <s v="2310011502"/>
    <x v="6"/>
    <n v="0"/>
    <n v="1.5079800000000001"/>
    <n v="0"/>
    <n v="0"/>
    <n v="0"/>
  </r>
  <r>
    <s v="Nonpoint Sources"/>
    <x v="0"/>
    <n v="30"/>
    <x v="25"/>
    <s v="2310011503"/>
    <x v="6"/>
    <n v="0"/>
    <n v="0.62490400000000002"/>
    <n v="0"/>
    <n v="0"/>
    <n v="0"/>
  </r>
  <r>
    <s v="Nonpoint Sources"/>
    <x v="0"/>
    <n v="30"/>
    <x v="25"/>
    <s v="2310011505"/>
    <x v="6"/>
    <n v="0"/>
    <n v="20.582000000000001"/>
    <n v="0"/>
    <n v="0"/>
    <n v="0"/>
  </r>
  <r>
    <s v="Nonpoint Sources"/>
    <x v="0"/>
    <n v="30"/>
    <x v="25"/>
    <s v="2310021501"/>
    <x v="6"/>
    <n v="0"/>
    <n v="0"/>
    <n v="0"/>
    <n v="0"/>
    <n v="0"/>
  </r>
  <r>
    <s v="Nonpoint Sources"/>
    <x v="0"/>
    <n v="30"/>
    <x v="25"/>
    <s v="2310021502"/>
    <x v="6"/>
    <n v="0"/>
    <n v="0"/>
    <n v="0"/>
    <n v="0"/>
    <n v="0"/>
  </r>
  <r>
    <s v="Nonpoint Sources"/>
    <x v="0"/>
    <n v="30"/>
    <x v="25"/>
    <s v="2310021503"/>
    <x v="6"/>
    <n v="0"/>
    <n v="0"/>
    <n v="0"/>
    <n v="0"/>
    <n v="0"/>
  </r>
  <r>
    <s v="Nonpoint Sources"/>
    <x v="0"/>
    <n v="30"/>
    <x v="25"/>
    <s v="2310021505"/>
    <x v="6"/>
    <n v="0"/>
    <n v="0"/>
    <n v="0"/>
    <n v="0"/>
    <n v="0"/>
  </r>
  <r>
    <s v="Nonpoint Sources"/>
    <x v="0"/>
    <n v="30"/>
    <x v="25"/>
    <s v="2310021506"/>
    <x v="6"/>
    <n v="0"/>
    <n v="0"/>
    <n v="0"/>
    <n v="0"/>
    <n v="0"/>
  </r>
  <r>
    <s v="Nonpoint Sources"/>
    <x v="0"/>
    <n v="30"/>
    <x v="25"/>
    <s v="2310023511"/>
    <x v="6"/>
    <n v="0"/>
    <n v="0"/>
    <n v="0"/>
    <n v="0"/>
    <n v="0"/>
  </r>
  <r>
    <s v="Nonpoint Sources"/>
    <x v="0"/>
    <n v="30"/>
    <x v="25"/>
    <s v="2310023512"/>
    <x v="6"/>
    <n v="0"/>
    <n v="0"/>
    <n v="0"/>
    <n v="0"/>
    <n v="0"/>
  </r>
  <r>
    <s v="Nonpoint Sources"/>
    <x v="0"/>
    <n v="30"/>
    <x v="25"/>
    <s v="2310023513"/>
    <x v="6"/>
    <n v="0"/>
    <n v="0"/>
    <n v="0"/>
    <n v="0"/>
    <n v="0"/>
  </r>
  <r>
    <s v="Nonpoint Sources"/>
    <x v="0"/>
    <n v="30"/>
    <x v="25"/>
    <s v="2310023515"/>
    <x v="6"/>
    <n v="0"/>
    <n v="0"/>
    <n v="0"/>
    <n v="0"/>
    <n v="0"/>
  </r>
  <r>
    <s v="Nonpoint Sources"/>
    <x v="0"/>
    <n v="30"/>
    <x v="25"/>
    <s v="2310023516"/>
    <x v="6"/>
    <n v="0"/>
    <n v="0"/>
    <n v="0"/>
    <n v="0"/>
    <n v="0"/>
  </r>
  <r>
    <s v="Nonpoint Sources"/>
    <x v="0"/>
    <n v="38"/>
    <x v="26"/>
    <s v="2310011501"/>
    <x v="6"/>
    <n v="0"/>
    <n v="0"/>
    <n v="0"/>
    <n v="0"/>
    <n v="0"/>
  </r>
  <r>
    <s v="Nonpoint Sources"/>
    <x v="0"/>
    <n v="38"/>
    <x v="26"/>
    <s v="2310011502"/>
    <x v="6"/>
    <n v="0"/>
    <n v="0"/>
    <n v="0"/>
    <n v="0"/>
    <n v="0"/>
  </r>
  <r>
    <s v="Nonpoint Sources"/>
    <x v="0"/>
    <n v="38"/>
    <x v="26"/>
    <s v="2310011503"/>
    <x v="6"/>
    <n v="0"/>
    <n v="0"/>
    <n v="0"/>
    <n v="0"/>
    <n v="0"/>
  </r>
  <r>
    <s v="Nonpoint Sources"/>
    <x v="0"/>
    <n v="38"/>
    <x v="26"/>
    <s v="2310011505"/>
    <x v="6"/>
    <n v="0"/>
    <n v="0"/>
    <n v="0"/>
    <n v="0"/>
    <n v="0"/>
  </r>
  <r>
    <s v="Nonpoint Sources"/>
    <x v="0"/>
    <n v="38"/>
    <x v="26"/>
    <s v="2310021501"/>
    <x v="6"/>
    <n v="0"/>
    <n v="0"/>
    <n v="0"/>
    <n v="0"/>
    <n v="0"/>
  </r>
  <r>
    <s v="Nonpoint Sources"/>
    <x v="0"/>
    <n v="38"/>
    <x v="26"/>
    <s v="2310021502"/>
    <x v="6"/>
    <n v="0"/>
    <n v="0"/>
    <n v="0"/>
    <n v="0"/>
    <n v="0"/>
  </r>
  <r>
    <s v="Nonpoint Sources"/>
    <x v="0"/>
    <n v="38"/>
    <x v="26"/>
    <s v="2310021503"/>
    <x v="6"/>
    <n v="0"/>
    <n v="0"/>
    <n v="0"/>
    <n v="0"/>
    <n v="0"/>
  </r>
  <r>
    <s v="Nonpoint Sources"/>
    <x v="0"/>
    <n v="38"/>
    <x v="26"/>
    <s v="2310021505"/>
    <x v="6"/>
    <n v="0"/>
    <n v="0"/>
    <n v="0"/>
    <n v="0"/>
    <n v="0"/>
  </r>
  <r>
    <s v="Nonpoint Sources"/>
    <x v="0"/>
    <n v="38"/>
    <x v="26"/>
    <s v="2310021506"/>
    <x v="6"/>
    <n v="0"/>
    <n v="0"/>
    <n v="0"/>
    <n v="0"/>
    <n v="0"/>
  </r>
  <r>
    <s v="Nonpoint Sources"/>
    <x v="0"/>
    <n v="38"/>
    <x v="26"/>
    <s v="2310023511"/>
    <x v="6"/>
    <n v="0"/>
    <n v="0"/>
    <n v="0"/>
    <n v="0"/>
    <n v="0"/>
  </r>
  <r>
    <s v="Nonpoint Sources"/>
    <x v="0"/>
    <n v="38"/>
    <x v="26"/>
    <s v="2310023512"/>
    <x v="6"/>
    <n v="0"/>
    <n v="0"/>
    <n v="0"/>
    <n v="0"/>
    <n v="0"/>
  </r>
  <r>
    <s v="Nonpoint Sources"/>
    <x v="0"/>
    <n v="38"/>
    <x v="26"/>
    <s v="2310023513"/>
    <x v="6"/>
    <n v="0"/>
    <n v="0"/>
    <n v="0"/>
    <n v="0"/>
    <n v="0"/>
  </r>
  <r>
    <s v="Nonpoint Sources"/>
    <x v="0"/>
    <n v="38"/>
    <x v="26"/>
    <s v="2310023515"/>
    <x v="6"/>
    <n v="0"/>
    <n v="0"/>
    <n v="0"/>
    <n v="0"/>
    <n v="0"/>
  </r>
  <r>
    <s v="Nonpoint Sources"/>
    <x v="0"/>
    <n v="38"/>
    <x v="26"/>
    <s v="2310023516"/>
    <x v="6"/>
    <n v="0"/>
    <n v="0"/>
    <n v="0"/>
    <n v="0"/>
    <n v="0"/>
  </r>
  <r>
    <s v="Nonpoint Sources"/>
    <x v="0"/>
    <n v="30"/>
    <x v="27"/>
    <s v="2310011501"/>
    <x v="6"/>
    <n v="0"/>
    <n v="0"/>
    <n v="0"/>
    <n v="0"/>
    <n v="0"/>
  </r>
  <r>
    <s v="Nonpoint Sources"/>
    <x v="0"/>
    <n v="30"/>
    <x v="27"/>
    <s v="2310011502"/>
    <x v="6"/>
    <n v="0"/>
    <n v="0"/>
    <n v="0"/>
    <n v="0"/>
    <n v="0"/>
  </r>
  <r>
    <s v="Nonpoint Sources"/>
    <x v="0"/>
    <n v="30"/>
    <x v="27"/>
    <s v="2310011503"/>
    <x v="6"/>
    <n v="0"/>
    <n v="0"/>
    <n v="0"/>
    <n v="0"/>
    <n v="0"/>
  </r>
  <r>
    <s v="Nonpoint Sources"/>
    <x v="0"/>
    <n v="30"/>
    <x v="27"/>
    <s v="2310011505"/>
    <x v="6"/>
    <n v="0"/>
    <n v="0"/>
    <n v="0"/>
    <n v="0"/>
    <n v="0"/>
  </r>
  <r>
    <s v="Nonpoint Sources"/>
    <x v="0"/>
    <n v="30"/>
    <x v="27"/>
    <s v="2310021501"/>
    <x v="6"/>
    <n v="0"/>
    <n v="0"/>
    <n v="0"/>
    <n v="0"/>
    <n v="0"/>
  </r>
  <r>
    <s v="Nonpoint Sources"/>
    <x v="0"/>
    <n v="30"/>
    <x v="27"/>
    <s v="2310021502"/>
    <x v="6"/>
    <n v="0"/>
    <n v="0"/>
    <n v="0"/>
    <n v="0"/>
    <n v="0"/>
  </r>
  <r>
    <s v="Nonpoint Sources"/>
    <x v="0"/>
    <n v="30"/>
    <x v="27"/>
    <s v="2310021503"/>
    <x v="6"/>
    <n v="0"/>
    <n v="0"/>
    <n v="0"/>
    <n v="0"/>
    <n v="0"/>
  </r>
  <r>
    <s v="Nonpoint Sources"/>
    <x v="0"/>
    <n v="30"/>
    <x v="27"/>
    <s v="2310021505"/>
    <x v="6"/>
    <n v="0"/>
    <n v="0"/>
    <n v="0"/>
    <n v="0"/>
    <n v="0"/>
  </r>
  <r>
    <s v="Nonpoint Sources"/>
    <x v="0"/>
    <n v="30"/>
    <x v="27"/>
    <s v="2310021506"/>
    <x v="6"/>
    <n v="0"/>
    <n v="0"/>
    <n v="0"/>
    <n v="0"/>
    <n v="0"/>
  </r>
  <r>
    <s v="Nonpoint Sources"/>
    <x v="0"/>
    <n v="30"/>
    <x v="27"/>
    <s v="2310023511"/>
    <x v="6"/>
    <n v="0"/>
    <n v="0"/>
    <n v="0"/>
    <n v="0"/>
    <n v="0"/>
  </r>
  <r>
    <s v="Nonpoint Sources"/>
    <x v="0"/>
    <n v="30"/>
    <x v="27"/>
    <s v="2310023512"/>
    <x v="6"/>
    <n v="0"/>
    <n v="0"/>
    <n v="0"/>
    <n v="0"/>
    <n v="0"/>
  </r>
  <r>
    <s v="Nonpoint Sources"/>
    <x v="0"/>
    <n v="30"/>
    <x v="27"/>
    <s v="2310023513"/>
    <x v="6"/>
    <n v="0"/>
    <n v="0"/>
    <n v="0"/>
    <n v="0"/>
    <n v="0"/>
  </r>
  <r>
    <s v="Nonpoint Sources"/>
    <x v="0"/>
    <n v="30"/>
    <x v="27"/>
    <s v="2310023515"/>
    <x v="6"/>
    <n v="0"/>
    <n v="0"/>
    <n v="0"/>
    <n v="0"/>
    <n v="0"/>
  </r>
  <r>
    <s v="Nonpoint Sources"/>
    <x v="0"/>
    <n v="30"/>
    <x v="27"/>
    <s v="2310023516"/>
    <x v="6"/>
    <n v="0"/>
    <n v="0"/>
    <n v="0"/>
    <n v="0"/>
    <n v="0"/>
  </r>
  <r>
    <s v="Nonpoint Sources"/>
    <x v="0"/>
    <n v="38"/>
    <x v="28"/>
    <s v="2310011501"/>
    <x v="6"/>
    <n v="0"/>
    <n v="0"/>
    <n v="0"/>
    <n v="0"/>
    <n v="0"/>
  </r>
  <r>
    <s v="Nonpoint Sources"/>
    <x v="0"/>
    <n v="38"/>
    <x v="28"/>
    <s v="2310011502"/>
    <x v="6"/>
    <n v="0"/>
    <n v="0"/>
    <n v="0"/>
    <n v="0"/>
    <n v="0"/>
  </r>
  <r>
    <s v="Nonpoint Sources"/>
    <x v="0"/>
    <n v="38"/>
    <x v="28"/>
    <s v="2310011503"/>
    <x v="6"/>
    <n v="0"/>
    <n v="0"/>
    <n v="0"/>
    <n v="0"/>
    <n v="0"/>
  </r>
  <r>
    <s v="Nonpoint Sources"/>
    <x v="0"/>
    <n v="38"/>
    <x v="28"/>
    <s v="2310011505"/>
    <x v="6"/>
    <n v="0"/>
    <n v="0"/>
    <n v="0"/>
    <n v="0"/>
    <n v="0"/>
  </r>
  <r>
    <s v="Nonpoint Sources"/>
    <x v="0"/>
    <n v="38"/>
    <x v="28"/>
    <s v="2310021501"/>
    <x v="6"/>
    <n v="0"/>
    <n v="0"/>
    <n v="0"/>
    <n v="0"/>
    <n v="0"/>
  </r>
  <r>
    <s v="Nonpoint Sources"/>
    <x v="0"/>
    <n v="38"/>
    <x v="28"/>
    <s v="2310021502"/>
    <x v="6"/>
    <n v="0"/>
    <n v="0"/>
    <n v="0"/>
    <n v="0"/>
    <n v="0"/>
  </r>
  <r>
    <s v="Nonpoint Sources"/>
    <x v="0"/>
    <n v="38"/>
    <x v="28"/>
    <s v="2310021503"/>
    <x v="6"/>
    <n v="0"/>
    <n v="0"/>
    <n v="0"/>
    <n v="0"/>
    <n v="0"/>
  </r>
  <r>
    <s v="Nonpoint Sources"/>
    <x v="0"/>
    <n v="38"/>
    <x v="28"/>
    <s v="2310021505"/>
    <x v="6"/>
    <n v="0"/>
    <n v="0"/>
    <n v="0"/>
    <n v="0"/>
    <n v="0"/>
  </r>
  <r>
    <s v="Nonpoint Sources"/>
    <x v="0"/>
    <n v="38"/>
    <x v="28"/>
    <s v="2310021506"/>
    <x v="6"/>
    <n v="0"/>
    <n v="0"/>
    <n v="0"/>
    <n v="0"/>
    <n v="0"/>
  </r>
  <r>
    <s v="Nonpoint Sources"/>
    <x v="0"/>
    <n v="38"/>
    <x v="28"/>
    <s v="2310023511"/>
    <x v="6"/>
    <n v="0"/>
    <n v="0"/>
    <n v="0"/>
    <n v="0"/>
    <n v="0"/>
  </r>
  <r>
    <s v="Nonpoint Sources"/>
    <x v="0"/>
    <n v="38"/>
    <x v="28"/>
    <s v="2310023512"/>
    <x v="6"/>
    <n v="0"/>
    <n v="0"/>
    <n v="0"/>
    <n v="0"/>
    <n v="0"/>
  </r>
  <r>
    <s v="Nonpoint Sources"/>
    <x v="0"/>
    <n v="38"/>
    <x v="28"/>
    <s v="2310023513"/>
    <x v="6"/>
    <n v="0"/>
    <n v="0"/>
    <n v="0"/>
    <n v="0"/>
    <n v="0"/>
  </r>
  <r>
    <s v="Nonpoint Sources"/>
    <x v="0"/>
    <n v="38"/>
    <x v="28"/>
    <s v="2310023515"/>
    <x v="6"/>
    <n v="0"/>
    <n v="0"/>
    <n v="0"/>
    <n v="0"/>
    <n v="0"/>
  </r>
  <r>
    <s v="Nonpoint Sources"/>
    <x v="0"/>
    <n v="38"/>
    <x v="28"/>
    <s v="2310023516"/>
    <x v="6"/>
    <n v="0"/>
    <n v="0"/>
    <n v="0"/>
    <n v="0"/>
    <n v="0"/>
  </r>
  <r>
    <s v="Nonpoint Sources"/>
    <x v="0"/>
    <n v="38"/>
    <x v="0"/>
    <s v="2310023310"/>
    <x v="7"/>
    <n v="0"/>
    <n v="0"/>
    <n v="0"/>
    <n v="0"/>
    <n v="0"/>
  </r>
  <r>
    <s v="Nonpoint Sources"/>
    <x v="0"/>
    <n v="38"/>
    <x v="0"/>
    <s v="2310111401"/>
    <x v="7"/>
    <n v="0"/>
    <n v="0"/>
    <n v="0"/>
    <n v="0"/>
    <n v="0"/>
  </r>
  <r>
    <s v="Nonpoint Sources"/>
    <x v="0"/>
    <n v="38"/>
    <x v="0"/>
    <s v="2310121401"/>
    <x v="7"/>
    <n v="0"/>
    <n v="0"/>
    <n v="0"/>
    <n v="0"/>
    <n v="0"/>
  </r>
  <r>
    <s v="Nonpoint Sources"/>
    <x v="0"/>
    <n v="38"/>
    <x v="1"/>
    <s v="2310023310"/>
    <x v="7"/>
    <n v="0"/>
    <n v="0"/>
    <n v="0"/>
    <n v="0"/>
    <n v="0"/>
  </r>
  <r>
    <s v="Nonpoint Sources"/>
    <x v="0"/>
    <n v="38"/>
    <x v="1"/>
    <s v="2310111401"/>
    <x v="7"/>
    <n v="0"/>
    <n v="0"/>
    <n v="0"/>
    <n v="0"/>
    <n v="0"/>
  </r>
  <r>
    <s v="Nonpoint Sources"/>
    <x v="0"/>
    <n v="38"/>
    <x v="1"/>
    <s v="2310121401"/>
    <x v="7"/>
    <n v="0"/>
    <n v="0"/>
    <n v="0"/>
    <n v="0"/>
    <n v="0"/>
  </r>
  <r>
    <s v="Nonpoint Sources"/>
    <x v="0"/>
    <n v="38"/>
    <x v="2"/>
    <s v="2310023310"/>
    <x v="7"/>
    <n v="0"/>
    <n v="0"/>
    <n v="0"/>
    <n v="0"/>
    <n v="0"/>
  </r>
  <r>
    <s v="Nonpoint Sources"/>
    <x v="0"/>
    <n v="38"/>
    <x v="2"/>
    <s v="2310111401"/>
    <x v="7"/>
    <n v="0"/>
    <n v="0"/>
    <n v="0"/>
    <n v="0"/>
    <n v="0"/>
  </r>
  <r>
    <s v="Nonpoint Sources"/>
    <x v="0"/>
    <n v="38"/>
    <x v="2"/>
    <s v="2310121401"/>
    <x v="7"/>
    <n v="0"/>
    <n v="0"/>
    <n v="0"/>
    <n v="0"/>
    <n v="0"/>
  </r>
  <r>
    <s v="Nonpoint Sources"/>
    <x v="0"/>
    <n v="38"/>
    <x v="3"/>
    <s v="2310023310"/>
    <x v="7"/>
    <n v="0"/>
    <n v="0"/>
    <n v="0"/>
    <n v="0"/>
    <n v="0"/>
  </r>
  <r>
    <s v="Nonpoint Sources"/>
    <x v="0"/>
    <n v="38"/>
    <x v="3"/>
    <s v="2310111401"/>
    <x v="7"/>
    <n v="0"/>
    <n v="0"/>
    <n v="0"/>
    <n v="0"/>
    <n v="0"/>
  </r>
  <r>
    <s v="Nonpoint Sources"/>
    <x v="0"/>
    <n v="38"/>
    <x v="3"/>
    <s v="2310121401"/>
    <x v="7"/>
    <n v="0"/>
    <n v="0"/>
    <n v="0"/>
    <n v="0"/>
    <n v="0"/>
  </r>
  <r>
    <s v="Nonpoint Sources"/>
    <x v="0"/>
    <n v="30"/>
    <x v="4"/>
    <s v="2310023310"/>
    <x v="7"/>
    <n v="0"/>
    <n v="0"/>
    <n v="0"/>
    <n v="0"/>
    <n v="0"/>
  </r>
  <r>
    <s v="Nonpoint Sources"/>
    <x v="0"/>
    <n v="30"/>
    <x v="4"/>
    <s v="2310111401"/>
    <x v="7"/>
    <n v="0"/>
    <n v="6.1069699999999998E-3"/>
    <n v="0"/>
    <n v="0"/>
    <n v="0"/>
  </r>
  <r>
    <s v="Nonpoint Sources"/>
    <x v="0"/>
    <n v="30"/>
    <x v="4"/>
    <s v="2310121401"/>
    <x v="7"/>
    <n v="0"/>
    <n v="0"/>
    <n v="0"/>
    <n v="0"/>
    <n v="0"/>
  </r>
  <r>
    <s v="Nonpoint Sources"/>
    <x v="0"/>
    <n v="30"/>
    <x v="5"/>
    <s v="2310023310"/>
    <x v="7"/>
    <n v="0"/>
    <n v="0"/>
    <n v="0"/>
    <n v="0"/>
    <n v="0"/>
  </r>
  <r>
    <s v="Nonpoint Sources"/>
    <x v="0"/>
    <n v="30"/>
    <x v="5"/>
    <s v="2310111401"/>
    <x v="7"/>
    <n v="0"/>
    <n v="0"/>
    <n v="0"/>
    <n v="0"/>
    <n v="0"/>
  </r>
  <r>
    <s v="Nonpoint Sources"/>
    <x v="0"/>
    <n v="30"/>
    <x v="5"/>
    <s v="2310121401"/>
    <x v="7"/>
    <n v="0"/>
    <n v="0"/>
    <n v="0"/>
    <n v="0"/>
    <n v="0"/>
  </r>
  <r>
    <s v="Nonpoint Sources"/>
    <x v="0"/>
    <n v="38"/>
    <x v="6"/>
    <s v="2310023310"/>
    <x v="7"/>
    <n v="0"/>
    <n v="0"/>
    <n v="0"/>
    <n v="0"/>
    <n v="0"/>
  </r>
  <r>
    <s v="Nonpoint Sources"/>
    <x v="0"/>
    <n v="38"/>
    <x v="6"/>
    <s v="2310111401"/>
    <x v="7"/>
    <n v="0"/>
    <n v="0"/>
    <n v="0"/>
    <n v="0"/>
    <n v="0"/>
  </r>
  <r>
    <s v="Nonpoint Sources"/>
    <x v="0"/>
    <n v="38"/>
    <x v="6"/>
    <s v="2310121401"/>
    <x v="7"/>
    <n v="0"/>
    <n v="0"/>
    <n v="0"/>
    <n v="0"/>
    <n v="0"/>
  </r>
  <r>
    <s v="Nonpoint Sources"/>
    <x v="0"/>
    <n v="38"/>
    <x v="7"/>
    <s v="2310023310"/>
    <x v="7"/>
    <n v="0"/>
    <n v="0"/>
    <n v="0"/>
    <n v="0"/>
    <n v="0"/>
  </r>
  <r>
    <s v="Nonpoint Sources"/>
    <x v="0"/>
    <n v="38"/>
    <x v="7"/>
    <s v="2310111401"/>
    <x v="7"/>
    <n v="0"/>
    <n v="2.4566418147448013"/>
    <n v="0"/>
    <n v="0"/>
    <n v="0"/>
  </r>
  <r>
    <s v="Nonpoint Sources"/>
    <x v="0"/>
    <n v="38"/>
    <x v="7"/>
    <s v="2310121401"/>
    <x v="7"/>
    <n v="0"/>
    <n v="0"/>
    <n v="0"/>
    <n v="0"/>
    <n v="0"/>
  </r>
  <r>
    <s v="Nonpoint Sources"/>
    <x v="0"/>
    <n v="30"/>
    <x v="8"/>
    <s v="2310023310"/>
    <x v="7"/>
    <n v="0"/>
    <n v="0"/>
    <n v="0"/>
    <n v="0"/>
    <n v="0"/>
  </r>
  <r>
    <s v="Nonpoint Sources"/>
    <x v="0"/>
    <n v="30"/>
    <x v="8"/>
    <s v="2310111401"/>
    <x v="7"/>
    <n v="0"/>
    <n v="0"/>
    <n v="0"/>
    <n v="0"/>
    <n v="0"/>
  </r>
  <r>
    <s v="Nonpoint Sources"/>
    <x v="0"/>
    <n v="30"/>
    <x v="8"/>
    <s v="2310121401"/>
    <x v="7"/>
    <n v="0"/>
    <n v="0"/>
    <n v="0"/>
    <n v="0"/>
    <n v="0"/>
  </r>
  <r>
    <s v="Nonpoint Sources"/>
    <x v="0"/>
    <n v="30"/>
    <x v="9"/>
    <s v="2310023310"/>
    <x v="7"/>
    <n v="0"/>
    <n v="0"/>
    <n v="0"/>
    <n v="0"/>
    <n v="0"/>
  </r>
  <r>
    <s v="Nonpoint Sources"/>
    <x v="0"/>
    <n v="30"/>
    <x v="9"/>
    <s v="2310111401"/>
    <x v="7"/>
    <n v="0"/>
    <n v="0"/>
    <n v="0"/>
    <n v="0"/>
    <n v="0"/>
  </r>
  <r>
    <s v="Nonpoint Sources"/>
    <x v="0"/>
    <n v="30"/>
    <x v="9"/>
    <s v="2310121401"/>
    <x v="7"/>
    <n v="0"/>
    <n v="0"/>
    <n v="0"/>
    <n v="0"/>
    <n v="0"/>
  </r>
  <r>
    <s v="Nonpoint Sources"/>
    <x v="0"/>
    <n v="38"/>
    <x v="10"/>
    <s v="2310023310"/>
    <x v="7"/>
    <n v="0"/>
    <n v="0"/>
    <n v="0"/>
    <n v="0"/>
    <n v="0"/>
  </r>
  <r>
    <s v="Nonpoint Sources"/>
    <x v="0"/>
    <n v="38"/>
    <x v="10"/>
    <s v="2310111401"/>
    <x v="7"/>
    <n v="0"/>
    <n v="0"/>
    <n v="0"/>
    <n v="0"/>
    <n v="0"/>
  </r>
  <r>
    <s v="Nonpoint Sources"/>
    <x v="0"/>
    <n v="38"/>
    <x v="10"/>
    <s v="2310121401"/>
    <x v="7"/>
    <n v="0"/>
    <n v="0"/>
    <n v="0"/>
    <n v="0"/>
    <n v="0"/>
  </r>
  <r>
    <s v="Nonpoint Sources"/>
    <x v="0"/>
    <n v="46"/>
    <x v="11"/>
    <s v="2310023310"/>
    <x v="7"/>
    <n v="0"/>
    <n v="0"/>
    <n v="0"/>
    <n v="0"/>
    <n v="0"/>
  </r>
  <r>
    <s v="Nonpoint Sources"/>
    <x v="0"/>
    <n v="46"/>
    <x v="11"/>
    <s v="2310111401"/>
    <x v="7"/>
    <n v="0"/>
    <n v="0"/>
    <n v="0"/>
    <n v="0"/>
    <n v="0"/>
  </r>
  <r>
    <s v="Nonpoint Sources"/>
    <x v="0"/>
    <n v="46"/>
    <x v="11"/>
    <s v="2310121401"/>
    <x v="7"/>
    <n v="0"/>
    <n v="0"/>
    <n v="0"/>
    <n v="0"/>
    <n v="0"/>
  </r>
  <r>
    <s v="Nonpoint Sources"/>
    <x v="0"/>
    <n v="30"/>
    <x v="12"/>
    <s v="2310023310"/>
    <x v="7"/>
    <n v="0"/>
    <n v="0"/>
    <n v="0"/>
    <n v="0"/>
    <n v="0"/>
  </r>
  <r>
    <s v="Nonpoint Sources"/>
    <x v="0"/>
    <n v="30"/>
    <x v="12"/>
    <s v="2310111401"/>
    <x v="7"/>
    <n v="0"/>
    <n v="0"/>
    <n v="0"/>
    <n v="0"/>
    <n v="0"/>
  </r>
  <r>
    <s v="Nonpoint Sources"/>
    <x v="0"/>
    <n v="30"/>
    <x v="12"/>
    <s v="2310121401"/>
    <x v="7"/>
    <n v="0"/>
    <n v="0"/>
    <n v="0"/>
    <n v="0"/>
    <n v="0"/>
  </r>
  <r>
    <s v="Nonpoint Sources"/>
    <x v="0"/>
    <n v="38"/>
    <x v="13"/>
    <s v="2310023310"/>
    <x v="7"/>
    <n v="0"/>
    <n v="0"/>
    <n v="0"/>
    <n v="0"/>
    <n v="0"/>
  </r>
  <r>
    <s v="Nonpoint Sources"/>
    <x v="0"/>
    <n v="38"/>
    <x v="13"/>
    <s v="2310111401"/>
    <x v="7"/>
    <n v="0"/>
    <n v="0"/>
    <n v="0"/>
    <n v="0"/>
    <n v="0"/>
  </r>
  <r>
    <s v="Nonpoint Sources"/>
    <x v="0"/>
    <n v="38"/>
    <x v="13"/>
    <s v="2310121401"/>
    <x v="7"/>
    <n v="0"/>
    <n v="0"/>
    <n v="0"/>
    <n v="0"/>
    <n v="0"/>
  </r>
  <r>
    <s v="Nonpoint Sources"/>
    <x v="0"/>
    <n v="38"/>
    <x v="14"/>
    <s v="2310023310"/>
    <x v="7"/>
    <n v="0"/>
    <n v="0"/>
    <n v="0"/>
    <n v="0"/>
    <n v="0"/>
  </r>
  <r>
    <s v="Nonpoint Sources"/>
    <x v="0"/>
    <n v="38"/>
    <x v="14"/>
    <s v="2310111401"/>
    <x v="7"/>
    <n v="0"/>
    <n v="1.0291990690208668"/>
    <n v="0"/>
    <n v="0"/>
    <n v="0"/>
  </r>
  <r>
    <s v="Nonpoint Sources"/>
    <x v="0"/>
    <n v="38"/>
    <x v="14"/>
    <s v="2310121401"/>
    <x v="7"/>
    <n v="0"/>
    <n v="0"/>
    <n v="0"/>
    <n v="0"/>
    <n v="0"/>
  </r>
  <r>
    <s v="Nonpoint Sources"/>
    <x v="0"/>
    <n v="38"/>
    <x v="15"/>
    <s v="2310023310"/>
    <x v="7"/>
    <n v="0"/>
    <n v="0"/>
    <n v="0"/>
    <n v="0"/>
    <n v="0"/>
  </r>
  <r>
    <s v="Nonpoint Sources"/>
    <x v="0"/>
    <n v="38"/>
    <x v="15"/>
    <s v="2310111401"/>
    <x v="7"/>
    <n v="0"/>
    <n v="0.28092099999999998"/>
    <n v="0"/>
    <n v="0"/>
    <n v="0"/>
  </r>
  <r>
    <s v="Nonpoint Sources"/>
    <x v="0"/>
    <n v="38"/>
    <x v="15"/>
    <s v="2310121401"/>
    <x v="7"/>
    <n v="0"/>
    <n v="0"/>
    <n v="0"/>
    <n v="0"/>
    <n v="0"/>
  </r>
  <r>
    <s v="Nonpoint Sources"/>
    <x v="0"/>
    <n v="38"/>
    <x v="16"/>
    <s v="2310023310"/>
    <x v="7"/>
    <n v="0"/>
    <n v="0"/>
    <n v="0"/>
    <n v="0"/>
    <n v="0"/>
  </r>
  <r>
    <s v="Nonpoint Sources"/>
    <x v="0"/>
    <n v="38"/>
    <x v="16"/>
    <s v="2310111401"/>
    <x v="7"/>
    <n v="0"/>
    <n v="3.0152306689834929"/>
    <n v="0"/>
    <n v="0"/>
    <n v="0"/>
  </r>
  <r>
    <s v="Nonpoint Sources"/>
    <x v="0"/>
    <n v="38"/>
    <x v="16"/>
    <s v="2310121401"/>
    <x v="7"/>
    <n v="0"/>
    <n v="0"/>
    <n v="0"/>
    <n v="0"/>
    <n v="0"/>
  </r>
  <r>
    <s v="Nonpoint Sources"/>
    <x v="0"/>
    <n v="30"/>
    <x v="17"/>
    <s v="2310023310"/>
    <x v="7"/>
    <n v="0"/>
    <n v="0"/>
    <n v="0"/>
    <n v="0"/>
    <n v="0"/>
  </r>
  <r>
    <s v="Nonpoint Sources"/>
    <x v="0"/>
    <n v="30"/>
    <x v="17"/>
    <s v="2310111401"/>
    <x v="7"/>
    <n v="0"/>
    <n v="0"/>
    <n v="0"/>
    <n v="0"/>
    <n v="0"/>
  </r>
  <r>
    <s v="Nonpoint Sources"/>
    <x v="0"/>
    <n v="30"/>
    <x v="17"/>
    <s v="2310121401"/>
    <x v="7"/>
    <n v="0"/>
    <n v="0"/>
    <n v="0"/>
    <n v="0"/>
    <n v="0"/>
  </r>
  <r>
    <s v="Nonpoint Sources"/>
    <x v="0"/>
    <n v="30"/>
    <x v="18"/>
    <s v="2310023310"/>
    <x v="7"/>
    <n v="0"/>
    <n v="0"/>
    <n v="0"/>
    <n v="0"/>
    <n v="0"/>
  </r>
  <r>
    <s v="Nonpoint Sources"/>
    <x v="0"/>
    <n v="30"/>
    <x v="18"/>
    <s v="2310111401"/>
    <x v="7"/>
    <n v="0"/>
    <n v="0"/>
    <n v="0"/>
    <n v="0"/>
    <n v="0"/>
  </r>
  <r>
    <s v="Nonpoint Sources"/>
    <x v="0"/>
    <n v="30"/>
    <x v="18"/>
    <s v="2310121401"/>
    <x v="7"/>
    <n v="0"/>
    <n v="0"/>
    <n v="0"/>
    <n v="0"/>
    <n v="0"/>
  </r>
  <r>
    <s v="Nonpoint Sources"/>
    <x v="0"/>
    <n v="38"/>
    <x v="19"/>
    <s v="2310023310"/>
    <x v="7"/>
    <n v="0"/>
    <n v="0"/>
    <n v="0"/>
    <n v="0"/>
    <n v="0"/>
  </r>
  <r>
    <s v="Nonpoint Sources"/>
    <x v="0"/>
    <n v="38"/>
    <x v="19"/>
    <s v="2310111401"/>
    <x v="7"/>
    <n v="0"/>
    <n v="0"/>
    <n v="0"/>
    <n v="0"/>
    <n v="0"/>
  </r>
  <r>
    <s v="Nonpoint Sources"/>
    <x v="0"/>
    <n v="38"/>
    <x v="19"/>
    <s v="2310121401"/>
    <x v="7"/>
    <n v="0"/>
    <n v="0"/>
    <n v="0"/>
    <n v="0"/>
    <n v="0"/>
  </r>
  <r>
    <s v="Nonpoint Sources"/>
    <x v="0"/>
    <n v="30"/>
    <x v="20"/>
    <s v="2310023310"/>
    <x v="7"/>
    <n v="0"/>
    <n v="0"/>
    <n v="0"/>
    <n v="0"/>
    <n v="0"/>
  </r>
  <r>
    <s v="Nonpoint Sources"/>
    <x v="0"/>
    <n v="30"/>
    <x v="20"/>
    <s v="2310111401"/>
    <x v="7"/>
    <n v="0"/>
    <n v="0"/>
    <n v="0"/>
    <n v="0"/>
    <n v="0"/>
  </r>
  <r>
    <s v="Nonpoint Sources"/>
    <x v="0"/>
    <n v="30"/>
    <x v="20"/>
    <s v="2310121401"/>
    <x v="7"/>
    <n v="0"/>
    <n v="0"/>
    <n v="0"/>
    <n v="0"/>
    <n v="0"/>
  </r>
  <r>
    <s v="Nonpoint Sources"/>
    <x v="0"/>
    <n v="30"/>
    <x v="21"/>
    <s v="2310023310"/>
    <x v="7"/>
    <n v="0"/>
    <n v="0"/>
    <n v="0"/>
    <n v="0"/>
    <n v="0"/>
  </r>
  <r>
    <s v="Nonpoint Sources"/>
    <x v="0"/>
    <n v="30"/>
    <x v="21"/>
    <s v="2310111401"/>
    <x v="7"/>
    <n v="0"/>
    <n v="0.33967516778523488"/>
    <n v="0"/>
    <n v="0"/>
    <n v="0"/>
  </r>
  <r>
    <s v="Nonpoint Sources"/>
    <x v="0"/>
    <n v="30"/>
    <x v="21"/>
    <s v="2310121401"/>
    <x v="7"/>
    <n v="0"/>
    <n v="0"/>
    <n v="0"/>
    <n v="0"/>
    <n v="0"/>
  </r>
  <r>
    <s v="Nonpoint Sources"/>
    <x v="0"/>
    <n v="30"/>
    <x v="22"/>
    <s v="2310023310"/>
    <x v="7"/>
    <n v="0"/>
    <n v="0"/>
    <n v="0"/>
    <n v="0"/>
    <n v="0"/>
  </r>
  <r>
    <s v="Nonpoint Sources"/>
    <x v="0"/>
    <n v="30"/>
    <x v="22"/>
    <s v="2310111401"/>
    <x v="7"/>
    <n v="0"/>
    <n v="5.1583009708737861E-3"/>
    <n v="0"/>
    <n v="0"/>
    <n v="0"/>
  </r>
  <r>
    <s v="Nonpoint Sources"/>
    <x v="0"/>
    <n v="30"/>
    <x v="22"/>
    <s v="2310121401"/>
    <x v="7"/>
    <n v="0"/>
    <n v="2.9866799999999998"/>
    <n v="0"/>
    <n v="0"/>
    <n v="0"/>
  </r>
  <r>
    <s v="Nonpoint Sources"/>
    <x v="0"/>
    <n v="38"/>
    <x v="23"/>
    <s v="2310023310"/>
    <x v="7"/>
    <n v="0"/>
    <n v="0"/>
    <n v="0"/>
    <n v="0"/>
    <n v="0"/>
  </r>
  <r>
    <s v="Nonpoint Sources"/>
    <x v="0"/>
    <n v="38"/>
    <x v="23"/>
    <s v="2310111401"/>
    <x v="7"/>
    <n v="0"/>
    <n v="0"/>
    <n v="0"/>
    <n v="0"/>
    <n v="0"/>
  </r>
  <r>
    <s v="Nonpoint Sources"/>
    <x v="0"/>
    <n v="38"/>
    <x v="23"/>
    <s v="2310121401"/>
    <x v="7"/>
    <n v="0"/>
    <n v="0"/>
    <n v="0"/>
    <n v="0"/>
    <n v="0"/>
  </r>
  <r>
    <s v="Nonpoint Sources"/>
    <x v="0"/>
    <n v="38"/>
    <x v="24"/>
    <s v="2310023310"/>
    <x v="7"/>
    <n v="0"/>
    <n v="0"/>
    <n v="0"/>
    <n v="0"/>
    <n v="0"/>
  </r>
  <r>
    <s v="Nonpoint Sources"/>
    <x v="0"/>
    <n v="38"/>
    <x v="24"/>
    <s v="2310111401"/>
    <x v="7"/>
    <n v="0"/>
    <n v="0"/>
    <n v="0"/>
    <n v="0"/>
    <n v="0"/>
  </r>
  <r>
    <s v="Nonpoint Sources"/>
    <x v="0"/>
    <n v="38"/>
    <x v="24"/>
    <s v="2310121401"/>
    <x v="7"/>
    <n v="0"/>
    <n v="0"/>
    <n v="0"/>
    <n v="0"/>
    <n v="0"/>
  </r>
  <r>
    <s v="Nonpoint Sources"/>
    <x v="0"/>
    <n v="30"/>
    <x v="25"/>
    <s v="2310023310"/>
    <x v="7"/>
    <n v="0"/>
    <n v="0"/>
    <n v="0"/>
    <n v="0"/>
    <n v="0"/>
  </r>
  <r>
    <s v="Nonpoint Sources"/>
    <x v="0"/>
    <n v="30"/>
    <x v="25"/>
    <s v="2310111401"/>
    <x v="7"/>
    <n v="0"/>
    <n v="0.23817199999999999"/>
    <n v="0"/>
    <n v="0"/>
    <n v="0"/>
  </r>
  <r>
    <s v="Nonpoint Sources"/>
    <x v="0"/>
    <n v="30"/>
    <x v="25"/>
    <s v="2310121401"/>
    <x v="7"/>
    <n v="0"/>
    <n v="0"/>
    <n v="0"/>
    <n v="0"/>
    <n v="0"/>
  </r>
  <r>
    <s v="Nonpoint Sources"/>
    <x v="0"/>
    <n v="38"/>
    <x v="26"/>
    <s v="2310023310"/>
    <x v="7"/>
    <n v="0"/>
    <n v="0"/>
    <n v="0"/>
    <n v="0"/>
    <n v="0"/>
  </r>
  <r>
    <s v="Nonpoint Sources"/>
    <x v="0"/>
    <n v="38"/>
    <x v="26"/>
    <s v="2310111401"/>
    <x v="7"/>
    <n v="0"/>
    <n v="0"/>
    <n v="0"/>
    <n v="0"/>
    <n v="0"/>
  </r>
  <r>
    <s v="Nonpoint Sources"/>
    <x v="0"/>
    <n v="38"/>
    <x v="26"/>
    <s v="2310121401"/>
    <x v="7"/>
    <n v="0"/>
    <n v="0"/>
    <n v="0"/>
    <n v="0"/>
    <n v="0"/>
  </r>
  <r>
    <s v="Nonpoint Sources"/>
    <x v="0"/>
    <n v="30"/>
    <x v="27"/>
    <s v="2310023310"/>
    <x v="7"/>
    <n v="0"/>
    <n v="0"/>
    <n v="0"/>
    <n v="0"/>
    <n v="0"/>
  </r>
  <r>
    <s v="Nonpoint Sources"/>
    <x v="0"/>
    <n v="30"/>
    <x v="27"/>
    <s v="2310111401"/>
    <x v="7"/>
    <n v="0"/>
    <n v="0"/>
    <n v="0"/>
    <n v="0"/>
    <n v="0"/>
  </r>
  <r>
    <s v="Nonpoint Sources"/>
    <x v="0"/>
    <n v="30"/>
    <x v="27"/>
    <s v="2310121401"/>
    <x v="7"/>
    <n v="0"/>
    <n v="0"/>
    <n v="0"/>
    <n v="0"/>
    <n v="0"/>
  </r>
  <r>
    <s v="Nonpoint Sources"/>
    <x v="0"/>
    <n v="38"/>
    <x v="28"/>
    <s v="2310023310"/>
    <x v="7"/>
    <n v="0"/>
    <n v="0"/>
    <n v="0"/>
    <n v="0"/>
    <n v="0"/>
  </r>
  <r>
    <s v="Nonpoint Sources"/>
    <x v="0"/>
    <n v="38"/>
    <x v="28"/>
    <s v="2310111401"/>
    <x v="7"/>
    <n v="0"/>
    <n v="0"/>
    <n v="0"/>
    <n v="0"/>
    <n v="0"/>
  </r>
  <r>
    <s v="Nonpoint Sources"/>
    <x v="0"/>
    <n v="38"/>
    <x v="28"/>
    <s v="2310121401"/>
    <x v="7"/>
    <n v="0"/>
    <n v="0"/>
    <n v="0"/>
    <n v="0"/>
    <n v="0"/>
  </r>
  <r>
    <s v="Nonpoint Sources"/>
    <x v="0"/>
    <n v="38"/>
    <x v="0"/>
    <s v="2310010100"/>
    <x v="8"/>
    <n v="0"/>
    <n v="0"/>
    <n v="0"/>
    <n v="0"/>
    <n v="0"/>
  </r>
  <r>
    <s v="Nonpoint Sources"/>
    <x v="0"/>
    <n v="38"/>
    <x v="0"/>
    <s v="2310021100"/>
    <x v="8"/>
    <n v="0"/>
    <n v="0"/>
    <n v="0"/>
    <n v="0"/>
    <n v="0"/>
  </r>
  <r>
    <s v="Nonpoint Sources"/>
    <x v="0"/>
    <n v="38"/>
    <x v="0"/>
    <s v="2310023100"/>
    <x v="8"/>
    <n v="0"/>
    <n v="0"/>
    <n v="0"/>
    <n v="0"/>
    <n v="0"/>
  </r>
  <r>
    <s v="Nonpoint Sources"/>
    <x v="0"/>
    <n v="38"/>
    <x v="1"/>
    <s v="2310010100"/>
    <x v="8"/>
    <n v="0"/>
    <n v="0"/>
    <n v="0"/>
    <n v="0"/>
    <n v="0"/>
  </r>
  <r>
    <s v="Nonpoint Sources"/>
    <x v="0"/>
    <n v="38"/>
    <x v="1"/>
    <s v="2310021100"/>
    <x v="8"/>
    <n v="0"/>
    <n v="0"/>
    <n v="0"/>
    <n v="0"/>
    <n v="0"/>
  </r>
  <r>
    <s v="Nonpoint Sources"/>
    <x v="0"/>
    <n v="38"/>
    <x v="1"/>
    <s v="2310023100"/>
    <x v="8"/>
    <n v="0"/>
    <n v="0"/>
    <n v="0"/>
    <n v="0"/>
    <n v="0"/>
  </r>
  <r>
    <s v="Nonpoint Sources"/>
    <x v="0"/>
    <n v="38"/>
    <x v="2"/>
    <s v="2310010100"/>
    <x v="8"/>
    <n v="0"/>
    <n v="0"/>
    <n v="0"/>
    <n v="0"/>
    <n v="0"/>
  </r>
  <r>
    <s v="Nonpoint Sources"/>
    <x v="0"/>
    <n v="38"/>
    <x v="2"/>
    <s v="2310021100"/>
    <x v="8"/>
    <n v="0"/>
    <n v="0"/>
    <n v="0"/>
    <n v="0"/>
    <n v="0"/>
  </r>
  <r>
    <s v="Nonpoint Sources"/>
    <x v="0"/>
    <n v="38"/>
    <x v="2"/>
    <s v="2310023100"/>
    <x v="8"/>
    <n v="0"/>
    <n v="0"/>
    <n v="0"/>
    <n v="0"/>
    <n v="0"/>
  </r>
  <r>
    <s v="Nonpoint Sources"/>
    <x v="0"/>
    <n v="38"/>
    <x v="3"/>
    <s v="2310010100"/>
    <x v="8"/>
    <n v="0"/>
    <n v="0"/>
    <n v="0"/>
    <n v="0"/>
    <n v="0"/>
  </r>
  <r>
    <s v="Nonpoint Sources"/>
    <x v="0"/>
    <n v="38"/>
    <x v="3"/>
    <s v="2310021100"/>
    <x v="8"/>
    <n v="0"/>
    <n v="0"/>
    <n v="0"/>
    <n v="0"/>
    <n v="0"/>
  </r>
  <r>
    <s v="Nonpoint Sources"/>
    <x v="0"/>
    <n v="38"/>
    <x v="3"/>
    <s v="2310023100"/>
    <x v="8"/>
    <n v="0"/>
    <n v="0"/>
    <n v="0"/>
    <n v="0"/>
    <n v="0"/>
  </r>
  <r>
    <s v="Nonpoint Sources"/>
    <x v="0"/>
    <n v="30"/>
    <x v="4"/>
    <s v="2310010100"/>
    <x v="8"/>
    <n v="5.1581799999999997E-2"/>
    <n v="4.8745699999999999E-3"/>
    <n v="7.4447899999999997E-2"/>
    <n v="0"/>
    <n v="6.7357600000000004E-3"/>
  </r>
  <r>
    <s v="Nonpoint Sources"/>
    <x v="0"/>
    <n v="30"/>
    <x v="4"/>
    <s v="2310021100"/>
    <x v="8"/>
    <n v="0"/>
    <n v="0"/>
    <n v="0"/>
    <n v="0"/>
    <n v="0"/>
  </r>
  <r>
    <s v="Nonpoint Sources"/>
    <x v="0"/>
    <n v="30"/>
    <x v="4"/>
    <s v="2310023100"/>
    <x v="8"/>
    <n v="0"/>
    <n v="0"/>
    <n v="0"/>
    <n v="0"/>
    <n v="0"/>
  </r>
  <r>
    <s v="Nonpoint Sources"/>
    <x v="0"/>
    <n v="30"/>
    <x v="5"/>
    <s v="2310010100"/>
    <x v="8"/>
    <n v="0"/>
    <n v="0"/>
    <n v="0"/>
    <n v="0"/>
    <n v="0"/>
  </r>
  <r>
    <s v="Nonpoint Sources"/>
    <x v="0"/>
    <n v="30"/>
    <x v="5"/>
    <s v="2310021100"/>
    <x v="8"/>
    <n v="0"/>
    <n v="0"/>
    <n v="0"/>
    <n v="0"/>
    <n v="0"/>
  </r>
  <r>
    <s v="Nonpoint Sources"/>
    <x v="0"/>
    <n v="30"/>
    <x v="5"/>
    <s v="2310023100"/>
    <x v="8"/>
    <n v="0"/>
    <n v="0"/>
    <n v="0"/>
    <n v="0"/>
    <n v="0"/>
  </r>
  <r>
    <s v="Nonpoint Sources"/>
    <x v="0"/>
    <n v="38"/>
    <x v="6"/>
    <s v="2310010100"/>
    <x v="8"/>
    <n v="0"/>
    <n v="0"/>
    <n v="0"/>
    <n v="0"/>
    <n v="0"/>
  </r>
  <r>
    <s v="Nonpoint Sources"/>
    <x v="0"/>
    <n v="38"/>
    <x v="6"/>
    <s v="2310021100"/>
    <x v="8"/>
    <n v="0"/>
    <n v="0"/>
    <n v="0"/>
    <n v="0"/>
    <n v="0"/>
  </r>
  <r>
    <s v="Nonpoint Sources"/>
    <x v="0"/>
    <n v="38"/>
    <x v="6"/>
    <s v="2310023100"/>
    <x v="8"/>
    <n v="0"/>
    <n v="0"/>
    <n v="0"/>
    <n v="0"/>
    <n v="0"/>
  </r>
  <r>
    <s v="Nonpoint Sources"/>
    <x v="0"/>
    <n v="38"/>
    <x v="7"/>
    <s v="2310010100"/>
    <x v="8"/>
    <n v="20.74972400756144"/>
    <n v="1.9608833270321364"/>
    <n v="29.948022684310022"/>
    <n v="0"/>
    <n v="2.709585330812855"/>
  </r>
  <r>
    <s v="Nonpoint Sources"/>
    <x v="0"/>
    <n v="38"/>
    <x v="7"/>
    <s v="2310021100"/>
    <x v="8"/>
    <n v="0"/>
    <n v="0"/>
    <n v="0"/>
    <n v="0"/>
    <n v="0"/>
  </r>
  <r>
    <s v="Nonpoint Sources"/>
    <x v="0"/>
    <n v="38"/>
    <x v="7"/>
    <s v="2310023100"/>
    <x v="8"/>
    <n v="0"/>
    <n v="0"/>
    <n v="0"/>
    <n v="0"/>
    <n v="0"/>
  </r>
  <r>
    <s v="Nonpoint Sources"/>
    <x v="0"/>
    <n v="30"/>
    <x v="8"/>
    <s v="2310010100"/>
    <x v="8"/>
    <n v="0"/>
    <n v="0"/>
    <n v="0"/>
    <n v="0"/>
    <n v="0"/>
  </r>
  <r>
    <s v="Nonpoint Sources"/>
    <x v="0"/>
    <n v="30"/>
    <x v="8"/>
    <s v="2310021100"/>
    <x v="8"/>
    <n v="0"/>
    <n v="0"/>
    <n v="0"/>
    <n v="0"/>
    <n v="0"/>
  </r>
  <r>
    <s v="Nonpoint Sources"/>
    <x v="0"/>
    <n v="30"/>
    <x v="8"/>
    <s v="2310023100"/>
    <x v="8"/>
    <n v="0"/>
    <n v="0"/>
    <n v="0"/>
    <n v="0"/>
    <n v="0"/>
  </r>
  <r>
    <s v="Nonpoint Sources"/>
    <x v="0"/>
    <n v="30"/>
    <x v="9"/>
    <s v="2310010100"/>
    <x v="8"/>
    <n v="0"/>
    <n v="0"/>
    <n v="0"/>
    <n v="0"/>
    <n v="0"/>
  </r>
  <r>
    <s v="Nonpoint Sources"/>
    <x v="0"/>
    <n v="30"/>
    <x v="9"/>
    <s v="2310021100"/>
    <x v="8"/>
    <n v="0"/>
    <n v="0"/>
    <n v="0"/>
    <n v="0"/>
    <n v="0"/>
  </r>
  <r>
    <s v="Nonpoint Sources"/>
    <x v="0"/>
    <n v="30"/>
    <x v="9"/>
    <s v="2310023100"/>
    <x v="8"/>
    <n v="0"/>
    <n v="0"/>
    <n v="0"/>
    <n v="0"/>
    <n v="0"/>
  </r>
  <r>
    <s v="Nonpoint Sources"/>
    <x v="0"/>
    <n v="38"/>
    <x v="10"/>
    <s v="2310010100"/>
    <x v="8"/>
    <n v="0"/>
    <n v="0"/>
    <n v="0"/>
    <n v="0"/>
    <n v="0"/>
  </r>
  <r>
    <s v="Nonpoint Sources"/>
    <x v="0"/>
    <n v="38"/>
    <x v="10"/>
    <s v="2310021100"/>
    <x v="8"/>
    <n v="0"/>
    <n v="0"/>
    <n v="0"/>
    <n v="0"/>
    <n v="0"/>
  </r>
  <r>
    <s v="Nonpoint Sources"/>
    <x v="0"/>
    <n v="38"/>
    <x v="10"/>
    <s v="2310023100"/>
    <x v="8"/>
    <n v="0"/>
    <n v="0"/>
    <n v="0"/>
    <n v="0"/>
    <n v="0"/>
  </r>
  <r>
    <s v="Nonpoint Sources"/>
    <x v="0"/>
    <n v="46"/>
    <x v="11"/>
    <s v="2310010100"/>
    <x v="8"/>
    <n v="0"/>
    <n v="0"/>
    <n v="0"/>
    <n v="0"/>
    <n v="0"/>
  </r>
  <r>
    <s v="Nonpoint Sources"/>
    <x v="0"/>
    <n v="46"/>
    <x v="11"/>
    <s v="2310021100"/>
    <x v="8"/>
    <n v="0"/>
    <n v="0"/>
    <n v="0"/>
    <n v="0"/>
    <n v="0"/>
  </r>
  <r>
    <s v="Nonpoint Sources"/>
    <x v="0"/>
    <n v="46"/>
    <x v="11"/>
    <s v="2310023100"/>
    <x v="8"/>
    <n v="0"/>
    <n v="0"/>
    <n v="0"/>
    <n v="0"/>
    <n v="0"/>
  </r>
  <r>
    <s v="Nonpoint Sources"/>
    <x v="0"/>
    <n v="30"/>
    <x v="12"/>
    <s v="2310010100"/>
    <x v="8"/>
    <n v="0"/>
    <n v="0"/>
    <n v="0"/>
    <n v="0"/>
    <n v="0"/>
  </r>
  <r>
    <s v="Nonpoint Sources"/>
    <x v="0"/>
    <n v="30"/>
    <x v="12"/>
    <s v="2310021100"/>
    <x v="8"/>
    <n v="0"/>
    <n v="0"/>
    <n v="0"/>
    <n v="0"/>
    <n v="0"/>
  </r>
  <r>
    <s v="Nonpoint Sources"/>
    <x v="0"/>
    <n v="30"/>
    <x v="12"/>
    <s v="2310023100"/>
    <x v="8"/>
    <n v="0"/>
    <n v="0"/>
    <n v="0"/>
    <n v="0"/>
    <n v="0"/>
  </r>
  <r>
    <s v="Nonpoint Sources"/>
    <x v="0"/>
    <n v="38"/>
    <x v="13"/>
    <s v="2310010100"/>
    <x v="8"/>
    <n v="0"/>
    <n v="0"/>
    <n v="0"/>
    <n v="0"/>
    <n v="0"/>
  </r>
  <r>
    <s v="Nonpoint Sources"/>
    <x v="0"/>
    <n v="38"/>
    <x v="13"/>
    <s v="2310021100"/>
    <x v="8"/>
    <n v="0"/>
    <n v="0"/>
    <n v="0"/>
    <n v="0"/>
    <n v="0"/>
  </r>
  <r>
    <s v="Nonpoint Sources"/>
    <x v="0"/>
    <n v="38"/>
    <x v="13"/>
    <s v="2310023100"/>
    <x v="8"/>
    <n v="0"/>
    <n v="0"/>
    <n v="0"/>
    <n v="0"/>
    <n v="0"/>
  </r>
  <r>
    <s v="Nonpoint Sources"/>
    <x v="0"/>
    <n v="38"/>
    <x v="14"/>
    <s v="2310010100"/>
    <x v="8"/>
    <n v="8.6930645264847524"/>
    <n v="0.82150462279293734"/>
    <n v="12.546608667736757"/>
    <n v="0"/>
    <n v="1.1351732263242376"/>
  </r>
  <r>
    <s v="Nonpoint Sources"/>
    <x v="0"/>
    <n v="38"/>
    <x v="14"/>
    <s v="2310021100"/>
    <x v="8"/>
    <n v="0"/>
    <n v="0"/>
    <n v="0"/>
    <n v="0"/>
    <n v="0"/>
  </r>
  <r>
    <s v="Nonpoint Sources"/>
    <x v="0"/>
    <n v="38"/>
    <x v="14"/>
    <s v="2310023100"/>
    <x v="8"/>
    <n v="0"/>
    <n v="0"/>
    <n v="0"/>
    <n v="0"/>
    <n v="0"/>
  </r>
  <r>
    <s v="Nonpoint Sources"/>
    <x v="0"/>
    <n v="38"/>
    <x v="15"/>
    <s v="2310010100"/>
    <x v="8"/>
    <n v="2.37276"/>
    <n v="0.22423000000000001"/>
    <n v="3.4245999999999999"/>
    <n v="0"/>
    <n v="0.30984499999999998"/>
  </r>
  <r>
    <s v="Nonpoint Sources"/>
    <x v="0"/>
    <n v="38"/>
    <x v="15"/>
    <s v="2310021100"/>
    <x v="8"/>
    <n v="0"/>
    <n v="0"/>
    <n v="0"/>
    <n v="0"/>
    <n v="0"/>
  </r>
  <r>
    <s v="Nonpoint Sources"/>
    <x v="0"/>
    <n v="38"/>
    <x v="15"/>
    <s v="2310023100"/>
    <x v="8"/>
    <n v="0"/>
    <n v="0"/>
    <n v="0"/>
    <n v="0"/>
    <n v="0"/>
  </r>
  <r>
    <s v="Nonpoint Sources"/>
    <x v="0"/>
    <n v="38"/>
    <x v="16"/>
    <s v="2310010100"/>
    <x v="8"/>
    <n v="25.467758470894875"/>
    <n v="2.4067494787141617"/>
    <n v="36.757571676802783"/>
    <n v="0"/>
    <n v="3.3256850564726328"/>
  </r>
  <r>
    <s v="Nonpoint Sources"/>
    <x v="0"/>
    <n v="38"/>
    <x v="16"/>
    <s v="2310021100"/>
    <x v="8"/>
    <n v="0"/>
    <n v="0"/>
    <n v="0"/>
    <n v="0"/>
    <n v="0"/>
  </r>
  <r>
    <s v="Nonpoint Sources"/>
    <x v="0"/>
    <n v="38"/>
    <x v="16"/>
    <s v="2310023100"/>
    <x v="8"/>
    <n v="0"/>
    <n v="0"/>
    <n v="0"/>
    <n v="0"/>
    <n v="0"/>
  </r>
  <r>
    <s v="Nonpoint Sources"/>
    <x v="0"/>
    <n v="30"/>
    <x v="17"/>
    <s v="2310010100"/>
    <x v="8"/>
    <n v="0"/>
    <n v="0"/>
    <n v="0"/>
    <n v="0"/>
    <n v="0"/>
  </r>
  <r>
    <s v="Nonpoint Sources"/>
    <x v="0"/>
    <n v="30"/>
    <x v="17"/>
    <s v="2310021100"/>
    <x v="8"/>
    <n v="0"/>
    <n v="0"/>
    <n v="0"/>
    <n v="0"/>
    <n v="0"/>
  </r>
  <r>
    <s v="Nonpoint Sources"/>
    <x v="0"/>
    <n v="30"/>
    <x v="17"/>
    <s v="2310023100"/>
    <x v="8"/>
    <n v="0"/>
    <n v="0"/>
    <n v="0"/>
    <n v="0"/>
    <n v="0"/>
  </r>
  <r>
    <s v="Nonpoint Sources"/>
    <x v="0"/>
    <n v="30"/>
    <x v="18"/>
    <s v="2310010100"/>
    <x v="8"/>
    <n v="0"/>
    <n v="0"/>
    <n v="0"/>
    <n v="0"/>
    <n v="0"/>
  </r>
  <r>
    <s v="Nonpoint Sources"/>
    <x v="0"/>
    <n v="30"/>
    <x v="18"/>
    <s v="2310021100"/>
    <x v="8"/>
    <n v="0"/>
    <n v="0"/>
    <n v="0"/>
    <n v="0"/>
    <n v="0"/>
  </r>
  <r>
    <s v="Nonpoint Sources"/>
    <x v="0"/>
    <n v="30"/>
    <x v="18"/>
    <s v="2310023100"/>
    <x v="8"/>
    <n v="0"/>
    <n v="0"/>
    <n v="0"/>
    <n v="0"/>
    <n v="0"/>
  </r>
  <r>
    <s v="Nonpoint Sources"/>
    <x v="0"/>
    <n v="38"/>
    <x v="19"/>
    <s v="2310010100"/>
    <x v="8"/>
    <n v="0"/>
    <n v="0"/>
    <n v="0"/>
    <n v="0"/>
    <n v="0"/>
  </r>
  <r>
    <s v="Nonpoint Sources"/>
    <x v="0"/>
    <n v="38"/>
    <x v="19"/>
    <s v="2310021100"/>
    <x v="8"/>
    <n v="0"/>
    <n v="0"/>
    <n v="0"/>
    <n v="0"/>
    <n v="0"/>
  </r>
  <r>
    <s v="Nonpoint Sources"/>
    <x v="0"/>
    <n v="38"/>
    <x v="19"/>
    <s v="2310023100"/>
    <x v="8"/>
    <n v="0"/>
    <n v="0"/>
    <n v="0"/>
    <n v="0"/>
    <n v="0"/>
  </r>
  <r>
    <s v="Nonpoint Sources"/>
    <x v="0"/>
    <n v="30"/>
    <x v="20"/>
    <s v="2310010100"/>
    <x v="8"/>
    <n v="0"/>
    <n v="0"/>
    <n v="0"/>
    <n v="0"/>
    <n v="0"/>
  </r>
  <r>
    <s v="Nonpoint Sources"/>
    <x v="0"/>
    <n v="30"/>
    <x v="20"/>
    <s v="2310021100"/>
    <x v="8"/>
    <n v="0"/>
    <n v="0"/>
    <n v="0"/>
    <n v="0"/>
    <n v="0"/>
  </r>
  <r>
    <s v="Nonpoint Sources"/>
    <x v="0"/>
    <n v="30"/>
    <x v="20"/>
    <s v="2310023100"/>
    <x v="8"/>
    <n v="0"/>
    <n v="0"/>
    <n v="0"/>
    <n v="0"/>
    <n v="0"/>
  </r>
  <r>
    <s v="Nonpoint Sources"/>
    <x v="0"/>
    <n v="30"/>
    <x v="21"/>
    <s v="2310010100"/>
    <x v="8"/>
    <n v="2.8690302013422815"/>
    <n v="0.27112634228187915"/>
    <n v="4.140848993288591"/>
    <n v="0"/>
    <n v="0.37464865771812078"/>
  </r>
  <r>
    <s v="Nonpoint Sources"/>
    <x v="0"/>
    <n v="30"/>
    <x v="21"/>
    <s v="2310021100"/>
    <x v="8"/>
    <n v="0"/>
    <n v="0"/>
    <n v="0"/>
    <n v="0"/>
    <n v="0"/>
  </r>
  <r>
    <s v="Nonpoint Sources"/>
    <x v="0"/>
    <n v="30"/>
    <x v="21"/>
    <s v="2310023100"/>
    <x v="8"/>
    <n v="0"/>
    <n v="0"/>
    <n v="0"/>
    <n v="0"/>
    <n v="0"/>
  </r>
  <r>
    <s v="Nonpoint Sources"/>
    <x v="0"/>
    <n v="30"/>
    <x v="22"/>
    <s v="2310010100"/>
    <x v="8"/>
    <n v="4.3569077669902909E-2"/>
    <n v="4.1173543689320387E-3"/>
    <n v="6.2883009708737864E-2"/>
    <n v="0"/>
    <n v="5.6894174757281552E-3"/>
  </r>
  <r>
    <s v="Nonpoint Sources"/>
    <x v="0"/>
    <n v="30"/>
    <x v="22"/>
    <s v="2310021100"/>
    <x v="8"/>
    <n v="9.1967961165048543E-4"/>
    <n v="8.6911650485436886E-5"/>
    <n v="1.3273737864077668E-3"/>
    <n v="0"/>
    <n v="1.2009611650485436E-4"/>
  </r>
  <r>
    <s v="Nonpoint Sources"/>
    <x v="0"/>
    <n v="30"/>
    <x v="22"/>
    <s v="2310023100"/>
    <x v="8"/>
    <n v="0"/>
    <n v="0"/>
    <n v="0"/>
    <n v="0"/>
    <n v="0"/>
  </r>
  <r>
    <s v="Nonpoint Sources"/>
    <x v="0"/>
    <n v="38"/>
    <x v="23"/>
    <s v="2310010100"/>
    <x v="8"/>
    <n v="0"/>
    <n v="0"/>
    <n v="0"/>
    <n v="0"/>
    <n v="0"/>
  </r>
  <r>
    <s v="Nonpoint Sources"/>
    <x v="0"/>
    <n v="38"/>
    <x v="23"/>
    <s v="2310021100"/>
    <x v="8"/>
    <n v="0"/>
    <n v="0"/>
    <n v="0"/>
    <n v="0"/>
    <n v="0"/>
  </r>
  <r>
    <s v="Nonpoint Sources"/>
    <x v="0"/>
    <n v="38"/>
    <x v="23"/>
    <s v="2310023100"/>
    <x v="8"/>
    <n v="0"/>
    <n v="0"/>
    <n v="0"/>
    <n v="0"/>
    <n v="0"/>
  </r>
  <r>
    <s v="Nonpoint Sources"/>
    <x v="0"/>
    <n v="38"/>
    <x v="24"/>
    <s v="2310010100"/>
    <x v="8"/>
    <n v="0"/>
    <n v="0"/>
    <n v="0"/>
    <n v="0"/>
    <n v="0"/>
  </r>
  <r>
    <s v="Nonpoint Sources"/>
    <x v="0"/>
    <n v="38"/>
    <x v="24"/>
    <s v="2310021100"/>
    <x v="8"/>
    <n v="0"/>
    <n v="0"/>
    <n v="0"/>
    <n v="0"/>
    <n v="0"/>
  </r>
  <r>
    <s v="Nonpoint Sources"/>
    <x v="0"/>
    <n v="38"/>
    <x v="24"/>
    <s v="2310023100"/>
    <x v="8"/>
    <n v="0"/>
    <n v="0"/>
    <n v="0"/>
    <n v="0"/>
    <n v="0"/>
  </r>
  <r>
    <s v="Nonpoint Sources"/>
    <x v="0"/>
    <n v="30"/>
    <x v="25"/>
    <s v="2310010100"/>
    <x v="8"/>
    <n v="2.0116900000000002"/>
    <n v="0.190108"/>
    <n v="2.90347"/>
    <n v="0"/>
    <n v="0.26269500000000001"/>
  </r>
  <r>
    <s v="Nonpoint Sources"/>
    <x v="0"/>
    <n v="30"/>
    <x v="25"/>
    <s v="2310021100"/>
    <x v="8"/>
    <n v="0"/>
    <n v="0"/>
    <n v="0"/>
    <n v="0"/>
    <n v="0"/>
  </r>
  <r>
    <s v="Nonpoint Sources"/>
    <x v="0"/>
    <n v="30"/>
    <x v="25"/>
    <s v="2310023100"/>
    <x v="8"/>
    <n v="0"/>
    <n v="0"/>
    <n v="0"/>
    <n v="0"/>
    <n v="0"/>
  </r>
  <r>
    <s v="Nonpoint Sources"/>
    <x v="0"/>
    <n v="38"/>
    <x v="26"/>
    <s v="2310010100"/>
    <x v="8"/>
    <n v="0"/>
    <n v="0"/>
    <n v="0"/>
    <n v="0"/>
    <n v="0"/>
  </r>
  <r>
    <s v="Nonpoint Sources"/>
    <x v="0"/>
    <n v="38"/>
    <x v="26"/>
    <s v="2310021100"/>
    <x v="8"/>
    <n v="0"/>
    <n v="0"/>
    <n v="0"/>
    <n v="0"/>
    <n v="0"/>
  </r>
  <r>
    <s v="Nonpoint Sources"/>
    <x v="0"/>
    <n v="38"/>
    <x v="26"/>
    <s v="2310023100"/>
    <x v="8"/>
    <n v="0"/>
    <n v="0"/>
    <n v="0"/>
    <n v="0"/>
    <n v="0"/>
  </r>
  <r>
    <s v="Nonpoint Sources"/>
    <x v="0"/>
    <n v="30"/>
    <x v="27"/>
    <s v="2310010100"/>
    <x v="8"/>
    <n v="0"/>
    <n v="0"/>
    <n v="0"/>
    <n v="0"/>
    <n v="0"/>
  </r>
  <r>
    <s v="Nonpoint Sources"/>
    <x v="0"/>
    <n v="30"/>
    <x v="27"/>
    <s v="2310021100"/>
    <x v="8"/>
    <n v="0"/>
    <n v="0"/>
    <n v="0"/>
    <n v="0"/>
    <n v="0"/>
  </r>
  <r>
    <s v="Nonpoint Sources"/>
    <x v="0"/>
    <n v="30"/>
    <x v="27"/>
    <s v="2310023100"/>
    <x v="8"/>
    <n v="0"/>
    <n v="0"/>
    <n v="0"/>
    <n v="0"/>
    <n v="0"/>
  </r>
  <r>
    <s v="Nonpoint Sources"/>
    <x v="0"/>
    <n v="38"/>
    <x v="28"/>
    <s v="2310010100"/>
    <x v="8"/>
    <n v="0"/>
    <n v="0"/>
    <n v="0"/>
    <n v="0"/>
    <n v="0"/>
  </r>
  <r>
    <s v="Nonpoint Sources"/>
    <x v="0"/>
    <n v="38"/>
    <x v="28"/>
    <s v="2310021100"/>
    <x v="8"/>
    <n v="0"/>
    <n v="0"/>
    <n v="0"/>
    <n v="0"/>
    <n v="0"/>
  </r>
  <r>
    <s v="Nonpoint Sources"/>
    <x v="0"/>
    <n v="38"/>
    <x v="28"/>
    <s v="2310023100"/>
    <x v="8"/>
    <n v="0"/>
    <n v="0"/>
    <n v="0"/>
    <n v="0"/>
    <n v="0"/>
  </r>
  <r>
    <s v="Nonpoint Sources"/>
    <x v="0"/>
    <n v="38"/>
    <x v="0"/>
    <s v="2310000660"/>
    <x v="9"/>
    <n v="0"/>
    <n v="0"/>
    <n v="0"/>
    <n v="0"/>
    <n v="0"/>
  </r>
  <r>
    <s v="Nonpoint Sources"/>
    <x v="0"/>
    <n v="38"/>
    <x v="1"/>
    <s v="2310000660"/>
    <x v="9"/>
    <n v="0"/>
    <n v="0"/>
    <n v="0"/>
    <n v="0"/>
    <n v="0"/>
  </r>
  <r>
    <s v="Nonpoint Sources"/>
    <x v="0"/>
    <n v="38"/>
    <x v="2"/>
    <s v="2310000660"/>
    <x v="9"/>
    <n v="0"/>
    <n v="0"/>
    <n v="0"/>
    <n v="0"/>
    <n v="0"/>
  </r>
  <r>
    <s v="Nonpoint Sources"/>
    <x v="0"/>
    <n v="38"/>
    <x v="3"/>
    <s v="2310000660"/>
    <x v="9"/>
    <n v="0"/>
    <n v="0"/>
    <n v="0"/>
    <n v="0"/>
    <n v="0"/>
  </r>
  <r>
    <s v="Nonpoint Sources"/>
    <x v="0"/>
    <n v="30"/>
    <x v="5"/>
    <s v="2310000660"/>
    <x v="9"/>
    <n v="0"/>
    <n v="0"/>
    <n v="0"/>
    <n v="0"/>
    <n v="0"/>
  </r>
  <r>
    <s v="Nonpoint Sources"/>
    <x v="0"/>
    <n v="38"/>
    <x v="6"/>
    <s v="2310000660"/>
    <x v="9"/>
    <n v="0"/>
    <n v="0"/>
    <n v="0"/>
    <n v="0"/>
    <n v="0"/>
  </r>
  <r>
    <s v="Nonpoint Sources"/>
    <x v="0"/>
    <n v="38"/>
    <x v="7"/>
    <s v="2310000660"/>
    <x v="9"/>
    <n v="205.87824925816025"/>
    <n v="12.993158456973294"/>
    <n v="46.535341246290805"/>
    <n v="0.35307525222551928"/>
    <n v="8.0148089020771529"/>
  </r>
  <r>
    <s v="Nonpoint Sources"/>
    <x v="0"/>
    <n v="30"/>
    <x v="8"/>
    <s v="2310000660"/>
    <x v="9"/>
    <n v="0"/>
    <n v="0"/>
    <n v="0"/>
    <n v="0"/>
    <n v="0"/>
  </r>
  <r>
    <s v="Nonpoint Sources"/>
    <x v="0"/>
    <n v="38"/>
    <x v="10"/>
    <s v="2310000660"/>
    <x v="9"/>
    <n v="0"/>
    <n v="0"/>
    <n v="0"/>
    <n v="0"/>
    <n v="0"/>
  </r>
  <r>
    <s v="Nonpoint Sources"/>
    <x v="0"/>
    <n v="46"/>
    <x v="11"/>
    <s v="2310000660"/>
    <x v="9"/>
    <n v="0"/>
    <n v="0"/>
    <n v="0"/>
    <n v="0"/>
    <n v="0"/>
  </r>
  <r>
    <s v="Nonpoint Sources"/>
    <x v="0"/>
    <n v="30"/>
    <x v="12"/>
    <s v="2310000660"/>
    <x v="9"/>
    <n v="0"/>
    <n v="0"/>
    <n v="0"/>
    <n v="0"/>
    <n v="0"/>
  </r>
  <r>
    <s v="Nonpoint Sources"/>
    <x v="0"/>
    <n v="38"/>
    <x v="13"/>
    <s v="2310000660"/>
    <x v="9"/>
    <n v="0"/>
    <n v="0"/>
    <n v="0"/>
    <n v="0"/>
    <n v="0"/>
  </r>
  <r>
    <s v="Nonpoint Sources"/>
    <x v="0"/>
    <n v="38"/>
    <x v="14"/>
    <s v="2310000660"/>
    <x v="9"/>
    <n v="99.652238470191236"/>
    <n v="6.2891338582677161"/>
    <n v="22.524773903262094"/>
    <n v="0.17090101237345331"/>
    <n v="3.8794573678290218"/>
  </r>
  <r>
    <s v="Nonpoint Sources"/>
    <x v="0"/>
    <n v="38"/>
    <x v="15"/>
    <s v="2310000660"/>
    <x v="9"/>
    <n v="4.2118000000000002"/>
    <n v="0.26581100000000002"/>
    <n v="0.95200700000000005"/>
    <n v="7.2231200000000004E-3"/>
    <n v="0.163965"/>
  </r>
  <r>
    <s v="Nonpoint Sources"/>
    <x v="0"/>
    <n v="38"/>
    <x v="16"/>
    <s v="2310000660"/>
    <x v="9"/>
    <n v="305.31418655097616"/>
    <n v="19.268673752711496"/>
    <n v="69.011375271149674"/>
    <n v="0.5236066811279827"/>
    <n v="11.885860303687634"/>
  </r>
  <r>
    <s v="Nonpoint Sources"/>
    <x v="0"/>
    <n v="38"/>
    <x v="19"/>
    <s v="2310000660"/>
    <x v="9"/>
    <n v="0"/>
    <n v="0"/>
    <n v="0"/>
    <n v="0"/>
    <n v="0"/>
  </r>
  <r>
    <s v="Nonpoint Sources"/>
    <x v="0"/>
    <n v="30"/>
    <x v="20"/>
    <s v="2310000660"/>
    <x v="9"/>
    <n v="0"/>
    <n v="0"/>
    <n v="0"/>
    <n v="0"/>
    <n v="0"/>
  </r>
  <r>
    <s v="Nonpoint Sources"/>
    <x v="0"/>
    <n v="30"/>
    <x v="21"/>
    <s v="2310000660"/>
    <x v="9"/>
    <n v="0"/>
    <n v="0"/>
    <n v="0"/>
    <n v="0"/>
    <n v="0"/>
  </r>
  <r>
    <s v="Nonpoint Sources"/>
    <x v="0"/>
    <n v="30"/>
    <x v="22"/>
    <s v="2310000660"/>
    <x v="9"/>
    <n v="0"/>
    <n v="0"/>
    <n v="0"/>
    <n v="0"/>
    <n v="0"/>
  </r>
  <r>
    <s v="Nonpoint Sources"/>
    <x v="0"/>
    <n v="38"/>
    <x v="23"/>
    <s v="2310000660"/>
    <x v="9"/>
    <n v="0"/>
    <n v="0"/>
    <n v="0"/>
    <n v="0"/>
    <n v="0"/>
  </r>
  <r>
    <s v="Nonpoint Sources"/>
    <x v="0"/>
    <n v="38"/>
    <x v="24"/>
    <s v="2310000660"/>
    <x v="9"/>
    <n v="0"/>
    <n v="0"/>
    <n v="0"/>
    <n v="0"/>
    <n v="0"/>
  </r>
  <r>
    <s v="Nonpoint Sources"/>
    <x v="0"/>
    <n v="30"/>
    <x v="25"/>
    <s v="2310000660"/>
    <x v="9"/>
    <n v="0"/>
    <n v="0"/>
    <n v="0"/>
    <n v="0"/>
    <n v="0"/>
  </r>
  <r>
    <s v="Nonpoint Sources"/>
    <x v="0"/>
    <n v="30"/>
    <x v="27"/>
    <s v="2310000660"/>
    <x v="9"/>
    <n v="0"/>
    <n v="0"/>
    <n v="0"/>
    <n v="0"/>
    <n v="0"/>
  </r>
  <r>
    <s v="Nonpoint Sources"/>
    <x v="0"/>
    <n v="38"/>
    <x v="28"/>
    <s v="2310000660"/>
    <x v="9"/>
    <n v="0"/>
    <n v="0"/>
    <n v="0"/>
    <n v="0"/>
    <n v="0"/>
  </r>
  <r>
    <s v="Nonpoint Sources"/>
    <x v="0"/>
    <n v="38"/>
    <x v="0"/>
    <s v="2310011201"/>
    <x v="10"/>
    <n v="0"/>
    <n v="0"/>
    <n v="0"/>
    <n v="0"/>
    <n v="0"/>
  </r>
  <r>
    <s v="Nonpoint Sources"/>
    <x v="0"/>
    <n v="38"/>
    <x v="0"/>
    <s v="2310021030"/>
    <x v="10"/>
    <n v="0"/>
    <n v="0"/>
    <n v="0"/>
    <n v="0"/>
    <n v="0"/>
  </r>
  <r>
    <s v="Nonpoint Sources"/>
    <x v="0"/>
    <n v="38"/>
    <x v="0"/>
    <s v="2310023030"/>
    <x v="10"/>
    <n v="0"/>
    <n v="0"/>
    <n v="0"/>
    <n v="0"/>
    <n v="0"/>
  </r>
  <r>
    <s v="Nonpoint Sources"/>
    <x v="0"/>
    <n v="38"/>
    <x v="1"/>
    <s v="2310011201"/>
    <x v="10"/>
    <n v="0"/>
    <n v="0"/>
    <n v="0"/>
    <n v="0"/>
    <n v="0"/>
  </r>
  <r>
    <s v="Nonpoint Sources"/>
    <x v="0"/>
    <n v="38"/>
    <x v="1"/>
    <s v="2310021030"/>
    <x v="10"/>
    <n v="0"/>
    <n v="0"/>
    <n v="0"/>
    <n v="0"/>
    <n v="0"/>
  </r>
  <r>
    <s v="Nonpoint Sources"/>
    <x v="0"/>
    <n v="38"/>
    <x v="1"/>
    <s v="2310023030"/>
    <x v="10"/>
    <n v="0"/>
    <n v="0"/>
    <n v="0"/>
    <n v="0"/>
    <n v="0"/>
  </r>
  <r>
    <s v="Nonpoint Sources"/>
    <x v="0"/>
    <n v="38"/>
    <x v="2"/>
    <s v="2310011201"/>
    <x v="10"/>
    <n v="0"/>
    <n v="0"/>
    <n v="0"/>
    <n v="0"/>
    <n v="0"/>
  </r>
  <r>
    <s v="Nonpoint Sources"/>
    <x v="0"/>
    <n v="38"/>
    <x v="2"/>
    <s v="2310021030"/>
    <x v="10"/>
    <n v="0"/>
    <n v="0"/>
    <n v="0"/>
    <n v="0"/>
    <n v="0"/>
  </r>
  <r>
    <s v="Nonpoint Sources"/>
    <x v="0"/>
    <n v="38"/>
    <x v="2"/>
    <s v="2310023030"/>
    <x v="10"/>
    <n v="0"/>
    <n v="0"/>
    <n v="0"/>
    <n v="0"/>
    <n v="0"/>
  </r>
  <r>
    <s v="Nonpoint Sources"/>
    <x v="0"/>
    <n v="38"/>
    <x v="3"/>
    <s v="2310011201"/>
    <x v="10"/>
    <n v="0"/>
    <n v="0"/>
    <n v="0"/>
    <n v="0"/>
    <n v="0"/>
  </r>
  <r>
    <s v="Nonpoint Sources"/>
    <x v="0"/>
    <n v="38"/>
    <x v="3"/>
    <s v="2310021030"/>
    <x v="10"/>
    <n v="0"/>
    <n v="0"/>
    <n v="0"/>
    <n v="0"/>
    <n v="0"/>
  </r>
  <r>
    <s v="Nonpoint Sources"/>
    <x v="0"/>
    <n v="38"/>
    <x v="3"/>
    <s v="2310023030"/>
    <x v="10"/>
    <n v="0"/>
    <n v="0"/>
    <n v="0"/>
    <n v="0"/>
    <n v="0"/>
  </r>
  <r>
    <s v="Nonpoint Sources"/>
    <x v="0"/>
    <n v="30"/>
    <x v="4"/>
    <s v="2310011201"/>
    <x v="10"/>
    <n v="0"/>
    <n v="1.9418300000000001E-3"/>
    <n v="0"/>
    <n v="0"/>
    <n v="0"/>
  </r>
  <r>
    <s v="Nonpoint Sources"/>
    <x v="0"/>
    <n v="30"/>
    <x v="4"/>
    <s v="2310021030"/>
    <x v="10"/>
    <n v="0"/>
    <n v="0"/>
    <n v="0"/>
    <n v="0"/>
    <n v="0"/>
  </r>
  <r>
    <s v="Nonpoint Sources"/>
    <x v="0"/>
    <n v="30"/>
    <x v="4"/>
    <s v="2310023030"/>
    <x v="10"/>
    <n v="0"/>
    <n v="0"/>
    <n v="0"/>
    <n v="0"/>
    <n v="0"/>
  </r>
  <r>
    <s v="Nonpoint Sources"/>
    <x v="0"/>
    <n v="30"/>
    <x v="5"/>
    <s v="2310011201"/>
    <x v="10"/>
    <n v="0"/>
    <n v="0"/>
    <n v="0"/>
    <n v="0"/>
    <n v="0"/>
  </r>
  <r>
    <s v="Nonpoint Sources"/>
    <x v="0"/>
    <n v="30"/>
    <x v="5"/>
    <s v="2310021030"/>
    <x v="10"/>
    <n v="0"/>
    <n v="0"/>
    <n v="0"/>
    <n v="0"/>
    <n v="0"/>
  </r>
  <r>
    <s v="Nonpoint Sources"/>
    <x v="0"/>
    <n v="30"/>
    <x v="5"/>
    <s v="2310023030"/>
    <x v="10"/>
    <n v="0"/>
    <n v="0"/>
    <n v="0"/>
    <n v="0"/>
    <n v="0"/>
  </r>
  <r>
    <s v="Nonpoint Sources"/>
    <x v="0"/>
    <n v="38"/>
    <x v="6"/>
    <s v="2310011201"/>
    <x v="10"/>
    <n v="0"/>
    <n v="0"/>
    <n v="0"/>
    <n v="0"/>
    <n v="0"/>
  </r>
  <r>
    <s v="Nonpoint Sources"/>
    <x v="0"/>
    <n v="38"/>
    <x v="6"/>
    <s v="2310021030"/>
    <x v="10"/>
    <n v="0"/>
    <n v="0"/>
    <n v="0"/>
    <n v="0"/>
    <n v="0"/>
  </r>
  <r>
    <s v="Nonpoint Sources"/>
    <x v="0"/>
    <n v="38"/>
    <x v="6"/>
    <s v="2310023030"/>
    <x v="10"/>
    <n v="0"/>
    <n v="0"/>
    <n v="0"/>
    <n v="0"/>
    <n v="0"/>
  </r>
  <r>
    <s v="Nonpoint Sources"/>
    <x v="0"/>
    <n v="38"/>
    <x v="7"/>
    <s v="2310011201"/>
    <x v="10"/>
    <n v="0"/>
    <n v="433.31552344386984"/>
    <n v="0"/>
    <n v="0"/>
    <n v="0"/>
  </r>
  <r>
    <s v="Nonpoint Sources"/>
    <x v="0"/>
    <n v="38"/>
    <x v="7"/>
    <s v="2310021030"/>
    <x v="10"/>
    <n v="0"/>
    <n v="0"/>
    <n v="0"/>
    <n v="0"/>
    <n v="0"/>
  </r>
  <r>
    <s v="Nonpoint Sources"/>
    <x v="0"/>
    <n v="38"/>
    <x v="7"/>
    <s v="2310023030"/>
    <x v="10"/>
    <n v="0"/>
    <n v="0"/>
    <n v="0"/>
    <n v="0"/>
    <n v="0"/>
  </r>
  <r>
    <s v="Nonpoint Sources"/>
    <x v="0"/>
    <n v="30"/>
    <x v="8"/>
    <s v="2310011201"/>
    <x v="10"/>
    <n v="0"/>
    <n v="0"/>
    <n v="0"/>
    <n v="0"/>
    <n v="0"/>
  </r>
  <r>
    <s v="Nonpoint Sources"/>
    <x v="0"/>
    <n v="30"/>
    <x v="8"/>
    <s v="2310021030"/>
    <x v="10"/>
    <n v="0"/>
    <n v="0"/>
    <n v="0"/>
    <n v="0"/>
    <n v="0"/>
  </r>
  <r>
    <s v="Nonpoint Sources"/>
    <x v="0"/>
    <n v="30"/>
    <x v="8"/>
    <s v="2310023030"/>
    <x v="10"/>
    <n v="0"/>
    <n v="0"/>
    <n v="0"/>
    <n v="0"/>
    <n v="0"/>
  </r>
  <r>
    <s v="Nonpoint Sources"/>
    <x v="0"/>
    <n v="30"/>
    <x v="9"/>
    <s v="2310011201"/>
    <x v="10"/>
    <n v="0"/>
    <n v="0"/>
    <n v="0"/>
    <n v="0"/>
    <n v="0"/>
  </r>
  <r>
    <s v="Nonpoint Sources"/>
    <x v="0"/>
    <n v="30"/>
    <x v="9"/>
    <s v="2310021030"/>
    <x v="10"/>
    <n v="0"/>
    <n v="0"/>
    <n v="0"/>
    <n v="0"/>
    <n v="0"/>
  </r>
  <r>
    <s v="Nonpoint Sources"/>
    <x v="0"/>
    <n v="30"/>
    <x v="9"/>
    <s v="2310023030"/>
    <x v="10"/>
    <n v="0"/>
    <n v="0"/>
    <n v="0"/>
    <n v="0"/>
    <n v="0"/>
  </r>
  <r>
    <s v="Nonpoint Sources"/>
    <x v="0"/>
    <n v="38"/>
    <x v="10"/>
    <s v="2310011201"/>
    <x v="10"/>
    <n v="0"/>
    <n v="0"/>
    <n v="0"/>
    <n v="0"/>
    <n v="0"/>
  </r>
  <r>
    <s v="Nonpoint Sources"/>
    <x v="0"/>
    <n v="38"/>
    <x v="10"/>
    <s v="2310021030"/>
    <x v="10"/>
    <n v="0"/>
    <n v="0"/>
    <n v="0"/>
    <n v="0"/>
    <n v="0"/>
  </r>
  <r>
    <s v="Nonpoint Sources"/>
    <x v="0"/>
    <n v="38"/>
    <x v="10"/>
    <s v="2310023030"/>
    <x v="10"/>
    <n v="0"/>
    <n v="0"/>
    <n v="0"/>
    <n v="0"/>
    <n v="0"/>
  </r>
  <r>
    <s v="Nonpoint Sources"/>
    <x v="0"/>
    <n v="46"/>
    <x v="11"/>
    <s v="2310011201"/>
    <x v="10"/>
    <n v="0"/>
    <n v="0"/>
    <n v="0"/>
    <n v="0"/>
    <n v="0"/>
  </r>
  <r>
    <s v="Nonpoint Sources"/>
    <x v="0"/>
    <n v="46"/>
    <x v="11"/>
    <s v="2310021030"/>
    <x v="10"/>
    <n v="0"/>
    <n v="0"/>
    <n v="0"/>
    <n v="0"/>
    <n v="0"/>
  </r>
  <r>
    <s v="Nonpoint Sources"/>
    <x v="0"/>
    <n v="46"/>
    <x v="11"/>
    <s v="2310023030"/>
    <x v="10"/>
    <n v="0"/>
    <n v="0"/>
    <n v="0"/>
    <n v="0"/>
    <n v="0"/>
  </r>
  <r>
    <s v="Nonpoint Sources"/>
    <x v="0"/>
    <n v="30"/>
    <x v="12"/>
    <s v="2310011201"/>
    <x v="10"/>
    <n v="0"/>
    <n v="0"/>
    <n v="0"/>
    <n v="0"/>
    <n v="0"/>
  </r>
  <r>
    <s v="Nonpoint Sources"/>
    <x v="0"/>
    <n v="30"/>
    <x v="12"/>
    <s v="2310021030"/>
    <x v="10"/>
    <n v="0"/>
    <n v="0"/>
    <n v="0"/>
    <n v="0"/>
    <n v="0"/>
  </r>
  <r>
    <s v="Nonpoint Sources"/>
    <x v="0"/>
    <n v="30"/>
    <x v="12"/>
    <s v="2310023030"/>
    <x v="10"/>
    <n v="0"/>
    <n v="0"/>
    <n v="0"/>
    <n v="0"/>
    <n v="0"/>
  </r>
  <r>
    <s v="Nonpoint Sources"/>
    <x v="0"/>
    <n v="38"/>
    <x v="13"/>
    <s v="2310011201"/>
    <x v="10"/>
    <n v="0"/>
    <n v="0"/>
    <n v="0"/>
    <n v="0"/>
    <n v="0"/>
  </r>
  <r>
    <s v="Nonpoint Sources"/>
    <x v="0"/>
    <n v="38"/>
    <x v="13"/>
    <s v="2310021030"/>
    <x v="10"/>
    <n v="0"/>
    <n v="0"/>
    <n v="0"/>
    <n v="0"/>
    <n v="0"/>
  </r>
  <r>
    <s v="Nonpoint Sources"/>
    <x v="0"/>
    <n v="38"/>
    <x v="13"/>
    <s v="2310023030"/>
    <x v="10"/>
    <n v="0"/>
    <n v="0"/>
    <n v="0"/>
    <n v="0"/>
    <n v="0"/>
  </r>
  <r>
    <s v="Nonpoint Sources"/>
    <x v="0"/>
    <n v="38"/>
    <x v="14"/>
    <s v="2310011201"/>
    <x v="10"/>
    <n v="0"/>
    <n v="247.78830916724377"/>
    <n v="0"/>
    <n v="0"/>
    <n v="0"/>
  </r>
  <r>
    <s v="Nonpoint Sources"/>
    <x v="0"/>
    <n v="38"/>
    <x v="14"/>
    <s v="2310021030"/>
    <x v="10"/>
    <n v="0"/>
    <n v="0"/>
    <n v="0"/>
    <n v="0"/>
    <n v="0"/>
  </r>
  <r>
    <s v="Nonpoint Sources"/>
    <x v="0"/>
    <n v="38"/>
    <x v="14"/>
    <s v="2310023030"/>
    <x v="10"/>
    <n v="0"/>
    <n v="0"/>
    <n v="0"/>
    <n v="0"/>
    <n v="0"/>
  </r>
  <r>
    <s v="Nonpoint Sources"/>
    <x v="0"/>
    <n v="38"/>
    <x v="15"/>
    <s v="2310011201"/>
    <x v="10"/>
    <n v="0"/>
    <n v="16.302399999999999"/>
    <n v="0"/>
    <n v="0"/>
    <n v="0"/>
  </r>
  <r>
    <s v="Nonpoint Sources"/>
    <x v="0"/>
    <n v="38"/>
    <x v="15"/>
    <s v="2310021030"/>
    <x v="10"/>
    <n v="0"/>
    <n v="0"/>
    <n v="0"/>
    <n v="0"/>
    <n v="0"/>
  </r>
  <r>
    <s v="Nonpoint Sources"/>
    <x v="0"/>
    <n v="38"/>
    <x v="15"/>
    <s v="2310023030"/>
    <x v="10"/>
    <n v="0"/>
    <n v="0"/>
    <n v="0"/>
    <n v="0"/>
    <n v="0"/>
  </r>
  <r>
    <s v="Nonpoint Sources"/>
    <x v="0"/>
    <n v="38"/>
    <x v="16"/>
    <s v="2310011201"/>
    <x v="10"/>
    <n v="0"/>
    <n v="473.15803211747721"/>
    <n v="0"/>
    <n v="0"/>
    <n v="0"/>
  </r>
  <r>
    <s v="Nonpoint Sources"/>
    <x v="0"/>
    <n v="38"/>
    <x v="16"/>
    <s v="2310021030"/>
    <x v="10"/>
    <n v="0"/>
    <n v="0"/>
    <n v="0"/>
    <n v="0"/>
    <n v="0"/>
  </r>
  <r>
    <s v="Nonpoint Sources"/>
    <x v="0"/>
    <n v="38"/>
    <x v="16"/>
    <s v="2310023030"/>
    <x v="10"/>
    <n v="0"/>
    <n v="0"/>
    <n v="0"/>
    <n v="0"/>
    <n v="0"/>
  </r>
  <r>
    <s v="Nonpoint Sources"/>
    <x v="0"/>
    <n v="30"/>
    <x v="17"/>
    <s v="2310011201"/>
    <x v="10"/>
    <n v="0"/>
    <n v="0"/>
    <n v="0"/>
    <n v="0"/>
    <n v="0"/>
  </r>
  <r>
    <s v="Nonpoint Sources"/>
    <x v="0"/>
    <n v="30"/>
    <x v="17"/>
    <s v="2310021030"/>
    <x v="10"/>
    <n v="0"/>
    <n v="0"/>
    <n v="0"/>
    <n v="0"/>
    <n v="0"/>
  </r>
  <r>
    <s v="Nonpoint Sources"/>
    <x v="0"/>
    <n v="30"/>
    <x v="17"/>
    <s v="2310023030"/>
    <x v="10"/>
    <n v="0"/>
    <n v="0"/>
    <n v="0"/>
    <n v="0"/>
    <n v="0"/>
  </r>
  <r>
    <s v="Nonpoint Sources"/>
    <x v="0"/>
    <n v="30"/>
    <x v="18"/>
    <s v="2310011201"/>
    <x v="10"/>
    <n v="0"/>
    <n v="0"/>
    <n v="0"/>
    <n v="0"/>
    <n v="0"/>
  </r>
  <r>
    <s v="Nonpoint Sources"/>
    <x v="0"/>
    <n v="30"/>
    <x v="18"/>
    <s v="2310021030"/>
    <x v="10"/>
    <n v="0"/>
    <n v="0"/>
    <n v="0"/>
    <n v="0"/>
    <n v="0"/>
  </r>
  <r>
    <s v="Nonpoint Sources"/>
    <x v="0"/>
    <n v="30"/>
    <x v="18"/>
    <s v="2310023030"/>
    <x v="10"/>
    <n v="0"/>
    <n v="0"/>
    <n v="0"/>
    <n v="0"/>
    <n v="0"/>
  </r>
  <r>
    <s v="Nonpoint Sources"/>
    <x v="0"/>
    <n v="38"/>
    <x v="19"/>
    <s v="2310011201"/>
    <x v="10"/>
    <n v="0"/>
    <n v="0"/>
    <n v="0"/>
    <n v="0"/>
    <n v="0"/>
  </r>
  <r>
    <s v="Nonpoint Sources"/>
    <x v="0"/>
    <n v="38"/>
    <x v="19"/>
    <s v="2310021030"/>
    <x v="10"/>
    <n v="0"/>
    <n v="0"/>
    <n v="0"/>
    <n v="0"/>
    <n v="0"/>
  </r>
  <r>
    <s v="Nonpoint Sources"/>
    <x v="0"/>
    <n v="38"/>
    <x v="19"/>
    <s v="2310023030"/>
    <x v="10"/>
    <n v="0"/>
    <n v="0"/>
    <n v="0"/>
    <n v="0"/>
    <n v="0"/>
  </r>
  <r>
    <s v="Nonpoint Sources"/>
    <x v="0"/>
    <n v="30"/>
    <x v="20"/>
    <s v="2310011201"/>
    <x v="10"/>
    <n v="0"/>
    <n v="0"/>
    <n v="0"/>
    <n v="0"/>
    <n v="0"/>
  </r>
  <r>
    <s v="Nonpoint Sources"/>
    <x v="0"/>
    <n v="30"/>
    <x v="20"/>
    <s v="2310021030"/>
    <x v="10"/>
    <n v="0"/>
    <n v="0"/>
    <n v="0"/>
    <n v="0"/>
    <n v="0"/>
  </r>
  <r>
    <s v="Nonpoint Sources"/>
    <x v="0"/>
    <n v="30"/>
    <x v="20"/>
    <s v="2310023030"/>
    <x v="10"/>
    <n v="0"/>
    <n v="0"/>
    <n v="0"/>
    <n v="0"/>
    <n v="0"/>
  </r>
  <r>
    <s v="Nonpoint Sources"/>
    <x v="0"/>
    <n v="30"/>
    <x v="21"/>
    <s v="2310011201"/>
    <x v="10"/>
    <n v="0"/>
    <n v="4.3493154324071241"/>
    <n v="0"/>
    <n v="0"/>
    <n v="0"/>
  </r>
  <r>
    <s v="Nonpoint Sources"/>
    <x v="0"/>
    <n v="30"/>
    <x v="21"/>
    <s v="2310021030"/>
    <x v="10"/>
    <n v="0"/>
    <n v="0"/>
    <n v="0"/>
    <n v="0"/>
    <n v="0"/>
  </r>
  <r>
    <s v="Nonpoint Sources"/>
    <x v="0"/>
    <n v="30"/>
    <x v="21"/>
    <s v="2310023030"/>
    <x v="10"/>
    <n v="0"/>
    <n v="0"/>
    <n v="0"/>
    <n v="0"/>
    <n v="0"/>
  </r>
  <r>
    <s v="Nonpoint Sources"/>
    <x v="0"/>
    <n v="30"/>
    <x v="22"/>
    <s v="2310011201"/>
    <x v="10"/>
    <n v="0"/>
    <n v="0.14313578093943644"/>
    <n v="0"/>
    <n v="0"/>
    <n v="0"/>
  </r>
  <r>
    <s v="Nonpoint Sources"/>
    <x v="0"/>
    <n v="30"/>
    <x v="22"/>
    <s v="2310021030"/>
    <x v="10"/>
    <n v="0"/>
    <n v="0"/>
    <n v="0"/>
    <n v="0"/>
    <n v="0"/>
  </r>
  <r>
    <s v="Nonpoint Sources"/>
    <x v="0"/>
    <n v="30"/>
    <x v="22"/>
    <s v="2310023030"/>
    <x v="10"/>
    <n v="0"/>
    <n v="0"/>
    <n v="0"/>
    <n v="0"/>
    <n v="0"/>
  </r>
  <r>
    <s v="Nonpoint Sources"/>
    <x v="0"/>
    <n v="38"/>
    <x v="23"/>
    <s v="2310011201"/>
    <x v="10"/>
    <n v="0"/>
    <n v="0"/>
    <n v="0"/>
    <n v="0"/>
    <n v="0"/>
  </r>
  <r>
    <s v="Nonpoint Sources"/>
    <x v="0"/>
    <n v="38"/>
    <x v="23"/>
    <s v="2310021030"/>
    <x v="10"/>
    <n v="0"/>
    <n v="0"/>
    <n v="0"/>
    <n v="0"/>
    <n v="0"/>
  </r>
  <r>
    <s v="Nonpoint Sources"/>
    <x v="0"/>
    <n v="38"/>
    <x v="23"/>
    <s v="2310023030"/>
    <x v="10"/>
    <n v="0"/>
    <n v="0"/>
    <n v="0"/>
    <n v="0"/>
    <n v="0"/>
  </r>
  <r>
    <s v="Nonpoint Sources"/>
    <x v="0"/>
    <n v="38"/>
    <x v="24"/>
    <s v="2310011201"/>
    <x v="10"/>
    <n v="0"/>
    <n v="0"/>
    <n v="0"/>
    <n v="0"/>
    <n v="0"/>
  </r>
  <r>
    <s v="Nonpoint Sources"/>
    <x v="0"/>
    <n v="38"/>
    <x v="24"/>
    <s v="2310021030"/>
    <x v="10"/>
    <n v="0"/>
    <n v="0"/>
    <n v="0"/>
    <n v="0"/>
    <n v="0"/>
  </r>
  <r>
    <s v="Nonpoint Sources"/>
    <x v="0"/>
    <n v="38"/>
    <x v="24"/>
    <s v="2310023030"/>
    <x v="10"/>
    <n v="0"/>
    <n v="0"/>
    <n v="0"/>
    <n v="0"/>
    <n v="0"/>
  </r>
  <r>
    <s v="Nonpoint Sources"/>
    <x v="0"/>
    <n v="30"/>
    <x v="25"/>
    <s v="2310011201"/>
    <x v="10"/>
    <n v="0"/>
    <n v="1.88832"/>
    <n v="0"/>
    <n v="0"/>
    <n v="0"/>
  </r>
  <r>
    <s v="Nonpoint Sources"/>
    <x v="0"/>
    <n v="30"/>
    <x v="25"/>
    <s v="2310021030"/>
    <x v="10"/>
    <n v="0"/>
    <n v="0"/>
    <n v="0"/>
    <n v="0"/>
    <n v="0"/>
  </r>
  <r>
    <s v="Nonpoint Sources"/>
    <x v="0"/>
    <n v="30"/>
    <x v="25"/>
    <s v="2310023030"/>
    <x v="10"/>
    <n v="0"/>
    <n v="0"/>
    <n v="0"/>
    <n v="0"/>
    <n v="0"/>
  </r>
  <r>
    <s v="Nonpoint Sources"/>
    <x v="0"/>
    <n v="38"/>
    <x v="26"/>
    <s v="2310011201"/>
    <x v="10"/>
    <n v="0"/>
    <n v="0"/>
    <n v="0"/>
    <n v="0"/>
    <n v="0"/>
  </r>
  <r>
    <s v="Nonpoint Sources"/>
    <x v="0"/>
    <n v="38"/>
    <x v="26"/>
    <s v="2310021030"/>
    <x v="10"/>
    <n v="0"/>
    <n v="0"/>
    <n v="0"/>
    <n v="0"/>
    <n v="0"/>
  </r>
  <r>
    <s v="Nonpoint Sources"/>
    <x v="0"/>
    <n v="38"/>
    <x v="26"/>
    <s v="2310023030"/>
    <x v="10"/>
    <n v="0"/>
    <n v="0"/>
    <n v="0"/>
    <n v="0"/>
    <n v="0"/>
  </r>
  <r>
    <s v="Nonpoint Sources"/>
    <x v="0"/>
    <n v="30"/>
    <x v="27"/>
    <s v="2310011201"/>
    <x v="10"/>
    <n v="0"/>
    <n v="0"/>
    <n v="0"/>
    <n v="0"/>
    <n v="0"/>
  </r>
  <r>
    <s v="Nonpoint Sources"/>
    <x v="0"/>
    <n v="30"/>
    <x v="27"/>
    <s v="2310021030"/>
    <x v="10"/>
    <n v="0"/>
    <n v="0"/>
    <n v="0"/>
    <n v="0"/>
    <n v="0"/>
  </r>
  <r>
    <s v="Nonpoint Sources"/>
    <x v="0"/>
    <n v="30"/>
    <x v="27"/>
    <s v="2310023030"/>
    <x v="10"/>
    <n v="0"/>
    <n v="0"/>
    <n v="0"/>
    <n v="0"/>
    <n v="0"/>
  </r>
  <r>
    <s v="Nonpoint Sources"/>
    <x v="0"/>
    <n v="38"/>
    <x v="28"/>
    <s v="2310011201"/>
    <x v="10"/>
    <n v="0"/>
    <n v="0"/>
    <n v="0"/>
    <n v="0"/>
    <n v="0"/>
  </r>
  <r>
    <s v="Nonpoint Sources"/>
    <x v="0"/>
    <n v="38"/>
    <x v="28"/>
    <s v="2310021030"/>
    <x v="10"/>
    <n v="0"/>
    <n v="0"/>
    <n v="0"/>
    <n v="0"/>
    <n v="0"/>
  </r>
  <r>
    <s v="Nonpoint Sources"/>
    <x v="0"/>
    <n v="38"/>
    <x v="28"/>
    <s v="2310023030"/>
    <x v="10"/>
    <n v="0"/>
    <n v="0"/>
    <n v="0"/>
    <n v="0"/>
    <n v="0"/>
  </r>
  <r>
    <s v="Nonpoint Sources"/>
    <x v="0"/>
    <n v="38"/>
    <x v="0"/>
    <s v="2310021251"/>
    <x v="11"/>
    <n v="0"/>
    <n v="0"/>
    <n v="0"/>
    <n v="0"/>
    <n v="0"/>
  </r>
  <r>
    <s v="Nonpoint Sources"/>
    <x v="0"/>
    <n v="38"/>
    <x v="0"/>
    <s v="2310021351"/>
    <x v="11"/>
    <n v="0"/>
    <n v="0"/>
    <n v="0"/>
    <n v="0"/>
    <n v="0"/>
  </r>
  <r>
    <s v="Nonpoint Sources"/>
    <x v="0"/>
    <n v="38"/>
    <x v="0"/>
    <s v="2310023251"/>
    <x v="11"/>
    <n v="0"/>
    <n v="0"/>
    <n v="0"/>
    <n v="0"/>
    <n v="0"/>
  </r>
  <r>
    <s v="Nonpoint Sources"/>
    <x v="0"/>
    <n v="38"/>
    <x v="0"/>
    <s v="2310023351"/>
    <x v="11"/>
    <n v="0"/>
    <n v="0"/>
    <n v="0"/>
    <n v="0"/>
    <n v="0"/>
  </r>
  <r>
    <s v="Nonpoint Sources"/>
    <x v="0"/>
    <n v="38"/>
    <x v="1"/>
    <s v="2310021251"/>
    <x v="11"/>
    <n v="0"/>
    <n v="0"/>
    <n v="0"/>
    <n v="0"/>
    <n v="0"/>
  </r>
  <r>
    <s v="Nonpoint Sources"/>
    <x v="0"/>
    <n v="38"/>
    <x v="1"/>
    <s v="2310021351"/>
    <x v="11"/>
    <n v="0"/>
    <n v="0"/>
    <n v="0"/>
    <n v="0"/>
    <n v="0"/>
  </r>
  <r>
    <s v="Nonpoint Sources"/>
    <x v="0"/>
    <n v="38"/>
    <x v="1"/>
    <s v="2310023251"/>
    <x v="11"/>
    <n v="0"/>
    <n v="0"/>
    <n v="0"/>
    <n v="0"/>
    <n v="0"/>
  </r>
  <r>
    <s v="Nonpoint Sources"/>
    <x v="0"/>
    <n v="38"/>
    <x v="1"/>
    <s v="2310023351"/>
    <x v="11"/>
    <n v="0"/>
    <n v="0"/>
    <n v="0"/>
    <n v="0"/>
    <n v="0"/>
  </r>
  <r>
    <s v="Nonpoint Sources"/>
    <x v="0"/>
    <n v="38"/>
    <x v="2"/>
    <s v="2310021251"/>
    <x v="11"/>
    <n v="0"/>
    <n v="0"/>
    <n v="0"/>
    <n v="0"/>
    <n v="0"/>
  </r>
  <r>
    <s v="Nonpoint Sources"/>
    <x v="0"/>
    <n v="38"/>
    <x v="2"/>
    <s v="2310021351"/>
    <x v="11"/>
    <n v="0"/>
    <n v="0"/>
    <n v="0"/>
    <n v="0"/>
    <n v="0"/>
  </r>
  <r>
    <s v="Nonpoint Sources"/>
    <x v="0"/>
    <n v="38"/>
    <x v="2"/>
    <s v="2310023251"/>
    <x v="11"/>
    <n v="0"/>
    <n v="0"/>
    <n v="0"/>
    <n v="0"/>
    <n v="0"/>
  </r>
  <r>
    <s v="Nonpoint Sources"/>
    <x v="0"/>
    <n v="38"/>
    <x v="2"/>
    <s v="2310023351"/>
    <x v="11"/>
    <n v="0"/>
    <n v="0"/>
    <n v="0"/>
    <n v="0"/>
    <n v="0"/>
  </r>
  <r>
    <s v="Nonpoint Sources"/>
    <x v="0"/>
    <n v="38"/>
    <x v="3"/>
    <s v="2310021251"/>
    <x v="11"/>
    <n v="0"/>
    <n v="0"/>
    <n v="0"/>
    <n v="0"/>
    <n v="0"/>
  </r>
  <r>
    <s v="Nonpoint Sources"/>
    <x v="0"/>
    <n v="38"/>
    <x v="3"/>
    <s v="2310021351"/>
    <x v="11"/>
    <n v="0"/>
    <n v="0"/>
    <n v="0"/>
    <n v="0"/>
    <n v="0"/>
  </r>
  <r>
    <s v="Nonpoint Sources"/>
    <x v="0"/>
    <n v="38"/>
    <x v="3"/>
    <s v="2310023251"/>
    <x v="11"/>
    <n v="0"/>
    <n v="0"/>
    <n v="0"/>
    <n v="0"/>
    <n v="0"/>
  </r>
  <r>
    <s v="Nonpoint Sources"/>
    <x v="0"/>
    <n v="38"/>
    <x v="3"/>
    <s v="2310023351"/>
    <x v="11"/>
    <n v="0"/>
    <n v="0"/>
    <n v="0"/>
    <n v="0"/>
    <n v="0"/>
  </r>
  <r>
    <s v="Nonpoint Sources"/>
    <x v="0"/>
    <n v="30"/>
    <x v="4"/>
    <s v="2310021251"/>
    <x v="11"/>
    <n v="0"/>
    <n v="0"/>
    <n v="0"/>
    <n v="0"/>
    <n v="0"/>
  </r>
  <r>
    <s v="Nonpoint Sources"/>
    <x v="0"/>
    <n v="30"/>
    <x v="4"/>
    <s v="2310021351"/>
    <x v="11"/>
    <n v="0"/>
    <n v="0"/>
    <n v="0"/>
    <n v="0"/>
    <n v="0"/>
  </r>
  <r>
    <s v="Nonpoint Sources"/>
    <x v="0"/>
    <n v="30"/>
    <x v="4"/>
    <s v="2310023251"/>
    <x v="11"/>
    <n v="0"/>
    <n v="0"/>
    <n v="0"/>
    <n v="0"/>
    <n v="0"/>
  </r>
  <r>
    <s v="Nonpoint Sources"/>
    <x v="0"/>
    <n v="30"/>
    <x v="4"/>
    <s v="2310023351"/>
    <x v="11"/>
    <n v="0"/>
    <n v="0"/>
    <n v="0"/>
    <n v="0"/>
    <n v="0"/>
  </r>
  <r>
    <s v="Nonpoint Sources"/>
    <x v="0"/>
    <n v="30"/>
    <x v="5"/>
    <s v="2310021251"/>
    <x v="11"/>
    <n v="0"/>
    <n v="0"/>
    <n v="0"/>
    <n v="0"/>
    <n v="0"/>
  </r>
  <r>
    <s v="Nonpoint Sources"/>
    <x v="0"/>
    <n v="30"/>
    <x v="5"/>
    <s v="2310021351"/>
    <x v="11"/>
    <n v="0"/>
    <n v="0"/>
    <n v="0"/>
    <n v="0"/>
    <n v="0"/>
  </r>
  <r>
    <s v="Nonpoint Sources"/>
    <x v="0"/>
    <n v="30"/>
    <x v="5"/>
    <s v="2310023251"/>
    <x v="11"/>
    <n v="0"/>
    <n v="0"/>
    <n v="0"/>
    <n v="0"/>
    <n v="0"/>
  </r>
  <r>
    <s v="Nonpoint Sources"/>
    <x v="0"/>
    <n v="30"/>
    <x v="5"/>
    <s v="2310023351"/>
    <x v="11"/>
    <n v="0"/>
    <n v="0"/>
    <n v="0"/>
    <n v="0"/>
    <n v="0"/>
  </r>
  <r>
    <s v="Nonpoint Sources"/>
    <x v="0"/>
    <n v="38"/>
    <x v="6"/>
    <s v="2310021251"/>
    <x v="11"/>
    <n v="0"/>
    <n v="0"/>
    <n v="0"/>
    <n v="0"/>
    <n v="0"/>
  </r>
  <r>
    <s v="Nonpoint Sources"/>
    <x v="0"/>
    <n v="38"/>
    <x v="6"/>
    <s v="2310021351"/>
    <x v="11"/>
    <n v="0"/>
    <n v="0"/>
    <n v="0"/>
    <n v="0"/>
    <n v="0"/>
  </r>
  <r>
    <s v="Nonpoint Sources"/>
    <x v="0"/>
    <n v="38"/>
    <x v="6"/>
    <s v="2310023251"/>
    <x v="11"/>
    <n v="0"/>
    <n v="0"/>
    <n v="0"/>
    <n v="0"/>
    <n v="0"/>
  </r>
  <r>
    <s v="Nonpoint Sources"/>
    <x v="0"/>
    <n v="38"/>
    <x v="6"/>
    <s v="2310023351"/>
    <x v="11"/>
    <n v="0"/>
    <n v="0"/>
    <n v="0"/>
    <n v="0"/>
    <n v="0"/>
  </r>
  <r>
    <s v="Nonpoint Sources"/>
    <x v="0"/>
    <n v="38"/>
    <x v="7"/>
    <s v="2310021251"/>
    <x v="11"/>
    <n v="0"/>
    <n v="0"/>
    <n v="0"/>
    <n v="0"/>
    <n v="0"/>
  </r>
  <r>
    <s v="Nonpoint Sources"/>
    <x v="0"/>
    <n v="38"/>
    <x v="7"/>
    <s v="2310021351"/>
    <x v="11"/>
    <n v="0"/>
    <n v="0"/>
    <n v="0"/>
    <n v="0"/>
    <n v="0"/>
  </r>
  <r>
    <s v="Nonpoint Sources"/>
    <x v="0"/>
    <n v="38"/>
    <x v="7"/>
    <s v="2310023251"/>
    <x v="11"/>
    <n v="0"/>
    <n v="0"/>
    <n v="0"/>
    <n v="0"/>
    <n v="0"/>
  </r>
  <r>
    <s v="Nonpoint Sources"/>
    <x v="0"/>
    <n v="38"/>
    <x v="7"/>
    <s v="2310023351"/>
    <x v="11"/>
    <n v="0"/>
    <n v="0"/>
    <n v="0"/>
    <n v="0"/>
    <n v="0"/>
  </r>
  <r>
    <s v="Nonpoint Sources"/>
    <x v="0"/>
    <n v="30"/>
    <x v="8"/>
    <s v="2310021251"/>
    <x v="11"/>
    <n v="0"/>
    <n v="0"/>
    <n v="0"/>
    <n v="0"/>
    <n v="0"/>
  </r>
  <r>
    <s v="Nonpoint Sources"/>
    <x v="0"/>
    <n v="30"/>
    <x v="8"/>
    <s v="2310021351"/>
    <x v="11"/>
    <n v="0"/>
    <n v="0"/>
    <n v="0"/>
    <n v="0"/>
    <n v="0"/>
  </r>
  <r>
    <s v="Nonpoint Sources"/>
    <x v="0"/>
    <n v="30"/>
    <x v="8"/>
    <s v="2310023251"/>
    <x v="11"/>
    <n v="0"/>
    <n v="0"/>
    <n v="0"/>
    <n v="0"/>
    <n v="0"/>
  </r>
  <r>
    <s v="Nonpoint Sources"/>
    <x v="0"/>
    <n v="30"/>
    <x v="8"/>
    <s v="2310023351"/>
    <x v="11"/>
    <n v="0"/>
    <n v="0"/>
    <n v="0"/>
    <n v="0"/>
    <n v="0"/>
  </r>
  <r>
    <s v="Nonpoint Sources"/>
    <x v="0"/>
    <n v="30"/>
    <x v="9"/>
    <s v="2310021251"/>
    <x v="11"/>
    <n v="0"/>
    <n v="0"/>
    <n v="0"/>
    <n v="0"/>
    <n v="0"/>
  </r>
  <r>
    <s v="Nonpoint Sources"/>
    <x v="0"/>
    <n v="30"/>
    <x v="9"/>
    <s v="2310021351"/>
    <x v="11"/>
    <n v="0"/>
    <n v="0"/>
    <n v="0"/>
    <n v="0"/>
    <n v="0"/>
  </r>
  <r>
    <s v="Nonpoint Sources"/>
    <x v="0"/>
    <n v="30"/>
    <x v="9"/>
    <s v="2310023251"/>
    <x v="11"/>
    <n v="0"/>
    <n v="0"/>
    <n v="0"/>
    <n v="0"/>
    <n v="0"/>
  </r>
  <r>
    <s v="Nonpoint Sources"/>
    <x v="0"/>
    <n v="30"/>
    <x v="9"/>
    <s v="2310023351"/>
    <x v="11"/>
    <n v="0"/>
    <n v="0"/>
    <n v="0"/>
    <n v="0"/>
    <n v="0"/>
  </r>
  <r>
    <s v="Nonpoint Sources"/>
    <x v="0"/>
    <n v="38"/>
    <x v="10"/>
    <s v="2310021251"/>
    <x v="11"/>
    <n v="0"/>
    <n v="0"/>
    <n v="0"/>
    <n v="0"/>
    <n v="0"/>
  </r>
  <r>
    <s v="Nonpoint Sources"/>
    <x v="0"/>
    <n v="38"/>
    <x v="10"/>
    <s v="2310021351"/>
    <x v="11"/>
    <n v="0"/>
    <n v="0"/>
    <n v="0"/>
    <n v="0"/>
    <n v="0"/>
  </r>
  <r>
    <s v="Nonpoint Sources"/>
    <x v="0"/>
    <n v="38"/>
    <x v="10"/>
    <s v="2310023251"/>
    <x v="11"/>
    <n v="0"/>
    <n v="0"/>
    <n v="0"/>
    <n v="0"/>
    <n v="0"/>
  </r>
  <r>
    <s v="Nonpoint Sources"/>
    <x v="0"/>
    <n v="38"/>
    <x v="10"/>
    <s v="2310023351"/>
    <x v="11"/>
    <n v="0"/>
    <n v="0"/>
    <n v="0"/>
    <n v="0"/>
    <n v="0"/>
  </r>
  <r>
    <s v="Nonpoint Sources"/>
    <x v="0"/>
    <n v="46"/>
    <x v="11"/>
    <s v="2310021251"/>
    <x v="11"/>
    <n v="0"/>
    <n v="0"/>
    <n v="0"/>
    <n v="0"/>
    <n v="0"/>
  </r>
  <r>
    <s v="Nonpoint Sources"/>
    <x v="0"/>
    <n v="46"/>
    <x v="11"/>
    <s v="2310021351"/>
    <x v="11"/>
    <n v="0"/>
    <n v="0"/>
    <n v="0"/>
    <n v="0"/>
    <n v="0"/>
  </r>
  <r>
    <s v="Nonpoint Sources"/>
    <x v="0"/>
    <n v="46"/>
    <x v="11"/>
    <s v="2310023251"/>
    <x v="11"/>
    <n v="0"/>
    <n v="0"/>
    <n v="0"/>
    <n v="0"/>
    <n v="0"/>
  </r>
  <r>
    <s v="Nonpoint Sources"/>
    <x v="0"/>
    <n v="46"/>
    <x v="11"/>
    <s v="2310023351"/>
    <x v="11"/>
    <n v="0"/>
    <n v="0"/>
    <n v="0"/>
    <n v="0"/>
    <n v="0"/>
  </r>
  <r>
    <s v="Nonpoint Sources"/>
    <x v="0"/>
    <n v="30"/>
    <x v="12"/>
    <s v="2310021251"/>
    <x v="11"/>
    <n v="0"/>
    <n v="0"/>
    <n v="0"/>
    <n v="0"/>
    <n v="0"/>
  </r>
  <r>
    <s v="Nonpoint Sources"/>
    <x v="0"/>
    <n v="30"/>
    <x v="12"/>
    <s v="2310021351"/>
    <x v="11"/>
    <n v="0"/>
    <n v="0"/>
    <n v="0"/>
    <n v="0"/>
    <n v="0"/>
  </r>
  <r>
    <s v="Nonpoint Sources"/>
    <x v="0"/>
    <n v="30"/>
    <x v="12"/>
    <s v="2310023251"/>
    <x v="11"/>
    <n v="0"/>
    <n v="0"/>
    <n v="0"/>
    <n v="0"/>
    <n v="0"/>
  </r>
  <r>
    <s v="Nonpoint Sources"/>
    <x v="0"/>
    <n v="30"/>
    <x v="12"/>
    <s v="2310023351"/>
    <x v="11"/>
    <n v="0"/>
    <n v="0"/>
    <n v="0"/>
    <n v="0"/>
    <n v="0"/>
  </r>
  <r>
    <s v="Nonpoint Sources"/>
    <x v="0"/>
    <n v="38"/>
    <x v="13"/>
    <s v="2310021251"/>
    <x v="11"/>
    <n v="0"/>
    <n v="0"/>
    <n v="0"/>
    <n v="0"/>
    <n v="0"/>
  </r>
  <r>
    <s v="Nonpoint Sources"/>
    <x v="0"/>
    <n v="38"/>
    <x v="13"/>
    <s v="2310021351"/>
    <x v="11"/>
    <n v="0"/>
    <n v="0"/>
    <n v="0"/>
    <n v="0"/>
    <n v="0"/>
  </r>
  <r>
    <s v="Nonpoint Sources"/>
    <x v="0"/>
    <n v="38"/>
    <x v="13"/>
    <s v="2310023251"/>
    <x v="11"/>
    <n v="0"/>
    <n v="0"/>
    <n v="0"/>
    <n v="0"/>
    <n v="0"/>
  </r>
  <r>
    <s v="Nonpoint Sources"/>
    <x v="0"/>
    <n v="38"/>
    <x v="13"/>
    <s v="2310023351"/>
    <x v="11"/>
    <n v="0"/>
    <n v="0"/>
    <n v="0"/>
    <n v="0"/>
    <n v="0"/>
  </r>
  <r>
    <s v="Nonpoint Sources"/>
    <x v="0"/>
    <n v="38"/>
    <x v="14"/>
    <s v="2310021251"/>
    <x v="11"/>
    <n v="0"/>
    <n v="0"/>
    <n v="0"/>
    <n v="0"/>
    <n v="0"/>
  </r>
  <r>
    <s v="Nonpoint Sources"/>
    <x v="0"/>
    <n v="38"/>
    <x v="14"/>
    <s v="2310021351"/>
    <x v="11"/>
    <n v="0"/>
    <n v="0"/>
    <n v="0"/>
    <n v="0"/>
    <n v="0"/>
  </r>
  <r>
    <s v="Nonpoint Sources"/>
    <x v="0"/>
    <n v="38"/>
    <x v="14"/>
    <s v="2310023251"/>
    <x v="11"/>
    <n v="0"/>
    <n v="0"/>
    <n v="0"/>
    <n v="0"/>
    <n v="0"/>
  </r>
  <r>
    <s v="Nonpoint Sources"/>
    <x v="0"/>
    <n v="38"/>
    <x v="14"/>
    <s v="2310023351"/>
    <x v="11"/>
    <n v="0"/>
    <n v="0"/>
    <n v="0"/>
    <n v="0"/>
    <n v="0"/>
  </r>
  <r>
    <s v="Nonpoint Sources"/>
    <x v="0"/>
    <n v="38"/>
    <x v="15"/>
    <s v="2310021251"/>
    <x v="11"/>
    <n v="0"/>
    <n v="0"/>
    <n v="0"/>
    <n v="0"/>
    <n v="0"/>
  </r>
  <r>
    <s v="Nonpoint Sources"/>
    <x v="0"/>
    <n v="38"/>
    <x v="15"/>
    <s v="2310021351"/>
    <x v="11"/>
    <n v="0"/>
    <n v="0"/>
    <n v="0"/>
    <n v="0"/>
    <n v="0"/>
  </r>
  <r>
    <s v="Nonpoint Sources"/>
    <x v="0"/>
    <n v="38"/>
    <x v="15"/>
    <s v="2310023251"/>
    <x v="11"/>
    <n v="0"/>
    <n v="0"/>
    <n v="0"/>
    <n v="0"/>
    <n v="0"/>
  </r>
  <r>
    <s v="Nonpoint Sources"/>
    <x v="0"/>
    <n v="38"/>
    <x v="15"/>
    <s v="2310023351"/>
    <x v="11"/>
    <n v="0"/>
    <n v="0"/>
    <n v="0"/>
    <n v="0"/>
    <n v="0"/>
  </r>
  <r>
    <s v="Nonpoint Sources"/>
    <x v="0"/>
    <n v="38"/>
    <x v="16"/>
    <s v="2310021251"/>
    <x v="11"/>
    <n v="0"/>
    <n v="0"/>
    <n v="0"/>
    <n v="0"/>
    <n v="0"/>
  </r>
  <r>
    <s v="Nonpoint Sources"/>
    <x v="0"/>
    <n v="38"/>
    <x v="16"/>
    <s v="2310021351"/>
    <x v="11"/>
    <n v="0"/>
    <n v="0"/>
    <n v="0"/>
    <n v="0"/>
    <n v="0"/>
  </r>
  <r>
    <s v="Nonpoint Sources"/>
    <x v="0"/>
    <n v="38"/>
    <x v="16"/>
    <s v="2310023251"/>
    <x v="11"/>
    <n v="0"/>
    <n v="0"/>
    <n v="0"/>
    <n v="0"/>
    <n v="0"/>
  </r>
  <r>
    <s v="Nonpoint Sources"/>
    <x v="0"/>
    <n v="38"/>
    <x v="16"/>
    <s v="2310023351"/>
    <x v="11"/>
    <n v="0"/>
    <n v="0"/>
    <n v="0"/>
    <n v="0"/>
    <n v="0"/>
  </r>
  <r>
    <s v="Nonpoint Sources"/>
    <x v="0"/>
    <n v="30"/>
    <x v="17"/>
    <s v="2310021251"/>
    <x v="11"/>
    <n v="0"/>
    <n v="0"/>
    <n v="0"/>
    <n v="0"/>
    <n v="0"/>
  </r>
  <r>
    <s v="Nonpoint Sources"/>
    <x v="0"/>
    <n v="30"/>
    <x v="17"/>
    <s v="2310021351"/>
    <x v="11"/>
    <n v="0"/>
    <n v="0"/>
    <n v="0"/>
    <n v="0"/>
    <n v="0"/>
  </r>
  <r>
    <s v="Nonpoint Sources"/>
    <x v="0"/>
    <n v="30"/>
    <x v="17"/>
    <s v="2310023251"/>
    <x v="11"/>
    <n v="0"/>
    <n v="0"/>
    <n v="0"/>
    <n v="0"/>
    <n v="0"/>
  </r>
  <r>
    <s v="Nonpoint Sources"/>
    <x v="0"/>
    <n v="30"/>
    <x v="17"/>
    <s v="2310023351"/>
    <x v="11"/>
    <n v="0"/>
    <n v="0"/>
    <n v="0"/>
    <n v="0"/>
    <n v="0"/>
  </r>
  <r>
    <s v="Nonpoint Sources"/>
    <x v="0"/>
    <n v="30"/>
    <x v="18"/>
    <s v="2310021251"/>
    <x v="11"/>
    <n v="0"/>
    <n v="0"/>
    <n v="0"/>
    <n v="0"/>
    <n v="0"/>
  </r>
  <r>
    <s v="Nonpoint Sources"/>
    <x v="0"/>
    <n v="30"/>
    <x v="18"/>
    <s v="2310021351"/>
    <x v="11"/>
    <n v="0"/>
    <n v="0"/>
    <n v="0"/>
    <n v="0"/>
    <n v="0"/>
  </r>
  <r>
    <s v="Nonpoint Sources"/>
    <x v="0"/>
    <n v="30"/>
    <x v="18"/>
    <s v="2310023251"/>
    <x v="11"/>
    <n v="0"/>
    <n v="0"/>
    <n v="0"/>
    <n v="0"/>
    <n v="0"/>
  </r>
  <r>
    <s v="Nonpoint Sources"/>
    <x v="0"/>
    <n v="30"/>
    <x v="18"/>
    <s v="2310023351"/>
    <x v="11"/>
    <n v="0"/>
    <n v="0"/>
    <n v="0"/>
    <n v="0"/>
    <n v="0"/>
  </r>
  <r>
    <s v="Nonpoint Sources"/>
    <x v="0"/>
    <n v="38"/>
    <x v="19"/>
    <s v="2310021251"/>
    <x v="11"/>
    <n v="0"/>
    <n v="0"/>
    <n v="0"/>
    <n v="0"/>
    <n v="0"/>
  </r>
  <r>
    <s v="Nonpoint Sources"/>
    <x v="0"/>
    <n v="38"/>
    <x v="19"/>
    <s v="2310021351"/>
    <x v="11"/>
    <n v="0"/>
    <n v="0"/>
    <n v="0"/>
    <n v="0"/>
    <n v="0"/>
  </r>
  <r>
    <s v="Nonpoint Sources"/>
    <x v="0"/>
    <n v="38"/>
    <x v="19"/>
    <s v="2310023251"/>
    <x v="11"/>
    <n v="0"/>
    <n v="0"/>
    <n v="0"/>
    <n v="0"/>
    <n v="0"/>
  </r>
  <r>
    <s v="Nonpoint Sources"/>
    <x v="0"/>
    <n v="38"/>
    <x v="19"/>
    <s v="2310023351"/>
    <x v="11"/>
    <n v="0"/>
    <n v="0"/>
    <n v="0"/>
    <n v="0"/>
    <n v="0"/>
  </r>
  <r>
    <s v="Nonpoint Sources"/>
    <x v="0"/>
    <n v="30"/>
    <x v="20"/>
    <s v="2310021251"/>
    <x v="11"/>
    <n v="0"/>
    <n v="0"/>
    <n v="0"/>
    <n v="0"/>
    <n v="0"/>
  </r>
  <r>
    <s v="Nonpoint Sources"/>
    <x v="0"/>
    <n v="30"/>
    <x v="20"/>
    <s v="2310021351"/>
    <x v="11"/>
    <n v="0"/>
    <n v="0"/>
    <n v="0"/>
    <n v="0"/>
    <n v="0"/>
  </r>
  <r>
    <s v="Nonpoint Sources"/>
    <x v="0"/>
    <n v="30"/>
    <x v="20"/>
    <s v="2310023251"/>
    <x v="11"/>
    <n v="0"/>
    <n v="0"/>
    <n v="0"/>
    <n v="0"/>
    <n v="0"/>
  </r>
  <r>
    <s v="Nonpoint Sources"/>
    <x v="0"/>
    <n v="30"/>
    <x v="20"/>
    <s v="2310023351"/>
    <x v="11"/>
    <n v="0"/>
    <n v="0"/>
    <n v="0"/>
    <n v="0"/>
    <n v="0"/>
  </r>
  <r>
    <s v="Nonpoint Sources"/>
    <x v="0"/>
    <n v="30"/>
    <x v="21"/>
    <s v="2310021251"/>
    <x v="11"/>
    <n v="0"/>
    <n v="0"/>
    <n v="0"/>
    <n v="0"/>
    <n v="0"/>
  </r>
  <r>
    <s v="Nonpoint Sources"/>
    <x v="0"/>
    <n v="30"/>
    <x v="21"/>
    <s v="2310021351"/>
    <x v="11"/>
    <n v="0"/>
    <n v="0"/>
    <n v="0"/>
    <n v="0"/>
    <n v="0"/>
  </r>
  <r>
    <s v="Nonpoint Sources"/>
    <x v="0"/>
    <n v="30"/>
    <x v="21"/>
    <s v="2310023251"/>
    <x v="11"/>
    <n v="0"/>
    <n v="0"/>
    <n v="0"/>
    <n v="0"/>
    <n v="0"/>
  </r>
  <r>
    <s v="Nonpoint Sources"/>
    <x v="0"/>
    <n v="30"/>
    <x v="21"/>
    <s v="2310023351"/>
    <x v="11"/>
    <n v="0"/>
    <n v="0"/>
    <n v="0"/>
    <n v="0"/>
    <n v="0"/>
  </r>
  <r>
    <s v="Nonpoint Sources"/>
    <x v="0"/>
    <n v="30"/>
    <x v="22"/>
    <s v="2310021251"/>
    <x v="11"/>
    <n v="0"/>
    <n v="0"/>
    <n v="0"/>
    <n v="0"/>
    <n v="0"/>
  </r>
  <r>
    <s v="Nonpoint Sources"/>
    <x v="0"/>
    <n v="30"/>
    <x v="22"/>
    <s v="2310021351"/>
    <x v="11"/>
    <n v="0"/>
    <n v="0"/>
    <n v="0"/>
    <n v="0"/>
    <n v="0"/>
  </r>
  <r>
    <s v="Nonpoint Sources"/>
    <x v="0"/>
    <n v="30"/>
    <x v="22"/>
    <s v="2310023251"/>
    <x v="11"/>
    <n v="0"/>
    <n v="0"/>
    <n v="0"/>
    <n v="0"/>
    <n v="0"/>
  </r>
  <r>
    <s v="Nonpoint Sources"/>
    <x v="0"/>
    <n v="30"/>
    <x v="22"/>
    <s v="2310023351"/>
    <x v="11"/>
    <n v="0"/>
    <n v="0"/>
    <n v="0"/>
    <n v="0"/>
    <n v="0"/>
  </r>
  <r>
    <s v="Nonpoint Sources"/>
    <x v="0"/>
    <n v="38"/>
    <x v="23"/>
    <s v="2310021251"/>
    <x v="11"/>
    <n v="0"/>
    <n v="0"/>
    <n v="0"/>
    <n v="0"/>
    <n v="0"/>
  </r>
  <r>
    <s v="Nonpoint Sources"/>
    <x v="0"/>
    <n v="38"/>
    <x v="23"/>
    <s v="2310021351"/>
    <x v="11"/>
    <n v="0"/>
    <n v="0"/>
    <n v="0"/>
    <n v="0"/>
    <n v="0"/>
  </r>
  <r>
    <s v="Nonpoint Sources"/>
    <x v="0"/>
    <n v="38"/>
    <x v="23"/>
    <s v="2310023251"/>
    <x v="11"/>
    <n v="0"/>
    <n v="0"/>
    <n v="0"/>
    <n v="0"/>
    <n v="0"/>
  </r>
  <r>
    <s v="Nonpoint Sources"/>
    <x v="0"/>
    <n v="38"/>
    <x v="23"/>
    <s v="2310023351"/>
    <x v="11"/>
    <n v="0"/>
    <n v="0"/>
    <n v="0"/>
    <n v="0"/>
    <n v="0"/>
  </r>
  <r>
    <s v="Nonpoint Sources"/>
    <x v="0"/>
    <n v="38"/>
    <x v="24"/>
    <s v="2310021251"/>
    <x v="11"/>
    <n v="0"/>
    <n v="0"/>
    <n v="0"/>
    <n v="0"/>
    <n v="0"/>
  </r>
  <r>
    <s v="Nonpoint Sources"/>
    <x v="0"/>
    <n v="38"/>
    <x v="24"/>
    <s v="2310021351"/>
    <x v="11"/>
    <n v="0"/>
    <n v="0"/>
    <n v="0"/>
    <n v="0"/>
    <n v="0"/>
  </r>
  <r>
    <s v="Nonpoint Sources"/>
    <x v="0"/>
    <n v="38"/>
    <x v="24"/>
    <s v="2310023251"/>
    <x v="11"/>
    <n v="0"/>
    <n v="0"/>
    <n v="0"/>
    <n v="0"/>
    <n v="0"/>
  </r>
  <r>
    <s v="Nonpoint Sources"/>
    <x v="0"/>
    <n v="38"/>
    <x v="24"/>
    <s v="2310023351"/>
    <x v="11"/>
    <n v="0"/>
    <n v="0"/>
    <n v="0"/>
    <n v="0"/>
    <n v="0"/>
  </r>
  <r>
    <s v="Nonpoint Sources"/>
    <x v="0"/>
    <n v="30"/>
    <x v="25"/>
    <s v="2310021251"/>
    <x v="11"/>
    <n v="0"/>
    <n v="0"/>
    <n v="0"/>
    <n v="0"/>
    <n v="0"/>
  </r>
  <r>
    <s v="Nonpoint Sources"/>
    <x v="0"/>
    <n v="30"/>
    <x v="25"/>
    <s v="2310021351"/>
    <x v="11"/>
    <n v="0"/>
    <n v="0"/>
    <n v="0"/>
    <n v="0"/>
    <n v="0"/>
  </r>
  <r>
    <s v="Nonpoint Sources"/>
    <x v="0"/>
    <n v="30"/>
    <x v="25"/>
    <s v="2310023251"/>
    <x v="11"/>
    <n v="0"/>
    <n v="0"/>
    <n v="0"/>
    <n v="0"/>
    <n v="0"/>
  </r>
  <r>
    <s v="Nonpoint Sources"/>
    <x v="0"/>
    <n v="30"/>
    <x v="25"/>
    <s v="2310023351"/>
    <x v="11"/>
    <n v="0"/>
    <n v="0"/>
    <n v="0"/>
    <n v="0"/>
    <n v="0"/>
  </r>
  <r>
    <s v="Nonpoint Sources"/>
    <x v="0"/>
    <n v="38"/>
    <x v="26"/>
    <s v="2310021251"/>
    <x v="11"/>
    <n v="0"/>
    <n v="0"/>
    <n v="0"/>
    <n v="0"/>
    <n v="0"/>
  </r>
  <r>
    <s v="Nonpoint Sources"/>
    <x v="0"/>
    <n v="38"/>
    <x v="26"/>
    <s v="2310021351"/>
    <x v="11"/>
    <n v="0"/>
    <n v="0"/>
    <n v="0"/>
    <n v="0"/>
    <n v="0"/>
  </r>
  <r>
    <s v="Nonpoint Sources"/>
    <x v="0"/>
    <n v="38"/>
    <x v="26"/>
    <s v="2310023251"/>
    <x v="11"/>
    <n v="0"/>
    <n v="0"/>
    <n v="0"/>
    <n v="0"/>
    <n v="0"/>
  </r>
  <r>
    <s v="Nonpoint Sources"/>
    <x v="0"/>
    <n v="38"/>
    <x v="26"/>
    <s v="2310023351"/>
    <x v="11"/>
    <n v="0"/>
    <n v="0"/>
    <n v="0"/>
    <n v="0"/>
    <n v="0"/>
  </r>
  <r>
    <s v="Nonpoint Sources"/>
    <x v="0"/>
    <n v="30"/>
    <x v="27"/>
    <s v="2310021251"/>
    <x v="11"/>
    <n v="0"/>
    <n v="0"/>
    <n v="0"/>
    <n v="0"/>
    <n v="0"/>
  </r>
  <r>
    <s v="Nonpoint Sources"/>
    <x v="0"/>
    <n v="30"/>
    <x v="27"/>
    <s v="2310021351"/>
    <x v="11"/>
    <n v="0"/>
    <n v="0"/>
    <n v="0"/>
    <n v="0"/>
    <n v="0"/>
  </r>
  <r>
    <s v="Nonpoint Sources"/>
    <x v="0"/>
    <n v="30"/>
    <x v="27"/>
    <s v="2310023251"/>
    <x v="11"/>
    <n v="0"/>
    <n v="0"/>
    <n v="0"/>
    <n v="0"/>
    <n v="0"/>
  </r>
  <r>
    <s v="Nonpoint Sources"/>
    <x v="0"/>
    <n v="30"/>
    <x v="27"/>
    <s v="2310023351"/>
    <x v="11"/>
    <n v="0"/>
    <n v="0"/>
    <n v="0"/>
    <n v="0"/>
    <n v="0"/>
  </r>
  <r>
    <s v="Nonpoint Sources"/>
    <x v="0"/>
    <n v="38"/>
    <x v="28"/>
    <s v="2310021251"/>
    <x v="11"/>
    <n v="0"/>
    <n v="0"/>
    <n v="0"/>
    <n v="0"/>
    <n v="0"/>
  </r>
  <r>
    <s v="Nonpoint Sources"/>
    <x v="0"/>
    <n v="38"/>
    <x v="28"/>
    <s v="2310021351"/>
    <x v="11"/>
    <n v="0"/>
    <n v="0"/>
    <n v="0"/>
    <n v="0"/>
    <n v="0"/>
  </r>
  <r>
    <s v="Nonpoint Sources"/>
    <x v="0"/>
    <n v="38"/>
    <x v="28"/>
    <s v="2310023251"/>
    <x v="11"/>
    <n v="0"/>
    <n v="0"/>
    <n v="0"/>
    <n v="0"/>
    <n v="0"/>
  </r>
  <r>
    <s v="Nonpoint Sources"/>
    <x v="0"/>
    <n v="38"/>
    <x v="28"/>
    <s v="2310023351"/>
    <x v="11"/>
    <n v="0"/>
    <n v="0"/>
    <n v="0"/>
    <n v="0"/>
    <n v="0"/>
  </r>
  <r>
    <s v="Nonpoint Sources"/>
    <x v="0"/>
    <n v="38"/>
    <x v="0"/>
    <s v="2310021603"/>
    <x v="12"/>
    <n v="0"/>
    <n v="0"/>
    <n v="0"/>
    <n v="0"/>
    <n v="0"/>
  </r>
  <r>
    <s v="Nonpoint Sources"/>
    <x v="0"/>
    <n v="38"/>
    <x v="0"/>
    <s v="2310023603"/>
    <x v="12"/>
    <n v="0"/>
    <n v="0"/>
    <n v="0"/>
    <n v="0"/>
    <n v="0"/>
  </r>
  <r>
    <s v="Nonpoint Sources"/>
    <x v="0"/>
    <n v="38"/>
    <x v="1"/>
    <s v="2310021603"/>
    <x v="12"/>
    <n v="0"/>
    <n v="0"/>
    <n v="0"/>
    <n v="0"/>
    <n v="0"/>
  </r>
  <r>
    <s v="Nonpoint Sources"/>
    <x v="0"/>
    <n v="38"/>
    <x v="1"/>
    <s v="2310023603"/>
    <x v="12"/>
    <n v="0"/>
    <n v="0"/>
    <n v="0"/>
    <n v="0"/>
    <n v="0"/>
  </r>
  <r>
    <s v="Nonpoint Sources"/>
    <x v="0"/>
    <n v="38"/>
    <x v="2"/>
    <s v="2310021603"/>
    <x v="12"/>
    <n v="0"/>
    <n v="0"/>
    <n v="0"/>
    <n v="0"/>
    <n v="0"/>
  </r>
  <r>
    <s v="Nonpoint Sources"/>
    <x v="0"/>
    <n v="38"/>
    <x v="2"/>
    <s v="2310023603"/>
    <x v="12"/>
    <n v="0"/>
    <n v="0"/>
    <n v="0"/>
    <n v="0"/>
    <n v="0"/>
  </r>
  <r>
    <s v="Nonpoint Sources"/>
    <x v="0"/>
    <n v="38"/>
    <x v="3"/>
    <s v="2310021603"/>
    <x v="12"/>
    <n v="0"/>
    <n v="0"/>
    <n v="0"/>
    <n v="0"/>
    <n v="0"/>
  </r>
  <r>
    <s v="Nonpoint Sources"/>
    <x v="0"/>
    <n v="38"/>
    <x v="3"/>
    <s v="2310023603"/>
    <x v="12"/>
    <n v="0"/>
    <n v="0"/>
    <n v="0"/>
    <n v="0"/>
    <n v="0"/>
  </r>
  <r>
    <s v="Nonpoint Sources"/>
    <x v="0"/>
    <n v="30"/>
    <x v="4"/>
    <s v="2310021603"/>
    <x v="12"/>
    <n v="0"/>
    <n v="0"/>
    <n v="0"/>
    <n v="0"/>
    <n v="0"/>
  </r>
  <r>
    <s v="Nonpoint Sources"/>
    <x v="0"/>
    <n v="30"/>
    <x v="4"/>
    <s v="2310023603"/>
    <x v="12"/>
    <n v="0"/>
    <n v="0"/>
    <n v="0"/>
    <n v="0"/>
    <n v="0"/>
  </r>
  <r>
    <s v="Nonpoint Sources"/>
    <x v="0"/>
    <n v="30"/>
    <x v="5"/>
    <s v="2310021603"/>
    <x v="12"/>
    <n v="0"/>
    <n v="0"/>
    <n v="0"/>
    <n v="0"/>
    <n v="0"/>
  </r>
  <r>
    <s v="Nonpoint Sources"/>
    <x v="0"/>
    <n v="30"/>
    <x v="5"/>
    <s v="2310023603"/>
    <x v="12"/>
    <n v="0"/>
    <n v="0"/>
    <n v="0"/>
    <n v="0"/>
    <n v="0"/>
  </r>
  <r>
    <s v="Nonpoint Sources"/>
    <x v="0"/>
    <n v="38"/>
    <x v="6"/>
    <s v="2310021603"/>
    <x v="12"/>
    <n v="0"/>
    <n v="0"/>
    <n v="0"/>
    <n v="0"/>
    <n v="0"/>
  </r>
  <r>
    <s v="Nonpoint Sources"/>
    <x v="0"/>
    <n v="38"/>
    <x v="6"/>
    <s v="2310023603"/>
    <x v="12"/>
    <n v="0"/>
    <n v="0"/>
    <n v="0"/>
    <n v="0"/>
    <n v="0"/>
  </r>
  <r>
    <s v="Nonpoint Sources"/>
    <x v="0"/>
    <n v="38"/>
    <x v="7"/>
    <s v="2310021603"/>
    <x v="12"/>
    <n v="0"/>
    <n v="0"/>
    <n v="0"/>
    <n v="0"/>
    <n v="0"/>
  </r>
  <r>
    <s v="Nonpoint Sources"/>
    <x v="0"/>
    <n v="38"/>
    <x v="7"/>
    <s v="2310023603"/>
    <x v="12"/>
    <n v="0"/>
    <n v="0"/>
    <n v="0"/>
    <n v="0"/>
    <n v="0"/>
  </r>
  <r>
    <s v="Nonpoint Sources"/>
    <x v="0"/>
    <n v="30"/>
    <x v="8"/>
    <s v="2310021603"/>
    <x v="12"/>
    <n v="0"/>
    <n v="0"/>
    <n v="0"/>
    <n v="0"/>
    <n v="0"/>
  </r>
  <r>
    <s v="Nonpoint Sources"/>
    <x v="0"/>
    <n v="30"/>
    <x v="8"/>
    <s v="2310023603"/>
    <x v="12"/>
    <n v="0"/>
    <n v="0"/>
    <n v="0"/>
    <n v="0"/>
    <n v="0"/>
  </r>
  <r>
    <s v="Nonpoint Sources"/>
    <x v="0"/>
    <n v="30"/>
    <x v="9"/>
    <s v="2310021603"/>
    <x v="12"/>
    <n v="0"/>
    <n v="0"/>
    <n v="0"/>
    <n v="0"/>
    <n v="0"/>
  </r>
  <r>
    <s v="Nonpoint Sources"/>
    <x v="0"/>
    <n v="30"/>
    <x v="9"/>
    <s v="2310023603"/>
    <x v="12"/>
    <n v="0"/>
    <n v="0"/>
    <n v="0"/>
    <n v="0"/>
    <n v="0"/>
  </r>
  <r>
    <s v="Nonpoint Sources"/>
    <x v="0"/>
    <n v="38"/>
    <x v="10"/>
    <s v="2310021603"/>
    <x v="12"/>
    <n v="0"/>
    <n v="0"/>
    <n v="0"/>
    <n v="0"/>
    <n v="0"/>
  </r>
  <r>
    <s v="Nonpoint Sources"/>
    <x v="0"/>
    <n v="38"/>
    <x v="10"/>
    <s v="2310023603"/>
    <x v="12"/>
    <n v="0"/>
    <n v="0"/>
    <n v="0"/>
    <n v="0"/>
    <n v="0"/>
  </r>
  <r>
    <s v="Nonpoint Sources"/>
    <x v="0"/>
    <n v="46"/>
    <x v="11"/>
    <s v="2310021603"/>
    <x v="12"/>
    <n v="0"/>
    <n v="0"/>
    <n v="0"/>
    <n v="0"/>
    <n v="0"/>
  </r>
  <r>
    <s v="Nonpoint Sources"/>
    <x v="0"/>
    <n v="46"/>
    <x v="11"/>
    <s v="2310023603"/>
    <x v="12"/>
    <n v="0"/>
    <n v="0"/>
    <n v="0"/>
    <n v="0"/>
    <n v="0"/>
  </r>
  <r>
    <s v="Nonpoint Sources"/>
    <x v="0"/>
    <n v="30"/>
    <x v="12"/>
    <s v="2310021603"/>
    <x v="12"/>
    <n v="0"/>
    <n v="0"/>
    <n v="0"/>
    <n v="0"/>
    <n v="0"/>
  </r>
  <r>
    <s v="Nonpoint Sources"/>
    <x v="0"/>
    <n v="30"/>
    <x v="12"/>
    <s v="2310023603"/>
    <x v="12"/>
    <n v="0"/>
    <n v="0"/>
    <n v="0"/>
    <n v="0"/>
    <n v="0"/>
  </r>
  <r>
    <s v="Nonpoint Sources"/>
    <x v="0"/>
    <n v="38"/>
    <x v="13"/>
    <s v="2310021603"/>
    <x v="12"/>
    <n v="0"/>
    <n v="0"/>
    <n v="0"/>
    <n v="0"/>
    <n v="0"/>
  </r>
  <r>
    <s v="Nonpoint Sources"/>
    <x v="0"/>
    <n v="38"/>
    <x v="13"/>
    <s v="2310023603"/>
    <x v="12"/>
    <n v="0"/>
    <n v="0"/>
    <n v="0"/>
    <n v="0"/>
    <n v="0"/>
  </r>
  <r>
    <s v="Nonpoint Sources"/>
    <x v="0"/>
    <n v="38"/>
    <x v="14"/>
    <s v="2310021603"/>
    <x v="12"/>
    <n v="0"/>
    <n v="0"/>
    <n v="0"/>
    <n v="0"/>
    <n v="0"/>
  </r>
  <r>
    <s v="Nonpoint Sources"/>
    <x v="0"/>
    <n v="38"/>
    <x v="14"/>
    <s v="2310023603"/>
    <x v="12"/>
    <n v="0"/>
    <n v="0"/>
    <n v="0"/>
    <n v="0"/>
    <n v="0"/>
  </r>
  <r>
    <s v="Nonpoint Sources"/>
    <x v="0"/>
    <n v="38"/>
    <x v="15"/>
    <s v="2310021603"/>
    <x v="12"/>
    <n v="0"/>
    <n v="0"/>
    <n v="0"/>
    <n v="0"/>
    <n v="0"/>
  </r>
  <r>
    <s v="Nonpoint Sources"/>
    <x v="0"/>
    <n v="38"/>
    <x v="15"/>
    <s v="2310023603"/>
    <x v="12"/>
    <n v="0"/>
    <n v="0"/>
    <n v="0"/>
    <n v="0"/>
    <n v="0"/>
  </r>
  <r>
    <s v="Nonpoint Sources"/>
    <x v="0"/>
    <n v="38"/>
    <x v="16"/>
    <s v="2310021603"/>
    <x v="12"/>
    <n v="0"/>
    <n v="0"/>
    <n v="0"/>
    <n v="0"/>
    <n v="0"/>
  </r>
  <r>
    <s v="Nonpoint Sources"/>
    <x v="0"/>
    <n v="38"/>
    <x v="16"/>
    <s v="2310023603"/>
    <x v="12"/>
    <n v="0"/>
    <n v="0"/>
    <n v="0"/>
    <n v="0"/>
    <n v="0"/>
  </r>
  <r>
    <s v="Nonpoint Sources"/>
    <x v="0"/>
    <n v="30"/>
    <x v="17"/>
    <s v="2310021603"/>
    <x v="12"/>
    <n v="0"/>
    <n v="0"/>
    <n v="0"/>
    <n v="0"/>
    <n v="0"/>
  </r>
  <r>
    <s v="Nonpoint Sources"/>
    <x v="0"/>
    <n v="30"/>
    <x v="17"/>
    <s v="2310023603"/>
    <x v="12"/>
    <n v="0"/>
    <n v="0"/>
    <n v="0"/>
    <n v="0"/>
    <n v="0"/>
  </r>
  <r>
    <s v="Nonpoint Sources"/>
    <x v="0"/>
    <n v="30"/>
    <x v="18"/>
    <s v="2310021603"/>
    <x v="12"/>
    <n v="0"/>
    <n v="0"/>
    <n v="0"/>
    <n v="0"/>
    <n v="0"/>
  </r>
  <r>
    <s v="Nonpoint Sources"/>
    <x v="0"/>
    <n v="30"/>
    <x v="18"/>
    <s v="2310023603"/>
    <x v="12"/>
    <n v="0"/>
    <n v="0"/>
    <n v="0"/>
    <n v="0"/>
    <n v="0"/>
  </r>
  <r>
    <s v="Nonpoint Sources"/>
    <x v="0"/>
    <n v="38"/>
    <x v="19"/>
    <s v="2310021603"/>
    <x v="12"/>
    <n v="0"/>
    <n v="0"/>
    <n v="0"/>
    <n v="0"/>
    <n v="0"/>
  </r>
  <r>
    <s v="Nonpoint Sources"/>
    <x v="0"/>
    <n v="38"/>
    <x v="19"/>
    <s v="2310023603"/>
    <x v="12"/>
    <n v="0"/>
    <n v="0"/>
    <n v="0"/>
    <n v="0"/>
    <n v="0"/>
  </r>
  <r>
    <s v="Nonpoint Sources"/>
    <x v="0"/>
    <n v="30"/>
    <x v="20"/>
    <s v="2310021603"/>
    <x v="12"/>
    <n v="0"/>
    <n v="0"/>
    <n v="0"/>
    <n v="0"/>
    <n v="0"/>
  </r>
  <r>
    <s v="Nonpoint Sources"/>
    <x v="0"/>
    <n v="30"/>
    <x v="20"/>
    <s v="2310023603"/>
    <x v="12"/>
    <n v="0"/>
    <n v="0"/>
    <n v="0"/>
    <n v="0"/>
    <n v="0"/>
  </r>
  <r>
    <s v="Nonpoint Sources"/>
    <x v="0"/>
    <n v="30"/>
    <x v="21"/>
    <s v="2310021603"/>
    <x v="12"/>
    <n v="0"/>
    <n v="0"/>
    <n v="0"/>
    <n v="0"/>
    <n v="0"/>
  </r>
  <r>
    <s v="Nonpoint Sources"/>
    <x v="0"/>
    <n v="30"/>
    <x v="21"/>
    <s v="2310023603"/>
    <x v="12"/>
    <n v="0"/>
    <n v="0"/>
    <n v="0"/>
    <n v="0"/>
    <n v="0"/>
  </r>
  <r>
    <s v="Nonpoint Sources"/>
    <x v="0"/>
    <n v="30"/>
    <x v="22"/>
    <s v="2310021603"/>
    <x v="12"/>
    <n v="6.912939281653591E-7"/>
    <n v="4.1784623363907427E-5"/>
    <n v="3.6539760858652594E-6"/>
    <n v="0"/>
    <n v="0"/>
  </r>
  <r>
    <s v="Nonpoint Sources"/>
    <x v="0"/>
    <n v="30"/>
    <x v="22"/>
    <s v="2310023603"/>
    <x v="12"/>
    <n v="0"/>
    <n v="0"/>
    <n v="0"/>
    <n v="0"/>
    <n v="0"/>
  </r>
  <r>
    <s v="Nonpoint Sources"/>
    <x v="0"/>
    <n v="38"/>
    <x v="23"/>
    <s v="2310021603"/>
    <x v="12"/>
    <n v="0"/>
    <n v="0"/>
    <n v="0"/>
    <n v="0"/>
    <n v="0"/>
  </r>
  <r>
    <s v="Nonpoint Sources"/>
    <x v="0"/>
    <n v="38"/>
    <x v="23"/>
    <s v="2310023603"/>
    <x v="12"/>
    <n v="0"/>
    <n v="0"/>
    <n v="0"/>
    <n v="0"/>
    <n v="0"/>
  </r>
  <r>
    <s v="Nonpoint Sources"/>
    <x v="0"/>
    <n v="38"/>
    <x v="24"/>
    <s v="2310021603"/>
    <x v="12"/>
    <n v="0"/>
    <n v="0"/>
    <n v="0"/>
    <n v="0"/>
    <n v="0"/>
  </r>
  <r>
    <s v="Nonpoint Sources"/>
    <x v="0"/>
    <n v="38"/>
    <x v="24"/>
    <s v="2310023603"/>
    <x v="12"/>
    <n v="0"/>
    <n v="0"/>
    <n v="0"/>
    <n v="0"/>
    <n v="0"/>
  </r>
  <r>
    <s v="Nonpoint Sources"/>
    <x v="0"/>
    <n v="30"/>
    <x v="25"/>
    <s v="2310021603"/>
    <x v="12"/>
    <n v="0"/>
    <n v="0"/>
    <n v="0"/>
    <n v="0"/>
    <n v="0"/>
  </r>
  <r>
    <s v="Nonpoint Sources"/>
    <x v="0"/>
    <n v="30"/>
    <x v="25"/>
    <s v="2310023603"/>
    <x v="12"/>
    <n v="0"/>
    <n v="0"/>
    <n v="0"/>
    <n v="0"/>
    <n v="0"/>
  </r>
  <r>
    <s v="Nonpoint Sources"/>
    <x v="0"/>
    <n v="38"/>
    <x v="26"/>
    <s v="2310021603"/>
    <x v="12"/>
    <n v="0"/>
    <n v="0"/>
    <n v="0"/>
    <n v="0"/>
    <n v="0"/>
  </r>
  <r>
    <s v="Nonpoint Sources"/>
    <x v="0"/>
    <n v="38"/>
    <x v="26"/>
    <s v="2310023603"/>
    <x v="12"/>
    <n v="0"/>
    <n v="0"/>
    <n v="0"/>
    <n v="0"/>
    <n v="0"/>
  </r>
  <r>
    <s v="Nonpoint Sources"/>
    <x v="0"/>
    <n v="30"/>
    <x v="27"/>
    <s v="2310021603"/>
    <x v="12"/>
    <n v="0"/>
    <n v="0"/>
    <n v="0"/>
    <n v="0"/>
    <n v="0"/>
  </r>
  <r>
    <s v="Nonpoint Sources"/>
    <x v="0"/>
    <n v="30"/>
    <x v="27"/>
    <s v="2310023603"/>
    <x v="12"/>
    <n v="0"/>
    <n v="0"/>
    <n v="0"/>
    <n v="0"/>
    <n v="0"/>
  </r>
  <r>
    <s v="Nonpoint Sources"/>
    <x v="0"/>
    <n v="38"/>
    <x v="28"/>
    <s v="2310021603"/>
    <x v="12"/>
    <n v="0"/>
    <n v="0"/>
    <n v="0"/>
    <n v="0"/>
    <n v="0"/>
  </r>
  <r>
    <s v="Nonpoint Sources"/>
    <x v="0"/>
    <n v="38"/>
    <x v="28"/>
    <s v="2310023603"/>
    <x v="12"/>
    <n v="0"/>
    <n v="0"/>
    <n v="0"/>
    <n v="0"/>
    <n v="0"/>
  </r>
  <r>
    <s v="Nonpoint Sources"/>
    <x v="0"/>
    <n v="38"/>
    <x v="0"/>
    <s v="2310023606"/>
    <x v="13"/>
    <n v="0"/>
    <n v="0"/>
    <n v="0"/>
    <n v="0"/>
    <n v="0"/>
  </r>
  <r>
    <s v="Nonpoint Sources"/>
    <x v="0"/>
    <n v="38"/>
    <x v="0"/>
    <s v="2310111100"/>
    <x v="13"/>
    <n v="0"/>
    <n v="0"/>
    <n v="0"/>
    <n v="0"/>
    <n v="0"/>
  </r>
  <r>
    <s v="Nonpoint Sources"/>
    <x v="0"/>
    <n v="38"/>
    <x v="0"/>
    <s v="2310121100"/>
    <x v="13"/>
    <n v="0"/>
    <n v="0"/>
    <n v="0"/>
    <n v="0"/>
    <n v="0"/>
  </r>
  <r>
    <s v="Nonpoint Sources"/>
    <x v="0"/>
    <n v="38"/>
    <x v="1"/>
    <s v="2310023606"/>
    <x v="13"/>
    <n v="0"/>
    <n v="0"/>
    <n v="0"/>
    <n v="0"/>
    <n v="0"/>
  </r>
  <r>
    <s v="Nonpoint Sources"/>
    <x v="0"/>
    <n v="38"/>
    <x v="1"/>
    <s v="2310111100"/>
    <x v="13"/>
    <n v="0"/>
    <n v="0"/>
    <n v="0"/>
    <n v="0"/>
    <n v="0"/>
  </r>
  <r>
    <s v="Nonpoint Sources"/>
    <x v="0"/>
    <n v="38"/>
    <x v="1"/>
    <s v="2310121100"/>
    <x v="13"/>
    <n v="0"/>
    <n v="0"/>
    <n v="0"/>
    <n v="0"/>
    <n v="0"/>
  </r>
  <r>
    <s v="Nonpoint Sources"/>
    <x v="0"/>
    <n v="38"/>
    <x v="2"/>
    <s v="2310023606"/>
    <x v="13"/>
    <n v="0"/>
    <n v="0"/>
    <n v="0"/>
    <n v="0"/>
    <n v="0"/>
  </r>
  <r>
    <s v="Nonpoint Sources"/>
    <x v="0"/>
    <n v="38"/>
    <x v="2"/>
    <s v="2310111100"/>
    <x v="13"/>
    <n v="0"/>
    <n v="0"/>
    <n v="0"/>
    <n v="0"/>
    <n v="0"/>
  </r>
  <r>
    <s v="Nonpoint Sources"/>
    <x v="0"/>
    <n v="38"/>
    <x v="2"/>
    <s v="2310121100"/>
    <x v="13"/>
    <n v="0"/>
    <n v="0"/>
    <n v="0"/>
    <n v="0"/>
    <n v="0"/>
  </r>
  <r>
    <s v="Nonpoint Sources"/>
    <x v="0"/>
    <n v="38"/>
    <x v="3"/>
    <s v="2310023606"/>
    <x v="13"/>
    <n v="0"/>
    <n v="0"/>
    <n v="0"/>
    <n v="0"/>
    <n v="0"/>
  </r>
  <r>
    <s v="Nonpoint Sources"/>
    <x v="0"/>
    <n v="38"/>
    <x v="3"/>
    <s v="2310111100"/>
    <x v="13"/>
    <n v="0"/>
    <n v="0"/>
    <n v="0"/>
    <n v="0"/>
    <n v="0"/>
  </r>
  <r>
    <s v="Nonpoint Sources"/>
    <x v="0"/>
    <n v="38"/>
    <x v="3"/>
    <s v="2310121100"/>
    <x v="13"/>
    <n v="0"/>
    <n v="0"/>
    <n v="0"/>
    <n v="0"/>
    <n v="0"/>
  </r>
  <r>
    <s v="Nonpoint Sources"/>
    <x v="0"/>
    <n v="30"/>
    <x v="5"/>
    <s v="2310023606"/>
    <x v="13"/>
    <n v="0"/>
    <n v="0"/>
    <n v="0"/>
    <n v="0"/>
    <n v="0"/>
  </r>
  <r>
    <s v="Nonpoint Sources"/>
    <x v="0"/>
    <n v="30"/>
    <x v="5"/>
    <s v="2310111100"/>
    <x v="13"/>
    <n v="0"/>
    <n v="0"/>
    <n v="0"/>
    <n v="0"/>
    <n v="0"/>
  </r>
  <r>
    <s v="Nonpoint Sources"/>
    <x v="0"/>
    <n v="30"/>
    <x v="5"/>
    <s v="2310121100"/>
    <x v="13"/>
    <n v="0"/>
    <n v="0"/>
    <n v="0"/>
    <n v="0"/>
    <n v="0"/>
  </r>
  <r>
    <s v="Nonpoint Sources"/>
    <x v="0"/>
    <n v="38"/>
    <x v="6"/>
    <s v="2310023606"/>
    <x v="13"/>
    <n v="0"/>
    <n v="0"/>
    <n v="0"/>
    <n v="0"/>
    <n v="0"/>
  </r>
  <r>
    <s v="Nonpoint Sources"/>
    <x v="0"/>
    <n v="38"/>
    <x v="6"/>
    <s v="2310111100"/>
    <x v="13"/>
    <n v="0"/>
    <n v="0"/>
    <n v="0"/>
    <n v="0"/>
    <n v="0"/>
  </r>
  <r>
    <s v="Nonpoint Sources"/>
    <x v="0"/>
    <n v="38"/>
    <x v="6"/>
    <s v="2310121100"/>
    <x v="13"/>
    <n v="0"/>
    <n v="0"/>
    <n v="0"/>
    <n v="0"/>
    <n v="0"/>
  </r>
  <r>
    <s v="Nonpoint Sources"/>
    <x v="0"/>
    <n v="38"/>
    <x v="7"/>
    <s v="2310023606"/>
    <x v="13"/>
    <n v="0"/>
    <n v="0"/>
    <n v="0"/>
    <n v="0"/>
    <n v="0"/>
  </r>
  <r>
    <s v="Nonpoint Sources"/>
    <x v="0"/>
    <n v="38"/>
    <x v="7"/>
    <s v="2310111100"/>
    <x v="13"/>
    <n v="0"/>
    <n v="446.39244214445432"/>
    <n v="0"/>
    <n v="0"/>
    <n v="0"/>
  </r>
  <r>
    <s v="Nonpoint Sources"/>
    <x v="0"/>
    <n v="38"/>
    <x v="7"/>
    <s v="2310121100"/>
    <x v="13"/>
    <n v="0"/>
    <n v="0"/>
    <n v="0"/>
    <n v="0"/>
    <n v="0"/>
  </r>
  <r>
    <s v="Nonpoint Sources"/>
    <x v="0"/>
    <n v="30"/>
    <x v="8"/>
    <s v="2310023606"/>
    <x v="13"/>
    <n v="0"/>
    <n v="0"/>
    <n v="0"/>
    <n v="0"/>
    <n v="0"/>
  </r>
  <r>
    <s v="Nonpoint Sources"/>
    <x v="0"/>
    <n v="30"/>
    <x v="8"/>
    <s v="2310111100"/>
    <x v="13"/>
    <n v="0"/>
    <n v="0"/>
    <n v="0"/>
    <n v="0"/>
    <n v="0"/>
  </r>
  <r>
    <s v="Nonpoint Sources"/>
    <x v="0"/>
    <n v="30"/>
    <x v="8"/>
    <s v="2310121100"/>
    <x v="13"/>
    <n v="0"/>
    <n v="0"/>
    <n v="0"/>
    <n v="0"/>
    <n v="0"/>
  </r>
  <r>
    <s v="Nonpoint Sources"/>
    <x v="0"/>
    <n v="38"/>
    <x v="10"/>
    <s v="2310023606"/>
    <x v="13"/>
    <n v="0"/>
    <n v="0"/>
    <n v="0"/>
    <n v="0"/>
    <n v="0"/>
  </r>
  <r>
    <s v="Nonpoint Sources"/>
    <x v="0"/>
    <n v="38"/>
    <x v="10"/>
    <s v="2310111100"/>
    <x v="13"/>
    <n v="0"/>
    <n v="0"/>
    <n v="0"/>
    <n v="0"/>
    <n v="0"/>
  </r>
  <r>
    <s v="Nonpoint Sources"/>
    <x v="0"/>
    <n v="38"/>
    <x v="10"/>
    <s v="2310121100"/>
    <x v="13"/>
    <n v="0"/>
    <n v="0"/>
    <n v="0"/>
    <n v="0"/>
    <n v="0"/>
  </r>
  <r>
    <s v="Nonpoint Sources"/>
    <x v="0"/>
    <n v="46"/>
    <x v="11"/>
    <s v="2310023606"/>
    <x v="13"/>
    <n v="0"/>
    <n v="0"/>
    <n v="0"/>
    <n v="0"/>
    <n v="0"/>
  </r>
  <r>
    <s v="Nonpoint Sources"/>
    <x v="0"/>
    <n v="46"/>
    <x v="11"/>
    <s v="2310111100"/>
    <x v="13"/>
    <n v="0"/>
    <n v="0"/>
    <n v="0"/>
    <n v="0"/>
    <n v="0"/>
  </r>
  <r>
    <s v="Nonpoint Sources"/>
    <x v="0"/>
    <n v="46"/>
    <x v="11"/>
    <s v="2310121100"/>
    <x v="13"/>
    <n v="0"/>
    <n v="0"/>
    <n v="0"/>
    <n v="0"/>
    <n v="0"/>
  </r>
  <r>
    <s v="Nonpoint Sources"/>
    <x v="0"/>
    <n v="30"/>
    <x v="12"/>
    <s v="2310023606"/>
    <x v="13"/>
    <n v="0"/>
    <n v="0"/>
    <n v="0"/>
    <n v="0"/>
    <n v="0"/>
  </r>
  <r>
    <s v="Nonpoint Sources"/>
    <x v="0"/>
    <n v="30"/>
    <x v="12"/>
    <s v="2310111100"/>
    <x v="13"/>
    <n v="0"/>
    <n v="0"/>
    <n v="0"/>
    <n v="0"/>
    <n v="0"/>
  </r>
  <r>
    <s v="Nonpoint Sources"/>
    <x v="0"/>
    <n v="30"/>
    <x v="12"/>
    <s v="2310121100"/>
    <x v="13"/>
    <n v="0"/>
    <n v="0"/>
    <n v="0"/>
    <n v="0"/>
    <n v="0"/>
  </r>
  <r>
    <s v="Nonpoint Sources"/>
    <x v="0"/>
    <n v="38"/>
    <x v="13"/>
    <s v="2310023606"/>
    <x v="13"/>
    <n v="0"/>
    <n v="0"/>
    <n v="0"/>
    <n v="0"/>
    <n v="0"/>
  </r>
  <r>
    <s v="Nonpoint Sources"/>
    <x v="0"/>
    <n v="38"/>
    <x v="13"/>
    <s v="2310111100"/>
    <x v="13"/>
    <n v="0"/>
    <n v="0"/>
    <n v="0"/>
    <n v="0"/>
    <n v="0"/>
  </r>
  <r>
    <s v="Nonpoint Sources"/>
    <x v="0"/>
    <n v="38"/>
    <x v="13"/>
    <s v="2310121100"/>
    <x v="13"/>
    <n v="0"/>
    <n v="0"/>
    <n v="0"/>
    <n v="0"/>
    <n v="0"/>
  </r>
  <r>
    <s v="Nonpoint Sources"/>
    <x v="0"/>
    <n v="38"/>
    <x v="14"/>
    <s v="2310023606"/>
    <x v="13"/>
    <n v="0"/>
    <n v="0"/>
    <n v="0"/>
    <n v="0"/>
    <n v="0"/>
  </r>
  <r>
    <s v="Nonpoint Sources"/>
    <x v="0"/>
    <n v="38"/>
    <x v="14"/>
    <s v="2310111100"/>
    <x v="13"/>
    <n v="0"/>
    <n v="332.17398017623935"/>
    <n v="0"/>
    <n v="0"/>
    <n v="0"/>
  </r>
  <r>
    <s v="Nonpoint Sources"/>
    <x v="0"/>
    <n v="38"/>
    <x v="14"/>
    <s v="2310121100"/>
    <x v="13"/>
    <n v="0"/>
    <n v="0"/>
    <n v="0"/>
    <n v="0"/>
    <n v="0"/>
  </r>
  <r>
    <s v="Nonpoint Sources"/>
    <x v="0"/>
    <n v="38"/>
    <x v="15"/>
    <s v="2310023606"/>
    <x v="13"/>
    <n v="0"/>
    <n v="0"/>
    <n v="0"/>
    <n v="0"/>
    <n v="0"/>
  </r>
  <r>
    <s v="Nonpoint Sources"/>
    <x v="0"/>
    <n v="38"/>
    <x v="15"/>
    <s v="2310111100"/>
    <x v="13"/>
    <n v="0"/>
    <n v="8.7095900000000004"/>
    <n v="0"/>
    <n v="0"/>
    <n v="0"/>
  </r>
  <r>
    <s v="Nonpoint Sources"/>
    <x v="0"/>
    <n v="38"/>
    <x v="15"/>
    <s v="2310121100"/>
    <x v="13"/>
    <n v="0"/>
    <n v="0"/>
    <n v="0"/>
    <n v="0"/>
    <n v="0"/>
  </r>
  <r>
    <s v="Nonpoint Sources"/>
    <x v="0"/>
    <n v="38"/>
    <x v="16"/>
    <s v="2310023606"/>
    <x v="13"/>
    <n v="0"/>
    <n v="0"/>
    <n v="0"/>
    <n v="0"/>
    <n v="0"/>
  </r>
  <r>
    <s v="Nonpoint Sources"/>
    <x v="0"/>
    <n v="38"/>
    <x v="16"/>
    <s v="2310111100"/>
    <x v="13"/>
    <n v="0"/>
    <n v="479.35650768140562"/>
    <n v="0"/>
    <n v="0"/>
    <n v="0"/>
  </r>
  <r>
    <s v="Nonpoint Sources"/>
    <x v="0"/>
    <n v="38"/>
    <x v="16"/>
    <s v="2310121100"/>
    <x v="13"/>
    <n v="0"/>
    <n v="0"/>
    <n v="0"/>
    <n v="0"/>
    <n v="0"/>
  </r>
  <r>
    <s v="Nonpoint Sources"/>
    <x v="0"/>
    <n v="38"/>
    <x v="19"/>
    <s v="2310023606"/>
    <x v="13"/>
    <n v="0"/>
    <n v="0"/>
    <n v="0"/>
    <n v="0"/>
    <n v="0"/>
  </r>
  <r>
    <s v="Nonpoint Sources"/>
    <x v="0"/>
    <n v="38"/>
    <x v="19"/>
    <s v="2310111100"/>
    <x v="13"/>
    <n v="0"/>
    <n v="0"/>
    <n v="0"/>
    <n v="0"/>
    <n v="0"/>
  </r>
  <r>
    <s v="Nonpoint Sources"/>
    <x v="0"/>
    <n v="38"/>
    <x v="19"/>
    <s v="2310121100"/>
    <x v="13"/>
    <n v="0"/>
    <n v="0"/>
    <n v="0"/>
    <n v="0"/>
    <n v="0"/>
  </r>
  <r>
    <s v="Nonpoint Sources"/>
    <x v="0"/>
    <n v="30"/>
    <x v="20"/>
    <s v="2310023606"/>
    <x v="13"/>
    <n v="0"/>
    <n v="0"/>
    <n v="0"/>
    <n v="0"/>
    <n v="0"/>
  </r>
  <r>
    <s v="Nonpoint Sources"/>
    <x v="0"/>
    <n v="30"/>
    <x v="20"/>
    <s v="2310111100"/>
    <x v="13"/>
    <n v="0"/>
    <n v="0"/>
    <n v="0"/>
    <n v="0"/>
    <n v="0"/>
  </r>
  <r>
    <s v="Nonpoint Sources"/>
    <x v="0"/>
    <n v="30"/>
    <x v="20"/>
    <s v="2310121100"/>
    <x v="13"/>
    <n v="0"/>
    <n v="0"/>
    <n v="0"/>
    <n v="0"/>
    <n v="0"/>
  </r>
  <r>
    <s v="Nonpoint Sources"/>
    <x v="0"/>
    <n v="30"/>
    <x v="21"/>
    <s v="2310023606"/>
    <x v="13"/>
    <n v="0"/>
    <n v="0"/>
    <n v="0"/>
    <n v="0"/>
    <n v="0"/>
  </r>
  <r>
    <s v="Nonpoint Sources"/>
    <x v="0"/>
    <n v="30"/>
    <x v="21"/>
    <s v="2310111100"/>
    <x v="13"/>
    <n v="0"/>
    <n v="0.35199714768499735"/>
    <n v="0"/>
    <n v="0"/>
    <n v="0"/>
  </r>
  <r>
    <s v="Nonpoint Sources"/>
    <x v="0"/>
    <n v="30"/>
    <x v="21"/>
    <s v="2310121100"/>
    <x v="13"/>
    <n v="0"/>
    <n v="0"/>
    <n v="0"/>
    <n v="0"/>
    <n v="0"/>
  </r>
  <r>
    <s v="Nonpoint Sources"/>
    <x v="0"/>
    <n v="30"/>
    <x v="22"/>
    <s v="2310023606"/>
    <x v="13"/>
    <n v="0"/>
    <n v="0"/>
    <n v="0"/>
    <n v="0"/>
    <n v="0"/>
  </r>
  <r>
    <s v="Nonpoint Sources"/>
    <x v="0"/>
    <n v="30"/>
    <x v="22"/>
    <s v="2310111100"/>
    <x v="13"/>
    <n v="0"/>
    <n v="3.1021462412663386E-2"/>
    <n v="0"/>
    <n v="0"/>
    <n v="0"/>
  </r>
  <r>
    <s v="Nonpoint Sources"/>
    <x v="0"/>
    <n v="30"/>
    <x v="22"/>
    <s v="2310121100"/>
    <x v="13"/>
    <n v="0"/>
    <n v="0"/>
    <n v="0"/>
    <n v="0"/>
    <n v="0"/>
  </r>
  <r>
    <s v="Nonpoint Sources"/>
    <x v="0"/>
    <n v="38"/>
    <x v="23"/>
    <s v="2310023606"/>
    <x v="13"/>
    <n v="0"/>
    <n v="0"/>
    <n v="0"/>
    <n v="0"/>
    <n v="0"/>
  </r>
  <r>
    <s v="Nonpoint Sources"/>
    <x v="0"/>
    <n v="38"/>
    <x v="23"/>
    <s v="2310111100"/>
    <x v="13"/>
    <n v="0"/>
    <n v="0"/>
    <n v="0"/>
    <n v="0"/>
    <n v="0"/>
  </r>
  <r>
    <s v="Nonpoint Sources"/>
    <x v="0"/>
    <n v="38"/>
    <x v="23"/>
    <s v="2310121100"/>
    <x v="13"/>
    <n v="0"/>
    <n v="0"/>
    <n v="0"/>
    <n v="0"/>
    <n v="0"/>
  </r>
  <r>
    <s v="Nonpoint Sources"/>
    <x v="0"/>
    <n v="38"/>
    <x v="24"/>
    <s v="2310023606"/>
    <x v="13"/>
    <n v="0"/>
    <n v="0"/>
    <n v="0"/>
    <n v="0"/>
    <n v="0"/>
  </r>
  <r>
    <s v="Nonpoint Sources"/>
    <x v="0"/>
    <n v="38"/>
    <x v="24"/>
    <s v="2310111100"/>
    <x v="13"/>
    <n v="0"/>
    <n v="0"/>
    <n v="0"/>
    <n v="0"/>
    <n v="0"/>
  </r>
  <r>
    <s v="Nonpoint Sources"/>
    <x v="0"/>
    <n v="38"/>
    <x v="24"/>
    <s v="2310121100"/>
    <x v="13"/>
    <n v="0"/>
    <n v="0"/>
    <n v="0"/>
    <n v="0"/>
    <n v="0"/>
  </r>
  <r>
    <s v="Nonpoint Sources"/>
    <x v="0"/>
    <n v="30"/>
    <x v="25"/>
    <s v="2310023606"/>
    <x v="13"/>
    <n v="0"/>
    <n v="0"/>
    <n v="0"/>
    <n v="0"/>
    <n v="0"/>
  </r>
  <r>
    <s v="Nonpoint Sources"/>
    <x v="0"/>
    <n v="30"/>
    <x v="25"/>
    <s v="2310111100"/>
    <x v="13"/>
    <n v="0"/>
    <n v="2.9032"/>
    <n v="0"/>
    <n v="0"/>
    <n v="0"/>
  </r>
  <r>
    <s v="Nonpoint Sources"/>
    <x v="0"/>
    <n v="30"/>
    <x v="25"/>
    <s v="2310121100"/>
    <x v="13"/>
    <n v="0"/>
    <n v="0"/>
    <n v="0"/>
    <n v="0"/>
    <n v="0"/>
  </r>
  <r>
    <s v="Nonpoint Sources"/>
    <x v="0"/>
    <n v="30"/>
    <x v="27"/>
    <s v="2310023606"/>
    <x v="13"/>
    <n v="0"/>
    <n v="0"/>
    <n v="0"/>
    <n v="0"/>
    <n v="0"/>
  </r>
  <r>
    <s v="Nonpoint Sources"/>
    <x v="0"/>
    <n v="30"/>
    <x v="27"/>
    <s v="2310111100"/>
    <x v="13"/>
    <n v="0"/>
    <n v="0"/>
    <n v="0"/>
    <n v="0"/>
    <n v="0"/>
  </r>
  <r>
    <s v="Nonpoint Sources"/>
    <x v="0"/>
    <n v="30"/>
    <x v="27"/>
    <s v="2310121100"/>
    <x v="13"/>
    <n v="0"/>
    <n v="0"/>
    <n v="0"/>
    <n v="0"/>
    <n v="0"/>
  </r>
  <r>
    <s v="Nonpoint Sources"/>
    <x v="0"/>
    <n v="38"/>
    <x v="28"/>
    <s v="2310023606"/>
    <x v="13"/>
    <n v="0"/>
    <n v="0"/>
    <n v="0"/>
    <n v="0"/>
    <n v="0"/>
  </r>
  <r>
    <s v="Nonpoint Sources"/>
    <x v="0"/>
    <n v="38"/>
    <x v="28"/>
    <s v="2310111100"/>
    <x v="13"/>
    <n v="0"/>
    <n v="0"/>
    <n v="0"/>
    <n v="0"/>
    <n v="0"/>
  </r>
  <r>
    <s v="Nonpoint Sources"/>
    <x v="0"/>
    <n v="38"/>
    <x v="28"/>
    <s v="2310121100"/>
    <x v="13"/>
    <n v="0"/>
    <n v="0"/>
    <n v="0"/>
    <n v="0"/>
    <n v="0"/>
  </r>
  <r>
    <s v="Nonpoint Sources"/>
    <x v="0"/>
    <n v="38"/>
    <x v="0"/>
    <s v="2310010300"/>
    <x v="14"/>
    <n v="0"/>
    <n v="0"/>
    <n v="0"/>
    <n v="0"/>
    <n v="0"/>
  </r>
  <r>
    <s v="Nonpoint Sources"/>
    <x v="0"/>
    <n v="38"/>
    <x v="0"/>
    <s v="2310021300"/>
    <x v="14"/>
    <n v="0"/>
    <n v="0"/>
    <n v="0"/>
    <n v="0"/>
    <n v="0"/>
  </r>
  <r>
    <s v="Nonpoint Sources"/>
    <x v="0"/>
    <n v="38"/>
    <x v="0"/>
    <s v="2310023300"/>
    <x v="14"/>
    <n v="0"/>
    <n v="0"/>
    <n v="0"/>
    <n v="0"/>
    <n v="0"/>
  </r>
  <r>
    <s v="Nonpoint Sources"/>
    <x v="0"/>
    <n v="38"/>
    <x v="1"/>
    <s v="2310010300"/>
    <x v="14"/>
    <n v="0"/>
    <n v="0"/>
    <n v="0"/>
    <n v="0"/>
    <n v="0"/>
  </r>
  <r>
    <s v="Nonpoint Sources"/>
    <x v="0"/>
    <n v="38"/>
    <x v="1"/>
    <s v="2310021300"/>
    <x v="14"/>
    <n v="0"/>
    <n v="0"/>
    <n v="0"/>
    <n v="0"/>
    <n v="0"/>
  </r>
  <r>
    <s v="Nonpoint Sources"/>
    <x v="0"/>
    <n v="38"/>
    <x v="1"/>
    <s v="2310023300"/>
    <x v="14"/>
    <n v="0"/>
    <n v="0"/>
    <n v="0"/>
    <n v="0"/>
    <n v="0"/>
  </r>
  <r>
    <s v="Nonpoint Sources"/>
    <x v="0"/>
    <n v="38"/>
    <x v="2"/>
    <s v="2310010300"/>
    <x v="14"/>
    <n v="0"/>
    <n v="0"/>
    <n v="0"/>
    <n v="0"/>
    <n v="0"/>
  </r>
  <r>
    <s v="Nonpoint Sources"/>
    <x v="0"/>
    <n v="38"/>
    <x v="2"/>
    <s v="2310021300"/>
    <x v="14"/>
    <n v="0"/>
    <n v="0"/>
    <n v="0"/>
    <n v="0"/>
    <n v="0"/>
  </r>
  <r>
    <s v="Nonpoint Sources"/>
    <x v="0"/>
    <n v="38"/>
    <x v="2"/>
    <s v="2310023300"/>
    <x v="14"/>
    <n v="0"/>
    <n v="0"/>
    <n v="0"/>
    <n v="0"/>
    <n v="0"/>
  </r>
  <r>
    <s v="Nonpoint Sources"/>
    <x v="0"/>
    <n v="38"/>
    <x v="3"/>
    <s v="2310010300"/>
    <x v="14"/>
    <n v="0"/>
    <n v="0"/>
    <n v="0"/>
    <n v="0"/>
    <n v="0"/>
  </r>
  <r>
    <s v="Nonpoint Sources"/>
    <x v="0"/>
    <n v="38"/>
    <x v="3"/>
    <s v="2310021300"/>
    <x v="14"/>
    <n v="0"/>
    <n v="0"/>
    <n v="0"/>
    <n v="0"/>
    <n v="0"/>
  </r>
  <r>
    <s v="Nonpoint Sources"/>
    <x v="0"/>
    <n v="38"/>
    <x v="3"/>
    <s v="2310023300"/>
    <x v="14"/>
    <n v="0"/>
    <n v="0"/>
    <n v="0"/>
    <n v="0"/>
    <n v="0"/>
  </r>
  <r>
    <s v="Nonpoint Sources"/>
    <x v="0"/>
    <n v="30"/>
    <x v="4"/>
    <s v="2310010300"/>
    <x v="14"/>
    <n v="0"/>
    <n v="3.56169"/>
    <n v="0"/>
    <n v="0"/>
    <n v="0"/>
  </r>
  <r>
    <s v="Nonpoint Sources"/>
    <x v="0"/>
    <n v="30"/>
    <x v="4"/>
    <s v="2310021300"/>
    <x v="14"/>
    <n v="0"/>
    <n v="0"/>
    <n v="0"/>
    <n v="0"/>
    <n v="0"/>
  </r>
  <r>
    <s v="Nonpoint Sources"/>
    <x v="0"/>
    <n v="30"/>
    <x v="4"/>
    <s v="2310023300"/>
    <x v="14"/>
    <n v="0"/>
    <n v="0"/>
    <n v="0"/>
    <n v="0"/>
    <n v="0"/>
  </r>
  <r>
    <s v="Nonpoint Sources"/>
    <x v="0"/>
    <n v="30"/>
    <x v="5"/>
    <s v="2310010300"/>
    <x v="14"/>
    <n v="0"/>
    <n v="0"/>
    <n v="0"/>
    <n v="0"/>
    <n v="0"/>
  </r>
  <r>
    <s v="Nonpoint Sources"/>
    <x v="0"/>
    <n v="30"/>
    <x v="5"/>
    <s v="2310021300"/>
    <x v="14"/>
    <n v="0"/>
    <n v="0"/>
    <n v="0"/>
    <n v="0"/>
    <n v="0"/>
  </r>
  <r>
    <s v="Nonpoint Sources"/>
    <x v="0"/>
    <n v="30"/>
    <x v="5"/>
    <s v="2310023300"/>
    <x v="14"/>
    <n v="0"/>
    <n v="0"/>
    <n v="0"/>
    <n v="0"/>
    <n v="0"/>
  </r>
  <r>
    <s v="Nonpoint Sources"/>
    <x v="0"/>
    <n v="38"/>
    <x v="6"/>
    <s v="2310010300"/>
    <x v="14"/>
    <n v="0"/>
    <n v="0"/>
    <n v="0"/>
    <n v="0"/>
    <n v="0"/>
  </r>
  <r>
    <s v="Nonpoint Sources"/>
    <x v="0"/>
    <n v="38"/>
    <x v="6"/>
    <s v="2310021300"/>
    <x v="14"/>
    <n v="0"/>
    <n v="0"/>
    <n v="0"/>
    <n v="0"/>
    <n v="0"/>
  </r>
  <r>
    <s v="Nonpoint Sources"/>
    <x v="0"/>
    <n v="38"/>
    <x v="6"/>
    <s v="2310023300"/>
    <x v="14"/>
    <n v="0"/>
    <n v="0"/>
    <n v="0"/>
    <n v="0"/>
    <n v="0"/>
  </r>
  <r>
    <s v="Nonpoint Sources"/>
    <x v="0"/>
    <n v="38"/>
    <x v="7"/>
    <s v="2310010300"/>
    <x v="14"/>
    <n v="0"/>
    <n v="1432.7537240075615"/>
    <n v="0"/>
    <n v="0"/>
    <n v="0"/>
  </r>
  <r>
    <s v="Nonpoint Sources"/>
    <x v="0"/>
    <n v="38"/>
    <x v="7"/>
    <s v="2310021300"/>
    <x v="14"/>
    <n v="0"/>
    <n v="0"/>
    <n v="0"/>
    <n v="0"/>
    <n v="0"/>
  </r>
  <r>
    <s v="Nonpoint Sources"/>
    <x v="0"/>
    <n v="38"/>
    <x v="7"/>
    <s v="2310023300"/>
    <x v="14"/>
    <n v="0"/>
    <n v="0"/>
    <n v="0"/>
    <n v="0"/>
    <n v="0"/>
  </r>
  <r>
    <s v="Nonpoint Sources"/>
    <x v="0"/>
    <n v="30"/>
    <x v="8"/>
    <s v="2310010300"/>
    <x v="14"/>
    <n v="0"/>
    <n v="0"/>
    <n v="0"/>
    <n v="0"/>
    <n v="0"/>
  </r>
  <r>
    <s v="Nonpoint Sources"/>
    <x v="0"/>
    <n v="30"/>
    <x v="8"/>
    <s v="2310021300"/>
    <x v="14"/>
    <n v="0"/>
    <n v="0"/>
    <n v="0"/>
    <n v="0"/>
    <n v="0"/>
  </r>
  <r>
    <s v="Nonpoint Sources"/>
    <x v="0"/>
    <n v="30"/>
    <x v="8"/>
    <s v="2310023300"/>
    <x v="14"/>
    <n v="0"/>
    <n v="0"/>
    <n v="0"/>
    <n v="0"/>
    <n v="0"/>
  </r>
  <r>
    <s v="Nonpoint Sources"/>
    <x v="0"/>
    <n v="30"/>
    <x v="9"/>
    <s v="2310010300"/>
    <x v="14"/>
    <n v="0"/>
    <n v="0"/>
    <n v="0"/>
    <n v="0"/>
    <n v="0"/>
  </r>
  <r>
    <s v="Nonpoint Sources"/>
    <x v="0"/>
    <n v="30"/>
    <x v="9"/>
    <s v="2310021300"/>
    <x v="14"/>
    <n v="0"/>
    <n v="0"/>
    <n v="0"/>
    <n v="0"/>
    <n v="0"/>
  </r>
  <r>
    <s v="Nonpoint Sources"/>
    <x v="0"/>
    <n v="30"/>
    <x v="9"/>
    <s v="2310023300"/>
    <x v="14"/>
    <n v="0"/>
    <n v="0"/>
    <n v="0"/>
    <n v="0"/>
    <n v="0"/>
  </r>
  <r>
    <s v="Nonpoint Sources"/>
    <x v="0"/>
    <n v="38"/>
    <x v="10"/>
    <s v="2310010300"/>
    <x v="14"/>
    <n v="0"/>
    <n v="0"/>
    <n v="0"/>
    <n v="0"/>
    <n v="0"/>
  </r>
  <r>
    <s v="Nonpoint Sources"/>
    <x v="0"/>
    <n v="38"/>
    <x v="10"/>
    <s v="2310021300"/>
    <x v="14"/>
    <n v="0"/>
    <n v="0"/>
    <n v="0"/>
    <n v="0"/>
    <n v="0"/>
  </r>
  <r>
    <s v="Nonpoint Sources"/>
    <x v="0"/>
    <n v="38"/>
    <x v="10"/>
    <s v="2310023300"/>
    <x v="14"/>
    <n v="0"/>
    <n v="0"/>
    <n v="0"/>
    <n v="0"/>
    <n v="0"/>
  </r>
  <r>
    <s v="Nonpoint Sources"/>
    <x v="0"/>
    <n v="46"/>
    <x v="11"/>
    <s v="2310010300"/>
    <x v="14"/>
    <n v="0"/>
    <n v="0"/>
    <n v="0"/>
    <n v="0"/>
    <n v="0"/>
  </r>
  <r>
    <s v="Nonpoint Sources"/>
    <x v="0"/>
    <n v="46"/>
    <x v="11"/>
    <s v="2310021300"/>
    <x v="14"/>
    <n v="0"/>
    <n v="0"/>
    <n v="0"/>
    <n v="0"/>
    <n v="0"/>
  </r>
  <r>
    <s v="Nonpoint Sources"/>
    <x v="0"/>
    <n v="46"/>
    <x v="11"/>
    <s v="2310023300"/>
    <x v="14"/>
    <n v="0"/>
    <n v="0"/>
    <n v="0"/>
    <n v="0"/>
    <n v="0"/>
  </r>
  <r>
    <s v="Nonpoint Sources"/>
    <x v="0"/>
    <n v="30"/>
    <x v="12"/>
    <s v="2310010300"/>
    <x v="14"/>
    <n v="0"/>
    <n v="0"/>
    <n v="0"/>
    <n v="0"/>
    <n v="0"/>
  </r>
  <r>
    <s v="Nonpoint Sources"/>
    <x v="0"/>
    <n v="30"/>
    <x v="12"/>
    <s v="2310021300"/>
    <x v="14"/>
    <n v="0"/>
    <n v="0"/>
    <n v="0"/>
    <n v="0"/>
    <n v="0"/>
  </r>
  <r>
    <s v="Nonpoint Sources"/>
    <x v="0"/>
    <n v="30"/>
    <x v="12"/>
    <s v="2310023300"/>
    <x v="14"/>
    <n v="0"/>
    <n v="0"/>
    <n v="0"/>
    <n v="0"/>
    <n v="0"/>
  </r>
  <r>
    <s v="Nonpoint Sources"/>
    <x v="0"/>
    <n v="38"/>
    <x v="13"/>
    <s v="2310010300"/>
    <x v="14"/>
    <n v="0"/>
    <n v="0"/>
    <n v="0"/>
    <n v="0"/>
    <n v="0"/>
  </r>
  <r>
    <s v="Nonpoint Sources"/>
    <x v="0"/>
    <n v="38"/>
    <x v="13"/>
    <s v="2310021300"/>
    <x v="14"/>
    <n v="0"/>
    <n v="0"/>
    <n v="0"/>
    <n v="0"/>
    <n v="0"/>
  </r>
  <r>
    <s v="Nonpoint Sources"/>
    <x v="0"/>
    <n v="38"/>
    <x v="13"/>
    <s v="2310023300"/>
    <x v="14"/>
    <n v="0"/>
    <n v="0"/>
    <n v="0"/>
    <n v="0"/>
    <n v="0"/>
  </r>
  <r>
    <s v="Nonpoint Sources"/>
    <x v="0"/>
    <n v="38"/>
    <x v="14"/>
    <s v="2310010300"/>
    <x v="14"/>
    <n v="0"/>
    <n v="600.24792295345094"/>
    <n v="0"/>
    <n v="0"/>
    <n v="0"/>
  </r>
  <r>
    <s v="Nonpoint Sources"/>
    <x v="0"/>
    <n v="38"/>
    <x v="14"/>
    <s v="2310021300"/>
    <x v="14"/>
    <n v="0"/>
    <n v="0"/>
    <n v="0"/>
    <n v="0"/>
    <n v="0"/>
  </r>
  <r>
    <s v="Nonpoint Sources"/>
    <x v="0"/>
    <n v="38"/>
    <x v="14"/>
    <s v="2310023300"/>
    <x v="14"/>
    <n v="0"/>
    <n v="0"/>
    <n v="0"/>
    <n v="0"/>
    <n v="0"/>
  </r>
  <r>
    <s v="Nonpoint Sources"/>
    <x v="0"/>
    <n v="38"/>
    <x v="15"/>
    <s v="2310010300"/>
    <x v="14"/>
    <n v="0"/>
    <n v="163.83799999999999"/>
    <n v="0"/>
    <n v="0"/>
    <n v="0"/>
  </r>
  <r>
    <s v="Nonpoint Sources"/>
    <x v="0"/>
    <n v="38"/>
    <x v="15"/>
    <s v="2310021300"/>
    <x v="14"/>
    <n v="0"/>
    <n v="0"/>
    <n v="0"/>
    <n v="0"/>
    <n v="0"/>
  </r>
  <r>
    <s v="Nonpoint Sources"/>
    <x v="0"/>
    <n v="38"/>
    <x v="15"/>
    <s v="2310023300"/>
    <x v="14"/>
    <n v="0"/>
    <n v="0"/>
    <n v="0"/>
    <n v="0"/>
    <n v="0"/>
  </r>
  <r>
    <s v="Nonpoint Sources"/>
    <x v="0"/>
    <n v="38"/>
    <x v="16"/>
    <s v="2310010300"/>
    <x v="14"/>
    <n v="0"/>
    <n v="1758.534187662902"/>
    <n v="0"/>
    <n v="0"/>
    <n v="0"/>
  </r>
  <r>
    <s v="Nonpoint Sources"/>
    <x v="0"/>
    <n v="38"/>
    <x v="16"/>
    <s v="2310021300"/>
    <x v="14"/>
    <n v="0"/>
    <n v="0"/>
    <n v="0"/>
    <n v="0"/>
    <n v="0"/>
  </r>
  <r>
    <s v="Nonpoint Sources"/>
    <x v="0"/>
    <n v="38"/>
    <x v="16"/>
    <s v="2310023300"/>
    <x v="14"/>
    <n v="0"/>
    <n v="0"/>
    <n v="0"/>
    <n v="0"/>
    <n v="0"/>
  </r>
  <r>
    <s v="Nonpoint Sources"/>
    <x v="0"/>
    <n v="30"/>
    <x v="17"/>
    <s v="2310010300"/>
    <x v="14"/>
    <n v="0"/>
    <n v="0"/>
    <n v="0"/>
    <n v="0"/>
    <n v="0"/>
  </r>
  <r>
    <s v="Nonpoint Sources"/>
    <x v="0"/>
    <n v="30"/>
    <x v="17"/>
    <s v="2310021300"/>
    <x v="14"/>
    <n v="0"/>
    <n v="0"/>
    <n v="0"/>
    <n v="0"/>
    <n v="0"/>
  </r>
  <r>
    <s v="Nonpoint Sources"/>
    <x v="0"/>
    <n v="30"/>
    <x v="17"/>
    <s v="2310023300"/>
    <x v="14"/>
    <n v="0"/>
    <n v="0"/>
    <n v="0"/>
    <n v="0"/>
    <n v="0"/>
  </r>
  <r>
    <s v="Nonpoint Sources"/>
    <x v="0"/>
    <n v="30"/>
    <x v="18"/>
    <s v="2310010300"/>
    <x v="14"/>
    <n v="0"/>
    <n v="0"/>
    <n v="0"/>
    <n v="0"/>
    <n v="0"/>
  </r>
  <r>
    <s v="Nonpoint Sources"/>
    <x v="0"/>
    <n v="30"/>
    <x v="18"/>
    <s v="2310021300"/>
    <x v="14"/>
    <n v="0"/>
    <n v="0"/>
    <n v="0"/>
    <n v="0"/>
    <n v="0"/>
  </r>
  <r>
    <s v="Nonpoint Sources"/>
    <x v="0"/>
    <n v="30"/>
    <x v="18"/>
    <s v="2310023300"/>
    <x v="14"/>
    <n v="0"/>
    <n v="0"/>
    <n v="0"/>
    <n v="0"/>
    <n v="0"/>
  </r>
  <r>
    <s v="Nonpoint Sources"/>
    <x v="0"/>
    <n v="38"/>
    <x v="19"/>
    <s v="2310010300"/>
    <x v="14"/>
    <n v="0"/>
    <n v="0"/>
    <n v="0"/>
    <n v="0"/>
    <n v="0"/>
  </r>
  <r>
    <s v="Nonpoint Sources"/>
    <x v="0"/>
    <n v="38"/>
    <x v="19"/>
    <s v="2310021300"/>
    <x v="14"/>
    <n v="0"/>
    <n v="0"/>
    <n v="0"/>
    <n v="0"/>
    <n v="0"/>
  </r>
  <r>
    <s v="Nonpoint Sources"/>
    <x v="0"/>
    <n v="38"/>
    <x v="19"/>
    <s v="2310023300"/>
    <x v="14"/>
    <n v="0"/>
    <n v="0"/>
    <n v="0"/>
    <n v="0"/>
    <n v="0"/>
  </r>
  <r>
    <s v="Nonpoint Sources"/>
    <x v="0"/>
    <n v="30"/>
    <x v="20"/>
    <s v="2310010300"/>
    <x v="14"/>
    <n v="0"/>
    <n v="0"/>
    <n v="0"/>
    <n v="0"/>
    <n v="0"/>
  </r>
  <r>
    <s v="Nonpoint Sources"/>
    <x v="0"/>
    <n v="30"/>
    <x v="20"/>
    <s v="2310021300"/>
    <x v="14"/>
    <n v="0"/>
    <n v="0"/>
    <n v="0"/>
    <n v="0"/>
    <n v="0"/>
  </r>
  <r>
    <s v="Nonpoint Sources"/>
    <x v="0"/>
    <n v="30"/>
    <x v="20"/>
    <s v="2310023300"/>
    <x v="14"/>
    <n v="0"/>
    <n v="0"/>
    <n v="0"/>
    <n v="0"/>
    <n v="0"/>
  </r>
  <r>
    <s v="Nonpoint Sources"/>
    <x v="0"/>
    <n v="30"/>
    <x v="21"/>
    <s v="2310010300"/>
    <x v="14"/>
    <n v="0"/>
    <n v="198.10407718120805"/>
    <n v="0"/>
    <n v="0"/>
    <n v="0"/>
  </r>
  <r>
    <s v="Nonpoint Sources"/>
    <x v="0"/>
    <n v="30"/>
    <x v="21"/>
    <s v="2310021300"/>
    <x v="14"/>
    <n v="0"/>
    <n v="0"/>
    <n v="0"/>
    <n v="0"/>
    <n v="0"/>
  </r>
  <r>
    <s v="Nonpoint Sources"/>
    <x v="0"/>
    <n v="30"/>
    <x v="21"/>
    <s v="2310023300"/>
    <x v="14"/>
    <n v="0"/>
    <n v="0"/>
    <n v="0"/>
    <n v="0"/>
    <n v="0"/>
  </r>
  <r>
    <s v="Nonpoint Sources"/>
    <x v="0"/>
    <n v="30"/>
    <x v="22"/>
    <s v="2310010300"/>
    <x v="14"/>
    <n v="0"/>
    <n v="3.0084174757281552"/>
    <n v="0"/>
    <n v="0"/>
    <n v="0"/>
  </r>
  <r>
    <s v="Nonpoint Sources"/>
    <x v="0"/>
    <n v="30"/>
    <x v="22"/>
    <s v="2310021300"/>
    <x v="14"/>
    <n v="0"/>
    <n v="1.2313349514563107E-2"/>
    <n v="0"/>
    <n v="0"/>
    <n v="0"/>
  </r>
  <r>
    <s v="Nonpoint Sources"/>
    <x v="0"/>
    <n v="30"/>
    <x v="22"/>
    <s v="2310023300"/>
    <x v="14"/>
    <n v="0"/>
    <n v="0"/>
    <n v="0"/>
    <n v="0"/>
    <n v="0"/>
  </r>
  <r>
    <s v="Nonpoint Sources"/>
    <x v="0"/>
    <n v="38"/>
    <x v="23"/>
    <s v="2310010300"/>
    <x v="14"/>
    <n v="0"/>
    <n v="0"/>
    <n v="0"/>
    <n v="0"/>
    <n v="0"/>
  </r>
  <r>
    <s v="Nonpoint Sources"/>
    <x v="0"/>
    <n v="38"/>
    <x v="23"/>
    <s v="2310021300"/>
    <x v="14"/>
    <n v="0"/>
    <n v="0"/>
    <n v="0"/>
    <n v="0"/>
    <n v="0"/>
  </r>
  <r>
    <s v="Nonpoint Sources"/>
    <x v="0"/>
    <n v="38"/>
    <x v="23"/>
    <s v="2310023300"/>
    <x v="14"/>
    <n v="0"/>
    <n v="0"/>
    <n v="0"/>
    <n v="0"/>
    <n v="0"/>
  </r>
  <r>
    <s v="Nonpoint Sources"/>
    <x v="0"/>
    <n v="38"/>
    <x v="24"/>
    <s v="2310010300"/>
    <x v="14"/>
    <n v="0"/>
    <n v="0"/>
    <n v="0"/>
    <n v="0"/>
    <n v="0"/>
  </r>
  <r>
    <s v="Nonpoint Sources"/>
    <x v="0"/>
    <n v="38"/>
    <x v="24"/>
    <s v="2310021300"/>
    <x v="14"/>
    <n v="0"/>
    <n v="0"/>
    <n v="0"/>
    <n v="0"/>
    <n v="0"/>
  </r>
  <r>
    <s v="Nonpoint Sources"/>
    <x v="0"/>
    <n v="38"/>
    <x v="24"/>
    <s v="2310023300"/>
    <x v="14"/>
    <n v="0"/>
    <n v="0"/>
    <n v="0"/>
    <n v="0"/>
    <n v="0"/>
  </r>
  <r>
    <s v="Nonpoint Sources"/>
    <x v="0"/>
    <n v="30"/>
    <x v="25"/>
    <s v="2310010300"/>
    <x v="14"/>
    <n v="0"/>
    <n v="138.90600000000001"/>
    <n v="0"/>
    <n v="0"/>
    <n v="0"/>
  </r>
  <r>
    <s v="Nonpoint Sources"/>
    <x v="0"/>
    <n v="30"/>
    <x v="25"/>
    <s v="2310021300"/>
    <x v="14"/>
    <n v="0"/>
    <n v="0"/>
    <n v="0"/>
    <n v="0"/>
    <n v="0"/>
  </r>
  <r>
    <s v="Nonpoint Sources"/>
    <x v="0"/>
    <n v="30"/>
    <x v="25"/>
    <s v="2310023300"/>
    <x v="14"/>
    <n v="0"/>
    <n v="0"/>
    <n v="0"/>
    <n v="0"/>
    <n v="0"/>
  </r>
  <r>
    <s v="Nonpoint Sources"/>
    <x v="0"/>
    <n v="38"/>
    <x v="26"/>
    <s v="2310010300"/>
    <x v="14"/>
    <n v="0"/>
    <n v="0"/>
    <n v="0"/>
    <n v="0"/>
    <n v="0"/>
  </r>
  <r>
    <s v="Nonpoint Sources"/>
    <x v="0"/>
    <n v="38"/>
    <x v="26"/>
    <s v="2310021300"/>
    <x v="14"/>
    <n v="0"/>
    <n v="0"/>
    <n v="0"/>
    <n v="0"/>
    <n v="0"/>
  </r>
  <r>
    <s v="Nonpoint Sources"/>
    <x v="0"/>
    <n v="38"/>
    <x v="26"/>
    <s v="2310023300"/>
    <x v="14"/>
    <n v="0"/>
    <n v="0"/>
    <n v="0"/>
    <n v="0"/>
    <n v="0"/>
  </r>
  <r>
    <s v="Nonpoint Sources"/>
    <x v="0"/>
    <n v="30"/>
    <x v="27"/>
    <s v="2310010300"/>
    <x v="14"/>
    <n v="0"/>
    <n v="0"/>
    <n v="0"/>
    <n v="0"/>
    <n v="0"/>
  </r>
  <r>
    <s v="Nonpoint Sources"/>
    <x v="0"/>
    <n v="30"/>
    <x v="27"/>
    <s v="2310021300"/>
    <x v="14"/>
    <n v="0"/>
    <n v="0"/>
    <n v="0"/>
    <n v="0"/>
    <n v="0"/>
  </r>
  <r>
    <s v="Nonpoint Sources"/>
    <x v="0"/>
    <n v="30"/>
    <x v="27"/>
    <s v="2310023300"/>
    <x v="14"/>
    <n v="0"/>
    <n v="0"/>
    <n v="0"/>
    <n v="0"/>
    <n v="0"/>
  </r>
  <r>
    <s v="Nonpoint Sources"/>
    <x v="0"/>
    <n v="38"/>
    <x v="28"/>
    <s v="2310010300"/>
    <x v="14"/>
    <n v="0"/>
    <n v="0"/>
    <n v="0"/>
    <n v="0"/>
    <n v="0"/>
  </r>
  <r>
    <s v="Nonpoint Sources"/>
    <x v="0"/>
    <n v="38"/>
    <x v="28"/>
    <s v="2310021300"/>
    <x v="14"/>
    <n v="0"/>
    <n v="0"/>
    <n v="0"/>
    <n v="0"/>
    <n v="0"/>
  </r>
  <r>
    <s v="Nonpoint Sources"/>
    <x v="0"/>
    <n v="38"/>
    <x v="28"/>
    <s v="2310023300"/>
    <x v="14"/>
    <n v="0"/>
    <n v="0"/>
    <n v="0"/>
    <n v="0"/>
    <n v="0"/>
  </r>
  <r>
    <s v="Nonpoint Sources"/>
    <x v="0"/>
    <n v="38"/>
    <x v="0"/>
    <s v="2310000550"/>
    <x v="15"/>
    <n v="0"/>
    <n v="0"/>
    <n v="0"/>
    <n v="0"/>
    <n v="0"/>
  </r>
  <r>
    <s v="Nonpoint Sources"/>
    <x v="0"/>
    <n v="38"/>
    <x v="1"/>
    <s v="2310000550"/>
    <x v="15"/>
    <n v="0"/>
    <n v="0"/>
    <n v="0"/>
    <n v="0"/>
    <n v="0"/>
  </r>
  <r>
    <s v="Nonpoint Sources"/>
    <x v="0"/>
    <n v="38"/>
    <x v="2"/>
    <s v="2310000550"/>
    <x v="15"/>
    <n v="0"/>
    <n v="0"/>
    <n v="0"/>
    <n v="0"/>
    <n v="0"/>
  </r>
  <r>
    <s v="Nonpoint Sources"/>
    <x v="0"/>
    <n v="38"/>
    <x v="3"/>
    <s v="2310000550"/>
    <x v="15"/>
    <n v="0"/>
    <n v="0"/>
    <n v="0"/>
    <n v="0"/>
    <n v="0"/>
  </r>
  <r>
    <s v="Nonpoint Sources"/>
    <x v="0"/>
    <n v="30"/>
    <x v="4"/>
    <s v="2310000550"/>
    <x v="15"/>
    <n v="0"/>
    <n v="0"/>
    <n v="0"/>
    <n v="0"/>
    <n v="0"/>
  </r>
  <r>
    <s v="Nonpoint Sources"/>
    <x v="0"/>
    <n v="30"/>
    <x v="5"/>
    <s v="2310000550"/>
    <x v="15"/>
    <n v="0"/>
    <n v="0"/>
    <n v="0"/>
    <n v="0"/>
    <n v="0"/>
  </r>
  <r>
    <s v="Nonpoint Sources"/>
    <x v="0"/>
    <n v="38"/>
    <x v="6"/>
    <s v="2310000550"/>
    <x v="15"/>
    <n v="0"/>
    <n v="0"/>
    <n v="0"/>
    <n v="0"/>
    <n v="0"/>
  </r>
  <r>
    <s v="Nonpoint Sources"/>
    <x v="0"/>
    <n v="38"/>
    <x v="7"/>
    <s v="2310000550"/>
    <x v="15"/>
    <n v="0"/>
    <n v="134.77344435049088"/>
    <n v="0"/>
    <n v="0"/>
    <n v="0"/>
  </r>
  <r>
    <s v="Nonpoint Sources"/>
    <x v="0"/>
    <n v="30"/>
    <x v="8"/>
    <s v="2310000550"/>
    <x v="15"/>
    <n v="0"/>
    <n v="0"/>
    <n v="0"/>
    <n v="0"/>
    <n v="0"/>
  </r>
  <r>
    <s v="Nonpoint Sources"/>
    <x v="0"/>
    <n v="30"/>
    <x v="9"/>
    <s v="2310000550"/>
    <x v="15"/>
    <n v="0"/>
    <n v="0"/>
    <n v="0"/>
    <n v="0"/>
    <n v="0"/>
  </r>
  <r>
    <s v="Nonpoint Sources"/>
    <x v="0"/>
    <n v="38"/>
    <x v="10"/>
    <s v="2310000550"/>
    <x v="15"/>
    <n v="0"/>
    <n v="0"/>
    <n v="0"/>
    <n v="0"/>
    <n v="0"/>
  </r>
  <r>
    <s v="Nonpoint Sources"/>
    <x v="0"/>
    <n v="46"/>
    <x v="11"/>
    <s v="2310000550"/>
    <x v="15"/>
    <n v="0"/>
    <n v="0"/>
    <n v="0"/>
    <n v="0"/>
    <n v="0"/>
  </r>
  <r>
    <s v="Nonpoint Sources"/>
    <x v="0"/>
    <n v="30"/>
    <x v="12"/>
    <s v="2310000550"/>
    <x v="15"/>
    <n v="0"/>
    <n v="0"/>
    <n v="0"/>
    <n v="0"/>
    <n v="0"/>
  </r>
  <r>
    <s v="Nonpoint Sources"/>
    <x v="0"/>
    <n v="38"/>
    <x v="13"/>
    <s v="2310000550"/>
    <x v="15"/>
    <n v="0"/>
    <n v="0"/>
    <n v="0"/>
    <n v="0"/>
    <n v="0"/>
  </r>
  <r>
    <s v="Nonpoint Sources"/>
    <x v="0"/>
    <n v="38"/>
    <x v="14"/>
    <s v="2310000550"/>
    <x v="15"/>
    <n v="0"/>
    <n v="70.616156315018074"/>
    <n v="0"/>
    <n v="0"/>
    <n v="0"/>
  </r>
  <r>
    <s v="Nonpoint Sources"/>
    <x v="0"/>
    <n v="38"/>
    <x v="15"/>
    <s v="2310000550"/>
    <x v="15"/>
    <n v="0"/>
    <n v="4.5315300000000001"/>
    <n v="0"/>
    <n v="0"/>
    <n v="0"/>
  </r>
  <r>
    <s v="Nonpoint Sources"/>
    <x v="0"/>
    <n v="38"/>
    <x v="16"/>
    <s v="2310000550"/>
    <x v="15"/>
    <n v="0"/>
    <n v="118.27871142773796"/>
    <n v="0"/>
    <n v="0"/>
    <n v="0"/>
  </r>
  <r>
    <s v="Nonpoint Sources"/>
    <x v="0"/>
    <n v="30"/>
    <x v="17"/>
    <s v="2310000550"/>
    <x v="15"/>
    <n v="0"/>
    <n v="0"/>
    <n v="0"/>
    <n v="0"/>
    <n v="0"/>
  </r>
  <r>
    <s v="Nonpoint Sources"/>
    <x v="0"/>
    <n v="30"/>
    <x v="18"/>
    <s v="2310000550"/>
    <x v="15"/>
    <n v="0"/>
    <n v="0"/>
    <n v="0"/>
    <n v="0"/>
    <n v="0"/>
  </r>
  <r>
    <s v="Nonpoint Sources"/>
    <x v="0"/>
    <n v="38"/>
    <x v="19"/>
    <s v="2310000550"/>
    <x v="15"/>
    <n v="0"/>
    <n v="0"/>
    <n v="0"/>
    <n v="0"/>
    <n v="0"/>
  </r>
  <r>
    <s v="Nonpoint Sources"/>
    <x v="0"/>
    <n v="30"/>
    <x v="20"/>
    <s v="2310000550"/>
    <x v="15"/>
    <n v="0"/>
    <n v="0"/>
    <n v="0"/>
    <n v="0"/>
    <n v="0"/>
  </r>
  <r>
    <s v="Nonpoint Sources"/>
    <x v="0"/>
    <n v="30"/>
    <x v="21"/>
    <s v="2310000550"/>
    <x v="15"/>
    <n v="0"/>
    <n v="0.48742871365335827"/>
    <n v="0"/>
    <n v="0"/>
    <n v="0"/>
  </r>
  <r>
    <s v="Nonpoint Sources"/>
    <x v="0"/>
    <n v="30"/>
    <x v="22"/>
    <s v="2310000550"/>
    <x v="15"/>
    <n v="0"/>
    <n v="0.87108313469926402"/>
    <n v="0"/>
    <n v="0"/>
    <n v="0"/>
  </r>
  <r>
    <s v="Nonpoint Sources"/>
    <x v="0"/>
    <n v="38"/>
    <x v="23"/>
    <s v="2310000550"/>
    <x v="15"/>
    <n v="0"/>
    <n v="0"/>
    <n v="0"/>
    <n v="0"/>
    <n v="0"/>
  </r>
  <r>
    <s v="Nonpoint Sources"/>
    <x v="0"/>
    <n v="38"/>
    <x v="24"/>
    <s v="2310000550"/>
    <x v="15"/>
    <n v="0"/>
    <n v="0"/>
    <n v="0"/>
    <n v="0"/>
    <n v="0"/>
  </r>
  <r>
    <s v="Nonpoint Sources"/>
    <x v="0"/>
    <n v="30"/>
    <x v="25"/>
    <s v="2310000550"/>
    <x v="15"/>
    <n v="0"/>
    <n v="4.01655946814947E-2"/>
    <n v="0"/>
    <n v="0"/>
    <n v="0"/>
  </r>
  <r>
    <s v="Nonpoint Sources"/>
    <x v="0"/>
    <n v="38"/>
    <x v="26"/>
    <s v="2310000550"/>
    <x v="15"/>
    <n v="0"/>
    <n v="0"/>
    <n v="0"/>
    <n v="0"/>
    <n v="0"/>
  </r>
  <r>
    <s v="Nonpoint Sources"/>
    <x v="0"/>
    <n v="30"/>
    <x v="27"/>
    <s v="2310000550"/>
    <x v="15"/>
    <n v="0"/>
    <n v="0"/>
    <n v="0"/>
    <n v="0"/>
    <n v="0"/>
  </r>
  <r>
    <s v="Nonpoint Sources"/>
    <x v="0"/>
    <n v="38"/>
    <x v="28"/>
    <s v="2310000550"/>
    <x v="15"/>
    <n v="0"/>
    <n v="0"/>
    <n v="0"/>
    <n v="0"/>
    <n v="0"/>
  </r>
  <r>
    <s v="Nonpoint Sources"/>
    <x v="0"/>
    <n v="38"/>
    <x v="0"/>
    <s v="2310023600"/>
    <x v="9"/>
    <n v="0"/>
    <n v="0"/>
    <n v="0"/>
    <n v="0"/>
    <n v="0"/>
  </r>
  <r>
    <s v="Nonpoint Sources"/>
    <x v="0"/>
    <n v="38"/>
    <x v="0"/>
    <s v="2310111700"/>
    <x v="9"/>
    <n v="0"/>
    <n v="0"/>
    <n v="0"/>
    <n v="0"/>
    <n v="0"/>
  </r>
  <r>
    <s v="Nonpoint Sources"/>
    <x v="0"/>
    <n v="38"/>
    <x v="0"/>
    <s v="2310121700"/>
    <x v="9"/>
    <n v="0"/>
    <n v="0"/>
    <n v="0"/>
    <n v="0"/>
    <n v="0"/>
  </r>
  <r>
    <s v="Nonpoint Sources"/>
    <x v="0"/>
    <n v="38"/>
    <x v="1"/>
    <s v="2310023600"/>
    <x v="9"/>
    <n v="0"/>
    <n v="0"/>
    <n v="0"/>
    <n v="0"/>
    <n v="0"/>
  </r>
  <r>
    <s v="Nonpoint Sources"/>
    <x v="0"/>
    <n v="38"/>
    <x v="1"/>
    <s v="2310111700"/>
    <x v="9"/>
    <n v="0"/>
    <n v="0"/>
    <n v="0"/>
    <n v="0"/>
    <n v="0"/>
  </r>
  <r>
    <s v="Nonpoint Sources"/>
    <x v="0"/>
    <n v="38"/>
    <x v="1"/>
    <s v="2310121700"/>
    <x v="9"/>
    <n v="0"/>
    <n v="0"/>
    <n v="0"/>
    <n v="0"/>
    <n v="0"/>
  </r>
  <r>
    <s v="Nonpoint Sources"/>
    <x v="0"/>
    <n v="38"/>
    <x v="2"/>
    <s v="2310023600"/>
    <x v="9"/>
    <n v="0"/>
    <n v="0"/>
    <n v="0"/>
    <n v="0"/>
    <n v="0"/>
  </r>
  <r>
    <s v="Nonpoint Sources"/>
    <x v="0"/>
    <n v="38"/>
    <x v="2"/>
    <s v="2310111700"/>
    <x v="9"/>
    <n v="0"/>
    <n v="0"/>
    <n v="0"/>
    <n v="0"/>
    <n v="0"/>
  </r>
  <r>
    <s v="Nonpoint Sources"/>
    <x v="0"/>
    <n v="38"/>
    <x v="2"/>
    <s v="2310121700"/>
    <x v="9"/>
    <n v="0"/>
    <n v="0"/>
    <n v="0"/>
    <n v="0"/>
    <n v="0"/>
  </r>
  <r>
    <s v="Nonpoint Sources"/>
    <x v="0"/>
    <n v="38"/>
    <x v="3"/>
    <s v="2310023600"/>
    <x v="9"/>
    <n v="0"/>
    <n v="0"/>
    <n v="0"/>
    <n v="0"/>
    <n v="0"/>
  </r>
  <r>
    <s v="Nonpoint Sources"/>
    <x v="0"/>
    <n v="38"/>
    <x v="3"/>
    <s v="2310111700"/>
    <x v="9"/>
    <n v="0"/>
    <n v="0"/>
    <n v="0"/>
    <n v="0"/>
    <n v="0"/>
  </r>
  <r>
    <s v="Nonpoint Sources"/>
    <x v="0"/>
    <n v="38"/>
    <x v="3"/>
    <s v="2310121700"/>
    <x v="9"/>
    <n v="0"/>
    <n v="0"/>
    <n v="0"/>
    <n v="0"/>
    <n v="0"/>
  </r>
  <r>
    <s v="Nonpoint Sources"/>
    <x v="0"/>
    <n v="30"/>
    <x v="5"/>
    <s v="2310023600"/>
    <x v="9"/>
    <n v="0"/>
    <n v="0"/>
    <n v="0"/>
    <n v="0"/>
    <n v="0"/>
  </r>
  <r>
    <s v="Nonpoint Sources"/>
    <x v="0"/>
    <n v="30"/>
    <x v="5"/>
    <s v="2310111700"/>
    <x v="9"/>
    <n v="0"/>
    <n v="0"/>
    <n v="0"/>
    <n v="0"/>
    <n v="0"/>
  </r>
  <r>
    <s v="Nonpoint Sources"/>
    <x v="0"/>
    <n v="30"/>
    <x v="5"/>
    <s v="2310121700"/>
    <x v="9"/>
    <n v="0"/>
    <n v="0"/>
    <n v="0"/>
    <n v="0"/>
    <n v="0"/>
  </r>
  <r>
    <s v="Nonpoint Sources"/>
    <x v="0"/>
    <n v="38"/>
    <x v="6"/>
    <s v="2310023600"/>
    <x v="9"/>
    <n v="0"/>
    <n v="0"/>
    <n v="0"/>
    <n v="0"/>
    <n v="0"/>
  </r>
  <r>
    <s v="Nonpoint Sources"/>
    <x v="0"/>
    <n v="38"/>
    <x v="6"/>
    <s v="2310111700"/>
    <x v="9"/>
    <n v="0"/>
    <n v="0"/>
    <n v="0"/>
    <n v="0"/>
    <n v="0"/>
  </r>
  <r>
    <s v="Nonpoint Sources"/>
    <x v="0"/>
    <n v="38"/>
    <x v="6"/>
    <s v="2310121700"/>
    <x v="9"/>
    <n v="0"/>
    <n v="0"/>
    <n v="0"/>
    <n v="0"/>
    <n v="0"/>
  </r>
  <r>
    <s v="Nonpoint Sources"/>
    <x v="0"/>
    <n v="38"/>
    <x v="7"/>
    <s v="2310023600"/>
    <x v="9"/>
    <n v="0"/>
    <n v="0"/>
    <n v="0"/>
    <n v="0"/>
    <n v="0"/>
  </r>
  <r>
    <s v="Nonpoint Sources"/>
    <x v="0"/>
    <n v="38"/>
    <x v="7"/>
    <s v="2310111700"/>
    <x v="9"/>
    <n v="16.078532937685463"/>
    <n v="539.62593471810089"/>
    <n v="84.986492581602377"/>
    <n v="0"/>
    <n v="0"/>
  </r>
  <r>
    <s v="Nonpoint Sources"/>
    <x v="0"/>
    <n v="38"/>
    <x v="7"/>
    <s v="2310121700"/>
    <x v="9"/>
    <n v="0"/>
    <n v="0"/>
    <n v="0"/>
    <n v="0"/>
    <n v="0"/>
  </r>
  <r>
    <s v="Nonpoint Sources"/>
    <x v="0"/>
    <n v="30"/>
    <x v="8"/>
    <s v="2310023600"/>
    <x v="9"/>
    <n v="0"/>
    <n v="0"/>
    <n v="0"/>
    <n v="0"/>
    <n v="0"/>
  </r>
  <r>
    <s v="Nonpoint Sources"/>
    <x v="0"/>
    <n v="30"/>
    <x v="8"/>
    <s v="2310111700"/>
    <x v="9"/>
    <n v="0"/>
    <n v="0"/>
    <n v="0"/>
    <n v="0"/>
    <n v="0"/>
  </r>
  <r>
    <s v="Nonpoint Sources"/>
    <x v="0"/>
    <n v="30"/>
    <x v="8"/>
    <s v="2310121700"/>
    <x v="9"/>
    <n v="0"/>
    <n v="0"/>
    <n v="0"/>
    <n v="0"/>
    <n v="0"/>
  </r>
  <r>
    <s v="Nonpoint Sources"/>
    <x v="0"/>
    <n v="38"/>
    <x v="10"/>
    <s v="2310023600"/>
    <x v="9"/>
    <n v="0"/>
    <n v="0"/>
    <n v="0"/>
    <n v="0"/>
    <n v="0"/>
  </r>
  <r>
    <s v="Nonpoint Sources"/>
    <x v="0"/>
    <n v="38"/>
    <x v="10"/>
    <s v="2310111700"/>
    <x v="9"/>
    <n v="0"/>
    <n v="0"/>
    <n v="0"/>
    <n v="0"/>
    <n v="0"/>
  </r>
  <r>
    <s v="Nonpoint Sources"/>
    <x v="0"/>
    <n v="38"/>
    <x v="10"/>
    <s v="2310121700"/>
    <x v="9"/>
    <n v="0"/>
    <n v="0"/>
    <n v="0"/>
    <n v="0"/>
    <n v="0"/>
  </r>
  <r>
    <s v="Nonpoint Sources"/>
    <x v="0"/>
    <n v="46"/>
    <x v="11"/>
    <s v="2310023600"/>
    <x v="9"/>
    <n v="0"/>
    <n v="0"/>
    <n v="0"/>
    <n v="0"/>
    <n v="0"/>
  </r>
  <r>
    <s v="Nonpoint Sources"/>
    <x v="0"/>
    <n v="46"/>
    <x v="11"/>
    <s v="2310111700"/>
    <x v="9"/>
    <n v="0"/>
    <n v="0"/>
    <n v="0"/>
    <n v="0"/>
    <n v="0"/>
  </r>
  <r>
    <s v="Nonpoint Sources"/>
    <x v="0"/>
    <n v="46"/>
    <x v="11"/>
    <s v="2310121700"/>
    <x v="9"/>
    <n v="0"/>
    <n v="0"/>
    <n v="0"/>
    <n v="0"/>
    <n v="0"/>
  </r>
  <r>
    <s v="Nonpoint Sources"/>
    <x v="0"/>
    <n v="30"/>
    <x v="12"/>
    <s v="2310023600"/>
    <x v="9"/>
    <n v="0"/>
    <n v="0"/>
    <n v="0"/>
    <n v="0"/>
    <n v="0"/>
  </r>
  <r>
    <s v="Nonpoint Sources"/>
    <x v="0"/>
    <n v="30"/>
    <x v="12"/>
    <s v="2310111700"/>
    <x v="9"/>
    <n v="0"/>
    <n v="0"/>
    <n v="0"/>
    <n v="0"/>
    <n v="0"/>
  </r>
  <r>
    <s v="Nonpoint Sources"/>
    <x v="0"/>
    <n v="30"/>
    <x v="12"/>
    <s v="2310121700"/>
    <x v="9"/>
    <n v="0"/>
    <n v="0"/>
    <n v="0"/>
    <n v="0"/>
    <n v="0"/>
  </r>
  <r>
    <s v="Nonpoint Sources"/>
    <x v="0"/>
    <n v="38"/>
    <x v="13"/>
    <s v="2310023600"/>
    <x v="9"/>
    <n v="0"/>
    <n v="0"/>
    <n v="0"/>
    <n v="0"/>
    <n v="0"/>
  </r>
  <r>
    <s v="Nonpoint Sources"/>
    <x v="0"/>
    <n v="38"/>
    <x v="13"/>
    <s v="2310111700"/>
    <x v="9"/>
    <n v="0"/>
    <n v="0"/>
    <n v="0"/>
    <n v="0"/>
    <n v="0"/>
  </r>
  <r>
    <s v="Nonpoint Sources"/>
    <x v="0"/>
    <n v="38"/>
    <x v="13"/>
    <s v="2310121700"/>
    <x v="9"/>
    <n v="0"/>
    <n v="0"/>
    <n v="0"/>
    <n v="0"/>
    <n v="0"/>
  </r>
  <r>
    <s v="Nonpoint Sources"/>
    <x v="0"/>
    <n v="38"/>
    <x v="14"/>
    <s v="2310023600"/>
    <x v="9"/>
    <n v="0"/>
    <n v="0"/>
    <n v="0"/>
    <n v="0"/>
    <n v="0"/>
  </r>
  <r>
    <s v="Nonpoint Sources"/>
    <x v="0"/>
    <n v="38"/>
    <x v="14"/>
    <s v="2310111700"/>
    <x v="9"/>
    <n v="7.7825691788526434"/>
    <n v="261.19793025871763"/>
    <n v="41.136562429696291"/>
    <n v="0"/>
    <n v="0"/>
  </r>
  <r>
    <s v="Nonpoint Sources"/>
    <x v="0"/>
    <n v="38"/>
    <x v="14"/>
    <s v="2310121700"/>
    <x v="9"/>
    <n v="0"/>
    <n v="0"/>
    <n v="0"/>
    <n v="0"/>
    <n v="0"/>
  </r>
  <r>
    <s v="Nonpoint Sources"/>
    <x v="0"/>
    <n v="38"/>
    <x v="15"/>
    <s v="2310023600"/>
    <x v="9"/>
    <n v="0"/>
    <n v="0"/>
    <n v="0"/>
    <n v="0"/>
    <n v="0"/>
  </r>
  <r>
    <s v="Nonpoint Sources"/>
    <x v="0"/>
    <n v="38"/>
    <x v="15"/>
    <s v="2310111700"/>
    <x v="9"/>
    <n v="0.32893"/>
    <n v="11.0395"/>
    <n v="1.7386299999999999"/>
    <n v="0"/>
    <n v="0"/>
  </r>
  <r>
    <s v="Nonpoint Sources"/>
    <x v="0"/>
    <n v="38"/>
    <x v="15"/>
    <s v="2310121700"/>
    <x v="9"/>
    <n v="0"/>
    <n v="0"/>
    <n v="0"/>
    <n v="0"/>
    <n v="0"/>
  </r>
  <r>
    <s v="Nonpoint Sources"/>
    <x v="0"/>
    <n v="38"/>
    <x v="16"/>
    <s v="2310023600"/>
    <x v="9"/>
    <n v="0"/>
    <n v="0"/>
    <n v="0"/>
    <n v="0"/>
    <n v="0"/>
  </r>
  <r>
    <s v="Nonpoint Sources"/>
    <x v="0"/>
    <n v="38"/>
    <x v="16"/>
    <s v="2310111700"/>
    <x v="9"/>
    <n v="23.844244251626897"/>
    <n v="800.25548806941435"/>
    <n v="126.03380043383949"/>
    <n v="0"/>
    <n v="0"/>
  </r>
  <r>
    <s v="Nonpoint Sources"/>
    <x v="0"/>
    <n v="38"/>
    <x v="16"/>
    <s v="2310121700"/>
    <x v="9"/>
    <n v="0"/>
    <n v="0"/>
    <n v="0"/>
    <n v="0"/>
    <n v="0"/>
  </r>
  <r>
    <s v="Nonpoint Sources"/>
    <x v="0"/>
    <n v="38"/>
    <x v="19"/>
    <s v="2310023600"/>
    <x v="9"/>
    <n v="0"/>
    <n v="0"/>
    <n v="0"/>
    <n v="0"/>
    <n v="0"/>
  </r>
  <r>
    <s v="Nonpoint Sources"/>
    <x v="0"/>
    <n v="38"/>
    <x v="19"/>
    <s v="2310111700"/>
    <x v="9"/>
    <n v="0"/>
    <n v="0"/>
    <n v="0"/>
    <n v="0"/>
    <n v="0"/>
  </r>
  <r>
    <s v="Nonpoint Sources"/>
    <x v="0"/>
    <n v="38"/>
    <x v="19"/>
    <s v="2310121700"/>
    <x v="9"/>
    <n v="0"/>
    <n v="0"/>
    <n v="0"/>
    <n v="0"/>
    <n v="0"/>
  </r>
  <r>
    <s v="Nonpoint Sources"/>
    <x v="0"/>
    <n v="30"/>
    <x v="20"/>
    <s v="2310023600"/>
    <x v="9"/>
    <n v="0"/>
    <n v="0"/>
    <n v="0"/>
    <n v="0"/>
    <n v="0"/>
  </r>
  <r>
    <s v="Nonpoint Sources"/>
    <x v="0"/>
    <n v="30"/>
    <x v="20"/>
    <s v="2310111700"/>
    <x v="9"/>
    <n v="0"/>
    <n v="0"/>
    <n v="0"/>
    <n v="0"/>
    <n v="0"/>
  </r>
  <r>
    <s v="Nonpoint Sources"/>
    <x v="0"/>
    <n v="30"/>
    <x v="20"/>
    <s v="2310121700"/>
    <x v="9"/>
    <n v="0"/>
    <n v="0"/>
    <n v="0"/>
    <n v="0"/>
    <n v="0"/>
  </r>
  <r>
    <s v="Nonpoint Sources"/>
    <x v="0"/>
    <n v="30"/>
    <x v="21"/>
    <s v="2310023600"/>
    <x v="9"/>
    <n v="0"/>
    <n v="0"/>
    <n v="0"/>
    <n v="0"/>
    <n v="0"/>
  </r>
  <r>
    <s v="Nonpoint Sources"/>
    <x v="0"/>
    <n v="30"/>
    <x v="21"/>
    <s v="2310111700"/>
    <x v="9"/>
    <n v="0"/>
    <n v="0"/>
    <n v="0"/>
    <n v="0"/>
    <n v="0"/>
  </r>
  <r>
    <s v="Nonpoint Sources"/>
    <x v="0"/>
    <n v="30"/>
    <x v="21"/>
    <s v="2310121700"/>
    <x v="9"/>
    <n v="0"/>
    <n v="0"/>
    <n v="0"/>
    <n v="0"/>
    <n v="0"/>
  </r>
  <r>
    <s v="Nonpoint Sources"/>
    <x v="0"/>
    <n v="30"/>
    <x v="22"/>
    <s v="2310023600"/>
    <x v="9"/>
    <n v="0"/>
    <n v="0"/>
    <n v="0"/>
    <n v="0"/>
    <n v="0"/>
  </r>
  <r>
    <s v="Nonpoint Sources"/>
    <x v="0"/>
    <n v="30"/>
    <x v="22"/>
    <s v="2310111700"/>
    <x v="9"/>
    <n v="0"/>
    <n v="0"/>
    <n v="0"/>
    <n v="0"/>
    <n v="0"/>
  </r>
  <r>
    <s v="Nonpoint Sources"/>
    <x v="0"/>
    <n v="30"/>
    <x v="22"/>
    <s v="2310121700"/>
    <x v="9"/>
    <n v="0"/>
    <n v="0"/>
    <n v="0"/>
    <n v="0"/>
    <n v="0"/>
  </r>
  <r>
    <s v="Nonpoint Sources"/>
    <x v="0"/>
    <n v="38"/>
    <x v="23"/>
    <s v="2310023600"/>
    <x v="9"/>
    <n v="0"/>
    <n v="0"/>
    <n v="0"/>
    <n v="0"/>
    <n v="0"/>
  </r>
  <r>
    <s v="Nonpoint Sources"/>
    <x v="0"/>
    <n v="38"/>
    <x v="23"/>
    <s v="2310111700"/>
    <x v="9"/>
    <n v="0"/>
    <n v="0"/>
    <n v="0"/>
    <n v="0"/>
    <n v="0"/>
  </r>
  <r>
    <s v="Nonpoint Sources"/>
    <x v="0"/>
    <n v="38"/>
    <x v="23"/>
    <s v="2310121700"/>
    <x v="9"/>
    <n v="0"/>
    <n v="0"/>
    <n v="0"/>
    <n v="0"/>
    <n v="0"/>
  </r>
  <r>
    <s v="Nonpoint Sources"/>
    <x v="0"/>
    <n v="38"/>
    <x v="24"/>
    <s v="2310023600"/>
    <x v="9"/>
    <n v="0"/>
    <n v="0"/>
    <n v="0"/>
    <n v="0"/>
    <n v="0"/>
  </r>
  <r>
    <s v="Nonpoint Sources"/>
    <x v="0"/>
    <n v="38"/>
    <x v="24"/>
    <s v="2310111700"/>
    <x v="9"/>
    <n v="0"/>
    <n v="0"/>
    <n v="0"/>
    <n v="0"/>
    <n v="0"/>
  </r>
  <r>
    <s v="Nonpoint Sources"/>
    <x v="0"/>
    <n v="38"/>
    <x v="24"/>
    <s v="2310121700"/>
    <x v="9"/>
    <n v="0"/>
    <n v="0"/>
    <n v="0"/>
    <n v="0"/>
    <n v="0"/>
  </r>
  <r>
    <s v="Nonpoint Sources"/>
    <x v="0"/>
    <n v="30"/>
    <x v="25"/>
    <s v="2310023600"/>
    <x v="9"/>
    <n v="0"/>
    <n v="0"/>
    <n v="0"/>
    <n v="0"/>
    <n v="0"/>
  </r>
  <r>
    <s v="Nonpoint Sources"/>
    <x v="0"/>
    <n v="30"/>
    <x v="25"/>
    <s v="2310111700"/>
    <x v="9"/>
    <n v="0.164465"/>
    <n v="5.5197599999999998"/>
    <n v="0.86931599999999998"/>
    <n v="0"/>
    <n v="0"/>
  </r>
  <r>
    <s v="Nonpoint Sources"/>
    <x v="0"/>
    <n v="30"/>
    <x v="25"/>
    <s v="2310121700"/>
    <x v="9"/>
    <n v="0"/>
    <n v="0"/>
    <n v="0"/>
    <n v="0"/>
    <n v="0"/>
  </r>
  <r>
    <s v="Nonpoint Sources"/>
    <x v="0"/>
    <n v="30"/>
    <x v="27"/>
    <s v="2310023600"/>
    <x v="9"/>
    <n v="0"/>
    <n v="0"/>
    <n v="0"/>
    <n v="0"/>
    <n v="0"/>
  </r>
  <r>
    <s v="Nonpoint Sources"/>
    <x v="0"/>
    <n v="30"/>
    <x v="27"/>
    <s v="2310111700"/>
    <x v="9"/>
    <n v="0"/>
    <n v="0"/>
    <n v="0"/>
    <n v="0"/>
    <n v="0"/>
  </r>
  <r>
    <s v="Nonpoint Sources"/>
    <x v="0"/>
    <n v="30"/>
    <x v="27"/>
    <s v="2310121700"/>
    <x v="9"/>
    <n v="0"/>
    <n v="0"/>
    <n v="0"/>
    <n v="0"/>
    <n v="0"/>
  </r>
  <r>
    <s v="Nonpoint Sources"/>
    <x v="0"/>
    <n v="38"/>
    <x v="28"/>
    <s v="2310023600"/>
    <x v="9"/>
    <n v="0"/>
    <n v="0"/>
    <n v="0"/>
    <n v="0"/>
    <n v="0"/>
  </r>
  <r>
    <s v="Nonpoint Sources"/>
    <x v="0"/>
    <n v="38"/>
    <x v="28"/>
    <s v="2310111700"/>
    <x v="9"/>
    <n v="0"/>
    <n v="0"/>
    <n v="0"/>
    <n v="0"/>
    <n v="0"/>
  </r>
  <r>
    <s v="Nonpoint Sources"/>
    <x v="0"/>
    <n v="38"/>
    <x v="28"/>
    <s v="2310121700"/>
    <x v="9"/>
    <n v="0"/>
    <n v="0"/>
    <n v="0"/>
    <n v="0"/>
    <n v="0"/>
  </r>
  <r>
    <s v="Nonpoint Sources"/>
    <x v="0"/>
    <n v="38"/>
    <x v="0"/>
    <s v="2310021102"/>
    <x v="11"/>
    <n v="0"/>
    <n v="0"/>
    <n v="0"/>
    <n v="0"/>
    <n v="0"/>
  </r>
  <r>
    <s v="Nonpoint Sources"/>
    <x v="0"/>
    <n v="38"/>
    <x v="0"/>
    <s v="2310021202"/>
    <x v="11"/>
    <n v="0"/>
    <n v="0"/>
    <n v="0"/>
    <n v="0"/>
    <n v="0"/>
  </r>
  <r>
    <s v="Nonpoint Sources"/>
    <x v="0"/>
    <n v="38"/>
    <x v="0"/>
    <s v="2310021302"/>
    <x v="11"/>
    <n v="0"/>
    <n v="0"/>
    <n v="0"/>
    <n v="0"/>
    <n v="0"/>
  </r>
  <r>
    <s v="Nonpoint Sources"/>
    <x v="0"/>
    <n v="38"/>
    <x v="0"/>
    <s v="2310023102"/>
    <x v="11"/>
    <n v="0"/>
    <n v="0"/>
    <n v="0"/>
    <n v="0"/>
    <n v="0"/>
  </r>
  <r>
    <s v="Nonpoint Sources"/>
    <x v="0"/>
    <n v="38"/>
    <x v="0"/>
    <s v="2310023202"/>
    <x v="11"/>
    <n v="0"/>
    <n v="0"/>
    <n v="0"/>
    <n v="0"/>
    <n v="0"/>
  </r>
  <r>
    <s v="Nonpoint Sources"/>
    <x v="0"/>
    <n v="38"/>
    <x v="0"/>
    <s v="2310023302"/>
    <x v="11"/>
    <n v="0"/>
    <n v="0"/>
    <n v="0"/>
    <n v="0"/>
    <n v="0"/>
  </r>
  <r>
    <s v="Nonpoint Sources"/>
    <x v="0"/>
    <n v="38"/>
    <x v="1"/>
    <s v="2310021102"/>
    <x v="11"/>
    <n v="0"/>
    <n v="0"/>
    <n v="0"/>
    <n v="0"/>
    <n v="0"/>
  </r>
  <r>
    <s v="Nonpoint Sources"/>
    <x v="0"/>
    <n v="38"/>
    <x v="1"/>
    <s v="2310021202"/>
    <x v="11"/>
    <n v="0"/>
    <n v="0"/>
    <n v="0"/>
    <n v="0"/>
    <n v="0"/>
  </r>
  <r>
    <s v="Nonpoint Sources"/>
    <x v="0"/>
    <n v="38"/>
    <x v="1"/>
    <s v="2310021302"/>
    <x v="11"/>
    <n v="0"/>
    <n v="0"/>
    <n v="0"/>
    <n v="0"/>
    <n v="0"/>
  </r>
  <r>
    <s v="Nonpoint Sources"/>
    <x v="0"/>
    <n v="38"/>
    <x v="1"/>
    <s v="2310023102"/>
    <x v="11"/>
    <n v="0"/>
    <n v="0"/>
    <n v="0"/>
    <n v="0"/>
    <n v="0"/>
  </r>
  <r>
    <s v="Nonpoint Sources"/>
    <x v="0"/>
    <n v="38"/>
    <x v="1"/>
    <s v="2310023202"/>
    <x v="11"/>
    <n v="0"/>
    <n v="0"/>
    <n v="0"/>
    <n v="0"/>
    <n v="0"/>
  </r>
  <r>
    <s v="Nonpoint Sources"/>
    <x v="0"/>
    <n v="38"/>
    <x v="1"/>
    <s v="2310023302"/>
    <x v="11"/>
    <n v="0"/>
    <n v="0"/>
    <n v="0"/>
    <n v="0"/>
    <n v="0"/>
  </r>
  <r>
    <s v="Nonpoint Sources"/>
    <x v="0"/>
    <n v="38"/>
    <x v="2"/>
    <s v="2310021102"/>
    <x v="11"/>
    <n v="0"/>
    <n v="0"/>
    <n v="0"/>
    <n v="0"/>
    <n v="0"/>
  </r>
  <r>
    <s v="Nonpoint Sources"/>
    <x v="0"/>
    <n v="38"/>
    <x v="2"/>
    <s v="2310021202"/>
    <x v="11"/>
    <n v="0"/>
    <n v="0"/>
    <n v="0"/>
    <n v="0"/>
    <n v="0"/>
  </r>
  <r>
    <s v="Nonpoint Sources"/>
    <x v="0"/>
    <n v="38"/>
    <x v="2"/>
    <s v="2310021302"/>
    <x v="11"/>
    <n v="0"/>
    <n v="0"/>
    <n v="0"/>
    <n v="0"/>
    <n v="0"/>
  </r>
  <r>
    <s v="Nonpoint Sources"/>
    <x v="0"/>
    <n v="38"/>
    <x v="2"/>
    <s v="2310023102"/>
    <x v="11"/>
    <n v="0"/>
    <n v="0"/>
    <n v="0"/>
    <n v="0"/>
    <n v="0"/>
  </r>
  <r>
    <s v="Nonpoint Sources"/>
    <x v="0"/>
    <n v="38"/>
    <x v="2"/>
    <s v="2310023202"/>
    <x v="11"/>
    <n v="0"/>
    <n v="0"/>
    <n v="0"/>
    <n v="0"/>
    <n v="0"/>
  </r>
  <r>
    <s v="Nonpoint Sources"/>
    <x v="0"/>
    <n v="38"/>
    <x v="2"/>
    <s v="2310023302"/>
    <x v="11"/>
    <n v="0"/>
    <n v="0"/>
    <n v="0"/>
    <n v="0"/>
    <n v="0"/>
  </r>
  <r>
    <s v="Nonpoint Sources"/>
    <x v="0"/>
    <n v="38"/>
    <x v="3"/>
    <s v="2310021102"/>
    <x v="11"/>
    <n v="0"/>
    <n v="0"/>
    <n v="0"/>
    <n v="0"/>
    <n v="0"/>
  </r>
  <r>
    <s v="Nonpoint Sources"/>
    <x v="0"/>
    <n v="38"/>
    <x v="3"/>
    <s v="2310021202"/>
    <x v="11"/>
    <n v="0"/>
    <n v="0"/>
    <n v="0"/>
    <n v="0"/>
    <n v="0"/>
  </r>
  <r>
    <s v="Nonpoint Sources"/>
    <x v="0"/>
    <n v="38"/>
    <x v="3"/>
    <s v="2310021302"/>
    <x v="11"/>
    <n v="0"/>
    <n v="0"/>
    <n v="0"/>
    <n v="0"/>
    <n v="0"/>
  </r>
  <r>
    <s v="Nonpoint Sources"/>
    <x v="0"/>
    <n v="38"/>
    <x v="3"/>
    <s v="2310023102"/>
    <x v="11"/>
    <n v="0"/>
    <n v="0"/>
    <n v="0"/>
    <n v="0"/>
    <n v="0"/>
  </r>
  <r>
    <s v="Nonpoint Sources"/>
    <x v="0"/>
    <n v="38"/>
    <x v="3"/>
    <s v="2310023202"/>
    <x v="11"/>
    <n v="0"/>
    <n v="0"/>
    <n v="0"/>
    <n v="0"/>
    <n v="0"/>
  </r>
  <r>
    <s v="Nonpoint Sources"/>
    <x v="0"/>
    <n v="38"/>
    <x v="3"/>
    <s v="2310023302"/>
    <x v="11"/>
    <n v="0"/>
    <n v="0"/>
    <n v="0"/>
    <n v="0"/>
    <n v="0"/>
  </r>
  <r>
    <s v="Nonpoint Sources"/>
    <x v="0"/>
    <n v="30"/>
    <x v="4"/>
    <s v="2310021102"/>
    <x v="11"/>
    <n v="0"/>
    <n v="0"/>
    <n v="0"/>
    <n v="0"/>
    <n v="0"/>
  </r>
  <r>
    <s v="Nonpoint Sources"/>
    <x v="0"/>
    <n v="30"/>
    <x v="4"/>
    <s v="2310021202"/>
    <x v="11"/>
    <n v="0"/>
    <n v="0"/>
    <n v="0"/>
    <n v="0"/>
    <n v="0"/>
  </r>
  <r>
    <s v="Nonpoint Sources"/>
    <x v="0"/>
    <n v="30"/>
    <x v="4"/>
    <s v="2310021302"/>
    <x v="11"/>
    <n v="0"/>
    <n v="0"/>
    <n v="0"/>
    <n v="0"/>
    <n v="0"/>
  </r>
  <r>
    <s v="Nonpoint Sources"/>
    <x v="0"/>
    <n v="30"/>
    <x v="4"/>
    <s v="2310023102"/>
    <x v="11"/>
    <n v="0"/>
    <n v="0"/>
    <n v="0"/>
    <n v="0"/>
    <n v="0"/>
  </r>
  <r>
    <s v="Nonpoint Sources"/>
    <x v="0"/>
    <n v="30"/>
    <x v="4"/>
    <s v="2310023202"/>
    <x v="11"/>
    <n v="0"/>
    <n v="0"/>
    <n v="0"/>
    <n v="0"/>
    <n v="0"/>
  </r>
  <r>
    <s v="Nonpoint Sources"/>
    <x v="0"/>
    <n v="30"/>
    <x v="4"/>
    <s v="2310023302"/>
    <x v="11"/>
    <n v="0"/>
    <n v="0"/>
    <n v="0"/>
    <n v="0"/>
    <n v="0"/>
  </r>
  <r>
    <s v="Nonpoint Sources"/>
    <x v="0"/>
    <n v="30"/>
    <x v="5"/>
    <s v="2310021102"/>
    <x v="11"/>
    <n v="0"/>
    <n v="0"/>
    <n v="0"/>
    <n v="0"/>
    <n v="0"/>
  </r>
  <r>
    <s v="Nonpoint Sources"/>
    <x v="0"/>
    <n v="30"/>
    <x v="5"/>
    <s v="2310021202"/>
    <x v="11"/>
    <n v="0"/>
    <n v="0"/>
    <n v="0"/>
    <n v="0"/>
    <n v="0"/>
  </r>
  <r>
    <s v="Nonpoint Sources"/>
    <x v="0"/>
    <n v="30"/>
    <x v="5"/>
    <s v="2310021302"/>
    <x v="11"/>
    <n v="0"/>
    <n v="0"/>
    <n v="0"/>
    <n v="0"/>
    <n v="0"/>
  </r>
  <r>
    <s v="Nonpoint Sources"/>
    <x v="0"/>
    <n v="30"/>
    <x v="5"/>
    <s v="2310023102"/>
    <x v="11"/>
    <n v="0"/>
    <n v="0"/>
    <n v="0"/>
    <n v="0"/>
    <n v="0"/>
  </r>
  <r>
    <s v="Nonpoint Sources"/>
    <x v="0"/>
    <n v="30"/>
    <x v="5"/>
    <s v="2310023202"/>
    <x v="11"/>
    <n v="0"/>
    <n v="0"/>
    <n v="0"/>
    <n v="0"/>
    <n v="0"/>
  </r>
  <r>
    <s v="Nonpoint Sources"/>
    <x v="0"/>
    <n v="30"/>
    <x v="5"/>
    <s v="2310023302"/>
    <x v="11"/>
    <n v="0"/>
    <n v="0"/>
    <n v="0"/>
    <n v="0"/>
    <n v="0"/>
  </r>
  <r>
    <s v="Nonpoint Sources"/>
    <x v="0"/>
    <n v="38"/>
    <x v="6"/>
    <s v="2310021102"/>
    <x v="11"/>
    <n v="0"/>
    <n v="0"/>
    <n v="0"/>
    <n v="0"/>
    <n v="0"/>
  </r>
  <r>
    <s v="Nonpoint Sources"/>
    <x v="0"/>
    <n v="38"/>
    <x v="6"/>
    <s v="2310021202"/>
    <x v="11"/>
    <n v="0"/>
    <n v="0"/>
    <n v="0"/>
    <n v="0"/>
    <n v="0"/>
  </r>
  <r>
    <s v="Nonpoint Sources"/>
    <x v="0"/>
    <n v="38"/>
    <x v="6"/>
    <s v="2310021302"/>
    <x v="11"/>
    <n v="0"/>
    <n v="0"/>
    <n v="0"/>
    <n v="0"/>
    <n v="0"/>
  </r>
  <r>
    <s v="Nonpoint Sources"/>
    <x v="0"/>
    <n v="38"/>
    <x v="6"/>
    <s v="2310023102"/>
    <x v="11"/>
    <n v="0"/>
    <n v="0"/>
    <n v="0"/>
    <n v="0"/>
    <n v="0"/>
  </r>
  <r>
    <s v="Nonpoint Sources"/>
    <x v="0"/>
    <n v="38"/>
    <x v="6"/>
    <s v="2310023202"/>
    <x v="11"/>
    <n v="0"/>
    <n v="0"/>
    <n v="0"/>
    <n v="0"/>
    <n v="0"/>
  </r>
  <r>
    <s v="Nonpoint Sources"/>
    <x v="0"/>
    <n v="38"/>
    <x v="6"/>
    <s v="2310023302"/>
    <x v="11"/>
    <n v="0"/>
    <n v="0"/>
    <n v="0"/>
    <n v="0"/>
    <n v="0"/>
  </r>
  <r>
    <s v="Nonpoint Sources"/>
    <x v="0"/>
    <n v="38"/>
    <x v="7"/>
    <s v="2310021102"/>
    <x v="11"/>
    <n v="0"/>
    <n v="0"/>
    <n v="0"/>
    <n v="0"/>
    <n v="0"/>
  </r>
  <r>
    <s v="Nonpoint Sources"/>
    <x v="0"/>
    <n v="38"/>
    <x v="7"/>
    <s v="2310021202"/>
    <x v="11"/>
    <n v="0"/>
    <n v="0"/>
    <n v="0"/>
    <n v="0"/>
    <n v="0"/>
  </r>
  <r>
    <s v="Nonpoint Sources"/>
    <x v="0"/>
    <n v="38"/>
    <x v="7"/>
    <s v="2310021302"/>
    <x v="11"/>
    <n v="0"/>
    <n v="0"/>
    <n v="0"/>
    <n v="0"/>
    <n v="0"/>
  </r>
  <r>
    <s v="Nonpoint Sources"/>
    <x v="0"/>
    <n v="38"/>
    <x v="7"/>
    <s v="2310023102"/>
    <x v="11"/>
    <n v="0"/>
    <n v="0"/>
    <n v="0"/>
    <n v="0"/>
    <n v="0"/>
  </r>
  <r>
    <s v="Nonpoint Sources"/>
    <x v="0"/>
    <n v="38"/>
    <x v="7"/>
    <s v="2310023202"/>
    <x v="11"/>
    <n v="0"/>
    <n v="0"/>
    <n v="0"/>
    <n v="0"/>
    <n v="0"/>
  </r>
  <r>
    <s v="Nonpoint Sources"/>
    <x v="0"/>
    <n v="38"/>
    <x v="7"/>
    <s v="2310023302"/>
    <x v="11"/>
    <n v="0"/>
    <n v="0"/>
    <n v="0"/>
    <n v="0"/>
    <n v="0"/>
  </r>
  <r>
    <s v="Nonpoint Sources"/>
    <x v="0"/>
    <n v="30"/>
    <x v="8"/>
    <s v="2310021102"/>
    <x v="11"/>
    <n v="0"/>
    <n v="0"/>
    <n v="0"/>
    <n v="0"/>
    <n v="0"/>
  </r>
  <r>
    <s v="Nonpoint Sources"/>
    <x v="0"/>
    <n v="30"/>
    <x v="8"/>
    <s v="2310021202"/>
    <x v="11"/>
    <n v="0"/>
    <n v="0"/>
    <n v="0"/>
    <n v="0"/>
    <n v="0"/>
  </r>
  <r>
    <s v="Nonpoint Sources"/>
    <x v="0"/>
    <n v="30"/>
    <x v="8"/>
    <s v="2310021302"/>
    <x v="11"/>
    <n v="0"/>
    <n v="0"/>
    <n v="0"/>
    <n v="0"/>
    <n v="0"/>
  </r>
  <r>
    <s v="Nonpoint Sources"/>
    <x v="0"/>
    <n v="30"/>
    <x v="8"/>
    <s v="2310023102"/>
    <x v="11"/>
    <n v="0"/>
    <n v="0"/>
    <n v="0"/>
    <n v="0"/>
    <n v="0"/>
  </r>
  <r>
    <s v="Nonpoint Sources"/>
    <x v="0"/>
    <n v="30"/>
    <x v="8"/>
    <s v="2310023202"/>
    <x v="11"/>
    <n v="0"/>
    <n v="0"/>
    <n v="0"/>
    <n v="0"/>
    <n v="0"/>
  </r>
  <r>
    <s v="Nonpoint Sources"/>
    <x v="0"/>
    <n v="30"/>
    <x v="8"/>
    <s v="2310023302"/>
    <x v="11"/>
    <n v="0"/>
    <n v="0"/>
    <n v="0"/>
    <n v="0"/>
    <n v="0"/>
  </r>
  <r>
    <s v="Nonpoint Sources"/>
    <x v="0"/>
    <n v="30"/>
    <x v="9"/>
    <s v="2310021102"/>
    <x v="11"/>
    <n v="0"/>
    <n v="0"/>
    <n v="0"/>
    <n v="0"/>
    <n v="0"/>
  </r>
  <r>
    <s v="Nonpoint Sources"/>
    <x v="0"/>
    <n v="30"/>
    <x v="9"/>
    <s v="2310021202"/>
    <x v="11"/>
    <n v="0"/>
    <n v="0"/>
    <n v="0"/>
    <n v="0"/>
    <n v="0"/>
  </r>
  <r>
    <s v="Nonpoint Sources"/>
    <x v="0"/>
    <n v="30"/>
    <x v="9"/>
    <s v="2310021302"/>
    <x v="11"/>
    <n v="0"/>
    <n v="0"/>
    <n v="0"/>
    <n v="0"/>
    <n v="0"/>
  </r>
  <r>
    <s v="Nonpoint Sources"/>
    <x v="0"/>
    <n v="30"/>
    <x v="9"/>
    <s v="2310023102"/>
    <x v="11"/>
    <n v="0"/>
    <n v="0"/>
    <n v="0"/>
    <n v="0"/>
    <n v="0"/>
  </r>
  <r>
    <s v="Nonpoint Sources"/>
    <x v="0"/>
    <n v="30"/>
    <x v="9"/>
    <s v="2310023202"/>
    <x v="11"/>
    <n v="0"/>
    <n v="0"/>
    <n v="0"/>
    <n v="0"/>
    <n v="0"/>
  </r>
  <r>
    <s v="Nonpoint Sources"/>
    <x v="0"/>
    <n v="30"/>
    <x v="9"/>
    <s v="2310023302"/>
    <x v="11"/>
    <n v="0"/>
    <n v="0"/>
    <n v="0"/>
    <n v="0"/>
    <n v="0"/>
  </r>
  <r>
    <s v="Nonpoint Sources"/>
    <x v="0"/>
    <n v="38"/>
    <x v="10"/>
    <s v="2310021102"/>
    <x v="11"/>
    <n v="0"/>
    <n v="0"/>
    <n v="0"/>
    <n v="0"/>
    <n v="0"/>
  </r>
  <r>
    <s v="Nonpoint Sources"/>
    <x v="0"/>
    <n v="38"/>
    <x v="10"/>
    <s v="2310021202"/>
    <x v="11"/>
    <n v="0"/>
    <n v="0"/>
    <n v="0"/>
    <n v="0"/>
    <n v="0"/>
  </r>
  <r>
    <s v="Nonpoint Sources"/>
    <x v="0"/>
    <n v="38"/>
    <x v="10"/>
    <s v="2310021302"/>
    <x v="11"/>
    <n v="0"/>
    <n v="0"/>
    <n v="0"/>
    <n v="0"/>
    <n v="0"/>
  </r>
  <r>
    <s v="Nonpoint Sources"/>
    <x v="0"/>
    <n v="38"/>
    <x v="10"/>
    <s v="2310023102"/>
    <x v="11"/>
    <n v="0"/>
    <n v="0"/>
    <n v="0"/>
    <n v="0"/>
    <n v="0"/>
  </r>
  <r>
    <s v="Nonpoint Sources"/>
    <x v="0"/>
    <n v="38"/>
    <x v="10"/>
    <s v="2310023202"/>
    <x v="11"/>
    <n v="0"/>
    <n v="0"/>
    <n v="0"/>
    <n v="0"/>
    <n v="0"/>
  </r>
  <r>
    <s v="Nonpoint Sources"/>
    <x v="0"/>
    <n v="38"/>
    <x v="10"/>
    <s v="2310023302"/>
    <x v="11"/>
    <n v="0"/>
    <n v="0"/>
    <n v="0"/>
    <n v="0"/>
    <n v="0"/>
  </r>
  <r>
    <s v="Nonpoint Sources"/>
    <x v="0"/>
    <n v="46"/>
    <x v="11"/>
    <s v="2310021102"/>
    <x v="11"/>
    <n v="0"/>
    <n v="0"/>
    <n v="0"/>
    <n v="0"/>
    <n v="0"/>
  </r>
  <r>
    <s v="Nonpoint Sources"/>
    <x v="0"/>
    <n v="46"/>
    <x v="11"/>
    <s v="2310021202"/>
    <x v="11"/>
    <n v="0"/>
    <n v="0"/>
    <n v="0"/>
    <n v="0"/>
    <n v="0"/>
  </r>
  <r>
    <s v="Nonpoint Sources"/>
    <x v="0"/>
    <n v="46"/>
    <x v="11"/>
    <s v="2310021302"/>
    <x v="11"/>
    <n v="0"/>
    <n v="0"/>
    <n v="0"/>
    <n v="0"/>
    <n v="0"/>
  </r>
  <r>
    <s v="Nonpoint Sources"/>
    <x v="0"/>
    <n v="46"/>
    <x v="11"/>
    <s v="2310023102"/>
    <x v="11"/>
    <n v="0"/>
    <n v="0"/>
    <n v="0"/>
    <n v="0"/>
    <n v="0"/>
  </r>
  <r>
    <s v="Nonpoint Sources"/>
    <x v="0"/>
    <n v="46"/>
    <x v="11"/>
    <s v="2310023202"/>
    <x v="11"/>
    <n v="0"/>
    <n v="0"/>
    <n v="0"/>
    <n v="0"/>
    <n v="0"/>
  </r>
  <r>
    <s v="Nonpoint Sources"/>
    <x v="0"/>
    <n v="46"/>
    <x v="11"/>
    <s v="2310023302"/>
    <x v="11"/>
    <n v="0"/>
    <n v="0"/>
    <n v="0"/>
    <n v="0"/>
    <n v="0"/>
  </r>
  <r>
    <s v="Nonpoint Sources"/>
    <x v="0"/>
    <n v="30"/>
    <x v="12"/>
    <s v="2310021102"/>
    <x v="11"/>
    <n v="0"/>
    <n v="0"/>
    <n v="0"/>
    <n v="0"/>
    <n v="0"/>
  </r>
  <r>
    <s v="Nonpoint Sources"/>
    <x v="0"/>
    <n v="30"/>
    <x v="12"/>
    <s v="2310021202"/>
    <x v="11"/>
    <n v="0"/>
    <n v="0"/>
    <n v="0"/>
    <n v="0"/>
    <n v="0"/>
  </r>
  <r>
    <s v="Nonpoint Sources"/>
    <x v="0"/>
    <n v="30"/>
    <x v="12"/>
    <s v="2310021302"/>
    <x v="11"/>
    <n v="0"/>
    <n v="0"/>
    <n v="0"/>
    <n v="0"/>
    <n v="0"/>
  </r>
  <r>
    <s v="Nonpoint Sources"/>
    <x v="0"/>
    <n v="30"/>
    <x v="12"/>
    <s v="2310023102"/>
    <x v="11"/>
    <n v="0"/>
    <n v="0"/>
    <n v="0"/>
    <n v="0"/>
    <n v="0"/>
  </r>
  <r>
    <s v="Nonpoint Sources"/>
    <x v="0"/>
    <n v="30"/>
    <x v="12"/>
    <s v="2310023202"/>
    <x v="11"/>
    <n v="0"/>
    <n v="0"/>
    <n v="0"/>
    <n v="0"/>
    <n v="0"/>
  </r>
  <r>
    <s v="Nonpoint Sources"/>
    <x v="0"/>
    <n v="30"/>
    <x v="12"/>
    <s v="2310023302"/>
    <x v="11"/>
    <n v="0"/>
    <n v="0"/>
    <n v="0"/>
    <n v="0"/>
    <n v="0"/>
  </r>
  <r>
    <s v="Nonpoint Sources"/>
    <x v="0"/>
    <n v="38"/>
    <x v="13"/>
    <s v="2310021102"/>
    <x v="11"/>
    <n v="0"/>
    <n v="0"/>
    <n v="0"/>
    <n v="0"/>
    <n v="0"/>
  </r>
  <r>
    <s v="Nonpoint Sources"/>
    <x v="0"/>
    <n v="38"/>
    <x v="13"/>
    <s v="2310021202"/>
    <x v="11"/>
    <n v="0"/>
    <n v="0"/>
    <n v="0"/>
    <n v="0"/>
    <n v="0"/>
  </r>
  <r>
    <s v="Nonpoint Sources"/>
    <x v="0"/>
    <n v="38"/>
    <x v="13"/>
    <s v="2310021302"/>
    <x v="11"/>
    <n v="0"/>
    <n v="0"/>
    <n v="0"/>
    <n v="0"/>
    <n v="0"/>
  </r>
  <r>
    <s v="Nonpoint Sources"/>
    <x v="0"/>
    <n v="38"/>
    <x v="13"/>
    <s v="2310023102"/>
    <x v="11"/>
    <n v="0"/>
    <n v="0"/>
    <n v="0"/>
    <n v="0"/>
    <n v="0"/>
  </r>
  <r>
    <s v="Nonpoint Sources"/>
    <x v="0"/>
    <n v="38"/>
    <x v="13"/>
    <s v="2310023202"/>
    <x v="11"/>
    <n v="0"/>
    <n v="0"/>
    <n v="0"/>
    <n v="0"/>
    <n v="0"/>
  </r>
  <r>
    <s v="Nonpoint Sources"/>
    <x v="0"/>
    <n v="38"/>
    <x v="13"/>
    <s v="2310023302"/>
    <x v="11"/>
    <n v="0"/>
    <n v="0"/>
    <n v="0"/>
    <n v="0"/>
    <n v="0"/>
  </r>
  <r>
    <s v="Nonpoint Sources"/>
    <x v="0"/>
    <n v="38"/>
    <x v="14"/>
    <s v="2310021102"/>
    <x v="11"/>
    <n v="0"/>
    <n v="0"/>
    <n v="0"/>
    <n v="0"/>
    <n v="0"/>
  </r>
  <r>
    <s v="Nonpoint Sources"/>
    <x v="0"/>
    <n v="38"/>
    <x v="14"/>
    <s v="2310021202"/>
    <x v="11"/>
    <n v="0"/>
    <n v="0"/>
    <n v="0"/>
    <n v="0"/>
    <n v="0"/>
  </r>
  <r>
    <s v="Nonpoint Sources"/>
    <x v="0"/>
    <n v="38"/>
    <x v="14"/>
    <s v="2310021302"/>
    <x v="11"/>
    <n v="0"/>
    <n v="0"/>
    <n v="0"/>
    <n v="0"/>
    <n v="0"/>
  </r>
  <r>
    <s v="Nonpoint Sources"/>
    <x v="0"/>
    <n v="38"/>
    <x v="14"/>
    <s v="2310023102"/>
    <x v="11"/>
    <n v="0"/>
    <n v="0"/>
    <n v="0"/>
    <n v="0"/>
    <n v="0"/>
  </r>
  <r>
    <s v="Nonpoint Sources"/>
    <x v="0"/>
    <n v="38"/>
    <x v="14"/>
    <s v="2310023202"/>
    <x v="11"/>
    <n v="0"/>
    <n v="0"/>
    <n v="0"/>
    <n v="0"/>
    <n v="0"/>
  </r>
  <r>
    <s v="Nonpoint Sources"/>
    <x v="0"/>
    <n v="38"/>
    <x v="14"/>
    <s v="2310023302"/>
    <x v="11"/>
    <n v="0"/>
    <n v="0"/>
    <n v="0"/>
    <n v="0"/>
    <n v="0"/>
  </r>
  <r>
    <s v="Nonpoint Sources"/>
    <x v="0"/>
    <n v="38"/>
    <x v="15"/>
    <s v="2310021102"/>
    <x v="11"/>
    <n v="0"/>
    <n v="0"/>
    <n v="0"/>
    <n v="0"/>
    <n v="0"/>
  </r>
  <r>
    <s v="Nonpoint Sources"/>
    <x v="0"/>
    <n v="38"/>
    <x v="15"/>
    <s v="2310021202"/>
    <x v="11"/>
    <n v="0"/>
    <n v="0"/>
    <n v="0"/>
    <n v="0"/>
    <n v="0"/>
  </r>
  <r>
    <s v="Nonpoint Sources"/>
    <x v="0"/>
    <n v="38"/>
    <x v="15"/>
    <s v="2310021302"/>
    <x v="11"/>
    <n v="0"/>
    <n v="0"/>
    <n v="0"/>
    <n v="0"/>
    <n v="0"/>
  </r>
  <r>
    <s v="Nonpoint Sources"/>
    <x v="0"/>
    <n v="38"/>
    <x v="15"/>
    <s v="2310023102"/>
    <x v="11"/>
    <n v="0"/>
    <n v="0"/>
    <n v="0"/>
    <n v="0"/>
    <n v="0"/>
  </r>
  <r>
    <s v="Nonpoint Sources"/>
    <x v="0"/>
    <n v="38"/>
    <x v="15"/>
    <s v="2310023202"/>
    <x v="11"/>
    <n v="0"/>
    <n v="0"/>
    <n v="0"/>
    <n v="0"/>
    <n v="0"/>
  </r>
  <r>
    <s v="Nonpoint Sources"/>
    <x v="0"/>
    <n v="38"/>
    <x v="15"/>
    <s v="2310023302"/>
    <x v="11"/>
    <n v="0"/>
    <n v="0"/>
    <n v="0"/>
    <n v="0"/>
    <n v="0"/>
  </r>
  <r>
    <s v="Nonpoint Sources"/>
    <x v="0"/>
    <n v="38"/>
    <x v="16"/>
    <s v="2310021102"/>
    <x v="11"/>
    <n v="0"/>
    <n v="0"/>
    <n v="0"/>
    <n v="0"/>
    <n v="0"/>
  </r>
  <r>
    <s v="Nonpoint Sources"/>
    <x v="0"/>
    <n v="38"/>
    <x v="16"/>
    <s v="2310021202"/>
    <x v="11"/>
    <n v="0"/>
    <n v="0"/>
    <n v="0"/>
    <n v="0"/>
    <n v="0"/>
  </r>
  <r>
    <s v="Nonpoint Sources"/>
    <x v="0"/>
    <n v="38"/>
    <x v="16"/>
    <s v="2310021302"/>
    <x v="11"/>
    <n v="0"/>
    <n v="0"/>
    <n v="0"/>
    <n v="0"/>
    <n v="0"/>
  </r>
  <r>
    <s v="Nonpoint Sources"/>
    <x v="0"/>
    <n v="38"/>
    <x v="16"/>
    <s v="2310023102"/>
    <x v="11"/>
    <n v="0"/>
    <n v="0"/>
    <n v="0"/>
    <n v="0"/>
    <n v="0"/>
  </r>
  <r>
    <s v="Nonpoint Sources"/>
    <x v="0"/>
    <n v="38"/>
    <x v="16"/>
    <s v="2310023202"/>
    <x v="11"/>
    <n v="0"/>
    <n v="0"/>
    <n v="0"/>
    <n v="0"/>
    <n v="0"/>
  </r>
  <r>
    <s v="Nonpoint Sources"/>
    <x v="0"/>
    <n v="38"/>
    <x v="16"/>
    <s v="2310023302"/>
    <x v="11"/>
    <n v="0"/>
    <n v="0"/>
    <n v="0"/>
    <n v="0"/>
    <n v="0"/>
  </r>
  <r>
    <s v="Nonpoint Sources"/>
    <x v="0"/>
    <n v="30"/>
    <x v="17"/>
    <s v="2310021102"/>
    <x v="11"/>
    <n v="0"/>
    <n v="0"/>
    <n v="0"/>
    <n v="0"/>
    <n v="0"/>
  </r>
  <r>
    <s v="Nonpoint Sources"/>
    <x v="0"/>
    <n v="30"/>
    <x v="17"/>
    <s v="2310021202"/>
    <x v="11"/>
    <n v="0"/>
    <n v="0"/>
    <n v="0"/>
    <n v="0"/>
    <n v="0"/>
  </r>
  <r>
    <s v="Nonpoint Sources"/>
    <x v="0"/>
    <n v="30"/>
    <x v="17"/>
    <s v="2310021302"/>
    <x v="11"/>
    <n v="0"/>
    <n v="0"/>
    <n v="0"/>
    <n v="0"/>
    <n v="0"/>
  </r>
  <r>
    <s v="Nonpoint Sources"/>
    <x v="0"/>
    <n v="30"/>
    <x v="17"/>
    <s v="2310023102"/>
    <x v="11"/>
    <n v="0"/>
    <n v="0"/>
    <n v="0"/>
    <n v="0"/>
    <n v="0"/>
  </r>
  <r>
    <s v="Nonpoint Sources"/>
    <x v="0"/>
    <n v="30"/>
    <x v="17"/>
    <s v="2310023202"/>
    <x v="11"/>
    <n v="0"/>
    <n v="0"/>
    <n v="0"/>
    <n v="0"/>
    <n v="0"/>
  </r>
  <r>
    <s v="Nonpoint Sources"/>
    <x v="0"/>
    <n v="30"/>
    <x v="17"/>
    <s v="2310023302"/>
    <x v="11"/>
    <n v="0"/>
    <n v="0"/>
    <n v="0"/>
    <n v="0"/>
    <n v="0"/>
  </r>
  <r>
    <s v="Nonpoint Sources"/>
    <x v="0"/>
    <n v="30"/>
    <x v="18"/>
    <s v="2310021102"/>
    <x v="11"/>
    <n v="0"/>
    <n v="0"/>
    <n v="0"/>
    <n v="0"/>
    <n v="0"/>
  </r>
  <r>
    <s v="Nonpoint Sources"/>
    <x v="0"/>
    <n v="30"/>
    <x v="18"/>
    <s v="2310021202"/>
    <x v="11"/>
    <n v="0"/>
    <n v="0"/>
    <n v="0"/>
    <n v="0"/>
    <n v="0"/>
  </r>
  <r>
    <s v="Nonpoint Sources"/>
    <x v="0"/>
    <n v="30"/>
    <x v="18"/>
    <s v="2310021302"/>
    <x v="11"/>
    <n v="0"/>
    <n v="0"/>
    <n v="0"/>
    <n v="0"/>
    <n v="0"/>
  </r>
  <r>
    <s v="Nonpoint Sources"/>
    <x v="0"/>
    <n v="30"/>
    <x v="18"/>
    <s v="2310023102"/>
    <x v="11"/>
    <n v="0"/>
    <n v="0"/>
    <n v="0"/>
    <n v="0"/>
    <n v="0"/>
  </r>
  <r>
    <s v="Nonpoint Sources"/>
    <x v="0"/>
    <n v="30"/>
    <x v="18"/>
    <s v="2310023202"/>
    <x v="11"/>
    <n v="0"/>
    <n v="0"/>
    <n v="0"/>
    <n v="0"/>
    <n v="0"/>
  </r>
  <r>
    <s v="Nonpoint Sources"/>
    <x v="0"/>
    <n v="30"/>
    <x v="18"/>
    <s v="2310023302"/>
    <x v="11"/>
    <n v="0"/>
    <n v="0"/>
    <n v="0"/>
    <n v="0"/>
    <n v="0"/>
  </r>
  <r>
    <s v="Nonpoint Sources"/>
    <x v="0"/>
    <n v="38"/>
    <x v="19"/>
    <s v="2310021102"/>
    <x v="11"/>
    <n v="0"/>
    <n v="0"/>
    <n v="0"/>
    <n v="0"/>
    <n v="0"/>
  </r>
  <r>
    <s v="Nonpoint Sources"/>
    <x v="0"/>
    <n v="38"/>
    <x v="19"/>
    <s v="2310021202"/>
    <x v="11"/>
    <n v="0"/>
    <n v="0"/>
    <n v="0"/>
    <n v="0"/>
    <n v="0"/>
  </r>
  <r>
    <s v="Nonpoint Sources"/>
    <x v="0"/>
    <n v="38"/>
    <x v="19"/>
    <s v="2310021302"/>
    <x v="11"/>
    <n v="0"/>
    <n v="0"/>
    <n v="0"/>
    <n v="0"/>
    <n v="0"/>
  </r>
  <r>
    <s v="Nonpoint Sources"/>
    <x v="0"/>
    <n v="38"/>
    <x v="19"/>
    <s v="2310023102"/>
    <x v="11"/>
    <n v="0"/>
    <n v="0"/>
    <n v="0"/>
    <n v="0"/>
    <n v="0"/>
  </r>
  <r>
    <s v="Nonpoint Sources"/>
    <x v="0"/>
    <n v="38"/>
    <x v="19"/>
    <s v="2310023202"/>
    <x v="11"/>
    <n v="0"/>
    <n v="0"/>
    <n v="0"/>
    <n v="0"/>
    <n v="0"/>
  </r>
  <r>
    <s v="Nonpoint Sources"/>
    <x v="0"/>
    <n v="38"/>
    <x v="19"/>
    <s v="2310023302"/>
    <x v="11"/>
    <n v="0"/>
    <n v="0"/>
    <n v="0"/>
    <n v="0"/>
    <n v="0"/>
  </r>
  <r>
    <s v="Nonpoint Sources"/>
    <x v="0"/>
    <n v="30"/>
    <x v="20"/>
    <s v="2310021102"/>
    <x v="11"/>
    <n v="0"/>
    <n v="0"/>
    <n v="0"/>
    <n v="0"/>
    <n v="0"/>
  </r>
  <r>
    <s v="Nonpoint Sources"/>
    <x v="0"/>
    <n v="30"/>
    <x v="20"/>
    <s v="2310021202"/>
    <x v="11"/>
    <n v="0"/>
    <n v="0"/>
    <n v="0"/>
    <n v="0"/>
    <n v="0"/>
  </r>
  <r>
    <s v="Nonpoint Sources"/>
    <x v="0"/>
    <n v="30"/>
    <x v="20"/>
    <s v="2310021302"/>
    <x v="11"/>
    <n v="0"/>
    <n v="0"/>
    <n v="0"/>
    <n v="0"/>
    <n v="0"/>
  </r>
  <r>
    <s v="Nonpoint Sources"/>
    <x v="0"/>
    <n v="30"/>
    <x v="20"/>
    <s v="2310023102"/>
    <x v="11"/>
    <n v="0"/>
    <n v="0"/>
    <n v="0"/>
    <n v="0"/>
    <n v="0"/>
  </r>
  <r>
    <s v="Nonpoint Sources"/>
    <x v="0"/>
    <n v="30"/>
    <x v="20"/>
    <s v="2310023202"/>
    <x v="11"/>
    <n v="0"/>
    <n v="0"/>
    <n v="0"/>
    <n v="0"/>
    <n v="0"/>
  </r>
  <r>
    <s v="Nonpoint Sources"/>
    <x v="0"/>
    <n v="30"/>
    <x v="20"/>
    <s v="2310023302"/>
    <x v="11"/>
    <n v="0"/>
    <n v="0"/>
    <n v="0"/>
    <n v="0"/>
    <n v="0"/>
  </r>
  <r>
    <s v="Nonpoint Sources"/>
    <x v="0"/>
    <n v="30"/>
    <x v="21"/>
    <s v="2310021102"/>
    <x v="11"/>
    <n v="0"/>
    <n v="0"/>
    <n v="0"/>
    <n v="0"/>
    <n v="0"/>
  </r>
  <r>
    <s v="Nonpoint Sources"/>
    <x v="0"/>
    <n v="30"/>
    <x v="21"/>
    <s v="2310021202"/>
    <x v="11"/>
    <n v="0"/>
    <n v="0"/>
    <n v="0"/>
    <n v="0"/>
    <n v="0"/>
  </r>
  <r>
    <s v="Nonpoint Sources"/>
    <x v="0"/>
    <n v="30"/>
    <x v="21"/>
    <s v="2310021302"/>
    <x v="11"/>
    <n v="0"/>
    <n v="0"/>
    <n v="0"/>
    <n v="0"/>
    <n v="0"/>
  </r>
  <r>
    <s v="Nonpoint Sources"/>
    <x v="0"/>
    <n v="30"/>
    <x v="21"/>
    <s v="2310023102"/>
    <x v="11"/>
    <n v="0"/>
    <n v="0"/>
    <n v="0"/>
    <n v="0"/>
    <n v="0"/>
  </r>
  <r>
    <s v="Nonpoint Sources"/>
    <x v="0"/>
    <n v="30"/>
    <x v="21"/>
    <s v="2310023202"/>
    <x v="11"/>
    <n v="0"/>
    <n v="0"/>
    <n v="0"/>
    <n v="0"/>
    <n v="0"/>
  </r>
  <r>
    <s v="Nonpoint Sources"/>
    <x v="0"/>
    <n v="30"/>
    <x v="21"/>
    <s v="2310023302"/>
    <x v="11"/>
    <n v="0"/>
    <n v="0"/>
    <n v="0"/>
    <n v="0"/>
    <n v="0"/>
  </r>
  <r>
    <s v="Nonpoint Sources"/>
    <x v="0"/>
    <n v="30"/>
    <x v="22"/>
    <s v="2310021102"/>
    <x v="11"/>
    <n v="0"/>
    <n v="0"/>
    <n v="0"/>
    <n v="0"/>
    <n v="0"/>
  </r>
  <r>
    <s v="Nonpoint Sources"/>
    <x v="0"/>
    <n v="30"/>
    <x v="22"/>
    <s v="2310021202"/>
    <x v="11"/>
    <n v="5.533460837544588E-4"/>
    <n v="7.7053799317803267E-5"/>
    <n v="3.63888849116745E-4"/>
    <n v="3.8414063256629067E-7"/>
    <n v="6.5245833119001287E-6"/>
  </r>
  <r>
    <s v="Nonpoint Sources"/>
    <x v="0"/>
    <n v="30"/>
    <x v="22"/>
    <s v="2310021302"/>
    <x v="11"/>
    <n v="6.3387558619074902E-5"/>
    <n v="8.2655229128345576E-7"/>
    <n v="9.8013374745240493E-5"/>
    <n v="1.641929932046395E-8"/>
    <n v="5.4200581162075812E-7"/>
  </r>
  <r>
    <s v="Nonpoint Sources"/>
    <x v="0"/>
    <n v="30"/>
    <x v="22"/>
    <s v="2310023102"/>
    <x v="11"/>
    <n v="0"/>
    <n v="0"/>
    <n v="0"/>
    <n v="0"/>
    <n v="0"/>
  </r>
  <r>
    <s v="Nonpoint Sources"/>
    <x v="0"/>
    <n v="30"/>
    <x v="22"/>
    <s v="2310023202"/>
    <x v="11"/>
    <n v="0"/>
    <n v="0"/>
    <n v="0"/>
    <n v="0"/>
    <n v="0"/>
  </r>
  <r>
    <s v="Nonpoint Sources"/>
    <x v="0"/>
    <n v="30"/>
    <x v="22"/>
    <s v="2310023302"/>
    <x v="11"/>
    <n v="0"/>
    <n v="0"/>
    <n v="0"/>
    <n v="0"/>
    <n v="0"/>
  </r>
  <r>
    <s v="Nonpoint Sources"/>
    <x v="0"/>
    <n v="38"/>
    <x v="23"/>
    <s v="2310021102"/>
    <x v="11"/>
    <n v="0"/>
    <n v="0"/>
    <n v="0"/>
    <n v="0"/>
    <n v="0"/>
  </r>
  <r>
    <s v="Nonpoint Sources"/>
    <x v="0"/>
    <n v="38"/>
    <x v="23"/>
    <s v="2310021202"/>
    <x v="11"/>
    <n v="0"/>
    <n v="0"/>
    <n v="0"/>
    <n v="0"/>
    <n v="0"/>
  </r>
  <r>
    <s v="Nonpoint Sources"/>
    <x v="0"/>
    <n v="38"/>
    <x v="23"/>
    <s v="2310021302"/>
    <x v="11"/>
    <n v="0"/>
    <n v="0"/>
    <n v="0"/>
    <n v="0"/>
    <n v="0"/>
  </r>
  <r>
    <s v="Nonpoint Sources"/>
    <x v="0"/>
    <n v="38"/>
    <x v="23"/>
    <s v="2310023102"/>
    <x v="11"/>
    <n v="0"/>
    <n v="0"/>
    <n v="0"/>
    <n v="0"/>
    <n v="0"/>
  </r>
  <r>
    <s v="Nonpoint Sources"/>
    <x v="0"/>
    <n v="38"/>
    <x v="23"/>
    <s v="2310023202"/>
    <x v="11"/>
    <n v="0"/>
    <n v="0"/>
    <n v="0"/>
    <n v="0"/>
    <n v="0"/>
  </r>
  <r>
    <s v="Nonpoint Sources"/>
    <x v="0"/>
    <n v="38"/>
    <x v="23"/>
    <s v="2310023302"/>
    <x v="11"/>
    <n v="0"/>
    <n v="0"/>
    <n v="0"/>
    <n v="0"/>
    <n v="0"/>
  </r>
  <r>
    <s v="Nonpoint Sources"/>
    <x v="0"/>
    <n v="38"/>
    <x v="24"/>
    <s v="2310021102"/>
    <x v="11"/>
    <n v="0"/>
    <n v="0"/>
    <n v="0"/>
    <n v="0"/>
    <n v="0"/>
  </r>
  <r>
    <s v="Nonpoint Sources"/>
    <x v="0"/>
    <n v="38"/>
    <x v="24"/>
    <s v="2310021202"/>
    <x v="11"/>
    <n v="0"/>
    <n v="0"/>
    <n v="0"/>
    <n v="0"/>
    <n v="0"/>
  </r>
  <r>
    <s v="Nonpoint Sources"/>
    <x v="0"/>
    <n v="38"/>
    <x v="24"/>
    <s v="2310021302"/>
    <x v="11"/>
    <n v="0"/>
    <n v="0"/>
    <n v="0"/>
    <n v="0"/>
    <n v="0"/>
  </r>
  <r>
    <s v="Nonpoint Sources"/>
    <x v="0"/>
    <n v="38"/>
    <x v="24"/>
    <s v="2310023102"/>
    <x v="11"/>
    <n v="0"/>
    <n v="0"/>
    <n v="0"/>
    <n v="0"/>
    <n v="0"/>
  </r>
  <r>
    <s v="Nonpoint Sources"/>
    <x v="0"/>
    <n v="38"/>
    <x v="24"/>
    <s v="2310023202"/>
    <x v="11"/>
    <n v="0"/>
    <n v="0"/>
    <n v="0"/>
    <n v="0"/>
    <n v="0"/>
  </r>
  <r>
    <s v="Nonpoint Sources"/>
    <x v="0"/>
    <n v="38"/>
    <x v="24"/>
    <s v="2310023302"/>
    <x v="11"/>
    <n v="0"/>
    <n v="0"/>
    <n v="0"/>
    <n v="0"/>
    <n v="0"/>
  </r>
  <r>
    <s v="Nonpoint Sources"/>
    <x v="0"/>
    <n v="30"/>
    <x v="25"/>
    <s v="2310021102"/>
    <x v="11"/>
    <n v="0"/>
    <n v="0"/>
    <n v="0"/>
    <n v="0"/>
    <n v="0"/>
  </r>
  <r>
    <s v="Nonpoint Sources"/>
    <x v="0"/>
    <n v="30"/>
    <x v="25"/>
    <s v="2310021202"/>
    <x v="11"/>
    <n v="0"/>
    <n v="0"/>
    <n v="0"/>
    <n v="0"/>
    <n v="0"/>
  </r>
  <r>
    <s v="Nonpoint Sources"/>
    <x v="0"/>
    <n v="30"/>
    <x v="25"/>
    <s v="2310021302"/>
    <x v="11"/>
    <n v="0"/>
    <n v="0"/>
    <n v="0"/>
    <n v="0"/>
    <n v="0"/>
  </r>
  <r>
    <s v="Nonpoint Sources"/>
    <x v="0"/>
    <n v="30"/>
    <x v="25"/>
    <s v="2310023102"/>
    <x v="11"/>
    <n v="0"/>
    <n v="0"/>
    <n v="0"/>
    <n v="0"/>
    <n v="0"/>
  </r>
  <r>
    <s v="Nonpoint Sources"/>
    <x v="0"/>
    <n v="30"/>
    <x v="25"/>
    <s v="2310023202"/>
    <x v="11"/>
    <n v="0"/>
    <n v="0"/>
    <n v="0"/>
    <n v="0"/>
    <n v="0"/>
  </r>
  <r>
    <s v="Nonpoint Sources"/>
    <x v="0"/>
    <n v="30"/>
    <x v="25"/>
    <s v="2310023302"/>
    <x v="11"/>
    <n v="0"/>
    <n v="0"/>
    <n v="0"/>
    <n v="0"/>
    <n v="0"/>
  </r>
  <r>
    <s v="Nonpoint Sources"/>
    <x v="0"/>
    <n v="38"/>
    <x v="26"/>
    <s v="2310021102"/>
    <x v="11"/>
    <n v="0"/>
    <n v="0"/>
    <n v="0"/>
    <n v="0"/>
    <n v="0"/>
  </r>
  <r>
    <s v="Nonpoint Sources"/>
    <x v="0"/>
    <n v="38"/>
    <x v="26"/>
    <s v="2310021202"/>
    <x v="11"/>
    <n v="0"/>
    <n v="0"/>
    <n v="0"/>
    <n v="0"/>
    <n v="0"/>
  </r>
  <r>
    <s v="Nonpoint Sources"/>
    <x v="0"/>
    <n v="38"/>
    <x v="26"/>
    <s v="2310021302"/>
    <x v="11"/>
    <n v="0"/>
    <n v="0"/>
    <n v="0"/>
    <n v="0"/>
    <n v="0"/>
  </r>
  <r>
    <s v="Nonpoint Sources"/>
    <x v="0"/>
    <n v="38"/>
    <x v="26"/>
    <s v="2310023102"/>
    <x v="11"/>
    <n v="0"/>
    <n v="0"/>
    <n v="0"/>
    <n v="0"/>
    <n v="0"/>
  </r>
  <r>
    <s v="Nonpoint Sources"/>
    <x v="0"/>
    <n v="38"/>
    <x v="26"/>
    <s v="2310023202"/>
    <x v="11"/>
    <n v="0"/>
    <n v="0"/>
    <n v="0"/>
    <n v="0"/>
    <n v="0"/>
  </r>
  <r>
    <s v="Nonpoint Sources"/>
    <x v="0"/>
    <n v="38"/>
    <x v="26"/>
    <s v="2310023302"/>
    <x v="11"/>
    <n v="0"/>
    <n v="0"/>
    <n v="0"/>
    <n v="0"/>
    <n v="0"/>
  </r>
  <r>
    <s v="Nonpoint Sources"/>
    <x v="0"/>
    <n v="30"/>
    <x v="27"/>
    <s v="2310021102"/>
    <x v="11"/>
    <n v="0"/>
    <n v="0"/>
    <n v="0"/>
    <n v="0"/>
    <n v="0"/>
  </r>
  <r>
    <s v="Nonpoint Sources"/>
    <x v="0"/>
    <n v="30"/>
    <x v="27"/>
    <s v="2310021202"/>
    <x v="11"/>
    <n v="0"/>
    <n v="0"/>
    <n v="0"/>
    <n v="0"/>
    <n v="0"/>
  </r>
  <r>
    <s v="Nonpoint Sources"/>
    <x v="0"/>
    <n v="30"/>
    <x v="27"/>
    <s v="2310021302"/>
    <x v="11"/>
    <n v="0"/>
    <n v="0"/>
    <n v="0"/>
    <n v="0"/>
    <n v="0"/>
  </r>
  <r>
    <s v="Nonpoint Sources"/>
    <x v="0"/>
    <n v="30"/>
    <x v="27"/>
    <s v="2310023102"/>
    <x v="11"/>
    <n v="0"/>
    <n v="0"/>
    <n v="0"/>
    <n v="0"/>
    <n v="0"/>
  </r>
  <r>
    <s v="Nonpoint Sources"/>
    <x v="0"/>
    <n v="30"/>
    <x v="27"/>
    <s v="2310023202"/>
    <x v="11"/>
    <n v="0"/>
    <n v="0"/>
    <n v="0"/>
    <n v="0"/>
    <n v="0"/>
  </r>
  <r>
    <s v="Nonpoint Sources"/>
    <x v="0"/>
    <n v="30"/>
    <x v="27"/>
    <s v="2310023302"/>
    <x v="11"/>
    <n v="0"/>
    <n v="0"/>
    <n v="0"/>
    <n v="0"/>
    <n v="0"/>
  </r>
  <r>
    <s v="Nonpoint Sources"/>
    <x v="0"/>
    <n v="38"/>
    <x v="28"/>
    <s v="2310021102"/>
    <x v="11"/>
    <n v="0"/>
    <n v="0"/>
    <n v="0"/>
    <n v="0"/>
    <n v="0"/>
  </r>
  <r>
    <s v="Nonpoint Sources"/>
    <x v="0"/>
    <n v="38"/>
    <x v="28"/>
    <s v="2310021202"/>
    <x v="11"/>
    <n v="0"/>
    <n v="0"/>
    <n v="0"/>
    <n v="0"/>
    <n v="0"/>
  </r>
  <r>
    <s v="Nonpoint Sources"/>
    <x v="0"/>
    <n v="38"/>
    <x v="28"/>
    <s v="2310021302"/>
    <x v="11"/>
    <n v="0"/>
    <n v="0"/>
    <n v="0"/>
    <n v="0"/>
    <n v="0"/>
  </r>
  <r>
    <s v="Nonpoint Sources"/>
    <x v="0"/>
    <n v="38"/>
    <x v="28"/>
    <s v="2310023102"/>
    <x v="11"/>
    <n v="0"/>
    <n v="0"/>
    <n v="0"/>
    <n v="0"/>
    <n v="0"/>
  </r>
  <r>
    <s v="Nonpoint Sources"/>
    <x v="0"/>
    <n v="38"/>
    <x v="28"/>
    <s v="2310023202"/>
    <x v="11"/>
    <n v="0"/>
    <n v="0"/>
    <n v="0"/>
    <n v="0"/>
    <n v="0"/>
  </r>
  <r>
    <s v="Nonpoint Sources"/>
    <x v="0"/>
    <n v="38"/>
    <x v="28"/>
    <s v="2310023302"/>
    <x v="11"/>
    <n v="0"/>
    <n v="0"/>
    <n v="0"/>
    <n v="0"/>
    <n v="0"/>
  </r>
  <r>
    <s v="Nonpoint Sources"/>
    <x v="1"/>
    <n v="38"/>
    <x v="0"/>
    <s v="2310000330"/>
    <x v="0"/>
    <n v="262.35199999999998"/>
    <n v="3.4209700000000001"/>
    <n v="405.66199999999998"/>
    <n v="6.7957100000000006E-2"/>
    <n v="2.2432799999999999"/>
  </r>
  <r>
    <s v="Nonpoint Sources"/>
    <x v="1"/>
    <n v="38"/>
    <x v="1"/>
    <s v="2310000330"/>
    <x v="0"/>
    <n v="297.36599999999999"/>
    <n v="3.8775599999999999"/>
    <n v="459.80500000000001"/>
    <n v="7.7027100000000001E-2"/>
    <n v="2.5426799999999998"/>
  </r>
  <r>
    <s v="Nonpoint Sources"/>
    <x v="1"/>
    <n v="38"/>
    <x v="2"/>
    <s v="2310000330"/>
    <x v="0"/>
    <n v="194.41200000000001"/>
    <n v="2.5350600000000001"/>
    <n v="300.61"/>
    <n v="5.0358699999999999E-2"/>
    <n v="1.66235"/>
  </r>
  <r>
    <s v="Nonpoint Sources"/>
    <x v="1"/>
    <n v="38"/>
    <x v="3"/>
    <s v="2310000330"/>
    <x v="0"/>
    <n v="257.64800000000002"/>
    <n v="3.3596400000000002"/>
    <n v="398.39"/>
    <n v="6.6738800000000001E-2"/>
    <n v="2.2030599999999998"/>
  </r>
  <r>
    <s v="Nonpoint Sources"/>
    <x v="1"/>
    <n v="30"/>
    <x v="4"/>
    <s v="2310000330"/>
    <x v="0"/>
    <n v="0"/>
    <n v="0"/>
    <n v="0"/>
    <n v="0"/>
    <n v="0"/>
  </r>
  <r>
    <s v="Nonpoint Sources"/>
    <x v="1"/>
    <n v="30"/>
    <x v="5"/>
    <s v="2310000330"/>
    <x v="0"/>
    <n v="33.447200000000002"/>
    <n v="0.43614000000000003"/>
    <n v="51.7179"/>
    <n v="8.6638600000000007E-3"/>
    <n v="0.28599599999999997"/>
  </r>
  <r>
    <s v="Nonpoint Sources"/>
    <x v="1"/>
    <n v="38"/>
    <x v="6"/>
    <s v="2310000330"/>
    <x v="0"/>
    <n v="322.452"/>
    <n v="4.2046599999999996"/>
    <n v="498.59300000000002"/>
    <n v="8.3525000000000002E-2"/>
    <n v="2.75718"/>
  </r>
  <r>
    <s v="Nonpoint Sources"/>
    <x v="1"/>
    <n v="38"/>
    <x v="7"/>
    <s v="2310000330"/>
    <x v="0"/>
    <n v="424.33970831412921"/>
    <n v="5.533238818619421"/>
    <n v="656.13748801629151"/>
    <n v="0.10991707901657659"/>
    <n v="3.6283852695747507"/>
  </r>
  <r>
    <s v="Nonpoint Sources"/>
    <x v="1"/>
    <n v="30"/>
    <x v="8"/>
    <s v="2310000330"/>
    <x v="0"/>
    <n v="245.62799999999999"/>
    <n v="3.2029000000000001"/>
    <n v="379.80399999999997"/>
    <n v="6.3625200000000007E-2"/>
    <n v="2.1002800000000001"/>
  </r>
  <r>
    <s v="Nonpoint Sources"/>
    <x v="1"/>
    <n v="30"/>
    <x v="9"/>
    <s v="2310000330"/>
    <x v="0"/>
    <n v="3.1356799999999998"/>
    <n v="4.0888099999999997E-2"/>
    <n v="4.84856"/>
    <n v="8.1223600000000003E-4"/>
    <n v="2.6812099999999998E-2"/>
  </r>
  <r>
    <s v="Nonpoint Sources"/>
    <x v="1"/>
    <n v="38"/>
    <x v="10"/>
    <s v="2310000330"/>
    <x v="0"/>
    <n v="46.512500000000003"/>
    <n v="0.60650700000000002"/>
    <n v="71.920199999999994"/>
    <n v="1.20482E-2"/>
    <n v="0.39771299999999998"/>
  </r>
  <r>
    <s v="Nonpoint Sources"/>
    <x v="1"/>
    <n v="46"/>
    <x v="11"/>
    <s v="2310000330"/>
    <x v="0"/>
    <n v="77.346599999999995"/>
    <n v="1.00857"/>
    <n v="119.598"/>
    <n v="2.00352E-2"/>
    <n v="0.66136499999999998"/>
  </r>
  <r>
    <s v="Nonpoint Sources"/>
    <x v="1"/>
    <n v="30"/>
    <x v="12"/>
    <s v="2310000330"/>
    <x v="0"/>
    <n v="3.1356799999999998"/>
    <n v="4.0888099999999997E-2"/>
    <n v="4.84856"/>
    <n v="8.1223600000000003E-4"/>
    <n v="2.6812099999999998E-2"/>
  </r>
  <r>
    <s v="Nonpoint Sources"/>
    <x v="1"/>
    <n v="38"/>
    <x v="13"/>
    <s v="2310000330"/>
    <x v="0"/>
    <n v="8.3618000000000006"/>
    <n v="0.10903500000000001"/>
    <n v="12.929500000000001"/>
    <n v="2.1659600000000002E-3"/>
    <n v="7.1498900000000004E-2"/>
  </r>
  <r>
    <s v="Nonpoint Sources"/>
    <x v="1"/>
    <n v="38"/>
    <x v="14"/>
    <s v="2310000330"/>
    <x v="0"/>
    <n v="1150.9317092321523"/>
    <n v="15.007715408349268"/>
    <n v="1779.6307887364983"/>
    <n v="0.29812641794053002"/>
    <n v="9.8412423949163959"/>
  </r>
  <r>
    <s v="Nonpoint Sources"/>
    <x v="1"/>
    <n v="38"/>
    <x v="15"/>
    <s v="2310000330"/>
    <x v="0"/>
    <n v="0"/>
    <n v="0"/>
    <n v="0"/>
    <n v="0"/>
    <n v="0"/>
  </r>
  <r>
    <s v="Nonpoint Sources"/>
    <x v="1"/>
    <n v="38"/>
    <x v="16"/>
    <s v="2310000330"/>
    <x v="0"/>
    <n v="715.00338886392308"/>
    <n v="9.3234015771933514"/>
    <n v="1105.579710593129"/>
    <n v="0.18520762099838339"/>
    <n v="6.1137458824491464"/>
  </r>
  <r>
    <s v="Nonpoint Sources"/>
    <x v="1"/>
    <n v="30"/>
    <x v="17"/>
    <s v="2310000330"/>
    <x v="0"/>
    <n v="0"/>
    <n v="0"/>
    <n v="0"/>
    <n v="0"/>
    <n v="0"/>
  </r>
  <r>
    <s v="Nonpoint Sources"/>
    <x v="1"/>
    <n v="30"/>
    <x v="18"/>
    <s v="2310000330"/>
    <x v="0"/>
    <n v="6.27135"/>
    <n v="8.1776199999999993E-2"/>
    <n v="9.6971100000000003"/>
    <n v="1.62447E-3"/>
    <n v="5.3624199999999997E-2"/>
  </r>
  <r>
    <s v="Nonpoint Sources"/>
    <x v="1"/>
    <n v="38"/>
    <x v="19"/>
    <s v="2310000330"/>
    <x v="0"/>
    <n v="139.53800000000001"/>
    <n v="1.81952"/>
    <n v="215.761"/>
    <n v="3.6144500000000003E-2"/>
    <n v="1.1931400000000001"/>
  </r>
  <r>
    <s v="Nonpoint Sources"/>
    <x v="1"/>
    <n v="30"/>
    <x v="20"/>
    <s v="2310000330"/>
    <x v="0"/>
    <n v="609.36599999999999"/>
    <n v="7.9459200000000001"/>
    <n v="942.23599999999999"/>
    <n v="0.15784500000000001"/>
    <n v="5.2104799999999996"/>
  </r>
  <r>
    <s v="Nonpoint Sources"/>
    <x v="1"/>
    <n v="30"/>
    <x v="21"/>
    <s v="2310000330"/>
    <x v="0"/>
    <n v="125.35396545861968"/>
    <n v="1.6345699573489245"/>
    <n v="193.82993065196678"/>
    <n v="3.2470539279572823E-2"/>
    <n v="1.071857016641542"/>
  </r>
  <r>
    <s v="Nonpoint Sources"/>
    <x v="1"/>
    <n v="30"/>
    <x v="22"/>
    <s v="2310000330"/>
    <x v="0"/>
    <n v="90.217528502974105"/>
    <n v="1.1764096020402197"/>
    <n v="139.49922524260495"/>
    <n v="2.3369156098280573E-2"/>
    <n v="0.77141956422545455"/>
  </r>
  <r>
    <s v="Nonpoint Sources"/>
    <x v="1"/>
    <n v="38"/>
    <x v="23"/>
    <s v="2310000330"/>
    <x v="0"/>
    <n v="9.4070199999999993"/>
    <n v="0.122664"/>
    <n v="14.5457"/>
    <n v="2.4367099999999999E-3"/>
    <n v="8.0436300000000002E-2"/>
  </r>
  <r>
    <s v="Nonpoint Sources"/>
    <x v="1"/>
    <n v="38"/>
    <x v="24"/>
    <s v="2310000330"/>
    <x v="0"/>
    <n v="119.678"/>
    <n v="1.5605599999999999"/>
    <n v="185.053"/>
    <n v="3.1000400000000001E-2"/>
    <n v="1.0233300000000001"/>
  </r>
  <r>
    <s v="Nonpoint Sources"/>
    <x v="1"/>
    <n v="30"/>
    <x v="25"/>
    <s v="2310000330"/>
    <x v="0"/>
    <n v="0"/>
    <n v="0"/>
    <n v="0"/>
    <n v="0"/>
    <n v="0"/>
  </r>
  <r>
    <s v="Nonpoint Sources"/>
    <x v="1"/>
    <n v="38"/>
    <x v="26"/>
    <s v="2310000330"/>
    <x v="0"/>
    <n v="5.7487399999999997"/>
    <n v="7.49615E-2"/>
    <n v="8.8890200000000004"/>
    <n v="1.4890999999999999E-3"/>
    <n v="4.9155499999999998E-2"/>
  </r>
  <r>
    <s v="Nonpoint Sources"/>
    <x v="1"/>
    <n v="30"/>
    <x v="27"/>
    <s v="2310000330"/>
    <x v="0"/>
    <n v="44.944699999999997"/>
    <n v="0.586063"/>
    <n v="69.495999999999995"/>
    <n v="1.1642E-2"/>
    <n v="0.38430700000000001"/>
  </r>
  <r>
    <s v="Nonpoint Sources"/>
    <x v="1"/>
    <n v="38"/>
    <x v="28"/>
    <s v="2310000330"/>
    <x v="0"/>
    <n v="844.01900000000001"/>
    <n v="11.005699999999999"/>
    <n v="1305.07"/>
    <n v="0.21862699999999999"/>
    <n v="7.21692"/>
  </r>
  <r>
    <s v="Nonpoint Sources"/>
    <x v="1"/>
    <n v="38"/>
    <x v="0"/>
    <s v="2310011000"/>
    <x v="1"/>
    <n v="3.9674700000000001"/>
    <n v="1338.76"/>
    <n v="20.9709"/>
    <n v="0"/>
    <n v="0"/>
  </r>
  <r>
    <s v="Nonpoint Sources"/>
    <x v="1"/>
    <n v="38"/>
    <x v="1"/>
    <s v="2310011000"/>
    <x v="1"/>
    <n v="1.9686699999999999"/>
    <n v="664.298"/>
    <n v="10.405799999999999"/>
    <n v="0"/>
    <n v="0"/>
  </r>
  <r>
    <s v="Nonpoint Sources"/>
    <x v="1"/>
    <n v="38"/>
    <x v="2"/>
    <s v="2310011000"/>
    <x v="1"/>
    <n v="6.0445500000000001"/>
    <n v="2039.64"/>
    <n v="31.9498"/>
    <n v="0"/>
    <n v="0"/>
  </r>
  <r>
    <s v="Nonpoint Sources"/>
    <x v="1"/>
    <n v="38"/>
    <x v="3"/>
    <s v="2310011000"/>
    <x v="1"/>
    <n v="4.79678"/>
    <n v="1618.6"/>
    <n v="25.354399999999998"/>
    <n v="0"/>
    <n v="0"/>
  </r>
  <r>
    <s v="Nonpoint Sources"/>
    <x v="1"/>
    <n v="30"/>
    <x v="4"/>
    <s v="2310011000"/>
    <x v="1"/>
    <n v="8.4246399999999994E-5"/>
    <n v="2.8427600000000001E-2"/>
    <n v="4.4530200000000001E-4"/>
    <n v="0"/>
    <n v="0"/>
  </r>
  <r>
    <s v="Nonpoint Sources"/>
    <x v="1"/>
    <n v="30"/>
    <x v="5"/>
    <s v="2310011000"/>
    <x v="1"/>
    <n v="0.53188999999999997"/>
    <n v="179.47800000000001"/>
    <n v="2.81142"/>
    <n v="0"/>
    <n v="0"/>
  </r>
  <r>
    <s v="Nonpoint Sources"/>
    <x v="1"/>
    <n v="38"/>
    <x v="6"/>
    <s v="2310011000"/>
    <x v="1"/>
    <n v="11.0281"/>
    <n v="3721.26"/>
    <n v="58.291499999999999"/>
    <n v="0"/>
    <n v="0"/>
  </r>
  <r>
    <s v="Nonpoint Sources"/>
    <x v="1"/>
    <n v="38"/>
    <x v="7"/>
    <s v="2310011000"/>
    <x v="1"/>
    <n v="27.617794535514037"/>
    <n v="9319.1977485881362"/>
    <n v="145.97935286130922"/>
    <n v="0"/>
    <n v="0"/>
  </r>
  <r>
    <s v="Nonpoint Sources"/>
    <x v="1"/>
    <n v="30"/>
    <x v="8"/>
    <s v="2310011000"/>
    <x v="1"/>
    <n v="3.0099499999999999"/>
    <n v="1015.66"/>
    <n v="15.909700000000001"/>
    <n v="0"/>
    <n v="0"/>
  </r>
  <r>
    <s v="Nonpoint Sources"/>
    <x v="1"/>
    <n v="30"/>
    <x v="9"/>
    <s v="2310011000"/>
    <x v="1"/>
    <n v="7.6826799999999999E-3"/>
    <n v="2.5924"/>
    <n v="4.0608400000000003E-2"/>
    <n v="0"/>
    <n v="0"/>
  </r>
  <r>
    <s v="Nonpoint Sources"/>
    <x v="1"/>
    <n v="38"/>
    <x v="10"/>
    <s v="2310011000"/>
    <x v="1"/>
    <n v="0.76921799999999996"/>
    <n v="259.56"/>
    <n v="4.0658700000000003"/>
    <n v="0"/>
    <n v="0"/>
  </r>
  <r>
    <s v="Nonpoint Sources"/>
    <x v="1"/>
    <n v="46"/>
    <x v="11"/>
    <s v="2310011000"/>
    <x v="1"/>
    <n v="1.31219"/>
    <n v="442.779"/>
    <n v="6.93588"/>
    <n v="0"/>
    <n v="0"/>
  </r>
  <r>
    <s v="Nonpoint Sources"/>
    <x v="1"/>
    <n v="30"/>
    <x v="12"/>
    <s v="2310011000"/>
    <x v="1"/>
    <n v="1.0935E-2"/>
    <n v="3.6898499999999999"/>
    <n v="5.7799400000000001E-2"/>
    <n v="0"/>
    <n v="0"/>
  </r>
  <r>
    <s v="Nonpoint Sources"/>
    <x v="1"/>
    <n v="38"/>
    <x v="13"/>
    <s v="2310011000"/>
    <x v="1"/>
    <n v="1.88224E-2"/>
    <n v="6.3513299999999999"/>
    <n v="9.9489900000000006E-2"/>
    <n v="0"/>
    <n v="0"/>
  </r>
  <r>
    <s v="Nonpoint Sources"/>
    <x v="1"/>
    <n v="38"/>
    <x v="14"/>
    <s v="2310011000"/>
    <x v="1"/>
    <n v="86.370280195682071"/>
    <n v="29144.299057868688"/>
    <n v="456.52850950584377"/>
    <n v="0"/>
    <n v="0"/>
  </r>
  <r>
    <s v="Nonpoint Sources"/>
    <x v="1"/>
    <n v="38"/>
    <x v="15"/>
    <s v="2310011000"/>
    <x v="1"/>
    <n v="0"/>
    <n v="0"/>
    <n v="0"/>
    <n v="0"/>
    <n v="0"/>
  </r>
  <r>
    <s v="Nonpoint Sources"/>
    <x v="1"/>
    <n v="38"/>
    <x v="16"/>
    <s v="2310011000"/>
    <x v="1"/>
    <n v="49.588162395223378"/>
    <n v="16732.730756091391"/>
    <n v="262.10865720410413"/>
    <n v="0"/>
    <n v="0"/>
  </r>
  <r>
    <s v="Nonpoint Sources"/>
    <x v="1"/>
    <n v="30"/>
    <x v="17"/>
    <s v="2310011000"/>
    <x v="1"/>
    <n v="0"/>
    <n v="0"/>
    <n v="0"/>
    <n v="0"/>
    <n v="0"/>
  </r>
  <r>
    <s v="Nonpoint Sources"/>
    <x v="1"/>
    <n v="30"/>
    <x v="18"/>
    <s v="2310011000"/>
    <x v="1"/>
    <n v="5.2155199999999999E-2"/>
    <n v="17.5989"/>
    <n v="0.27567700000000001"/>
    <n v="0"/>
    <n v="0"/>
  </r>
  <r>
    <s v="Nonpoint Sources"/>
    <x v="1"/>
    <n v="38"/>
    <x v="19"/>
    <s v="2310011000"/>
    <x v="1"/>
    <n v="0.661381"/>
    <n v="223.172"/>
    <n v="3.49587"/>
    <n v="0"/>
    <n v="0"/>
  </r>
  <r>
    <s v="Nonpoint Sources"/>
    <x v="1"/>
    <n v="30"/>
    <x v="20"/>
    <s v="2310011000"/>
    <x v="1"/>
    <n v="11.7446"/>
    <n v="3963.01"/>
    <n v="62.078299999999999"/>
    <n v="0"/>
    <n v="0"/>
  </r>
  <r>
    <s v="Nonpoint Sources"/>
    <x v="1"/>
    <n v="30"/>
    <x v="21"/>
    <s v="2310011000"/>
    <x v="1"/>
    <n v="3.1902460579811605"/>
    <n v="1076.500416276109"/>
    <n v="16.862703556836589"/>
    <n v="0"/>
    <n v="0"/>
  </r>
  <r>
    <s v="Nonpoint Sources"/>
    <x v="1"/>
    <n v="30"/>
    <x v="22"/>
    <s v="2310011000"/>
    <x v="1"/>
    <n v="0.80157643470086049"/>
    <n v="270.47963776347319"/>
    <n v="4.2369085345719073"/>
    <n v="0"/>
    <n v="0"/>
  </r>
  <r>
    <s v="Nonpoint Sources"/>
    <x v="1"/>
    <n v="38"/>
    <x v="23"/>
    <s v="2310011000"/>
    <x v="1"/>
    <n v="0.33788600000000002"/>
    <n v="114.014"/>
    <n v="1.7859700000000001"/>
    <n v="0"/>
    <n v="0"/>
  </r>
  <r>
    <s v="Nonpoint Sources"/>
    <x v="1"/>
    <n v="38"/>
    <x v="24"/>
    <s v="2310011000"/>
    <x v="1"/>
    <n v="5.3536299999999999"/>
    <n v="1806.5"/>
    <n v="28.297799999999999"/>
    <n v="0"/>
    <n v="0"/>
  </r>
  <r>
    <s v="Nonpoint Sources"/>
    <x v="1"/>
    <n v="30"/>
    <x v="25"/>
    <s v="2310011000"/>
    <x v="1"/>
    <n v="0"/>
    <n v="0"/>
    <n v="0"/>
    <n v="0"/>
    <n v="0"/>
  </r>
  <r>
    <s v="Nonpoint Sources"/>
    <x v="1"/>
    <n v="38"/>
    <x v="26"/>
    <s v="2310011000"/>
    <x v="1"/>
    <n v="2.5143800000000001E-2"/>
    <n v="8.4843899999999994"/>
    <n v="0.13290299999999999"/>
    <n v="0"/>
    <n v="0"/>
  </r>
  <r>
    <s v="Nonpoint Sources"/>
    <x v="1"/>
    <n v="30"/>
    <x v="27"/>
    <s v="2310011000"/>
    <x v="1"/>
    <n v="0.45632099999999998"/>
    <n v="153.97800000000001"/>
    <n v="2.4119799999999998"/>
    <n v="0"/>
    <n v="0"/>
  </r>
  <r>
    <s v="Nonpoint Sources"/>
    <x v="1"/>
    <n v="38"/>
    <x v="28"/>
    <s v="2310011000"/>
    <x v="1"/>
    <n v="41.171599999999998"/>
    <n v="13892.7"/>
    <n v="217.62200000000001"/>
    <n v="0"/>
    <n v="0"/>
  </r>
  <r>
    <s v="Nonpoint Sources"/>
    <x v="1"/>
    <n v="38"/>
    <x v="0"/>
    <s v="2310021010"/>
    <x v="2"/>
    <n v="0"/>
    <n v="0"/>
    <n v="0"/>
    <n v="0"/>
    <n v="0"/>
  </r>
  <r>
    <s v="Nonpoint Sources"/>
    <x v="1"/>
    <n v="38"/>
    <x v="0"/>
    <s v="2310023010"/>
    <x v="2"/>
    <n v="0"/>
    <n v="0"/>
    <n v="0"/>
    <n v="0"/>
    <n v="0"/>
  </r>
  <r>
    <s v="Nonpoint Sources"/>
    <x v="1"/>
    <n v="38"/>
    <x v="1"/>
    <s v="2310021010"/>
    <x v="2"/>
    <n v="0"/>
    <n v="0"/>
    <n v="0"/>
    <n v="0"/>
    <n v="0"/>
  </r>
  <r>
    <s v="Nonpoint Sources"/>
    <x v="1"/>
    <n v="38"/>
    <x v="1"/>
    <s v="2310023010"/>
    <x v="2"/>
    <n v="0"/>
    <n v="0"/>
    <n v="0"/>
    <n v="0"/>
    <n v="0"/>
  </r>
  <r>
    <s v="Nonpoint Sources"/>
    <x v="1"/>
    <n v="38"/>
    <x v="2"/>
    <s v="2310021010"/>
    <x v="2"/>
    <n v="5.9253300000000002E-2"/>
    <n v="5.1671300000000002"/>
    <n v="0.31319599999999997"/>
    <n v="0"/>
    <n v="0"/>
  </r>
  <r>
    <s v="Nonpoint Sources"/>
    <x v="1"/>
    <n v="38"/>
    <x v="2"/>
    <s v="2310023010"/>
    <x v="2"/>
    <n v="0"/>
    <n v="0"/>
    <n v="0"/>
    <n v="0"/>
    <n v="0"/>
  </r>
  <r>
    <s v="Nonpoint Sources"/>
    <x v="1"/>
    <n v="38"/>
    <x v="3"/>
    <s v="2310021010"/>
    <x v="2"/>
    <n v="3.2736600000000001E-5"/>
    <n v="2.85477E-3"/>
    <n v="1.73036E-4"/>
    <n v="0"/>
    <n v="0"/>
  </r>
  <r>
    <s v="Nonpoint Sources"/>
    <x v="1"/>
    <n v="38"/>
    <x v="3"/>
    <s v="2310023010"/>
    <x v="2"/>
    <n v="0"/>
    <n v="0"/>
    <n v="0"/>
    <n v="0"/>
    <n v="0"/>
  </r>
  <r>
    <s v="Nonpoint Sources"/>
    <x v="1"/>
    <n v="30"/>
    <x v="4"/>
    <s v="2310021010"/>
    <x v="2"/>
    <n v="0"/>
    <n v="0"/>
    <n v="0"/>
    <n v="0"/>
    <n v="0"/>
  </r>
  <r>
    <s v="Nonpoint Sources"/>
    <x v="1"/>
    <n v="30"/>
    <x v="4"/>
    <s v="2310023010"/>
    <x v="2"/>
    <n v="0"/>
    <n v="0"/>
    <n v="0"/>
    <n v="0"/>
    <n v="0"/>
  </r>
  <r>
    <s v="Nonpoint Sources"/>
    <x v="1"/>
    <n v="30"/>
    <x v="5"/>
    <s v="2310021010"/>
    <x v="2"/>
    <n v="0"/>
    <n v="0"/>
    <n v="0"/>
    <n v="0"/>
    <n v="0"/>
  </r>
  <r>
    <s v="Nonpoint Sources"/>
    <x v="1"/>
    <n v="30"/>
    <x v="5"/>
    <s v="2310023010"/>
    <x v="2"/>
    <n v="0"/>
    <n v="0"/>
    <n v="0"/>
    <n v="0"/>
    <n v="0"/>
  </r>
  <r>
    <s v="Nonpoint Sources"/>
    <x v="1"/>
    <n v="38"/>
    <x v="6"/>
    <s v="2310021010"/>
    <x v="2"/>
    <n v="1.14578E-4"/>
    <n v="9.9916899999999993E-3"/>
    <n v="6.0562699999999997E-4"/>
    <n v="0"/>
    <n v="0"/>
  </r>
  <r>
    <s v="Nonpoint Sources"/>
    <x v="1"/>
    <n v="38"/>
    <x v="6"/>
    <s v="2310023010"/>
    <x v="2"/>
    <n v="0"/>
    <n v="0"/>
    <n v="0"/>
    <n v="0"/>
    <n v="0"/>
  </r>
  <r>
    <s v="Nonpoint Sources"/>
    <x v="1"/>
    <n v="38"/>
    <x v="7"/>
    <s v="2310021010"/>
    <x v="2"/>
    <n v="0"/>
    <n v="0"/>
    <n v="0"/>
    <n v="0"/>
    <n v="0"/>
  </r>
  <r>
    <s v="Nonpoint Sources"/>
    <x v="1"/>
    <n v="38"/>
    <x v="7"/>
    <s v="2310023010"/>
    <x v="2"/>
    <n v="0"/>
    <n v="0"/>
    <n v="0"/>
    <n v="0"/>
    <n v="0"/>
  </r>
  <r>
    <s v="Nonpoint Sources"/>
    <x v="1"/>
    <n v="30"/>
    <x v="8"/>
    <s v="2310021010"/>
    <x v="2"/>
    <n v="0"/>
    <n v="0"/>
    <n v="0"/>
    <n v="0"/>
    <n v="0"/>
  </r>
  <r>
    <s v="Nonpoint Sources"/>
    <x v="1"/>
    <n v="30"/>
    <x v="8"/>
    <s v="2310023010"/>
    <x v="2"/>
    <n v="0"/>
    <n v="0"/>
    <n v="0"/>
    <n v="0"/>
    <n v="0"/>
  </r>
  <r>
    <s v="Nonpoint Sources"/>
    <x v="1"/>
    <n v="30"/>
    <x v="9"/>
    <s v="2310021010"/>
    <x v="2"/>
    <n v="0"/>
    <n v="0"/>
    <n v="0"/>
    <n v="0"/>
    <n v="0"/>
  </r>
  <r>
    <s v="Nonpoint Sources"/>
    <x v="1"/>
    <n v="30"/>
    <x v="9"/>
    <s v="2310023010"/>
    <x v="2"/>
    <n v="0"/>
    <n v="0"/>
    <n v="0"/>
    <n v="0"/>
    <n v="0"/>
  </r>
  <r>
    <s v="Nonpoint Sources"/>
    <x v="1"/>
    <n v="38"/>
    <x v="10"/>
    <s v="2310021010"/>
    <x v="2"/>
    <n v="0"/>
    <n v="0"/>
    <n v="0"/>
    <n v="0"/>
    <n v="0"/>
  </r>
  <r>
    <s v="Nonpoint Sources"/>
    <x v="1"/>
    <n v="38"/>
    <x v="10"/>
    <s v="2310023010"/>
    <x v="2"/>
    <n v="0"/>
    <n v="0"/>
    <n v="0"/>
    <n v="0"/>
    <n v="0"/>
  </r>
  <r>
    <s v="Nonpoint Sources"/>
    <x v="1"/>
    <n v="46"/>
    <x v="11"/>
    <s v="2310021010"/>
    <x v="2"/>
    <n v="1.78414E-2"/>
    <n v="1.55585"/>
    <n v="9.4304799999999994E-2"/>
    <n v="0"/>
    <n v="0"/>
  </r>
  <r>
    <s v="Nonpoint Sources"/>
    <x v="1"/>
    <n v="46"/>
    <x v="11"/>
    <s v="2310023010"/>
    <x v="2"/>
    <n v="0"/>
    <n v="0"/>
    <n v="0"/>
    <n v="0"/>
    <n v="0"/>
  </r>
  <r>
    <s v="Nonpoint Sources"/>
    <x v="1"/>
    <n v="30"/>
    <x v="12"/>
    <s v="2310021010"/>
    <x v="2"/>
    <n v="0"/>
    <n v="0"/>
    <n v="0"/>
    <n v="0"/>
    <n v="0"/>
  </r>
  <r>
    <s v="Nonpoint Sources"/>
    <x v="1"/>
    <n v="30"/>
    <x v="12"/>
    <s v="2310023010"/>
    <x v="2"/>
    <n v="0"/>
    <n v="0"/>
    <n v="0"/>
    <n v="0"/>
    <n v="0"/>
  </r>
  <r>
    <s v="Nonpoint Sources"/>
    <x v="1"/>
    <n v="38"/>
    <x v="13"/>
    <s v="2310021010"/>
    <x v="2"/>
    <n v="0"/>
    <n v="0"/>
    <n v="0"/>
    <n v="0"/>
    <n v="0"/>
  </r>
  <r>
    <s v="Nonpoint Sources"/>
    <x v="1"/>
    <n v="38"/>
    <x v="13"/>
    <s v="2310023010"/>
    <x v="2"/>
    <n v="0"/>
    <n v="0"/>
    <n v="0"/>
    <n v="0"/>
    <n v="0"/>
  </r>
  <r>
    <s v="Nonpoint Sources"/>
    <x v="1"/>
    <n v="38"/>
    <x v="14"/>
    <s v="2310021010"/>
    <x v="2"/>
    <n v="4.2639400000000001E-2"/>
    <n v="3.71834"/>
    <n v="0.22538"/>
    <n v="0"/>
    <n v="0"/>
  </r>
  <r>
    <s v="Nonpoint Sources"/>
    <x v="1"/>
    <n v="38"/>
    <x v="14"/>
    <s v="2310023010"/>
    <x v="2"/>
    <n v="0"/>
    <n v="0"/>
    <n v="0"/>
    <n v="0"/>
    <n v="0"/>
  </r>
  <r>
    <s v="Nonpoint Sources"/>
    <x v="1"/>
    <n v="38"/>
    <x v="15"/>
    <s v="2310021010"/>
    <x v="2"/>
    <n v="0"/>
    <n v="0"/>
    <n v="0"/>
    <n v="0"/>
    <n v="0"/>
  </r>
  <r>
    <s v="Nonpoint Sources"/>
    <x v="1"/>
    <n v="38"/>
    <x v="15"/>
    <s v="2310023010"/>
    <x v="2"/>
    <n v="0"/>
    <n v="0"/>
    <n v="0"/>
    <n v="0"/>
    <n v="0"/>
  </r>
  <r>
    <s v="Nonpoint Sources"/>
    <x v="1"/>
    <n v="38"/>
    <x v="16"/>
    <s v="2310021010"/>
    <x v="2"/>
    <n v="0"/>
    <n v="0"/>
    <n v="0"/>
    <n v="0"/>
    <n v="0"/>
  </r>
  <r>
    <s v="Nonpoint Sources"/>
    <x v="1"/>
    <n v="38"/>
    <x v="16"/>
    <s v="2310023010"/>
    <x v="2"/>
    <n v="0"/>
    <n v="0"/>
    <n v="0"/>
    <n v="0"/>
    <n v="0"/>
  </r>
  <r>
    <s v="Nonpoint Sources"/>
    <x v="1"/>
    <n v="30"/>
    <x v="17"/>
    <s v="2310021010"/>
    <x v="2"/>
    <n v="0"/>
    <n v="0"/>
    <n v="0"/>
    <n v="0"/>
    <n v="0"/>
  </r>
  <r>
    <s v="Nonpoint Sources"/>
    <x v="1"/>
    <n v="30"/>
    <x v="17"/>
    <s v="2310023010"/>
    <x v="2"/>
    <n v="0"/>
    <n v="0"/>
    <n v="0"/>
    <n v="0"/>
    <n v="0"/>
  </r>
  <r>
    <s v="Nonpoint Sources"/>
    <x v="1"/>
    <n v="30"/>
    <x v="18"/>
    <s v="2310021010"/>
    <x v="2"/>
    <n v="0"/>
    <n v="0"/>
    <n v="0"/>
    <n v="0"/>
    <n v="0"/>
  </r>
  <r>
    <s v="Nonpoint Sources"/>
    <x v="1"/>
    <n v="30"/>
    <x v="18"/>
    <s v="2310023010"/>
    <x v="2"/>
    <n v="0"/>
    <n v="0"/>
    <n v="0"/>
    <n v="0"/>
    <n v="0"/>
  </r>
  <r>
    <s v="Nonpoint Sources"/>
    <x v="1"/>
    <n v="38"/>
    <x v="19"/>
    <s v="2310021010"/>
    <x v="2"/>
    <n v="0"/>
    <n v="0"/>
    <n v="0"/>
    <n v="0"/>
    <n v="0"/>
  </r>
  <r>
    <s v="Nonpoint Sources"/>
    <x v="1"/>
    <n v="38"/>
    <x v="19"/>
    <s v="2310023010"/>
    <x v="2"/>
    <n v="0"/>
    <n v="0"/>
    <n v="0"/>
    <n v="0"/>
    <n v="0"/>
  </r>
  <r>
    <s v="Nonpoint Sources"/>
    <x v="1"/>
    <n v="30"/>
    <x v="20"/>
    <s v="2310021010"/>
    <x v="2"/>
    <n v="0"/>
    <n v="0"/>
    <n v="0"/>
    <n v="0"/>
    <n v="0"/>
  </r>
  <r>
    <s v="Nonpoint Sources"/>
    <x v="1"/>
    <n v="30"/>
    <x v="20"/>
    <s v="2310023010"/>
    <x v="2"/>
    <n v="0"/>
    <n v="0"/>
    <n v="0"/>
    <n v="0"/>
    <n v="0"/>
  </r>
  <r>
    <s v="Nonpoint Sources"/>
    <x v="1"/>
    <n v="30"/>
    <x v="21"/>
    <s v="2310021010"/>
    <x v="2"/>
    <n v="0"/>
    <n v="0"/>
    <n v="0"/>
    <n v="0"/>
    <n v="0"/>
  </r>
  <r>
    <s v="Nonpoint Sources"/>
    <x v="1"/>
    <n v="30"/>
    <x v="21"/>
    <s v="2310023010"/>
    <x v="2"/>
    <n v="0"/>
    <n v="0"/>
    <n v="0"/>
    <n v="0"/>
    <n v="0"/>
  </r>
  <r>
    <s v="Nonpoint Sources"/>
    <x v="1"/>
    <n v="30"/>
    <x v="22"/>
    <s v="2310021010"/>
    <x v="2"/>
    <n v="0"/>
    <n v="0"/>
    <n v="0"/>
    <n v="0"/>
    <n v="0"/>
  </r>
  <r>
    <s v="Nonpoint Sources"/>
    <x v="1"/>
    <n v="30"/>
    <x v="22"/>
    <s v="2310023010"/>
    <x v="2"/>
    <n v="0"/>
    <n v="0"/>
    <n v="0"/>
    <n v="0"/>
    <n v="0"/>
  </r>
  <r>
    <s v="Nonpoint Sources"/>
    <x v="1"/>
    <n v="38"/>
    <x v="23"/>
    <s v="2310021010"/>
    <x v="2"/>
    <n v="0"/>
    <n v="0"/>
    <n v="0"/>
    <n v="0"/>
    <n v="0"/>
  </r>
  <r>
    <s v="Nonpoint Sources"/>
    <x v="1"/>
    <n v="38"/>
    <x v="23"/>
    <s v="2310023010"/>
    <x v="2"/>
    <n v="0"/>
    <n v="0"/>
    <n v="0"/>
    <n v="0"/>
    <n v="0"/>
  </r>
  <r>
    <s v="Nonpoint Sources"/>
    <x v="1"/>
    <n v="38"/>
    <x v="24"/>
    <s v="2310021010"/>
    <x v="2"/>
    <n v="8.8748999999999995E-2"/>
    <n v="7.7392799999999999"/>
    <n v="0.46910200000000002"/>
    <n v="0"/>
    <n v="0"/>
  </r>
  <r>
    <s v="Nonpoint Sources"/>
    <x v="1"/>
    <n v="38"/>
    <x v="24"/>
    <s v="2310023010"/>
    <x v="2"/>
    <n v="0"/>
    <n v="0"/>
    <n v="0"/>
    <n v="0"/>
    <n v="0"/>
  </r>
  <r>
    <s v="Nonpoint Sources"/>
    <x v="1"/>
    <n v="30"/>
    <x v="25"/>
    <s v="2310021010"/>
    <x v="2"/>
    <n v="0"/>
    <n v="0"/>
    <n v="0"/>
    <n v="0"/>
    <n v="0"/>
  </r>
  <r>
    <s v="Nonpoint Sources"/>
    <x v="1"/>
    <n v="30"/>
    <x v="25"/>
    <s v="2310023010"/>
    <x v="2"/>
    <n v="0"/>
    <n v="0"/>
    <n v="0"/>
    <n v="0"/>
    <n v="0"/>
  </r>
  <r>
    <s v="Nonpoint Sources"/>
    <x v="1"/>
    <n v="38"/>
    <x v="26"/>
    <s v="2310021010"/>
    <x v="2"/>
    <n v="0"/>
    <n v="0"/>
    <n v="0"/>
    <n v="0"/>
    <n v="0"/>
  </r>
  <r>
    <s v="Nonpoint Sources"/>
    <x v="1"/>
    <n v="38"/>
    <x v="26"/>
    <s v="2310023010"/>
    <x v="2"/>
    <n v="0"/>
    <n v="0"/>
    <n v="0"/>
    <n v="0"/>
    <n v="0"/>
  </r>
  <r>
    <s v="Nonpoint Sources"/>
    <x v="1"/>
    <n v="30"/>
    <x v="27"/>
    <s v="2310021010"/>
    <x v="2"/>
    <n v="0"/>
    <n v="0"/>
    <n v="0"/>
    <n v="0"/>
    <n v="0"/>
  </r>
  <r>
    <s v="Nonpoint Sources"/>
    <x v="1"/>
    <n v="30"/>
    <x v="27"/>
    <s v="2310023010"/>
    <x v="2"/>
    <n v="0"/>
    <n v="0"/>
    <n v="0"/>
    <n v="0"/>
    <n v="0"/>
  </r>
  <r>
    <s v="Nonpoint Sources"/>
    <x v="1"/>
    <n v="38"/>
    <x v="28"/>
    <s v="2310021010"/>
    <x v="2"/>
    <n v="3.3669600000000001E-2"/>
    <n v="2.9361299999999999"/>
    <n v="0.17796799999999999"/>
    <n v="0"/>
    <n v="0"/>
  </r>
  <r>
    <s v="Nonpoint Sources"/>
    <x v="1"/>
    <n v="38"/>
    <x v="28"/>
    <s v="2310023010"/>
    <x v="2"/>
    <n v="0"/>
    <n v="0"/>
    <n v="0"/>
    <n v="0"/>
    <n v="0"/>
  </r>
  <r>
    <s v="Nonpoint Sources"/>
    <x v="1"/>
    <n v="38"/>
    <x v="0"/>
    <s v="2310010200"/>
    <x v="3"/>
    <n v="20.055499999999999"/>
    <n v="3977.59"/>
    <n v="106.008"/>
    <n v="33.828499999999998"/>
    <n v="0"/>
  </r>
  <r>
    <s v="Nonpoint Sources"/>
    <x v="1"/>
    <n v="38"/>
    <x v="1"/>
    <s v="2310010200"/>
    <x v="3"/>
    <n v="9.9516200000000001"/>
    <n v="1973.69"/>
    <n v="52.601399999999998"/>
    <n v="16.785799999999998"/>
    <n v="0"/>
  </r>
  <r>
    <s v="Nonpoint Sources"/>
    <x v="1"/>
    <n v="38"/>
    <x v="2"/>
    <s v="2310010200"/>
    <x v="3"/>
    <n v="30.555099999999999"/>
    <n v="6059.96"/>
    <n v="161.506"/>
    <n v="51.538600000000002"/>
    <n v="0"/>
  </r>
  <r>
    <s v="Nonpoint Sources"/>
    <x v="1"/>
    <n v="38"/>
    <x v="3"/>
    <s v="2310010200"/>
    <x v="3"/>
    <n v="24.247699999999998"/>
    <n v="4809.0200000000004"/>
    <n v="128.166"/>
    <n v="40.8996"/>
    <n v="0"/>
  </r>
  <r>
    <s v="Nonpoint Sources"/>
    <x v="1"/>
    <n v="30"/>
    <x v="4"/>
    <s v="2310010200"/>
    <x v="3"/>
    <n v="0"/>
    <n v="0"/>
    <n v="0"/>
    <n v="0"/>
    <n v="0"/>
  </r>
  <r>
    <s v="Nonpoint Sources"/>
    <x v="1"/>
    <n v="30"/>
    <x v="5"/>
    <s v="2310010200"/>
    <x v="3"/>
    <n v="2.6886999999999999"/>
    <n v="533.24599999999998"/>
    <n v="14.2117"/>
    <n v="4.5351299999999997"/>
    <n v="0"/>
  </r>
  <r>
    <s v="Nonpoint Sources"/>
    <x v="1"/>
    <n v="38"/>
    <x v="6"/>
    <s v="2310010200"/>
    <x v="3"/>
    <n v="55.747"/>
    <n v="11056.2"/>
    <n v="294.66300000000001"/>
    <n v="94.030699999999996"/>
    <n v="0"/>
  </r>
  <r>
    <s v="Nonpoint Sources"/>
    <x v="1"/>
    <n v="38"/>
    <x v="7"/>
    <s v="2310010200"/>
    <x v="3"/>
    <n v="138.27529334311669"/>
    <n v="27423.998610792558"/>
    <n v="730.88402479648801"/>
    <n v="233.23494542330852"/>
    <n v="0"/>
  </r>
  <r>
    <s v="Nonpoint Sources"/>
    <x v="1"/>
    <n v="30"/>
    <x v="8"/>
    <s v="2310010200"/>
    <x v="3"/>
    <n v="15.215299999999999"/>
    <n v="3017.62"/>
    <n v="80.423500000000004"/>
    <n v="25.664200000000001"/>
    <n v="0"/>
  </r>
  <r>
    <s v="Nonpoint Sources"/>
    <x v="1"/>
    <n v="30"/>
    <x v="9"/>
    <s v="2310010200"/>
    <x v="3"/>
    <n v="3.8835799999999997E-2"/>
    <n v="7.7022700000000004"/>
    <n v="0.20527500000000001"/>
    <n v="6.5505999999999995E-2"/>
    <n v="0"/>
  </r>
  <r>
    <s v="Nonpoint Sources"/>
    <x v="1"/>
    <n v="38"/>
    <x v="10"/>
    <s v="2310010200"/>
    <x v="3"/>
    <n v="3.8883899999999998"/>
    <n v="771.17899999999997"/>
    <n v="20.552900000000001"/>
    <n v="6.5587"/>
    <n v="0"/>
  </r>
  <r>
    <s v="Nonpoint Sources"/>
    <x v="1"/>
    <n v="46"/>
    <x v="11"/>
    <s v="2310010200"/>
    <x v="3"/>
    <n v="6.6331199999999999"/>
    <n v="1315.54"/>
    <n v="35.0608"/>
    <n v="11.1884"/>
    <n v="0"/>
  </r>
  <r>
    <s v="Nonpoint Sources"/>
    <x v="1"/>
    <n v="30"/>
    <x v="12"/>
    <s v="2310010200"/>
    <x v="3"/>
    <n v="5.5276400000000003E-2"/>
    <n v="10.962899999999999"/>
    <n v="0.29217599999999999"/>
    <n v="9.3237E-2"/>
    <n v="0"/>
  </r>
  <r>
    <s v="Nonpoint Sources"/>
    <x v="1"/>
    <n v="38"/>
    <x v="13"/>
    <s v="2310010200"/>
    <x v="3"/>
    <n v="9.5146999999999995E-2"/>
    <n v="18.8704"/>
    <n v="0.50292000000000003"/>
    <n v="0.16048799999999999"/>
    <n v="0"/>
  </r>
  <r>
    <s v="Nonpoint Sources"/>
    <x v="1"/>
    <n v="38"/>
    <x v="14"/>
    <s v="2310010200"/>
    <x v="3"/>
    <n v="434.38718680152516"/>
    <n v="86151.43318582284"/>
    <n v="2296.0479497660017"/>
    <n v="732.69771699308205"/>
    <n v="0"/>
  </r>
  <r>
    <s v="Nonpoint Sources"/>
    <x v="1"/>
    <n v="38"/>
    <x v="15"/>
    <s v="2310010200"/>
    <x v="3"/>
    <n v="0"/>
    <n v="0"/>
    <n v="0"/>
    <n v="0"/>
    <n v="0"/>
  </r>
  <r>
    <s v="Nonpoint Sources"/>
    <x v="1"/>
    <n v="38"/>
    <x v="16"/>
    <s v="2310010200"/>
    <x v="3"/>
    <n v="244.26921041331539"/>
    <n v="48445.598057315918"/>
    <n v="1291.1351966685729"/>
    <n v="412.01839573949917"/>
    <n v="0"/>
  </r>
  <r>
    <s v="Nonpoint Sources"/>
    <x v="1"/>
    <n v="30"/>
    <x v="17"/>
    <s v="2310010200"/>
    <x v="3"/>
    <n v="0"/>
    <n v="0"/>
    <n v="0"/>
    <n v="0"/>
    <n v="0"/>
  </r>
  <r>
    <s v="Nonpoint Sources"/>
    <x v="1"/>
    <n v="30"/>
    <x v="18"/>
    <s v="2310010200"/>
    <x v="3"/>
    <n v="0.26364399999999999"/>
    <n v="52.2881"/>
    <n v="1.39354"/>
    <n v="0.44469799999999998"/>
    <n v="0"/>
  </r>
  <r>
    <s v="Nonpoint Sources"/>
    <x v="1"/>
    <n v="38"/>
    <x v="19"/>
    <s v="2310010200"/>
    <x v="3"/>
    <n v="3.34327"/>
    <n v="663.06700000000001"/>
    <n v="17.671600000000002"/>
    <n v="5.6392300000000004"/>
    <n v="0"/>
  </r>
  <r>
    <s v="Nonpoint Sources"/>
    <x v="1"/>
    <n v="30"/>
    <x v="20"/>
    <s v="2310010200"/>
    <x v="3"/>
    <n v="59.368499999999997"/>
    <n v="11774.5"/>
    <n v="313.80500000000001"/>
    <n v="100.139"/>
    <n v="0"/>
  </r>
  <r>
    <s v="Nonpoint Sources"/>
    <x v="1"/>
    <n v="30"/>
    <x v="21"/>
    <s v="2310010200"/>
    <x v="3"/>
    <n v="15.23293456863019"/>
    <n v="3021.1240661507759"/>
    <n v="80.516684548967845"/>
    <n v="25.693960307040189"/>
    <n v="0"/>
  </r>
  <r>
    <s v="Nonpoint Sources"/>
    <x v="1"/>
    <n v="30"/>
    <x v="22"/>
    <s v="2310010200"/>
    <x v="3"/>
    <n v="4.0634228977770954"/>
    <n v="805.89454842233715"/>
    <n v="21.478086790453641"/>
    <n v="6.8539431444193557"/>
    <n v="0"/>
  </r>
  <r>
    <s v="Nonpoint Sources"/>
    <x v="1"/>
    <n v="38"/>
    <x v="23"/>
    <s v="2310010200"/>
    <x v="3"/>
    <n v="1.70801"/>
    <n v="338.74700000000001"/>
    <n v="9.0280400000000007"/>
    <n v="2.88097"/>
    <n v="0"/>
  </r>
  <r>
    <s v="Nonpoint Sources"/>
    <x v="1"/>
    <n v="38"/>
    <x v="24"/>
    <s v="2310010200"/>
    <x v="3"/>
    <n v="27.0625"/>
    <n v="5367.28"/>
    <n v="143.04499999999999"/>
    <n v="45.647500000000001"/>
    <n v="0"/>
  </r>
  <r>
    <s v="Nonpoint Sources"/>
    <x v="1"/>
    <n v="30"/>
    <x v="25"/>
    <s v="2310010200"/>
    <x v="3"/>
    <n v="0"/>
    <n v="0"/>
    <n v="0"/>
    <n v="0"/>
    <n v="0"/>
  </r>
  <r>
    <s v="Nonpoint Sources"/>
    <x v="1"/>
    <n v="38"/>
    <x v="26"/>
    <s v="2310010200"/>
    <x v="3"/>
    <n v="0.12710199999999999"/>
    <n v="25.207999999999998"/>
    <n v="0.67182399999999998"/>
    <n v="0.214388"/>
    <n v="0"/>
  </r>
  <r>
    <s v="Nonpoint Sources"/>
    <x v="1"/>
    <n v="30"/>
    <x v="27"/>
    <s v="2310010200"/>
    <x v="3"/>
    <n v="2.3067000000000002"/>
    <n v="457.48500000000001"/>
    <n v="12.192600000000001"/>
    <n v="3.8908"/>
    <n v="0"/>
  </r>
  <r>
    <s v="Nonpoint Sources"/>
    <x v="1"/>
    <n v="38"/>
    <x v="28"/>
    <s v="2310010200"/>
    <x v="3"/>
    <n v="208.12200000000001"/>
    <n v="41276.6"/>
    <n v="1100.07"/>
    <n v="351.048"/>
    <n v="0"/>
  </r>
  <r>
    <s v="Nonpoint Sources"/>
    <x v="1"/>
    <n v="38"/>
    <x v="0"/>
    <s v="2310021400"/>
    <x v="4"/>
    <n v="9.3902400000000004"/>
    <n v="106.223"/>
    <n v="49.634099999999997"/>
    <n v="0"/>
    <n v="0"/>
  </r>
  <r>
    <s v="Nonpoint Sources"/>
    <x v="1"/>
    <n v="38"/>
    <x v="0"/>
    <s v="2310023400"/>
    <x v="4"/>
    <n v="0"/>
    <n v="0"/>
    <n v="0"/>
    <n v="0"/>
    <n v="0"/>
  </r>
  <r>
    <s v="Nonpoint Sources"/>
    <x v="1"/>
    <n v="38"/>
    <x v="1"/>
    <s v="2310021400"/>
    <x v="4"/>
    <n v="0.54057699999999997"/>
    <n v="6.1150200000000003"/>
    <n v="2.8573400000000002"/>
    <n v="0"/>
    <n v="0"/>
  </r>
  <r>
    <s v="Nonpoint Sources"/>
    <x v="1"/>
    <n v="38"/>
    <x v="1"/>
    <s v="2310023400"/>
    <x v="4"/>
    <n v="0"/>
    <n v="0"/>
    <n v="0"/>
    <n v="0"/>
    <n v="0"/>
  </r>
  <r>
    <s v="Nonpoint Sources"/>
    <x v="1"/>
    <n v="38"/>
    <x v="2"/>
    <s v="2310021400"/>
    <x v="4"/>
    <n v="17.567399999999999"/>
    <n v="198.72300000000001"/>
    <n v="92.856399999999994"/>
    <n v="0"/>
    <n v="0"/>
  </r>
  <r>
    <s v="Nonpoint Sources"/>
    <x v="1"/>
    <n v="38"/>
    <x v="2"/>
    <s v="2310023400"/>
    <x v="4"/>
    <n v="0"/>
    <n v="0"/>
    <n v="0"/>
    <n v="0"/>
    <n v="0"/>
  </r>
  <r>
    <s v="Nonpoint Sources"/>
    <x v="1"/>
    <n v="38"/>
    <x v="3"/>
    <s v="2310021400"/>
    <x v="4"/>
    <n v="11.7737"/>
    <n v="133.185"/>
    <n v="62.232599999999998"/>
    <n v="0"/>
    <n v="0"/>
  </r>
  <r>
    <s v="Nonpoint Sources"/>
    <x v="1"/>
    <n v="38"/>
    <x v="3"/>
    <s v="2310023400"/>
    <x v="4"/>
    <n v="0"/>
    <n v="0"/>
    <n v="0"/>
    <n v="0"/>
    <n v="0"/>
  </r>
  <r>
    <s v="Nonpoint Sources"/>
    <x v="1"/>
    <n v="30"/>
    <x v="4"/>
    <s v="2310021400"/>
    <x v="4"/>
    <n v="0"/>
    <n v="0"/>
    <n v="0"/>
    <n v="0"/>
    <n v="0"/>
  </r>
  <r>
    <s v="Nonpoint Sources"/>
    <x v="1"/>
    <n v="30"/>
    <x v="4"/>
    <s v="2310023400"/>
    <x v="4"/>
    <n v="0"/>
    <n v="0"/>
    <n v="0"/>
    <n v="0"/>
    <n v="0"/>
  </r>
  <r>
    <s v="Nonpoint Sources"/>
    <x v="1"/>
    <n v="30"/>
    <x v="5"/>
    <s v="2310021400"/>
    <x v="4"/>
    <n v="0.49110799999999999"/>
    <n v="5.5554199999999998"/>
    <n v="2.5958600000000001"/>
    <n v="0"/>
    <n v="0"/>
  </r>
  <r>
    <s v="Nonpoint Sources"/>
    <x v="1"/>
    <n v="30"/>
    <x v="5"/>
    <s v="2310023400"/>
    <x v="4"/>
    <n v="0"/>
    <n v="0"/>
    <n v="0"/>
    <n v="0"/>
    <n v="0"/>
  </r>
  <r>
    <s v="Nonpoint Sources"/>
    <x v="1"/>
    <n v="38"/>
    <x v="6"/>
    <s v="2310021400"/>
    <x v="4"/>
    <n v="24.724"/>
    <n v="279.678"/>
    <n v="130.684"/>
    <n v="0"/>
    <n v="0"/>
  </r>
  <r>
    <s v="Nonpoint Sources"/>
    <x v="1"/>
    <n v="38"/>
    <x v="6"/>
    <s v="2310023400"/>
    <x v="4"/>
    <n v="0"/>
    <n v="0"/>
    <n v="0"/>
    <n v="0"/>
    <n v="0"/>
  </r>
  <r>
    <s v="Nonpoint Sources"/>
    <x v="1"/>
    <n v="38"/>
    <x v="7"/>
    <s v="2310021400"/>
    <x v="4"/>
    <n v="59.412177107402648"/>
    <n v="672.07149422336329"/>
    <n v="314.03571673085156"/>
    <n v="0"/>
    <n v="0"/>
  </r>
  <r>
    <s v="Nonpoint Sources"/>
    <x v="1"/>
    <n v="38"/>
    <x v="7"/>
    <s v="2310023400"/>
    <x v="4"/>
    <n v="0"/>
    <n v="0"/>
    <n v="0"/>
    <n v="0"/>
    <n v="0"/>
  </r>
  <r>
    <s v="Nonpoint Sources"/>
    <x v="1"/>
    <n v="30"/>
    <x v="8"/>
    <s v="2310021400"/>
    <x v="4"/>
    <n v="16.2346"/>
    <n v="183.64500000000001"/>
    <n v="85.811199999999999"/>
    <n v="0"/>
    <n v="0"/>
  </r>
  <r>
    <s v="Nonpoint Sources"/>
    <x v="1"/>
    <n v="30"/>
    <x v="8"/>
    <s v="2310023400"/>
    <x v="4"/>
    <n v="0"/>
    <n v="0"/>
    <n v="0"/>
    <n v="0"/>
    <n v="0"/>
  </r>
  <r>
    <s v="Nonpoint Sources"/>
    <x v="1"/>
    <n v="30"/>
    <x v="9"/>
    <s v="2310021400"/>
    <x v="4"/>
    <n v="3.0136199999999998E-3"/>
    <n v="3.4090099999999998E-2"/>
    <n v="1.5929200000000001E-2"/>
    <n v="0"/>
    <n v="0"/>
  </r>
  <r>
    <s v="Nonpoint Sources"/>
    <x v="1"/>
    <n v="30"/>
    <x v="9"/>
    <s v="2310023400"/>
    <x v="4"/>
    <n v="0"/>
    <n v="0"/>
    <n v="0"/>
    <n v="0"/>
    <n v="0"/>
  </r>
  <r>
    <s v="Nonpoint Sources"/>
    <x v="1"/>
    <n v="38"/>
    <x v="10"/>
    <s v="2310021400"/>
    <x v="4"/>
    <n v="1.30966"/>
    <n v="14.815"/>
    <n v="6.9225199999999996"/>
    <n v="0"/>
    <n v="0"/>
  </r>
  <r>
    <s v="Nonpoint Sources"/>
    <x v="1"/>
    <n v="38"/>
    <x v="10"/>
    <s v="2310023400"/>
    <x v="4"/>
    <n v="0"/>
    <n v="0"/>
    <n v="0"/>
    <n v="0"/>
    <n v="0"/>
  </r>
  <r>
    <s v="Nonpoint Sources"/>
    <x v="1"/>
    <n v="46"/>
    <x v="11"/>
    <s v="2310021400"/>
    <x v="4"/>
    <n v="23.122900000000001"/>
    <n v="261.56700000000001"/>
    <n v="122.221"/>
    <n v="0"/>
    <n v="0"/>
  </r>
  <r>
    <s v="Nonpoint Sources"/>
    <x v="1"/>
    <n v="46"/>
    <x v="11"/>
    <s v="2310023400"/>
    <x v="4"/>
    <n v="0"/>
    <n v="0"/>
    <n v="0"/>
    <n v="0"/>
    <n v="0"/>
  </r>
  <r>
    <s v="Nonpoint Sources"/>
    <x v="1"/>
    <n v="30"/>
    <x v="12"/>
    <s v="2310021400"/>
    <x v="4"/>
    <n v="8.9807700000000008E-3"/>
    <n v="0.101591"/>
    <n v="4.7469799999999999E-2"/>
    <n v="0"/>
    <n v="0"/>
  </r>
  <r>
    <s v="Nonpoint Sources"/>
    <x v="1"/>
    <n v="30"/>
    <x v="12"/>
    <s v="2310023400"/>
    <x v="4"/>
    <n v="0"/>
    <n v="0"/>
    <n v="0"/>
    <n v="0"/>
    <n v="0"/>
  </r>
  <r>
    <s v="Nonpoint Sources"/>
    <x v="1"/>
    <n v="38"/>
    <x v="13"/>
    <s v="2310021400"/>
    <x v="4"/>
    <n v="0"/>
    <n v="0"/>
    <n v="0"/>
    <n v="0"/>
    <n v="0"/>
  </r>
  <r>
    <s v="Nonpoint Sources"/>
    <x v="1"/>
    <n v="38"/>
    <x v="13"/>
    <s v="2310023400"/>
    <x v="4"/>
    <n v="0"/>
    <n v="0"/>
    <n v="0"/>
    <n v="0"/>
    <n v="0"/>
  </r>
  <r>
    <s v="Nonpoint Sources"/>
    <x v="1"/>
    <n v="38"/>
    <x v="14"/>
    <s v="2310021400"/>
    <x v="4"/>
    <n v="297.8"/>
    <n v="3368.71"/>
    <n v="1574.08"/>
    <n v="0"/>
    <n v="0"/>
  </r>
  <r>
    <s v="Nonpoint Sources"/>
    <x v="1"/>
    <n v="38"/>
    <x v="14"/>
    <s v="2310023400"/>
    <x v="4"/>
    <n v="0"/>
    <n v="0"/>
    <n v="0"/>
    <n v="0"/>
    <n v="0"/>
  </r>
  <r>
    <s v="Nonpoint Sources"/>
    <x v="1"/>
    <n v="38"/>
    <x v="15"/>
    <s v="2310021400"/>
    <x v="4"/>
    <n v="0"/>
    <n v="0"/>
    <n v="0"/>
    <n v="0"/>
    <n v="0"/>
  </r>
  <r>
    <s v="Nonpoint Sources"/>
    <x v="1"/>
    <n v="38"/>
    <x v="15"/>
    <s v="2310023400"/>
    <x v="4"/>
    <n v="0"/>
    <n v="0"/>
    <n v="0"/>
    <n v="0"/>
    <n v="0"/>
  </r>
  <r>
    <s v="Nonpoint Sources"/>
    <x v="1"/>
    <n v="38"/>
    <x v="16"/>
    <s v="2310021400"/>
    <x v="4"/>
    <n v="84.880559917400774"/>
    <n v="960.16650673001789"/>
    <n v="448.65368770771425"/>
    <n v="0"/>
    <n v="0"/>
  </r>
  <r>
    <s v="Nonpoint Sources"/>
    <x v="1"/>
    <n v="38"/>
    <x v="16"/>
    <s v="2310023400"/>
    <x v="4"/>
    <n v="0"/>
    <n v="0"/>
    <n v="0"/>
    <n v="0"/>
    <n v="0"/>
  </r>
  <r>
    <s v="Nonpoint Sources"/>
    <x v="1"/>
    <n v="30"/>
    <x v="17"/>
    <s v="2310021400"/>
    <x v="4"/>
    <n v="0"/>
    <n v="79.478899999999996"/>
    <n v="0"/>
    <n v="0"/>
    <n v="0"/>
  </r>
  <r>
    <s v="Nonpoint Sources"/>
    <x v="1"/>
    <n v="30"/>
    <x v="17"/>
    <s v="2310023400"/>
    <x v="4"/>
    <n v="0"/>
    <n v="0"/>
    <n v="0"/>
    <n v="0"/>
    <n v="0"/>
  </r>
  <r>
    <s v="Nonpoint Sources"/>
    <x v="1"/>
    <n v="30"/>
    <x v="18"/>
    <s v="2310021400"/>
    <x v="4"/>
    <n v="5.8319399999999999E-3"/>
    <n v="6.5971000000000002E-2"/>
    <n v="3.0825999999999999E-2"/>
    <n v="0"/>
    <n v="0"/>
  </r>
  <r>
    <s v="Nonpoint Sources"/>
    <x v="1"/>
    <n v="30"/>
    <x v="18"/>
    <s v="2310023400"/>
    <x v="4"/>
    <n v="0"/>
    <n v="0"/>
    <n v="0"/>
    <n v="0"/>
    <n v="0"/>
  </r>
  <r>
    <s v="Nonpoint Sources"/>
    <x v="1"/>
    <n v="38"/>
    <x v="19"/>
    <s v="2310021400"/>
    <x v="4"/>
    <n v="0.150337"/>
    <n v="1.70062"/>
    <n v="0.79463899999999998"/>
    <n v="0"/>
    <n v="0"/>
  </r>
  <r>
    <s v="Nonpoint Sources"/>
    <x v="1"/>
    <n v="38"/>
    <x v="19"/>
    <s v="2310023400"/>
    <x v="4"/>
    <n v="0"/>
    <n v="0"/>
    <n v="0"/>
    <n v="0"/>
    <n v="0"/>
  </r>
  <r>
    <s v="Nonpoint Sources"/>
    <x v="1"/>
    <n v="30"/>
    <x v="20"/>
    <s v="2310021400"/>
    <x v="4"/>
    <n v="25.314599999999999"/>
    <n v="286.36"/>
    <n v="133.80600000000001"/>
    <n v="0"/>
    <n v="0"/>
  </r>
  <r>
    <s v="Nonpoint Sources"/>
    <x v="1"/>
    <n v="30"/>
    <x v="20"/>
    <s v="2310023400"/>
    <x v="4"/>
    <n v="0"/>
    <n v="0"/>
    <n v="0"/>
    <n v="0"/>
    <n v="0"/>
  </r>
  <r>
    <s v="Nonpoint Sources"/>
    <x v="1"/>
    <n v="30"/>
    <x v="21"/>
    <s v="2310021400"/>
    <x v="4"/>
    <n v="4.8701431711122609"/>
    <n v="55.091105279637212"/>
    <n v="25.742223743189118"/>
    <n v="0"/>
    <n v="0"/>
  </r>
  <r>
    <s v="Nonpoint Sources"/>
    <x v="1"/>
    <n v="30"/>
    <x v="21"/>
    <s v="2310023400"/>
    <x v="4"/>
    <n v="0"/>
    <n v="0"/>
    <n v="0"/>
    <n v="0"/>
    <n v="0"/>
  </r>
  <r>
    <s v="Nonpoint Sources"/>
    <x v="1"/>
    <n v="30"/>
    <x v="22"/>
    <s v="2310021400"/>
    <x v="4"/>
    <n v="0.84013596579792715"/>
    <n v="9.5036343490129784"/>
    <n v="4.440717263053708"/>
    <n v="0"/>
    <n v="0"/>
  </r>
  <r>
    <s v="Nonpoint Sources"/>
    <x v="1"/>
    <n v="30"/>
    <x v="22"/>
    <s v="2310023400"/>
    <x v="4"/>
    <n v="0"/>
    <n v="0"/>
    <n v="0"/>
    <n v="0"/>
    <n v="0"/>
  </r>
  <r>
    <s v="Nonpoint Sources"/>
    <x v="1"/>
    <n v="38"/>
    <x v="23"/>
    <s v="2310021400"/>
    <x v="4"/>
    <n v="0.20984900000000001"/>
    <n v="2.3738199999999998"/>
    <n v="1.1092"/>
    <n v="0"/>
    <n v="0"/>
  </r>
  <r>
    <s v="Nonpoint Sources"/>
    <x v="1"/>
    <n v="38"/>
    <x v="23"/>
    <s v="2310023400"/>
    <x v="4"/>
    <n v="0"/>
    <n v="0"/>
    <n v="0"/>
    <n v="0"/>
    <n v="0"/>
  </r>
  <r>
    <s v="Nonpoint Sources"/>
    <x v="1"/>
    <n v="38"/>
    <x v="24"/>
    <s v="2310021400"/>
    <x v="4"/>
    <n v="13.8306"/>
    <n v="156.452"/>
    <n v="73.104600000000005"/>
    <n v="0"/>
    <n v="0"/>
  </r>
  <r>
    <s v="Nonpoint Sources"/>
    <x v="1"/>
    <n v="38"/>
    <x v="24"/>
    <s v="2310023400"/>
    <x v="4"/>
    <n v="0"/>
    <n v="0"/>
    <n v="0"/>
    <n v="0"/>
    <n v="0"/>
  </r>
  <r>
    <s v="Nonpoint Sources"/>
    <x v="1"/>
    <n v="30"/>
    <x v="25"/>
    <s v="2310021400"/>
    <x v="4"/>
    <n v="1.7230399999999999"/>
    <n v="19.491099999999999"/>
    <n v="9.1075199999999992"/>
    <n v="0"/>
    <n v="0"/>
  </r>
  <r>
    <s v="Nonpoint Sources"/>
    <x v="1"/>
    <n v="30"/>
    <x v="25"/>
    <s v="2310023400"/>
    <x v="4"/>
    <n v="0"/>
    <n v="0"/>
    <n v="0"/>
    <n v="0"/>
    <n v="0"/>
  </r>
  <r>
    <s v="Nonpoint Sources"/>
    <x v="1"/>
    <n v="38"/>
    <x v="26"/>
    <s v="2310021400"/>
    <x v="4"/>
    <n v="1.4703000000000001E-2"/>
    <n v="0.166321"/>
    <n v="7.7716099999999996E-2"/>
    <n v="0"/>
    <n v="0"/>
  </r>
  <r>
    <s v="Nonpoint Sources"/>
    <x v="1"/>
    <n v="38"/>
    <x v="26"/>
    <s v="2310023400"/>
    <x v="4"/>
    <n v="0"/>
    <n v="0"/>
    <n v="0"/>
    <n v="0"/>
    <n v="0"/>
  </r>
  <r>
    <s v="Nonpoint Sources"/>
    <x v="1"/>
    <n v="30"/>
    <x v="27"/>
    <s v="2310021400"/>
    <x v="4"/>
    <n v="0.57933999999999997"/>
    <n v="6.5534999999999997"/>
    <n v="3.0622199999999999"/>
    <n v="0"/>
    <n v="0"/>
  </r>
  <r>
    <s v="Nonpoint Sources"/>
    <x v="1"/>
    <n v="30"/>
    <x v="27"/>
    <s v="2310023400"/>
    <x v="4"/>
    <n v="0"/>
    <n v="0"/>
    <n v="0"/>
    <n v="0"/>
    <n v="0"/>
  </r>
  <r>
    <s v="Nonpoint Sources"/>
    <x v="1"/>
    <n v="38"/>
    <x v="28"/>
    <s v="2310021400"/>
    <x v="4"/>
    <n v="118.983"/>
    <n v="1345.94"/>
    <n v="628.91200000000003"/>
    <n v="0"/>
    <n v="0"/>
  </r>
  <r>
    <s v="Nonpoint Sources"/>
    <x v="1"/>
    <n v="38"/>
    <x v="28"/>
    <s v="2310023400"/>
    <x v="4"/>
    <n v="0"/>
    <n v="0"/>
    <n v="0"/>
    <n v="0"/>
    <n v="0"/>
  </r>
  <r>
    <s v="Nonpoint Sources"/>
    <x v="1"/>
    <n v="38"/>
    <x v="0"/>
    <s v="2310000220"/>
    <x v="5"/>
    <n v="323.33600000000001"/>
    <n v="20.405999999999999"/>
    <n v="73.084599999999995"/>
    <n v="0.55451099999999998"/>
    <n v="12.587400000000001"/>
  </r>
  <r>
    <s v="Nonpoint Sources"/>
    <x v="1"/>
    <n v="38"/>
    <x v="1"/>
    <s v="2310000220"/>
    <x v="5"/>
    <n v="245.58699999999999"/>
    <n v="15.4992"/>
    <n v="55.510899999999999"/>
    <n v="0.42117500000000002"/>
    <n v="9.56067"/>
  </r>
  <r>
    <s v="Nonpoint Sources"/>
    <x v="1"/>
    <n v="38"/>
    <x v="2"/>
    <s v="2310000220"/>
    <x v="5"/>
    <n v="56.463200000000001"/>
    <n v="3.56345"/>
    <n v="12.762600000000001"/>
    <n v="9.6832799999999997E-2"/>
    <n v="2.1981000000000002"/>
  </r>
  <r>
    <s v="Nonpoint Sources"/>
    <x v="1"/>
    <n v="38"/>
    <x v="3"/>
    <s v="2310000220"/>
    <x v="5"/>
    <n v="470.06700000000001"/>
    <n v="29.666399999999999"/>
    <n v="106.251"/>
    <n v="0.80615099999999995"/>
    <n v="18.299600000000002"/>
  </r>
  <r>
    <s v="Nonpoint Sources"/>
    <x v="1"/>
    <n v="30"/>
    <x v="5"/>
    <s v="2310000220"/>
    <x v="5"/>
    <n v="16.8507"/>
    <n v="1.0634600000000001"/>
    <n v="3.8088199999999999"/>
    <n v="2.8898500000000001E-2"/>
    <n v="0.65599499999999999"/>
  </r>
  <r>
    <s v="Nonpoint Sources"/>
    <x v="1"/>
    <n v="38"/>
    <x v="6"/>
    <s v="2310000220"/>
    <x v="5"/>
    <n v="1221.46"/>
    <n v="77.087699999999998"/>
    <n v="276.09100000000001"/>
    <n v="2.09477"/>
    <n v="47.551400000000001"/>
  </r>
  <r>
    <s v="Nonpoint Sources"/>
    <x v="1"/>
    <n v="38"/>
    <x v="7"/>
    <s v="2310000220"/>
    <x v="5"/>
    <n v="2023.4437685459939"/>
    <n v="127.70157863501484"/>
    <n v="457.36572106824929"/>
    <n v="3.4701446884272995"/>
    <n v="78.772599406528187"/>
  </r>
  <r>
    <s v="Nonpoint Sources"/>
    <x v="1"/>
    <n v="30"/>
    <x v="8"/>
    <s v="2310000220"/>
    <x v="5"/>
    <n v="27.945399999999999"/>
    <n v="1.76366"/>
    <n v="6.3165899999999997"/>
    <n v="4.7925599999999999E-2"/>
    <n v="1.0879099999999999"/>
  </r>
  <r>
    <s v="Nonpoint Sources"/>
    <x v="1"/>
    <n v="38"/>
    <x v="10"/>
    <s v="2310000220"/>
    <x v="5"/>
    <n v="17.292899999999999"/>
    <n v="1.09137"/>
    <n v="3.90876"/>
    <n v="2.9656800000000001E-2"/>
    <n v="0.67320899999999995"/>
  </r>
  <r>
    <s v="Nonpoint Sources"/>
    <x v="1"/>
    <n v="46"/>
    <x v="11"/>
    <s v="2310000220"/>
    <x v="5"/>
    <n v="107.857"/>
    <n v="6.8069499999999996"/>
    <n v="24.379200000000001"/>
    <n v="0.184971"/>
    <n v="4.1988500000000002"/>
  </r>
  <r>
    <s v="Nonpoint Sources"/>
    <x v="1"/>
    <n v="30"/>
    <x v="12"/>
    <s v="2310000220"/>
    <x v="5"/>
    <n v="7.5723099999999999"/>
    <n v="0.47789599999999999"/>
    <n v="1.7116"/>
    <n v="1.2986299999999999E-2"/>
    <n v="0.29478900000000002"/>
  </r>
  <r>
    <s v="Nonpoint Sources"/>
    <x v="1"/>
    <n v="38"/>
    <x v="13"/>
    <s v="2310000220"/>
    <x v="5"/>
    <n v="7.5958300000000003"/>
    <n v="0.47937999999999997"/>
    <n v="1.7169099999999999"/>
    <n v="1.3026599999999999E-2"/>
    <n v="0.29570400000000002"/>
  </r>
  <r>
    <s v="Nonpoint Sources"/>
    <x v="1"/>
    <n v="38"/>
    <x v="14"/>
    <s v="2310000220"/>
    <x v="5"/>
    <n v="8007.2937232845898"/>
    <n v="505.34840044994377"/>
    <n v="1809.9159955005623"/>
    <n v="13.732260742407199"/>
    <n v="311.72271428571429"/>
  </r>
  <r>
    <s v="Nonpoint Sources"/>
    <x v="1"/>
    <n v="38"/>
    <x v="15"/>
    <s v="2310000220"/>
    <x v="5"/>
    <n v="0"/>
    <n v="0"/>
    <n v="0"/>
    <n v="0"/>
    <n v="0"/>
  </r>
  <r>
    <s v="Nonpoint Sources"/>
    <x v="1"/>
    <n v="38"/>
    <x v="16"/>
    <s v="2310000220"/>
    <x v="5"/>
    <n v="2853.0488937093273"/>
    <n v="180.05849674620387"/>
    <n v="644.88380043383938"/>
    <n v="4.8928940780911061"/>
    <n v="111.06873752711495"/>
  </r>
  <r>
    <s v="Nonpoint Sources"/>
    <x v="1"/>
    <n v="38"/>
    <x v="19"/>
    <s v="2310000220"/>
    <x v="5"/>
    <n v="53.036799999999999"/>
    <n v="3.3472"/>
    <n v="11.988099999999999"/>
    <n v="9.0956599999999999E-2"/>
    <n v="2.0647199999999999"/>
  </r>
  <r>
    <s v="Nonpoint Sources"/>
    <x v="1"/>
    <n v="30"/>
    <x v="20"/>
    <s v="2310000220"/>
    <x v="5"/>
    <n v="1128.26"/>
    <n v="71.205500000000001"/>
    <n v="255.024"/>
    <n v="1.93493"/>
    <n v="43.923000000000002"/>
  </r>
  <r>
    <s v="Nonpoint Sources"/>
    <x v="1"/>
    <n v="30"/>
    <x v="21"/>
    <s v="2310000220"/>
    <x v="5"/>
    <n v="350.72399999999999"/>
    <n v="22.134499999999999"/>
    <n v="79.275199999999998"/>
    <n v="0.60148100000000004"/>
    <n v="13.653600000000001"/>
  </r>
  <r>
    <s v="Nonpoint Sources"/>
    <x v="1"/>
    <n v="30"/>
    <x v="22"/>
    <s v="2310000220"/>
    <x v="5"/>
    <n v="8.9409799999999997"/>
    <n v="0.56427400000000005"/>
    <n v="2.0209600000000001"/>
    <n v="1.53335E-2"/>
    <n v="0.34807100000000002"/>
  </r>
  <r>
    <s v="Nonpoint Sources"/>
    <x v="1"/>
    <n v="38"/>
    <x v="23"/>
    <s v="2310000220"/>
    <x v="5"/>
    <n v="23.898599999999998"/>
    <n v="1.5082599999999999"/>
    <n v="5.4018699999999997"/>
    <n v="4.0985399999999998E-2"/>
    <n v="0.93036799999999997"/>
  </r>
  <r>
    <s v="Nonpoint Sources"/>
    <x v="1"/>
    <n v="38"/>
    <x v="24"/>
    <s v="2310000220"/>
    <x v="5"/>
    <n v="436.97199999999998"/>
    <n v="27.5777"/>
    <n v="98.770300000000006"/>
    <n v="0.74939500000000003"/>
    <n v="17.011299999999999"/>
  </r>
  <r>
    <s v="Nonpoint Sources"/>
    <x v="1"/>
    <n v="30"/>
    <x v="25"/>
    <s v="2310000220"/>
    <x v="5"/>
    <n v="0"/>
    <n v="0"/>
    <n v="0"/>
    <n v="0"/>
    <n v="0"/>
  </r>
  <r>
    <s v="Nonpoint Sources"/>
    <x v="1"/>
    <n v="30"/>
    <x v="27"/>
    <s v="2310000220"/>
    <x v="5"/>
    <n v="34.163200000000003"/>
    <n v="2.1560700000000002"/>
    <n v="7.7220199999999997"/>
    <n v="5.8588899999999999E-2"/>
    <n v="1.3299700000000001"/>
  </r>
  <r>
    <s v="Nonpoint Sources"/>
    <x v="1"/>
    <n v="38"/>
    <x v="28"/>
    <s v="2310000220"/>
    <x v="5"/>
    <n v="4126.92"/>
    <n v="260.45400000000001"/>
    <n v="932.82"/>
    <n v="7.0775399999999999"/>
    <n v="160.66"/>
  </r>
  <r>
    <s v="Nonpoint Sources"/>
    <x v="1"/>
    <n v="38"/>
    <x v="0"/>
    <s v="2310011501"/>
    <x v="6"/>
    <n v="0"/>
    <n v="39.572099999999999"/>
    <n v="0"/>
    <n v="0"/>
    <n v="0"/>
  </r>
  <r>
    <s v="Nonpoint Sources"/>
    <x v="1"/>
    <n v="38"/>
    <x v="0"/>
    <s v="2310011502"/>
    <x v="6"/>
    <n v="0"/>
    <n v="19.410399999999999"/>
    <n v="0"/>
    <n v="0"/>
    <n v="0"/>
  </r>
  <r>
    <s v="Nonpoint Sources"/>
    <x v="1"/>
    <n v="38"/>
    <x v="0"/>
    <s v="2310011503"/>
    <x v="6"/>
    <n v="0"/>
    <n v="8.0436399999999999"/>
    <n v="0"/>
    <n v="0"/>
    <n v="0"/>
  </r>
  <r>
    <s v="Nonpoint Sources"/>
    <x v="1"/>
    <n v="38"/>
    <x v="0"/>
    <s v="2310011505"/>
    <x v="6"/>
    <n v="0"/>
    <n v="264.92700000000002"/>
    <n v="0"/>
    <n v="0"/>
    <n v="0"/>
  </r>
  <r>
    <s v="Nonpoint Sources"/>
    <x v="1"/>
    <n v="38"/>
    <x v="0"/>
    <s v="2310021501"/>
    <x v="6"/>
    <n v="0"/>
    <n v="0.15765799999999999"/>
    <n v="0"/>
    <n v="0"/>
    <n v="0"/>
  </r>
  <r>
    <s v="Nonpoint Sources"/>
    <x v="1"/>
    <n v="38"/>
    <x v="0"/>
    <s v="2310021502"/>
    <x v="6"/>
    <n v="0"/>
    <n v="7.7332499999999998E-2"/>
    <n v="0"/>
    <n v="0"/>
    <n v="0"/>
  </r>
  <r>
    <s v="Nonpoint Sources"/>
    <x v="1"/>
    <n v="38"/>
    <x v="0"/>
    <s v="2310021503"/>
    <x v="6"/>
    <n v="0"/>
    <n v="3.2046400000000003E-2"/>
    <n v="0"/>
    <n v="0"/>
    <n v="0"/>
  </r>
  <r>
    <s v="Nonpoint Sources"/>
    <x v="1"/>
    <n v="38"/>
    <x v="0"/>
    <s v="2310021505"/>
    <x v="6"/>
    <n v="0"/>
    <n v="1.05549"/>
    <n v="0"/>
    <n v="0"/>
    <n v="0"/>
  </r>
  <r>
    <s v="Nonpoint Sources"/>
    <x v="1"/>
    <n v="38"/>
    <x v="0"/>
    <s v="2310021506"/>
    <x v="6"/>
    <n v="0"/>
    <n v="2.1834599999999999E-3"/>
    <n v="0"/>
    <n v="0"/>
    <n v="0"/>
  </r>
  <r>
    <s v="Nonpoint Sources"/>
    <x v="1"/>
    <n v="38"/>
    <x v="0"/>
    <s v="2310023511"/>
    <x v="6"/>
    <n v="0"/>
    <n v="0"/>
    <n v="0"/>
    <n v="0"/>
    <n v="0"/>
  </r>
  <r>
    <s v="Nonpoint Sources"/>
    <x v="1"/>
    <n v="38"/>
    <x v="0"/>
    <s v="2310023512"/>
    <x v="6"/>
    <n v="0"/>
    <n v="0"/>
    <n v="0"/>
    <n v="0"/>
    <n v="0"/>
  </r>
  <r>
    <s v="Nonpoint Sources"/>
    <x v="1"/>
    <n v="38"/>
    <x v="0"/>
    <s v="2310023513"/>
    <x v="6"/>
    <n v="0"/>
    <n v="0"/>
    <n v="0"/>
    <n v="0"/>
    <n v="0"/>
  </r>
  <r>
    <s v="Nonpoint Sources"/>
    <x v="1"/>
    <n v="38"/>
    <x v="0"/>
    <s v="2310023515"/>
    <x v="6"/>
    <n v="0"/>
    <n v="0"/>
    <n v="0"/>
    <n v="0"/>
    <n v="0"/>
  </r>
  <r>
    <s v="Nonpoint Sources"/>
    <x v="1"/>
    <n v="38"/>
    <x v="0"/>
    <s v="2310023516"/>
    <x v="6"/>
    <n v="0"/>
    <n v="0"/>
    <n v="0"/>
    <n v="0"/>
    <n v="0"/>
  </r>
  <r>
    <s v="Nonpoint Sources"/>
    <x v="1"/>
    <n v="38"/>
    <x v="1"/>
    <s v="2310011501"/>
    <x v="6"/>
    <n v="0"/>
    <n v="44.8536"/>
    <n v="0"/>
    <n v="0"/>
    <n v="0"/>
  </r>
  <r>
    <s v="Nonpoint Sources"/>
    <x v="1"/>
    <n v="38"/>
    <x v="1"/>
    <s v="2310011502"/>
    <x v="6"/>
    <n v="0"/>
    <n v="22.001100000000001"/>
    <n v="0"/>
    <n v="0"/>
    <n v="0"/>
  </r>
  <r>
    <s v="Nonpoint Sources"/>
    <x v="1"/>
    <n v="38"/>
    <x v="1"/>
    <s v="2310011503"/>
    <x v="6"/>
    <n v="0"/>
    <n v="9.1172000000000004"/>
    <n v="0"/>
    <n v="0"/>
    <n v="0"/>
  </r>
  <r>
    <s v="Nonpoint Sources"/>
    <x v="1"/>
    <n v="38"/>
    <x v="1"/>
    <s v="2310011505"/>
    <x v="6"/>
    <n v="0"/>
    <n v="300.286"/>
    <n v="0"/>
    <n v="0"/>
    <n v="0"/>
  </r>
  <r>
    <s v="Nonpoint Sources"/>
    <x v="1"/>
    <n v="38"/>
    <x v="1"/>
    <s v="2310021501"/>
    <x v="6"/>
    <n v="0"/>
    <n v="0"/>
    <n v="0"/>
    <n v="0"/>
    <n v="0"/>
  </r>
  <r>
    <s v="Nonpoint Sources"/>
    <x v="1"/>
    <n v="38"/>
    <x v="1"/>
    <s v="2310021502"/>
    <x v="6"/>
    <n v="0"/>
    <n v="0"/>
    <n v="0"/>
    <n v="0"/>
    <n v="0"/>
  </r>
  <r>
    <s v="Nonpoint Sources"/>
    <x v="1"/>
    <n v="38"/>
    <x v="1"/>
    <s v="2310021503"/>
    <x v="6"/>
    <n v="0"/>
    <n v="0"/>
    <n v="0"/>
    <n v="0"/>
    <n v="0"/>
  </r>
  <r>
    <s v="Nonpoint Sources"/>
    <x v="1"/>
    <n v="38"/>
    <x v="1"/>
    <s v="2310021505"/>
    <x v="6"/>
    <n v="0"/>
    <n v="0"/>
    <n v="0"/>
    <n v="0"/>
    <n v="0"/>
  </r>
  <r>
    <s v="Nonpoint Sources"/>
    <x v="1"/>
    <n v="38"/>
    <x v="1"/>
    <s v="2310021506"/>
    <x v="6"/>
    <n v="0"/>
    <n v="0"/>
    <n v="0"/>
    <n v="0"/>
    <n v="0"/>
  </r>
  <r>
    <s v="Nonpoint Sources"/>
    <x v="1"/>
    <n v="38"/>
    <x v="1"/>
    <s v="2310023511"/>
    <x v="6"/>
    <n v="0"/>
    <n v="0"/>
    <n v="0"/>
    <n v="0"/>
    <n v="0"/>
  </r>
  <r>
    <s v="Nonpoint Sources"/>
    <x v="1"/>
    <n v="38"/>
    <x v="1"/>
    <s v="2310023512"/>
    <x v="6"/>
    <n v="0"/>
    <n v="0"/>
    <n v="0"/>
    <n v="0"/>
    <n v="0"/>
  </r>
  <r>
    <s v="Nonpoint Sources"/>
    <x v="1"/>
    <n v="38"/>
    <x v="1"/>
    <s v="2310023513"/>
    <x v="6"/>
    <n v="0"/>
    <n v="0"/>
    <n v="0"/>
    <n v="0"/>
    <n v="0"/>
  </r>
  <r>
    <s v="Nonpoint Sources"/>
    <x v="1"/>
    <n v="38"/>
    <x v="1"/>
    <s v="2310023515"/>
    <x v="6"/>
    <n v="0"/>
    <n v="0"/>
    <n v="0"/>
    <n v="0"/>
    <n v="0"/>
  </r>
  <r>
    <s v="Nonpoint Sources"/>
    <x v="1"/>
    <n v="38"/>
    <x v="1"/>
    <s v="2310023516"/>
    <x v="6"/>
    <n v="0"/>
    <n v="0"/>
    <n v="0"/>
    <n v="0"/>
    <n v="0"/>
  </r>
  <r>
    <s v="Nonpoint Sources"/>
    <x v="1"/>
    <n v="38"/>
    <x v="2"/>
    <s v="2310011501"/>
    <x v="6"/>
    <n v="0"/>
    <n v="29.324300000000001"/>
    <n v="0"/>
    <n v="0"/>
    <n v="0"/>
  </r>
  <r>
    <s v="Nonpoint Sources"/>
    <x v="1"/>
    <n v="38"/>
    <x v="2"/>
    <s v="2310011502"/>
    <x v="6"/>
    <n v="0"/>
    <n v="14.383800000000001"/>
    <n v="0"/>
    <n v="0"/>
    <n v="0"/>
  </r>
  <r>
    <s v="Nonpoint Sources"/>
    <x v="1"/>
    <n v="38"/>
    <x v="2"/>
    <s v="2310011503"/>
    <x v="6"/>
    <n v="0"/>
    <n v="5.9606300000000001"/>
    <n v="0"/>
    <n v="0"/>
    <n v="0"/>
  </r>
  <r>
    <s v="Nonpoint Sources"/>
    <x v="1"/>
    <n v="38"/>
    <x v="2"/>
    <s v="2310011505"/>
    <x v="6"/>
    <n v="0"/>
    <n v="196.32"/>
    <n v="0"/>
    <n v="0"/>
    <n v="0"/>
  </r>
  <r>
    <s v="Nonpoint Sources"/>
    <x v="1"/>
    <n v="38"/>
    <x v="2"/>
    <s v="2310021501"/>
    <x v="6"/>
    <n v="0"/>
    <n v="12.2973"/>
    <n v="0"/>
    <n v="0"/>
    <n v="0"/>
  </r>
  <r>
    <s v="Nonpoint Sources"/>
    <x v="1"/>
    <n v="38"/>
    <x v="2"/>
    <s v="2310021502"/>
    <x v="6"/>
    <n v="0"/>
    <n v="6.0319399999999996"/>
    <n v="0"/>
    <n v="0"/>
    <n v="0"/>
  </r>
  <r>
    <s v="Nonpoint Sources"/>
    <x v="1"/>
    <n v="38"/>
    <x v="2"/>
    <s v="2310021503"/>
    <x v="6"/>
    <n v="0"/>
    <n v="2.4996200000000002"/>
    <n v="0"/>
    <n v="0"/>
    <n v="0"/>
  </r>
  <r>
    <s v="Nonpoint Sources"/>
    <x v="1"/>
    <n v="38"/>
    <x v="2"/>
    <s v="2310021505"/>
    <x v="6"/>
    <n v="0"/>
    <n v="82.3279"/>
    <n v="0"/>
    <n v="0"/>
    <n v="0"/>
  </r>
  <r>
    <s v="Nonpoint Sources"/>
    <x v="1"/>
    <n v="38"/>
    <x v="2"/>
    <s v="2310021506"/>
    <x v="6"/>
    <n v="0"/>
    <n v="0.17030999999999999"/>
    <n v="0"/>
    <n v="0"/>
    <n v="0"/>
  </r>
  <r>
    <s v="Nonpoint Sources"/>
    <x v="1"/>
    <n v="38"/>
    <x v="2"/>
    <s v="2310023511"/>
    <x v="6"/>
    <n v="0"/>
    <n v="0"/>
    <n v="0"/>
    <n v="0"/>
    <n v="0"/>
  </r>
  <r>
    <s v="Nonpoint Sources"/>
    <x v="1"/>
    <n v="38"/>
    <x v="2"/>
    <s v="2310023512"/>
    <x v="6"/>
    <n v="0"/>
    <n v="0"/>
    <n v="0"/>
    <n v="0"/>
    <n v="0"/>
  </r>
  <r>
    <s v="Nonpoint Sources"/>
    <x v="1"/>
    <n v="38"/>
    <x v="2"/>
    <s v="2310023513"/>
    <x v="6"/>
    <n v="0"/>
    <n v="0"/>
    <n v="0"/>
    <n v="0"/>
    <n v="0"/>
  </r>
  <r>
    <s v="Nonpoint Sources"/>
    <x v="1"/>
    <n v="38"/>
    <x v="2"/>
    <s v="2310023515"/>
    <x v="6"/>
    <n v="0"/>
    <n v="0"/>
    <n v="0"/>
    <n v="0"/>
    <n v="0"/>
  </r>
  <r>
    <s v="Nonpoint Sources"/>
    <x v="1"/>
    <n v="38"/>
    <x v="2"/>
    <s v="2310023516"/>
    <x v="6"/>
    <n v="0"/>
    <n v="0"/>
    <n v="0"/>
    <n v="0"/>
    <n v="0"/>
  </r>
  <r>
    <s v="Nonpoint Sources"/>
    <x v="1"/>
    <n v="38"/>
    <x v="3"/>
    <s v="2310011501"/>
    <x v="6"/>
    <n v="0"/>
    <n v="38.8626"/>
    <n v="0"/>
    <n v="0"/>
    <n v="0"/>
  </r>
  <r>
    <s v="Nonpoint Sources"/>
    <x v="1"/>
    <n v="38"/>
    <x v="3"/>
    <s v="2310011502"/>
    <x v="6"/>
    <n v="0"/>
    <n v="19.0625"/>
    <n v="0"/>
    <n v="0"/>
    <n v="0"/>
  </r>
  <r>
    <s v="Nonpoint Sources"/>
    <x v="1"/>
    <n v="38"/>
    <x v="3"/>
    <s v="2310011503"/>
    <x v="6"/>
    <n v="0"/>
    <n v="7.8994299999999997"/>
    <n v="0"/>
    <n v="0"/>
    <n v="0"/>
  </r>
  <r>
    <s v="Nonpoint Sources"/>
    <x v="1"/>
    <n v="38"/>
    <x v="3"/>
    <s v="2310011505"/>
    <x v="6"/>
    <n v="0"/>
    <n v="260.17700000000002"/>
    <n v="0"/>
    <n v="0"/>
    <n v="0"/>
  </r>
  <r>
    <s v="Nonpoint Sources"/>
    <x v="1"/>
    <n v="38"/>
    <x v="3"/>
    <s v="2310021501"/>
    <x v="6"/>
    <n v="0"/>
    <n v="0.236486"/>
    <n v="0"/>
    <n v="0"/>
    <n v="0"/>
  </r>
  <r>
    <s v="Nonpoint Sources"/>
    <x v="1"/>
    <n v="38"/>
    <x v="3"/>
    <s v="2310021502"/>
    <x v="6"/>
    <n v="0"/>
    <n v="0.115999"/>
    <n v="0"/>
    <n v="0"/>
    <n v="0"/>
  </r>
  <r>
    <s v="Nonpoint Sources"/>
    <x v="1"/>
    <n v="38"/>
    <x v="3"/>
    <s v="2310021503"/>
    <x v="6"/>
    <n v="0"/>
    <n v="4.8069599999999997E-2"/>
    <n v="0"/>
    <n v="0"/>
    <n v="0"/>
  </r>
  <r>
    <s v="Nonpoint Sources"/>
    <x v="1"/>
    <n v="38"/>
    <x v="3"/>
    <s v="2310021505"/>
    <x v="6"/>
    <n v="0"/>
    <n v="1.5832299999999999"/>
    <n v="0"/>
    <n v="0"/>
    <n v="0"/>
  </r>
  <r>
    <s v="Nonpoint Sources"/>
    <x v="1"/>
    <n v="38"/>
    <x v="3"/>
    <s v="2310021506"/>
    <x v="6"/>
    <n v="0"/>
    <n v="3.2751899999999999E-3"/>
    <n v="0"/>
    <n v="0"/>
    <n v="0"/>
  </r>
  <r>
    <s v="Nonpoint Sources"/>
    <x v="1"/>
    <n v="38"/>
    <x v="3"/>
    <s v="2310023511"/>
    <x v="6"/>
    <n v="0"/>
    <n v="0"/>
    <n v="0"/>
    <n v="0"/>
    <n v="0"/>
  </r>
  <r>
    <s v="Nonpoint Sources"/>
    <x v="1"/>
    <n v="38"/>
    <x v="3"/>
    <s v="2310023512"/>
    <x v="6"/>
    <n v="0"/>
    <n v="0"/>
    <n v="0"/>
    <n v="0"/>
    <n v="0"/>
  </r>
  <r>
    <s v="Nonpoint Sources"/>
    <x v="1"/>
    <n v="38"/>
    <x v="3"/>
    <s v="2310023513"/>
    <x v="6"/>
    <n v="0"/>
    <n v="0"/>
    <n v="0"/>
    <n v="0"/>
    <n v="0"/>
  </r>
  <r>
    <s v="Nonpoint Sources"/>
    <x v="1"/>
    <n v="38"/>
    <x v="3"/>
    <s v="2310023515"/>
    <x v="6"/>
    <n v="0"/>
    <n v="0"/>
    <n v="0"/>
    <n v="0"/>
    <n v="0"/>
  </r>
  <r>
    <s v="Nonpoint Sources"/>
    <x v="1"/>
    <n v="38"/>
    <x v="3"/>
    <s v="2310023516"/>
    <x v="6"/>
    <n v="0"/>
    <n v="0"/>
    <n v="0"/>
    <n v="0"/>
    <n v="0"/>
  </r>
  <r>
    <s v="Nonpoint Sources"/>
    <x v="1"/>
    <n v="30"/>
    <x v="4"/>
    <s v="2310011501"/>
    <x v="6"/>
    <n v="0"/>
    <n v="0"/>
    <n v="0"/>
    <n v="0"/>
    <n v="0"/>
  </r>
  <r>
    <s v="Nonpoint Sources"/>
    <x v="1"/>
    <n v="30"/>
    <x v="4"/>
    <s v="2310011502"/>
    <x v="6"/>
    <n v="0"/>
    <n v="0"/>
    <n v="0"/>
    <n v="0"/>
    <n v="0"/>
  </r>
  <r>
    <s v="Nonpoint Sources"/>
    <x v="1"/>
    <n v="30"/>
    <x v="4"/>
    <s v="2310011503"/>
    <x v="6"/>
    <n v="0"/>
    <n v="0"/>
    <n v="0"/>
    <n v="0"/>
    <n v="0"/>
  </r>
  <r>
    <s v="Nonpoint Sources"/>
    <x v="1"/>
    <n v="30"/>
    <x v="4"/>
    <s v="2310011505"/>
    <x v="6"/>
    <n v="0"/>
    <n v="0"/>
    <n v="0"/>
    <n v="0"/>
    <n v="0"/>
  </r>
  <r>
    <s v="Nonpoint Sources"/>
    <x v="1"/>
    <n v="30"/>
    <x v="4"/>
    <s v="2310021501"/>
    <x v="6"/>
    <n v="0"/>
    <n v="0"/>
    <n v="0"/>
    <n v="0"/>
    <n v="0"/>
  </r>
  <r>
    <s v="Nonpoint Sources"/>
    <x v="1"/>
    <n v="30"/>
    <x v="4"/>
    <s v="2310021502"/>
    <x v="6"/>
    <n v="0"/>
    <n v="0"/>
    <n v="0"/>
    <n v="0"/>
    <n v="0"/>
  </r>
  <r>
    <s v="Nonpoint Sources"/>
    <x v="1"/>
    <n v="30"/>
    <x v="4"/>
    <s v="2310021503"/>
    <x v="6"/>
    <n v="0"/>
    <n v="0"/>
    <n v="0"/>
    <n v="0"/>
    <n v="0"/>
  </r>
  <r>
    <s v="Nonpoint Sources"/>
    <x v="1"/>
    <n v="30"/>
    <x v="4"/>
    <s v="2310021505"/>
    <x v="6"/>
    <n v="0"/>
    <n v="0"/>
    <n v="0"/>
    <n v="0"/>
    <n v="0"/>
  </r>
  <r>
    <s v="Nonpoint Sources"/>
    <x v="1"/>
    <n v="30"/>
    <x v="4"/>
    <s v="2310021506"/>
    <x v="6"/>
    <n v="0"/>
    <n v="0"/>
    <n v="0"/>
    <n v="0"/>
    <n v="0"/>
  </r>
  <r>
    <s v="Nonpoint Sources"/>
    <x v="1"/>
    <n v="30"/>
    <x v="4"/>
    <s v="2310023511"/>
    <x v="6"/>
    <n v="0"/>
    <n v="0"/>
    <n v="0"/>
    <n v="0"/>
    <n v="0"/>
  </r>
  <r>
    <s v="Nonpoint Sources"/>
    <x v="1"/>
    <n v="30"/>
    <x v="4"/>
    <s v="2310023512"/>
    <x v="6"/>
    <n v="0"/>
    <n v="0"/>
    <n v="0"/>
    <n v="0"/>
    <n v="0"/>
  </r>
  <r>
    <s v="Nonpoint Sources"/>
    <x v="1"/>
    <n v="30"/>
    <x v="4"/>
    <s v="2310023513"/>
    <x v="6"/>
    <n v="0"/>
    <n v="0"/>
    <n v="0"/>
    <n v="0"/>
    <n v="0"/>
  </r>
  <r>
    <s v="Nonpoint Sources"/>
    <x v="1"/>
    <n v="30"/>
    <x v="4"/>
    <s v="2310023515"/>
    <x v="6"/>
    <n v="0"/>
    <n v="0"/>
    <n v="0"/>
    <n v="0"/>
    <n v="0"/>
  </r>
  <r>
    <s v="Nonpoint Sources"/>
    <x v="1"/>
    <n v="30"/>
    <x v="4"/>
    <s v="2310023516"/>
    <x v="6"/>
    <n v="0"/>
    <n v="0"/>
    <n v="0"/>
    <n v="0"/>
    <n v="0"/>
  </r>
  <r>
    <s v="Nonpoint Sources"/>
    <x v="1"/>
    <n v="30"/>
    <x v="5"/>
    <s v="2310011501"/>
    <x v="6"/>
    <n v="0"/>
    <n v="5.0450400000000002"/>
    <n v="0"/>
    <n v="0"/>
    <n v="0"/>
  </r>
  <r>
    <s v="Nonpoint Sources"/>
    <x v="1"/>
    <n v="30"/>
    <x v="5"/>
    <s v="2310011502"/>
    <x v="6"/>
    <n v="0"/>
    <n v="2.47464"/>
    <n v="0"/>
    <n v="0"/>
    <n v="0"/>
  </r>
  <r>
    <s v="Nonpoint Sources"/>
    <x v="1"/>
    <n v="30"/>
    <x v="5"/>
    <s v="2310011503"/>
    <x v="6"/>
    <n v="0"/>
    <n v="1.0254799999999999"/>
    <n v="0"/>
    <n v="0"/>
    <n v="0"/>
  </r>
  <r>
    <s v="Nonpoint Sources"/>
    <x v="1"/>
    <n v="30"/>
    <x v="5"/>
    <s v="2310011505"/>
    <x v="6"/>
    <n v="0"/>
    <n v="33.775599999999997"/>
    <n v="0"/>
    <n v="0"/>
    <n v="0"/>
  </r>
  <r>
    <s v="Nonpoint Sources"/>
    <x v="1"/>
    <n v="30"/>
    <x v="5"/>
    <s v="2310021501"/>
    <x v="6"/>
    <n v="0"/>
    <n v="0"/>
    <n v="0"/>
    <n v="0"/>
    <n v="0"/>
  </r>
  <r>
    <s v="Nonpoint Sources"/>
    <x v="1"/>
    <n v="30"/>
    <x v="5"/>
    <s v="2310021502"/>
    <x v="6"/>
    <n v="0"/>
    <n v="0"/>
    <n v="0"/>
    <n v="0"/>
    <n v="0"/>
  </r>
  <r>
    <s v="Nonpoint Sources"/>
    <x v="1"/>
    <n v="30"/>
    <x v="5"/>
    <s v="2310021503"/>
    <x v="6"/>
    <n v="0"/>
    <n v="0"/>
    <n v="0"/>
    <n v="0"/>
    <n v="0"/>
  </r>
  <r>
    <s v="Nonpoint Sources"/>
    <x v="1"/>
    <n v="30"/>
    <x v="5"/>
    <s v="2310021505"/>
    <x v="6"/>
    <n v="0"/>
    <n v="0"/>
    <n v="0"/>
    <n v="0"/>
    <n v="0"/>
  </r>
  <r>
    <s v="Nonpoint Sources"/>
    <x v="1"/>
    <n v="30"/>
    <x v="5"/>
    <s v="2310021506"/>
    <x v="6"/>
    <n v="0"/>
    <n v="0"/>
    <n v="0"/>
    <n v="0"/>
    <n v="0"/>
  </r>
  <r>
    <s v="Nonpoint Sources"/>
    <x v="1"/>
    <n v="30"/>
    <x v="5"/>
    <s v="2310023511"/>
    <x v="6"/>
    <n v="0"/>
    <n v="0"/>
    <n v="0"/>
    <n v="0"/>
    <n v="0"/>
  </r>
  <r>
    <s v="Nonpoint Sources"/>
    <x v="1"/>
    <n v="30"/>
    <x v="5"/>
    <s v="2310023512"/>
    <x v="6"/>
    <n v="0"/>
    <n v="0"/>
    <n v="0"/>
    <n v="0"/>
    <n v="0"/>
  </r>
  <r>
    <s v="Nonpoint Sources"/>
    <x v="1"/>
    <n v="30"/>
    <x v="5"/>
    <s v="2310023513"/>
    <x v="6"/>
    <n v="0"/>
    <n v="0"/>
    <n v="0"/>
    <n v="0"/>
    <n v="0"/>
  </r>
  <r>
    <s v="Nonpoint Sources"/>
    <x v="1"/>
    <n v="30"/>
    <x v="5"/>
    <s v="2310023515"/>
    <x v="6"/>
    <n v="0"/>
    <n v="0"/>
    <n v="0"/>
    <n v="0"/>
    <n v="0"/>
  </r>
  <r>
    <s v="Nonpoint Sources"/>
    <x v="1"/>
    <n v="30"/>
    <x v="5"/>
    <s v="2310023516"/>
    <x v="6"/>
    <n v="0"/>
    <n v="0"/>
    <n v="0"/>
    <n v="0"/>
    <n v="0"/>
  </r>
  <r>
    <s v="Nonpoint Sources"/>
    <x v="1"/>
    <n v="38"/>
    <x v="6"/>
    <s v="2310011501"/>
    <x v="6"/>
    <n v="0"/>
    <n v="48.6374"/>
    <n v="0"/>
    <n v="0"/>
    <n v="0"/>
  </r>
  <r>
    <s v="Nonpoint Sources"/>
    <x v="1"/>
    <n v="38"/>
    <x v="6"/>
    <s v="2310011502"/>
    <x v="6"/>
    <n v="0"/>
    <n v="23.857099999999999"/>
    <n v="0"/>
    <n v="0"/>
    <n v="0"/>
  </r>
  <r>
    <s v="Nonpoint Sources"/>
    <x v="1"/>
    <n v="38"/>
    <x v="6"/>
    <s v="2310011503"/>
    <x v="6"/>
    <n v="0"/>
    <n v="9.8863099999999999"/>
    <n v="0"/>
    <n v="0"/>
    <n v="0"/>
  </r>
  <r>
    <s v="Nonpoint Sources"/>
    <x v="1"/>
    <n v="38"/>
    <x v="6"/>
    <s v="2310011505"/>
    <x v="6"/>
    <n v="0"/>
    <n v="325.61700000000002"/>
    <n v="0"/>
    <n v="0"/>
    <n v="0"/>
  </r>
  <r>
    <s v="Nonpoint Sources"/>
    <x v="1"/>
    <n v="38"/>
    <x v="6"/>
    <s v="2310021501"/>
    <x v="6"/>
    <n v="0"/>
    <n v="0.15765799999999999"/>
    <n v="0"/>
    <n v="0"/>
    <n v="0"/>
  </r>
  <r>
    <s v="Nonpoint Sources"/>
    <x v="1"/>
    <n v="38"/>
    <x v="6"/>
    <s v="2310021502"/>
    <x v="6"/>
    <n v="0"/>
    <n v="7.7332499999999998E-2"/>
    <n v="0"/>
    <n v="0"/>
    <n v="0"/>
  </r>
  <r>
    <s v="Nonpoint Sources"/>
    <x v="1"/>
    <n v="38"/>
    <x v="6"/>
    <s v="2310021503"/>
    <x v="6"/>
    <n v="0"/>
    <n v="3.2046400000000003E-2"/>
    <n v="0"/>
    <n v="0"/>
    <n v="0"/>
  </r>
  <r>
    <s v="Nonpoint Sources"/>
    <x v="1"/>
    <n v="38"/>
    <x v="6"/>
    <s v="2310021505"/>
    <x v="6"/>
    <n v="0"/>
    <n v="1.05549"/>
    <n v="0"/>
    <n v="0"/>
    <n v="0"/>
  </r>
  <r>
    <s v="Nonpoint Sources"/>
    <x v="1"/>
    <n v="38"/>
    <x v="6"/>
    <s v="2310021506"/>
    <x v="6"/>
    <n v="0"/>
    <n v="2.1834599999999999E-3"/>
    <n v="0"/>
    <n v="0"/>
    <n v="0"/>
  </r>
  <r>
    <s v="Nonpoint Sources"/>
    <x v="1"/>
    <n v="38"/>
    <x v="6"/>
    <s v="2310023511"/>
    <x v="6"/>
    <n v="0"/>
    <n v="0"/>
    <n v="0"/>
    <n v="0"/>
    <n v="0"/>
  </r>
  <r>
    <s v="Nonpoint Sources"/>
    <x v="1"/>
    <n v="38"/>
    <x v="6"/>
    <s v="2310023512"/>
    <x v="6"/>
    <n v="0"/>
    <n v="0"/>
    <n v="0"/>
    <n v="0"/>
    <n v="0"/>
  </r>
  <r>
    <s v="Nonpoint Sources"/>
    <x v="1"/>
    <n v="38"/>
    <x v="6"/>
    <s v="2310023513"/>
    <x v="6"/>
    <n v="0"/>
    <n v="0"/>
    <n v="0"/>
    <n v="0"/>
    <n v="0"/>
  </r>
  <r>
    <s v="Nonpoint Sources"/>
    <x v="1"/>
    <n v="38"/>
    <x v="6"/>
    <s v="2310023515"/>
    <x v="6"/>
    <n v="0"/>
    <n v="0"/>
    <n v="0"/>
    <n v="0"/>
    <n v="0"/>
  </r>
  <r>
    <s v="Nonpoint Sources"/>
    <x v="1"/>
    <n v="38"/>
    <x v="6"/>
    <s v="2310023516"/>
    <x v="6"/>
    <n v="0"/>
    <n v="0"/>
    <n v="0"/>
    <n v="0"/>
    <n v="0"/>
  </r>
  <r>
    <s v="Nonpoint Sources"/>
    <x v="1"/>
    <n v="38"/>
    <x v="7"/>
    <s v="2310011501"/>
    <x v="6"/>
    <n v="0"/>
    <n v="78.649754253308117"/>
    <n v="0"/>
    <n v="0"/>
    <n v="0"/>
  </r>
  <r>
    <s v="Nonpoint Sources"/>
    <x v="1"/>
    <n v="38"/>
    <x v="7"/>
    <s v="2310011502"/>
    <x v="6"/>
    <n v="0"/>
    <n v="38.578502646502834"/>
    <n v="0"/>
    <n v="0"/>
    <n v="0"/>
  </r>
  <r>
    <s v="Nonpoint Sources"/>
    <x v="1"/>
    <n v="38"/>
    <x v="7"/>
    <s v="2310011503"/>
    <x v="6"/>
    <n v="0"/>
    <n v="15.986866729678638"/>
    <n v="0"/>
    <n v="0"/>
    <n v="0"/>
  </r>
  <r>
    <s v="Nonpoint Sources"/>
    <x v="1"/>
    <n v="38"/>
    <x v="7"/>
    <s v="2310011505"/>
    <x v="6"/>
    <n v="0"/>
    <n v="526.54570888468811"/>
    <n v="0"/>
    <n v="0"/>
    <n v="0"/>
  </r>
  <r>
    <s v="Nonpoint Sources"/>
    <x v="1"/>
    <n v="38"/>
    <x v="7"/>
    <s v="2310021501"/>
    <x v="6"/>
    <n v="0"/>
    <n v="0"/>
    <n v="0"/>
    <n v="0"/>
    <n v="0"/>
  </r>
  <r>
    <s v="Nonpoint Sources"/>
    <x v="1"/>
    <n v="38"/>
    <x v="7"/>
    <s v="2310021502"/>
    <x v="6"/>
    <n v="0"/>
    <n v="0"/>
    <n v="0"/>
    <n v="0"/>
    <n v="0"/>
  </r>
  <r>
    <s v="Nonpoint Sources"/>
    <x v="1"/>
    <n v="38"/>
    <x v="7"/>
    <s v="2310021503"/>
    <x v="6"/>
    <n v="0"/>
    <n v="0"/>
    <n v="0"/>
    <n v="0"/>
    <n v="0"/>
  </r>
  <r>
    <s v="Nonpoint Sources"/>
    <x v="1"/>
    <n v="38"/>
    <x v="7"/>
    <s v="2310021505"/>
    <x v="6"/>
    <n v="0"/>
    <n v="0"/>
    <n v="0"/>
    <n v="0"/>
    <n v="0"/>
  </r>
  <r>
    <s v="Nonpoint Sources"/>
    <x v="1"/>
    <n v="38"/>
    <x v="7"/>
    <s v="2310021506"/>
    <x v="6"/>
    <n v="0"/>
    <n v="0"/>
    <n v="0"/>
    <n v="0"/>
    <n v="0"/>
  </r>
  <r>
    <s v="Nonpoint Sources"/>
    <x v="1"/>
    <n v="38"/>
    <x v="7"/>
    <s v="2310023511"/>
    <x v="6"/>
    <n v="0"/>
    <n v="0"/>
    <n v="0"/>
    <n v="0"/>
    <n v="0"/>
  </r>
  <r>
    <s v="Nonpoint Sources"/>
    <x v="1"/>
    <n v="38"/>
    <x v="7"/>
    <s v="2310023512"/>
    <x v="6"/>
    <n v="0"/>
    <n v="0"/>
    <n v="0"/>
    <n v="0"/>
    <n v="0"/>
  </r>
  <r>
    <s v="Nonpoint Sources"/>
    <x v="1"/>
    <n v="38"/>
    <x v="7"/>
    <s v="2310023513"/>
    <x v="6"/>
    <n v="0"/>
    <n v="0"/>
    <n v="0"/>
    <n v="0"/>
    <n v="0"/>
  </r>
  <r>
    <s v="Nonpoint Sources"/>
    <x v="1"/>
    <n v="38"/>
    <x v="7"/>
    <s v="2310023515"/>
    <x v="6"/>
    <n v="0"/>
    <n v="0"/>
    <n v="0"/>
    <n v="0"/>
    <n v="0"/>
  </r>
  <r>
    <s v="Nonpoint Sources"/>
    <x v="1"/>
    <n v="38"/>
    <x v="7"/>
    <s v="2310023516"/>
    <x v="6"/>
    <n v="0"/>
    <n v="0"/>
    <n v="0"/>
    <n v="0"/>
    <n v="0"/>
  </r>
  <r>
    <s v="Nonpoint Sources"/>
    <x v="1"/>
    <n v="30"/>
    <x v="8"/>
    <s v="2310011501"/>
    <x v="6"/>
    <n v="0"/>
    <n v="37.049599999999998"/>
    <n v="0"/>
    <n v="0"/>
    <n v="0"/>
  </r>
  <r>
    <s v="Nonpoint Sources"/>
    <x v="1"/>
    <n v="30"/>
    <x v="8"/>
    <s v="2310011502"/>
    <x v="6"/>
    <n v="0"/>
    <n v="18.173100000000002"/>
    <n v="0"/>
    <n v="0"/>
    <n v="0"/>
  </r>
  <r>
    <s v="Nonpoint Sources"/>
    <x v="1"/>
    <n v="30"/>
    <x v="8"/>
    <s v="2310011503"/>
    <x v="6"/>
    <n v="0"/>
    <n v="7.5308999999999999"/>
    <n v="0"/>
    <n v="0"/>
    <n v="0"/>
  </r>
  <r>
    <s v="Nonpoint Sources"/>
    <x v="1"/>
    <n v="30"/>
    <x v="8"/>
    <s v="2310011505"/>
    <x v="6"/>
    <n v="0"/>
    <n v="248.03899999999999"/>
    <n v="0"/>
    <n v="0"/>
    <n v="0"/>
  </r>
  <r>
    <s v="Nonpoint Sources"/>
    <x v="1"/>
    <n v="30"/>
    <x v="8"/>
    <s v="2310021501"/>
    <x v="6"/>
    <n v="0"/>
    <n v="63.772500000000001"/>
    <n v="0"/>
    <n v="0"/>
    <n v="0"/>
  </r>
  <r>
    <s v="Nonpoint Sources"/>
    <x v="1"/>
    <n v="30"/>
    <x v="8"/>
    <s v="2310021502"/>
    <x v="6"/>
    <n v="0"/>
    <n v="31.280999999999999"/>
    <n v="0"/>
    <n v="0"/>
    <n v="0"/>
  </r>
  <r>
    <s v="Nonpoint Sources"/>
    <x v="1"/>
    <n v="30"/>
    <x v="8"/>
    <s v="2310021503"/>
    <x v="6"/>
    <n v="0"/>
    <n v="12.9628"/>
    <n v="0"/>
    <n v="0"/>
    <n v="0"/>
  </r>
  <r>
    <s v="Nonpoint Sources"/>
    <x v="1"/>
    <n v="30"/>
    <x v="8"/>
    <s v="2310021505"/>
    <x v="6"/>
    <n v="0"/>
    <n v="426.94400000000002"/>
    <n v="0"/>
    <n v="0"/>
    <n v="0"/>
  </r>
  <r>
    <s v="Nonpoint Sources"/>
    <x v="1"/>
    <n v="30"/>
    <x v="8"/>
    <s v="2310021506"/>
    <x v="6"/>
    <n v="0"/>
    <n v="0.88320900000000002"/>
    <n v="0"/>
    <n v="0"/>
    <n v="0"/>
  </r>
  <r>
    <s v="Nonpoint Sources"/>
    <x v="1"/>
    <n v="30"/>
    <x v="8"/>
    <s v="2310023511"/>
    <x v="6"/>
    <n v="0"/>
    <n v="0"/>
    <n v="0"/>
    <n v="0"/>
    <n v="0"/>
  </r>
  <r>
    <s v="Nonpoint Sources"/>
    <x v="1"/>
    <n v="30"/>
    <x v="8"/>
    <s v="2310023512"/>
    <x v="6"/>
    <n v="0"/>
    <n v="0"/>
    <n v="0"/>
    <n v="0"/>
    <n v="0"/>
  </r>
  <r>
    <s v="Nonpoint Sources"/>
    <x v="1"/>
    <n v="30"/>
    <x v="8"/>
    <s v="2310023513"/>
    <x v="6"/>
    <n v="0"/>
    <n v="0"/>
    <n v="0"/>
    <n v="0"/>
    <n v="0"/>
  </r>
  <r>
    <s v="Nonpoint Sources"/>
    <x v="1"/>
    <n v="30"/>
    <x v="8"/>
    <s v="2310023515"/>
    <x v="6"/>
    <n v="0"/>
    <n v="0"/>
    <n v="0"/>
    <n v="0"/>
    <n v="0"/>
  </r>
  <r>
    <s v="Nonpoint Sources"/>
    <x v="1"/>
    <n v="30"/>
    <x v="8"/>
    <s v="2310023516"/>
    <x v="6"/>
    <n v="0"/>
    <n v="0"/>
    <n v="0"/>
    <n v="0"/>
    <n v="0"/>
  </r>
  <r>
    <s v="Nonpoint Sources"/>
    <x v="1"/>
    <n v="30"/>
    <x v="9"/>
    <s v="2310011501"/>
    <x v="6"/>
    <n v="0"/>
    <n v="0.47297299999999998"/>
    <n v="0"/>
    <n v="0"/>
    <n v="0"/>
  </r>
  <r>
    <s v="Nonpoint Sources"/>
    <x v="1"/>
    <n v="30"/>
    <x v="9"/>
    <s v="2310011502"/>
    <x v="6"/>
    <n v="0"/>
    <n v="0.23199800000000001"/>
    <n v="0"/>
    <n v="0"/>
    <n v="0"/>
  </r>
  <r>
    <s v="Nonpoint Sources"/>
    <x v="1"/>
    <n v="30"/>
    <x v="9"/>
    <s v="2310011503"/>
    <x v="6"/>
    <n v="0"/>
    <n v="9.6139100000000005E-2"/>
    <n v="0"/>
    <n v="0"/>
    <n v="0"/>
  </r>
  <r>
    <s v="Nonpoint Sources"/>
    <x v="1"/>
    <n v="30"/>
    <x v="9"/>
    <s v="2310011505"/>
    <x v="6"/>
    <n v="0"/>
    <n v="3.1664599999999998"/>
    <n v="0"/>
    <n v="0"/>
    <n v="0"/>
  </r>
  <r>
    <s v="Nonpoint Sources"/>
    <x v="1"/>
    <n v="30"/>
    <x v="9"/>
    <s v="2310021501"/>
    <x v="6"/>
    <n v="0"/>
    <n v="0"/>
    <n v="0"/>
    <n v="0"/>
    <n v="0"/>
  </r>
  <r>
    <s v="Nonpoint Sources"/>
    <x v="1"/>
    <n v="30"/>
    <x v="9"/>
    <s v="2310021502"/>
    <x v="6"/>
    <n v="0"/>
    <n v="0"/>
    <n v="0"/>
    <n v="0"/>
    <n v="0"/>
  </r>
  <r>
    <s v="Nonpoint Sources"/>
    <x v="1"/>
    <n v="30"/>
    <x v="9"/>
    <s v="2310021503"/>
    <x v="6"/>
    <n v="0"/>
    <n v="0"/>
    <n v="0"/>
    <n v="0"/>
    <n v="0"/>
  </r>
  <r>
    <s v="Nonpoint Sources"/>
    <x v="1"/>
    <n v="30"/>
    <x v="9"/>
    <s v="2310021505"/>
    <x v="6"/>
    <n v="0"/>
    <n v="0"/>
    <n v="0"/>
    <n v="0"/>
    <n v="0"/>
  </r>
  <r>
    <s v="Nonpoint Sources"/>
    <x v="1"/>
    <n v="30"/>
    <x v="9"/>
    <s v="2310021506"/>
    <x v="6"/>
    <n v="0"/>
    <n v="0"/>
    <n v="0"/>
    <n v="0"/>
    <n v="0"/>
  </r>
  <r>
    <s v="Nonpoint Sources"/>
    <x v="1"/>
    <n v="30"/>
    <x v="9"/>
    <s v="2310023511"/>
    <x v="6"/>
    <n v="0"/>
    <n v="0"/>
    <n v="0"/>
    <n v="0"/>
    <n v="0"/>
  </r>
  <r>
    <s v="Nonpoint Sources"/>
    <x v="1"/>
    <n v="30"/>
    <x v="9"/>
    <s v="2310023512"/>
    <x v="6"/>
    <n v="0"/>
    <n v="0"/>
    <n v="0"/>
    <n v="0"/>
    <n v="0"/>
  </r>
  <r>
    <s v="Nonpoint Sources"/>
    <x v="1"/>
    <n v="30"/>
    <x v="9"/>
    <s v="2310023513"/>
    <x v="6"/>
    <n v="0"/>
    <n v="0"/>
    <n v="0"/>
    <n v="0"/>
    <n v="0"/>
  </r>
  <r>
    <s v="Nonpoint Sources"/>
    <x v="1"/>
    <n v="30"/>
    <x v="9"/>
    <s v="2310023515"/>
    <x v="6"/>
    <n v="0"/>
    <n v="0"/>
    <n v="0"/>
    <n v="0"/>
    <n v="0"/>
  </r>
  <r>
    <s v="Nonpoint Sources"/>
    <x v="1"/>
    <n v="30"/>
    <x v="9"/>
    <s v="2310023516"/>
    <x v="6"/>
    <n v="0"/>
    <n v="0"/>
    <n v="0"/>
    <n v="0"/>
    <n v="0"/>
  </r>
  <r>
    <s v="Nonpoint Sources"/>
    <x v="1"/>
    <n v="38"/>
    <x v="10"/>
    <s v="2310011501"/>
    <x v="6"/>
    <n v="0"/>
    <n v="7.0157699999999998"/>
    <n v="0"/>
    <n v="0"/>
    <n v="0"/>
  </r>
  <r>
    <s v="Nonpoint Sources"/>
    <x v="1"/>
    <n v="38"/>
    <x v="10"/>
    <s v="2310011502"/>
    <x v="6"/>
    <n v="0"/>
    <n v="3.4413"/>
    <n v="0"/>
    <n v="0"/>
    <n v="0"/>
  </r>
  <r>
    <s v="Nonpoint Sources"/>
    <x v="1"/>
    <n v="38"/>
    <x v="10"/>
    <s v="2310011503"/>
    <x v="6"/>
    <n v="0"/>
    <n v="1.4260600000000001"/>
    <n v="0"/>
    <n v="0"/>
    <n v="0"/>
  </r>
  <r>
    <s v="Nonpoint Sources"/>
    <x v="1"/>
    <n v="38"/>
    <x v="10"/>
    <s v="2310011505"/>
    <x v="6"/>
    <n v="0"/>
    <n v="46.969099999999997"/>
    <n v="0"/>
    <n v="0"/>
    <n v="0"/>
  </r>
  <r>
    <s v="Nonpoint Sources"/>
    <x v="1"/>
    <n v="38"/>
    <x v="10"/>
    <s v="2310021501"/>
    <x v="6"/>
    <n v="0"/>
    <n v="0"/>
    <n v="0"/>
    <n v="0"/>
    <n v="0"/>
  </r>
  <r>
    <s v="Nonpoint Sources"/>
    <x v="1"/>
    <n v="38"/>
    <x v="10"/>
    <s v="2310021502"/>
    <x v="6"/>
    <n v="0"/>
    <n v="0"/>
    <n v="0"/>
    <n v="0"/>
    <n v="0"/>
  </r>
  <r>
    <s v="Nonpoint Sources"/>
    <x v="1"/>
    <n v="38"/>
    <x v="10"/>
    <s v="2310021503"/>
    <x v="6"/>
    <n v="0"/>
    <n v="0"/>
    <n v="0"/>
    <n v="0"/>
    <n v="0"/>
  </r>
  <r>
    <s v="Nonpoint Sources"/>
    <x v="1"/>
    <n v="38"/>
    <x v="10"/>
    <s v="2310021505"/>
    <x v="6"/>
    <n v="0"/>
    <n v="0"/>
    <n v="0"/>
    <n v="0"/>
    <n v="0"/>
  </r>
  <r>
    <s v="Nonpoint Sources"/>
    <x v="1"/>
    <n v="38"/>
    <x v="10"/>
    <s v="2310021506"/>
    <x v="6"/>
    <n v="0"/>
    <n v="0"/>
    <n v="0"/>
    <n v="0"/>
    <n v="0"/>
  </r>
  <r>
    <s v="Nonpoint Sources"/>
    <x v="1"/>
    <n v="38"/>
    <x v="10"/>
    <s v="2310023511"/>
    <x v="6"/>
    <n v="0"/>
    <n v="0"/>
    <n v="0"/>
    <n v="0"/>
    <n v="0"/>
  </r>
  <r>
    <s v="Nonpoint Sources"/>
    <x v="1"/>
    <n v="38"/>
    <x v="10"/>
    <s v="2310023512"/>
    <x v="6"/>
    <n v="0"/>
    <n v="0"/>
    <n v="0"/>
    <n v="0"/>
    <n v="0"/>
  </r>
  <r>
    <s v="Nonpoint Sources"/>
    <x v="1"/>
    <n v="38"/>
    <x v="10"/>
    <s v="2310023513"/>
    <x v="6"/>
    <n v="0"/>
    <n v="0"/>
    <n v="0"/>
    <n v="0"/>
    <n v="0"/>
  </r>
  <r>
    <s v="Nonpoint Sources"/>
    <x v="1"/>
    <n v="38"/>
    <x v="10"/>
    <s v="2310023515"/>
    <x v="6"/>
    <n v="0"/>
    <n v="0"/>
    <n v="0"/>
    <n v="0"/>
    <n v="0"/>
  </r>
  <r>
    <s v="Nonpoint Sources"/>
    <x v="1"/>
    <n v="38"/>
    <x v="10"/>
    <s v="2310023516"/>
    <x v="6"/>
    <n v="0"/>
    <n v="0"/>
    <n v="0"/>
    <n v="0"/>
    <n v="0"/>
  </r>
  <r>
    <s v="Nonpoint Sources"/>
    <x v="1"/>
    <n v="46"/>
    <x v="11"/>
    <s v="2310011501"/>
    <x v="6"/>
    <n v="0"/>
    <n v="11.666700000000001"/>
    <n v="0"/>
    <n v="0"/>
    <n v="0"/>
  </r>
  <r>
    <s v="Nonpoint Sources"/>
    <x v="1"/>
    <n v="46"/>
    <x v="11"/>
    <s v="2310011502"/>
    <x v="6"/>
    <n v="0"/>
    <n v="5.7225999999999999"/>
    <n v="0"/>
    <n v="0"/>
    <n v="0"/>
  </r>
  <r>
    <s v="Nonpoint Sources"/>
    <x v="1"/>
    <n v="46"/>
    <x v="11"/>
    <s v="2310011503"/>
    <x v="6"/>
    <n v="0"/>
    <n v="2.3714300000000001"/>
    <n v="0"/>
    <n v="0"/>
    <n v="0"/>
  </r>
  <r>
    <s v="Nonpoint Sources"/>
    <x v="1"/>
    <n v="46"/>
    <x v="11"/>
    <s v="2310011505"/>
    <x v="6"/>
    <n v="0"/>
    <n v="78.105999999999995"/>
    <n v="0"/>
    <n v="0"/>
    <n v="0"/>
  </r>
  <r>
    <s v="Nonpoint Sources"/>
    <x v="1"/>
    <n v="46"/>
    <x v="11"/>
    <s v="2310021501"/>
    <x v="6"/>
    <n v="0"/>
    <n v="5.2027000000000001"/>
    <n v="0"/>
    <n v="0"/>
    <n v="0"/>
  </r>
  <r>
    <s v="Nonpoint Sources"/>
    <x v="1"/>
    <n v="46"/>
    <x v="11"/>
    <s v="2310021502"/>
    <x v="6"/>
    <n v="0"/>
    <n v="2.5519699999999998"/>
    <n v="0"/>
    <n v="0"/>
    <n v="0"/>
  </r>
  <r>
    <s v="Nonpoint Sources"/>
    <x v="1"/>
    <n v="46"/>
    <x v="11"/>
    <s v="2310021503"/>
    <x v="6"/>
    <n v="0"/>
    <n v="1.0575300000000001"/>
    <n v="0"/>
    <n v="0"/>
    <n v="0"/>
  </r>
  <r>
    <s v="Nonpoint Sources"/>
    <x v="1"/>
    <n v="46"/>
    <x v="11"/>
    <s v="2310021505"/>
    <x v="6"/>
    <n v="0"/>
    <n v="34.831000000000003"/>
    <n v="0"/>
    <n v="0"/>
    <n v="0"/>
  </r>
  <r>
    <s v="Nonpoint Sources"/>
    <x v="1"/>
    <n v="46"/>
    <x v="11"/>
    <s v="2310021506"/>
    <x v="6"/>
    <n v="0"/>
    <n v="7.2054099999999996E-2"/>
    <n v="0"/>
    <n v="0"/>
    <n v="0"/>
  </r>
  <r>
    <s v="Nonpoint Sources"/>
    <x v="1"/>
    <n v="46"/>
    <x v="11"/>
    <s v="2310023511"/>
    <x v="6"/>
    <n v="0"/>
    <n v="0"/>
    <n v="0"/>
    <n v="0"/>
    <n v="0"/>
  </r>
  <r>
    <s v="Nonpoint Sources"/>
    <x v="1"/>
    <n v="46"/>
    <x v="11"/>
    <s v="2310023512"/>
    <x v="6"/>
    <n v="0"/>
    <n v="0"/>
    <n v="0"/>
    <n v="0"/>
    <n v="0"/>
  </r>
  <r>
    <s v="Nonpoint Sources"/>
    <x v="1"/>
    <n v="46"/>
    <x v="11"/>
    <s v="2310023513"/>
    <x v="6"/>
    <n v="0"/>
    <n v="0"/>
    <n v="0"/>
    <n v="0"/>
    <n v="0"/>
  </r>
  <r>
    <s v="Nonpoint Sources"/>
    <x v="1"/>
    <n v="46"/>
    <x v="11"/>
    <s v="2310023515"/>
    <x v="6"/>
    <n v="0"/>
    <n v="0"/>
    <n v="0"/>
    <n v="0"/>
    <n v="0"/>
  </r>
  <r>
    <s v="Nonpoint Sources"/>
    <x v="1"/>
    <n v="46"/>
    <x v="11"/>
    <s v="2310023516"/>
    <x v="6"/>
    <n v="0"/>
    <n v="0"/>
    <n v="0"/>
    <n v="0"/>
    <n v="0"/>
  </r>
  <r>
    <s v="Nonpoint Sources"/>
    <x v="1"/>
    <n v="30"/>
    <x v="12"/>
    <s v="2310011501"/>
    <x v="6"/>
    <n v="0"/>
    <n v="0.47297299999999998"/>
    <n v="0"/>
    <n v="0"/>
    <n v="0"/>
  </r>
  <r>
    <s v="Nonpoint Sources"/>
    <x v="1"/>
    <n v="30"/>
    <x v="12"/>
    <s v="2310011502"/>
    <x v="6"/>
    <n v="0"/>
    <n v="0.23199800000000001"/>
    <n v="0"/>
    <n v="0"/>
    <n v="0"/>
  </r>
  <r>
    <s v="Nonpoint Sources"/>
    <x v="1"/>
    <n v="30"/>
    <x v="12"/>
    <s v="2310011503"/>
    <x v="6"/>
    <n v="0"/>
    <n v="9.6139100000000005E-2"/>
    <n v="0"/>
    <n v="0"/>
    <n v="0"/>
  </r>
  <r>
    <s v="Nonpoint Sources"/>
    <x v="1"/>
    <n v="30"/>
    <x v="12"/>
    <s v="2310011505"/>
    <x v="6"/>
    <n v="0"/>
    <n v="3.1664599999999998"/>
    <n v="0"/>
    <n v="0"/>
    <n v="0"/>
  </r>
  <r>
    <s v="Nonpoint Sources"/>
    <x v="1"/>
    <n v="30"/>
    <x v="12"/>
    <s v="2310021501"/>
    <x v="6"/>
    <n v="0"/>
    <n v="0"/>
    <n v="0"/>
    <n v="0"/>
    <n v="0"/>
  </r>
  <r>
    <s v="Nonpoint Sources"/>
    <x v="1"/>
    <n v="30"/>
    <x v="12"/>
    <s v="2310021502"/>
    <x v="6"/>
    <n v="0"/>
    <n v="0"/>
    <n v="0"/>
    <n v="0"/>
    <n v="0"/>
  </r>
  <r>
    <s v="Nonpoint Sources"/>
    <x v="1"/>
    <n v="30"/>
    <x v="12"/>
    <s v="2310021503"/>
    <x v="6"/>
    <n v="0"/>
    <n v="0"/>
    <n v="0"/>
    <n v="0"/>
    <n v="0"/>
  </r>
  <r>
    <s v="Nonpoint Sources"/>
    <x v="1"/>
    <n v="30"/>
    <x v="12"/>
    <s v="2310021505"/>
    <x v="6"/>
    <n v="0"/>
    <n v="0"/>
    <n v="0"/>
    <n v="0"/>
    <n v="0"/>
  </r>
  <r>
    <s v="Nonpoint Sources"/>
    <x v="1"/>
    <n v="30"/>
    <x v="12"/>
    <s v="2310021506"/>
    <x v="6"/>
    <n v="0"/>
    <n v="0"/>
    <n v="0"/>
    <n v="0"/>
    <n v="0"/>
  </r>
  <r>
    <s v="Nonpoint Sources"/>
    <x v="1"/>
    <n v="30"/>
    <x v="12"/>
    <s v="2310023511"/>
    <x v="6"/>
    <n v="0"/>
    <n v="0"/>
    <n v="0"/>
    <n v="0"/>
    <n v="0"/>
  </r>
  <r>
    <s v="Nonpoint Sources"/>
    <x v="1"/>
    <n v="30"/>
    <x v="12"/>
    <s v="2310023512"/>
    <x v="6"/>
    <n v="0"/>
    <n v="0"/>
    <n v="0"/>
    <n v="0"/>
    <n v="0"/>
  </r>
  <r>
    <s v="Nonpoint Sources"/>
    <x v="1"/>
    <n v="30"/>
    <x v="12"/>
    <s v="2310023513"/>
    <x v="6"/>
    <n v="0"/>
    <n v="0"/>
    <n v="0"/>
    <n v="0"/>
    <n v="0"/>
  </r>
  <r>
    <s v="Nonpoint Sources"/>
    <x v="1"/>
    <n v="30"/>
    <x v="12"/>
    <s v="2310023515"/>
    <x v="6"/>
    <n v="0"/>
    <n v="0"/>
    <n v="0"/>
    <n v="0"/>
    <n v="0"/>
  </r>
  <r>
    <s v="Nonpoint Sources"/>
    <x v="1"/>
    <n v="30"/>
    <x v="12"/>
    <s v="2310023516"/>
    <x v="6"/>
    <n v="0"/>
    <n v="0"/>
    <n v="0"/>
    <n v="0"/>
    <n v="0"/>
  </r>
  <r>
    <s v="Nonpoint Sources"/>
    <x v="1"/>
    <n v="38"/>
    <x v="13"/>
    <s v="2310011501"/>
    <x v="6"/>
    <n v="0"/>
    <n v="1.26126"/>
    <n v="0"/>
    <n v="0"/>
    <n v="0"/>
  </r>
  <r>
    <s v="Nonpoint Sources"/>
    <x v="1"/>
    <n v="38"/>
    <x v="13"/>
    <s v="2310011502"/>
    <x v="6"/>
    <n v="0"/>
    <n v="0.61865999999999999"/>
    <n v="0"/>
    <n v="0"/>
    <n v="0"/>
  </r>
  <r>
    <s v="Nonpoint Sources"/>
    <x v="1"/>
    <n v="38"/>
    <x v="13"/>
    <s v="2310011503"/>
    <x v="6"/>
    <n v="0"/>
    <n v="0.25637100000000002"/>
    <n v="0"/>
    <n v="0"/>
    <n v="0"/>
  </r>
  <r>
    <s v="Nonpoint Sources"/>
    <x v="1"/>
    <n v="38"/>
    <x v="13"/>
    <s v="2310011505"/>
    <x v="6"/>
    <n v="0"/>
    <n v="8.4438899999999997"/>
    <n v="0"/>
    <n v="0"/>
    <n v="0"/>
  </r>
  <r>
    <s v="Nonpoint Sources"/>
    <x v="1"/>
    <n v="38"/>
    <x v="13"/>
    <s v="2310021501"/>
    <x v="6"/>
    <n v="0"/>
    <n v="0"/>
    <n v="0"/>
    <n v="0"/>
    <n v="0"/>
  </r>
  <r>
    <s v="Nonpoint Sources"/>
    <x v="1"/>
    <n v="38"/>
    <x v="13"/>
    <s v="2310021502"/>
    <x v="6"/>
    <n v="0"/>
    <n v="0"/>
    <n v="0"/>
    <n v="0"/>
    <n v="0"/>
  </r>
  <r>
    <s v="Nonpoint Sources"/>
    <x v="1"/>
    <n v="38"/>
    <x v="13"/>
    <s v="2310021503"/>
    <x v="6"/>
    <n v="0"/>
    <n v="0"/>
    <n v="0"/>
    <n v="0"/>
    <n v="0"/>
  </r>
  <r>
    <s v="Nonpoint Sources"/>
    <x v="1"/>
    <n v="38"/>
    <x v="13"/>
    <s v="2310021505"/>
    <x v="6"/>
    <n v="0"/>
    <n v="0"/>
    <n v="0"/>
    <n v="0"/>
    <n v="0"/>
  </r>
  <r>
    <s v="Nonpoint Sources"/>
    <x v="1"/>
    <n v="38"/>
    <x v="13"/>
    <s v="2310021506"/>
    <x v="6"/>
    <n v="0"/>
    <n v="0"/>
    <n v="0"/>
    <n v="0"/>
    <n v="0"/>
  </r>
  <r>
    <s v="Nonpoint Sources"/>
    <x v="1"/>
    <n v="38"/>
    <x v="13"/>
    <s v="2310023511"/>
    <x v="6"/>
    <n v="0"/>
    <n v="0"/>
    <n v="0"/>
    <n v="0"/>
    <n v="0"/>
  </r>
  <r>
    <s v="Nonpoint Sources"/>
    <x v="1"/>
    <n v="38"/>
    <x v="13"/>
    <s v="2310023512"/>
    <x v="6"/>
    <n v="0"/>
    <n v="0"/>
    <n v="0"/>
    <n v="0"/>
    <n v="0"/>
  </r>
  <r>
    <s v="Nonpoint Sources"/>
    <x v="1"/>
    <n v="38"/>
    <x v="13"/>
    <s v="2310023513"/>
    <x v="6"/>
    <n v="0"/>
    <n v="0"/>
    <n v="0"/>
    <n v="0"/>
    <n v="0"/>
  </r>
  <r>
    <s v="Nonpoint Sources"/>
    <x v="1"/>
    <n v="38"/>
    <x v="13"/>
    <s v="2310023515"/>
    <x v="6"/>
    <n v="0"/>
    <n v="0"/>
    <n v="0"/>
    <n v="0"/>
    <n v="0"/>
  </r>
  <r>
    <s v="Nonpoint Sources"/>
    <x v="1"/>
    <n v="38"/>
    <x v="13"/>
    <s v="2310023516"/>
    <x v="6"/>
    <n v="0"/>
    <n v="0"/>
    <n v="0"/>
    <n v="0"/>
    <n v="0"/>
  </r>
  <r>
    <s v="Nonpoint Sources"/>
    <x v="1"/>
    <n v="38"/>
    <x v="14"/>
    <s v="2310011501"/>
    <x v="6"/>
    <n v="0"/>
    <n v="182.84106067415729"/>
    <n v="0"/>
    <n v="0"/>
    <n v="0"/>
  </r>
  <r>
    <s v="Nonpoint Sources"/>
    <x v="1"/>
    <n v="38"/>
    <x v="14"/>
    <s v="2310011502"/>
    <x v="6"/>
    <n v="0"/>
    <n v="89.685215537720694"/>
    <n v="0"/>
    <n v="0"/>
    <n v="0"/>
  </r>
  <r>
    <s v="Nonpoint Sources"/>
    <x v="1"/>
    <n v="38"/>
    <x v="14"/>
    <s v="2310011503"/>
    <x v="6"/>
    <n v="0"/>
    <n v="37.165326741573026"/>
    <n v="0"/>
    <n v="0"/>
    <n v="0"/>
  </r>
  <r>
    <s v="Nonpoint Sources"/>
    <x v="1"/>
    <n v="38"/>
    <x v="14"/>
    <s v="2310011505"/>
    <x v="6"/>
    <n v="0"/>
    <n v="1224.0802825040128"/>
    <n v="0"/>
    <n v="0"/>
    <n v="0"/>
  </r>
  <r>
    <s v="Nonpoint Sources"/>
    <x v="1"/>
    <n v="38"/>
    <x v="14"/>
    <s v="2310021501"/>
    <x v="6"/>
    <n v="0"/>
    <n v="0.70945999999999998"/>
    <n v="0"/>
    <n v="0"/>
    <n v="0"/>
  </r>
  <r>
    <s v="Nonpoint Sources"/>
    <x v="1"/>
    <n v="38"/>
    <x v="14"/>
    <s v="2310021502"/>
    <x v="6"/>
    <n v="0"/>
    <n v="0.34799600000000003"/>
    <n v="0"/>
    <n v="0"/>
    <n v="0"/>
  </r>
  <r>
    <s v="Nonpoint Sources"/>
    <x v="1"/>
    <n v="38"/>
    <x v="14"/>
    <s v="2310021503"/>
    <x v="6"/>
    <n v="0"/>
    <n v="0.144209"/>
    <n v="0"/>
    <n v="0"/>
    <n v="0"/>
  </r>
  <r>
    <s v="Nonpoint Sources"/>
    <x v="1"/>
    <n v="38"/>
    <x v="14"/>
    <s v="2310021505"/>
    <x v="6"/>
    <n v="0"/>
    <n v="4.7496900000000002"/>
    <n v="0"/>
    <n v="0"/>
    <n v="0"/>
  </r>
  <r>
    <s v="Nonpoint Sources"/>
    <x v="1"/>
    <n v="38"/>
    <x v="14"/>
    <s v="2310021506"/>
    <x v="6"/>
    <n v="0"/>
    <n v="9.8255600000000005E-3"/>
    <n v="0"/>
    <n v="0"/>
    <n v="0"/>
  </r>
  <r>
    <s v="Nonpoint Sources"/>
    <x v="1"/>
    <n v="38"/>
    <x v="14"/>
    <s v="2310023511"/>
    <x v="6"/>
    <n v="0"/>
    <n v="0"/>
    <n v="0"/>
    <n v="0"/>
    <n v="0"/>
  </r>
  <r>
    <s v="Nonpoint Sources"/>
    <x v="1"/>
    <n v="38"/>
    <x v="14"/>
    <s v="2310023512"/>
    <x v="6"/>
    <n v="0"/>
    <n v="0"/>
    <n v="0"/>
    <n v="0"/>
    <n v="0"/>
  </r>
  <r>
    <s v="Nonpoint Sources"/>
    <x v="1"/>
    <n v="38"/>
    <x v="14"/>
    <s v="2310023513"/>
    <x v="6"/>
    <n v="0"/>
    <n v="0"/>
    <n v="0"/>
    <n v="0"/>
    <n v="0"/>
  </r>
  <r>
    <s v="Nonpoint Sources"/>
    <x v="1"/>
    <n v="38"/>
    <x v="14"/>
    <s v="2310023515"/>
    <x v="6"/>
    <n v="0"/>
    <n v="0"/>
    <n v="0"/>
    <n v="0"/>
    <n v="0"/>
  </r>
  <r>
    <s v="Nonpoint Sources"/>
    <x v="1"/>
    <n v="38"/>
    <x v="14"/>
    <s v="2310023516"/>
    <x v="6"/>
    <n v="0"/>
    <n v="0"/>
    <n v="0"/>
    <n v="0"/>
    <n v="0"/>
  </r>
  <r>
    <s v="Nonpoint Sources"/>
    <x v="1"/>
    <n v="38"/>
    <x v="15"/>
    <s v="2310011501"/>
    <x v="6"/>
    <n v="0"/>
    <n v="0"/>
    <n v="0"/>
    <n v="0"/>
    <n v="0"/>
  </r>
  <r>
    <s v="Nonpoint Sources"/>
    <x v="1"/>
    <n v="38"/>
    <x v="15"/>
    <s v="2310011502"/>
    <x v="6"/>
    <n v="0"/>
    <n v="0"/>
    <n v="0"/>
    <n v="0"/>
    <n v="0"/>
  </r>
  <r>
    <s v="Nonpoint Sources"/>
    <x v="1"/>
    <n v="38"/>
    <x v="15"/>
    <s v="2310011503"/>
    <x v="6"/>
    <n v="0"/>
    <n v="0"/>
    <n v="0"/>
    <n v="0"/>
    <n v="0"/>
  </r>
  <r>
    <s v="Nonpoint Sources"/>
    <x v="1"/>
    <n v="38"/>
    <x v="15"/>
    <s v="2310011505"/>
    <x v="6"/>
    <n v="0"/>
    <n v="0"/>
    <n v="0"/>
    <n v="0"/>
    <n v="0"/>
  </r>
  <r>
    <s v="Nonpoint Sources"/>
    <x v="1"/>
    <n v="38"/>
    <x v="15"/>
    <s v="2310021501"/>
    <x v="6"/>
    <n v="0"/>
    <n v="0"/>
    <n v="0"/>
    <n v="0"/>
    <n v="0"/>
  </r>
  <r>
    <s v="Nonpoint Sources"/>
    <x v="1"/>
    <n v="38"/>
    <x v="15"/>
    <s v="2310021502"/>
    <x v="6"/>
    <n v="0"/>
    <n v="0"/>
    <n v="0"/>
    <n v="0"/>
    <n v="0"/>
  </r>
  <r>
    <s v="Nonpoint Sources"/>
    <x v="1"/>
    <n v="38"/>
    <x v="15"/>
    <s v="2310021503"/>
    <x v="6"/>
    <n v="0"/>
    <n v="0"/>
    <n v="0"/>
    <n v="0"/>
    <n v="0"/>
  </r>
  <r>
    <s v="Nonpoint Sources"/>
    <x v="1"/>
    <n v="38"/>
    <x v="15"/>
    <s v="2310021505"/>
    <x v="6"/>
    <n v="0"/>
    <n v="0"/>
    <n v="0"/>
    <n v="0"/>
    <n v="0"/>
  </r>
  <r>
    <s v="Nonpoint Sources"/>
    <x v="1"/>
    <n v="38"/>
    <x v="15"/>
    <s v="2310021506"/>
    <x v="6"/>
    <n v="0"/>
    <n v="0"/>
    <n v="0"/>
    <n v="0"/>
    <n v="0"/>
  </r>
  <r>
    <s v="Nonpoint Sources"/>
    <x v="1"/>
    <n v="38"/>
    <x v="15"/>
    <s v="2310023511"/>
    <x v="6"/>
    <n v="0"/>
    <n v="0"/>
    <n v="0"/>
    <n v="0"/>
    <n v="0"/>
  </r>
  <r>
    <s v="Nonpoint Sources"/>
    <x v="1"/>
    <n v="38"/>
    <x v="15"/>
    <s v="2310023512"/>
    <x v="6"/>
    <n v="0"/>
    <n v="0"/>
    <n v="0"/>
    <n v="0"/>
    <n v="0"/>
  </r>
  <r>
    <s v="Nonpoint Sources"/>
    <x v="1"/>
    <n v="38"/>
    <x v="15"/>
    <s v="2310023513"/>
    <x v="6"/>
    <n v="0"/>
    <n v="0"/>
    <n v="0"/>
    <n v="0"/>
    <n v="0"/>
  </r>
  <r>
    <s v="Nonpoint Sources"/>
    <x v="1"/>
    <n v="38"/>
    <x v="15"/>
    <s v="2310023515"/>
    <x v="6"/>
    <n v="0"/>
    <n v="0"/>
    <n v="0"/>
    <n v="0"/>
    <n v="0"/>
  </r>
  <r>
    <s v="Nonpoint Sources"/>
    <x v="1"/>
    <n v="38"/>
    <x v="15"/>
    <s v="2310023516"/>
    <x v="6"/>
    <n v="0"/>
    <n v="0"/>
    <n v="0"/>
    <n v="0"/>
    <n v="0"/>
  </r>
  <r>
    <s v="Nonpoint Sources"/>
    <x v="1"/>
    <n v="38"/>
    <x v="16"/>
    <s v="2310011501"/>
    <x v="6"/>
    <n v="0"/>
    <n v="118.26430060816682"/>
    <n v="0"/>
    <n v="0"/>
    <n v="0"/>
  </r>
  <r>
    <s v="Nonpoint Sources"/>
    <x v="1"/>
    <n v="38"/>
    <x v="16"/>
    <s v="2310011502"/>
    <x v="6"/>
    <n v="0"/>
    <n v="58.009585577758472"/>
    <n v="0"/>
    <n v="0"/>
    <n v="0"/>
  </r>
  <r>
    <s v="Nonpoint Sources"/>
    <x v="1"/>
    <n v="38"/>
    <x v="16"/>
    <s v="2310011503"/>
    <x v="6"/>
    <n v="0"/>
    <n v="24.038986272806255"/>
    <n v="0"/>
    <n v="0"/>
    <n v="0"/>
  </r>
  <r>
    <s v="Nonpoint Sources"/>
    <x v="1"/>
    <n v="38"/>
    <x v="16"/>
    <s v="2310011505"/>
    <x v="6"/>
    <n v="0"/>
    <n v="791.75423110338829"/>
    <n v="0"/>
    <n v="0"/>
    <n v="0"/>
  </r>
  <r>
    <s v="Nonpoint Sources"/>
    <x v="1"/>
    <n v="38"/>
    <x v="16"/>
    <s v="2310021501"/>
    <x v="6"/>
    <n v="0"/>
    <n v="0"/>
    <n v="0"/>
    <n v="0"/>
    <n v="0"/>
  </r>
  <r>
    <s v="Nonpoint Sources"/>
    <x v="1"/>
    <n v="38"/>
    <x v="16"/>
    <s v="2310021502"/>
    <x v="6"/>
    <n v="0"/>
    <n v="0"/>
    <n v="0"/>
    <n v="0"/>
    <n v="0"/>
  </r>
  <r>
    <s v="Nonpoint Sources"/>
    <x v="1"/>
    <n v="38"/>
    <x v="16"/>
    <s v="2310021503"/>
    <x v="6"/>
    <n v="0"/>
    <n v="0"/>
    <n v="0"/>
    <n v="0"/>
    <n v="0"/>
  </r>
  <r>
    <s v="Nonpoint Sources"/>
    <x v="1"/>
    <n v="38"/>
    <x v="16"/>
    <s v="2310021505"/>
    <x v="6"/>
    <n v="0"/>
    <n v="0"/>
    <n v="0"/>
    <n v="0"/>
    <n v="0"/>
  </r>
  <r>
    <s v="Nonpoint Sources"/>
    <x v="1"/>
    <n v="38"/>
    <x v="16"/>
    <s v="2310021506"/>
    <x v="6"/>
    <n v="0"/>
    <n v="0"/>
    <n v="0"/>
    <n v="0"/>
    <n v="0"/>
  </r>
  <r>
    <s v="Nonpoint Sources"/>
    <x v="1"/>
    <n v="38"/>
    <x v="16"/>
    <s v="2310023511"/>
    <x v="6"/>
    <n v="0"/>
    <n v="0"/>
    <n v="0"/>
    <n v="0"/>
    <n v="0"/>
  </r>
  <r>
    <s v="Nonpoint Sources"/>
    <x v="1"/>
    <n v="38"/>
    <x v="16"/>
    <s v="2310023512"/>
    <x v="6"/>
    <n v="0"/>
    <n v="0"/>
    <n v="0"/>
    <n v="0"/>
    <n v="0"/>
  </r>
  <r>
    <s v="Nonpoint Sources"/>
    <x v="1"/>
    <n v="38"/>
    <x v="16"/>
    <s v="2310023513"/>
    <x v="6"/>
    <n v="0"/>
    <n v="0"/>
    <n v="0"/>
    <n v="0"/>
    <n v="0"/>
  </r>
  <r>
    <s v="Nonpoint Sources"/>
    <x v="1"/>
    <n v="38"/>
    <x v="16"/>
    <s v="2310023515"/>
    <x v="6"/>
    <n v="0"/>
    <n v="0"/>
    <n v="0"/>
    <n v="0"/>
    <n v="0"/>
  </r>
  <r>
    <s v="Nonpoint Sources"/>
    <x v="1"/>
    <n v="38"/>
    <x v="16"/>
    <s v="2310023516"/>
    <x v="6"/>
    <n v="0"/>
    <n v="0"/>
    <n v="0"/>
    <n v="0"/>
    <n v="0"/>
  </r>
  <r>
    <s v="Nonpoint Sources"/>
    <x v="1"/>
    <n v="30"/>
    <x v="17"/>
    <s v="2310011501"/>
    <x v="6"/>
    <n v="0"/>
    <n v="0"/>
    <n v="0"/>
    <n v="0"/>
    <n v="0"/>
  </r>
  <r>
    <s v="Nonpoint Sources"/>
    <x v="1"/>
    <n v="30"/>
    <x v="17"/>
    <s v="2310011502"/>
    <x v="6"/>
    <n v="0"/>
    <n v="0"/>
    <n v="0"/>
    <n v="0"/>
    <n v="0"/>
  </r>
  <r>
    <s v="Nonpoint Sources"/>
    <x v="1"/>
    <n v="30"/>
    <x v="17"/>
    <s v="2310011503"/>
    <x v="6"/>
    <n v="0"/>
    <n v="0"/>
    <n v="0"/>
    <n v="0"/>
    <n v="0"/>
  </r>
  <r>
    <s v="Nonpoint Sources"/>
    <x v="1"/>
    <n v="30"/>
    <x v="17"/>
    <s v="2310011505"/>
    <x v="6"/>
    <n v="0"/>
    <n v="0"/>
    <n v="0"/>
    <n v="0"/>
    <n v="0"/>
  </r>
  <r>
    <s v="Nonpoint Sources"/>
    <x v="1"/>
    <n v="30"/>
    <x v="17"/>
    <s v="2310021501"/>
    <x v="6"/>
    <n v="0"/>
    <n v="2.9245800000000002"/>
    <n v="0"/>
    <n v="0"/>
    <n v="0"/>
  </r>
  <r>
    <s v="Nonpoint Sources"/>
    <x v="1"/>
    <n v="30"/>
    <x v="17"/>
    <s v="2310021502"/>
    <x v="6"/>
    <n v="0"/>
    <n v="1.0692699999999999"/>
    <n v="0"/>
    <n v="0"/>
    <n v="0"/>
  </r>
  <r>
    <s v="Nonpoint Sources"/>
    <x v="1"/>
    <n v="30"/>
    <x v="17"/>
    <s v="2310021503"/>
    <x v="6"/>
    <n v="0"/>
    <n v="1.3504799999999999"/>
    <n v="0"/>
    <n v="0"/>
    <n v="0"/>
  </r>
  <r>
    <s v="Nonpoint Sources"/>
    <x v="1"/>
    <n v="30"/>
    <x v="17"/>
    <s v="2310021505"/>
    <x v="6"/>
    <n v="0"/>
    <n v="36.432200000000002"/>
    <n v="0"/>
    <n v="0"/>
    <n v="0"/>
  </r>
  <r>
    <s v="Nonpoint Sources"/>
    <x v="1"/>
    <n v="30"/>
    <x v="17"/>
    <s v="2310021506"/>
    <x v="6"/>
    <n v="0"/>
    <n v="0.44631999999999999"/>
    <n v="0"/>
    <n v="0"/>
    <n v="0"/>
  </r>
  <r>
    <s v="Nonpoint Sources"/>
    <x v="1"/>
    <n v="30"/>
    <x v="17"/>
    <s v="2310023511"/>
    <x v="6"/>
    <n v="0"/>
    <n v="0"/>
    <n v="0"/>
    <n v="0"/>
    <n v="0"/>
  </r>
  <r>
    <s v="Nonpoint Sources"/>
    <x v="1"/>
    <n v="30"/>
    <x v="17"/>
    <s v="2310023512"/>
    <x v="6"/>
    <n v="0"/>
    <n v="0"/>
    <n v="0"/>
    <n v="0"/>
    <n v="0"/>
  </r>
  <r>
    <s v="Nonpoint Sources"/>
    <x v="1"/>
    <n v="30"/>
    <x v="17"/>
    <s v="2310023513"/>
    <x v="6"/>
    <n v="0"/>
    <n v="0"/>
    <n v="0"/>
    <n v="0"/>
    <n v="0"/>
  </r>
  <r>
    <s v="Nonpoint Sources"/>
    <x v="1"/>
    <n v="30"/>
    <x v="17"/>
    <s v="2310023515"/>
    <x v="6"/>
    <n v="0"/>
    <n v="0"/>
    <n v="0"/>
    <n v="0"/>
    <n v="0"/>
  </r>
  <r>
    <s v="Nonpoint Sources"/>
    <x v="1"/>
    <n v="30"/>
    <x v="17"/>
    <s v="2310023516"/>
    <x v="6"/>
    <n v="0"/>
    <n v="0"/>
    <n v="0"/>
    <n v="0"/>
    <n v="0"/>
  </r>
  <r>
    <s v="Nonpoint Sources"/>
    <x v="1"/>
    <n v="30"/>
    <x v="18"/>
    <s v="2310011501"/>
    <x v="6"/>
    <n v="0"/>
    <n v="0.94594599999999995"/>
    <n v="0"/>
    <n v="0"/>
    <n v="0"/>
  </r>
  <r>
    <s v="Nonpoint Sources"/>
    <x v="1"/>
    <n v="30"/>
    <x v="18"/>
    <s v="2310011502"/>
    <x v="6"/>
    <n v="0"/>
    <n v="0.46399499999999999"/>
    <n v="0"/>
    <n v="0"/>
    <n v="0"/>
  </r>
  <r>
    <s v="Nonpoint Sources"/>
    <x v="1"/>
    <n v="30"/>
    <x v="18"/>
    <s v="2310011503"/>
    <x v="6"/>
    <n v="0"/>
    <n v="0.192278"/>
    <n v="0"/>
    <n v="0"/>
    <n v="0"/>
  </r>
  <r>
    <s v="Nonpoint Sources"/>
    <x v="1"/>
    <n v="30"/>
    <x v="18"/>
    <s v="2310011505"/>
    <x v="6"/>
    <n v="0"/>
    <n v="6.3329199999999997"/>
    <n v="0"/>
    <n v="0"/>
    <n v="0"/>
  </r>
  <r>
    <s v="Nonpoint Sources"/>
    <x v="1"/>
    <n v="30"/>
    <x v="18"/>
    <s v="2310021501"/>
    <x v="6"/>
    <n v="0"/>
    <n v="0"/>
    <n v="0"/>
    <n v="0"/>
    <n v="0"/>
  </r>
  <r>
    <s v="Nonpoint Sources"/>
    <x v="1"/>
    <n v="30"/>
    <x v="18"/>
    <s v="2310021502"/>
    <x v="6"/>
    <n v="0"/>
    <n v="0"/>
    <n v="0"/>
    <n v="0"/>
    <n v="0"/>
  </r>
  <r>
    <s v="Nonpoint Sources"/>
    <x v="1"/>
    <n v="30"/>
    <x v="18"/>
    <s v="2310021503"/>
    <x v="6"/>
    <n v="0"/>
    <n v="0"/>
    <n v="0"/>
    <n v="0"/>
    <n v="0"/>
  </r>
  <r>
    <s v="Nonpoint Sources"/>
    <x v="1"/>
    <n v="30"/>
    <x v="18"/>
    <s v="2310021505"/>
    <x v="6"/>
    <n v="0"/>
    <n v="0"/>
    <n v="0"/>
    <n v="0"/>
    <n v="0"/>
  </r>
  <r>
    <s v="Nonpoint Sources"/>
    <x v="1"/>
    <n v="30"/>
    <x v="18"/>
    <s v="2310021506"/>
    <x v="6"/>
    <n v="0"/>
    <n v="0"/>
    <n v="0"/>
    <n v="0"/>
    <n v="0"/>
  </r>
  <r>
    <s v="Nonpoint Sources"/>
    <x v="1"/>
    <n v="30"/>
    <x v="18"/>
    <s v="2310023511"/>
    <x v="6"/>
    <n v="0"/>
    <n v="0"/>
    <n v="0"/>
    <n v="0"/>
    <n v="0"/>
  </r>
  <r>
    <s v="Nonpoint Sources"/>
    <x v="1"/>
    <n v="30"/>
    <x v="18"/>
    <s v="2310023512"/>
    <x v="6"/>
    <n v="0"/>
    <n v="0"/>
    <n v="0"/>
    <n v="0"/>
    <n v="0"/>
  </r>
  <r>
    <s v="Nonpoint Sources"/>
    <x v="1"/>
    <n v="30"/>
    <x v="18"/>
    <s v="2310023513"/>
    <x v="6"/>
    <n v="0"/>
    <n v="0"/>
    <n v="0"/>
    <n v="0"/>
    <n v="0"/>
  </r>
  <r>
    <s v="Nonpoint Sources"/>
    <x v="1"/>
    <n v="30"/>
    <x v="18"/>
    <s v="2310023515"/>
    <x v="6"/>
    <n v="0"/>
    <n v="0"/>
    <n v="0"/>
    <n v="0"/>
    <n v="0"/>
  </r>
  <r>
    <s v="Nonpoint Sources"/>
    <x v="1"/>
    <n v="30"/>
    <x v="18"/>
    <s v="2310023516"/>
    <x v="6"/>
    <n v="0"/>
    <n v="0"/>
    <n v="0"/>
    <n v="0"/>
    <n v="0"/>
  </r>
  <r>
    <s v="Nonpoint Sources"/>
    <x v="1"/>
    <n v="38"/>
    <x v="19"/>
    <s v="2310011501"/>
    <x v="6"/>
    <n v="0"/>
    <n v="21.0473"/>
    <n v="0"/>
    <n v="0"/>
    <n v="0"/>
  </r>
  <r>
    <s v="Nonpoint Sources"/>
    <x v="1"/>
    <n v="38"/>
    <x v="19"/>
    <s v="2310011502"/>
    <x v="6"/>
    <n v="0"/>
    <n v="10.3239"/>
    <n v="0"/>
    <n v="0"/>
    <n v="0"/>
  </r>
  <r>
    <s v="Nonpoint Sources"/>
    <x v="1"/>
    <n v="38"/>
    <x v="19"/>
    <s v="2310011503"/>
    <x v="6"/>
    <n v="0"/>
    <n v="4.2781900000000004"/>
    <n v="0"/>
    <n v="0"/>
    <n v="0"/>
  </r>
  <r>
    <s v="Nonpoint Sources"/>
    <x v="1"/>
    <n v="38"/>
    <x v="19"/>
    <s v="2310011505"/>
    <x v="6"/>
    <n v="0"/>
    <n v="140.90700000000001"/>
    <n v="0"/>
    <n v="0"/>
    <n v="0"/>
  </r>
  <r>
    <s v="Nonpoint Sources"/>
    <x v="1"/>
    <n v="38"/>
    <x v="19"/>
    <s v="2310021501"/>
    <x v="6"/>
    <n v="0"/>
    <n v="0"/>
    <n v="0"/>
    <n v="0"/>
    <n v="0"/>
  </r>
  <r>
    <s v="Nonpoint Sources"/>
    <x v="1"/>
    <n v="38"/>
    <x v="19"/>
    <s v="2310021502"/>
    <x v="6"/>
    <n v="0"/>
    <n v="0"/>
    <n v="0"/>
    <n v="0"/>
    <n v="0"/>
  </r>
  <r>
    <s v="Nonpoint Sources"/>
    <x v="1"/>
    <n v="38"/>
    <x v="19"/>
    <s v="2310021503"/>
    <x v="6"/>
    <n v="0"/>
    <n v="0"/>
    <n v="0"/>
    <n v="0"/>
    <n v="0"/>
  </r>
  <r>
    <s v="Nonpoint Sources"/>
    <x v="1"/>
    <n v="38"/>
    <x v="19"/>
    <s v="2310021505"/>
    <x v="6"/>
    <n v="0"/>
    <n v="0"/>
    <n v="0"/>
    <n v="0"/>
    <n v="0"/>
  </r>
  <r>
    <s v="Nonpoint Sources"/>
    <x v="1"/>
    <n v="38"/>
    <x v="19"/>
    <s v="2310021506"/>
    <x v="6"/>
    <n v="0"/>
    <n v="0"/>
    <n v="0"/>
    <n v="0"/>
    <n v="0"/>
  </r>
  <r>
    <s v="Nonpoint Sources"/>
    <x v="1"/>
    <n v="38"/>
    <x v="19"/>
    <s v="2310023511"/>
    <x v="6"/>
    <n v="0"/>
    <n v="0"/>
    <n v="0"/>
    <n v="0"/>
    <n v="0"/>
  </r>
  <r>
    <s v="Nonpoint Sources"/>
    <x v="1"/>
    <n v="38"/>
    <x v="19"/>
    <s v="2310023512"/>
    <x v="6"/>
    <n v="0"/>
    <n v="0"/>
    <n v="0"/>
    <n v="0"/>
    <n v="0"/>
  </r>
  <r>
    <s v="Nonpoint Sources"/>
    <x v="1"/>
    <n v="38"/>
    <x v="19"/>
    <s v="2310023513"/>
    <x v="6"/>
    <n v="0"/>
    <n v="0"/>
    <n v="0"/>
    <n v="0"/>
    <n v="0"/>
  </r>
  <r>
    <s v="Nonpoint Sources"/>
    <x v="1"/>
    <n v="38"/>
    <x v="19"/>
    <s v="2310023515"/>
    <x v="6"/>
    <n v="0"/>
    <n v="0"/>
    <n v="0"/>
    <n v="0"/>
    <n v="0"/>
  </r>
  <r>
    <s v="Nonpoint Sources"/>
    <x v="1"/>
    <n v="38"/>
    <x v="19"/>
    <s v="2310023516"/>
    <x v="6"/>
    <n v="0"/>
    <n v="0"/>
    <n v="0"/>
    <n v="0"/>
    <n v="0"/>
  </r>
  <r>
    <s v="Nonpoint Sources"/>
    <x v="1"/>
    <n v="30"/>
    <x v="20"/>
    <s v="2310011501"/>
    <x v="6"/>
    <n v="0"/>
    <n v="91.914400000000001"/>
    <n v="0"/>
    <n v="0"/>
    <n v="0"/>
  </r>
  <r>
    <s v="Nonpoint Sources"/>
    <x v="1"/>
    <n v="30"/>
    <x v="20"/>
    <s v="2310011502"/>
    <x v="6"/>
    <n v="0"/>
    <n v="45.084800000000001"/>
    <n v="0"/>
    <n v="0"/>
    <n v="0"/>
  </r>
  <r>
    <s v="Nonpoint Sources"/>
    <x v="1"/>
    <n v="30"/>
    <x v="20"/>
    <s v="2310011503"/>
    <x v="6"/>
    <n v="0"/>
    <n v="18.683"/>
    <n v="0"/>
    <n v="0"/>
    <n v="0"/>
  </r>
  <r>
    <s v="Nonpoint Sources"/>
    <x v="1"/>
    <n v="30"/>
    <x v="20"/>
    <s v="2310011505"/>
    <x v="6"/>
    <n v="0"/>
    <n v="615.34799999999996"/>
    <n v="0"/>
    <n v="0"/>
    <n v="0"/>
  </r>
  <r>
    <s v="Nonpoint Sources"/>
    <x v="1"/>
    <n v="30"/>
    <x v="20"/>
    <s v="2310021501"/>
    <x v="6"/>
    <n v="0"/>
    <n v="7.8828800000000004E-2"/>
    <n v="0"/>
    <n v="0"/>
    <n v="0"/>
  </r>
  <r>
    <s v="Nonpoint Sources"/>
    <x v="1"/>
    <n v="30"/>
    <x v="20"/>
    <s v="2310021502"/>
    <x v="6"/>
    <n v="0"/>
    <n v="3.8666199999999998E-2"/>
    <n v="0"/>
    <n v="0"/>
    <n v="0"/>
  </r>
  <r>
    <s v="Nonpoint Sources"/>
    <x v="1"/>
    <n v="30"/>
    <x v="20"/>
    <s v="2310021503"/>
    <x v="6"/>
    <n v="0"/>
    <n v="1.6023200000000001E-2"/>
    <n v="0"/>
    <n v="0"/>
    <n v="0"/>
  </r>
  <r>
    <s v="Nonpoint Sources"/>
    <x v="1"/>
    <n v="30"/>
    <x v="20"/>
    <s v="2310021505"/>
    <x v="6"/>
    <n v="0"/>
    <n v="0.52774299999999996"/>
    <n v="0"/>
    <n v="0"/>
    <n v="0"/>
  </r>
  <r>
    <s v="Nonpoint Sources"/>
    <x v="1"/>
    <n v="30"/>
    <x v="20"/>
    <s v="2310021506"/>
    <x v="6"/>
    <n v="0"/>
    <n v="1.09173E-3"/>
    <n v="0"/>
    <n v="0"/>
    <n v="0"/>
  </r>
  <r>
    <s v="Nonpoint Sources"/>
    <x v="1"/>
    <n v="30"/>
    <x v="20"/>
    <s v="2310023511"/>
    <x v="6"/>
    <n v="0"/>
    <n v="0"/>
    <n v="0"/>
    <n v="0"/>
    <n v="0"/>
  </r>
  <r>
    <s v="Nonpoint Sources"/>
    <x v="1"/>
    <n v="30"/>
    <x v="20"/>
    <s v="2310023512"/>
    <x v="6"/>
    <n v="0"/>
    <n v="0"/>
    <n v="0"/>
    <n v="0"/>
    <n v="0"/>
  </r>
  <r>
    <s v="Nonpoint Sources"/>
    <x v="1"/>
    <n v="30"/>
    <x v="20"/>
    <s v="2310023513"/>
    <x v="6"/>
    <n v="0"/>
    <n v="0"/>
    <n v="0"/>
    <n v="0"/>
    <n v="0"/>
  </r>
  <r>
    <s v="Nonpoint Sources"/>
    <x v="1"/>
    <n v="30"/>
    <x v="20"/>
    <s v="2310023515"/>
    <x v="6"/>
    <n v="0"/>
    <n v="0"/>
    <n v="0"/>
    <n v="0"/>
    <n v="0"/>
  </r>
  <r>
    <s v="Nonpoint Sources"/>
    <x v="1"/>
    <n v="30"/>
    <x v="20"/>
    <s v="2310023516"/>
    <x v="6"/>
    <n v="0"/>
    <n v="0"/>
    <n v="0"/>
    <n v="0"/>
    <n v="0"/>
  </r>
  <r>
    <s v="Nonpoint Sources"/>
    <x v="1"/>
    <n v="30"/>
    <x v="21"/>
    <s v="2310011501"/>
    <x v="6"/>
    <n v="0"/>
    <n v="15.716866442953021"/>
    <n v="0"/>
    <n v="0"/>
    <n v="0"/>
  </r>
  <r>
    <s v="Nonpoint Sources"/>
    <x v="1"/>
    <n v="30"/>
    <x v="21"/>
    <s v="2310011502"/>
    <x v="6"/>
    <n v="0"/>
    <n v="7.7092428523489938"/>
    <n v="0"/>
    <n v="0"/>
    <n v="0"/>
  </r>
  <r>
    <s v="Nonpoint Sources"/>
    <x v="1"/>
    <n v="30"/>
    <x v="21"/>
    <s v="2310011503"/>
    <x v="6"/>
    <n v="0"/>
    <n v="3.1946880201342283"/>
    <n v="0"/>
    <n v="0"/>
    <n v="0"/>
  </r>
  <r>
    <s v="Nonpoint Sources"/>
    <x v="1"/>
    <n v="30"/>
    <x v="21"/>
    <s v="2310011505"/>
    <x v="6"/>
    <n v="0"/>
    <n v="105.22061073825505"/>
    <n v="0"/>
    <n v="0"/>
    <n v="0"/>
  </r>
  <r>
    <s v="Nonpoint Sources"/>
    <x v="1"/>
    <n v="30"/>
    <x v="21"/>
    <s v="2310021501"/>
    <x v="6"/>
    <n v="0"/>
    <n v="0"/>
    <n v="0"/>
    <n v="0"/>
    <n v="0"/>
  </r>
  <r>
    <s v="Nonpoint Sources"/>
    <x v="1"/>
    <n v="30"/>
    <x v="21"/>
    <s v="2310021502"/>
    <x v="6"/>
    <n v="0"/>
    <n v="0"/>
    <n v="0"/>
    <n v="0"/>
    <n v="0"/>
  </r>
  <r>
    <s v="Nonpoint Sources"/>
    <x v="1"/>
    <n v="30"/>
    <x v="21"/>
    <s v="2310021503"/>
    <x v="6"/>
    <n v="0"/>
    <n v="0"/>
    <n v="0"/>
    <n v="0"/>
    <n v="0"/>
  </r>
  <r>
    <s v="Nonpoint Sources"/>
    <x v="1"/>
    <n v="30"/>
    <x v="21"/>
    <s v="2310021505"/>
    <x v="6"/>
    <n v="0"/>
    <n v="0"/>
    <n v="0"/>
    <n v="0"/>
    <n v="0"/>
  </r>
  <r>
    <s v="Nonpoint Sources"/>
    <x v="1"/>
    <n v="30"/>
    <x v="21"/>
    <s v="2310021506"/>
    <x v="6"/>
    <n v="0"/>
    <n v="0"/>
    <n v="0"/>
    <n v="0"/>
    <n v="0"/>
  </r>
  <r>
    <s v="Nonpoint Sources"/>
    <x v="1"/>
    <n v="30"/>
    <x v="21"/>
    <s v="2310023511"/>
    <x v="6"/>
    <n v="0"/>
    <n v="0"/>
    <n v="0"/>
    <n v="0"/>
    <n v="0"/>
  </r>
  <r>
    <s v="Nonpoint Sources"/>
    <x v="1"/>
    <n v="30"/>
    <x v="21"/>
    <s v="2310023512"/>
    <x v="6"/>
    <n v="0"/>
    <n v="0"/>
    <n v="0"/>
    <n v="0"/>
    <n v="0"/>
  </r>
  <r>
    <s v="Nonpoint Sources"/>
    <x v="1"/>
    <n v="30"/>
    <x v="21"/>
    <s v="2310023513"/>
    <x v="6"/>
    <n v="0"/>
    <n v="0"/>
    <n v="0"/>
    <n v="0"/>
    <n v="0"/>
  </r>
  <r>
    <s v="Nonpoint Sources"/>
    <x v="1"/>
    <n v="30"/>
    <x v="21"/>
    <s v="2310023515"/>
    <x v="6"/>
    <n v="0"/>
    <n v="0"/>
    <n v="0"/>
    <n v="0"/>
    <n v="0"/>
  </r>
  <r>
    <s v="Nonpoint Sources"/>
    <x v="1"/>
    <n v="30"/>
    <x v="21"/>
    <s v="2310023516"/>
    <x v="6"/>
    <n v="0"/>
    <n v="0"/>
    <n v="0"/>
    <n v="0"/>
    <n v="0"/>
  </r>
  <r>
    <s v="Nonpoint Sources"/>
    <x v="1"/>
    <n v="30"/>
    <x v="22"/>
    <s v="2310011501"/>
    <x v="6"/>
    <n v="0"/>
    <n v="13.64961650485437"/>
    <n v="0"/>
    <n v="0"/>
    <n v="0"/>
  </r>
  <r>
    <s v="Nonpoint Sources"/>
    <x v="1"/>
    <n v="30"/>
    <x v="22"/>
    <s v="2310011502"/>
    <x v="6"/>
    <n v="0"/>
    <n v="6.6952701456310679"/>
    <n v="0"/>
    <n v="0"/>
    <n v="0"/>
  </r>
  <r>
    <s v="Nonpoint Sources"/>
    <x v="1"/>
    <n v="30"/>
    <x v="22"/>
    <s v="2310011503"/>
    <x v="6"/>
    <n v="0"/>
    <n v="2.7745058252427186"/>
    <n v="0"/>
    <n v="0"/>
    <n v="0"/>
  </r>
  <r>
    <s v="Nonpoint Sources"/>
    <x v="1"/>
    <n v="30"/>
    <x v="22"/>
    <s v="2310011505"/>
    <x v="6"/>
    <n v="0"/>
    <n v="91.381536407766987"/>
    <n v="0"/>
    <n v="0"/>
    <n v="0"/>
  </r>
  <r>
    <s v="Nonpoint Sources"/>
    <x v="1"/>
    <n v="30"/>
    <x v="22"/>
    <s v="2310021501"/>
    <x v="6"/>
    <n v="0"/>
    <n v="0.15689266990291262"/>
    <n v="0"/>
    <n v="0"/>
    <n v="0"/>
  </r>
  <r>
    <s v="Nonpoint Sources"/>
    <x v="1"/>
    <n v="30"/>
    <x v="22"/>
    <s v="2310021502"/>
    <x v="6"/>
    <n v="0"/>
    <n v="7.6957099514563101E-2"/>
    <n v="0"/>
    <n v="0"/>
    <n v="0"/>
  </r>
  <r>
    <s v="Nonpoint Sources"/>
    <x v="1"/>
    <n v="30"/>
    <x v="22"/>
    <s v="2310021503"/>
    <x v="6"/>
    <n v="0"/>
    <n v="3.1890834951456316E-2"/>
    <n v="0"/>
    <n v="0"/>
    <n v="0"/>
  </r>
  <r>
    <s v="Nonpoint Sources"/>
    <x v="1"/>
    <n v="30"/>
    <x v="22"/>
    <s v="2310021505"/>
    <x v="6"/>
    <n v="0"/>
    <n v="1.0503662621359224"/>
    <n v="0"/>
    <n v="0"/>
    <n v="0"/>
  </r>
  <r>
    <s v="Nonpoint Sources"/>
    <x v="1"/>
    <n v="30"/>
    <x v="22"/>
    <s v="2310021506"/>
    <x v="6"/>
    <n v="0"/>
    <n v="2.1728606796116504E-3"/>
    <n v="0"/>
    <n v="0"/>
    <n v="0"/>
  </r>
  <r>
    <s v="Nonpoint Sources"/>
    <x v="1"/>
    <n v="30"/>
    <x v="22"/>
    <s v="2310023511"/>
    <x v="6"/>
    <n v="0"/>
    <n v="0"/>
    <n v="0"/>
    <n v="0"/>
    <n v="0"/>
  </r>
  <r>
    <s v="Nonpoint Sources"/>
    <x v="1"/>
    <n v="30"/>
    <x v="22"/>
    <s v="2310023512"/>
    <x v="6"/>
    <n v="0"/>
    <n v="0"/>
    <n v="0"/>
    <n v="0"/>
    <n v="0"/>
  </r>
  <r>
    <s v="Nonpoint Sources"/>
    <x v="1"/>
    <n v="30"/>
    <x v="22"/>
    <s v="2310023513"/>
    <x v="6"/>
    <n v="0"/>
    <n v="0"/>
    <n v="0"/>
    <n v="0"/>
    <n v="0"/>
  </r>
  <r>
    <s v="Nonpoint Sources"/>
    <x v="1"/>
    <n v="30"/>
    <x v="22"/>
    <s v="2310023515"/>
    <x v="6"/>
    <n v="0"/>
    <n v="0"/>
    <n v="0"/>
    <n v="0"/>
    <n v="0"/>
  </r>
  <r>
    <s v="Nonpoint Sources"/>
    <x v="1"/>
    <n v="30"/>
    <x v="22"/>
    <s v="2310023516"/>
    <x v="6"/>
    <n v="0"/>
    <n v="0"/>
    <n v="0"/>
    <n v="0"/>
    <n v="0"/>
  </r>
  <r>
    <s v="Nonpoint Sources"/>
    <x v="1"/>
    <n v="38"/>
    <x v="23"/>
    <s v="2310011501"/>
    <x v="6"/>
    <n v="0"/>
    <n v="1.41892"/>
    <n v="0"/>
    <n v="0"/>
    <n v="0"/>
  </r>
  <r>
    <s v="Nonpoint Sources"/>
    <x v="1"/>
    <n v="38"/>
    <x v="23"/>
    <s v="2310011502"/>
    <x v="6"/>
    <n v="0"/>
    <n v="0.69599200000000006"/>
    <n v="0"/>
    <n v="0"/>
    <n v="0"/>
  </r>
  <r>
    <s v="Nonpoint Sources"/>
    <x v="1"/>
    <n v="38"/>
    <x v="23"/>
    <s v="2310011503"/>
    <x v="6"/>
    <n v="0"/>
    <n v="0.28841800000000001"/>
    <n v="0"/>
    <n v="0"/>
    <n v="0"/>
  </r>
  <r>
    <s v="Nonpoint Sources"/>
    <x v="1"/>
    <n v="38"/>
    <x v="23"/>
    <s v="2310011505"/>
    <x v="6"/>
    <n v="0"/>
    <n v="9.4993700000000008"/>
    <n v="0"/>
    <n v="0"/>
    <n v="0"/>
  </r>
  <r>
    <s v="Nonpoint Sources"/>
    <x v="1"/>
    <n v="38"/>
    <x v="23"/>
    <s v="2310021501"/>
    <x v="6"/>
    <n v="0"/>
    <n v="0"/>
    <n v="0"/>
    <n v="0"/>
    <n v="0"/>
  </r>
  <r>
    <s v="Nonpoint Sources"/>
    <x v="1"/>
    <n v="38"/>
    <x v="23"/>
    <s v="2310021502"/>
    <x v="6"/>
    <n v="0"/>
    <n v="0"/>
    <n v="0"/>
    <n v="0"/>
    <n v="0"/>
  </r>
  <r>
    <s v="Nonpoint Sources"/>
    <x v="1"/>
    <n v="38"/>
    <x v="23"/>
    <s v="2310021503"/>
    <x v="6"/>
    <n v="0"/>
    <n v="0"/>
    <n v="0"/>
    <n v="0"/>
    <n v="0"/>
  </r>
  <r>
    <s v="Nonpoint Sources"/>
    <x v="1"/>
    <n v="38"/>
    <x v="23"/>
    <s v="2310021505"/>
    <x v="6"/>
    <n v="0"/>
    <n v="0"/>
    <n v="0"/>
    <n v="0"/>
    <n v="0"/>
  </r>
  <r>
    <s v="Nonpoint Sources"/>
    <x v="1"/>
    <n v="38"/>
    <x v="23"/>
    <s v="2310021506"/>
    <x v="6"/>
    <n v="0"/>
    <n v="0"/>
    <n v="0"/>
    <n v="0"/>
    <n v="0"/>
  </r>
  <r>
    <s v="Nonpoint Sources"/>
    <x v="1"/>
    <n v="38"/>
    <x v="23"/>
    <s v="2310023511"/>
    <x v="6"/>
    <n v="0"/>
    <n v="0"/>
    <n v="0"/>
    <n v="0"/>
    <n v="0"/>
  </r>
  <r>
    <s v="Nonpoint Sources"/>
    <x v="1"/>
    <n v="38"/>
    <x v="23"/>
    <s v="2310023512"/>
    <x v="6"/>
    <n v="0"/>
    <n v="0"/>
    <n v="0"/>
    <n v="0"/>
    <n v="0"/>
  </r>
  <r>
    <s v="Nonpoint Sources"/>
    <x v="1"/>
    <n v="38"/>
    <x v="23"/>
    <s v="2310023513"/>
    <x v="6"/>
    <n v="0"/>
    <n v="0"/>
    <n v="0"/>
    <n v="0"/>
    <n v="0"/>
  </r>
  <r>
    <s v="Nonpoint Sources"/>
    <x v="1"/>
    <n v="38"/>
    <x v="23"/>
    <s v="2310023515"/>
    <x v="6"/>
    <n v="0"/>
    <n v="0"/>
    <n v="0"/>
    <n v="0"/>
    <n v="0"/>
  </r>
  <r>
    <s v="Nonpoint Sources"/>
    <x v="1"/>
    <n v="38"/>
    <x v="23"/>
    <s v="2310023516"/>
    <x v="6"/>
    <n v="0"/>
    <n v="0"/>
    <n v="0"/>
    <n v="0"/>
    <n v="0"/>
  </r>
  <r>
    <s v="Nonpoint Sources"/>
    <x v="1"/>
    <n v="38"/>
    <x v="24"/>
    <s v="2310011501"/>
    <x v="6"/>
    <n v="0"/>
    <n v="18.0518"/>
    <n v="0"/>
    <n v="0"/>
    <n v="0"/>
  </r>
  <r>
    <s v="Nonpoint Sources"/>
    <x v="1"/>
    <n v="38"/>
    <x v="24"/>
    <s v="2310011502"/>
    <x v="6"/>
    <n v="0"/>
    <n v="8.8545700000000007"/>
    <n v="0"/>
    <n v="0"/>
    <n v="0"/>
  </r>
  <r>
    <s v="Nonpoint Sources"/>
    <x v="1"/>
    <n v="38"/>
    <x v="24"/>
    <s v="2310011503"/>
    <x v="6"/>
    <n v="0"/>
    <n v="3.6693099999999998"/>
    <n v="0"/>
    <n v="0"/>
    <n v="0"/>
  </r>
  <r>
    <s v="Nonpoint Sources"/>
    <x v="1"/>
    <n v="38"/>
    <x v="24"/>
    <s v="2310011505"/>
    <x v="6"/>
    <n v="0"/>
    <n v="120.85299999999999"/>
    <n v="0"/>
    <n v="0"/>
    <n v="0"/>
  </r>
  <r>
    <s v="Nonpoint Sources"/>
    <x v="1"/>
    <n v="38"/>
    <x v="24"/>
    <s v="2310021501"/>
    <x v="6"/>
    <n v="0"/>
    <n v="0.15765799999999999"/>
    <n v="0"/>
    <n v="0"/>
    <n v="0"/>
  </r>
  <r>
    <s v="Nonpoint Sources"/>
    <x v="1"/>
    <n v="38"/>
    <x v="24"/>
    <s v="2310021502"/>
    <x v="6"/>
    <n v="0"/>
    <n v="7.7332499999999998E-2"/>
    <n v="0"/>
    <n v="0"/>
    <n v="0"/>
  </r>
  <r>
    <s v="Nonpoint Sources"/>
    <x v="1"/>
    <n v="38"/>
    <x v="24"/>
    <s v="2310021503"/>
    <x v="6"/>
    <n v="0"/>
    <n v="3.2046400000000003E-2"/>
    <n v="0"/>
    <n v="0"/>
    <n v="0"/>
  </r>
  <r>
    <s v="Nonpoint Sources"/>
    <x v="1"/>
    <n v="38"/>
    <x v="24"/>
    <s v="2310021505"/>
    <x v="6"/>
    <n v="0"/>
    <n v="1.05549"/>
    <n v="0"/>
    <n v="0"/>
    <n v="0"/>
  </r>
  <r>
    <s v="Nonpoint Sources"/>
    <x v="1"/>
    <n v="38"/>
    <x v="24"/>
    <s v="2310021506"/>
    <x v="6"/>
    <n v="0"/>
    <n v="2.1834599999999999E-3"/>
    <n v="0"/>
    <n v="0"/>
    <n v="0"/>
  </r>
  <r>
    <s v="Nonpoint Sources"/>
    <x v="1"/>
    <n v="38"/>
    <x v="24"/>
    <s v="2310023511"/>
    <x v="6"/>
    <n v="0"/>
    <n v="0"/>
    <n v="0"/>
    <n v="0"/>
    <n v="0"/>
  </r>
  <r>
    <s v="Nonpoint Sources"/>
    <x v="1"/>
    <n v="38"/>
    <x v="24"/>
    <s v="2310023512"/>
    <x v="6"/>
    <n v="0"/>
    <n v="0"/>
    <n v="0"/>
    <n v="0"/>
    <n v="0"/>
  </r>
  <r>
    <s v="Nonpoint Sources"/>
    <x v="1"/>
    <n v="38"/>
    <x v="24"/>
    <s v="2310023513"/>
    <x v="6"/>
    <n v="0"/>
    <n v="0"/>
    <n v="0"/>
    <n v="0"/>
    <n v="0"/>
  </r>
  <r>
    <s v="Nonpoint Sources"/>
    <x v="1"/>
    <n v="38"/>
    <x v="24"/>
    <s v="2310023515"/>
    <x v="6"/>
    <n v="0"/>
    <n v="0"/>
    <n v="0"/>
    <n v="0"/>
    <n v="0"/>
  </r>
  <r>
    <s v="Nonpoint Sources"/>
    <x v="1"/>
    <n v="38"/>
    <x v="24"/>
    <s v="2310023516"/>
    <x v="6"/>
    <n v="0"/>
    <n v="0"/>
    <n v="0"/>
    <n v="0"/>
    <n v="0"/>
  </r>
  <r>
    <s v="Nonpoint Sources"/>
    <x v="1"/>
    <n v="30"/>
    <x v="25"/>
    <s v="2310011501"/>
    <x v="6"/>
    <n v="0"/>
    <n v="0"/>
    <n v="0"/>
    <n v="0"/>
    <n v="0"/>
  </r>
  <r>
    <s v="Nonpoint Sources"/>
    <x v="1"/>
    <n v="30"/>
    <x v="25"/>
    <s v="2310011502"/>
    <x v="6"/>
    <n v="0"/>
    <n v="0"/>
    <n v="0"/>
    <n v="0"/>
    <n v="0"/>
  </r>
  <r>
    <s v="Nonpoint Sources"/>
    <x v="1"/>
    <n v="30"/>
    <x v="25"/>
    <s v="2310011503"/>
    <x v="6"/>
    <n v="0"/>
    <n v="0"/>
    <n v="0"/>
    <n v="0"/>
    <n v="0"/>
  </r>
  <r>
    <s v="Nonpoint Sources"/>
    <x v="1"/>
    <n v="30"/>
    <x v="25"/>
    <s v="2310011505"/>
    <x v="6"/>
    <n v="0"/>
    <n v="0"/>
    <n v="0"/>
    <n v="0"/>
    <n v="0"/>
  </r>
  <r>
    <s v="Nonpoint Sources"/>
    <x v="1"/>
    <n v="30"/>
    <x v="25"/>
    <s v="2310021501"/>
    <x v="6"/>
    <n v="0"/>
    <n v="11.1149"/>
    <n v="0"/>
    <n v="0"/>
    <n v="0"/>
  </r>
  <r>
    <s v="Nonpoint Sources"/>
    <x v="1"/>
    <n v="30"/>
    <x v="25"/>
    <s v="2310021502"/>
    <x v="6"/>
    <n v="0"/>
    <n v="5.4519399999999996"/>
    <n v="0"/>
    <n v="0"/>
    <n v="0"/>
  </r>
  <r>
    <s v="Nonpoint Sources"/>
    <x v="1"/>
    <n v="30"/>
    <x v="25"/>
    <s v="2310021503"/>
    <x v="6"/>
    <n v="0"/>
    <n v="2.2592699999999999"/>
    <n v="0"/>
    <n v="0"/>
    <n v="0"/>
  </r>
  <r>
    <s v="Nonpoint Sources"/>
    <x v="1"/>
    <n v="30"/>
    <x v="25"/>
    <s v="2310021505"/>
    <x v="6"/>
    <n v="0"/>
    <n v="74.411799999999999"/>
    <n v="0"/>
    <n v="0"/>
    <n v="0"/>
  </r>
  <r>
    <s v="Nonpoint Sources"/>
    <x v="1"/>
    <n v="30"/>
    <x v="25"/>
    <s v="2310021506"/>
    <x v="6"/>
    <n v="0"/>
    <n v="0.15393399999999999"/>
    <n v="0"/>
    <n v="0"/>
    <n v="0"/>
  </r>
  <r>
    <s v="Nonpoint Sources"/>
    <x v="1"/>
    <n v="30"/>
    <x v="25"/>
    <s v="2310023511"/>
    <x v="6"/>
    <n v="0"/>
    <n v="0"/>
    <n v="0"/>
    <n v="0"/>
    <n v="0"/>
  </r>
  <r>
    <s v="Nonpoint Sources"/>
    <x v="1"/>
    <n v="30"/>
    <x v="25"/>
    <s v="2310023512"/>
    <x v="6"/>
    <n v="0"/>
    <n v="0"/>
    <n v="0"/>
    <n v="0"/>
    <n v="0"/>
  </r>
  <r>
    <s v="Nonpoint Sources"/>
    <x v="1"/>
    <n v="30"/>
    <x v="25"/>
    <s v="2310023513"/>
    <x v="6"/>
    <n v="0"/>
    <n v="0"/>
    <n v="0"/>
    <n v="0"/>
    <n v="0"/>
  </r>
  <r>
    <s v="Nonpoint Sources"/>
    <x v="1"/>
    <n v="30"/>
    <x v="25"/>
    <s v="2310023515"/>
    <x v="6"/>
    <n v="0"/>
    <n v="0"/>
    <n v="0"/>
    <n v="0"/>
    <n v="0"/>
  </r>
  <r>
    <s v="Nonpoint Sources"/>
    <x v="1"/>
    <n v="30"/>
    <x v="25"/>
    <s v="2310023516"/>
    <x v="6"/>
    <n v="0"/>
    <n v="0"/>
    <n v="0"/>
    <n v="0"/>
    <n v="0"/>
  </r>
  <r>
    <s v="Nonpoint Sources"/>
    <x v="1"/>
    <n v="38"/>
    <x v="26"/>
    <s v="2310011501"/>
    <x v="6"/>
    <n v="0"/>
    <n v="0.86711700000000003"/>
    <n v="0"/>
    <n v="0"/>
    <n v="0"/>
  </r>
  <r>
    <s v="Nonpoint Sources"/>
    <x v="1"/>
    <n v="38"/>
    <x v="26"/>
    <s v="2310011502"/>
    <x v="6"/>
    <n v="0"/>
    <n v="0.42532900000000001"/>
    <n v="0"/>
    <n v="0"/>
    <n v="0"/>
  </r>
  <r>
    <s v="Nonpoint Sources"/>
    <x v="1"/>
    <n v="38"/>
    <x v="26"/>
    <s v="2310011503"/>
    <x v="6"/>
    <n v="0"/>
    <n v="0.176255"/>
    <n v="0"/>
    <n v="0"/>
    <n v="0"/>
  </r>
  <r>
    <s v="Nonpoint Sources"/>
    <x v="1"/>
    <n v="38"/>
    <x v="26"/>
    <s v="2310011505"/>
    <x v="6"/>
    <n v="0"/>
    <n v="5.8051700000000004"/>
    <n v="0"/>
    <n v="0"/>
    <n v="0"/>
  </r>
  <r>
    <s v="Nonpoint Sources"/>
    <x v="1"/>
    <n v="38"/>
    <x v="26"/>
    <s v="2310021501"/>
    <x v="6"/>
    <n v="0"/>
    <n v="0"/>
    <n v="0"/>
    <n v="0"/>
    <n v="0"/>
  </r>
  <r>
    <s v="Nonpoint Sources"/>
    <x v="1"/>
    <n v="38"/>
    <x v="26"/>
    <s v="2310021502"/>
    <x v="6"/>
    <n v="0"/>
    <n v="0"/>
    <n v="0"/>
    <n v="0"/>
    <n v="0"/>
  </r>
  <r>
    <s v="Nonpoint Sources"/>
    <x v="1"/>
    <n v="38"/>
    <x v="26"/>
    <s v="2310021503"/>
    <x v="6"/>
    <n v="0"/>
    <n v="0"/>
    <n v="0"/>
    <n v="0"/>
    <n v="0"/>
  </r>
  <r>
    <s v="Nonpoint Sources"/>
    <x v="1"/>
    <n v="38"/>
    <x v="26"/>
    <s v="2310021505"/>
    <x v="6"/>
    <n v="0"/>
    <n v="0"/>
    <n v="0"/>
    <n v="0"/>
    <n v="0"/>
  </r>
  <r>
    <s v="Nonpoint Sources"/>
    <x v="1"/>
    <n v="38"/>
    <x v="26"/>
    <s v="2310021506"/>
    <x v="6"/>
    <n v="0"/>
    <n v="0"/>
    <n v="0"/>
    <n v="0"/>
    <n v="0"/>
  </r>
  <r>
    <s v="Nonpoint Sources"/>
    <x v="1"/>
    <n v="38"/>
    <x v="26"/>
    <s v="2310023511"/>
    <x v="6"/>
    <n v="0"/>
    <n v="0"/>
    <n v="0"/>
    <n v="0"/>
    <n v="0"/>
  </r>
  <r>
    <s v="Nonpoint Sources"/>
    <x v="1"/>
    <n v="38"/>
    <x v="26"/>
    <s v="2310023512"/>
    <x v="6"/>
    <n v="0"/>
    <n v="0"/>
    <n v="0"/>
    <n v="0"/>
    <n v="0"/>
  </r>
  <r>
    <s v="Nonpoint Sources"/>
    <x v="1"/>
    <n v="38"/>
    <x v="26"/>
    <s v="2310023513"/>
    <x v="6"/>
    <n v="0"/>
    <n v="0"/>
    <n v="0"/>
    <n v="0"/>
    <n v="0"/>
  </r>
  <r>
    <s v="Nonpoint Sources"/>
    <x v="1"/>
    <n v="38"/>
    <x v="26"/>
    <s v="2310023515"/>
    <x v="6"/>
    <n v="0"/>
    <n v="0"/>
    <n v="0"/>
    <n v="0"/>
    <n v="0"/>
  </r>
  <r>
    <s v="Nonpoint Sources"/>
    <x v="1"/>
    <n v="38"/>
    <x v="26"/>
    <s v="2310023516"/>
    <x v="6"/>
    <n v="0"/>
    <n v="0"/>
    <n v="0"/>
    <n v="0"/>
    <n v="0"/>
  </r>
  <r>
    <s v="Nonpoint Sources"/>
    <x v="1"/>
    <n v="30"/>
    <x v="27"/>
    <s v="2310011501"/>
    <x v="6"/>
    <n v="0"/>
    <n v="6.77928"/>
    <n v="0"/>
    <n v="0"/>
    <n v="0"/>
  </r>
  <r>
    <s v="Nonpoint Sources"/>
    <x v="1"/>
    <n v="30"/>
    <x v="27"/>
    <s v="2310011502"/>
    <x v="6"/>
    <n v="0"/>
    <n v="3.3252999999999999"/>
    <n v="0"/>
    <n v="0"/>
    <n v="0"/>
  </r>
  <r>
    <s v="Nonpoint Sources"/>
    <x v="1"/>
    <n v="30"/>
    <x v="27"/>
    <s v="2310011503"/>
    <x v="6"/>
    <n v="0"/>
    <n v="1.37799"/>
    <n v="0"/>
    <n v="0"/>
    <n v="0"/>
  </r>
  <r>
    <s v="Nonpoint Sources"/>
    <x v="1"/>
    <n v="30"/>
    <x v="27"/>
    <s v="2310011505"/>
    <x v="6"/>
    <n v="0"/>
    <n v="45.385899999999999"/>
    <n v="0"/>
    <n v="0"/>
    <n v="0"/>
  </r>
  <r>
    <s v="Nonpoint Sources"/>
    <x v="1"/>
    <n v="30"/>
    <x v="27"/>
    <s v="2310021501"/>
    <x v="6"/>
    <n v="0"/>
    <n v="2.1283799999999999"/>
    <n v="0"/>
    <n v="0"/>
    <n v="0"/>
  </r>
  <r>
    <s v="Nonpoint Sources"/>
    <x v="1"/>
    <n v="30"/>
    <x v="27"/>
    <s v="2310021502"/>
    <x v="6"/>
    <n v="0"/>
    <n v="1.04399"/>
    <n v="0"/>
    <n v="0"/>
    <n v="0"/>
  </r>
  <r>
    <s v="Nonpoint Sources"/>
    <x v="1"/>
    <n v="30"/>
    <x v="27"/>
    <s v="2310021503"/>
    <x v="6"/>
    <n v="0"/>
    <n v="0.43262600000000001"/>
    <n v="0"/>
    <n v="0"/>
    <n v="0"/>
  </r>
  <r>
    <s v="Nonpoint Sources"/>
    <x v="1"/>
    <n v="30"/>
    <x v="27"/>
    <s v="2310021505"/>
    <x v="6"/>
    <n v="0"/>
    <n v="14.2491"/>
    <n v="0"/>
    <n v="0"/>
    <n v="0"/>
  </r>
  <r>
    <s v="Nonpoint Sources"/>
    <x v="1"/>
    <n v="30"/>
    <x v="27"/>
    <s v="2310021506"/>
    <x v="6"/>
    <n v="0"/>
    <n v="2.9476700000000002E-2"/>
    <n v="0"/>
    <n v="0"/>
    <n v="0"/>
  </r>
  <r>
    <s v="Nonpoint Sources"/>
    <x v="1"/>
    <n v="30"/>
    <x v="27"/>
    <s v="2310023511"/>
    <x v="6"/>
    <n v="0"/>
    <n v="0"/>
    <n v="0"/>
    <n v="0"/>
    <n v="0"/>
  </r>
  <r>
    <s v="Nonpoint Sources"/>
    <x v="1"/>
    <n v="30"/>
    <x v="27"/>
    <s v="2310023512"/>
    <x v="6"/>
    <n v="0"/>
    <n v="0"/>
    <n v="0"/>
    <n v="0"/>
    <n v="0"/>
  </r>
  <r>
    <s v="Nonpoint Sources"/>
    <x v="1"/>
    <n v="30"/>
    <x v="27"/>
    <s v="2310023513"/>
    <x v="6"/>
    <n v="0"/>
    <n v="0"/>
    <n v="0"/>
    <n v="0"/>
    <n v="0"/>
  </r>
  <r>
    <s v="Nonpoint Sources"/>
    <x v="1"/>
    <n v="30"/>
    <x v="27"/>
    <s v="2310023515"/>
    <x v="6"/>
    <n v="0"/>
    <n v="0"/>
    <n v="0"/>
    <n v="0"/>
    <n v="0"/>
  </r>
  <r>
    <s v="Nonpoint Sources"/>
    <x v="1"/>
    <n v="30"/>
    <x v="27"/>
    <s v="2310023516"/>
    <x v="6"/>
    <n v="0"/>
    <n v="0"/>
    <n v="0"/>
    <n v="0"/>
    <n v="0"/>
  </r>
  <r>
    <s v="Nonpoint Sources"/>
    <x v="1"/>
    <n v="38"/>
    <x v="28"/>
    <s v="2310011501"/>
    <x v="6"/>
    <n v="0"/>
    <n v="127.309"/>
    <n v="0"/>
    <n v="0"/>
    <n v="0"/>
  </r>
  <r>
    <s v="Nonpoint Sources"/>
    <x v="1"/>
    <n v="38"/>
    <x v="28"/>
    <s v="2310011502"/>
    <x v="6"/>
    <n v="0"/>
    <n v="62.445999999999998"/>
    <n v="0"/>
    <n v="0"/>
    <n v="0"/>
  </r>
  <r>
    <s v="Nonpoint Sources"/>
    <x v="1"/>
    <n v="38"/>
    <x v="28"/>
    <s v="2310011503"/>
    <x v="6"/>
    <n v="0"/>
    <n v="25.877400000000002"/>
    <n v="0"/>
    <n v="0"/>
    <n v="0"/>
  </r>
  <r>
    <s v="Nonpoint Sources"/>
    <x v="1"/>
    <n v="38"/>
    <x v="28"/>
    <s v="2310011505"/>
    <x v="6"/>
    <n v="0"/>
    <n v="852.30499999999995"/>
    <n v="0"/>
    <n v="0"/>
    <n v="0"/>
  </r>
  <r>
    <s v="Nonpoint Sources"/>
    <x v="1"/>
    <n v="38"/>
    <x v="28"/>
    <s v="2310021501"/>
    <x v="6"/>
    <n v="0"/>
    <n v="0.39414399999999999"/>
    <n v="0"/>
    <n v="0"/>
    <n v="0"/>
  </r>
  <r>
    <s v="Nonpoint Sources"/>
    <x v="1"/>
    <n v="38"/>
    <x v="28"/>
    <s v="2310021502"/>
    <x v="6"/>
    <n v="0"/>
    <n v="0.193331"/>
    <n v="0"/>
    <n v="0"/>
    <n v="0"/>
  </r>
  <r>
    <s v="Nonpoint Sources"/>
    <x v="1"/>
    <n v="38"/>
    <x v="28"/>
    <s v="2310021503"/>
    <x v="6"/>
    <n v="0"/>
    <n v="8.0116000000000007E-2"/>
    <n v="0"/>
    <n v="0"/>
    <n v="0"/>
  </r>
  <r>
    <s v="Nonpoint Sources"/>
    <x v="1"/>
    <n v="38"/>
    <x v="28"/>
    <s v="2310021505"/>
    <x v="6"/>
    <n v="0"/>
    <n v="2.6387200000000002"/>
    <n v="0"/>
    <n v="0"/>
    <n v="0"/>
  </r>
  <r>
    <s v="Nonpoint Sources"/>
    <x v="1"/>
    <n v="38"/>
    <x v="28"/>
    <s v="2310021506"/>
    <x v="6"/>
    <n v="0"/>
    <n v="5.4586499999999998E-3"/>
    <n v="0"/>
    <n v="0"/>
    <n v="0"/>
  </r>
  <r>
    <s v="Nonpoint Sources"/>
    <x v="1"/>
    <n v="38"/>
    <x v="28"/>
    <s v="2310023511"/>
    <x v="6"/>
    <n v="0"/>
    <n v="0"/>
    <n v="0"/>
    <n v="0"/>
    <n v="0"/>
  </r>
  <r>
    <s v="Nonpoint Sources"/>
    <x v="1"/>
    <n v="38"/>
    <x v="28"/>
    <s v="2310023512"/>
    <x v="6"/>
    <n v="0"/>
    <n v="0"/>
    <n v="0"/>
    <n v="0"/>
    <n v="0"/>
  </r>
  <r>
    <s v="Nonpoint Sources"/>
    <x v="1"/>
    <n v="38"/>
    <x v="28"/>
    <s v="2310023513"/>
    <x v="6"/>
    <n v="0"/>
    <n v="0"/>
    <n v="0"/>
    <n v="0"/>
    <n v="0"/>
  </r>
  <r>
    <s v="Nonpoint Sources"/>
    <x v="1"/>
    <n v="38"/>
    <x v="28"/>
    <s v="2310023515"/>
    <x v="6"/>
    <n v="0"/>
    <n v="0"/>
    <n v="0"/>
    <n v="0"/>
    <n v="0"/>
  </r>
  <r>
    <s v="Nonpoint Sources"/>
    <x v="1"/>
    <n v="38"/>
    <x v="28"/>
    <s v="2310023516"/>
    <x v="6"/>
    <n v="0"/>
    <n v="0"/>
    <n v="0"/>
    <n v="0"/>
    <n v="0"/>
  </r>
  <r>
    <s v="Nonpoint Sources"/>
    <x v="1"/>
    <n v="38"/>
    <x v="0"/>
    <s v="2310023310"/>
    <x v="7"/>
    <n v="0"/>
    <n v="0"/>
    <n v="0"/>
    <n v="0"/>
    <n v="0"/>
  </r>
  <r>
    <s v="Nonpoint Sources"/>
    <x v="1"/>
    <n v="38"/>
    <x v="0"/>
    <s v="2310111401"/>
    <x v="7"/>
    <n v="0"/>
    <n v="3.0657000000000001"/>
    <n v="0"/>
    <n v="0"/>
    <n v="0"/>
  </r>
  <r>
    <s v="Nonpoint Sources"/>
    <x v="1"/>
    <n v="38"/>
    <x v="0"/>
    <s v="2310121401"/>
    <x v="7"/>
    <n v="0"/>
    <n v="2.9866799999999998"/>
    <n v="0"/>
    <n v="0"/>
    <n v="0"/>
  </r>
  <r>
    <s v="Nonpoint Sources"/>
    <x v="1"/>
    <n v="38"/>
    <x v="1"/>
    <s v="2310023310"/>
    <x v="7"/>
    <n v="0"/>
    <n v="0"/>
    <n v="0"/>
    <n v="0"/>
    <n v="0"/>
  </r>
  <r>
    <s v="Nonpoint Sources"/>
    <x v="1"/>
    <n v="38"/>
    <x v="1"/>
    <s v="2310111401"/>
    <x v="7"/>
    <n v="0"/>
    <n v="3.4748700000000001"/>
    <n v="0"/>
    <n v="0"/>
    <n v="0"/>
  </r>
  <r>
    <s v="Nonpoint Sources"/>
    <x v="1"/>
    <n v="38"/>
    <x v="1"/>
    <s v="2310121401"/>
    <x v="7"/>
    <n v="0"/>
    <n v="0"/>
    <n v="0"/>
    <n v="0"/>
    <n v="0"/>
  </r>
  <r>
    <s v="Nonpoint Sources"/>
    <x v="1"/>
    <n v="38"/>
    <x v="2"/>
    <s v="2310023310"/>
    <x v="7"/>
    <n v="0"/>
    <n v="0"/>
    <n v="0"/>
    <n v="0"/>
    <n v="0"/>
  </r>
  <r>
    <s v="Nonpoint Sources"/>
    <x v="1"/>
    <n v="38"/>
    <x v="2"/>
    <s v="2310111401"/>
    <x v="7"/>
    <n v="0"/>
    <n v="2.2717900000000002"/>
    <n v="0"/>
    <n v="0"/>
    <n v="0"/>
  </r>
  <r>
    <s v="Nonpoint Sources"/>
    <x v="1"/>
    <n v="38"/>
    <x v="2"/>
    <s v="2310121401"/>
    <x v="7"/>
    <n v="0"/>
    <n v="232.96100000000001"/>
    <n v="0"/>
    <n v="0"/>
    <n v="0"/>
  </r>
  <r>
    <s v="Nonpoint Sources"/>
    <x v="1"/>
    <n v="38"/>
    <x v="3"/>
    <s v="2310023310"/>
    <x v="7"/>
    <n v="0"/>
    <n v="0"/>
    <n v="0"/>
    <n v="0"/>
    <n v="0"/>
  </r>
  <r>
    <s v="Nonpoint Sources"/>
    <x v="1"/>
    <n v="38"/>
    <x v="3"/>
    <s v="2310111401"/>
    <x v="7"/>
    <n v="0"/>
    <n v="3.0107400000000002"/>
    <n v="0"/>
    <n v="0"/>
    <n v="0"/>
  </r>
  <r>
    <s v="Nonpoint Sources"/>
    <x v="1"/>
    <n v="38"/>
    <x v="3"/>
    <s v="2310121401"/>
    <x v="7"/>
    <n v="0"/>
    <n v="4.4800199999999997"/>
    <n v="0"/>
    <n v="0"/>
    <n v="0"/>
  </r>
  <r>
    <s v="Nonpoint Sources"/>
    <x v="1"/>
    <n v="30"/>
    <x v="4"/>
    <s v="2310023310"/>
    <x v="7"/>
    <n v="0"/>
    <n v="0"/>
    <n v="0"/>
    <n v="0"/>
    <n v="0"/>
  </r>
  <r>
    <s v="Nonpoint Sources"/>
    <x v="1"/>
    <n v="30"/>
    <x v="4"/>
    <s v="2310111401"/>
    <x v="7"/>
    <n v="0"/>
    <n v="0"/>
    <n v="0"/>
    <n v="0"/>
    <n v="0"/>
  </r>
  <r>
    <s v="Nonpoint Sources"/>
    <x v="1"/>
    <n v="30"/>
    <x v="4"/>
    <s v="2310121401"/>
    <x v="7"/>
    <n v="0"/>
    <n v="0"/>
    <n v="0"/>
    <n v="0"/>
    <n v="0"/>
  </r>
  <r>
    <s v="Nonpoint Sources"/>
    <x v="1"/>
    <n v="30"/>
    <x v="5"/>
    <s v="2310023310"/>
    <x v="7"/>
    <n v="0"/>
    <n v="0"/>
    <n v="0"/>
    <n v="0"/>
    <n v="0"/>
  </r>
  <r>
    <s v="Nonpoint Sources"/>
    <x v="1"/>
    <n v="30"/>
    <x v="5"/>
    <s v="2310111401"/>
    <x v="7"/>
    <n v="0"/>
    <n v="0.39084600000000003"/>
    <n v="0"/>
    <n v="0"/>
    <n v="0"/>
  </r>
  <r>
    <s v="Nonpoint Sources"/>
    <x v="1"/>
    <n v="30"/>
    <x v="5"/>
    <s v="2310121401"/>
    <x v="7"/>
    <n v="0"/>
    <n v="0"/>
    <n v="0"/>
    <n v="0"/>
    <n v="0"/>
  </r>
  <r>
    <s v="Nonpoint Sources"/>
    <x v="1"/>
    <n v="38"/>
    <x v="6"/>
    <s v="2310023310"/>
    <x v="7"/>
    <n v="0"/>
    <n v="0"/>
    <n v="0"/>
    <n v="0"/>
    <n v="0"/>
  </r>
  <r>
    <s v="Nonpoint Sources"/>
    <x v="1"/>
    <n v="38"/>
    <x v="6"/>
    <s v="2310111401"/>
    <x v="7"/>
    <n v="0"/>
    <n v="3.7679999999999998"/>
    <n v="0"/>
    <n v="0"/>
    <n v="0"/>
  </r>
  <r>
    <s v="Nonpoint Sources"/>
    <x v="1"/>
    <n v="38"/>
    <x v="6"/>
    <s v="2310121401"/>
    <x v="7"/>
    <n v="0"/>
    <n v="2.9866799999999998"/>
    <n v="0"/>
    <n v="0"/>
    <n v="0"/>
  </r>
  <r>
    <s v="Nonpoint Sources"/>
    <x v="1"/>
    <n v="38"/>
    <x v="7"/>
    <s v="2310023310"/>
    <x v="7"/>
    <n v="0"/>
    <n v="0"/>
    <n v="0"/>
    <n v="0"/>
    <n v="0"/>
  </r>
  <r>
    <s v="Nonpoint Sources"/>
    <x v="1"/>
    <n v="38"/>
    <x v="7"/>
    <s v="2310111401"/>
    <x v="7"/>
    <n v="0"/>
    <n v="6.0931181852551974"/>
    <n v="0"/>
    <n v="0"/>
    <n v="0"/>
  </r>
  <r>
    <s v="Nonpoint Sources"/>
    <x v="1"/>
    <n v="38"/>
    <x v="7"/>
    <s v="2310121401"/>
    <x v="7"/>
    <n v="0"/>
    <n v="0"/>
    <n v="0"/>
    <n v="0"/>
    <n v="0"/>
  </r>
  <r>
    <s v="Nonpoint Sources"/>
    <x v="1"/>
    <n v="30"/>
    <x v="8"/>
    <s v="2310023310"/>
    <x v="7"/>
    <n v="0"/>
    <n v="0"/>
    <n v="0"/>
    <n v="0"/>
    <n v="0"/>
  </r>
  <r>
    <s v="Nonpoint Sources"/>
    <x v="1"/>
    <n v="30"/>
    <x v="8"/>
    <s v="2310111401"/>
    <x v="7"/>
    <n v="0"/>
    <n v="2.8702800000000002"/>
    <n v="0"/>
    <n v="0"/>
    <n v="0"/>
  </r>
  <r>
    <s v="Nonpoint Sources"/>
    <x v="1"/>
    <n v="30"/>
    <x v="8"/>
    <s v="2310121401"/>
    <x v="7"/>
    <n v="0"/>
    <n v="1208.1099999999999"/>
    <n v="0"/>
    <n v="0"/>
    <n v="0"/>
  </r>
  <r>
    <s v="Nonpoint Sources"/>
    <x v="1"/>
    <n v="30"/>
    <x v="9"/>
    <s v="2310023310"/>
    <x v="7"/>
    <n v="0"/>
    <n v="0"/>
    <n v="0"/>
    <n v="0"/>
    <n v="0"/>
  </r>
  <r>
    <s v="Nonpoint Sources"/>
    <x v="1"/>
    <n v="30"/>
    <x v="9"/>
    <s v="2310111401"/>
    <x v="7"/>
    <n v="0"/>
    <n v="3.6641800000000002E-2"/>
    <n v="0"/>
    <n v="0"/>
    <n v="0"/>
  </r>
  <r>
    <s v="Nonpoint Sources"/>
    <x v="1"/>
    <n v="30"/>
    <x v="9"/>
    <s v="2310121401"/>
    <x v="7"/>
    <n v="0"/>
    <n v="0"/>
    <n v="0"/>
    <n v="0"/>
    <n v="0"/>
  </r>
  <r>
    <s v="Nonpoint Sources"/>
    <x v="1"/>
    <n v="38"/>
    <x v="10"/>
    <s v="2310023310"/>
    <x v="7"/>
    <n v="0"/>
    <n v="0"/>
    <n v="0"/>
    <n v="0"/>
    <n v="0"/>
  </r>
  <r>
    <s v="Nonpoint Sources"/>
    <x v="1"/>
    <n v="38"/>
    <x v="10"/>
    <s v="2310111401"/>
    <x v="7"/>
    <n v="0"/>
    <n v="0.54352"/>
    <n v="0"/>
    <n v="0"/>
    <n v="0"/>
  </r>
  <r>
    <s v="Nonpoint Sources"/>
    <x v="1"/>
    <n v="38"/>
    <x v="10"/>
    <s v="2310121401"/>
    <x v="7"/>
    <n v="0"/>
    <n v="0"/>
    <n v="0"/>
    <n v="0"/>
    <n v="0"/>
  </r>
  <r>
    <s v="Nonpoint Sources"/>
    <x v="1"/>
    <n v="46"/>
    <x v="11"/>
    <s v="2310023310"/>
    <x v="7"/>
    <n v="0"/>
    <n v="0"/>
    <n v="0"/>
    <n v="0"/>
    <n v="0"/>
  </r>
  <r>
    <s v="Nonpoint Sources"/>
    <x v="1"/>
    <n v="46"/>
    <x v="11"/>
    <s v="2310111401"/>
    <x v="7"/>
    <n v="0"/>
    <n v="0.90383199999999997"/>
    <n v="0"/>
    <n v="0"/>
    <n v="0"/>
  </r>
  <r>
    <s v="Nonpoint Sources"/>
    <x v="1"/>
    <n v="46"/>
    <x v="11"/>
    <s v="2310121401"/>
    <x v="7"/>
    <n v="0"/>
    <n v="98.560299999999998"/>
    <n v="0"/>
    <n v="0"/>
    <n v="0"/>
  </r>
  <r>
    <s v="Nonpoint Sources"/>
    <x v="1"/>
    <n v="30"/>
    <x v="12"/>
    <s v="2310023310"/>
    <x v="7"/>
    <n v="0"/>
    <n v="0"/>
    <n v="0"/>
    <n v="0"/>
    <n v="0"/>
  </r>
  <r>
    <s v="Nonpoint Sources"/>
    <x v="1"/>
    <n v="30"/>
    <x v="12"/>
    <s v="2310111401"/>
    <x v="7"/>
    <n v="0"/>
    <n v="3.6641800000000002E-2"/>
    <n v="0"/>
    <n v="0"/>
    <n v="0"/>
  </r>
  <r>
    <s v="Nonpoint Sources"/>
    <x v="1"/>
    <n v="30"/>
    <x v="12"/>
    <s v="2310121401"/>
    <x v="7"/>
    <n v="0"/>
    <n v="0"/>
    <n v="0"/>
    <n v="0"/>
    <n v="0"/>
  </r>
  <r>
    <s v="Nonpoint Sources"/>
    <x v="1"/>
    <n v="38"/>
    <x v="13"/>
    <s v="2310023310"/>
    <x v="7"/>
    <n v="0"/>
    <n v="0"/>
    <n v="0"/>
    <n v="0"/>
    <n v="0"/>
  </r>
  <r>
    <s v="Nonpoint Sources"/>
    <x v="1"/>
    <n v="38"/>
    <x v="13"/>
    <s v="2310111401"/>
    <x v="7"/>
    <n v="0"/>
    <n v="9.7711500000000007E-2"/>
    <n v="0"/>
    <n v="0"/>
    <n v="0"/>
  </r>
  <r>
    <s v="Nonpoint Sources"/>
    <x v="1"/>
    <n v="38"/>
    <x v="13"/>
    <s v="2310121401"/>
    <x v="7"/>
    <n v="0"/>
    <n v="0"/>
    <n v="0"/>
    <n v="0"/>
    <n v="0"/>
  </r>
  <r>
    <s v="Nonpoint Sources"/>
    <x v="1"/>
    <n v="38"/>
    <x v="14"/>
    <s v="2310023310"/>
    <x v="7"/>
    <n v="0"/>
    <n v="0"/>
    <n v="0"/>
    <n v="0"/>
    <n v="0"/>
  </r>
  <r>
    <s v="Nonpoint Sources"/>
    <x v="1"/>
    <n v="38"/>
    <x v="14"/>
    <s v="2310111401"/>
    <x v="7"/>
    <n v="0"/>
    <n v="14.164900930979133"/>
    <n v="0"/>
    <n v="0"/>
    <n v="0"/>
  </r>
  <r>
    <s v="Nonpoint Sources"/>
    <x v="1"/>
    <n v="38"/>
    <x v="14"/>
    <s v="2310121401"/>
    <x v="7"/>
    <n v="0"/>
    <n v="13.44"/>
    <n v="0"/>
    <n v="0"/>
    <n v="0"/>
  </r>
  <r>
    <s v="Nonpoint Sources"/>
    <x v="1"/>
    <n v="38"/>
    <x v="15"/>
    <s v="2310023310"/>
    <x v="7"/>
    <n v="0"/>
    <n v="0"/>
    <n v="0"/>
    <n v="0"/>
    <n v="0"/>
  </r>
  <r>
    <s v="Nonpoint Sources"/>
    <x v="1"/>
    <n v="38"/>
    <x v="15"/>
    <s v="2310111401"/>
    <x v="7"/>
    <n v="0"/>
    <n v="0"/>
    <n v="0"/>
    <n v="0"/>
    <n v="0"/>
  </r>
  <r>
    <s v="Nonpoint Sources"/>
    <x v="1"/>
    <n v="38"/>
    <x v="15"/>
    <s v="2310121401"/>
    <x v="7"/>
    <n v="0"/>
    <n v="0"/>
    <n v="0"/>
    <n v="0"/>
    <n v="0"/>
  </r>
  <r>
    <s v="Nonpoint Sources"/>
    <x v="1"/>
    <n v="38"/>
    <x v="16"/>
    <s v="2310023310"/>
    <x v="7"/>
    <n v="0"/>
    <n v="0"/>
    <n v="0"/>
    <n v="0"/>
    <n v="0"/>
  </r>
  <r>
    <s v="Nonpoint Sources"/>
    <x v="1"/>
    <n v="38"/>
    <x v="16"/>
    <s v="2310111401"/>
    <x v="7"/>
    <n v="0"/>
    <n v="9.1620693310165073"/>
    <n v="0"/>
    <n v="0"/>
    <n v="0"/>
  </r>
  <r>
    <s v="Nonpoint Sources"/>
    <x v="1"/>
    <n v="38"/>
    <x v="16"/>
    <s v="2310121401"/>
    <x v="7"/>
    <n v="0"/>
    <n v="0"/>
    <n v="0"/>
    <n v="0"/>
    <n v="0"/>
  </r>
  <r>
    <s v="Nonpoint Sources"/>
    <x v="1"/>
    <n v="30"/>
    <x v="17"/>
    <s v="2310023310"/>
    <x v="7"/>
    <n v="0"/>
    <n v="0"/>
    <n v="0"/>
    <n v="0"/>
    <n v="0"/>
  </r>
  <r>
    <s v="Nonpoint Sources"/>
    <x v="1"/>
    <n v="30"/>
    <x v="17"/>
    <s v="2310111401"/>
    <x v="7"/>
    <n v="0"/>
    <n v="0"/>
    <n v="0"/>
    <n v="0"/>
    <n v="0"/>
  </r>
  <r>
    <s v="Nonpoint Sources"/>
    <x v="1"/>
    <n v="30"/>
    <x v="17"/>
    <s v="2310121401"/>
    <x v="7"/>
    <n v="0"/>
    <n v="0.508934"/>
    <n v="0"/>
    <n v="0"/>
    <n v="0"/>
  </r>
  <r>
    <s v="Nonpoint Sources"/>
    <x v="1"/>
    <n v="30"/>
    <x v="18"/>
    <s v="2310023310"/>
    <x v="7"/>
    <n v="0"/>
    <n v="0"/>
    <n v="0"/>
    <n v="0"/>
    <n v="0"/>
  </r>
  <r>
    <s v="Nonpoint Sources"/>
    <x v="1"/>
    <n v="30"/>
    <x v="18"/>
    <s v="2310111401"/>
    <x v="7"/>
    <n v="0"/>
    <n v="7.3283600000000004E-2"/>
    <n v="0"/>
    <n v="0"/>
    <n v="0"/>
  </r>
  <r>
    <s v="Nonpoint Sources"/>
    <x v="1"/>
    <n v="30"/>
    <x v="18"/>
    <s v="2310121401"/>
    <x v="7"/>
    <n v="0"/>
    <n v="0"/>
    <n v="0"/>
    <n v="0"/>
    <n v="0"/>
  </r>
  <r>
    <s v="Nonpoint Sources"/>
    <x v="1"/>
    <n v="38"/>
    <x v="19"/>
    <s v="2310023310"/>
    <x v="7"/>
    <n v="0"/>
    <n v="0"/>
    <n v="0"/>
    <n v="0"/>
    <n v="0"/>
  </r>
  <r>
    <s v="Nonpoint Sources"/>
    <x v="1"/>
    <n v="38"/>
    <x v="19"/>
    <s v="2310111401"/>
    <x v="7"/>
    <n v="0"/>
    <n v="1.63056"/>
    <n v="0"/>
    <n v="0"/>
    <n v="0"/>
  </r>
  <r>
    <s v="Nonpoint Sources"/>
    <x v="1"/>
    <n v="38"/>
    <x v="19"/>
    <s v="2310121401"/>
    <x v="7"/>
    <n v="0"/>
    <n v="0"/>
    <n v="0"/>
    <n v="0"/>
    <n v="0"/>
  </r>
  <r>
    <s v="Nonpoint Sources"/>
    <x v="1"/>
    <n v="30"/>
    <x v="20"/>
    <s v="2310023310"/>
    <x v="7"/>
    <n v="0"/>
    <n v="0"/>
    <n v="0"/>
    <n v="0"/>
    <n v="0"/>
  </r>
  <r>
    <s v="Nonpoint Sources"/>
    <x v="1"/>
    <n v="30"/>
    <x v="20"/>
    <s v="2310111401"/>
    <x v="7"/>
    <n v="0"/>
    <n v="7.12073"/>
    <n v="0"/>
    <n v="0"/>
    <n v="0"/>
  </r>
  <r>
    <s v="Nonpoint Sources"/>
    <x v="1"/>
    <n v="30"/>
    <x v="20"/>
    <s v="2310121401"/>
    <x v="7"/>
    <n v="0"/>
    <n v="1.4933399999999999"/>
    <n v="0"/>
    <n v="0"/>
    <n v="0"/>
  </r>
  <r>
    <s v="Nonpoint Sources"/>
    <x v="1"/>
    <n v="30"/>
    <x v="21"/>
    <s v="2310023310"/>
    <x v="7"/>
    <n v="0"/>
    <n v="0"/>
    <n v="0"/>
    <n v="0"/>
    <n v="0"/>
  </r>
  <r>
    <s v="Nonpoint Sources"/>
    <x v="1"/>
    <n v="30"/>
    <x v="21"/>
    <s v="2310111401"/>
    <x v="7"/>
    <n v="0"/>
    <n v="1.2176048322147652"/>
    <n v="0"/>
    <n v="0"/>
    <n v="0"/>
  </r>
  <r>
    <s v="Nonpoint Sources"/>
    <x v="1"/>
    <n v="30"/>
    <x v="21"/>
    <s v="2310121401"/>
    <x v="7"/>
    <n v="0"/>
    <n v="0"/>
    <n v="0"/>
    <n v="0"/>
    <n v="0"/>
  </r>
  <r>
    <s v="Nonpoint Sources"/>
    <x v="1"/>
    <n v="30"/>
    <x v="22"/>
    <s v="2310023310"/>
    <x v="7"/>
    <n v="0"/>
    <n v="0"/>
    <n v="0"/>
    <n v="0"/>
    <n v="0"/>
  </r>
  <r>
    <s v="Nonpoint Sources"/>
    <x v="1"/>
    <n v="30"/>
    <x v="22"/>
    <s v="2310111401"/>
    <x v="7"/>
    <n v="0"/>
    <n v="1.0574516990291263"/>
    <n v="0"/>
    <n v="0"/>
    <n v="0"/>
  </r>
  <r>
    <s v="Nonpoint Sources"/>
    <x v="1"/>
    <n v="30"/>
    <x v="22"/>
    <s v="2310121401"/>
    <x v="7"/>
    <n v="0"/>
    <n v="0"/>
    <n v="0"/>
    <n v="0"/>
    <n v="0"/>
  </r>
  <r>
    <s v="Nonpoint Sources"/>
    <x v="1"/>
    <n v="38"/>
    <x v="23"/>
    <s v="2310023310"/>
    <x v="7"/>
    <n v="0"/>
    <n v="0"/>
    <n v="0"/>
    <n v="0"/>
    <n v="0"/>
  </r>
  <r>
    <s v="Nonpoint Sources"/>
    <x v="1"/>
    <n v="38"/>
    <x v="23"/>
    <s v="2310111401"/>
    <x v="7"/>
    <n v="0"/>
    <n v="0.109926"/>
    <n v="0"/>
    <n v="0"/>
    <n v="0"/>
  </r>
  <r>
    <s v="Nonpoint Sources"/>
    <x v="1"/>
    <n v="38"/>
    <x v="23"/>
    <s v="2310121401"/>
    <x v="7"/>
    <n v="0"/>
    <n v="0"/>
    <n v="0"/>
    <n v="0"/>
    <n v="0"/>
  </r>
  <r>
    <s v="Nonpoint Sources"/>
    <x v="1"/>
    <n v="38"/>
    <x v="24"/>
    <s v="2310023310"/>
    <x v="7"/>
    <n v="0"/>
    <n v="0"/>
    <n v="0"/>
    <n v="0"/>
    <n v="0"/>
  </r>
  <r>
    <s v="Nonpoint Sources"/>
    <x v="1"/>
    <n v="38"/>
    <x v="24"/>
    <s v="2310111401"/>
    <x v="7"/>
    <n v="0"/>
    <n v="1.3985000000000001"/>
    <n v="0"/>
    <n v="0"/>
    <n v="0"/>
  </r>
  <r>
    <s v="Nonpoint Sources"/>
    <x v="1"/>
    <n v="38"/>
    <x v="24"/>
    <s v="2310121401"/>
    <x v="7"/>
    <n v="0"/>
    <n v="2.9866799999999998"/>
    <n v="0"/>
    <n v="0"/>
    <n v="0"/>
  </r>
  <r>
    <s v="Nonpoint Sources"/>
    <x v="1"/>
    <n v="30"/>
    <x v="25"/>
    <s v="2310023310"/>
    <x v="7"/>
    <n v="0"/>
    <n v="0"/>
    <n v="0"/>
    <n v="0"/>
    <n v="0"/>
  </r>
  <r>
    <s v="Nonpoint Sources"/>
    <x v="1"/>
    <n v="30"/>
    <x v="25"/>
    <s v="2310111401"/>
    <x v="7"/>
    <n v="0"/>
    <n v="0"/>
    <n v="0"/>
    <n v="0"/>
    <n v="0"/>
  </r>
  <r>
    <s v="Nonpoint Sources"/>
    <x v="1"/>
    <n v="30"/>
    <x v="25"/>
    <s v="2310121401"/>
    <x v="7"/>
    <n v="0"/>
    <n v="210.56100000000001"/>
    <n v="0"/>
    <n v="0"/>
    <n v="0"/>
  </r>
  <r>
    <s v="Nonpoint Sources"/>
    <x v="1"/>
    <n v="38"/>
    <x v="26"/>
    <s v="2310023310"/>
    <x v="7"/>
    <n v="0"/>
    <n v="0"/>
    <n v="0"/>
    <n v="0"/>
    <n v="0"/>
  </r>
  <r>
    <s v="Nonpoint Sources"/>
    <x v="1"/>
    <n v="38"/>
    <x v="26"/>
    <s v="2310111401"/>
    <x v="7"/>
    <n v="0"/>
    <n v="6.7176700000000006E-2"/>
    <n v="0"/>
    <n v="0"/>
    <n v="0"/>
  </r>
  <r>
    <s v="Nonpoint Sources"/>
    <x v="1"/>
    <n v="38"/>
    <x v="26"/>
    <s v="2310121401"/>
    <x v="7"/>
    <n v="0"/>
    <n v="0"/>
    <n v="0"/>
    <n v="0"/>
    <n v="0"/>
  </r>
  <r>
    <s v="Nonpoint Sources"/>
    <x v="1"/>
    <n v="30"/>
    <x v="27"/>
    <s v="2310023310"/>
    <x v="7"/>
    <n v="0"/>
    <n v="0"/>
    <n v="0"/>
    <n v="0"/>
    <n v="0"/>
  </r>
  <r>
    <s v="Nonpoint Sources"/>
    <x v="1"/>
    <n v="30"/>
    <x v="27"/>
    <s v="2310111401"/>
    <x v="7"/>
    <n v="0"/>
    <n v="0.5252"/>
    <n v="0"/>
    <n v="0"/>
    <n v="0"/>
  </r>
  <r>
    <s v="Nonpoint Sources"/>
    <x v="1"/>
    <n v="30"/>
    <x v="27"/>
    <s v="2310121401"/>
    <x v="7"/>
    <n v="0"/>
    <n v="40.320099999999996"/>
    <n v="0"/>
    <n v="0"/>
    <n v="0"/>
  </r>
  <r>
    <s v="Nonpoint Sources"/>
    <x v="1"/>
    <n v="38"/>
    <x v="28"/>
    <s v="2310023310"/>
    <x v="7"/>
    <n v="0"/>
    <n v="0"/>
    <n v="0"/>
    <n v="0"/>
    <n v="0"/>
  </r>
  <r>
    <s v="Nonpoint Sources"/>
    <x v="1"/>
    <n v="38"/>
    <x v="28"/>
    <s v="2310111401"/>
    <x v="7"/>
    <n v="0"/>
    <n v="9.8627599999999997"/>
    <n v="0"/>
    <n v="0"/>
    <n v="0"/>
  </r>
  <r>
    <s v="Nonpoint Sources"/>
    <x v="1"/>
    <n v="38"/>
    <x v="28"/>
    <s v="2310121401"/>
    <x v="7"/>
    <n v="0"/>
    <n v="7.4666899999999998"/>
    <n v="0"/>
    <n v="0"/>
    <n v="0"/>
  </r>
  <r>
    <s v="Nonpoint Sources"/>
    <x v="1"/>
    <n v="38"/>
    <x v="0"/>
    <s v="2310010100"/>
    <x v="8"/>
    <n v="25.893999999999998"/>
    <n v="2.4470299999999998"/>
    <n v="37.372900000000001"/>
    <n v="0"/>
    <n v="3.3813499999999999"/>
  </r>
  <r>
    <s v="Nonpoint Sources"/>
    <x v="1"/>
    <n v="38"/>
    <x v="0"/>
    <s v="2310021100"/>
    <x v="8"/>
    <n v="0.18945400000000001"/>
    <n v="1.7903800000000001E-2"/>
    <n v="0.27343899999999999"/>
    <n v="0"/>
    <n v="2.4739799999999999E-2"/>
  </r>
  <r>
    <s v="Nonpoint Sources"/>
    <x v="1"/>
    <n v="38"/>
    <x v="0"/>
    <s v="2310023100"/>
    <x v="8"/>
    <n v="0"/>
    <n v="0"/>
    <n v="0"/>
    <n v="0"/>
    <n v="0"/>
  </r>
  <r>
    <s v="Nonpoint Sources"/>
    <x v="1"/>
    <n v="38"/>
    <x v="1"/>
    <s v="2310010100"/>
    <x v="8"/>
    <n v="29.35"/>
    <n v="2.7736299999999998"/>
    <n v="42.360900000000001"/>
    <n v="0"/>
    <n v="3.8326500000000001"/>
  </r>
  <r>
    <s v="Nonpoint Sources"/>
    <x v="1"/>
    <n v="38"/>
    <x v="1"/>
    <s v="2310021100"/>
    <x v="8"/>
    <n v="0"/>
    <n v="0"/>
    <n v="0"/>
    <n v="0"/>
    <n v="0"/>
  </r>
  <r>
    <s v="Nonpoint Sources"/>
    <x v="1"/>
    <n v="38"/>
    <x v="1"/>
    <s v="2310023100"/>
    <x v="8"/>
    <n v="0"/>
    <n v="0"/>
    <n v="0"/>
    <n v="0"/>
    <n v="0"/>
  </r>
  <r>
    <s v="Nonpoint Sources"/>
    <x v="1"/>
    <n v="38"/>
    <x v="2"/>
    <s v="2310010100"/>
    <x v="8"/>
    <n v="19.188400000000001"/>
    <n v="1.81334"/>
    <n v="27.694600000000001"/>
    <n v="0"/>
    <n v="2.5057"/>
  </r>
  <r>
    <s v="Nonpoint Sources"/>
    <x v="1"/>
    <n v="38"/>
    <x v="2"/>
    <s v="2310021100"/>
    <x v="8"/>
    <n v="14.7774"/>
    <n v="1.39649"/>
    <n v="21.328299999999999"/>
    <n v="0"/>
    <n v="1.9297"/>
  </r>
  <r>
    <s v="Nonpoint Sources"/>
    <x v="1"/>
    <n v="38"/>
    <x v="2"/>
    <s v="2310023100"/>
    <x v="8"/>
    <n v="0"/>
    <n v="0"/>
    <n v="0"/>
    <n v="0"/>
    <n v="0"/>
  </r>
  <r>
    <s v="Nonpoint Sources"/>
    <x v="1"/>
    <n v="38"/>
    <x v="3"/>
    <s v="2310010100"/>
    <x v="8"/>
    <n v="25.4298"/>
    <n v="2.4031600000000002"/>
    <n v="36.702800000000003"/>
    <n v="0"/>
    <n v="3.3207300000000002"/>
  </r>
  <r>
    <s v="Nonpoint Sources"/>
    <x v="1"/>
    <n v="38"/>
    <x v="3"/>
    <s v="2310021100"/>
    <x v="8"/>
    <n v="0.28418199999999999"/>
    <n v="2.68556E-2"/>
    <n v="0.410159"/>
    <n v="0"/>
    <n v="3.71096E-2"/>
  </r>
  <r>
    <s v="Nonpoint Sources"/>
    <x v="1"/>
    <n v="38"/>
    <x v="3"/>
    <s v="2310023100"/>
    <x v="8"/>
    <n v="0"/>
    <n v="0"/>
    <n v="0"/>
    <n v="0"/>
    <n v="0"/>
  </r>
  <r>
    <s v="Nonpoint Sources"/>
    <x v="1"/>
    <n v="30"/>
    <x v="4"/>
    <s v="2310010100"/>
    <x v="8"/>
    <n v="0"/>
    <n v="0"/>
    <n v="0"/>
    <n v="0"/>
    <n v="0"/>
  </r>
  <r>
    <s v="Nonpoint Sources"/>
    <x v="1"/>
    <n v="30"/>
    <x v="4"/>
    <s v="2310021100"/>
    <x v="8"/>
    <n v="0"/>
    <n v="0"/>
    <n v="0"/>
    <n v="0"/>
    <n v="0"/>
  </r>
  <r>
    <s v="Nonpoint Sources"/>
    <x v="1"/>
    <n v="30"/>
    <x v="4"/>
    <s v="2310023100"/>
    <x v="8"/>
    <n v="0"/>
    <n v="0"/>
    <n v="0"/>
    <n v="0"/>
    <n v="0"/>
  </r>
  <r>
    <s v="Nonpoint Sources"/>
    <x v="1"/>
    <n v="30"/>
    <x v="5"/>
    <s v="2310010100"/>
    <x v="8"/>
    <n v="3.3012299999999999"/>
    <n v="0.31197200000000003"/>
    <n v="4.7646699999999997"/>
    <n v="0"/>
    <n v="0.431089"/>
  </r>
  <r>
    <s v="Nonpoint Sources"/>
    <x v="1"/>
    <n v="30"/>
    <x v="5"/>
    <s v="2310021100"/>
    <x v="8"/>
    <n v="0"/>
    <n v="0"/>
    <n v="0"/>
    <n v="0"/>
    <n v="0"/>
  </r>
  <r>
    <s v="Nonpoint Sources"/>
    <x v="1"/>
    <n v="30"/>
    <x v="5"/>
    <s v="2310023100"/>
    <x v="8"/>
    <n v="0"/>
    <n v="0"/>
    <n v="0"/>
    <n v="0"/>
    <n v="0"/>
  </r>
  <r>
    <s v="Nonpoint Sources"/>
    <x v="1"/>
    <n v="38"/>
    <x v="6"/>
    <s v="2310010100"/>
    <x v="8"/>
    <n v="31.826000000000001"/>
    <n v="3.0076100000000001"/>
    <n v="45.934399999999997"/>
    <n v="0"/>
    <n v="4.1559699999999999"/>
  </r>
  <r>
    <s v="Nonpoint Sources"/>
    <x v="1"/>
    <n v="38"/>
    <x v="6"/>
    <s v="2310021100"/>
    <x v="8"/>
    <n v="0.18945400000000001"/>
    <n v="1.7903800000000001E-2"/>
    <n v="0.27343899999999999"/>
    <n v="0"/>
    <n v="2.4739799999999999E-2"/>
  </r>
  <r>
    <s v="Nonpoint Sources"/>
    <x v="1"/>
    <n v="38"/>
    <x v="6"/>
    <s v="2310023100"/>
    <x v="8"/>
    <n v="0"/>
    <n v="0"/>
    <n v="0"/>
    <n v="0"/>
    <n v="0"/>
  </r>
  <r>
    <s v="Nonpoint Sources"/>
    <x v="1"/>
    <n v="38"/>
    <x v="7"/>
    <s v="2310010100"/>
    <x v="8"/>
    <n v="51.464775992438561"/>
    <n v="4.8635066729678638"/>
    <n v="74.278977315689971"/>
    <n v="0"/>
    <n v="6.7204846691871456"/>
  </r>
  <r>
    <s v="Nonpoint Sources"/>
    <x v="1"/>
    <n v="38"/>
    <x v="7"/>
    <s v="2310021100"/>
    <x v="8"/>
    <n v="0"/>
    <n v="0"/>
    <n v="0"/>
    <n v="0"/>
    <n v="0"/>
  </r>
  <r>
    <s v="Nonpoint Sources"/>
    <x v="1"/>
    <n v="38"/>
    <x v="7"/>
    <s v="2310023100"/>
    <x v="8"/>
    <n v="0"/>
    <n v="0"/>
    <n v="0"/>
    <n v="0"/>
    <n v="0"/>
  </r>
  <r>
    <s v="Nonpoint Sources"/>
    <x v="1"/>
    <n v="30"/>
    <x v="8"/>
    <s v="2310010100"/>
    <x v="8"/>
    <n v="24.243400000000001"/>
    <n v="2.2910499999999998"/>
    <n v="34.990499999999997"/>
    <n v="0"/>
    <n v="3.16581"/>
  </r>
  <r>
    <s v="Nonpoint Sources"/>
    <x v="1"/>
    <n v="30"/>
    <x v="8"/>
    <s v="2310021100"/>
    <x v="8"/>
    <n v="76.634299999999996"/>
    <n v="7.24207"/>
    <n v="110.60599999999999"/>
    <n v="0"/>
    <n v="10.007199999999999"/>
  </r>
  <r>
    <s v="Nonpoint Sources"/>
    <x v="1"/>
    <n v="30"/>
    <x v="8"/>
    <s v="2310023100"/>
    <x v="8"/>
    <n v="0"/>
    <n v="0"/>
    <n v="0"/>
    <n v="0"/>
    <n v="0"/>
  </r>
  <r>
    <s v="Nonpoint Sources"/>
    <x v="1"/>
    <n v="30"/>
    <x v="9"/>
    <s v="2310010100"/>
    <x v="8"/>
    <n v="0.30949100000000002"/>
    <n v="2.92474E-2"/>
    <n v="0.44668799999999997"/>
    <n v="0"/>
    <n v="4.0414600000000002E-2"/>
  </r>
  <r>
    <s v="Nonpoint Sources"/>
    <x v="1"/>
    <n v="30"/>
    <x v="9"/>
    <s v="2310021100"/>
    <x v="8"/>
    <n v="0"/>
    <n v="0"/>
    <n v="0"/>
    <n v="0"/>
    <n v="0"/>
  </r>
  <r>
    <s v="Nonpoint Sources"/>
    <x v="1"/>
    <n v="30"/>
    <x v="9"/>
    <s v="2310023100"/>
    <x v="8"/>
    <n v="0"/>
    <n v="0"/>
    <n v="0"/>
    <n v="0"/>
    <n v="0"/>
  </r>
  <r>
    <s v="Nonpoint Sources"/>
    <x v="1"/>
    <n v="38"/>
    <x v="10"/>
    <s v="2310010100"/>
    <x v="8"/>
    <n v="4.5907799999999996"/>
    <n v="0.433836"/>
    <n v="6.6258699999999999"/>
    <n v="0"/>
    <n v="0.59948299999999999"/>
  </r>
  <r>
    <s v="Nonpoint Sources"/>
    <x v="1"/>
    <n v="38"/>
    <x v="10"/>
    <s v="2310021100"/>
    <x v="8"/>
    <n v="0"/>
    <n v="0"/>
    <n v="0"/>
    <n v="0"/>
    <n v="0"/>
  </r>
  <r>
    <s v="Nonpoint Sources"/>
    <x v="1"/>
    <n v="38"/>
    <x v="10"/>
    <s v="2310023100"/>
    <x v="8"/>
    <n v="0"/>
    <n v="0"/>
    <n v="0"/>
    <n v="0"/>
    <n v="0"/>
  </r>
  <r>
    <s v="Nonpoint Sources"/>
    <x v="1"/>
    <n v="46"/>
    <x v="11"/>
    <s v="2310010100"/>
    <x v="8"/>
    <n v="7.6341000000000001"/>
    <n v="0.72143599999999997"/>
    <n v="11.0183"/>
    <n v="0"/>
    <n v="0.99689300000000003"/>
  </r>
  <r>
    <s v="Nonpoint Sources"/>
    <x v="1"/>
    <n v="46"/>
    <x v="11"/>
    <s v="2310021100"/>
    <x v="8"/>
    <n v="6.2519999999999998"/>
    <n v="0.59082400000000002"/>
    <n v="9.0235000000000003"/>
    <n v="0"/>
    <n v="0.81641200000000003"/>
  </r>
  <r>
    <s v="Nonpoint Sources"/>
    <x v="1"/>
    <n v="46"/>
    <x v="11"/>
    <s v="2310023100"/>
    <x v="8"/>
    <n v="0"/>
    <n v="0"/>
    <n v="0"/>
    <n v="0"/>
    <n v="0"/>
  </r>
  <r>
    <s v="Nonpoint Sources"/>
    <x v="1"/>
    <n v="30"/>
    <x v="12"/>
    <s v="2310010100"/>
    <x v="8"/>
    <n v="0.30949100000000002"/>
    <n v="2.92474E-2"/>
    <n v="0.44668799999999997"/>
    <n v="0"/>
    <n v="4.0414600000000002E-2"/>
  </r>
  <r>
    <s v="Nonpoint Sources"/>
    <x v="1"/>
    <n v="30"/>
    <x v="12"/>
    <s v="2310021100"/>
    <x v="8"/>
    <n v="0"/>
    <n v="0"/>
    <n v="0"/>
    <n v="0"/>
    <n v="0"/>
  </r>
  <r>
    <s v="Nonpoint Sources"/>
    <x v="1"/>
    <n v="30"/>
    <x v="12"/>
    <s v="2310023100"/>
    <x v="8"/>
    <n v="0"/>
    <n v="0"/>
    <n v="0"/>
    <n v="0"/>
    <n v="0"/>
  </r>
  <r>
    <s v="Nonpoint Sources"/>
    <x v="1"/>
    <n v="38"/>
    <x v="13"/>
    <s v="2310010100"/>
    <x v="8"/>
    <n v="0.82530800000000004"/>
    <n v="7.7993099999999996E-2"/>
    <n v="1.1911700000000001"/>
    <n v="0"/>
    <n v="0.10777200000000001"/>
  </r>
  <r>
    <s v="Nonpoint Sources"/>
    <x v="1"/>
    <n v="38"/>
    <x v="13"/>
    <s v="2310021100"/>
    <x v="8"/>
    <n v="0"/>
    <n v="0"/>
    <n v="0"/>
    <n v="0"/>
    <n v="0"/>
  </r>
  <r>
    <s v="Nonpoint Sources"/>
    <x v="1"/>
    <n v="38"/>
    <x v="13"/>
    <s v="2310023100"/>
    <x v="8"/>
    <n v="0"/>
    <n v="0"/>
    <n v="0"/>
    <n v="0"/>
    <n v="0"/>
  </r>
  <r>
    <s v="Nonpoint Sources"/>
    <x v="1"/>
    <n v="38"/>
    <x v="14"/>
    <s v="2310010100"/>
    <x v="8"/>
    <n v="119.64293547351525"/>
    <n v="11.306395377207062"/>
    <n v="172.67939133226324"/>
    <n v="0"/>
    <n v="15.623426773675762"/>
  </r>
  <r>
    <s v="Nonpoint Sources"/>
    <x v="1"/>
    <n v="38"/>
    <x v="14"/>
    <s v="2310021100"/>
    <x v="8"/>
    <n v="0.852545"/>
    <n v="8.0567E-2"/>
    <n v="1.23048"/>
    <n v="0"/>
    <n v="0.111329"/>
  </r>
  <r>
    <s v="Nonpoint Sources"/>
    <x v="1"/>
    <n v="38"/>
    <x v="14"/>
    <s v="2310023100"/>
    <x v="8"/>
    <n v="0"/>
    <n v="0"/>
    <n v="0"/>
    <n v="0"/>
    <n v="0"/>
  </r>
  <r>
    <s v="Nonpoint Sources"/>
    <x v="1"/>
    <n v="38"/>
    <x v="15"/>
    <s v="2310010100"/>
    <x v="8"/>
    <n v="0"/>
    <n v="0"/>
    <n v="0"/>
    <n v="0"/>
    <n v="0"/>
  </r>
  <r>
    <s v="Nonpoint Sources"/>
    <x v="1"/>
    <n v="38"/>
    <x v="15"/>
    <s v="2310021100"/>
    <x v="8"/>
    <n v="0"/>
    <n v="0"/>
    <n v="0"/>
    <n v="0"/>
    <n v="0"/>
  </r>
  <r>
    <s v="Nonpoint Sources"/>
    <x v="1"/>
    <n v="38"/>
    <x v="15"/>
    <s v="2310023100"/>
    <x v="8"/>
    <n v="0"/>
    <n v="0"/>
    <n v="0"/>
    <n v="0"/>
    <n v="0"/>
  </r>
  <r>
    <s v="Nonpoint Sources"/>
    <x v="1"/>
    <n v="38"/>
    <x v="16"/>
    <s v="2310010100"/>
    <x v="8"/>
    <n v="77.386241529105121"/>
    <n v="7.3131405212858382"/>
    <n v="111.69142832319723"/>
    <n v="0"/>
    <n v="10.105414943527368"/>
  </r>
  <r>
    <s v="Nonpoint Sources"/>
    <x v="1"/>
    <n v="38"/>
    <x v="16"/>
    <s v="2310021100"/>
    <x v="8"/>
    <n v="0"/>
    <n v="0"/>
    <n v="0"/>
    <n v="0"/>
    <n v="0"/>
  </r>
  <r>
    <s v="Nonpoint Sources"/>
    <x v="1"/>
    <n v="38"/>
    <x v="16"/>
    <s v="2310023100"/>
    <x v="8"/>
    <n v="0"/>
    <n v="0"/>
    <n v="0"/>
    <n v="0"/>
    <n v="0"/>
  </r>
  <r>
    <s v="Nonpoint Sources"/>
    <x v="1"/>
    <n v="30"/>
    <x v="17"/>
    <s v="2310010100"/>
    <x v="8"/>
    <n v="0"/>
    <n v="0"/>
    <n v="0"/>
    <n v="0"/>
    <n v="0"/>
  </r>
  <r>
    <s v="Nonpoint Sources"/>
    <x v="1"/>
    <n v="30"/>
    <x v="17"/>
    <s v="2310021100"/>
    <x v="8"/>
    <n v="29.9057"/>
    <n v="2.8261400000000001"/>
    <n v="43.1629"/>
    <n v="0"/>
    <n v="3.9052099999999998"/>
  </r>
  <r>
    <s v="Nonpoint Sources"/>
    <x v="1"/>
    <n v="30"/>
    <x v="17"/>
    <s v="2310023100"/>
    <x v="8"/>
    <n v="0"/>
    <n v="0"/>
    <n v="0"/>
    <n v="0"/>
    <n v="0"/>
  </r>
  <r>
    <s v="Nonpoint Sources"/>
    <x v="1"/>
    <n v="30"/>
    <x v="18"/>
    <s v="2310010100"/>
    <x v="8"/>
    <n v="0.618981"/>
    <n v="5.84948E-2"/>
    <n v="0.89337500000000003"/>
    <n v="0"/>
    <n v="8.0829200000000004E-2"/>
  </r>
  <r>
    <s v="Nonpoint Sources"/>
    <x v="1"/>
    <n v="30"/>
    <x v="18"/>
    <s v="2310021100"/>
    <x v="8"/>
    <n v="0"/>
    <n v="0"/>
    <n v="0"/>
    <n v="0"/>
    <n v="0"/>
  </r>
  <r>
    <s v="Nonpoint Sources"/>
    <x v="1"/>
    <n v="30"/>
    <x v="18"/>
    <s v="2310023100"/>
    <x v="8"/>
    <n v="0"/>
    <n v="0"/>
    <n v="0"/>
    <n v="0"/>
    <n v="0"/>
  </r>
  <r>
    <s v="Nonpoint Sources"/>
    <x v="1"/>
    <n v="38"/>
    <x v="19"/>
    <s v="2310010100"/>
    <x v="8"/>
    <n v="13.7723"/>
    <n v="1.3015099999999999"/>
    <n v="19.877600000000001"/>
    <n v="0"/>
    <n v="1.7984500000000001"/>
  </r>
  <r>
    <s v="Nonpoint Sources"/>
    <x v="1"/>
    <n v="38"/>
    <x v="19"/>
    <s v="2310021100"/>
    <x v="8"/>
    <n v="0"/>
    <n v="0"/>
    <n v="0"/>
    <n v="0"/>
    <n v="0"/>
  </r>
  <r>
    <s v="Nonpoint Sources"/>
    <x v="1"/>
    <n v="38"/>
    <x v="19"/>
    <s v="2310023100"/>
    <x v="8"/>
    <n v="0"/>
    <n v="0"/>
    <n v="0"/>
    <n v="0"/>
    <n v="0"/>
  </r>
  <r>
    <s v="Nonpoint Sources"/>
    <x v="1"/>
    <n v="30"/>
    <x v="20"/>
    <s v="2310010100"/>
    <x v="8"/>
    <n v="60.144399999999997"/>
    <n v="5.6837400000000002"/>
    <n v="86.806299999999993"/>
    <n v="0"/>
    <n v="7.8539000000000003"/>
  </r>
  <r>
    <s v="Nonpoint Sources"/>
    <x v="1"/>
    <n v="30"/>
    <x v="20"/>
    <s v="2310021100"/>
    <x v="8"/>
    <n v="9.4727199999999998E-2"/>
    <n v="8.9518800000000006E-3"/>
    <n v="0.13672000000000001"/>
    <n v="0"/>
    <n v="1.23699E-2"/>
  </r>
  <r>
    <s v="Nonpoint Sources"/>
    <x v="1"/>
    <n v="30"/>
    <x v="20"/>
    <s v="2310023100"/>
    <x v="8"/>
    <n v="0"/>
    <n v="0"/>
    <n v="0"/>
    <n v="0"/>
    <n v="0"/>
  </r>
  <r>
    <s v="Nonpoint Sources"/>
    <x v="1"/>
    <n v="30"/>
    <x v="21"/>
    <s v="2310010100"/>
    <x v="8"/>
    <n v="10.284369798657718"/>
    <n v="0.9718836577181208"/>
    <n v="14.84335100671141"/>
    <n v="0"/>
    <n v="1.3429713422818792"/>
  </r>
  <r>
    <s v="Nonpoint Sources"/>
    <x v="1"/>
    <n v="30"/>
    <x v="21"/>
    <s v="2310021100"/>
    <x v="8"/>
    <n v="0"/>
    <n v="0"/>
    <n v="0"/>
    <n v="0"/>
    <n v="0"/>
  </r>
  <r>
    <s v="Nonpoint Sources"/>
    <x v="1"/>
    <n v="30"/>
    <x v="21"/>
    <s v="2310023100"/>
    <x v="8"/>
    <n v="0"/>
    <n v="0"/>
    <n v="0"/>
    <n v="0"/>
    <n v="0"/>
  </r>
  <r>
    <s v="Nonpoint Sources"/>
    <x v="1"/>
    <n v="30"/>
    <x v="22"/>
    <s v="2310010100"/>
    <x v="8"/>
    <n v="8.9316609223300976"/>
    <n v="0.844057645631068"/>
    <n v="12.891016990291263"/>
    <n v="0"/>
    <n v="1.166330582524272"/>
  </r>
  <r>
    <s v="Nonpoint Sources"/>
    <x v="1"/>
    <n v="30"/>
    <x v="22"/>
    <s v="2310021100"/>
    <x v="8"/>
    <n v="0.18853432038834952"/>
    <n v="1.7816888349514563E-2"/>
    <n v="0.27211162621359219"/>
    <n v="0"/>
    <n v="2.4619703883495145E-2"/>
  </r>
  <r>
    <s v="Nonpoint Sources"/>
    <x v="1"/>
    <n v="30"/>
    <x v="22"/>
    <s v="2310023100"/>
    <x v="8"/>
    <n v="0"/>
    <n v="0"/>
    <n v="0"/>
    <n v="0"/>
    <n v="0"/>
  </r>
  <r>
    <s v="Nonpoint Sources"/>
    <x v="1"/>
    <n v="38"/>
    <x v="23"/>
    <s v="2310010100"/>
    <x v="8"/>
    <n v="0.92847199999999996"/>
    <n v="8.7742200000000006E-2"/>
    <n v="1.34006"/>
    <n v="0"/>
    <n v="0.121244"/>
  </r>
  <r>
    <s v="Nonpoint Sources"/>
    <x v="1"/>
    <n v="38"/>
    <x v="23"/>
    <s v="2310021100"/>
    <x v="8"/>
    <n v="0"/>
    <n v="0"/>
    <n v="0"/>
    <n v="0"/>
    <n v="0"/>
  </r>
  <r>
    <s v="Nonpoint Sources"/>
    <x v="1"/>
    <n v="38"/>
    <x v="23"/>
    <s v="2310023100"/>
    <x v="8"/>
    <n v="0"/>
    <n v="0"/>
    <n v="0"/>
    <n v="0"/>
    <n v="0"/>
  </r>
  <r>
    <s v="Nonpoint Sources"/>
    <x v="1"/>
    <n v="38"/>
    <x v="24"/>
    <s v="2310010100"/>
    <x v="8"/>
    <n v="11.812200000000001"/>
    <n v="1.1162799999999999"/>
    <n v="17.0486"/>
    <n v="0"/>
    <n v="1.5424899999999999"/>
  </r>
  <r>
    <s v="Nonpoint Sources"/>
    <x v="1"/>
    <n v="38"/>
    <x v="24"/>
    <s v="2310021100"/>
    <x v="8"/>
    <n v="0.18945400000000001"/>
    <n v="1.7903800000000001E-2"/>
    <n v="0.27343899999999999"/>
    <n v="0"/>
    <n v="2.4739799999999999E-2"/>
  </r>
  <r>
    <s v="Nonpoint Sources"/>
    <x v="1"/>
    <n v="38"/>
    <x v="24"/>
    <s v="2310023100"/>
    <x v="8"/>
    <n v="0"/>
    <n v="0"/>
    <n v="0"/>
    <n v="0"/>
    <n v="0"/>
  </r>
  <r>
    <s v="Nonpoint Sources"/>
    <x v="1"/>
    <n v="30"/>
    <x v="25"/>
    <s v="2310010100"/>
    <x v="8"/>
    <n v="0"/>
    <n v="0"/>
    <n v="0"/>
    <n v="0"/>
    <n v="0"/>
  </r>
  <r>
    <s v="Nonpoint Sources"/>
    <x v="1"/>
    <n v="30"/>
    <x v="25"/>
    <s v="2310021100"/>
    <x v="8"/>
    <n v="13.3565"/>
    <n v="1.2622199999999999"/>
    <n v="19.2775"/>
    <n v="0"/>
    <n v="1.7441500000000001"/>
  </r>
  <r>
    <s v="Nonpoint Sources"/>
    <x v="1"/>
    <n v="30"/>
    <x v="25"/>
    <s v="2310023100"/>
    <x v="8"/>
    <n v="0"/>
    <n v="0"/>
    <n v="0"/>
    <n v="0"/>
    <n v="0"/>
  </r>
  <r>
    <s v="Nonpoint Sources"/>
    <x v="1"/>
    <n v="38"/>
    <x v="26"/>
    <s v="2310010100"/>
    <x v="8"/>
    <n v="0.56740000000000002"/>
    <n v="5.36202E-2"/>
    <n v="0.81892699999999996"/>
    <n v="0"/>
    <n v="7.4093400000000004E-2"/>
  </r>
  <r>
    <s v="Nonpoint Sources"/>
    <x v="1"/>
    <n v="38"/>
    <x v="26"/>
    <s v="2310021100"/>
    <x v="8"/>
    <n v="0"/>
    <n v="0"/>
    <n v="0"/>
    <n v="0"/>
    <n v="0"/>
  </r>
  <r>
    <s v="Nonpoint Sources"/>
    <x v="1"/>
    <n v="38"/>
    <x v="26"/>
    <s v="2310023100"/>
    <x v="8"/>
    <n v="0"/>
    <n v="0"/>
    <n v="0"/>
    <n v="0"/>
    <n v="0"/>
  </r>
  <r>
    <s v="Nonpoint Sources"/>
    <x v="1"/>
    <n v="30"/>
    <x v="27"/>
    <s v="2310010100"/>
    <x v="8"/>
    <n v="4.4360299999999997"/>
    <n v="0.419213"/>
    <n v="6.40252"/>
    <n v="0"/>
    <n v="0.57927600000000001"/>
  </r>
  <r>
    <s v="Nonpoint Sources"/>
    <x v="1"/>
    <n v="30"/>
    <x v="27"/>
    <s v="2310021100"/>
    <x v="8"/>
    <n v="2.5576400000000001"/>
    <n v="0.241701"/>
    <n v="3.69143"/>
    <n v="0"/>
    <n v="0.33398699999999998"/>
  </r>
  <r>
    <s v="Nonpoint Sources"/>
    <x v="1"/>
    <n v="30"/>
    <x v="27"/>
    <s v="2310023100"/>
    <x v="8"/>
    <n v="0"/>
    <n v="0"/>
    <n v="0"/>
    <n v="0"/>
    <n v="0"/>
  </r>
  <r>
    <s v="Nonpoint Sources"/>
    <x v="1"/>
    <n v="38"/>
    <x v="28"/>
    <s v="2310010100"/>
    <x v="8"/>
    <n v="83.304599999999994"/>
    <n v="7.8724299999999996"/>
    <n v="120.233"/>
    <n v="0"/>
    <n v="10.878299999999999"/>
  </r>
  <r>
    <s v="Nonpoint Sources"/>
    <x v="1"/>
    <n v="38"/>
    <x v="28"/>
    <s v="2310021100"/>
    <x v="8"/>
    <n v="0.473636"/>
    <n v="4.4759399999999998E-2"/>
    <n v="0.68359800000000004"/>
    <n v="0"/>
    <n v="6.1849399999999999E-2"/>
  </r>
  <r>
    <s v="Nonpoint Sources"/>
    <x v="1"/>
    <n v="38"/>
    <x v="28"/>
    <s v="2310023100"/>
    <x v="8"/>
    <n v="0"/>
    <n v="0"/>
    <n v="0"/>
    <n v="0"/>
    <n v="0"/>
  </r>
  <r>
    <s v="Nonpoint Sources"/>
    <x v="1"/>
    <n v="38"/>
    <x v="0"/>
    <s v="2310000660"/>
    <x v="9"/>
    <n v="63.177"/>
    <n v="3.9871599999999998"/>
    <n v="14.280099999999999"/>
    <n v="0.108347"/>
    <n v="2.45947"/>
  </r>
  <r>
    <s v="Nonpoint Sources"/>
    <x v="1"/>
    <n v="38"/>
    <x v="1"/>
    <s v="2310000660"/>
    <x v="9"/>
    <n v="143.20099999999999"/>
    <n v="9.0375599999999991"/>
    <n v="32.368200000000002"/>
    <n v="0.245586"/>
    <n v="5.5747999999999998"/>
  </r>
  <r>
    <s v="Nonpoint Sources"/>
    <x v="1"/>
    <n v="38"/>
    <x v="2"/>
    <s v="2310000660"/>
    <x v="9"/>
    <n v="14.741300000000001"/>
    <n v="0.930338"/>
    <n v="3.33202"/>
    <n v="2.5280899999999999E-2"/>
    <n v="0.57387699999999997"/>
  </r>
  <r>
    <s v="Nonpoint Sources"/>
    <x v="1"/>
    <n v="38"/>
    <x v="3"/>
    <s v="2310000660"/>
    <x v="9"/>
    <n v="105.295"/>
    <n v="6.64527"/>
    <n v="23.8002"/>
    <n v="0.18057799999999999"/>
    <n v="4.0991200000000001"/>
  </r>
  <r>
    <s v="Nonpoint Sources"/>
    <x v="1"/>
    <n v="30"/>
    <x v="5"/>
    <s v="2310000660"/>
    <x v="9"/>
    <n v="0"/>
    <n v="0"/>
    <n v="0"/>
    <n v="0"/>
    <n v="0"/>
  </r>
  <r>
    <s v="Nonpoint Sources"/>
    <x v="1"/>
    <n v="38"/>
    <x v="6"/>
    <s v="2310000660"/>
    <x v="9"/>
    <n v="277.97899999999998"/>
    <n v="17.543500000000002"/>
    <n v="62.8324"/>
    <n v="0.47672599999999998"/>
    <n v="10.8217"/>
  </r>
  <r>
    <s v="Nonpoint Sources"/>
    <x v="1"/>
    <n v="38"/>
    <x v="7"/>
    <s v="2310000660"/>
    <x v="9"/>
    <n v="402.72675074183974"/>
    <n v="25.416441543026703"/>
    <n v="91.029658753709199"/>
    <n v="0.69066474777448061"/>
    <n v="15.678091097922849"/>
  </r>
  <r>
    <s v="Nonpoint Sources"/>
    <x v="1"/>
    <n v="30"/>
    <x v="8"/>
    <s v="2310000660"/>
    <x v="9"/>
    <n v="6.3177000000000003"/>
    <n v="0.39871600000000001"/>
    <n v="1.42801"/>
    <n v="1.0834699999999999E-2"/>
    <n v="0.245947"/>
  </r>
  <r>
    <s v="Nonpoint Sources"/>
    <x v="1"/>
    <n v="38"/>
    <x v="10"/>
    <s v="2310000660"/>
    <x v="9"/>
    <n v="4.2118000000000002"/>
    <n v="0.26581100000000002"/>
    <n v="0.95200700000000005"/>
    <n v="7.2231200000000004E-3"/>
    <n v="0.163965"/>
  </r>
  <r>
    <s v="Nonpoint Sources"/>
    <x v="1"/>
    <n v="46"/>
    <x v="11"/>
    <s v="2310000660"/>
    <x v="9"/>
    <n v="18.953099999999999"/>
    <n v="1.19615"/>
    <n v="4.2840299999999996"/>
    <n v="3.2503999999999998E-2"/>
    <n v="0.73784099999999997"/>
  </r>
  <r>
    <s v="Nonpoint Sources"/>
    <x v="1"/>
    <n v="30"/>
    <x v="12"/>
    <s v="2310000660"/>
    <x v="9"/>
    <n v="0"/>
    <n v="0"/>
    <n v="0"/>
    <n v="0"/>
    <n v="0"/>
  </r>
  <r>
    <s v="Nonpoint Sources"/>
    <x v="1"/>
    <n v="38"/>
    <x v="13"/>
    <s v="2310000660"/>
    <x v="9"/>
    <n v="4.2118000000000002"/>
    <n v="0.26581100000000002"/>
    <n v="0.95200700000000005"/>
    <n v="7.2231200000000004E-3"/>
    <n v="0.163965"/>
  </r>
  <r>
    <s v="Nonpoint Sources"/>
    <x v="1"/>
    <n v="38"/>
    <x v="14"/>
    <s v="2310000660"/>
    <x v="9"/>
    <n v="1604.0177615298087"/>
    <n v="101.23086614173228"/>
    <n v="362.5622260967379"/>
    <n v="2.7508489876265463"/>
    <n v="62.444342632170979"/>
  </r>
  <r>
    <s v="Nonpoint Sources"/>
    <x v="1"/>
    <n v="38"/>
    <x v="15"/>
    <s v="2310000660"/>
    <x v="9"/>
    <n v="0"/>
    <n v="0"/>
    <n v="0"/>
    <n v="0"/>
    <n v="0"/>
  </r>
  <r>
    <s v="Nonpoint Sources"/>
    <x v="1"/>
    <n v="38"/>
    <x v="16"/>
    <s v="2310000660"/>
    <x v="9"/>
    <n v="608.64581344902388"/>
    <n v="38.412226247288501"/>
    <n v="137.57462472885032"/>
    <n v="1.0438133188720173"/>
    <n v="23.694539696312361"/>
  </r>
  <r>
    <s v="Nonpoint Sources"/>
    <x v="1"/>
    <n v="38"/>
    <x v="19"/>
    <s v="2310000660"/>
    <x v="9"/>
    <n v="16.847200000000001"/>
    <n v="1.06324"/>
    <n v="3.80803"/>
    <n v="2.8892500000000002E-2"/>
    <n v="0.65585899999999997"/>
  </r>
  <r>
    <s v="Nonpoint Sources"/>
    <x v="1"/>
    <n v="30"/>
    <x v="20"/>
    <s v="2310000660"/>
    <x v="9"/>
    <n v="181.107"/>
    <n v="11.4299"/>
    <n v="40.936300000000003"/>
    <n v="0.31059399999999998"/>
    <n v="7.0504800000000003"/>
  </r>
  <r>
    <s v="Nonpoint Sources"/>
    <x v="1"/>
    <n v="30"/>
    <x v="21"/>
    <s v="2310000660"/>
    <x v="9"/>
    <n v="52.647500000000001"/>
    <n v="3.3226300000000002"/>
    <n v="11.9001"/>
    <n v="9.0288999999999994E-2"/>
    <n v="2.04956"/>
  </r>
  <r>
    <s v="Nonpoint Sources"/>
    <x v="1"/>
    <n v="30"/>
    <x v="22"/>
    <s v="2310000660"/>
    <x v="9"/>
    <n v="0"/>
    <n v="0"/>
    <n v="0"/>
    <n v="0"/>
    <n v="0"/>
  </r>
  <r>
    <s v="Nonpoint Sources"/>
    <x v="1"/>
    <n v="38"/>
    <x v="23"/>
    <s v="2310000660"/>
    <x v="9"/>
    <n v="4.2118000000000002"/>
    <n v="0.26581100000000002"/>
    <n v="0.95200700000000005"/>
    <n v="7.2231200000000004E-3"/>
    <n v="0.163965"/>
  </r>
  <r>
    <s v="Nonpoint Sources"/>
    <x v="1"/>
    <n v="38"/>
    <x v="24"/>
    <s v="2310000660"/>
    <x v="9"/>
    <n v="88.447800000000001"/>
    <n v="5.58202"/>
    <n v="19.9922"/>
    <n v="0.15168599999999999"/>
    <n v="3.44326"/>
  </r>
  <r>
    <s v="Nonpoint Sources"/>
    <x v="1"/>
    <n v="30"/>
    <x v="25"/>
    <s v="2310000660"/>
    <x v="9"/>
    <n v="0"/>
    <n v="0"/>
    <n v="0"/>
    <n v="0"/>
    <n v="0"/>
  </r>
  <r>
    <s v="Nonpoint Sources"/>
    <x v="1"/>
    <n v="30"/>
    <x v="27"/>
    <s v="2310000660"/>
    <x v="9"/>
    <n v="0"/>
    <n v="0"/>
    <n v="0"/>
    <n v="0"/>
    <n v="0"/>
  </r>
  <r>
    <s v="Nonpoint Sources"/>
    <x v="1"/>
    <n v="38"/>
    <x v="28"/>
    <s v="2310000660"/>
    <x v="9"/>
    <n v="842.36"/>
    <n v="53.162100000000002"/>
    <n v="190.40100000000001"/>
    <n v="1.44462"/>
    <n v="32.792999999999999"/>
  </r>
  <r>
    <s v="Nonpoint Sources"/>
    <x v="1"/>
    <n v="38"/>
    <x v="0"/>
    <s v="2310011201"/>
    <x v="10"/>
    <n v="0"/>
    <n v="89.5364"/>
    <n v="0"/>
    <n v="0"/>
    <n v="0"/>
  </r>
  <r>
    <s v="Nonpoint Sources"/>
    <x v="1"/>
    <n v="38"/>
    <x v="0"/>
    <s v="2310021030"/>
    <x v="10"/>
    <n v="0"/>
    <n v="0"/>
    <n v="0"/>
    <n v="0"/>
    <n v="0"/>
  </r>
  <r>
    <s v="Nonpoint Sources"/>
    <x v="1"/>
    <n v="38"/>
    <x v="0"/>
    <s v="2310023030"/>
    <x v="10"/>
    <n v="0"/>
    <n v="0"/>
    <n v="0"/>
    <n v="0"/>
    <n v="0"/>
  </r>
  <r>
    <s v="Nonpoint Sources"/>
    <x v="1"/>
    <n v="38"/>
    <x v="1"/>
    <s v="2310011201"/>
    <x v="10"/>
    <n v="0"/>
    <n v="41.528799999999997"/>
    <n v="0"/>
    <n v="0"/>
    <n v="0"/>
  </r>
  <r>
    <s v="Nonpoint Sources"/>
    <x v="1"/>
    <n v="38"/>
    <x v="1"/>
    <s v="2310021030"/>
    <x v="10"/>
    <n v="0"/>
    <n v="0"/>
    <n v="0"/>
    <n v="0"/>
    <n v="0"/>
  </r>
  <r>
    <s v="Nonpoint Sources"/>
    <x v="1"/>
    <n v="38"/>
    <x v="1"/>
    <s v="2310023030"/>
    <x v="10"/>
    <n v="0"/>
    <n v="0"/>
    <n v="0"/>
    <n v="0"/>
    <n v="0"/>
  </r>
  <r>
    <s v="Nonpoint Sources"/>
    <x v="1"/>
    <n v="38"/>
    <x v="2"/>
    <s v="2310011201"/>
    <x v="10"/>
    <n v="0"/>
    <n v="139.227"/>
    <n v="0"/>
    <n v="0"/>
    <n v="0"/>
  </r>
  <r>
    <s v="Nonpoint Sources"/>
    <x v="1"/>
    <n v="38"/>
    <x v="2"/>
    <s v="2310021030"/>
    <x v="10"/>
    <n v="0"/>
    <n v="0.17353399999999999"/>
    <n v="0"/>
    <n v="0"/>
    <n v="0"/>
  </r>
  <r>
    <s v="Nonpoint Sources"/>
    <x v="1"/>
    <n v="38"/>
    <x v="2"/>
    <s v="2310023030"/>
    <x v="10"/>
    <n v="0"/>
    <n v="0"/>
    <n v="0"/>
    <n v="0"/>
    <n v="0"/>
  </r>
  <r>
    <s v="Nonpoint Sources"/>
    <x v="1"/>
    <n v="38"/>
    <x v="3"/>
    <s v="2310011201"/>
    <x v="10"/>
    <n v="0"/>
    <n v="102.616"/>
    <n v="0"/>
    <n v="0"/>
    <n v="0"/>
  </r>
  <r>
    <s v="Nonpoint Sources"/>
    <x v="1"/>
    <n v="38"/>
    <x v="3"/>
    <s v="2310021030"/>
    <x v="10"/>
    <n v="0"/>
    <n v="8.8238000000000005E-5"/>
    <n v="0"/>
    <n v="0"/>
    <n v="0"/>
  </r>
  <r>
    <s v="Nonpoint Sources"/>
    <x v="1"/>
    <n v="38"/>
    <x v="3"/>
    <s v="2310023030"/>
    <x v="10"/>
    <n v="0"/>
    <n v="0"/>
    <n v="0"/>
    <n v="0"/>
    <n v="0"/>
  </r>
  <r>
    <s v="Nonpoint Sources"/>
    <x v="1"/>
    <n v="30"/>
    <x v="4"/>
    <s v="2310011201"/>
    <x v="10"/>
    <n v="0"/>
    <n v="0"/>
    <n v="0"/>
    <n v="0"/>
    <n v="0"/>
  </r>
  <r>
    <s v="Nonpoint Sources"/>
    <x v="1"/>
    <n v="30"/>
    <x v="4"/>
    <s v="2310021030"/>
    <x v="10"/>
    <n v="0"/>
    <n v="0"/>
    <n v="0"/>
    <n v="0"/>
    <n v="0"/>
  </r>
  <r>
    <s v="Nonpoint Sources"/>
    <x v="1"/>
    <n v="30"/>
    <x v="4"/>
    <s v="2310023030"/>
    <x v="10"/>
    <n v="0"/>
    <n v="0"/>
    <n v="0"/>
    <n v="0"/>
    <n v="0"/>
  </r>
  <r>
    <s v="Nonpoint Sources"/>
    <x v="1"/>
    <n v="30"/>
    <x v="5"/>
    <s v="2310011201"/>
    <x v="10"/>
    <n v="0"/>
    <n v="12.336499999999999"/>
    <n v="0"/>
    <n v="0"/>
    <n v="0"/>
  </r>
  <r>
    <s v="Nonpoint Sources"/>
    <x v="1"/>
    <n v="30"/>
    <x v="5"/>
    <s v="2310021030"/>
    <x v="10"/>
    <n v="0"/>
    <n v="0"/>
    <n v="0"/>
    <n v="0"/>
    <n v="0"/>
  </r>
  <r>
    <s v="Nonpoint Sources"/>
    <x v="1"/>
    <n v="30"/>
    <x v="5"/>
    <s v="2310023030"/>
    <x v="10"/>
    <n v="0"/>
    <n v="0"/>
    <n v="0"/>
    <n v="0"/>
    <n v="0"/>
  </r>
  <r>
    <s v="Nonpoint Sources"/>
    <x v="1"/>
    <n v="38"/>
    <x v="6"/>
    <s v="2310011201"/>
    <x v="10"/>
    <n v="0"/>
    <n v="241.65600000000001"/>
    <n v="0"/>
    <n v="0"/>
    <n v="0"/>
  </r>
  <r>
    <s v="Nonpoint Sources"/>
    <x v="1"/>
    <n v="38"/>
    <x v="6"/>
    <s v="2310021030"/>
    <x v="10"/>
    <n v="0"/>
    <n v="3.1730499999999999E-4"/>
    <n v="0"/>
    <n v="0"/>
    <n v="0"/>
  </r>
  <r>
    <s v="Nonpoint Sources"/>
    <x v="1"/>
    <n v="38"/>
    <x v="6"/>
    <s v="2310023030"/>
    <x v="10"/>
    <n v="0"/>
    <n v="0"/>
    <n v="0"/>
    <n v="0"/>
    <n v="0"/>
  </r>
  <r>
    <s v="Nonpoint Sources"/>
    <x v="1"/>
    <n v="38"/>
    <x v="7"/>
    <s v="2310011201"/>
    <x v="10"/>
    <n v="0"/>
    <n v="598.31447655613033"/>
    <n v="0"/>
    <n v="0"/>
    <n v="0"/>
  </r>
  <r>
    <s v="Nonpoint Sources"/>
    <x v="1"/>
    <n v="38"/>
    <x v="7"/>
    <s v="2310021030"/>
    <x v="10"/>
    <n v="0"/>
    <n v="0"/>
    <n v="0"/>
    <n v="0"/>
    <n v="0"/>
  </r>
  <r>
    <s v="Nonpoint Sources"/>
    <x v="1"/>
    <n v="38"/>
    <x v="7"/>
    <s v="2310023030"/>
    <x v="10"/>
    <n v="0"/>
    <n v="0"/>
    <n v="0"/>
    <n v="0"/>
    <n v="0"/>
  </r>
  <r>
    <s v="Nonpoint Sources"/>
    <x v="1"/>
    <n v="30"/>
    <x v="8"/>
    <s v="2310011201"/>
    <x v="10"/>
    <n v="0"/>
    <n v="70.503799999999998"/>
    <n v="0"/>
    <n v="0"/>
    <n v="0"/>
  </r>
  <r>
    <s v="Nonpoint Sources"/>
    <x v="1"/>
    <n v="30"/>
    <x v="8"/>
    <s v="2310021030"/>
    <x v="10"/>
    <n v="0"/>
    <n v="0"/>
    <n v="0"/>
    <n v="0"/>
    <n v="0"/>
  </r>
  <r>
    <s v="Nonpoint Sources"/>
    <x v="1"/>
    <n v="30"/>
    <x v="8"/>
    <s v="2310023030"/>
    <x v="10"/>
    <n v="0"/>
    <n v="0"/>
    <n v="0"/>
    <n v="0"/>
    <n v="0"/>
  </r>
  <r>
    <s v="Nonpoint Sources"/>
    <x v="1"/>
    <n v="30"/>
    <x v="9"/>
    <s v="2310011201"/>
    <x v="10"/>
    <n v="0"/>
    <n v="0.18437999999999999"/>
    <n v="0"/>
    <n v="0"/>
    <n v="0"/>
  </r>
  <r>
    <s v="Nonpoint Sources"/>
    <x v="1"/>
    <n v="30"/>
    <x v="9"/>
    <s v="2310021030"/>
    <x v="10"/>
    <n v="0"/>
    <n v="0"/>
    <n v="0"/>
    <n v="0"/>
    <n v="0"/>
  </r>
  <r>
    <s v="Nonpoint Sources"/>
    <x v="1"/>
    <n v="30"/>
    <x v="9"/>
    <s v="2310023030"/>
    <x v="10"/>
    <n v="0"/>
    <n v="0"/>
    <n v="0"/>
    <n v="0"/>
    <n v="0"/>
  </r>
  <r>
    <s v="Nonpoint Sources"/>
    <x v="1"/>
    <n v="38"/>
    <x v="10"/>
    <s v="2310011201"/>
    <x v="10"/>
    <n v="0"/>
    <n v="17.505800000000001"/>
    <n v="0"/>
    <n v="0"/>
    <n v="0"/>
  </r>
  <r>
    <s v="Nonpoint Sources"/>
    <x v="1"/>
    <n v="38"/>
    <x v="10"/>
    <s v="2310021030"/>
    <x v="10"/>
    <n v="0"/>
    <n v="0"/>
    <n v="0"/>
    <n v="0"/>
    <n v="0"/>
  </r>
  <r>
    <s v="Nonpoint Sources"/>
    <x v="1"/>
    <n v="38"/>
    <x v="10"/>
    <s v="2310023030"/>
    <x v="10"/>
    <n v="0"/>
    <n v="0"/>
    <n v="0"/>
    <n v="0"/>
    <n v="0"/>
  </r>
  <r>
    <s v="Nonpoint Sources"/>
    <x v="1"/>
    <n v="46"/>
    <x v="11"/>
    <s v="2310011201"/>
    <x v="10"/>
    <n v="0"/>
    <n v="31.311699999999998"/>
    <n v="0"/>
    <n v="0"/>
    <n v="0"/>
  </r>
  <r>
    <s v="Nonpoint Sources"/>
    <x v="1"/>
    <n v="46"/>
    <x v="11"/>
    <s v="2310021030"/>
    <x v="10"/>
    <n v="0"/>
    <n v="5.4353600000000002E-2"/>
    <n v="0"/>
    <n v="0"/>
    <n v="0"/>
  </r>
  <r>
    <s v="Nonpoint Sources"/>
    <x v="1"/>
    <n v="46"/>
    <x v="11"/>
    <s v="2310023030"/>
    <x v="10"/>
    <n v="0"/>
    <n v="0"/>
    <n v="0"/>
    <n v="0"/>
    <n v="0"/>
  </r>
  <r>
    <s v="Nonpoint Sources"/>
    <x v="1"/>
    <n v="30"/>
    <x v="12"/>
    <s v="2310011201"/>
    <x v="10"/>
    <n v="0"/>
    <n v="0.25541900000000001"/>
    <n v="0"/>
    <n v="0"/>
    <n v="0"/>
  </r>
  <r>
    <s v="Nonpoint Sources"/>
    <x v="1"/>
    <n v="30"/>
    <x v="12"/>
    <s v="2310021030"/>
    <x v="10"/>
    <n v="0"/>
    <n v="0"/>
    <n v="0"/>
    <n v="0"/>
    <n v="0"/>
  </r>
  <r>
    <s v="Nonpoint Sources"/>
    <x v="1"/>
    <n v="30"/>
    <x v="12"/>
    <s v="2310023030"/>
    <x v="10"/>
    <n v="0"/>
    <n v="0"/>
    <n v="0"/>
    <n v="0"/>
    <n v="0"/>
  </r>
  <r>
    <s v="Nonpoint Sources"/>
    <x v="1"/>
    <n v="38"/>
    <x v="13"/>
    <s v="2310011201"/>
    <x v="10"/>
    <n v="0"/>
    <n v="0.39808900000000003"/>
    <n v="0"/>
    <n v="0"/>
    <n v="0"/>
  </r>
  <r>
    <s v="Nonpoint Sources"/>
    <x v="1"/>
    <n v="38"/>
    <x v="13"/>
    <s v="2310021030"/>
    <x v="10"/>
    <n v="0"/>
    <n v="0"/>
    <n v="0"/>
    <n v="0"/>
    <n v="0"/>
  </r>
  <r>
    <s v="Nonpoint Sources"/>
    <x v="1"/>
    <n v="38"/>
    <x v="13"/>
    <s v="2310023030"/>
    <x v="10"/>
    <n v="0"/>
    <n v="0"/>
    <n v="0"/>
    <n v="0"/>
    <n v="0"/>
  </r>
  <r>
    <s v="Nonpoint Sources"/>
    <x v="1"/>
    <n v="38"/>
    <x v="14"/>
    <s v="2310011201"/>
    <x v="10"/>
    <n v="0"/>
    <n v="1909.8016908327563"/>
    <n v="0"/>
    <n v="0"/>
    <n v="0"/>
  </r>
  <r>
    <s v="Nonpoint Sources"/>
    <x v="1"/>
    <n v="38"/>
    <x v="14"/>
    <s v="2310021030"/>
    <x v="10"/>
    <n v="0"/>
    <n v="0.119972"/>
    <n v="0"/>
    <n v="0"/>
    <n v="0"/>
  </r>
  <r>
    <s v="Nonpoint Sources"/>
    <x v="1"/>
    <n v="38"/>
    <x v="14"/>
    <s v="2310023030"/>
    <x v="10"/>
    <n v="0"/>
    <n v="0"/>
    <n v="0"/>
    <n v="0"/>
    <n v="0"/>
  </r>
  <r>
    <s v="Nonpoint Sources"/>
    <x v="1"/>
    <n v="38"/>
    <x v="15"/>
    <s v="2310011201"/>
    <x v="10"/>
    <n v="0"/>
    <n v="0"/>
    <n v="0"/>
    <n v="0"/>
    <n v="0"/>
  </r>
  <r>
    <s v="Nonpoint Sources"/>
    <x v="1"/>
    <n v="38"/>
    <x v="15"/>
    <s v="2310021030"/>
    <x v="10"/>
    <n v="0"/>
    <n v="0"/>
    <n v="0"/>
    <n v="0"/>
    <n v="0"/>
  </r>
  <r>
    <s v="Nonpoint Sources"/>
    <x v="1"/>
    <n v="38"/>
    <x v="15"/>
    <s v="2310023030"/>
    <x v="10"/>
    <n v="0"/>
    <n v="0"/>
    <n v="0"/>
    <n v="0"/>
    <n v="0"/>
  </r>
  <r>
    <s v="Nonpoint Sources"/>
    <x v="1"/>
    <n v="38"/>
    <x v="16"/>
    <s v="2310011201"/>
    <x v="10"/>
    <n v="0"/>
    <n v="1034.3119678825228"/>
    <n v="0"/>
    <n v="0"/>
    <n v="0"/>
  </r>
  <r>
    <s v="Nonpoint Sources"/>
    <x v="1"/>
    <n v="38"/>
    <x v="16"/>
    <s v="2310021030"/>
    <x v="10"/>
    <n v="0"/>
    <n v="0"/>
    <n v="0"/>
    <n v="0"/>
    <n v="0"/>
  </r>
  <r>
    <s v="Nonpoint Sources"/>
    <x v="1"/>
    <n v="38"/>
    <x v="16"/>
    <s v="2310023030"/>
    <x v="10"/>
    <n v="0"/>
    <n v="0"/>
    <n v="0"/>
    <n v="0"/>
    <n v="0"/>
  </r>
  <r>
    <s v="Nonpoint Sources"/>
    <x v="1"/>
    <n v="30"/>
    <x v="17"/>
    <s v="2310011201"/>
    <x v="10"/>
    <n v="0"/>
    <n v="0"/>
    <n v="0"/>
    <n v="0"/>
    <n v="0"/>
  </r>
  <r>
    <s v="Nonpoint Sources"/>
    <x v="1"/>
    <n v="30"/>
    <x v="17"/>
    <s v="2310021030"/>
    <x v="10"/>
    <n v="0"/>
    <n v="0"/>
    <n v="0"/>
    <n v="0"/>
    <n v="0"/>
  </r>
  <r>
    <s v="Nonpoint Sources"/>
    <x v="1"/>
    <n v="30"/>
    <x v="17"/>
    <s v="2310023030"/>
    <x v="10"/>
    <n v="0"/>
    <n v="0"/>
    <n v="0"/>
    <n v="0"/>
    <n v="0"/>
  </r>
  <r>
    <s v="Nonpoint Sources"/>
    <x v="1"/>
    <n v="30"/>
    <x v="18"/>
    <s v="2310011201"/>
    <x v="10"/>
    <n v="0"/>
    <n v="1.2310099999999999"/>
    <n v="0"/>
    <n v="0"/>
    <n v="0"/>
  </r>
  <r>
    <s v="Nonpoint Sources"/>
    <x v="1"/>
    <n v="30"/>
    <x v="18"/>
    <s v="2310021030"/>
    <x v="10"/>
    <n v="0"/>
    <n v="0"/>
    <n v="0"/>
    <n v="0"/>
    <n v="0"/>
  </r>
  <r>
    <s v="Nonpoint Sources"/>
    <x v="1"/>
    <n v="30"/>
    <x v="18"/>
    <s v="2310023030"/>
    <x v="10"/>
    <n v="0"/>
    <n v="0"/>
    <n v="0"/>
    <n v="0"/>
    <n v="0"/>
  </r>
  <r>
    <s v="Nonpoint Sources"/>
    <x v="1"/>
    <n v="38"/>
    <x v="19"/>
    <s v="2310011201"/>
    <x v="10"/>
    <n v="0"/>
    <n v="14.0467"/>
    <n v="0"/>
    <n v="0"/>
    <n v="0"/>
  </r>
  <r>
    <s v="Nonpoint Sources"/>
    <x v="1"/>
    <n v="38"/>
    <x v="19"/>
    <s v="2310021030"/>
    <x v="10"/>
    <n v="0"/>
    <n v="0"/>
    <n v="0"/>
    <n v="0"/>
    <n v="0"/>
  </r>
  <r>
    <s v="Nonpoint Sources"/>
    <x v="1"/>
    <n v="38"/>
    <x v="19"/>
    <s v="2310023030"/>
    <x v="10"/>
    <n v="0"/>
    <n v="0"/>
    <n v="0"/>
    <n v="0"/>
    <n v="0"/>
  </r>
  <r>
    <s v="Nonpoint Sources"/>
    <x v="1"/>
    <n v="30"/>
    <x v="20"/>
    <s v="2310011201"/>
    <x v="10"/>
    <n v="0"/>
    <n v="268.08800000000002"/>
    <n v="0"/>
    <n v="0"/>
    <n v="0"/>
  </r>
  <r>
    <s v="Nonpoint Sources"/>
    <x v="1"/>
    <n v="30"/>
    <x v="20"/>
    <s v="2310021030"/>
    <x v="10"/>
    <n v="0"/>
    <n v="0"/>
    <n v="0"/>
    <n v="0"/>
    <n v="0"/>
  </r>
  <r>
    <s v="Nonpoint Sources"/>
    <x v="1"/>
    <n v="30"/>
    <x v="20"/>
    <s v="2310023030"/>
    <x v="10"/>
    <n v="0"/>
    <n v="0"/>
    <n v="0"/>
    <n v="0"/>
    <n v="0"/>
  </r>
  <r>
    <s v="Nonpoint Sources"/>
    <x v="1"/>
    <n v="30"/>
    <x v="21"/>
    <s v="2310011201"/>
    <x v="10"/>
    <n v="0"/>
    <n v="68.908184567592869"/>
    <n v="0"/>
    <n v="0"/>
    <n v="0"/>
  </r>
  <r>
    <s v="Nonpoint Sources"/>
    <x v="1"/>
    <n v="30"/>
    <x v="21"/>
    <s v="2310021030"/>
    <x v="10"/>
    <n v="0"/>
    <n v="0"/>
    <n v="0"/>
    <n v="0"/>
    <n v="0"/>
  </r>
  <r>
    <s v="Nonpoint Sources"/>
    <x v="1"/>
    <n v="30"/>
    <x v="21"/>
    <s v="2310023030"/>
    <x v="10"/>
    <n v="0"/>
    <n v="0"/>
    <n v="0"/>
    <n v="0"/>
    <n v="0"/>
  </r>
  <r>
    <s v="Nonpoint Sources"/>
    <x v="1"/>
    <n v="30"/>
    <x v="22"/>
    <s v="2310011201"/>
    <x v="10"/>
    <n v="0"/>
    <n v="18.008464219060563"/>
    <n v="0"/>
    <n v="0"/>
    <n v="0"/>
  </r>
  <r>
    <s v="Nonpoint Sources"/>
    <x v="1"/>
    <n v="30"/>
    <x v="22"/>
    <s v="2310021030"/>
    <x v="10"/>
    <n v="0"/>
    <n v="0"/>
    <n v="0"/>
    <n v="0"/>
    <n v="0"/>
  </r>
  <r>
    <s v="Nonpoint Sources"/>
    <x v="1"/>
    <n v="30"/>
    <x v="22"/>
    <s v="2310023030"/>
    <x v="10"/>
    <n v="0"/>
    <n v="0"/>
    <n v="0"/>
    <n v="0"/>
    <n v="0"/>
  </r>
  <r>
    <s v="Nonpoint Sources"/>
    <x v="1"/>
    <n v="38"/>
    <x v="23"/>
    <s v="2310011201"/>
    <x v="10"/>
    <n v="0"/>
    <n v="7.6957899999999997"/>
    <n v="0"/>
    <n v="0"/>
    <n v="0"/>
  </r>
  <r>
    <s v="Nonpoint Sources"/>
    <x v="1"/>
    <n v="38"/>
    <x v="23"/>
    <s v="2310021030"/>
    <x v="10"/>
    <n v="0"/>
    <n v="0"/>
    <n v="0"/>
    <n v="0"/>
    <n v="0"/>
  </r>
  <r>
    <s v="Nonpoint Sources"/>
    <x v="1"/>
    <n v="38"/>
    <x v="23"/>
    <s v="2310023030"/>
    <x v="10"/>
    <n v="0"/>
    <n v="0"/>
    <n v="0"/>
    <n v="0"/>
    <n v="0"/>
  </r>
  <r>
    <s v="Nonpoint Sources"/>
    <x v="1"/>
    <n v="38"/>
    <x v="24"/>
    <s v="2310011201"/>
    <x v="10"/>
    <n v="0"/>
    <n v="119.38800000000001"/>
    <n v="0"/>
    <n v="0"/>
    <n v="0"/>
  </r>
  <r>
    <s v="Nonpoint Sources"/>
    <x v="1"/>
    <n v="38"/>
    <x v="24"/>
    <s v="2310021030"/>
    <x v="10"/>
    <n v="0"/>
    <n v="0.25066699999999997"/>
    <n v="0"/>
    <n v="0"/>
    <n v="0"/>
  </r>
  <r>
    <s v="Nonpoint Sources"/>
    <x v="1"/>
    <n v="38"/>
    <x v="24"/>
    <s v="2310023030"/>
    <x v="10"/>
    <n v="0"/>
    <n v="0"/>
    <n v="0"/>
    <n v="0"/>
    <n v="0"/>
  </r>
  <r>
    <s v="Nonpoint Sources"/>
    <x v="1"/>
    <n v="30"/>
    <x v="25"/>
    <s v="2310011201"/>
    <x v="10"/>
    <n v="0"/>
    <n v="0"/>
    <n v="0"/>
    <n v="0"/>
    <n v="0"/>
  </r>
  <r>
    <s v="Nonpoint Sources"/>
    <x v="1"/>
    <n v="30"/>
    <x v="25"/>
    <s v="2310021030"/>
    <x v="10"/>
    <n v="0"/>
    <n v="0"/>
    <n v="0"/>
    <n v="0"/>
    <n v="0"/>
  </r>
  <r>
    <s v="Nonpoint Sources"/>
    <x v="1"/>
    <n v="30"/>
    <x v="25"/>
    <s v="2310023030"/>
    <x v="10"/>
    <n v="0"/>
    <n v="0"/>
    <n v="0"/>
    <n v="0"/>
    <n v="0"/>
  </r>
  <r>
    <s v="Nonpoint Sources"/>
    <x v="1"/>
    <n v="38"/>
    <x v="26"/>
    <s v="2310011201"/>
    <x v="10"/>
    <n v="0"/>
    <n v="0.53530299999999997"/>
    <n v="0"/>
    <n v="0"/>
    <n v="0"/>
  </r>
  <r>
    <s v="Nonpoint Sources"/>
    <x v="1"/>
    <n v="38"/>
    <x v="26"/>
    <s v="2310021030"/>
    <x v="10"/>
    <n v="0"/>
    <n v="0"/>
    <n v="0"/>
    <n v="0"/>
    <n v="0"/>
  </r>
  <r>
    <s v="Nonpoint Sources"/>
    <x v="1"/>
    <n v="38"/>
    <x v="26"/>
    <s v="2310023030"/>
    <x v="10"/>
    <n v="0"/>
    <n v="0"/>
    <n v="0"/>
    <n v="0"/>
    <n v="0"/>
  </r>
  <r>
    <s v="Nonpoint Sources"/>
    <x v="1"/>
    <n v="30"/>
    <x v="27"/>
    <s v="2310011201"/>
    <x v="10"/>
    <n v="0"/>
    <n v="10.4747"/>
    <n v="0"/>
    <n v="0"/>
    <n v="0"/>
  </r>
  <r>
    <s v="Nonpoint Sources"/>
    <x v="1"/>
    <n v="30"/>
    <x v="27"/>
    <s v="2310021030"/>
    <x v="10"/>
    <n v="0"/>
    <n v="0"/>
    <n v="0"/>
    <n v="0"/>
    <n v="0"/>
  </r>
  <r>
    <s v="Nonpoint Sources"/>
    <x v="1"/>
    <n v="30"/>
    <x v="27"/>
    <s v="2310023030"/>
    <x v="10"/>
    <n v="0"/>
    <n v="0"/>
    <n v="0"/>
    <n v="0"/>
    <n v="0"/>
  </r>
  <r>
    <s v="Nonpoint Sources"/>
    <x v="1"/>
    <n v="38"/>
    <x v="28"/>
    <s v="2310011201"/>
    <x v="10"/>
    <n v="0"/>
    <n v="907.28099999999995"/>
    <n v="0"/>
    <n v="0"/>
    <n v="0"/>
  </r>
  <r>
    <s v="Nonpoint Sources"/>
    <x v="1"/>
    <n v="38"/>
    <x v="28"/>
    <s v="2310021030"/>
    <x v="10"/>
    <n v="0"/>
    <n v="9.3835100000000005E-2"/>
    <n v="0"/>
    <n v="0"/>
    <n v="0"/>
  </r>
  <r>
    <s v="Nonpoint Sources"/>
    <x v="1"/>
    <n v="38"/>
    <x v="28"/>
    <s v="2310023030"/>
    <x v="10"/>
    <n v="0"/>
    <n v="0"/>
    <n v="0"/>
    <n v="0"/>
    <n v="0"/>
  </r>
  <r>
    <s v="Nonpoint Sources"/>
    <x v="1"/>
    <n v="38"/>
    <x v="0"/>
    <s v="2310021251"/>
    <x v="11"/>
    <n v="0"/>
    <n v="0"/>
    <n v="0"/>
    <n v="0"/>
    <n v="0"/>
  </r>
  <r>
    <s v="Nonpoint Sources"/>
    <x v="1"/>
    <n v="38"/>
    <x v="0"/>
    <s v="2310021351"/>
    <x v="11"/>
    <n v="0"/>
    <n v="0"/>
    <n v="0"/>
    <n v="0"/>
    <n v="0"/>
  </r>
  <r>
    <s v="Nonpoint Sources"/>
    <x v="1"/>
    <n v="38"/>
    <x v="0"/>
    <s v="2310023251"/>
    <x v="11"/>
    <n v="0"/>
    <n v="0"/>
    <n v="0"/>
    <n v="0"/>
    <n v="0"/>
  </r>
  <r>
    <s v="Nonpoint Sources"/>
    <x v="1"/>
    <n v="38"/>
    <x v="0"/>
    <s v="2310023351"/>
    <x v="11"/>
    <n v="0"/>
    <n v="0"/>
    <n v="0"/>
    <n v="0"/>
    <n v="0"/>
  </r>
  <r>
    <s v="Nonpoint Sources"/>
    <x v="1"/>
    <n v="38"/>
    <x v="1"/>
    <s v="2310021251"/>
    <x v="11"/>
    <n v="0"/>
    <n v="0"/>
    <n v="0"/>
    <n v="0"/>
    <n v="0"/>
  </r>
  <r>
    <s v="Nonpoint Sources"/>
    <x v="1"/>
    <n v="38"/>
    <x v="1"/>
    <s v="2310021351"/>
    <x v="11"/>
    <n v="0"/>
    <n v="0"/>
    <n v="0"/>
    <n v="0"/>
    <n v="0"/>
  </r>
  <r>
    <s v="Nonpoint Sources"/>
    <x v="1"/>
    <n v="38"/>
    <x v="1"/>
    <s v="2310023251"/>
    <x v="11"/>
    <n v="0"/>
    <n v="0"/>
    <n v="0"/>
    <n v="0"/>
    <n v="0"/>
  </r>
  <r>
    <s v="Nonpoint Sources"/>
    <x v="1"/>
    <n v="38"/>
    <x v="1"/>
    <s v="2310023351"/>
    <x v="11"/>
    <n v="0"/>
    <n v="0"/>
    <n v="0"/>
    <n v="0"/>
    <n v="0"/>
  </r>
  <r>
    <s v="Nonpoint Sources"/>
    <x v="1"/>
    <n v="38"/>
    <x v="2"/>
    <s v="2310021251"/>
    <x v="11"/>
    <n v="0"/>
    <n v="0"/>
    <n v="0"/>
    <n v="0"/>
    <n v="0"/>
  </r>
  <r>
    <s v="Nonpoint Sources"/>
    <x v="1"/>
    <n v="38"/>
    <x v="2"/>
    <s v="2310021351"/>
    <x v="11"/>
    <n v="0"/>
    <n v="0"/>
    <n v="0"/>
    <n v="0"/>
    <n v="0"/>
  </r>
  <r>
    <s v="Nonpoint Sources"/>
    <x v="1"/>
    <n v="38"/>
    <x v="2"/>
    <s v="2310023251"/>
    <x v="11"/>
    <n v="0"/>
    <n v="0"/>
    <n v="0"/>
    <n v="0"/>
    <n v="0"/>
  </r>
  <r>
    <s v="Nonpoint Sources"/>
    <x v="1"/>
    <n v="38"/>
    <x v="2"/>
    <s v="2310023351"/>
    <x v="11"/>
    <n v="0"/>
    <n v="0"/>
    <n v="0"/>
    <n v="0"/>
    <n v="0"/>
  </r>
  <r>
    <s v="Nonpoint Sources"/>
    <x v="1"/>
    <n v="38"/>
    <x v="3"/>
    <s v="2310021251"/>
    <x v="11"/>
    <n v="0"/>
    <n v="0"/>
    <n v="0"/>
    <n v="0"/>
    <n v="0"/>
  </r>
  <r>
    <s v="Nonpoint Sources"/>
    <x v="1"/>
    <n v="38"/>
    <x v="3"/>
    <s v="2310021351"/>
    <x v="11"/>
    <n v="0"/>
    <n v="0"/>
    <n v="0"/>
    <n v="0"/>
    <n v="0"/>
  </r>
  <r>
    <s v="Nonpoint Sources"/>
    <x v="1"/>
    <n v="38"/>
    <x v="3"/>
    <s v="2310023251"/>
    <x v="11"/>
    <n v="0"/>
    <n v="0"/>
    <n v="0"/>
    <n v="0"/>
    <n v="0"/>
  </r>
  <r>
    <s v="Nonpoint Sources"/>
    <x v="1"/>
    <n v="38"/>
    <x v="3"/>
    <s v="2310023351"/>
    <x v="11"/>
    <n v="0"/>
    <n v="0"/>
    <n v="0"/>
    <n v="0"/>
    <n v="0"/>
  </r>
  <r>
    <s v="Nonpoint Sources"/>
    <x v="1"/>
    <n v="30"/>
    <x v="4"/>
    <s v="2310021251"/>
    <x v="11"/>
    <n v="0"/>
    <n v="0"/>
    <n v="0"/>
    <n v="0"/>
    <n v="0"/>
  </r>
  <r>
    <s v="Nonpoint Sources"/>
    <x v="1"/>
    <n v="30"/>
    <x v="4"/>
    <s v="2310021351"/>
    <x v="11"/>
    <n v="0"/>
    <n v="0"/>
    <n v="0"/>
    <n v="0"/>
    <n v="0"/>
  </r>
  <r>
    <s v="Nonpoint Sources"/>
    <x v="1"/>
    <n v="30"/>
    <x v="4"/>
    <s v="2310023251"/>
    <x v="11"/>
    <n v="0"/>
    <n v="0"/>
    <n v="0"/>
    <n v="0"/>
    <n v="0"/>
  </r>
  <r>
    <s v="Nonpoint Sources"/>
    <x v="1"/>
    <n v="30"/>
    <x v="4"/>
    <s v="2310023351"/>
    <x v="11"/>
    <n v="0"/>
    <n v="0"/>
    <n v="0"/>
    <n v="0"/>
    <n v="0"/>
  </r>
  <r>
    <s v="Nonpoint Sources"/>
    <x v="1"/>
    <n v="30"/>
    <x v="5"/>
    <s v="2310021251"/>
    <x v="11"/>
    <n v="0"/>
    <n v="0"/>
    <n v="0"/>
    <n v="0"/>
    <n v="0"/>
  </r>
  <r>
    <s v="Nonpoint Sources"/>
    <x v="1"/>
    <n v="30"/>
    <x v="5"/>
    <s v="2310021351"/>
    <x v="11"/>
    <n v="0"/>
    <n v="0"/>
    <n v="0"/>
    <n v="0"/>
    <n v="0"/>
  </r>
  <r>
    <s v="Nonpoint Sources"/>
    <x v="1"/>
    <n v="30"/>
    <x v="5"/>
    <s v="2310023251"/>
    <x v="11"/>
    <n v="0"/>
    <n v="0"/>
    <n v="0"/>
    <n v="0"/>
    <n v="0"/>
  </r>
  <r>
    <s v="Nonpoint Sources"/>
    <x v="1"/>
    <n v="30"/>
    <x v="5"/>
    <s v="2310023351"/>
    <x v="11"/>
    <n v="0"/>
    <n v="0"/>
    <n v="0"/>
    <n v="0"/>
    <n v="0"/>
  </r>
  <r>
    <s v="Nonpoint Sources"/>
    <x v="1"/>
    <n v="38"/>
    <x v="6"/>
    <s v="2310021251"/>
    <x v="11"/>
    <n v="0"/>
    <n v="0"/>
    <n v="0"/>
    <n v="0"/>
    <n v="0"/>
  </r>
  <r>
    <s v="Nonpoint Sources"/>
    <x v="1"/>
    <n v="38"/>
    <x v="6"/>
    <s v="2310021351"/>
    <x v="11"/>
    <n v="0"/>
    <n v="0"/>
    <n v="0"/>
    <n v="0"/>
    <n v="0"/>
  </r>
  <r>
    <s v="Nonpoint Sources"/>
    <x v="1"/>
    <n v="38"/>
    <x v="6"/>
    <s v="2310023251"/>
    <x v="11"/>
    <n v="0"/>
    <n v="0"/>
    <n v="0"/>
    <n v="0"/>
    <n v="0"/>
  </r>
  <r>
    <s v="Nonpoint Sources"/>
    <x v="1"/>
    <n v="38"/>
    <x v="6"/>
    <s v="2310023351"/>
    <x v="11"/>
    <n v="0"/>
    <n v="0"/>
    <n v="0"/>
    <n v="0"/>
    <n v="0"/>
  </r>
  <r>
    <s v="Nonpoint Sources"/>
    <x v="1"/>
    <n v="38"/>
    <x v="7"/>
    <s v="2310021251"/>
    <x v="11"/>
    <n v="0"/>
    <n v="0"/>
    <n v="0"/>
    <n v="0"/>
    <n v="0"/>
  </r>
  <r>
    <s v="Nonpoint Sources"/>
    <x v="1"/>
    <n v="38"/>
    <x v="7"/>
    <s v="2310021351"/>
    <x v="11"/>
    <n v="0"/>
    <n v="0"/>
    <n v="0"/>
    <n v="0"/>
    <n v="0"/>
  </r>
  <r>
    <s v="Nonpoint Sources"/>
    <x v="1"/>
    <n v="38"/>
    <x v="7"/>
    <s v="2310023251"/>
    <x v="11"/>
    <n v="0"/>
    <n v="0"/>
    <n v="0"/>
    <n v="0"/>
    <n v="0"/>
  </r>
  <r>
    <s v="Nonpoint Sources"/>
    <x v="1"/>
    <n v="38"/>
    <x v="7"/>
    <s v="2310023351"/>
    <x v="11"/>
    <n v="0"/>
    <n v="0"/>
    <n v="0"/>
    <n v="0"/>
    <n v="0"/>
  </r>
  <r>
    <s v="Nonpoint Sources"/>
    <x v="1"/>
    <n v="30"/>
    <x v="8"/>
    <s v="2310021251"/>
    <x v="11"/>
    <n v="0"/>
    <n v="0"/>
    <n v="0"/>
    <n v="0"/>
    <n v="0"/>
  </r>
  <r>
    <s v="Nonpoint Sources"/>
    <x v="1"/>
    <n v="30"/>
    <x v="8"/>
    <s v="2310021351"/>
    <x v="11"/>
    <n v="0"/>
    <n v="0"/>
    <n v="0"/>
    <n v="0"/>
    <n v="0"/>
  </r>
  <r>
    <s v="Nonpoint Sources"/>
    <x v="1"/>
    <n v="30"/>
    <x v="8"/>
    <s v="2310023251"/>
    <x v="11"/>
    <n v="0"/>
    <n v="0"/>
    <n v="0"/>
    <n v="0"/>
    <n v="0"/>
  </r>
  <r>
    <s v="Nonpoint Sources"/>
    <x v="1"/>
    <n v="30"/>
    <x v="8"/>
    <s v="2310023351"/>
    <x v="11"/>
    <n v="0"/>
    <n v="0"/>
    <n v="0"/>
    <n v="0"/>
    <n v="0"/>
  </r>
  <r>
    <s v="Nonpoint Sources"/>
    <x v="1"/>
    <n v="30"/>
    <x v="9"/>
    <s v="2310021251"/>
    <x v="11"/>
    <n v="0"/>
    <n v="0"/>
    <n v="0"/>
    <n v="0"/>
    <n v="0"/>
  </r>
  <r>
    <s v="Nonpoint Sources"/>
    <x v="1"/>
    <n v="30"/>
    <x v="9"/>
    <s v="2310021351"/>
    <x v="11"/>
    <n v="0"/>
    <n v="0"/>
    <n v="0"/>
    <n v="0"/>
    <n v="0"/>
  </r>
  <r>
    <s v="Nonpoint Sources"/>
    <x v="1"/>
    <n v="30"/>
    <x v="9"/>
    <s v="2310023251"/>
    <x v="11"/>
    <n v="0"/>
    <n v="0"/>
    <n v="0"/>
    <n v="0"/>
    <n v="0"/>
  </r>
  <r>
    <s v="Nonpoint Sources"/>
    <x v="1"/>
    <n v="30"/>
    <x v="9"/>
    <s v="2310023351"/>
    <x v="11"/>
    <n v="0"/>
    <n v="0"/>
    <n v="0"/>
    <n v="0"/>
    <n v="0"/>
  </r>
  <r>
    <s v="Nonpoint Sources"/>
    <x v="1"/>
    <n v="38"/>
    <x v="10"/>
    <s v="2310021251"/>
    <x v="11"/>
    <n v="0"/>
    <n v="0"/>
    <n v="0"/>
    <n v="0"/>
    <n v="0"/>
  </r>
  <r>
    <s v="Nonpoint Sources"/>
    <x v="1"/>
    <n v="38"/>
    <x v="10"/>
    <s v="2310021351"/>
    <x v="11"/>
    <n v="0"/>
    <n v="0"/>
    <n v="0"/>
    <n v="0"/>
    <n v="0"/>
  </r>
  <r>
    <s v="Nonpoint Sources"/>
    <x v="1"/>
    <n v="38"/>
    <x v="10"/>
    <s v="2310023251"/>
    <x v="11"/>
    <n v="0"/>
    <n v="0"/>
    <n v="0"/>
    <n v="0"/>
    <n v="0"/>
  </r>
  <r>
    <s v="Nonpoint Sources"/>
    <x v="1"/>
    <n v="38"/>
    <x v="10"/>
    <s v="2310023351"/>
    <x v="11"/>
    <n v="0"/>
    <n v="0"/>
    <n v="0"/>
    <n v="0"/>
    <n v="0"/>
  </r>
  <r>
    <s v="Nonpoint Sources"/>
    <x v="1"/>
    <n v="46"/>
    <x v="11"/>
    <s v="2310021251"/>
    <x v="11"/>
    <n v="0"/>
    <n v="0"/>
    <n v="0"/>
    <n v="0"/>
    <n v="0"/>
  </r>
  <r>
    <s v="Nonpoint Sources"/>
    <x v="1"/>
    <n v="46"/>
    <x v="11"/>
    <s v="2310021351"/>
    <x v="11"/>
    <n v="0"/>
    <n v="0"/>
    <n v="0"/>
    <n v="0"/>
    <n v="0"/>
  </r>
  <r>
    <s v="Nonpoint Sources"/>
    <x v="1"/>
    <n v="46"/>
    <x v="11"/>
    <s v="2310023251"/>
    <x v="11"/>
    <n v="0"/>
    <n v="0"/>
    <n v="0"/>
    <n v="0"/>
    <n v="0"/>
  </r>
  <r>
    <s v="Nonpoint Sources"/>
    <x v="1"/>
    <n v="46"/>
    <x v="11"/>
    <s v="2310023351"/>
    <x v="11"/>
    <n v="0"/>
    <n v="0"/>
    <n v="0"/>
    <n v="0"/>
    <n v="0"/>
  </r>
  <r>
    <s v="Nonpoint Sources"/>
    <x v="1"/>
    <n v="30"/>
    <x v="12"/>
    <s v="2310021251"/>
    <x v="11"/>
    <n v="0"/>
    <n v="0"/>
    <n v="0"/>
    <n v="0"/>
    <n v="0"/>
  </r>
  <r>
    <s v="Nonpoint Sources"/>
    <x v="1"/>
    <n v="30"/>
    <x v="12"/>
    <s v="2310021351"/>
    <x v="11"/>
    <n v="0"/>
    <n v="0"/>
    <n v="0"/>
    <n v="0"/>
    <n v="0"/>
  </r>
  <r>
    <s v="Nonpoint Sources"/>
    <x v="1"/>
    <n v="30"/>
    <x v="12"/>
    <s v="2310023251"/>
    <x v="11"/>
    <n v="0"/>
    <n v="0"/>
    <n v="0"/>
    <n v="0"/>
    <n v="0"/>
  </r>
  <r>
    <s v="Nonpoint Sources"/>
    <x v="1"/>
    <n v="30"/>
    <x v="12"/>
    <s v="2310023351"/>
    <x v="11"/>
    <n v="0"/>
    <n v="0"/>
    <n v="0"/>
    <n v="0"/>
    <n v="0"/>
  </r>
  <r>
    <s v="Nonpoint Sources"/>
    <x v="1"/>
    <n v="38"/>
    <x v="13"/>
    <s v="2310021251"/>
    <x v="11"/>
    <n v="0"/>
    <n v="0"/>
    <n v="0"/>
    <n v="0"/>
    <n v="0"/>
  </r>
  <r>
    <s v="Nonpoint Sources"/>
    <x v="1"/>
    <n v="38"/>
    <x v="13"/>
    <s v="2310021351"/>
    <x v="11"/>
    <n v="0"/>
    <n v="0"/>
    <n v="0"/>
    <n v="0"/>
    <n v="0"/>
  </r>
  <r>
    <s v="Nonpoint Sources"/>
    <x v="1"/>
    <n v="38"/>
    <x v="13"/>
    <s v="2310023251"/>
    <x v="11"/>
    <n v="0"/>
    <n v="0"/>
    <n v="0"/>
    <n v="0"/>
    <n v="0"/>
  </r>
  <r>
    <s v="Nonpoint Sources"/>
    <x v="1"/>
    <n v="38"/>
    <x v="13"/>
    <s v="2310023351"/>
    <x v="11"/>
    <n v="0"/>
    <n v="0"/>
    <n v="0"/>
    <n v="0"/>
    <n v="0"/>
  </r>
  <r>
    <s v="Nonpoint Sources"/>
    <x v="1"/>
    <n v="38"/>
    <x v="14"/>
    <s v="2310021251"/>
    <x v="11"/>
    <n v="0"/>
    <n v="0"/>
    <n v="0"/>
    <n v="0"/>
    <n v="0"/>
  </r>
  <r>
    <s v="Nonpoint Sources"/>
    <x v="1"/>
    <n v="38"/>
    <x v="14"/>
    <s v="2310021351"/>
    <x v="11"/>
    <n v="0"/>
    <n v="0"/>
    <n v="0"/>
    <n v="0"/>
    <n v="0"/>
  </r>
  <r>
    <s v="Nonpoint Sources"/>
    <x v="1"/>
    <n v="38"/>
    <x v="14"/>
    <s v="2310023251"/>
    <x v="11"/>
    <n v="0"/>
    <n v="0"/>
    <n v="0"/>
    <n v="0"/>
    <n v="0"/>
  </r>
  <r>
    <s v="Nonpoint Sources"/>
    <x v="1"/>
    <n v="38"/>
    <x v="14"/>
    <s v="2310023351"/>
    <x v="11"/>
    <n v="0"/>
    <n v="0"/>
    <n v="0"/>
    <n v="0"/>
    <n v="0"/>
  </r>
  <r>
    <s v="Nonpoint Sources"/>
    <x v="1"/>
    <n v="38"/>
    <x v="15"/>
    <s v="2310021251"/>
    <x v="11"/>
    <n v="0"/>
    <n v="0"/>
    <n v="0"/>
    <n v="0"/>
    <n v="0"/>
  </r>
  <r>
    <s v="Nonpoint Sources"/>
    <x v="1"/>
    <n v="38"/>
    <x v="15"/>
    <s v="2310021351"/>
    <x v="11"/>
    <n v="0"/>
    <n v="0"/>
    <n v="0"/>
    <n v="0"/>
    <n v="0"/>
  </r>
  <r>
    <s v="Nonpoint Sources"/>
    <x v="1"/>
    <n v="38"/>
    <x v="15"/>
    <s v="2310023251"/>
    <x v="11"/>
    <n v="0"/>
    <n v="0"/>
    <n v="0"/>
    <n v="0"/>
    <n v="0"/>
  </r>
  <r>
    <s v="Nonpoint Sources"/>
    <x v="1"/>
    <n v="38"/>
    <x v="15"/>
    <s v="2310023351"/>
    <x v="11"/>
    <n v="0"/>
    <n v="0"/>
    <n v="0"/>
    <n v="0"/>
    <n v="0"/>
  </r>
  <r>
    <s v="Nonpoint Sources"/>
    <x v="1"/>
    <n v="38"/>
    <x v="16"/>
    <s v="2310021251"/>
    <x v="11"/>
    <n v="0"/>
    <n v="0"/>
    <n v="0"/>
    <n v="0"/>
    <n v="0"/>
  </r>
  <r>
    <s v="Nonpoint Sources"/>
    <x v="1"/>
    <n v="38"/>
    <x v="16"/>
    <s v="2310021351"/>
    <x v="11"/>
    <n v="0"/>
    <n v="0"/>
    <n v="0"/>
    <n v="0"/>
    <n v="0"/>
  </r>
  <r>
    <s v="Nonpoint Sources"/>
    <x v="1"/>
    <n v="38"/>
    <x v="16"/>
    <s v="2310023251"/>
    <x v="11"/>
    <n v="0"/>
    <n v="0"/>
    <n v="0"/>
    <n v="0"/>
    <n v="0"/>
  </r>
  <r>
    <s v="Nonpoint Sources"/>
    <x v="1"/>
    <n v="38"/>
    <x v="16"/>
    <s v="2310023351"/>
    <x v="11"/>
    <n v="0"/>
    <n v="0"/>
    <n v="0"/>
    <n v="0"/>
    <n v="0"/>
  </r>
  <r>
    <s v="Nonpoint Sources"/>
    <x v="1"/>
    <n v="30"/>
    <x v="17"/>
    <s v="2310021251"/>
    <x v="11"/>
    <n v="105.363"/>
    <n v="14.671900000000001"/>
    <n v="69.288300000000007"/>
    <n v="7.3144500000000001E-2"/>
    <n v="1.2423500000000001"/>
  </r>
  <r>
    <s v="Nonpoint Sources"/>
    <x v="1"/>
    <n v="30"/>
    <x v="17"/>
    <s v="2310021351"/>
    <x v="11"/>
    <n v="45.643599999999999"/>
    <n v="0.59517699999999996"/>
    <n v="70.576700000000002"/>
    <n v="1.18231E-2"/>
    <n v="0.39028299999999999"/>
  </r>
  <r>
    <s v="Nonpoint Sources"/>
    <x v="1"/>
    <n v="30"/>
    <x v="17"/>
    <s v="2310023251"/>
    <x v="11"/>
    <n v="0"/>
    <n v="0"/>
    <n v="0"/>
    <n v="0"/>
    <n v="0"/>
  </r>
  <r>
    <s v="Nonpoint Sources"/>
    <x v="1"/>
    <n v="30"/>
    <x v="17"/>
    <s v="2310023351"/>
    <x v="11"/>
    <n v="0"/>
    <n v="0"/>
    <n v="0"/>
    <n v="0"/>
    <n v="0"/>
  </r>
  <r>
    <s v="Nonpoint Sources"/>
    <x v="1"/>
    <n v="30"/>
    <x v="18"/>
    <s v="2310021251"/>
    <x v="11"/>
    <n v="0"/>
    <n v="0"/>
    <n v="0"/>
    <n v="0"/>
    <n v="0"/>
  </r>
  <r>
    <s v="Nonpoint Sources"/>
    <x v="1"/>
    <n v="30"/>
    <x v="18"/>
    <s v="2310021351"/>
    <x v="11"/>
    <n v="0"/>
    <n v="0"/>
    <n v="0"/>
    <n v="0"/>
    <n v="0"/>
  </r>
  <r>
    <s v="Nonpoint Sources"/>
    <x v="1"/>
    <n v="30"/>
    <x v="18"/>
    <s v="2310023251"/>
    <x v="11"/>
    <n v="0"/>
    <n v="0"/>
    <n v="0"/>
    <n v="0"/>
    <n v="0"/>
  </r>
  <r>
    <s v="Nonpoint Sources"/>
    <x v="1"/>
    <n v="30"/>
    <x v="18"/>
    <s v="2310023351"/>
    <x v="11"/>
    <n v="0"/>
    <n v="0"/>
    <n v="0"/>
    <n v="0"/>
    <n v="0"/>
  </r>
  <r>
    <s v="Nonpoint Sources"/>
    <x v="1"/>
    <n v="38"/>
    <x v="19"/>
    <s v="2310021251"/>
    <x v="11"/>
    <n v="0"/>
    <n v="0"/>
    <n v="0"/>
    <n v="0"/>
    <n v="0"/>
  </r>
  <r>
    <s v="Nonpoint Sources"/>
    <x v="1"/>
    <n v="38"/>
    <x v="19"/>
    <s v="2310021351"/>
    <x v="11"/>
    <n v="0"/>
    <n v="0"/>
    <n v="0"/>
    <n v="0"/>
    <n v="0"/>
  </r>
  <r>
    <s v="Nonpoint Sources"/>
    <x v="1"/>
    <n v="38"/>
    <x v="19"/>
    <s v="2310023251"/>
    <x v="11"/>
    <n v="0"/>
    <n v="0"/>
    <n v="0"/>
    <n v="0"/>
    <n v="0"/>
  </r>
  <r>
    <s v="Nonpoint Sources"/>
    <x v="1"/>
    <n v="38"/>
    <x v="19"/>
    <s v="2310023351"/>
    <x v="11"/>
    <n v="0"/>
    <n v="0"/>
    <n v="0"/>
    <n v="0"/>
    <n v="0"/>
  </r>
  <r>
    <s v="Nonpoint Sources"/>
    <x v="1"/>
    <n v="30"/>
    <x v="20"/>
    <s v="2310021251"/>
    <x v="11"/>
    <n v="0"/>
    <n v="0"/>
    <n v="0"/>
    <n v="0"/>
    <n v="0"/>
  </r>
  <r>
    <s v="Nonpoint Sources"/>
    <x v="1"/>
    <n v="30"/>
    <x v="20"/>
    <s v="2310021351"/>
    <x v="11"/>
    <n v="0"/>
    <n v="0"/>
    <n v="0"/>
    <n v="0"/>
    <n v="0"/>
  </r>
  <r>
    <s v="Nonpoint Sources"/>
    <x v="1"/>
    <n v="30"/>
    <x v="20"/>
    <s v="2310023251"/>
    <x v="11"/>
    <n v="0"/>
    <n v="0"/>
    <n v="0"/>
    <n v="0"/>
    <n v="0"/>
  </r>
  <r>
    <s v="Nonpoint Sources"/>
    <x v="1"/>
    <n v="30"/>
    <x v="20"/>
    <s v="2310023351"/>
    <x v="11"/>
    <n v="0"/>
    <n v="0"/>
    <n v="0"/>
    <n v="0"/>
    <n v="0"/>
  </r>
  <r>
    <s v="Nonpoint Sources"/>
    <x v="1"/>
    <n v="30"/>
    <x v="21"/>
    <s v="2310021251"/>
    <x v="11"/>
    <n v="0"/>
    <n v="0"/>
    <n v="0"/>
    <n v="0"/>
    <n v="0"/>
  </r>
  <r>
    <s v="Nonpoint Sources"/>
    <x v="1"/>
    <n v="30"/>
    <x v="21"/>
    <s v="2310021351"/>
    <x v="11"/>
    <n v="0"/>
    <n v="0"/>
    <n v="0"/>
    <n v="0"/>
    <n v="0"/>
  </r>
  <r>
    <s v="Nonpoint Sources"/>
    <x v="1"/>
    <n v="30"/>
    <x v="21"/>
    <s v="2310023251"/>
    <x v="11"/>
    <n v="0"/>
    <n v="0"/>
    <n v="0"/>
    <n v="0"/>
    <n v="0"/>
  </r>
  <r>
    <s v="Nonpoint Sources"/>
    <x v="1"/>
    <n v="30"/>
    <x v="21"/>
    <s v="2310023351"/>
    <x v="11"/>
    <n v="0"/>
    <n v="0"/>
    <n v="0"/>
    <n v="0"/>
    <n v="0"/>
  </r>
  <r>
    <s v="Nonpoint Sources"/>
    <x v="1"/>
    <n v="30"/>
    <x v="22"/>
    <s v="2310021251"/>
    <x v="11"/>
    <n v="0"/>
    <n v="0"/>
    <n v="0"/>
    <n v="0"/>
    <n v="0"/>
  </r>
  <r>
    <s v="Nonpoint Sources"/>
    <x v="1"/>
    <n v="30"/>
    <x v="22"/>
    <s v="2310021351"/>
    <x v="11"/>
    <n v="0"/>
    <n v="0"/>
    <n v="0"/>
    <n v="0"/>
    <n v="0"/>
  </r>
  <r>
    <s v="Nonpoint Sources"/>
    <x v="1"/>
    <n v="30"/>
    <x v="22"/>
    <s v="2310023251"/>
    <x v="11"/>
    <n v="0"/>
    <n v="0"/>
    <n v="0"/>
    <n v="0"/>
    <n v="0"/>
  </r>
  <r>
    <s v="Nonpoint Sources"/>
    <x v="1"/>
    <n v="30"/>
    <x v="22"/>
    <s v="2310023351"/>
    <x v="11"/>
    <n v="0"/>
    <n v="0"/>
    <n v="0"/>
    <n v="0"/>
    <n v="0"/>
  </r>
  <r>
    <s v="Nonpoint Sources"/>
    <x v="1"/>
    <n v="38"/>
    <x v="23"/>
    <s v="2310021251"/>
    <x v="11"/>
    <n v="0"/>
    <n v="0"/>
    <n v="0"/>
    <n v="0"/>
    <n v="0"/>
  </r>
  <r>
    <s v="Nonpoint Sources"/>
    <x v="1"/>
    <n v="38"/>
    <x v="23"/>
    <s v="2310021351"/>
    <x v="11"/>
    <n v="0"/>
    <n v="0"/>
    <n v="0"/>
    <n v="0"/>
    <n v="0"/>
  </r>
  <r>
    <s v="Nonpoint Sources"/>
    <x v="1"/>
    <n v="38"/>
    <x v="23"/>
    <s v="2310023251"/>
    <x v="11"/>
    <n v="0"/>
    <n v="0"/>
    <n v="0"/>
    <n v="0"/>
    <n v="0"/>
  </r>
  <r>
    <s v="Nonpoint Sources"/>
    <x v="1"/>
    <n v="38"/>
    <x v="23"/>
    <s v="2310023351"/>
    <x v="11"/>
    <n v="0"/>
    <n v="0"/>
    <n v="0"/>
    <n v="0"/>
    <n v="0"/>
  </r>
  <r>
    <s v="Nonpoint Sources"/>
    <x v="1"/>
    <n v="38"/>
    <x v="24"/>
    <s v="2310021251"/>
    <x v="11"/>
    <n v="0"/>
    <n v="0"/>
    <n v="0"/>
    <n v="0"/>
    <n v="0"/>
  </r>
  <r>
    <s v="Nonpoint Sources"/>
    <x v="1"/>
    <n v="38"/>
    <x v="24"/>
    <s v="2310021351"/>
    <x v="11"/>
    <n v="0"/>
    <n v="0"/>
    <n v="0"/>
    <n v="0"/>
    <n v="0"/>
  </r>
  <r>
    <s v="Nonpoint Sources"/>
    <x v="1"/>
    <n v="38"/>
    <x v="24"/>
    <s v="2310023251"/>
    <x v="11"/>
    <n v="0"/>
    <n v="0"/>
    <n v="0"/>
    <n v="0"/>
    <n v="0"/>
  </r>
  <r>
    <s v="Nonpoint Sources"/>
    <x v="1"/>
    <n v="38"/>
    <x v="24"/>
    <s v="2310023351"/>
    <x v="11"/>
    <n v="0"/>
    <n v="0"/>
    <n v="0"/>
    <n v="0"/>
    <n v="0"/>
  </r>
  <r>
    <s v="Nonpoint Sources"/>
    <x v="1"/>
    <n v="30"/>
    <x v="25"/>
    <s v="2310021251"/>
    <x v="11"/>
    <n v="0"/>
    <n v="0"/>
    <n v="0"/>
    <n v="0"/>
    <n v="0"/>
  </r>
  <r>
    <s v="Nonpoint Sources"/>
    <x v="1"/>
    <n v="30"/>
    <x v="25"/>
    <s v="2310021351"/>
    <x v="11"/>
    <n v="0"/>
    <n v="0"/>
    <n v="0"/>
    <n v="0"/>
    <n v="0"/>
  </r>
  <r>
    <s v="Nonpoint Sources"/>
    <x v="1"/>
    <n v="30"/>
    <x v="25"/>
    <s v="2310023251"/>
    <x v="11"/>
    <n v="0"/>
    <n v="0"/>
    <n v="0"/>
    <n v="0"/>
    <n v="0"/>
  </r>
  <r>
    <s v="Nonpoint Sources"/>
    <x v="1"/>
    <n v="30"/>
    <x v="25"/>
    <s v="2310023351"/>
    <x v="11"/>
    <n v="0"/>
    <n v="0"/>
    <n v="0"/>
    <n v="0"/>
    <n v="0"/>
  </r>
  <r>
    <s v="Nonpoint Sources"/>
    <x v="1"/>
    <n v="38"/>
    <x v="26"/>
    <s v="2310021251"/>
    <x v="11"/>
    <n v="0"/>
    <n v="0"/>
    <n v="0"/>
    <n v="0"/>
    <n v="0"/>
  </r>
  <r>
    <s v="Nonpoint Sources"/>
    <x v="1"/>
    <n v="38"/>
    <x v="26"/>
    <s v="2310021351"/>
    <x v="11"/>
    <n v="0"/>
    <n v="0"/>
    <n v="0"/>
    <n v="0"/>
    <n v="0"/>
  </r>
  <r>
    <s v="Nonpoint Sources"/>
    <x v="1"/>
    <n v="38"/>
    <x v="26"/>
    <s v="2310023251"/>
    <x v="11"/>
    <n v="0"/>
    <n v="0"/>
    <n v="0"/>
    <n v="0"/>
    <n v="0"/>
  </r>
  <r>
    <s v="Nonpoint Sources"/>
    <x v="1"/>
    <n v="38"/>
    <x v="26"/>
    <s v="2310023351"/>
    <x v="11"/>
    <n v="0"/>
    <n v="0"/>
    <n v="0"/>
    <n v="0"/>
    <n v="0"/>
  </r>
  <r>
    <s v="Nonpoint Sources"/>
    <x v="1"/>
    <n v="30"/>
    <x v="27"/>
    <s v="2310021251"/>
    <x v="11"/>
    <n v="0"/>
    <n v="0"/>
    <n v="0"/>
    <n v="0"/>
    <n v="0"/>
  </r>
  <r>
    <s v="Nonpoint Sources"/>
    <x v="1"/>
    <n v="30"/>
    <x v="27"/>
    <s v="2310021351"/>
    <x v="11"/>
    <n v="0"/>
    <n v="0"/>
    <n v="0"/>
    <n v="0"/>
    <n v="0"/>
  </r>
  <r>
    <s v="Nonpoint Sources"/>
    <x v="1"/>
    <n v="30"/>
    <x v="27"/>
    <s v="2310023251"/>
    <x v="11"/>
    <n v="0"/>
    <n v="0"/>
    <n v="0"/>
    <n v="0"/>
    <n v="0"/>
  </r>
  <r>
    <s v="Nonpoint Sources"/>
    <x v="1"/>
    <n v="30"/>
    <x v="27"/>
    <s v="2310023351"/>
    <x v="11"/>
    <n v="0"/>
    <n v="0"/>
    <n v="0"/>
    <n v="0"/>
    <n v="0"/>
  </r>
  <r>
    <s v="Nonpoint Sources"/>
    <x v="1"/>
    <n v="38"/>
    <x v="28"/>
    <s v="2310021251"/>
    <x v="11"/>
    <n v="0"/>
    <n v="0"/>
    <n v="0"/>
    <n v="0"/>
    <n v="0"/>
  </r>
  <r>
    <s v="Nonpoint Sources"/>
    <x v="1"/>
    <n v="38"/>
    <x v="28"/>
    <s v="2310021351"/>
    <x v="11"/>
    <n v="0"/>
    <n v="0"/>
    <n v="0"/>
    <n v="0"/>
    <n v="0"/>
  </r>
  <r>
    <s v="Nonpoint Sources"/>
    <x v="1"/>
    <n v="38"/>
    <x v="28"/>
    <s v="2310023251"/>
    <x v="11"/>
    <n v="0"/>
    <n v="0"/>
    <n v="0"/>
    <n v="0"/>
    <n v="0"/>
  </r>
  <r>
    <s v="Nonpoint Sources"/>
    <x v="1"/>
    <n v="38"/>
    <x v="28"/>
    <s v="2310023351"/>
    <x v="11"/>
    <n v="0"/>
    <n v="0"/>
    <n v="0"/>
    <n v="0"/>
    <n v="0"/>
  </r>
  <r>
    <s v="Nonpoint Sources"/>
    <x v="1"/>
    <n v="38"/>
    <x v="0"/>
    <s v="2310021603"/>
    <x v="12"/>
    <n v="6.4696000000000005E-5"/>
    <n v="3.91049E-3"/>
    <n v="3.4196399999999999E-4"/>
    <n v="0"/>
    <n v="0"/>
  </r>
  <r>
    <s v="Nonpoint Sources"/>
    <x v="1"/>
    <n v="38"/>
    <x v="0"/>
    <s v="2310023603"/>
    <x v="12"/>
    <n v="0"/>
    <n v="0"/>
    <n v="0"/>
    <n v="0"/>
    <n v="0"/>
  </r>
  <r>
    <s v="Nonpoint Sources"/>
    <x v="1"/>
    <n v="38"/>
    <x v="1"/>
    <s v="2310021603"/>
    <x v="12"/>
    <n v="0"/>
    <n v="0"/>
    <n v="0"/>
    <n v="0"/>
    <n v="0"/>
  </r>
  <r>
    <s v="Nonpoint Sources"/>
    <x v="1"/>
    <n v="38"/>
    <x v="1"/>
    <s v="2310023603"/>
    <x v="12"/>
    <n v="0"/>
    <n v="0"/>
    <n v="0"/>
    <n v="0"/>
    <n v="0"/>
  </r>
  <r>
    <s v="Nonpoint Sources"/>
    <x v="1"/>
    <n v="38"/>
    <x v="2"/>
    <s v="2310021603"/>
    <x v="12"/>
    <n v="5.0462900000000002E-3"/>
    <n v="0.30501800000000001"/>
    <n v="2.6673200000000001E-2"/>
    <n v="0"/>
    <n v="0"/>
  </r>
  <r>
    <s v="Nonpoint Sources"/>
    <x v="1"/>
    <n v="38"/>
    <x v="2"/>
    <s v="2310023603"/>
    <x v="12"/>
    <n v="0"/>
    <n v="0"/>
    <n v="0"/>
    <n v="0"/>
    <n v="0"/>
  </r>
  <r>
    <s v="Nonpoint Sources"/>
    <x v="1"/>
    <n v="38"/>
    <x v="3"/>
    <s v="2310021603"/>
    <x v="12"/>
    <n v="9.7044000000000001E-5"/>
    <n v="5.8657300000000004E-3"/>
    <n v="5.1294700000000003E-4"/>
    <n v="0"/>
    <n v="0"/>
  </r>
  <r>
    <s v="Nonpoint Sources"/>
    <x v="1"/>
    <n v="38"/>
    <x v="3"/>
    <s v="2310023603"/>
    <x v="12"/>
    <n v="0"/>
    <n v="0"/>
    <n v="0"/>
    <n v="0"/>
    <n v="0"/>
  </r>
  <r>
    <s v="Nonpoint Sources"/>
    <x v="1"/>
    <n v="30"/>
    <x v="4"/>
    <s v="2310021603"/>
    <x v="12"/>
    <n v="0"/>
    <n v="0"/>
    <n v="0"/>
    <n v="0"/>
    <n v="0"/>
  </r>
  <r>
    <s v="Nonpoint Sources"/>
    <x v="1"/>
    <n v="30"/>
    <x v="4"/>
    <s v="2310023603"/>
    <x v="12"/>
    <n v="0"/>
    <n v="0"/>
    <n v="0"/>
    <n v="0"/>
    <n v="0"/>
  </r>
  <r>
    <s v="Nonpoint Sources"/>
    <x v="1"/>
    <n v="30"/>
    <x v="5"/>
    <s v="2310021603"/>
    <x v="12"/>
    <n v="0"/>
    <n v="0"/>
    <n v="0"/>
    <n v="0"/>
    <n v="0"/>
  </r>
  <r>
    <s v="Nonpoint Sources"/>
    <x v="1"/>
    <n v="30"/>
    <x v="5"/>
    <s v="2310023603"/>
    <x v="12"/>
    <n v="0"/>
    <n v="0"/>
    <n v="0"/>
    <n v="0"/>
    <n v="0"/>
  </r>
  <r>
    <s v="Nonpoint Sources"/>
    <x v="1"/>
    <n v="38"/>
    <x v="6"/>
    <s v="2310021603"/>
    <x v="12"/>
    <n v="6.4696000000000005E-5"/>
    <n v="3.91049E-3"/>
    <n v="3.4196399999999999E-4"/>
    <n v="0"/>
    <n v="0"/>
  </r>
  <r>
    <s v="Nonpoint Sources"/>
    <x v="1"/>
    <n v="38"/>
    <x v="6"/>
    <s v="2310023603"/>
    <x v="12"/>
    <n v="0"/>
    <n v="0"/>
    <n v="0"/>
    <n v="0"/>
    <n v="0"/>
  </r>
  <r>
    <s v="Nonpoint Sources"/>
    <x v="1"/>
    <n v="38"/>
    <x v="7"/>
    <s v="2310021603"/>
    <x v="12"/>
    <n v="0"/>
    <n v="0"/>
    <n v="0"/>
    <n v="0"/>
    <n v="0"/>
  </r>
  <r>
    <s v="Nonpoint Sources"/>
    <x v="1"/>
    <n v="38"/>
    <x v="7"/>
    <s v="2310023603"/>
    <x v="12"/>
    <n v="0"/>
    <n v="0"/>
    <n v="0"/>
    <n v="0"/>
    <n v="0"/>
  </r>
  <r>
    <s v="Nonpoint Sources"/>
    <x v="1"/>
    <n v="30"/>
    <x v="8"/>
    <s v="2310021603"/>
    <x v="12"/>
    <n v="2.6169499999999998E-2"/>
    <n v="1.58179"/>
    <n v="0.138325"/>
    <n v="0"/>
    <n v="0"/>
  </r>
  <r>
    <s v="Nonpoint Sources"/>
    <x v="1"/>
    <n v="30"/>
    <x v="8"/>
    <s v="2310023603"/>
    <x v="12"/>
    <n v="0"/>
    <n v="0"/>
    <n v="0"/>
    <n v="0"/>
    <n v="0"/>
  </r>
  <r>
    <s v="Nonpoint Sources"/>
    <x v="1"/>
    <n v="30"/>
    <x v="9"/>
    <s v="2310021603"/>
    <x v="12"/>
    <n v="0"/>
    <n v="0"/>
    <n v="0"/>
    <n v="0"/>
    <n v="0"/>
  </r>
  <r>
    <s v="Nonpoint Sources"/>
    <x v="1"/>
    <n v="30"/>
    <x v="9"/>
    <s v="2310023603"/>
    <x v="12"/>
    <n v="0"/>
    <n v="0"/>
    <n v="0"/>
    <n v="0"/>
    <n v="0"/>
  </r>
  <r>
    <s v="Nonpoint Sources"/>
    <x v="1"/>
    <n v="38"/>
    <x v="10"/>
    <s v="2310021603"/>
    <x v="12"/>
    <n v="0"/>
    <n v="0"/>
    <n v="0"/>
    <n v="0"/>
    <n v="0"/>
  </r>
  <r>
    <s v="Nonpoint Sources"/>
    <x v="1"/>
    <n v="38"/>
    <x v="10"/>
    <s v="2310023603"/>
    <x v="12"/>
    <n v="0"/>
    <n v="0"/>
    <n v="0"/>
    <n v="0"/>
    <n v="0"/>
  </r>
  <r>
    <s v="Nonpoint Sources"/>
    <x v="1"/>
    <n v="46"/>
    <x v="11"/>
    <s v="2310021603"/>
    <x v="12"/>
    <n v="2.1349699999999999E-3"/>
    <n v="0.12904599999999999"/>
    <n v="1.1284799999999999E-2"/>
    <n v="0"/>
    <n v="0"/>
  </r>
  <r>
    <s v="Nonpoint Sources"/>
    <x v="1"/>
    <n v="46"/>
    <x v="11"/>
    <s v="2310023603"/>
    <x v="12"/>
    <n v="0"/>
    <n v="0"/>
    <n v="0"/>
    <n v="0"/>
    <n v="0"/>
  </r>
  <r>
    <s v="Nonpoint Sources"/>
    <x v="1"/>
    <n v="30"/>
    <x v="12"/>
    <s v="2310021603"/>
    <x v="12"/>
    <n v="0"/>
    <n v="0"/>
    <n v="0"/>
    <n v="0"/>
    <n v="0"/>
  </r>
  <r>
    <s v="Nonpoint Sources"/>
    <x v="1"/>
    <n v="30"/>
    <x v="12"/>
    <s v="2310023603"/>
    <x v="12"/>
    <n v="0"/>
    <n v="0"/>
    <n v="0"/>
    <n v="0"/>
    <n v="0"/>
  </r>
  <r>
    <s v="Nonpoint Sources"/>
    <x v="1"/>
    <n v="38"/>
    <x v="13"/>
    <s v="2310021603"/>
    <x v="12"/>
    <n v="0"/>
    <n v="0"/>
    <n v="0"/>
    <n v="0"/>
    <n v="0"/>
  </r>
  <r>
    <s v="Nonpoint Sources"/>
    <x v="1"/>
    <n v="38"/>
    <x v="13"/>
    <s v="2310023603"/>
    <x v="12"/>
    <n v="0"/>
    <n v="0"/>
    <n v="0"/>
    <n v="0"/>
    <n v="0"/>
  </r>
  <r>
    <s v="Nonpoint Sources"/>
    <x v="1"/>
    <n v="38"/>
    <x v="14"/>
    <s v="2310021603"/>
    <x v="12"/>
    <n v="2.9113199999999999E-4"/>
    <n v="1.75972E-2"/>
    <n v="1.5388400000000001E-3"/>
    <n v="0"/>
    <n v="0"/>
  </r>
  <r>
    <s v="Nonpoint Sources"/>
    <x v="1"/>
    <n v="38"/>
    <x v="14"/>
    <s v="2310023603"/>
    <x v="12"/>
    <n v="0"/>
    <n v="0"/>
    <n v="0"/>
    <n v="0"/>
    <n v="0"/>
  </r>
  <r>
    <s v="Nonpoint Sources"/>
    <x v="1"/>
    <n v="38"/>
    <x v="15"/>
    <s v="2310021603"/>
    <x v="12"/>
    <n v="0"/>
    <n v="0"/>
    <n v="0"/>
    <n v="0"/>
    <n v="0"/>
  </r>
  <r>
    <s v="Nonpoint Sources"/>
    <x v="1"/>
    <n v="38"/>
    <x v="15"/>
    <s v="2310023603"/>
    <x v="12"/>
    <n v="0"/>
    <n v="0"/>
    <n v="0"/>
    <n v="0"/>
    <n v="0"/>
  </r>
  <r>
    <s v="Nonpoint Sources"/>
    <x v="1"/>
    <n v="38"/>
    <x v="16"/>
    <s v="2310021603"/>
    <x v="12"/>
    <n v="0"/>
    <n v="0"/>
    <n v="0"/>
    <n v="0"/>
    <n v="0"/>
  </r>
  <r>
    <s v="Nonpoint Sources"/>
    <x v="1"/>
    <n v="38"/>
    <x v="16"/>
    <s v="2310023603"/>
    <x v="12"/>
    <n v="0"/>
    <n v="0"/>
    <n v="0"/>
    <n v="0"/>
    <n v="0"/>
  </r>
  <r>
    <s v="Nonpoint Sources"/>
    <x v="1"/>
    <n v="30"/>
    <x v="17"/>
    <s v="2310021603"/>
    <x v="12"/>
    <n v="0"/>
    <n v="74.812399999999997"/>
    <n v="0"/>
    <n v="0"/>
    <n v="0"/>
  </r>
  <r>
    <s v="Nonpoint Sources"/>
    <x v="1"/>
    <n v="30"/>
    <x v="17"/>
    <s v="2310023603"/>
    <x v="12"/>
    <n v="0"/>
    <n v="0"/>
    <n v="0"/>
    <n v="0"/>
    <n v="0"/>
  </r>
  <r>
    <s v="Nonpoint Sources"/>
    <x v="1"/>
    <n v="30"/>
    <x v="18"/>
    <s v="2310021603"/>
    <x v="12"/>
    <n v="0"/>
    <n v="0"/>
    <n v="0"/>
    <n v="0"/>
    <n v="0"/>
  </r>
  <r>
    <s v="Nonpoint Sources"/>
    <x v="1"/>
    <n v="30"/>
    <x v="18"/>
    <s v="2310023603"/>
    <x v="12"/>
    <n v="0"/>
    <n v="0"/>
    <n v="0"/>
    <n v="0"/>
    <n v="0"/>
  </r>
  <r>
    <s v="Nonpoint Sources"/>
    <x v="1"/>
    <n v="38"/>
    <x v="19"/>
    <s v="2310021603"/>
    <x v="12"/>
    <n v="0"/>
    <n v="0"/>
    <n v="0"/>
    <n v="0"/>
    <n v="0"/>
  </r>
  <r>
    <s v="Nonpoint Sources"/>
    <x v="1"/>
    <n v="38"/>
    <x v="19"/>
    <s v="2310023603"/>
    <x v="12"/>
    <n v="0"/>
    <n v="0"/>
    <n v="0"/>
    <n v="0"/>
    <n v="0"/>
  </r>
  <r>
    <s v="Nonpoint Sources"/>
    <x v="1"/>
    <n v="30"/>
    <x v="20"/>
    <s v="2310021603"/>
    <x v="12"/>
    <n v="3.2348000000000003E-5"/>
    <n v="1.95524E-3"/>
    <n v="1.70982E-4"/>
    <n v="0"/>
    <n v="0"/>
  </r>
  <r>
    <s v="Nonpoint Sources"/>
    <x v="1"/>
    <n v="30"/>
    <x v="20"/>
    <s v="2310023603"/>
    <x v="12"/>
    <n v="0"/>
    <n v="0"/>
    <n v="0"/>
    <n v="0"/>
    <n v="0"/>
  </r>
  <r>
    <s v="Nonpoint Sources"/>
    <x v="1"/>
    <n v="30"/>
    <x v="21"/>
    <s v="2310021603"/>
    <x v="12"/>
    <n v="0"/>
    <n v="0"/>
    <n v="0"/>
    <n v="0"/>
    <n v="0"/>
  </r>
  <r>
    <s v="Nonpoint Sources"/>
    <x v="1"/>
    <n v="30"/>
    <x v="21"/>
    <s v="2310023603"/>
    <x v="12"/>
    <n v="0"/>
    <n v="0"/>
    <n v="0"/>
    <n v="0"/>
    <n v="0"/>
  </r>
  <r>
    <s v="Nonpoint Sources"/>
    <x v="1"/>
    <n v="30"/>
    <x v="22"/>
    <s v="2310021603"/>
    <x v="12"/>
    <n v="6.4004706071834645E-5"/>
    <n v="3.8687053766360926E-3"/>
    <n v="3.3831002391413476E-4"/>
    <n v="0"/>
    <n v="0"/>
  </r>
  <r>
    <s v="Nonpoint Sources"/>
    <x v="1"/>
    <n v="30"/>
    <x v="22"/>
    <s v="2310023603"/>
    <x v="12"/>
    <n v="0"/>
    <n v="0"/>
    <n v="0"/>
    <n v="0"/>
    <n v="0"/>
  </r>
  <r>
    <s v="Nonpoint Sources"/>
    <x v="1"/>
    <n v="38"/>
    <x v="23"/>
    <s v="2310021603"/>
    <x v="12"/>
    <n v="0"/>
    <n v="0"/>
    <n v="0"/>
    <n v="0"/>
    <n v="0"/>
  </r>
  <r>
    <s v="Nonpoint Sources"/>
    <x v="1"/>
    <n v="38"/>
    <x v="23"/>
    <s v="2310023603"/>
    <x v="12"/>
    <n v="0"/>
    <n v="0"/>
    <n v="0"/>
    <n v="0"/>
    <n v="0"/>
  </r>
  <r>
    <s v="Nonpoint Sources"/>
    <x v="1"/>
    <n v="38"/>
    <x v="24"/>
    <s v="2310021603"/>
    <x v="12"/>
    <n v="6.4696000000000005E-5"/>
    <n v="3.91049E-3"/>
    <n v="3.4196399999999999E-4"/>
    <n v="0"/>
    <n v="0"/>
  </r>
  <r>
    <s v="Nonpoint Sources"/>
    <x v="1"/>
    <n v="38"/>
    <x v="24"/>
    <s v="2310023603"/>
    <x v="12"/>
    <n v="0"/>
    <n v="0"/>
    <n v="0"/>
    <n v="0"/>
    <n v="0"/>
  </r>
  <r>
    <s v="Nonpoint Sources"/>
    <x v="1"/>
    <n v="30"/>
    <x v="25"/>
    <s v="2310021603"/>
    <x v="12"/>
    <n v="4.5610700000000004E-3"/>
    <n v="0.27568900000000002"/>
    <n v="2.4108500000000001E-2"/>
    <n v="0"/>
    <n v="0"/>
  </r>
  <r>
    <s v="Nonpoint Sources"/>
    <x v="1"/>
    <n v="30"/>
    <x v="25"/>
    <s v="2310023603"/>
    <x v="12"/>
    <n v="0"/>
    <n v="0"/>
    <n v="0"/>
    <n v="0"/>
    <n v="0"/>
  </r>
  <r>
    <s v="Nonpoint Sources"/>
    <x v="1"/>
    <n v="38"/>
    <x v="26"/>
    <s v="2310021603"/>
    <x v="12"/>
    <n v="0"/>
    <n v="0"/>
    <n v="0"/>
    <n v="0"/>
    <n v="0"/>
  </r>
  <r>
    <s v="Nonpoint Sources"/>
    <x v="1"/>
    <n v="38"/>
    <x v="26"/>
    <s v="2310023603"/>
    <x v="12"/>
    <n v="0"/>
    <n v="0"/>
    <n v="0"/>
    <n v="0"/>
    <n v="0"/>
  </r>
  <r>
    <s v="Nonpoint Sources"/>
    <x v="1"/>
    <n v="30"/>
    <x v="27"/>
    <s v="2310021603"/>
    <x v="12"/>
    <n v="8.7339600000000002E-4"/>
    <n v="5.2791600000000001E-2"/>
    <n v="4.6165199999999998E-3"/>
    <n v="0"/>
    <n v="0"/>
  </r>
  <r>
    <s v="Nonpoint Sources"/>
    <x v="1"/>
    <n v="30"/>
    <x v="27"/>
    <s v="2310023603"/>
    <x v="12"/>
    <n v="0"/>
    <n v="0"/>
    <n v="0"/>
    <n v="0"/>
    <n v="0"/>
  </r>
  <r>
    <s v="Nonpoint Sources"/>
    <x v="1"/>
    <n v="38"/>
    <x v="28"/>
    <s v="2310021603"/>
    <x v="12"/>
    <n v="1.6174000000000001E-4"/>
    <n v="9.7762200000000004E-3"/>
    <n v="8.5491099999999997E-4"/>
    <n v="0"/>
    <n v="0"/>
  </r>
  <r>
    <s v="Nonpoint Sources"/>
    <x v="1"/>
    <n v="38"/>
    <x v="28"/>
    <s v="2310023603"/>
    <x v="12"/>
    <n v="0"/>
    <n v="0"/>
    <n v="0"/>
    <n v="0"/>
    <n v="0"/>
  </r>
  <r>
    <s v="Nonpoint Sources"/>
    <x v="1"/>
    <n v="38"/>
    <x v="0"/>
    <s v="2310023606"/>
    <x v="13"/>
    <n v="0"/>
    <n v="0"/>
    <n v="0"/>
    <n v="0"/>
    <n v="0"/>
  </r>
  <r>
    <s v="Nonpoint Sources"/>
    <x v="1"/>
    <n v="38"/>
    <x v="0"/>
    <s v="2310111100"/>
    <x v="13"/>
    <n v="0"/>
    <n v="116.128"/>
    <n v="0"/>
    <n v="0"/>
    <n v="0"/>
  </r>
  <r>
    <s v="Nonpoint Sources"/>
    <x v="1"/>
    <n v="38"/>
    <x v="0"/>
    <s v="2310121100"/>
    <x v="13"/>
    <n v="0"/>
    <n v="0"/>
    <n v="0"/>
    <n v="0"/>
    <n v="0"/>
  </r>
  <r>
    <s v="Nonpoint Sources"/>
    <x v="1"/>
    <n v="38"/>
    <x v="1"/>
    <s v="2310023606"/>
    <x v="13"/>
    <n v="0"/>
    <n v="0"/>
    <n v="0"/>
    <n v="0"/>
    <n v="0"/>
  </r>
  <r>
    <s v="Nonpoint Sources"/>
    <x v="1"/>
    <n v="38"/>
    <x v="1"/>
    <s v="2310111100"/>
    <x v="13"/>
    <n v="0"/>
    <n v="261.28800000000001"/>
    <n v="0"/>
    <n v="0"/>
    <n v="0"/>
  </r>
  <r>
    <s v="Nonpoint Sources"/>
    <x v="1"/>
    <n v="38"/>
    <x v="1"/>
    <s v="2310121100"/>
    <x v="13"/>
    <n v="0"/>
    <n v="0"/>
    <n v="0"/>
    <n v="0"/>
    <n v="0"/>
  </r>
  <r>
    <s v="Nonpoint Sources"/>
    <x v="1"/>
    <n v="38"/>
    <x v="2"/>
    <s v="2310023606"/>
    <x v="13"/>
    <n v="0"/>
    <n v="0"/>
    <n v="0"/>
    <n v="0"/>
    <n v="0"/>
  </r>
  <r>
    <s v="Nonpoint Sources"/>
    <x v="1"/>
    <n v="38"/>
    <x v="2"/>
    <s v="2310111100"/>
    <x v="13"/>
    <n v="0"/>
    <n v="26.128799999999998"/>
    <n v="0"/>
    <n v="0"/>
    <n v="0"/>
  </r>
  <r>
    <s v="Nonpoint Sources"/>
    <x v="1"/>
    <n v="38"/>
    <x v="2"/>
    <s v="2310121100"/>
    <x v="13"/>
    <n v="0"/>
    <n v="0"/>
    <n v="0"/>
    <n v="0"/>
    <n v="0"/>
  </r>
  <r>
    <s v="Nonpoint Sources"/>
    <x v="1"/>
    <n v="38"/>
    <x v="3"/>
    <s v="2310023606"/>
    <x v="13"/>
    <n v="0"/>
    <n v="0"/>
    <n v="0"/>
    <n v="0"/>
    <n v="0"/>
  </r>
  <r>
    <s v="Nonpoint Sources"/>
    <x v="1"/>
    <n v="38"/>
    <x v="3"/>
    <s v="2310111100"/>
    <x v="13"/>
    <n v="0"/>
    <n v="185.80500000000001"/>
    <n v="0"/>
    <n v="0"/>
    <n v="0"/>
  </r>
  <r>
    <s v="Nonpoint Sources"/>
    <x v="1"/>
    <n v="38"/>
    <x v="3"/>
    <s v="2310121100"/>
    <x v="13"/>
    <n v="0"/>
    <n v="0"/>
    <n v="0"/>
    <n v="0"/>
    <n v="0"/>
  </r>
  <r>
    <s v="Nonpoint Sources"/>
    <x v="1"/>
    <n v="30"/>
    <x v="5"/>
    <s v="2310023606"/>
    <x v="13"/>
    <n v="0"/>
    <n v="0"/>
    <n v="0"/>
    <n v="0"/>
    <n v="0"/>
  </r>
  <r>
    <s v="Nonpoint Sources"/>
    <x v="1"/>
    <n v="30"/>
    <x v="5"/>
    <s v="2310111100"/>
    <x v="13"/>
    <n v="0"/>
    <n v="5.8063900000000004"/>
    <n v="0"/>
    <n v="0"/>
    <n v="0"/>
  </r>
  <r>
    <s v="Nonpoint Sources"/>
    <x v="1"/>
    <n v="30"/>
    <x v="5"/>
    <s v="2310121100"/>
    <x v="13"/>
    <n v="0"/>
    <n v="0"/>
    <n v="0"/>
    <n v="0"/>
    <n v="0"/>
  </r>
  <r>
    <s v="Nonpoint Sources"/>
    <x v="1"/>
    <n v="38"/>
    <x v="6"/>
    <s v="2310023606"/>
    <x v="13"/>
    <n v="0"/>
    <n v="0"/>
    <n v="0"/>
    <n v="0"/>
    <n v="0"/>
  </r>
  <r>
    <s v="Nonpoint Sources"/>
    <x v="1"/>
    <n v="38"/>
    <x v="6"/>
    <s v="2310111100"/>
    <x v="13"/>
    <n v="0"/>
    <n v="481.93099999999998"/>
    <n v="0"/>
    <n v="0"/>
    <n v="0"/>
  </r>
  <r>
    <s v="Nonpoint Sources"/>
    <x v="1"/>
    <n v="38"/>
    <x v="6"/>
    <s v="2310121100"/>
    <x v="13"/>
    <n v="0"/>
    <n v="3.5676700000000001"/>
    <n v="0"/>
    <n v="0"/>
    <n v="0"/>
  </r>
  <r>
    <s v="Nonpoint Sources"/>
    <x v="1"/>
    <n v="38"/>
    <x v="7"/>
    <s v="2310023606"/>
    <x v="13"/>
    <n v="0"/>
    <n v="0"/>
    <n v="0"/>
    <n v="0"/>
    <n v="0"/>
  </r>
  <r>
    <s v="Nonpoint Sources"/>
    <x v="1"/>
    <n v="38"/>
    <x v="7"/>
    <s v="2310111100"/>
    <x v="13"/>
    <n v="0"/>
    <n v="630.69755785554571"/>
    <n v="0"/>
    <n v="0"/>
    <n v="0"/>
  </r>
  <r>
    <s v="Nonpoint Sources"/>
    <x v="1"/>
    <n v="38"/>
    <x v="7"/>
    <s v="2310121100"/>
    <x v="13"/>
    <n v="0"/>
    <n v="0"/>
    <n v="0"/>
    <n v="0"/>
    <n v="0"/>
  </r>
  <r>
    <s v="Nonpoint Sources"/>
    <x v="1"/>
    <n v="30"/>
    <x v="8"/>
    <s v="2310023606"/>
    <x v="13"/>
    <n v="0"/>
    <n v="0"/>
    <n v="0"/>
    <n v="0"/>
    <n v="0"/>
  </r>
  <r>
    <s v="Nonpoint Sources"/>
    <x v="1"/>
    <n v="30"/>
    <x v="8"/>
    <s v="2310111100"/>
    <x v="13"/>
    <n v="0"/>
    <n v="8.7095900000000004"/>
    <n v="0"/>
    <n v="0"/>
    <n v="0"/>
  </r>
  <r>
    <s v="Nonpoint Sources"/>
    <x v="1"/>
    <n v="30"/>
    <x v="8"/>
    <s v="2310121100"/>
    <x v="13"/>
    <n v="0"/>
    <n v="0"/>
    <n v="0"/>
    <n v="0"/>
    <n v="0"/>
  </r>
  <r>
    <s v="Nonpoint Sources"/>
    <x v="1"/>
    <n v="38"/>
    <x v="10"/>
    <s v="2310023606"/>
    <x v="13"/>
    <n v="0"/>
    <n v="0"/>
    <n v="0"/>
    <n v="0"/>
    <n v="0"/>
  </r>
  <r>
    <s v="Nonpoint Sources"/>
    <x v="1"/>
    <n v="38"/>
    <x v="10"/>
    <s v="2310111100"/>
    <x v="13"/>
    <n v="0"/>
    <n v="8.7095900000000004"/>
    <n v="0"/>
    <n v="0"/>
    <n v="0"/>
  </r>
  <r>
    <s v="Nonpoint Sources"/>
    <x v="1"/>
    <n v="38"/>
    <x v="10"/>
    <s v="2310121100"/>
    <x v="13"/>
    <n v="0"/>
    <n v="0"/>
    <n v="0"/>
    <n v="0"/>
    <n v="0"/>
  </r>
  <r>
    <s v="Nonpoint Sources"/>
    <x v="1"/>
    <n v="46"/>
    <x v="11"/>
    <s v="2310023606"/>
    <x v="13"/>
    <n v="0"/>
    <n v="0"/>
    <n v="0"/>
    <n v="0"/>
    <n v="0"/>
  </r>
  <r>
    <s v="Nonpoint Sources"/>
    <x v="1"/>
    <n v="46"/>
    <x v="11"/>
    <s v="2310111100"/>
    <x v="13"/>
    <n v="0"/>
    <n v="34.8384"/>
    <n v="0"/>
    <n v="0"/>
    <n v="0"/>
  </r>
  <r>
    <s v="Nonpoint Sources"/>
    <x v="1"/>
    <n v="46"/>
    <x v="11"/>
    <s v="2310121100"/>
    <x v="13"/>
    <n v="0"/>
    <n v="0"/>
    <n v="0"/>
    <n v="0"/>
    <n v="0"/>
  </r>
  <r>
    <s v="Nonpoint Sources"/>
    <x v="1"/>
    <n v="30"/>
    <x v="12"/>
    <s v="2310023606"/>
    <x v="13"/>
    <n v="0"/>
    <n v="0"/>
    <n v="0"/>
    <n v="0"/>
    <n v="0"/>
  </r>
  <r>
    <s v="Nonpoint Sources"/>
    <x v="1"/>
    <n v="30"/>
    <x v="12"/>
    <s v="2310111100"/>
    <x v="13"/>
    <n v="0"/>
    <n v="2.9032"/>
    <n v="0"/>
    <n v="0"/>
    <n v="0"/>
  </r>
  <r>
    <s v="Nonpoint Sources"/>
    <x v="1"/>
    <n v="30"/>
    <x v="12"/>
    <s v="2310121100"/>
    <x v="13"/>
    <n v="0"/>
    <n v="0"/>
    <n v="0"/>
    <n v="0"/>
    <n v="0"/>
  </r>
  <r>
    <s v="Nonpoint Sources"/>
    <x v="1"/>
    <n v="38"/>
    <x v="13"/>
    <s v="2310023606"/>
    <x v="13"/>
    <n v="0"/>
    <n v="0"/>
    <n v="0"/>
    <n v="0"/>
    <n v="0"/>
  </r>
  <r>
    <s v="Nonpoint Sources"/>
    <x v="1"/>
    <n v="38"/>
    <x v="13"/>
    <s v="2310111100"/>
    <x v="13"/>
    <n v="0"/>
    <n v="8.7095900000000004"/>
    <n v="0"/>
    <n v="0"/>
    <n v="0"/>
  </r>
  <r>
    <s v="Nonpoint Sources"/>
    <x v="1"/>
    <n v="38"/>
    <x v="13"/>
    <s v="2310121100"/>
    <x v="13"/>
    <n v="0"/>
    <n v="0"/>
    <n v="0"/>
    <n v="0"/>
    <n v="0"/>
  </r>
  <r>
    <s v="Nonpoint Sources"/>
    <x v="1"/>
    <n v="38"/>
    <x v="14"/>
    <s v="2310023606"/>
    <x v="13"/>
    <n v="0"/>
    <n v="0"/>
    <n v="0"/>
    <n v="0"/>
    <n v="0"/>
  </r>
  <r>
    <s v="Nonpoint Sources"/>
    <x v="1"/>
    <n v="38"/>
    <x v="14"/>
    <s v="2310111100"/>
    <x v="13"/>
    <n v="0"/>
    <n v="2678.4460198237603"/>
    <n v="0"/>
    <n v="0"/>
    <n v="0"/>
  </r>
  <r>
    <s v="Nonpoint Sources"/>
    <x v="1"/>
    <n v="38"/>
    <x v="14"/>
    <s v="2310121100"/>
    <x v="13"/>
    <n v="0"/>
    <n v="0.89191799999999999"/>
    <n v="0"/>
    <n v="0"/>
    <n v="0"/>
  </r>
  <r>
    <s v="Nonpoint Sources"/>
    <x v="1"/>
    <n v="38"/>
    <x v="15"/>
    <s v="2310023606"/>
    <x v="13"/>
    <n v="0"/>
    <n v="0"/>
    <n v="0"/>
    <n v="0"/>
    <n v="0"/>
  </r>
  <r>
    <s v="Nonpoint Sources"/>
    <x v="1"/>
    <n v="38"/>
    <x v="15"/>
    <s v="2310111100"/>
    <x v="13"/>
    <n v="0"/>
    <n v="0"/>
    <n v="0"/>
    <n v="0"/>
    <n v="0"/>
  </r>
  <r>
    <s v="Nonpoint Sources"/>
    <x v="1"/>
    <n v="38"/>
    <x v="15"/>
    <s v="2310121100"/>
    <x v="13"/>
    <n v="0"/>
    <n v="0"/>
    <n v="0"/>
    <n v="0"/>
    <n v="0"/>
  </r>
  <r>
    <s v="Nonpoint Sources"/>
    <x v="1"/>
    <n v="38"/>
    <x v="16"/>
    <s v="2310023606"/>
    <x v="13"/>
    <n v="0"/>
    <n v="0"/>
    <n v="0"/>
    <n v="0"/>
    <n v="0"/>
  </r>
  <r>
    <s v="Nonpoint Sources"/>
    <x v="1"/>
    <n v="38"/>
    <x v="16"/>
    <s v="2310111100"/>
    <x v="13"/>
    <n v="0"/>
    <n v="1140.6234923185943"/>
    <n v="0"/>
    <n v="0"/>
    <n v="0"/>
  </r>
  <r>
    <s v="Nonpoint Sources"/>
    <x v="1"/>
    <n v="38"/>
    <x v="16"/>
    <s v="2310121100"/>
    <x v="13"/>
    <n v="0"/>
    <n v="0"/>
    <n v="0"/>
    <n v="0"/>
    <n v="0"/>
  </r>
  <r>
    <s v="Nonpoint Sources"/>
    <x v="1"/>
    <n v="38"/>
    <x v="19"/>
    <s v="2310023606"/>
    <x v="13"/>
    <n v="0"/>
    <n v="0"/>
    <n v="0"/>
    <n v="0"/>
    <n v="0"/>
  </r>
  <r>
    <s v="Nonpoint Sources"/>
    <x v="1"/>
    <n v="38"/>
    <x v="19"/>
    <s v="2310111100"/>
    <x v="13"/>
    <n v="0"/>
    <n v="52.2575"/>
    <n v="0"/>
    <n v="0"/>
    <n v="0"/>
  </r>
  <r>
    <s v="Nonpoint Sources"/>
    <x v="1"/>
    <n v="38"/>
    <x v="19"/>
    <s v="2310121100"/>
    <x v="13"/>
    <n v="0"/>
    <n v="0"/>
    <n v="0"/>
    <n v="0"/>
    <n v="0"/>
  </r>
  <r>
    <s v="Nonpoint Sources"/>
    <x v="1"/>
    <n v="30"/>
    <x v="20"/>
    <s v="2310023606"/>
    <x v="13"/>
    <n v="0"/>
    <n v="0"/>
    <n v="0"/>
    <n v="0"/>
    <n v="0"/>
  </r>
  <r>
    <s v="Nonpoint Sources"/>
    <x v="1"/>
    <n v="30"/>
    <x v="20"/>
    <s v="2310111100"/>
    <x v="13"/>
    <n v="0"/>
    <n v="290.32"/>
    <n v="0"/>
    <n v="0"/>
    <n v="0"/>
  </r>
  <r>
    <s v="Nonpoint Sources"/>
    <x v="1"/>
    <n v="30"/>
    <x v="20"/>
    <s v="2310121100"/>
    <x v="13"/>
    <n v="0"/>
    <n v="0"/>
    <n v="0"/>
    <n v="0"/>
    <n v="0"/>
  </r>
  <r>
    <s v="Nonpoint Sources"/>
    <x v="1"/>
    <n v="30"/>
    <x v="21"/>
    <s v="2310023606"/>
    <x v="13"/>
    <n v="0"/>
    <n v="0"/>
    <n v="0"/>
    <n v="0"/>
    <n v="0"/>
  </r>
  <r>
    <s v="Nonpoint Sources"/>
    <x v="1"/>
    <n v="30"/>
    <x v="21"/>
    <s v="2310111100"/>
    <x v="13"/>
    <n v="0"/>
    <n v="83.840702852315005"/>
    <n v="0"/>
    <n v="0"/>
    <n v="0"/>
  </r>
  <r>
    <s v="Nonpoint Sources"/>
    <x v="1"/>
    <n v="30"/>
    <x v="21"/>
    <s v="2310121100"/>
    <x v="13"/>
    <n v="0"/>
    <n v="0"/>
    <n v="0"/>
    <n v="0"/>
    <n v="0"/>
  </r>
  <r>
    <s v="Nonpoint Sources"/>
    <x v="1"/>
    <n v="30"/>
    <x v="22"/>
    <s v="2310023606"/>
    <x v="13"/>
    <n v="0"/>
    <n v="0"/>
    <n v="0"/>
    <n v="0"/>
    <n v="0"/>
  </r>
  <r>
    <s v="Nonpoint Sources"/>
    <x v="1"/>
    <n v="30"/>
    <x v="22"/>
    <s v="2310111100"/>
    <x v="13"/>
    <n v="0"/>
    <n v="2.8721785375873368"/>
    <n v="0"/>
    <n v="0"/>
    <n v="0"/>
  </r>
  <r>
    <s v="Nonpoint Sources"/>
    <x v="1"/>
    <n v="30"/>
    <x v="22"/>
    <s v="2310121100"/>
    <x v="13"/>
    <n v="0"/>
    <n v="0"/>
    <n v="0"/>
    <n v="0"/>
    <n v="0"/>
  </r>
  <r>
    <s v="Nonpoint Sources"/>
    <x v="1"/>
    <n v="38"/>
    <x v="23"/>
    <s v="2310023606"/>
    <x v="13"/>
    <n v="0"/>
    <n v="0"/>
    <n v="0"/>
    <n v="0"/>
    <n v="0"/>
  </r>
  <r>
    <s v="Nonpoint Sources"/>
    <x v="1"/>
    <n v="38"/>
    <x v="23"/>
    <s v="2310111100"/>
    <x v="13"/>
    <n v="0"/>
    <n v="11.6128"/>
    <n v="0"/>
    <n v="0"/>
    <n v="0"/>
  </r>
  <r>
    <s v="Nonpoint Sources"/>
    <x v="1"/>
    <n v="38"/>
    <x v="23"/>
    <s v="2310121100"/>
    <x v="13"/>
    <n v="0"/>
    <n v="0"/>
    <n v="0"/>
    <n v="0"/>
    <n v="0"/>
  </r>
  <r>
    <s v="Nonpoint Sources"/>
    <x v="1"/>
    <n v="38"/>
    <x v="24"/>
    <s v="2310023606"/>
    <x v="13"/>
    <n v="0"/>
    <n v="0"/>
    <n v="0"/>
    <n v="0"/>
    <n v="0"/>
  </r>
  <r>
    <s v="Nonpoint Sources"/>
    <x v="1"/>
    <n v="38"/>
    <x v="24"/>
    <s v="2310111100"/>
    <x v="13"/>
    <n v="0"/>
    <n v="153.869"/>
    <n v="0"/>
    <n v="0"/>
    <n v="0"/>
  </r>
  <r>
    <s v="Nonpoint Sources"/>
    <x v="1"/>
    <n v="38"/>
    <x v="24"/>
    <s v="2310121100"/>
    <x v="13"/>
    <n v="0"/>
    <n v="0.89191799999999999"/>
    <n v="0"/>
    <n v="0"/>
    <n v="0"/>
  </r>
  <r>
    <s v="Nonpoint Sources"/>
    <x v="1"/>
    <n v="30"/>
    <x v="25"/>
    <s v="2310023606"/>
    <x v="13"/>
    <n v="0"/>
    <n v="0"/>
    <n v="0"/>
    <n v="0"/>
    <n v="0"/>
  </r>
  <r>
    <s v="Nonpoint Sources"/>
    <x v="1"/>
    <n v="30"/>
    <x v="25"/>
    <s v="2310111100"/>
    <x v="13"/>
    <n v="0"/>
    <n v="0"/>
    <n v="0"/>
    <n v="0"/>
    <n v="0"/>
  </r>
  <r>
    <s v="Nonpoint Sources"/>
    <x v="1"/>
    <n v="30"/>
    <x v="25"/>
    <s v="2310121100"/>
    <x v="13"/>
    <n v="0"/>
    <n v="0"/>
    <n v="0"/>
    <n v="0"/>
    <n v="0"/>
  </r>
  <r>
    <s v="Nonpoint Sources"/>
    <x v="1"/>
    <n v="30"/>
    <x v="27"/>
    <s v="2310023606"/>
    <x v="13"/>
    <n v="0"/>
    <n v="0"/>
    <n v="0"/>
    <n v="0"/>
    <n v="0"/>
  </r>
  <r>
    <s v="Nonpoint Sources"/>
    <x v="1"/>
    <n v="30"/>
    <x v="27"/>
    <s v="2310111100"/>
    <x v="13"/>
    <n v="0"/>
    <n v="14.516"/>
    <n v="0"/>
    <n v="0"/>
    <n v="0"/>
  </r>
  <r>
    <s v="Nonpoint Sources"/>
    <x v="1"/>
    <n v="30"/>
    <x v="27"/>
    <s v="2310121100"/>
    <x v="13"/>
    <n v="0"/>
    <n v="0"/>
    <n v="0"/>
    <n v="0"/>
    <n v="0"/>
  </r>
  <r>
    <s v="Nonpoint Sources"/>
    <x v="1"/>
    <n v="38"/>
    <x v="28"/>
    <s v="2310023606"/>
    <x v="13"/>
    <n v="0"/>
    <n v="0"/>
    <n v="0"/>
    <n v="0"/>
    <n v="0"/>
  </r>
  <r>
    <s v="Nonpoint Sources"/>
    <x v="1"/>
    <n v="38"/>
    <x v="28"/>
    <s v="2310111100"/>
    <x v="13"/>
    <n v="0"/>
    <n v="1489.34"/>
    <n v="0"/>
    <n v="0"/>
    <n v="0"/>
  </r>
  <r>
    <s v="Nonpoint Sources"/>
    <x v="1"/>
    <n v="38"/>
    <x v="28"/>
    <s v="2310121100"/>
    <x v="13"/>
    <n v="0"/>
    <n v="0"/>
    <n v="0"/>
    <n v="0"/>
    <n v="0"/>
  </r>
  <r>
    <s v="Nonpoint Sources"/>
    <x v="1"/>
    <n v="38"/>
    <x v="0"/>
    <s v="2310010300"/>
    <x v="14"/>
    <n v="0"/>
    <n v="1787.97"/>
    <n v="0"/>
    <n v="0"/>
    <n v="0"/>
  </r>
  <r>
    <s v="Nonpoint Sources"/>
    <x v="1"/>
    <n v="38"/>
    <x v="0"/>
    <s v="2310021300"/>
    <x v="14"/>
    <n v="0"/>
    <n v="2.5365500000000001"/>
    <n v="0"/>
    <n v="0"/>
    <n v="0"/>
  </r>
  <r>
    <s v="Nonpoint Sources"/>
    <x v="1"/>
    <n v="38"/>
    <x v="0"/>
    <s v="2310023300"/>
    <x v="14"/>
    <n v="0"/>
    <n v="0"/>
    <n v="0"/>
    <n v="0"/>
    <n v="0"/>
  </r>
  <r>
    <s v="Nonpoint Sources"/>
    <x v="1"/>
    <n v="38"/>
    <x v="1"/>
    <s v="2310010300"/>
    <x v="14"/>
    <n v="0"/>
    <n v="2026.6"/>
    <n v="0"/>
    <n v="0"/>
    <n v="0"/>
  </r>
  <r>
    <s v="Nonpoint Sources"/>
    <x v="1"/>
    <n v="38"/>
    <x v="1"/>
    <s v="2310021300"/>
    <x v="14"/>
    <n v="0"/>
    <n v="0"/>
    <n v="0"/>
    <n v="0"/>
    <n v="0"/>
  </r>
  <r>
    <s v="Nonpoint Sources"/>
    <x v="1"/>
    <n v="38"/>
    <x v="1"/>
    <s v="2310023300"/>
    <x v="14"/>
    <n v="0"/>
    <n v="0"/>
    <n v="0"/>
    <n v="0"/>
    <n v="0"/>
  </r>
  <r>
    <s v="Nonpoint Sources"/>
    <x v="1"/>
    <n v="38"/>
    <x v="2"/>
    <s v="2310010300"/>
    <x v="14"/>
    <n v="0"/>
    <n v="1324.95"/>
    <n v="0"/>
    <n v="0"/>
    <n v="0"/>
  </r>
  <r>
    <s v="Nonpoint Sources"/>
    <x v="1"/>
    <n v="38"/>
    <x v="2"/>
    <s v="2310021300"/>
    <x v="14"/>
    <n v="0"/>
    <n v="197.851"/>
    <n v="0"/>
    <n v="0"/>
    <n v="0"/>
  </r>
  <r>
    <s v="Nonpoint Sources"/>
    <x v="1"/>
    <n v="38"/>
    <x v="2"/>
    <s v="2310023300"/>
    <x v="14"/>
    <n v="0"/>
    <n v="0"/>
    <n v="0"/>
    <n v="0"/>
    <n v="0"/>
  </r>
  <r>
    <s v="Nonpoint Sources"/>
    <x v="1"/>
    <n v="38"/>
    <x v="3"/>
    <s v="2310010300"/>
    <x v="14"/>
    <n v="0"/>
    <n v="1755.91"/>
    <n v="0"/>
    <n v="0"/>
    <n v="0"/>
  </r>
  <r>
    <s v="Nonpoint Sources"/>
    <x v="1"/>
    <n v="38"/>
    <x v="3"/>
    <s v="2310021300"/>
    <x v="14"/>
    <n v="0"/>
    <n v="3.8048199999999999"/>
    <n v="0"/>
    <n v="0"/>
    <n v="0"/>
  </r>
  <r>
    <s v="Nonpoint Sources"/>
    <x v="1"/>
    <n v="38"/>
    <x v="3"/>
    <s v="2310023300"/>
    <x v="14"/>
    <n v="0"/>
    <n v="0"/>
    <n v="0"/>
    <n v="0"/>
    <n v="0"/>
  </r>
  <r>
    <s v="Nonpoint Sources"/>
    <x v="1"/>
    <n v="30"/>
    <x v="4"/>
    <s v="2310010300"/>
    <x v="14"/>
    <n v="0"/>
    <n v="0"/>
    <n v="0"/>
    <n v="0"/>
    <n v="0"/>
  </r>
  <r>
    <s v="Nonpoint Sources"/>
    <x v="1"/>
    <n v="30"/>
    <x v="4"/>
    <s v="2310021300"/>
    <x v="14"/>
    <n v="0"/>
    <n v="0"/>
    <n v="0"/>
    <n v="0"/>
    <n v="0"/>
  </r>
  <r>
    <s v="Nonpoint Sources"/>
    <x v="1"/>
    <n v="30"/>
    <x v="4"/>
    <s v="2310023300"/>
    <x v="14"/>
    <n v="0"/>
    <n v="0"/>
    <n v="0"/>
    <n v="0"/>
    <n v="0"/>
  </r>
  <r>
    <s v="Nonpoint Sources"/>
    <x v="1"/>
    <n v="30"/>
    <x v="5"/>
    <s v="2310010300"/>
    <x v="14"/>
    <n v="0"/>
    <n v="227.94800000000001"/>
    <n v="0"/>
    <n v="0"/>
    <n v="0"/>
  </r>
  <r>
    <s v="Nonpoint Sources"/>
    <x v="1"/>
    <n v="30"/>
    <x v="5"/>
    <s v="2310021300"/>
    <x v="14"/>
    <n v="0"/>
    <n v="0"/>
    <n v="0"/>
    <n v="0"/>
    <n v="0"/>
  </r>
  <r>
    <s v="Nonpoint Sources"/>
    <x v="1"/>
    <n v="30"/>
    <x v="5"/>
    <s v="2310023300"/>
    <x v="14"/>
    <n v="0"/>
    <n v="0"/>
    <n v="0"/>
    <n v="0"/>
    <n v="0"/>
  </r>
  <r>
    <s v="Nonpoint Sources"/>
    <x v="1"/>
    <n v="38"/>
    <x v="6"/>
    <s v="2310010300"/>
    <x v="14"/>
    <n v="0"/>
    <n v="2197.56"/>
    <n v="0"/>
    <n v="0"/>
    <n v="0"/>
  </r>
  <r>
    <s v="Nonpoint Sources"/>
    <x v="1"/>
    <n v="38"/>
    <x v="6"/>
    <s v="2310021300"/>
    <x v="14"/>
    <n v="0"/>
    <n v="2.5365500000000001"/>
    <n v="0"/>
    <n v="0"/>
    <n v="0"/>
  </r>
  <r>
    <s v="Nonpoint Sources"/>
    <x v="1"/>
    <n v="38"/>
    <x v="6"/>
    <s v="2310023300"/>
    <x v="14"/>
    <n v="0"/>
    <n v="0"/>
    <n v="0"/>
    <n v="0"/>
    <n v="0"/>
  </r>
  <r>
    <s v="Nonpoint Sources"/>
    <x v="1"/>
    <n v="38"/>
    <x v="7"/>
    <s v="2310010300"/>
    <x v="14"/>
    <n v="0"/>
    <n v="3553.606275992438"/>
    <n v="0"/>
    <n v="0"/>
    <n v="0"/>
  </r>
  <r>
    <s v="Nonpoint Sources"/>
    <x v="1"/>
    <n v="38"/>
    <x v="7"/>
    <s v="2310021300"/>
    <x v="14"/>
    <n v="0"/>
    <n v="0"/>
    <n v="0"/>
    <n v="0"/>
    <n v="0"/>
  </r>
  <r>
    <s v="Nonpoint Sources"/>
    <x v="1"/>
    <n v="38"/>
    <x v="7"/>
    <s v="2310023300"/>
    <x v="14"/>
    <n v="0"/>
    <n v="0"/>
    <n v="0"/>
    <n v="0"/>
    <n v="0"/>
  </r>
  <r>
    <s v="Nonpoint Sources"/>
    <x v="1"/>
    <n v="30"/>
    <x v="8"/>
    <s v="2310010300"/>
    <x v="14"/>
    <n v="0"/>
    <n v="1673.99"/>
    <n v="0"/>
    <n v="0"/>
    <n v="0"/>
  </r>
  <r>
    <s v="Nonpoint Sources"/>
    <x v="1"/>
    <n v="30"/>
    <x v="8"/>
    <s v="2310021300"/>
    <x v="14"/>
    <n v="0"/>
    <n v="1026.03"/>
    <n v="0"/>
    <n v="0"/>
    <n v="0"/>
  </r>
  <r>
    <s v="Nonpoint Sources"/>
    <x v="1"/>
    <n v="30"/>
    <x v="8"/>
    <s v="2310023300"/>
    <x v="14"/>
    <n v="0"/>
    <n v="0"/>
    <n v="0"/>
    <n v="0"/>
    <n v="0"/>
  </r>
  <r>
    <s v="Nonpoint Sources"/>
    <x v="1"/>
    <n v="30"/>
    <x v="9"/>
    <s v="2310010300"/>
    <x v="14"/>
    <n v="0"/>
    <n v="21.370100000000001"/>
    <n v="0"/>
    <n v="0"/>
    <n v="0"/>
  </r>
  <r>
    <s v="Nonpoint Sources"/>
    <x v="1"/>
    <n v="30"/>
    <x v="9"/>
    <s v="2310021300"/>
    <x v="14"/>
    <n v="0"/>
    <n v="0"/>
    <n v="0"/>
    <n v="0"/>
    <n v="0"/>
  </r>
  <r>
    <s v="Nonpoint Sources"/>
    <x v="1"/>
    <n v="30"/>
    <x v="9"/>
    <s v="2310023300"/>
    <x v="14"/>
    <n v="0"/>
    <n v="0"/>
    <n v="0"/>
    <n v="0"/>
    <n v="0"/>
  </r>
  <r>
    <s v="Nonpoint Sources"/>
    <x v="1"/>
    <n v="38"/>
    <x v="10"/>
    <s v="2310010300"/>
    <x v="14"/>
    <n v="0"/>
    <n v="316.99"/>
    <n v="0"/>
    <n v="0"/>
    <n v="0"/>
  </r>
  <r>
    <s v="Nonpoint Sources"/>
    <x v="1"/>
    <n v="38"/>
    <x v="10"/>
    <s v="2310021300"/>
    <x v="14"/>
    <n v="0"/>
    <n v="0"/>
    <n v="0"/>
    <n v="0"/>
    <n v="0"/>
  </r>
  <r>
    <s v="Nonpoint Sources"/>
    <x v="1"/>
    <n v="38"/>
    <x v="10"/>
    <s v="2310023300"/>
    <x v="14"/>
    <n v="0"/>
    <n v="0"/>
    <n v="0"/>
    <n v="0"/>
    <n v="0"/>
  </r>
  <r>
    <s v="Nonpoint Sources"/>
    <x v="1"/>
    <n v="46"/>
    <x v="11"/>
    <s v="2310010300"/>
    <x v="14"/>
    <n v="0"/>
    <n v="527.13"/>
    <n v="0"/>
    <n v="0"/>
    <n v="0"/>
  </r>
  <r>
    <s v="Nonpoint Sources"/>
    <x v="1"/>
    <n v="46"/>
    <x v="11"/>
    <s v="2310021300"/>
    <x v="14"/>
    <n v="0"/>
    <n v="83.706000000000003"/>
    <n v="0"/>
    <n v="0"/>
    <n v="0"/>
  </r>
  <r>
    <s v="Nonpoint Sources"/>
    <x v="1"/>
    <n v="46"/>
    <x v="11"/>
    <s v="2310023300"/>
    <x v="14"/>
    <n v="0"/>
    <n v="0"/>
    <n v="0"/>
    <n v="0"/>
    <n v="0"/>
  </r>
  <r>
    <s v="Nonpoint Sources"/>
    <x v="1"/>
    <n v="30"/>
    <x v="12"/>
    <s v="2310010300"/>
    <x v="14"/>
    <n v="0"/>
    <n v="21.370100000000001"/>
    <n v="0"/>
    <n v="0"/>
    <n v="0"/>
  </r>
  <r>
    <s v="Nonpoint Sources"/>
    <x v="1"/>
    <n v="30"/>
    <x v="12"/>
    <s v="2310021300"/>
    <x v="14"/>
    <n v="0"/>
    <n v="0"/>
    <n v="0"/>
    <n v="0"/>
    <n v="0"/>
  </r>
  <r>
    <s v="Nonpoint Sources"/>
    <x v="1"/>
    <n v="30"/>
    <x v="12"/>
    <s v="2310023300"/>
    <x v="14"/>
    <n v="0"/>
    <n v="0"/>
    <n v="0"/>
    <n v="0"/>
    <n v="0"/>
  </r>
  <r>
    <s v="Nonpoint Sources"/>
    <x v="1"/>
    <n v="38"/>
    <x v="13"/>
    <s v="2310010300"/>
    <x v="14"/>
    <n v="0"/>
    <n v="56.987000000000002"/>
    <n v="0"/>
    <n v="0"/>
    <n v="0"/>
  </r>
  <r>
    <s v="Nonpoint Sources"/>
    <x v="1"/>
    <n v="38"/>
    <x v="13"/>
    <s v="2310021300"/>
    <x v="14"/>
    <n v="0"/>
    <n v="0"/>
    <n v="0"/>
    <n v="0"/>
    <n v="0"/>
  </r>
  <r>
    <s v="Nonpoint Sources"/>
    <x v="1"/>
    <n v="38"/>
    <x v="13"/>
    <s v="2310023300"/>
    <x v="14"/>
    <n v="0"/>
    <n v="0"/>
    <n v="0"/>
    <n v="0"/>
    <n v="0"/>
  </r>
  <r>
    <s v="Nonpoint Sources"/>
    <x v="1"/>
    <n v="38"/>
    <x v="14"/>
    <s v="2310010300"/>
    <x v="14"/>
    <n v="0"/>
    <n v="8261.2320770465485"/>
    <n v="0"/>
    <n v="0"/>
    <n v="0"/>
  </r>
  <r>
    <s v="Nonpoint Sources"/>
    <x v="1"/>
    <n v="38"/>
    <x v="14"/>
    <s v="2310021300"/>
    <x v="14"/>
    <n v="0"/>
    <n v="11.414400000000001"/>
    <n v="0"/>
    <n v="0"/>
    <n v="0"/>
  </r>
  <r>
    <s v="Nonpoint Sources"/>
    <x v="1"/>
    <n v="38"/>
    <x v="14"/>
    <s v="2310023300"/>
    <x v="14"/>
    <n v="0"/>
    <n v="0"/>
    <n v="0"/>
    <n v="0"/>
    <n v="0"/>
  </r>
  <r>
    <s v="Nonpoint Sources"/>
    <x v="1"/>
    <n v="38"/>
    <x v="15"/>
    <s v="2310010300"/>
    <x v="14"/>
    <n v="0"/>
    <n v="0"/>
    <n v="0"/>
    <n v="0"/>
    <n v="0"/>
  </r>
  <r>
    <s v="Nonpoint Sources"/>
    <x v="1"/>
    <n v="38"/>
    <x v="15"/>
    <s v="2310021300"/>
    <x v="14"/>
    <n v="0"/>
    <n v="0"/>
    <n v="0"/>
    <n v="0"/>
    <n v="0"/>
  </r>
  <r>
    <s v="Nonpoint Sources"/>
    <x v="1"/>
    <n v="38"/>
    <x v="15"/>
    <s v="2310023300"/>
    <x v="14"/>
    <n v="0"/>
    <n v="0"/>
    <n v="0"/>
    <n v="0"/>
    <n v="0"/>
  </r>
  <r>
    <s v="Nonpoint Sources"/>
    <x v="1"/>
    <n v="38"/>
    <x v="16"/>
    <s v="2310010300"/>
    <x v="14"/>
    <n v="0"/>
    <n v="5343.4758123370984"/>
    <n v="0"/>
    <n v="0"/>
    <n v="0"/>
  </r>
  <r>
    <s v="Nonpoint Sources"/>
    <x v="1"/>
    <n v="38"/>
    <x v="16"/>
    <s v="2310021300"/>
    <x v="14"/>
    <n v="0"/>
    <n v="0"/>
    <n v="0"/>
    <n v="0"/>
    <n v="0"/>
  </r>
  <r>
    <s v="Nonpoint Sources"/>
    <x v="1"/>
    <n v="38"/>
    <x v="16"/>
    <s v="2310023300"/>
    <x v="14"/>
    <n v="0"/>
    <n v="0"/>
    <n v="0"/>
    <n v="0"/>
    <n v="0"/>
  </r>
  <r>
    <s v="Nonpoint Sources"/>
    <x v="1"/>
    <n v="30"/>
    <x v="17"/>
    <s v="2310010300"/>
    <x v="14"/>
    <n v="0"/>
    <n v="0"/>
    <n v="0"/>
    <n v="0"/>
    <n v="0"/>
  </r>
  <r>
    <s v="Nonpoint Sources"/>
    <x v="1"/>
    <n v="30"/>
    <x v="17"/>
    <s v="2310021300"/>
    <x v="14"/>
    <n v="0"/>
    <n v="59.715800000000002"/>
    <n v="0"/>
    <n v="0"/>
    <n v="0"/>
  </r>
  <r>
    <s v="Nonpoint Sources"/>
    <x v="1"/>
    <n v="30"/>
    <x v="17"/>
    <s v="2310023300"/>
    <x v="14"/>
    <n v="0"/>
    <n v="0"/>
    <n v="0"/>
    <n v="0"/>
    <n v="0"/>
  </r>
  <r>
    <s v="Nonpoint Sources"/>
    <x v="1"/>
    <n v="30"/>
    <x v="18"/>
    <s v="2310010300"/>
    <x v="14"/>
    <n v="0"/>
    <n v="42.740299999999998"/>
    <n v="0"/>
    <n v="0"/>
    <n v="0"/>
  </r>
  <r>
    <s v="Nonpoint Sources"/>
    <x v="1"/>
    <n v="30"/>
    <x v="18"/>
    <s v="2310021300"/>
    <x v="14"/>
    <n v="0"/>
    <n v="0"/>
    <n v="0"/>
    <n v="0"/>
    <n v="0"/>
  </r>
  <r>
    <s v="Nonpoint Sources"/>
    <x v="1"/>
    <n v="30"/>
    <x v="18"/>
    <s v="2310023300"/>
    <x v="14"/>
    <n v="0"/>
    <n v="0"/>
    <n v="0"/>
    <n v="0"/>
    <n v="0"/>
  </r>
  <r>
    <s v="Nonpoint Sources"/>
    <x v="1"/>
    <n v="38"/>
    <x v="19"/>
    <s v="2310010300"/>
    <x v="14"/>
    <n v="0"/>
    <n v="950.971"/>
    <n v="0"/>
    <n v="0"/>
    <n v="0"/>
  </r>
  <r>
    <s v="Nonpoint Sources"/>
    <x v="1"/>
    <n v="38"/>
    <x v="19"/>
    <s v="2310021300"/>
    <x v="14"/>
    <n v="0"/>
    <n v="0"/>
    <n v="0"/>
    <n v="0"/>
    <n v="0"/>
  </r>
  <r>
    <s v="Nonpoint Sources"/>
    <x v="1"/>
    <n v="38"/>
    <x v="19"/>
    <s v="2310023300"/>
    <x v="14"/>
    <n v="0"/>
    <n v="0"/>
    <n v="0"/>
    <n v="0"/>
    <n v="0"/>
  </r>
  <r>
    <s v="Nonpoint Sources"/>
    <x v="1"/>
    <n v="30"/>
    <x v="20"/>
    <s v="2310010300"/>
    <x v="14"/>
    <n v="0"/>
    <n v="4152.93"/>
    <n v="0"/>
    <n v="0"/>
    <n v="0"/>
  </r>
  <r>
    <s v="Nonpoint Sources"/>
    <x v="1"/>
    <n v="30"/>
    <x v="20"/>
    <s v="2310021300"/>
    <x v="14"/>
    <n v="0"/>
    <n v="1.26827"/>
    <n v="0"/>
    <n v="0"/>
    <n v="0"/>
  </r>
  <r>
    <s v="Nonpoint Sources"/>
    <x v="1"/>
    <n v="30"/>
    <x v="20"/>
    <s v="2310023300"/>
    <x v="14"/>
    <n v="0"/>
    <n v="0"/>
    <n v="0"/>
    <n v="0"/>
    <n v="0"/>
  </r>
  <r>
    <s v="Nonpoint Sources"/>
    <x v="1"/>
    <n v="30"/>
    <x v="21"/>
    <s v="2310010300"/>
    <x v="14"/>
    <n v="0"/>
    <n v="710.12692281879197"/>
    <n v="0"/>
    <n v="0"/>
    <n v="0"/>
  </r>
  <r>
    <s v="Nonpoint Sources"/>
    <x v="1"/>
    <n v="30"/>
    <x v="21"/>
    <s v="2310021300"/>
    <x v="14"/>
    <n v="0"/>
    <n v="0"/>
    <n v="0"/>
    <n v="0"/>
    <n v="0"/>
  </r>
  <r>
    <s v="Nonpoint Sources"/>
    <x v="1"/>
    <n v="30"/>
    <x v="21"/>
    <s v="2310023300"/>
    <x v="14"/>
    <n v="0"/>
    <n v="0"/>
    <n v="0"/>
    <n v="0"/>
    <n v="0"/>
  </r>
  <r>
    <s v="Nonpoint Sources"/>
    <x v="1"/>
    <n v="30"/>
    <x v="22"/>
    <s v="2310010300"/>
    <x v="14"/>
    <n v="0"/>
    <n v="616.72558252427189"/>
    <n v="0"/>
    <n v="0"/>
    <n v="0"/>
  </r>
  <r>
    <s v="Nonpoint Sources"/>
    <x v="1"/>
    <n v="30"/>
    <x v="22"/>
    <s v="2310021300"/>
    <x v="14"/>
    <n v="0"/>
    <n v="2.5242366504854368"/>
    <n v="0"/>
    <n v="0"/>
    <n v="0"/>
  </r>
  <r>
    <s v="Nonpoint Sources"/>
    <x v="1"/>
    <n v="30"/>
    <x v="22"/>
    <s v="2310023300"/>
    <x v="14"/>
    <n v="0"/>
    <n v="0"/>
    <n v="0"/>
    <n v="0"/>
    <n v="0"/>
  </r>
  <r>
    <s v="Nonpoint Sources"/>
    <x v="1"/>
    <n v="38"/>
    <x v="23"/>
    <s v="2310010300"/>
    <x v="14"/>
    <n v="0"/>
    <n v="64.110399999999998"/>
    <n v="0"/>
    <n v="0"/>
    <n v="0"/>
  </r>
  <r>
    <s v="Nonpoint Sources"/>
    <x v="1"/>
    <n v="38"/>
    <x v="23"/>
    <s v="2310021300"/>
    <x v="14"/>
    <n v="0"/>
    <n v="0"/>
    <n v="0"/>
    <n v="0"/>
    <n v="0"/>
  </r>
  <r>
    <s v="Nonpoint Sources"/>
    <x v="1"/>
    <n v="38"/>
    <x v="23"/>
    <s v="2310023300"/>
    <x v="14"/>
    <n v="0"/>
    <n v="0"/>
    <n v="0"/>
    <n v="0"/>
    <n v="0"/>
  </r>
  <r>
    <s v="Nonpoint Sources"/>
    <x v="1"/>
    <n v="38"/>
    <x v="24"/>
    <s v="2310010300"/>
    <x v="14"/>
    <n v="0"/>
    <n v="815.62699999999995"/>
    <n v="0"/>
    <n v="0"/>
    <n v="0"/>
  </r>
  <r>
    <s v="Nonpoint Sources"/>
    <x v="1"/>
    <n v="38"/>
    <x v="24"/>
    <s v="2310021300"/>
    <x v="14"/>
    <n v="0"/>
    <n v="2.5365500000000001"/>
    <n v="0"/>
    <n v="0"/>
    <n v="0"/>
  </r>
  <r>
    <s v="Nonpoint Sources"/>
    <x v="1"/>
    <n v="38"/>
    <x v="24"/>
    <s v="2310023300"/>
    <x v="14"/>
    <n v="0"/>
    <n v="0"/>
    <n v="0"/>
    <n v="0"/>
    <n v="0"/>
  </r>
  <r>
    <s v="Nonpoint Sources"/>
    <x v="1"/>
    <n v="30"/>
    <x v="25"/>
    <s v="2310010300"/>
    <x v="14"/>
    <n v="0"/>
    <n v="0"/>
    <n v="0"/>
    <n v="0"/>
    <n v="0"/>
  </r>
  <r>
    <s v="Nonpoint Sources"/>
    <x v="1"/>
    <n v="30"/>
    <x v="25"/>
    <s v="2310021300"/>
    <x v="14"/>
    <n v="0"/>
    <n v="178.82599999999999"/>
    <n v="0"/>
    <n v="0"/>
    <n v="0"/>
  </r>
  <r>
    <s v="Nonpoint Sources"/>
    <x v="1"/>
    <n v="30"/>
    <x v="25"/>
    <s v="2310023300"/>
    <x v="14"/>
    <n v="0"/>
    <n v="0"/>
    <n v="0"/>
    <n v="0"/>
    <n v="0"/>
  </r>
  <r>
    <s v="Nonpoint Sources"/>
    <x v="1"/>
    <n v="38"/>
    <x v="26"/>
    <s v="2310010300"/>
    <x v="14"/>
    <n v="0"/>
    <n v="39.178600000000003"/>
    <n v="0"/>
    <n v="0"/>
    <n v="0"/>
  </r>
  <r>
    <s v="Nonpoint Sources"/>
    <x v="1"/>
    <n v="38"/>
    <x v="26"/>
    <s v="2310021300"/>
    <x v="14"/>
    <n v="0"/>
    <n v="0"/>
    <n v="0"/>
    <n v="0"/>
    <n v="0"/>
  </r>
  <r>
    <s v="Nonpoint Sources"/>
    <x v="1"/>
    <n v="38"/>
    <x v="26"/>
    <s v="2310023300"/>
    <x v="14"/>
    <n v="0"/>
    <n v="0"/>
    <n v="0"/>
    <n v="0"/>
    <n v="0"/>
  </r>
  <r>
    <s v="Nonpoint Sources"/>
    <x v="1"/>
    <n v="30"/>
    <x v="27"/>
    <s v="2310010300"/>
    <x v="14"/>
    <n v="0"/>
    <n v="306.30500000000001"/>
    <n v="0"/>
    <n v="0"/>
    <n v="0"/>
  </r>
  <r>
    <s v="Nonpoint Sources"/>
    <x v="1"/>
    <n v="30"/>
    <x v="27"/>
    <s v="2310021300"/>
    <x v="14"/>
    <n v="0"/>
    <n v="34.243400000000001"/>
    <n v="0"/>
    <n v="0"/>
    <n v="0"/>
  </r>
  <r>
    <s v="Nonpoint Sources"/>
    <x v="1"/>
    <n v="30"/>
    <x v="27"/>
    <s v="2310023300"/>
    <x v="14"/>
    <n v="0"/>
    <n v="0"/>
    <n v="0"/>
    <n v="0"/>
    <n v="0"/>
  </r>
  <r>
    <s v="Nonpoint Sources"/>
    <x v="1"/>
    <n v="38"/>
    <x v="28"/>
    <s v="2310010300"/>
    <x v="14"/>
    <n v="0"/>
    <n v="5752.13"/>
    <n v="0"/>
    <n v="0"/>
    <n v="0"/>
  </r>
  <r>
    <s v="Nonpoint Sources"/>
    <x v="1"/>
    <n v="38"/>
    <x v="28"/>
    <s v="2310021300"/>
    <x v="14"/>
    <n v="0"/>
    <n v="6.3413599999999999"/>
    <n v="0"/>
    <n v="0"/>
    <n v="0"/>
  </r>
  <r>
    <s v="Nonpoint Sources"/>
    <x v="1"/>
    <n v="38"/>
    <x v="28"/>
    <s v="2310023300"/>
    <x v="14"/>
    <n v="0"/>
    <n v="0"/>
    <n v="0"/>
    <n v="0"/>
    <n v="0"/>
  </r>
  <r>
    <s v="Nonpoint Sources"/>
    <x v="1"/>
    <n v="38"/>
    <x v="0"/>
    <s v="2310000550"/>
    <x v="15"/>
    <n v="0"/>
    <n v="192.00399999999999"/>
    <n v="0"/>
    <n v="0"/>
    <n v="0"/>
  </r>
  <r>
    <s v="Nonpoint Sources"/>
    <x v="1"/>
    <n v="38"/>
    <x v="1"/>
    <s v="2310000550"/>
    <x v="15"/>
    <n v="0"/>
    <n v="284.94799999999998"/>
    <n v="0"/>
    <n v="0"/>
    <n v="0"/>
  </r>
  <r>
    <s v="Nonpoint Sources"/>
    <x v="1"/>
    <n v="38"/>
    <x v="2"/>
    <s v="2310000550"/>
    <x v="15"/>
    <n v="0"/>
    <n v="350.37"/>
    <n v="0"/>
    <n v="0"/>
    <n v="0"/>
  </r>
  <r>
    <s v="Nonpoint Sources"/>
    <x v="1"/>
    <n v="38"/>
    <x v="3"/>
    <s v="2310000550"/>
    <x v="15"/>
    <n v="0"/>
    <n v="109.75"/>
    <n v="0"/>
    <n v="0"/>
    <n v="0"/>
  </r>
  <r>
    <s v="Nonpoint Sources"/>
    <x v="1"/>
    <n v="30"/>
    <x v="4"/>
    <s v="2310000550"/>
    <x v="15"/>
    <n v="0"/>
    <n v="1.89314E-3"/>
    <n v="0"/>
    <n v="0"/>
    <n v="0"/>
  </r>
  <r>
    <s v="Nonpoint Sources"/>
    <x v="1"/>
    <n v="30"/>
    <x v="5"/>
    <s v="2310000550"/>
    <x v="15"/>
    <n v="0"/>
    <n v="20.102499999999999"/>
    <n v="0"/>
    <n v="0"/>
    <n v="0"/>
  </r>
  <r>
    <s v="Nonpoint Sources"/>
    <x v="1"/>
    <n v="38"/>
    <x v="6"/>
    <s v="2310000550"/>
    <x v="15"/>
    <n v="0"/>
    <n v="191.88200000000001"/>
    <n v="0"/>
    <n v="0"/>
    <n v="0"/>
  </r>
  <r>
    <s v="Nonpoint Sources"/>
    <x v="1"/>
    <n v="38"/>
    <x v="7"/>
    <s v="2310000550"/>
    <x v="15"/>
    <n v="0"/>
    <n v="190.77655564950913"/>
    <n v="0"/>
    <n v="0"/>
    <n v="0"/>
  </r>
  <r>
    <s v="Nonpoint Sources"/>
    <x v="1"/>
    <n v="30"/>
    <x v="8"/>
    <s v="2310000550"/>
    <x v="15"/>
    <n v="0"/>
    <n v="310.09899999999999"/>
    <n v="0"/>
    <n v="0"/>
    <n v="0"/>
  </r>
  <r>
    <s v="Nonpoint Sources"/>
    <x v="1"/>
    <n v="30"/>
    <x v="9"/>
    <s v="2310000550"/>
    <x v="15"/>
    <n v="0"/>
    <n v="1.81471"/>
    <n v="0"/>
    <n v="0"/>
    <n v="0"/>
  </r>
  <r>
    <s v="Nonpoint Sources"/>
    <x v="1"/>
    <n v="38"/>
    <x v="10"/>
    <s v="2310000550"/>
    <x v="15"/>
    <n v="0"/>
    <n v="21.2956"/>
    <n v="0"/>
    <n v="0"/>
    <n v="0"/>
  </r>
  <r>
    <s v="Nonpoint Sources"/>
    <x v="1"/>
    <n v="46"/>
    <x v="11"/>
    <s v="2310000550"/>
    <x v="15"/>
    <n v="0"/>
    <n v="51.809199999999997"/>
    <n v="0"/>
    <n v="0"/>
    <n v="0"/>
  </r>
  <r>
    <s v="Nonpoint Sources"/>
    <x v="1"/>
    <n v="30"/>
    <x v="12"/>
    <s v="2310000550"/>
    <x v="15"/>
    <n v="0"/>
    <n v="1.4139299999999999"/>
    <n v="0"/>
    <n v="0"/>
    <n v="0"/>
  </r>
  <r>
    <s v="Nonpoint Sources"/>
    <x v="1"/>
    <n v="38"/>
    <x v="13"/>
    <s v="2310000550"/>
    <x v="15"/>
    <n v="0"/>
    <n v="3.5723600000000002"/>
    <n v="0"/>
    <n v="0"/>
    <n v="0"/>
  </r>
  <r>
    <s v="Nonpoint Sources"/>
    <x v="1"/>
    <n v="38"/>
    <x v="14"/>
    <s v="2310000550"/>
    <x v="15"/>
    <n v="0"/>
    <n v="576.20384368498196"/>
    <n v="0"/>
    <n v="0"/>
    <n v="0"/>
  </r>
  <r>
    <s v="Nonpoint Sources"/>
    <x v="1"/>
    <n v="38"/>
    <x v="15"/>
    <s v="2310000550"/>
    <x v="15"/>
    <n v="0"/>
    <n v="0"/>
    <n v="0"/>
    <n v="0"/>
    <n v="0"/>
  </r>
  <r>
    <s v="Nonpoint Sources"/>
    <x v="1"/>
    <n v="38"/>
    <x v="16"/>
    <s v="2310000550"/>
    <x v="15"/>
    <n v="0"/>
    <n v="281.42328857226204"/>
    <n v="0"/>
    <n v="0"/>
    <n v="0"/>
  </r>
  <r>
    <s v="Nonpoint Sources"/>
    <x v="1"/>
    <n v="30"/>
    <x v="17"/>
    <s v="2310000550"/>
    <x v="15"/>
    <n v="0"/>
    <n v="7.08528"/>
    <n v="0"/>
    <n v="0"/>
    <n v="0"/>
  </r>
  <r>
    <s v="Nonpoint Sources"/>
    <x v="1"/>
    <n v="30"/>
    <x v="18"/>
    <s v="2310000550"/>
    <x v="15"/>
    <n v="0"/>
    <n v="21.422000000000001"/>
    <n v="0"/>
    <n v="0"/>
    <n v="0"/>
  </r>
  <r>
    <s v="Nonpoint Sources"/>
    <x v="1"/>
    <n v="38"/>
    <x v="19"/>
    <s v="2310000550"/>
    <x v="15"/>
    <n v="0"/>
    <n v="80.082700000000003"/>
    <n v="0"/>
    <n v="0"/>
    <n v="0"/>
  </r>
  <r>
    <s v="Nonpoint Sources"/>
    <x v="1"/>
    <n v="30"/>
    <x v="20"/>
    <s v="2310000550"/>
    <x v="15"/>
    <n v="0"/>
    <n v="87.497200000000007"/>
    <n v="0"/>
    <n v="0"/>
    <n v="0"/>
  </r>
  <r>
    <s v="Nonpoint Sources"/>
    <x v="1"/>
    <n v="30"/>
    <x v="21"/>
    <s v="2310000550"/>
    <x v="15"/>
    <n v="0"/>
    <n v="116.09857128634664"/>
    <n v="0"/>
    <n v="0"/>
    <n v="0"/>
  </r>
  <r>
    <s v="Nonpoint Sources"/>
    <x v="1"/>
    <n v="30"/>
    <x v="22"/>
    <s v="2310000550"/>
    <x v="15"/>
    <n v="0"/>
    <n v="80.65081686530074"/>
    <n v="0"/>
    <n v="0"/>
    <n v="0"/>
  </r>
  <r>
    <s v="Nonpoint Sources"/>
    <x v="1"/>
    <n v="38"/>
    <x v="23"/>
    <s v="2310000550"/>
    <x v="15"/>
    <n v="0"/>
    <n v="12.6464"/>
    <n v="0"/>
    <n v="0"/>
    <n v="0"/>
  </r>
  <r>
    <s v="Nonpoint Sources"/>
    <x v="1"/>
    <n v="38"/>
    <x v="24"/>
    <s v="2310000550"/>
    <x v="15"/>
    <n v="0"/>
    <n v="97.044600000000003"/>
    <n v="0"/>
    <n v="0"/>
    <n v="0"/>
  </r>
  <r>
    <s v="Nonpoint Sources"/>
    <x v="1"/>
    <n v="30"/>
    <x v="25"/>
    <s v="2310000550"/>
    <x v="15"/>
    <n v="0"/>
    <n v="8.3933244053185057"/>
    <n v="0"/>
    <n v="0"/>
    <n v="0"/>
  </r>
  <r>
    <s v="Nonpoint Sources"/>
    <x v="1"/>
    <n v="38"/>
    <x v="26"/>
    <s v="2310000550"/>
    <x v="15"/>
    <n v="0"/>
    <n v="3.1581800000000002"/>
    <n v="0"/>
    <n v="0"/>
    <n v="0"/>
  </r>
  <r>
    <s v="Nonpoint Sources"/>
    <x v="1"/>
    <n v="30"/>
    <x v="27"/>
    <s v="2310000550"/>
    <x v="15"/>
    <n v="0"/>
    <n v="95.827299999999994"/>
    <n v="0"/>
    <n v="0"/>
    <n v="0"/>
  </r>
  <r>
    <s v="Nonpoint Sources"/>
    <x v="1"/>
    <n v="38"/>
    <x v="28"/>
    <s v="2310000550"/>
    <x v="15"/>
    <n v="0"/>
    <n v="516.35199999999998"/>
    <n v="0"/>
    <n v="0"/>
    <n v="0"/>
  </r>
  <r>
    <s v="Nonpoint Sources"/>
    <x v="1"/>
    <n v="38"/>
    <x v="0"/>
    <s v="2310023600"/>
    <x v="9"/>
    <n v="0"/>
    <n v="0"/>
    <n v="0"/>
    <n v="0"/>
    <n v="0"/>
  </r>
  <r>
    <s v="Nonpoint Sources"/>
    <x v="1"/>
    <n v="38"/>
    <x v="0"/>
    <s v="2310111700"/>
    <x v="9"/>
    <n v="5.09842"/>
    <n v="171.11199999999999"/>
    <n v="26.948799999999999"/>
    <n v="0"/>
    <n v="0"/>
  </r>
  <r>
    <s v="Nonpoint Sources"/>
    <x v="1"/>
    <n v="38"/>
    <x v="0"/>
    <s v="2310121700"/>
    <x v="9"/>
    <n v="0"/>
    <n v="0"/>
    <n v="0"/>
    <n v="0"/>
    <n v="0"/>
  </r>
  <r>
    <s v="Nonpoint Sources"/>
    <x v="1"/>
    <n v="38"/>
    <x v="1"/>
    <s v="2310023600"/>
    <x v="9"/>
    <n v="0"/>
    <n v="0"/>
    <n v="0"/>
    <n v="0"/>
    <n v="0"/>
  </r>
  <r>
    <s v="Nonpoint Sources"/>
    <x v="1"/>
    <n v="38"/>
    <x v="1"/>
    <s v="2310111700"/>
    <x v="9"/>
    <n v="11.512600000000001"/>
    <n v="386.38299999999998"/>
    <n v="60.8521"/>
    <n v="0"/>
    <n v="0"/>
  </r>
  <r>
    <s v="Nonpoint Sources"/>
    <x v="1"/>
    <n v="38"/>
    <x v="1"/>
    <s v="2310121700"/>
    <x v="9"/>
    <n v="0"/>
    <n v="0"/>
    <n v="0"/>
    <n v="0"/>
    <n v="0"/>
  </r>
  <r>
    <s v="Nonpoint Sources"/>
    <x v="1"/>
    <n v="38"/>
    <x v="2"/>
    <s v="2310023600"/>
    <x v="9"/>
    <n v="0"/>
    <n v="0"/>
    <n v="0"/>
    <n v="0"/>
    <n v="0"/>
  </r>
  <r>
    <s v="Nonpoint Sources"/>
    <x v="1"/>
    <n v="38"/>
    <x v="2"/>
    <s v="2310111700"/>
    <x v="9"/>
    <n v="1.15126"/>
    <n v="38.638300000000001"/>
    <n v="6.08521"/>
    <n v="0"/>
    <n v="0"/>
  </r>
  <r>
    <s v="Nonpoint Sources"/>
    <x v="1"/>
    <n v="38"/>
    <x v="2"/>
    <s v="2310121700"/>
    <x v="9"/>
    <n v="0"/>
    <n v="0"/>
    <n v="0"/>
    <n v="0"/>
    <n v="0"/>
  </r>
  <r>
    <s v="Nonpoint Sources"/>
    <x v="1"/>
    <n v="38"/>
    <x v="3"/>
    <s v="2310023600"/>
    <x v="9"/>
    <n v="0"/>
    <n v="0"/>
    <n v="0"/>
    <n v="0"/>
    <n v="0"/>
  </r>
  <r>
    <s v="Nonpoint Sources"/>
    <x v="1"/>
    <n v="38"/>
    <x v="3"/>
    <s v="2310111700"/>
    <x v="9"/>
    <n v="8.2232599999999998"/>
    <n v="275.988"/>
    <n v="43.465800000000002"/>
    <n v="0"/>
    <n v="0"/>
  </r>
  <r>
    <s v="Nonpoint Sources"/>
    <x v="1"/>
    <n v="38"/>
    <x v="3"/>
    <s v="2310121700"/>
    <x v="9"/>
    <n v="0"/>
    <n v="0"/>
    <n v="0"/>
    <n v="0"/>
    <n v="0"/>
  </r>
  <r>
    <s v="Nonpoint Sources"/>
    <x v="1"/>
    <n v="30"/>
    <x v="5"/>
    <s v="2310023600"/>
    <x v="9"/>
    <n v="0"/>
    <n v="0"/>
    <n v="0"/>
    <n v="0"/>
    <n v="0"/>
  </r>
  <r>
    <s v="Nonpoint Sources"/>
    <x v="1"/>
    <n v="30"/>
    <x v="5"/>
    <s v="2310111700"/>
    <x v="9"/>
    <n v="0.32893"/>
    <n v="11.0395"/>
    <n v="1.7386299999999999"/>
    <n v="0"/>
    <n v="0"/>
  </r>
  <r>
    <s v="Nonpoint Sources"/>
    <x v="1"/>
    <n v="30"/>
    <x v="5"/>
    <s v="2310121700"/>
    <x v="9"/>
    <n v="0"/>
    <n v="0"/>
    <n v="0"/>
    <n v="0"/>
    <n v="0"/>
  </r>
  <r>
    <s v="Nonpoint Sources"/>
    <x v="1"/>
    <n v="38"/>
    <x v="6"/>
    <s v="2310023600"/>
    <x v="9"/>
    <n v="0"/>
    <n v="0"/>
    <n v="0"/>
    <n v="0"/>
    <n v="0"/>
  </r>
  <r>
    <s v="Nonpoint Sources"/>
    <x v="1"/>
    <n v="38"/>
    <x v="6"/>
    <s v="2310111700"/>
    <x v="9"/>
    <n v="21.216000000000001"/>
    <n v="712.048"/>
    <n v="112.142"/>
    <n v="0"/>
    <n v="0"/>
  </r>
  <r>
    <s v="Nonpoint Sources"/>
    <x v="1"/>
    <n v="38"/>
    <x v="6"/>
    <s v="2310121700"/>
    <x v="9"/>
    <n v="9.7725599999999996E-3"/>
    <n v="0.25357800000000003"/>
    <n v="5.1655E-2"/>
    <n v="0"/>
    <n v="0"/>
  </r>
  <r>
    <s v="Nonpoint Sources"/>
    <x v="1"/>
    <n v="38"/>
    <x v="7"/>
    <s v="2310023600"/>
    <x v="9"/>
    <n v="0"/>
    <n v="0"/>
    <n v="0"/>
    <n v="0"/>
    <n v="0"/>
  </r>
  <r>
    <s v="Nonpoint Sources"/>
    <x v="1"/>
    <n v="38"/>
    <x v="7"/>
    <s v="2310111700"/>
    <x v="9"/>
    <n v="31.451867062314538"/>
    <n v="1055.584065281899"/>
    <n v="166.24550741839761"/>
    <n v="0"/>
    <n v="0"/>
  </r>
  <r>
    <s v="Nonpoint Sources"/>
    <x v="1"/>
    <n v="38"/>
    <x v="7"/>
    <s v="2310121700"/>
    <x v="9"/>
    <n v="0"/>
    <n v="0"/>
    <n v="0"/>
    <n v="0"/>
    <n v="0"/>
  </r>
  <r>
    <s v="Nonpoint Sources"/>
    <x v="1"/>
    <n v="30"/>
    <x v="8"/>
    <s v="2310023600"/>
    <x v="9"/>
    <n v="0"/>
    <n v="0"/>
    <n v="0"/>
    <n v="0"/>
    <n v="0"/>
  </r>
  <r>
    <s v="Nonpoint Sources"/>
    <x v="1"/>
    <n v="30"/>
    <x v="8"/>
    <s v="2310111700"/>
    <x v="9"/>
    <n v="0.493396"/>
    <n v="16.5593"/>
    <n v="2.6079500000000002"/>
    <n v="0"/>
    <n v="0"/>
  </r>
  <r>
    <s v="Nonpoint Sources"/>
    <x v="1"/>
    <n v="30"/>
    <x v="8"/>
    <s v="2310121700"/>
    <x v="9"/>
    <n v="0"/>
    <n v="0"/>
    <n v="0"/>
    <n v="0"/>
    <n v="0"/>
  </r>
  <r>
    <s v="Nonpoint Sources"/>
    <x v="1"/>
    <n v="38"/>
    <x v="10"/>
    <s v="2310023600"/>
    <x v="9"/>
    <n v="0"/>
    <n v="0"/>
    <n v="0"/>
    <n v="0"/>
    <n v="0"/>
  </r>
  <r>
    <s v="Nonpoint Sources"/>
    <x v="1"/>
    <n v="38"/>
    <x v="10"/>
    <s v="2310111700"/>
    <x v="9"/>
    <n v="0.32893"/>
    <n v="11.0395"/>
    <n v="1.7386299999999999"/>
    <n v="0"/>
    <n v="0"/>
  </r>
  <r>
    <s v="Nonpoint Sources"/>
    <x v="1"/>
    <n v="38"/>
    <x v="10"/>
    <s v="2310121700"/>
    <x v="9"/>
    <n v="0"/>
    <n v="0"/>
    <n v="0"/>
    <n v="0"/>
    <n v="0"/>
  </r>
  <r>
    <s v="Nonpoint Sources"/>
    <x v="1"/>
    <n v="46"/>
    <x v="11"/>
    <s v="2310023600"/>
    <x v="9"/>
    <n v="0"/>
    <n v="0"/>
    <n v="0"/>
    <n v="0"/>
    <n v="0"/>
  </r>
  <r>
    <s v="Nonpoint Sources"/>
    <x v="1"/>
    <n v="46"/>
    <x v="11"/>
    <s v="2310111700"/>
    <x v="9"/>
    <n v="1.8091200000000001"/>
    <n v="60.717300000000002"/>
    <n v="9.5624800000000008"/>
    <n v="0"/>
    <n v="0"/>
  </r>
  <r>
    <s v="Nonpoint Sources"/>
    <x v="1"/>
    <n v="46"/>
    <x v="11"/>
    <s v="2310121700"/>
    <x v="9"/>
    <n v="0"/>
    <n v="0"/>
    <n v="0"/>
    <n v="0"/>
    <n v="0"/>
  </r>
  <r>
    <s v="Nonpoint Sources"/>
    <x v="1"/>
    <n v="30"/>
    <x v="12"/>
    <s v="2310023600"/>
    <x v="9"/>
    <n v="0"/>
    <n v="0"/>
    <n v="0"/>
    <n v="0"/>
    <n v="0"/>
  </r>
  <r>
    <s v="Nonpoint Sources"/>
    <x v="1"/>
    <n v="30"/>
    <x v="12"/>
    <s v="2310111700"/>
    <x v="9"/>
    <n v="0.164465"/>
    <n v="5.5197599999999998"/>
    <n v="0.86931599999999998"/>
    <n v="0"/>
    <n v="0"/>
  </r>
  <r>
    <s v="Nonpoint Sources"/>
    <x v="1"/>
    <n v="30"/>
    <x v="12"/>
    <s v="2310121700"/>
    <x v="9"/>
    <n v="0"/>
    <n v="0"/>
    <n v="0"/>
    <n v="0"/>
    <n v="0"/>
  </r>
  <r>
    <s v="Nonpoint Sources"/>
    <x v="1"/>
    <n v="38"/>
    <x v="13"/>
    <s v="2310023600"/>
    <x v="9"/>
    <n v="0"/>
    <n v="0"/>
    <n v="0"/>
    <n v="0"/>
    <n v="0"/>
  </r>
  <r>
    <s v="Nonpoint Sources"/>
    <x v="1"/>
    <n v="38"/>
    <x v="13"/>
    <s v="2310111700"/>
    <x v="9"/>
    <n v="0.32893"/>
    <n v="11.0395"/>
    <n v="1.7386299999999999"/>
    <n v="0"/>
    <n v="0"/>
  </r>
  <r>
    <s v="Nonpoint Sources"/>
    <x v="1"/>
    <n v="38"/>
    <x v="13"/>
    <s v="2310121700"/>
    <x v="9"/>
    <n v="0"/>
    <n v="0"/>
    <n v="0"/>
    <n v="0"/>
    <n v="0"/>
  </r>
  <r>
    <s v="Nonpoint Sources"/>
    <x v="1"/>
    <n v="38"/>
    <x v="14"/>
    <s v="2310023600"/>
    <x v="9"/>
    <n v="0"/>
    <n v="0"/>
    <n v="0"/>
    <n v="0"/>
    <n v="0"/>
  </r>
  <r>
    <s v="Nonpoint Sources"/>
    <x v="1"/>
    <n v="38"/>
    <x v="14"/>
    <s v="2310111700"/>
    <x v="9"/>
    <n v="125.26943082114735"/>
    <n v="4204.2820697412817"/>
    <n v="662.14043757030379"/>
    <n v="0"/>
    <n v="0"/>
  </r>
  <r>
    <s v="Nonpoint Sources"/>
    <x v="1"/>
    <n v="38"/>
    <x v="14"/>
    <s v="2310121700"/>
    <x v="9"/>
    <n v="3.2575199999999999E-3"/>
    <n v="8.4526000000000004E-2"/>
    <n v="1.7218299999999999E-2"/>
    <n v="0"/>
    <n v="0"/>
  </r>
  <r>
    <s v="Nonpoint Sources"/>
    <x v="1"/>
    <n v="38"/>
    <x v="15"/>
    <s v="2310023600"/>
    <x v="9"/>
    <n v="0"/>
    <n v="0"/>
    <n v="0"/>
    <n v="0"/>
    <n v="0"/>
  </r>
  <r>
    <s v="Nonpoint Sources"/>
    <x v="1"/>
    <n v="38"/>
    <x v="15"/>
    <s v="2310111700"/>
    <x v="9"/>
    <n v="0"/>
    <n v="0"/>
    <n v="0"/>
    <n v="0"/>
    <n v="0"/>
  </r>
  <r>
    <s v="Nonpoint Sources"/>
    <x v="1"/>
    <n v="38"/>
    <x v="15"/>
    <s v="2310121700"/>
    <x v="9"/>
    <n v="0"/>
    <n v="0"/>
    <n v="0"/>
    <n v="0"/>
    <n v="0"/>
  </r>
  <r>
    <s v="Nonpoint Sources"/>
    <x v="1"/>
    <n v="38"/>
    <x v="16"/>
    <s v="2310023600"/>
    <x v="9"/>
    <n v="0"/>
    <n v="0"/>
    <n v="0"/>
    <n v="0"/>
    <n v="0"/>
  </r>
  <r>
    <s v="Nonpoint Sources"/>
    <x v="1"/>
    <n v="38"/>
    <x v="16"/>
    <s v="2310111700"/>
    <x v="9"/>
    <n v="47.533655748373093"/>
    <n v="1595.3145119305857"/>
    <n v="251.24919956616051"/>
    <n v="0"/>
    <n v="0"/>
  </r>
  <r>
    <s v="Nonpoint Sources"/>
    <x v="1"/>
    <n v="38"/>
    <x v="16"/>
    <s v="2310121700"/>
    <x v="9"/>
    <n v="0"/>
    <n v="0"/>
    <n v="0"/>
    <n v="0"/>
    <n v="0"/>
  </r>
  <r>
    <s v="Nonpoint Sources"/>
    <x v="1"/>
    <n v="38"/>
    <x v="19"/>
    <s v="2310023600"/>
    <x v="9"/>
    <n v="0"/>
    <n v="0"/>
    <n v="0"/>
    <n v="0"/>
    <n v="0"/>
  </r>
  <r>
    <s v="Nonpoint Sources"/>
    <x v="1"/>
    <n v="38"/>
    <x v="19"/>
    <s v="2310111700"/>
    <x v="9"/>
    <n v="2.3025099999999998"/>
    <n v="77.276600000000002"/>
    <n v="12.170400000000001"/>
    <n v="0"/>
    <n v="0"/>
  </r>
  <r>
    <s v="Nonpoint Sources"/>
    <x v="1"/>
    <n v="38"/>
    <x v="19"/>
    <s v="2310121700"/>
    <x v="9"/>
    <n v="0"/>
    <n v="0"/>
    <n v="0"/>
    <n v="0"/>
    <n v="0"/>
  </r>
  <r>
    <s v="Nonpoint Sources"/>
    <x v="1"/>
    <n v="30"/>
    <x v="20"/>
    <s v="2310023600"/>
    <x v="9"/>
    <n v="0"/>
    <n v="0"/>
    <n v="0"/>
    <n v="0"/>
    <n v="0"/>
  </r>
  <r>
    <s v="Nonpoint Sources"/>
    <x v="1"/>
    <n v="30"/>
    <x v="20"/>
    <s v="2310111700"/>
    <x v="9"/>
    <n v="14.144"/>
    <n v="474.69900000000001"/>
    <n v="74.761200000000002"/>
    <n v="0"/>
    <n v="0"/>
  </r>
  <r>
    <s v="Nonpoint Sources"/>
    <x v="1"/>
    <n v="30"/>
    <x v="20"/>
    <s v="2310121700"/>
    <x v="9"/>
    <n v="0"/>
    <n v="0"/>
    <n v="0"/>
    <n v="0"/>
    <n v="0"/>
  </r>
  <r>
    <s v="Nonpoint Sources"/>
    <x v="1"/>
    <n v="30"/>
    <x v="21"/>
    <s v="2310023600"/>
    <x v="9"/>
    <n v="0"/>
    <n v="0"/>
    <n v="0"/>
    <n v="0"/>
    <n v="0"/>
  </r>
  <r>
    <s v="Nonpoint Sources"/>
    <x v="1"/>
    <n v="30"/>
    <x v="21"/>
    <s v="2310111700"/>
    <x v="9"/>
    <n v="4.1116299999999999"/>
    <n v="137.994"/>
    <n v="21.732900000000001"/>
    <n v="0"/>
    <n v="0"/>
  </r>
  <r>
    <s v="Nonpoint Sources"/>
    <x v="1"/>
    <n v="30"/>
    <x v="21"/>
    <s v="2310121700"/>
    <x v="9"/>
    <n v="0"/>
    <n v="0"/>
    <n v="0"/>
    <n v="0"/>
    <n v="0"/>
  </r>
  <r>
    <s v="Nonpoint Sources"/>
    <x v="1"/>
    <n v="30"/>
    <x v="22"/>
    <s v="2310023600"/>
    <x v="9"/>
    <n v="0"/>
    <n v="0"/>
    <n v="0"/>
    <n v="0"/>
    <n v="0"/>
  </r>
  <r>
    <s v="Nonpoint Sources"/>
    <x v="1"/>
    <n v="30"/>
    <x v="22"/>
    <s v="2310111700"/>
    <x v="9"/>
    <n v="0.164465"/>
    <n v="5.5197599999999998"/>
    <n v="0.86931599999999998"/>
    <n v="0"/>
    <n v="0"/>
  </r>
  <r>
    <s v="Nonpoint Sources"/>
    <x v="1"/>
    <n v="30"/>
    <x v="22"/>
    <s v="2310121700"/>
    <x v="9"/>
    <n v="0"/>
    <n v="0"/>
    <n v="0"/>
    <n v="0"/>
    <n v="0"/>
  </r>
  <r>
    <s v="Nonpoint Sources"/>
    <x v="1"/>
    <n v="38"/>
    <x v="23"/>
    <s v="2310023600"/>
    <x v="9"/>
    <n v="0"/>
    <n v="0"/>
    <n v="0"/>
    <n v="0"/>
    <n v="0"/>
  </r>
  <r>
    <s v="Nonpoint Sources"/>
    <x v="1"/>
    <n v="38"/>
    <x v="23"/>
    <s v="2310111700"/>
    <x v="9"/>
    <n v="0.493396"/>
    <n v="16.5593"/>
    <n v="2.6079500000000002"/>
    <n v="0"/>
    <n v="0"/>
  </r>
  <r>
    <s v="Nonpoint Sources"/>
    <x v="1"/>
    <n v="38"/>
    <x v="23"/>
    <s v="2310121700"/>
    <x v="9"/>
    <n v="0"/>
    <n v="0"/>
    <n v="0"/>
    <n v="0"/>
    <n v="0"/>
  </r>
  <r>
    <s v="Nonpoint Sources"/>
    <x v="1"/>
    <n v="38"/>
    <x v="24"/>
    <s v="2310023600"/>
    <x v="9"/>
    <n v="0"/>
    <n v="0"/>
    <n v="0"/>
    <n v="0"/>
    <n v="0"/>
  </r>
  <r>
    <s v="Nonpoint Sources"/>
    <x v="1"/>
    <n v="38"/>
    <x v="24"/>
    <s v="2310111700"/>
    <x v="9"/>
    <n v="6.7430700000000003"/>
    <n v="226.31"/>
    <n v="35.642000000000003"/>
    <n v="0"/>
    <n v="0"/>
  </r>
  <r>
    <s v="Nonpoint Sources"/>
    <x v="1"/>
    <n v="38"/>
    <x v="24"/>
    <s v="2310121700"/>
    <x v="9"/>
    <n v="3.2575199999999999E-3"/>
    <n v="8.4526000000000004E-2"/>
    <n v="1.7218299999999999E-2"/>
    <n v="0"/>
    <n v="0"/>
  </r>
  <r>
    <s v="Nonpoint Sources"/>
    <x v="1"/>
    <n v="30"/>
    <x v="25"/>
    <s v="2310023600"/>
    <x v="9"/>
    <n v="0"/>
    <n v="0"/>
    <n v="0"/>
    <n v="0"/>
    <n v="0"/>
  </r>
  <r>
    <s v="Nonpoint Sources"/>
    <x v="1"/>
    <n v="30"/>
    <x v="25"/>
    <s v="2310111700"/>
    <x v="9"/>
    <n v="0"/>
    <n v="0"/>
    <n v="0"/>
    <n v="0"/>
    <n v="0"/>
  </r>
  <r>
    <s v="Nonpoint Sources"/>
    <x v="1"/>
    <n v="30"/>
    <x v="25"/>
    <s v="2310121700"/>
    <x v="9"/>
    <n v="0"/>
    <n v="0"/>
    <n v="0"/>
    <n v="0"/>
    <n v="0"/>
  </r>
  <r>
    <s v="Nonpoint Sources"/>
    <x v="1"/>
    <n v="30"/>
    <x v="27"/>
    <s v="2310023600"/>
    <x v="9"/>
    <n v="0"/>
    <n v="0"/>
    <n v="0"/>
    <n v="0"/>
    <n v="0"/>
  </r>
  <r>
    <s v="Nonpoint Sources"/>
    <x v="1"/>
    <n v="30"/>
    <x v="27"/>
    <s v="2310111700"/>
    <x v="9"/>
    <n v="0.65786100000000003"/>
    <n v="22.079000000000001"/>
    <n v="3.4772599999999998"/>
    <n v="0"/>
    <n v="0"/>
  </r>
  <r>
    <s v="Nonpoint Sources"/>
    <x v="1"/>
    <n v="30"/>
    <x v="27"/>
    <s v="2310121700"/>
    <x v="9"/>
    <n v="0"/>
    <n v="0"/>
    <n v="0"/>
    <n v="0"/>
    <n v="0"/>
  </r>
  <r>
    <s v="Nonpoint Sources"/>
    <x v="1"/>
    <n v="38"/>
    <x v="28"/>
    <s v="2310023600"/>
    <x v="9"/>
    <n v="0"/>
    <n v="0"/>
    <n v="0"/>
    <n v="0"/>
    <n v="0"/>
  </r>
  <r>
    <s v="Nonpoint Sources"/>
    <x v="1"/>
    <n v="38"/>
    <x v="28"/>
    <s v="2310111700"/>
    <x v="9"/>
    <n v="65.786100000000005"/>
    <n v="2207.9"/>
    <n v="347.726"/>
    <n v="0"/>
    <n v="0"/>
  </r>
  <r>
    <s v="Nonpoint Sources"/>
    <x v="1"/>
    <n v="38"/>
    <x v="28"/>
    <s v="2310121700"/>
    <x v="9"/>
    <n v="0"/>
    <n v="0"/>
    <n v="0"/>
    <n v="0"/>
    <n v="0"/>
  </r>
  <r>
    <s v="Nonpoint Sources"/>
    <x v="1"/>
    <n v="38"/>
    <x v="0"/>
    <s v="2310021102"/>
    <x v="11"/>
    <n v="0"/>
    <n v="0"/>
    <n v="0"/>
    <n v="0"/>
    <n v="0"/>
  </r>
  <r>
    <s v="Nonpoint Sources"/>
    <x v="1"/>
    <n v="38"/>
    <x v="0"/>
    <s v="2310021202"/>
    <x v="11"/>
    <n v="5.1785900000000003E-2"/>
    <n v="7.21122E-3"/>
    <n v="3.4055200000000001E-2"/>
    <n v="3.5950500000000001E-5"/>
    <n v="6.1061500000000001E-4"/>
  </r>
  <r>
    <s v="Nonpoint Sources"/>
    <x v="1"/>
    <n v="38"/>
    <x v="0"/>
    <s v="2310021302"/>
    <x v="11"/>
    <n v="5.9322400000000001E-3"/>
    <n v="7.7354400000000006E-5"/>
    <n v="9.1727600000000003E-3"/>
    <n v="1.53663E-6"/>
    <n v="5.0724599999999999E-5"/>
  </r>
  <r>
    <s v="Nonpoint Sources"/>
    <x v="1"/>
    <n v="38"/>
    <x v="0"/>
    <s v="2310023102"/>
    <x v="11"/>
    <n v="0"/>
    <n v="0"/>
    <n v="0"/>
    <n v="0"/>
    <n v="0"/>
  </r>
  <r>
    <s v="Nonpoint Sources"/>
    <x v="1"/>
    <n v="38"/>
    <x v="0"/>
    <s v="2310023202"/>
    <x v="11"/>
    <n v="0"/>
    <n v="0"/>
    <n v="0"/>
    <n v="0"/>
    <n v="0"/>
  </r>
  <r>
    <s v="Nonpoint Sources"/>
    <x v="1"/>
    <n v="38"/>
    <x v="0"/>
    <s v="2310023302"/>
    <x v="11"/>
    <n v="0"/>
    <n v="0"/>
    <n v="0"/>
    <n v="0"/>
    <n v="0"/>
  </r>
  <r>
    <s v="Nonpoint Sources"/>
    <x v="1"/>
    <n v="38"/>
    <x v="1"/>
    <s v="2310021102"/>
    <x v="11"/>
    <n v="0"/>
    <n v="0"/>
    <n v="0"/>
    <n v="0"/>
    <n v="0"/>
  </r>
  <r>
    <s v="Nonpoint Sources"/>
    <x v="1"/>
    <n v="38"/>
    <x v="1"/>
    <s v="2310021202"/>
    <x v="11"/>
    <n v="0"/>
    <n v="0"/>
    <n v="0"/>
    <n v="0"/>
    <n v="0"/>
  </r>
  <r>
    <s v="Nonpoint Sources"/>
    <x v="1"/>
    <n v="38"/>
    <x v="1"/>
    <s v="2310021302"/>
    <x v="11"/>
    <n v="0"/>
    <n v="0"/>
    <n v="0"/>
    <n v="0"/>
    <n v="0"/>
  </r>
  <r>
    <s v="Nonpoint Sources"/>
    <x v="1"/>
    <n v="38"/>
    <x v="1"/>
    <s v="2310023102"/>
    <x v="11"/>
    <n v="0"/>
    <n v="0"/>
    <n v="0"/>
    <n v="0"/>
    <n v="0"/>
  </r>
  <r>
    <s v="Nonpoint Sources"/>
    <x v="1"/>
    <n v="38"/>
    <x v="1"/>
    <s v="2310023202"/>
    <x v="11"/>
    <n v="0"/>
    <n v="0"/>
    <n v="0"/>
    <n v="0"/>
    <n v="0"/>
  </r>
  <r>
    <s v="Nonpoint Sources"/>
    <x v="1"/>
    <n v="38"/>
    <x v="1"/>
    <s v="2310023302"/>
    <x v="11"/>
    <n v="0"/>
    <n v="0"/>
    <n v="0"/>
    <n v="0"/>
    <n v="0"/>
  </r>
  <r>
    <s v="Nonpoint Sources"/>
    <x v="1"/>
    <n v="38"/>
    <x v="2"/>
    <s v="2310021102"/>
    <x v="11"/>
    <n v="0"/>
    <n v="0"/>
    <n v="0"/>
    <n v="0"/>
    <n v="0"/>
  </r>
  <r>
    <s v="Nonpoint Sources"/>
    <x v="1"/>
    <n v="38"/>
    <x v="2"/>
    <s v="2310021202"/>
    <x v="11"/>
    <n v="4.0392999999999999"/>
    <n v="0.56247499999999995"/>
    <n v="2.6563099999999999"/>
    <n v="2.8041400000000001E-3"/>
    <n v="4.7627999999999997E-2"/>
  </r>
  <r>
    <s v="Nonpoint Sources"/>
    <x v="1"/>
    <n v="38"/>
    <x v="2"/>
    <s v="2310021302"/>
    <x v="11"/>
    <n v="0.46271499999999999"/>
    <n v="6.0336399999999998E-3"/>
    <n v="0.715476"/>
    <n v="1.19857E-4"/>
    <n v="3.9565199999999998E-3"/>
  </r>
  <r>
    <s v="Nonpoint Sources"/>
    <x v="1"/>
    <n v="38"/>
    <x v="2"/>
    <s v="2310023102"/>
    <x v="11"/>
    <n v="0"/>
    <n v="0"/>
    <n v="0"/>
    <n v="0"/>
    <n v="0"/>
  </r>
  <r>
    <s v="Nonpoint Sources"/>
    <x v="1"/>
    <n v="38"/>
    <x v="2"/>
    <s v="2310023202"/>
    <x v="11"/>
    <n v="0"/>
    <n v="0"/>
    <n v="0"/>
    <n v="0"/>
    <n v="0"/>
  </r>
  <r>
    <s v="Nonpoint Sources"/>
    <x v="1"/>
    <n v="38"/>
    <x v="2"/>
    <s v="2310023302"/>
    <x v="11"/>
    <n v="0"/>
    <n v="0"/>
    <n v="0"/>
    <n v="0"/>
    <n v="0"/>
  </r>
  <r>
    <s v="Nonpoint Sources"/>
    <x v="1"/>
    <n v="38"/>
    <x v="3"/>
    <s v="2310021102"/>
    <x v="11"/>
    <n v="0"/>
    <n v="0"/>
    <n v="0"/>
    <n v="0"/>
    <n v="0"/>
  </r>
  <r>
    <s v="Nonpoint Sources"/>
    <x v="1"/>
    <n v="38"/>
    <x v="3"/>
    <s v="2310021202"/>
    <x v="11"/>
    <n v="7.7678899999999995E-2"/>
    <n v="1.08168E-2"/>
    <n v="5.1082799999999998E-2"/>
    <n v="5.3925799999999998E-5"/>
    <n v="9.1592300000000002E-4"/>
  </r>
  <r>
    <s v="Nonpoint Sources"/>
    <x v="1"/>
    <n v="38"/>
    <x v="3"/>
    <s v="2310021302"/>
    <x v="11"/>
    <n v="8.8983599999999993E-3"/>
    <n v="1.16032E-4"/>
    <n v="1.3759199999999999E-2"/>
    <n v="2.3049499999999998E-6"/>
    <n v="7.6086899999999998E-5"/>
  </r>
  <r>
    <s v="Nonpoint Sources"/>
    <x v="1"/>
    <n v="38"/>
    <x v="3"/>
    <s v="2310023102"/>
    <x v="11"/>
    <n v="0"/>
    <n v="0"/>
    <n v="0"/>
    <n v="0"/>
    <n v="0"/>
  </r>
  <r>
    <s v="Nonpoint Sources"/>
    <x v="1"/>
    <n v="38"/>
    <x v="3"/>
    <s v="2310023202"/>
    <x v="11"/>
    <n v="0"/>
    <n v="0"/>
    <n v="0"/>
    <n v="0"/>
    <n v="0"/>
  </r>
  <r>
    <s v="Nonpoint Sources"/>
    <x v="1"/>
    <n v="38"/>
    <x v="3"/>
    <s v="2310023302"/>
    <x v="11"/>
    <n v="0"/>
    <n v="0"/>
    <n v="0"/>
    <n v="0"/>
    <n v="0"/>
  </r>
  <r>
    <s v="Nonpoint Sources"/>
    <x v="1"/>
    <n v="30"/>
    <x v="4"/>
    <s v="2310021102"/>
    <x v="11"/>
    <n v="0"/>
    <n v="0"/>
    <n v="0"/>
    <n v="0"/>
    <n v="0"/>
  </r>
  <r>
    <s v="Nonpoint Sources"/>
    <x v="1"/>
    <n v="30"/>
    <x v="4"/>
    <s v="2310021202"/>
    <x v="11"/>
    <n v="0"/>
    <n v="0"/>
    <n v="0"/>
    <n v="0"/>
    <n v="0"/>
  </r>
  <r>
    <s v="Nonpoint Sources"/>
    <x v="1"/>
    <n v="30"/>
    <x v="4"/>
    <s v="2310021302"/>
    <x v="11"/>
    <n v="0"/>
    <n v="0"/>
    <n v="0"/>
    <n v="0"/>
    <n v="0"/>
  </r>
  <r>
    <s v="Nonpoint Sources"/>
    <x v="1"/>
    <n v="30"/>
    <x v="4"/>
    <s v="2310023102"/>
    <x v="11"/>
    <n v="0"/>
    <n v="0"/>
    <n v="0"/>
    <n v="0"/>
    <n v="0"/>
  </r>
  <r>
    <s v="Nonpoint Sources"/>
    <x v="1"/>
    <n v="30"/>
    <x v="4"/>
    <s v="2310023202"/>
    <x v="11"/>
    <n v="0"/>
    <n v="0"/>
    <n v="0"/>
    <n v="0"/>
    <n v="0"/>
  </r>
  <r>
    <s v="Nonpoint Sources"/>
    <x v="1"/>
    <n v="30"/>
    <x v="4"/>
    <s v="2310023302"/>
    <x v="11"/>
    <n v="0"/>
    <n v="0"/>
    <n v="0"/>
    <n v="0"/>
    <n v="0"/>
  </r>
  <r>
    <s v="Nonpoint Sources"/>
    <x v="1"/>
    <n v="30"/>
    <x v="5"/>
    <s v="2310021102"/>
    <x v="11"/>
    <n v="0"/>
    <n v="0"/>
    <n v="0"/>
    <n v="0"/>
    <n v="0"/>
  </r>
  <r>
    <s v="Nonpoint Sources"/>
    <x v="1"/>
    <n v="30"/>
    <x v="5"/>
    <s v="2310021202"/>
    <x v="11"/>
    <n v="0"/>
    <n v="0"/>
    <n v="0"/>
    <n v="0"/>
    <n v="0"/>
  </r>
  <r>
    <s v="Nonpoint Sources"/>
    <x v="1"/>
    <n v="30"/>
    <x v="5"/>
    <s v="2310021302"/>
    <x v="11"/>
    <n v="0"/>
    <n v="0"/>
    <n v="0"/>
    <n v="0"/>
    <n v="0"/>
  </r>
  <r>
    <s v="Nonpoint Sources"/>
    <x v="1"/>
    <n v="30"/>
    <x v="5"/>
    <s v="2310023102"/>
    <x v="11"/>
    <n v="0"/>
    <n v="0"/>
    <n v="0"/>
    <n v="0"/>
    <n v="0"/>
  </r>
  <r>
    <s v="Nonpoint Sources"/>
    <x v="1"/>
    <n v="30"/>
    <x v="5"/>
    <s v="2310023202"/>
    <x v="11"/>
    <n v="0"/>
    <n v="0"/>
    <n v="0"/>
    <n v="0"/>
    <n v="0"/>
  </r>
  <r>
    <s v="Nonpoint Sources"/>
    <x v="1"/>
    <n v="30"/>
    <x v="5"/>
    <s v="2310023302"/>
    <x v="11"/>
    <n v="0"/>
    <n v="0"/>
    <n v="0"/>
    <n v="0"/>
    <n v="0"/>
  </r>
  <r>
    <s v="Nonpoint Sources"/>
    <x v="1"/>
    <n v="38"/>
    <x v="6"/>
    <s v="2310021102"/>
    <x v="11"/>
    <n v="0"/>
    <n v="0"/>
    <n v="0"/>
    <n v="0"/>
    <n v="0"/>
  </r>
  <r>
    <s v="Nonpoint Sources"/>
    <x v="1"/>
    <n v="38"/>
    <x v="6"/>
    <s v="2310021202"/>
    <x v="11"/>
    <n v="5.1785900000000003E-2"/>
    <n v="7.21122E-3"/>
    <n v="3.4055200000000001E-2"/>
    <n v="3.5950500000000001E-5"/>
    <n v="6.1061500000000001E-4"/>
  </r>
  <r>
    <s v="Nonpoint Sources"/>
    <x v="1"/>
    <n v="38"/>
    <x v="6"/>
    <s v="2310021302"/>
    <x v="11"/>
    <n v="5.9322400000000001E-3"/>
    <n v="7.7354400000000006E-5"/>
    <n v="9.1727600000000003E-3"/>
    <n v="1.53663E-6"/>
    <n v="5.0724599999999999E-5"/>
  </r>
  <r>
    <s v="Nonpoint Sources"/>
    <x v="1"/>
    <n v="38"/>
    <x v="6"/>
    <s v="2310023102"/>
    <x v="11"/>
    <n v="0"/>
    <n v="0"/>
    <n v="0"/>
    <n v="0"/>
    <n v="0"/>
  </r>
  <r>
    <s v="Nonpoint Sources"/>
    <x v="1"/>
    <n v="38"/>
    <x v="6"/>
    <s v="2310023202"/>
    <x v="11"/>
    <n v="0"/>
    <n v="0"/>
    <n v="0"/>
    <n v="0"/>
    <n v="0"/>
  </r>
  <r>
    <s v="Nonpoint Sources"/>
    <x v="1"/>
    <n v="38"/>
    <x v="6"/>
    <s v="2310023302"/>
    <x v="11"/>
    <n v="0"/>
    <n v="0"/>
    <n v="0"/>
    <n v="0"/>
    <n v="0"/>
  </r>
  <r>
    <s v="Nonpoint Sources"/>
    <x v="1"/>
    <n v="38"/>
    <x v="7"/>
    <s v="2310021102"/>
    <x v="11"/>
    <n v="0"/>
    <n v="0"/>
    <n v="0"/>
    <n v="0"/>
    <n v="0"/>
  </r>
  <r>
    <s v="Nonpoint Sources"/>
    <x v="1"/>
    <n v="38"/>
    <x v="7"/>
    <s v="2310021202"/>
    <x v="11"/>
    <n v="0"/>
    <n v="0"/>
    <n v="0"/>
    <n v="0"/>
    <n v="0"/>
  </r>
  <r>
    <s v="Nonpoint Sources"/>
    <x v="1"/>
    <n v="38"/>
    <x v="7"/>
    <s v="2310021302"/>
    <x v="11"/>
    <n v="0"/>
    <n v="0"/>
    <n v="0"/>
    <n v="0"/>
    <n v="0"/>
  </r>
  <r>
    <s v="Nonpoint Sources"/>
    <x v="1"/>
    <n v="38"/>
    <x v="7"/>
    <s v="2310023102"/>
    <x v="11"/>
    <n v="0"/>
    <n v="0"/>
    <n v="0"/>
    <n v="0"/>
    <n v="0"/>
  </r>
  <r>
    <s v="Nonpoint Sources"/>
    <x v="1"/>
    <n v="38"/>
    <x v="7"/>
    <s v="2310023202"/>
    <x v="11"/>
    <n v="0"/>
    <n v="0"/>
    <n v="0"/>
    <n v="0"/>
    <n v="0"/>
  </r>
  <r>
    <s v="Nonpoint Sources"/>
    <x v="1"/>
    <n v="38"/>
    <x v="7"/>
    <s v="2310023302"/>
    <x v="11"/>
    <n v="0"/>
    <n v="0"/>
    <n v="0"/>
    <n v="0"/>
    <n v="0"/>
  </r>
  <r>
    <s v="Nonpoint Sources"/>
    <x v="1"/>
    <n v="30"/>
    <x v="8"/>
    <s v="2310021102"/>
    <x v="11"/>
    <n v="0"/>
    <n v="0"/>
    <n v="0"/>
    <n v="0"/>
    <n v="0"/>
  </r>
  <r>
    <s v="Nonpoint Sources"/>
    <x v="1"/>
    <n v="30"/>
    <x v="8"/>
    <s v="2310021202"/>
    <x v="11"/>
    <n v="20.947399999999998"/>
    <n v="2.9169399999999999"/>
    <n v="13.7753"/>
    <n v="1.4541999999999999E-2"/>
    <n v="0.24699399999999999"/>
  </r>
  <r>
    <s v="Nonpoint Sources"/>
    <x v="1"/>
    <n v="30"/>
    <x v="8"/>
    <s v="2310021302"/>
    <x v="11"/>
    <n v="2.3995899999999999"/>
    <n v="3.12898E-2"/>
    <n v="3.7103799999999998"/>
    <n v="6.2156799999999997E-4"/>
    <n v="2.0518100000000001E-2"/>
  </r>
  <r>
    <s v="Nonpoint Sources"/>
    <x v="1"/>
    <n v="30"/>
    <x v="8"/>
    <s v="2310023102"/>
    <x v="11"/>
    <n v="0"/>
    <n v="0"/>
    <n v="0"/>
    <n v="0"/>
    <n v="0"/>
  </r>
  <r>
    <s v="Nonpoint Sources"/>
    <x v="1"/>
    <n v="30"/>
    <x v="8"/>
    <s v="2310023202"/>
    <x v="11"/>
    <n v="0"/>
    <n v="0"/>
    <n v="0"/>
    <n v="0"/>
    <n v="0"/>
  </r>
  <r>
    <s v="Nonpoint Sources"/>
    <x v="1"/>
    <n v="30"/>
    <x v="8"/>
    <s v="2310023302"/>
    <x v="11"/>
    <n v="0"/>
    <n v="0"/>
    <n v="0"/>
    <n v="0"/>
    <n v="0"/>
  </r>
  <r>
    <s v="Nonpoint Sources"/>
    <x v="1"/>
    <n v="30"/>
    <x v="9"/>
    <s v="2310021102"/>
    <x v="11"/>
    <n v="0"/>
    <n v="0"/>
    <n v="0"/>
    <n v="0"/>
    <n v="0"/>
  </r>
  <r>
    <s v="Nonpoint Sources"/>
    <x v="1"/>
    <n v="30"/>
    <x v="9"/>
    <s v="2310021202"/>
    <x v="11"/>
    <n v="0"/>
    <n v="0"/>
    <n v="0"/>
    <n v="0"/>
    <n v="0"/>
  </r>
  <r>
    <s v="Nonpoint Sources"/>
    <x v="1"/>
    <n v="30"/>
    <x v="9"/>
    <s v="2310021302"/>
    <x v="11"/>
    <n v="0"/>
    <n v="0"/>
    <n v="0"/>
    <n v="0"/>
    <n v="0"/>
  </r>
  <r>
    <s v="Nonpoint Sources"/>
    <x v="1"/>
    <n v="30"/>
    <x v="9"/>
    <s v="2310023102"/>
    <x v="11"/>
    <n v="0"/>
    <n v="0"/>
    <n v="0"/>
    <n v="0"/>
    <n v="0"/>
  </r>
  <r>
    <s v="Nonpoint Sources"/>
    <x v="1"/>
    <n v="30"/>
    <x v="9"/>
    <s v="2310023202"/>
    <x v="11"/>
    <n v="0"/>
    <n v="0"/>
    <n v="0"/>
    <n v="0"/>
    <n v="0"/>
  </r>
  <r>
    <s v="Nonpoint Sources"/>
    <x v="1"/>
    <n v="30"/>
    <x v="9"/>
    <s v="2310023302"/>
    <x v="11"/>
    <n v="0"/>
    <n v="0"/>
    <n v="0"/>
    <n v="0"/>
    <n v="0"/>
  </r>
  <r>
    <s v="Nonpoint Sources"/>
    <x v="1"/>
    <n v="38"/>
    <x v="10"/>
    <s v="2310021102"/>
    <x v="11"/>
    <n v="0"/>
    <n v="0"/>
    <n v="0"/>
    <n v="0"/>
    <n v="0"/>
  </r>
  <r>
    <s v="Nonpoint Sources"/>
    <x v="1"/>
    <n v="38"/>
    <x v="10"/>
    <s v="2310021202"/>
    <x v="11"/>
    <n v="0"/>
    <n v="0"/>
    <n v="0"/>
    <n v="0"/>
    <n v="0"/>
  </r>
  <r>
    <s v="Nonpoint Sources"/>
    <x v="1"/>
    <n v="38"/>
    <x v="10"/>
    <s v="2310021302"/>
    <x v="11"/>
    <n v="0"/>
    <n v="0"/>
    <n v="0"/>
    <n v="0"/>
    <n v="0"/>
  </r>
  <r>
    <s v="Nonpoint Sources"/>
    <x v="1"/>
    <n v="38"/>
    <x v="10"/>
    <s v="2310023102"/>
    <x v="11"/>
    <n v="0"/>
    <n v="0"/>
    <n v="0"/>
    <n v="0"/>
    <n v="0"/>
  </r>
  <r>
    <s v="Nonpoint Sources"/>
    <x v="1"/>
    <n v="38"/>
    <x v="10"/>
    <s v="2310023202"/>
    <x v="11"/>
    <n v="0"/>
    <n v="0"/>
    <n v="0"/>
    <n v="0"/>
    <n v="0"/>
  </r>
  <r>
    <s v="Nonpoint Sources"/>
    <x v="1"/>
    <n v="38"/>
    <x v="10"/>
    <s v="2310023302"/>
    <x v="11"/>
    <n v="0"/>
    <n v="0"/>
    <n v="0"/>
    <n v="0"/>
    <n v="0"/>
  </r>
  <r>
    <s v="Nonpoint Sources"/>
    <x v="1"/>
    <n v="46"/>
    <x v="11"/>
    <s v="2310021102"/>
    <x v="11"/>
    <n v="0"/>
    <n v="0"/>
    <n v="0"/>
    <n v="0"/>
    <n v="0"/>
  </r>
  <r>
    <s v="Nonpoint Sources"/>
    <x v="1"/>
    <n v="46"/>
    <x v="11"/>
    <s v="2310021202"/>
    <x v="11"/>
    <n v="1.7089399999999999"/>
    <n v="0.23796999999999999"/>
    <n v="1.12382"/>
    <n v="1.18637E-3"/>
    <n v="2.0150299999999999E-2"/>
  </r>
  <r>
    <s v="Nonpoint Sources"/>
    <x v="1"/>
    <n v="46"/>
    <x v="11"/>
    <s v="2310021302"/>
    <x v="11"/>
    <n v="0.19576399999999999"/>
    <n v="2.5526899999999998E-3"/>
    <n v="0.302701"/>
    <n v="5.0708899999999998E-5"/>
    <n v="1.67391E-3"/>
  </r>
  <r>
    <s v="Nonpoint Sources"/>
    <x v="1"/>
    <n v="46"/>
    <x v="11"/>
    <s v="2310023102"/>
    <x v="11"/>
    <n v="0"/>
    <n v="0"/>
    <n v="0"/>
    <n v="0"/>
    <n v="0"/>
  </r>
  <r>
    <s v="Nonpoint Sources"/>
    <x v="1"/>
    <n v="46"/>
    <x v="11"/>
    <s v="2310023202"/>
    <x v="11"/>
    <n v="0"/>
    <n v="0"/>
    <n v="0"/>
    <n v="0"/>
    <n v="0"/>
  </r>
  <r>
    <s v="Nonpoint Sources"/>
    <x v="1"/>
    <n v="46"/>
    <x v="11"/>
    <s v="2310023302"/>
    <x v="11"/>
    <n v="0"/>
    <n v="0"/>
    <n v="0"/>
    <n v="0"/>
    <n v="0"/>
  </r>
  <r>
    <s v="Nonpoint Sources"/>
    <x v="1"/>
    <n v="30"/>
    <x v="12"/>
    <s v="2310021102"/>
    <x v="11"/>
    <n v="0"/>
    <n v="0"/>
    <n v="0"/>
    <n v="0"/>
    <n v="0"/>
  </r>
  <r>
    <s v="Nonpoint Sources"/>
    <x v="1"/>
    <n v="30"/>
    <x v="12"/>
    <s v="2310021202"/>
    <x v="11"/>
    <n v="0"/>
    <n v="0"/>
    <n v="0"/>
    <n v="0"/>
    <n v="0"/>
  </r>
  <r>
    <s v="Nonpoint Sources"/>
    <x v="1"/>
    <n v="30"/>
    <x v="12"/>
    <s v="2310021302"/>
    <x v="11"/>
    <n v="0"/>
    <n v="0"/>
    <n v="0"/>
    <n v="0"/>
    <n v="0"/>
  </r>
  <r>
    <s v="Nonpoint Sources"/>
    <x v="1"/>
    <n v="30"/>
    <x v="12"/>
    <s v="2310023102"/>
    <x v="11"/>
    <n v="0"/>
    <n v="0"/>
    <n v="0"/>
    <n v="0"/>
    <n v="0"/>
  </r>
  <r>
    <s v="Nonpoint Sources"/>
    <x v="1"/>
    <n v="30"/>
    <x v="12"/>
    <s v="2310023202"/>
    <x v="11"/>
    <n v="0"/>
    <n v="0"/>
    <n v="0"/>
    <n v="0"/>
    <n v="0"/>
  </r>
  <r>
    <s v="Nonpoint Sources"/>
    <x v="1"/>
    <n v="30"/>
    <x v="12"/>
    <s v="2310023302"/>
    <x v="11"/>
    <n v="0"/>
    <n v="0"/>
    <n v="0"/>
    <n v="0"/>
    <n v="0"/>
  </r>
  <r>
    <s v="Nonpoint Sources"/>
    <x v="1"/>
    <n v="38"/>
    <x v="13"/>
    <s v="2310021102"/>
    <x v="11"/>
    <n v="0"/>
    <n v="0"/>
    <n v="0"/>
    <n v="0"/>
    <n v="0"/>
  </r>
  <r>
    <s v="Nonpoint Sources"/>
    <x v="1"/>
    <n v="38"/>
    <x v="13"/>
    <s v="2310021202"/>
    <x v="11"/>
    <n v="0"/>
    <n v="0"/>
    <n v="0"/>
    <n v="0"/>
    <n v="0"/>
  </r>
  <r>
    <s v="Nonpoint Sources"/>
    <x v="1"/>
    <n v="38"/>
    <x v="13"/>
    <s v="2310021302"/>
    <x v="11"/>
    <n v="0"/>
    <n v="0"/>
    <n v="0"/>
    <n v="0"/>
    <n v="0"/>
  </r>
  <r>
    <s v="Nonpoint Sources"/>
    <x v="1"/>
    <n v="38"/>
    <x v="13"/>
    <s v="2310023102"/>
    <x v="11"/>
    <n v="0"/>
    <n v="0"/>
    <n v="0"/>
    <n v="0"/>
    <n v="0"/>
  </r>
  <r>
    <s v="Nonpoint Sources"/>
    <x v="1"/>
    <n v="38"/>
    <x v="13"/>
    <s v="2310023202"/>
    <x v="11"/>
    <n v="0"/>
    <n v="0"/>
    <n v="0"/>
    <n v="0"/>
    <n v="0"/>
  </r>
  <r>
    <s v="Nonpoint Sources"/>
    <x v="1"/>
    <n v="38"/>
    <x v="13"/>
    <s v="2310023302"/>
    <x v="11"/>
    <n v="0"/>
    <n v="0"/>
    <n v="0"/>
    <n v="0"/>
    <n v="0"/>
  </r>
  <r>
    <s v="Nonpoint Sources"/>
    <x v="1"/>
    <n v="38"/>
    <x v="14"/>
    <s v="2310021102"/>
    <x v="11"/>
    <n v="0"/>
    <n v="0"/>
    <n v="0"/>
    <n v="0"/>
    <n v="0"/>
  </r>
  <r>
    <s v="Nonpoint Sources"/>
    <x v="1"/>
    <n v="38"/>
    <x v="14"/>
    <s v="2310021202"/>
    <x v="11"/>
    <n v="0.23303699999999999"/>
    <n v="3.24505E-2"/>
    <n v="0.153248"/>
    <n v="1.6177699999999999E-4"/>
    <n v="2.7477700000000001E-3"/>
  </r>
  <r>
    <s v="Nonpoint Sources"/>
    <x v="1"/>
    <n v="38"/>
    <x v="14"/>
    <s v="2310021302"/>
    <x v="11"/>
    <n v="2.6695099999999999E-2"/>
    <n v="3.4809499999999998E-4"/>
    <n v="4.1277399999999999E-2"/>
    <n v="6.9148500000000004E-6"/>
    <n v="2.28261E-4"/>
  </r>
  <r>
    <s v="Nonpoint Sources"/>
    <x v="1"/>
    <n v="38"/>
    <x v="14"/>
    <s v="2310023102"/>
    <x v="11"/>
    <n v="0"/>
    <n v="0"/>
    <n v="0"/>
    <n v="0"/>
    <n v="0"/>
  </r>
  <r>
    <s v="Nonpoint Sources"/>
    <x v="1"/>
    <n v="38"/>
    <x v="14"/>
    <s v="2310023202"/>
    <x v="11"/>
    <n v="0"/>
    <n v="0"/>
    <n v="0"/>
    <n v="0"/>
    <n v="0"/>
  </r>
  <r>
    <s v="Nonpoint Sources"/>
    <x v="1"/>
    <n v="38"/>
    <x v="14"/>
    <s v="2310023302"/>
    <x v="11"/>
    <n v="0"/>
    <n v="0"/>
    <n v="0"/>
    <n v="0"/>
    <n v="0"/>
  </r>
  <r>
    <s v="Nonpoint Sources"/>
    <x v="1"/>
    <n v="38"/>
    <x v="15"/>
    <s v="2310021102"/>
    <x v="11"/>
    <n v="0"/>
    <n v="0"/>
    <n v="0"/>
    <n v="0"/>
    <n v="0"/>
  </r>
  <r>
    <s v="Nonpoint Sources"/>
    <x v="1"/>
    <n v="38"/>
    <x v="15"/>
    <s v="2310021202"/>
    <x v="11"/>
    <n v="0"/>
    <n v="0"/>
    <n v="0"/>
    <n v="0"/>
    <n v="0"/>
  </r>
  <r>
    <s v="Nonpoint Sources"/>
    <x v="1"/>
    <n v="38"/>
    <x v="15"/>
    <s v="2310021302"/>
    <x v="11"/>
    <n v="0"/>
    <n v="0"/>
    <n v="0"/>
    <n v="0"/>
    <n v="0"/>
  </r>
  <r>
    <s v="Nonpoint Sources"/>
    <x v="1"/>
    <n v="38"/>
    <x v="15"/>
    <s v="2310023102"/>
    <x v="11"/>
    <n v="0"/>
    <n v="0"/>
    <n v="0"/>
    <n v="0"/>
    <n v="0"/>
  </r>
  <r>
    <s v="Nonpoint Sources"/>
    <x v="1"/>
    <n v="38"/>
    <x v="15"/>
    <s v="2310023202"/>
    <x v="11"/>
    <n v="0"/>
    <n v="0"/>
    <n v="0"/>
    <n v="0"/>
    <n v="0"/>
  </r>
  <r>
    <s v="Nonpoint Sources"/>
    <x v="1"/>
    <n v="38"/>
    <x v="15"/>
    <s v="2310023302"/>
    <x v="11"/>
    <n v="0"/>
    <n v="0"/>
    <n v="0"/>
    <n v="0"/>
    <n v="0"/>
  </r>
  <r>
    <s v="Nonpoint Sources"/>
    <x v="1"/>
    <n v="38"/>
    <x v="16"/>
    <s v="2310021102"/>
    <x v="11"/>
    <n v="0"/>
    <n v="0"/>
    <n v="0"/>
    <n v="0"/>
    <n v="0"/>
  </r>
  <r>
    <s v="Nonpoint Sources"/>
    <x v="1"/>
    <n v="38"/>
    <x v="16"/>
    <s v="2310021202"/>
    <x v="11"/>
    <n v="0"/>
    <n v="0"/>
    <n v="0"/>
    <n v="0"/>
    <n v="0"/>
  </r>
  <r>
    <s v="Nonpoint Sources"/>
    <x v="1"/>
    <n v="38"/>
    <x v="16"/>
    <s v="2310021302"/>
    <x v="11"/>
    <n v="0"/>
    <n v="0"/>
    <n v="0"/>
    <n v="0"/>
    <n v="0"/>
  </r>
  <r>
    <s v="Nonpoint Sources"/>
    <x v="1"/>
    <n v="38"/>
    <x v="16"/>
    <s v="2310023102"/>
    <x v="11"/>
    <n v="0"/>
    <n v="0"/>
    <n v="0"/>
    <n v="0"/>
    <n v="0"/>
  </r>
  <r>
    <s v="Nonpoint Sources"/>
    <x v="1"/>
    <n v="38"/>
    <x v="16"/>
    <s v="2310023202"/>
    <x v="11"/>
    <n v="0"/>
    <n v="0"/>
    <n v="0"/>
    <n v="0"/>
    <n v="0"/>
  </r>
  <r>
    <s v="Nonpoint Sources"/>
    <x v="1"/>
    <n v="38"/>
    <x v="16"/>
    <s v="2310023302"/>
    <x v="11"/>
    <n v="0"/>
    <n v="0"/>
    <n v="0"/>
    <n v="0"/>
    <n v="0"/>
  </r>
  <r>
    <s v="Nonpoint Sources"/>
    <x v="1"/>
    <n v="30"/>
    <x v="17"/>
    <s v="2310021102"/>
    <x v="11"/>
    <n v="0"/>
    <n v="0"/>
    <n v="0"/>
    <n v="0"/>
    <n v="0"/>
  </r>
  <r>
    <s v="Nonpoint Sources"/>
    <x v="1"/>
    <n v="30"/>
    <x v="17"/>
    <s v="2310021202"/>
    <x v="11"/>
    <n v="0"/>
    <n v="0"/>
    <n v="0"/>
    <n v="0"/>
    <n v="0"/>
  </r>
  <r>
    <s v="Nonpoint Sources"/>
    <x v="1"/>
    <n v="30"/>
    <x v="17"/>
    <s v="2310021302"/>
    <x v="11"/>
    <n v="0"/>
    <n v="0"/>
    <n v="0"/>
    <n v="0"/>
    <n v="0"/>
  </r>
  <r>
    <s v="Nonpoint Sources"/>
    <x v="1"/>
    <n v="30"/>
    <x v="17"/>
    <s v="2310023102"/>
    <x v="11"/>
    <n v="0"/>
    <n v="0"/>
    <n v="0"/>
    <n v="0"/>
    <n v="0"/>
  </r>
  <r>
    <s v="Nonpoint Sources"/>
    <x v="1"/>
    <n v="30"/>
    <x v="17"/>
    <s v="2310023202"/>
    <x v="11"/>
    <n v="0"/>
    <n v="0"/>
    <n v="0"/>
    <n v="0"/>
    <n v="0"/>
  </r>
  <r>
    <s v="Nonpoint Sources"/>
    <x v="1"/>
    <n v="30"/>
    <x v="17"/>
    <s v="2310023302"/>
    <x v="11"/>
    <n v="0"/>
    <n v="0"/>
    <n v="0"/>
    <n v="0"/>
    <n v="0"/>
  </r>
  <r>
    <s v="Nonpoint Sources"/>
    <x v="1"/>
    <n v="30"/>
    <x v="18"/>
    <s v="2310021102"/>
    <x v="11"/>
    <n v="0"/>
    <n v="0"/>
    <n v="0"/>
    <n v="0"/>
    <n v="0"/>
  </r>
  <r>
    <s v="Nonpoint Sources"/>
    <x v="1"/>
    <n v="30"/>
    <x v="18"/>
    <s v="2310021202"/>
    <x v="11"/>
    <n v="0"/>
    <n v="0"/>
    <n v="0"/>
    <n v="0"/>
    <n v="0"/>
  </r>
  <r>
    <s v="Nonpoint Sources"/>
    <x v="1"/>
    <n v="30"/>
    <x v="18"/>
    <s v="2310021302"/>
    <x v="11"/>
    <n v="0"/>
    <n v="0"/>
    <n v="0"/>
    <n v="0"/>
    <n v="0"/>
  </r>
  <r>
    <s v="Nonpoint Sources"/>
    <x v="1"/>
    <n v="30"/>
    <x v="18"/>
    <s v="2310023102"/>
    <x v="11"/>
    <n v="0"/>
    <n v="0"/>
    <n v="0"/>
    <n v="0"/>
    <n v="0"/>
  </r>
  <r>
    <s v="Nonpoint Sources"/>
    <x v="1"/>
    <n v="30"/>
    <x v="18"/>
    <s v="2310023202"/>
    <x v="11"/>
    <n v="0"/>
    <n v="0"/>
    <n v="0"/>
    <n v="0"/>
    <n v="0"/>
  </r>
  <r>
    <s v="Nonpoint Sources"/>
    <x v="1"/>
    <n v="30"/>
    <x v="18"/>
    <s v="2310023302"/>
    <x v="11"/>
    <n v="0"/>
    <n v="0"/>
    <n v="0"/>
    <n v="0"/>
    <n v="0"/>
  </r>
  <r>
    <s v="Nonpoint Sources"/>
    <x v="1"/>
    <n v="38"/>
    <x v="19"/>
    <s v="2310021102"/>
    <x v="11"/>
    <n v="0"/>
    <n v="0"/>
    <n v="0"/>
    <n v="0"/>
    <n v="0"/>
  </r>
  <r>
    <s v="Nonpoint Sources"/>
    <x v="1"/>
    <n v="38"/>
    <x v="19"/>
    <s v="2310021202"/>
    <x v="11"/>
    <n v="0"/>
    <n v="0"/>
    <n v="0"/>
    <n v="0"/>
    <n v="0"/>
  </r>
  <r>
    <s v="Nonpoint Sources"/>
    <x v="1"/>
    <n v="38"/>
    <x v="19"/>
    <s v="2310021302"/>
    <x v="11"/>
    <n v="0"/>
    <n v="0"/>
    <n v="0"/>
    <n v="0"/>
    <n v="0"/>
  </r>
  <r>
    <s v="Nonpoint Sources"/>
    <x v="1"/>
    <n v="38"/>
    <x v="19"/>
    <s v="2310023102"/>
    <x v="11"/>
    <n v="0"/>
    <n v="0"/>
    <n v="0"/>
    <n v="0"/>
    <n v="0"/>
  </r>
  <r>
    <s v="Nonpoint Sources"/>
    <x v="1"/>
    <n v="38"/>
    <x v="19"/>
    <s v="2310023202"/>
    <x v="11"/>
    <n v="0"/>
    <n v="0"/>
    <n v="0"/>
    <n v="0"/>
    <n v="0"/>
  </r>
  <r>
    <s v="Nonpoint Sources"/>
    <x v="1"/>
    <n v="38"/>
    <x v="19"/>
    <s v="2310023302"/>
    <x v="11"/>
    <n v="0"/>
    <n v="0"/>
    <n v="0"/>
    <n v="0"/>
    <n v="0"/>
  </r>
  <r>
    <s v="Nonpoint Sources"/>
    <x v="1"/>
    <n v="30"/>
    <x v="20"/>
    <s v="2310021102"/>
    <x v="11"/>
    <n v="0"/>
    <n v="0"/>
    <n v="0"/>
    <n v="0"/>
    <n v="0"/>
  </r>
  <r>
    <s v="Nonpoint Sources"/>
    <x v="1"/>
    <n v="30"/>
    <x v="20"/>
    <s v="2310021202"/>
    <x v="11"/>
    <n v="2.5892999999999999E-2"/>
    <n v="3.60561E-3"/>
    <n v="1.70276E-2"/>
    <n v="1.7975300000000001E-5"/>
    <n v="3.0530800000000001E-4"/>
  </r>
  <r>
    <s v="Nonpoint Sources"/>
    <x v="1"/>
    <n v="30"/>
    <x v="20"/>
    <s v="2310021302"/>
    <x v="11"/>
    <n v="2.96612E-3"/>
    <n v="3.8677200000000003E-5"/>
    <n v="4.5863800000000001E-3"/>
    <n v="7.6831699999999996E-7"/>
    <n v="2.5362299999999999E-5"/>
  </r>
  <r>
    <s v="Nonpoint Sources"/>
    <x v="1"/>
    <n v="30"/>
    <x v="20"/>
    <s v="2310023102"/>
    <x v="11"/>
    <n v="0"/>
    <n v="0"/>
    <n v="0"/>
    <n v="0"/>
    <n v="0"/>
  </r>
  <r>
    <s v="Nonpoint Sources"/>
    <x v="1"/>
    <n v="30"/>
    <x v="20"/>
    <s v="2310023202"/>
    <x v="11"/>
    <n v="0"/>
    <n v="0"/>
    <n v="0"/>
    <n v="0"/>
    <n v="0"/>
  </r>
  <r>
    <s v="Nonpoint Sources"/>
    <x v="1"/>
    <n v="30"/>
    <x v="20"/>
    <s v="2310023302"/>
    <x v="11"/>
    <n v="0"/>
    <n v="0"/>
    <n v="0"/>
    <n v="0"/>
    <n v="0"/>
  </r>
  <r>
    <s v="Nonpoint Sources"/>
    <x v="1"/>
    <n v="30"/>
    <x v="21"/>
    <s v="2310021102"/>
    <x v="11"/>
    <n v="0"/>
    <n v="0"/>
    <n v="0"/>
    <n v="0"/>
    <n v="0"/>
  </r>
  <r>
    <s v="Nonpoint Sources"/>
    <x v="1"/>
    <n v="30"/>
    <x v="21"/>
    <s v="2310021202"/>
    <x v="11"/>
    <n v="0"/>
    <n v="0"/>
    <n v="0"/>
    <n v="0"/>
    <n v="0"/>
  </r>
  <r>
    <s v="Nonpoint Sources"/>
    <x v="1"/>
    <n v="30"/>
    <x v="21"/>
    <s v="2310021302"/>
    <x v="11"/>
    <n v="0"/>
    <n v="0"/>
    <n v="0"/>
    <n v="0"/>
    <n v="0"/>
  </r>
  <r>
    <s v="Nonpoint Sources"/>
    <x v="1"/>
    <n v="30"/>
    <x v="21"/>
    <s v="2310023102"/>
    <x v="11"/>
    <n v="0"/>
    <n v="0"/>
    <n v="0"/>
    <n v="0"/>
    <n v="0"/>
  </r>
  <r>
    <s v="Nonpoint Sources"/>
    <x v="1"/>
    <n v="30"/>
    <x v="21"/>
    <s v="2310023202"/>
    <x v="11"/>
    <n v="0"/>
    <n v="0"/>
    <n v="0"/>
    <n v="0"/>
    <n v="0"/>
  </r>
  <r>
    <s v="Nonpoint Sources"/>
    <x v="1"/>
    <n v="30"/>
    <x v="21"/>
    <s v="2310023302"/>
    <x v="11"/>
    <n v="0"/>
    <n v="0"/>
    <n v="0"/>
    <n v="0"/>
    <n v="0"/>
  </r>
  <r>
    <s v="Nonpoint Sources"/>
    <x v="1"/>
    <n v="30"/>
    <x v="22"/>
    <s v="2310021102"/>
    <x v="11"/>
    <n v="0"/>
    <n v="0"/>
    <n v="0"/>
    <n v="0"/>
    <n v="0"/>
  </r>
  <r>
    <s v="Nonpoint Sources"/>
    <x v="1"/>
    <n v="30"/>
    <x v="22"/>
    <s v="2310021202"/>
    <x v="11"/>
    <n v="5.1232553916245545E-2"/>
    <n v="7.1341662006821965E-3"/>
    <n v="3.3691311150883259E-2"/>
    <n v="3.5566359367433711E-5"/>
    <n v="6.0409041668809988E-4"/>
  </r>
  <r>
    <s v="Nonpoint Sources"/>
    <x v="1"/>
    <n v="30"/>
    <x v="22"/>
    <s v="2310021302"/>
    <x v="11"/>
    <n v="5.8688524413809248E-3"/>
    <n v="7.6527847708716544E-5"/>
    <n v="9.0747466252547593E-3"/>
    <n v="1.5202107006795361E-6"/>
    <n v="5.018259418837924E-5"/>
  </r>
  <r>
    <s v="Nonpoint Sources"/>
    <x v="1"/>
    <n v="30"/>
    <x v="22"/>
    <s v="2310023102"/>
    <x v="11"/>
    <n v="0"/>
    <n v="0"/>
    <n v="0"/>
    <n v="0"/>
    <n v="0"/>
  </r>
  <r>
    <s v="Nonpoint Sources"/>
    <x v="1"/>
    <n v="30"/>
    <x v="22"/>
    <s v="2310023202"/>
    <x v="11"/>
    <n v="0"/>
    <n v="0"/>
    <n v="0"/>
    <n v="0"/>
    <n v="0"/>
  </r>
  <r>
    <s v="Nonpoint Sources"/>
    <x v="1"/>
    <n v="30"/>
    <x v="22"/>
    <s v="2310023302"/>
    <x v="11"/>
    <n v="0"/>
    <n v="0"/>
    <n v="0"/>
    <n v="0"/>
    <n v="0"/>
  </r>
  <r>
    <s v="Nonpoint Sources"/>
    <x v="1"/>
    <n v="38"/>
    <x v="23"/>
    <s v="2310021102"/>
    <x v="11"/>
    <n v="0"/>
    <n v="0"/>
    <n v="0"/>
    <n v="0"/>
    <n v="0"/>
  </r>
  <r>
    <s v="Nonpoint Sources"/>
    <x v="1"/>
    <n v="38"/>
    <x v="23"/>
    <s v="2310021202"/>
    <x v="11"/>
    <n v="0"/>
    <n v="0"/>
    <n v="0"/>
    <n v="0"/>
    <n v="0"/>
  </r>
  <r>
    <s v="Nonpoint Sources"/>
    <x v="1"/>
    <n v="38"/>
    <x v="23"/>
    <s v="2310021302"/>
    <x v="11"/>
    <n v="0"/>
    <n v="0"/>
    <n v="0"/>
    <n v="0"/>
    <n v="0"/>
  </r>
  <r>
    <s v="Nonpoint Sources"/>
    <x v="1"/>
    <n v="38"/>
    <x v="23"/>
    <s v="2310023102"/>
    <x v="11"/>
    <n v="0"/>
    <n v="0"/>
    <n v="0"/>
    <n v="0"/>
    <n v="0"/>
  </r>
  <r>
    <s v="Nonpoint Sources"/>
    <x v="1"/>
    <n v="38"/>
    <x v="23"/>
    <s v="2310023202"/>
    <x v="11"/>
    <n v="0"/>
    <n v="0"/>
    <n v="0"/>
    <n v="0"/>
    <n v="0"/>
  </r>
  <r>
    <s v="Nonpoint Sources"/>
    <x v="1"/>
    <n v="38"/>
    <x v="23"/>
    <s v="2310023302"/>
    <x v="11"/>
    <n v="0"/>
    <n v="0"/>
    <n v="0"/>
    <n v="0"/>
    <n v="0"/>
  </r>
  <r>
    <s v="Nonpoint Sources"/>
    <x v="1"/>
    <n v="38"/>
    <x v="24"/>
    <s v="2310021102"/>
    <x v="11"/>
    <n v="0"/>
    <n v="0"/>
    <n v="0"/>
    <n v="0"/>
    <n v="0"/>
  </r>
  <r>
    <s v="Nonpoint Sources"/>
    <x v="1"/>
    <n v="38"/>
    <x v="24"/>
    <s v="2310021202"/>
    <x v="11"/>
    <n v="5.1785900000000003E-2"/>
    <n v="7.21122E-3"/>
    <n v="3.4055200000000001E-2"/>
    <n v="3.5950500000000001E-5"/>
    <n v="6.1061500000000001E-4"/>
  </r>
  <r>
    <s v="Nonpoint Sources"/>
    <x v="1"/>
    <n v="38"/>
    <x v="24"/>
    <s v="2310021302"/>
    <x v="11"/>
    <n v="5.9322400000000001E-3"/>
    <n v="7.7354400000000006E-5"/>
    <n v="9.1727600000000003E-3"/>
    <n v="1.53663E-6"/>
    <n v="5.0724599999999999E-5"/>
  </r>
  <r>
    <s v="Nonpoint Sources"/>
    <x v="1"/>
    <n v="38"/>
    <x v="24"/>
    <s v="2310023102"/>
    <x v="11"/>
    <n v="0"/>
    <n v="0"/>
    <n v="0"/>
    <n v="0"/>
    <n v="0"/>
  </r>
  <r>
    <s v="Nonpoint Sources"/>
    <x v="1"/>
    <n v="38"/>
    <x v="24"/>
    <s v="2310023202"/>
    <x v="11"/>
    <n v="0"/>
    <n v="0"/>
    <n v="0"/>
    <n v="0"/>
    <n v="0"/>
  </r>
  <r>
    <s v="Nonpoint Sources"/>
    <x v="1"/>
    <n v="38"/>
    <x v="24"/>
    <s v="2310023302"/>
    <x v="11"/>
    <n v="0"/>
    <n v="0"/>
    <n v="0"/>
    <n v="0"/>
    <n v="0"/>
  </r>
  <r>
    <s v="Nonpoint Sources"/>
    <x v="1"/>
    <n v="30"/>
    <x v="25"/>
    <s v="2310021102"/>
    <x v="11"/>
    <n v="0"/>
    <n v="0"/>
    <n v="0"/>
    <n v="0"/>
    <n v="0"/>
  </r>
  <r>
    <s v="Nonpoint Sources"/>
    <x v="1"/>
    <n v="30"/>
    <x v="25"/>
    <s v="2310021202"/>
    <x v="11"/>
    <n v="3.6509100000000001"/>
    <n v="0.50839100000000004"/>
    <n v="2.40089"/>
    <n v="2.5345099999999998E-3"/>
    <n v="4.3048400000000001E-2"/>
  </r>
  <r>
    <s v="Nonpoint Sources"/>
    <x v="1"/>
    <n v="30"/>
    <x v="25"/>
    <s v="2310021302"/>
    <x v="11"/>
    <n v="0.41822300000000001"/>
    <n v="5.4534800000000001E-3"/>
    <n v="0.64668000000000003"/>
    <n v="1.0833299999999999E-4"/>
    <n v="3.5760800000000001E-3"/>
  </r>
  <r>
    <s v="Nonpoint Sources"/>
    <x v="1"/>
    <n v="30"/>
    <x v="25"/>
    <s v="2310023102"/>
    <x v="11"/>
    <n v="0"/>
    <n v="0"/>
    <n v="0"/>
    <n v="0"/>
    <n v="0"/>
  </r>
  <r>
    <s v="Nonpoint Sources"/>
    <x v="1"/>
    <n v="30"/>
    <x v="25"/>
    <s v="2310023202"/>
    <x v="11"/>
    <n v="0"/>
    <n v="0"/>
    <n v="0"/>
    <n v="0"/>
    <n v="0"/>
  </r>
  <r>
    <s v="Nonpoint Sources"/>
    <x v="1"/>
    <n v="30"/>
    <x v="25"/>
    <s v="2310023302"/>
    <x v="11"/>
    <n v="0"/>
    <n v="0"/>
    <n v="0"/>
    <n v="0"/>
    <n v="0"/>
  </r>
  <r>
    <s v="Nonpoint Sources"/>
    <x v="1"/>
    <n v="38"/>
    <x v="26"/>
    <s v="2310021102"/>
    <x v="11"/>
    <n v="0"/>
    <n v="0"/>
    <n v="0"/>
    <n v="0"/>
    <n v="0"/>
  </r>
  <r>
    <s v="Nonpoint Sources"/>
    <x v="1"/>
    <n v="38"/>
    <x v="26"/>
    <s v="2310021202"/>
    <x v="11"/>
    <n v="0"/>
    <n v="0"/>
    <n v="0"/>
    <n v="0"/>
    <n v="0"/>
  </r>
  <r>
    <s v="Nonpoint Sources"/>
    <x v="1"/>
    <n v="38"/>
    <x v="26"/>
    <s v="2310021302"/>
    <x v="11"/>
    <n v="0"/>
    <n v="0"/>
    <n v="0"/>
    <n v="0"/>
    <n v="0"/>
  </r>
  <r>
    <s v="Nonpoint Sources"/>
    <x v="1"/>
    <n v="38"/>
    <x v="26"/>
    <s v="2310023102"/>
    <x v="11"/>
    <n v="0"/>
    <n v="0"/>
    <n v="0"/>
    <n v="0"/>
    <n v="0"/>
  </r>
  <r>
    <s v="Nonpoint Sources"/>
    <x v="1"/>
    <n v="38"/>
    <x v="26"/>
    <s v="2310023202"/>
    <x v="11"/>
    <n v="0"/>
    <n v="0"/>
    <n v="0"/>
    <n v="0"/>
    <n v="0"/>
  </r>
  <r>
    <s v="Nonpoint Sources"/>
    <x v="1"/>
    <n v="38"/>
    <x v="26"/>
    <s v="2310023302"/>
    <x v="11"/>
    <n v="0"/>
    <n v="0"/>
    <n v="0"/>
    <n v="0"/>
    <n v="0"/>
  </r>
  <r>
    <s v="Nonpoint Sources"/>
    <x v="1"/>
    <n v="30"/>
    <x v="27"/>
    <s v="2310021102"/>
    <x v="11"/>
    <n v="0"/>
    <n v="0"/>
    <n v="0"/>
    <n v="0"/>
    <n v="0"/>
  </r>
  <r>
    <s v="Nonpoint Sources"/>
    <x v="1"/>
    <n v="30"/>
    <x v="27"/>
    <s v="2310021202"/>
    <x v="11"/>
    <n v="0.69911000000000001"/>
    <n v="9.7351499999999994E-2"/>
    <n v="0.45974500000000001"/>
    <n v="4.8533199999999999E-4"/>
    <n v="8.2433000000000003E-3"/>
  </r>
  <r>
    <s v="Nonpoint Sources"/>
    <x v="1"/>
    <n v="30"/>
    <x v="27"/>
    <s v="2310021302"/>
    <x v="11"/>
    <n v="8.0085299999999998E-2"/>
    <n v="1.0442800000000001E-3"/>
    <n v="0.123832"/>
    <n v="2.0744600000000001E-5"/>
    <n v="6.8478199999999999E-4"/>
  </r>
  <r>
    <s v="Nonpoint Sources"/>
    <x v="1"/>
    <n v="30"/>
    <x v="27"/>
    <s v="2310023102"/>
    <x v="11"/>
    <n v="0"/>
    <n v="0"/>
    <n v="0"/>
    <n v="0"/>
    <n v="0"/>
  </r>
  <r>
    <s v="Nonpoint Sources"/>
    <x v="1"/>
    <n v="30"/>
    <x v="27"/>
    <s v="2310023202"/>
    <x v="11"/>
    <n v="0"/>
    <n v="0"/>
    <n v="0"/>
    <n v="0"/>
    <n v="0"/>
  </r>
  <r>
    <s v="Nonpoint Sources"/>
    <x v="1"/>
    <n v="30"/>
    <x v="27"/>
    <s v="2310023302"/>
    <x v="11"/>
    <n v="0"/>
    <n v="0"/>
    <n v="0"/>
    <n v="0"/>
    <n v="0"/>
  </r>
  <r>
    <s v="Nonpoint Sources"/>
    <x v="1"/>
    <n v="38"/>
    <x v="28"/>
    <s v="2310021102"/>
    <x v="11"/>
    <n v="0"/>
    <n v="0"/>
    <n v="0"/>
    <n v="0"/>
    <n v="0"/>
  </r>
  <r>
    <s v="Nonpoint Sources"/>
    <x v="1"/>
    <n v="38"/>
    <x v="28"/>
    <s v="2310021202"/>
    <x v="11"/>
    <n v="0.129465"/>
    <n v="1.8028099999999998E-2"/>
    <n v="8.5138000000000005E-2"/>
    <n v="8.9876400000000006E-5"/>
    <n v="1.5265400000000001E-3"/>
  </r>
  <r>
    <s v="Nonpoint Sources"/>
    <x v="1"/>
    <n v="38"/>
    <x v="28"/>
    <s v="2310021302"/>
    <x v="11"/>
    <n v="1.4830599999999999E-2"/>
    <n v="1.9338600000000001E-4"/>
    <n v="2.2931900000000002E-2"/>
    <n v="3.8415800000000001E-6"/>
    <n v="1.2681199999999999E-4"/>
  </r>
  <r>
    <s v="Nonpoint Sources"/>
    <x v="1"/>
    <n v="38"/>
    <x v="28"/>
    <s v="2310023102"/>
    <x v="11"/>
    <n v="0"/>
    <n v="0"/>
    <n v="0"/>
    <n v="0"/>
    <n v="0"/>
  </r>
  <r>
    <s v="Nonpoint Sources"/>
    <x v="1"/>
    <n v="38"/>
    <x v="28"/>
    <s v="2310023202"/>
    <x v="11"/>
    <n v="0"/>
    <n v="0"/>
    <n v="0"/>
    <n v="0"/>
    <n v="0"/>
  </r>
  <r>
    <s v="Nonpoint Sources"/>
    <x v="1"/>
    <n v="38"/>
    <x v="28"/>
    <s v="2310023302"/>
    <x v="11"/>
    <n v="0"/>
    <n v="0"/>
    <n v="0"/>
    <n v="0"/>
    <n v="0"/>
  </r>
  <r>
    <s v="Point Sources"/>
    <x v="1"/>
    <n v="30"/>
    <x v="5"/>
    <s v="20200202"/>
    <x v="16"/>
    <n v="4.9485999999999999"/>
    <n v="5.0053999999999998"/>
    <n v="10.4659"/>
    <n v="1.0800000000000001E-2"/>
    <n v="0.34210000000000002"/>
  </r>
  <r>
    <s v="Point Sources"/>
    <x v="1"/>
    <n v="30"/>
    <x v="5"/>
    <s v="20200202"/>
    <x v="16"/>
    <n v="5.8099999999999999E-2"/>
    <n v="5.1093000000000002"/>
    <n v="6.5026999999999999"/>
    <n v="1.0999999999999999E-2"/>
    <n v="0.34920000000000001"/>
  </r>
  <r>
    <s v="Point Sources"/>
    <x v="1"/>
    <n v="30"/>
    <x v="5"/>
    <s v="10200603"/>
    <x v="17"/>
    <n v="0.2"/>
    <n v="1.0999999999999999E-2"/>
    <n v="0.16800000000000001"/>
    <n v="1.1999999999999999E-3"/>
    <n v="1.52E-2"/>
  </r>
  <r>
    <s v="Point Sources"/>
    <x v="1"/>
    <n v="30"/>
    <x v="5"/>
    <s v="20200202"/>
    <x v="16"/>
    <n v="5.5744999999999996"/>
    <n v="3.5807000000000002"/>
    <n v="7.4259000000000004"/>
    <n v="7.7000000000000002E-3"/>
    <n v="0.2447"/>
  </r>
  <r>
    <s v="Point Sources"/>
    <x v="1"/>
    <n v="30"/>
    <x v="5"/>
    <s v="20100202"/>
    <x v="16"/>
    <n v="1.8499999999999999E-2"/>
    <n v="8.0000000000000004E-4"/>
    <n v="7.6E-3"/>
    <n v="0"/>
    <n v="8.9999999999999993E-3"/>
  </r>
  <r>
    <s v="Point Sources"/>
    <x v="1"/>
    <n v="30"/>
    <x v="8"/>
    <s v="40400151"/>
    <x v="18"/>
    <n v="0"/>
    <n v="14.9183"/>
    <n v="0"/>
    <n v="0"/>
    <n v="0"/>
  </r>
  <r>
    <s v="Point Sources"/>
    <x v="1"/>
    <n v="30"/>
    <x v="8"/>
    <s v="40301010"/>
    <x v="19"/>
    <n v="0"/>
    <n v="6.2798999999999996"/>
    <n v="0"/>
    <n v="0"/>
    <n v="0"/>
  </r>
  <r>
    <s v="Point Sources"/>
    <x v="1"/>
    <n v="30"/>
    <x v="8"/>
    <s v="40301117"/>
    <x v="19"/>
    <n v="0"/>
    <n v="4.109"/>
    <n v="0"/>
    <n v="0"/>
    <n v="0"/>
  </r>
  <r>
    <s v="Point Sources"/>
    <x v="1"/>
    <n v="30"/>
    <x v="8"/>
    <s v="40301117"/>
    <x v="19"/>
    <n v="3.3500000000000002E-2"/>
    <n v="2.7000000000000001E-3"/>
    <n v="7.1999999999999998E-3"/>
    <n v="2.2000000000000001E-3"/>
    <n v="4.7999999999999996E-3"/>
  </r>
  <r>
    <s v="Point Sources"/>
    <x v="1"/>
    <n v="30"/>
    <x v="8"/>
    <s v="20200253"/>
    <x v="16"/>
    <n v="0"/>
    <n v="0"/>
    <n v="0"/>
    <n v="2.9999999999999997E-4"/>
    <n v="9.7999999999999997E-3"/>
  </r>
  <r>
    <s v="Point Sources"/>
    <x v="1"/>
    <n v="30"/>
    <x v="8"/>
    <s v="20200253"/>
    <x v="16"/>
    <n v="24.0032"/>
    <n v="12.0038"/>
    <n v="24.0032"/>
    <n v="0"/>
    <n v="0"/>
  </r>
  <r>
    <s v="Point Sources"/>
    <x v="1"/>
    <n v="30"/>
    <x v="8"/>
    <s v="20200253"/>
    <x v="16"/>
    <n v="8.5462000000000007"/>
    <n v="4.2731000000000003"/>
    <n v="12.815"/>
    <n v="0"/>
    <n v="0"/>
  </r>
  <r>
    <s v="Point Sources"/>
    <x v="1"/>
    <n v="30"/>
    <x v="8"/>
    <s v="31000227"/>
    <x v="4"/>
    <n v="0"/>
    <n v="2.8837999999999999"/>
    <n v="0"/>
    <n v="0"/>
    <n v="0"/>
  </r>
  <r>
    <s v="Point Sources"/>
    <x v="1"/>
    <n v="30"/>
    <x v="8"/>
    <s v="31000205"/>
    <x v="20"/>
    <n v="0.1943"/>
    <n v="2.3872"/>
    <n v="1.0572999999999999"/>
    <n v="0.50429999999999997"/>
    <n v="4.2000000000000003E-2"/>
  </r>
  <r>
    <s v="Point Sources"/>
    <x v="1"/>
    <n v="30"/>
    <x v="8"/>
    <s v="31000207"/>
    <x v="18"/>
    <n v="0"/>
    <n v="15.7338"/>
    <n v="0"/>
    <n v="0"/>
    <n v="0"/>
  </r>
  <r>
    <s v="Point Sources"/>
    <x v="1"/>
    <n v="30"/>
    <x v="8"/>
    <s v="40781604"/>
    <x v="19"/>
    <n v="0"/>
    <n v="0.77739999999999998"/>
    <n v="0"/>
    <n v="0"/>
    <n v="0"/>
  </r>
  <r>
    <s v="Point Sources"/>
    <x v="1"/>
    <n v="30"/>
    <x v="8"/>
    <s v="31000205"/>
    <x v="20"/>
    <n v="0.55049999999999999"/>
    <n v="1.746"/>
    <n v="2.9952999999999999"/>
    <n v="95.312100000000001"/>
    <n v="0.69557599999999997"/>
  </r>
  <r>
    <s v="Point Sources"/>
    <x v="1"/>
    <n v="30"/>
    <x v="8"/>
    <s v="31000404"/>
    <x v="17"/>
    <n v="1.165"/>
    <n v="4.5999999999999999E-2"/>
    <n v="0.69899999999999995"/>
    <n v="1.2549999999999999"/>
    <n v="6.3E-2"/>
  </r>
  <r>
    <s v="Point Sources"/>
    <x v="1"/>
    <n v="30"/>
    <x v="8"/>
    <s v="31000205"/>
    <x v="20"/>
    <n v="1.52E-2"/>
    <n v="4.5199999999999997E-2"/>
    <n v="8.2600000000000007E-2"/>
    <n v="2.0000000000000001E-4"/>
    <n v="0"/>
  </r>
  <r>
    <s v="Point Sources"/>
    <x v="1"/>
    <n v="30"/>
    <x v="8"/>
    <s v="31000205"/>
    <x v="20"/>
    <n v="1.52E-2"/>
    <n v="4.5199999999999997E-2"/>
    <n v="8.2600000000000007E-2"/>
    <n v="2.0000000000000001E-4"/>
    <n v="0"/>
  </r>
  <r>
    <s v="Point Sources"/>
    <x v="1"/>
    <n v="30"/>
    <x v="8"/>
    <s v="40400311"/>
    <x v="19"/>
    <n v="0"/>
    <n v="3.2574000000000001"/>
    <n v="0"/>
    <n v="0"/>
    <n v="0"/>
  </r>
  <r>
    <s v="Point Sources"/>
    <x v="1"/>
    <n v="30"/>
    <x v="8"/>
    <s v="31000404"/>
    <x v="17"/>
    <n v="0.20899999999999999"/>
    <n v="1.0999999999999999E-2"/>
    <n v="0.17499999999999999"/>
    <n v="1E-3"/>
    <n v="1.6E-2"/>
  </r>
  <r>
    <s v="Point Sources"/>
    <x v="1"/>
    <n v="30"/>
    <x v="8"/>
    <s v="20200202"/>
    <x v="16"/>
    <n v="3.8818999999999999"/>
    <n v="16.174600000000002"/>
    <n v="4.5987999999999998"/>
    <n v="3.4099999999999998E-2"/>
    <n v="1.1226"/>
  </r>
  <r>
    <s v="Point Sources"/>
    <x v="1"/>
    <n v="30"/>
    <x v="8"/>
    <s v="31000228"/>
    <x v="4"/>
    <n v="0"/>
    <n v="2.5057"/>
    <n v="0"/>
    <n v="0"/>
    <n v="0"/>
  </r>
  <r>
    <s v="Point Sources"/>
    <x v="1"/>
    <n v="30"/>
    <x v="8"/>
    <s v="20200253"/>
    <x v="16"/>
    <n v="11.421099999999999"/>
    <n v="5.7126999999999999"/>
    <n v="11.421099999999999"/>
    <n v="0"/>
    <n v="0"/>
  </r>
  <r>
    <s v="Point Sources"/>
    <x v="1"/>
    <n v="30"/>
    <x v="8"/>
    <s v="31000301"/>
    <x v="4"/>
    <n v="0"/>
    <n v="23.824100000000001"/>
    <n v="0"/>
    <n v="0"/>
    <n v="0"/>
  </r>
  <r>
    <s v="Point Sources"/>
    <x v="1"/>
    <n v="30"/>
    <x v="8"/>
    <s v="31000205"/>
    <x v="20"/>
    <n v="1.95E-2"/>
    <n v="1.6000000000000001E-3"/>
    <n v="1.7600000000000001E-2"/>
    <n v="1.8800000000000001E-2"/>
    <n v="6.0000000000000001E-3"/>
  </r>
  <r>
    <s v="Point Sources"/>
    <x v="1"/>
    <n v="30"/>
    <x v="8"/>
    <s v="40400250"/>
    <x v="19"/>
    <n v="0"/>
    <n v="2.5619999999999998"/>
    <n v="0"/>
    <n v="0"/>
    <n v="0"/>
  </r>
  <r>
    <s v="Point Sources"/>
    <x v="1"/>
    <n v="30"/>
    <x v="8"/>
    <s v="31000207"/>
    <x v="18"/>
    <n v="0"/>
    <n v="8.3591999999999995"/>
    <n v="0"/>
    <n v="0"/>
    <n v="0"/>
  </r>
  <r>
    <s v="Point Sources"/>
    <x v="1"/>
    <n v="30"/>
    <x v="8"/>
    <s v="40400311"/>
    <x v="19"/>
    <n v="0"/>
    <n v="3.7839999999999998"/>
    <n v="0"/>
    <n v="0"/>
    <n v="0"/>
  </r>
  <r>
    <s v="Point Sources"/>
    <x v="1"/>
    <n v="30"/>
    <x v="8"/>
    <s v="20200202"/>
    <x v="16"/>
    <n v="0.32069999999999999"/>
    <n v="15.840199999999999"/>
    <n v="0.67569999999999997"/>
    <n v="4.2799999999999998E-2"/>
    <n v="1.0982000000000001"/>
  </r>
  <r>
    <s v="Point Sources"/>
    <x v="1"/>
    <n v="30"/>
    <x v="8"/>
    <s v="20200202"/>
    <x v="16"/>
    <n v="0.95030000000000003"/>
    <n v="5.9598000000000004"/>
    <n v="0.79249999999999998"/>
    <n v="2.5100000000000001E-2"/>
    <n v="0.82720000000000005"/>
  </r>
  <r>
    <s v="Point Sources"/>
    <x v="1"/>
    <n v="30"/>
    <x v="8"/>
    <s v="20200202"/>
    <x v="16"/>
    <n v="1.61E-2"/>
    <n v="2.1294"/>
    <n v="0.1116"/>
    <n v="8.9999999999999993E-3"/>
    <n v="0.29559999999999997"/>
  </r>
  <r>
    <s v="Point Sources"/>
    <x v="1"/>
    <n v="30"/>
    <x v="8"/>
    <s v="31000228"/>
    <x v="4"/>
    <n v="0.8"/>
    <n v="4.3999999999999997E-2"/>
    <n v="0.67200000000000004"/>
    <n v="4.7999999999999996E-3"/>
    <n v="6.08E-2"/>
  </r>
  <r>
    <s v="Point Sources"/>
    <x v="1"/>
    <n v="30"/>
    <x v="8"/>
    <s v="31000228"/>
    <x v="4"/>
    <n v="0"/>
    <n v="0.1734"/>
    <n v="0"/>
    <n v="0"/>
    <n v="0"/>
  </r>
  <r>
    <s v="Point Sources"/>
    <x v="1"/>
    <n v="30"/>
    <x v="8"/>
    <s v="20200202"/>
    <x v="16"/>
    <n v="3.2347000000000001"/>
    <n v="3.4392"/>
    <n v="2.2401"/>
    <n v="1.4500000000000001E-2"/>
    <n v="0.47739999999999999"/>
  </r>
  <r>
    <s v="Point Sources"/>
    <x v="1"/>
    <n v="30"/>
    <x v="8"/>
    <s v="20200202"/>
    <x v="16"/>
    <n v="2.109"/>
    <n v="5.9116999999999997"/>
    <n v="4.3619000000000003"/>
    <n v="2.4899999999999999E-2"/>
    <n v="0.8206"/>
  </r>
  <r>
    <s v="Point Sources"/>
    <x v="1"/>
    <n v="30"/>
    <x v="8"/>
    <s v="20200202"/>
    <x v="16"/>
    <n v="3.556"/>
    <n v="6.7820999999999998"/>
    <n v="9.9349000000000007"/>
    <n v="2.86E-2"/>
    <n v="0.94140000000000001"/>
  </r>
  <r>
    <s v="Point Sources"/>
    <x v="1"/>
    <n v="30"/>
    <x v="8"/>
    <s v="20200202"/>
    <x v="16"/>
    <n v="1.2347999999999999"/>
    <n v="3.2633999999999999"/>
    <n v="1.7816000000000001"/>
    <n v="1.38E-2"/>
    <n v="0.45300000000000001"/>
  </r>
  <r>
    <s v="Point Sources"/>
    <x v="1"/>
    <n v="30"/>
    <x v="8"/>
    <s v="31000227"/>
    <x v="4"/>
    <n v="0"/>
    <n v="0.94740000000000002"/>
    <n v="0"/>
    <n v="0"/>
    <n v="0"/>
  </r>
  <r>
    <s v="Point Sources"/>
    <x v="1"/>
    <n v="30"/>
    <x v="8"/>
    <s v="20200202"/>
    <x v="16"/>
    <n v="0.75090000000000001"/>
    <n v="3.3475999999999999"/>
    <n v="1.5470999999999999"/>
    <n v="1.41E-2"/>
    <n v="0.4647"/>
  </r>
  <r>
    <s v="Point Sources"/>
    <x v="1"/>
    <n v="30"/>
    <x v="8"/>
    <s v="31000228"/>
    <x v="4"/>
    <n v="0.5"/>
    <n v="2.75E-2"/>
    <n v="0.42"/>
    <n v="3.0000000000000001E-3"/>
    <n v="3.7999999999999999E-2"/>
  </r>
  <r>
    <s v="Point Sources"/>
    <x v="1"/>
    <n v="30"/>
    <x v="8"/>
    <s v="10500106"/>
    <x v="17"/>
    <n v="0.7"/>
    <n v="3.85E-2"/>
    <n v="0.58799999999999997"/>
    <n v="4.1999999999999997E-3"/>
    <n v="5.3199999999999997E-2"/>
  </r>
  <r>
    <s v="Point Sources"/>
    <x v="1"/>
    <n v="30"/>
    <x v="8"/>
    <s v="20300101"/>
    <x v="16"/>
    <n v="1.1472"/>
    <n v="2.282"/>
    <n v="1.8873"/>
    <n v="1.23E-2"/>
    <n v="0.31680000000000003"/>
  </r>
  <r>
    <s v="Point Sources"/>
    <x v="1"/>
    <n v="30"/>
    <x v="8"/>
    <s v="20200253"/>
    <x v="16"/>
    <n v="4.2495000000000003"/>
    <n v="8.0859000000000005"/>
    <n v="5.5789"/>
    <n v="3.4000000000000002E-2"/>
    <n v="1.1193"/>
  </r>
  <r>
    <s v="Point Sources"/>
    <x v="1"/>
    <n v="30"/>
    <x v="8"/>
    <s v="20200202"/>
    <x v="16"/>
    <n v="7.5467000000000004"/>
    <n v="3.04E-2"/>
    <n v="4.8292000000000002"/>
    <n v="5.0000000000000001E-4"/>
    <n v="5.0999999999999997E-2"/>
  </r>
  <r>
    <s v="Point Sources"/>
    <x v="1"/>
    <n v="30"/>
    <x v="8"/>
    <s v="20200202"/>
    <x v="16"/>
    <n v="1.2313000000000001"/>
    <n v="0.25769999999999998"/>
    <n v="33.331099999999999"/>
    <n v="5.4000000000000003E-3"/>
    <n v="0.1835"/>
  </r>
  <r>
    <s v="Point Sources"/>
    <x v="1"/>
    <n v="30"/>
    <x v="8"/>
    <s v="20200202"/>
    <x v="16"/>
    <n v="1.091"/>
    <n v="0.23949999999999999"/>
    <n v="30.974"/>
    <n v="5.1000000000000004E-3"/>
    <n v="0.1706"/>
  </r>
  <r>
    <s v="Point Sources"/>
    <x v="1"/>
    <n v="30"/>
    <x v="8"/>
    <s v="20200202"/>
    <x v="16"/>
    <n v="27.641400000000001"/>
    <n v="0.1114"/>
    <n v="17.687899999999999"/>
    <n v="2.2000000000000001E-3"/>
    <n v="0.18690000000000001"/>
  </r>
  <r>
    <s v="Point Sources"/>
    <x v="1"/>
    <n v="30"/>
    <x v="8"/>
    <s v="20200202"/>
    <x v="16"/>
    <n v="39.728099999999998"/>
    <n v="0.16009999999999999"/>
    <n v="25.4222"/>
    <n v="3.2000000000000002E-3"/>
    <n v="0.26850000000000002"/>
  </r>
  <r>
    <s v="Point Sources"/>
    <x v="1"/>
    <n v="30"/>
    <x v="8"/>
    <s v="31000228"/>
    <x v="4"/>
    <n v="0.05"/>
    <n v="2.8E-3"/>
    <n v="4.2000000000000003E-2"/>
    <n v="2.9999999999999997E-4"/>
    <n v="3.8E-3"/>
  </r>
  <r>
    <s v="Point Sources"/>
    <x v="1"/>
    <n v="30"/>
    <x v="8"/>
    <s v="20200202"/>
    <x v="16"/>
    <n v="1.1540999999999999"/>
    <n v="0.3337"/>
    <n v="1.4182999999999999"/>
    <n v="6.7000000000000002E-3"/>
    <n v="0.21840000000000001"/>
  </r>
  <r>
    <s v="Point Sources"/>
    <x v="1"/>
    <n v="30"/>
    <x v="8"/>
    <s v="20200201"/>
    <x v="16"/>
    <n v="7.4520999999999997"/>
    <n v="3.3700000000000001E-2"/>
    <n v="2.4390999999999998"/>
    <n v="5.3E-3"/>
    <n v="0.1019"/>
  </r>
  <r>
    <s v="Point Sources"/>
    <x v="1"/>
    <n v="30"/>
    <x v="8"/>
    <s v="20200201"/>
    <x v="16"/>
    <n v="9.1487999999999996"/>
    <n v="4.8800000000000003E-2"/>
    <n v="7.3288000000000002"/>
    <n v="7.6E-3"/>
    <n v="0.1474"/>
  </r>
  <r>
    <s v="Point Sources"/>
    <x v="1"/>
    <n v="30"/>
    <x v="8"/>
    <s v="20200201"/>
    <x v="16"/>
    <n v="14.2338"/>
    <n v="8.0100000000000005E-2"/>
    <n v="13.325799999999999"/>
    <n v="1.3599999999999999E-2"/>
    <n v="0.26440000000000002"/>
  </r>
  <r>
    <s v="Point Sources"/>
    <x v="1"/>
    <n v="30"/>
    <x v="8"/>
    <s v="20200201"/>
    <x v="16"/>
    <n v="42.240400000000001"/>
    <n v="0.33929999999999999"/>
    <n v="4.2409999999999997"/>
    <n v="0.41560000000000002"/>
    <n v="0.74560000000000004"/>
  </r>
  <r>
    <s v="Point Sources"/>
    <x v="1"/>
    <n v="30"/>
    <x v="8"/>
    <s v="20100202"/>
    <x v="16"/>
    <n v="1.8120000000000001"/>
    <n v="7.0251999999999999"/>
    <n v="5.0796000000000001"/>
    <n v="7.7000000000000002E-3"/>
    <n v="0.25369999999999998"/>
  </r>
  <r>
    <s v="Point Sources"/>
    <x v="1"/>
    <n v="30"/>
    <x v="8"/>
    <s v="31000228"/>
    <x v="4"/>
    <n v="0.05"/>
    <n v="2.8E-3"/>
    <n v="4.2000000000000003E-2"/>
    <n v="2.9999999999999997E-4"/>
    <n v="3.8E-3"/>
  </r>
  <r>
    <s v="Point Sources"/>
    <x v="1"/>
    <n v="30"/>
    <x v="8"/>
    <s v="20200202"/>
    <x v="16"/>
    <n v="3.9434"/>
    <n v="0.21740000000000001"/>
    <n v="32.126399999999997"/>
    <n v="4.1999999999999997E-3"/>
    <n v="0.1414"/>
  </r>
  <r>
    <s v="Point Sources"/>
    <x v="1"/>
    <n v="30"/>
    <x v="8"/>
    <s v="20200202"/>
    <x v="16"/>
    <n v="2.1621999999999999"/>
    <n v="0.19400000000000001"/>
    <n v="28.681000000000001"/>
    <n v="3.8E-3"/>
    <n v="0.1263"/>
  </r>
  <r>
    <s v="Point Sources"/>
    <x v="1"/>
    <n v="30"/>
    <x v="8"/>
    <s v="20200201"/>
    <x v="16"/>
    <n v="11.3932"/>
    <n v="6.2100000000000002E-2"/>
    <n v="9.0525000000000002"/>
    <n v="9.7000000000000003E-3"/>
    <n v="0.18790000000000001"/>
  </r>
  <r>
    <s v="Point Sources"/>
    <x v="1"/>
    <n v="30"/>
    <x v="8"/>
    <s v="20200202"/>
    <x v="16"/>
    <n v="1.1812"/>
    <n v="0"/>
    <n v="0.58279999999999998"/>
    <n v="1.12E-2"/>
    <n v="0.19040000000000001"/>
  </r>
  <r>
    <s v="Point Sources"/>
    <x v="1"/>
    <n v="30"/>
    <x v="8"/>
    <s v="20100202"/>
    <x v="16"/>
    <n v="6.7000000000000004E-2"/>
    <n v="5.0000000000000001E-4"/>
    <n v="3.3999999999999998E-3"/>
    <n v="0"/>
    <n v="2.9999999999999997E-4"/>
  </r>
  <r>
    <s v="Point Sources"/>
    <x v="1"/>
    <n v="30"/>
    <x v="8"/>
    <s v="20200202"/>
    <x v="16"/>
    <n v="0.49280000000000002"/>
    <n v="1.5965"/>
    <n v="1.1826000000000001"/>
    <n v="3.0000000000000001E-3"/>
    <n v="0.1061"/>
  </r>
  <r>
    <s v="Point Sources"/>
    <x v="1"/>
    <n v="30"/>
    <x v="8"/>
    <s v="20200202"/>
    <x v="16"/>
    <n v="7.3993000000000002"/>
    <n v="3.9600000000000003E-2"/>
    <n v="4.7336"/>
    <n v="8.0000000000000004E-4"/>
    <n v="2.5999999999999999E-2"/>
  </r>
  <r>
    <s v="Point Sources"/>
    <x v="1"/>
    <n v="30"/>
    <x v="8"/>
    <s v="20200202"/>
    <x v="16"/>
    <n v="1.77E-2"/>
    <n v="1.1465000000000001"/>
    <n v="3.4396"/>
    <n v="2.8999999999999998E-3"/>
    <n v="9.5799999999999996E-2"/>
  </r>
  <r>
    <s v="Point Sources"/>
    <x v="1"/>
    <n v="30"/>
    <x v="8"/>
    <s v="20200202"/>
    <x v="16"/>
    <n v="0.15"/>
    <n v="8.2000000000000007E-3"/>
    <n v="0.126"/>
    <n v="8.9999999999999998E-4"/>
    <n v="1.14E-2"/>
  </r>
  <r>
    <s v="Point Sources"/>
    <x v="1"/>
    <n v="30"/>
    <x v="8"/>
    <s v="20200202"/>
    <x v="16"/>
    <n v="8.6029999999999998"/>
    <n v="4.3053999999999997"/>
    <n v="6.3006000000000002"/>
    <n v="8.0999999999999996E-3"/>
    <n v="0.14460000000000001"/>
  </r>
  <r>
    <s v="Point Sources"/>
    <x v="1"/>
    <n v="30"/>
    <x v="8"/>
    <s v="20200202"/>
    <x v="16"/>
    <n v="14.4955"/>
    <n v="7.4206000000000003"/>
    <n v="10.930199999999999"/>
    <n v="1.4E-2"/>
    <n v="0.24929999999999999"/>
  </r>
  <r>
    <s v="Point Sources"/>
    <x v="1"/>
    <n v="30"/>
    <x v="8"/>
    <s v="20100202"/>
    <x v="16"/>
    <n v="0.18"/>
    <n v="9.1000000000000004E-3"/>
    <n v="9.1000000000000004E-3"/>
    <n v="0"/>
    <n v="6.9999999999999999E-4"/>
  </r>
  <r>
    <s v="Point Sources"/>
    <x v="1"/>
    <n v="30"/>
    <x v="8"/>
    <s v="31000228"/>
    <x v="4"/>
    <n v="0.2"/>
    <n v="1.0999999999999999E-2"/>
    <n v="0.16800000000000001"/>
    <n v="1.1999999999999999E-3"/>
    <n v="1.52E-2"/>
  </r>
  <r>
    <s v="Point Sources"/>
    <x v="1"/>
    <n v="30"/>
    <x v="8"/>
    <s v="10500106"/>
    <x v="17"/>
    <n v="0.15"/>
    <n v="8.2000000000000007E-3"/>
    <n v="0.126"/>
    <n v="8.9999999999999998E-4"/>
    <n v="1.14E-2"/>
  </r>
  <r>
    <s v="Point Sources"/>
    <x v="1"/>
    <n v="30"/>
    <x v="8"/>
    <s v="31000202"/>
    <x v="21"/>
    <n v="0"/>
    <n v="5.5959000000000003"/>
    <n v="0"/>
    <n v="0"/>
    <n v="0"/>
  </r>
  <r>
    <s v="Point Sources"/>
    <x v="1"/>
    <n v="30"/>
    <x v="8"/>
    <s v="20200254"/>
    <x v="16"/>
    <n v="3.8130999999999999"/>
    <n v="0"/>
    <n v="0.37880000000000003"/>
    <n v="1.9599999999999999E-2"/>
    <n v="0.35520000000000002"/>
  </r>
  <r>
    <s v="Point Sources"/>
    <x v="1"/>
    <n v="30"/>
    <x v="8"/>
    <s v="20200254"/>
    <x v="16"/>
    <n v="2.4691999999999998"/>
    <n v="0"/>
    <n v="0.31119999999999998"/>
    <n v="1.4800000000000001E-2"/>
    <n v="0.26700000000000002"/>
  </r>
  <r>
    <s v="Point Sources"/>
    <x v="1"/>
    <n v="30"/>
    <x v="12"/>
    <s v="20200202"/>
    <x v="16"/>
    <n v="2.0000000000000001E-4"/>
    <n v="1.6000000000000001E-3"/>
    <n v="1.4E-3"/>
    <n v="0"/>
    <n v="2.9999999999999997E-4"/>
  </r>
  <r>
    <s v="Point Sources"/>
    <x v="1"/>
    <n v="30"/>
    <x v="12"/>
    <s v="20200202"/>
    <x v="16"/>
    <n v="8.0000000000000004E-4"/>
    <n v="1.6000000000000001E-3"/>
    <n v="8.9999999999999998E-4"/>
    <n v="0"/>
    <n v="2.9999999999999997E-4"/>
  </r>
  <r>
    <s v="Point Sources"/>
    <x v="1"/>
    <n v="30"/>
    <x v="12"/>
    <s v="20200202"/>
    <x v="16"/>
    <n v="9.1999999999999998E-3"/>
    <n v="4.7999999999999996E-3"/>
    <n v="5.5999999999999999E-3"/>
    <n v="0"/>
    <n v="8.0000000000000004E-4"/>
  </r>
  <r>
    <s v="Point Sources"/>
    <x v="1"/>
    <n v="30"/>
    <x v="12"/>
    <s v="10500106"/>
    <x v="17"/>
    <n v="0.1"/>
    <n v="5.4999999999999997E-3"/>
    <n v="8.4000000000000005E-2"/>
    <n v="5.9999999999999995E-4"/>
    <n v="7.6E-3"/>
  </r>
  <r>
    <s v="Point Sources"/>
    <x v="1"/>
    <n v="30"/>
    <x v="17"/>
    <s v="20200202"/>
    <x v="16"/>
    <n v="7.2625999999999999"/>
    <n v="0.92400000000000004"/>
    <n v="5.4146000000000001"/>
    <n v="9.1999999999999998E-3"/>
    <n v="0.1545"/>
  </r>
  <r>
    <s v="Point Sources"/>
    <x v="1"/>
    <n v="30"/>
    <x v="17"/>
    <s v="20200202"/>
    <x v="16"/>
    <n v="13.195499999999999"/>
    <n v="1.7978000000000001"/>
    <n v="10.1393"/>
    <n v="1.7999999999999999E-2"/>
    <n v="0.30059999999999998"/>
  </r>
  <r>
    <s v="Point Sources"/>
    <x v="1"/>
    <n v="30"/>
    <x v="17"/>
    <s v="20200202"/>
    <x v="16"/>
    <n v="10.1753"/>
    <n v="1.6901999999999999"/>
    <n v="9.0596999999999994"/>
    <n v="1.6901999999999999"/>
    <n v="0.28260000000000002"/>
  </r>
  <r>
    <s v="Point Sources"/>
    <x v="1"/>
    <n v="30"/>
    <x v="17"/>
    <s v="31000228"/>
    <x v="4"/>
    <n v="0.14099999999999999"/>
    <n v="8.2000000000000007E-3"/>
    <n v="0.06"/>
    <n v="8.9999999999999998E-4"/>
    <n v="1.14E-2"/>
  </r>
  <r>
    <s v="Point Sources"/>
    <x v="1"/>
    <n v="30"/>
    <x v="17"/>
    <s v="31000227"/>
    <x v="4"/>
    <n v="0"/>
    <n v="0.96360000000000001"/>
    <n v="0"/>
    <n v="0"/>
    <n v="0"/>
  </r>
  <r>
    <s v="Point Sources"/>
    <x v="1"/>
    <n v="30"/>
    <x v="17"/>
    <s v="20200202"/>
    <x v="16"/>
    <n v="0.01"/>
    <n v="7.4999999999999997E-2"/>
    <n v="5.1200000000000002E-2"/>
    <n v="1E-4"/>
    <n v="2.3999999999999998E-3"/>
  </r>
  <r>
    <s v="Point Sources"/>
    <x v="1"/>
    <n v="30"/>
    <x v="20"/>
    <s v="40301012"/>
    <x v="19"/>
    <n v="0"/>
    <n v="1.8653999999999999"/>
    <n v="0"/>
    <n v="0"/>
    <n v="0"/>
  </r>
  <r>
    <s v="Point Sources"/>
    <x v="1"/>
    <n v="30"/>
    <x v="20"/>
    <s v="40301012"/>
    <x v="19"/>
    <n v="0"/>
    <n v="2.3952"/>
    <n v="0"/>
    <n v="0"/>
    <n v="0"/>
  </r>
  <r>
    <s v="Point Sources"/>
    <x v="1"/>
    <n v="30"/>
    <x v="20"/>
    <s v="31000207"/>
    <x v="18"/>
    <n v="0"/>
    <n v="7.8897000000000004"/>
    <n v="0"/>
    <n v="0"/>
    <n v="0"/>
  </r>
  <r>
    <s v="Point Sources"/>
    <x v="1"/>
    <n v="30"/>
    <x v="20"/>
    <s v="40301117"/>
    <x v="19"/>
    <n v="0"/>
    <n v="0.83"/>
    <n v="0"/>
    <n v="0"/>
    <n v="0"/>
  </r>
  <r>
    <s v="Point Sources"/>
    <x v="1"/>
    <n v="30"/>
    <x v="20"/>
    <s v="40301010"/>
    <x v="19"/>
    <n v="0"/>
    <n v="25.226600000000001"/>
    <n v="0"/>
    <n v="0"/>
    <n v="0"/>
  </r>
  <r>
    <s v="Point Sources"/>
    <x v="1"/>
    <n v="30"/>
    <x v="20"/>
    <s v="40400151"/>
    <x v="18"/>
    <n v="0"/>
    <n v="16.364599999999999"/>
    <n v="0"/>
    <n v="0"/>
    <n v="0"/>
  </r>
  <r>
    <s v="Point Sources"/>
    <x v="1"/>
    <n v="30"/>
    <x v="20"/>
    <s v="40301117"/>
    <x v="19"/>
    <n v="0"/>
    <n v="1.3607"/>
    <n v="0"/>
    <n v="0"/>
    <n v="0"/>
  </r>
  <r>
    <s v="Point Sources"/>
    <x v="1"/>
    <n v="30"/>
    <x v="20"/>
    <s v="20201001"/>
    <x v="16"/>
    <n v="9.7500000000000003E-2"/>
    <n v="4.1200000000000001E-2"/>
    <n v="5.62E-2"/>
    <n v="3.7499999999999999E-2"/>
    <n v="1.04E-2"/>
  </r>
  <r>
    <s v="Point Sources"/>
    <x v="1"/>
    <n v="30"/>
    <x v="20"/>
    <s v="40400312"/>
    <x v="19"/>
    <n v="0"/>
    <n v="5.2013999999999996"/>
    <n v="0"/>
    <n v="0"/>
    <n v="0"/>
  </r>
  <r>
    <s v="Point Sources"/>
    <x v="1"/>
    <n v="30"/>
    <x v="20"/>
    <s v="20200253"/>
    <x v="16"/>
    <n v="3.5813999999999999"/>
    <n v="8.7812999999999999"/>
    <n v="8.1671999999999993"/>
    <n v="1.83E-2"/>
    <n v="0.60309999999999997"/>
  </r>
  <r>
    <s v="Point Sources"/>
    <x v="1"/>
    <n v="30"/>
    <x v="20"/>
    <s v="31000207"/>
    <x v="18"/>
    <n v="0"/>
    <n v="9.2654999999999994"/>
    <n v="0"/>
    <n v="0"/>
    <n v="0"/>
  </r>
  <r>
    <s v="Point Sources"/>
    <x v="1"/>
    <n v="30"/>
    <x v="20"/>
    <s v="31000207"/>
    <x v="18"/>
    <n v="0"/>
    <n v="6.6877000000000004"/>
    <n v="0"/>
    <n v="0"/>
    <n v="0"/>
  </r>
  <r>
    <s v="Point Sources"/>
    <x v="1"/>
    <n v="30"/>
    <x v="20"/>
    <s v="20200253"/>
    <x v="16"/>
    <n v="0.86739999999999995"/>
    <n v="8.7200000000000006"/>
    <n v="0.86739999999999995"/>
    <n v="1.8200000000000001E-2"/>
    <n v="0.59899999999999998"/>
  </r>
  <r>
    <s v="Point Sources"/>
    <x v="1"/>
    <n v="30"/>
    <x v="20"/>
    <s v="20200253"/>
    <x v="16"/>
    <n v="2.7555000000000001"/>
    <n v="1.7562"/>
    <n v="1.4639"/>
    <n v="3.8699999999999998E-2"/>
    <n v="0.124"/>
  </r>
  <r>
    <s v="Point Sources"/>
    <x v="1"/>
    <n v="30"/>
    <x v="20"/>
    <s v="20200253"/>
    <x v="16"/>
    <n v="2.5087999999999999"/>
    <n v="4.3365999999999998"/>
    <n v="1.4694"/>
    <n v="9.2999999999999992E-3"/>
    <n v="0.30609999999999998"/>
  </r>
  <r>
    <s v="Point Sources"/>
    <x v="1"/>
    <n v="30"/>
    <x v="20"/>
    <s v="40301012"/>
    <x v="19"/>
    <n v="0"/>
    <n v="0.81159999999999999"/>
    <n v="0"/>
    <n v="0"/>
    <n v="0"/>
  </r>
  <r>
    <s v="Point Sources"/>
    <x v="1"/>
    <n v="30"/>
    <x v="20"/>
    <s v="31000301"/>
    <x v="4"/>
    <n v="0"/>
    <n v="18.193000000000001"/>
    <n v="0"/>
    <n v="0"/>
    <n v="0"/>
  </r>
  <r>
    <s v="Point Sources"/>
    <x v="1"/>
    <n v="30"/>
    <x v="20"/>
    <s v="20200102"/>
    <x v="16"/>
    <n v="1.0487"/>
    <n v="4.1300000000000003E-2"/>
    <n v="0.40460000000000002"/>
    <n v="1.0699999999999999E-2"/>
    <n v="4.9599999999999998E-2"/>
  </r>
  <r>
    <s v="Point Sources"/>
    <x v="1"/>
    <n v="30"/>
    <x v="20"/>
    <s v="10200603"/>
    <x v="17"/>
    <n v="9.4146000000000001"/>
    <n v="0"/>
    <n v="3.7827000000000002"/>
    <n v="0"/>
    <n v="0"/>
  </r>
  <r>
    <s v="Point Sources"/>
    <x v="1"/>
    <n v="30"/>
    <x v="20"/>
    <s v="20200253"/>
    <x v="16"/>
    <n v="1.1156999999999999"/>
    <n v="8.6274999999999995"/>
    <n v="2.1455000000000002"/>
    <n v="1.7999999999999999E-2"/>
    <n v="0.59260000000000002"/>
  </r>
  <r>
    <s v="Point Sources"/>
    <x v="1"/>
    <n v="30"/>
    <x v="20"/>
    <s v="20200253"/>
    <x v="16"/>
    <n v="2.5999999999999999E-3"/>
    <n v="5.3600000000000002E-2"/>
    <n v="2.63E-2"/>
    <n v="1E-4"/>
    <n v="3.8E-3"/>
  </r>
  <r>
    <s v="Point Sources"/>
    <x v="1"/>
    <n v="30"/>
    <x v="20"/>
    <s v="20200253"/>
    <x v="16"/>
    <n v="0.55910000000000004"/>
    <n v="7.0167000000000002"/>
    <n v="2.9676999999999998"/>
    <n v="5.5999999999999999E-3"/>
    <n v="0.18190000000000001"/>
  </r>
  <r>
    <s v="Point Sources"/>
    <x v="1"/>
    <n v="30"/>
    <x v="20"/>
    <s v="31000205"/>
    <x v="20"/>
    <n v="0.92400000000000004"/>
    <n v="1.9117999999999999"/>
    <n v="5.0260999999999996"/>
    <n v="7.1999999999999998E-3"/>
    <n v="9.1200000000000003E-2"/>
  </r>
  <r>
    <s v="Point Sources"/>
    <x v="1"/>
    <n v="30"/>
    <x v="20"/>
    <s v="31000301"/>
    <x v="4"/>
    <n v="0"/>
    <n v="3.3296000000000001"/>
    <n v="0"/>
    <n v="0"/>
    <n v="0"/>
  </r>
  <r>
    <s v="Point Sources"/>
    <x v="1"/>
    <n v="30"/>
    <x v="20"/>
    <s v="40301012"/>
    <x v="19"/>
    <n v="0"/>
    <n v="1E-4"/>
    <n v="0"/>
    <n v="0"/>
    <n v="0"/>
  </r>
  <r>
    <s v="Point Sources"/>
    <x v="1"/>
    <n v="30"/>
    <x v="20"/>
    <s v="20200253"/>
    <x v="16"/>
    <n v="0.1726"/>
    <n v="2.5213999999999999"/>
    <n v="0.3453"/>
    <n v="5.5999999999999999E-3"/>
    <n v="0.1825"/>
  </r>
  <r>
    <s v="Point Sources"/>
    <x v="1"/>
    <n v="30"/>
    <x v="20"/>
    <s v="20200253"/>
    <x v="16"/>
    <n v="10.180899999999999"/>
    <n v="5.0906000000000002"/>
    <n v="20.3629"/>
    <n v="2.1999999999999999E-2"/>
    <n v="0.71889999999999998"/>
  </r>
  <r>
    <s v="Point Sources"/>
    <x v="1"/>
    <n v="30"/>
    <x v="20"/>
    <s v="31000205"/>
    <x v="20"/>
    <n v="7.6E-3"/>
    <n v="1.5599999999999999E-2"/>
    <n v="4.1200000000000001E-2"/>
    <n v="2.3900000000000001E-2"/>
    <n v="3.3E-3"/>
  </r>
  <r>
    <s v="Point Sources"/>
    <x v="1"/>
    <n v="30"/>
    <x v="20"/>
    <s v="31000129"/>
    <x v="21"/>
    <n v="0"/>
    <n v="0.93089999999999995"/>
    <n v="0"/>
    <n v="0"/>
    <n v="0"/>
  </r>
  <r>
    <s v="Point Sources"/>
    <x v="1"/>
    <n v="30"/>
    <x v="20"/>
    <s v="40400250"/>
    <x v="19"/>
    <n v="0"/>
    <n v="0.10299999999999999"/>
    <n v="0"/>
    <n v="0"/>
    <n v="0"/>
  </r>
  <r>
    <s v="Point Sources"/>
    <x v="1"/>
    <n v="30"/>
    <x v="20"/>
    <s v="31000220"/>
    <x v="18"/>
    <n v="0"/>
    <n v="4.617"/>
    <n v="0"/>
    <n v="0"/>
    <n v="0"/>
  </r>
  <r>
    <s v="Point Sources"/>
    <x v="1"/>
    <n v="30"/>
    <x v="20"/>
    <s v="40301012"/>
    <x v="19"/>
    <n v="0"/>
    <n v="0.4123"/>
    <n v="0"/>
    <n v="0"/>
    <n v="0"/>
  </r>
  <r>
    <s v="Point Sources"/>
    <x v="1"/>
    <n v="30"/>
    <x v="20"/>
    <s v="20200253"/>
    <x v="16"/>
    <n v="1.9702"/>
    <n v="13.0306"/>
    <n v="4.0259999999999998"/>
    <n v="2.7E-2"/>
    <n v="0.89429999999999998"/>
  </r>
  <r>
    <s v="Point Sources"/>
    <x v="1"/>
    <n v="30"/>
    <x v="20"/>
    <s v="10200603"/>
    <x v="17"/>
    <n v="0"/>
    <n v="6.2521000000000004"/>
    <n v="0"/>
    <n v="0"/>
    <n v="0"/>
  </r>
  <r>
    <s v="Point Sources"/>
    <x v="1"/>
    <n v="30"/>
    <x v="20"/>
    <s v="31000207"/>
    <x v="18"/>
    <n v="0"/>
    <n v="1.0297000000000001"/>
    <n v="0"/>
    <n v="0"/>
    <n v="0"/>
  </r>
  <r>
    <s v="Point Sources"/>
    <x v="1"/>
    <n v="30"/>
    <x v="20"/>
    <s v="40301012"/>
    <x v="19"/>
    <n v="0"/>
    <n v="0.4123"/>
    <n v="0"/>
    <n v="0"/>
    <n v="0"/>
  </r>
  <r>
    <s v="Point Sources"/>
    <x v="1"/>
    <n v="30"/>
    <x v="20"/>
    <s v="10200603"/>
    <x v="17"/>
    <n v="0"/>
    <n v="0.91200000000000003"/>
    <n v="0"/>
    <n v="0"/>
    <n v="0"/>
  </r>
  <r>
    <s v="Point Sources"/>
    <x v="1"/>
    <n v="30"/>
    <x v="20"/>
    <s v="10200603"/>
    <x v="17"/>
    <n v="0.05"/>
    <n v="2.8E-3"/>
    <n v="4.2000000000000003E-2"/>
    <n v="2.9999999999999997E-4"/>
    <n v="3.8E-3"/>
  </r>
  <r>
    <s v="Point Sources"/>
    <x v="1"/>
    <n v="30"/>
    <x v="20"/>
    <s v="40301010"/>
    <x v="19"/>
    <n v="0"/>
    <n v="5.4198000000000004"/>
    <n v="0"/>
    <n v="0"/>
    <n v="0"/>
  </r>
  <r>
    <s v="Point Sources"/>
    <x v="1"/>
    <n v="30"/>
    <x v="20"/>
    <s v="40301010"/>
    <x v="19"/>
    <n v="0"/>
    <n v="5.4198000000000004"/>
    <n v="0"/>
    <n v="0"/>
    <n v="0"/>
  </r>
  <r>
    <s v="Point Sources"/>
    <x v="1"/>
    <n v="30"/>
    <x v="20"/>
    <s v="40301010"/>
    <x v="19"/>
    <n v="0"/>
    <n v="5.4198000000000004"/>
    <n v="0"/>
    <n v="0"/>
    <n v="0"/>
  </r>
  <r>
    <s v="Point Sources"/>
    <x v="1"/>
    <n v="30"/>
    <x v="20"/>
    <s v="40301010"/>
    <x v="19"/>
    <n v="0"/>
    <n v="5.4198000000000004"/>
    <n v="0"/>
    <n v="0"/>
    <n v="0"/>
  </r>
  <r>
    <s v="Point Sources"/>
    <x v="1"/>
    <n v="30"/>
    <x v="20"/>
    <s v="40400151"/>
    <x v="18"/>
    <n v="0"/>
    <n v="4.2901999999999996"/>
    <n v="0"/>
    <n v="0"/>
    <n v="0"/>
  </r>
  <r>
    <s v="Point Sources"/>
    <x v="1"/>
    <n v="30"/>
    <x v="20"/>
    <s v="39092051"/>
    <x v="19"/>
    <n v="0"/>
    <n v="1.6554"/>
    <n v="0"/>
    <n v="0"/>
    <n v="0"/>
  </r>
  <r>
    <s v="Point Sources"/>
    <x v="1"/>
    <n v="30"/>
    <x v="20"/>
    <s v="39092051"/>
    <x v="19"/>
    <n v="0"/>
    <n v="27.3154"/>
    <n v="0"/>
    <n v="0"/>
    <n v="0"/>
  </r>
  <r>
    <s v="Point Sources"/>
    <x v="1"/>
    <n v="30"/>
    <x v="20"/>
    <s v="39092051"/>
    <x v="19"/>
    <n v="0"/>
    <n v="3.3067000000000002"/>
    <n v="0"/>
    <n v="0"/>
    <n v="0"/>
  </r>
  <r>
    <s v="Point Sources"/>
    <x v="1"/>
    <n v="30"/>
    <x v="20"/>
    <s v="20200102"/>
    <x v="16"/>
    <n v="2E-3"/>
    <n v="1E-3"/>
    <n v="9.7000000000000003E-2"/>
    <n v="0"/>
    <n v="0"/>
  </r>
  <r>
    <s v="Point Sources"/>
    <x v="1"/>
    <n v="30"/>
    <x v="20"/>
    <s v="20200253"/>
    <x v="16"/>
    <n v="1.0284"/>
    <n v="13.9627"/>
    <n v="1.5853999999999999"/>
    <n v="2.7E-2"/>
    <n v="0.88870000000000005"/>
  </r>
  <r>
    <s v="Point Sources"/>
    <x v="1"/>
    <n v="30"/>
    <x v="20"/>
    <s v="20200253"/>
    <x v="16"/>
    <n v="0.1724"/>
    <n v="14.045299999999999"/>
    <n v="0.9052"/>
    <n v="2.7199999999999998E-2"/>
    <n v="0.89400000000000002"/>
  </r>
  <r>
    <s v="Point Sources"/>
    <x v="1"/>
    <n v="30"/>
    <x v="20"/>
    <s v="10200603"/>
    <x v="17"/>
    <n v="0"/>
    <n v="10.710599999999999"/>
    <n v="0"/>
    <n v="0"/>
    <n v="0"/>
  </r>
  <r>
    <s v="Point Sources"/>
    <x v="1"/>
    <n v="30"/>
    <x v="20"/>
    <s v="40301012"/>
    <x v="19"/>
    <n v="0"/>
    <n v="0.38100000000000001"/>
    <n v="0"/>
    <n v="0"/>
    <n v="0"/>
  </r>
  <r>
    <s v="Point Sources"/>
    <x v="1"/>
    <n v="30"/>
    <x v="20"/>
    <s v="40301012"/>
    <x v="19"/>
    <n v="0"/>
    <n v="0.38100000000000001"/>
    <n v="0"/>
    <n v="0"/>
    <n v="0"/>
  </r>
  <r>
    <s v="Point Sources"/>
    <x v="1"/>
    <n v="30"/>
    <x v="20"/>
    <s v="31000207"/>
    <x v="18"/>
    <n v="0"/>
    <n v="1.0293000000000001"/>
    <n v="0"/>
    <n v="0"/>
    <n v="0"/>
  </r>
  <r>
    <s v="Point Sources"/>
    <x v="1"/>
    <n v="30"/>
    <x v="20"/>
    <s v="10200603"/>
    <x v="17"/>
    <n v="0.1"/>
    <n v="5.4999999999999997E-3"/>
    <n v="8.4000000000000005E-2"/>
    <n v="5.9999999999999995E-4"/>
    <n v="7.6E-3"/>
  </r>
  <r>
    <s v="Point Sources"/>
    <x v="1"/>
    <n v="30"/>
    <x v="20"/>
    <s v="20200253"/>
    <x v="16"/>
    <n v="2.7673999999999999"/>
    <n v="13.8726"/>
    <n v="19.414200000000001"/>
    <n v="2.7199999999999998E-2"/>
    <n v="0.8962"/>
  </r>
  <r>
    <s v="Point Sources"/>
    <x v="1"/>
    <n v="30"/>
    <x v="20"/>
    <s v="10200603"/>
    <x v="17"/>
    <n v="0"/>
    <n v="11.1821"/>
    <n v="0"/>
    <n v="0"/>
    <n v="0"/>
  </r>
  <r>
    <s v="Point Sources"/>
    <x v="1"/>
    <n v="30"/>
    <x v="20"/>
    <s v="40301012"/>
    <x v="19"/>
    <n v="0"/>
    <n v="0.44419999999999998"/>
    <n v="0"/>
    <n v="0"/>
    <n v="0"/>
  </r>
  <r>
    <s v="Point Sources"/>
    <x v="1"/>
    <n v="30"/>
    <x v="20"/>
    <s v="40301012"/>
    <x v="19"/>
    <n v="0"/>
    <n v="0.44419999999999998"/>
    <n v="0"/>
    <n v="0"/>
    <n v="0"/>
  </r>
  <r>
    <s v="Point Sources"/>
    <x v="1"/>
    <n v="30"/>
    <x v="20"/>
    <s v="10200603"/>
    <x v="17"/>
    <n v="0.1"/>
    <n v="5.4999999999999997E-3"/>
    <n v="8.4000000000000005E-2"/>
    <n v="5.9999999999999995E-4"/>
    <n v="7.6E-3"/>
  </r>
  <r>
    <s v="Point Sources"/>
    <x v="1"/>
    <n v="30"/>
    <x v="20"/>
    <s v="40301012"/>
    <x v="19"/>
    <n v="0"/>
    <n v="0.44419999999999998"/>
    <n v="0"/>
    <n v="0"/>
    <n v="0"/>
  </r>
  <r>
    <s v="Point Sources"/>
    <x v="1"/>
    <n v="30"/>
    <x v="20"/>
    <s v="20200253"/>
    <x v="16"/>
    <n v="0.42180000000000001"/>
    <n v="13.7456"/>
    <n v="3.8388"/>
    <n v="2.7E-2"/>
    <n v="0.88800000000000001"/>
  </r>
  <r>
    <s v="Point Sources"/>
    <x v="1"/>
    <n v="30"/>
    <x v="20"/>
    <s v="31000207"/>
    <x v="18"/>
    <n v="0"/>
    <n v="1.0299"/>
    <n v="0"/>
    <n v="0"/>
    <n v="0"/>
  </r>
  <r>
    <s v="Point Sources"/>
    <x v="1"/>
    <n v="30"/>
    <x v="20"/>
    <s v="39090010"/>
    <x v="19"/>
    <n v="0"/>
    <n v="6.8042999999999996"/>
    <n v="0"/>
    <n v="0"/>
    <n v="0"/>
  </r>
  <r>
    <s v="Point Sources"/>
    <x v="1"/>
    <n v="30"/>
    <x v="20"/>
    <s v="39090010"/>
    <x v="19"/>
    <n v="0"/>
    <n v="26.590800000000002"/>
    <n v="0"/>
    <n v="0"/>
    <n v="0"/>
  </r>
  <r>
    <s v="Point Sources"/>
    <x v="1"/>
    <n v="30"/>
    <x v="21"/>
    <s v="20200253"/>
    <x v="16"/>
    <n v="25.883400000000002"/>
    <n v="1.7733000000000001"/>
    <n v="7.2186000000000003"/>
    <n v="0"/>
    <n v="0"/>
  </r>
  <r>
    <s v="Point Sources"/>
    <x v="1"/>
    <n v="30"/>
    <x v="21"/>
    <s v="20200253"/>
    <x v="16"/>
    <n v="8.3140999999999998"/>
    <n v="4.1573000000000002"/>
    <n v="12.4711"/>
    <n v="0"/>
    <n v="0"/>
  </r>
  <r>
    <s v="Point Sources"/>
    <x v="1"/>
    <n v="30"/>
    <x v="21"/>
    <s v="31000228"/>
    <x v="4"/>
    <n v="0.19600000000000001"/>
    <n v="1.0999999999999999E-2"/>
    <n v="0.16500000000000001"/>
    <n v="1E-3"/>
    <n v="1.4999999999999999E-2"/>
  </r>
  <r>
    <s v="Point Sources"/>
    <x v="1"/>
    <n v="30"/>
    <x v="21"/>
    <s v="31000205"/>
    <x v="20"/>
    <n v="1.24E-2"/>
    <n v="2.53E-2"/>
    <n v="6.6699999999999995E-2"/>
    <n v="0.31540000000000001"/>
    <n v="5.4999999999999997E-3"/>
  </r>
  <r>
    <s v="Point Sources"/>
    <x v="1"/>
    <n v="30"/>
    <x v="21"/>
    <s v="31000220"/>
    <x v="18"/>
    <n v="0"/>
    <n v="2.8311999999999999"/>
    <n v="0"/>
    <n v="0"/>
    <n v="0"/>
  </r>
  <r>
    <s v="Point Sources"/>
    <x v="1"/>
    <n v="30"/>
    <x v="21"/>
    <s v="40400311"/>
    <x v="19"/>
    <n v="0"/>
    <n v="1.7657"/>
    <n v="0"/>
    <n v="0"/>
    <n v="0"/>
  </r>
  <r>
    <s v="Point Sources"/>
    <x v="1"/>
    <n v="30"/>
    <x v="21"/>
    <s v="40400311"/>
    <x v="19"/>
    <n v="0"/>
    <n v="2.0099999999999998"/>
    <n v="0"/>
    <n v="0"/>
    <n v="0"/>
  </r>
  <r>
    <s v="Point Sources"/>
    <x v="1"/>
    <n v="30"/>
    <x v="21"/>
    <s v="40400250"/>
    <x v="19"/>
    <n v="0"/>
    <n v="0.18820000000000001"/>
    <n v="0"/>
    <n v="0"/>
    <n v="0"/>
  </r>
  <r>
    <s v="Point Sources"/>
    <x v="1"/>
    <n v="30"/>
    <x v="21"/>
    <s v="10200603"/>
    <x v="17"/>
    <n v="0"/>
    <n v="0.78800000000000003"/>
    <n v="0"/>
    <n v="0"/>
    <n v="0"/>
  </r>
  <r>
    <s v="Point Sources"/>
    <x v="1"/>
    <n v="30"/>
    <x v="21"/>
    <s v="40400311"/>
    <x v="19"/>
    <n v="0"/>
    <n v="2.0099999999999998"/>
    <n v="0"/>
    <n v="0"/>
    <n v="0"/>
  </r>
  <r>
    <s v="Point Sources"/>
    <x v="1"/>
    <n v="30"/>
    <x v="21"/>
    <s v="10200603"/>
    <x v="17"/>
    <n v="0.15"/>
    <n v="8.2000000000000007E-3"/>
    <n v="0.126"/>
    <n v="8.9999999999999998E-4"/>
    <n v="1.14E-2"/>
  </r>
  <r>
    <s v="Point Sources"/>
    <x v="1"/>
    <n v="30"/>
    <x v="21"/>
    <s v="20200253"/>
    <x v="16"/>
    <n v="0.2571"/>
    <n v="4.2799999999999998E-2"/>
    <n v="3.7704"/>
    <n v="2.3599999999999999E-2"/>
    <n v="0.77210000000000001"/>
  </r>
  <r>
    <s v="Point Sources"/>
    <x v="1"/>
    <n v="30"/>
    <x v="21"/>
    <s v="20200201"/>
    <x v="16"/>
    <n v="0"/>
    <n v="9.8849999999999998"/>
    <n v="86.207099999999997"/>
    <n v="0"/>
    <n v="0"/>
  </r>
  <r>
    <s v="Point Sources"/>
    <x v="1"/>
    <n v="30"/>
    <x v="21"/>
    <s v="20200254"/>
    <x v="16"/>
    <n v="7.3400000000000007E-2"/>
    <n v="2.0999999999999999E-3"/>
    <n v="5.7000000000000002E-3"/>
    <n v="0"/>
    <n v="2.0000000000000001E-4"/>
  </r>
  <r>
    <s v="Point Sources"/>
    <x v="1"/>
    <n v="30"/>
    <x v="21"/>
    <s v="10200603"/>
    <x v="17"/>
    <n v="0.15"/>
    <n v="8.2000000000000007E-3"/>
    <n v="0.126"/>
    <n v="8.9999999999999998E-4"/>
    <n v="0.02"/>
  </r>
  <r>
    <s v="Point Sources"/>
    <x v="1"/>
    <n v="30"/>
    <x v="22"/>
    <s v="20200253"/>
    <x v="16"/>
    <n v="7.3598999999999997"/>
    <n v="0.5524"/>
    <n v="7.3598999999999997"/>
    <n v="0"/>
    <n v="0"/>
  </r>
  <r>
    <s v="Point Sources"/>
    <x v="1"/>
    <n v="30"/>
    <x v="22"/>
    <s v="31000228"/>
    <x v="4"/>
    <n v="0.106"/>
    <n v="6.0000000000000001E-3"/>
    <n v="8.8999999999999996E-2"/>
    <n v="0"/>
    <n v="8.0000000000000002E-3"/>
  </r>
  <r>
    <s v="Point Sources"/>
    <x v="1"/>
    <n v="30"/>
    <x v="22"/>
    <s v="31000205"/>
    <x v="20"/>
    <n v="6.3E-3"/>
    <n v="1.3100000000000001E-2"/>
    <n v="3.4500000000000003E-2"/>
    <n v="8.8000000000000005E-3"/>
    <n v="2.8E-3"/>
  </r>
  <r>
    <s v="Point Sources"/>
    <x v="1"/>
    <n v="30"/>
    <x v="22"/>
    <s v="31000220"/>
    <x v="18"/>
    <n v="0"/>
    <n v="2.2938000000000001"/>
    <n v="0"/>
    <n v="0"/>
    <n v="0"/>
  </r>
  <r>
    <s v="Point Sources"/>
    <x v="1"/>
    <n v="30"/>
    <x v="22"/>
    <s v="40400250"/>
    <x v="19"/>
    <n v="0"/>
    <n v="4.5999999999999999E-2"/>
    <n v="0"/>
    <n v="0"/>
    <n v="0"/>
  </r>
  <r>
    <s v="Point Sources"/>
    <x v="1"/>
    <n v="30"/>
    <x v="22"/>
    <s v="40400311"/>
    <x v="19"/>
    <n v="0"/>
    <n v="0.93189999999999995"/>
    <n v="0"/>
    <n v="0"/>
    <n v="0"/>
  </r>
  <r>
    <s v="Point Sources"/>
    <x v="1"/>
    <n v="30"/>
    <x v="22"/>
    <s v="40399999"/>
    <x v="21"/>
    <n v="0"/>
    <n v="5.0098000000000003"/>
    <n v="0"/>
    <n v="0"/>
    <n v="0"/>
  </r>
  <r>
    <s v="Point Sources"/>
    <x v="1"/>
    <n v="30"/>
    <x v="22"/>
    <s v="40786023"/>
    <x v="19"/>
    <n v="0"/>
    <n v="3.9331999999999998"/>
    <n v="0"/>
    <n v="0"/>
    <n v="0"/>
  </r>
  <r>
    <s v="Point Sources"/>
    <x v="1"/>
    <n v="30"/>
    <x v="25"/>
    <s v="20200201"/>
    <x v="16"/>
    <n v="0"/>
    <n v="0.29849999999999999"/>
    <n v="9.8439999999999994"/>
    <n v="0"/>
    <n v="0"/>
  </r>
  <r>
    <s v="Point Sources"/>
    <x v="1"/>
    <n v="30"/>
    <x v="25"/>
    <s v="20200254"/>
    <x v="16"/>
    <n v="0.14080000000000001"/>
    <n v="4.1000000000000003E-3"/>
    <n v="1.09E-2"/>
    <n v="0"/>
    <n v="2.9999999999999997E-4"/>
  </r>
  <r>
    <s v="Point Sources"/>
    <x v="1"/>
    <n v="30"/>
    <x v="25"/>
    <s v="10200603"/>
    <x v="17"/>
    <n v="0.1"/>
    <n v="5.4999999999999997E-3"/>
    <n v="8.4000000000000005E-2"/>
    <n v="5.9999999999999995E-4"/>
    <n v="7.6E-3"/>
  </r>
  <r>
    <s v="Point Sources"/>
    <x v="1"/>
    <n v="30"/>
    <x v="25"/>
    <s v="20200202"/>
    <x v="16"/>
    <n v="10.2662"/>
    <n v="7.2789999999999999"/>
    <n v="8.4464000000000006"/>
    <n v="1.17E-2"/>
    <n v="0.3866"/>
  </r>
  <r>
    <s v="Point Sources"/>
    <x v="1"/>
    <n v="30"/>
    <x v="25"/>
    <s v="20200202"/>
    <x v="16"/>
    <n v="2.7418"/>
    <n v="6.0547000000000004"/>
    <n v="6.7972999999999999"/>
    <n v="9.7000000000000003E-3"/>
    <n v="0.3216"/>
  </r>
  <r>
    <s v="Point Sources"/>
    <x v="1"/>
    <n v="30"/>
    <x v="25"/>
    <s v="20200202"/>
    <x v="16"/>
    <n v="3.1455000000000002"/>
    <n v="4.9396000000000004"/>
    <n v="6.4774000000000003"/>
    <n v="7.9000000000000008E-3"/>
    <n v="0.26240000000000002"/>
  </r>
  <r>
    <s v="Point Sources"/>
    <x v="1"/>
    <n v="30"/>
    <x v="25"/>
    <s v="20100202"/>
    <x v="16"/>
    <n v="0.18770000000000001"/>
    <n v="8.5400000000000004E-2"/>
    <n v="0.18770000000000001"/>
    <n v="0"/>
    <n v="1.1999999999999999E-3"/>
  </r>
  <r>
    <s v="Point Sources"/>
    <x v="1"/>
    <n v="30"/>
    <x v="25"/>
    <s v="31000228"/>
    <x v="4"/>
    <n v="0.1"/>
    <n v="5.4999999999999997E-3"/>
    <n v="8.4000000000000005E-2"/>
    <n v="5.9999999999999995E-4"/>
    <n v="7.6E-3"/>
  </r>
  <r>
    <s v="Point Sources"/>
    <x v="1"/>
    <n v="30"/>
    <x v="25"/>
    <s v="10200603"/>
    <x v="17"/>
    <n v="0.1"/>
    <n v="5.4999999999999997E-3"/>
    <n v="8.5000000000000006E-2"/>
    <n v="5.9999999999999995E-4"/>
    <n v="7.6E-3"/>
  </r>
  <r>
    <s v="Point Sources"/>
    <x v="1"/>
    <n v="30"/>
    <x v="25"/>
    <s v="20200202"/>
    <x v="16"/>
    <n v="2.9001000000000001"/>
    <n v="0.8034"/>
    <n v="9.3063000000000002"/>
    <n v="1.6E-2"/>
    <n v="0.52680000000000005"/>
  </r>
  <r>
    <s v="Point Sources"/>
    <x v="1"/>
    <n v="30"/>
    <x v="25"/>
    <s v="20200202"/>
    <x v="16"/>
    <n v="0.36009999999999998"/>
    <n v="10.8369"/>
    <n v="1.1623000000000001"/>
    <n v="4.7000000000000002E-3"/>
    <n v="0.38440000000000002"/>
  </r>
  <r>
    <s v="Point Sources"/>
    <x v="1"/>
    <n v="30"/>
    <x v="25"/>
    <s v="20200202"/>
    <x v="16"/>
    <n v="0.37"/>
    <n v="11.1348"/>
    <n v="2.0015999999999998"/>
    <n v="4.8999999999999998E-3"/>
    <n v="0.39500000000000002"/>
  </r>
  <r>
    <s v="Point Sources"/>
    <x v="1"/>
    <n v="30"/>
    <x v="25"/>
    <s v="20200202"/>
    <x v="16"/>
    <n v="0.88819999999999999"/>
    <n v="23.520900000000001"/>
    <n v="3.5884999999999998"/>
    <n v="1.03E-2"/>
    <n v="0.83430000000000004"/>
  </r>
  <r>
    <s v="Point Sources"/>
    <x v="1"/>
    <n v="30"/>
    <x v="25"/>
    <s v="20100202"/>
    <x v="16"/>
    <n v="1.46E-2"/>
    <n v="7.1999999999999998E-3"/>
    <n v="1.0800000000000001E-2"/>
    <n v="0"/>
    <n v="1.1999999999999999E-3"/>
  </r>
  <r>
    <s v="Point Sources"/>
    <x v="1"/>
    <n v="30"/>
    <x v="25"/>
    <s v="31000301"/>
    <x v="4"/>
    <n v="0"/>
    <n v="7.2270000000000003"/>
    <n v="0"/>
    <n v="0"/>
    <n v="0"/>
  </r>
  <r>
    <s v="Point Sources"/>
    <x v="1"/>
    <n v="30"/>
    <x v="27"/>
    <s v="20200202"/>
    <x v="16"/>
    <n v="13.581899999999999"/>
    <n v="0"/>
    <n v="16.4514"/>
    <n v="0"/>
    <n v="0"/>
  </r>
  <r>
    <s v="Point Sources"/>
    <x v="1"/>
    <n v="30"/>
    <x v="27"/>
    <s v="10500106"/>
    <x v="17"/>
    <n v="0.09"/>
    <n v="4.7999999999999996E-3"/>
    <n v="1.7999999999999999E-2"/>
    <n v="5.0000000000000001E-4"/>
    <n v="6.7999999999999996E-3"/>
  </r>
  <r>
    <s v="Point Sources"/>
    <x v="1"/>
    <n v="30"/>
    <x v="27"/>
    <s v="20200202"/>
    <x v="16"/>
    <n v="10.4808"/>
    <n v="7.0724"/>
    <n v="11.7164"/>
    <n v="1.5800000000000002E-2"/>
    <n v="0.49630000000000002"/>
  </r>
  <r>
    <s v="Point Sources"/>
    <x v="1"/>
    <n v="30"/>
    <x v="27"/>
    <s v="31000228"/>
    <x v="4"/>
    <n v="0.1"/>
    <n v="5.4999999999999997E-3"/>
    <n v="0.02"/>
    <n v="5.9999999999999995E-4"/>
    <n v="7.6E-3"/>
  </r>
  <r>
    <s v="Point Sources"/>
    <x v="1"/>
    <n v="38"/>
    <x v="29"/>
    <s v="20200201"/>
    <x v="16"/>
    <n v="111.9"/>
    <n v="2.7"/>
    <n v="4.7"/>
    <n v="3.1"/>
    <n v="6"/>
  </r>
  <r>
    <s v="Point Sources"/>
    <x v="1"/>
    <n v="38"/>
    <x v="29"/>
    <s v="20200201"/>
    <x v="16"/>
    <n v="0.2"/>
    <n v="0"/>
    <n v="0.3"/>
    <n v="0"/>
    <n v="0"/>
  </r>
  <r>
    <s v="Point Sources"/>
    <x v="1"/>
    <n v="38"/>
    <x v="0"/>
    <s v="31000205"/>
    <x v="20"/>
    <n v="0"/>
    <n v="0"/>
    <n v="0"/>
    <n v="526"/>
    <n v="0"/>
  </r>
  <r>
    <s v="Point Sources"/>
    <x v="1"/>
    <n v="38"/>
    <x v="0"/>
    <s v="20100102"/>
    <x v="16"/>
    <n v="0.1"/>
    <n v="0"/>
    <n v="0"/>
    <n v="0"/>
    <n v="0"/>
  </r>
  <r>
    <s v="Point Sources"/>
    <x v="1"/>
    <n v="38"/>
    <x v="0"/>
    <s v="31000414"/>
    <x v="17"/>
    <n v="6.1"/>
    <n v="0.6"/>
    <n v="5.0999999999999996"/>
    <n v="0"/>
    <n v="0.4"/>
  </r>
  <r>
    <s v="Point Sources"/>
    <x v="1"/>
    <n v="38"/>
    <x v="0"/>
    <s v="31000414"/>
    <x v="17"/>
    <n v="5.3"/>
    <n v="0.5"/>
    <n v="4.4000000000000004"/>
    <n v="0"/>
    <n v="0.4"/>
  </r>
  <r>
    <s v="Point Sources"/>
    <x v="1"/>
    <n v="38"/>
    <x v="0"/>
    <s v="31000414"/>
    <x v="17"/>
    <n v="1.2"/>
    <n v="0.1"/>
    <n v="1"/>
    <n v="0"/>
    <n v="0.16250000000000001"/>
  </r>
  <r>
    <s v="Point Sources"/>
    <x v="1"/>
    <n v="38"/>
    <x v="0"/>
    <s v="31000404"/>
    <x v="17"/>
    <n v="1.8"/>
    <n v="0.2"/>
    <n v="1.5"/>
    <n v="0"/>
    <n v="0.16250000000000001"/>
  </r>
  <r>
    <s v="Point Sources"/>
    <x v="1"/>
    <n v="38"/>
    <x v="0"/>
    <s v="31000404"/>
    <x v="17"/>
    <n v="0.8"/>
    <n v="0.1"/>
    <n v="0.7"/>
    <n v="0"/>
    <n v="0"/>
  </r>
  <r>
    <s v="Point Sources"/>
    <x v="1"/>
    <n v="38"/>
    <x v="0"/>
    <s v="31000404"/>
    <x v="17"/>
    <n v="3.6"/>
    <n v="0.3"/>
    <n v="3"/>
    <n v="0"/>
    <n v="0.3"/>
  </r>
  <r>
    <s v="Point Sources"/>
    <x v="1"/>
    <n v="38"/>
    <x v="0"/>
    <s v="31000404"/>
    <x v="17"/>
    <n v="4.3"/>
    <n v="0.4"/>
    <n v="3.6"/>
    <n v="0"/>
    <n v="0.3"/>
  </r>
  <r>
    <s v="Point Sources"/>
    <x v="1"/>
    <n v="38"/>
    <x v="0"/>
    <s v="31000404"/>
    <x v="17"/>
    <n v="0.6"/>
    <n v="0.1"/>
    <n v="0.5"/>
    <n v="0"/>
    <n v="0"/>
  </r>
  <r>
    <s v="Point Sources"/>
    <x v="1"/>
    <n v="38"/>
    <x v="3"/>
    <s v="31000404"/>
    <x v="17"/>
    <n v="5.6"/>
    <n v="0.4"/>
    <n v="4.7"/>
    <n v="0"/>
    <n v="0.4"/>
  </r>
  <r>
    <s v="Point Sources"/>
    <x v="1"/>
    <n v="38"/>
    <x v="3"/>
    <s v="40400311"/>
    <x v="19"/>
    <n v="0"/>
    <n v="7.9"/>
    <n v="0"/>
    <n v="0"/>
    <n v="0"/>
  </r>
  <r>
    <s v="Point Sources"/>
    <x v="1"/>
    <n v="38"/>
    <x v="3"/>
    <s v="31000404"/>
    <x v="17"/>
    <n v="0"/>
    <n v="4.3"/>
    <n v="0"/>
    <n v="0"/>
    <n v="0"/>
  </r>
  <r>
    <s v="Point Sources"/>
    <x v="1"/>
    <n v="38"/>
    <x v="3"/>
    <s v="31000216"/>
    <x v="20"/>
    <n v="0.3"/>
    <n v="1.3"/>
    <n v="1.4"/>
    <n v="39"/>
    <n v="0"/>
  </r>
  <r>
    <s v="Point Sources"/>
    <x v="1"/>
    <n v="38"/>
    <x v="3"/>
    <s v="30600801"/>
    <x v="18"/>
    <n v="0"/>
    <n v="42.8"/>
    <n v="0"/>
    <n v="0"/>
    <n v="0"/>
  </r>
  <r>
    <s v="Point Sources"/>
    <x v="1"/>
    <n v="38"/>
    <x v="3"/>
    <s v="30688801"/>
    <x v="18"/>
    <n v="0"/>
    <n v="2.9"/>
    <n v="0"/>
    <n v="0"/>
    <n v="0"/>
  </r>
  <r>
    <s v="Point Sources"/>
    <x v="1"/>
    <n v="38"/>
    <x v="3"/>
    <s v="30688801"/>
    <x v="18"/>
    <n v="0.2"/>
    <n v="0"/>
    <n v="0.2"/>
    <n v="0"/>
    <n v="0"/>
  </r>
  <r>
    <s v="Point Sources"/>
    <x v="1"/>
    <n v="38"/>
    <x v="7"/>
    <s v="20100201"/>
    <x v="16"/>
    <n v="85.7"/>
    <n v="12.7"/>
    <n v="94"/>
    <n v="4.7"/>
    <n v="10.374000000000001"/>
  </r>
  <r>
    <s v="Point Sources"/>
    <x v="1"/>
    <n v="38"/>
    <x v="7"/>
    <s v="20100202"/>
    <x v="16"/>
    <n v="0.1"/>
    <n v="0"/>
    <n v="0"/>
    <n v="0"/>
    <n v="0"/>
  </r>
  <r>
    <s v="Point Sources"/>
    <x v="1"/>
    <n v="38"/>
    <x v="13"/>
    <s v="20200201"/>
    <x v="16"/>
    <n v="90.8"/>
    <n v="2.8"/>
    <n v="5.0999999999999996"/>
    <n v="3.3"/>
    <n v="6.3"/>
  </r>
  <r>
    <s v="Point Sources"/>
    <x v="1"/>
    <n v="38"/>
    <x v="13"/>
    <s v="20200201"/>
    <x v="16"/>
    <n v="0.2"/>
    <n v="0"/>
    <n v="0.3"/>
    <n v="0"/>
    <n v="0"/>
  </r>
  <r>
    <s v="Point Sources"/>
    <x v="1"/>
    <n v="38"/>
    <x v="30"/>
    <s v="20100201"/>
    <x v="16"/>
    <n v="97.2"/>
    <n v="12.4"/>
    <n v="91.5"/>
    <n v="5.3"/>
    <n v="11.83"/>
  </r>
  <r>
    <s v="Point Sources"/>
    <x v="1"/>
    <n v="38"/>
    <x v="30"/>
    <s v="20100202"/>
    <x v="16"/>
    <n v="0.1"/>
    <n v="0"/>
    <n v="0.2"/>
    <n v="0"/>
    <n v="0"/>
  </r>
  <r>
    <s v="Point Sources"/>
    <x v="1"/>
    <n v="38"/>
    <x v="14"/>
    <s v="20200201"/>
    <x v="16"/>
    <n v="96.6"/>
    <n v="0.6"/>
    <n v="29.1"/>
    <n v="1.6"/>
    <n v="3.64"/>
  </r>
  <r>
    <s v="Point Sources"/>
    <x v="1"/>
    <n v="38"/>
    <x v="14"/>
    <s v="20200253"/>
    <x v="16"/>
    <n v="0.1"/>
    <n v="0"/>
    <n v="0.1"/>
    <n v="0"/>
    <n v="0"/>
  </r>
  <r>
    <s v="Point Sources"/>
    <x v="1"/>
    <n v="38"/>
    <x v="14"/>
    <s v="20200202"/>
    <x v="16"/>
    <n v="151.4"/>
    <n v="4.8"/>
    <n v="170.3"/>
    <n v="0"/>
    <n v="0.8"/>
  </r>
  <r>
    <s v="Point Sources"/>
    <x v="1"/>
    <n v="38"/>
    <x v="14"/>
    <s v="20200202"/>
    <x v="16"/>
    <n v="20.3"/>
    <n v="9.3000000000000007"/>
    <n v="28.9"/>
    <n v="0"/>
    <n v="0.66585399999999995"/>
  </r>
  <r>
    <s v="Point Sources"/>
    <x v="1"/>
    <n v="38"/>
    <x v="14"/>
    <s v="20200202"/>
    <x v="16"/>
    <n v="19.2"/>
    <n v="9.1999999999999993"/>
    <n v="27.4"/>
    <n v="0"/>
    <n v="0.66585399999999995"/>
  </r>
  <r>
    <s v="Point Sources"/>
    <x v="1"/>
    <n v="38"/>
    <x v="14"/>
    <s v="31000404"/>
    <x v="17"/>
    <n v="0.7"/>
    <n v="0"/>
    <n v="0.6"/>
    <n v="0"/>
    <n v="0"/>
  </r>
  <r>
    <s v="Point Sources"/>
    <x v="1"/>
    <n v="38"/>
    <x v="14"/>
    <s v="20100102"/>
    <x v="16"/>
    <n v="7.6"/>
    <n v="0.5"/>
    <n v="6.4"/>
    <n v="0"/>
    <n v="0.5"/>
  </r>
  <r>
    <s v="Point Sources"/>
    <x v="1"/>
    <n v="38"/>
    <x v="14"/>
    <s v="20100102"/>
    <x v="16"/>
    <n v="0.1"/>
    <n v="0"/>
    <n v="0.2"/>
    <n v="0"/>
    <n v="0"/>
  </r>
  <r>
    <s v="Point Sources"/>
    <x v="1"/>
    <n v="38"/>
    <x v="14"/>
    <s v="31000216"/>
    <x v="20"/>
    <n v="5.3"/>
    <n v="10.9"/>
    <n v="28.7"/>
    <n v="69.2"/>
    <n v="2.2000000000000002"/>
  </r>
  <r>
    <s v="Point Sources"/>
    <x v="1"/>
    <n v="38"/>
    <x v="14"/>
    <s v="31000404"/>
    <x v="17"/>
    <n v="0.7"/>
    <n v="0"/>
    <n v="0.6"/>
    <n v="0"/>
    <n v="0"/>
  </r>
  <r>
    <s v="Point Sources"/>
    <x v="1"/>
    <n v="38"/>
    <x v="14"/>
    <s v="31000404"/>
    <x v="17"/>
    <n v="0.2"/>
    <n v="0"/>
    <n v="0.1"/>
    <n v="0"/>
    <n v="0"/>
  </r>
  <r>
    <s v="Point Sources"/>
    <x v="1"/>
    <n v="38"/>
    <x v="14"/>
    <s v="31000404"/>
    <x v="17"/>
    <n v="18.8"/>
    <n v="1.7"/>
    <n v="15.8"/>
    <n v="0.1"/>
    <n v="1.2"/>
  </r>
  <r>
    <s v="Point Sources"/>
    <x v="1"/>
    <n v="38"/>
    <x v="14"/>
    <s v="31000404"/>
    <x v="17"/>
    <n v="18.8"/>
    <n v="1.3"/>
    <n v="15.8"/>
    <n v="0.1"/>
    <n v="1.2"/>
  </r>
  <r>
    <s v="Point Sources"/>
    <x v="1"/>
    <n v="38"/>
    <x v="14"/>
    <s v="31000414"/>
    <x v="17"/>
    <n v="9"/>
    <n v="0.7"/>
    <n v="7.6"/>
    <n v="0.1"/>
    <n v="0.7"/>
  </r>
  <r>
    <s v="Point Sources"/>
    <x v="1"/>
    <n v="38"/>
    <x v="14"/>
    <s v="31000414"/>
    <x v="17"/>
    <n v="9"/>
    <n v="0.7"/>
    <n v="7.6"/>
    <n v="0"/>
    <n v="0.7"/>
  </r>
  <r>
    <s v="Point Sources"/>
    <x v="1"/>
    <n v="38"/>
    <x v="14"/>
    <s v="20100102"/>
    <x v="16"/>
    <n v="7.6"/>
    <n v="0.5"/>
    <n v="6.4"/>
    <n v="0"/>
    <n v="0.5"/>
  </r>
  <r>
    <s v="Point Sources"/>
    <x v="1"/>
    <n v="38"/>
    <x v="14"/>
    <s v="31000414"/>
    <x v="17"/>
    <n v="1.4"/>
    <n v="0.1"/>
    <n v="1.2"/>
    <n v="0"/>
    <n v="0"/>
  </r>
  <r>
    <s v="Point Sources"/>
    <x v="1"/>
    <n v="38"/>
    <x v="14"/>
    <s v="31000414"/>
    <x v="17"/>
    <n v="19.7"/>
    <n v="1.1000000000000001"/>
    <n v="16.5"/>
    <n v="0.1"/>
    <n v="1.3"/>
  </r>
  <r>
    <s v="Point Sources"/>
    <x v="1"/>
    <n v="38"/>
    <x v="14"/>
    <s v="31000414"/>
    <x v="17"/>
    <n v="12.4"/>
    <n v="0.9"/>
    <n v="10.4"/>
    <n v="0"/>
    <n v="0.2"/>
  </r>
  <r>
    <s v="Point Sources"/>
    <x v="1"/>
    <n v="38"/>
    <x v="14"/>
    <s v="31000414"/>
    <x v="17"/>
    <n v="6.3"/>
    <n v="0.7"/>
    <n v="5.3"/>
    <n v="0"/>
    <n v="0.5"/>
  </r>
  <r>
    <s v="Point Sources"/>
    <x v="1"/>
    <n v="38"/>
    <x v="14"/>
    <s v="31000228"/>
    <x v="4"/>
    <n v="0.4"/>
    <n v="0"/>
    <n v="0.3"/>
    <n v="0"/>
    <n v="1.6932499999999999"/>
  </r>
  <r>
    <s v="Point Sources"/>
    <x v="1"/>
    <n v="38"/>
    <x v="14"/>
    <s v="30600801"/>
    <x v="18"/>
    <n v="0"/>
    <n v="121.4"/>
    <n v="0"/>
    <n v="0"/>
    <n v="0"/>
  </r>
  <r>
    <s v="Point Sources"/>
    <x v="1"/>
    <n v="38"/>
    <x v="14"/>
    <s v="20200253"/>
    <x v="16"/>
    <n v="20.8"/>
    <n v="1.2"/>
    <n v="6.6"/>
    <n v="0"/>
    <n v="0"/>
  </r>
  <r>
    <s v="Point Sources"/>
    <x v="1"/>
    <n v="38"/>
    <x v="14"/>
    <s v="20200253"/>
    <x v="16"/>
    <n v="18"/>
    <n v="1.2"/>
    <n v="6.8"/>
    <n v="0"/>
    <n v="0"/>
  </r>
  <r>
    <s v="Point Sources"/>
    <x v="1"/>
    <n v="38"/>
    <x v="14"/>
    <s v="20200253"/>
    <x v="16"/>
    <n v="1.5"/>
    <n v="1.2"/>
    <n v="2"/>
    <n v="0"/>
    <n v="0"/>
  </r>
  <r>
    <s v="Point Sources"/>
    <x v="1"/>
    <n v="38"/>
    <x v="14"/>
    <s v="20200253"/>
    <x v="16"/>
    <n v="0.4"/>
    <n v="1.1000000000000001"/>
    <n v="0.4"/>
    <n v="0"/>
    <n v="0"/>
  </r>
  <r>
    <s v="Point Sources"/>
    <x v="1"/>
    <n v="38"/>
    <x v="14"/>
    <s v="20200253"/>
    <x v="16"/>
    <n v="24.9"/>
    <n v="2"/>
    <n v="22.1"/>
    <n v="0"/>
    <n v="0"/>
  </r>
  <r>
    <s v="Point Sources"/>
    <x v="1"/>
    <n v="38"/>
    <x v="14"/>
    <s v="31000205"/>
    <x v="20"/>
    <n v="0"/>
    <n v="0"/>
    <n v="0"/>
    <n v="73.900000000000006"/>
    <n v="0"/>
  </r>
  <r>
    <s v="Point Sources"/>
    <x v="1"/>
    <n v="38"/>
    <x v="14"/>
    <s v="20200202"/>
    <x v="16"/>
    <n v="0.9"/>
    <n v="0.5"/>
    <n v="0.9"/>
    <n v="0"/>
    <n v="0"/>
  </r>
  <r>
    <s v="Point Sources"/>
    <x v="1"/>
    <n v="38"/>
    <x v="14"/>
    <s v="20200202"/>
    <x v="16"/>
    <n v="0.2"/>
    <n v="0.1"/>
    <n v="0.4"/>
    <n v="0"/>
    <n v="0"/>
  </r>
  <r>
    <s v="Point Sources"/>
    <x v="1"/>
    <n v="38"/>
    <x v="14"/>
    <s v="20200202"/>
    <x v="16"/>
    <n v="0.9"/>
    <n v="0.4"/>
    <n v="0.5"/>
    <n v="0"/>
    <n v="0"/>
  </r>
  <r>
    <s v="Point Sources"/>
    <x v="1"/>
    <n v="38"/>
    <x v="31"/>
    <s v="20100201"/>
    <x v="16"/>
    <n v="79.5"/>
    <n v="10.9"/>
    <n v="80.8"/>
    <n v="4.4000000000000004"/>
    <n v="9.6460000000000008"/>
  </r>
  <r>
    <s v="Point Sources"/>
    <x v="1"/>
    <n v="38"/>
    <x v="31"/>
    <s v="20100202"/>
    <x v="16"/>
    <n v="0.1"/>
    <n v="0"/>
    <n v="0.2"/>
    <n v="0"/>
    <n v="0"/>
  </r>
  <r>
    <s v="Point Sources"/>
    <x v="1"/>
    <n v="38"/>
    <x v="31"/>
    <s v="20100201"/>
    <x v="16"/>
    <n v="76.3"/>
    <n v="10.1"/>
    <n v="74.400000000000006"/>
    <n v="4.2"/>
    <n v="9.282"/>
  </r>
  <r>
    <s v="Point Sources"/>
    <x v="1"/>
    <n v="38"/>
    <x v="31"/>
    <s v="20100202"/>
    <x v="16"/>
    <n v="0.1"/>
    <n v="0"/>
    <n v="0"/>
    <n v="0"/>
    <n v="0"/>
  </r>
  <r>
    <s v="Point Sources"/>
    <x v="1"/>
    <n v="38"/>
    <x v="31"/>
    <s v="20200202"/>
    <x v="16"/>
    <n v="6.6"/>
    <n v="5.5"/>
    <n v="5.0999999999999996"/>
    <n v="0"/>
    <n v="0.44390200000000002"/>
  </r>
  <r>
    <s v="Point Sources"/>
    <x v="1"/>
    <n v="38"/>
    <x v="31"/>
    <s v="20200202"/>
    <x v="16"/>
    <n v="18.899999999999999"/>
    <n v="14.8"/>
    <n v="18.5"/>
    <n v="0"/>
    <n v="1.1097600000000001"/>
  </r>
  <r>
    <s v="Point Sources"/>
    <x v="1"/>
    <n v="38"/>
    <x v="31"/>
    <s v="10100702"/>
    <x v="17"/>
    <n v="0.1"/>
    <n v="0"/>
    <n v="0.1"/>
    <n v="0"/>
    <n v="0"/>
  </r>
  <r>
    <s v="Point Sources"/>
    <x v="1"/>
    <n v="38"/>
    <x v="32"/>
    <s v="20200201"/>
    <x v="16"/>
    <n v="94.2"/>
    <n v="2.7"/>
    <n v="5.9"/>
    <n v="3.1"/>
    <n v="6"/>
  </r>
  <r>
    <s v="Point Sources"/>
    <x v="1"/>
    <n v="38"/>
    <x v="32"/>
    <s v="20200201"/>
    <x v="16"/>
    <n v="0.1"/>
    <n v="0"/>
    <n v="0.1"/>
    <n v="0"/>
    <n v="0"/>
  </r>
  <r>
    <s v="Point Sources"/>
    <x v="1"/>
    <n v="38"/>
    <x v="24"/>
    <s v="20200202"/>
    <x v="16"/>
    <n v="2.14"/>
    <n v="0.54"/>
    <n v="0.46"/>
    <n v="0"/>
    <n v="0"/>
  </r>
  <r>
    <s v="Point Sources"/>
    <x v="1"/>
    <n v="38"/>
    <x v="24"/>
    <s v="20200202"/>
    <x v="16"/>
    <n v="0.22"/>
    <n v="0.15"/>
    <n v="0.03"/>
    <n v="0"/>
    <n v="0"/>
  </r>
  <r>
    <s v="Point Sources"/>
    <x v="1"/>
    <n v="38"/>
    <x v="24"/>
    <s v="20200202"/>
    <x v="16"/>
    <n v="1.57"/>
    <n v="0.6"/>
    <n v="0.34"/>
    <n v="0"/>
    <n v="0"/>
  </r>
  <r>
    <s v="Point Sources"/>
    <x v="1"/>
    <n v="38"/>
    <x v="28"/>
    <s v="31000414"/>
    <x v="17"/>
    <n v="3.5"/>
    <n v="0.1"/>
    <n v="1.3"/>
    <n v="0"/>
    <n v="0"/>
  </r>
  <r>
    <s v="Point Sources"/>
    <x v="1"/>
    <n v="38"/>
    <x v="28"/>
    <s v="31000414"/>
    <x v="17"/>
    <n v="1.1000000000000001"/>
    <n v="0"/>
    <n v="0.4"/>
    <n v="0"/>
    <n v="0"/>
  </r>
  <r>
    <s v="Point Sources"/>
    <x v="1"/>
    <n v="38"/>
    <x v="28"/>
    <s v="31000414"/>
    <x v="17"/>
    <n v="2.1"/>
    <n v="0.1"/>
    <n v="0.8"/>
    <n v="0"/>
    <n v="0"/>
  </r>
  <r>
    <s v="Point Sources"/>
    <x v="1"/>
    <n v="38"/>
    <x v="28"/>
    <s v="31000414"/>
    <x v="17"/>
    <n v="5.3"/>
    <n v="0.3"/>
    <n v="2.7"/>
    <n v="0"/>
    <n v="0"/>
  </r>
  <r>
    <s v="Point Sources"/>
    <x v="1"/>
    <n v="38"/>
    <x v="28"/>
    <s v="31000414"/>
    <x v="17"/>
    <n v="2.7"/>
    <n v="0.3"/>
    <n v="1.5"/>
    <n v="0"/>
    <n v="0"/>
  </r>
  <r>
    <s v="Point Sources"/>
    <x v="1"/>
    <n v="38"/>
    <x v="28"/>
    <s v="20200202"/>
    <x v="16"/>
    <n v="84.7"/>
    <n v="0.32"/>
    <n v="6.1"/>
    <n v="0"/>
    <n v="1.274"/>
  </r>
  <r>
    <s v="Point Sources"/>
    <x v="1"/>
    <n v="38"/>
    <x v="28"/>
    <s v="20200202"/>
    <x v="16"/>
    <n v="167.2"/>
    <n v="0.54"/>
    <n v="13.4"/>
    <n v="0"/>
    <n v="2.73"/>
  </r>
  <r>
    <s v="Point Sources"/>
    <x v="1"/>
    <n v="38"/>
    <x v="28"/>
    <s v="20200202"/>
    <x v="16"/>
    <n v="197.5"/>
    <n v="0.65400000000000003"/>
    <n v="25.2"/>
    <n v="0"/>
    <n v="2.73"/>
  </r>
  <r>
    <s v="Point Sources"/>
    <x v="1"/>
    <n v="38"/>
    <x v="28"/>
    <s v="20200202"/>
    <x v="16"/>
    <n v="14"/>
    <n v="0.74"/>
    <n v="32.799999999999997"/>
    <n v="0"/>
    <n v="3.2759999999999998"/>
  </r>
  <r>
    <s v="Point Sources"/>
    <x v="1"/>
    <n v="38"/>
    <x v="28"/>
    <s v="20200202"/>
    <x v="16"/>
    <n v="230"/>
    <n v="0.71"/>
    <n v="27.3"/>
    <n v="0"/>
    <n v="3.0939999999999999"/>
  </r>
  <r>
    <s v="Point Sources"/>
    <x v="1"/>
    <n v="38"/>
    <x v="28"/>
    <s v="20200202"/>
    <x v="16"/>
    <n v="14.1"/>
    <n v="0.46"/>
    <n v="15.6"/>
    <n v="0"/>
    <n v="2.1840000000000002"/>
  </r>
  <r>
    <s v="Point Sources"/>
    <x v="1"/>
    <n v="38"/>
    <x v="28"/>
    <s v="20200202"/>
    <x v="16"/>
    <n v="154.9"/>
    <n v="0.68"/>
    <n v="15.2"/>
    <n v="0"/>
    <n v="2.9119999999999999"/>
  </r>
  <r>
    <s v="Point Sources"/>
    <x v="1"/>
    <n v="38"/>
    <x v="28"/>
    <s v="20200202"/>
    <x v="16"/>
    <n v="5.4"/>
    <n v="0.8"/>
    <n v="3.3"/>
    <n v="0"/>
    <n v="0"/>
  </r>
  <r>
    <s v="Point Sources"/>
    <x v="1"/>
    <n v="38"/>
    <x v="28"/>
    <s v="20200202"/>
    <x v="16"/>
    <n v="7.1"/>
    <n v="1"/>
    <n v="2.1"/>
    <n v="0"/>
    <n v="0"/>
  </r>
  <r>
    <s v="Point Sources"/>
    <x v="1"/>
    <n v="38"/>
    <x v="28"/>
    <s v="20200202"/>
    <x v="16"/>
    <n v="5.5"/>
    <n v="0.8"/>
    <n v="1.4"/>
    <n v="0"/>
    <n v="0"/>
  </r>
  <r>
    <s v="Point Sources"/>
    <x v="1"/>
    <n v="38"/>
    <x v="28"/>
    <s v="40400307"/>
    <x v="19"/>
    <n v="0"/>
    <n v="2.5"/>
    <n v="0"/>
    <n v="0"/>
    <n v="0"/>
  </r>
  <r>
    <s v="Point Sources"/>
    <x v="1"/>
    <n v="38"/>
    <x v="28"/>
    <s v="40400307"/>
    <x v="19"/>
    <n v="0"/>
    <n v="2.5"/>
    <n v="0"/>
    <n v="0"/>
    <n v="0"/>
  </r>
  <r>
    <s v="Point Sources"/>
    <x v="1"/>
    <n v="38"/>
    <x v="28"/>
    <s v="31000414"/>
    <x v="17"/>
    <n v="2.8"/>
    <n v="0.3"/>
    <n v="2.8"/>
    <n v="0"/>
    <n v="1.04"/>
  </r>
  <r>
    <s v="Point Sources"/>
    <x v="1"/>
    <n v="38"/>
    <x v="28"/>
    <s v="31000414"/>
    <x v="17"/>
    <n v="22.7"/>
    <n v="2.2000000000000002"/>
    <n v="22.7"/>
    <n v="0"/>
    <n v="8.06"/>
  </r>
  <r>
    <s v="Point Sources"/>
    <x v="1"/>
    <n v="38"/>
    <x v="28"/>
    <s v="31000414"/>
    <x v="17"/>
    <n v="22.1"/>
    <n v="2.2000000000000002"/>
    <n v="22.1"/>
    <n v="0"/>
    <n v="7.8"/>
  </r>
  <r>
    <s v="Point Sources"/>
    <x v="1"/>
    <n v="38"/>
    <x v="28"/>
    <s v="31000414"/>
    <x v="17"/>
    <n v="2.8"/>
    <n v="0.1"/>
    <n v="0.8"/>
    <n v="0"/>
    <n v="0"/>
  </r>
  <r>
    <s v="Point Sources"/>
    <x v="1"/>
    <n v="38"/>
    <x v="28"/>
    <s v="31000205"/>
    <x v="20"/>
    <n v="0"/>
    <n v="0"/>
    <n v="0"/>
    <n v="54.2"/>
    <n v="0"/>
  </r>
  <r>
    <s v="Point Sources"/>
    <x v="1"/>
    <n v="38"/>
    <x v="28"/>
    <s v="31000208"/>
    <x v="21"/>
    <n v="0"/>
    <n v="0"/>
    <n v="0"/>
    <n v="514.79999999999995"/>
    <n v="0"/>
  </r>
  <r>
    <s v="Point Sources"/>
    <x v="1"/>
    <n v="46"/>
    <x v="33"/>
    <s v="10200603"/>
    <x v="17"/>
    <n v="45"/>
    <n v="1.3"/>
    <n v="29"/>
    <n v="0"/>
    <n v="0.26"/>
  </r>
  <r>
    <s v="Point Sources"/>
    <x v="1"/>
    <n v="46"/>
    <x v="33"/>
    <s v="10200603"/>
    <x v="17"/>
    <n v="140.69999999999999"/>
    <n v="2.7"/>
    <n v="34.6"/>
    <n v="0"/>
    <n v="0.26"/>
  </r>
  <r>
    <s v="Point Sources"/>
    <x v="1"/>
    <n v="46"/>
    <x v="33"/>
    <s v="10200603"/>
    <x v="17"/>
    <n v="81.3"/>
    <n v="1.6"/>
    <n v="30.1"/>
    <n v="0"/>
    <n v="0.26"/>
  </r>
  <r>
    <s v="Point Sources"/>
    <x v="1"/>
    <n v="46"/>
    <x v="33"/>
    <s v="10200603"/>
    <x v="17"/>
    <n v="12.4"/>
    <n v="0.2"/>
    <n v="5.0999999999999996"/>
    <n v="0"/>
    <n v="0"/>
  </r>
  <r>
    <s v="Point Sources"/>
    <x v="1"/>
    <n v="46"/>
    <x v="33"/>
    <s v="10200603"/>
    <x v="17"/>
    <n v="4"/>
    <n v="0.1"/>
    <n v="1.2"/>
    <n v="0"/>
    <n v="0"/>
  </r>
  <r>
    <s v="Point Sources"/>
    <x v="1"/>
    <n v="46"/>
    <x v="33"/>
    <s v="20200202"/>
    <x v="16"/>
    <n v="6.8"/>
    <n v="0.1"/>
    <n v="11.4"/>
    <n v="0"/>
    <n v="0"/>
  </r>
  <r>
    <s v="Point Sources"/>
    <x v="1"/>
    <n v="46"/>
    <x v="34"/>
    <s v="20200201"/>
    <x v="16"/>
    <n v="76.3"/>
    <n v="1.8"/>
    <n v="13.1"/>
    <n v="0.6"/>
    <n v="36.200000000000003"/>
  </r>
  <r>
    <s v="Point Sources"/>
    <x v="1"/>
    <n v="46"/>
    <x v="34"/>
    <s v="10200603"/>
    <x v="17"/>
    <n v="0.1"/>
    <n v="0"/>
    <n v="0.1"/>
    <n v="0"/>
    <n v="0"/>
  </r>
  <r>
    <s v="Point Sources"/>
    <x v="1"/>
    <n v="46"/>
    <x v="34"/>
    <s v="20100202"/>
    <x v="16"/>
    <n v="0.1"/>
    <n v="0"/>
    <n v="0.2"/>
    <n v="0"/>
    <n v="0"/>
  </r>
  <r>
    <s v="Point Sources"/>
    <x v="0"/>
    <n v="30"/>
    <x v="21"/>
    <s v="NULL"/>
    <x v="16"/>
    <n v="32.630000000000003"/>
    <n v="0.26"/>
    <n v="0"/>
    <n v="8.4000000000000005E-2"/>
    <n v="1.68"/>
  </r>
  <r>
    <s v="Point Sources"/>
    <x v="0"/>
    <n v="38"/>
    <x v="7"/>
    <s v="NULL"/>
    <x v="16"/>
    <n v="132.1"/>
    <n v="78.2"/>
    <n v="184.2"/>
    <n v="3"/>
    <n v="6"/>
  </r>
  <r>
    <s v="Point Sources"/>
    <x v="0"/>
    <n v="38"/>
    <x v="7"/>
    <s v="NULL"/>
    <x v="16"/>
    <n v="10.14"/>
    <n v="5.2"/>
    <n v="7.42"/>
    <n v="0.01"/>
    <n v="0.18"/>
  </r>
  <r>
    <s v="Point Sources"/>
    <x v="0"/>
    <n v="38"/>
    <x v="7"/>
    <s v="NULL"/>
    <x v="16"/>
    <n v="103.73"/>
    <n v="14.35"/>
    <n v="8.58"/>
    <n v="0.01"/>
    <n v="0.18"/>
  </r>
  <r>
    <s v="Point Sources"/>
    <x v="0"/>
    <n v="38"/>
    <x v="14"/>
    <s v="NULL"/>
    <x v="16"/>
    <n v="31.98"/>
    <n v="65.58"/>
    <n v="21.19"/>
    <n v="0.03"/>
    <n v="0.49"/>
  </r>
  <r>
    <s v="Point Sources"/>
    <x v="0"/>
    <n v="38"/>
    <x v="14"/>
    <s v="NULL"/>
    <x v="16"/>
    <n v="66.599999999999994"/>
    <n v="126.2"/>
    <n v="0"/>
    <n v="2"/>
    <n v="1.5"/>
  </r>
  <r>
    <s v="Point Sources"/>
    <x v="0"/>
    <n v="38"/>
    <x v="14"/>
    <s v="NULL"/>
    <x v="16"/>
    <n v="0"/>
    <n v="0"/>
    <n v="0"/>
    <n v="0"/>
    <n v="0"/>
  </r>
  <r>
    <s v="Point Sources"/>
    <x v="0"/>
    <n v="38"/>
    <x v="14"/>
    <s v="NULL"/>
    <x v="16"/>
    <n v="181"/>
    <n v="196"/>
    <n v="0"/>
    <n v="0.1"/>
    <n v="1.3"/>
  </r>
  <r>
    <s v="Point Sources"/>
    <x v="0"/>
    <n v="38"/>
    <x v="14"/>
    <s v="NULL"/>
    <x v="16"/>
    <n v="6.05"/>
    <n v="5.57"/>
    <n v="9.66"/>
    <n v="0.03"/>
    <n v="0.5"/>
  </r>
  <r>
    <s v="Point Sources"/>
    <x v="0"/>
    <n v="38"/>
    <x v="14"/>
    <s v="NULL"/>
    <x v="16"/>
    <n v="53.6"/>
    <n v="116.1"/>
    <n v="0"/>
    <n v="0.1"/>
    <n v="1.1000000000000001"/>
  </r>
  <r>
    <s v="Point Sources"/>
    <x v="0"/>
    <n v="38"/>
    <x v="16"/>
    <s v="NULL"/>
    <x v="16"/>
    <n v="1.45"/>
    <n v="1.51"/>
    <n v="1.79"/>
    <n v="0.01"/>
    <n v="7.0000000000000007E-2"/>
  </r>
  <r>
    <s v="Point Sources"/>
    <x v="0"/>
    <n v="38"/>
    <x v="16"/>
    <s v="NULL"/>
    <x v="16"/>
    <n v="0"/>
    <n v="24.94"/>
    <n v="0"/>
    <n v="0"/>
    <n v="0"/>
  </r>
  <r>
    <s v="Point Sources"/>
    <x v="0"/>
    <n v="38"/>
    <x v="16"/>
    <s v="NULL"/>
    <x v="16"/>
    <n v="1.45"/>
    <n v="1.52"/>
    <n v="1.79"/>
    <n v="0.01"/>
    <n v="7.0000000000000007E-2"/>
  </r>
  <r>
    <s v="Point Sources"/>
    <x v="1"/>
    <n v="46"/>
    <x v="11"/>
    <s v="NULL"/>
    <x v="20"/>
    <n v="0.26"/>
    <n v="0.65"/>
    <n v="2.08"/>
    <n v="0"/>
    <n v="0.26"/>
  </r>
  <r>
    <s v="Point Sources"/>
    <x v="1"/>
    <n v="46"/>
    <x v="11"/>
    <s v="NULL"/>
    <x v="20"/>
    <n v="0.37384615384615388"/>
    <n v="0.81"/>
    <n v="1.2461538461538462"/>
    <n v="0"/>
    <n v="0.12461538461538463"/>
  </r>
  <r>
    <s v="Point Sources"/>
    <x v="1"/>
    <n v="46"/>
    <x v="11"/>
    <s v="NULL"/>
    <x v="20"/>
    <n v="1.1333333333333333"/>
    <n v="0.85"/>
    <n v="4.8166666666666664"/>
    <n v="0"/>
    <n v="0.56666666666666665"/>
  </r>
  <r>
    <s v="Point Sources"/>
    <x v="1"/>
    <n v="46"/>
    <x v="11"/>
    <s v="NULL"/>
    <x v="20"/>
    <n v="0.18444444444444444"/>
    <n v="0.83"/>
    <n v="0.27666666666666667"/>
    <n v="0"/>
    <n v="0.1844444444444444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PivotTable1" cacheId="3" applyNumberFormats="0" applyBorderFormats="0" applyFontFormats="0" applyPatternFormats="0" applyAlignmentFormats="0" applyWidthHeightFormats="1" dataCaption="Data" updatedVersion="4" minRefreshableVersion="3" asteriskTotals="1" showMemberPropertyTips="0" rowGrandTotals="0" itemPrintTitles="1" createdVersion="4" indent="0" compact="0" compactData="0" gridDropZones="1">
  <location ref="B52:Q89" firstHeaderRow="1" firstDataRow="3" firstDataCol="1"/>
  <pivotFields count="11">
    <pivotField compact="0" outline="0" subtotalTop="0" showAll="0" includeNewItemsInFilter="1"/>
    <pivotField axis="axisCol" compact="0" outline="0" multipleItemSelectionAllowed="1" showAll="0" defaultSubtotal="0">
      <items count="4">
        <item h="1" m="1" x="2"/>
        <item x="0"/>
        <item x="1"/>
        <item h="1" m="1" x="3"/>
      </items>
    </pivotField>
    <pivotField compact="0" outline="0" subtotalTop="0" showAll="0" includeNewItemsInFilter="1"/>
    <pivotField axis="axisRow" compact="0" outline="0" subtotalTop="0" showAll="0" includeNewItemsInFilter="1" sortType="ascending">
      <items count="40">
        <item x="4"/>
        <item x="5"/>
        <item x="8"/>
        <item x="9"/>
        <item x="12"/>
        <item x="17"/>
        <item x="18"/>
        <item x="20"/>
        <item x="21"/>
        <item x="22"/>
        <item x="25"/>
        <item x="27"/>
        <item x="29"/>
        <item m="1" x="36"/>
        <item x="0"/>
        <item x="1"/>
        <item x="2"/>
        <item x="3"/>
        <item x="6"/>
        <item x="7"/>
        <item x="10"/>
        <item x="13"/>
        <item x="30"/>
        <item x="14"/>
        <item x="15"/>
        <item m="1" x="38"/>
        <item x="31"/>
        <item x="16"/>
        <item x="19"/>
        <item x="32"/>
        <item x="23"/>
        <item x="24"/>
        <item x="26"/>
        <item x="28"/>
        <item x="33"/>
        <item x="34"/>
        <item x="11"/>
        <item m="1" x="35"/>
        <item m="1" x="37"/>
        <item t="default"/>
      </items>
    </pivotField>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3"/>
  </rowFields>
  <rowItems count="35">
    <i>
      <x/>
    </i>
    <i>
      <x v="1"/>
    </i>
    <i>
      <x v="2"/>
    </i>
    <i>
      <x v="3"/>
    </i>
    <i>
      <x v="4"/>
    </i>
    <i>
      <x v="5"/>
    </i>
    <i>
      <x v="6"/>
    </i>
    <i>
      <x v="7"/>
    </i>
    <i>
      <x v="8"/>
    </i>
    <i>
      <x v="9"/>
    </i>
    <i>
      <x v="10"/>
    </i>
    <i>
      <x v="11"/>
    </i>
    <i>
      <x v="12"/>
    </i>
    <i>
      <x v="14"/>
    </i>
    <i>
      <x v="15"/>
    </i>
    <i>
      <x v="16"/>
    </i>
    <i>
      <x v="17"/>
    </i>
    <i>
      <x v="18"/>
    </i>
    <i>
      <x v="19"/>
    </i>
    <i>
      <x v="20"/>
    </i>
    <i>
      <x v="21"/>
    </i>
    <i>
      <x v="22"/>
    </i>
    <i>
      <x v="23"/>
    </i>
    <i>
      <x v="24"/>
    </i>
    <i>
      <x v="26"/>
    </i>
    <i>
      <x v="27"/>
    </i>
    <i>
      <x v="28"/>
    </i>
    <i>
      <x v="29"/>
    </i>
    <i>
      <x v="30"/>
    </i>
    <i>
      <x v="31"/>
    </i>
    <i>
      <x v="32"/>
    </i>
    <i>
      <x v="33"/>
    </i>
    <i>
      <x v="34"/>
    </i>
    <i>
      <x v="35"/>
    </i>
    <i>
      <x v="36"/>
    </i>
  </rowItems>
  <colFields count="2">
    <field x="1"/>
    <field x="-2"/>
  </colFields>
  <colItems count="15">
    <i>
      <x v="1"/>
      <x/>
    </i>
    <i r="1" i="1">
      <x v="1"/>
    </i>
    <i r="1" i="2">
      <x v="2"/>
    </i>
    <i r="1" i="3">
      <x v="3"/>
    </i>
    <i r="1" i="4">
      <x v="4"/>
    </i>
    <i>
      <x v="2"/>
      <x/>
    </i>
    <i r="1" i="1">
      <x v="1"/>
    </i>
    <i r="1" i="2">
      <x v="2"/>
    </i>
    <i r="1" i="3">
      <x v="3"/>
    </i>
    <i r="1" i="4">
      <x v="4"/>
    </i>
    <i t="grand">
      <x/>
    </i>
    <i t="grand" i="1">
      <x/>
    </i>
    <i t="grand" i="2">
      <x/>
    </i>
    <i t="grand" i="3">
      <x/>
    </i>
    <i t="grand" i="4">
      <x/>
    </i>
  </colItems>
  <dataFields count="5">
    <dataField name="Sum of NOx (tons/year)" fld="6" baseField="0" baseItem="0"/>
    <dataField name="Sum of VOC (tons/year)" fld="7" baseField="0" baseItem="0"/>
    <dataField name="Sum of CO (tons/year)" fld="8" baseField="0" baseItem="0"/>
    <dataField name="Sum of SOx (tons/year)" fld="9" baseField="0" baseItem="0"/>
    <dataField name="Sum of PM (tons/year)" fld="10" baseField="0" baseItem="0"/>
  </dataFields>
  <formats count="3">
    <format dxfId="109">
      <pivotArea dataOnly="0" labelOnly="1" outline="0" fieldPosition="0">
        <references count="1">
          <reference field="3" count="0"/>
        </references>
      </pivotArea>
    </format>
    <format dxfId="108">
      <pivotArea outline="0" fieldPosition="0"/>
    </format>
    <format dxfId="107">
      <pivotArea type="all" dataOnly="0" outline="0" fieldPosition="0"/>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 cacheId="3" dataPosition="0" applyNumberFormats="0" applyBorderFormats="0" applyFontFormats="0" applyPatternFormats="0" applyAlignmentFormats="0" applyWidthHeightFormats="1" dataCaption="Data" updatedVersion="4" minRefreshableVersion="3" showMemberPropertyTips="0" useAutoFormatting="1" rowGrandTotals="0" colGrandTotals="0" itemPrintTitles="1" createdVersion="4" indent="0" compact="0" compactData="0" gridDropZones="1">
  <location ref="C54:FV78" firstHeaderRow="1" firstDataRow="3" firstDataCol="1" rowPageCount="1" colPageCount="1"/>
  <pivotFields count="11">
    <pivotField compact="0" outline="0" subtotalTop="0" showAll="0" includeNewItemsInFilter="1"/>
    <pivotField axis="axisPage" compact="0" outline="0" multipleItemSelectionAllowed="1" showAll="0" defaultSubtotal="0">
      <items count="4">
        <item x="1"/>
        <item h="1" m="1" x="2"/>
        <item x="0"/>
        <item h="1" m="1" x="3"/>
      </items>
    </pivotField>
    <pivotField compact="0" outline="0" subtotalTop="0" showAll="0" includeNewItemsInFilter="1"/>
    <pivotField axis="axisCol" compact="0" outline="0" subtotalTop="0" showAll="0" includeNewItemsInFilter="1" sortType="ascending">
      <items count="40">
        <item x="4"/>
        <item x="5"/>
        <item x="8"/>
        <item x="9"/>
        <item x="12"/>
        <item x="17"/>
        <item x="18"/>
        <item x="20"/>
        <item x="21"/>
        <item x="22"/>
        <item x="25"/>
        <item x="27"/>
        <item x="29"/>
        <item m="1" x="36"/>
        <item x="0"/>
        <item x="1"/>
        <item x="2"/>
        <item x="3"/>
        <item x="6"/>
        <item x="7"/>
        <item x="10"/>
        <item x="13"/>
        <item x="30"/>
        <item x="14"/>
        <item x="15"/>
        <item m="1" x="38"/>
        <item x="31"/>
        <item x="16"/>
        <item x="19"/>
        <item x="32"/>
        <item x="23"/>
        <item x="24"/>
        <item x="26"/>
        <item x="28"/>
        <item x="33"/>
        <item x="34"/>
        <item x="11"/>
        <item m="1" x="35"/>
        <item m="1" x="37"/>
        <item t="default"/>
      </items>
    </pivotField>
    <pivotField compact="0" outline="0" subtotalTop="0" showAll="0" includeNewItemsInFilter="1"/>
    <pivotField axis="axisRow" compact="0" outline="0" subtotalTop="0" showAll="0" includeNewItemsInFilter="1" sortType="descending">
      <items count="27">
        <item x="5"/>
        <item x="14"/>
        <item x="7"/>
        <item x="4"/>
        <item x="2"/>
        <item x="3"/>
        <item x="12"/>
        <item m="1" x="23"/>
        <item x="18"/>
        <item x="10"/>
        <item x="0"/>
        <item x="21"/>
        <item x="19"/>
        <item x="20"/>
        <item m="1" x="25"/>
        <item x="17"/>
        <item x="16"/>
        <item x="6"/>
        <item x="8"/>
        <item x="9"/>
        <item x="11"/>
        <item x="15"/>
        <item m="1" x="24"/>
        <item x="13"/>
        <item x="1"/>
        <item m="1" x="22"/>
        <item t="default"/>
      </items>
      <autoSortScope>
        <pivotArea dataOnly="0" outline="0" fieldPosition="0">
          <references count="1">
            <reference field="4294967294" count="1" selected="0">
              <x v="0"/>
            </reference>
          </references>
        </pivotArea>
      </autoSortScope>
    </pivotField>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5"/>
  </rowFields>
  <rowItems count="22">
    <i>
      <x/>
    </i>
    <i>
      <x v="10"/>
    </i>
    <i>
      <x v="19"/>
    </i>
    <i>
      <x v="16"/>
    </i>
    <i>
      <x v="5"/>
    </i>
    <i>
      <x v="18"/>
    </i>
    <i>
      <x v="3"/>
    </i>
    <i>
      <x v="15"/>
    </i>
    <i>
      <x v="24"/>
    </i>
    <i>
      <x v="20"/>
    </i>
    <i>
      <x v="13"/>
    </i>
    <i>
      <x v="4"/>
    </i>
    <i>
      <x v="8"/>
    </i>
    <i>
      <x v="6"/>
    </i>
    <i>
      <x v="12"/>
    </i>
    <i>
      <x v="21"/>
    </i>
    <i>
      <x v="2"/>
    </i>
    <i>
      <x v="17"/>
    </i>
    <i>
      <x v="23"/>
    </i>
    <i>
      <x v="1"/>
    </i>
    <i>
      <x v="9"/>
    </i>
    <i>
      <x v="11"/>
    </i>
  </rowItems>
  <colFields count="2">
    <field x="-2"/>
    <field x="3"/>
  </colFields>
  <colItems count="175">
    <i>
      <x/>
      <x/>
    </i>
    <i r="1">
      <x v="1"/>
    </i>
    <i r="1">
      <x v="2"/>
    </i>
    <i r="1">
      <x v="3"/>
    </i>
    <i r="1">
      <x v="4"/>
    </i>
    <i r="1">
      <x v="5"/>
    </i>
    <i r="1">
      <x v="6"/>
    </i>
    <i r="1">
      <x v="7"/>
    </i>
    <i r="1">
      <x v="8"/>
    </i>
    <i r="1">
      <x v="9"/>
    </i>
    <i r="1">
      <x v="10"/>
    </i>
    <i r="1">
      <x v="11"/>
    </i>
    <i r="1">
      <x v="12"/>
    </i>
    <i r="1">
      <x v="14"/>
    </i>
    <i r="1">
      <x v="15"/>
    </i>
    <i r="1">
      <x v="16"/>
    </i>
    <i r="1">
      <x v="17"/>
    </i>
    <i r="1">
      <x v="18"/>
    </i>
    <i r="1">
      <x v="19"/>
    </i>
    <i r="1">
      <x v="20"/>
    </i>
    <i r="1">
      <x v="21"/>
    </i>
    <i r="1">
      <x v="22"/>
    </i>
    <i r="1">
      <x v="23"/>
    </i>
    <i r="1">
      <x v="24"/>
    </i>
    <i r="1">
      <x v="26"/>
    </i>
    <i r="1">
      <x v="27"/>
    </i>
    <i r="1">
      <x v="28"/>
    </i>
    <i r="1">
      <x v="29"/>
    </i>
    <i r="1">
      <x v="30"/>
    </i>
    <i r="1">
      <x v="31"/>
    </i>
    <i r="1">
      <x v="32"/>
    </i>
    <i r="1">
      <x v="33"/>
    </i>
    <i r="1">
      <x v="34"/>
    </i>
    <i r="1">
      <x v="35"/>
    </i>
    <i r="1">
      <x v="36"/>
    </i>
    <i i="1">
      <x v="1"/>
      <x/>
    </i>
    <i r="1" i="1">
      <x v="1"/>
    </i>
    <i r="1" i="1">
      <x v="2"/>
    </i>
    <i r="1" i="1">
      <x v="3"/>
    </i>
    <i r="1" i="1">
      <x v="4"/>
    </i>
    <i r="1" i="1">
      <x v="5"/>
    </i>
    <i r="1" i="1">
      <x v="6"/>
    </i>
    <i r="1" i="1">
      <x v="7"/>
    </i>
    <i r="1" i="1">
      <x v="8"/>
    </i>
    <i r="1" i="1">
      <x v="9"/>
    </i>
    <i r="1" i="1">
      <x v="10"/>
    </i>
    <i r="1" i="1">
      <x v="11"/>
    </i>
    <i r="1" i="1">
      <x v="12"/>
    </i>
    <i r="1" i="1">
      <x v="14"/>
    </i>
    <i r="1" i="1">
      <x v="15"/>
    </i>
    <i r="1" i="1">
      <x v="16"/>
    </i>
    <i r="1" i="1">
      <x v="17"/>
    </i>
    <i r="1" i="1">
      <x v="18"/>
    </i>
    <i r="1" i="1">
      <x v="19"/>
    </i>
    <i r="1" i="1">
      <x v="20"/>
    </i>
    <i r="1" i="1">
      <x v="21"/>
    </i>
    <i r="1" i="1">
      <x v="22"/>
    </i>
    <i r="1" i="1">
      <x v="23"/>
    </i>
    <i r="1" i="1">
      <x v="24"/>
    </i>
    <i r="1" i="1">
      <x v="26"/>
    </i>
    <i r="1" i="1">
      <x v="27"/>
    </i>
    <i r="1" i="1">
      <x v="28"/>
    </i>
    <i r="1" i="1">
      <x v="29"/>
    </i>
    <i r="1" i="1">
      <x v="30"/>
    </i>
    <i r="1" i="1">
      <x v="31"/>
    </i>
    <i r="1" i="1">
      <x v="32"/>
    </i>
    <i r="1" i="1">
      <x v="33"/>
    </i>
    <i r="1" i="1">
      <x v="34"/>
    </i>
    <i r="1" i="1">
      <x v="35"/>
    </i>
    <i r="1" i="1">
      <x v="36"/>
    </i>
    <i i="2">
      <x v="2"/>
      <x/>
    </i>
    <i r="1" i="2">
      <x v="1"/>
    </i>
    <i r="1" i="2">
      <x v="2"/>
    </i>
    <i r="1" i="2">
      <x v="3"/>
    </i>
    <i r="1" i="2">
      <x v="4"/>
    </i>
    <i r="1" i="2">
      <x v="5"/>
    </i>
    <i r="1" i="2">
      <x v="6"/>
    </i>
    <i r="1" i="2">
      <x v="7"/>
    </i>
    <i r="1" i="2">
      <x v="8"/>
    </i>
    <i r="1" i="2">
      <x v="9"/>
    </i>
    <i r="1" i="2">
      <x v="10"/>
    </i>
    <i r="1" i="2">
      <x v="11"/>
    </i>
    <i r="1" i="2">
      <x v="12"/>
    </i>
    <i r="1" i="2">
      <x v="14"/>
    </i>
    <i r="1" i="2">
      <x v="15"/>
    </i>
    <i r="1" i="2">
      <x v="16"/>
    </i>
    <i r="1" i="2">
      <x v="17"/>
    </i>
    <i r="1" i="2">
      <x v="18"/>
    </i>
    <i r="1" i="2">
      <x v="19"/>
    </i>
    <i r="1" i="2">
      <x v="20"/>
    </i>
    <i r="1" i="2">
      <x v="21"/>
    </i>
    <i r="1" i="2">
      <x v="22"/>
    </i>
    <i r="1" i="2">
      <x v="23"/>
    </i>
    <i r="1" i="2">
      <x v="24"/>
    </i>
    <i r="1" i="2">
      <x v="26"/>
    </i>
    <i r="1" i="2">
      <x v="27"/>
    </i>
    <i r="1" i="2">
      <x v="28"/>
    </i>
    <i r="1" i="2">
      <x v="29"/>
    </i>
    <i r="1" i="2">
      <x v="30"/>
    </i>
    <i r="1" i="2">
      <x v="31"/>
    </i>
    <i r="1" i="2">
      <x v="32"/>
    </i>
    <i r="1" i="2">
      <x v="33"/>
    </i>
    <i r="1" i="2">
      <x v="34"/>
    </i>
    <i r="1" i="2">
      <x v="35"/>
    </i>
    <i r="1" i="2">
      <x v="36"/>
    </i>
    <i i="3">
      <x v="3"/>
      <x/>
    </i>
    <i r="1" i="3">
      <x v="1"/>
    </i>
    <i r="1" i="3">
      <x v="2"/>
    </i>
    <i r="1" i="3">
      <x v="3"/>
    </i>
    <i r="1" i="3">
      <x v="4"/>
    </i>
    <i r="1" i="3">
      <x v="5"/>
    </i>
    <i r="1" i="3">
      <x v="6"/>
    </i>
    <i r="1" i="3">
      <x v="7"/>
    </i>
    <i r="1" i="3">
      <x v="8"/>
    </i>
    <i r="1" i="3">
      <x v="9"/>
    </i>
    <i r="1" i="3">
      <x v="10"/>
    </i>
    <i r="1" i="3">
      <x v="11"/>
    </i>
    <i r="1" i="3">
      <x v="12"/>
    </i>
    <i r="1" i="3">
      <x v="14"/>
    </i>
    <i r="1" i="3">
      <x v="15"/>
    </i>
    <i r="1" i="3">
      <x v="16"/>
    </i>
    <i r="1" i="3">
      <x v="17"/>
    </i>
    <i r="1" i="3">
      <x v="18"/>
    </i>
    <i r="1" i="3">
      <x v="19"/>
    </i>
    <i r="1" i="3">
      <x v="20"/>
    </i>
    <i r="1" i="3">
      <x v="21"/>
    </i>
    <i r="1" i="3">
      <x v="22"/>
    </i>
    <i r="1" i="3">
      <x v="23"/>
    </i>
    <i r="1" i="3">
      <x v="24"/>
    </i>
    <i r="1" i="3">
      <x v="26"/>
    </i>
    <i r="1" i="3">
      <x v="27"/>
    </i>
    <i r="1" i="3">
      <x v="28"/>
    </i>
    <i r="1" i="3">
      <x v="29"/>
    </i>
    <i r="1" i="3">
      <x v="30"/>
    </i>
    <i r="1" i="3">
      <x v="31"/>
    </i>
    <i r="1" i="3">
      <x v="32"/>
    </i>
    <i r="1" i="3">
      <x v="33"/>
    </i>
    <i r="1" i="3">
      <x v="34"/>
    </i>
    <i r="1" i="3">
      <x v="35"/>
    </i>
    <i r="1" i="3">
      <x v="36"/>
    </i>
    <i i="4">
      <x v="4"/>
      <x/>
    </i>
    <i r="1" i="4">
      <x v="1"/>
    </i>
    <i r="1" i="4">
      <x v="2"/>
    </i>
    <i r="1" i="4">
      <x v="3"/>
    </i>
    <i r="1" i="4">
      <x v="4"/>
    </i>
    <i r="1" i="4">
      <x v="5"/>
    </i>
    <i r="1" i="4">
      <x v="6"/>
    </i>
    <i r="1" i="4">
      <x v="7"/>
    </i>
    <i r="1" i="4">
      <x v="8"/>
    </i>
    <i r="1" i="4">
      <x v="9"/>
    </i>
    <i r="1" i="4">
      <x v="10"/>
    </i>
    <i r="1" i="4">
      <x v="11"/>
    </i>
    <i r="1" i="4">
      <x v="12"/>
    </i>
    <i r="1" i="4">
      <x v="14"/>
    </i>
    <i r="1" i="4">
      <x v="15"/>
    </i>
    <i r="1" i="4">
      <x v="16"/>
    </i>
    <i r="1" i="4">
      <x v="17"/>
    </i>
    <i r="1" i="4">
      <x v="18"/>
    </i>
    <i r="1" i="4">
      <x v="19"/>
    </i>
    <i r="1" i="4">
      <x v="20"/>
    </i>
    <i r="1" i="4">
      <x v="21"/>
    </i>
    <i r="1" i="4">
      <x v="22"/>
    </i>
    <i r="1" i="4">
      <x v="23"/>
    </i>
    <i r="1" i="4">
      <x v="24"/>
    </i>
    <i r="1" i="4">
      <x v="26"/>
    </i>
    <i r="1" i="4">
      <x v="27"/>
    </i>
    <i r="1" i="4">
      <x v="28"/>
    </i>
    <i r="1" i="4">
      <x v="29"/>
    </i>
    <i r="1" i="4">
      <x v="30"/>
    </i>
    <i r="1" i="4">
      <x v="31"/>
    </i>
    <i r="1" i="4">
      <x v="32"/>
    </i>
    <i r="1" i="4">
      <x v="33"/>
    </i>
    <i r="1" i="4">
      <x v="34"/>
    </i>
    <i r="1" i="4">
      <x v="35"/>
    </i>
    <i r="1" i="4">
      <x v="36"/>
    </i>
  </colItems>
  <pageFields count="1">
    <pageField fld="1" hier="-1"/>
  </pageFields>
  <dataFields count="5">
    <dataField name="Sum of NOx (tons/year)" fld="6" baseField="0" baseItem="0"/>
    <dataField name="Sum of VOC (tons/year)" fld="7" baseField="0" baseItem="0"/>
    <dataField name="Sum of CO (tons/year)" fld="8" baseField="0" baseItem="0"/>
    <dataField name="Sum of SOx (tons/year)" fld="9" baseField="0" baseItem="0"/>
    <dataField name="Sum of PM (tons/year)" fld="10" baseField="0" baseItem="0"/>
  </dataFields>
  <formats count="1">
    <format dxfId="106">
      <pivotArea type="all" dataOnly="0" outline="0" fieldPosition="0"/>
    </format>
  </formats>
  <pivotTableStyleInfo showRowHeaders="1" showColHeaders="1" showRowStripes="0" showColStripes="0" showLastColumn="1"/>
</pivotTableDefinition>
</file>

<file path=xl/pivotTables/pivotTable3.xml><?xml version="1.0" encoding="utf-8"?>
<pivotTableDefinition xmlns="http://schemas.openxmlformats.org/spreadsheetml/2006/main" name="PivotTable6" cacheId="0" applyNumberFormats="0" applyBorderFormats="0" applyFontFormats="0" applyPatternFormats="0" applyAlignmentFormats="0" applyWidthHeightFormats="1" dataCaption="Data" updatedVersion="2" asteriskTotals="1" showMemberPropertyTips="0" useAutoFormatting="1" itemPrintTitles="1" createdVersion="1" indent="0" compact="0" compactData="0" gridDropZones="1">
  <location ref="K5:S141" firstHeaderRow="1" firstDataRow="2" firstDataCol="4"/>
  <pivotFields count="10">
    <pivotField axis="axisRow" compact="0" outline="0" subtotalTop="0" showAll="0" includeNewItemsInFilter="1" defaultSubtotal="0">
      <items count="10">
        <item x="0"/>
        <item m="1" x="6"/>
        <item m="1" x="4"/>
        <item m="1" x="5"/>
        <item m="1" x="7"/>
        <item m="1" x="9"/>
        <item m="1" x="8"/>
        <item h="1" m="1" x="3"/>
        <item x="1"/>
        <item x="2"/>
      </items>
    </pivotField>
    <pivotField compact="0" outline="0" subtotalTop="0" showAll="0" includeNewItemsInFilter="1"/>
    <pivotField axis="axisRow" compact="0" outline="0" subtotalTop="0" showAll="0" includeNewItemsInFilter="1">
      <items count="14">
        <item m="1" x="9"/>
        <item m="1" x="4"/>
        <item m="1" x="11"/>
        <item m="1" x="10"/>
        <item m="1" x="12"/>
        <item m="1" x="7"/>
        <item m="1" x="6"/>
        <item m="1" x="8"/>
        <item m="1" x="5"/>
        <item m="1" x="3"/>
        <item x="0"/>
        <item x="1"/>
        <item x="2"/>
        <item t="default"/>
      </items>
    </pivotField>
    <pivotField axis="axisRow" compact="0" outline="0" subtotalTop="0" showAll="0" includeNewItemsInFilter="1" rankBy="0" defaultSubtotal="0">
      <items count="82">
        <item m="1" x="58"/>
        <item m="1" x="79"/>
        <item m="1" x="68"/>
        <item m="1" x="50"/>
        <item x="37"/>
        <item m="1" x="71"/>
        <item x="46"/>
        <item x="43"/>
        <item x="27"/>
        <item x="26"/>
        <item m="1" x="66"/>
        <item m="1" x="55"/>
        <item m="1" x="64"/>
        <item m="1" x="57"/>
        <item m="1" x="78"/>
        <item m="1" x="72"/>
        <item m="1" x="75"/>
        <item x="38"/>
        <item m="1" x="51"/>
        <item x="47"/>
        <item m="1" x="74"/>
        <item m="1" x="69"/>
        <item x="40"/>
        <item x="48"/>
        <item x="44"/>
        <item m="1" x="81"/>
        <item x="42"/>
        <item x="30"/>
        <item x="39"/>
        <item m="1" x="77"/>
        <item m="1" x="63"/>
        <item m="1" x="70"/>
        <item m="1" x="76"/>
        <item x="29"/>
        <item m="1" x="73"/>
        <item x="45"/>
        <item m="1" x="52"/>
        <item x="36"/>
        <item m="1" x="60"/>
        <item m="1" x="49"/>
        <item m="1" x="62"/>
        <item m="1" x="59"/>
        <item x="31"/>
        <item m="1" x="65"/>
        <item m="1" x="53"/>
        <item m="1" x="54"/>
        <item m="1" x="56"/>
        <item m="1" x="61"/>
        <item m="1" x="67"/>
        <item m="1" x="80"/>
        <item x="41"/>
        <item x="28"/>
        <item x="5"/>
        <item x="3"/>
        <item x="8"/>
        <item x="6"/>
        <item x="17"/>
        <item x="4"/>
        <item x="9"/>
        <item x="10"/>
        <item x="11"/>
        <item x="1"/>
        <item x="15"/>
        <item x="2"/>
        <item x="0"/>
        <item x="22"/>
        <item x="18"/>
        <item x="19"/>
        <item x="12"/>
        <item x="14"/>
        <item x="13"/>
        <item x="16"/>
        <item x="7"/>
        <item x="21"/>
        <item x="20"/>
        <item x="23"/>
        <item x="32"/>
        <item x="33"/>
        <item x="35"/>
        <item x="34"/>
        <item x="25"/>
        <item x="24"/>
      </items>
    </pivotField>
    <pivotField axis="axisRow" compact="0" outline="0" subtotalTop="0" showAll="0" includeNewItemsInFilter="1" rankBy="0" defaultSubtotal="0">
      <items count="84">
        <item m="1" x="37"/>
        <item x="8"/>
        <item m="1" x="55"/>
        <item x="2"/>
        <item x="1"/>
        <item x="18"/>
        <item x="19"/>
        <item x="0"/>
        <item x="4"/>
        <item m="1" x="57"/>
        <item m="1" x="48"/>
        <item m="1" x="67"/>
        <item m="1" x="65"/>
        <item m="1" x="54"/>
        <item m="1" x="66"/>
        <item m="1" x="52"/>
        <item m="1" x="77"/>
        <item m="1" x="41"/>
        <item m="1" x="61"/>
        <item x="21"/>
        <item x="26"/>
        <item m="1" x="63"/>
        <item x="7"/>
        <item x="6"/>
        <item x="27"/>
        <item m="1" x="71"/>
        <item x="29"/>
        <item m="1" x="49"/>
        <item m="1" x="78"/>
        <item x="10"/>
        <item x="13"/>
        <item m="1" x="80"/>
        <item m="1" x="58"/>
        <item m="1" x="43"/>
        <item m="1" x="39"/>
        <item m="1" x="47"/>
        <item m="1" x="45"/>
        <item m="1" x="44"/>
        <item m="1" x="70"/>
        <item x="33"/>
        <item m="1" x="82"/>
        <item m="1" x="42"/>
        <item x="30"/>
        <item m="1" x="60"/>
        <item x="31"/>
        <item m="1" x="62"/>
        <item x="28"/>
        <item m="1" x="59"/>
        <item m="1" x="68"/>
        <item x="36"/>
        <item m="1" x="73"/>
        <item m="1" x="75"/>
        <item m="1" x="38"/>
        <item m="1" x="64"/>
        <item m="1" x="72"/>
        <item m="1" x="51"/>
        <item x="16"/>
        <item m="1" x="79"/>
        <item m="1" x="40"/>
        <item x="35"/>
        <item m="1" x="46"/>
        <item x="15"/>
        <item x="5"/>
        <item m="1" x="53"/>
        <item x="9"/>
        <item x="11"/>
        <item m="1" x="74"/>
        <item m="1" x="81"/>
        <item m="1" x="56"/>
        <item m="1" x="50"/>
        <item x="3"/>
        <item x="25"/>
        <item x="20"/>
        <item m="1" x="76"/>
        <item x="14"/>
        <item x="12"/>
        <item x="34"/>
        <item x="32"/>
        <item m="1" x="69"/>
        <item x="22"/>
        <item x="17"/>
        <item x="23"/>
        <item m="1" x="83"/>
        <item x="24"/>
      </items>
    </pivotField>
    <pivotField dataField="1" compact="0" numFmtId="167" outline="0" subtotalTop="0" showAll="0" includeNewItemsInFilter="1"/>
    <pivotField dataField="1" compact="0" numFmtId="167" outline="0" subtotalTop="0" showAll="0" includeNewItemsInFilter="1"/>
    <pivotField dataField="1" compact="0" numFmtId="167" outline="0" subtotalTop="0" showAll="0" includeNewItemsInFilter="1"/>
    <pivotField dataField="1" compact="0" numFmtId="167" outline="0" subtotalTop="0" showAll="0" includeNewItemsInFilter="1"/>
    <pivotField dataField="1" compact="0" numFmtId="167" outline="0" subtotalTop="0" showAll="0" includeNewItemsInFilter="1"/>
  </pivotFields>
  <rowFields count="4">
    <field x="0"/>
    <field x="3"/>
    <field x="4"/>
    <field x="2"/>
  </rowFields>
  <rowItems count="135">
    <i>
      <x/>
      <x v="52"/>
      <x v="62"/>
      <x v="10"/>
    </i>
    <i r="3">
      <x v="11"/>
    </i>
    <i r="3">
      <x v="12"/>
    </i>
    <i r="1">
      <x v="53"/>
      <x v="70"/>
      <x v="10"/>
    </i>
    <i r="3">
      <x v="11"/>
    </i>
    <i r="3">
      <x v="12"/>
    </i>
    <i r="1">
      <x v="54"/>
      <x v="1"/>
      <x v="10"/>
    </i>
    <i r="3">
      <x v="11"/>
    </i>
    <i r="3">
      <x v="12"/>
    </i>
    <i r="1">
      <x v="55"/>
      <x v="23"/>
      <x v="10"/>
    </i>
    <i r="3">
      <x v="11"/>
    </i>
    <i r="3">
      <x v="12"/>
    </i>
    <i r="1">
      <x v="56"/>
      <x v="80"/>
      <x v="10"/>
    </i>
    <i r="3">
      <x v="11"/>
    </i>
    <i r="3">
      <x v="12"/>
    </i>
    <i r="1">
      <x v="57"/>
      <x v="8"/>
      <x v="10"/>
    </i>
    <i r="3">
      <x v="11"/>
    </i>
    <i r="3">
      <x v="12"/>
    </i>
    <i r="1">
      <x v="58"/>
      <x v="64"/>
      <x v="10"/>
    </i>
    <i r="3">
      <x v="11"/>
    </i>
    <i r="3">
      <x v="12"/>
    </i>
    <i r="1">
      <x v="59"/>
      <x v="29"/>
      <x v="10"/>
    </i>
    <i r="3">
      <x v="11"/>
    </i>
    <i r="3">
      <x v="12"/>
    </i>
    <i r="1">
      <x v="60"/>
      <x v="65"/>
      <x v="10"/>
    </i>
    <i r="3">
      <x v="11"/>
    </i>
    <i r="3">
      <x v="12"/>
    </i>
    <i r="1">
      <x v="61"/>
      <x v="4"/>
      <x v="10"/>
    </i>
    <i r="3">
      <x v="11"/>
    </i>
    <i r="3">
      <x v="12"/>
    </i>
    <i r="1">
      <x v="62"/>
      <x v="61"/>
      <x v="10"/>
    </i>
    <i r="3">
      <x v="11"/>
    </i>
    <i r="3">
      <x v="12"/>
    </i>
    <i r="1">
      <x v="63"/>
      <x v="3"/>
      <x v="10"/>
    </i>
    <i r="3">
      <x v="11"/>
    </i>
    <i r="3">
      <x v="12"/>
    </i>
    <i r="1">
      <x v="64"/>
      <x v="7"/>
      <x v="10"/>
    </i>
    <i r="3">
      <x v="11"/>
    </i>
    <i r="3">
      <x v="12"/>
    </i>
    <i r="1">
      <x v="65"/>
      <x v="79"/>
      <x v="10"/>
    </i>
    <i r="3">
      <x v="11"/>
    </i>
    <i r="3">
      <x v="12"/>
    </i>
    <i r="1">
      <x v="66"/>
      <x v="5"/>
      <x v="10"/>
    </i>
    <i r="3">
      <x v="11"/>
    </i>
    <i r="3">
      <x v="12"/>
    </i>
    <i r="1">
      <x v="67"/>
      <x v="6"/>
      <x v="10"/>
    </i>
    <i r="3">
      <x v="11"/>
    </i>
    <i r="3">
      <x v="12"/>
    </i>
    <i r="1">
      <x v="68"/>
      <x v="75"/>
      <x v="10"/>
    </i>
    <i r="3">
      <x v="11"/>
    </i>
    <i r="3">
      <x v="12"/>
    </i>
    <i r="1">
      <x v="69"/>
      <x v="74"/>
      <x v="10"/>
    </i>
    <i r="3">
      <x v="11"/>
    </i>
    <i r="3">
      <x v="12"/>
    </i>
    <i r="1">
      <x v="70"/>
      <x v="30"/>
      <x v="10"/>
    </i>
    <i r="3">
      <x v="11"/>
    </i>
    <i r="3">
      <x v="12"/>
    </i>
    <i r="1">
      <x v="71"/>
      <x v="56"/>
      <x v="10"/>
    </i>
    <i r="3">
      <x v="11"/>
    </i>
    <i r="3">
      <x v="12"/>
    </i>
    <i r="1">
      <x v="72"/>
      <x v="22"/>
      <x v="10"/>
    </i>
    <i r="3">
      <x v="11"/>
    </i>
    <i r="3">
      <x v="12"/>
    </i>
    <i r="1">
      <x v="73"/>
      <x v="19"/>
      <x v="10"/>
    </i>
    <i r="3">
      <x v="11"/>
    </i>
    <i r="3">
      <x v="12"/>
    </i>
    <i r="1">
      <x v="74"/>
      <x v="72"/>
      <x v="10"/>
    </i>
    <i r="3">
      <x v="11"/>
    </i>
    <i r="3">
      <x v="12"/>
    </i>
    <i r="1">
      <x v="75"/>
      <x v="81"/>
      <x v="10"/>
    </i>
    <i r="3">
      <x v="11"/>
    </i>
    <i r="3">
      <x v="12"/>
    </i>
    <i r="1">
      <x v="80"/>
      <x v="71"/>
      <x v="10"/>
    </i>
    <i r="3">
      <x v="11"/>
    </i>
    <i r="3">
      <x v="12"/>
    </i>
    <i r="1">
      <x v="81"/>
      <x v="83"/>
      <x v="10"/>
    </i>
    <i r="3">
      <x v="11"/>
    </i>
    <i r="3">
      <x v="12"/>
    </i>
    <i>
      <x v="8"/>
      <x v="4"/>
      <x v="19"/>
      <x v="10"/>
    </i>
    <i r="3">
      <x v="12"/>
    </i>
    <i r="1">
      <x v="7"/>
      <x v="76"/>
      <x v="10"/>
    </i>
    <i r="3">
      <x v="12"/>
    </i>
    <i r="1">
      <x v="8"/>
      <x v="19"/>
      <x v="10"/>
    </i>
    <i r="3">
      <x v="12"/>
    </i>
    <i r="1">
      <x v="9"/>
      <x v="19"/>
      <x v="10"/>
    </i>
    <i r="3">
      <x v="12"/>
    </i>
    <i r="1">
      <x v="17"/>
      <x v="42"/>
      <x v="10"/>
    </i>
    <i r="3">
      <x v="12"/>
    </i>
    <i r="1">
      <x v="22"/>
      <x v="44"/>
      <x v="10"/>
    </i>
    <i r="3">
      <x v="12"/>
    </i>
    <i r="1">
      <x v="24"/>
      <x v="72"/>
      <x v="10"/>
    </i>
    <i r="3">
      <x v="12"/>
    </i>
    <i r="1">
      <x v="26"/>
      <x v="39"/>
      <x v="10"/>
    </i>
    <i r="3">
      <x v="12"/>
    </i>
    <i r="1">
      <x v="27"/>
      <x v="72"/>
      <x v="10"/>
    </i>
    <i r="3">
      <x v="12"/>
    </i>
    <i r="1">
      <x v="28"/>
      <x v="72"/>
      <x v="10"/>
    </i>
    <i r="3">
      <x v="12"/>
    </i>
    <i r="1">
      <x v="33"/>
      <x v="19"/>
      <x v="10"/>
    </i>
    <i r="3">
      <x v="12"/>
    </i>
    <i r="2">
      <x v="20"/>
      <x v="10"/>
    </i>
    <i r="3">
      <x v="12"/>
    </i>
    <i r="1">
      <x v="35"/>
      <x v="59"/>
      <x v="10"/>
    </i>
    <i r="3">
      <x v="12"/>
    </i>
    <i r="1">
      <x v="37"/>
      <x v="26"/>
      <x v="10"/>
    </i>
    <i r="3">
      <x v="12"/>
    </i>
    <i r="1">
      <x v="42"/>
      <x v="24"/>
      <x v="10"/>
    </i>
    <i r="3">
      <x v="12"/>
    </i>
    <i r="1">
      <x v="50"/>
      <x v="77"/>
      <x v="10"/>
    </i>
    <i r="3">
      <x v="12"/>
    </i>
    <i r="1">
      <x v="51"/>
      <x v="19"/>
      <x v="10"/>
    </i>
    <i r="3">
      <x v="12"/>
    </i>
    <i r="2">
      <x v="20"/>
      <x v="10"/>
    </i>
    <i r="3">
      <x v="12"/>
    </i>
    <i r="1">
      <x v="76"/>
      <x v="19"/>
      <x v="10"/>
    </i>
    <i r="3">
      <x v="12"/>
    </i>
    <i r="1">
      <x v="77"/>
      <x v="46"/>
      <x v="10"/>
    </i>
    <i r="3">
      <x v="12"/>
    </i>
    <i r="1">
      <x v="78"/>
      <x v="72"/>
      <x v="10"/>
    </i>
    <i r="3">
      <x v="12"/>
    </i>
    <i r="1">
      <x v="79"/>
      <x v="20"/>
      <x v="10"/>
    </i>
    <i r="3">
      <x v="12"/>
    </i>
    <i>
      <x v="9"/>
      <x v="6"/>
      <x v="19"/>
      <x v="10"/>
    </i>
    <i r="3">
      <x v="11"/>
    </i>
    <i r="1">
      <x v="19"/>
      <x v="46"/>
      <x v="10"/>
    </i>
    <i r="3">
      <x v="11"/>
    </i>
    <i r="1">
      <x v="23"/>
      <x v="49"/>
      <x v="10"/>
    </i>
    <i r="3">
      <x v="11"/>
    </i>
    <i r="1">
      <x v="24"/>
      <x v="72"/>
      <x v="10"/>
    </i>
    <i r="3">
      <x v="11"/>
    </i>
    <i r="1">
      <x v="33"/>
      <x v="20"/>
      <x v="10"/>
    </i>
    <i r="3">
      <x v="11"/>
    </i>
    <i r="1">
      <x v="42"/>
      <x v="24"/>
      <x v="10"/>
    </i>
    <i r="3">
      <x v="11"/>
    </i>
    <i t="grand">
      <x/>
    </i>
  </rowItems>
  <colFields count="1">
    <field x="-2"/>
  </colFields>
  <colItems count="5">
    <i>
      <x/>
    </i>
    <i i="1">
      <x v="1"/>
    </i>
    <i i="2">
      <x v="2"/>
    </i>
    <i i="3">
      <x v="3"/>
    </i>
    <i i="4">
      <x v="4"/>
    </i>
  </colItems>
  <dataFields count="5">
    <dataField name="Sum of NOx (tons/year)" fld="5" baseField="0" baseItem="0"/>
    <dataField name="Sum of VOC (tons/year)" fld="6" baseField="0" baseItem="0"/>
    <dataField name="Sum of CO (tons/year)" fld="7" baseField="0" baseItem="0"/>
    <dataField name="Sum of SOx (tons/year)" fld="8" baseField="0" baseItem="0"/>
    <dataField name="Sum of PM (tons/year)" fld="9" baseField="0" baseItem="0"/>
  </dataFields>
  <formats count="3">
    <format dxfId="26">
      <pivotArea outline="0" fieldPosition="0">
        <references count="4">
          <reference field="0" count="1" selected="0">
            <x v="9"/>
          </reference>
          <reference field="2" count="1" selected="0">
            <x v="11"/>
          </reference>
          <reference field="3" count="1" selected="0">
            <x v="24"/>
          </reference>
          <reference field="4" count="1" selected="0">
            <x v="72"/>
          </reference>
        </references>
      </pivotArea>
    </format>
    <format dxfId="25">
      <pivotArea outline="0" fieldPosition="0">
        <references count="4">
          <reference field="0" count="1" selected="0">
            <x v="9"/>
          </reference>
          <reference field="2" count="1" selected="0">
            <x v="11"/>
          </reference>
          <reference field="3" count="1" selected="0">
            <x v="33"/>
          </reference>
          <reference field="4" count="1" selected="0">
            <x v="20"/>
          </reference>
        </references>
      </pivotArea>
    </format>
    <format dxfId="24">
      <pivotArea outline="0" fieldPosition="0">
        <references count="4">
          <reference field="0" count="1" selected="0">
            <x v="9"/>
          </reference>
          <reference field="2" count="1" selected="0">
            <x v="11"/>
          </reference>
          <reference field="3" count="1" selected="0">
            <x v="42"/>
          </reference>
          <reference field="4" count="1" selected="0">
            <x v="24"/>
          </reference>
        </references>
      </pivotArea>
    </format>
  </formats>
  <pivotTableStyleInfo showRowHeaders="1" showColHeaders="1" showRowStripes="0" showColStripes="0" showLastColumn="1"/>
</pivotTableDefinition>
</file>

<file path=xl/pivotTables/pivotTable4.xml><?xml version="1.0" encoding="utf-8"?>
<pivotTableDefinition xmlns="http://schemas.openxmlformats.org/spreadsheetml/2006/main" name="PivotTable2" cacheId="1" applyNumberFormats="0" applyBorderFormats="0" applyFontFormats="0" applyPatternFormats="0" applyAlignmentFormats="0" applyWidthHeightFormats="1" dataCaption="Data" updatedVersion="2" showMemberPropertyTips="0" useAutoFormatting="1" itemPrintTitles="1" createdVersion="1" indent="0" compact="0" compactData="0" gridDropZones="1">
  <location ref="U5:AC135" firstHeaderRow="1" firstDataRow="2" firstDataCol="4"/>
  <pivotFields count="10">
    <pivotField axis="axisRow" compact="0" outline="0" subtotalTop="0" showAll="0" includeNewItemsInFilter="1" defaultSubtotal="0">
      <items count="9">
        <item x="0"/>
        <item m="1" x="7"/>
        <item m="1" x="3"/>
        <item m="1" x="6"/>
        <item m="1" x="8"/>
        <item m="1" x="5"/>
        <item m="1" x="4"/>
        <item x="1"/>
        <item x="2"/>
      </items>
    </pivotField>
    <pivotField compact="0" outline="0" subtotalTop="0" showAll="0" includeNewItemsInFilter="1"/>
    <pivotField axis="axisRow" compact="0" outline="0" subtotalTop="0" showAll="0" includeNewItemsInFilter="1">
      <items count="14">
        <item m="1" x="11"/>
        <item m="1" x="12"/>
        <item m="1" x="5"/>
        <item m="1" x="9"/>
        <item m="1" x="3"/>
        <item m="1" x="6"/>
        <item m="1" x="10"/>
        <item m="1" x="4"/>
        <item m="1" x="7"/>
        <item m="1" x="8"/>
        <item x="0"/>
        <item x="1"/>
        <item x="2"/>
        <item t="default"/>
      </items>
    </pivotField>
    <pivotField axis="axisRow" compact="0" outline="0" subtotalTop="0" showAll="0" includeNewItemsInFilter="1" sortType="ascending" rankBy="0" defaultSubtotal="0">
      <items count="80">
        <item m="1" x="47"/>
        <item m="1" x="48"/>
        <item m="1" x="49"/>
        <item m="1" x="50"/>
        <item x="35"/>
        <item m="1" x="51"/>
        <item x="44"/>
        <item x="41"/>
        <item x="25"/>
        <item x="24"/>
        <item m="1" x="52"/>
        <item m="1" x="53"/>
        <item m="1" x="54"/>
        <item m="1" x="55"/>
        <item m="1" x="56"/>
        <item m="1" x="57"/>
        <item m="1" x="58"/>
        <item x="36"/>
        <item m="1" x="59"/>
        <item x="45"/>
        <item m="1" x="60"/>
        <item m="1" x="61"/>
        <item x="38"/>
        <item x="46"/>
        <item x="42"/>
        <item m="1" x="62"/>
        <item x="40"/>
        <item x="28"/>
        <item x="37"/>
        <item m="1" x="63"/>
        <item m="1" x="64"/>
        <item m="1" x="65"/>
        <item m="1" x="66"/>
        <item x="27"/>
        <item m="1" x="67"/>
        <item x="43"/>
        <item m="1" x="68"/>
        <item x="34"/>
        <item m="1" x="69"/>
        <item m="1" x="70"/>
        <item m="1" x="71"/>
        <item m="1" x="72"/>
        <item x="29"/>
        <item m="1" x="73"/>
        <item m="1" x="74"/>
        <item m="1" x="75"/>
        <item m="1" x="76"/>
        <item m="1" x="77"/>
        <item m="1" x="78"/>
        <item m="1" x="79"/>
        <item x="39"/>
        <item x="26"/>
        <item x="5"/>
        <item x="3"/>
        <item x="8"/>
        <item x="6"/>
        <item x="17"/>
        <item x="4"/>
        <item x="9"/>
        <item x="10"/>
        <item x="11"/>
        <item x="1"/>
        <item x="15"/>
        <item x="2"/>
        <item x="0"/>
        <item x="22"/>
        <item x="18"/>
        <item x="19"/>
        <item x="12"/>
        <item x="14"/>
        <item x="13"/>
        <item x="16"/>
        <item x="7"/>
        <item x="21"/>
        <item x="20"/>
        <item x="23"/>
        <item x="30"/>
        <item x="31"/>
        <item x="33"/>
        <item x="32"/>
      </items>
    </pivotField>
    <pivotField axis="axisRow" compact="0" outline="0" subtotalTop="0" showAll="0" includeNewItemsInFilter="1" sortType="ascending" rankBy="0" defaultSubtotal="0">
      <items count="82">
        <item m="1" x="35"/>
        <item x="23"/>
        <item x="17"/>
        <item x="22"/>
        <item m="1" x="36"/>
        <item x="30"/>
        <item x="21"/>
        <item x="32"/>
        <item x="12"/>
        <item x="14"/>
        <item m="1" x="37"/>
        <item x="20"/>
        <item m="1" x="38"/>
        <item x="3"/>
        <item m="1" x="39"/>
        <item m="1" x="40"/>
        <item m="1" x="41"/>
        <item m="1" x="42"/>
        <item x="11"/>
        <item x="9"/>
        <item m="1" x="43"/>
        <item x="5"/>
        <item x="15"/>
        <item m="1" x="44"/>
        <item x="33"/>
        <item m="1" x="45"/>
        <item m="1" x="46"/>
        <item x="16"/>
        <item m="1" x="47"/>
        <item m="1" x="48"/>
        <item m="1" x="49"/>
        <item m="1" x="50"/>
        <item m="1" x="51"/>
        <item m="1" x="52"/>
        <item x="34"/>
        <item m="1" x="53"/>
        <item m="1" x="54"/>
        <item x="26"/>
        <item m="1" x="55"/>
        <item x="29"/>
        <item m="1" x="56"/>
        <item x="28"/>
        <item m="1" x="57"/>
        <item m="1" x="58"/>
        <item x="31"/>
        <item m="1" x="59"/>
        <item m="1" x="60"/>
        <item m="1" x="61"/>
        <item m="1" x="62"/>
        <item m="1" x="63"/>
        <item m="1" x="64"/>
        <item m="1" x="65"/>
        <item m="1" x="66"/>
        <item x="13"/>
        <item x="10"/>
        <item m="1" x="67"/>
        <item m="1" x="68"/>
        <item x="27"/>
        <item m="1" x="69"/>
        <item x="25"/>
        <item x="6"/>
        <item x="7"/>
        <item m="1" x="70"/>
        <item x="24"/>
        <item m="1" x="71"/>
        <item m="1" x="72"/>
        <item m="1" x="73"/>
        <item m="1" x="74"/>
        <item m="1" x="75"/>
        <item m="1" x="76"/>
        <item m="1" x="77"/>
        <item m="1" x="78"/>
        <item m="1" x="79"/>
        <item m="1" x="80"/>
        <item x="4"/>
        <item x="0"/>
        <item x="19"/>
        <item x="18"/>
        <item x="1"/>
        <item x="2"/>
        <item m="1" x="81"/>
        <item x="8"/>
      </items>
    </pivotField>
    <pivotField dataField="1" compact="0" numFmtId="167" outline="0" subtotalTop="0" showAll="0" includeNewItemsInFilter="1"/>
    <pivotField dataField="1" compact="0" numFmtId="167" outline="0" subtotalTop="0" showAll="0" includeNewItemsInFilter="1"/>
    <pivotField dataField="1" compact="0" numFmtId="167" outline="0" subtotalTop="0" showAll="0" includeNewItemsInFilter="1"/>
    <pivotField dataField="1" compact="0" numFmtId="167" outline="0" subtotalTop="0" showAll="0" includeNewItemsInFilter="1"/>
    <pivotField dataField="1" compact="0" numFmtId="167" outline="0" subtotalTop="0" showAll="0" includeNewItemsInFilter="1"/>
  </pivotFields>
  <rowFields count="4">
    <field x="0"/>
    <field x="3"/>
    <field x="4"/>
    <field x="2"/>
  </rowFields>
  <rowItems count="129">
    <i>
      <x/>
      <x v="52"/>
      <x v="21"/>
      <x v="10"/>
    </i>
    <i r="3">
      <x v="11"/>
    </i>
    <i r="3">
      <x v="12"/>
    </i>
    <i r="1">
      <x v="53"/>
      <x v="13"/>
      <x v="10"/>
    </i>
    <i r="3">
      <x v="11"/>
    </i>
    <i r="3">
      <x v="12"/>
    </i>
    <i r="1">
      <x v="54"/>
      <x v="81"/>
      <x v="10"/>
    </i>
    <i r="3">
      <x v="11"/>
    </i>
    <i r="3">
      <x v="12"/>
    </i>
    <i r="1">
      <x v="55"/>
      <x v="60"/>
      <x v="10"/>
    </i>
    <i r="3">
      <x v="11"/>
    </i>
    <i r="3">
      <x v="12"/>
    </i>
    <i r="1">
      <x v="56"/>
      <x v="2"/>
      <x v="10"/>
    </i>
    <i r="3">
      <x v="11"/>
    </i>
    <i r="3">
      <x v="12"/>
    </i>
    <i r="1">
      <x v="57"/>
      <x v="74"/>
      <x v="10"/>
    </i>
    <i r="3">
      <x v="11"/>
    </i>
    <i r="3">
      <x v="12"/>
    </i>
    <i r="1">
      <x v="58"/>
      <x v="19"/>
      <x v="10"/>
    </i>
    <i r="3">
      <x v="11"/>
    </i>
    <i r="3">
      <x v="12"/>
    </i>
    <i r="1">
      <x v="59"/>
      <x v="54"/>
      <x v="10"/>
    </i>
    <i r="3">
      <x v="11"/>
    </i>
    <i r="3">
      <x v="12"/>
    </i>
    <i r="1">
      <x v="60"/>
      <x v="18"/>
      <x v="10"/>
    </i>
    <i r="3">
      <x v="11"/>
    </i>
    <i r="3">
      <x v="12"/>
    </i>
    <i r="1">
      <x v="61"/>
      <x v="78"/>
      <x v="10"/>
    </i>
    <i r="3">
      <x v="11"/>
    </i>
    <i r="3">
      <x v="12"/>
    </i>
    <i r="1">
      <x v="62"/>
      <x v="22"/>
      <x v="10"/>
    </i>
    <i r="3">
      <x v="11"/>
    </i>
    <i r="3">
      <x v="12"/>
    </i>
    <i r="1">
      <x v="63"/>
      <x v="79"/>
      <x v="10"/>
    </i>
    <i r="3">
      <x v="11"/>
    </i>
    <i r="3">
      <x v="12"/>
    </i>
    <i r="1">
      <x v="64"/>
      <x v="75"/>
      <x v="10"/>
    </i>
    <i r="3">
      <x v="11"/>
    </i>
    <i r="3">
      <x v="12"/>
    </i>
    <i r="1">
      <x v="65"/>
      <x v="3"/>
      <x v="10"/>
    </i>
    <i r="3">
      <x v="11"/>
    </i>
    <i r="3">
      <x v="12"/>
    </i>
    <i r="1">
      <x v="66"/>
      <x v="77"/>
      <x v="10"/>
    </i>
    <i r="3">
      <x v="11"/>
    </i>
    <i r="3">
      <x v="12"/>
    </i>
    <i r="1">
      <x v="67"/>
      <x v="76"/>
      <x v="10"/>
    </i>
    <i r="3">
      <x v="11"/>
    </i>
    <i r="3">
      <x v="12"/>
    </i>
    <i r="1">
      <x v="68"/>
      <x v="8"/>
      <x v="10"/>
    </i>
    <i r="3">
      <x v="11"/>
    </i>
    <i r="3">
      <x v="12"/>
    </i>
    <i r="1">
      <x v="69"/>
      <x v="9"/>
      <x v="10"/>
    </i>
    <i r="3">
      <x v="11"/>
    </i>
    <i r="3">
      <x v="12"/>
    </i>
    <i r="1">
      <x v="70"/>
      <x v="53"/>
      <x v="10"/>
    </i>
    <i r="3">
      <x v="11"/>
    </i>
    <i r="3">
      <x v="12"/>
    </i>
    <i r="1">
      <x v="71"/>
      <x v="27"/>
      <x v="10"/>
    </i>
    <i r="3">
      <x v="11"/>
    </i>
    <i r="3">
      <x v="12"/>
    </i>
    <i r="1">
      <x v="72"/>
      <x v="61"/>
      <x v="10"/>
    </i>
    <i r="3">
      <x v="11"/>
    </i>
    <i r="3">
      <x v="12"/>
    </i>
    <i r="1">
      <x v="73"/>
      <x v="6"/>
      <x v="10"/>
    </i>
    <i r="3">
      <x v="11"/>
    </i>
    <i r="3">
      <x v="12"/>
    </i>
    <i r="1">
      <x v="74"/>
      <x v="11"/>
      <x v="10"/>
    </i>
    <i r="3">
      <x v="11"/>
    </i>
    <i r="3">
      <x v="12"/>
    </i>
    <i r="1">
      <x v="75"/>
      <x v="1"/>
      <x v="10"/>
    </i>
    <i r="3">
      <x v="11"/>
    </i>
    <i r="3">
      <x v="12"/>
    </i>
    <i>
      <x v="7"/>
      <x v="4"/>
      <x v="6"/>
      <x v="10"/>
    </i>
    <i r="3">
      <x v="12"/>
    </i>
    <i r="1">
      <x v="7"/>
      <x v="7"/>
      <x v="10"/>
    </i>
    <i r="3">
      <x v="12"/>
    </i>
    <i r="1">
      <x v="8"/>
      <x v="6"/>
      <x v="10"/>
    </i>
    <i r="3">
      <x v="12"/>
    </i>
    <i r="1">
      <x v="9"/>
      <x v="6"/>
      <x v="10"/>
    </i>
    <i r="3">
      <x v="12"/>
    </i>
    <i r="1">
      <x v="17"/>
      <x v="41"/>
      <x v="10"/>
    </i>
    <i r="3">
      <x v="12"/>
    </i>
    <i r="1">
      <x v="22"/>
      <x v="39"/>
      <x v="10"/>
    </i>
    <i r="3">
      <x v="12"/>
    </i>
    <i r="1">
      <x v="24"/>
      <x v="11"/>
      <x v="10"/>
    </i>
    <i r="3">
      <x v="12"/>
    </i>
    <i r="1">
      <x v="26"/>
      <x v="44"/>
      <x v="10"/>
    </i>
    <i r="3">
      <x v="12"/>
    </i>
    <i r="1">
      <x v="27"/>
      <x v="11"/>
      <x v="10"/>
    </i>
    <i r="3">
      <x v="12"/>
    </i>
    <i r="1">
      <x v="28"/>
      <x v="11"/>
      <x v="10"/>
    </i>
    <i r="3">
      <x v="12"/>
    </i>
    <i r="1">
      <x v="33"/>
      <x v="6"/>
      <x v="10"/>
    </i>
    <i r="3">
      <x v="12"/>
    </i>
    <i r="2">
      <x v="63"/>
      <x v="10"/>
    </i>
    <i r="3">
      <x v="12"/>
    </i>
    <i r="1">
      <x v="35"/>
      <x v="24"/>
      <x v="10"/>
    </i>
    <i r="3">
      <x v="12"/>
    </i>
    <i r="1">
      <x v="37"/>
      <x v="57"/>
      <x v="10"/>
    </i>
    <i r="3">
      <x v="12"/>
    </i>
    <i r="1">
      <x v="42"/>
      <x v="59"/>
      <x v="10"/>
    </i>
    <i r="3">
      <x v="12"/>
    </i>
    <i r="1">
      <x v="50"/>
      <x v="5"/>
      <x v="10"/>
    </i>
    <i r="3">
      <x v="12"/>
    </i>
    <i r="1">
      <x v="51"/>
      <x v="6"/>
      <x v="10"/>
    </i>
    <i r="3">
      <x v="12"/>
    </i>
    <i r="2">
      <x v="63"/>
      <x v="10"/>
    </i>
    <i r="3">
      <x v="12"/>
    </i>
    <i r="1">
      <x v="76"/>
      <x v="6"/>
      <x v="10"/>
    </i>
    <i r="3">
      <x v="12"/>
    </i>
    <i r="1">
      <x v="77"/>
      <x v="37"/>
      <x v="10"/>
    </i>
    <i r="3">
      <x v="12"/>
    </i>
    <i r="1">
      <x v="78"/>
      <x v="11"/>
      <x v="10"/>
    </i>
    <i r="3">
      <x v="12"/>
    </i>
    <i r="1">
      <x v="79"/>
      <x v="63"/>
      <x v="10"/>
    </i>
    <i r="3">
      <x v="12"/>
    </i>
    <i>
      <x v="8"/>
      <x v="6"/>
      <x v="6"/>
      <x v="10"/>
    </i>
    <i r="3">
      <x v="11"/>
    </i>
    <i r="1">
      <x v="19"/>
      <x v="37"/>
      <x v="10"/>
    </i>
    <i r="3">
      <x v="11"/>
    </i>
    <i r="1">
      <x v="23"/>
      <x v="34"/>
      <x v="10"/>
    </i>
    <i r="3">
      <x v="11"/>
    </i>
    <i r="1">
      <x v="24"/>
      <x v="11"/>
      <x v="10"/>
    </i>
    <i r="3">
      <x v="11"/>
    </i>
    <i r="1">
      <x v="33"/>
      <x v="63"/>
      <x v="10"/>
    </i>
    <i r="3">
      <x v="11"/>
    </i>
    <i r="1">
      <x v="42"/>
      <x v="59"/>
      <x v="10"/>
    </i>
    <i r="3">
      <x v="11"/>
    </i>
    <i t="grand">
      <x/>
    </i>
  </rowItems>
  <colFields count="1">
    <field x="-2"/>
  </colFields>
  <colItems count="5">
    <i>
      <x/>
    </i>
    <i i="1">
      <x v="1"/>
    </i>
    <i i="2">
      <x v="2"/>
    </i>
    <i i="3">
      <x v="3"/>
    </i>
    <i i="4">
      <x v="4"/>
    </i>
  </colItems>
  <dataFields count="5">
    <dataField name="Sum of NOx (tons/year)" fld="5" baseField="0" baseItem="0"/>
    <dataField name="Sum of VOC (tons/year)" fld="6" baseField="0" baseItem="0"/>
    <dataField name="Sum of CO (tons/year)" fld="7" baseField="0" baseItem="0"/>
    <dataField name="Sum of SOx (tons/year)" fld="8" baseField="0" baseItem="0"/>
    <dataField name="Sum of PM (tons/year)" fld="9" baseField="0" baseItem="0"/>
  </dataFields>
  <formats count="79">
    <format dxfId="105">
      <pivotArea outline="0" fieldPosition="0">
        <references count="4">
          <reference field="0" count="1" selected="0">
            <x v="8"/>
          </reference>
          <reference field="2" count="1" selected="0">
            <x v="10"/>
          </reference>
          <reference field="3" count="1" selected="0">
            <x v="42"/>
          </reference>
          <reference field="4" count="1" selected="0">
            <x v="59"/>
          </reference>
        </references>
      </pivotArea>
    </format>
    <format dxfId="104">
      <pivotArea outline="0" fieldPosition="0">
        <references count="4">
          <reference field="0" count="1" selected="0">
            <x v="0"/>
          </reference>
          <reference field="2" count="1" selected="0">
            <x v="11"/>
          </reference>
          <reference field="3" count="1" selected="0">
            <x v="52"/>
          </reference>
          <reference field="4" count="1" selected="0">
            <x v="21"/>
          </reference>
        </references>
      </pivotArea>
    </format>
    <format dxfId="103">
      <pivotArea outline="0" fieldPosition="0">
        <references count="4">
          <reference field="0" count="1" selected="0">
            <x v="0"/>
          </reference>
          <reference field="2" count="1" selected="0">
            <x v="11"/>
          </reference>
          <reference field="3" count="1" selected="0">
            <x v="53"/>
          </reference>
          <reference field="4" count="1" selected="0">
            <x v="13"/>
          </reference>
        </references>
      </pivotArea>
    </format>
    <format dxfId="102">
      <pivotArea outline="0" fieldPosition="0">
        <references count="4">
          <reference field="0" count="1" selected="0">
            <x v="0"/>
          </reference>
          <reference field="2" count="1" selected="0">
            <x v="11"/>
          </reference>
          <reference field="3" count="1" selected="0">
            <x v="54"/>
          </reference>
          <reference field="4" count="1" selected="0">
            <x v="81"/>
          </reference>
        </references>
      </pivotArea>
    </format>
    <format dxfId="101">
      <pivotArea outline="0" fieldPosition="0">
        <references count="4">
          <reference field="0" count="1" selected="0">
            <x v="0"/>
          </reference>
          <reference field="2" count="1" selected="0">
            <x v="11"/>
          </reference>
          <reference field="3" count="1" selected="0">
            <x v="55"/>
          </reference>
          <reference field="4" count="1" selected="0">
            <x v="60"/>
          </reference>
        </references>
      </pivotArea>
    </format>
    <format dxfId="100">
      <pivotArea outline="0" fieldPosition="0">
        <references count="4">
          <reference field="0" count="1" selected="0">
            <x v="0"/>
          </reference>
          <reference field="2" count="1" selected="0">
            <x v="11"/>
          </reference>
          <reference field="3" count="1" selected="0">
            <x v="56"/>
          </reference>
          <reference field="4" count="1" selected="0">
            <x v="2"/>
          </reference>
        </references>
      </pivotArea>
    </format>
    <format dxfId="99">
      <pivotArea outline="0" fieldPosition="0">
        <references count="4">
          <reference field="0" count="1" selected="0">
            <x v="0"/>
          </reference>
          <reference field="2" count="1" selected="0">
            <x v="11"/>
          </reference>
          <reference field="3" count="1" selected="0">
            <x v="57"/>
          </reference>
          <reference field="4" count="1" selected="0">
            <x v="74"/>
          </reference>
        </references>
      </pivotArea>
    </format>
    <format dxfId="98">
      <pivotArea outline="0" fieldPosition="0">
        <references count="4">
          <reference field="0" count="1" selected="0">
            <x v="0"/>
          </reference>
          <reference field="2" count="1" selected="0">
            <x v="11"/>
          </reference>
          <reference field="3" count="1" selected="0">
            <x v="58"/>
          </reference>
          <reference field="4" count="1" selected="0">
            <x v="19"/>
          </reference>
        </references>
      </pivotArea>
    </format>
    <format dxfId="97">
      <pivotArea outline="0" fieldPosition="0">
        <references count="4">
          <reference field="0" count="1" selected="0">
            <x v="0"/>
          </reference>
          <reference field="2" count="1" selected="0">
            <x v="11"/>
          </reference>
          <reference field="3" count="1" selected="0">
            <x v="59"/>
          </reference>
          <reference field="4" count="1" selected="0">
            <x v="54"/>
          </reference>
        </references>
      </pivotArea>
    </format>
    <format dxfId="96">
      <pivotArea outline="0" fieldPosition="0">
        <references count="4">
          <reference field="0" count="1" selected="0">
            <x v="0"/>
          </reference>
          <reference field="2" count="1" selected="0">
            <x v="11"/>
          </reference>
          <reference field="3" count="1" selected="0">
            <x v="60"/>
          </reference>
          <reference field="4" count="1" selected="0">
            <x v="18"/>
          </reference>
        </references>
      </pivotArea>
    </format>
    <format dxfId="95">
      <pivotArea outline="0" fieldPosition="0">
        <references count="4">
          <reference field="0" count="1" selected="0">
            <x v="0"/>
          </reference>
          <reference field="2" count="1" selected="0">
            <x v="11"/>
          </reference>
          <reference field="3" count="1" selected="0">
            <x v="61"/>
          </reference>
          <reference field="4" count="1" selected="0">
            <x v="78"/>
          </reference>
        </references>
      </pivotArea>
    </format>
    <format dxfId="94">
      <pivotArea outline="0" fieldPosition="0">
        <references count="4">
          <reference field="0" count="1" selected="0">
            <x v="0"/>
          </reference>
          <reference field="2" count="1" selected="0">
            <x v="11"/>
          </reference>
          <reference field="3" count="1" selected="0">
            <x v="62"/>
          </reference>
          <reference field="4" count="1" selected="0">
            <x v="22"/>
          </reference>
        </references>
      </pivotArea>
    </format>
    <format dxfId="93">
      <pivotArea outline="0" fieldPosition="0">
        <references count="4">
          <reference field="0" count="1" selected="0">
            <x v="0"/>
          </reference>
          <reference field="2" count="1" selected="0">
            <x v="11"/>
          </reference>
          <reference field="3" count="1" selected="0">
            <x v="63"/>
          </reference>
          <reference field="4" count="1" selected="0">
            <x v="79"/>
          </reference>
        </references>
      </pivotArea>
    </format>
    <format dxfId="92">
      <pivotArea outline="0" fieldPosition="0">
        <references count="4">
          <reference field="0" count="1" selected="0">
            <x v="0"/>
          </reference>
          <reference field="2" count="1" selected="0">
            <x v="11"/>
          </reference>
          <reference field="3" count="1" selected="0">
            <x v="64"/>
          </reference>
          <reference field="4" count="1" selected="0">
            <x v="75"/>
          </reference>
        </references>
      </pivotArea>
    </format>
    <format dxfId="91">
      <pivotArea outline="0" fieldPosition="0">
        <references count="4">
          <reference field="0" count="1" selected="0">
            <x v="0"/>
          </reference>
          <reference field="2" count="1" selected="0">
            <x v="11"/>
          </reference>
          <reference field="3" count="1" selected="0">
            <x v="65"/>
          </reference>
          <reference field="4" count="1" selected="0">
            <x v="3"/>
          </reference>
        </references>
      </pivotArea>
    </format>
    <format dxfId="90">
      <pivotArea outline="0" fieldPosition="0">
        <references count="4">
          <reference field="0" count="1" selected="0">
            <x v="0"/>
          </reference>
          <reference field="2" count="1" selected="0">
            <x v="11"/>
          </reference>
          <reference field="3" count="1" selected="0">
            <x v="66"/>
          </reference>
          <reference field="4" count="1" selected="0">
            <x v="77"/>
          </reference>
        </references>
      </pivotArea>
    </format>
    <format dxfId="89">
      <pivotArea outline="0" fieldPosition="0">
        <references count="4">
          <reference field="0" count="1" selected="0">
            <x v="0"/>
          </reference>
          <reference field="2" count="1" selected="0">
            <x v="11"/>
          </reference>
          <reference field="3" count="1" selected="0">
            <x v="67"/>
          </reference>
          <reference field="4" count="1" selected="0">
            <x v="76"/>
          </reference>
        </references>
      </pivotArea>
    </format>
    <format dxfId="88">
      <pivotArea outline="0" fieldPosition="0">
        <references count="4">
          <reference field="0" count="1" selected="0">
            <x v="0"/>
          </reference>
          <reference field="2" count="1" selected="0">
            <x v="11"/>
          </reference>
          <reference field="3" count="1" selected="0">
            <x v="68"/>
          </reference>
          <reference field="4" count="1" selected="0">
            <x v="8"/>
          </reference>
        </references>
      </pivotArea>
    </format>
    <format dxfId="87">
      <pivotArea outline="0" fieldPosition="0">
        <references count="4">
          <reference field="0" count="1" selected="0">
            <x v="0"/>
          </reference>
          <reference field="2" count="1" selected="0">
            <x v="11"/>
          </reference>
          <reference field="3" count="1" selected="0">
            <x v="69"/>
          </reference>
          <reference field="4" count="1" selected="0">
            <x v="9"/>
          </reference>
        </references>
      </pivotArea>
    </format>
    <format dxfId="86">
      <pivotArea outline="0" fieldPosition="0">
        <references count="4">
          <reference field="0" count="1" selected="0">
            <x v="0"/>
          </reference>
          <reference field="2" count="1" selected="0">
            <x v="11"/>
          </reference>
          <reference field="3" count="1" selected="0">
            <x v="70"/>
          </reference>
          <reference field="4" count="1" selected="0">
            <x v="53"/>
          </reference>
        </references>
      </pivotArea>
    </format>
    <format dxfId="85">
      <pivotArea outline="0" fieldPosition="0">
        <references count="4">
          <reference field="0" count="1" selected="0">
            <x v="0"/>
          </reference>
          <reference field="2" count="1" selected="0">
            <x v="11"/>
          </reference>
          <reference field="3" count="1" selected="0">
            <x v="71"/>
          </reference>
          <reference field="4" count="1" selected="0">
            <x v="27"/>
          </reference>
        </references>
      </pivotArea>
    </format>
    <format dxfId="84">
      <pivotArea outline="0" fieldPosition="0">
        <references count="4">
          <reference field="0" count="1" selected="0">
            <x v="0"/>
          </reference>
          <reference field="2" count="1" selected="0">
            <x v="11"/>
          </reference>
          <reference field="3" count="1" selected="0">
            <x v="72"/>
          </reference>
          <reference field="4" count="1" selected="0">
            <x v="61"/>
          </reference>
        </references>
      </pivotArea>
    </format>
    <format dxfId="83">
      <pivotArea outline="0" fieldPosition="0">
        <references count="4">
          <reference field="0" count="1" selected="0">
            <x v="0"/>
          </reference>
          <reference field="2" count="1" selected="0">
            <x v="11"/>
          </reference>
          <reference field="3" count="1" selected="0">
            <x v="73"/>
          </reference>
          <reference field="4" count="1" selected="0">
            <x v="6"/>
          </reference>
        </references>
      </pivotArea>
    </format>
    <format dxfId="82">
      <pivotArea outline="0" fieldPosition="0">
        <references count="4">
          <reference field="0" count="1" selected="0">
            <x v="0"/>
          </reference>
          <reference field="2" count="1" selected="0">
            <x v="11"/>
          </reference>
          <reference field="3" count="1" selected="0">
            <x v="74"/>
          </reference>
          <reference field="4" count="1" selected="0">
            <x v="11"/>
          </reference>
        </references>
      </pivotArea>
    </format>
    <format dxfId="81">
      <pivotArea outline="0" fieldPosition="0">
        <references count="4">
          <reference field="0" count="1" selected="0">
            <x v="0"/>
          </reference>
          <reference field="2" count="1" selected="0">
            <x v="11"/>
          </reference>
          <reference field="3" count="1" selected="0">
            <x v="75"/>
          </reference>
          <reference field="4" count="1" selected="0">
            <x v="1"/>
          </reference>
        </references>
      </pivotArea>
    </format>
    <format dxfId="80">
      <pivotArea outline="0" fieldPosition="0">
        <references count="4">
          <reference field="0" count="1" selected="0">
            <x v="0"/>
          </reference>
          <reference field="2" count="1" selected="0">
            <x v="12"/>
          </reference>
          <reference field="3" count="1" selected="0">
            <x v="53"/>
          </reference>
          <reference field="4" count="1" selected="0">
            <x v="13"/>
          </reference>
        </references>
      </pivotArea>
    </format>
    <format dxfId="79">
      <pivotArea outline="0" fieldPosition="0">
        <references count="4">
          <reference field="0" count="1" selected="0">
            <x v="0"/>
          </reference>
          <reference field="2" count="1" selected="0">
            <x v="12"/>
          </reference>
          <reference field="3" count="1" selected="0">
            <x v="52"/>
          </reference>
          <reference field="4" count="1" selected="0">
            <x v="21"/>
          </reference>
        </references>
      </pivotArea>
    </format>
    <format dxfId="78">
      <pivotArea outline="0" fieldPosition="0">
        <references count="4">
          <reference field="0" count="1" selected="0">
            <x v="0"/>
          </reference>
          <reference field="2" count="1" selected="0">
            <x v="12"/>
          </reference>
          <reference field="3" count="1" selected="0">
            <x v="54"/>
          </reference>
          <reference field="4" count="1" selected="0">
            <x v="81"/>
          </reference>
        </references>
      </pivotArea>
    </format>
    <format dxfId="77">
      <pivotArea outline="0" fieldPosition="0">
        <references count="4">
          <reference field="0" count="1" selected="0">
            <x v="0"/>
          </reference>
          <reference field="2" count="1" selected="0">
            <x v="12"/>
          </reference>
          <reference field="3" count="1" selected="0">
            <x v="55"/>
          </reference>
          <reference field="4" count="1" selected="0">
            <x v="60"/>
          </reference>
        </references>
      </pivotArea>
    </format>
    <format dxfId="76">
      <pivotArea outline="0" fieldPosition="0">
        <references count="4">
          <reference field="0" count="1" selected="0">
            <x v="0"/>
          </reference>
          <reference field="2" count="1" selected="0">
            <x v="12"/>
          </reference>
          <reference field="3" count="1" selected="0">
            <x v="56"/>
          </reference>
          <reference field="4" count="1" selected="0">
            <x v="2"/>
          </reference>
        </references>
      </pivotArea>
    </format>
    <format dxfId="75">
      <pivotArea outline="0" fieldPosition="0">
        <references count="4">
          <reference field="0" count="1" selected="0">
            <x v="0"/>
          </reference>
          <reference field="2" count="1" selected="0">
            <x v="12"/>
          </reference>
          <reference field="3" count="1" selected="0">
            <x v="57"/>
          </reference>
          <reference field="4" count="1" selected="0">
            <x v="74"/>
          </reference>
        </references>
      </pivotArea>
    </format>
    <format dxfId="74">
      <pivotArea outline="0" fieldPosition="0">
        <references count="4">
          <reference field="0" count="1" selected="0">
            <x v="0"/>
          </reference>
          <reference field="2" count="1" selected="0">
            <x v="12"/>
          </reference>
          <reference field="3" count="1" selected="0">
            <x v="58"/>
          </reference>
          <reference field="4" count="1" selected="0">
            <x v="19"/>
          </reference>
        </references>
      </pivotArea>
    </format>
    <format dxfId="73">
      <pivotArea outline="0" fieldPosition="0">
        <references count="4">
          <reference field="0" count="1" selected="0">
            <x v="0"/>
          </reference>
          <reference field="2" count="1" selected="0">
            <x v="12"/>
          </reference>
          <reference field="3" count="1" selected="0">
            <x v="59"/>
          </reference>
          <reference field="4" count="1" selected="0">
            <x v="54"/>
          </reference>
        </references>
      </pivotArea>
    </format>
    <format dxfId="72">
      <pivotArea outline="0" fieldPosition="0">
        <references count="4">
          <reference field="0" count="1" selected="0">
            <x v="0"/>
          </reference>
          <reference field="2" count="1" selected="0">
            <x v="12"/>
          </reference>
          <reference field="3" count="1" selected="0">
            <x v="60"/>
          </reference>
          <reference field="4" count="1" selected="0">
            <x v="18"/>
          </reference>
        </references>
      </pivotArea>
    </format>
    <format dxfId="71">
      <pivotArea outline="0" fieldPosition="0">
        <references count="4">
          <reference field="0" count="1" selected="0">
            <x v="0"/>
          </reference>
          <reference field="2" count="1" selected="0">
            <x v="12"/>
          </reference>
          <reference field="3" count="1" selected="0">
            <x v="61"/>
          </reference>
          <reference field="4" count="1" selected="0">
            <x v="78"/>
          </reference>
        </references>
      </pivotArea>
    </format>
    <format dxfId="70">
      <pivotArea outline="0" fieldPosition="0">
        <references count="4">
          <reference field="0" count="1" selected="0">
            <x v="0"/>
          </reference>
          <reference field="2" count="1" selected="0">
            <x v="12"/>
          </reference>
          <reference field="3" count="1" selected="0">
            <x v="62"/>
          </reference>
          <reference field="4" count="1" selected="0">
            <x v="22"/>
          </reference>
        </references>
      </pivotArea>
    </format>
    <format dxfId="69">
      <pivotArea outline="0" fieldPosition="0">
        <references count="4">
          <reference field="0" count="1" selected="0">
            <x v="0"/>
          </reference>
          <reference field="2" count="1" selected="0">
            <x v="12"/>
          </reference>
          <reference field="3" count="1" selected="0">
            <x v="63"/>
          </reference>
          <reference field="4" count="1" selected="0">
            <x v="79"/>
          </reference>
        </references>
      </pivotArea>
    </format>
    <format dxfId="68">
      <pivotArea outline="0" fieldPosition="0">
        <references count="4">
          <reference field="0" count="1" selected="0">
            <x v="0"/>
          </reference>
          <reference field="2" count="1" selected="0">
            <x v="12"/>
          </reference>
          <reference field="3" count="1" selected="0">
            <x v="64"/>
          </reference>
          <reference field="4" count="1" selected="0">
            <x v="75"/>
          </reference>
        </references>
      </pivotArea>
    </format>
    <format dxfId="67">
      <pivotArea outline="0" fieldPosition="0">
        <references count="4">
          <reference field="0" count="1" selected="0">
            <x v="0"/>
          </reference>
          <reference field="2" count="1" selected="0">
            <x v="12"/>
          </reference>
          <reference field="3" count="1" selected="0">
            <x v="65"/>
          </reference>
          <reference field="4" count="1" selected="0">
            <x v="3"/>
          </reference>
        </references>
      </pivotArea>
    </format>
    <format dxfId="66">
      <pivotArea outline="0" fieldPosition="0">
        <references count="4">
          <reference field="0" count="1" selected="0">
            <x v="0"/>
          </reference>
          <reference field="2" count="1" selected="0">
            <x v="12"/>
          </reference>
          <reference field="3" count="1" selected="0">
            <x v="66"/>
          </reference>
          <reference field="4" count="1" selected="0">
            <x v="77"/>
          </reference>
        </references>
      </pivotArea>
    </format>
    <format dxfId="65">
      <pivotArea outline="0" fieldPosition="0">
        <references count="4">
          <reference field="0" count="1" selected="0">
            <x v="0"/>
          </reference>
          <reference field="2" count="1" selected="0">
            <x v="12"/>
          </reference>
          <reference field="3" count="1" selected="0">
            <x v="67"/>
          </reference>
          <reference field="4" count="1" selected="0">
            <x v="76"/>
          </reference>
        </references>
      </pivotArea>
    </format>
    <format dxfId="64">
      <pivotArea outline="0" fieldPosition="0">
        <references count="4">
          <reference field="0" count="1" selected="0">
            <x v="0"/>
          </reference>
          <reference field="2" count="1" selected="0">
            <x v="12"/>
          </reference>
          <reference field="3" count="1" selected="0">
            <x v="68"/>
          </reference>
          <reference field="4" count="1" selected="0">
            <x v="8"/>
          </reference>
        </references>
      </pivotArea>
    </format>
    <format dxfId="63">
      <pivotArea outline="0" fieldPosition="0">
        <references count="4">
          <reference field="0" count="1" selected="0">
            <x v="0"/>
          </reference>
          <reference field="2" count="1" selected="0">
            <x v="12"/>
          </reference>
          <reference field="3" count="1" selected="0">
            <x v="69"/>
          </reference>
          <reference field="4" count="1" selected="0">
            <x v="9"/>
          </reference>
        </references>
      </pivotArea>
    </format>
    <format dxfId="62">
      <pivotArea outline="0" fieldPosition="0">
        <references count="4">
          <reference field="0" count="1" selected="0">
            <x v="0"/>
          </reference>
          <reference field="2" count="1" selected="0">
            <x v="12"/>
          </reference>
          <reference field="3" count="1" selected="0">
            <x v="70"/>
          </reference>
          <reference field="4" count="1" selected="0">
            <x v="53"/>
          </reference>
        </references>
      </pivotArea>
    </format>
    <format dxfId="61">
      <pivotArea outline="0" fieldPosition="0">
        <references count="4">
          <reference field="0" count="1" selected="0">
            <x v="0"/>
          </reference>
          <reference field="2" count="1" selected="0">
            <x v="12"/>
          </reference>
          <reference field="3" count="1" selected="0">
            <x v="71"/>
          </reference>
          <reference field="4" count="1" selected="0">
            <x v="27"/>
          </reference>
        </references>
      </pivotArea>
    </format>
    <format dxfId="60">
      <pivotArea outline="0" fieldPosition="0">
        <references count="4">
          <reference field="0" count="1" selected="0">
            <x v="0"/>
          </reference>
          <reference field="2" count="1" selected="0">
            <x v="12"/>
          </reference>
          <reference field="3" count="1" selected="0">
            <x v="72"/>
          </reference>
          <reference field="4" count="1" selected="0">
            <x v="61"/>
          </reference>
        </references>
      </pivotArea>
    </format>
    <format dxfId="59">
      <pivotArea outline="0" fieldPosition="0">
        <references count="4">
          <reference field="0" count="1" selected="0">
            <x v="0"/>
          </reference>
          <reference field="2" count="1" selected="0">
            <x v="12"/>
          </reference>
          <reference field="3" count="1" selected="0">
            <x v="73"/>
          </reference>
          <reference field="4" count="1" selected="0">
            <x v="6"/>
          </reference>
        </references>
      </pivotArea>
    </format>
    <format dxfId="58">
      <pivotArea outline="0" fieldPosition="0">
        <references count="4">
          <reference field="0" count="1" selected="0">
            <x v="0"/>
          </reference>
          <reference field="2" count="1" selected="0">
            <x v="12"/>
          </reference>
          <reference field="3" count="1" selected="0">
            <x v="74"/>
          </reference>
          <reference field="4" count="1" selected="0">
            <x v="11"/>
          </reference>
        </references>
      </pivotArea>
    </format>
    <format dxfId="57">
      <pivotArea outline="0" fieldPosition="0">
        <references count="4">
          <reference field="0" count="1" selected="0">
            <x v="0"/>
          </reference>
          <reference field="2" count="1" selected="0">
            <x v="12"/>
          </reference>
          <reference field="3" count="1" selected="0">
            <x v="75"/>
          </reference>
          <reference field="4" count="1" selected="0">
            <x v="1"/>
          </reference>
        </references>
      </pivotArea>
    </format>
    <format dxfId="56">
      <pivotArea outline="0" fieldPosition="0">
        <references count="4">
          <reference field="0" count="1" selected="0">
            <x v="7"/>
          </reference>
          <reference field="2" count="1" selected="0">
            <x v="12"/>
          </reference>
          <reference field="3" count="1" selected="0">
            <x v="7"/>
          </reference>
          <reference field="4" count="1" selected="0">
            <x v="7"/>
          </reference>
        </references>
      </pivotArea>
    </format>
    <format dxfId="55">
      <pivotArea outline="0" fieldPosition="0">
        <references count="4">
          <reference field="0" count="1" selected="0">
            <x v="7"/>
          </reference>
          <reference field="2" count="1" selected="0">
            <x v="12"/>
          </reference>
          <reference field="3" count="1" selected="0">
            <x v="4"/>
          </reference>
          <reference field="4" count="1" selected="0">
            <x v="6"/>
          </reference>
        </references>
      </pivotArea>
    </format>
    <format dxfId="54">
      <pivotArea outline="0" fieldPosition="0">
        <references count="4">
          <reference field="0" count="1" selected="0">
            <x v="7"/>
          </reference>
          <reference field="2" count="1" selected="0">
            <x v="10"/>
          </reference>
          <reference field="3" count="1" selected="0">
            <x v="8"/>
          </reference>
          <reference field="4" count="1" selected="0">
            <x v="6"/>
          </reference>
        </references>
      </pivotArea>
    </format>
    <format dxfId="53">
      <pivotArea outline="0" fieldPosition="0">
        <references count="4">
          <reference field="0" count="1" selected="0">
            <x v="8"/>
          </reference>
          <reference field="2" count="1" selected="0">
            <x v="11"/>
          </reference>
          <reference field="3" count="1" selected="0">
            <x v="24"/>
          </reference>
          <reference field="4" count="1" selected="0">
            <x v="11"/>
          </reference>
        </references>
      </pivotArea>
    </format>
    <format dxfId="52">
      <pivotArea outline="0" fieldPosition="0">
        <references count="4">
          <reference field="0" count="1" selected="0">
            <x v="8"/>
          </reference>
          <reference field="2" count="1" selected="0">
            <x v="11"/>
          </reference>
          <reference field="3" count="1" selected="0">
            <x v="33"/>
          </reference>
          <reference field="4" count="1" selected="0">
            <x v="63"/>
          </reference>
        </references>
      </pivotArea>
    </format>
    <format dxfId="51">
      <pivotArea outline="0" fieldPosition="0">
        <references count="4">
          <reference field="0" count="1" selected="0">
            <x v="8"/>
          </reference>
          <reference field="2" count="1" selected="0">
            <x v="11"/>
          </reference>
          <reference field="3" count="1" selected="0">
            <x v="42"/>
          </reference>
          <reference field="4" count="1" selected="0">
            <x v="59"/>
          </reference>
        </references>
      </pivotArea>
    </format>
    <format dxfId="50">
      <pivotArea outline="0" fieldPosition="0">
        <references count="4">
          <reference field="0" count="1" selected="0">
            <x v="7"/>
          </reference>
          <reference field="2" count="1" selected="0">
            <x v="10"/>
          </reference>
          <reference field="3" count="1" selected="0">
            <x v="7"/>
          </reference>
          <reference field="4" count="1" selected="0">
            <x v="7"/>
          </reference>
        </references>
      </pivotArea>
    </format>
    <format dxfId="49">
      <pivotArea outline="0" fieldPosition="0">
        <references count="4">
          <reference field="0" count="1" selected="0">
            <x v="7"/>
          </reference>
          <reference field="2" count="1" selected="0">
            <x v="12"/>
          </reference>
          <reference field="3" count="1" selected="0">
            <x v="8"/>
          </reference>
          <reference field="4" count="1" selected="0">
            <x v="6"/>
          </reference>
        </references>
      </pivotArea>
    </format>
    <format dxfId="48">
      <pivotArea outline="0" fieldPosition="0">
        <references count="4">
          <reference field="0" count="1" selected="0">
            <x v="7"/>
          </reference>
          <reference field="2" count="1" selected="0">
            <x v="12"/>
          </reference>
          <reference field="3" count="1" selected="0">
            <x v="9"/>
          </reference>
          <reference field="4" count="1" selected="0">
            <x v="6"/>
          </reference>
        </references>
      </pivotArea>
    </format>
    <format dxfId="47">
      <pivotArea outline="0" fieldPosition="0">
        <references count="4">
          <reference field="0" count="1" selected="0">
            <x v="7"/>
          </reference>
          <reference field="2" count="1" selected="0">
            <x v="12"/>
          </reference>
          <reference field="3" count="1" selected="0">
            <x v="17"/>
          </reference>
          <reference field="4" count="1" selected="0">
            <x v="41"/>
          </reference>
        </references>
      </pivotArea>
    </format>
    <format dxfId="46">
      <pivotArea outline="0" fieldPosition="0">
        <references count="4">
          <reference field="0" count="1" selected="0">
            <x v="7"/>
          </reference>
          <reference field="2" count="1" selected="0">
            <x v="12"/>
          </reference>
          <reference field="3" count="1" selected="0">
            <x v="22"/>
          </reference>
          <reference field="4" count="1" selected="0">
            <x v="39"/>
          </reference>
        </references>
      </pivotArea>
    </format>
    <format dxfId="45">
      <pivotArea outline="0" fieldPosition="0">
        <references count="4">
          <reference field="0" count="1" selected="0">
            <x v="7"/>
          </reference>
          <reference field="2" count="1" selected="0">
            <x v="12"/>
          </reference>
          <reference field="3" count="1" selected="0">
            <x v="24"/>
          </reference>
          <reference field="4" count="1" selected="0">
            <x v="11"/>
          </reference>
        </references>
      </pivotArea>
    </format>
    <format dxfId="44">
      <pivotArea outline="0" fieldPosition="0">
        <references count="4">
          <reference field="0" count="1" selected="0">
            <x v="7"/>
          </reference>
          <reference field="2" count="1" selected="0">
            <x v="12"/>
          </reference>
          <reference field="3" count="1" selected="0">
            <x v="26"/>
          </reference>
          <reference field="4" count="1" selected="0">
            <x v="44"/>
          </reference>
        </references>
      </pivotArea>
    </format>
    <format dxfId="43">
      <pivotArea outline="0" fieldPosition="0">
        <references count="4">
          <reference field="0" count="1" selected="0">
            <x v="7"/>
          </reference>
          <reference field="2" count="1" selected="0">
            <x v="12"/>
          </reference>
          <reference field="3" count="1" selected="0">
            <x v="27"/>
          </reference>
          <reference field="4" count="1" selected="0">
            <x v="11"/>
          </reference>
        </references>
      </pivotArea>
    </format>
    <format dxfId="42">
      <pivotArea outline="0" fieldPosition="0">
        <references count="4">
          <reference field="0" count="1" selected="0">
            <x v="7"/>
          </reference>
          <reference field="2" count="1" selected="0">
            <x v="12"/>
          </reference>
          <reference field="3" count="1" selected="0">
            <x v="28"/>
          </reference>
          <reference field="4" count="1" selected="0">
            <x v="11"/>
          </reference>
        </references>
      </pivotArea>
    </format>
    <format dxfId="41">
      <pivotArea outline="0" fieldPosition="0">
        <references count="4">
          <reference field="0" count="1" selected="0">
            <x v="7"/>
          </reference>
          <reference field="2" count="1" selected="0">
            <x v="12"/>
          </reference>
          <reference field="3" count="1" selected="0">
            <x v="33"/>
          </reference>
          <reference field="4" count="1" selected="0">
            <x v="6"/>
          </reference>
        </references>
      </pivotArea>
    </format>
    <format dxfId="40">
      <pivotArea outline="0" fieldPosition="0">
        <references count="4">
          <reference field="0" count="1" selected="0">
            <x v="7"/>
          </reference>
          <reference field="2" count="1" selected="0">
            <x v="12"/>
          </reference>
          <reference field="3" count="1" selected="0">
            <x v="33"/>
          </reference>
          <reference field="4" count="1" selected="0">
            <x v="63"/>
          </reference>
        </references>
      </pivotArea>
    </format>
    <format dxfId="39">
      <pivotArea outline="0" fieldPosition="0">
        <references count="4">
          <reference field="0" count="1" selected="0">
            <x v="7"/>
          </reference>
          <reference field="2" count="1" selected="0">
            <x v="12"/>
          </reference>
          <reference field="3" count="1" selected="0">
            <x v="35"/>
          </reference>
          <reference field="4" count="1" selected="0">
            <x v="24"/>
          </reference>
        </references>
      </pivotArea>
    </format>
    <format dxfId="38">
      <pivotArea outline="0" fieldPosition="0">
        <references count="4">
          <reference field="0" count="1" selected="0">
            <x v="7"/>
          </reference>
          <reference field="2" count="1" selected="0">
            <x v="12"/>
          </reference>
          <reference field="3" count="1" selected="0">
            <x v="37"/>
          </reference>
          <reference field="4" count="1" selected="0">
            <x v="57"/>
          </reference>
        </references>
      </pivotArea>
    </format>
    <format dxfId="37">
      <pivotArea outline="0" fieldPosition="0">
        <references count="4">
          <reference field="0" count="1" selected="0">
            <x v="7"/>
          </reference>
          <reference field="2" count="1" selected="0">
            <x v="12"/>
          </reference>
          <reference field="3" count="1" selected="0">
            <x v="42"/>
          </reference>
          <reference field="4" count="1" selected="0">
            <x v="59"/>
          </reference>
        </references>
      </pivotArea>
    </format>
    <format dxfId="36">
      <pivotArea outline="0" fieldPosition="0">
        <references count="4">
          <reference field="0" count="1" selected="0">
            <x v="7"/>
          </reference>
          <reference field="2" count="1" selected="0">
            <x v="12"/>
          </reference>
          <reference field="3" count="1" selected="0">
            <x v="50"/>
          </reference>
          <reference field="4" count="1" selected="0">
            <x v="5"/>
          </reference>
        </references>
      </pivotArea>
    </format>
    <format dxfId="35">
      <pivotArea outline="0" fieldPosition="0">
        <references count="4">
          <reference field="0" count="1" selected="0">
            <x v="7"/>
          </reference>
          <reference field="2" count="1" selected="0">
            <x v="12"/>
          </reference>
          <reference field="3" count="1" selected="0">
            <x v="51"/>
          </reference>
          <reference field="4" count="1" selected="0">
            <x v="6"/>
          </reference>
        </references>
      </pivotArea>
    </format>
    <format dxfId="34">
      <pivotArea outline="0" fieldPosition="0">
        <references count="4">
          <reference field="0" count="1" selected="0">
            <x v="7"/>
          </reference>
          <reference field="2" count="1" selected="0">
            <x v="12"/>
          </reference>
          <reference field="3" count="1" selected="0">
            <x v="51"/>
          </reference>
          <reference field="4" count="1" selected="0">
            <x v="63"/>
          </reference>
        </references>
      </pivotArea>
    </format>
    <format dxfId="33">
      <pivotArea outline="0" fieldPosition="0">
        <references count="4">
          <reference field="0" count="1" selected="0">
            <x v="7"/>
          </reference>
          <reference field="2" count="1" selected="0">
            <x v="12"/>
          </reference>
          <reference field="3" count="1" selected="0">
            <x v="76"/>
          </reference>
          <reference field="4" count="1" selected="0">
            <x v="6"/>
          </reference>
        </references>
      </pivotArea>
    </format>
    <format dxfId="32">
      <pivotArea outline="0" fieldPosition="0">
        <references count="4">
          <reference field="0" count="1" selected="0">
            <x v="7"/>
          </reference>
          <reference field="2" count="1" selected="0">
            <x v="12"/>
          </reference>
          <reference field="3" count="1" selected="0">
            <x v="77"/>
          </reference>
          <reference field="4" count="1" selected="0">
            <x v="37"/>
          </reference>
        </references>
      </pivotArea>
    </format>
    <format dxfId="31">
      <pivotArea outline="0" fieldPosition="0">
        <references count="4">
          <reference field="0" count="1" selected="0">
            <x v="7"/>
          </reference>
          <reference field="2" count="1" selected="0">
            <x v="12"/>
          </reference>
          <reference field="3" count="1" selected="0">
            <x v="78"/>
          </reference>
          <reference field="4" count="1" selected="0">
            <x v="11"/>
          </reference>
        </references>
      </pivotArea>
    </format>
    <format dxfId="30">
      <pivotArea outline="0" fieldPosition="0">
        <references count="4">
          <reference field="0" count="1" selected="0">
            <x v="7"/>
          </reference>
          <reference field="2" count="1" selected="0">
            <x v="12"/>
          </reference>
          <reference field="3" count="1" selected="0">
            <x v="79"/>
          </reference>
          <reference field="4" count="1" selected="0">
            <x v="63"/>
          </reference>
        </references>
      </pivotArea>
    </format>
    <format dxfId="29">
      <pivotArea outline="0" fieldPosition="0">
        <references count="4">
          <reference field="0" count="1" selected="0">
            <x v="8"/>
          </reference>
          <reference field="2" count="1" selected="0">
            <x v="11"/>
          </reference>
          <reference field="3" count="1" selected="0">
            <x v="6"/>
          </reference>
          <reference field="4" count="1" selected="0">
            <x v="6"/>
          </reference>
        </references>
      </pivotArea>
    </format>
    <format dxfId="28">
      <pivotArea outline="0" fieldPosition="0">
        <references count="4">
          <reference field="0" count="1" selected="0">
            <x v="8"/>
          </reference>
          <reference field="2" count="1" selected="0">
            <x v="11"/>
          </reference>
          <reference field="3" count="1" selected="0">
            <x v="19"/>
          </reference>
          <reference field="4" count="1" selected="0">
            <x v="37"/>
          </reference>
        </references>
      </pivotArea>
    </format>
    <format dxfId="27">
      <pivotArea outline="0" fieldPosition="0">
        <references count="4">
          <reference field="0" count="1" selected="0">
            <x v="8"/>
          </reference>
          <reference field="2" count="1" selected="0">
            <x v="11"/>
          </reference>
          <reference field="3" count="1" selected="0">
            <x v="23"/>
          </reference>
          <reference field="4" count="1" selected="0">
            <x v="34"/>
          </reference>
        </references>
      </pivotArea>
    </format>
  </formats>
  <pivotTableStyleInfo showRowHeaders="1" showColHeaders="1" showRowStripes="0" showColStripes="0" showLastColumn="1"/>
</pivotTableDefinition>
</file>

<file path=xl/pivotTables/pivotTable5.xml><?xml version="1.0" encoding="utf-8"?>
<pivotTableDefinition xmlns="http://schemas.openxmlformats.org/spreadsheetml/2006/main" name="PivotTable18" cacheId="3" applyNumberFormats="0" applyBorderFormats="0" applyFontFormats="0" applyPatternFormats="0" applyAlignmentFormats="0" applyWidthHeightFormats="1" dataCaption="Data" updatedVersion="4" minRefreshableVersion="3" showMemberPropertyTips="0" itemPrintTitles="1" createdVersion="4" indent="0" compact="0" compactData="0" gridDropZones="1">
  <location ref="B48:Y85" firstHeaderRow="1" firstDataRow="2" firstDataCol="1" rowPageCount="1" colPageCount="1"/>
  <pivotFields count="11">
    <pivotField compact="0" outline="0" subtotalTop="0" showAll="0" includeNewItemsInFilter="1"/>
    <pivotField axis="axisPage" compact="0" outline="0" multipleItemSelectionAllowed="1" showAll="0" defaultSubtotal="0">
      <items count="4">
        <item x="1"/>
        <item h="1" m="1" x="2"/>
        <item x="0"/>
        <item h="1" m="1" x="3"/>
      </items>
    </pivotField>
    <pivotField compact="0" outline="0" subtotalTop="0" showAll="0" includeNewItemsInFilter="1"/>
    <pivotField axis="axisRow" compact="0" outline="0" subtotalTop="0" showAll="0" includeNewItemsInFilter="1" sortType="ascending">
      <items count="40">
        <item x="4"/>
        <item x="5"/>
        <item x="8"/>
        <item x="9"/>
        <item x="12"/>
        <item x="17"/>
        <item x="18"/>
        <item x="20"/>
        <item x="21"/>
        <item x="22"/>
        <item x="25"/>
        <item x="27"/>
        <item x="29"/>
        <item m="1" x="36"/>
        <item x="0"/>
        <item x="1"/>
        <item x="2"/>
        <item x="3"/>
        <item x="6"/>
        <item x="7"/>
        <item x="10"/>
        <item x="13"/>
        <item x="30"/>
        <item x="14"/>
        <item x="15"/>
        <item m="1" x="38"/>
        <item x="31"/>
        <item x="16"/>
        <item x="19"/>
        <item x="32"/>
        <item x="23"/>
        <item x="24"/>
        <item x="26"/>
        <item x="28"/>
        <item x="33"/>
        <item x="34"/>
        <item x="11"/>
        <item m="1" x="35"/>
        <item m="1" x="37"/>
        <item t="default"/>
      </items>
    </pivotField>
    <pivotField compact="0" outline="0" subtotalTop="0" showAll="0" includeNewItemsInFilter="1"/>
    <pivotField axis="axisCol" compact="0" outline="0" subtotalTop="0" showAll="0" includeNewItemsInFilter="1" sortType="descending">
      <items count="27">
        <item x="14"/>
        <item x="7"/>
        <item x="4"/>
        <item x="2"/>
        <item x="12"/>
        <item m="1" x="23"/>
        <item x="18"/>
        <item x="10"/>
        <item x="5"/>
        <item x="0"/>
        <item x="3"/>
        <item x="21"/>
        <item x="19"/>
        <item x="20"/>
        <item m="1" x="25"/>
        <item x="17"/>
        <item x="16"/>
        <item x="6"/>
        <item x="8"/>
        <item x="9"/>
        <item x="11"/>
        <item x="15"/>
        <item m="1" x="24"/>
        <item x="13"/>
        <item x="1"/>
        <item m="1" x="22"/>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3"/>
  </rowFields>
  <rowItems count="36">
    <i>
      <x/>
    </i>
    <i>
      <x v="1"/>
    </i>
    <i>
      <x v="2"/>
    </i>
    <i>
      <x v="3"/>
    </i>
    <i>
      <x v="4"/>
    </i>
    <i>
      <x v="5"/>
    </i>
    <i>
      <x v="6"/>
    </i>
    <i>
      <x v="7"/>
    </i>
    <i>
      <x v="8"/>
    </i>
    <i>
      <x v="9"/>
    </i>
    <i>
      <x v="10"/>
    </i>
    <i>
      <x v="11"/>
    </i>
    <i>
      <x v="12"/>
    </i>
    <i>
      <x v="14"/>
    </i>
    <i>
      <x v="15"/>
    </i>
    <i>
      <x v="16"/>
    </i>
    <i>
      <x v="17"/>
    </i>
    <i>
      <x v="18"/>
    </i>
    <i>
      <x v="19"/>
    </i>
    <i>
      <x v="20"/>
    </i>
    <i>
      <x v="21"/>
    </i>
    <i>
      <x v="22"/>
    </i>
    <i>
      <x v="23"/>
    </i>
    <i>
      <x v="24"/>
    </i>
    <i>
      <x v="26"/>
    </i>
    <i>
      <x v="27"/>
    </i>
    <i>
      <x v="28"/>
    </i>
    <i>
      <x v="29"/>
    </i>
    <i>
      <x v="30"/>
    </i>
    <i>
      <x v="31"/>
    </i>
    <i>
      <x v="32"/>
    </i>
    <i>
      <x v="33"/>
    </i>
    <i>
      <x v="34"/>
    </i>
    <i>
      <x v="35"/>
    </i>
    <i>
      <x v="36"/>
    </i>
    <i t="grand">
      <x/>
    </i>
  </rowItems>
  <colFields count="1">
    <field x="5"/>
  </colFields>
  <colItems count="23">
    <i>
      <x v="10"/>
    </i>
    <i>
      <x v="24"/>
    </i>
    <i>
      <x/>
    </i>
    <i>
      <x v="19"/>
    </i>
    <i>
      <x v="17"/>
    </i>
    <i>
      <x v="23"/>
    </i>
    <i>
      <x v="2"/>
    </i>
    <i>
      <x v="7"/>
    </i>
    <i>
      <x v="21"/>
    </i>
    <i>
      <x v="1"/>
    </i>
    <i>
      <x v="8"/>
    </i>
    <i>
      <x v="16"/>
    </i>
    <i>
      <x v="6"/>
    </i>
    <i>
      <x v="12"/>
    </i>
    <i>
      <x v="9"/>
    </i>
    <i>
      <x v="18"/>
    </i>
    <i>
      <x v="4"/>
    </i>
    <i>
      <x v="15"/>
    </i>
    <i>
      <x v="13"/>
    </i>
    <i>
      <x v="3"/>
    </i>
    <i>
      <x v="20"/>
    </i>
    <i>
      <x v="11"/>
    </i>
    <i t="grand">
      <x/>
    </i>
  </colItems>
  <pageFields count="1">
    <pageField fld="1" hier="-1"/>
  </pageFields>
  <dataFields count="1">
    <dataField name="Sum of VOC (tons/year)" fld="7" baseField="0" baseItem="0"/>
  </dataFields>
  <formats count="5">
    <format dxfId="23">
      <pivotArea field="3" type="button" dataOnly="0" labelOnly="1" outline="0" axis="axisRow" fieldPosition="0"/>
    </format>
    <format dxfId="22">
      <pivotArea dataOnly="0" labelOnly="1" outline="0" fieldPosition="0">
        <references count="1">
          <reference field="5" count="0"/>
        </references>
      </pivotArea>
    </format>
    <format dxfId="21">
      <pivotArea dataOnly="0" labelOnly="1" grandCol="1" outline="0" fieldPosition="0"/>
    </format>
    <format dxfId="20">
      <pivotArea dataOnly="0" labelOnly="1" outline="0" fieldPosition="0">
        <references count="1">
          <reference field="3" count="0"/>
        </references>
      </pivotArea>
    </format>
    <format dxfId="19">
      <pivotArea outline="0" fieldPosition="0"/>
    </format>
  </formats>
  <pivotTableStyleInfo showRowHeaders="1" showColHeaders="1" showRowStripes="0" showColStripes="0" showLastColumn="1"/>
</pivotTableDefinition>
</file>

<file path=xl/pivotTables/pivotTable6.xml><?xml version="1.0" encoding="utf-8"?>
<pivotTableDefinition xmlns="http://schemas.openxmlformats.org/spreadsheetml/2006/main" name="PivotTable2" cacheId="3" applyNumberFormats="0" applyBorderFormats="0" applyFontFormats="0" applyPatternFormats="0" applyAlignmentFormats="0" applyWidthHeightFormats="1" dataCaption="Data" updatedVersion="4" minRefreshableVersion="3" showMemberPropertyTips="0" itemPrintTitles="1" createdVersion="4" indent="0" compact="0" compactData="0" gridDropZones="1">
  <location ref="B48:Y85" firstHeaderRow="1" firstDataRow="2" firstDataCol="1" rowPageCount="1" colPageCount="1"/>
  <pivotFields count="11">
    <pivotField compact="0" outline="0" subtotalTop="0" showAll="0" includeNewItemsInFilter="1"/>
    <pivotField axis="axisPage" compact="0" outline="0" multipleItemSelectionAllowed="1" showAll="0" defaultSubtotal="0">
      <items count="4">
        <item x="1"/>
        <item h="1" m="1" x="2"/>
        <item x="0"/>
        <item h="1" m="1" x="3"/>
      </items>
    </pivotField>
    <pivotField compact="0" outline="0" subtotalTop="0" showAll="0" includeNewItemsInFilter="1"/>
    <pivotField axis="axisRow" compact="0" outline="0" subtotalTop="0" showAll="0" includeNewItemsInFilter="1" sortType="ascending">
      <items count="40">
        <item x="4"/>
        <item x="5"/>
        <item x="8"/>
        <item x="9"/>
        <item x="12"/>
        <item x="17"/>
        <item x="18"/>
        <item x="20"/>
        <item x="21"/>
        <item x="22"/>
        <item x="25"/>
        <item x="27"/>
        <item x="29"/>
        <item m="1" x="36"/>
        <item x="0"/>
        <item x="1"/>
        <item x="2"/>
        <item x="3"/>
        <item x="6"/>
        <item x="7"/>
        <item x="10"/>
        <item x="13"/>
        <item x="30"/>
        <item x="14"/>
        <item x="15"/>
        <item m="1" x="38"/>
        <item x="31"/>
        <item x="16"/>
        <item x="19"/>
        <item x="32"/>
        <item x="23"/>
        <item x="24"/>
        <item x="26"/>
        <item x="28"/>
        <item x="33"/>
        <item x="34"/>
        <item x="11"/>
        <item m="1" x="35"/>
        <item m="1" x="37"/>
        <item t="default"/>
      </items>
    </pivotField>
    <pivotField compact="0" outline="0" subtotalTop="0" showAll="0" includeNewItemsInFilter="1"/>
    <pivotField axis="axisCol" compact="0" outline="0" subtotalTop="0" showAll="0" includeNewItemsInFilter="1" sortType="descending">
      <items count="27">
        <item x="14"/>
        <item x="7"/>
        <item x="4"/>
        <item x="2"/>
        <item x="12"/>
        <item m="1" x="23"/>
        <item x="18"/>
        <item x="10"/>
        <item x="5"/>
        <item x="0"/>
        <item x="3"/>
        <item x="21"/>
        <item x="19"/>
        <item x="20"/>
        <item m="1" x="25"/>
        <item x="17"/>
        <item x="16"/>
        <item x="6"/>
        <item x="8"/>
        <item x="9"/>
        <item x="11"/>
        <item x="15"/>
        <item m="1" x="24"/>
        <item x="13"/>
        <item x="1"/>
        <item m="1" x="22"/>
        <item t="default"/>
      </items>
      <autoSortScope>
        <pivotArea dataOnly="0" outline="0" fieldPosition="0">
          <references count="1">
            <reference field="4294967294" count="1" selected="0">
              <x v="0"/>
            </reference>
          </references>
        </pivotArea>
      </autoSortScope>
    </pivotField>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3"/>
  </rowFields>
  <rowItems count="36">
    <i>
      <x/>
    </i>
    <i>
      <x v="1"/>
    </i>
    <i>
      <x v="2"/>
    </i>
    <i>
      <x v="3"/>
    </i>
    <i>
      <x v="4"/>
    </i>
    <i>
      <x v="5"/>
    </i>
    <i>
      <x v="6"/>
    </i>
    <i>
      <x v="7"/>
    </i>
    <i>
      <x v="8"/>
    </i>
    <i>
      <x v="9"/>
    </i>
    <i>
      <x v="10"/>
    </i>
    <i>
      <x v="11"/>
    </i>
    <i>
      <x v="12"/>
    </i>
    <i>
      <x v="14"/>
    </i>
    <i>
      <x v="15"/>
    </i>
    <i>
      <x v="16"/>
    </i>
    <i>
      <x v="17"/>
    </i>
    <i>
      <x v="18"/>
    </i>
    <i>
      <x v="19"/>
    </i>
    <i>
      <x v="20"/>
    </i>
    <i>
      <x v="21"/>
    </i>
    <i>
      <x v="22"/>
    </i>
    <i>
      <x v="23"/>
    </i>
    <i>
      <x v="24"/>
    </i>
    <i>
      <x v="26"/>
    </i>
    <i>
      <x v="27"/>
    </i>
    <i>
      <x v="28"/>
    </i>
    <i>
      <x v="29"/>
    </i>
    <i>
      <x v="30"/>
    </i>
    <i>
      <x v="31"/>
    </i>
    <i>
      <x v="32"/>
    </i>
    <i>
      <x v="33"/>
    </i>
    <i>
      <x v="34"/>
    </i>
    <i>
      <x v="35"/>
    </i>
    <i>
      <x v="36"/>
    </i>
    <i t="grand">
      <x/>
    </i>
  </rowItems>
  <colFields count="1">
    <field x="5"/>
  </colFields>
  <colItems count="23">
    <i>
      <x v="8"/>
    </i>
    <i>
      <x v="9"/>
    </i>
    <i>
      <x v="19"/>
    </i>
    <i>
      <x v="16"/>
    </i>
    <i>
      <x v="10"/>
    </i>
    <i>
      <x v="18"/>
    </i>
    <i>
      <x v="2"/>
    </i>
    <i>
      <x v="15"/>
    </i>
    <i>
      <x v="24"/>
    </i>
    <i>
      <x v="20"/>
    </i>
    <i>
      <x v="13"/>
    </i>
    <i>
      <x v="3"/>
    </i>
    <i>
      <x v="6"/>
    </i>
    <i>
      <x v="4"/>
    </i>
    <i>
      <x v="12"/>
    </i>
    <i>
      <x v="1"/>
    </i>
    <i>
      <x v="21"/>
    </i>
    <i>
      <x v="7"/>
    </i>
    <i>
      <x v="23"/>
    </i>
    <i>
      <x v="17"/>
    </i>
    <i>
      <x/>
    </i>
    <i>
      <x v="11"/>
    </i>
    <i t="grand">
      <x/>
    </i>
  </colItems>
  <pageFields count="1">
    <pageField fld="1" hier="-1"/>
  </pageFields>
  <dataFields count="1">
    <dataField name="Sum of NOx (tons/year)" fld="6" baseField="0" baseItem="0" numFmtId="2"/>
  </dataFields>
  <formats count="5">
    <format dxfId="18">
      <pivotArea field="3" type="button" dataOnly="0" labelOnly="1" outline="0" axis="axisRow" fieldPosition="0"/>
    </format>
    <format dxfId="17">
      <pivotArea dataOnly="0" labelOnly="1" outline="0" fieldPosition="0">
        <references count="1">
          <reference field="5" count="0"/>
        </references>
      </pivotArea>
    </format>
    <format dxfId="16">
      <pivotArea dataOnly="0" labelOnly="1" grandCol="1" outline="0" fieldPosition="0"/>
    </format>
    <format dxfId="15">
      <pivotArea dataOnly="0" labelOnly="1" outline="0" fieldPosition="0">
        <references count="1">
          <reference field="3" count="0"/>
        </references>
      </pivotArea>
    </format>
    <format dxfId="14">
      <pivotArea outline="0" fieldPosition="0"/>
    </format>
  </formats>
  <pivotTableStyleInfo showRowHeaders="1" showColHeaders="1" showRowStripes="0" showColStripes="0" showLastColumn="1"/>
</pivotTableDefinition>
</file>

<file path=xl/pivotTables/pivotTable7.xml><?xml version="1.0" encoding="utf-8"?>
<pivotTableDefinition xmlns="http://schemas.openxmlformats.org/spreadsheetml/2006/main" name="PivotTable17" cacheId="3" applyNumberFormats="0" applyBorderFormats="0" applyFontFormats="0" applyPatternFormats="0" applyAlignmentFormats="0" applyWidthHeightFormats="1" dataCaption="Data" updatedVersion="4" minRefreshableVersion="3" asteriskTotals="1" showMemberPropertyTips="0" useAutoFormatting="1" itemPrintTitles="1" createdVersion="4" indent="0" compact="0" compactData="0" gridDropZones="1">
  <location ref="B60:AL84" firstHeaderRow="1" firstDataRow="2" firstDataCol="1" rowPageCount="1" colPageCount="1"/>
  <pivotFields count="11">
    <pivotField compact="0" outline="0" subtotalTop="0" showAll="0" includeNewItemsInFilter="1"/>
    <pivotField axis="axisPage" compact="0" outline="0" multipleItemSelectionAllowed="1" showAll="0" defaultSubtotal="0">
      <items count="4">
        <item x="1"/>
        <item h="1" m="1" x="2"/>
        <item x="0"/>
        <item h="1" m="1" x="3"/>
      </items>
    </pivotField>
    <pivotField compact="0" outline="0" subtotalTop="0" showAll="0" includeNewItemsInFilter="1"/>
    <pivotField axis="axisCol" compact="0" outline="0" subtotalTop="0" showAll="0" includeNewItemsInFilter="1" sortType="ascending">
      <items count="40">
        <item x="4"/>
        <item x="5"/>
        <item x="8"/>
        <item x="9"/>
        <item x="12"/>
        <item x="17"/>
        <item x="18"/>
        <item x="20"/>
        <item x="21"/>
        <item x="22"/>
        <item x="25"/>
        <item x="27"/>
        <item x="29"/>
        <item m="1" x="36"/>
        <item x="0"/>
        <item x="1"/>
        <item x="2"/>
        <item x="3"/>
        <item x="6"/>
        <item x="7"/>
        <item x="10"/>
        <item x="13"/>
        <item x="30"/>
        <item x="14"/>
        <item x="15"/>
        <item m="1" x="38"/>
        <item x="31"/>
        <item x="16"/>
        <item x="19"/>
        <item x="32"/>
        <item x="23"/>
        <item x="24"/>
        <item x="26"/>
        <item x="28"/>
        <item x="33"/>
        <item x="34"/>
        <item x="11"/>
        <item m="1" x="35"/>
        <item m="1" x="37"/>
        <item t="default"/>
      </items>
    </pivotField>
    <pivotField compact="0" outline="0" subtotalTop="0" showAll="0" includeNewItemsInFilter="1"/>
    <pivotField axis="axisRow" compact="0" outline="0" subtotalTop="0" showAll="0" includeNewItemsInFilter="1" sortType="descending">
      <items count="27">
        <item x="7"/>
        <item x="4"/>
        <item x="2"/>
        <item x="14"/>
        <item x="10"/>
        <item x="12"/>
        <item m="1" x="23"/>
        <item x="18"/>
        <item x="0"/>
        <item x="3"/>
        <item x="5"/>
        <item x="21"/>
        <item x="19"/>
        <item x="20"/>
        <item m="1" x="25"/>
        <item x="17"/>
        <item x="16"/>
        <item x="6"/>
        <item x="8"/>
        <item x="9"/>
        <item x="11"/>
        <item x="15"/>
        <item m="1" x="24"/>
        <item x="13"/>
        <item x="1"/>
        <item m="1" x="22"/>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5"/>
  </rowFields>
  <rowItems count="23">
    <i>
      <x v="9"/>
    </i>
    <i>
      <x v="24"/>
    </i>
    <i>
      <x v="3"/>
    </i>
    <i>
      <x v="19"/>
    </i>
    <i>
      <x v="17"/>
    </i>
    <i>
      <x v="23"/>
    </i>
    <i>
      <x v="1"/>
    </i>
    <i>
      <x v="4"/>
    </i>
    <i>
      <x v="21"/>
    </i>
    <i>
      <x/>
    </i>
    <i>
      <x v="10"/>
    </i>
    <i>
      <x v="16"/>
    </i>
    <i>
      <x v="7"/>
    </i>
    <i>
      <x v="12"/>
    </i>
    <i>
      <x v="8"/>
    </i>
    <i>
      <x v="18"/>
    </i>
    <i>
      <x v="5"/>
    </i>
    <i>
      <x v="15"/>
    </i>
    <i>
      <x v="13"/>
    </i>
    <i>
      <x v="2"/>
    </i>
    <i>
      <x v="20"/>
    </i>
    <i>
      <x v="11"/>
    </i>
    <i t="grand">
      <x/>
    </i>
  </rowItems>
  <colFields count="1">
    <field x="3"/>
  </colFields>
  <colItems count="36">
    <i>
      <x/>
    </i>
    <i>
      <x v="1"/>
    </i>
    <i>
      <x v="2"/>
    </i>
    <i>
      <x v="3"/>
    </i>
    <i>
      <x v="4"/>
    </i>
    <i>
      <x v="5"/>
    </i>
    <i>
      <x v="6"/>
    </i>
    <i>
      <x v="7"/>
    </i>
    <i>
      <x v="8"/>
    </i>
    <i>
      <x v="9"/>
    </i>
    <i>
      <x v="10"/>
    </i>
    <i>
      <x v="11"/>
    </i>
    <i>
      <x v="12"/>
    </i>
    <i>
      <x v="14"/>
    </i>
    <i>
      <x v="15"/>
    </i>
    <i>
      <x v="16"/>
    </i>
    <i>
      <x v="17"/>
    </i>
    <i>
      <x v="18"/>
    </i>
    <i>
      <x v="19"/>
    </i>
    <i>
      <x v="20"/>
    </i>
    <i>
      <x v="21"/>
    </i>
    <i>
      <x v="22"/>
    </i>
    <i>
      <x v="23"/>
    </i>
    <i>
      <x v="24"/>
    </i>
    <i>
      <x v="26"/>
    </i>
    <i>
      <x v="27"/>
    </i>
    <i>
      <x v="28"/>
    </i>
    <i>
      <x v="29"/>
    </i>
    <i>
      <x v="30"/>
    </i>
    <i>
      <x v="31"/>
    </i>
    <i>
      <x v="32"/>
    </i>
    <i>
      <x v="33"/>
    </i>
    <i>
      <x v="34"/>
    </i>
    <i>
      <x v="35"/>
    </i>
    <i>
      <x v="36"/>
    </i>
    <i t="grand">
      <x/>
    </i>
  </colItems>
  <pageFields count="1">
    <pageField fld="1" hier="-1"/>
  </pageFields>
  <dataFields count="1">
    <dataField name="Sum of VOC (tons/year)" fld="7" baseField="0" baseItem="0"/>
  </dataFields>
  <formats count="7">
    <format dxfId="13">
      <pivotArea outline="0" fieldPosition="0">
        <references count="1">
          <reference field="5" count="0" selected="0"/>
        </references>
      </pivotArea>
    </format>
    <format dxfId="12">
      <pivotArea outline="0" fieldPosition="0"/>
    </format>
    <format dxfId="11">
      <pivotArea field="3" type="button" dataOnly="0" labelOnly="1" outline="0" axis="axisCol" fieldPosition="0"/>
    </format>
    <format dxfId="10">
      <pivotArea dataOnly="0" labelOnly="1" outline="0" fieldPosition="0">
        <references count="1">
          <reference field="3" count="0"/>
        </references>
      </pivotArea>
    </format>
    <format dxfId="9">
      <pivotArea dataOnly="0" labelOnly="1" grandCol="1" outline="0" fieldPosition="0"/>
    </format>
    <format dxfId="8">
      <pivotArea type="all" dataOnly="0" outline="0" fieldPosition="0"/>
    </format>
    <format dxfId="7">
      <pivotArea type="topRight" dataOnly="0" labelOnly="1" outline="0" fieldPosition="0"/>
    </format>
  </formats>
  <pivotTableStyleInfo showRowHeaders="1" showColHeaders="1" showRowStripes="0" showColStripes="0" showLastColumn="1"/>
</pivotTableDefinition>
</file>

<file path=xl/pivotTables/pivotTable8.xml><?xml version="1.0" encoding="utf-8"?>
<pivotTableDefinition xmlns="http://schemas.openxmlformats.org/spreadsheetml/2006/main" name="PivotTable1" cacheId="3" applyNumberFormats="0" applyBorderFormats="0" applyFontFormats="0" applyPatternFormats="0" applyAlignmentFormats="0" applyWidthHeightFormats="1" dataCaption="Data" updatedVersion="4" minRefreshableVersion="3" asteriskTotals="1" showMemberPropertyTips="0" itemPrintTitles="1" createdVersion="4" indent="0" compact="0" compactData="0" gridDropZones="1">
  <location ref="B57:AL81" firstHeaderRow="1" firstDataRow="2" firstDataCol="1" rowPageCount="1" colPageCount="1"/>
  <pivotFields count="11">
    <pivotField compact="0" outline="0" subtotalTop="0" showAll="0" includeNewItemsInFilter="1"/>
    <pivotField axis="axisPage" compact="0" outline="0" multipleItemSelectionAllowed="1" showAll="0" defaultSubtotal="0">
      <items count="4">
        <item x="1"/>
        <item x="0"/>
        <item h="1" m="1" x="2"/>
        <item h="1" m="1" x="3"/>
      </items>
    </pivotField>
    <pivotField compact="0" outline="0" subtotalTop="0" showAll="0" includeNewItemsInFilter="1"/>
    <pivotField axis="axisCol" compact="0" outline="0" subtotalTop="0" showAll="0" includeNewItemsInFilter="1" sortType="ascending">
      <items count="40">
        <item x="4"/>
        <item x="5"/>
        <item x="8"/>
        <item x="9"/>
        <item x="12"/>
        <item x="17"/>
        <item x="18"/>
        <item x="20"/>
        <item x="21"/>
        <item x="22"/>
        <item x="25"/>
        <item x="27"/>
        <item x="29"/>
        <item m="1" x="36"/>
        <item x="0"/>
        <item x="1"/>
        <item x="2"/>
        <item x="3"/>
        <item x="6"/>
        <item x="7"/>
        <item x="10"/>
        <item x="13"/>
        <item x="30"/>
        <item x="14"/>
        <item x="15"/>
        <item m="1" x="38"/>
        <item x="31"/>
        <item x="16"/>
        <item x="19"/>
        <item x="32"/>
        <item x="23"/>
        <item x="24"/>
        <item x="26"/>
        <item x="28"/>
        <item x="33"/>
        <item x="34"/>
        <item x="11"/>
        <item m="1" x="35"/>
        <item m="1" x="37"/>
        <item t="default"/>
      </items>
    </pivotField>
    <pivotField compact="0" outline="0" subtotalTop="0" showAll="0" includeNewItemsInFilter="1"/>
    <pivotField axis="axisRow" compact="0" outline="0" subtotalTop="0" showAll="0" includeNewItemsInFilter="1" sortType="descending">
      <items count="27">
        <item x="7"/>
        <item x="4"/>
        <item x="2"/>
        <item x="14"/>
        <item x="10"/>
        <item x="12"/>
        <item m="1" x="23"/>
        <item x="18"/>
        <item x="0"/>
        <item x="3"/>
        <item x="5"/>
        <item x="21"/>
        <item x="19"/>
        <item x="20"/>
        <item m="1" x="25"/>
        <item x="17"/>
        <item x="16"/>
        <item x="6"/>
        <item x="8"/>
        <item x="9"/>
        <item x="11"/>
        <item x="15"/>
        <item m="1" x="24"/>
        <item x="13"/>
        <item x="1"/>
        <item m="1" x="22"/>
        <item t="default"/>
      </items>
      <autoSortScope>
        <pivotArea dataOnly="0" outline="0" fieldPosition="0">
          <references count="1">
            <reference field="4294967294" count="1" selected="0">
              <x v="0"/>
            </reference>
          </references>
        </pivotArea>
      </autoSortScope>
    </pivotField>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5"/>
  </rowFields>
  <rowItems count="23">
    <i>
      <x v="10"/>
    </i>
    <i>
      <x v="8"/>
    </i>
    <i>
      <x v="19"/>
    </i>
    <i>
      <x v="16"/>
    </i>
    <i>
      <x v="9"/>
    </i>
    <i>
      <x v="18"/>
    </i>
    <i>
      <x v="1"/>
    </i>
    <i>
      <x v="15"/>
    </i>
    <i>
      <x v="24"/>
    </i>
    <i>
      <x v="20"/>
    </i>
    <i>
      <x v="13"/>
    </i>
    <i>
      <x v="2"/>
    </i>
    <i>
      <x v="7"/>
    </i>
    <i>
      <x v="5"/>
    </i>
    <i>
      <x v="12"/>
    </i>
    <i>
      <x v="4"/>
    </i>
    <i>
      <x v="17"/>
    </i>
    <i>
      <x v="21"/>
    </i>
    <i>
      <x v="23"/>
    </i>
    <i>
      <x v="3"/>
    </i>
    <i>
      <x/>
    </i>
    <i>
      <x v="11"/>
    </i>
    <i t="grand">
      <x/>
    </i>
  </rowItems>
  <colFields count="1">
    <field x="3"/>
  </colFields>
  <colItems count="36">
    <i>
      <x/>
    </i>
    <i>
      <x v="1"/>
    </i>
    <i>
      <x v="2"/>
    </i>
    <i>
      <x v="3"/>
    </i>
    <i>
      <x v="4"/>
    </i>
    <i>
      <x v="5"/>
    </i>
    <i>
      <x v="6"/>
    </i>
    <i>
      <x v="7"/>
    </i>
    <i>
      <x v="8"/>
    </i>
    <i>
      <x v="9"/>
    </i>
    <i>
      <x v="10"/>
    </i>
    <i>
      <x v="11"/>
    </i>
    <i>
      <x v="12"/>
    </i>
    <i>
      <x v="14"/>
    </i>
    <i>
      <x v="15"/>
    </i>
    <i>
      <x v="16"/>
    </i>
    <i>
      <x v="17"/>
    </i>
    <i>
      <x v="18"/>
    </i>
    <i>
      <x v="19"/>
    </i>
    <i>
      <x v="20"/>
    </i>
    <i>
      <x v="21"/>
    </i>
    <i>
      <x v="22"/>
    </i>
    <i>
      <x v="23"/>
    </i>
    <i>
      <x v="24"/>
    </i>
    <i>
      <x v="26"/>
    </i>
    <i>
      <x v="27"/>
    </i>
    <i>
      <x v="28"/>
    </i>
    <i>
      <x v="29"/>
    </i>
    <i>
      <x v="30"/>
    </i>
    <i>
      <x v="31"/>
    </i>
    <i>
      <x v="32"/>
    </i>
    <i>
      <x v="33"/>
    </i>
    <i>
      <x v="34"/>
    </i>
    <i>
      <x v="35"/>
    </i>
    <i>
      <x v="36"/>
    </i>
    <i t="grand">
      <x/>
    </i>
  </colItems>
  <pageFields count="1">
    <pageField fld="1" hier="-1"/>
  </pageFields>
  <dataFields count="1">
    <dataField name="Sum of NOx (tons/year)" fld="6" baseField="0" baseItem="0"/>
  </dataFields>
  <formats count="7">
    <format dxfId="6">
      <pivotArea outline="0" fieldPosition="0">
        <references count="1">
          <reference field="5" count="0" selected="0"/>
        </references>
      </pivotArea>
    </format>
    <format dxfId="5">
      <pivotArea outline="0" fieldPosition="0"/>
    </format>
    <format dxfId="4">
      <pivotArea field="3" type="button" dataOnly="0" labelOnly="1" outline="0" axis="axisCol" fieldPosition="0"/>
    </format>
    <format dxfId="3">
      <pivotArea dataOnly="0" labelOnly="1" outline="0" fieldPosition="0">
        <references count="1">
          <reference field="3" count="0"/>
        </references>
      </pivotArea>
    </format>
    <format dxfId="2">
      <pivotArea dataOnly="0" labelOnly="1" grandCol="1" outline="0" fieldPosition="0"/>
    </format>
    <format dxfId="1">
      <pivotArea type="all" dataOnly="0" outline="0" fieldPosition="0"/>
    </format>
    <format dxfId="0">
      <pivotArea type="topRight" dataOnly="0" labelOnly="1" outline="0" fieldPosition="0"/>
    </format>
  </formats>
  <pivotTableStyleInfo showRowHeaders="1" showColHeaders="1" showRowStripes="0" showColStripes="0" showLastColumn="1"/>
</pivotTableDefinition>
</file>

<file path=xl/pivotTables/pivotTable9.xml><?xml version="1.0" encoding="utf-8"?>
<pivotTableDefinition xmlns="http://schemas.openxmlformats.org/spreadsheetml/2006/main" name="PivotTable2" cacheId="2" applyNumberFormats="0" applyBorderFormats="0" applyFontFormats="0" applyPatternFormats="0" applyAlignmentFormats="0" applyWidthHeightFormats="1" dataCaption="Values" updatedVersion="4" minRefreshableVersion="3" useAutoFormatting="1" rowGrandTotals="0" colGrandTotals="0" itemPrintTitles="1" createdVersion="4" indent="0" compact="0" compactData="0" gridDropZones="1" multipleFieldFilters="0">
  <location ref="E3:O88" firstHeaderRow="2" firstDataRow="2" firstDataCol="5"/>
  <pivotFields count="9">
    <pivotField axis="axisRow" compact="0" outline="0" showAll="0" defaultSubtotal="0">
      <items count="51">
        <item x="0"/>
        <item x="47"/>
        <item x="43"/>
        <item x="39"/>
        <item x="16"/>
        <item x="32"/>
        <item x="18"/>
        <item x="35"/>
        <item x="29"/>
        <item x="50"/>
        <item x="46"/>
        <item x="28"/>
        <item x="21"/>
        <item x="2"/>
        <item x="26"/>
        <item x="27"/>
        <item x="36"/>
        <item x="37"/>
        <item x="49"/>
        <item x="15"/>
        <item x="31"/>
        <item x="3"/>
        <item x="8"/>
        <item x="5"/>
        <item x="34"/>
        <item x="48"/>
        <item x="4"/>
        <item x="38"/>
        <item x="6"/>
        <item x="23"/>
        <item x="9"/>
        <item x="22"/>
        <item x="41"/>
        <item x="19"/>
        <item x="12"/>
        <item x="25"/>
        <item x="42"/>
        <item x="7"/>
        <item x="20"/>
        <item x="17"/>
        <item x="45"/>
        <item x="13"/>
        <item x="40"/>
        <item x="44"/>
        <item x="24"/>
        <item x="33"/>
        <item x="10"/>
        <item x="1"/>
        <item x="11"/>
        <item x="30"/>
        <item x="14"/>
      </items>
    </pivotField>
    <pivotField compact="0" outline="0" showAll="0">
      <items count="1880">
        <item x="1442"/>
        <item x="1794"/>
        <item x="971"/>
        <item x="354"/>
        <item x="797"/>
        <item x="81"/>
        <item x="252"/>
        <item x="1487"/>
        <item x="212"/>
        <item x="1773"/>
        <item x="1258"/>
        <item x="893"/>
        <item x="1207"/>
        <item x="388"/>
        <item x="1009"/>
        <item x="331"/>
        <item x="1455"/>
        <item x="17"/>
        <item x="3"/>
        <item x="1261"/>
        <item x="917"/>
        <item x="1319"/>
        <item x="205"/>
        <item x="556"/>
        <item x="586"/>
        <item x="515"/>
        <item x="1064"/>
        <item x="747"/>
        <item x="754"/>
        <item x="1769"/>
        <item x="1540"/>
        <item x="305"/>
        <item x="834"/>
        <item x="853"/>
        <item x="1085"/>
        <item x="1067"/>
        <item x="1744"/>
        <item x="16"/>
        <item x="1127"/>
        <item x="965"/>
        <item x="1665"/>
        <item x="191"/>
        <item x="1742"/>
        <item x="850"/>
        <item x="341"/>
        <item x="1366"/>
        <item x="680"/>
        <item x="316"/>
        <item x="1250"/>
        <item x="854"/>
        <item x="1649"/>
        <item x="1095"/>
        <item x="1865"/>
        <item x="979"/>
        <item x="1575"/>
        <item x="1228"/>
        <item x="403"/>
        <item x="1509"/>
        <item x="898"/>
        <item x="683"/>
        <item x="40"/>
        <item x="760"/>
        <item x="1799"/>
        <item x="1256"/>
        <item x="198"/>
        <item x="1595"/>
        <item x="607"/>
        <item x="140"/>
        <item x="1814"/>
        <item x="1841"/>
        <item x="900"/>
        <item x="925"/>
        <item x="1686"/>
        <item x="763"/>
        <item x="1511"/>
        <item x="1593"/>
        <item x="1041"/>
        <item x="756"/>
        <item x="814"/>
        <item x="997"/>
        <item x="520"/>
        <item x="1821"/>
        <item x="1620"/>
        <item x="1289"/>
        <item x="1751"/>
        <item x="1242"/>
        <item x="1664"/>
        <item x="1524"/>
        <item x="238"/>
        <item x="1554"/>
        <item x="1268"/>
        <item x="839"/>
        <item x="803"/>
        <item x="1518"/>
        <item x="1827"/>
        <item x="1456"/>
        <item x="750"/>
        <item x="514"/>
        <item x="195"/>
        <item x="1272"/>
        <item x="915"/>
        <item x="196"/>
        <item x="389"/>
        <item x="1516"/>
        <item x="1251"/>
        <item x="315"/>
        <item x="1490"/>
        <item x="582"/>
        <item x="995"/>
        <item x="1134"/>
        <item x="1476"/>
        <item x="1807"/>
        <item x="1158"/>
        <item x="1030"/>
        <item x="1354"/>
        <item x="429"/>
        <item x="208"/>
        <item x="1574"/>
        <item x="430"/>
        <item x="576"/>
        <item x="1265"/>
        <item x="1772"/>
        <item x="736"/>
        <item x="215"/>
        <item x="204"/>
        <item x="1433"/>
        <item x="1136"/>
        <item x="767"/>
        <item x="1858"/>
        <item x="267"/>
        <item x="1246"/>
        <item x="820"/>
        <item x="111"/>
        <item x="1661"/>
        <item x="95"/>
        <item x="575"/>
        <item x="327"/>
        <item x="119"/>
        <item x="1164"/>
        <item x="106"/>
        <item x="362"/>
        <item x="589"/>
        <item x="835"/>
        <item x="675"/>
        <item x="379"/>
        <item x="1420"/>
        <item x="654"/>
        <item x="1213"/>
        <item x="5"/>
        <item x="1830"/>
        <item x="1578"/>
        <item x="1667"/>
        <item x="256"/>
        <item x="330"/>
        <item x="177"/>
        <item x="436"/>
        <item x="649"/>
        <item x="838"/>
        <item x="1371"/>
        <item x="58"/>
        <item x="704"/>
        <item x="1800"/>
        <item x="1166"/>
        <item x="1601"/>
        <item x="1368"/>
        <item x="1343"/>
        <item x="478"/>
        <item x="320"/>
        <item x="1536"/>
        <item x="1237"/>
        <item x="598"/>
        <item x="1054"/>
        <item x="43"/>
        <item x="441"/>
        <item x="644"/>
        <item x="1639"/>
        <item x="1700"/>
        <item x="1636"/>
        <item x="1082"/>
        <item x="78"/>
        <item x="907"/>
        <item x="39"/>
        <item x="1083"/>
        <item x="1580"/>
        <item x="258"/>
        <item x="668"/>
        <item x="597"/>
        <item x="616"/>
        <item x="1173"/>
        <item x="1036"/>
        <item x="549"/>
        <item x="1396"/>
        <item x="659"/>
        <item x="1679"/>
        <item x="973"/>
        <item x="1838"/>
        <item x="1770"/>
        <item x="1157"/>
        <item x="1152"/>
        <item x="620"/>
        <item x="1822"/>
        <item x="1783"/>
        <item x="1497"/>
        <item x="15"/>
        <item x="1260"/>
        <item x="411"/>
        <item x="169"/>
        <item x="604"/>
        <item x="796"/>
        <item x="445"/>
        <item x="1716"/>
        <item x="492"/>
        <item x="1871"/>
        <item x="302"/>
        <item x="519"/>
        <item x="1144"/>
        <item x="1547"/>
        <item x="647"/>
        <item x="1055"/>
        <item x="670"/>
        <item x="1078"/>
        <item x="630"/>
        <item x="423"/>
        <item x="1135"/>
        <item x="1584"/>
        <item x="1652"/>
        <item x="1335"/>
        <item x="762"/>
        <item x="75"/>
        <item x="183"/>
        <item x="1789"/>
        <item x="700"/>
        <item x="1768"/>
        <item x="277"/>
        <item x="734"/>
        <item x="621"/>
        <item x="348"/>
        <item x="1541"/>
        <item x="1337"/>
        <item x="1033"/>
        <item x="625"/>
        <item x="1431"/>
        <item x="1638"/>
        <item x="871"/>
        <item x="1797"/>
        <item x="998"/>
        <item x="1684"/>
        <item x="199"/>
        <item x="613"/>
        <item x="1674"/>
        <item x="1071"/>
        <item x="1308"/>
        <item x="443"/>
        <item x="919"/>
        <item x="371"/>
        <item x="714"/>
        <item x="738"/>
        <item x="609"/>
        <item x="1817"/>
        <item x="1633"/>
        <item x="298"/>
        <item x="1415"/>
        <item x="1589"/>
        <item x="1363"/>
        <item x="344"/>
        <item x="1234"/>
        <item x="808"/>
        <item x="280"/>
        <item x="523"/>
        <item x="1294"/>
        <item x="230"/>
        <item x="844"/>
        <item x="220"/>
        <item x="807"/>
        <item x="1418"/>
        <item x="260"/>
        <item x="1309"/>
        <item x="382"/>
        <item x="116"/>
        <item x="1194"/>
        <item x="174"/>
        <item x="548"/>
        <item x="1492"/>
        <item x="1225"/>
        <item x="1711"/>
        <item x="1323"/>
        <item x="1424"/>
        <item x="1465"/>
        <item x="524"/>
        <item x="85"/>
        <item x="375"/>
        <item x="781"/>
        <item x="635"/>
        <item x="648"/>
        <item x="583"/>
        <item x="1034"/>
        <item x="1582"/>
        <item x="852"/>
        <item x="1003"/>
        <item x="1066"/>
        <item x="934"/>
        <item x="570"/>
        <item x="1514"/>
        <item x="264"/>
        <item x="1133"/>
        <item x="1029"/>
        <item x="1708"/>
        <item x="874"/>
        <item x="1288"/>
        <item x="1618"/>
        <item x="1470"/>
        <item x="534"/>
        <item x="1534"/>
        <item x="1326"/>
        <item x="263"/>
        <item x="37"/>
        <item x="517"/>
        <item x="433"/>
        <item x="631"/>
        <item x="605"/>
        <item x="1131"/>
        <item x="324"/>
        <item x="718"/>
        <item x="1069"/>
        <item x="786"/>
        <item x="585"/>
        <item x="1585"/>
        <item x="1500"/>
        <item x="1590"/>
        <item x="188"/>
        <item x="311"/>
        <item x="223"/>
        <item x="1546"/>
        <item x="89"/>
        <item x="1193"/>
        <item x="970"/>
        <item x="731"/>
        <item x="1405"/>
        <item x="1304"/>
        <item x="1823"/>
        <item x="142"/>
        <item x="1279"/>
        <item x="1632"/>
        <item x="29"/>
        <item x="417"/>
        <item x="1463"/>
        <item x="652"/>
        <item x="117"/>
        <item x="827"/>
        <item x="83"/>
        <item x="206"/>
        <item x="593"/>
        <item x="963"/>
        <item x="656"/>
        <item x="126"/>
        <item x="1410"/>
        <item x="987"/>
        <item x="1348"/>
        <item x="1718"/>
        <item x="1706"/>
        <item x="203"/>
        <item x="1014"/>
        <item x="1508"/>
        <item x="1503"/>
        <item x="1502"/>
        <item x="1617"/>
        <item x="1560"/>
        <item x="1316"/>
        <item x="1211"/>
        <item x="370"/>
        <item x="1380"/>
        <item x="1163"/>
        <item x="1705"/>
        <item x="1462"/>
        <item x="1118"/>
        <item x="1709"/>
        <item x="976"/>
        <item x="771"/>
        <item x="1532"/>
        <item x="1872"/>
        <item x="1610"/>
        <item x="1467"/>
        <item x="1098"/>
        <item x="1826"/>
        <item x="1703"/>
        <item x="100"/>
        <item x="737"/>
        <item x="1399"/>
        <item x="710"/>
        <item x="1824"/>
        <item x="1278"/>
        <item x="1737"/>
        <item x="1720"/>
        <item x="1697"/>
        <item x="1241"/>
        <item x="875"/>
        <item x="543"/>
        <item x="1432"/>
        <item x="121"/>
        <item x="1564"/>
        <item x="1077"/>
        <item x="148"/>
        <item x="1587"/>
        <item x="1691"/>
        <item x="292"/>
        <item x="442"/>
        <item x="1732"/>
        <item x="809"/>
        <item x="1224"/>
        <item x="1535"/>
        <item x="1522"/>
        <item x="494"/>
        <item x="1084"/>
        <item x="1712"/>
        <item x="1543"/>
        <item x="1274"/>
        <item x="90"/>
        <item x="1106"/>
        <item x="1384"/>
        <item x="1725"/>
        <item x="1302"/>
        <item x="340"/>
        <item x="1390"/>
        <item x="1671"/>
        <item x="1653"/>
        <item x="1229"/>
        <item x="1378"/>
        <item x="237"/>
        <item x="1567"/>
        <item x="1427"/>
        <item x="231"/>
        <item x="1129"/>
        <item x="1690"/>
        <item x="1499"/>
        <item x="954"/>
        <item x="228"/>
        <item x="729"/>
        <item x="1154"/>
        <item x="301"/>
        <item x="202"/>
        <item x="666"/>
        <item x="1259"/>
        <item x="773"/>
        <item x="390"/>
        <item x="1694"/>
        <item x="1344"/>
        <item x="748"/>
        <item x="565"/>
        <item x="71"/>
        <item x="1218"/>
        <item x="1191"/>
        <item x="848"/>
        <item x="1407"/>
        <item x="686"/>
        <item x="1290"/>
        <item x="1291"/>
        <item x="961"/>
        <item x="726"/>
        <item x="536"/>
        <item x="600"/>
        <item x="139"/>
        <item x="329"/>
        <item x="720"/>
        <item x="1683"/>
        <item x="904"/>
        <item x="1451"/>
        <item x="991"/>
        <item x="1483"/>
        <item x="856"/>
        <item x="197"/>
        <item x="728"/>
        <item x="681"/>
        <item x="386"/>
        <item x="449"/>
        <item x="251"/>
        <item x="8"/>
        <item x="1227"/>
        <item x="1605"/>
        <item x="972"/>
        <item x="825"/>
        <item x="235"/>
        <item x="1538"/>
        <item x="1469"/>
        <item x="392"/>
        <item x="336"/>
        <item x="1840"/>
        <item x="1569"/>
        <item x="1186"/>
        <item x="269"/>
        <item x="250"/>
        <item x="1338"/>
        <item x="9"/>
        <item x="1397"/>
        <item x="1859"/>
        <item x="1105"/>
        <item x="74"/>
        <item x="1787"/>
        <item x="646"/>
        <item x="901"/>
        <item x="481"/>
        <item x="1156"/>
        <item x="1602"/>
        <item x="980"/>
        <item x="1464"/>
        <item x="1630"/>
        <item x="308"/>
        <item x="897"/>
        <item x="1681"/>
        <item x="49"/>
        <item x="1568"/>
        <item x="1096"/>
        <item x="641"/>
        <item x="792"/>
        <item x="471"/>
        <item x="927"/>
        <item x="1329"/>
        <item x="146"/>
        <item x="691"/>
        <item x="1331"/>
        <item x="1253"/>
        <item x="477"/>
        <item x="1733"/>
        <item x="1365"/>
        <item x="943"/>
        <item x="1701"/>
        <item x="1778"/>
        <item x="1625"/>
        <item x="1762"/>
        <item x="1676"/>
        <item x="581"/>
        <item x="384"/>
        <item x="1726"/>
        <item x="1695"/>
        <item x="153"/>
        <item x="953"/>
        <item x="1240"/>
        <item x="1484"/>
        <item x="1231"/>
        <item x="326"/>
        <item x="1104"/>
        <item x="1037"/>
        <item x="810"/>
        <item x="1047"/>
        <item x="1002"/>
        <item x="612"/>
        <item x="695"/>
        <item x="557"/>
        <item x="1081"/>
        <item x="1073"/>
        <item x="1108"/>
        <item x="349"/>
        <item x="1576"/>
        <item x="910"/>
        <item x="262"/>
        <item x="244"/>
        <item x="1172"/>
        <item x="1677"/>
        <item x="458"/>
        <item x="1730"/>
        <item x="946"/>
        <item x="172"/>
        <item x="1147"/>
        <item x="1504"/>
        <item x="669"/>
        <item x="1766"/>
        <item x="1612"/>
        <item x="7"/>
        <item x="921"/>
        <item x="887"/>
        <item x="527"/>
        <item x="554"/>
        <item x="226"/>
        <item x="909"/>
        <item x="1747"/>
        <item x="1414"/>
        <item x="530"/>
        <item x="360"/>
        <item x="1440"/>
        <item x="911"/>
        <item x="594"/>
        <item x="1297"/>
        <item x="123"/>
        <item x="33"/>
        <item x="518"/>
        <item x="1176"/>
        <item x="1641"/>
        <item x="1782"/>
        <item x="47"/>
        <item x="1053"/>
        <item x="271"/>
        <item x="587"/>
        <item x="1038"/>
        <item x="1539"/>
        <item x="483"/>
        <item x="817"/>
        <item x="266"/>
        <item x="1731"/>
        <item x="1267"/>
        <item x="1828"/>
        <item x="167"/>
        <item x="877"/>
        <item x="1161"/>
        <item x="108"/>
        <item x="1675"/>
        <item x="813"/>
        <item x="989"/>
        <item x="528"/>
        <item x="1715"/>
        <item x="335"/>
        <item x="1011"/>
        <item x="1848"/>
        <item x="880"/>
        <item x="353"/>
        <item x="935"/>
        <item x="1752"/>
        <item x="922"/>
        <item x="1629"/>
        <item x="1236"/>
        <item x="217"/>
        <item x="990"/>
        <item x="1836"/>
        <item x="721"/>
        <item x="127"/>
        <item x="1496"/>
        <item x="1159"/>
        <item x="843"/>
        <item x="1495"/>
        <item x="1598"/>
        <item x="1116"/>
        <item x="1359"/>
        <item x="1170"/>
        <item x="1063"/>
        <item x="645"/>
        <item x="303"/>
        <item x="440"/>
        <item x="1724"/>
        <item x="930"/>
        <item x="1756"/>
        <item x="1472"/>
        <item x="1103"/>
        <item x="1443"/>
        <item x="1779"/>
        <item x="1137"/>
        <item x="1798"/>
        <item x="150"/>
        <item x="957"/>
        <item x="955"/>
        <item x="48"/>
        <item x="1862"/>
        <item x="412"/>
        <item x="1537"/>
        <item x="1702"/>
        <item x="664"/>
        <item x="751"/>
        <item x="1672"/>
        <item x="218"/>
        <item x="173"/>
        <item x="1851"/>
        <item x="1829"/>
        <item x="1042"/>
        <item x="415"/>
        <item x="451"/>
        <item x="1459"/>
        <item x="639"/>
        <item x="882"/>
        <item x="1068"/>
        <item x="1449"/>
        <item x="229"/>
        <item x="1017"/>
        <item x="1295"/>
        <item x="868"/>
        <item x="131"/>
        <item x="200"/>
        <item x="339"/>
        <item x="155"/>
        <item x="52"/>
        <item x="1721"/>
        <item x="1215"/>
        <item x="507"/>
        <item x="1293"/>
        <item x="1214"/>
        <item x="44"/>
        <item x="1208"/>
        <item x="769"/>
        <item x="606"/>
        <item x="485"/>
        <item x="1043"/>
        <item x="431"/>
        <item x="1525"/>
        <item x="1151"/>
        <item x="1018"/>
        <item x="1386"/>
        <item x="1197"/>
        <item x="1474"/>
        <item x="1666"/>
        <item x="569"/>
        <item x="1549"/>
        <item x="161"/>
        <item x="1781"/>
        <item x="662"/>
        <item x="1435"/>
        <item x="823"/>
        <item x="1262"/>
        <item x="1780"/>
        <item x="1010"/>
        <item x="752"/>
        <item x="1489"/>
        <item x="409"/>
        <item x="1426"/>
        <item x="20"/>
        <item x="1529"/>
        <item x="1160"/>
        <item x="845"/>
        <item x="1300"/>
        <item x="284"/>
        <item x="413"/>
        <item x="421"/>
        <item x="402"/>
        <item x="1097"/>
        <item x="1544"/>
        <item x="118"/>
        <item x="398"/>
        <item x="1016"/>
        <item x="1355"/>
        <item x="539"/>
        <item x="1519"/>
        <item x="1855"/>
        <item x="1417"/>
        <item x="665"/>
        <item x="286"/>
        <item x="896"/>
        <item x="795"/>
        <item x="938"/>
        <item x="1481"/>
        <item x="1312"/>
        <item x="295"/>
        <item x="1281"/>
        <item x="1591"/>
        <item x="758"/>
        <item x="996"/>
        <item x="1221"/>
        <item x="456"/>
        <item x="1381"/>
        <item x="1198"/>
        <item x="1239"/>
        <item x="1205"/>
        <item x="1270"/>
        <item x="878"/>
        <item x="1810"/>
        <item x="1342"/>
        <item x="1552"/>
        <item x="1392"/>
        <item x="1555"/>
        <item x="824"/>
        <item x="933"/>
        <item x="1867"/>
        <item x="356"/>
        <item x="1049"/>
        <item x="709"/>
        <item x="296"/>
        <item x="1831"/>
        <item x="1179"/>
        <item x="239"/>
        <item x="1310"/>
        <item x="1202"/>
        <item x="1604"/>
        <item x="964"/>
        <item x="1854"/>
        <item x="55"/>
        <item x="318"/>
        <item x="653"/>
        <item x="1660"/>
        <item x="1143"/>
        <item x="928"/>
        <item x="912"/>
        <item x="1563"/>
        <item x="1182"/>
        <item x="1350"/>
        <item x="778"/>
        <item x="632"/>
        <item x="895"/>
        <item x="1673"/>
        <item x="138"/>
        <item x="711"/>
        <item x="1090"/>
        <item x="1223"/>
        <item x="1413"/>
        <item x="1517"/>
        <item x="434"/>
        <item x="170"/>
        <item x="516"/>
        <item x="561"/>
        <item x="1301"/>
        <item x="180"/>
        <item x="619"/>
        <item x="1685"/>
        <item x="1181"/>
        <item x="438"/>
        <item x="459"/>
        <item x="1352"/>
        <item x="1608"/>
        <item x="642"/>
        <item x="696"/>
        <item x="791"/>
        <item x="406"/>
        <item x="572"/>
        <item x="397"/>
        <item x="1812"/>
        <item x="1790"/>
        <item x="673"/>
        <item x="158"/>
        <item x="1478"/>
        <item x="1393"/>
        <item x="1844"/>
        <item x="697"/>
        <item x="577"/>
        <item x="1035"/>
        <item x="552"/>
        <item x="364"/>
        <item x="579"/>
        <item x="1296"/>
        <item x="1738"/>
        <item x="240"/>
        <item x="812"/>
        <item x="1668"/>
        <item x="464"/>
        <item x="313"/>
        <item x="32"/>
        <item x="1100"/>
        <item x="1623"/>
        <item x="145"/>
        <item x="1498"/>
        <item x="1372"/>
        <item x="1599"/>
        <item x="332"/>
        <item x="1669"/>
        <item x="1058"/>
        <item x="743"/>
        <item x="832"/>
        <item x="1650"/>
        <item x="34"/>
        <item x="1714"/>
        <item x="1795"/>
        <item x="1805"/>
        <item x="1558"/>
        <item x="1004"/>
        <item x="493"/>
        <item x="508"/>
        <item x="1040"/>
        <item x="1139"/>
        <item x="981"/>
        <item x="1874"/>
        <item x="1869"/>
        <item x="655"/>
        <item x="393"/>
        <item x="1282"/>
        <item x="486"/>
        <item x="322"/>
        <item x="842"/>
        <item x="135"/>
        <item x="22"/>
        <item x="460"/>
        <item x="689"/>
        <item x="622"/>
        <item x="1028"/>
        <item x="346"/>
        <item x="279"/>
        <item x="1015"/>
        <item x="345"/>
        <item x="677"/>
        <item x="776"/>
        <item x="1843"/>
        <item x="725"/>
        <item x="1656"/>
        <item x="1320"/>
        <item x="890"/>
        <item x="1175"/>
        <item x="802"/>
        <item x="1616"/>
        <item x="13"/>
        <item x="735"/>
        <item x="1876"/>
        <item x="166"/>
        <item x="618"/>
        <item x="461"/>
        <item x="1005"/>
        <item x="782"/>
        <item x="1196"/>
        <item x="1811"/>
        <item x="1409"/>
        <item x="26"/>
        <item x="381"/>
        <item x="115"/>
        <item x="611"/>
        <item x="184"/>
        <item x="788"/>
        <item x="1788"/>
        <item x="1013"/>
        <item x="46"/>
        <item x="967"/>
        <item x="1020"/>
        <item x="1387"/>
        <item x="1247"/>
        <item x="627"/>
        <item x="444"/>
        <item x="1832"/>
        <item x="1125"/>
        <item x="1008"/>
        <item x="41"/>
        <item x="53"/>
        <item x="88"/>
        <item x="290"/>
        <item x="1873"/>
        <item x="124"/>
        <item x="1171"/>
        <item x="186"/>
        <item x="18"/>
        <item x="101"/>
        <item x="63"/>
        <item x="740"/>
        <item x="566"/>
        <item x="490"/>
        <item x="1425"/>
        <item x="1200"/>
        <item x="706"/>
        <item x="746"/>
        <item x="1713"/>
        <item x="1280"/>
        <item x="358"/>
        <item x="567"/>
        <item x="1222"/>
        <item x="615"/>
        <item x="1802"/>
        <item x="1819"/>
        <item x="690"/>
        <item x="12"/>
        <item x="76"/>
        <item x="66"/>
        <item x="1530"/>
        <item x="1526"/>
        <item x="211"/>
        <item x="246"/>
        <item x="1750"/>
        <item x="722"/>
        <item x="661"/>
        <item x="207"/>
        <item x="317"/>
        <item x="1710"/>
        <item x="509"/>
        <item x="742"/>
        <item x="816"/>
        <item x="1183"/>
        <item x="1216"/>
        <item x="560"/>
        <item x="107"/>
        <item x="1480"/>
        <item x="1383"/>
        <item x="1212"/>
        <item x="1412"/>
        <item x="1837"/>
        <item x="416"/>
        <item x="1447"/>
        <item x="439"/>
        <item x="1577"/>
        <item x="1622"/>
        <item x="1044"/>
        <item x="694"/>
        <item x="716"/>
        <item x="299"/>
        <item x="1557"/>
        <item x="657"/>
        <item x="233"/>
        <item x="643"/>
        <item x="1306"/>
        <item x="1735"/>
        <item x="1203"/>
        <item x="1201"/>
        <item x="1796"/>
        <item x="94"/>
        <item x="67"/>
        <item x="1076"/>
        <item x="1457"/>
        <item x="54"/>
        <item x="837"/>
        <item x="1441"/>
        <item x="42"/>
        <item x="1654"/>
        <item x="181"/>
        <item x="1358"/>
        <item x="467"/>
        <item x="1561"/>
        <item x="1856"/>
        <item x="455"/>
        <item x="1784"/>
        <item x="1775"/>
        <item x="245"/>
        <item x="1634"/>
        <item x="1473"/>
        <item x="682"/>
        <item x="1374"/>
        <item x="1322"/>
        <item x="1351"/>
        <item x="862"/>
        <item x="793"/>
        <item x="724"/>
        <item x="1553"/>
        <item x="1698"/>
        <item x="1551"/>
        <item x="1565"/>
        <item x="676"/>
        <item x="192"/>
        <item x="1436"/>
        <item x="1627"/>
        <item x="1140"/>
        <item x="591"/>
        <item x="592"/>
        <item x="484"/>
        <item x="1113"/>
        <item x="1597"/>
        <item x="432"/>
        <item x="236"/>
        <item x="551"/>
        <item x="944"/>
        <item x="1006"/>
        <item x="992"/>
        <item x="242"/>
        <item x="1662"/>
        <item x="1130"/>
        <item x="789"/>
        <item x="175"/>
        <item x="701"/>
        <item x="1362"/>
        <item x="282"/>
        <item x="931"/>
        <item x="929"/>
        <item x="1857"/>
        <item x="385"/>
        <item x="427"/>
        <item x="352"/>
        <item x="1651"/>
        <item x="1471"/>
        <item x="1167"/>
        <item x="828"/>
        <item x="289"/>
        <item x="152"/>
        <item x="966"/>
        <item x="1391"/>
        <item x="194"/>
        <item x="113"/>
        <item x="533"/>
        <item x="1219"/>
        <item x="45"/>
        <item x="1257"/>
        <item x="1842"/>
        <item x="10"/>
        <item x="1048"/>
        <item x="1007"/>
        <item x="1377"/>
        <item x="1846"/>
        <item x="1361"/>
        <item x="578"/>
        <item x="1454"/>
        <item x="120"/>
        <item x="540"/>
        <item x="1482"/>
        <item x="1269"/>
        <item x="1255"/>
        <item x="1745"/>
        <item x="1521"/>
        <item x="1334"/>
        <item x="873"/>
        <item x="1150"/>
        <item x="1515"/>
        <item x="102"/>
        <item x="268"/>
        <item x="128"/>
        <item x="1347"/>
        <item x="144"/>
        <item x="1723"/>
        <item x="383"/>
        <item x="1375"/>
        <item x="1860"/>
        <item x="1419"/>
        <item x="300"/>
        <item x="368"/>
        <item x="157"/>
        <item x="1169"/>
        <item x="468"/>
        <item x="702"/>
        <item x="351"/>
        <item x="962"/>
        <item x="525"/>
        <item x="936"/>
        <item x="610"/>
        <item x="1117"/>
        <item x="265"/>
        <item x="984"/>
        <item x="164"/>
        <item x="1566"/>
        <item x="811"/>
        <item x="288"/>
        <item x="986"/>
        <item x="1249"/>
        <item x="801"/>
        <item x="350"/>
        <item x="454"/>
        <item x="679"/>
        <item x="1765"/>
        <item x="879"/>
        <item x="272"/>
        <item x="1153"/>
        <item x="833"/>
        <item x="568"/>
        <item x="500"/>
        <item x="99"/>
        <item x="1102"/>
        <item x="475"/>
        <item x="541"/>
        <item x="373"/>
        <item x="1287"/>
        <item x="105"/>
        <item x="562"/>
        <item x="1741"/>
        <item x="463"/>
        <item x="787"/>
        <item x="1184"/>
        <item x="1091"/>
        <item x="660"/>
        <item x="863"/>
        <item x="705"/>
        <item x="855"/>
        <item x="410"/>
        <item x="1559"/>
        <item x="510"/>
        <item x="1022"/>
        <item x="1187"/>
        <item x="374"/>
        <item x="307"/>
        <item x="636"/>
        <item x="1061"/>
        <item x="499"/>
        <item x="1324"/>
        <item x="1357"/>
        <item x="1628"/>
        <item x="703"/>
        <item x="712"/>
        <item x="599"/>
        <item x="261"/>
        <item x="154"/>
        <item x="213"/>
        <item x="1533"/>
        <item x="968"/>
        <item x="104"/>
        <item x="526"/>
        <item x="1233"/>
        <item x="129"/>
        <item x="496"/>
        <item x="768"/>
        <item x="1614"/>
        <item x="521"/>
        <item x="841"/>
        <item x="1408"/>
        <item x="190"/>
        <item x="1722"/>
        <item x="798"/>
        <item x="469"/>
        <item x="785"/>
        <item x="1243"/>
        <item x="595"/>
        <item x="1699"/>
        <item x="522"/>
        <item x="1235"/>
        <item x="1687"/>
        <item x="130"/>
        <item x="908"/>
        <item x="1245"/>
        <item x="1621"/>
        <item x="1128"/>
        <item x="755"/>
        <item x="765"/>
        <item x="1394"/>
        <item x="513"/>
        <item x="1050"/>
        <item x="488"/>
        <item x="1307"/>
        <item x="608"/>
        <item x="472"/>
        <item x="1429"/>
        <item x="465"/>
        <item x="1087"/>
        <item x="784"/>
        <item x="136"/>
        <item x="419"/>
        <item x="1012"/>
        <item x="453"/>
        <item x="550"/>
        <item x="727"/>
        <item x="535"/>
        <item x="899"/>
        <item x="1670"/>
        <item x="2"/>
        <item x="1114"/>
        <item x="378"/>
        <item x="176"/>
        <item x="0"/>
        <item x="624"/>
        <item x="637"/>
        <item x="1"/>
        <item x="1230"/>
        <item x="974"/>
        <item x="1119"/>
        <item x="1318"/>
        <item x="1588"/>
        <item x="941"/>
        <item x="1870"/>
        <item x="859"/>
        <item x="555"/>
        <item x="1333"/>
        <item x="590"/>
        <item x="692"/>
        <item x="479"/>
        <item x="1356"/>
        <item x="1401"/>
        <item x="321"/>
        <item x="367"/>
        <item x="678"/>
        <item x="1488"/>
        <item x="819"/>
        <item x="1746"/>
        <item x="30"/>
        <item x="1850"/>
        <item x="1423"/>
        <item x="1416"/>
        <item x="1403"/>
        <item x="1573"/>
        <item x="1080"/>
        <item x="185"/>
        <item x="480"/>
        <item x="285"/>
        <item x="387"/>
        <item x="1341"/>
        <item x="435"/>
        <item x="193"/>
        <item x="249"/>
        <item x="1493"/>
        <item x="1315"/>
        <item x="179"/>
        <item x="1806"/>
        <item x="1109"/>
        <item x="1023"/>
        <item x="422"/>
        <item x="337"/>
        <item x="342"/>
        <item x="1162"/>
        <item x="876"/>
        <item x="309"/>
        <item x="553"/>
        <item x="241"/>
        <item x="1571"/>
        <item x="1657"/>
        <item x="1110"/>
        <item x="400"/>
        <item x="1305"/>
        <item x="993"/>
        <item x="1180"/>
        <item x="361"/>
        <item x="147"/>
        <item x="1325"/>
        <item x="532"/>
        <item x="61"/>
        <item x="861"/>
        <item x="1864"/>
        <item x="588"/>
        <item x="1642"/>
        <item x="1299"/>
        <item x="1501"/>
        <item x="222"/>
        <item x="939"/>
        <item x="1643"/>
        <item x="1491"/>
        <item x="1839"/>
        <item x="1174"/>
        <item x="584"/>
        <item x="1206"/>
        <item x="749"/>
        <item x="952"/>
        <item x="319"/>
        <item x="1379"/>
        <item x="1596"/>
        <item x="1757"/>
        <item x="1743"/>
        <item x="87"/>
        <item x="1345"/>
        <item x="38"/>
        <item x="1370"/>
        <item x="949"/>
        <item x="132"/>
        <item x="64"/>
        <item x="826"/>
        <item x="414"/>
        <item x="291"/>
        <item x="1189"/>
        <item x="693"/>
        <item x="617"/>
        <item x="1220"/>
        <item x="1101"/>
        <item x="137"/>
        <item x="1094"/>
        <item x="884"/>
        <item x="715"/>
        <item x="62"/>
        <item x="902"/>
        <item x="894"/>
        <item x="1398"/>
        <item x="1292"/>
        <item x="50"/>
        <item x="563"/>
        <item x="1583"/>
        <item x="1528"/>
        <item x="254"/>
        <item x="1845"/>
        <item x="498"/>
        <item x="60"/>
        <item x="1001"/>
        <item x="1266"/>
        <item x="1458"/>
        <item x="1155"/>
        <item x="1031"/>
        <item x="774"/>
        <item x="1816"/>
        <item x="633"/>
        <item x="913"/>
        <item x="626"/>
        <item x="376"/>
        <item x="628"/>
        <item x="1404"/>
        <item x="1764"/>
        <item x="133"/>
        <item x="69"/>
        <item x="1486"/>
        <item x="314"/>
        <item x="1089"/>
        <item x="399"/>
        <item x="723"/>
        <item x="1120"/>
        <item x="1146"/>
        <item x="1025"/>
        <item x="799"/>
        <item x="357"/>
        <item x="287"/>
        <item x="109"/>
        <item x="502"/>
        <item x="741"/>
        <item x="1056"/>
        <item x="178"/>
        <item x="1232"/>
        <item x="905"/>
        <item x="1477"/>
        <item x="1774"/>
        <item x="275"/>
        <item x="847"/>
        <item x="281"/>
        <item x="1107"/>
        <item x="1086"/>
        <item x="867"/>
        <item x="25"/>
        <item x="918"/>
        <item x="426"/>
        <item x="1168"/>
        <item x="1122"/>
        <item x="780"/>
        <item x="1510"/>
        <item x="547"/>
        <item x="1402"/>
        <item x="866"/>
        <item x="836"/>
        <item x="614"/>
        <item x="1507"/>
        <item x="1406"/>
        <item x="596"/>
        <item x="1177"/>
        <item x="1647"/>
        <item x="1088"/>
        <item x="999"/>
        <item x="110"/>
        <item x="1460"/>
        <item x="858"/>
        <item x="1658"/>
        <item x="247"/>
        <item x="1739"/>
        <item x="937"/>
        <item x="159"/>
        <item x="969"/>
        <item x="1026"/>
        <item x="1729"/>
        <item x="1818"/>
        <item x="143"/>
        <item x="1562"/>
        <item x="1689"/>
        <item x="932"/>
        <item x="424"/>
        <item x="1696"/>
        <item x="1861"/>
        <item x="1195"/>
        <item x="366"/>
        <item x="77"/>
        <item x="983"/>
        <item x="1244"/>
        <item x="1364"/>
        <item x="437"/>
        <item x="638"/>
        <item x="951"/>
        <item x="122"/>
        <item x="1659"/>
        <item x="1057"/>
        <item x="640"/>
        <item x="1027"/>
        <item x="857"/>
        <item x="1276"/>
        <item x="870"/>
        <item x="1188"/>
        <item x="994"/>
        <item x="926"/>
        <item x="1400"/>
        <item x="988"/>
        <item x="1145"/>
        <item x="1138"/>
        <item x="304"/>
        <item x="1051"/>
        <item x="1369"/>
        <item x="538"/>
        <item x="739"/>
        <item x="1046"/>
        <item x="1190"/>
        <item x="1520"/>
        <item x="306"/>
        <item x="574"/>
        <item x="1648"/>
        <item x="1395"/>
        <item x="1353"/>
        <item x="82"/>
        <item x="1021"/>
        <item x="96"/>
        <item x="372"/>
        <item x="86"/>
        <item x="189"/>
        <item x="945"/>
        <item x="806"/>
        <item x="1070"/>
        <item x="1707"/>
        <item x="940"/>
        <item x="312"/>
        <item x="1075"/>
        <item x="1346"/>
        <item x="283"/>
        <item x="1736"/>
        <item x="1719"/>
        <item x="671"/>
        <item x="818"/>
        <item x="214"/>
        <item x="487"/>
        <item x="1115"/>
        <item x="1148"/>
        <item x="770"/>
        <item x="891"/>
        <item x="759"/>
        <item x="1466"/>
        <item x="1328"/>
        <item x="1734"/>
        <item x="1019"/>
        <item x="1254"/>
        <item x="1444"/>
        <item x="881"/>
        <item x="1777"/>
        <item x="869"/>
        <item x="28"/>
        <item x="1165"/>
        <item x="923"/>
        <item x="1123"/>
        <item x="1868"/>
        <item x="1748"/>
        <item x="497"/>
        <item x="59"/>
        <item x="1339"/>
        <item x="698"/>
        <item x="959"/>
        <item x="450"/>
        <item x="883"/>
        <item x="1271"/>
        <item x="960"/>
        <item x="975"/>
        <item x="1373"/>
        <item x="1749"/>
        <item x="1863"/>
        <item x="338"/>
        <item x="273"/>
        <item x="831"/>
        <item x="542"/>
        <item x="805"/>
        <item x="270"/>
        <item x="377"/>
        <item x="1763"/>
        <item x="1624"/>
        <item x="404"/>
        <item x="216"/>
        <item x="495"/>
        <item x="650"/>
        <item x="1000"/>
        <item x="885"/>
        <item x="405"/>
        <item x="707"/>
        <item x="1548"/>
        <item x="1640"/>
        <item x="1385"/>
        <item x="1438"/>
        <item x="840"/>
        <item x="1439"/>
        <item x="428"/>
        <item x="1389"/>
        <item x="1421"/>
        <item x="982"/>
        <item x="846"/>
        <item x="1646"/>
        <item x="544"/>
        <item x="1615"/>
        <item x="1349"/>
        <item x="537"/>
        <item x="359"/>
        <item x="1060"/>
        <item x="489"/>
        <item x="757"/>
        <item x="903"/>
        <item x="328"/>
        <item x="73"/>
        <item x="151"/>
        <item x="545"/>
        <item x="65"/>
        <item x="418"/>
        <item x="713"/>
        <item x="210"/>
        <item x="1284"/>
        <item x="257"/>
        <item x="407"/>
        <item x="23"/>
        <item x="31"/>
        <item x="21"/>
        <item x="98"/>
        <item x="234"/>
        <item x="977"/>
        <item x="1210"/>
        <item x="35"/>
        <item x="672"/>
        <item x="1475"/>
        <item x="829"/>
        <item x="70"/>
        <item x="1688"/>
        <item x="766"/>
        <item x="1124"/>
        <item x="11"/>
        <item x="1550"/>
        <item x="1382"/>
        <item x="1132"/>
        <item x="363"/>
        <item x="57"/>
        <item x="985"/>
        <item x="1803"/>
        <item x="224"/>
        <item x="1852"/>
        <item x="1834"/>
        <item x="1074"/>
        <item x="1804"/>
        <item x="512"/>
        <item x="355"/>
        <item x="1453"/>
        <item x="1185"/>
        <item x="1760"/>
        <item x="1809"/>
        <item x="1801"/>
        <item x="1754"/>
        <item x="663"/>
        <item x="1771"/>
        <item x="225"/>
        <item x="1099"/>
        <item x="103"/>
        <item x="1853"/>
        <item x="1793"/>
        <item x="1820"/>
        <item x="950"/>
        <item x="1776"/>
        <item x="958"/>
        <item x="916"/>
        <item x="408"/>
        <item x="1336"/>
        <item x="730"/>
        <item x="209"/>
        <item x="753"/>
        <item x="1877"/>
        <item x="1024"/>
        <item x="1178"/>
        <item x="310"/>
        <item x="162"/>
        <item x="1434"/>
        <item x="651"/>
        <item x="1704"/>
        <item x="503"/>
        <item x="36"/>
        <item x="1314"/>
        <item x="243"/>
        <item x="1285"/>
        <item x="1238"/>
        <item x="1311"/>
        <item x="1603"/>
        <item x="772"/>
        <item x="699"/>
        <item x="278"/>
        <item x="187"/>
        <item x="504"/>
        <item x="1126"/>
        <item x="369"/>
        <item x="294"/>
        <item x="395"/>
        <item x="1092"/>
        <item x="688"/>
        <item x="1275"/>
        <item x="1448"/>
        <item x="1545"/>
        <item x="1093"/>
        <item x="531"/>
        <item x="580"/>
        <item x="745"/>
        <item x="1786"/>
        <item x="1755"/>
        <item x="1360"/>
        <item x="227"/>
        <item x="623"/>
        <item x="347"/>
        <item x="1494"/>
        <item x="1032"/>
        <item x="872"/>
        <item x="1513"/>
        <item x="1542"/>
        <item x="1531"/>
        <item x="1586"/>
        <item x="685"/>
        <item x="1327"/>
        <item x="1759"/>
        <item x="1286"/>
        <item x="1645"/>
        <item x="1485"/>
        <item x="1613"/>
        <item x="333"/>
        <item x="851"/>
        <item x="603"/>
        <item x="1637"/>
        <item x="1045"/>
        <item x="1682"/>
        <item x="1825"/>
        <item x="1663"/>
        <item x="1594"/>
        <item x="80"/>
        <item x="1252"/>
        <item x="942"/>
        <item x="719"/>
        <item x="1606"/>
        <item x="56"/>
        <item x="1680"/>
        <item x="114"/>
        <item x="1512"/>
        <item x="501"/>
        <item x="1461"/>
        <item x="849"/>
        <item x="860"/>
        <item x="1452"/>
        <item x="1607"/>
        <item x="259"/>
        <item x="447"/>
        <item x="1728"/>
        <item x="470"/>
        <item x="708"/>
        <item x="51"/>
        <item x="1611"/>
        <item x="1446"/>
        <item x="84"/>
        <item x="1411"/>
        <item x="163"/>
        <item x="1376"/>
        <item x="293"/>
        <item x="1792"/>
        <item x="221"/>
        <item x="1072"/>
        <item x="420"/>
        <item x="1600"/>
        <item x="1283"/>
        <item x="1052"/>
        <item x="511"/>
        <item x="546"/>
        <item x="1570"/>
        <item x="1321"/>
        <item x="667"/>
        <item x="914"/>
        <item x="1111"/>
        <item x="1367"/>
        <item x="1479"/>
        <item x="888"/>
        <item x="573"/>
        <item x="1556"/>
        <item x="775"/>
        <item x="457"/>
        <item x="1581"/>
        <item x="491"/>
        <item x="889"/>
        <item x="1226"/>
        <item x="684"/>
        <item x="800"/>
        <item x="473"/>
        <item x="156"/>
        <item x="1298"/>
        <item x="171"/>
        <item x="1631"/>
        <item x="947"/>
        <item x="1579"/>
        <item x="1727"/>
        <item x="804"/>
        <item x="1833"/>
        <item x="1808"/>
        <item x="14"/>
        <item x="1445"/>
        <item x="68"/>
        <item x="629"/>
        <item x="779"/>
        <item x="1655"/>
        <item x="1209"/>
        <item x="1149"/>
        <item x="634"/>
        <item x="1303"/>
        <item x="865"/>
        <item x="1813"/>
        <item x="920"/>
        <item x="529"/>
        <item x="1753"/>
        <item x="1849"/>
        <item x="978"/>
        <item x="255"/>
        <item x="948"/>
        <item x="1112"/>
        <item x="1791"/>
        <item x="790"/>
        <item x="446"/>
        <item x="1065"/>
        <item x="6"/>
        <item x="232"/>
        <item x="1388"/>
        <item x="79"/>
        <item x="1263"/>
        <item x="1767"/>
        <item x="160"/>
        <item x="1428"/>
        <item x="125"/>
        <item x="1059"/>
        <item x="1815"/>
        <item x="165"/>
        <item x="112"/>
        <item x="1740"/>
        <item x="1506"/>
        <item x="323"/>
        <item x="822"/>
        <item x="92"/>
        <item x="1678"/>
        <item x="297"/>
        <item x="1141"/>
        <item x="794"/>
        <item x="141"/>
        <item x="482"/>
        <item x="425"/>
        <item x="274"/>
        <item x="91"/>
        <item x="1758"/>
        <item x="1437"/>
        <item x="505"/>
        <item x="602"/>
        <item x="1277"/>
        <item x="506"/>
        <item x="571"/>
        <item x="394"/>
        <item x="452"/>
        <item x="391"/>
        <item x="1039"/>
        <item x="1332"/>
        <item x="1866"/>
        <item x="687"/>
        <item x="658"/>
        <item x="1635"/>
        <item x="821"/>
        <item x="149"/>
        <item x="1785"/>
        <item x="1626"/>
        <item x="1761"/>
        <item x="558"/>
        <item x="744"/>
        <item x="462"/>
        <item x="864"/>
        <item x="380"/>
        <item x="1835"/>
        <item x="27"/>
        <item x="182"/>
        <item x="201"/>
        <item x="815"/>
        <item x="783"/>
        <item x="717"/>
        <item x="1422"/>
        <item x="761"/>
        <item x="93"/>
        <item x="168"/>
        <item x="1121"/>
        <item x="924"/>
        <item x="1523"/>
        <item x="1644"/>
        <item x="1264"/>
        <item x="248"/>
        <item x="1572"/>
        <item x="733"/>
        <item x="1878"/>
        <item x="97"/>
        <item x="1079"/>
        <item x="1468"/>
        <item x="1199"/>
        <item x="1248"/>
        <item x="886"/>
        <item x="325"/>
        <item x="276"/>
        <item x="1692"/>
        <item x="1693"/>
        <item x="448"/>
        <item x="559"/>
        <item x="476"/>
        <item x="1505"/>
        <item x="956"/>
        <item x="1204"/>
        <item x="1142"/>
        <item x="401"/>
        <item x="674"/>
        <item x="830"/>
        <item x="1430"/>
        <item x="1317"/>
        <item x="1217"/>
        <item x="1330"/>
        <item x="365"/>
        <item x="564"/>
        <item x="24"/>
        <item x="343"/>
        <item x="764"/>
        <item x="1062"/>
        <item x="474"/>
        <item x="1192"/>
        <item x="1273"/>
        <item x="72"/>
        <item x="19"/>
        <item x="1527"/>
        <item x="134"/>
        <item x="1313"/>
        <item x="601"/>
        <item x="466"/>
        <item x="1340"/>
        <item x="1619"/>
        <item x="1450"/>
        <item x="396"/>
        <item x="219"/>
        <item x="1717"/>
        <item x="1592"/>
        <item x="777"/>
        <item x="253"/>
        <item x="1609"/>
        <item x="732"/>
        <item x="4"/>
        <item x="906"/>
        <item x="1875"/>
        <item x="1847"/>
        <item x="334"/>
        <item x="892"/>
        <item t="default"/>
      </items>
    </pivotField>
    <pivotField axis="axisRow" compact="0" outline="0" showAll="0" defaultSubtotal="0">
      <items count="3152">
        <item x="2708"/>
        <item x="2924"/>
        <item x="2772"/>
        <item x="2639"/>
        <item x="2474"/>
        <item x="2758"/>
        <item x="2812"/>
        <item x="2508"/>
        <item x="2632"/>
        <item x="2418"/>
        <item x="2649"/>
        <item x="2782"/>
        <item x="2824"/>
        <item x="2577"/>
        <item x="2504"/>
        <item x="2856"/>
        <item x="2392"/>
        <item x="2849"/>
        <item x="2640"/>
        <item x="2873"/>
        <item x="2798"/>
        <item x="2465"/>
        <item x="2844"/>
        <item x="2711"/>
        <item x="2362"/>
        <item x="2695"/>
        <item x="2920"/>
        <item x="2473"/>
        <item x="2546"/>
        <item x="2436"/>
        <item x="2910"/>
        <item x="2653"/>
        <item x="2676"/>
        <item x="2821"/>
        <item x="2883"/>
        <item x="2341"/>
        <item x="2545"/>
        <item x="2528"/>
        <item x="2363"/>
        <item x="2404"/>
        <item x="2685"/>
        <item x="2358"/>
        <item x="2757"/>
        <item x="2712"/>
        <item x="2350"/>
        <item x="2753"/>
        <item x="2482"/>
        <item x="2416"/>
        <item x="2944"/>
        <item x="2834"/>
        <item x="2734"/>
        <item x="2417"/>
        <item x="2696"/>
        <item x="2609"/>
        <item x="2793"/>
        <item x="2573"/>
        <item x="2715"/>
        <item x="2512"/>
        <item x="2582"/>
        <item x="2688"/>
        <item x="2559"/>
        <item x="2638"/>
        <item x="2586"/>
        <item x="2523"/>
        <item x="2872"/>
        <item x="2780"/>
        <item x="2477"/>
        <item x="17"/>
        <item x="3"/>
        <item x="16"/>
        <item x="5"/>
        <item x="15"/>
        <item x="8"/>
        <item x="9"/>
        <item x="7"/>
        <item x="20"/>
        <item x="22"/>
        <item x="13"/>
        <item x="26"/>
        <item x="18"/>
        <item x="12"/>
        <item x="10"/>
        <item x="2"/>
        <item x="0"/>
        <item x="1"/>
        <item x="2887"/>
        <item x="25"/>
        <item x="23"/>
        <item x="21"/>
        <item x="11"/>
        <item x="14"/>
        <item x="6"/>
        <item x="24"/>
        <item x="19"/>
        <item x="4"/>
        <item x="1954"/>
        <item x="2702"/>
        <item x="1880"/>
        <item x="2361"/>
        <item x="2540"/>
        <item x="2519"/>
        <item x="2333"/>
        <item x="2405"/>
        <item x="1833"/>
        <item x="1928"/>
        <item x="2633"/>
        <item x="2525"/>
        <item x="2787"/>
        <item x="2142"/>
        <item x="2458"/>
        <item x="2481"/>
        <item x="2656"/>
        <item x="2167"/>
        <item x="2180"/>
        <item x="2175"/>
        <item x="2624"/>
        <item x="2614"/>
        <item x="2177"/>
        <item x="2636"/>
        <item x="2530"/>
        <item x="2144"/>
        <item x="2297"/>
        <item x="2565"/>
        <item x="2658"/>
        <item x="2345"/>
        <item x="2233"/>
        <item x="2302"/>
        <item x="2330"/>
        <item x="2335"/>
        <item x="2557"/>
        <item x="2553"/>
        <item x="2606"/>
        <item x="2356"/>
        <item x="2300"/>
        <item x="2160"/>
        <item x="2455"/>
        <item x="2500"/>
        <item x="2194"/>
        <item x="2581"/>
        <item x="2501"/>
        <item x="2534"/>
        <item x="2261"/>
        <item x="2209"/>
        <item x="2265"/>
        <item x="2499"/>
        <item x="2299"/>
        <item x="2655"/>
        <item x="2203"/>
        <item x="2425"/>
        <item x="2549"/>
        <item x="2593"/>
        <item x="2353"/>
        <item x="2409"/>
        <item x="2213"/>
        <item x="2172"/>
        <item x="2641"/>
        <item x="2223"/>
        <item x="2410"/>
        <item x="2466"/>
        <item x="2588"/>
        <item x="2236"/>
        <item x="2612"/>
        <item x="2408"/>
        <item x="2460"/>
        <item x="2532"/>
        <item x="2284"/>
        <item x="2475"/>
        <item x="2303"/>
        <item x="2402"/>
        <item x="2419"/>
        <item x="2152"/>
        <item x="2378"/>
        <item x="2440"/>
        <item x="2414"/>
        <item x="2234"/>
        <item x="2352"/>
        <item x="2560"/>
        <item x="2159"/>
        <item x="2225"/>
        <item x="2668"/>
        <item x="2289"/>
        <item x="2217"/>
        <item x="2327"/>
        <item x="2339"/>
        <item x="2373"/>
        <item x="1251"/>
        <item x="1137"/>
        <item x="1174"/>
        <item x="831"/>
        <item x="1209"/>
        <item x="913"/>
        <item x="1215"/>
        <item x="452"/>
        <item x="1081"/>
        <item x="1482"/>
        <item x="834"/>
        <item x="544"/>
        <item x="2427"/>
        <item x="1528"/>
        <item x="1852"/>
        <item x="1724"/>
        <item x="870"/>
        <item x="670"/>
        <item x="2107"/>
        <item x="1435"/>
        <item x="1122"/>
        <item x="1377"/>
        <item x="754"/>
        <item x="1417"/>
        <item x="549"/>
        <item x="1200"/>
        <item x="1506"/>
        <item x="1035"/>
        <item x="980"/>
        <item x="2277"/>
        <item x="1018"/>
        <item x="777"/>
        <item x="2275"/>
        <item x="1101"/>
        <item x="1503"/>
        <item x="1961"/>
        <item x="2364"/>
        <item x="1225"/>
        <item x="1207"/>
        <item x="1793"/>
        <item x="1296"/>
        <item x="1999"/>
        <item x="1367"/>
        <item x="1399"/>
        <item x="642"/>
        <item x="917"/>
        <item x="478"/>
        <item x="1123"/>
        <item x="1003"/>
        <item x="1287"/>
        <item x="966"/>
        <item x="740"/>
        <item x="607"/>
        <item x="1687"/>
        <item x="1237"/>
        <item x="2064"/>
        <item x="1021"/>
        <item x="944"/>
        <item x="1350"/>
        <item x="1872"/>
        <item x="1408"/>
        <item x="1912"/>
        <item x="1940"/>
        <item x="1791"/>
        <item x="1276"/>
        <item x="1526"/>
        <item x="1604"/>
        <item x="1371"/>
        <item x="1939"/>
        <item x="1900"/>
        <item x="1722"/>
        <item x="1758"/>
        <item x="1483"/>
        <item x="1393"/>
        <item x="1778"/>
        <item x="1450"/>
        <item x="1331"/>
        <item x="1459"/>
        <item x="1553"/>
        <item x="1641"/>
        <item x="1288"/>
        <item x="1358"/>
        <item x="1205"/>
        <item x="1479"/>
        <item x="1748"/>
        <item x="1826"/>
        <item x="1082"/>
        <item x="1366"/>
        <item x="1710"/>
        <item x="1475"/>
        <item x="1470"/>
        <item x="1857"/>
        <item x="1097"/>
        <item x="1887"/>
        <item x="1469"/>
        <item x="1133"/>
        <item x="1425"/>
        <item x="1803"/>
        <item x="1037"/>
        <item x="1840"/>
        <item x="1595"/>
        <item x="1228"/>
        <item x="1788"/>
        <item x="1686"/>
        <item x="1440"/>
        <item x="1201"/>
        <item x="1456"/>
        <item x="1800"/>
        <item x="1707"/>
        <item x="1208"/>
        <item x="1841"/>
        <item x="1073"/>
        <item x="1692"/>
        <item x="1787"/>
        <item x="1708"/>
        <item x="1146"/>
        <item x="1345"/>
        <item x="1550"/>
        <item x="1265"/>
        <item x="1109"/>
        <item x="1274"/>
        <item x="627"/>
        <item x="539"/>
        <item x="553"/>
        <item x="602"/>
        <item x="611"/>
        <item x="577"/>
        <item x="529"/>
        <item x="519"/>
        <item x="1100"/>
        <item x="1001"/>
        <item x="1181"/>
        <item x="1243"/>
        <item x="3007"/>
        <item x="2938"/>
        <item x="2980"/>
        <item x="2979"/>
        <item x="3074"/>
        <item x="3139"/>
        <item x="2972"/>
        <item x="3133"/>
        <item x="3075"/>
        <item x="2970"/>
        <item x="3140"/>
        <item x="2939"/>
        <item x="3151"/>
        <item x="3126"/>
        <item x="3024"/>
        <item x="2926"/>
        <item x="2959"/>
        <item x="3018"/>
        <item x="3026"/>
        <item x="2961"/>
        <item x="3015"/>
        <item x="3127"/>
        <item x="3016"/>
        <item x="2941"/>
        <item x="3116"/>
        <item x="3132"/>
        <item x="3088"/>
        <item x="3115"/>
        <item x="3102"/>
        <item x="2934"/>
        <item x="3106"/>
        <item x="2930"/>
        <item x="2954"/>
        <item x="2989"/>
        <item x="3051"/>
        <item x="3138"/>
        <item x="2956"/>
        <item x="3038"/>
        <item x="2971"/>
        <item x="2951"/>
        <item x="3118"/>
        <item x="3033"/>
        <item x="3124"/>
        <item x="3146"/>
        <item x="2899"/>
        <item x="2950"/>
        <item x="3112"/>
        <item x="3081"/>
        <item x="3096"/>
        <item x="3129"/>
        <item x="3097"/>
        <item x="3107"/>
        <item x="3098"/>
        <item x="3004"/>
        <item x="2963"/>
        <item x="3114"/>
        <item x="2955"/>
        <item x="3128"/>
        <item x="3076"/>
        <item x="3077"/>
        <item x="2966"/>
        <item x="2986"/>
        <item x="2983"/>
        <item x="3029"/>
        <item x="2997"/>
        <item x="2943"/>
        <item x="2960"/>
        <item x="2749"/>
        <item x="2831"/>
        <item x="2781"/>
        <item x="2853"/>
        <item x="2580"/>
        <item x="2381"/>
        <item x="2445"/>
        <item x="2424"/>
        <item x="2775"/>
        <item x="2828"/>
        <item x="2628"/>
        <item x="2669"/>
        <item x="2815"/>
        <item x="2885"/>
        <item x="2687"/>
        <item x="2635"/>
        <item x="2547"/>
        <item x="2558"/>
        <item x="2830"/>
        <item x="2841"/>
        <item x="2647"/>
        <item x="2520"/>
        <item x="2332"/>
        <item x="2865"/>
        <item x="2684"/>
        <item x="2706"/>
        <item x="2403"/>
        <item x="2420"/>
        <item x="2448"/>
        <item x="2813"/>
        <item x="2537"/>
        <item x="2863"/>
        <item x="2469"/>
        <item x="2774"/>
        <item x="2859"/>
        <item x="2485"/>
        <item x="2854"/>
        <item x="2562"/>
        <item x="2642"/>
        <item x="2762"/>
        <item x="2340"/>
        <item x="2375"/>
        <item x="2909"/>
        <item x="2483"/>
        <item x="2692"/>
        <item x="2723"/>
        <item x="2817"/>
        <item x="2516"/>
        <item x="2857"/>
        <item x="2914"/>
        <item x="2634"/>
        <item x="2406"/>
        <item x="2622"/>
        <item x="2693"/>
        <item x="2311"/>
        <item x="2555"/>
        <item x="2401"/>
        <item x="2422"/>
        <item x="2367"/>
        <item x="2444"/>
        <item x="2344"/>
        <item x="2552"/>
        <item x="2801"/>
        <item x="2385"/>
        <item x="2907"/>
        <item x="2496"/>
        <item x="2441"/>
        <item x="2334"/>
        <item x="2384"/>
        <item x="2542"/>
        <item x="2506"/>
        <item x="2650"/>
        <item x="2371"/>
        <item x="2578"/>
        <item x="2531"/>
        <item x="2660"/>
        <item x="2791"/>
        <item x="2421"/>
        <item x="2544"/>
        <item x="2750"/>
        <item x="2550"/>
        <item x="2589"/>
        <item x="2626"/>
        <item x="2584"/>
        <item x="2594"/>
        <item x="2868"/>
        <item x="2643"/>
        <item x="2777"/>
        <item x="2713"/>
        <item x="2443"/>
        <item x="2727"/>
        <item x="2886"/>
        <item x="2349"/>
        <item x="2495"/>
        <item x="2768"/>
        <item x="2697"/>
        <item x="2412"/>
        <item x="2698"/>
        <item x="2601"/>
        <item x="2882"/>
        <item x="2846"/>
        <item x="2590"/>
        <item x="2690"/>
        <item x="2491"/>
        <item x="2322"/>
        <item x="2699"/>
        <item x="2511"/>
        <item x="2470"/>
        <item x="2439"/>
        <item x="2472"/>
        <item x="2659"/>
        <item x="2389"/>
        <item x="2804"/>
        <item x="2602"/>
        <item x="2476"/>
        <item x="2705"/>
        <item x="2543"/>
        <item x="2788"/>
        <item x="2292"/>
        <item x="2792"/>
        <item x="2505"/>
        <item x="2507"/>
        <item x="2716"/>
        <item x="2571"/>
        <item x="2917"/>
        <item x="2575"/>
        <item x="2347"/>
        <item x="2752"/>
        <item x="2741"/>
        <item x="2645"/>
        <item x="2493"/>
        <item x="2694"/>
        <item x="2663"/>
        <item x="2731"/>
        <item x="2778"/>
        <item x="2905"/>
        <item x="2816"/>
        <item x="2691"/>
        <item x="2301"/>
        <item x="2666"/>
        <item x="2611"/>
        <item x="2779"/>
        <item x="2631"/>
        <item x="2309"/>
        <item x="2629"/>
        <item x="2336"/>
        <item x="2478"/>
        <item x="2814"/>
        <item x="2509"/>
        <item x="2568"/>
        <item x="2761"/>
        <item x="2751"/>
        <item x="2703"/>
        <item x="2337"/>
        <item x="2328"/>
        <item x="2742"/>
        <item x="2442"/>
        <item x="2613"/>
        <item x="2790"/>
        <item x="1869"/>
        <item x="1256"/>
        <item x="1517"/>
        <item x="930"/>
        <item x="1473"/>
        <item x="411"/>
        <item x="264"/>
        <item x="612"/>
        <item x="701"/>
        <item x="96"/>
        <item x="517"/>
        <item x="421"/>
        <item x="365"/>
        <item x="43"/>
        <item x="523"/>
        <item x="39"/>
        <item x="414"/>
        <item x="436"/>
        <item x="394"/>
        <item x="622"/>
        <item x="654"/>
        <item x="388"/>
        <item x="130"/>
        <item x="327"/>
        <item x="401"/>
        <item x="711"/>
        <item x="381"/>
        <item x="342"/>
        <item x="534"/>
        <item x="170"/>
        <item x="447"/>
        <item x="601"/>
        <item x="64"/>
        <item x="108"/>
        <item x="256"/>
        <item x="157"/>
        <item x="548"/>
        <item x="483"/>
        <item x="563"/>
        <item x="143"/>
        <item x="698"/>
        <item x="419"/>
        <item x="364"/>
        <item x="594"/>
        <item x="66"/>
        <item x="490"/>
        <item x="581"/>
        <item x="277"/>
        <item x="291"/>
        <item x="2896"/>
        <item x="1333"/>
        <item x="1978"/>
        <item x="1581"/>
        <item x="808"/>
        <item x="1351"/>
        <item x="991"/>
        <item x="1513"/>
        <item x="866"/>
        <item x="1337"/>
        <item x="1226"/>
        <item x="1390"/>
        <item x="1446"/>
        <item x="1591"/>
        <item x="1648"/>
        <item x="1401"/>
        <item x="852"/>
        <item x="1521"/>
        <item x="1477"/>
        <item x="861"/>
        <item x="1272"/>
        <item x="1362"/>
        <item x="884"/>
        <item x="1355"/>
        <item x="1672"/>
        <item x="1530"/>
        <item x="1535"/>
        <item x="1099"/>
        <item x="1794"/>
        <item x="1193"/>
        <item x="1837"/>
        <item x="1478"/>
        <item x="1000"/>
        <item x="1763"/>
        <item x="1216"/>
        <item x="1902"/>
        <item x="1115"/>
        <item x="996"/>
        <item x="1089"/>
        <item x="1846"/>
        <item x="1527"/>
        <item x="1712"/>
        <item x="1542"/>
        <item x="823"/>
        <item x="1913"/>
        <item x="855"/>
        <item x="1020"/>
        <item x="947"/>
        <item x="1095"/>
        <item x="799"/>
        <item x="968"/>
        <item x="1589"/>
        <item x="920"/>
        <item x="1076"/>
        <item x="1275"/>
        <item x="1213"/>
        <item x="804"/>
        <item x="1160"/>
        <item x="1334"/>
        <item x="1471"/>
        <item x="1590"/>
        <item x="1625"/>
        <item x="1088"/>
        <item x="1254"/>
        <item x="1970"/>
        <item x="1318"/>
        <item x="1064"/>
        <item x="1730"/>
        <item x="1466"/>
        <item x="1387"/>
        <item x="1384"/>
        <item x="857"/>
        <item x="1119"/>
        <item x="1783"/>
        <item x="1270"/>
        <item x="1409"/>
        <item x="1908"/>
        <item x="1977"/>
        <item x="1046"/>
        <item x="1786"/>
        <item x="1602"/>
        <item x="958"/>
        <item x="1679"/>
        <item x="1844"/>
        <item x="1365"/>
        <item x="1304"/>
        <item x="1429"/>
        <item x="1433"/>
        <item x="1070"/>
        <item x="818"/>
        <item x="1172"/>
        <item x="1918"/>
        <item x="1203"/>
        <item x="1662"/>
        <item x="1112"/>
        <item x="1713"/>
        <item x="1666"/>
        <item x="1752"/>
        <item x="921"/>
        <item x="945"/>
        <item x="1856"/>
        <item x="812"/>
        <item x="1124"/>
        <item x="2897"/>
        <item x="1052"/>
        <item x="979"/>
        <item x="1441"/>
        <item x="1144"/>
        <item x="1143"/>
        <item x="1249"/>
        <item x="1447"/>
        <item x="1128"/>
        <item x="1086"/>
        <item x="1613"/>
        <item x="1404"/>
        <item x="1196"/>
        <item x="1673"/>
        <item x="1566"/>
        <item x="1434"/>
        <item x="1400"/>
        <item x="924"/>
        <item x="1180"/>
        <item x="1652"/>
        <item x="889"/>
        <item x="1321"/>
        <item x="1663"/>
        <item x="1219"/>
        <item x="1374"/>
        <item x="1022"/>
        <item x="1671"/>
        <item x="1120"/>
        <item x="1498"/>
        <item x="1227"/>
        <item x="1300"/>
        <item x="1664"/>
        <item x="1315"/>
        <item x="1252"/>
        <item x="1152"/>
        <item x="1044"/>
        <item x="1502"/>
        <item x="1016"/>
        <item x="1126"/>
        <item x="1532"/>
        <item x="1465"/>
        <item x="1373"/>
        <item x="1570"/>
        <item x="959"/>
        <item x="883"/>
        <item x="941"/>
        <item x="908"/>
        <item x="1539"/>
        <item x="1191"/>
        <item x="1306"/>
        <item x="956"/>
        <item x="1562"/>
        <item x="1063"/>
        <item x="1458"/>
        <item x="1253"/>
        <item x="1378"/>
        <item x="1034"/>
        <item x="933"/>
        <item x="1492"/>
        <item x="1611"/>
        <item x="1437"/>
        <item x="1325"/>
        <item x="1723"/>
        <item x="1657"/>
        <item x="928"/>
        <item x="1759"/>
        <item x="1030"/>
        <item x="1338"/>
        <item x="1187"/>
        <item x="1439"/>
        <item x="1326"/>
        <item x="899"/>
        <item x="1560"/>
        <item x="1359"/>
        <item x="1744"/>
        <item x="978"/>
        <item x="876"/>
        <item x="1490"/>
        <item x="1524"/>
        <item x="1168"/>
        <item x="1189"/>
        <item x="1329"/>
        <item x="1765"/>
        <item x="1292"/>
        <item x="1407"/>
        <item x="1042"/>
        <item x="1199"/>
        <item x="1743"/>
        <item x="1576"/>
        <item x="1258"/>
        <item x="1061"/>
        <item x="1093"/>
        <item x="990"/>
        <item x="1056"/>
        <item x="1132"/>
        <item x="666"/>
        <item x="1175"/>
        <item x="981"/>
        <item x="869"/>
        <item x="816"/>
        <item x="898"/>
        <item x="767"/>
        <item x="813"/>
        <item x="781"/>
        <item x="768"/>
        <item x="843"/>
        <item x="902"/>
        <item x="1058"/>
        <item x="936"/>
        <item x="710"/>
        <item x="782"/>
        <item x="714"/>
        <item x="1121"/>
        <item x="719"/>
        <item x="727"/>
        <item x="904"/>
        <item x="905"/>
        <item x="973"/>
        <item x="1171"/>
        <item x="1183"/>
        <item x="807"/>
        <item x="1116"/>
        <item x="684"/>
        <item x="801"/>
        <item x="681"/>
        <item x="729"/>
        <item x="717"/>
        <item x="770"/>
        <item x="1194"/>
        <item x="901"/>
        <item x="832"/>
        <item x="977"/>
        <item x="839"/>
        <item x="715"/>
        <item x="835"/>
        <item x="985"/>
        <item x="1104"/>
        <item x="671"/>
        <item x="774"/>
        <item x="846"/>
        <item x="957"/>
        <item x="848"/>
        <item x="964"/>
        <item x="1106"/>
        <item x="954"/>
        <item x="859"/>
        <item x="1032"/>
        <item x="678"/>
        <item x="1184"/>
        <item x="864"/>
        <item x="1049"/>
        <item x="1117"/>
        <item x="689"/>
        <item x="1050"/>
        <item x="1040"/>
        <item x="1041"/>
        <item x="890"/>
        <item x="1136"/>
        <item x="673"/>
        <item x="907"/>
        <item x="1114"/>
        <item x="1134"/>
        <item x="1006"/>
        <item x="721"/>
        <item x="686"/>
        <item x="1192"/>
        <item x="718"/>
        <item x="783"/>
        <item x="779"/>
        <item x="971"/>
        <item x="1059"/>
        <item x="961"/>
        <item x="1186"/>
        <item x="844"/>
        <item x="962"/>
        <item x="983"/>
        <item x="723"/>
        <item x="895"/>
        <item x="873"/>
        <item x="1190"/>
        <item x="1129"/>
        <item x="1166"/>
        <item x="1110"/>
        <item x="1048"/>
        <item x="1029"/>
        <item x="1179"/>
        <item x="826"/>
        <item x="676"/>
        <item x="669"/>
        <item x="847"/>
        <item x="675"/>
        <item x="773"/>
        <item x="1886"/>
        <item x="1801"/>
        <item x="1489"/>
        <item x="2005"/>
        <item x="1731"/>
        <item x="1881"/>
        <item x="1412"/>
        <item x="1875"/>
        <item x="1772"/>
        <item x="2038"/>
        <item x="2027"/>
        <item x="1383"/>
        <item x="1992"/>
        <item x="1514"/>
        <item x="1494"/>
        <item x="1790"/>
        <item x="2016"/>
        <item x="2010"/>
        <item x="1959"/>
        <item x="1396"/>
        <item x="1624"/>
        <item x="1410"/>
        <item x="1632"/>
        <item x="1868"/>
        <item x="1976"/>
        <item x="1616"/>
        <item x="1680"/>
        <item x="1819"/>
        <item x="1899"/>
        <item x="1718"/>
        <item x="1597"/>
        <item x="1606"/>
        <item x="1500"/>
        <item x="1930"/>
        <item x="1884"/>
        <item x="1704"/>
        <item x="1853"/>
        <item x="1810"/>
        <item x="2022"/>
        <item x="1854"/>
        <item x="1937"/>
        <item x="1827"/>
        <item x="1491"/>
        <item x="1549"/>
        <item x="1411"/>
        <item x="1634"/>
        <item x="1817"/>
        <item x="1951"/>
        <item x="1945"/>
        <item x="2019"/>
        <item x="1716"/>
        <item x="1548"/>
        <item x="1592"/>
        <item x="1798"/>
        <item x="1598"/>
        <item x="1720"/>
        <item x="1751"/>
        <item x="1754"/>
        <item x="1419"/>
        <item x="1988"/>
        <item x="1717"/>
        <item x="1508"/>
        <item x="2020"/>
        <item x="1682"/>
        <item x="2002"/>
        <item x="1415"/>
        <item x="1949"/>
        <item x="1721"/>
        <item x="1398"/>
        <item x="1681"/>
        <item x="1507"/>
        <item x="1575"/>
        <item x="1806"/>
        <item x="1402"/>
        <item x="1511"/>
        <item x="1925"/>
        <item x="1385"/>
        <item x="1851"/>
        <item x="1416"/>
        <item x="1769"/>
        <item x="1515"/>
        <item x="1505"/>
        <item x="1728"/>
        <item x="1620"/>
        <item x="1658"/>
        <item x="1711"/>
        <item x="1910"/>
        <item x="2013"/>
        <item x="1594"/>
        <item x="1497"/>
        <item x="1487"/>
        <item x="1406"/>
        <item x="1832"/>
        <item x="1923"/>
        <item x="2009"/>
        <item x="2011"/>
        <item x="1495"/>
        <item x="1614"/>
        <item x="1600"/>
        <item x="1587"/>
        <item x="1418"/>
        <item x="1706"/>
        <item x="1952"/>
        <item x="1888"/>
        <item x="1596"/>
        <item x="1909"/>
        <item x="2014"/>
        <item x="1719"/>
        <item x="1995"/>
        <item x="1955"/>
        <item x="1637"/>
        <item x="1950"/>
        <item x="1461"/>
        <item x="1633"/>
        <item x="1557"/>
        <item x="1812"/>
        <item x="1529"/>
        <item x="1779"/>
        <item x="1773"/>
        <item x="1732"/>
        <item x="1920"/>
        <item x="1948"/>
        <item x="2075"/>
        <item x="1460"/>
        <item x="2047"/>
        <item x="1559"/>
        <item x="1571"/>
        <item x="1849"/>
        <item x="1981"/>
        <item x="1698"/>
        <item x="1861"/>
        <item x="2003"/>
        <item x="1914"/>
        <item x="1989"/>
        <item x="1813"/>
        <item x="1922"/>
        <item x="1629"/>
        <item x="1760"/>
        <item x="1678"/>
        <item x="1577"/>
        <item x="1747"/>
        <item x="1646"/>
        <item x="2114"/>
        <item x="1537"/>
        <item x="1781"/>
        <item x="1543"/>
        <item x="2045"/>
        <item x="1873"/>
        <item x="1890"/>
        <item x="1501"/>
        <item x="1789"/>
        <item x="1768"/>
        <item x="1916"/>
        <item x="1578"/>
        <item x="1895"/>
        <item x="1816"/>
        <item x="1601"/>
        <item x="2080"/>
        <item x="1897"/>
        <item x="1821"/>
        <item x="1665"/>
        <item x="1741"/>
        <item x="1689"/>
        <item x="1468"/>
        <item x="1808"/>
        <item x="1936"/>
        <item x="1829"/>
        <item x="1882"/>
        <item x="1617"/>
        <item x="1782"/>
        <item x="1864"/>
        <item x="1858"/>
        <item x="1516"/>
        <item x="1828"/>
        <item x="1947"/>
        <item x="1994"/>
        <item x="1991"/>
        <item x="1996"/>
        <item x="1965"/>
        <item x="1876"/>
        <item x="1749"/>
        <item x="1725"/>
        <item x="1825"/>
        <item x="2021"/>
        <item x="1685"/>
        <item x="1534"/>
        <item x="1736"/>
        <item x="1696"/>
        <item x="1750"/>
        <item x="1953"/>
        <item x="2018"/>
        <item x="1670"/>
        <item x="1667"/>
        <item x="1926"/>
        <item x="1762"/>
        <item x="1612"/>
        <item x="1850"/>
        <item x="1628"/>
        <item x="1561"/>
        <item x="1824"/>
        <item x="1510"/>
        <item x="1834"/>
        <item x="1737"/>
        <item x="1738"/>
        <item x="1891"/>
        <item x="1572"/>
        <item x="1843"/>
        <item x="1608"/>
        <item x="1935"/>
        <item x="1618"/>
        <item x="1660"/>
        <item x="2028"/>
        <item x="1727"/>
        <item x="1878"/>
        <item x="2004"/>
        <item x="2026"/>
        <item x="1573"/>
        <item x="1836"/>
        <item x="1964"/>
        <item x="1771"/>
        <item x="1969"/>
        <item x="1889"/>
        <item x="1960"/>
        <item x="1745"/>
        <item x="1695"/>
        <item x="3034"/>
        <item x="3001"/>
        <item x="3041"/>
        <item x="3061"/>
        <item x="2958"/>
        <item x="3006"/>
        <item x="2786"/>
        <item x="2730"/>
        <item x="2732"/>
        <item x="3039"/>
        <item x="2826"/>
        <item x="3068"/>
        <item x="2869"/>
        <item x="2725"/>
        <item x="2902"/>
        <item x="2825"/>
        <item x="3014"/>
        <item x="2717"/>
        <item x="2985"/>
        <item x="2994"/>
        <item x="2807"/>
        <item x="2903"/>
        <item x="3059"/>
        <item x="3028"/>
        <item x="2796"/>
        <item x="3048"/>
        <item x="3035"/>
        <item x="3045"/>
        <item x="3070"/>
        <item x="2875"/>
        <item x="2763"/>
        <item x="3020"/>
        <item x="2776"/>
        <item x="2720"/>
        <item x="2851"/>
        <item x="3049"/>
        <item x="2766"/>
        <item x="3067"/>
        <item x="2990"/>
        <item x="2937"/>
        <item x="2835"/>
        <item x="2770"/>
        <item x="2900"/>
        <item x="3046"/>
        <item x="3047"/>
        <item x="2982"/>
        <item x="3054"/>
        <item x="3044"/>
        <item x="3003"/>
        <item x="3032"/>
        <item x="3071"/>
        <item x="3010"/>
        <item x="2978"/>
        <item x="2823"/>
        <item x="3079"/>
        <item x="2724"/>
        <item x="3060"/>
        <item x="2962"/>
        <item x="2974"/>
        <item x="2729"/>
        <item x="3021"/>
        <item x="2718"/>
        <item x="2984"/>
        <item x="2843"/>
        <item x="2889"/>
        <item x="207"/>
        <item x="40"/>
        <item x="248"/>
        <item x="129"/>
        <item x="120"/>
        <item x="178"/>
        <item x="200"/>
        <item x="208"/>
        <item x="155"/>
        <item x="65"/>
        <item x="61"/>
        <item x="233"/>
        <item x="71"/>
        <item x="172"/>
        <item x="92"/>
        <item x="283"/>
        <item x="1130"/>
        <item x="1169"/>
        <item x="1067"/>
        <item x="1291"/>
        <item x="1157"/>
        <item x="1074"/>
        <item x="1031"/>
        <item x="1316"/>
        <item x="1262"/>
        <item x="1091"/>
        <item x="1150"/>
        <item x="1053"/>
        <item x="1154"/>
        <item x="1105"/>
        <item x="1167"/>
        <item x="1204"/>
        <item x="1140"/>
        <item x="1349"/>
        <item x="1357"/>
        <item x="1212"/>
        <item x="1098"/>
        <item x="1298"/>
        <item x="1297"/>
        <item x="1145"/>
        <item x="456"/>
        <item x="444"/>
        <item x="482"/>
        <item x="557"/>
        <item x="373"/>
        <item x="432"/>
        <item x="497"/>
        <item x="472"/>
        <item x="403"/>
        <item x="555"/>
        <item x="443"/>
        <item x="441"/>
        <item x="431"/>
        <item x="425"/>
        <item x="2888"/>
        <item x="377"/>
        <item x="224"/>
        <item x="716"/>
        <item x="345"/>
        <item x="361"/>
        <item x="473"/>
        <item x="212"/>
        <item x="708"/>
        <item x="507"/>
        <item x="420"/>
        <item x="821"/>
        <item x="828"/>
        <item x="758"/>
        <item x="842"/>
        <item x="296"/>
        <item x="295"/>
        <item x="203"/>
        <item x="491"/>
        <item x="657"/>
        <item x="389"/>
        <item x="280"/>
        <item x="279"/>
        <item x="706"/>
        <item x="294"/>
        <item x="617"/>
        <item x="484"/>
        <item x="239"/>
        <item x="387"/>
        <item x="600"/>
        <item x="820"/>
        <item x="182"/>
        <item x="477"/>
        <item x="702"/>
        <item x="661"/>
        <item x="424"/>
        <item x="269"/>
        <item x="550"/>
        <item x="745"/>
        <item x="769"/>
        <item x="398"/>
        <item x="648"/>
        <item x="117"/>
        <item x="503"/>
        <item x="603"/>
        <item x="337"/>
        <item x="806"/>
        <item x="694"/>
        <item x="209"/>
        <item x="259"/>
        <item x="660"/>
        <item x="451"/>
        <item x="211"/>
        <item x="510"/>
        <item x="554"/>
        <item x="297"/>
        <item x="537"/>
        <item x="438"/>
        <item x="796"/>
        <item x="605"/>
        <item x="347"/>
        <item x="620"/>
        <item x="558"/>
        <item x="664"/>
        <item x="567"/>
        <item x="429"/>
        <item x="210"/>
        <item x="498"/>
        <item x="384"/>
        <item x="351"/>
        <item x="662"/>
        <item x="307"/>
        <item x="437"/>
        <item x="576"/>
        <item x="610"/>
        <item x="833"/>
        <item x="533"/>
        <item x="237"/>
        <item x="651"/>
        <item x="540"/>
        <item x="780"/>
        <item x="737"/>
        <item x="724"/>
        <item x="445"/>
        <item x="2890"/>
        <item x="231"/>
        <item x="390"/>
        <item x="223"/>
        <item x="113"/>
        <item x="348"/>
        <item x="376"/>
        <item x="566"/>
        <item x="532"/>
        <item x="252"/>
        <item x="448"/>
        <item x="186"/>
        <item x="433"/>
        <item x="353"/>
        <item x="225"/>
        <item x="147"/>
        <item x="124"/>
        <item x="585"/>
        <item x="253"/>
        <item x="457"/>
        <item x="569"/>
        <item x="320"/>
        <item x="631"/>
        <item x="616"/>
        <item x="628"/>
        <item x="488"/>
        <item x="322"/>
        <item x="413"/>
        <item x="614"/>
        <item x="193"/>
        <item x="355"/>
        <item x="153"/>
        <item x="637"/>
        <item x="311"/>
        <item x="397"/>
        <item x="89"/>
        <item x="102"/>
        <item x="416"/>
        <item x="131"/>
        <item x="67"/>
        <item x="521"/>
        <item x="513"/>
        <item x="511"/>
        <item x="449"/>
        <item x="187"/>
        <item x="115"/>
        <item x="635"/>
        <item x="405"/>
        <item x="304"/>
        <item x="293"/>
        <item x="625"/>
        <item x="587"/>
        <item x="536"/>
        <item x="640"/>
        <item x="188"/>
        <item x="568"/>
        <item x="266"/>
        <item x="139"/>
        <item x="284"/>
        <item x="589"/>
        <item x="140"/>
        <item x="357"/>
        <item x="428"/>
        <item x="151"/>
        <item x="500"/>
        <item x="467"/>
        <item x="518"/>
        <item x="643"/>
        <item x="87"/>
        <item x="104"/>
        <item x="475"/>
        <item x="374"/>
        <item x="493"/>
        <item x="352"/>
        <item x="570"/>
        <item x="359"/>
        <item x="399"/>
        <item x="290"/>
        <item x="330"/>
        <item x="528"/>
        <item x="254"/>
        <item x="571"/>
        <item x="404"/>
        <item x="598"/>
        <item x="275"/>
        <item x="564"/>
        <item x="393"/>
        <item x="465"/>
        <item x="2901"/>
        <item x="2380"/>
        <item x="2947"/>
        <item x="2652"/>
        <item x="2390"/>
        <item x="2548"/>
        <item x="2526"/>
        <item x="2607"/>
        <item x="2535"/>
        <item x="2623"/>
        <item x="2822"/>
        <item x="2799"/>
        <item x="2574"/>
        <item x="2480"/>
        <item x="2840"/>
        <item x="2874"/>
        <item x="2400"/>
        <item x="2923"/>
        <item x="2913"/>
        <item x="2968"/>
        <item x="2916"/>
        <item x="2572"/>
        <item x="3011"/>
        <item x="3000"/>
        <item x="2773"/>
        <item x="2648"/>
        <item x="2657"/>
        <item x="2714"/>
        <item x="2462"/>
        <item x="2996"/>
        <item x="2809"/>
        <item x="2876"/>
        <item x="2879"/>
        <item x="2866"/>
        <item x="2701"/>
        <item x="2464"/>
        <item x="2927"/>
        <item x="2755"/>
        <item x="2881"/>
        <item x="2710"/>
        <item x="2457"/>
        <item x="2587"/>
        <item x="2884"/>
        <item x="2576"/>
        <item x="2722"/>
        <item x="2928"/>
        <item x="2394"/>
        <item x="2524"/>
        <item x="2603"/>
        <item x="2709"/>
        <item x="2760"/>
        <item x="2644"/>
        <item x="2617"/>
        <item x="2468"/>
        <item x="2973"/>
        <item x="2921"/>
        <item x="2942"/>
        <item x="2488"/>
        <item x="2426"/>
        <item x="2479"/>
        <item x="2767"/>
        <item x="2759"/>
        <item x="2700"/>
        <item x="2836"/>
        <item x="2811"/>
        <item x="2977"/>
        <item x="2564"/>
        <item x="2533"/>
        <item x="2435"/>
        <item x="2387"/>
        <item x="2377"/>
        <item x="2428"/>
        <item x="2447"/>
        <item x="2940"/>
        <item x="2771"/>
        <item x="2637"/>
        <item x="2848"/>
        <item x="2585"/>
        <item x="2948"/>
        <item x="2646"/>
        <item x="2522"/>
        <item x="2707"/>
        <item x="1307"/>
        <item x="1375"/>
        <item x="1268"/>
        <item x="1544"/>
        <item x="2108"/>
        <item x="1963"/>
        <item x="1780"/>
        <item x="1757"/>
        <item x="1933"/>
        <item x="1567"/>
        <item x="1449"/>
        <item x="2072"/>
        <item x="1453"/>
        <item x="1609"/>
        <item x="1818"/>
        <item x="1927"/>
        <item x="1488"/>
        <item x="2044"/>
        <item x="1684"/>
        <item x="1903"/>
        <item x="1462"/>
        <item x="2065"/>
        <item x="1230"/>
        <item x="1538"/>
        <item x="1464"/>
        <item x="1700"/>
        <item x="1623"/>
        <item x="1815"/>
        <item x="1974"/>
        <item x="1898"/>
        <item x="1369"/>
        <item x="1392"/>
        <item x="1906"/>
        <item x="2063"/>
        <item x="2124"/>
        <item x="1693"/>
        <item x="1694"/>
        <item x="1311"/>
        <item x="2006"/>
        <item x="1336"/>
        <item x="1260"/>
        <item x="1753"/>
        <item x="1863"/>
        <item x="1348"/>
        <item x="1551"/>
        <item x="2061"/>
        <item x="1911"/>
        <item x="1584"/>
        <item x="2023"/>
        <item x="1735"/>
        <item x="1653"/>
        <item x="1312"/>
        <item x="1896"/>
        <item x="1565"/>
        <item x="2032"/>
        <item x="1322"/>
        <item x="1556"/>
        <item x="1382"/>
        <item x="1405"/>
        <item x="2132"/>
        <item x="1376"/>
        <item x="1924"/>
        <item x="1797"/>
        <item x="1389"/>
        <item x="1257"/>
        <item x="1775"/>
        <item x="2034"/>
        <item x="1644"/>
        <item x="1463"/>
        <item x="1580"/>
        <item x="1715"/>
        <item x="2073"/>
        <item x="2076"/>
        <item x="1267"/>
        <item x="2091"/>
        <item x="1703"/>
        <item x="2116"/>
        <item x="2155"/>
        <item x="1865"/>
        <item x="1650"/>
        <item x="1830"/>
        <item x="1472"/>
        <item x="1519"/>
        <item x="1917"/>
        <item x="1866"/>
        <item x="1248"/>
        <item x="1454"/>
        <item x="1480"/>
        <item x="1512"/>
        <item x="1943"/>
        <item x="2105"/>
        <item x="1619"/>
        <item x="1835"/>
        <item x="1822"/>
        <item x="1838"/>
        <item x="1630"/>
        <item x="1540"/>
        <item x="1244"/>
        <item x="1233"/>
        <item x="2001"/>
        <item x="1982"/>
        <item x="1395"/>
        <item x="2029"/>
        <item x="2083"/>
        <item x="1303"/>
        <item x="2120"/>
        <item x="1956"/>
        <item x="1874"/>
        <item x="1621"/>
        <item x="1807"/>
        <item x="1993"/>
        <item x="1983"/>
        <item x="1266"/>
        <item x="1980"/>
        <item x="1656"/>
        <item x="235"/>
        <item x="286"/>
        <item x="59"/>
        <item x="181"/>
        <item x="312"/>
        <item x="292"/>
        <item x="118"/>
        <item x="90"/>
        <item x="221"/>
        <item x="72"/>
        <item x="146"/>
        <item x="215"/>
        <item x="246"/>
        <item x="126"/>
        <item x="47"/>
        <item x="238"/>
        <item x="132"/>
        <item x="48"/>
        <item x="202"/>
        <item x="166"/>
        <item x="56"/>
        <item x="194"/>
        <item x="142"/>
        <item x="77"/>
        <item x="95"/>
        <item x="54"/>
        <item x="42"/>
        <item x="123"/>
        <item x="268"/>
        <item x="168"/>
        <item x="100"/>
        <item x="106"/>
        <item x="206"/>
        <item x="243"/>
        <item x="144"/>
        <item x="63"/>
        <item x="70"/>
        <item x="321"/>
        <item x="110"/>
        <item x="190"/>
        <item x="171"/>
        <item x="125"/>
        <item x="97"/>
        <item x="205"/>
        <item x="60"/>
        <item x="74"/>
        <item x="229"/>
        <item x="270"/>
        <item x="247"/>
        <item x="81"/>
        <item x="51"/>
        <item x="242"/>
        <item x="69"/>
        <item x="196"/>
        <item x="180"/>
        <item x="240"/>
        <item x="2893"/>
        <item x="1234"/>
        <item x="860"/>
        <item x="988"/>
        <item x="975"/>
        <item x="926"/>
        <item x="970"/>
        <item x="838"/>
        <item x="762"/>
        <item x="787"/>
        <item x="1153"/>
        <item x="946"/>
        <item x="1071"/>
        <item x="1155"/>
        <item x="791"/>
        <item x="1214"/>
        <item x="743"/>
        <item x="1036"/>
        <item x="1238"/>
        <item x="1010"/>
        <item x="937"/>
        <item x="999"/>
        <item x="850"/>
        <item x="735"/>
        <item x="1151"/>
        <item x="1096"/>
        <item x="811"/>
        <item x="1011"/>
        <item x="1085"/>
        <item x="1305"/>
        <item x="1241"/>
        <item x="1324"/>
        <item x="1223"/>
        <item x="1317"/>
        <item x="1295"/>
        <item x="925"/>
        <item x="931"/>
        <item x="1229"/>
        <item x="911"/>
        <item x="1007"/>
        <item x="1158"/>
        <item x="1135"/>
        <item x="1320"/>
        <item x="1221"/>
        <item x="1309"/>
        <item x="784"/>
        <item x="914"/>
        <item x="1083"/>
        <item x="1332"/>
        <item x="1293"/>
        <item x="1240"/>
        <item x="1065"/>
        <item x="755"/>
        <item x="1039"/>
        <item x="786"/>
        <item x="1163"/>
        <item x="1068"/>
        <item x="995"/>
        <item x="929"/>
        <item x="992"/>
        <item x="938"/>
        <item x="1084"/>
        <item x="916"/>
        <item x="1057"/>
        <item x="1277"/>
        <item x="1328"/>
        <item x="1218"/>
        <item x="1353"/>
        <item x="1142"/>
        <item x="1232"/>
        <item x="862"/>
        <item x="1009"/>
        <item x="1087"/>
        <item x="1314"/>
        <item x="1352"/>
        <item x="802"/>
        <item x="1242"/>
        <item x="1125"/>
        <item x="1072"/>
        <item x="909"/>
        <item x="1162"/>
        <item x="739"/>
        <item x="1080"/>
        <item x="728"/>
        <item x="939"/>
        <item x="1330"/>
        <item x="923"/>
        <item x="891"/>
        <item x="1005"/>
        <item x="1017"/>
        <item x="879"/>
        <item x="1327"/>
        <item x="934"/>
        <item x="1161"/>
        <item x="942"/>
        <item x="1799"/>
        <item x="1094"/>
        <item x="667"/>
        <item x="1340"/>
        <item x="840"/>
        <item x="609"/>
        <item x="830"/>
        <item x="1394"/>
        <item x="998"/>
        <item x="1149"/>
        <item x="1188"/>
        <item x="763"/>
        <item x="1013"/>
        <item x="597"/>
        <item x="1033"/>
        <item x="1075"/>
        <item x="299"/>
        <item x="241"/>
        <item x="369"/>
        <item x="158"/>
        <item x="249"/>
        <item x="363"/>
        <item x="323"/>
        <item x="346"/>
        <item x="310"/>
        <item x="331"/>
        <item x="993"/>
        <item x="720"/>
        <item x="896"/>
        <item x="952"/>
        <item x="1078"/>
        <item x="1038"/>
        <item x="756"/>
        <item x="976"/>
        <item x="766"/>
        <item x="803"/>
        <item x="853"/>
        <item x="815"/>
        <item x="829"/>
        <item x="734"/>
        <item x="885"/>
        <item x="713"/>
        <item x="1008"/>
        <item x="798"/>
        <item x="705"/>
        <item x="795"/>
        <item x="744"/>
        <item x="2321"/>
        <item x="2396"/>
        <item x="2539"/>
        <item x="2285"/>
        <item x="2039"/>
        <item x="2415"/>
        <item x="2433"/>
        <item x="2670"/>
        <item x="2704"/>
        <item x="2619"/>
        <item x="2348"/>
        <item x="2192"/>
        <item x="2672"/>
        <item x="2627"/>
        <item x="2489"/>
        <item x="2212"/>
        <item x="2719"/>
        <item x="2157"/>
        <item x="2174"/>
        <item x="2625"/>
        <item x="2280"/>
        <item x="2012"/>
        <item x="2461"/>
        <item x="2141"/>
        <item x="1972"/>
        <item x="2229"/>
        <item x="2211"/>
        <item x="2583"/>
        <item x="2423"/>
        <item x="2030"/>
        <item x="2366"/>
        <item x="2054"/>
        <item x="2365"/>
        <item x="2892"/>
        <item x="455"/>
        <item x="613"/>
        <item x="741"/>
        <item x="583"/>
        <item x="623"/>
        <item x="440"/>
        <item x="639"/>
        <item x="615"/>
        <item x="512"/>
        <item x="222"/>
        <item x="492"/>
        <item x="524"/>
        <item x="531"/>
        <item x="565"/>
        <item x="541"/>
        <item x="267"/>
        <item x="234"/>
        <item x="407"/>
        <item x="522"/>
        <item x="509"/>
        <item x="316"/>
        <item x="334"/>
        <item x="317"/>
        <item x="778"/>
        <item x="329"/>
        <item x="538"/>
        <item x="461"/>
        <item x="481"/>
        <item x="439"/>
        <item x="730"/>
        <item x="751"/>
        <item x="494"/>
        <item x="386"/>
        <item x="453"/>
        <item x="515"/>
        <item x="656"/>
        <item x="486"/>
        <item x="391"/>
        <item x="476"/>
        <item x="653"/>
        <item x="759"/>
        <item x="427"/>
        <item x="800"/>
        <item x="693"/>
        <item x="245"/>
        <item x="385"/>
        <item x="442"/>
        <item x="474"/>
        <item x="586"/>
        <item x="506"/>
        <item x="595"/>
        <item x="636"/>
        <item x="608"/>
        <item x="593"/>
        <item x="556"/>
        <item x="561"/>
        <item x="335"/>
        <item x="332"/>
        <item x="458"/>
        <item x="668"/>
        <item x="562"/>
        <item x="552"/>
        <item x="1971"/>
        <item x="2058"/>
        <item x="1957"/>
        <item x="2191"/>
        <item x="1966"/>
        <item x="2040"/>
        <item x="1986"/>
        <item x="1883"/>
        <item x="2205"/>
        <item x="2272"/>
        <item x="2133"/>
        <item x="2096"/>
        <item x="2139"/>
        <item x="2060"/>
        <item x="1792"/>
        <item x="2078"/>
        <item x="1901"/>
        <item x="2112"/>
        <item x="2035"/>
        <item x="2263"/>
        <item x="1848"/>
        <item x="2274"/>
        <item x="2158"/>
        <item x="2269"/>
        <item x="2062"/>
        <item x="2136"/>
        <item x="1776"/>
        <item x="1845"/>
        <item x="2041"/>
        <item x="2042"/>
        <item x="2128"/>
        <item x="1958"/>
        <item x="1938"/>
        <item x="1990"/>
        <item x="1931"/>
        <item x="2179"/>
        <item x="1805"/>
        <item x="2222"/>
        <item x="1885"/>
        <item x="2036"/>
        <item x="1979"/>
        <item x="1862"/>
        <item x="2086"/>
        <item x="2151"/>
        <item x="2193"/>
        <item x="1823"/>
        <item x="2162"/>
        <item x="1967"/>
        <item x="2050"/>
        <item x="2210"/>
        <item x="2025"/>
        <item x="2109"/>
        <item x="2082"/>
        <item x="2070"/>
        <item x="2145"/>
        <item x="2110"/>
        <item x="2246"/>
        <item x="2106"/>
        <item x="1942"/>
        <item x="2148"/>
        <item x="2071"/>
        <item x="2125"/>
        <item x="2115"/>
        <item x="1941"/>
        <item x="2262"/>
        <item x="1831"/>
        <item x="2149"/>
        <item x="1962"/>
        <item x="2056"/>
        <item x="1814"/>
        <item x="2204"/>
        <item x="1842"/>
        <item x="1894"/>
        <item x="1987"/>
        <item x="2206"/>
        <item x="2046"/>
        <item x="2184"/>
        <item x="2202"/>
        <item x="1915"/>
        <item x="2085"/>
        <item x="2156"/>
        <item x="2123"/>
        <item x="2200"/>
        <item x="2134"/>
        <item x="1934"/>
        <item x="1946"/>
        <item x="2181"/>
        <item x="2215"/>
        <item x="1905"/>
        <item x="2195"/>
        <item x="1877"/>
        <item x="1984"/>
        <item x="1859"/>
        <item x="1921"/>
        <item x="2015"/>
        <item x="2051"/>
        <item x="1985"/>
        <item x="2000"/>
        <item x="2007"/>
        <item x="2089"/>
        <item x="289"/>
        <item x="213"/>
        <item x="122"/>
        <item x="189"/>
        <item x="79"/>
        <item x="288"/>
        <item x="76"/>
        <item x="197"/>
        <item x="214"/>
        <item x="86"/>
        <item x="301"/>
        <item x="75"/>
        <item x="154"/>
        <item x="163"/>
        <item x="271"/>
        <item x="179"/>
        <item x="185"/>
        <item x="138"/>
        <item x="255"/>
        <item x="173"/>
        <item x="263"/>
        <item x="198"/>
        <item x="273"/>
        <item x="272"/>
        <item x="103"/>
        <item x="300"/>
        <item x="134"/>
        <item x="152"/>
        <item x="176"/>
        <item x="232"/>
        <item x="105"/>
        <item x="137"/>
        <item x="199"/>
        <item x="88"/>
        <item x="111"/>
        <item x="112"/>
        <item x="274"/>
        <item x="78"/>
        <item x="276"/>
        <item x="83"/>
        <item x="305"/>
        <item x="156"/>
        <item x="287"/>
        <item x="257"/>
        <item x="228"/>
        <item x="174"/>
        <item x="201"/>
        <item x="85"/>
        <item x="175"/>
        <item x="114"/>
        <item x="93"/>
        <item x="159"/>
        <item x="98"/>
        <item x="2895"/>
        <item x="1448"/>
        <item x="1028"/>
        <item x="955"/>
        <item x="747"/>
        <item x="1299"/>
        <item x="1092"/>
        <item x="1107"/>
        <item x="1424"/>
        <item x="1354"/>
        <item x="994"/>
        <item x="1173"/>
        <item x="1220"/>
        <item x="1427"/>
        <item x="1343"/>
        <item x="951"/>
        <item x="1079"/>
        <item x="989"/>
        <item x="836"/>
        <item x="1165"/>
        <item x="935"/>
        <item x="1111"/>
        <item x="856"/>
        <item x="1210"/>
        <item x="1301"/>
        <item x="1176"/>
        <item x="865"/>
        <item x="1432"/>
        <item x="810"/>
        <item x="1280"/>
        <item x="1113"/>
        <item x="1426"/>
        <item x="967"/>
        <item x="1043"/>
        <item x="1060"/>
        <item x="912"/>
        <item x="1372"/>
        <item x="1282"/>
        <item x="1025"/>
        <item x="915"/>
        <item x="1388"/>
        <item x="1015"/>
        <item x="1066"/>
        <item x="785"/>
        <item x="1474"/>
        <item x="1141"/>
        <item x="1108"/>
        <item x="863"/>
        <item x="854"/>
        <item x="1197"/>
        <item x="897"/>
        <item x="1054"/>
        <item x="900"/>
        <item x="1370"/>
        <item x="1090"/>
        <item x="1198"/>
        <item x="1182"/>
        <item x="1264"/>
        <item x="1224"/>
        <item x="1045"/>
        <item x="1147"/>
        <item x="1170"/>
        <item x="849"/>
        <item x="974"/>
        <item x="1206"/>
        <item x="1255"/>
        <item x="1403"/>
        <item x="871"/>
        <item x="1273"/>
        <item x="982"/>
        <item x="984"/>
        <item x="1335"/>
        <item x="894"/>
        <item x="1455"/>
        <item x="940"/>
        <item x="1131"/>
        <item x="948"/>
        <item x="881"/>
        <item x="837"/>
        <item x="1019"/>
        <item x="1103"/>
        <item x="1026"/>
        <item x="1344"/>
        <item x="1347"/>
        <item x="1250"/>
        <item x="960"/>
        <item x="878"/>
        <item x="874"/>
        <item x="997"/>
        <item x="2235"/>
        <item x="2098"/>
        <item x="2487"/>
        <item x="2081"/>
        <item x="2346"/>
        <item x="2242"/>
        <item x="2570"/>
        <item x="2343"/>
        <item x="2312"/>
        <item x="2514"/>
        <item x="2240"/>
        <item x="2567"/>
        <item x="2066"/>
        <item x="2374"/>
        <item x="2471"/>
        <item x="2451"/>
        <item x="2513"/>
        <item x="2095"/>
        <item x="2249"/>
        <item x="2298"/>
        <item x="2146"/>
        <item x="2239"/>
        <item x="2161"/>
        <item x="2169"/>
        <item x="2454"/>
        <item x="2372"/>
        <item x="2100"/>
        <item x="2411"/>
        <item x="2430"/>
        <item x="2088"/>
        <item x="2354"/>
        <item x="2388"/>
        <item x="2450"/>
        <item x="2551"/>
        <item x="2515"/>
        <item x="2102"/>
        <item x="2244"/>
        <item x="2413"/>
        <item x="2429"/>
        <item x="2368"/>
        <item x="2278"/>
        <item x="2247"/>
        <item x="2579"/>
        <item x="2379"/>
        <item x="2510"/>
        <item x="2342"/>
        <item x="2183"/>
        <item x="2566"/>
        <item x="2182"/>
        <item x="2492"/>
        <item x="2294"/>
        <item x="2168"/>
        <item x="2097"/>
        <item x="2331"/>
        <item x="2314"/>
        <item x="2281"/>
        <item x="2101"/>
        <item x="2094"/>
        <item x="2176"/>
        <item x="2221"/>
        <item x="2383"/>
        <item x="2437"/>
        <item x="2357"/>
        <item x="2484"/>
        <item x="2264"/>
        <item x="2166"/>
        <item x="2355"/>
        <item x="2326"/>
        <item x="2486"/>
        <item x="2074"/>
        <item x="2490"/>
        <item x="2197"/>
        <item x="2245"/>
        <item x="2099"/>
        <item x="2351"/>
        <item x="2093"/>
        <item x="2127"/>
        <item x="262"/>
        <item x="191"/>
        <item x="150"/>
        <item x="84"/>
        <item x="101"/>
        <item x="282"/>
        <item x="260"/>
        <item x="339"/>
        <item x="258"/>
        <item x="261"/>
        <item x="160"/>
        <item x="236"/>
        <item x="333"/>
        <item x="145"/>
        <item x="378"/>
        <item x="219"/>
        <item x="367"/>
        <item x="325"/>
        <item x="340"/>
        <item x="226"/>
        <item x="165"/>
        <item x="195"/>
        <item x="314"/>
        <item x="162"/>
        <item x="164"/>
        <item x="136"/>
        <item x="169"/>
        <item x="161"/>
        <item x="116"/>
        <item x="167"/>
        <item x="183"/>
        <item x="177"/>
        <item x="149"/>
        <item x="121"/>
        <item x="220"/>
        <item x="141"/>
        <item x="2894"/>
        <item x="1012"/>
        <item x="972"/>
        <item x="868"/>
        <item x="949"/>
        <item x="1004"/>
        <item x="851"/>
        <item x="906"/>
        <item x="655"/>
        <item x="841"/>
        <item x="867"/>
        <item x="918"/>
        <item x="753"/>
        <item x="765"/>
        <item x="814"/>
        <item x="922"/>
        <item x="819"/>
        <item x="824"/>
        <item x="760"/>
        <item x="752"/>
        <item x="749"/>
        <item x="953"/>
        <item x="875"/>
        <item x="950"/>
        <item x="757"/>
        <item x="699"/>
        <item x="1077"/>
        <item x="772"/>
        <item x="987"/>
        <item x="1023"/>
        <item x="1118"/>
        <item x="892"/>
        <item x="893"/>
        <item x="822"/>
        <item x="882"/>
        <item x="679"/>
        <item x="927"/>
        <item x="888"/>
        <item x="887"/>
        <item x="825"/>
        <item x="722"/>
        <item x="725"/>
        <item x="703"/>
        <item x="827"/>
        <item x="858"/>
        <item x="726"/>
        <item x="877"/>
        <item x="792"/>
        <item x="775"/>
        <item x="793"/>
        <item x="886"/>
        <item x="919"/>
        <item x="674"/>
        <item x="680"/>
        <item x="817"/>
        <item x="845"/>
        <item x="1024"/>
        <item x="712"/>
        <item x="633"/>
        <item x="665"/>
        <item x="805"/>
        <item x="790"/>
        <item x="709"/>
        <item x="1027"/>
        <item x="630"/>
        <item x="965"/>
        <item x="695"/>
        <item x="969"/>
        <item x="543"/>
        <item x="546"/>
        <item x="551"/>
        <item x="504"/>
        <item x="560"/>
        <item x="2359"/>
        <item x="2438"/>
        <item x="2556"/>
        <item x="2307"/>
        <item x="2503"/>
        <item x="2498"/>
        <item x="2608"/>
        <item x="2459"/>
        <item x="2431"/>
        <item x="2494"/>
        <item x="2220"/>
        <item x="2270"/>
        <item x="2254"/>
        <item x="2393"/>
        <item x="2536"/>
        <item x="2293"/>
        <item x="2267"/>
        <item x="2502"/>
        <item x="2434"/>
        <item x="2318"/>
        <item x="2324"/>
        <item x="2407"/>
        <item x="2241"/>
        <item x="2370"/>
        <item x="2563"/>
        <item x="2308"/>
        <item x="2604"/>
        <item x="2295"/>
        <item x="2224"/>
        <item x="2305"/>
        <item x="2329"/>
        <item x="2382"/>
        <item x="2432"/>
        <item x="2313"/>
        <item x="2251"/>
        <item x="2338"/>
        <item x="2276"/>
        <item x="2452"/>
        <item x="2268"/>
        <item x="2360"/>
        <item x="2397"/>
        <item x="2230"/>
        <item x="2369"/>
        <item x="2273"/>
        <item x="2399"/>
        <item x="2216"/>
        <item x="619"/>
        <item x="508"/>
        <item x="696"/>
        <item x="733"/>
        <item x="527"/>
        <item x="341"/>
        <item x="618"/>
        <item x="582"/>
        <item x="400"/>
        <item x="336"/>
        <item x="685"/>
        <item x="434"/>
        <item x="750"/>
        <item x="435"/>
        <item x="328"/>
        <item x="606"/>
        <item x="641"/>
        <item x="375"/>
        <item x="459"/>
        <item x="382"/>
        <item x="688"/>
        <item x="371"/>
        <item x="663"/>
        <item x="418"/>
        <item x="408"/>
        <item x="683"/>
        <item x="480"/>
        <item x="485"/>
        <item x="468"/>
        <item x="644"/>
        <item x="319"/>
        <item x="520"/>
        <item x="690"/>
        <item x="466"/>
        <item x="604"/>
        <item x="584"/>
        <item x="575"/>
        <item x="526"/>
        <item x="592"/>
        <item x="489"/>
        <item x="691"/>
        <item x="573"/>
        <item x="645"/>
        <item x="338"/>
        <item x="343"/>
        <item x="430"/>
        <item x="624"/>
        <item x="591"/>
        <item x="646"/>
        <item x="590"/>
        <item x="516"/>
        <item x="326"/>
        <item x="415"/>
        <item x="344"/>
        <item x="588"/>
        <item x="650"/>
        <item x="422"/>
        <item x="479"/>
        <item x="464"/>
        <item x="700"/>
        <item x="652"/>
        <item x="692"/>
        <item x="748"/>
        <item x="368"/>
        <item x="736"/>
        <item x="380"/>
        <item x="2084"/>
        <item x="2237"/>
        <item x="2143"/>
        <item x="2198"/>
        <item x="2153"/>
        <item x="2266"/>
        <item x="2031"/>
        <item x="2187"/>
        <item x="2189"/>
        <item x="1998"/>
        <item x="2118"/>
        <item x="2282"/>
        <item x="2017"/>
        <item x="2049"/>
        <item x="2092"/>
        <item x="2226"/>
        <item x="2219"/>
        <item x="2130"/>
        <item x="2119"/>
        <item x="2231"/>
        <item x="2147"/>
        <item x="2140"/>
        <item x="2190"/>
        <item x="2325"/>
        <item x="2052"/>
        <item x="2288"/>
        <item x="2185"/>
        <item x="2287"/>
        <item x="2048"/>
        <item x="2033"/>
        <item x="2256"/>
        <item x="2057"/>
        <item x="2258"/>
        <item x="2008"/>
        <item x="2315"/>
        <item x="2306"/>
        <item x="1997"/>
        <item x="2259"/>
        <item x="2250"/>
        <item x="2122"/>
        <item x="2207"/>
        <item x="2138"/>
        <item x="2164"/>
        <item x="2077"/>
        <item x="2104"/>
        <item x="1968"/>
        <item x="2113"/>
        <item x="2135"/>
        <item x="2232"/>
        <item x="2291"/>
        <item x="2260"/>
        <item x="2296"/>
        <item x="2163"/>
        <item x="2214"/>
        <item x="2317"/>
        <item x="2059"/>
        <item x="2257"/>
        <item x="2283"/>
        <item x="2238"/>
        <item x="2218"/>
        <item x="2199"/>
        <item x="2208"/>
        <item x="2079"/>
        <item x="2279"/>
        <item x="2087"/>
        <item x="2131"/>
        <item x="2068"/>
        <item x="2227"/>
        <item x="2043"/>
        <item x="2271"/>
        <item x="2117"/>
        <item x="2188"/>
        <item x="2137"/>
        <item x="2069"/>
        <item x="2171"/>
        <item x="2037"/>
        <item x="2248"/>
        <item x="2126"/>
        <item x="2320"/>
        <item x="2111"/>
        <item x="2090"/>
        <item x="1973"/>
        <item x="2067"/>
        <item x="2286"/>
        <item x="2103"/>
        <item x="2053"/>
        <item x="2055"/>
        <item x="2196"/>
        <item x="2201"/>
        <item x="2024"/>
        <item x="2290"/>
        <item x="2129"/>
        <item x="2150"/>
        <item x="2186"/>
        <item x="2121"/>
        <item x="2871"/>
        <item x="2783"/>
        <item x="2945"/>
        <item x="3130"/>
        <item x="2621"/>
        <item x="2391"/>
        <item x="3101"/>
        <item x="3072"/>
        <item x="2518"/>
        <item x="3082"/>
        <item x="3050"/>
        <item x="2620"/>
        <item x="3120"/>
        <item x="2969"/>
        <item x="3087"/>
        <item x="3043"/>
        <item x="2733"/>
        <item x="2855"/>
        <item x="2630"/>
        <item x="3095"/>
        <item x="3002"/>
        <item x="3019"/>
        <item x="2456"/>
        <item x="3145"/>
        <item x="2870"/>
        <item x="3027"/>
        <item x="2999"/>
        <item x="3073"/>
        <item x="3119"/>
        <item x="2806"/>
        <item x="3150"/>
        <item x="2726"/>
        <item x="2316"/>
        <item x="2689"/>
        <item x="2449"/>
        <item x="3083"/>
        <item x="2861"/>
        <item x="2467"/>
        <item x="2569"/>
        <item x="2592"/>
        <item x="2862"/>
        <item x="2867"/>
        <item x="2681"/>
        <item x="2398"/>
        <item x="3080"/>
        <item x="3078"/>
        <item x="2838"/>
        <item x="2933"/>
        <item x="2598"/>
        <item x="2925"/>
        <item x="2541"/>
        <item x="2912"/>
        <item x="2976"/>
        <item x="2605"/>
        <item x="2837"/>
        <item x="2154"/>
        <item x="2744"/>
        <item x="2728"/>
        <item x="2376"/>
        <item x="2662"/>
        <item x="2675"/>
        <item x="3100"/>
        <item x="2610"/>
        <item x="3121"/>
        <item x="2395"/>
        <item x="3135"/>
        <item x="2808"/>
        <item x="2845"/>
        <item x="3056"/>
        <item x="2805"/>
        <item x="2819"/>
        <item x="2810"/>
        <item x="2952"/>
        <item x="2616"/>
        <item x="3065"/>
        <item x="2737"/>
        <item x="2529"/>
        <item x="2554"/>
        <item x="3085"/>
        <item x="2682"/>
        <item x="2880"/>
        <item x="3110"/>
        <item x="2721"/>
        <item x="3093"/>
        <item x="2664"/>
        <item x="3040"/>
        <item x="2858"/>
        <item x="3113"/>
        <item x="3086"/>
        <item x="2319"/>
        <item x="2597"/>
        <item x="2785"/>
        <item x="3017"/>
        <item x="3084"/>
        <item x="2527"/>
        <item x="2463"/>
        <item x="2877"/>
        <item x="2170"/>
        <item x="2497"/>
        <item x="3036"/>
        <item x="3064"/>
        <item x="2769"/>
        <item x="2228"/>
        <item x="2674"/>
        <item x="3055"/>
        <item x="2255"/>
        <item x="2829"/>
        <item x="3148"/>
        <item x="2839"/>
        <item x="2596"/>
        <item x="2802"/>
        <item x="2686"/>
        <item x="2936"/>
        <item x="2794"/>
        <item x="2827"/>
        <item x="2679"/>
        <item x="2252"/>
        <item x="2935"/>
        <item x="2665"/>
        <item x="3103"/>
        <item x="2981"/>
        <item x="2967"/>
        <item x="3063"/>
        <item x="3142"/>
        <item x="3136"/>
        <item x="2803"/>
        <item x="2740"/>
        <item x="3105"/>
        <item x="2765"/>
        <item x="3066"/>
        <item x="3144"/>
        <item x="2667"/>
        <item x="3057"/>
        <item x="3025"/>
        <item x="2615"/>
        <item x="3090"/>
        <item x="3141"/>
        <item x="2618"/>
        <item x="2599"/>
        <item x="2521"/>
        <item x="2957"/>
        <item x="3122"/>
        <item x="3094"/>
        <item x="3037"/>
        <item x="2931"/>
        <item x="3042"/>
        <item x="2911"/>
        <item x="2178"/>
        <item x="3117"/>
        <item x="3009"/>
        <item x="2850"/>
        <item x="2600"/>
        <item x="2661"/>
        <item x="2949"/>
        <item x="2906"/>
        <item x="3123"/>
        <item x="2993"/>
        <item x="2756"/>
        <item x="2789"/>
        <item x="3005"/>
        <item x="3104"/>
        <item x="3108"/>
        <item x="3089"/>
        <item x="2991"/>
        <item x="2852"/>
        <item x="2992"/>
        <item x="2922"/>
        <item x="2795"/>
        <item x="2591"/>
        <item x="3030"/>
        <item x="2243"/>
        <item x="2683"/>
        <item x="2538"/>
        <item x="2904"/>
        <item x="2832"/>
        <item x="2975"/>
        <item x="2797"/>
        <item x="3137"/>
        <item x="2173"/>
        <item x="2304"/>
        <item x="3058"/>
        <item x="2738"/>
        <item x="2820"/>
        <item x="2739"/>
        <item x="2446"/>
        <item x="2946"/>
        <item x="2987"/>
        <item x="2310"/>
        <item x="3008"/>
        <item x="2746"/>
        <item x="2386"/>
        <item x="2919"/>
        <item x="3069"/>
        <item x="2595"/>
        <item x="2847"/>
        <item x="3125"/>
        <item x="2253"/>
        <item x="2965"/>
        <item x="2747"/>
        <item x="2864"/>
        <item x="2818"/>
        <item x="2932"/>
        <item x="2929"/>
        <item x="3012"/>
        <item x="3134"/>
        <item x="2953"/>
        <item x="2988"/>
        <item x="2735"/>
        <item x="2745"/>
        <item x="2878"/>
        <item x="2165"/>
        <item x="2784"/>
        <item x="2833"/>
        <item x="3147"/>
        <item x="2748"/>
        <item x="2860"/>
        <item x="2671"/>
        <item x="3023"/>
        <item x="2453"/>
        <item x="2743"/>
        <item x="2800"/>
        <item x="3022"/>
        <item x="2654"/>
        <item x="2677"/>
        <item x="2678"/>
        <item x="2918"/>
        <item x="3031"/>
        <item x="2964"/>
        <item x="2995"/>
        <item x="2754"/>
        <item x="2915"/>
        <item x="3091"/>
        <item x="3053"/>
        <item x="2764"/>
        <item x="3111"/>
        <item x="2998"/>
        <item x="3062"/>
        <item x="2908"/>
        <item x="3052"/>
        <item x="3131"/>
        <item x="3092"/>
        <item x="2323"/>
        <item x="2561"/>
        <item x="2517"/>
        <item x="3149"/>
        <item x="3013"/>
        <item x="3099"/>
        <item x="2842"/>
        <item x="2673"/>
        <item x="2736"/>
        <item x="2651"/>
        <item x="2680"/>
        <item x="3143"/>
        <item x="3109"/>
        <item x="1457"/>
        <item x="732"/>
        <item x="776"/>
        <item x="1246"/>
        <item x="1014"/>
        <item x="932"/>
        <item x="1047"/>
        <item x="1279"/>
        <item x="1610"/>
        <item x="1368"/>
        <item x="1554"/>
        <item x="1148"/>
        <item x="1746"/>
        <item x="1222"/>
        <item x="903"/>
        <item x="1523"/>
        <item x="794"/>
        <item x="986"/>
        <item x="1593"/>
        <item x="1231"/>
        <item x="1414"/>
        <item x="943"/>
        <item x="910"/>
        <item x="1062"/>
        <item x="1069"/>
        <item x="1051"/>
        <item x="1683"/>
        <item x="1547"/>
        <item x="880"/>
        <item x="281"/>
        <item x="372"/>
        <item x="217"/>
        <item x="244"/>
        <item x="184"/>
        <item x="204"/>
        <item x="218"/>
        <item x="230"/>
        <item x="278"/>
        <item x="192"/>
        <item x="315"/>
        <item x="251"/>
        <item x="370"/>
        <item x="308"/>
        <item x="1391"/>
        <item x="1476"/>
        <item x="1599"/>
        <item x="1636"/>
        <item x="1605"/>
        <item x="1651"/>
        <item x="1263"/>
        <item x="1452"/>
        <item x="1522"/>
        <item x="1659"/>
        <item x="1795"/>
        <item x="1631"/>
        <item x="1755"/>
        <item x="1774"/>
        <item x="1582"/>
        <item x="1697"/>
        <item x="1436"/>
        <item x="1870"/>
        <item x="1603"/>
        <item x="1729"/>
        <item x="1607"/>
        <item x="1217"/>
        <item x="1676"/>
        <item x="1356"/>
        <item x="1579"/>
        <item x="1839"/>
        <item x="1675"/>
        <item x="1445"/>
        <item x="1236"/>
        <item x="1281"/>
        <item x="1809"/>
        <item x="1531"/>
        <item x="1770"/>
        <item x="1185"/>
        <item x="1739"/>
        <item x="1555"/>
        <item x="1545"/>
        <item x="1907"/>
        <item x="1431"/>
        <item x="1767"/>
        <item x="1784"/>
        <item x="1499"/>
        <item x="1563"/>
        <item x="1855"/>
        <item x="1442"/>
        <item x="1661"/>
        <item x="1586"/>
        <item x="1485"/>
        <item x="1381"/>
        <item x="1504"/>
        <item x="1493"/>
        <item x="1944"/>
        <item x="1195"/>
        <item x="1481"/>
        <item x="1742"/>
        <item x="1380"/>
        <item x="1558"/>
        <item x="1804"/>
        <item x="1518"/>
        <item x="1764"/>
        <item x="1541"/>
        <item x="1564"/>
        <item x="1536"/>
        <item x="1451"/>
        <item x="1701"/>
        <item x="1423"/>
        <item x="1342"/>
        <item x="1871"/>
        <item x="1777"/>
        <item x="1583"/>
        <item x="1677"/>
        <item x="1638"/>
        <item x="1290"/>
        <item x="1796"/>
        <item x="1319"/>
        <item x="1444"/>
        <item x="1740"/>
        <item x="1552"/>
        <item x="1360"/>
        <item x="1860"/>
        <item x="1932"/>
        <item x="1271"/>
        <item x="1879"/>
        <item x="1709"/>
        <item x="1421"/>
        <item x="1364"/>
        <item x="1649"/>
        <item x="1702"/>
        <item x="1802"/>
        <item x="1284"/>
        <item x="1904"/>
        <item x="1420"/>
        <item x="1867"/>
        <item x="1847"/>
        <item x="1615"/>
        <item x="1289"/>
        <item x="1733"/>
        <item x="1975"/>
        <item x="1626"/>
        <item x="1520"/>
        <item x="1726"/>
        <item x="2898"/>
        <item x="1655"/>
        <item x="1635"/>
        <item x="1892"/>
        <item x="1811"/>
        <item x="1294"/>
        <item x="1278"/>
        <item x="1785"/>
        <item x="1430"/>
        <item x="1929"/>
        <item x="1654"/>
        <item x="1443"/>
        <item x="1643"/>
        <item x="1622"/>
        <item x="1690"/>
        <item x="1313"/>
        <item x="1310"/>
        <item x="1893"/>
        <item x="1639"/>
        <item x="1691"/>
        <item x="1919"/>
        <item x="1668"/>
        <item x="1642"/>
        <item x="1705"/>
        <item x="1820"/>
        <item x="1585"/>
        <item x="1756"/>
        <item x="1761"/>
        <item x="1509"/>
        <item x="1714"/>
        <item x="1688"/>
        <item x="1533"/>
        <item x="1627"/>
        <item x="1235"/>
        <item x="82"/>
        <item x="148"/>
        <item x="107"/>
        <item x="37"/>
        <item x="29"/>
        <item x="119"/>
        <item x="135"/>
        <item x="91"/>
        <item x="49"/>
        <item x="33"/>
        <item x="109"/>
        <item x="133"/>
        <item x="52"/>
        <item x="44"/>
        <item x="32"/>
        <item x="34"/>
        <item x="46"/>
        <item x="41"/>
        <item x="53"/>
        <item x="127"/>
        <item x="68"/>
        <item x="55"/>
        <item x="45"/>
        <item x="30"/>
        <item x="62"/>
        <item x="38"/>
        <item x="50"/>
        <item x="28"/>
        <item x="31"/>
        <item x="99"/>
        <item x="35"/>
        <item x="58"/>
        <item x="36"/>
        <item x="57"/>
        <item x="80"/>
        <item x="128"/>
        <item x="27"/>
        <item x="94"/>
        <item x="73"/>
        <item x="1286"/>
        <item x="1138"/>
        <item x="1588"/>
        <item x="1397"/>
        <item x="1055"/>
        <item x="1525"/>
        <item x="1379"/>
        <item x="1467"/>
        <item x="1269"/>
        <item x="1568"/>
        <item x="1363"/>
        <item x="1247"/>
        <item x="1546"/>
        <item x="1178"/>
        <item x="1002"/>
        <item x="1261"/>
        <item x="1259"/>
        <item x="1386"/>
        <item x="1156"/>
        <item x="1496"/>
        <item x="1339"/>
        <item x="1569"/>
        <item x="1645"/>
        <item x="1766"/>
        <item x="1211"/>
        <item x="1139"/>
        <item x="1422"/>
        <item x="1734"/>
        <item x="1159"/>
        <item x="1669"/>
        <item x="1177"/>
        <item x="1674"/>
        <item x="1127"/>
        <item x="1484"/>
        <item x="1102"/>
        <item x="1346"/>
        <item x="1283"/>
        <item x="1413"/>
        <item x="1164"/>
        <item x="1486"/>
        <item x="1640"/>
        <item x="1323"/>
        <item x="1302"/>
        <item x="1428"/>
        <item x="1647"/>
        <item x="1245"/>
        <item x="1285"/>
        <item x="1239"/>
        <item x="1341"/>
        <item x="1574"/>
        <item x="1438"/>
        <item x="1202"/>
        <item x="1361"/>
        <item x="1308"/>
        <item x="1699"/>
        <item x="2891"/>
        <item x="542"/>
        <item x="216"/>
        <item x="360"/>
        <item x="227"/>
        <item x="454"/>
        <item x="499"/>
        <item x="309"/>
        <item x="525"/>
        <item x="396"/>
        <item x="426"/>
        <item x="632"/>
        <item x="672"/>
        <item x="677"/>
        <item x="626"/>
        <item x="349"/>
        <item x="250"/>
        <item x="409"/>
        <item x="450"/>
        <item x="303"/>
        <item x="572"/>
        <item x="298"/>
        <item x="707"/>
        <item x="746"/>
        <item x="574"/>
        <item x="704"/>
        <item x="265"/>
        <item x="495"/>
        <item x="697"/>
        <item x="545"/>
        <item x="764"/>
        <item x="446"/>
        <item x="580"/>
        <item x="761"/>
        <item x="362"/>
        <item x="356"/>
        <item x="505"/>
        <item x="406"/>
        <item x="324"/>
        <item x="579"/>
        <item x="402"/>
        <item x="682"/>
        <item x="559"/>
        <item x="366"/>
        <item x="318"/>
        <item x="470"/>
        <item x="634"/>
        <item x="487"/>
        <item x="463"/>
        <item x="350"/>
        <item x="469"/>
        <item x="313"/>
        <item x="731"/>
        <item x="659"/>
        <item x="742"/>
        <item x="354"/>
        <item x="412"/>
        <item x="647"/>
        <item x="302"/>
        <item x="417"/>
        <item x="578"/>
        <item x="379"/>
        <item x="496"/>
        <item x="629"/>
        <item x="285"/>
        <item x="738"/>
        <item x="306"/>
        <item x="638"/>
        <item x="687"/>
        <item x="462"/>
        <item x="535"/>
        <item x="530"/>
        <item x="471"/>
        <item x="809"/>
        <item x="383"/>
        <item x="410"/>
        <item x="788"/>
        <item x="649"/>
        <item x="423"/>
        <item x="502"/>
        <item x="797"/>
        <item x="514"/>
        <item x="460"/>
        <item x="963"/>
        <item x="599"/>
        <item x="621"/>
        <item x="658"/>
        <item x="358"/>
        <item x="789"/>
        <item x="392"/>
        <item x="596"/>
        <item x="771"/>
        <item x="395"/>
        <item x="872"/>
        <item x="501"/>
        <item x="547"/>
      </items>
    </pivotField>
    <pivotField axis="axisRow" compact="0" outline="0" showAll="0" defaultSubtotal="0">
      <items count="52">
        <item x="0"/>
        <item x="47"/>
        <item x="43"/>
        <item x="39"/>
        <item x="16"/>
        <item x="32"/>
        <item x="18"/>
        <item x="35"/>
        <item x="29"/>
        <item x="51"/>
        <item x="46"/>
        <item x="28"/>
        <item x="21"/>
        <item x="2"/>
        <item x="26"/>
        <item x="27"/>
        <item x="36"/>
        <item x="37"/>
        <item x="49"/>
        <item x="15"/>
        <item x="31"/>
        <item x="3"/>
        <item x="8"/>
        <item x="5"/>
        <item x="34"/>
        <item x="48"/>
        <item x="4"/>
        <item x="38"/>
        <item x="6"/>
        <item x="23"/>
        <item x="9"/>
        <item x="22"/>
        <item x="41"/>
        <item x="19"/>
        <item x="12"/>
        <item x="25"/>
        <item x="42"/>
        <item x="7"/>
        <item x="20"/>
        <item x="17"/>
        <item x="45"/>
        <item x="13"/>
        <item x="40"/>
        <item x="44"/>
        <item x="24"/>
        <item x="33"/>
        <item x="10"/>
        <item x="1"/>
        <item x="11"/>
        <item x="30"/>
        <item x="14"/>
        <item x="50"/>
      </items>
    </pivotField>
    <pivotField axis="axisRow" compact="0" outline="0" showAll="0" defaultSubtotal="0">
      <items count="1847">
        <item x="1439"/>
        <item x="1771"/>
        <item x="968"/>
        <item x="353"/>
        <item x="795"/>
        <item x="81"/>
        <item x="251"/>
        <item x="1484"/>
        <item x="212"/>
        <item x="1751"/>
        <item x="1255"/>
        <item x="890"/>
        <item x="1204"/>
        <item x="387"/>
        <item x="1006"/>
        <item x="330"/>
        <item x="1452"/>
        <item x="17"/>
        <item x="3"/>
        <item x="1258"/>
        <item x="914"/>
        <item x="1316"/>
        <item x="205"/>
        <item x="554"/>
        <item x="584"/>
        <item x="513"/>
        <item x="1061"/>
        <item x="745"/>
        <item x="752"/>
        <item x="1537"/>
        <item x="304"/>
        <item x="832"/>
        <item x="851"/>
        <item x="1082"/>
        <item x="1064"/>
        <item x="1725"/>
        <item x="16"/>
        <item x="1124"/>
        <item x="962"/>
        <item x="1654"/>
        <item x="191"/>
        <item x="1723"/>
        <item x="848"/>
        <item x="340"/>
        <item x="1363"/>
        <item x="678"/>
        <item x="315"/>
        <item x="1247"/>
        <item x="852"/>
        <item x="1642"/>
        <item x="1092"/>
        <item x="1833"/>
        <item x="976"/>
        <item x="1572"/>
        <item x="1225"/>
        <item x="402"/>
        <item x="1506"/>
        <item x="895"/>
        <item x="681"/>
        <item x="40"/>
        <item x="758"/>
        <item x="1775"/>
        <item x="1253"/>
        <item x="198"/>
        <item x="1592"/>
        <item x="605"/>
        <item x="140"/>
        <item x="1785"/>
        <item x="1810"/>
        <item x="897"/>
        <item x="922"/>
        <item x="1672"/>
        <item x="761"/>
        <item x="1508"/>
        <item x="1590"/>
        <item x="1038"/>
        <item x="754"/>
        <item x="812"/>
        <item x="994"/>
        <item x="518"/>
        <item x="1791"/>
        <item x="1617"/>
        <item x="1286"/>
        <item x="1732"/>
        <item x="1239"/>
        <item x="1653"/>
        <item x="1521"/>
        <item x="237"/>
        <item x="1551"/>
        <item x="1265"/>
        <item x="801"/>
        <item x="837"/>
        <item x="1515"/>
        <item x="1797"/>
        <item x="1453"/>
        <item x="748"/>
        <item x="512"/>
        <item x="195"/>
        <item x="1269"/>
        <item x="912"/>
        <item x="196"/>
        <item x="388"/>
        <item x="1513"/>
        <item x="1248"/>
        <item x="314"/>
        <item x="1487"/>
        <item x="580"/>
        <item x="992"/>
        <item x="1131"/>
        <item x="1473"/>
        <item x="1779"/>
        <item x="1155"/>
        <item x="1027"/>
        <item x="1351"/>
        <item x="428"/>
        <item x="208"/>
        <item x="1571"/>
        <item x="429"/>
        <item x="574"/>
        <item x="1262"/>
        <item x="1750"/>
        <item x="734"/>
        <item x="215"/>
        <item x="204"/>
        <item x="1430"/>
        <item x="765"/>
        <item x="1133"/>
        <item x="1826"/>
        <item x="266"/>
        <item x="1243"/>
        <item x="818"/>
        <item x="111"/>
        <item x="1651"/>
        <item x="95"/>
        <item x="573"/>
        <item x="326"/>
        <item x="119"/>
        <item x="1161"/>
        <item x="106"/>
        <item x="361"/>
        <item x="587"/>
        <item x="833"/>
        <item x="673"/>
        <item x="378"/>
        <item x="1417"/>
        <item x="652"/>
        <item x="1210"/>
        <item x="5"/>
        <item x="1800"/>
        <item x="1575"/>
        <item x="1656"/>
        <item x="255"/>
        <item x="329"/>
        <item x="177"/>
        <item x="435"/>
        <item x="647"/>
        <item x="836"/>
        <item x="1368"/>
        <item x="58"/>
        <item x="702"/>
        <item x="1776"/>
        <item x="1163"/>
        <item x="1598"/>
        <item x="1365"/>
        <item x="1340"/>
        <item x="476"/>
        <item x="319"/>
        <item x="1533"/>
        <item x="1234"/>
        <item x="596"/>
        <item x="1051"/>
        <item x="43"/>
        <item x="440"/>
        <item x="642"/>
        <item x="1632"/>
        <item x="1685"/>
        <item x="1630"/>
        <item x="1079"/>
        <item x="78"/>
        <item x="904"/>
        <item x="39"/>
        <item x="1080"/>
        <item x="1577"/>
        <item x="257"/>
        <item x="666"/>
        <item x="595"/>
        <item x="614"/>
        <item x="1170"/>
        <item x="1033"/>
        <item x="547"/>
        <item x="1393"/>
        <item x="657"/>
        <item x="1666"/>
        <item x="970"/>
        <item x="1807"/>
        <item x="1748"/>
        <item x="1154"/>
        <item x="1149"/>
        <item x="618"/>
        <item x="1792"/>
        <item x="1761"/>
        <item x="1494"/>
        <item x="410"/>
        <item x="15"/>
        <item x="1257"/>
        <item x="169"/>
        <item x="602"/>
        <item x="794"/>
        <item x="444"/>
        <item x="1700"/>
        <item x="490"/>
        <item x="1839"/>
        <item x="301"/>
        <item x="517"/>
        <item x="1141"/>
        <item x="1544"/>
        <item x="645"/>
        <item x="1052"/>
        <item x="668"/>
        <item x="628"/>
        <item x="1075"/>
        <item x="422"/>
        <item x="1132"/>
        <item x="1581"/>
        <item x="1645"/>
        <item x="1332"/>
        <item x="760"/>
        <item x="75"/>
        <item x="183"/>
        <item x="1766"/>
        <item x="698"/>
        <item x="1747"/>
        <item x="276"/>
        <item x="732"/>
        <item x="619"/>
        <item x="347"/>
        <item x="1538"/>
        <item x="1334"/>
        <item x="1030"/>
        <item x="623"/>
        <item x="1428"/>
        <item x="868"/>
        <item x="1773"/>
        <item x="995"/>
        <item x="199"/>
        <item x="611"/>
        <item x="1662"/>
        <item x="1068"/>
        <item x="1305"/>
        <item x="442"/>
        <item x="916"/>
        <item x="370"/>
        <item x="712"/>
        <item x="736"/>
        <item x="607"/>
        <item x="1628"/>
        <item x="297"/>
        <item x="1412"/>
        <item x="1586"/>
        <item x="1360"/>
        <item x="343"/>
        <item x="1231"/>
        <item x="806"/>
        <item x="279"/>
        <item x="521"/>
        <item x="1291"/>
        <item x="229"/>
        <item x="842"/>
        <item x="220"/>
        <item x="1415"/>
        <item x="805"/>
        <item x="259"/>
        <item x="1306"/>
        <item x="381"/>
        <item x="116"/>
        <item x="1191"/>
        <item x="174"/>
        <item x="546"/>
        <item x="1489"/>
        <item x="1222"/>
        <item x="1696"/>
        <item x="1320"/>
        <item x="1421"/>
        <item x="1462"/>
        <item x="522"/>
        <item x="85"/>
        <item x="374"/>
        <item x="779"/>
        <item x="633"/>
        <item x="646"/>
        <item x="581"/>
        <item x="1031"/>
        <item x="1579"/>
        <item x="850"/>
        <item x="1000"/>
        <item x="931"/>
        <item x="1063"/>
        <item x="568"/>
        <item x="1511"/>
        <item x="263"/>
        <item x="1130"/>
        <item x="1026"/>
        <item x="1693"/>
        <item x="871"/>
        <item x="1285"/>
        <item x="1615"/>
        <item x="1467"/>
        <item x="532"/>
        <item x="1531"/>
        <item x="1323"/>
        <item x="262"/>
        <item x="37"/>
        <item x="515"/>
        <item x="432"/>
        <item x="629"/>
        <item x="603"/>
        <item x="1128"/>
        <item x="323"/>
        <item x="716"/>
        <item x="1066"/>
        <item x="784"/>
        <item x="583"/>
        <item x="1582"/>
        <item x="1497"/>
        <item x="1587"/>
        <item x="188"/>
        <item x="310"/>
        <item x="223"/>
        <item x="1543"/>
        <item x="89"/>
        <item x="1190"/>
        <item x="967"/>
        <item x="729"/>
        <item x="1402"/>
        <item x="1301"/>
        <item x="1793"/>
        <item x="142"/>
        <item x="1276"/>
        <item x="29"/>
        <item x="416"/>
        <item x="1460"/>
        <item x="650"/>
        <item x="117"/>
        <item x="825"/>
        <item x="83"/>
        <item x="206"/>
        <item x="591"/>
        <item x="960"/>
        <item x="654"/>
        <item x="126"/>
        <item x="1407"/>
        <item x="984"/>
        <item x="1345"/>
        <item x="1691"/>
        <item x="203"/>
        <item x="1011"/>
        <item x="1505"/>
        <item x="1500"/>
        <item x="1499"/>
        <item x="1614"/>
        <item x="1557"/>
        <item x="1313"/>
        <item x="1208"/>
        <item x="369"/>
        <item x="1377"/>
        <item x="1160"/>
        <item x="1690"/>
        <item x="1459"/>
        <item x="1115"/>
        <item x="1694"/>
        <item x="973"/>
        <item x="769"/>
        <item x="1529"/>
        <item x="1840"/>
        <item x="1607"/>
        <item x="1464"/>
        <item x="1095"/>
        <item x="1796"/>
        <item x="1688"/>
        <item x="100"/>
        <item x="735"/>
        <item x="1396"/>
        <item x="708"/>
        <item x="1794"/>
        <item x="1275"/>
        <item x="1718"/>
        <item x="1703"/>
        <item x="1682"/>
        <item x="1238"/>
        <item x="872"/>
        <item x="541"/>
        <item x="1429"/>
        <item x="121"/>
        <item x="1561"/>
        <item x="1074"/>
        <item x="148"/>
        <item x="1584"/>
        <item x="1676"/>
        <item x="291"/>
        <item x="441"/>
        <item x="1714"/>
        <item x="807"/>
        <item x="1221"/>
        <item x="1532"/>
        <item x="1519"/>
        <item x="492"/>
        <item x="1697"/>
        <item x="1081"/>
        <item x="1540"/>
        <item x="1271"/>
        <item x="90"/>
        <item x="1103"/>
        <item x="1381"/>
        <item x="1707"/>
        <item x="1299"/>
        <item x="339"/>
        <item x="1387"/>
        <item x="1659"/>
        <item x="1646"/>
        <item x="1226"/>
        <item x="1375"/>
        <item x="236"/>
        <item x="1564"/>
        <item x="1424"/>
        <item x="230"/>
        <item x="1126"/>
        <item x="1675"/>
        <item x="1496"/>
        <item x="951"/>
        <item x="227"/>
        <item x="727"/>
        <item x="1151"/>
        <item x="300"/>
        <item x="202"/>
        <item x="664"/>
        <item x="1256"/>
        <item x="771"/>
        <item x="389"/>
        <item x="1679"/>
        <item x="1341"/>
        <item x="746"/>
        <item x="563"/>
        <item x="71"/>
        <item x="1215"/>
        <item x="1188"/>
        <item x="846"/>
        <item x="1404"/>
        <item x="684"/>
        <item x="1287"/>
        <item x="1288"/>
        <item x="958"/>
        <item x="724"/>
        <item x="534"/>
        <item x="598"/>
        <item x="139"/>
        <item x="328"/>
        <item x="1480"/>
        <item x="718"/>
        <item x="1670"/>
        <item x="901"/>
        <item x="1448"/>
        <item x="988"/>
        <item x="854"/>
        <item x="197"/>
        <item x="726"/>
        <item x="679"/>
        <item x="385"/>
        <item x="448"/>
        <item x="250"/>
        <item x="8"/>
        <item x="1224"/>
        <item x="1602"/>
        <item x="969"/>
        <item x="823"/>
        <item x="234"/>
        <item x="1535"/>
        <item x="1466"/>
        <item x="391"/>
        <item x="335"/>
        <item x="1809"/>
        <item x="1566"/>
        <item x="1183"/>
        <item x="268"/>
        <item x="249"/>
        <item x="1335"/>
        <item x="9"/>
        <item x="1394"/>
        <item x="1827"/>
        <item x="1102"/>
        <item x="889"/>
        <item x="74"/>
        <item x="1764"/>
        <item x="644"/>
        <item x="898"/>
        <item x="479"/>
        <item x="1153"/>
        <item x="1599"/>
        <item x="977"/>
        <item x="1461"/>
        <item x="1627"/>
        <item x="307"/>
        <item x="894"/>
        <item x="1668"/>
        <item x="49"/>
        <item x="1565"/>
        <item x="1093"/>
        <item x="639"/>
        <item x="790"/>
        <item x="469"/>
        <item x="924"/>
        <item x="1326"/>
        <item x="146"/>
        <item x="689"/>
        <item x="1328"/>
        <item x="1250"/>
        <item x="475"/>
        <item x="1715"/>
        <item x="1362"/>
        <item x="940"/>
        <item x="1686"/>
        <item x="1756"/>
        <item x="1622"/>
        <item x="1741"/>
        <item x="1663"/>
        <item x="579"/>
        <item x="383"/>
        <item x="1708"/>
        <item x="1680"/>
        <item x="153"/>
        <item x="950"/>
        <item x="1237"/>
        <item x="1481"/>
        <item x="1228"/>
        <item x="325"/>
        <item x="1101"/>
        <item x="1034"/>
        <item x="808"/>
        <item x="1044"/>
        <item x="999"/>
        <item x="610"/>
        <item x="693"/>
        <item x="555"/>
        <item x="1078"/>
        <item x="1070"/>
        <item x="1105"/>
        <item x="348"/>
        <item x="1573"/>
        <item x="907"/>
        <item x="261"/>
        <item x="243"/>
        <item x="1169"/>
        <item x="1664"/>
        <item x="457"/>
        <item x="1712"/>
        <item x="943"/>
        <item x="172"/>
        <item x="1144"/>
        <item x="1501"/>
        <item x="667"/>
        <item x="1745"/>
        <item x="1609"/>
        <item x="7"/>
        <item x="884"/>
        <item x="918"/>
        <item x="525"/>
        <item x="552"/>
        <item x="225"/>
        <item x="1728"/>
        <item x="906"/>
        <item x="1411"/>
        <item x="528"/>
        <item x="359"/>
        <item x="1437"/>
        <item x="908"/>
        <item x="592"/>
        <item x="1294"/>
        <item x="123"/>
        <item x="33"/>
        <item x="516"/>
        <item x="1173"/>
        <item x="1634"/>
        <item x="1760"/>
        <item x="47"/>
        <item x="1050"/>
        <item x="270"/>
        <item x="585"/>
        <item x="1035"/>
        <item x="1536"/>
        <item x="481"/>
        <item x="815"/>
        <item x="265"/>
        <item x="1713"/>
        <item x="1264"/>
        <item x="1798"/>
        <item x="167"/>
        <item x="874"/>
        <item x="108"/>
        <item x="1158"/>
        <item x="811"/>
        <item x="986"/>
        <item x="526"/>
        <item x="1699"/>
        <item x="334"/>
        <item x="1008"/>
        <item x="1817"/>
        <item x="877"/>
        <item x="352"/>
        <item x="932"/>
        <item x="1733"/>
        <item x="919"/>
        <item x="1626"/>
        <item x="1233"/>
        <item x="217"/>
        <item x="987"/>
        <item x="1805"/>
        <item x="719"/>
        <item x="127"/>
        <item x="1493"/>
        <item x="1156"/>
        <item x="841"/>
        <item x="1492"/>
        <item x="1595"/>
        <item x="1113"/>
        <item x="1356"/>
        <item x="1167"/>
        <item x="1060"/>
        <item x="643"/>
        <item x="302"/>
        <item x="439"/>
        <item x="1706"/>
        <item x="927"/>
        <item x="1736"/>
        <item x="1469"/>
        <item x="1100"/>
        <item x="1440"/>
        <item x="1757"/>
        <item x="1134"/>
        <item x="1774"/>
        <item x="150"/>
        <item x="954"/>
        <item x="952"/>
        <item x="48"/>
        <item x="1830"/>
        <item x="411"/>
        <item x="1534"/>
        <item x="1687"/>
        <item x="662"/>
        <item x="749"/>
        <item x="1660"/>
        <item x="218"/>
        <item x="173"/>
        <item x="1820"/>
        <item x="1799"/>
        <item x="1039"/>
        <item x="414"/>
        <item x="450"/>
        <item x="1456"/>
        <item x="637"/>
        <item x="879"/>
        <item x="1065"/>
        <item x="1446"/>
        <item x="228"/>
        <item x="1014"/>
        <item x="1292"/>
        <item x="865"/>
        <item x="131"/>
        <item x="200"/>
        <item x="338"/>
        <item x="155"/>
        <item x="52"/>
        <item x="1212"/>
        <item x="505"/>
        <item x="1290"/>
        <item x="1211"/>
        <item x="44"/>
        <item x="1205"/>
        <item x="767"/>
        <item x="604"/>
        <item x="483"/>
        <item x="1040"/>
        <item x="430"/>
        <item x="1522"/>
        <item x="1148"/>
        <item x="1015"/>
        <item x="1383"/>
        <item x="1194"/>
        <item x="1471"/>
        <item x="1655"/>
        <item x="567"/>
        <item x="1546"/>
        <item x="161"/>
        <item x="1759"/>
        <item x="660"/>
        <item x="1432"/>
        <item x="821"/>
        <item x="1259"/>
        <item x="1758"/>
        <item x="1007"/>
        <item x="750"/>
        <item x="1486"/>
        <item x="408"/>
        <item x="1423"/>
        <item x="20"/>
        <item x="1526"/>
        <item x="1157"/>
        <item x="843"/>
        <item x="1297"/>
        <item x="283"/>
        <item x="412"/>
        <item x="420"/>
        <item x="401"/>
        <item x="1541"/>
        <item x="1094"/>
        <item x="118"/>
        <item x="397"/>
        <item x="1013"/>
        <item x="1352"/>
        <item x="537"/>
        <item x="1516"/>
        <item x="1823"/>
        <item x="1414"/>
        <item x="663"/>
        <item x="285"/>
        <item x="893"/>
        <item x="793"/>
        <item x="935"/>
        <item x="1478"/>
        <item x="1309"/>
        <item x="294"/>
        <item x="1278"/>
        <item x="1588"/>
        <item x="756"/>
        <item x="993"/>
        <item x="1218"/>
        <item x="455"/>
        <item x="1378"/>
        <item x="1195"/>
        <item x="1236"/>
        <item x="1202"/>
        <item x="1267"/>
        <item x="875"/>
        <item x="1782"/>
        <item x="1339"/>
        <item x="1549"/>
        <item x="1389"/>
        <item x="1552"/>
        <item x="822"/>
        <item x="930"/>
        <item x="1835"/>
        <item x="355"/>
        <item x="1046"/>
        <item x="707"/>
        <item x="295"/>
        <item x="1801"/>
        <item x="1176"/>
        <item x="238"/>
        <item x="1307"/>
        <item x="1199"/>
        <item x="1601"/>
        <item x="961"/>
        <item x="1822"/>
        <item x="55"/>
        <item x="317"/>
        <item x="651"/>
        <item x="1650"/>
        <item x="1140"/>
        <item x="925"/>
        <item x="909"/>
        <item x="1560"/>
        <item x="1179"/>
        <item x="1347"/>
        <item x="776"/>
        <item x="630"/>
        <item x="892"/>
        <item x="1661"/>
        <item x="138"/>
        <item x="709"/>
        <item x="1087"/>
        <item x="1220"/>
        <item x="1410"/>
        <item x="1514"/>
        <item x="433"/>
        <item x="170"/>
        <item x="514"/>
        <item x="559"/>
        <item x="1298"/>
        <item x="180"/>
        <item x="617"/>
        <item x="1671"/>
        <item x="1178"/>
        <item x="437"/>
        <item x="458"/>
        <item x="1349"/>
        <item x="1605"/>
        <item x="640"/>
        <item x="694"/>
        <item x="789"/>
        <item x="405"/>
        <item x="570"/>
        <item x="396"/>
        <item x="1784"/>
        <item x="1767"/>
        <item x="671"/>
        <item x="158"/>
        <item x="1475"/>
        <item x="1390"/>
        <item x="1813"/>
        <item x="695"/>
        <item x="575"/>
        <item x="1032"/>
        <item x="550"/>
        <item x="363"/>
        <item x="577"/>
        <item x="1293"/>
        <item x="1719"/>
        <item x="239"/>
        <item x="810"/>
        <item x="1657"/>
        <item x="462"/>
        <item x="312"/>
        <item x="32"/>
        <item x="1097"/>
        <item x="1620"/>
        <item x="145"/>
        <item x="1495"/>
        <item x="1369"/>
        <item x="1596"/>
        <item x="331"/>
        <item x="1055"/>
        <item x="741"/>
        <item x="830"/>
        <item x="1643"/>
        <item x="34"/>
        <item x="1698"/>
        <item x="1555"/>
        <item x="1001"/>
        <item x="491"/>
        <item x="506"/>
        <item x="1037"/>
        <item x="1136"/>
        <item x="978"/>
        <item x="1842"/>
        <item x="1837"/>
        <item x="653"/>
        <item x="392"/>
        <item x="1279"/>
        <item x="484"/>
        <item x="321"/>
        <item x="840"/>
        <item x="135"/>
        <item x="22"/>
        <item x="687"/>
        <item x="620"/>
        <item x="1025"/>
        <item x="345"/>
        <item x="278"/>
        <item x="1012"/>
        <item x="344"/>
        <item x="675"/>
        <item x="774"/>
        <item x="1812"/>
        <item x="723"/>
        <item x="1648"/>
        <item x="1317"/>
        <item x="887"/>
        <item x="1172"/>
        <item x="800"/>
        <item x="1613"/>
        <item x="13"/>
        <item x="733"/>
        <item x="1844"/>
        <item x="166"/>
        <item x="616"/>
        <item x="459"/>
        <item x="1002"/>
        <item x="780"/>
        <item x="1193"/>
        <item x="1783"/>
        <item x="1406"/>
        <item x="26"/>
        <item x="380"/>
        <item x="115"/>
        <item x="609"/>
        <item x="184"/>
        <item x="786"/>
        <item x="1765"/>
        <item x="46"/>
        <item x="1010"/>
        <item x="964"/>
        <item x="1017"/>
        <item x="1384"/>
        <item x="1244"/>
        <item x="625"/>
        <item x="443"/>
        <item x="1802"/>
        <item x="1122"/>
        <item x="1005"/>
        <item x="41"/>
        <item x="53"/>
        <item x="88"/>
        <item x="289"/>
        <item x="1841"/>
        <item x="124"/>
        <item x="1168"/>
        <item x="186"/>
        <item x="18"/>
        <item x="101"/>
        <item x="63"/>
        <item x="738"/>
        <item x="564"/>
        <item x="488"/>
        <item x="1422"/>
        <item x="1197"/>
        <item x="704"/>
        <item x="744"/>
        <item x="1277"/>
        <item x="357"/>
        <item x="565"/>
        <item x="1219"/>
        <item x="613"/>
        <item x="1789"/>
        <item x="688"/>
        <item x="76"/>
        <item x="12"/>
        <item x="66"/>
        <item x="1527"/>
        <item x="1523"/>
        <item x="211"/>
        <item x="245"/>
        <item x="1731"/>
        <item x="720"/>
        <item x="659"/>
        <item x="207"/>
        <item x="316"/>
        <item x="1695"/>
        <item x="507"/>
        <item x="740"/>
        <item x="814"/>
        <item x="1180"/>
        <item x="1213"/>
        <item x="558"/>
        <item x="107"/>
        <item x="1477"/>
        <item x="1380"/>
        <item x="1209"/>
        <item x="1409"/>
        <item x="1806"/>
        <item x="415"/>
        <item x="1444"/>
        <item x="438"/>
        <item x="1574"/>
        <item x="1619"/>
        <item x="1041"/>
        <item x="692"/>
        <item x="714"/>
        <item x="298"/>
        <item x="1554"/>
        <item x="655"/>
        <item x="232"/>
        <item x="641"/>
        <item x="1303"/>
        <item x="1717"/>
        <item x="1200"/>
        <item x="1198"/>
        <item x="1772"/>
        <item x="67"/>
        <item x="94"/>
        <item x="1454"/>
        <item x="1073"/>
        <item x="54"/>
        <item x="835"/>
        <item x="1438"/>
        <item x="42"/>
        <item x="181"/>
        <item x="1355"/>
        <item x="465"/>
        <item x="1558"/>
        <item x="1824"/>
        <item x="454"/>
        <item x="1753"/>
        <item x="244"/>
        <item x="1629"/>
        <item x="1470"/>
        <item x="680"/>
        <item x="1371"/>
        <item x="1319"/>
        <item x="1348"/>
        <item x="860"/>
        <item x="791"/>
        <item x="722"/>
        <item x="1550"/>
        <item x="1683"/>
        <item x="1548"/>
        <item x="1562"/>
        <item x="674"/>
        <item x="192"/>
        <item x="1433"/>
        <item x="1624"/>
        <item x="1137"/>
        <item x="589"/>
        <item x="590"/>
        <item x="482"/>
        <item x="1110"/>
        <item x="1594"/>
        <item x="431"/>
        <item x="235"/>
        <item x="549"/>
        <item x="941"/>
        <item x="1003"/>
        <item x="989"/>
        <item x="241"/>
        <item x="1127"/>
        <item x="787"/>
        <item x="175"/>
        <item x="699"/>
        <item x="1359"/>
        <item x="281"/>
        <item x="928"/>
        <item x="926"/>
        <item x="1825"/>
        <item x="384"/>
        <item x="426"/>
        <item x="351"/>
        <item x="1644"/>
        <item x="1468"/>
        <item x="1164"/>
        <item x="826"/>
        <item x="288"/>
        <item x="152"/>
        <item x="963"/>
        <item x="1388"/>
        <item x="194"/>
        <item x="113"/>
        <item x="531"/>
        <item x="1216"/>
        <item x="45"/>
        <item x="1254"/>
        <item x="1811"/>
        <item x="10"/>
        <item x="1045"/>
        <item x="1004"/>
        <item x="1374"/>
        <item x="1815"/>
        <item x="1358"/>
        <item x="1451"/>
        <item x="120"/>
        <item x="538"/>
        <item x="1479"/>
        <item x="1266"/>
        <item x="1252"/>
        <item x="1726"/>
        <item x="1518"/>
        <item x="1331"/>
        <item x="870"/>
        <item x="1147"/>
        <item x="1512"/>
        <item x="102"/>
        <item x="267"/>
        <item x="576"/>
        <item x="128"/>
        <item x="1344"/>
        <item x="144"/>
        <item x="1705"/>
        <item x="382"/>
        <item x="1372"/>
        <item x="1828"/>
        <item x="1416"/>
        <item x="299"/>
        <item x="367"/>
        <item x="157"/>
        <item x="1166"/>
        <item x="466"/>
        <item x="700"/>
        <item x="350"/>
        <item x="959"/>
        <item x="523"/>
        <item x="933"/>
        <item x="608"/>
        <item x="1114"/>
        <item x="264"/>
        <item x="981"/>
        <item x="164"/>
        <item x="1563"/>
        <item x="809"/>
        <item x="287"/>
        <item x="983"/>
        <item x="1246"/>
        <item x="799"/>
        <item x="349"/>
        <item x="453"/>
        <item x="677"/>
        <item x="1744"/>
        <item x="876"/>
        <item x="271"/>
        <item x="1150"/>
        <item x="831"/>
        <item x="566"/>
        <item x="498"/>
        <item x="99"/>
        <item x="1099"/>
        <item x="473"/>
        <item x="539"/>
        <item x="372"/>
        <item x="1284"/>
        <item x="105"/>
        <item x="560"/>
        <item x="1722"/>
        <item x="461"/>
        <item x="785"/>
        <item x="1181"/>
        <item x="1088"/>
        <item x="658"/>
        <item x="861"/>
        <item x="703"/>
        <item x="853"/>
        <item x="409"/>
        <item x="1556"/>
        <item x="508"/>
        <item x="1019"/>
        <item x="1184"/>
        <item x="373"/>
        <item x="306"/>
        <item x="634"/>
        <item x="1058"/>
        <item x="497"/>
        <item x="1321"/>
        <item x="1354"/>
        <item x="1625"/>
        <item x="701"/>
        <item x="710"/>
        <item x="597"/>
        <item x="260"/>
        <item x="154"/>
        <item x="213"/>
        <item x="1530"/>
        <item x="965"/>
        <item x="104"/>
        <item x="524"/>
        <item x="1230"/>
        <item x="129"/>
        <item x="494"/>
        <item x="766"/>
        <item x="1611"/>
        <item x="519"/>
        <item x="839"/>
        <item x="1405"/>
        <item x="190"/>
        <item x="1704"/>
        <item x="796"/>
        <item x="467"/>
        <item x="783"/>
        <item x="1240"/>
        <item x="593"/>
        <item x="1684"/>
        <item x="520"/>
        <item x="1232"/>
        <item x="1673"/>
        <item x="130"/>
        <item x="905"/>
        <item x="1242"/>
        <item x="1618"/>
        <item x="1125"/>
        <item x="753"/>
        <item x="763"/>
        <item x="1391"/>
        <item x="511"/>
        <item x="1047"/>
        <item x="486"/>
        <item x="1304"/>
        <item x="606"/>
        <item x="470"/>
        <item x="1426"/>
        <item x="463"/>
        <item x="1084"/>
        <item x="782"/>
        <item x="136"/>
        <item x="418"/>
        <item x="1009"/>
        <item x="452"/>
        <item x="548"/>
        <item x="725"/>
        <item x="533"/>
        <item x="896"/>
        <item x="1658"/>
        <item x="2"/>
        <item x="377"/>
        <item x="1111"/>
        <item x="176"/>
        <item x="0"/>
        <item x="622"/>
        <item x="635"/>
        <item x="1"/>
        <item x="971"/>
        <item x="1227"/>
        <item x="1116"/>
        <item x="1315"/>
        <item x="1585"/>
        <item x="938"/>
        <item x="1838"/>
        <item x="857"/>
        <item x="553"/>
        <item x="1330"/>
        <item x="588"/>
        <item x="690"/>
        <item x="477"/>
        <item x="1353"/>
        <item x="1398"/>
        <item x="320"/>
        <item x="366"/>
        <item x="676"/>
        <item x="1485"/>
        <item x="817"/>
        <item x="1727"/>
        <item x="30"/>
        <item x="1819"/>
        <item x="1420"/>
        <item x="1413"/>
        <item x="1400"/>
        <item x="1570"/>
        <item x="1077"/>
        <item x="185"/>
        <item x="478"/>
        <item x="284"/>
        <item x="386"/>
        <item x="1338"/>
        <item x="434"/>
        <item x="193"/>
        <item x="248"/>
        <item x="1490"/>
        <item x="1312"/>
        <item x="179"/>
        <item x="1106"/>
        <item x="1020"/>
        <item x="421"/>
        <item x="336"/>
        <item x="341"/>
        <item x="1159"/>
        <item x="873"/>
        <item x="308"/>
        <item x="551"/>
        <item x="240"/>
        <item x="1568"/>
        <item x="1107"/>
        <item x="399"/>
        <item x="1302"/>
        <item x="990"/>
        <item x="1177"/>
        <item x="360"/>
        <item x="147"/>
        <item x="1322"/>
        <item x="530"/>
        <item x="61"/>
        <item x="859"/>
        <item x="1832"/>
        <item x="586"/>
        <item x="1635"/>
        <item x="1296"/>
        <item x="1498"/>
        <item x="222"/>
        <item x="936"/>
        <item x="1636"/>
        <item x="1488"/>
        <item x="1808"/>
        <item x="1171"/>
        <item x="582"/>
        <item x="1203"/>
        <item x="747"/>
        <item x="949"/>
        <item x="318"/>
        <item x="1376"/>
        <item x="1593"/>
        <item x="1737"/>
        <item x="1724"/>
        <item x="87"/>
        <item x="1342"/>
        <item x="38"/>
        <item x="1367"/>
        <item x="946"/>
        <item x="132"/>
        <item x="64"/>
        <item x="824"/>
        <item x="413"/>
        <item x="290"/>
        <item x="1186"/>
        <item x="691"/>
        <item x="615"/>
        <item x="1217"/>
        <item x="1098"/>
        <item x="137"/>
        <item x="1091"/>
        <item x="881"/>
        <item x="713"/>
        <item x="62"/>
        <item x="899"/>
        <item x="891"/>
        <item x="1395"/>
        <item x="1289"/>
        <item x="50"/>
        <item x="561"/>
        <item x="1580"/>
        <item x="1525"/>
        <item x="253"/>
        <item x="1814"/>
        <item x="496"/>
        <item x="60"/>
        <item x="998"/>
        <item x="1263"/>
        <item x="1455"/>
        <item x="1152"/>
        <item x="1028"/>
        <item x="772"/>
        <item x="1787"/>
        <item x="631"/>
        <item x="910"/>
        <item x="624"/>
        <item x="375"/>
        <item x="626"/>
        <item x="1401"/>
        <item x="1743"/>
        <item x="133"/>
        <item x="69"/>
        <item x="1483"/>
        <item x="313"/>
        <item x="1086"/>
        <item x="398"/>
        <item x="721"/>
        <item x="1117"/>
        <item x="1143"/>
        <item x="1022"/>
        <item x="797"/>
        <item x="356"/>
        <item x="286"/>
        <item x="109"/>
        <item x="500"/>
        <item x="739"/>
        <item x="1053"/>
        <item x="178"/>
        <item x="1229"/>
        <item x="902"/>
        <item x="1474"/>
        <item x="1752"/>
        <item x="274"/>
        <item x="845"/>
        <item x="280"/>
        <item x="1104"/>
        <item x="1083"/>
        <item x="864"/>
        <item x="25"/>
        <item x="915"/>
        <item x="425"/>
        <item x="1165"/>
        <item x="1119"/>
        <item x="778"/>
        <item x="1507"/>
        <item x="545"/>
        <item x="1399"/>
        <item x="834"/>
        <item x="612"/>
        <item x="1504"/>
        <item x="1403"/>
        <item x="594"/>
        <item x="1174"/>
        <item x="1640"/>
        <item x="1085"/>
        <item x="996"/>
        <item x="110"/>
        <item x="1457"/>
        <item x="856"/>
        <item x="1649"/>
        <item x="246"/>
        <item x="1720"/>
        <item x="934"/>
        <item x="159"/>
        <item x="966"/>
        <item x="1023"/>
        <item x="1711"/>
        <item x="1788"/>
        <item x="143"/>
        <item x="1559"/>
        <item x="929"/>
        <item x="423"/>
        <item x="1681"/>
        <item x="1829"/>
        <item x="1192"/>
        <item x="365"/>
        <item x="77"/>
        <item x="980"/>
        <item x="1241"/>
        <item x="1361"/>
        <item x="436"/>
        <item x="636"/>
        <item x="948"/>
        <item x="122"/>
        <item x="638"/>
        <item x="1054"/>
        <item x="1024"/>
        <item x="855"/>
        <item x="1273"/>
        <item x="867"/>
        <item x="1185"/>
        <item x="991"/>
        <item x="923"/>
        <item x="1397"/>
        <item x="985"/>
        <item x="1135"/>
        <item x="1142"/>
        <item x="303"/>
        <item x="1048"/>
        <item x="1366"/>
        <item x="536"/>
        <item x="737"/>
        <item x="1043"/>
        <item x="1187"/>
        <item x="1517"/>
        <item x="305"/>
        <item x="572"/>
        <item x="1641"/>
        <item x="1392"/>
        <item x="1350"/>
        <item x="82"/>
        <item x="1018"/>
        <item x="96"/>
        <item x="371"/>
        <item x="86"/>
        <item x="189"/>
        <item x="942"/>
        <item x="804"/>
        <item x="1067"/>
        <item x="1692"/>
        <item x="937"/>
        <item x="311"/>
        <item x="1072"/>
        <item x="1343"/>
        <item x="282"/>
        <item x="1702"/>
        <item x="669"/>
        <item x="816"/>
        <item x="214"/>
        <item x="485"/>
        <item x="1112"/>
        <item x="768"/>
        <item x="1145"/>
        <item x="888"/>
        <item x="757"/>
        <item x="1463"/>
        <item x="1325"/>
        <item x="1716"/>
        <item x="1016"/>
        <item x="1251"/>
        <item x="1441"/>
        <item x="878"/>
        <item x="1755"/>
        <item x="866"/>
        <item x="28"/>
        <item x="1162"/>
        <item x="920"/>
        <item x="1120"/>
        <item x="1836"/>
        <item x="1729"/>
        <item x="495"/>
        <item x="59"/>
        <item x="1336"/>
        <item x="696"/>
        <item x="956"/>
        <item x="449"/>
        <item x="880"/>
        <item x="1268"/>
        <item x="957"/>
        <item x="972"/>
        <item x="1370"/>
        <item x="1730"/>
        <item x="1831"/>
        <item x="337"/>
        <item x="272"/>
        <item x="829"/>
        <item x="540"/>
        <item x="803"/>
        <item x="269"/>
        <item x="376"/>
        <item x="1742"/>
        <item x="1621"/>
        <item x="403"/>
        <item x="216"/>
        <item x="493"/>
        <item x="648"/>
        <item x="997"/>
        <item x="882"/>
        <item x="404"/>
        <item x="705"/>
        <item x="1545"/>
        <item x="1633"/>
        <item x="1382"/>
        <item x="1435"/>
        <item x="838"/>
        <item x="1436"/>
        <item x="427"/>
        <item x="1386"/>
        <item x="1418"/>
        <item x="979"/>
        <item x="844"/>
        <item x="1639"/>
        <item x="542"/>
        <item x="1612"/>
        <item x="1346"/>
        <item x="535"/>
        <item x="358"/>
        <item x="1057"/>
        <item x="487"/>
        <item x="755"/>
        <item x="900"/>
        <item x="327"/>
        <item x="73"/>
        <item x="151"/>
        <item x="543"/>
        <item x="65"/>
        <item x="417"/>
        <item x="711"/>
        <item x="210"/>
        <item x="1281"/>
        <item x="256"/>
        <item x="406"/>
        <item x="23"/>
        <item x="31"/>
        <item x="21"/>
        <item x="98"/>
        <item x="233"/>
        <item x="974"/>
        <item x="1207"/>
        <item x="35"/>
        <item x="670"/>
        <item x="1472"/>
        <item x="827"/>
        <item x="70"/>
        <item x="1674"/>
        <item x="764"/>
        <item x="1121"/>
        <item x="11"/>
        <item x="1547"/>
        <item x="1379"/>
        <item x="1129"/>
        <item x="362"/>
        <item x="57"/>
        <item x="982"/>
        <item x="1778"/>
        <item x="1071"/>
        <item x="510"/>
        <item x="354"/>
        <item x="1450"/>
        <item x="1182"/>
        <item x="1739"/>
        <item x="1781"/>
        <item x="1777"/>
        <item x="1734"/>
        <item x="661"/>
        <item x="1749"/>
        <item x="224"/>
        <item x="103"/>
        <item x="1096"/>
        <item x="1821"/>
        <item x="1770"/>
        <item x="1790"/>
        <item x="947"/>
        <item x="1754"/>
        <item x="955"/>
        <item x="913"/>
        <item x="407"/>
        <item x="1333"/>
        <item x="728"/>
        <item x="209"/>
        <item x="751"/>
        <item x="1845"/>
        <item x="1021"/>
        <item x="1175"/>
        <item x="309"/>
        <item x="162"/>
        <item x="1431"/>
        <item x="649"/>
        <item x="1689"/>
        <item x="501"/>
        <item x="36"/>
        <item x="1311"/>
        <item x="242"/>
        <item x="1282"/>
        <item x="1235"/>
        <item x="1308"/>
        <item x="1600"/>
        <item x="770"/>
        <item x="697"/>
        <item x="277"/>
        <item x="187"/>
        <item x="502"/>
        <item x="368"/>
        <item x="1123"/>
        <item x="293"/>
        <item x="394"/>
        <item x="1089"/>
        <item x="686"/>
        <item x="1272"/>
        <item x="1445"/>
        <item x="1542"/>
        <item x="1090"/>
        <item x="529"/>
        <item x="578"/>
        <item x="743"/>
        <item x="1763"/>
        <item x="1735"/>
        <item x="1357"/>
        <item x="226"/>
        <item x="621"/>
        <item x="346"/>
        <item x="1491"/>
        <item x="1029"/>
        <item x="869"/>
        <item x="1510"/>
        <item x="1539"/>
        <item x="1528"/>
        <item x="1583"/>
        <item x="683"/>
        <item x="1324"/>
        <item x="1738"/>
        <item x="1283"/>
        <item x="1638"/>
        <item x="1482"/>
        <item x="1610"/>
        <item x="332"/>
        <item x="849"/>
        <item x="601"/>
        <item x="1631"/>
        <item x="1042"/>
        <item x="1669"/>
        <item x="1795"/>
        <item x="1652"/>
        <item x="1591"/>
        <item x="80"/>
        <item x="1249"/>
        <item x="939"/>
        <item x="717"/>
        <item x="1603"/>
        <item x="56"/>
        <item x="1667"/>
        <item x="114"/>
        <item x="1509"/>
        <item x="499"/>
        <item x="1458"/>
        <item x="847"/>
        <item x="858"/>
        <item x="1449"/>
        <item x="1604"/>
        <item x="258"/>
        <item x="446"/>
        <item x="1710"/>
        <item x="468"/>
        <item x="706"/>
        <item x="51"/>
        <item x="1608"/>
        <item x="1443"/>
        <item x="84"/>
        <item x="1408"/>
        <item x="163"/>
        <item x="1373"/>
        <item x="292"/>
        <item x="1769"/>
        <item x="221"/>
        <item x="1069"/>
        <item x="419"/>
        <item x="1597"/>
        <item x="1280"/>
        <item x="1049"/>
        <item x="509"/>
        <item x="544"/>
        <item x="1567"/>
        <item x="1318"/>
        <item x="665"/>
        <item x="911"/>
        <item x="1108"/>
        <item x="1364"/>
        <item x="1476"/>
        <item x="885"/>
        <item x="571"/>
        <item x="1553"/>
        <item x="773"/>
        <item x="456"/>
        <item x="1578"/>
        <item x="489"/>
        <item x="886"/>
        <item x="1223"/>
        <item x="682"/>
        <item x="798"/>
        <item x="471"/>
        <item x="156"/>
        <item x="1295"/>
        <item x="171"/>
        <item x="944"/>
        <item x="1576"/>
        <item x="1709"/>
        <item x="802"/>
        <item x="1803"/>
        <item x="1780"/>
        <item x="14"/>
        <item x="1442"/>
        <item x="68"/>
        <item x="627"/>
        <item x="777"/>
        <item x="1647"/>
        <item x="1206"/>
        <item x="1146"/>
        <item x="632"/>
        <item x="1300"/>
        <item x="863"/>
        <item x="917"/>
        <item x="527"/>
        <item x="1818"/>
        <item x="975"/>
        <item x="254"/>
        <item x="945"/>
        <item x="1109"/>
        <item x="1768"/>
        <item x="788"/>
        <item x="445"/>
        <item x="1062"/>
        <item x="6"/>
        <item x="231"/>
        <item x="1385"/>
        <item x="79"/>
        <item x="1260"/>
        <item x="1746"/>
        <item x="160"/>
        <item x="1425"/>
        <item x="125"/>
        <item x="1056"/>
        <item x="1786"/>
        <item x="165"/>
        <item x="112"/>
        <item x="1721"/>
        <item x="1503"/>
        <item x="322"/>
        <item x="820"/>
        <item x="92"/>
        <item x="1665"/>
        <item x="296"/>
        <item x="1138"/>
        <item x="792"/>
        <item x="141"/>
        <item x="480"/>
        <item x="424"/>
        <item x="273"/>
        <item x="91"/>
        <item x="1434"/>
        <item x="503"/>
        <item x="600"/>
        <item x="1274"/>
        <item x="504"/>
        <item x="569"/>
        <item x="393"/>
        <item x="451"/>
        <item x="390"/>
        <item x="1036"/>
        <item x="1329"/>
        <item x="1834"/>
        <item x="685"/>
        <item x="656"/>
        <item x="819"/>
        <item x="149"/>
        <item x="1762"/>
        <item x="1623"/>
        <item x="1740"/>
        <item x="556"/>
        <item x="742"/>
        <item x="460"/>
        <item x="862"/>
        <item x="379"/>
        <item x="1804"/>
        <item x="27"/>
        <item x="182"/>
        <item x="201"/>
        <item x="813"/>
        <item x="781"/>
        <item x="715"/>
        <item x="1419"/>
        <item x="759"/>
        <item x="93"/>
        <item x="168"/>
        <item x="1118"/>
        <item x="921"/>
        <item x="1520"/>
        <item x="1637"/>
        <item x="1261"/>
        <item x="247"/>
        <item x="1569"/>
        <item x="731"/>
        <item x="1846"/>
        <item x="97"/>
        <item x="1465"/>
        <item x="1076"/>
        <item x="1196"/>
        <item x="1245"/>
        <item x="883"/>
        <item x="324"/>
        <item x="275"/>
        <item x="1677"/>
        <item x="1678"/>
        <item x="447"/>
        <item x="557"/>
        <item x="474"/>
        <item x="1502"/>
        <item x="953"/>
        <item x="1201"/>
        <item x="1139"/>
        <item x="400"/>
        <item x="672"/>
        <item x="828"/>
        <item x="1427"/>
        <item x="1314"/>
        <item x="1214"/>
        <item x="1327"/>
        <item x="364"/>
        <item x="562"/>
        <item x="24"/>
        <item x="342"/>
        <item x="762"/>
        <item x="1059"/>
        <item x="472"/>
        <item x="1189"/>
        <item x="1270"/>
        <item x="72"/>
        <item x="19"/>
        <item x="1524"/>
        <item x="134"/>
        <item x="1310"/>
        <item x="599"/>
        <item x="464"/>
        <item x="1337"/>
        <item x="1616"/>
        <item x="1447"/>
        <item x="395"/>
        <item x="219"/>
        <item x="1589"/>
        <item x="775"/>
        <item x="252"/>
        <item x="1606"/>
        <item x="730"/>
        <item x="4"/>
        <item x="903"/>
        <item x="1843"/>
        <item x="1816"/>
        <item x="333"/>
        <item x="1701"/>
      </items>
    </pivotField>
    <pivotField compact="0" outline="0" showAll="0"/>
    <pivotField axis="axisRow" compact="0" outline="0" showAll="0" defaultSubtotal="0">
      <items count="105">
        <item h="1" x="26"/>
        <item h="1" x="5"/>
        <item h="1" x="68"/>
        <item h="1" x="30"/>
        <item h="1" x="38"/>
        <item h="1" x="0"/>
        <item h="1" x="86"/>
        <item h="1" x="34"/>
        <item h="1" x="84"/>
        <item h="1" x="10"/>
        <item h="1" x="91"/>
        <item h="1" x="29"/>
        <item h="1" x="76"/>
        <item h="1" x="89"/>
        <item h="1" x="6"/>
        <item h="1" x="46"/>
        <item h="1" x="88"/>
        <item h="1" x="20"/>
        <item h="1" x="40"/>
        <item h="1" x="32"/>
        <item h="1" x="42"/>
        <item h="1" x="74"/>
        <item h="1" x="51"/>
        <item h="1" x="67"/>
        <item h="1" x="4"/>
        <item h="1" x="58"/>
        <item h="1" x="44"/>
        <item h="1" x="94"/>
        <item h="1" x="64"/>
        <item h="1" x="99"/>
        <item h="1" x="19"/>
        <item h="1" x="37"/>
        <item h="1" x="85"/>
        <item h="1" x="102"/>
        <item h="1" x="54"/>
        <item h="1" x="41"/>
        <item h="1" x="39"/>
        <item h="1" x="8"/>
        <item h="1" x="14"/>
        <item h="1" x="52"/>
        <item h="1" x="3"/>
        <item h="1" x="35"/>
        <item h="1" x="31"/>
        <item h="1" x="7"/>
        <item h="1" x="66"/>
        <item h="1" x="73"/>
        <item h="1" x="83"/>
        <item h="1" x="95"/>
        <item h="1" x="104"/>
        <item h="1" x="24"/>
        <item h="1" x="97"/>
        <item h="1" x="77"/>
        <item h="1" x="16"/>
        <item h="1" x="11"/>
        <item h="1" x="57"/>
        <item h="1" x="15"/>
        <item h="1" x="56"/>
        <item h="1" x="17"/>
        <item h="1" x="47"/>
        <item h="1" x="1"/>
        <item h="1" x="90"/>
        <item h="1" x="49"/>
        <item h="1" x="61"/>
        <item h="1" x="82"/>
        <item h="1" x="62"/>
        <item h="1" x="100"/>
        <item h="1" x="93"/>
        <item h="1" x="98"/>
        <item h="1" x="60"/>
        <item h="1" x="43"/>
        <item h="1" x="71"/>
        <item h="1" x="25"/>
        <item h="1" x="13"/>
        <item h="1" x="96"/>
        <item h="1" x="45"/>
        <item h="1" x="48"/>
        <item h="1" x="87"/>
        <item h="1" x="63"/>
        <item h="1" x="75"/>
        <item h="1" x="69"/>
        <item h="1" x="70"/>
        <item h="1" x="59"/>
        <item h="1" x="79"/>
        <item h="1" x="72"/>
        <item h="1" x="80"/>
        <item h="1" x="50"/>
        <item h="1" x="22"/>
        <item h="1" x="27"/>
        <item h="1" x="65"/>
        <item h="1" x="55"/>
        <item h="1" x="9"/>
        <item h="1" x="92"/>
        <item h="1" x="28"/>
        <item h="1" x="18"/>
        <item h="1" x="53"/>
        <item h="1" x="78"/>
        <item h="1" x="81"/>
        <item h="1" x="12"/>
        <item h="1" x="103"/>
        <item x="21"/>
        <item h="1" x="36"/>
        <item h="1" x="23"/>
        <item h="1" x="33"/>
        <item h="1" x="2"/>
        <item h="1" x="101"/>
      </items>
    </pivotField>
    <pivotField compact="0" outline="0" showAll="0"/>
    <pivotField compact="0" outline="0" showAll="0"/>
  </pivotFields>
  <rowFields count="5">
    <field x="6"/>
    <field x="2"/>
    <field x="4"/>
    <field x="0"/>
    <field x="3"/>
  </rowFields>
  <rowItems count="84">
    <i>
      <x v="99"/>
      <x v="1610"/>
      <x v="442"/>
      <x v="26"/>
      <x v="26"/>
    </i>
    <i r="1">
      <x v="1611"/>
      <x v="454"/>
      <x v="26"/>
      <x v="26"/>
    </i>
    <i r="1">
      <x v="1613"/>
      <x v="566"/>
      <x v="26"/>
      <x v="26"/>
    </i>
    <i r="1">
      <x v="1617"/>
      <x v="616"/>
      <x v="26"/>
      <x v="26"/>
    </i>
    <i r="1">
      <x v="1628"/>
      <x v="1045"/>
      <x v="26"/>
      <x v="26"/>
    </i>
    <i r="1">
      <x v="1636"/>
      <x v="1292"/>
      <x v="26"/>
      <x v="26"/>
    </i>
    <i r="1">
      <x v="1640"/>
      <x v="1336"/>
      <x v="26"/>
      <x v="26"/>
    </i>
    <i r="1">
      <x v="1642"/>
      <x v="1392"/>
      <x v="26"/>
      <x v="26"/>
    </i>
    <i r="1">
      <x v="1643"/>
      <x v="1421"/>
      <x v="26"/>
      <x v="26"/>
    </i>
    <i r="1">
      <x v="1646"/>
      <x v="1511"/>
      <x v="26"/>
      <x v="26"/>
    </i>
    <i r="1">
      <x v="1653"/>
      <x v="1700"/>
      <x v="26"/>
      <x v="26"/>
    </i>
    <i r="1">
      <x v="1655"/>
      <x v="1781"/>
      <x v="26"/>
      <x v="26"/>
    </i>
    <i r="1">
      <x v="1995"/>
      <x v="5"/>
      <x v="28"/>
      <x v="28"/>
    </i>
    <i r="1">
      <x v="1996"/>
      <x v="100"/>
      <x v="28"/>
      <x v="28"/>
    </i>
    <i r="1">
      <x v="1997"/>
      <x v="136"/>
      <x v="28"/>
      <x v="28"/>
    </i>
    <i r="1">
      <x v="1998"/>
      <x v="153"/>
      <x v="28"/>
      <x v="28"/>
    </i>
    <i r="1">
      <x v="1999"/>
      <x v="178"/>
      <x v="28"/>
      <x v="28"/>
    </i>
    <i r="1">
      <x v="2000"/>
      <x v="183"/>
      <x v="28"/>
      <x v="28"/>
    </i>
    <i r="1">
      <x v="2001"/>
      <x v="227"/>
      <x v="28"/>
      <x v="28"/>
    </i>
    <i r="1">
      <x v="2002"/>
      <x v="228"/>
      <x v="28"/>
      <x v="28"/>
    </i>
    <i r="1">
      <x v="2003"/>
      <x v="276"/>
      <x v="28"/>
      <x v="28"/>
    </i>
    <i r="1">
      <x v="2004"/>
      <x v="285"/>
      <x v="28"/>
      <x v="28"/>
    </i>
    <i r="1">
      <x v="2005"/>
      <x v="482"/>
      <x v="28"/>
      <x v="28"/>
    </i>
    <i r="1">
      <x v="2006"/>
      <x v="490"/>
      <x v="28"/>
      <x v="28"/>
    </i>
    <i r="1">
      <x v="2007"/>
      <x v="511"/>
      <x v="28"/>
      <x v="28"/>
    </i>
    <i r="1">
      <x v="2008"/>
      <x v="528"/>
      <x v="28"/>
      <x v="28"/>
    </i>
    <i r="1">
      <x v="2009"/>
      <x v="549"/>
      <x v="28"/>
      <x v="28"/>
    </i>
    <i r="1">
      <x v="2010"/>
      <x v="594"/>
      <x v="28"/>
      <x v="28"/>
    </i>
    <i r="1">
      <x v="2011"/>
      <x v="650"/>
      <x v="28"/>
      <x v="28"/>
    </i>
    <i r="1">
      <x v="2012"/>
      <x v="665"/>
      <x v="28"/>
      <x v="28"/>
    </i>
    <i r="1">
      <x v="2013"/>
      <x v="669"/>
      <x v="28"/>
      <x v="28"/>
    </i>
    <i r="1">
      <x v="2014"/>
      <x v="690"/>
      <x v="28"/>
      <x v="28"/>
    </i>
    <i r="1">
      <x v="2015"/>
      <x v="755"/>
      <x v="28"/>
      <x v="28"/>
    </i>
    <i r="1">
      <x v="2016"/>
      <x v="883"/>
      <x v="28"/>
      <x v="28"/>
    </i>
    <i r="1">
      <x v="2017"/>
      <x v="928"/>
      <x v="28"/>
      <x v="28"/>
    </i>
    <i r="1">
      <x v="2018"/>
      <x v="980"/>
      <x v="28"/>
      <x v="28"/>
    </i>
    <i r="1">
      <x v="2019"/>
      <x v="1056"/>
      <x v="28"/>
      <x v="28"/>
    </i>
    <i r="1">
      <x v="2020"/>
      <x v="1057"/>
      <x v="28"/>
      <x v="28"/>
    </i>
    <i r="1">
      <x v="2021"/>
      <x v="1059"/>
      <x v="28"/>
      <x v="28"/>
    </i>
    <i r="1">
      <x v="2022"/>
      <x v="1061"/>
      <x v="28"/>
      <x v="28"/>
    </i>
    <i r="1">
      <x v="2023"/>
      <x v="1081"/>
      <x v="28"/>
      <x v="28"/>
    </i>
    <i r="1">
      <x v="2024"/>
      <x v="1133"/>
      <x v="28"/>
      <x v="28"/>
    </i>
    <i r="1">
      <x v="2025"/>
      <x v="1136"/>
      <x v="28"/>
      <x v="28"/>
    </i>
    <i r="1">
      <x v="2026"/>
      <x v="1157"/>
      <x v="28"/>
      <x v="28"/>
    </i>
    <i r="1">
      <x v="2027"/>
      <x v="1220"/>
      <x v="28"/>
      <x v="28"/>
    </i>
    <i r="1">
      <x v="2028"/>
      <x v="1273"/>
      <x v="28"/>
      <x v="28"/>
    </i>
    <i r="1">
      <x v="2029"/>
      <x v="1297"/>
      <x v="28"/>
      <x v="28"/>
    </i>
    <i r="1">
      <x v="2030"/>
      <x v="1365"/>
      <x v="28"/>
      <x v="28"/>
    </i>
    <i r="1">
      <x v="2031"/>
      <x v="1369"/>
      <x v="28"/>
      <x v="28"/>
    </i>
    <i r="1">
      <x v="2032"/>
      <x v="1385"/>
      <x v="28"/>
      <x v="28"/>
    </i>
    <i r="1">
      <x v="2033"/>
      <x v="1392"/>
      <x v="28"/>
      <x v="28"/>
    </i>
    <i r="1">
      <x v="2034"/>
      <x v="1419"/>
      <x v="28"/>
      <x v="28"/>
    </i>
    <i r="1">
      <x v="2035"/>
      <x v="1473"/>
      <x v="28"/>
      <x v="28"/>
    </i>
    <i r="1">
      <x v="2036"/>
      <x v="1511"/>
      <x v="28"/>
      <x v="28"/>
    </i>
    <i r="1">
      <x v="2037"/>
      <x v="1519"/>
      <x v="28"/>
      <x v="28"/>
    </i>
    <i r="1">
      <x v="2038"/>
      <x v="1525"/>
      <x v="28"/>
      <x v="28"/>
    </i>
    <i r="1">
      <x v="2039"/>
      <x v="1568"/>
      <x v="28"/>
      <x v="28"/>
    </i>
    <i r="1">
      <x v="2040"/>
      <x v="1574"/>
      <x v="28"/>
      <x v="28"/>
    </i>
    <i r="1">
      <x v="2041"/>
      <x v="1589"/>
      <x v="28"/>
      <x v="28"/>
    </i>
    <i r="1">
      <x v="2042"/>
      <x v="1656"/>
      <x v="28"/>
      <x v="28"/>
    </i>
    <i r="1">
      <x v="2043"/>
      <x v="1658"/>
      <x v="28"/>
      <x v="28"/>
    </i>
    <i r="1">
      <x v="2044"/>
      <x v="1732"/>
      <x v="28"/>
      <x v="28"/>
    </i>
    <i r="1">
      <x v="2045"/>
      <x v="1737"/>
      <x v="28"/>
      <x v="28"/>
    </i>
    <i r="1">
      <x v="2046"/>
      <x v="1762"/>
      <x v="28"/>
      <x v="28"/>
    </i>
    <i r="1">
      <x v="2047"/>
      <x v="1791"/>
      <x v="28"/>
      <x v="28"/>
    </i>
    <i r="1">
      <x v="2377"/>
      <x v="235"/>
      <x v="41"/>
      <x v="41"/>
    </i>
    <i r="1">
      <x v="2378"/>
      <x v="256"/>
      <x v="41"/>
      <x v="41"/>
    </i>
    <i r="1">
      <x v="2383"/>
      <x v="398"/>
      <x v="41"/>
      <x v="41"/>
    </i>
    <i r="1">
      <x v="2388"/>
      <x v="478"/>
      <x v="41"/>
      <x v="41"/>
    </i>
    <i r="1">
      <x v="2390"/>
      <x v="533"/>
      <x v="41"/>
      <x v="41"/>
    </i>
    <i r="1">
      <x v="2395"/>
      <x v="700"/>
      <x v="41"/>
      <x v="41"/>
    </i>
    <i r="1">
      <x v="2399"/>
      <x v="722"/>
      <x v="41"/>
      <x v="41"/>
    </i>
    <i r="1">
      <x v="2400"/>
      <x v="790"/>
      <x v="41"/>
      <x v="41"/>
    </i>
    <i r="1">
      <x v="2405"/>
      <x v="846"/>
      <x v="41"/>
      <x v="41"/>
    </i>
    <i r="1">
      <x v="2408"/>
      <x v="947"/>
      <x v="41"/>
      <x v="41"/>
    </i>
    <i r="1">
      <x v="2412"/>
      <x v="1067"/>
      <x v="41"/>
      <x v="41"/>
    </i>
    <i r="1">
      <x v="2414"/>
      <x v="1068"/>
      <x v="41"/>
      <x v="41"/>
    </i>
    <i r="1">
      <x v="2419"/>
      <x v="1278"/>
      <x v="41"/>
      <x v="41"/>
    </i>
    <i r="1">
      <x v="2420"/>
      <x v="1282"/>
      <x v="41"/>
      <x v="41"/>
    </i>
    <i r="1">
      <x v="2421"/>
      <x v="1330"/>
      <x v="41"/>
      <x v="41"/>
    </i>
    <i r="1">
      <x v="2426"/>
      <x v="1565"/>
      <x v="41"/>
      <x v="41"/>
    </i>
    <i r="1">
      <x v="2427"/>
      <x v="1594"/>
      <x v="41"/>
      <x v="41"/>
    </i>
    <i r="1">
      <x v="2432"/>
      <x v="1735"/>
      <x v="41"/>
      <x v="41"/>
    </i>
    <i r="1">
      <x v="2434"/>
      <x v="1845"/>
      <x v="41"/>
      <x v="41"/>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9.xml"/><Relationship Id="rId2" Type="http://schemas.openxmlformats.org/officeDocument/2006/relationships/hyperlink" Target="file://///flagg/disk43/IPAMS/GIS/New%20Basin%20Boundaries/AAPG_basins/AAPG_Co_xref.xlsx"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3.xml"/><Relationship Id="rId2"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dimension ref="A1:C37"/>
  <sheetViews>
    <sheetView tabSelected="1" zoomScale="85" workbookViewId="0"/>
  </sheetViews>
  <sheetFormatPr baseColWidth="10" defaultColWidth="8.83203125" defaultRowHeight="12" x14ac:dyDescent="0"/>
  <cols>
    <col min="1" max="1" width="27.5" customWidth="1"/>
    <col min="2" max="2" width="81.83203125" customWidth="1"/>
  </cols>
  <sheetData>
    <row r="1" spans="1:3">
      <c r="A1" s="7" t="s">
        <v>138</v>
      </c>
    </row>
    <row r="5" spans="1:3">
      <c r="B5" s="45"/>
      <c r="C5" s="45"/>
    </row>
    <row r="6" spans="1:3">
      <c r="B6" s="32"/>
    </row>
    <row r="7" spans="1:3">
      <c r="B7" s="27"/>
    </row>
    <row r="8" spans="1:3">
      <c r="B8" s="29"/>
    </row>
    <row r="19" spans="1:1">
      <c r="A19" s="21"/>
    </row>
    <row r="33" spans="1:2">
      <c r="A33" s="21"/>
      <c r="B33" s="21"/>
    </row>
    <row r="34" spans="1:2">
      <c r="A34" t="s">
        <v>964</v>
      </c>
      <c r="B34" s="269"/>
    </row>
    <row r="35" spans="1:2">
      <c r="A35" s="21"/>
      <c r="B35" s="179"/>
    </row>
    <row r="36" spans="1:2">
      <c r="A36" s="21"/>
      <c r="B36" s="179"/>
    </row>
    <row r="37" spans="1:2">
      <c r="A37" s="270"/>
      <c r="B37" s="179"/>
    </row>
  </sheetData>
  <phoneticPr fontId="6" type="noConversion"/>
  <pageMargins left="0.75" right="0.75" top="1" bottom="1" header="0.5" footer="0.5"/>
  <headerFooter alignWithMargins="0">
    <oddFooter>&amp;L&amp;8Q:\IPAMS\Colorado\DJ_basin\baseline_emiss\DJ_basin_emission_summary_020608.xls:readme</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enableFormatConditionsCalculation="0"/>
  <dimension ref="A1:N3369"/>
  <sheetViews>
    <sheetView workbookViewId="0">
      <pane ySplit="5" topLeftCell="A6" activePane="bottomLeft" state="frozen"/>
      <selection pane="bottomLeft" activeCell="A6" sqref="A6"/>
    </sheetView>
  </sheetViews>
  <sheetFormatPr baseColWidth="10" defaultColWidth="8.83203125" defaultRowHeight="12" x14ac:dyDescent="0"/>
  <cols>
    <col min="1" max="2" width="21.33203125" style="31" customWidth="1"/>
    <col min="3" max="3" width="11.1640625" style="31" customWidth="1"/>
    <col min="4" max="4" width="12.6640625" style="32" customWidth="1"/>
    <col min="5" max="5" width="13.5" style="32" customWidth="1"/>
    <col min="6" max="6" width="30.1640625" style="31" customWidth="1"/>
    <col min="7" max="7" width="15" style="165" customWidth="1"/>
    <col min="8" max="8" width="15.33203125" style="165" customWidth="1"/>
    <col min="9" max="9" width="14" style="165" customWidth="1"/>
    <col min="10" max="10" width="14.83203125" style="165" customWidth="1"/>
    <col min="11" max="11" width="13.83203125" style="165" bestFit="1" customWidth="1"/>
    <col min="12" max="16384" width="8.83203125" style="31"/>
  </cols>
  <sheetData>
    <row r="1" spans="1:12">
      <c r="A1" s="7" t="s">
        <v>363</v>
      </c>
      <c r="B1" s="7"/>
      <c r="F1" s="30"/>
      <c r="G1" s="198"/>
      <c r="H1" s="198"/>
      <c r="I1" s="198"/>
      <c r="J1" s="198"/>
      <c r="K1" s="198"/>
      <c r="L1" s="30"/>
    </row>
    <row r="2" spans="1:12">
      <c r="A2" s="21"/>
      <c r="L2" s="30"/>
    </row>
    <row r="3" spans="1:12" ht="13" thickBot="1">
      <c r="A3" s="30"/>
      <c r="B3" s="30"/>
      <c r="D3" s="25"/>
      <c r="L3" s="55"/>
    </row>
    <row r="4" spans="1:12" ht="13" thickBot="1">
      <c r="G4" s="278" t="s">
        <v>127</v>
      </c>
      <c r="H4" s="279"/>
      <c r="I4" s="279"/>
      <c r="J4" s="279"/>
      <c r="K4" s="280"/>
    </row>
    <row r="5" spans="1:12">
      <c r="A5" s="2" t="s">
        <v>84</v>
      </c>
      <c r="B5" s="2" t="s">
        <v>139</v>
      </c>
      <c r="C5" s="2" t="s">
        <v>57</v>
      </c>
      <c r="D5" s="25" t="s">
        <v>56</v>
      </c>
      <c r="E5" s="25" t="s">
        <v>54</v>
      </c>
      <c r="F5" s="2" t="s">
        <v>55</v>
      </c>
      <c r="G5" s="227" t="s">
        <v>65</v>
      </c>
      <c r="H5" s="228" t="s">
        <v>66</v>
      </c>
      <c r="I5" s="228" t="s">
        <v>67</v>
      </c>
      <c r="J5" s="228" t="s">
        <v>68</v>
      </c>
      <c r="K5" s="229" t="s">
        <v>82</v>
      </c>
    </row>
    <row r="6" spans="1:12">
      <c r="A6" s="31" t="s">
        <v>151</v>
      </c>
      <c r="B6" s="31" t="str">
        <f>Nonpt_src_summary!B6</f>
        <v>Tribal</v>
      </c>
      <c r="C6" s="31">
        <f>Nonpt_src_summary!E6</f>
        <v>38</v>
      </c>
      <c r="D6" s="31" t="str">
        <f>Nonpt_src_summary!F6</f>
        <v>38007</v>
      </c>
      <c r="E6" s="31" t="str">
        <f>Nonpt_src_summary!G6</f>
        <v>2310000330</v>
      </c>
      <c r="F6" s="31" t="str">
        <f>Nonpt_src_summary!H6</f>
        <v>Artificial Lift Engines</v>
      </c>
      <c r="G6" s="160">
        <f>Nonpt_src_summary!I6</f>
        <v>0</v>
      </c>
      <c r="H6" s="124">
        <f>Nonpt_src_summary!J6</f>
        <v>0</v>
      </c>
      <c r="I6" s="124">
        <f>Nonpt_src_summary!K6</f>
        <v>0</v>
      </c>
      <c r="J6" s="124">
        <f>Nonpt_src_summary!L6</f>
        <v>0</v>
      </c>
      <c r="K6" s="125">
        <f>Nonpt_src_summary!M6</f>
        <v>0</v>
      </c>
    </row>
    <row r="7" spans="1:12">
      <c r="A7" s="31" t="s">
        <v>151</v>
      </c>
      <c r="B7" s="31" t="str">
        <f>Nonpt_src_summary!B7</f>
        <v>Tribal</v>
      </c>
      <c r="C7" s="31">
        <f>Nonpt_src_summary!E7</f>
        <v>38</v>
      </c>
      <c r="D7" s="31" t="str">
        <f>Nonpt_src_summary!F7</f>
        <v>38009</v>
      </c>
      <c r="E7" s="31" t="str">
        <f>Nonpt_src_summary!G7</f>
        <v>2310000330</v>
      </c>
      <c r="F7" s="31" t="str">
        <f>Nonpt_src_summary!H7</f>
        <v>Artificial Lift Engines</v>
      </c>
      <c r="G7" s="160">
        <f>Nonpt_src_summary!I7</f>
        <v>0</v>
      </c>
      <c r="H7" s="124">
        <f>Nonpt_src_summary!J7</f>
        <v>0</v>
      </c>
      <c r="I7" s="124">
        <f>Nonpt_src_summary!K7</f>
        <v>0</v>
      </c>
      <c r="J7" s="124">
        <f>Nonpt_src_summary!L7</f>
        <v>0</v>
      </c>
      <c r="K7" s="125">
        <f>Nonpt_src_summary!M7</f>
        <v>0</v>
      </c>
    </row>
    <row r="8" spans="1:12">
      <c r="A8" s="31" t="s">
        <v>151</v>
      </c>
      <c r="B8" s="31" t="str">
        <f>Nonpt_src_summary!B8</f>
        <v>Tribal</v>
      </c>
      <c r="C8" s="31">
        <f>Nonpt_src_summary!E8</f>
        <v>38</v>
      </c>
      <c r="D8" s="31" t="str">
        <f>Nonpt_src_summary!F8</f>
        <v>38011</v>
      </c>
      <c r="E8" s="31" t="str">
        <f>Nonpt_src_summary!G8</f>
        <v>2310000330</v>
      </c>
      <c r="F8" s="31" t="str">
        <f>Nonpt_src_summary!H8</f>
        <v>Artificial Lift Engines</v>
      </c>
      <c r="G8" s="160">
        <f>Nonpt_src_summary!I8</f>
        <v>0</v>
      </c>
      <c r="H8" s="124">
        <f>Nonpt_src_summary!J8</f>
        <v>0</v>
      </c>
      <c r="I8" s="124">
        <f>Nonpt_src_summary!K8</f>
        <v>0</v>
      </c>
      <c r="J8" s="124">
        <f>Nonpt_src_summary!L8</f>
        <v>0</v>
      </c>
      <c r="K8" s="125">
        <f>Nonpt_src_summary!M8</f>
        <v>0</v>
      </c>
    </row>
    <row r="9" spans="1:12">
      <c r="A9" s="31" t="s">
        <v>151</v>
      </c>
      <c r="B9" s="31" t="str">
        <f>Nonpt_src_summary!B9</f>
        <v>Tribal</v>
      </c>
      <c r="C9" s="31">
        <f>Nonpt_src_summary!E9</f>
        <v>38</v>
      </c>
      <c r="D9" s="31" t="str">
        <f>Nonpt_src_summary!F9</f>
        <v>38013</v>
      </c>
      <c r="E9" s="31" t="str">
        <f>Nonpt_src_summary!G9</f>
        <v>2310000330</v>
      </c>
      <c r="F9" s="31" t="str">
        <f>Nonpt_src_summary!H9</f>
        <v>Artificial Lift Engines</v>
      </c>
      <c r="G9" s="160">
        <f>Nonpt_src_summary!I9</f>
        <v>0</v>
      </c>
      <c r="H9" s="124">
        <f>Nonpt_src_summary!J9</f>
        <v>0</v>
      </c>
      <c r="I9" s="124">
        <f>Nonpt_src_summary!K9</f>
        <v>0</v>
      </c>
      <c r="J9" s="124">
        <f>Nonpt_src_summary!L9</f>
        <v>0</v>
      </c>
      <c r="K9" s="125">
        <f>Nonpt_src_summary!M9</f>
        <v>0</v>
      </c>
    </row>
    <row r="10" spans="1:12">
      <c r="A10" s="31" t="s">
        <v>151</v>
      </c>
      <c r="B10" s="31" t="str">
        <f>Nonpt_src_summary!B10</f>
        <v>Tribal</v>
      </c>
      <c r="C10" s="31">
        <f>Nonpt_src_summary!E10</f>
        <v>30</v>
      </c>
      <c r="D10" s="31" t="str">
        <f>Nonpt_src_summary!F10</f>
        <v>30019</v>
      </c>
      <c r="E10" s="31" t="str">
        <f>Nonpt_src_summary!G10</f>
        <v>2310000330</v>
      </c>
      <c r="F10" s="31" t="str">
        <f>Nonpt_src_summary!H10</f>
        <v>Artificial Lift Engines</v>
      </c>
      <c r="G10" s="160">
        <f>Nonpt_src_summary!I10</f>
        <v>0.52261199999999997</v>
      </c>
      <c r="H10" s="124">
        <f>Nonpt_src_summary!J10</f>
        <v>6.81468E-3</v>
      </c>
      <c r="I10" s="124">
        <f>Nonpt_src_summary!K10</f>
        <v>0.80809200000000003</v>
      </c>
      <c r="J10" s="124">
        <f>Nonpt_src_summary!L10</f>
        <v>1.3537299999999999E-4</v>
      </c>
      <c r="K10" s="125">
        <f>Nonpt_src_summary!M10</f>
        <v>4.46868E-3</v>
      </c>
    </row>
    <row r="11" spans="1:12">
      <c r="A11" s="31" t="s">
        <v>151</v>
      </c>
      <c r="B11" s="31" t="str">
        <f>Nonpt_src_summary!B11</f>
        <v>Tribal</v>
      </c>
      <c r="C11" s="31">
        <f>Nonpt_src_summary!E11</f>
        <v>30</v>
      </c>
      <c r="D11" s="31" t="str">
        <f>Nonpt_src_summary!F11</f>
        <v>30021</v>
      </c>
      <c r="E11" s="31" t="str">
        <f>Nonpt_src_summary!G11</f>
        <v>2310000330</v>
      </c>
      <c r="F11" s="31" t="str">
        <f>Nonpt_src_summary!H11</f>
        <v>Artificial Lift Engines</v>
      </c>
      <c r="G11" s="160">
        <f>Nonpt_src_summary!I11</f>
        <v>0</v>
      </c>
      <c r="H11" s="124">
        <f>Nonpt_src_summary!J11</f>
        <v>0</v>
      </c>
      <c r="I11" s="124">
        <f>Nonpt_src_summary!K11</f>
        <v>0</v>
      </c>
      <c r="J11" s="124">
        <f>Nonpt_src_summary!L11</f>
        <v>0</v>
      </c>
      <c r="K11" s="125">
        <f>Nonpt_src_summary!M11</f>
        <v>0</v>
      </c>
    </row>
    <row r="12" spans="1:12">
      <c r="A12" s="31" t="s">
        <v>151</v>
      </c>
      <c r="B12" s="31" t="str">
        <f>Nonpt_src_summary!B12</f>
        <v>Tribal</v>
      </c>
      <c r="C12" s="31">
        <f>Nonpt_src_summary!E12</f>
        <v>38</v>
      </c>
      <c r="D12" s="31" t="str">
        <f>Nonpt_src_summary!F12</f>
        <v>38023</v>
      </c>
      <c r="E12" s="31" t="str">
        <f>Nonpt_src_summary!G12</f>
        <v>2310000330</v>
      </c>
      <c r="F12" s="31" t="str">
        <f>Nonpt_src_summary!H12</f>
        <v>Artificial Lift Engines</v>
      </c>
      <c r="G12" s="160">
        <f>Nonpt_src_summary!I12</f>
        <v>0</v>
      </c>
      <c r="H12" s="124">
        <f>Nonpt_src_summary!J12</f>
        <v>0</v>
      </c>
      <c r="I12" s="124">
        <f>Nonpt_src_summary!K12</f>
        <v>0</v>
      </c>
      <c r="J12" s="124">
        <f>Nonpt_src_summary!L12</f>
        <v>0</v>
      </c>
      <c r="K12" s="125">
        <f>Nonpt_src_summary!M12</f>
        <v>0</v>
      </c>
    </row>
    <row r="13" spans="1:12">
      <c r="A13" s="31" t="s">
        <v>151</v>
      </c>
      <c r="B13" s="31" t="str">
        <f>Nonpt_src_summary!B13</f>
        <v>Tribal</v>
      </c>
      <c r="C13" s="31">
        <f>Nonpt_src_summary!E13</f>
        <v>38</v>
      </c>
      <c r="D13" s="31" t="str">
        <f>Nonpt_src_summary!F13</f>
        <v>38025</v>
      </c>
      <c r="E13" s="31" t="str">
        <f>Nonpt_src_summary!G13</f>
        <v>2310000330</v>
      </c>
      <c r="F13" s="31" t="str">
        <f>Nonpt_src_summary!H13</f>
        <v>Artificial Lift Engines</v>
      </c>
      <c r="G13" s="160">
        <f>Nonpt_src_summary!I13</f>
        <v>307.3182916858708</v>
      </c>
      <c r="H13" s="124">
        <f>Nonpt_src_summary!J13</f>
        <v>4.0073211813805782</v>
      </c>
      <c r="I13" s="124">
        <f>Nonpt_src_summary!K13</f>
        <v>475.19251198370847</v>
      </c>
      <c r="J13" s="124">
        <f>Nonpt_src_summary!L13</f>
        <v>7.9604920983423408E-2</v>
      </c>
      <c r="K13" s="125">
        <f>Nonpt_src_summary!M13</f>
        <v>2.6277747304252497</v>
      </c>
    </row>
    <row r="14" spans="1:12">
      <c r="A14" s="31" t="s">
        <v>151</v>
      </c>
      <c r="B14" s="31" t="str">
        <f>Nonpt_src_summary!B14</f>
        <v>Tribal</v>
      </c>
      <c r="C14" s="31">
        <f>Nonpt_src_summary!E14</f>
        <v>30</v>
      </c>
      <c r="D14" s="31" t="str">
        <f>Nonpt_src_summary!F14</f>
        <v>30025</v>
      </c>
      <c r="E14" s="31" t="str">
        <f>Nonpt_src_summary!G14</f>
        <v>2310000330</v>
      </c>
      <c r="F14" s="31" t="str">
        <f>Nonpt_src_summary!H14</f>
        <v>Artificial Lift Engines</v>
      </c>
      <c r="G14" s="160">
        <f>Nonpt_src_summary!I14</f>
        <v>0</v>
      </c>
      <c r="H14" s="124">
        <f>Nonpt_src_summary!J14</f>
        <v>0</v>
      </c>
      <c r="I14" s="124">
        <f>Nonpt_src_summary!K14</f>
        <v>0</v>
      </c>
      <c r="J14" s="124">
        <f>Nonpt_src_summary!L14</f>
        <v>0</v>
      </c>
      <c r="K14" s="125">
        <f>Nonpt_src_summary!M14</f>
        <v>0</v>
      </c>
    </row>
    <row r="15" spans="1:12">
      <c r="A15" s="31" t="s">
        <v>151</v>
      </c>
      <c r="B15" s="31" t="str">
        <f>Nonpt_src_summary!B15</f>
        <v>Tribal</v>
      </c>
      <c r="C15" s="31">
        <f>Nonpt_src_summary!E15</f>
        <v>30</v>
      </c>
      <c r="D15" s="31" t="str">
        <f>Nonpt_src_summary!F15</f>
        <v>30033</v>
      </c>
      <c r="E15" s="31" t="str">
        <f>Nonpt_src_summary!G15</f>
        <v>2310000330</v>
      </c>
      <c r="F15" s="31" t="str">
        <f>Nonpt_src_summary!H15</f>
        <v>Artificial Lift Engines</v>
      </c>
      <c r="G15" s="160">
        <f>Nonpt_src_summary!I15</f>
        <v>0</v>
      </c>
      <c r="H15" s="124">
        <f>Nonpt_src_summary!J15</f>
        <v>0</v>
      </c>
      <c r="I15" s="124">
        <f>Nonpt_src_summary!K15</f>
        <v>0</v>
      </c>
      <c r="J15" s="124">
        <f>Nonpt_src_summary!L15</f>
        <v>0</v>
      </c>
      <c r="K15" s="125">
        <f>Nonpt_src_summary!M15</f>
        <v>0</v>
      </c>
    </row>
    <row r="16" spans="1:12">
      <c r="A16" s="31" t="s">
        <v>151</v>
      </c>
      <c r="B16" s="31" t="str">
        <f>Nonpt_src_summary!B16</f>
        <v>Tribal</v>
      </c>
      <c r="C16" s="31">
        <f>Nonpt_src_summary!E16</f>
        <v>38</v>
      </c>
      <c r="D16" s="31" t="str">
        <f>Nonpt_src_summary!F16</f>
        <v>38033</v>
      </c>
      <c r="E16" s="31" t="str">
        <f>Nonpt_src_summary!G16</f>
        <v>2310000330</v>
      </c>
      <c r="F16" s="31" t="str">
        <f>Nonpt_src_summary!H16</f>
        <v>Artificial Lift Engines</v>
      </c>
      <c r="G16" s="160">
        <f>Nonpt_src_summary!I16</f>
        <v>0</v>
      </c>
      <c r="H16" s="124">
        <f>Nonpt_src_summary!J16</f>
        <v>0</v>
      </c>
      <c r="I16" s="124">
        <f>Nonpt_src_summary!K16</f>
        <v>0</v>
      </c>
      <c r="J16" s="124">
        <f>Nonpt_src_summary!L16</f>
        <v>0</v>
      </c>
      <c r="K16" s="125">
        <f>Nonpt_src_summary!M16</f>
        <v>0</v>
      </c>
    </row>
    <row r="17" spans="1:11">
      <c r="A17" s="31" t="s">
        <v>151</v>
      </c>
      <c r="B17" s="31" t="str">
        <f>Nonpt_src_summary!B17</f>
        <v>Tribal</v>
      </c>
      <c r="C17" s="31">
        <f>Nonpt_src_summary!E17</f>
        <v>46</v>
      </c>
      <c r="D17" s="31" t="str">
        <f>Nonpt_src_summary!F17</f>
        <v>46063</v>
      </c>
      <c r="E17" s="31" t="str">
        <f>Nonpt_src_summary!G17</f>
        <v>2310000330</v>
      </c>
      <c r="F17" s="31" t="str">
        <f>Nonpt_src_summary!H17</f>
        <v>Artificial Lift Engines</v>
      </c>
      <c r="G17" s="160">
        <f>Nonpt_src_summary!I17</f>
        <v>0</v>
      </c>
      <c r="H17" s="124">
        <f>Nonpt_src_summary!J17</f>
        <v>0</v>
      </c>
      <c r="I17" s="124">
        <f>Nonpt_src_summary!K17</f>
        <v>0</v>
      </c>
      <c r="J17" s="124">
        <f>Nonpt_src_summary!L17</f>
        <v>0</v>
      </c>
      <c r="K17" s="125">
        <f>Nonpt_src_summary!M17</f>
        <v>0</v>
      </c>
    </row>
    <row r="18" spans="1:11">
      <c r="A18" s="31" t="s">
        <v>151</v>
      </c>
      <c r="B18" s="31" t="str">
        <f>Nonpt_src_summary!B18</f>
        <v>Tribal</v>
      </c>
      <c r="C18" s="31">
        <f>Nonpt_src_summary!E18</f>
        <v>30</v>
      </c>
      <c r="D18" s="31" t="str">
        <f>Nonpt_src_summary!F18</f>
        <v>30055</v>
      </c>
      <c r="E18" s="31" t="str">
        <f>Nonpt_src_summary!G18</f>
        <v>2310000330</v>
      </c>
      <c r="F18" s="31" t="str">
        <f>Nonpt_src_summary!H18</f>
        <v>Artificial Lift Engines</v>
      </c>
      <c r="G18" s="160">
        <f>Nonpt_src_summary!I18</f>
        <v>0</v>
      </c>
      <c r="H18" s="124">
        <f>Nonpt_src_summary!J18</f>
        <v>0</v>
      </c>
      <c r="I18" s="124">
        <f>Nonpt_src_summary!K18</f>
        <v>0</v>
      </c>
      <c r="J18" s="124">
        <f>Nonpt_src_summary!L18</f>
        <v>0</v>
      </c>
      <c r="K18" s="125">
        <f>Nonpt_src_summary!M18</f>
        <v>0</v>
      </c>
    </row>
    <row r="19" spans="1:11">
      <c r="A19" s="31" t="s">
        <v>151</v>
      </c>
      <c r="B19" s="31" t="str">
        <f>Nonpt_src_summary!B19</f>
        <v>Tribal</v>
      </c>
      <c r="C19" s="31">
        <f>Nonpt_src_summary!E19</f>
        <v>38</v>
      </c>
      <c r="D19" s="31" t="str">
        <f>Nonpt_src_summary!F19</f>
        <v>38049</v>
      </c>
      <c r="E19" s="31" t="str">
        <f>Nonpt_src_summary!G19</f>
        <v>2310000330</v>
      </c>
      <c r="F19" s="31" t="str">
        <f>Nonpt_src_summary!H19</f>
        <v>Artificial Lift Engines</v>
      </c>
      <c r="G19" s="160">
        <f>Nonpt_src_summary!I19</f>
        <v>0</v>
      </c>
      <c r="H19" s="124">
        <f>Nonpt_src_summary!J19</f>
        <v>0</v>
      </c>
      <c r="I19" s="124">
        <f>Nonpt_src_summary!K19</f>
        <v>0</v>
      </c>
      <c r="J19" s="124">
        <f>Nonpt_src_summary!L19</f>
        <v>0</v>
      </c>
      <c r="K19" s="125">
        <f>Nonpt_src_summary!M19</f>
        <v>0</v>
      </c>
    </row>
    <row r="20" spans="1:11">
      <c r="A20" s="31" t="s">
        <v>151</v>
      </c>
      <c r="B20" s="31" t="str">
        <f>Nonpt_src_summary!B20</f>
        <v>Tribal</v>
      </c>
      <c r="C20" s="31">
        <f>Nonpt_src_summary!E20</f>
        <v>38</v>
      </c>
      <c r="D20" s="31" t="str">
        <f>Nonpt_src_summary!F20</f>
        <v>38053</v>
      </c>
      <c r="E20" s="31" t="str">
        <f>Nonpt_src_summary!G20</f>
        <v>2310000330</v>
      </c>
      <c r="F20" s="31" t="str">
        <f>Nonpt_src_summary!H20</f>
        <v>Artificial Lift Engines</v>
      </c>
      <c r="G20" s="160">
        <f>Nonpt_src_summary!I20</f>
        <v>149.32829076784762</v>
      </c>
      <c r="H20" s="124">
        <f>Nonpt_src_summary!J20</f>
        <v>1.9471845916507311</v>
      </c>
      <c r="I20" s="124">
        <f>Nonpt_src_summary!K20</f>
        <v>230.89921126350168</v>
      </c>
      <c r="J20" s="124">
        <f>Nonpt_src_summary!L20</f>
        <v>3.8680582059469996E-2</v>
      </c>
      <c r="K20" s="125">
        <f>Nonpt_src_summary!M20</f>
        <v>1.2768576050836038</v>
      </c>
    </row>
    <row r="21" spans="1:11">
      <c r="A21" s="31" t="s">
        <v>151</v>
      </c>
      <c r="B21" s="31" t="str">
        <f>Nonpt_src_summary!B21</f>
        <v>Tribal</v>
      </c>
      <c r="C21" s="31">
        <f>Nonpt_src_summary!E21</f>
        <v>38</v>
      </c>
      <c r="D21" s="31" t="str">
        <f>Nonpt_src_summary!F21</f>
        <v>38055</v>
      </c>
      <c r="E21" s="31" t="str">
        <f>Nonpt_src_summary!G21</f>
        <v>2310000330</v>
      </c>
      <c r="F21" s="31" t="str">
        <f>Nonpt_src_summary!H21</f>
        <v>Artificial Lift Engines</v>
      </c>
      <c r="G21" s="160">
        <f>Nonpt_src_summary!I21</f>
        <v>24.040199999999999</v>
      </c>
      <c r="H21" s="124">
        <f>Nonpt_src_summary!J21</f>
        <v>0.31347599999999998</v>
      </c>
      <c r="I21" s="124">
        <f>Nonpt_src_summary!K21</f>
        <v>37.1723</v>
      </c>
      <c r="J21" s="124">
        <f>Nonpt_src_summary!L21</f>
        <v>6.2271399999999999E-3</v>
      </c>
      <c r="K21" s="125">
        <f>Nonpt_src_summary!M21</f>
        <v>0.20555899999999999</v>
      </c>
    </row>
    <row r="22" spans="1:11">
      <c r="A22" s="31" t="s">
        <v>151</v>
      </c>
      <c r="B22" s="31" t="str">
        <f>Nonpt_src_summary!B22</f>
        <v>Tribal</v>
      </c>
      <c r="C22" s="31">
        <f>Nonpt_src_summary!E22</f>
        <v>38</v>
      </c>
      <c r="D22" s="31" t="str">
        <f>Nonpt_src_summary!F22</f>
        <v>38061</v>
      </c>
      <c r="E22" s="31" t="str">
        <f>Nonpt_src_summary!G22</f>
        <v>2310000330</v>
      </c>
      <c r="F22" s="31" t="str">
        <f>Nonpt_src_summary!H22</f>
        <v>Artificial Lift Engines</v>
      </c>
      <c r="G22" s="160">
        <f>Nonpt_src_summary!I22</f>
        <v>327.08661113607684</v>
      </c>
      <c r="H22" s="124">
        <f>Nonpt_src_summary!J22</f>
        <v>4.2650984228066493</v>
      </c>
      <c r="I22" s="124">
        <f>Nonpt_src_summary!K22</f>
        <v>505.76028940687092</v>
      </c>
      <c r="J22" s="124">
        <f>Nonpt_src_summary!L22</f>
        <v>8.4725379001616599E-2</v>
      </c>
      <c r="K22" s="125">
        <f>Nonpt_src_summary!M22</f>
        <v>2.7968041175508547</v>
      </c>
    </row>
    <row r="23" spans="1:11">
      <c r="A23" s="31" t="s">
        <v>151</v>
      </c>
      <c r="B23" s="31" t="str">
        <f>Nonpt_src_summary!B23</f>
        <v>Tribal</v>
      </c>
      <c r="C23" s="31">
        <f>Nonpt_src_summary!E23</f>
        <v>30</v>
      </c>
      <c r="D23" s="31" t="str">
        <f>Nonpt_src_summary!F23</f>
        <v>30071</v>
      </c>
      <c r="E23" s="31" t="str">
        <f>Nonpt_src_summary!G23</f>
        <v>2310000330</v>
      </c>
      <c r="F23" s="31" t="str">
        <f>Nonpt_src_summary!H23</f>
        <v>Artificial Lift Engines</v>
      </c>
      <c r="G23" s="160">
        <f>Nonpt_src_summary!I23</f>
        <v>0</v>
      </c>
      <c r="H23" s="124">
        <f>Nonpt_src_summary!J23</f>
        <v>0</v>
      </c>
      <c r="I23" s="124">
        <f>Nonpt_src_summary!K23</f>
        <v>0</v>
      </c>
      <c r="J23" s="124">
        <f>Nonpt_src_summary!L23</f>
        <v>0</v>
      </c>
      <c r="K23" s="125">
        <f>Nonpt_src_summary!M23</f>
        <v>0</v>
      </c>
    </row>
    <row r="24" spans="1:11">
      <c r="A24" s="31" t="s">
        <v>151</v>
      </c>
      <c r="B24" s="31" t="str">
        <f>Nonpt_src_summary!B24</f>
        <v>Tribal</v>
      </c>
      <c r="C24" s="31">
        <f>Nonpt_src_summary!E24</f>
        <v>30</v>
      </c>
      <c r="D24" s="31" t="str">
        <f>Nonpt_src_summary!F24</f>
        <v>30079</v>
      </c>
      <c r="E24" s="31" t="str">
        <f>Nonpt_src_summary!G24</f>
        <v>2310000330</v>
      </c>
      <c r="F24" s="31" t="str">
        <f>Nonpt_src_summary!H24</f>
        <v>Artificial Lift Engines</v>
      </c>
      <c r="G24" s="160">
        <f>Nonpt_src_summary!I24</f>
        <v>0</v>
      </c>
      <c r="H24" s="124">
        <f>Nonpt_src_summary!J24</f>
        <v>0</v>
      </c>
      <c r="I24" s="124">
        <f>Nonpt_src_summary!K24</f>
        <v>0</v>
      </c>
      <c r="J24" s="124">
        <f>Nonpt_src_summary!L24</f>
        <v>0</v>
      </c>
      <c r="K24" s="125">
        <f>Nonpt_src_summary!M24</f>
        <v>0</v>
      </c>
    </row>
    <row r="25" spans="1:11">
      <c r="A25" s="31" t="s">
        <v>151</v>
      </c>
      <c r="B25" s="31" t="str">
        <f>Nonpt_src_summary!B25</f>
        <v>Tribal</v>
      </c>
      <c r="C25" s="31">
        <f>Nonpt_src_summary!E25</f>
        <v>38</v>
      </c>
      <c r="D25" s="31" t="str">
        <f>Nonpt_src_summary!F25</f>
        <v>38075</v>
      </c>
      <c r="E25" s="31" t="str">
        <f>Nonpt_src_summary!G25</f>
        <v>2310000330</v>
      </c>
      <c r="F25" s="31" t="str">
        <f>Nonpt_src_summary!H25</f>
        <v>Artificial Lift Engines</v>
      </c>
      <c r="G25" s="160">
        <f>Nonpt_src_summary!I25</f>
        <v>0</v>
      </c>
      <c r="H25" s="124">
        <f>Nonpt_src_summary!J25</f>
        <v>0</v>
      </c>
      <c r="I25" s="124">
        <f>Nonpt_src_summary!K25</f>
        <v>0</v>
      </c>
      <c r="J25" s="124">
        <f>Nonpt_src_summary!L25</f>
        <v>0</v>
      </c>
      <c r="K25" s="125">
        <f>Nonpt_src_summary!M25</f>
        <v>0</v>
      </c>
    </row>
    <row r="26" spans="1:11">
      <c r="A26" s="31" t="s">
        <v>151</v>
      </c>
      <c r="B26" s="31" t="str">
        <f>Nonpt_src_summary!B26</f>
        <v>Tribal</v>
      </c>
      <c r="C26" s="31">
        <f>Nonpt_src_summary!E26</f>
        <v>30</v>
      </c>
      <c r="D26" s="31" t="str">
        <f>Nonpt_src_summary!F26</f>
        <v>30083</v>
      </c>
      <c r="E26" s="31" t="str">
        <f>Nonpt_src_summary!G26</f>
        <v>2310000330</v>
      </c>
      <c r="F26" s="31" t="str">
        <f>Nonpt_src_summary!H26</f>
        <v>Artificial Lift Engines</v>
      </c>
      <c r="G26" s="160">
        <f>Nonpt_src_summary!I26</f>
        <v>0</v>
      </c>
      <c r="H26" s="124">
        <f>Nonpt_src_summary!J26</f>
        <v>0</v>
      </c>
      <c r="I26" s="124">
        <f>Nonpt_src_summary!K26</f>
        <v>0</v>
      </c>
      <c r="J26" s="124">
        <f>Nonpt_src_summary!L26</f>
        <v>0</v>
      </c>
      <c r="K26" s="125">
        <f>Nonpt_src_summary!M26</f>
        <v>0</v>
      </c>
    </row>
    <row r="27" spans="1:11">
      <c r="A27" s="31" t="s">
        <v>151</v>
      </c>
      <c r="B27" s="31" t="str">
        <f>Nonpt_src_summary!B27</f>
        <v>Tribal</v>
      </c>
      <c r="C27" s="31">
        <f>Nonpt_src_summary!E27</f>
        <v>30</v>
      </c>
      <c r="D27" s="31" t="str">
        <f>Nonpt_src_summary!F27</f>
        <v>30085</v>
      </c>
      <c r="E27" s="31" t="str">
        <f>Nonpt_src_summary!G27</f>
        <v>2310000330</v>
      </c>
      <c r="F27" s="31" t="str">
        <f>Nonpt_src_summary!H27</f>
        <v>Artificial Lift Engines</v>
      </c>
      <c r="G27" s="160">
        <f>Nonpt_src_summary!I27</f>
        <v>7.9120345413803079</v>
      </c>
      <c r="H27" s="124">
        <f>Nonpt_src_summary!J27</f>
        <v>0.10317004265107542</v>
      </c>
      <c r="I27" s="124">
        <f>Nonpt_src_summary!K27</f>
        <v>12.234069348033195</v>
      </c>
      <c r="J27" s="124">
        <f>Nonpt_src_summary!L27</f>
        <v>2.0494607204271775E-3</v>
      </c>
      <c r="K27" s="125">
        <f>Nonpt_src_summary!M27</f>
        <v>6.7652983358458083E-2</v>
      </c>
    </row>
    <row r="28" spans="1:11">
      <c r="A28" s="31" t="s">
        <v>151</v>
      </c>
      <c r="B28" s="31" t="str">
        <f>Nonpt_src_summary!B28</f>
        <v>Tribal</v>
      </c>
      <c r="C28" s="31">
        <f>Nonpt_src_summary!E28</f>
        <v>30</v>
      </c>
      <c r="D28" s="31" t="str">
        <f>Nonpt_src_summary!F28</f>
        <v>30091</v>
      </c>
      <c r="E28" s="31" t="str">
        <f>Nonpt_src_summary!G28</f>
        <v>2310000330</v>
      </c>
      <c r="F28" s="31" t="str">
        <f>Nonpt_src_summary!H28</f>
        <v>Artificial Lift Engines</v>
      </c>
      <c r="G28" s="160">
        <f>Nonpt_src_summary!I28</f>
        <v>0.71707149702589734</v>
      </c>
      <c r="H28" s="124">
        <f>Nonpt_src_summary!J28</f>
        <v>9.3503979597801944E-3</v>
      </c>
      <c r="I28" s="124">
        <f>Nonpt_src_summary!K28</f>
        <v>1.1087747573950661</v>
      </c>
      <c r="J28" s="124">
        <f>Nonpt_src_summary!L28</f>
        <v>1.8574390171942595E-4</v>
      </c>
      <c r="K28" s="125">
        <f>Nonpt_src_summary!M28</f>
        <v>6.1314357745454809E-3</v>
      </c>
    </row>
    <row r="29" spans="1:11">
      <c r="A29" s="31" t="s">
        <v>151</v>
      </c>
      <c r="B29" s="31" t="str">
        <f>Nonpt_src_summary!B29</f>
        <v>Tribal</v>
      </c>
      <c r="C29" s="31">
        <f>Nonpt_src_summary!E29</f>
        <v>38</v>
      </c>
      <c r="D29" s="31" t="str">
        <f>Nonpt_src_summary!F29</f>
        <v>38087</v>
      </c>
      <c r="E29" s="31" t="str">
        <f>Nonpt_src_summary!G29</f>
        <v>2310000330</v>
      </c>
      <c r="F29" s="31" t="str">
        <f>Nonpt_src_summary!H29</f>
        <v>Artificial Lift Engines</v>
      </c>
      <c r="G29" s="160">
        <f>Nonpt_src_summary!I29</f>
        <v>0</v>
      </c>
      <c r="H29" s="124">
        <f>Nonpt_src_summary!J29</f>
        <v>0</v>
      </c>
      <c r="I29" s="124">
        <f>Nonpt_src_summary!K29</f>
        <v>0</v>
      </c>
      <c r="J29" s="124">
        <f>Nonpt_src_summary!L29</f>
        <v>0</v>
      </c>
      <c r="K29" s="125">
        <f>Nonpt_src_summary!M29</f>
        <v>0</v>
      </c>
    </row>
    <row r="30" spans="1:11">
      <c r="A30" s="31" t="s">
        <v>151</v>
      </c>
      <c r="B30" s="31" t="str">
        <f>Nonpt_src_summary!B30</f>
        <v>Tribal</v>
      </c>
      <c r="C30" s="31">
        <f>Nonpt_src_summary!E30</f>
        <v>38</v>
      </c>
      <c r="D30" s="31" t="str">
        <f>Nonpt_src_summary!F30</f>
        <v>38089</v>
      </c>
      <c r="E30" s="31" t="str">
        <f>Nonpt_src_summary!G30</f>
        <v>2310000330</v>
      </c>
      <c r="F30" s="31" t="str">
        <f>Nonpt_src_summary!H30</f>
        <v>Artificial Lift Engines</v>
      </c>
      <c r="G30" s="160">
        <f>Nonpt_src_summary!I30</f>
        <v>0</v>
      </c>
      <c r="H30" s="124">
        <f>Nonpt_src_summary!J30</f>
        <v>0</v>
      </c>
      <c r="I30" s="124">
        <f>Nonpt_src_summary!K30</f>
        <v>0</v>
      </c>
      <c r="J30" s="124">
        <f>Nonpt_src_summary!L30</f>
        <v>0</v>
      </c>
      <c r="K30" s="125">
        <f>Nonpt_src_summary!M30</f>
        <v>0</v>
      </c>
    </row>
    <row r="31" spans="1:11">
      <c r="A31" s="31" t="s">
        <v>151</v>
      </c>
      <c r="B31" s="31" t="str">
        <f>Nonpt_src_summary!B31</f>
        <v>Tribal</v>
      </c>
      <c r="C31" s="31">
        <f>Nonpt_src_summary!E31</f>
        <v>30</v>
      </c>
      <c r="D31" s="31" t="str">
        <f>Nonpt_src_summary!F31</f>
        <v>30105</v>
      </c>
      <c r="E31" s="31" t="str">
        <f>Nonpt_src_summary!G31</f>
        <v>2310000330</v>
      </c>
      <c r="F31" s="31" t="str">
        <f>Nonpt_src_summary!H31</f>
        <v>Artificial Lift Engines</v>
      </c>
      <c r="G31" s="160">
        <f>Nonpt_src_summary!I31</f>
        <v>20.381900000000002</v>
      </c>
      <c r="H31" s="124">
        <f>Nonpt_src_summary!J31</f>
        <v>0.26577299999999998</v>
      </c>
      <c r="I31" s="124">
        <f>Nonpt_src_summary!K31</f>
        <v>31.515599999999999</v>
      </c>
      <c r="J31" s="124">
        <f>Nonpt_src_summary!L31</f>
        <v>5.2795400000000001E-3</v>
      </c>
      <c r="K31" s="125">
        <f>Nonpt_src_summary!M31</f>
        <v>0.17427899999999999</v>
      </c>
    </row>
    <row r="32" spans="1:11">
      <c r="A32" s="31" t="s">
        <v>151</v>
      </c>
      <c r="B32" s="31" t="str">
        <f>Nonpt_src_summary!B32</f>
        <v>Tribal</v>
      </c>
      <c r="C32" s="31">
        <f>Nonpt_src_summary!E32</f>
        <v>38</v>
      </c>
      <c r="D32" s="31" t="str">
        <f>Nonpt_src_summary!F32</f>
        <v>38101</v>
      </c>
      <c r="E32" s="31" t="str">
        <f>Nonpt_src_summary!G32</f>
        <v>2310000330</v>
      </c>
      <c r="F32" s="31" t="str">
        <f>Nonpt_src_summary!H32</f>
        <v>Artificial Lift Engines</v>
      </c>
      <c r="G32" s="160">
        <f>Nonpt_src_summary!I32</f>
        <v>0</v>
      </c>
      <c r="H32" s="124">
        <f>Nonpt_src_summary!J32</f>
        <v>0</v>
      </c>
      <c r="I32" s="124">
        <f>Nonpt_src_summary!K32</f>
        <v>0</v>
      </c>
      <c r="J32" s="124">
        <f>Nonpt_src_summary!L32</f>
        <v>0</v>
      </c>
      <c r="K32" s="125">
        <f>Nonpt_src_summary!M32</f>
        <v>0</v>
      </c>
    </row>
    <row r="33" spans="1:11">
      <c r="A33" s="31" t="s">
        <v>151</v>
      </c>
      <c r="B33" s="31" t="str">
        <f>Nonpt_src_summary!B33</f>
        <v>Tribal</v>
      </c>
      <c r="C33" s="31">
        <f>Nonpt_src_summary!E33</f>
        <v>30</v>
      </c>
      <c r="D33" s="31" t="str">
        <f>Nonpt_src_summary!F33</f>
        <v>30109</v>
      </c>
      <c r="E33" s="31" t="str">
        <f>Nonpt_src_summary!G33</f>
        <v>2310000330</v>
      </c>
      <c r="F33" s="31" t="str">
        <f>Nonpt_src_summary!H33</f>
        <v>Artificial Lift Engines</v>
      </c>
      <c r="G33" s="160">
        <f>Nonpt_src_summary!I33</f>
        <v>0</v>
      </c>
      <c r="H33" s="124">
        <f>Nonpt_src_summary!J33</f>
        <v>0</v>
      </c>
      <c r="I33" s="124">
        <f>Nonpt_src_summary!K33</f>
        <v>0</v>
      </c>
      <c r="J33" s="124">
        <f>Nonpt_src_summary!L33</f>
        <v>0</v>
      </c>
      <c r="K33" s="125">
        <f>Nonpt_src_summary!M33</f>
        <v>0</v>
      </c>
    </row>
    <row r="34" spans="1:11">
      <c r="A34" s="31" t="s">
        <v>151</v>
      </c>
      <c r="B34" s="31" t="str">
        <f>Nonpt_src_summary!B34</f>
        <v>Tribal</v>
      </c>
      <c r="C34" s="31">
        <f>Nonpt_src_summary!E34</f>
        <v>38</v>
      </c>
      <c r="D34" s="31" t="str">
        <f>Nonpt_src_summary!F34</f>
        <v>38105</v>
      </c>
      <c r="E34" s="31" t="str">
        <f>Nonpt_src_summary!G34</f>
        <v>2310000330</v>
      </c>
      <c r="F34" s="31" t="str">
        <f>Nonpt_src_summary!H34</f>
        <v>Artificial Lift Engines</v>
      </c>
      <c r="G34" s="160">
        <f>Nonpt_src_summary!I34</f>
        <v>0</v>
      </c>
      <c r="H34" s="124">
        <f>Nonpt_src_summary!J34</f>
        <v>0</v>
      </c>
      <c r="I34" s="124">
        <f>Nonpt_src_summary!K34</f>
        <v>0</v>
      </c>
      <c r="J34" s="124">
        <f>Nonpt_src_summary!L34</f>
        <v>0</v>
      </c>
      <c r="K34" s="125">
        <f>Nonpt_src_summary!M34</f>
        <v>0</v>
      </c>
    </row>
    <row r="35" spans="1:11">
      <c r="A35" s="31" t="s">
        <v>151</v>
      </c>
      <c r="B35" s="31" t="str">
        <f>Nonpt_src_summary!B35</f>
        <v>Tribal</v>
      </c>
      <c r="C35" s="31">
        <f>Nonpt_src_summary!E35</f>
        <v>38</v>
      </c>
      <c r="D35" s="31" t="str">
        <f>Nonpt_src_summary!F35</f>
        <v>38007</v>
      </c>
      <c r="E35" s="31" t="str">
        <f>Nonpt_src_summary!G35</f>
        <v>2310011000</v>
      </c>
      <c r="F35" s="31" t="str">
        <f>Nonpt_src_summary!H35</f>
        <v>Associated Gas Venting</v>
      </c>
      <c r="G35" s="160">
        <f>Nonpt_src_summary!I35</f>
        <v>0</v>
      </c>
      <c r="H35" s="124">
        <f>Nonpt_src_summary!J35</f>
        <v>0</v>
      </c>
      <c r="I35" s="124">
        <f>Nonpt_src_summary!K35</f>
        <v>0</v>
      </c>
      <c r="J35" s="124">
        <f>Nonpt_src_summary!L35</f>
        <v>0</v>
      </c>
      <c r="K35" s="125">
        <f>Nonpt_src_summary!M35</f>
        <v>0</v>
      </c>
    </row>
    <row r="36" spans="1:11">
      <c r="A36" s="31" t="s">
        <v>151</v>
      </c>
      <c r="B36" s="31" t="str">
        <f>Nonpt_src_summary!B36</f>
        <v>Tribal</v>
      </c>
      <c r="C36" s="31">
        <f>Nonpt_src_summary!E36</f>
        <v>38</v>
      </c>
      <c r="D36" s="31" t="str">
        <f>Nonpt_src_summary!F36</f>
        <v>38009</v>
      </c>
      <c r="E36" s="31" t="str">
        <f>Nonpt_src_summary!G36</f>
        <v>2310011000</v>
      </c>
      <c r="F36" s="31" t="str">
        <f>Nonpt_src_summary!H36</f>
        <v>Associated Gas Venting</v>
      </c>
      <c r="G36" s="160">
        <f>Nonpt_src_summary!I36</f>
        <v>0</v>
      </c>
      <c r="H36" s="124">
        <f>Nonpt_src_summary!J36</f>
        <v>0</v>
      </c>
      <c r="I36" s="124">
        <f>Nonpt_src_summary!K36</f>
        <v>0</v>
      </c>
      <c r="J36" s="124">
        <f>Nonpt_src_summary!L36</f>
        <v>0</v>
      </c>
      <c r="K36" s="125">
        <f>Nonpt_src_summary!M36</f>
        <v>0</v>
      </c>
    </row>
    <row r="37" spans="1:11">
      <c r="A37" s="31" t="s">
        <v>151</v>
      </c>
      <c r="B37" s="31" t="str">
        <f>Nonpt_src_summary!B37</f>
        <v>Tribal</v>
      </c>
      <c r="C37" s="31">
        <f>Nonpt_src_summary!E37</f>
        <v>38</v>
      </c>
      <c r="D37" s="31" t="str">
        <f>Nonpt_src_summary!F37</f>
        <v>38011</v>
      </c>
      <c r="E37" s="31" t="str">
        <f>Nonpt_src_summary!G37</f>
        <v>2310011000</v>
      </c>
      <c r="F37" s="31" t="str">
        <f>Nonpt_src_summary!H37</f>
        <v>Associated Gas Venting</v>
      </c>
      <c r="G37" s="160">
        <f>Nonpt_src_summary!I37</f>
        <v>0</v>
      </c>
      <c r="H37" s="124">
        <f>Nonpt_src_summary!J37</f>
        <v>0</v>
      </c>
      <c r="I37" s="124">
        <f>Nonpt_src_summary!K37</f>
        <v>0</v>
      </c>
      <c r="J37" s="124">
        <f>Nonpt_src_summary!L37</f>
        <v>0</v>
      </c>
      <c r="K37" s="125">
        <f>Nonpt_src_summary!M37</f>
        <v>0</v>
      </c>
    </row>
    <row r="38" spans="1:11">
      <c r="A38" s="31" t="s">
        <v>151</v>
      </c>
      <c r="B38" s="31" t="str">
        <f>Nonpt_src_summary!B38</f>
        <v>Tribal</v>
      </c>
      <c r="C38" s="31">
        <f>Nonpt_src_summary!E38</f>
        <v>38</v>
      </c>
      <c r="D38" s="31" t="str">
        <f>Nonpt_src_summary!F38</f>
        <v>38013</v>
      </c>
      <c r="E38" s="31" t="str">
        <f>Nonpt_src_summary!G38</f>
        <v>2310011000</v>
      </c>
      <c r="F38" s="31" t="str">
        <f>Nonpt_src_summary!H38</f>
        <v>Associated Gas Venting</v>
      </c>
      <c r="G38" s="160">
        <f>Nonpt_src_summary!I38</f>
        <v>0</v>
      </c>
      <c r="H38" s="124">
        <f>Nonpt_src_summary!J38</f>
        <v>0</v>
      </c>
      <c r="I38" s="124">
        <f>Nonpt_src_summary!K38</f>
        <v>0</v>
      </c>
      <c r="J38" s="124">
        <f>Nonpt_src_summary!L38</f>
        <v>0</v>
      </c>
      <c r="K38" s="125">
        <f>Nonpt_src_summary!M38</f>
        <v>0</v>
      </c>
    </row>
    <row r="39" spans="1:11">
      <c r="A39" s="31" t="s">
        <v>151</v>
      </c>
      <c r="B39" s="31" t="str">
        <f>Nonpt_src_summary!B39</f>
        <v>Tribal</v>
      </c>
      <c r="C39" s="31">
        <f>Nonpt_src_summary!E39</f>
        <v>30</v>
      </c>
      <c r="D39" s="31" t="str">
        <f>Nonpt_src_summary!F39</f>
        <v>30019</v>
      </c>
      <c r="E39" s="31" t="str">
        <f>Nonpt_src_summary!G39</f>
        <v>2310011000</v>
      </c>
      <c r="F39" s="31" t="str">
        <f>Nonpt_src_summary!H39</f>
        <v>Associated Gas Venting</v>
      </c>
      <c r="G39" s="160">
        <f>Nonpt_src_summary!I39</f>
        <v>0</v>
      </c>
      <c r="H39" s="124">
        <f>Nonpt_src_summary!J39</f>
        <v>0</v>
      </c>
      <c r="I39" s="124">
        <f>Nonpt_src_summary!K39</f>
        <v>0</v>
      </c>
      <c r="J39" s="124">
        <f>Nonpt_src_summary!L39</f>
        <v>0</v>
      </c>
      <c r="K39" s="125">
        <f>Nonpt_src_summary!M39</f>
        <v>0</v>
      </c>
    </row>
    <row r="40" spans="1:11">
      <c r="A40" s="31" t="s">
        <v>151</v>
      </c>
      <c r="B40" s="31" t="str">
        <f>Nonpt_src_summary!B40</f>
        <v>Tribal</v>
      </c>
      <c r="C40" s="31">
        <f>Nonpt_src_summary!E40</f>
        <v>30</v>
      </c>
      <c r="D40" s="31" t="str">
        <f>Nonpt_src_summary!F40</f>
        <v>30021</v>
      </c>
      <c r="E40" s="31" t="str">
        <f>Nonpt_src_summary!G40</f>
        <v>2310011000</v>
      </c>
      <c r="F40" s="31" t="str">
        <f>Nonpt_src_summary!H40</f>
        <v>Associated Gas Venting</v>
      </c>
      <c r="G40" s="160">
        <f>Nonpt_src_summary!I40</f>
        <v>0</v>
      </c>
      <c r="H40" s="124">
        <f>Nonpt_src_summary!J40</f>
        <v>0</v>
      </c>
      <c r="I40" s="124">
        <f>Nonpt_src_summary!K40</f>
        <v>0</v>
      </c>
      <c r="J40" s="124">
        <f>Nonpt_src_summary!L40</f>
        <v>0</v>
      </c>
      <c r="K40" s="125">
        <f>Nonpt_src_summary!M40</f>
        <v>0</v>
      </c>
    </row>
    <row r="41" spans="1:11">
      <c r="A41" s="31" t="s">
        <v>151</v>
      </c>
      <c r="B41" s="31" t="str">
        <f>Nonpt_src_summary!B41</f>
        <v>Tribal</v>
      </c>
      <c r="C41" s="31">
        <f>Nonpt_src_summary!E41</f>
        <v>38</v>
      </c>
      <c r="D41" s="31" t="str">
        <f>Nonpt_src_summary!F41</f>
        <v>38023</v>
      </c>
      <c r="E41" s="31" t="str">
        <f>Nonpt_src_summary!G41</f>
        <v>2310011000</v>
      </c>
      <c r="F41" s="31" t="str">
        <f>Nonpt_src_summary!H41</f>
        <v>Associated Gas Venting</v>
      </c>
      <c r="G41" s="160">
        <f>Nonpt_src_summary!I41</f>
        <v>0</v>
      </c>
      <c r="H41" s="124">
        <f>Nonpt_src_summary!J41</f>
        <v>0</v>
      </c>
      <c r="I41" s="124">
        <f>Nonpt_src_summary!K41</f>
        <v>0</v>
      </c>
      <c r="J41" s="124">
        <f>Nonpt_src_summary!L41</f>
        <v>0</v>
      </c>
      <c r="K41" s="125">
        <f>Nonpt_src_summary!M41</f>
        <v>0</v>
      </c>
    </row>
    <row r="42" spans="1:11">
      <c r="A42" s="31" t="s">
        <v>151</v>
      </c>
      <c r="B42" s="31" t="str">
        <f>Nonpt_src_summary!B42</f>
        <v>Tribal</v>
      </c>
      <c r="C42" s="31">
        <f>Nonpt_src_summary!E42</f>
        <v>38</v>
      </c>
      <c r="D42" s="31" t="str">
        <f>Nonpt_src_summary!F42</f>
        <v>38025</v>
      </c>
      <c r="E42" s="31" t="str">
        <f>Nonpt_src_summary!G42</f>
        <v>2310011000</v>
      </c>
      <c r="F42" s="31" t="str">
        <f>Nonpt_src_summary!H42</f>
        <v>Associated Gas Venting</v>
      </c>
      <c r="G42" s="160">
        <f>Nonpt_src_summary!I42</f>
        <v>19.547205464485966</v>
      </c>
      <c r="H42" s="124">
        <f>Nonpt_src_summary!J42</f>
        <v>6595.9022514118651</v>
      </c>
      <c r="I42" s="124">
        <f>Nonpt_src_summary!K42</f>
        <v>103.3206471386908</v>
      </c>
      <c r="J42" s="124">
        <f>Nonpt_src_summary!L42</f>
        <v>0</v>
      </c>
      <c r="K42" s="125">
        <f>Nonpt_src_summary!M42</f>
        <v>0</v>
      </c>
    </row>
    <row r="43" spans="1:11">
      <c r="A43" s="31" t="s">
        <v>151</v>
      </c>
      <c r="B43" s="31" t="str">
        <f>Nonpt_src_summary!B43</f>
        <v>Tribal</v>
      </c>
      <c r="C43" s="31">
        <f>Nonpt_src_summary!E43</f>
        <v>30</v>
      </c>
      <c r="D43" s="31" t="str">
        <f>Nonpt_src_summary!F43</f>
        <v>30025</v>
      </c>
      <c r="E43" s="31" t="str">
        <f>Nonpt_src_summary!G43</f>
        <v>2310011000</v>
      </c>
      <c r="F43" s="31" t="str">
        <f>Nonpt_src_summary!H43</f>
        <v>Associated Gas Venting</v>
      </c>
      <c r="G43" s="160">
        <f>Nonpt_src_summary!I43</f>
        <v>0</v>
      </c>
      <c r="H43" s="124">
        <f>Nonpt_src_summary!J43</f>
        <v>0</v>
      </c>
      <c r="I43" s="124">
        <f>Nonpt_src_summary!K43</f>
        <v>0</v>
      </c>
      <c r="J43" s="124">
        <f>Nonpt_src_summary!L43</f>
        <v>0</v>
      </c>
      <c r="K43" s="125">
        <f>Nonpt_src_summary!M43</f>
        <v>0</v>
      </c>
    </row>
    <row r="44" spans="1:11">
      <c r="A44" s="31" t="s">
        <v>151</v>
      </c>
      <c r="B44" s="31" t="str">
        <f>Nonpt_src_summary!B44</f>
        <v>Tribal</v>
      </c>
      <c r="C44" s="31">
        <f>Nonpt_src_summary!E44</f>
        <v>30</v>
      </c>
      <c r="D44" s="31" t="str">
        <f>Nonpt_src_summary!F44</f>
        <v>30033</v>
      </c>
      <c r="E44" s="31" t="str">
        <f>Nonpt_src_summary!G44</f>
        <v>2310011000</v>
      </c>
      <c r="F44" s="31" t="str">
        <f>Nonpt_src_summary!H44</f>
        <v>Associated Gas Venting</v>
      </c>
      <c r="G44" s="160">
        <f>Nonpt_src_summary!I44</f>
        <v>0</v>
      </c>
      <c r="H44" s="124">
        <f>Nonpt_src_summary!J44</f>
        <v>0</v>
      </c>
      <c r="I44" s="124">
        <f>Nonpt_src_summary!K44</f>
        <v>0</v>
      </c>
      <c r="J44" s="124">
        <f>Nonpt_src_summary!L44</f>
        <v>0</v>
      </c>
      <c r="K44" s="125">
        <f>Nonpt_src_summary!M44</f>
        <v>0</v>
      </c>
    </row>
    <row r="45" spans="1:11">
      <c r="A45" s="31" t="s">
        <v>151</v>
      </c>
      <c r="B45" s="31" t="str">
        <f>Nonpt_src_summary!B45</f>
        <v>Tribal</v>
      </c>
      <c r="C45" s="31">
        <f>Nonpt_src_summary!E45</f>
        <v>38</v>
      </c>
      <c r="D45" s="31" t="str">
        <f>Nonpt_src_summary!F45</f>
        <v>38033</v>
      </c>
      <c r="E45" s="31" t="str">
        <f>Nonpt_src_summary!G45</f>
        <v>2310011000</v>
      </c>
      <c r="F45" s="31" t="str">
        <f>Nonpt_src_summary!H45</f>
        <v>Associated Gas Venting</v>
      </c>
      <c r="G45" s="160">
        <f>Nonpt_src_summary!I45</f>
        <v>0</v>
      </c>
      <c r="H45" s="124">
        <f>Nonpt_src_summary!J45</f>
        <v>0</v>
      </c>
      <c r="I45" s="124">
        <f>Nonpt_src_summary!K45</f>
        <v>0</v>
      </c>
      <c r="J45" s="124">
        <f>Nonpt_src_summary!L45</f>
        <v>0</v>
      </c>
      <c r="K45" s="125">
        <f>Nonpt_src_summary!M45</f>
        <v>0</v>
      </c>
    </row>
    <row r="46" spans="1:11">
      <c r="A46" s="31" t="s">
        <v>151</v>
      </c>
      <c r="B46" s="31" t="str">
        <f>Nonpt_src_summary!B46</f>
        <v>Tribal</v>
      </c>
      <c r="C46" s="31">
        <f>Nonpt_src_summary!E46</f>
        <v>46</v>
      </c>
      <c r="D46" s="31" t="str">
        <f>Nonpt_src_summary!F46</f>
        <v>46063</v>
      </c>
      <c r="E46" s="31" t="str">
        <f>Nonpt_src_summary!G46</f>
        <v>2310011000</v>
      </c>
      <c r="F46" s="31" t="str">
        <f>Nonpt_src_summary!H46</f>
        <v>Associated Gas Venting</v>
      </c>
      <c r="G46" s="160">
        <f>Nonpt_src_summary!I46</f>
        <v>0</v>
      </c>
      <c r="H46" s="124">
        <f>Nonpt_src_summary!J46</f>
        <v>0</v>
      </c>
      <c r="I46" s="124">
        <f>Nonpt_src_summary!K46</f>
        <v>0</v>
      </c>
      <c r="J46" s="124">
        <f>Nonpt_src_summary!L46</f>
        <v>0</v>
      </c>
      <c r="K46" s="125">
        <f>Nonpt_src_summary!M46</f>
        <v>0</v>
      </c>
    </row>
    <row r="47" spans="1:11">
      <c r="A47" s="31" t="s">
        <v>151</v>
      </c>
      <c r="B47" s="31" t="str">
        <f>Nonpt_src_summary!B47</f>
        <v>Tribal</v>
      </c>
      <c r="C47" s="31">
        <f>Nonpt_src_summary!E47</f>
        <v>30</v>
      </c>
      <c r="D47" s="31" t="str">
        <f>Nonpt_src_summary!F47</f>
        <v>30055</v>
      </c>
      <c r="E47" s="31" t="str">
        <f>Nonpt_src_summary!G47</f>
        <v>2310011000</v>
      </c>
      <c r="F47" s="31" t="str">
        <f>Nonpt_src_summary!H47</f>
        <v>Associated Gas Venting</v>
      </c>
      <c r="G47" s="160">
        <f>Nonpt_src_summary!I47</f>
        <v>0</v>
      </c>
      <c r="H47" s="124">
        <f>Nonpt_src_summary!J47</f>
        <v>0</v>
      </c>
      <c r="I47" s="124">
        <f>Nonpt_src_summary!K47</f>
        <v>0</v>
      </c>
      <c r="J47" s="124">
        <f>Nonpt_src_summary!L47</f>
        <v>0</v>
      </c>
      <c r="K47" s="125">
        <f>Nonpt_src_summary!M47</f>
        <v>0</v>
      </c>
    </row>
    <row r="48" spans="1:11">
      <c r="A48" s="31" t="s">
        <v>151</v>
      </c>
      <c r="B48" s="31" t="str">
        <f>Nonpt_src_summary!B48</f>
        <v>Tribal</v>
      </c>
      <c r="C48" s="31">
        <f>Nonpt_src_summary!E48</f>
        <v>38</v>
      </c>
      <c r="D48" s="31" t="str">
        <f>Nonpt_src_summary!F48</f>
        <v>38049</v>
      </c>
      <c r="E48" s="31" t="str">
        <f>Nonpt_src_summary!G48</f>
        <v>2310011000</v>
      </c>
      <c r="F48" s="31" t="str">
        <f>Nonpt_src_summary!H48</f>
        <v>Associated Gas Venting</v>
      </c>
      <c r="G48" s="160">
        <f>Nonpt_src_summary!I48</f>
        <v>0</v>
      </c>
      <c r="H48" s="124">
        <f>Nonpt_src_summary!J48</f>
        <v>0</v>
      </c>
      <c r="I48" s="124">
        <f>Nonpt_src_summary!K48</f>
        <v>0</v>
      </c>
      <c r="J48" s="124">
        <f>Nonpt_src_summary!L48</f>
        <v>0</v>
      </c>
      <c r="K48" s="125">
        <f>Nonpt_src_summary!M48</f>
        <v>0</v>
      </c>
    </row>
    <row r="49" spans="1:11">
      <c r="A49" s="31" t="s">
        <v>151</v>
      </c>
      <c r="B49" s="31" t="str">
        <f>Nonpt_src_summary!B49</f>
        <v>Tribal</v>
      </c>
      <c r="C49" s="31">
        <f>Nonpt_src_summary!E49</f>
        <v>38</v>
      </c>
      <c r="D49" s="31" t="str">
        <f>Nonpt_src_summary!F49</f>
        <v>38053</v>
      </c>
      <c r="E49" s="31" t="str">
        <f>Nonpt_src_summary!G49</f>
        <v>2310011000</v>
      </c>
      <c r="F49" s="31" t="str">
        <f>Nonpt_src_summary!H49</f>
        <v>Associated Gas Venting</v>
      </c>
      <c r="G49" s="160">
        <f>Nonpt_src_summary!I49</f>
        <v>10.71141980431792</v>
      </c>
      <c r="H49" s="124">
        <f>Nonpt_src_summary!J49</f>
        <v>3614.4009421313126</v>
      </c>
      <c r="I49" s="124">
        <f>Nonpt_src_summary!K49</f>
        <v>56.617490494156186</v>
      </c>
      <c r="J49" s="124">
        <f>Nonpt_src_summary!L49</f>
        <v>0</v>
      </c>
      <c r="K49" s="125">
        <f>Nonpt_src_summary!M49</f>
        <v>0</v>
      </c>
    </row>
    <row r="50" spans="1:11">
      <c r="A50" s="31" t="s">
        <v>151</v>
      </c>
      <c r="B50" s="31" t="str">
        <f>Nonpt_src_summary!B50</f>
        <v>Tribal</v>
      </c>
      <c r="C50" s="31">
        <f>Nonpt_src_summary!E50</f>
        <v>38</v>
      </c>
      <c r="D50" s="31" t="str">
        <f>Nonpt_src_summary!F50</f>
        <v>38055</v>
      </c>
      <c r="E50" s="31" t="str">
        <f>Nonpt_src_summary!G50</f>
        <v>2310011000</v>
      </c>
      <c r="F50" s="31" t="str">
        <f>Nonpt_src_summary!H50</f>
        <v>Associated Gas Venting</v>
      </c>
      <c r="G50" s="160">
        <f>Nonpt_src_summary!I50</f>
        <v>0.75975499999999996</v>
      </c>
      <c r="H50" s="124">
        <f>Nonpt_src_summary!J50</f>
        <v>256.36700000000002</v>
      </c>
      <c r="I50" s="124">
        <f>Nonpt_src_summary!K50</f>
        <v>4.0158500000000004</v>
      </c>
      <c r="J50" s="124">
        <f>Nonpt_src_summary!L50</f>
        <v>0</v>
      </c>
      <c r="K50" s="125">
        <f>Nonpt_src_summary!M50</f>
        <v>0</v>
      </c>
    </row>
    <row r="51" spans="1:11">
      <c r="A51" s="31" t="s">
        <v>151</v>
      </c>
      <c r="B51" s="31" t="str">
        <f>Nonpt_src_summary!B51</f>
        <v>Tribal</v>
      </c>
      <c r="C51" s="31">
        <f>Nonpt_src_summary!E51</f>
        <v>38</v>
      </c>
      <c r="D51" s="31" t="str">
        <f>Nonpt_src_summary!F51</f>
        <v>38061</v>
      </c>
      <c r="E51" s="31" t="str">
        <f>Nonpt_src_summary!G51</f>
        <v>2310011000</v>
      </c>
      <c r="F51" s="31" t="str">
        <f>Nonpt_src_summary!H51</f>
        <v>Associated Gas Venting</v>
      </c>
      <c r="G51" s="160">
        <f>Nonpt_src_summary!I51</f>
        <v>20.839837604776623</v>
      </c>
      <c r="H51" s="124">
        <f>Nonpt_src_summary!J51</f>
        <v>7032.0692439086088</v>
      </c>
      <c r="I51" s="124">
        <f>Nonpt_src_summary!K51</f>
        <v>110.15334279589588</v>
      </c>
      <c r="J51" s="124">
        <f>Nonpt_src_summary!L51</f>
        <v>0</v>
      </c>
      <c r="K51" s="125">
        <f>Nonpt_src_summary!M51</f>
        <v>0</v>
      </c>
    </row>
    <row r="52" spans="1:11">
      <c r="A52" s="31" t="s">
        <v>151</v>
      </c>
      <c r="B52" s="31" t="str">
        <f>Nonpt_src_summary!B52</f>
        <v>Tribal</v>
      </c>
      <c r="C52" s="31">
        <f>Nonpt_src_summary!E52</f>
        <v>30</v>
      </c>
      <c r="D52" s="31" t="str">
        <f>Nonpt_src_summary!F52</f>
        <v>30071</v>
      </c>
      <c r="E52" s="31" t="str">
        <f>Nonpt_src_summary!G52</f>
        <v>2310011000</v>
      </c>
      <c r="F52" s="31" t="str">
        <f>Nonpt_src_summary!H52</f>
        <v>Associated Gas Venting</v>
      </c>
      <c r="G52" s="160">
        <f>Nonpt_src_summary!I52</f>
        <v>0</v>
      </c>
      <c r="H52" s="124">
        <f>Nonpt_src_summary!J52</f>
        <v>0</v>
      </c>
      <c r="I52" s="124">
        <f>Nonpt_src_summary!K52</f>
        <v>0</v>
      </c>
      <c r="J52" s="124">
        <f>Nonpt_src_summary!L52</f>
        <v>0</v>
      </c>
      <c r="K52" s="125">
        <f>Nonpt_src_summary!M52</f>
        <v>0</v>
      </c>
    </row>
    <row r="53" spans="1:11">
      <c r="A53" s="31" t="s">
        <v>151</v>
      </c>
      <c r="B53" s="31" t="str">
        <f>Nonpt_src_summary!B53</f>
        <v>Tribal</v>
      </c>
      <c r="C53" s="31">
        <f>Nonpt_src_summary!E53</f>
        <v>30</v>
      </c>
      <c r="D53" s="31" t="str">
        <f>Nonpt_src_summary!F53</f>
        <v>30079</v>
      </c>
      <c r="E53" s="31" t="str">
        <f>Nonpt_src_summary!G53</f>
        <v>2310011000</v>
      </c>
      <c r="F53" s="31" t="str">
        <f>Nonpt_src_summary!H53</f>
        <v>Associated Gas Venting</v>
      </c>
      <c r="G53" s="160">
        <f>Nonpt_src_summary!I53</f>
        <v>0</v>
      </c>
      <c r="H53" s="124">
        <f>Nonpt_src_summary!J53</f>
        <v>0</v>
      </c>
      <c r="I53" s="124">
        <f>Nonpt_src_summary!K53</f>
        <v>0</v>
      </c>
      <c r="J53" s="124">
        <f>Nonpt_src_summary!L53</f>
        <v>0</v>
      </c>
      <c r="K53" s="125">
        <f>Nonpt_src_summary!M53</f>
        <v>0</v>
      </c>
    </row>
    <row r="54" spans="1:11">
      <c r="A54" s="31" t="s">
        <v>151</v>
      </c>
      <c r="B54" s="31" t="str">
        <f>Nonpt_src_summary!B54</f>
        <v>Tribal</v>
      </c>
      <c r="C54" s="31">
        <f>Nonpt_src_summary!E54</f>
        <v>38</v>
      </c>
      <c r="D54" s="31" t="str">
        <f>Nonpt_src_summary!F54</f>
        <v>38075</v>
      </c>
      <c r="E54" s="31" t="str">
        <f>Nonpt_src_summary!G54</f>
        <v>2310011000</v>
      </c>
      <c r="F54" s="31" t="str">
        <f>Nonpt_src_summary!H54</f>
        <v>Associated Gas Venting</v>
      </c>
      <c r="G54" s="160">
        <f>Nonpt_src_summary!I54</f>
        <v>0</v>
      </c>
      <c r="H54" s="124">
        <f>Nonpt_src_summary!J54</f>
        <v>0</v>
      </c>
      <c r="I54" s="124">
        <f>Nonpt_src_summary!K54</f>
        <v>0</v>
      </c>
      <c r="J54" s="124">
        <f>Nonpt_src_summary!L54</f>
        <v>0</v>
      </c>
      <c r="K54" s="125">
        <f>Nonpt_src_summary!M54</f>
        <v>0</v>
      </c>
    </row>
    <row r="55" spans="1:11">
      <c r="A55" s="31" t="s">
        <v>151</v>
      </c>
      <c r="B55" s="31" t="str">
        <f>Nonpt_src_summary!B55</f>
        <v>Tribal</v>
      </c>
      <c r="C55" s="31">
        <f>Nonpt_src_summary!E55</f>
        <v>30</v>
      </c>
      <c r="D55" s="31" t="str">
        <f>Nonpt_src_summary!F55</f>
        <v>30083</v>
      </c>
      <c r="E55" s="31" t="str">
        <f>Nonpt_src_summary!G55</f>
        <v>2310011000</v>
      </c>
      <c r="F55" s="31" t="str">
        <f>Nonpt_src_summary!H55</f>
        <v>Associated Gas Venting</v>
      </c>
      <c r="G55" s="160">
        <f>Nonpt_src_summary!I55</f>
        <v>0</v>
      </c>
      <c r="H55" s="124">
        <f>Nonpt_src_summary!J55</f>
        <v>0</v>
      </c>
      <c r="I55" s="124">
        <f>Nonpt_src_summary!K55</f>
        <v>0</v>
      </c>
      <c r="J55" s="124">
        <f>Nonpt_src_summary!L55</f>
        <v>0</v>
      </c>
      <c r="K55" s="125">
        <f>Nonpt_src_summary!M55</f>
        <v>0</v>
      </c>
    </row>
    <row r="56" spans="1:11">
      <c r="A56" s="31" t="s">
        <v>151</v>
      </c>
      <c r="B56" s="31" t="str">
        <f>Nonpt_src_summary!B56</f>
        <v>Tribal</v>
      </c>
      <c r="C56" s="31">
        <f>Nonpt_src_summary!E56</f>
        <v>30</v>
      </c>
      <c r="D56" s="31" t="str">
        <f>Nonpt_src_summary!F56</f>
        <v>30085</v>
      </c>
      <c r="E56" s="31" t="str">
        <f>Nonpt_src_summary!G56</f>
        <v>2310011000</v>
      </c>
      <c r="F56" s="31" t="str">
        <f>Nonpt_src_summary!H56</f>
        <v>Associated Gas Venting</v>
      </c>
      <c r="G56" s="160">
        <f>Nonpt_src_summary!I56</f>
        <v>1.3393942018839696E-2</v>
      </c>
      <c r="H56" s="124">
        <f>Nonpt_src_summary!J56</f>
        <v>4.5195837238909764</v>
      </c>
      <c r="I56" s="124">
        <f>Nonpt_src_summary!K56</f>
        <v>7.0796443163408496E-2</v>
      </c>
      <c r="J56" s="124">
        <f>Nonpt_src_summary!L56</f>
        <v>0</v>
      </c>
      <c r="K56" s="125">
        <f>Nonpt_src_summary!M56</f>
        <v>0</v>
      </c>
    </row>
    <row r="57" spans="1:11">
      <c r="A57" s="31" t="s">
        <v>151</v>
      </c>
      <c r="B57" s="31" t="str">
        <f>Nonpt_src_summary!B57</f>
        <v>Tribal</v>
      </c>
      <c r="C57" s="31">
        <f>Nonpt_src_summary!E57</f>
        <v>30</v>
      </c>
      <c r="D57" s="31" t="str">
        <f>Nonpt_src_summary!F57</f>
        <v>30091</v>
      </c>
      <c r="E57" s="31" t="str">
        <f>Nonpt_src_summary!G57</f>
        <v>2310011000</v>
      </c>
      <c r="F57" s="31" t="str">
        <f>Nonpt_src_summary!H57</f>
        <v>Associated Gas Venting</v>
      </c>
      <c r="G57" s="160">
        <f>Nonpt_src_summary!I57</f>
        <v>8.6575652991395368E-3</v>
      </c>
      <c r="H57" s="124">
        <f>Nonpt_src_summary!J57</f>
        <v>2.9213622365267922</v>
      </c>
      <c r="I57" s="124">
        <f>Nonpt_src_summary!K57</f>
        <v>4.576146542809352E-2</v>
      </c>
      <c r="J57" s="124">
        <f>Nonpt_src_summary!L57</f>
        <v>0</v>
      </c>
      <c r="K57" s="125">
        <f>Nonpt_src_summary!M57</f>
        <v>0</v>
      </c>
    </row>
    <row r="58" spans="1:11">
      <c r="A58" s="31" t="s">
        <v>151</v>
      </c>
      <c r="B58" s="31" t="str">
        <f>Nonpt_src_summary!B58</f>
        <v>Tribal</v>
      </c>
      <c r="C58" s="31">
        <f>Nonpt_src_summary!E58</f>
        <v>38</v>
      </c>
      <c r="D58" s="31" t="str">
        <f>Nonpt_src_summary!F58</f>
        <v>38087</v>
      </c>
      <c r="E58" s="31" t="str">
        <f>Nonpt_src_summary!G58</f>
        <v>2310011000</v>
      </c>
      <c r="F58" s="31" t="str">
        <f>Nonpt_src_summary!H58</f>
        <v>Associated Gas Venting</v>
      </c>
      <c r="G58" s="160">
        <f>Nonpt_src_summary!I58</f>
        <v>0</v>
      </c>
      <c r="H58" s="124">
        <f>Nonpt_src_summary!J58</f>
        <v>0</v>
      </c>
      <c r="I58" s="124">
        <f>Nonpt_src_summary!K58</f>
        <v>0</v>
      </c>
      <c r="J58" s="124">
        <f>Nonpt_src_summary!L58</f>
        <v>0</v>
      </c>
      <c r="K58" s="125">
        <f>Nonpt_src_summary!M58</f>
        <v>0</v>
      </c>
    </row>
    <row r="59" spans="1:11">
      <c r="A59" s="31" t="s">
        <v>151</v>
      </c>
      <c r="B59" s="31" t="str">
        <f>Nonpt_src_summary!B59</f>
        <v>Tribal</v>
      </c>
      <c r="C59" s="31">
        <f>Nonpt_src_summary!E59</f>
        <v>38</v>
      </c>
      <c r="D59" s="31" t="str">
        <f>Nonpt_src_summary!F59</f>
        <v>38089</v>
      </c>
      <c r="E59" s="31" t="str">
        <f>Nonpt_src_summary!G59</f>
        <v>2310011000</v>
      </c>
      <c r="F59" s="31" t="str">
        <f>Nonpt_src_summary!H59</f>
        <v>Associated Gas Venting</v>
      </c>
      <c r="G59" s="160">
        <f>Nonpt_src_summary!I59</f>
        <v>0</v>
      </c>
      <c r="H59" s="124">
        <f>Nonpt_src_summary!J59</f>
        <v>0</v>
      </c>
      <c r="I59" s="124">
        <f>Nonpt_src_summary!K59</f>
        <v>0</v>
      </c>
      <c r="J59" s="124">
        <f>Nonpt_src_summary!L59</f>
        <v>0</v>
      </c>
      <c r="K59" s="125">
        <f>Nonpt_src_summary!M59</f>
        <v>0</v>
      </c>
    </row>
    <row r="60" spans="1:11">
      <c r="A60" s="31" t="s">
        <v>151</v>
      </c>
      <c r="B60" s="31" t="str">
        <f>Nonpt_src_summary!B60</f>
        <v>Tribal</v>
      </c>
      <c r="C60" s="31">
        <f>Nonpt_src_summary!E60</f>
        <v>30</v>
      </c>
      <c r="D60" s="31" t="str">
        <f>Nonpt_src_summary!F60</f>
        <v>30105</v>
      </c>
      <c r="E60" s="31" t="str">
        <f>Nonpt_src_summary!G60</f>
        <v>2310011000</v>
      </c>
      <c r="F60" s="31" t="str">
        <f>Nonpt_src_summary!H60</f>
        <v>Associated Gas Venting</v>
      </c>
      <c r="G60" s="160">
        <f>Nonpt_src_summary!I60</f>
        <v>8.0662999999999999E-2</v>
      </c>
      <c r="H60" s="124">
        <f>Nonpt_src_summary!J60</f>
        <v>27.218399999999999</v>
      </c>
      <c r="I60" s="124">
        <f>Nonpt_src_summary!K60</f>
        <v>0.42636099999999999</v>
      </c>
      <c r="J60" s="124">
        <f>Nonpt_src_summary!L60</f>
        <v>0</v>
      </c>
      <c r="K60" s="125">
        <f>Nonpt_src_summary!M60</f>
        <v>0</v>
      </c>
    </row>
    <row r="61" spans="1:11">
      <c r="A61" s="31" t="s">
        <v>151</v>
      </c>
      <c r="B61" s="31" t="str">
        <f>Nonpt_src_summary!B61</f>
        <v>Tribal</v>
      </c>
      <c r="C61" s="31">
        <f>Nonpt_src_summary!E61</f>
        <v>38</v>
      </c>
      <c r="D61" s="31" t="str">
        <f>Nonpt_src_summary!F61</f>
        <v>38101</v>
      </c>
      <c r="E61" s="31" t="str">
        <f>Nonpt_src_summary!G61</f>
        <v>2310011000</v>
      </c>
      <c r="F61" s="31" t="str">
        <f>Nonpt_src_summary!H61</f>
        <v>Associated Gas Venting</v>
      </c>
      <c r="G61" s="160">
        <f>Nonpt_src_summary!I61</f>
        <v>0</v>
      </c>
      <c r="H61" s="124">
        <f>Nonpt_src_summary!J61</f>
        <v>0</v>
      </c>
      <c r="I61" s="124">
        <f>Nonpt_src_summary!K61</f>
        <v>0</v>
      </c>
      <c r="J61" s="124">
        <f>Nonpt_src_summary!L61</f>
        <v>0</v>
      </c>
      <c r="K61" s="125">
        <f>Nonpt_src_summary!M61</f>
        <v>0</v>
      </c>
    </row>
    <row r="62" spans="1:11">
      <c r="A62" s="31" t="s">
        <v>151</v>
      </c>
      <c r="B62" s="31" t="str">
        <f>Nonpt_src_summary!B62</f>
        <v>Tribal</v>
      </c>
      <c r="C62" s="31">
        <f>Nonpt_src_summary!E62</f>
        <v>30</v>
      </c>
      <c r="D62" s="31" t="str">
        <f>Nonpt_src_summary!F62</f>
        <v>30109</v>
      </c>
      <c r="E62" s="31" t="str">
        <f>Nonpt_src_summary!G62</f>
        <v>2310011000</v>
      </c>
      <c r="F62" s="31" t="str">
        <f>Nonpt_src_summary!H62</f>
        <v>Associated Gas Venting</v>
      </c>
      <c r="G62" s="160">
        <f>Nonpt_src_summary!I62</f>
        <v>0</v>
      </c>
      <c r="H62" s="124">
        <f>Nonpt_src_summary!J62</f>
        <v>0</v>
      </c>
      <c r="I62" s="124">
        <f>Nonpt_src_summary!K62</f>
        <v>0</v>
      </c>
      <c r="J62" s="124">
        <f>Nonpt_src_summary!L62</f>
        <v>0</v>
      </c>
      <c r="K62" s="125">
        <f>Nonpt_src_summary!M62</f>
        <v>0</v>
      </c>
    </row>
    <row r="63" spans="1:11">
      <c r="A63" s="31" t="s">
        <v>151</v>
      </c>
      <c r="B63" s="31" t="str">
        <f>Nonpt_src_summary!B63</f>
        <v>Tribal</v>
      </c>
      <c r="C63" s="31">
        <f>Nonpt_src_summary!E63</f>
        <v>38</v>
      </c>
      <c r="D63" s="31" t="str">
        <f>Nonpt_src_summary!F63</f>
        <v>38105</v>
      </c>
      <c r="E63" s="31" t="str">
        <f>Nonpt_src_summary!G63</f>
        <v>2310011000</v>
      </c>
      <c r="F63" s="31" t="str">
        <f>Nonpt_src_summary!H63</f>
        <v>Associated Gas Venting</v>
      </c>
      <c r="G63" s="160">
        <f>Nonpt_src_summary!I63</f>
        <v>0</v>
      </c>
      <c r="H63" s="124">
        <f>Nonpt_src_summary!J63</f>
        <v>0</v>
      </c>
      <c r="I63" s="124">
        <f>Nonpt_src_summary!K63</f>
        <v>0</v>
      </c>
      <c r="J63" s="124">
        <f>Nonpt_src_summary!L63</f>
        <v>0</v>
      </c>
      <c r="K63" s="125">
        <f>Nonpt_src_summary!M63</f>
        <v>0</v>
      </c>
    </row>
    <row r="64" spans="1:11">
      <c r="A64" s="31" t="s">
        <v>151</v>
      </c>
      <c r="B64" s="31" t="str">
        <f>Nonpt_src_summary!B64</f>
        <v>Tribal</v>
      </c>
      <c r="C64" s="31">
        <f>Nonpt_src_summary!E64</f>
        <v>38</v>
      </c>
      <c r="D64" s="31" t="str">
        <f>Nonpt_src_summary!F64</f>
        <v>38007</v>
      </c>
      <c r="E64" s="31" t="str">
        <f>Nonpt_src_summary!G64</f>
        <v>2310021010</v>
      </c>
      <c r="F64" s="31" t="str">
        <f>Nonpt_src_summary!H64</f>
        <v>Condensate Tanks</v>
      </c>
      <c r="G64" s="160">
        <f>Nonpt_src_summary!I64</f>
        <v>0</v>
      </c>
      <c r="H64" s="124">
        <f>Nonpt_src_summary!J64</f>
        <v>0</v>
      </c>
      <c r="I64" s="124">
        <f>Nonpt_src_summary!K64</f>
        <v>0</v>
      </c>
      <c r="J64" s="124">
        <f>Nonpt_src_summary!L64</f>
        <v>0</v>
      </c>
      <c r="K64" s="125">
        <f>Nonpt_src_summary!M64</f>
        <v>0</v>
      </c>
    </row>
    <row r="65" spans="1:11">
      <c r="A65" s="31" t="s">
        <v>151</v>
      </c>
      <c r="B65" s="31" t="str">
        <f>Nonpt_src_summary!B65</f>
        <v>Tribal</v>
      </c>
      <c r="C65" s="31">
        <f>Nonpt_src_summary!E65</f>
        <v>38</v>
      </c>
      <c r="D65" s="31" t="str">
        <f>Nonpt_src_summary!F65</f>
        <v>38007</v>
      </c>
      <c r="E65" s="31" t="str">
        <f>Nonpt_src_summary!G65</f>
        <v>2310023010</v>
      </c>
      <c r="F65" s="31" t="str">
        <f>Nonpt_src_summary!H65</f>
        <v>Condensate Tanks</v>
      </c>
      <c r="G65" s="160">
        <f>Nonpt_src_summary!I65</f>
        <v>0</v>
      </c>
      <c r="H65" s="124">
        <f>Nonpt_src_summary!J65</f>
        <v>0</v>
      </c>
      <c r="I65" s="124">
        <f>Nonpt_src_summary!K65</f>
        <v>0</v>
      </c>
      <c r="J65" s="124">
        <f>Nonpt_src_summary!L65</f>
        <v>0</v>
      </c>
      <c r="K65" s="125">
        <f>Nonpt_src_summary!M65</f>
        <v>0</v>
      </c>
    </row>
    <row r="66" spans="1:11">
      <c r="A66" s="31" t="s">
        <v>151</v>
      </c>
      <c r="B66" s="31" t="str">
        <f>Nonpt_src_summary!B66</f>
        <v>Tribal</v>
      </c>
      <c r="C66" s="31">
        <f>Nonpt_src_summary!E66</f>
        <v>38</v>
      </c>
      <c r="D66" s="31" t="str">
        <f>Nonpt_src_summary!F66</f>
        <v>38009</v>
      </c>
      <c r="E66" s="31" t="str">
        <f>Nonpt_src_summary!G66</f>
        <v>2310021010</v>
      </c>
      <c r="F66" s="31" t="str">
        <f>Nonpt_src_summary!H66</f>
        <v>Condensate Tanks</v>
      </c>
      <c r="G66" s="160">
        <f>Nonpt_src_summary!I66</f>
        <v>0</v>
      </c>
      <c r="H66" s="124">
        <f>Nonpt_src_summary!J66</f>
        <v>0</v>
      </c>
      <c r="I66" s="124">
        <f>Nonpt_src_summary!K66</f>
        <v>0</v>
      </c>
      <c r="J66" s="124">
        <f>Nonpt_src_summary!L66</f>
        <v>0</v>
      </c>
      <c r="K66" s="125">
        <f>Nonpt_src_summary!M66</f>
        <v>0</v>
      </c>
    </row>
    <row r="67" spans="1:11">
      <c r="A67" s="31" t="s">
        <v>151</v>
      </c>
      <c r="B67" s="31" t="str">
        <f>Nonpt_src_summary!B67</f>
        <v>Tribal</v>
      </c>
      <c r="C67" s="31">
        <f>Nonpt_src_summary!E67</f>
        <v>38</v>
      </c>
      <c r="D67" s="31" t="str">
        <f>Nonpt_src_summary!F67</f>
        <v>38009</v>
      </c>
      <c r="E67" s="31" t="str">
        <f>Nonpt_src_summary!G67</f>
        <v>2310023010</v>
      </c>
      <c r="F67" s="31" t="str">
        <f>Nonpt_src_summary!H67</f>
        <v>Condensate Tanks</v>
      </c>
      <c r="G67" s="160">
        <f>Nonpt_src_summary!I67</f>
        <v>0</v>
      </c>
      <c r="H67" s="124">
        <f>Nonpt_src_summary!J67</f>
        <v>0</v>
      </c>
      <c r="I67" s="124">
        <f>Nonpt_src_summary!K67</f>
        <v>0</v>
      </c>
      <c r="J67" s="124">
        <f>Nonpt_src_summary!L67</f>
        <v>0</v>
      </c>
      <c r="K67" s="125">
        <f>Nonpt_src_summary!M67</f>
        <v>0</v>
      </c>
    </row>
    <row r="68" spans="1:11">
      <c r="A68" s="31" t="s">
        <v>151</v>
      </c>
      <c r="B68" s="31" t="str">
        <f>Nonpt_src_summary!B68</f>
        <v>Tribal</v>
      </c>
      <c r="C68" s="31">
        <f>Nonpt_src_summary!E68</f>
        <v>38</v>
      </c>
      <c r="D68" s="31" t="str">
        <f>Nonpt_src_summary!F68</f>
        <v>38011</v>
      </c>
      <c r="E68" s="31" t="str">
        <f>Nonpt_src_summary!G68</f>
        <v>2310021010</v>
      </c>
      <c r="F68" s="31" t="str">
        <f>Nonpt_src_summary!H68</f>
        <v>Condensate Tanks</v>
      </c>
      <c r="G68" s="160">
        <f>Nonpt_src_summary!I68</f>
        <v>0</v>
      </c>
      <c r="H68" s="124">
        <f>Nonpt_src_summary!J68</f>
        <v>0</v>
      </c>
      <c r="I68" s="124">
        <f>Nonpt_src_summary!K68</f>
        <v>0</v>
      </c>
      <c r="J68" s="124">
        <f>Nonpt_src_summary!L68</f>
        <v>0</v>
      </c>
      <c r="K68" s="125">
        <f>Nonpt_src_summary!M68</f>
        <v>0</v>
      </c>
    </row>
    <row r="69" spans="1:11">
      <c r="A69" s="31" t="s">
        <v>151</v>
      </c>
      <c r="B69" s="31" t="str">
        <f>Nonpt_src_summary!B69</f>
        <v>Tribal</v>
      </c>
      <c r="C69" s="31">
        <f>Nonpt_src_summary!E69</f>
        <v>38</v>
      </c>
      <c r="D69" s="31" t="str">
        <f>Nonpt_src_summary!F69</f>
        <v>38011</v>
      </c>
      <c r="E69" s="31" t="str">
        <f>Nonpt_src_summary!G69</f>
        <v>2310023010</v>
      </c>
      <c r="F69" s="31" t="str">
        <f>Nonpt_src_summary!H69</f>
        <v>Condensate Tanks</v>
      </c>
      <c r="G69" s="160">
        <f>Nonpt_src_summary!I69</f>
        <v>0</v>
      </c>
      <c r="H69" s="124">
        <f>Nonpt_src_summary!J69</f>
        <v>0</v>
      </c>
      <c r="I69" s="124">
        <f>Nonpt_src_summary!K69</f>
        <v>0</v>
      </c>
      <c r="J69" s="124">
        <f>Nonpt_src_summary!L69</f>
        <v>0</v>
      </c>
      <c r="K69" s="125">
        <f>Nonpt_src_summary!M69</f>
        <v>0</v>
      </c>
    </row>
    <row r="70" spans="1:11">
      <c r="A70" s="31" t="s">
        <v>151</v>
      </c>
      <c r="B70" s="31" t="str">
        <f>Nonpt_src_summary!B70</f>
        <v>Tribal</v>
      </c>
      <c r="C70" s="31">
        <f>Nonpt_src_summary!E70</f>
        <v>38</v>
      </c>
      <c r="D70" s="31" t="str">
        <f>Nonpt_src_summary!F70</f>
        <v>38013</v>
      </c>
      <c r="E70" s="31" t="str">
        <f>Nonpt_src_summary!G70</f>
        <v>2310021010</v>
      </c>
      <c r="F70" s="31" t="str">
        <f>Nonpt_src_summary!H70</f>
        <v>Condensate Tanks</v>
      </c>
      <c r="G70" s="160">
        <f>Nonpt_src_summary!I70</f>
        <v>0</v>
      </c>
      <c r="H70" s="124">
        <f>Nonpt_src_summary!J70</f>
        <v>0</v>
      </c>
      <c r="I70" s="124">
        <f>Nonpt_src_summary!K70</f>
        <v>0</v>
      </c>
      <c r="J70" s="124">
        <f>Nonpt_src_summary!L70</f>
        <v>0</v>
      </c>
      <c r="K70" s="125">
        <f>Nonpt_src_summary!M70</f>
        <v>0</v>
      </c>
    </row>
    <row r="71" spans="1:11">
      <c r="A71" s="31" t="s">
        <v>151</v>
      </c>
      <c r="B71" s="31" t="str">
        <f>Nonpt_src_summary!B71</f>
        <v>Tribal</v>
      </c>
      <c r="C71" s="31">
        <f>Nonpt_src_summary!E71</f>
        <v>38</v>
      </c>
      <c r="D71" s="31" t="str">
        <f>Nonpt_src_summary!F71</f>
        <v>38013</v>
      </c>
      <c r="E71" s="31" t="str">
        <f>Nonpt_src_summary!G71</f>
        <v>2310023010</v>
      </c>
      <c r="F71" s="31" t="str">
        <f>Nonpt_src_summary!H71</f>
        <v>Condensate Tanks</v>
      </c>
      <c r="G71" s="160">
        <f>Nonpt_src_summary!I71</f>
        <v>0</v>
      </c>
      <c r="H71" s="124">
        <f>Nonpt_src_summary!J71</f>
        <v>0</v>
      </c>
      <c r="I71" s="124">
        <f>Nonpt_src_summary!K71</f>
        <v>0</v>
      </c>
      <c r="J71" s="124">
        <f>Nonpt_src_summary!L71</f>
        <v>0</v>
      </c>
      <c r="K71" s="125">
        <f>Nonpt_src_summary!M71</f>
        <v>0</v>
      </c>
    </row>
    <row r="72" spans="1:11">
      <c r="A72" s="31" t="s">
        <v>151</v>
      </c>
      <c r="B72" s="31" t="str">
        <f>Nonpt_src_summary!B72</f>
        <v>Tribal</v>
      </c>
      <c r="C72" s="31">
        <f>Nonpt_src_summary!E72</f>
        <v>30</v>
      </c>
      <c r="D72" s="31" t="str">
        <f>Nonpt_src_summary!F72</f>
        <v>30019</v>
      </c>
      <c r="E72" s="31" t="str">
        <f>Nonpt_src_summary!G72</f>
        <v>2310021010</v>
      </c>
      <c r="F72" s="31" t="str">
        <f>Nonpt_src_summary!H72</f>
        <v>Condensate Tanks</v>
      </c>
      <c r="G72" s="160">
        <f>Nonpt_src_summary!I72</f>
        <v>0</v>
      </c>
      <c r="H72" s="124">
        <f>Nonpt_src_summary!J72</f>
        <v>0</v>
      </c>
      <c r="I72" s="124">
        <f>Nonpt_src_summary!K72</f>
        <v>0</v>
      </c>
      <c r="J72" s="124">
        <f>Nonpt_src_summary!L72</f>
        <v>0</v>
      </c>
      <c r="K72" s="125">
        <f>Nonpt_src_summary!M72</f>
        <v>0</v>
      </c>
    </row>
    <row r="73" spans="1:11">
      <c r="A73" s="31" t="s">
        <v>151</v>
      </c>
      <c r="B73" s="31" t="str">
        <f>Nonpt_src_summary!B73</f>
        <v>Tribal</v>
      </c>
      <c r="C73" s="31">
        <f>Nonpt_src_summary!E73</f>
        <v>30</v>
      </c>
      <c r="D73" s="31" t="str">
        <f>Nonpt_src_summary!F73</f>
        <v>30019</v>
      </c>
      <c r="E73" s="31" t="str">
        <f>Nonpt_src_summary!G73</f>
        <v>2310023010</v>
      </c>
      <c r="F73" s="31" t="str">
        <f>Nonpt_src_summary!H73</f>
        <v>Condensate Tanks</v>
      </c>
      <c r="G73" s="160">
        <f>Nonpt_src_summary!I73</f>
        <v>0</v>
      </c>
      <c r="H73" s="124">
        <f>Nonpt_src_summary!J73</f>
        <v>0</v>
      </c>
      <c r="I73" s="124">
        <f>Nonpt_src_summary!K73</f>
        <v>0</v>
      </c>
      <c r="J73" s="124">
        <f>Nonpt_src_summary!L73</f>
        <v>0</v>
      </c>
      <c r="K73" s="125">
        <f>Nonpt_src_summary!M73</f>
        <v>0</v>
      </c>
    </row>
    <row r="74" spans="1:11">
      <c r="A74" s="31" t="s">
        <v>151</v>
      </c>
      <c r="B74" s="31" t="str">
        <f>Nonpt_src_summary!B74</f>
        <v>Tribal</v>
      </c>
      <c r="C74" s="31">
        <f>Nonpt_src_summary!E74</f>
        <v>30</v>
      </c>
      <c r="D74" s="31" t="str">
        <f>Nonpt_src_summary!F74</f>
        <v>30021</v>
      </c>
      <c r="E74" s="31" t="str">
        <f>Nonpt_src_summary!G74</f>
        <v>2310021010</v>
      </c>
      <c r="F74" s="31" t="str">
        <f>Nonpt_src_summary!H74</f>
        <v>Condensate Tanks</v>
      </c>
      <c r="G74" s="160">
        <f>Nonpt_src_summary!I74</f>
        <v>0</v>
      </c>
      <c r="H74" s="124">
        <f>Nonpt_src_summary!J74</f>
        <v>0</v>
      </c>
      <c r="I74" s="124">
        <f>Nonpt_src_summary!K74</f>
        <v>0</v>
      </c>
      <c r="J74" s="124">
        <f>Nonpt_src_summary!L74</f>
        <v>0</v>
      </c>
      <c r="K74" s="125">
        <f>Nonpt_src_summary!M74</f>
        <v>0</v>
      </c>
    </row>
    <row r="75" spans="1:11">
      <c r="A75" s="31" t="s">
        <v>151</v>
      </c>
      <c r="B75" s="31" t="str">
        <f>Nonpt_src_summary!B75</f>
        <v>Tribal</v>
      </c>
      <c r="C75" s="31">
        <f>Nonpt_src_summary!E75</f>
        <v>30</v>
      </c>
      <c r="D75" s="31" t="str">
        <f>Nonpt_src_summary!F75</f>
        <v>30021</v>
      </c>
      <c r="E75" s="31" t="str">
        <f>Nonpt_src_summary!G75</f>
        <v>2310023010</v>
      </c>
      <c r="F75" s="31" t="str">
        <f>Nonpt_src_summary!H75</f>
        <v>Condensate Tanks</v>
      </c>
      <c r="G75" s="160">
        <f>Nonpt_src_summary!I75</f>
        <v>0</v>
      </c>
      <c r="H75" s="124">
        <f>Nonpt_src_summary!J75</f>
        <v>0</v>
      </c>
      <c r="I75" s="124">
        <f>Nonpt_src_summary!K75</f>
        <v>0</v>
      </c>
      <c r="J75" s="124">
        <f>Nonpt_src_summary!L75</f>
        <v>0</v>
      </c>
      <c r="K75" s="125">
        <f>Nonpt_src_summary!M75</f>
        <v>0</v>
      </c>
    </row>
    <row r="76" spans="1:11">
      <c r="A76" s="31" t="s">
        <v>151</v>
      </c>
      <c r="B76" s="31" t="str">
        <f>Nonpt_src_summary!B76</f>
        <v>Tribal</v>
      </c>
      <c r="C76" s="31">
        <f>Nonpt_src_summary!E76</f>
        <v>38</v>
      </c>
      <c r="D76" s="31" t="str">
        <f>Nonpt_src_summary!F76</f>
        <v>38023</v>
      </c>
      <c r="E76" s="31" t="str">
        <f>Nonpt_src_summary!G76</f>
        <v>2310021010</v>
      </c>
      <c r="F76" s="31" t="str">
        <f>Nonpt_src_summary!H76</f>
        <v>Condensate Tanks</v>
      </c>
      <c r="G76" s="160">
        <f>Nonpt_src_summary!I76</f>
        <v>0</v>
      </c>
      <c r="H76" s="124">
        <f>Nonpt_src_summary!J76</f>
        <v>0</v>
      </c>
      <c r="I76" s="124">
        <f>Nonpt_src_summary!K76</f>
        <v>0</v>
      </c>
      <c r="J76" s="124">
        <f>Nonpt_src_summary!L76</f>
        <v>0</v>
      </c>
      <c r="K76" s="125">
        <f>Nonpt_src_summary!M76</f>
        <v>0</v>
      </c>
    </row>
    <row r="77" spans="1:11">
      <c r="A77" s="31" t="s">
        <v>151</v>
      </c>
      <c r="B77" s="31" t="str">
        <f>Nonpt_src_summary!B77</f>
        <v>Tribal</v>
      </c>
      <c r="C77" s="31">
        <f>Nonpt_src_summary!E77</f>
        <v>38</v>
      </c>
      <c r="D77" s="31" t="str">
        <f>Nonpt_src_summary!F77</f>
        <v>38023</v>
      </c>
      <c r="E77" s="31" t="str">
        <f>Nonpt_src_summary!G77</f>
        <v>2310023010</v>
      </c>
      <c r="F77" s="31" t="str">
        <f>Nonpt_src_summary!H77</f>
        <v>Condensate Tanks</v>
      </c>
      <c r="G77" s="160">
        <f>Nonpt_src_summary!I77</f>
        <v>0</v>
      </c>
      <c r="H77" s="124">
        <f>Nonpt_src_summary!J77</f>
        <v>0</v>
      </c>
      <c r="I77" s="124">
        <f>Nonpt_src_summary!K77</f>
        <v>0</v>
      </c>
      <c r="J77" s="124">
        <f>Nonpt_src_summary!L77</f>
        <v>0</v>
      </c>
      <c r="K77" s="125">
        <f>Nonpt_src_summary!M77</f>
        <v>0</v>
      </c>
    </row>
    <row r="78" spans="1:11">
      <c r="A78" s="31" t="s">
        <v>151</v>
      </c>
      <c r="B78" s="31" t="str">
        <f>Nonpt_src_summary!B78</f>
        <v>Tribal</v>
      </c>
      <c r="C78" s="31">
        <f>Nonpt_src_summary!E78</f>
        <v>38</v>
      </c>
      <c r="D78" s="31" t="str">
        <f>Nonpt_src_summary!F78</f>
        <v>38025</v>
      </c>
      <c r="E78" s="31" t="str">
        <f>Nonpt_src_summary!G78</f>
        <v>2310021010</v>
      </c>
      <c r="F78" s="31" t="str">
        <f>Nonpt_src_summary!H78</f>
        <v>Condensate Tanks</v>
      </c>
      <c r="G78" s="160">
        <f>Nonpt_src_summary!I78</f>
        <v>0</v>
      </c>
      <c r="H78" s="124">
        <f>Nonpt_src_summary!J78</f>
        <v>0</v>
      </c>
      <c r="I78" s="124">
        <f>Nonpt_src_summary!K78</f>
        <v>0</v>
      </c>
      <c r="J78" s="124">
        <f>Nonpt_src_summary!L78</f>
        <v>0</v>
      </c>
      <c r="K78" s="125">
        <f>Nonpt_src_summary!M78</f>
        <v>0</v>
      </c>
    </row>
    <row r="79" spans="1:11">
      <c r="A79" s="31" t="s">
        <v>151</v>
      </c>
      <c r="B79" s="31" t="str">
        <f>Nonpt_src_summary!B79</f>
        <v>Tribal</v>
      </c>
      <c r="C79" s="31">
        <f>Nonpt_src_summary!E79</f>
        <v>38</v>
      </c>
      <c r="D79" s="31" t="str">
        <f>Nonpt_src_summary!F79</f>
        <v>38025</v>
      </c>
      <c r="E79" s="31" t="str">
        <f>Nonpt_src_summary!G79</f>
        <v>2310023010</v>
      </c>
      <c r="F79" s="31" t="str">
        <f>Nonpt_src_summary!H79</f>
        <v>Condensate Tanks</v>
      </c>
      <c r="G79" s="160">
        <f>Nonpt_src_summary!I79</f>
        <v>0</v>
      </c>
      <c r="H79" s="124">
        <f>Nonpt_src_summary!J79</f>
        <v>0</v>
      </c>
      <c r="I79" s="124">
        <f>Nonpt_src_summary!K79</f>
        <v>0</v>
      </c>
      <c r="J79" s="124">
        <f>Nonpt_src_summary!L79</f>
        <v>0</v>
      </c>
      <c r="K79" s="125">
        <f>Nonpt_src_summary!M79</f>
        <v>0</v>
      </c>
    </row>
    <row r="80" spans="1:11">
      <c r="A80" s="31" t="s">
        <v>151</v>
      </c>
      <c r="B80" s="31" t="str">
        <f>Nonpt_src_summary!B80</f>
        <v>Tribal</v>
      </c>
      <c r="C80" s="31">
        <f>Nonpt_src_summary!E80</f>
        <v>30</v>
      </c>
      <c r="D80" s="31" t="str">
        <f>Nonpt_src_summary!F80</f>
        <v>30025</v>
      </c>
      <c r="E80" s="31" t="str">
        <f>Nonpt_src_summary!G80</f>
        <v>2310021010</v>
      </c>
      <c r="F80" s="31" t="str">
        <f>Nonpt_src_summary!H80</f>
        <v>Condensate Tanks</v>
      </c>
      <c r="G80" s="160">
        <f>Nonpt_src_summary!I80</f>
        <v>0</v>
      </c>
      <c r="H80" s="124">
        <f>Nonpt_src_summary!J80</f>
        <v>0</v>
      </c>
      <c r="I80" s="124">
        <f>Nonpt_src_summary!K80</f>
        <v>0</v>
      </c>
      <c r="J80" s="124">
        <f>Nonpt_src_summary!L80</f>
        <v>0</v>
      </c>
      <c r="K80" s="125">
        <f>Nonpt_src_summary!M80</f>
        <v>0</v>
      </c>
    </row>
    <row r="81" spans="1:11">
      <c r="A81" s="31" t="s">
        <v>151</v>
      </c>
      <c r="B81" s="31" t="str">
        <f>Nonpt_src_summary!B81</f>
        <v>Tribal</v>
      </c>
      <c r="C81" s="31">
        <f>Nonpt_src_summary!E81</f>
        <v>30</v>
      </c>
      <c r="D81" s="31" t="str">
        <f>Nonpt_src_summary!F81</f>
        <v>30025</v>
      </c>
      <c r="E81" s="31" t="str">
        <f>Nonpt_src_summary!G81</f>
        <v>2310023010</v>
      </c>
      <c r="F81" s="31" t="str">
        <f>Nonpt_src_summary!H81</f>
        <v>Condensate Tanks</v>
      </c>
      <c r="G81" s="160">
        <f>Nonpt_src_summary!I81</f>
        <v>0</v>
      </c>
      <c r="H81" s="124">
        <f>Nonpt_src_summary!J81</f>
        <v>0</v>
      </c>
      <c r="I81" s="124">
        <f>Nonpt_src_summary!K81</f>
        <v>0</v>
      </c>
      <c r="J81" s="124">
        <f>Nonpt_src_summary!L81</f>
        <v>0</v>
      </c>
      <c r="K81" s="125">
        <f>Nonpt_src_summary!M81</f>
        <v>0</v>
      </c>
    </row>
    <row r="82" spans="1:11">
      <c r="A82" s="31" t="s">
        <v>151</v>
      </c>
      <c r="B82" s="31" t="str">
        <f>Nonpt_src_summary!B82</f>
        <v>Tribal</v>
      </c>
      <c r="C82" s="31">
        <f>Nonpt_src_summary!E82</f>
        <v>30</v>
      </c>
      <c r="D82" s="31" t="str">
        <f>Nonpt_src_summary!F82</f>
        <v>30033</v>
      </c>
      <c r="E82" s="31" t="str">
        <f>Nonpt_src_summary!G82</f>
        <v>2310021010</v>
      </c>
      <c r="F82" s="31" t="str">
        <f>Nonpt_src_summary!H82</f>
        <v>Condensate Tanks</v>
      </c>
      <c r="G82" s="160">
        <f>Nonpt_src_summary!I82</f>
        <v>0</v>
      </c>
      <c r="H82" s="124">
        <f>Nonpt_src_summary!J82</f>
        <v>0</v>
      </c>
      <c r="I82" s="124">
        <f>Nonpt_src_summary!K82</f>
        <v>0</v>
      </c>
      <c r="J82" s="124">
        <f>Nonpt_src_summary!L82</f>
        <v>0</v>
      </c>
      <c r="K82" s="125">
        <f>Nonpt_src_summary!M82</f>
        <v>0</v>
      </c>
    </row>
    <row r="83" spans="1:11">
      <c r="A83" s="31" t="s">
        <v>151</v>
      </c>
      <c r="B83" s="31" t="str">
        <f>Nonpt_src_summary!B83</f>
        <v>Tribal</v>
      </c>
      <c r="C83" s="31">
        <f>Nonpt_src_summary!E83</f>
        <v>30</v>
      </c>
      <c r="D83" s="31" t="str">
        <f>Nonpt_src_summary!F83</f>
        <v>30033</v>
      </c>
      <c r="E83" s="31" t="str">
        <f>Nonpt_src_summary!G83</f>
        <v>2310023010</v>
      </c>
      <c r="F83" s="31" t="str">
        <f>Nonpt_src_summary!H83</f>
        <v>Condensate Tanks</v>
      </c>
      <c r="G83" s="160">
        <f>Nonpt_src_summary!I83</f>
        <v>0</v>
      </c>
      <c r="H83" s="124">
        <f>Nonpt_src_summary!J83</f>
        <v>0</v>
      </c>
      <c r="I83" s="124">
        <f>Nonpt_src_summary!K83</f>
        <v>0</v>
      </c>
      <c r="J83" s="124">
        <f>Nonpt_src_summary!L83</f>
        <v>0</v>
      </c>
      <c r="K83" s="125">
        <f>Nonpt_src_summary!M83</f>
        <v>0</v>
      </c>
    </row>
    <row r="84" spans="1:11">
      <c r="A84" s="31" t="s">
        <v>151</v>
      </c>
      <c r="B84" s="31" t="str">
        <f>Nonpt_src_summary!B84</f>
        <v>Tribal</v>
      </c>
      <c r="C84" s="31">
        <f>Nonpt_src_summary!E84</f>
        <v>38</v>
      </c>
      <c r="D84" s="31" t="str">
        <f>Nonpt_src_summary!F84</f>
        <v>38033</v>
      </c>
      <c r="E84" s="31" t="str">
        <f>Nonpt_src_summary!G84</f>
        <v>2310021010</v>
      </c>
      <c r="F84" s="31" t="str">
        <f>Nonpt_src_summary!H84</f>
        <v>Condensate Tanks</v>
      </c>
      <c r="G84" s="160">
        <f>Nonpt_src_summary!I84</f>
        <v>0</v>
      </c>
      <c r="H84" s="124">
        <f>Nonpt_src_summary!J84</f>
        <v>0</v>
      </c>
      <c r="I84" s="124">
        <f>Nonpt_src_summary!K84</f>
        <v>0</v>
      </c>
      <c r="J84" s="124">
        <f>Nonpt_src_summary!L84</f>
        <v>0</v>
      </c>
      <c r="K84" s="125">
        <f>Nonpt_src_summary!M84</f>
        <v>0</v>
      </c>
    </row>
    <row r="85" spans="1:11">
      <c r="A85" s="31" t="s">
        <v>151</v>
      </c>
      <c r="B85" s="31" t="str">
        <f>Nonpt_src_summary!B85</f>
        <v>Tribal</v>
      </c>
      <c r="C85" s="31">
        <f>Nonpt_src_summary!E85</f>
        <v>38</v>
      </c>
      <c r="D85" s="31" t="str">
        <f>Nonpt_src_summary!F85</f>
        <v>38033</v>
      </c>
      <c r="E85" s="31" t="str">
        <f>Nonpt_src_summary!G85</f>
        <v>2310023010</v>
      </c>
      <c r="F85" s="31" t="str">
        <f>Nonpt_src_summary!H85</f>
        <v>Condensate Tanks</v>
      </c>
      <c r="G85" s="160">
        <f>Nonpt_src_summary!I85</f>
        <v>0</v>
      </c>
      <c r="H85" s="124">
        <f>Nonpt_src_summary!J85</f>
        <v>0</v>
      </c>
      <c r="I85" s="124">
        <f>Nonpt_src_summary!K85</f>
        <v>0</v>
      </c>
      <c r="J85" s="124">
        <f>Nonpt_src_summary!L85</f>
        <v>0</v>
      </c>
      <c r="K85" s="125">
        <f>Nonpt_src_summary!M85</f>
        <v>0</v>
      </c>
    </row>
    <row r="86" spans="1:11">
      <c r="A86" s="31" t="s">
        <v>151</v>
      </c>
      <c r="B86" s="31" t="str">
        <f>Nonpt_src_summary!B86</f>
        <v>Tribal</v>
      </c>
      <c r="C86" s="31">
        <f>Nonpt_src_summary!E86</f>
        <v>46</v>
      </c>
      <c r="D86" s="31" t="str">
        <f>Nonpt_src_summary!F86</f>
        <v>46063</v>
      </c>
      <c r="E86" s="31" t="str">
        <f>Nonpt_src_summary!G86</f>
        <v>2310021010</v>
      </c>
      <c r="F86" s="31" t="str">
        <f>Nonpt_src_summary!H86</f>
        <v>Condensate Tanks</v>
      </c>
      <c r="G86" s="160">
        <f>Nonpt_src_summary!I86</f>
        <v>0</v>
      </c>
      <c r="H86" s="124">
        <f>Nonpt_src_summary!J86</f>
        <v>0</v>
      </c>
      <c r="I86" s="124">
        <f>Nonpt_src_summary!K86</f>
        <v>0</v>
      </c>
      <c r="J86" s="124">
        <f>Nonpt_src_summary!L86</f>
        <v>0</v>
      </c>
      <c r="K86" s="125">
        <f>Nonpt_src_summary!M86</f>
        <v>0</v>
      </c>
    </row>
    <row r="87" spans="1:11">
      <c r="A87" s="31" t="s">
        <v>151</v>
      </c>
      <c r="B87" s="31" t="str">
        <f>Nonpt_src_summary!B87</f>
        <v>Tribal</v>
      </c>
      <c r="C87" s="31">
        <f>Nonpt_src_summary!E87</f>
        <v>46</v>
      </c>
      <c r="D87" s="31" t="str">
        <f>Nonpt_src_summary!F87</f>
        <v>46063</v>
      </c>
      <c r="E87" s="31" t="str">
        <f>Nonpt_src_summary!G87</f>
        <v>2310023010</v>
      </c>
      <c r="F87" s="31" t="str">
        <f>Nonpt_src_summary!H87</f>
        <v>Condensate Tanks</v>
      </c>
      <c r="G87" s="160">
        <f>Nonpt_src_summary!I87</f>
        <v>0</v>
      </c>
      <c r="H87" s="124">
        <f>Nonpt_src_summary!J87</f>
        <v>0</v>
      </c>
      <c r="I87" s="124">
        <f>Nonpt_src_summary!K87</f>
        <v>0</v>
      </c>
      <c r="J87" s="124">
        <f>Nonpt_src_summary!L87</f>
        <v>0</v>
      </c>
      <c r="K87" s="125">
        <f>Nonpt_src_summary!M87</f>
        <v>0</v>
      </c>
    </row>
    <row r="88" spans="1:11">
      <c r="A88" s="31" t="s">
        <v>151</v>
      </c>
      <c r="B88" s="31" t="str">
        <f>Nonpt_src_summary!B88</f>
        <v>Tribal</v>
      </c>
      <c r="C88" s="31">
        <f>Nonpt_src_summary!E88</f>
        <v>30</v>
      </c>
      <c r="D88" s="31" t="str">
        <f>Nonpt_src_summary!F88</f>
        <v>30055</v>
      </c>
      <c r="E88" s="31" t="str">
        <f>Nonpt_src_summary!G88</f>
        <v>2310021010</v>
      </c>
      <c r="F88" s="31" t="str">
        <f>Nonpt_src_summary!H88</f>
        <v>Condensate Tanks</v>
      </c>
      <c r="G88" s="160">
        <f>Nonpt_src_summary!I88</f>
        <v>0</v>
      </c>
      <c r="H88" s="124">
        <f>Nonpt_src_summary!J88</f>
        <v>0</v>
      </c>
      <c r="I88" s="124">
        <f>Nonpt_src_summary!K88</f>
        <v>0</v>
      </c>
      <c r="J88" s="124">
        <f>Nonpt_src_summary!L88</f>
        <v>0</v>
      </c>
      <c r="K88" s="125">
        <f>Nonpt_src_summary!M88</f>
        <v>0</v>
      </c>
    </row>
    <row r="89" spans="1:11">
      <c r="A89" s="31" t="s">
        <v>151</v>
      </c>
      <c r="B89" s="31" t="str">
        <f>Nonpt_src_summary!B89</f>
        <v>Tribal</v>
      </c>
      <c r="C89" s="31">
        <f>Nonpt_src_summary!E89</f>
        <v>30</v>
      </c>
      <c r="D89" s="31" t="str">
        <f>Nonpt_src_summary!F89</f>
        <v>30055</v>
      </c>
      <c r="E89" s="31" t="str">
        <f>Nonpt_src_summary!G89</f>
        <v>2310023010</v>
      </c>
      <c r="F89" s="31" t="str">
        <f>Nonpt_src_summary!H89</f>
        <v>Condensate Tanks</v>
      </c>
      <c r="G89" s="160">
        <f>Nonpt_src_summary!I89</f>
        <v>0</v>
      </c>
      <c r="H89" s="124">
        <f>Nonpt_src_summary!J89</f>
        <v>0</v>
      </c>
      <c r="I89" s="124">
        <f>Nonpt_src_summary!K89</f>
        <v>0</v>
      </c>
      <c r="J89" s="124">
        <f>Nonpt_src_summary!L89</f>
        <v>0</v>
      </c>
      <c r="K89" s="125">
        <f>Nonpt_src_summary!M89</f>
        <v>0</v>
      </c>
    </row>
    <row r="90" spans="1:11">
      <c r="A90" s="31" t="s">
        <v>151</v>
      </c>
      <c r="B90" s="31" t="str">
        <f>Nonpt_src_summary!B90</f>
        <v>Tribal</v>
      </c>
      <c r="C90" s="31">
        <f>Nonpt_src_summary!E90</f>
        <v>38</v>
      </c>
      <c r="D90" s="31" t="str">
        <f>Nonpt_src_summary!F90</f>
        <v>38049</v>
      </c>
      <c r="E90" s="31" t="str">
        <f>Nonpt_src_summary!G90</f>
        <v>2310021010</v>
      </c>
      <c r="F90" s="31" t="str">
        <f>Nonpt_src_summary!H90</f>
        <v>Condensate Tanks</v>
      </c>
      <c r="G90" s="160">
        <f>Nonpt_src_summary!I90</f>
        <v>0</v>
      </c>
      <c r="H90" s="124">
        <f>Nonpt_src_summary!J90</f>
        <v>0</v>
      </c>
      <c r="I90" s="124">
        <f>Nonpt_src_summary!K90</f>
        <v>0</v>
      </c>
      <c r="J90" s="124">
        <f>Nonpt_src_summary!L90</f>
        <v>0</v>
      </c>
      <c r="K90" s="125">
        <f>Nonpt_src_summary!M90</f>
        <v>0</v>
      </c>
    </row>
    <row r="91" spans="1:11">
      <c r="A91" s="31" t="s">
        <v>151</v>
      </c>
      <c r="B91" s="31" t="str">
        <f>Nonpt_src_summary!B91</f>
        <v>Tribal</v>
      </c>
      <c r="C91" s="31">
        <f>Nonpt_src_summary!E91</f>
        <v>38</v>
      </c>
      <c r="D91" s="31" t="str">
        <f>Nonpt_src_summary!F91</f>
        <v>38049</v>
      </c>
      <c r="E91" s="31" t="str">
        <f>Nonpt_src_summary!G91</f>
        <v>2310023010</v>
      </c>
      <c r="F91" s="31" t="str">
        <f>Nonpt_src_summary!H91</f>
        <v>Condensate Tanks</v>
      </c>
      <c r="G91" s="160">
        <f>Nonpt_src_summary!I91</f>
        <v>0</v>
      </c>
      <c r="H91" s="124">
        <f>Nonpt_src_summary!J91</f>
        <v>0</v>
      </c>
      <c r="I91" s="124">
        <f>Nonpt_src_summary!K91</f>
        <v>0</v>
      </c>
      <c r="J91" s="124">
        <f>Nonpt_src_summary!L91</f>
        <v>0</v>
      </c>
      <c r="K91" s="125">
        <f>Nonpt_src_summary!M91</f>
        <v>0</v>
      </c>
    </row>
    <row r="92" spans="1:11">
      <c r="A92" s="31" t="s">
        <v>151</v>
      </c>
      <c r="B92" s="31" t="str">
        <f>Nonpt_src_summary!B92</f>
        <v>Tribal</v>
      </c>
      <c r="C92" s="31">
        <f>Nonpt_src_summary!E92</f>
        <v>38</v>
      </c>
      <c r="D92" s="31" t="str">
        <f>Nonpt_src_summary!F92</f>
        <v>38053</v>
      </c>
      <c r="E92" s="31" t="str">
        <f>Nonpt_src_summary!G92</f>
        <v>2310021010</v>
      </c>
      <c r="F92" s="31" t="str">
        <f>Nonpt_src_summary!H92</f>
        <v>Condensate Tanks</v>
      </c>
      <c r="G92" s="160">
        <f>Nonpt_src_summary!I92</f>
        <v>0</v>
      </c>
      <c r="H92" s="124">
        <f>Nonpt_src_summary!J92</f>
        <v>0</v>
      </c>
      <c r="I92" s="124">
        <f>Nonpt_src_summary!K92</f>
        <v>0</v>
      </c>
      <c r="J92" s="124">
        <f>Nonpt_src_summary!L92</f>
        <v>0</v>
      </c>
      <c r="K92" s="125">
        <f>Nonpt_src_summary!M92</f>
        <v>0</v>
      </c>
    </row>
    <row r="93" spans="1:11">
      <c r="A93" s="31" t="s">
        <v>151</v>
      </c>
      <c r="B93" s="31" t="str">
        <f>Nonpt_src_summary!B93</f>
        <v>Tribal</v>
      </c>
      <c r="C93" s="31">
        <f>Nonpt_src_summary!E93</f>
        <v>38</v>
      </c>
      <c r="D93" s="31" t="str">
        <f>Nonpt_src_summary!F93</f>
        <v>38053</v>
      </c>
      <c r="E93" s="31" t="str">
        <f>Nonpt_src_summary!G93</f>
        <v>2310023010</v>
      </c>
      <c r="F93" s="31" t="str">
        <f>Nonpt_src_summary!H93</f>
        <v>Condensate Tanks</v>
      </c>
      <c r="G93" s="160">
        <f>Nonpt_src_summary!I93</f>
        <v>0</v>
      </c>
      <c r="H93" s="124">
        <f>Nonpt_src_summary!J93</f>
        <v>0</v>
      </c>
      <c r="I93" s="124">
        <f>Nonpt_src_summary!K93</f>
        <v>0</v>
      </c>
      <c r="J93" s="124">
        <f>Nonpt_src_summary!L93</f>
        <v>0</v>
      </c>
      <c r="K93" s="125">
        <f>Nonpt_src_summary!M93</f>
        <v>0</v>
      </c>
    </row>
    <row r="94" spans="1:11">
      <c r="A94" s="31" t="s">
        <v>151</v>
      </c>
      <c r="B94" s="31" t="str">
        <f>Nonpt_src_summary!B94</f>
        <v>Tribal</v>
      </c>
      <c r="C94" s="31">
        <f>Nonpt_src_summary!E94</f>
        <v>38</v>
      </c>
      <c r="D94" s="31" t="str">
        <f>Nonpt_src_summary!F94</f>
        <v>38055</v>
      </c>
      <c r="E94" s="31" t="str">
        <f>Nonpt_src_summary!G94</f>
        <v>2310021010</v>
      </c>
      <c r="F94" s="31" t="str">
        <f>Nonpt_src_summary!H94</f>
        <v>Condensate Tanks</v>
      </c>
      <c r="G94" s="160">
        <f>Nonpt_src_summary!I94</f>
        <v>0</v>
      </c>
      <c r="H94" s="124">
        <f>Nonpt_src_summary!J94</f>
        <v>0</v>
      </c>
      <c r="I94" s="124">
        <f>Nonpt_src_summary!K94</f>
        <v>0</v>
      </c>
      <c r="J94" s="124">
        <f>Nonpt_src_summary!L94</f>
        <v>0</v>
      </c>
      <c r="K94" s="125">
        <f>Nonpt_src_summary!M94</f>
        <v>0</v>
      </c>
    </row>
    <row r="95" spans="1:11">
      <c r="A95" s="31" t="s">
        <v>151</v>
      </c>
      <c r="B95" s="31" t="str">
        <f>Nonpt_src_summary!B95</f>
        <v>Tribal</v>
      </c>
      <c r="C95" s="31">
        <f>Nonpt_src_summary!E95</f>
        <v>38</v>
      </c>
      <c r="D95" s="31" t="str">
        <f>Nonpt_src_summary!F95</f>
        <v>38055</v>
      </c>
      <c r="E95" s="31" t="str">
        <f>Nonpt_src_summary!G95</f>
        <v>2310023010</v>
      </c>
      <c r="F95" s="31" t="str">
        <f>Nonpt_src_summary!H95</f>
        <v>Condensate Tanks</v>
      </c>
      <c r="G95" s="160">
        <f>Nonpt_src_summary!I95</f>
        <v>0</v>
      </c>
      <c r="H95" s="124">
        <f>Nonpt_src_summary!J95</f>
        <v>0</v>
      </c>
      <c r="I95" s="124">
        <f>Nonpt_src_summary!K95</f>
        <v>0</v>
      </c>
      <c r="J95" s="124">
        <f>Nonpt_src_summary!L95</f>
        <v>0</v>
      </c>
      <c r="K95" s="125">
        <f>Nonpt_src_summary!M95</f>
        <v>0</v>
      </c>
    </row>
    <row r="96" spans="1:11">
      <c r="A96" s="31" t="s">
        <v>151</v>
      </c>
      <c r="B96" s="31" t="str">
        <f>Nonpt_src_summary!B96</f>
        <v>Tribal</v>
      </c>
      <c r="C96" s="31">
        <f>Nonpt_src_summary!E96</f>
        <v>38</v>
      </c>
      <c r="D96" s="31" t="str">
        <f>Nonpt_src_summary!F96</f>
        <v>38061</v>
      </c>
      <c r="E96" s="31" t="str">
        <f>Nonpt_src_summary!G96</f>
        <v>2310021010</v>
      </c>
      <c r="F96" s="31" t="str">
        <f>Nonpt_src_summary!H96</f>
        <v>Condensate Tanks</v>
      </c>
      <c r="G96" s="160">
        <f>Nonpt_src_summary!I96</f>
        <v>0</v>
      </c>
      <c r="H96" s="124">
        <f>Nonpt_src_summary!J96</f>
        <v>0</v>
      </c>
      <c r="I96" s="124">
        <f>Nonpt_src_summary!K96</f>
        <v>0</v>
      </c>
      <c r="J96" s="124">
        <f>Nonpt_src_summary!L96</f>
        <v>0</v>
      </c>
      <c r="K96" s="125">
        <f>Nonpt_src_summary!M96</f>
        <v>0</v>
      </c>
    </row>
    <row r="97" spans="1:11">
      <c r="A97" s="31" t="s">
        <v>151</v>
      </c>
      <c r="B97" s="31" t="str">
        <f>Nonpt_src_summary!B97</f>
        <v>Tribal</v>
      </c>
      <c r="C97" s="31">
        <f>Nonpt_src_summary!E97</f>
        <v>38</v>
      </c>
      <c r="D97" s="31" t="str">
        <f>Nonpt_src_summary!F97</f>
        <v>38061</v>
      </c>
      <c r="E97" s="31" t="str">
        <f>Nonpt_src_summary!G97</f>
        <v>2310023010</v>
      </c>
      <c r="F97" s="31" t="str">
        <f>Nonpt_src_summary!H97</f>
        <v>Condensate Tanks</v>
      </c>
      <c r="G97" s="160">
        <f>Nonpt_src_summary!I97</f>
        <v>0</v>
      </c>
      <c r="H97" s="124">
        <f>Nonpt_src_summary!J97</f>
        <v>0</v>
      </c>
      <c r="I97" s="124">
        <f>Nonpt_src_summary!K97</f>
        <v>0</v>
      </c>
      <c r="J97" s="124">
        <f>Nonpt_src_summary!L97</f>
        <v>0</v>
      </c>
      <c r="K97" s="125">
        <f>Nonpt_src_summary!M97</f>
        <v>0</v>
      </c>
    </row>
    <row r="98" spans="1:11">
      <c r="A98" s="31" t="s">
        <v>151</v>
      </c>
      <c r="B98" s="31" t="str">
        <f>Nonpt_src_summary!B98</f>
        <v>Tribal</v>
      </c>
      <c r="C98" s="31">
        <f>Nonpt_src_summary!E98</f>
        <v>30</v>
      </c>
      <c r="D98" s="31" t="str">
        <f>Nonpt_src_summary!F98</f>
        <v>30071</v>
      </c>
      <c r="E98" s="31" t="str">
        <f>Nonpt_src_summary!G98</f>
        <v>2310021010</v>
      </c>
      <c r="F98" s="31" t="str">
        <f>Nonpt_src_summary!H98</f>
        <v>Condensate Tanks</v>
      </c>
      <c r="G98" s="160">
        <f>Nonpt_src_summary!I98</f>
        <v>0</v>
      </c>
      <c r="H98" s="124">
        <f>Nonpt_src_summary!J98</f>
        <v>0</v>
      </c>
      <c r="I98" s="124">
        <f>Nonpt_src_summary!K98</f>
        <v>0</v>
      </c>
      <c r="J98" s="124">
        <f>Nonpt_src_summary!L98</f>
        <v>0</v>
      </c>
      <c r="K98" s="125">
        <f>Nonpt_src_summary!M98</f>
        <v>0</v>
      </c>
    </row>
    <row r="99" spans="1:11">
      <c r="A99" s="31" t="s">
        <v>151</v>
      </c>
      <c r="B99" s="31" t="str">
        <f>Nonpt_src_summary!B99</f>
        <v>Tribal</v>
      </c>
      <c r="C99" s="31">
        <f>Nonpt_src_summary!E99</f>
        <v>30</v>
      </c>
      <c r="D99" s="31" t="str">
        <f>Nonpt_src_summary!F99</f>
        <v>30071</v>
      </c>
      <c r="E99" s="31" t="str">
        <f>Nonpt_src_summary!G99</f>
        <v>2310023010</v>
      </c>
      <c r="F99" s="31" t="str">
        <f>Nonpt_src_summary!H99</f>
        <v>Condensate Tanks</v>
      </c>
      <c r="G99" s="160">
        <f>Nonpt_src_summary!I99</f>
        <v>0</v>
      </c>
      <c r="H99" s="124">
        <f>Nonpt_src_summary!J99</f>
        <v>0</v>
      </c>
      <c r="I99" s="124">
        <f>Nonpt_src_summary!K99</f>
        <v>0</v>
      </c>
      <c r="J99" s="124">
        <f>Nonpt_src_summary!L99</f>
        <v>0</v>
      </c>
      <c r="K99" s="125">
        <f>Nonpt_src_summary!M99</f>
        <v>0</v>
      </c>
    </row>
    <row r="100" spans="1:11">
      <c r="A100" s="31" t="s">
        <v>151</v>
      </c>
      <c r="B100" s="31" t="str">
        <f>Nonpt_src_summary!B100</f>
        <v>Tribal</v>
      </c>
      <c r="C100" s="31">
        <f>Nonpt_src_summary!E100</f>
        <v>30</v>
      </c>
      <c r="D100" s="31" t="str">
        <f>Nonpt_src_summary!F100</f>
        <v>30079</v>
      </c>
      <c r="E100" s="31" t="str">
        <f>Nonpt_src_summary!G100</f>
        <v>2310021010</v>
      </c>
      <c r="F100" s="31" t="str">
        <f>Nonpt_src_summary!H100</f>
        <v>Condensate Tanks</v>
      </c>
      <c r="G100" s="160">
        <f>Nonpt_src_summary!I100</f>
        <v>0</v>
      </c>
      <c r="H100" s="124">
        <f>Nonpt_src_summary!J100</f>
        <v>0</v>
      </c>
      <c r="I100" s="124">
        <f>Nonpt_src_summary!K100</f>
        <v>0</v>
      </c>
      <c r="J100" s="124">
        <f>Nonpt_src_summary!L100</f>
        <v>0</v>
      </c>
      <c r="K100" s="125">
        <f>Nonpt_src_summary!M100</f>
        <v>0</v>
      </c>
    </row>
    <row r="101" spans="1:11">
      <c r="A101" s="31" t="s">
        <v>151</v>
      </c>
      <c r="B101" s="31" t="str">
        <f>Nonpt_src_summary!B101</f>
        <v>Tribal</v>
      </c>
      <c r="C101" s="31">
        <f>Nonpt_src_summary!E101</f>
        <v>30</v>
      </c>
      <c r="D101" s="31" t="str">
        <f>Nonpt_src_summary!F101</f>
        <v>30079</v>
      </c>
      <c r="E101" s="31" t="str">
        <f>Nonpt_src_summary!G101</f>
        <v>2310023010</v>
      </c>
      <c r="F101" s="31" t="str">
        <f>Nonpt_src_summary!H101</f>
        <v>Condensate Tanks</v>
      </c>
      <c r="G101" s="160">
        <f>Nonpt_src_summary!I101</f>
        <v>0</v>
      </c>
      <c r="H101" s="124">
        <f>Nonpt_src_summary!J101</f>
        <v>0</v>
      </c>
      <c r="I101" s="124">
        <f>Nonpt_src_summary!K101</f>
        <v>0</v>
      </c>
      <c r="J101" s="124">
        <f>Nonpt_src_summary!L101</f>
        <v>0</v>
      </c>
      <c r="K101" s="125">
        <f>Nonpt_src_summary!M101</f>
        <v>0</v>
      </c>
    </row>
    <row r="102" spans="1:11">
      <c r="A102" s="31" t="s">
        <v>151</v>
      </c>
      <c r="B102" s="31" t="str">
        <f>Nonpt_src_summary!B102</f>
        <v>Tribal</v>
      </c>
      <c r="C102" s="31">
        <f>Nonpt_src_summary!E102</f>
        <v>38</v>
      </c>
      <c r="D102" s="31" t="str">
        <f>Nonpt_src_summary!F102</f>
        <v>38075</v>
      </c>
      <c r="E102" s="31" t="str">
        <f>Nonpt_src_summary!G102</f>
        <v>2310021010</v>
      </c>
      <c r="F102" s="31" t="str">
        <f>Nonpt_src_summary!H102</f>
        <v>Condensate Tanks</v>
      </c>
      <c r="G102" s="160">
        <f>Nonpt_src_summary!I102</f>
        <v>0</v>
      </c>
      <c r="H102" s="124">
        <f>Nonpt_src_summary!J102</f>
        <v>0</v>
      </c>
      <c r="I102" s="124">
        <f>Nonpt_src_summary!K102</f>
        <v>0</v>
      </c>
      <c r="J102" s="124">
        <f>Nonpt_src_summary!L102</f>
        <v>0</v>
      </c>
      <c r="K102" s="125">
        <f>Nonpt_src_summary!M102</f>
        <v>0</v>
      </c>
    </row>
    <row r="103" spans="1:11">
      <c r="A103" s="31" t="s">
        <v>151</v>
      </c>
      <c r="B103" s="31" t="str">
        <f>Nonpt_src_summary!B103</f>
        <v>Tribal</v>
      </c>
      <c r="C103" s="31">
        <f>Nonpt_src_summary!E103</f>
        <v>38</v>
      </c>
      <c r="D103" s="31" t="str">
        <f>Nonpt_src_summary!F103</f>
        <v>38075</v>
      </c>
      <c r="E103" s="31" t="str">
        <f>Nonpt_src_summary!G103</f>
        <v>2310023010</v>
      </c>
      <c r="F103" s="31" t="str">
        <f>Nonpt_src_summary!H103</f>
        <v>Condensate Tanks</v>
      </c>
      <c r="G103" s="160">
        <f>Nonpt_src_summary!I103</f>
        <v>0</v>
      </c>
      <c r="H103" s="124">
        <f>Nonpt_src_summary!J103</f>
        <v>0</v>
      </c>
      <c r="I103" s="124">
        <f>Nonpt_src_summary!K103</f>
        <v>0</v>
      </c>
      <c r="J103" s="124">
        <f>Nonpt_src_summary!L103</f>
        <v>0</v>
      </c>
      <c r="K103" s="125">
        <f>Nonpt_src_summary!M103</f>
        <v>0</v>
      </c>
    </row>
    <row r="104" spans="1:11">
      <c r="A104" s="31" t="s">
        <v>151</v>
      </c>
      <c r="B104" s="31" t="str">
        <f>Nonpt_src_summary!B104</f>
        <v>Tribal</v>
      </c>
      <c r="C104" s="31">
        <f>Nonpt_src_summary!E104</f>
        <v>30</v>
      </c>
      <c r="D104" s="31" t="str">
        <f>Nonpt_src_summary!F104</f>
        <v>30083</v>
      </c>
      <c r="E104" s="31" t="str">
        <f>Nonpt_src_summary!G104</f>
        <v>2310021010</v>
      </c>
      <c r="F104" s="31" t="str">
        <f>Nonpt_src_summary!H104</f>
        <v>Condensate Tanks</v>
      </c>
      <c r="G104" s="160">
        <f>Nonpt_src_summary!I104</f>
        <v>0</v>
      </c>
      <c r="H104" s="124">
        <f>Nonpt_src_summary!J104</f>
        <v>0</v>
      </c>
      <c r="I104" s="124">
        <f>Nonpt_src_summary!K104</f>
        <v>0</v>
      </c>
      <c r="J104" s="124">
        <f>Nonpt_src_summary!L104</f>
        <v>0</v>
      </c>
      <c r="K104" s="125">
        <f>Nonpt_src_summary!M104</f>
        <v>0</v>
      </c>
    </row>
    <row r="105" spans="1:11">
      <c r="A105" s="31" t="s">
        <v>151</v>
      </c>
      <c r="B105" s="31" t="str">
        <f>Nonpt_src_summary!B105</f>
        <v>Tribal</v>
      </c>
      <c r="C105" s="31">
        <f>Nonpt_src_summary!E105</f>
        <v>30</v>
      </c>
      <c r="D105" s="31" t="str">
        <f>Nonpt_src_summary!F105</f>
        <v>30083</v>
      </c>
      <c r="E105" s="31" t="str">
        <f>Nonpt_src_summary!G105</f>
        <v>2310023010</v>
      </c>
      <c r="F105" s="31" t="str">
        <f>Nonpt_src_summary!H105</f>
        <v>Condensate Tanks</v>
      </c>
      <c r="G105" s="160">
        <f>Nonpt_src_summary!I105</f>
        <v>0</v>
      </c>
      <c r="H105" s="124">
        <f>Nonpt_src_summary!J105</f>
        <v>0</v>
      </c>
      <c r="I105" s="124">
        <f>Nonpt_src_summary!K105</f>
        <v>0</v>
      </c>
      <c r="J105" s="124">
        <f>Nonpt_src_summary!L105</f>
        <v>0</v>
      </c>
      <c r="K105" s="125">
        <f>Nonpt_src_summary!M105</f>
        <v>0</v>
      </c>
    </row>
    <row r="106" spans="1:11">
      <c r="A106" s="31" t="s">
        <v>151</v>
      </c>
      <c r="B106" s="31" t="str">
        <f>Nonpt_src_summary!B106</f>
        <v>Tribal</v>
      </c>
      <c r="C106" s="31">
        <f>Nonpt_src_summary!E106</f>
        <v>30</v>
      </c>
      <c r="D106" s="31" t="str">
        <f>Nonpt_src_summary!F106</f>
        <v>30085</v>
      </c>
      <c r="E106" s="31" t="str">
        <f>Nonpt_src_summary!G106</f>
        <v>2310021010</v>
      </c>
      <c r="F106" s="31" t="str">
        <f>Nonpt_src_summary!H106</f>
        <v>Condensate Tanks</v>
      </c>
      <c r="G106" s="160">
        <f>Nonpt_src_summary!I106</f>
        <v>0</v>
      </c>
      <c r="H106" s="124">
        <f>Nonpt_src_summary!J106</f>
        <v>0</v>
      </c>
      <c r="I106" s="124">
        <f>Nonpt_src_summary!K106</f>
        <v>0</v>
      </c>
      <c r="J106" s="124">
        <f>Nonpt_src_summary!L106</f>
        <v>0</v>
      </c>
      <c r="K106" s="125">
        <f>Nonpt_src_summary!M106</f>
        <v>0</v>
      </c>
    </row>
    <row r="107" spans="1:11">
      <c r="A107" s="31" t="s">
        <v>151</v>
      </c>
      <c r="B107" s="31" t="str">
        <f>Nonpt_src_summary!B107</f>
        <v>Tribal</v>
      </c>
      <c r="C107" s="31">
        <f>Nonpt_src_summary!E107</f>
        <v>30</v>
      </c>
      <c r="D107" s="31" t="str">
        <f>Nonpt_src_summary!F107</f>
        <v>30085</v>
      </c>
      <c r="E107" s="31" t="str">
        <f>Nonpt_src_summary!G107</f>
        <v>2310023010</v>
      </c>
      <c r="F107" s="31" t="str">
        <f>Nonpt_src_summary!H107</f>
        <v>Condensate Tanks</v>
      </c>
      <c r="G107" s="160">
        <f>Nonpt_src_summary!I107</f>
        <v>0</v>
      </c>
      <c r="H107" s="124">
        <f>Nonpt_src_summary!J107</f>
        <v>0</v>
      </c>
      <c r="I107" s="124">
        <f>Nonpt_src_summary!K107</f>
        <v>0</v>
      </c>
      <c r="J107" s="124">
        <f>Nonpt_src_summary!L107</f>
        <v>0</v>
      </c>
      <c r="K107" s="125">
        <f>Nonpt_src_summary!M107</f>
        <v>0</v>
      </c>
    </row>
    <row r="108" spans="1:11">
      <c r="A108" s="31" t="s">
        <v>151</v>
      </c>
      <c r="B108" s="31" t="str">
        <f>Nonpt_src_summary!B108</f>
        <v>Tribal</v>
      </c>
      <c r="C108" s="31">
        <f>Nonpt_src_summary!E108</f>
        <v>30</v>
      </c>
      <c r="D108" s="31" t="str">
        <f>Nonpt_src_summary!F108</f>
        <v>30091</v>
      </c>
      <c r="E108" s="31" t="str">
        <f>Nonpt_src_summary!G108</f>
        <v>2310021010</v>
      </c>
      <c r="F108" s="31" t="str">
        <f>Nonpt_src_summary!H108</f>
        <v>Condensate Tanks</v>
      </c>
      <c r="G108" s="160">
        <f>Nonpt_src_summary!I108</f>
        <v>0</v>
      </c>
      <c r="H108" s="124">
        <f>Nonpt_src_summary!J108</f>
        <v>0</v>
      </c>
      <c r="I108" s="124">
        <f>Nonpt_src_summary!K108</f>
        <v>0</v>
      </c>
      <c r="J108" s="124">
        <f>Nonpt_src_summary!L108</f>
        <v>0</v>
      </c>
      <c r="K108" s="125">
        <f>Nonpt_src_summary!M108</f>
        <v>0</v>
      </c>
    </row>
    <row r="109" spans="1:11">
      <c r="A109" s="31" t="s">
        <v>151</v>
      </c>
      <c r="B109" s="31" t="str">
        <f>Nonpt_src_summary!B109</f>
        <v>Tribal</v>
      </c>
      <c r="C109" s="31">
        <f>Nonpt_src_summary!E109</f>
        <v>30</v>
      </c>
      <c r="D109" s="31" t="str">
        <f>Nonpt_src_summary!F109</f>
        <v>30091</v>
      </c>
      <c r="E109" s="31" t="str">
        <f>Nonpt_src_summary!G109</f>
        <v>2310023010</v>
      </c>
      <c r="F109" s="31" t="str">
        <f>Nonpt_src_summary!H109</f>
        <v>Condensate Tanks</v>
      </c>
      <c r="G109" s="160">
        <f>Nonpt_src_summary!I109</f>
        <v>0</v>
      </c>
      <c r="H109" s="124">
        <f>Nonpt_src_summary!J109</f>
        <v>0</v>
      </c>
      <c r="I109" s="124">
        <f>Nonpt_src_summary!K109</f>
        <v>0</v>
      </c>
      <c r="J109" s="124">
        <f>Nonpt_src_summary!L109</f>
        <v>0</v>
      </c>
      <c r="K109" s="125">
        <f>Nonpt_src_summary!M109</f>
        <v>0</v>
      </c>
    </row>
    <row r="110" spans="1:11">
      <c r="A110" s="31" t="s">
        <v>151</v>
      </c>
      <c r="B110" s="31" t="str">
        <f>Nonpt_src_summary!B110</f>
        <v>Tribal</v>
      </c>
      <c r="C110" s="31">
        <f>Nonpt_src_summary!E110</f>
        <v>38</v>
      </c>
      <c r="D110" s="31" t="str">
        <f>Nonpt_src_summary!F110</f>
        <v>38087</v>
      </c>
      <c r="E110" s="31" t="str">
        <f>Nonpt_src_summary!G110</f>
        <v>2310021010</v>
      </c>
      <c r="F110" s="31" t="str">
        <f>Nonpt_src_summary!H110</f>
        <v>Condensate Tanks</v>
      </c>
      <c r="G110" s="160">
        <f>Nonpt_src_summary!I110</f>
        <v>0</v>
      </c>
      <c r="H110" s="124">
        <f>Nonpt_src_summary!J110</f>
        <v>0</v>
      </c>
      <c r="I110" s="124">
        <f>Nonpt_src_summary!K110</f>
        <v>0</v>
      </c>
      <c r="J110" s="124">
        <f>Nonpt_src_summary!L110</f>
        <v>0</v>
      </c>
      <c r="K110" s="125">
        <f>Nonpt_src_summary!M110</f>
        <v>0</v>
      </c>
    </row>
    <row r="111" spans="1:11">
      <c r="A111" s="31" t="s">
        <v>151</v>
      </c>
      <c r="B111" s="31" t="str">
        <f>Nonpt_src_summary!B111</f>
        <v>Tribal</v>
      </c>
      <c r="C111" s="31">
        <f>Nonpt_src_summary!E111</f>
        <v>38</v>
      </c>
      <c r="D111" s="31" t="str">
        <f>Nonpt_src_summary!F111</f>
        <v>38087</v>
      </c>
      <c r="E111" s="31" t="str">
        <f>Nonpt_src_summary!G111</f>
        <v>2310023010</v>
      </c>
      <c r="F111" s="31" t="str">
        <f>Nonpt_src_summary!H111</f>
        <v>Condensate Tanks</v>
      </c>
      <c r="G111" s="160">
        <f>Nonpt_src_summary!I111</f>
        <v>0</v>
      </c>
      <c r="H111" s="124">
        <f>Nonpt_src_summary!J111</f>
        <v>0</v>
      </c>
      <c r="I111" s="124">
        <f>Nonpt_src_summary!K111</f>
        <v>0</v>
      </c>
      <c r="J111" s="124">
        <f>Nonpt_src_summary!L111</f>
        <v>0</v>
      </c>
      <c r="K111" s="125">
        <f>Nonpt_src_summary!M111</f>
        <v>0</v>
      </c>
    </row>
    <row r="112" spans="1:11">
      <c r="A112" s="31" t="s">
        <v>151</v>
      </c>
      <c r="B112" s="31" t="str">
        <f>Nonpt_src_summary!B112</f>
        <v>Tribal</v>
      </c>
      <c r="C112" s="31">
        <f>Nonpt_src_summary!E112</f>
        <v>38</v>
      </c>
      <c r="D112" s="31" t="str">
        <f>Nonpt_src_summary!F112</f>
        <v>38089</v>
      </c>
      <c r="E112" s="31" t="str">
        <f>Nonpt_src_summary!G112</f>
        <v>2310021010</v>
      </c>
      <c r="F112" s="31" t="str">
        <f>Nonpt_src_summary!H112</f>
        <v>Condensate Tanks</v>
      </c>
      <c r="G112" s="160">
        <f>Nonpt_src_summary!I112</f>
        <v>0</v>
      </c>
      <c r="H112" s="124">
        <f>Nonpt_src_summary!J112</f>
        <v>0</v>
      </c>
      <c r="I112" s="124">
        <f>Nonpt_src_summary!K112</f>
        <v>0</v>
      </c>
      <c r="J112" s="124">
        <f>Nonpt_src_summary!L112</f>
        <v>0</v>
      </c>
      <c r="K112" s="125">
        <f>Nonpt_src_summary!M112</f>
        <v>0</v>
      </c>
    </row>
    <row r="113" spans="1:11">
      <c r="A113" s="31" t="s">
        <v>151</v>
      </c>
      <c r="B113" s="31" t="str">
        <f>Nonpt_src_summary!B113</f>
        <v>Tribal</v>
      </c>
      <c r="C113" s="31">
        <f>Nonpt_src_summary!E113</f>
        <v>38</v>
      </c>
      <c r="D113" s="31" t="str">
        <f>Nonpt_src_summary!F113</f>
        <v>38089</v>
      </c>
      <c r="E113" s="31" t="str">
        <f>Nonpt_src_summary!G113</f>
        <v>2310023010</v>
      </c>
      <c r="F113" s="31" t="str">
        <f>Nonpt_src_summary!H113</f>
        <v>Condensate Tanks</v>
      </c>
      <c r="G113" s="160">
        <f>Nonpt_src_summary!I113</f>
        <v>0</v>
      </c>
      <c r="H113" s="124">
        <f>Nonpt_src_summary!J113</f>
        <v>0</v>
      </c>
      <c r="I113" s="124">
        <f>Nonpt_src_summary!K113</f>
        <v>0</v>
      </c>
      <c r="J113" s="124">
        <f>Nonpt_src_summary!L113</f>
        <v>0</v>
      </c>
      <c r="K113" s="125">
        <f>Nonpt_src_summary!M113</f>
        <v>0</v>
      </c>
    </row>
    <row r="114" spans="1:11">
      <c r="A114" s="31" t="s">
        <v>151</v>
      </c>
      <c r="B114" s="31" t="str">
        <f>Nonpt_src_summary!B114</f>
        <v>Tribal</v>
      </c>
      <c r="C114" s="31">
        <f>Nonpt_src_summary!E114</f>
        <v>30</v>
      </c>
      <c r="D114" s="31" t="str">
        <f>Nonpt_src_summary!F114</f>
        <v>30105</v>
      </c>
      <c r="E114" s="31" t="str">
        <f>Nonpt_src_summary!G114</f>
        <v>2310021010</v>
      </c>
      <c r="F114" s="31" t="str">
        <f>Nonpt_src_summary!H114</f>
        <v>Condensate Tanks</v>
      </c>
      <c r="G114" s="160">
        <f>Nonpt_src_summary!I114</f>
        <v>0</v>
      </c>
      <c r="H114" s="124">
        <f>Nonpt_src_summary!J114</f>
        <v>0</v>
      </c>
      <c r="I114" s="124">
        <f>Nonpt_src_summary!K114</f>
        <v>0</v>
      </c>
      <c r="J114" s="124">
        <f>Nonpt_src_summary!L114</f>
        <v>0</v>
      </c>
      <c r="K114" s="125">
        <f>Nonpt_src_summary!M114</f>
        <v>0</v>
      </c>
    </row>
    <row r="115" spans="1:11">
      <c r="A115" s="31" t="s">
        <v>151</v>
      </c>
      <c r="B115" s="31" t="str">
        <f>Nonpt_src_summary!B115</f>
        <v>Tribal</v>
      </c>
      <c r="C115" s="31">
        <f>Nonpt_src_summary!E115</f>
        <v>30</v>
      </c>
      <c r="D115" s="31" t="str">
        <f>Nonpt_src_summary!F115</f>
        <v>30105</v>
      </c>
      <c r="E115" s="31" t="str">
        <f>Nonpt_src_summary!G115</f>
        <v>2310023010</v>
      </c>
      <c r="F115" s="31" t="str">
        <f>Nonpt_src_summary!H115</f>
        <v>Condensate Tanks</v>
      </c>
      <c r="G115" s="160">
        <f>Nonpt_src_summary!I115</f>
        <v>0</v>
      </c>
      <c r="H115" s="124">
        <f>Nonpt_src_summary!J115</f>
        <v>0</v>
      </c>
      <c r="I115" s="124">
        <f>Nonpt_src_summary!K115</f>
        <v>0</v>
      </c>
      <c r="J115" s="124">
        <f>Nonpt_src_summary!L115</f>
        <v>0</v>
      </c>
      <c r="K115" s="125">
        <f>Nonpt_src_summary!M115</f>
        <v>0</v>
      </c>
    </row>
    <row r="116" spans="1:11">
      <c r="A116" s="31" t="s">
        <v>151</v>
      </c>
      <c r="B116" s="31" t="str">
        <f>Nonpt_src_summary!B116</f>
        <v>Tribal</v>
      </c>
      <c r="C116" s="31">
        <f>Nonpt_src_summary!E116</f>
        <v>38</v>
      </c>
      <c r="D116" s="31" t="str">
        <f>Nonpt_src_summary!F116</f>
        <v>38101</v>
      </c>
      <c r="E116" s="31" t="str">
        <f>Nonpt_src_summary!G116</f>
        <v>2310021010</v>
      </c>
      <c r="F116" s="31" t="str">
        <f>Nonpt_src_summary!H116</f>
        <v>Condensate Tanks</v>
      </c>
      <c r="G116" s="160">
        <f>Nonpt_src_summary!I116</f>
        <v>0</v>
      </c>
      <c r="H116" s="124">
        <f>Nonpt_src_summary!J116</f>
        <v>0</v>
      </c>
      <c r="I116" s="124">
        <f>Nonpt_src_summary!K116</f>
        <v>0</v>
      </c>
      <c r="J116" s="124">
        <f>Nonpt_src_summary!L116</f>
        <v>0</v>
      </c>
      <c r="K116" s="125">
        <f>Nonpt_src_summary!M116</f>
        <v>0</v>
      </c>
    </row>
    <row r="117" spans="1:11">
      <c r="A117" s="31" t="s">
        <v>151</v>
      </c>
      <c r="B117" s="31" t="str">
        <f>Nonpt_src_summary!B117</f>
        <v>Tribal</v>
      </c>
      <c r="C117" s="31">
        <f>Nonpt_src_summary!E117</f>
        <v>38</v>
      </c>
      <c r="D117" s="31" t="str">
        <f>Nonpt_src_summary!F117</f>
        <v>38101</v>
      </c>
      <c r="E117" s="31" t="str">
        <f>Nonpt_src_summary!G117</f>
        <v>2310023010</v>
      </c>
      <c r="F117" s="31" t="str">
        <f>Nonpt_src_summary!H117</f>
        <v>Condensate Tanks</v>
      </c>
      <c r="G117" s="160">
        <f>Nonpt_src_summary!I117</f>
        <v>0</v>
      </c>
      <c r="H117" s="124">
        <f>Nonpt_src_summary!J117</f>
        <v>0</v>
      </c>
      <c r="I117" s="124">
        <f>Nonpt_src_summary!K117</f>
        <v>0</v>
      </c>
      <c r="J117" s="124">
        <f>Nonpt_src_summary!L117</f>
        <v>0</v>
      </c>
      <c r="K117" s="125">
        <f>Nonpt_src_summary!M117</f>
        <v>0</v>
      </c>
    </row>
    <row r="118" spans="1:11">
      <c r="A118" s="31" t="s">
        <v>151</v>
      </c>
      <c r="B118" s="31" t="str">
        <f>Nonpt_src_summary!B118</f>
        <v>Tribal</v>
      </c>
      <c r="C118" s="31">
        <f>Nonpt_src_summary!E118</f>
        <v>30</v>
      </c>
      <c r="D118" s="31" t="str">
        <f>Nonpt_src_summary!F118</f>
        <v>30109</v>
      </c>
      <c r="E118" s="31" t="str">
        <f>Nonpt_src_summary!G118</f>
        <v>2310021010</v>
      </c>
      <c r="F118" s="31" t="str">
        <f>Nonpt_src_summary!H118</f>
        <v>Condensate Tanks</v>
      </c>
      <c r="G118" s="160">
        <f>Nonpt_src_summary!I118</f>
        <v>0</v>
      </c>
      <c r="H118" s="124">
        <f>Nonpt_src_summary!J118</f>
        <v>0</v>
      </c>
      <c r="I118" s="124">
        <f>Nonpt_src_summary!K118</f>
        <v>0</v>
      </c>
      <c r="J118" s="124">
        <f>Nonpt_src_summary!L118</f>
        <v>0</v>
      </c>
      <c r="K118" s="125">
        <f>Nonpt_src_summary!M118</f>
        <v>0</v>
      </c>
    </row>
    <row r="119" spans="1:11">
      <c r="A119" s="31" t="s">
        <v>151</v>
      </c>
      <c r="B119" s="31" t="str">
        <f>Nonpt_src_summary!B119</f>
        <v>Tribal</v>
      </c>
      <c r="C119" s="31">
        <f>Nonpt_src_summary!E119</f>
        <v>30</v>
      </c>
      <c r="D119" s="31" t="str">
        <f>Nonpt_src_summary!F119</f>
        <v>30109</v>
      </c>
      <c r="E119" s="31" t="str">
        <f>Nonpt_src_summary!G119</f>
        <v>2310023010</v>
      </c>
      <c r="F119" s="31" t="str">
        <f>Nonpt_src_summary!H119</f>
        <v>Condensate Tanks</v>
      </c>
      <c r="G119" s="160">
        <f>Nonpt_src_summary!I119</f>
        <v>0</v>
      </c>
      <c r="H119" s="124">
        <f>Nonpt_src_summary!J119</f>
        <v>0</v>
      </c>
      <c r="I119" s="124">
        <f>Nonpt_src_summary!K119</f>
        <v>0</v>
      </c>
      <c r="J119" s="124">
        <f>Nonpt_src_summary!L119</f>
        <v>0</v>
      </c>
      <c r="K119" s="125">
        <f>Nonpt_src_summary!M119</f>
        <v>0</v>
      </c>
    </row>
    <row r="120" spans="1:11">
      <c r="A120" s="31" t="s">
        <v>151</v>
      </c>
      <c r="B120" s="31" t="str">
        <f>Nonpt_src_summary!B120</f>
        <v>Tribal</v>
      </c>
      <c r="C120" s="31">
        <f>Nonpt_src_summary!E120</f>
        <v>38</v>
      </c>
      <c r="D120" s="31" t="str">
        <f>Nonpt_src_summary!F120</f>
        <v>38105</v>
      </c>
      <c r="E120" s="31" t="str">
        <f>Nonpt_src_summary!G120</f>
        <v>2310021010</v>
      </c>
      <c r="F120" s="31" t="str">
        <f>Nonpt_src_summary!H120</f>
        <v>Condensate Tanks</v>
      </c>
      <c r="G120" s="160">
        <f>Nonpt_src_summary!I120</f>
        <v>0</v>
      </c>
      <c r="H120" s="124">
        <f>Nonpt_src_summary!J120</f>
        <v>0</v>
      </c>
      <c r="I120" s="124">
        <f>Nonpt_src_summary!K120</f>
        <v>0</v>
      </c>
      <c r="J120" s="124">
        <f>Nonpt_src_summary!L120</f>
        <v>0</v>
      </c>
      <c r="K120" s="125">
        <f>Nonpt_src_summary!M120</f>
        <v>0</v>
      </c>
    </row>
    <row r="121" spans="1:11">
      <c r="A121" s="31" t="s">
        <v>151</v>
      </c>
      <c r="B121" s="31" t="str">
        <f>Nonpt_src_summary!B121</f>
        <v>Tribal</v>
      </c>
      <c r="C121" s="31">
        <f>Nonpt_src_summary!E121</f>
        <v>38</v>
      </c>
      <c r="D121" s="31" t="str">
        <f>Nonpt_src_summary!F121</f>
        <v>38105</v>
      </c>
      <c r="E121" s="31" t="str">
        <f>Nonpt_src_summary!G121</f>
        <v>2310023010</v>
      </c>
      <c r="F121" s="31" t="str">
        <f>Nonpt_src_summary!H121</f>
        <v>Condensate Tanks</v>
      </c>
      <c r="G121" s="160">
        <f>Nonpt_src_summary!I121</f>
        <v>0</v>
      </c>
      <c r="H121" s="124">
        <f>Nonpt_src_summary!J121</f>
        <v>0</v>
      </c>
      <c r="I121" s="124">
        <f>Nonpt_src_summary!K121</f>
        <v>0</v>
      </c>
      <c r="J121" s="124">
        <f>Nonpt_src_summary!L121</f>
        <v>0</v>
      </c>
      <c r="K121" s="125">
        <f>Nonpt_src_summary!M121</f>
        <v>0</v>
      </c>
    </row>
    <row r="122" spans="1:11">
      <c r="A122" s="31" t="s">
        <v>151</v>
      </c>
      <c r="B122" s="31" t="str">
        <f>Nonpt_src_summary!B122</f>
        <v>Tribal</v>
      </c>
      <c r="C122" s="31">
        <f>Nonpt_src_summary!E122</f>
        <v>38</v>
      </c>
      <c r="D122" s="31" t="str">
        <f>Nonpt_src_summary!F122</f>
        <v>38007</v>
      </c>
      <c r="E122" s="31" t="str">
        <f>Nonpt_src_summary!G122</f>
        <v>2310010200</v>
      </c>
      <c r="F122" s="31" t="str">
        <f>Nonpt_src_summary!H122</f>
        <v>Oil Tanks</v>
      </c>
      <c r="G122" s="160">
        <f>Nonpt_src_summary!I122</f>
        <v>0</v>
      </c>
      <c r="H122" s="124">
        <f>Nonpt_src_summary!J122</f>
        <v>0</v>
      </c>
      <c r="I122" s="124">
        <f>Nonpt_src_summary!K122</f>
        <v>0</v>
      </c>
      <c r="J122" s="124">
        <f>Nonpt_src_summary!L122</f>
        <v>0</v>
      </c>
      <c r="K122" s="125">
        <f>Nonpt_src_summary!M122</f>
        <v>0</v>
      </c>
    </row>
    <row r="123" spans="1:11">
      <c r="A123" s="31" t="s">
        <v>151</v>
      </c>
      <c r="B123" s="31" t="str">
        <f>Nonpt_src_summary!B123</f>
        <v>Tribal</v>
      </c>
      <c r="C123" s="31">
        <f>Nonpt_src_summary!E123</f>
        <v>38</v>
      </c>
      <c r="D123" s="31" t="str">
        <f>Nonpt_src_summary!F123</f>
        <v>38009</v>
      </c>
      <c r="E123" s="31" t="str">
        <f>Nonpt_src_summary!G123</f>
        <v>2310010200</v>
      </c>
      <c r="F123" s="31" t="str">
        <f>Nonpt_src_summary!H123</f>
        <v>Oil Tanks</v>
      </c>
      <c r="G123" s="160">
        <f>Nonpt_src_summary!I123</f>
        <v>0</v>
      </c>
      <c r="H123" s="124">
        <f>Nonpt_src_summary!J123</f>
        <v>0</v>
      </c>
      <c r="I123" s="124">
        <f>Nonpt_src_summary!K123</f>
        <v>0</v>
      </c>
      <c r="J123" s="124">
        <f>Nonpt_src_summary!L123</f>
        <v>0</v>
      </c>
      <c r="K123" s="125">
        <f>Nonpt_src_summary!M123</f>
        <v>0</v>
      </c>
    </row>
    <row r="124" spans="1:11">
      <c r="A124" s="31" t="s">
        <v>151</v>
      </c>
      <c r="B124" s="31" t="str">
        <f>Nonpt_src_summary!B124</f>
        <v>Tribal</v>
      </c>
      <c r="C124" s="31">
        <f>Nonpt_src_summary!E124</f>
        <v>38</v>
      </c>
      <c r="D124" s="31" t="str">
        <f>Nonpt_src_summary!F124</f>
        <v>38011</v>
      </c>
      <c r="E124" s="31" t="str">
        <f>Nonpt_src_summary!G124</f>
        <v>2310010200</v>
      </c>
      <c r="F124" s="31" t="str">
        <f>Nonpt_src_summary!H124</f>
        <v>Oil Tanks</v>
      </c>
      <c r="G124" s="160">
        <f>Nonpt_src_summary!I124</f>
        <v>0</v>
      </c>
      <c r="H124" s="124">
        <f>Nonpt_src_summary!J124</f>
        <v>0</v>
      </c>
      <c r="I124" s="124">
        <f>Nonpt_src_summary!K124</f>
        <v>0</v>
      </c>
      <c r="J124" s="124">
        <f>Nonpt_src_summary!L124</f>
        <v>0</v>
      </c>
      <c r="K124" s="125">
        <f>Nonpt_src_summary!M124</f>
        <v>0</v>
      </c>
    </row>
    <row r="125" spans="1:11">
      <c r="A125" s="31" t="s">
        <v>151</v>
      </c>
      <c r="B125" s="31" t="str">
        <f>Nonpt_src_summary!B125</f>
        <v>Tribal</v>
      </c>
      <c r="C125" s="31">
        <f>Nonpt_src_summary!E125</f>
        <v>38</v>
      </c>
      <c r="D125" s="31" t="str">
        <f>Nonpt_src_summary!F125</f>
        <v>38013</v>
      </c>
      <c r="E125" s="31" t="str">
        <f>Nonpt_src_summary!G125</f>
        <v>2310010200</v>
      </c>
      <c r="F125" s="31" t="str">
        <f>Nonpt_src_summary!H125</f>
        <v>Oil Tanks</v>
      </c>
      <c r="G125" s="160">
        <f>Nonpt_src_summary!I125</f>
        <v>0</v>
      </c>
      <c r="H125" s="124">
        <f>Nonpt_src_summary!J125</f>
        <v>0</v>
      </c>
      <c r="I125" s="124">
        <f>Nonpt_src_summary!K125</f>
        <v>0</v>
      </c>
      <c r="J125" s="124">
        <f>Nonpt_src_summary!L125</f>
        <v>0</v>
      </c>
      <c r="K125" s="125">
        <f>Nonpt_src_summary!M125</f>
        <v>0</v>
      </c>
    </row>
    <row r="126" spans="1:11">
      <c r="A126" s="31" t="s">
        <v>151</v>
      </c>
      <c r="B126" s="31" t="str">
        <f>Nonpt_src_summary!B126</f>
        <v>Tribal</v>
      </c>
      <c r="C126" s="31">
        <f>Nonpt_src_summary!E126</f>
        <v>30</v>
      </c>
      <c r="D126" s="31" t="str">
        <f>Nonpt_src_summary!F126</f>
        <v>30019</v>
      </c>
      <c r="E126" s="31" t="str">
        <f>Nonpt_src_summary!G126</f>
        <v>2310010200</v>
      </c>
      <c r="F126" s="31" t="str">
        <f>Nonpt_src_summary!H126</f>
        <v>Oil Tanks</v>
      </c>
      <c r="G126" s="160">
        <f>Nonpt_src_summary!I126</f>
        <v>4.2586399999999997E-4</v>
      </c>
      <c r="H126" s="124">
        <f>Nonpt_src_summary!J126</f>
        <v>8.44612E-2</v>
      </c>
      <c r="I126" s="124">
        <f>Nonpt_src_summary!K126</f>
        <v>2.251E-3</v>
      </c>
      <c r="J126" s="124">
        <f>Nonpt_src_summary!L126</f>
        <v>7.1832299999999999E-4</v>
      </c>
      <c r="K126" s="125">
        <f>Nonpt_src_summary!M126</f>
        <v>0</v>
      </c>
    </row>
    <row r="127" spans="1:11">
      <c r="A127" s="31" t="s">
        <v>151</v>
      </c>
      <c r="B127" s="31" t="str">
        <f>Nonpt_src_summary!B127</f>
        <v>Tribal</v>
      </c>
      <c r="C127" s="31">
        <f>Nonpt_src_summary!E127</f>
        <v>30</v>
      </c>
      <c r="D127" s="31" t="str">
        <f>Nonpt_src_summary!F127</f>
        <v>30021</v>
      </c>
      <c r="E127" s="31" t="str">
        <f>Nonpt_src_summary!G127</f>
        <v>2310010200</v>
      </c>
      <c r="F127" s="31" t="str">
        <f>Nonpt_src_summary!H127</f>
        <v>Oil Tanks</v>
      </c>
      <c r="G127" s="160">
        <f>Nonpt_src_summary!I127</f>
        <v>0</v>
      </c>
      <c r="H127" s="124">
        <f>Nonpt_src_summary!J127</f>
        <v>0</v>
      </c>
      <c r="I127" s="124">
        <f>Nonpt_src_summary!K127</f>
        <v>0</v>
      </c>
      <c r="J127" s="124">
        <f>Nonpt_src_summary!L127</f>
        <v>0</v>
      </c>
      <c r="K127" s="125">
        <f>Nonpt_src_summary!M127</f>
        <v>0</v>
      </c>
    </row>
    <row r="128" spans="1:11">
      <c r="A128" s="31" t="s">
        <v>151</v>
      </c>
      <c r="B128" s="31" t="str">
        <f>Nonpt_src_summary!B128</f>
        <v>Tribal</v>
      </c>
      <c r="C128" s="31">
        <f>Nonpt_src_summary!E128</f>
        <v>38</v>
      </c>
      <c r="D128" s="31" t="str">
        <f>Nonpt_src_summary!F128</f>
        <v>38023</v>
      </c>
      <c r="E128" s="31" t="str">
        <f>Nonpt_src_summary!G128</f>
        <v>2310010200</v>
      </c>
      <c r="F128" s="31" t="str">
        <f>Nonpt_src_summary!H128</f>
        <v>Oil Tanks</v>
      </c>
      <c r="G128" s="160">
        <f>Nonpt_src_summary!I128</f>
        <v>0</v>
      </c>
      <c r="H128" s="124">
        <f>Nonpt_src_summary!J128</f>
        <v>0</v>
      </c>
      <c r="I128" s="124">
        <f>Nonpt_src_summary!K128</f>
        <v>0</v>
      </c>
      <c r="J128" s="124">
        <f>Nonpt_src_summary!L128</f>
        <v>0</v>
      </c>
      <c r="K128" s="125">
        <f>Nonpt_src_summary!M128</f>
        <v>0</v>
      </c>
    </row>
    <row r="129" spans="1:11">
      <c r="A129" s="31" t="s">
        <v>151</v>
      </c>
      <c r="B129" s="31" t="str">
        <f>Nonpt_src_summary!B129</f>
        <v>Tribal</v>
      </c>
      <c r="C129" s="31">
        <f>Nonpt_src_summary!E129</f>
        <v>38</v>
      </c>
      <c r="D129" s="31" t="str">
        <f>Nonpt_src_summary!F129</f>
        <v>38025</v>
      </c>
      <c r="E129" s="31" t="str">
        <f>Nonpt_src_summary!G129</f>
        <v>2310010200</v>
      </c>
      <c r="F129" s="31" t="str">
        <f>Nonpt_src_summary!H129</f>
        <v>Oil Tanks</v>
      </c>
      <c r="G129" s="160">
        <f>Nonpt_src_summary!I129</f>
        <v>100.14270665688333</v>
      </c>
      <c r="H129" s="124">
        <f>Nonpt_src_summary!J129</f>
        <v>19861.201389207439</v>
      </c>
      <c r="I129" s="124">
        <f>Nonpt_src_summary!K129</f>
        <v>529.32597520351203</v>
      </c>
      <c r="J129" s="124">
        <f>Nonpt_src_summary!L129</f>
        <v>168.91505457669146</v>
      </c>
      <c r="K129" s="125">
        <f>Nonpt_src_summary!M129</f>
        <v>0</v>
      </c>
    </row>
    <row r="130" spans="1:11">
      <c r="A130" s="31" t="s">
        <v>151</v>
      </c>
      <c r="B130" s="31" t="str">
        <f>Nonpt_src_summary!B130</f>
        <v>Tribal</v>
      </c>
      <c r="C130" s="31">
        <f>Nonpt_src_summary!E130</f>
        <v>30</v>
      </c>
      <c r="D130" s="31" t="str">
        <f>Nonpt_src_summary!F130</f>
        <v>30025</v>
      </c>
      <c r="E130" s="31" t="str">
        <f>Nonpt_src_summary!G130</f>
        <v>2310010200</v>
      </c>
      <c r="F130" s="31" t="str">
        <f>Nonpt_src_summary!H130</f>
        <v>Oil Tanks</v>
      </c>
      <c r="G130" s="160">
        <f>Nonpt_src_summary!I130</f>
        <v>0</v>
      </c>
      <c r="H130" s="124">
        <f>Nonpt_src_summary!J130</f>
        <v>0</v>
      </c>
      <c r="I130" s="124">
        <f>Nonpt_src_summary!K130</f>
        <v>0</v>
      </c>
      <c r="J130" s="124">
        <f>Nonpt_src_summary!L130</f>
        <v>0</v>
      </c>
      <c r="K130" s="125">
        <f>Nonpt_src_summary!M130</f>
        <v>0</v>
      </c>
    </row>
    <row r="131" spans="1:11">
      <c r="A131" s="31" t="s">
        <v>151</v>
      </c>
      <c r="B131" s="31" t="str">
        <f>Nonpt_src_summary!B131</f>
        <v>Tribal</v>
      </c>
      <c r="C131" s="31">
        <f>Nonpt_src_summary!E131</f>
        <v>30</v>
      </c>
      <c r="D131" s="31" t="str">
        <f>Nonpt_src_summary!F131</f>
        <v>30033</v>
      </c>
      <c r="E131" s="31" t="str">
        <f>Nonpt_src_summary!G131</f>
        <v>2310010200</v>
      </c>
      <c r="F131" s="31" t="str">
        <f>Nonpt_src_summary!H131</f>
        <v>Oil Tanks</v>
      </c>
      <c r="G131" s="160">
        <f>Nonpt_src_summary!I131</f>
        <v>0</v>
      </c>
      <c r="H131" s="124">
        <f>Nonpt_src_summary!J131</f>
        <v>0</v>
      </c>
      <c r="I131" s="124">
        <f>Nonpt_src_summary!K131</f>
        <v>0</v>
      </c>
      <c r="J131" s="124">
        <f>Nonpt_src_summary!L131</f>
        <v>0</v>
      </c>
      <c r="K131" s="125">
        <f>Nonpt_src_summary!M131</f>
        <v>0</v>
      </c>
    </row>
    <row r="132" spans="1:11">
      <c r="A132" s="31" t="s">
        <v>151</v>
      </c>
      <c r="B132" s="31" t="str">
        <f>Nonpt_src_summary!B132</f>
        <v>Tribal</v>
      </c>
      <c r="C132" s="31">
        <f>Nonpt_src_summary!E132</f>
        <v>38</v>
      </c>
      <c r="D132" s="31" t="str">
        <f>Nonpt_src_summary!F132</f>
        <v>38033</v>
      </c>
      <c r="E132" s="31" t="str">
        <f>Nonpt_src_summary!G132</f>
        <v>2310010200</v>
      </c>
      <c r="F132" s="31" t="str">
        <f>Nonpt_src_summary!H132</f>
        <v>Oil Tanks</v>
      </c>
      <c r="G132" s="160">
        <f>Nonpt_src_summary!I132</f>
        <v>0</v>
      </c>
      <c r="H132" s="124">
        <f>Nonpt_src_summary!J132</f>
        <v>0</v>
      </c>
      <c r="I132" s="124">
        <f>Nonpt_src_summary!K132</f>
        <v>0</v>
      </c>
      <c r="J132" s="124">
        <f>Nonpt_src_summary!L132</f>
        <v>0</v>
      </c>
      <c r="K132" s="125">
        <f>Nonpt_src_summary!M132</f>
        <v>0</v>
      </c>
    </row>
    <row r="133" spans="1:11">
      <c r="A133" s="31" t="s">
        <v>151</v>
      </c>
      <c r="B133" s="31" t="str">
        <f>Nonpt_src_summary!B133</f>
        <v>Tribal</v>
      </c>
      <c r="C133" s="31">
        <f>Nonpt_src_summary!E133</f>
        <v>46</v>
      </c>
      <c r="D133" s="31" t="str">
        <f>Nonpt_src_summary!F133</f>
        <v>46063</v>
      </c>
      <c r="E133" s="31" t="str">
        <f>Nonpt_src_summary!G133</f>
        <v>2310010200</v>
      </c>
      <c r="F133" s="31" t="str">
        <f>Nonpt_src_summary!H133</f>
        <v>Oil Tanks</v>
      </c>
      <c r="G133" s="160">
        <f>Nonpt_src_summary!I133</f>
        <v>0</v>
      </c>
      <c r="H133" s="124">
        <f>Nonpt_src_summary!J133</f>
        <v>0</v>
      </c>
      <c r="I133" s="124">
        <f>Nonpt_src_summary!K133</f>
        <v>0</v>
      </c>
      <c r="J133" s="124">
        <f>Nonpt_src_summary!L133</f>
        <v>0</v>
      </c>
      <c r="K133" s="125">
        <f>Nonpt_src_summary!M133</f>
        <v>0</v>
      </c>
    </row>
    <row r="134" spans="1:11">
      <c r="A134" s="31" t="s">
        <v>151</v>
      </c>
      <c r="B134" s="31" t="str">
        <f>Nonpt_src_summary!B134</f>
        <v>Tribal</v>
      </c>
      <c r="C134" s="31">
        <f>Nonpt_src_summary!E134</f>
        <v>30</v>
      </c>
      <c r="D134" s="31" t="str">
        <f>Nonpt_src_summary!F134</f>
        <v>30055</v>
      </c>
      <c r="E134" s="31" t="str">
        <f>Nonpt_src_summary!G134</f>
        <v>2310010200</v>
      </c>
      <c r="F134" s="31" t="str">
        <f>Nonpt_src_summary!H134</f>
        <v>Oil Tanks</v>
      </c>
      <c r="G134" s="160">
        <f>Nonpt_src_summary!I134</f>
        <v>0</v>
      </c>
      <c r="H134" s="124">
        <f>Nonpt_src_summary!J134</f>
        <v>0</v>
      </c>
      <c r="I134" s="124">
        <f>Nonpt_src_summary!K134</f>
        <v>0</v>
      </c>
      <c r="J134" s="124">
        <f>Nonpt_src_summary!L134</f>
        <v>0</v>
      </c>
      <c r="K134" s="125">
        <f>Nonpt_src_summary!M134</f>
        <v>0</v>
      </c>
    </row>
    <row r="135" spans="1:11">
      <c r="A135" s="31" t="s">
        <v>151</v>
      </c>
      <c r="B135" s="31" t="str">
        <f>Nonpt_src_summary!B135</f>
        <v>Tribal</v>
      </c>
      <c r="C135" s="31">
        <f>Nonpt_src_summary!E135</f>
        <v>38</v>
      </c>
      <c r="D135" s="31" t="str">
        <f>Nonpt_src_summary!F135</f>
        <v>38049</v>
      </c>
      <c r="E135" s="31" t="str">
        <f>Nonpt_src_summary!G135</f>
        <v>2310010200</v>
      </c>
      <c r="F135" s="31" t="str">
        <f>Nonpt_src_summary!H135</f>
        <v>Oil Tanks</v>
      </c>
      <c r="G135" s="160">
        <f>Nonpt_src_summary!I135</f>
        <v>0</v>
      </c>
      <c r="H135" s="124">
        <f>Nonpt_src_summary!J135</f>
        <v>0</v>
      </c>
      <c r="I135" s="124">
        <f>Nonpt_src_summary!K135</f>
        <v>0</v>
      </c>
      <c r="J135" s="124">
        <f>Nonpt_src_summary!L135</f>
        <v>0</v>
      </c>
      <c r="K135" s="125">
        <f>Nonpt_src_summary!M135</f>
        <v>0</v>
      </c>
    </row>
    <row r="136" spans="1:11">
      <c r="A136" s="31" t="s">
        <v>151</v>
      </c>
      <c r="B136" s="31" t="str">
        <f>Nonpt_src_summary!B136</f>
        <v>Tribal</v>
      </c>
      <c r="C136" s="31">
        <f>Nonpt_src_summary!E136</f>
        <v>38</v>
      </c>
      <c r="D136" s="31" t="str">
        <f>Nonpt_src_summary!F136</f>
        <v>38053</v>
      </c>
      <c r="E136" s="31" t="str">
        <f>Nonpt_src_summary!G136</f>
        <v>2310010200</v>
      </c>
      <c r="F136" s="31" t="str">
        <f>Nonpt_src_summary!H136</f>
        <v>Oil Tanks</v>
      </c>
      <c r="G136" s="160">
        <f>Nonpt_src_summary!I136</f>
        <v>56.35981319847486</v>
      </c>
      <c r="H136" s="124">
        <f>Nonpt_src_summary!J136</f>
        <v>11177.766814177161</v>
      </c>
      <c r="I136" s="124">
        <f>Nonpt_src_summary!K136</f>
        <v>297.90205023399807</v>
      </c>
      <c r="J136" s="124">
        <f>Nonpt_src_summary!L136</f>
        <v>95.064283006917918</v>
      </c>
      <c r="K136" s="125">
        <f>Nonpt_src_summary!M136</f>
        <v>0</v>
      </c>
    </row>
    <row r="137" spans="1:11">
      <c r="A137" s="31" t="s">
        <v>151</v>
      </c>
      <c r="B137" s="31" t="str">
        <f>Nonpt_src_summary!B137</f>
        <v>Tribal</v>
      </c>
      <c r="C137" s="31">
        <f>Nonpt_src_summary!E137</f>
        <v>38</v>
      </c>
      <c r="D137" s="31" t="str">
        <f>Nonpt_src_summary!F137</f>
        <v>38055</v>
      </c>
      <c r="E137" s="31" t="str">
        <f>Nonpt_src_summary!G137</f>
        <v>2310010200</v>
      </c>
      <c r="F137" s="31" t="str">
        <f>Nonpt_src_summary!H137</f>
        <v>Oil Tanks</v>
      </c>
      <c r="G137" s="160">
        <f>Nonpt_src_summary!I137</f>
        <v>3.8405499999999999</v>
      </c>
      <c r="H137" s="124">
        <f>Nonpt_src_summary!J137</f>
        <v>761.69200000000001</v>
      </c>
      <c r="I137" s="124">
        <f>Nonpt_src_summary!K137</f>
        <v>20.3001</v>
      </c>
      <c r="J137" s="124">
        <f>Nonpt_src_summary!L137</f>
        <v>6.4780199999999999</v>
      </c>
      <c r="K137" s="125">
        <f>Nonpt_src_summary!M137</f>
        <v>0</v>
      </c>
    </row>
    <row r="138" spans="1:11">
      <c r="A138" s="31" t="s">
        <v>151</v>
      </c>
      <c r="B138" s="31" t="str">
        <f>Nonpt_src_summary!B138</f>
        <v>Tribal</v>
      </c>
      <c r="C138" s="31">
        <f>Nonpt_src_summary!E138</f>
        <v>38</v>
      </c>
      <c r="D138" s="31" t="str">
        <f>Nonpt_src_summary!F138</f>
        <v>38061</v>
      </c>
      <c r="E138" s="31" t="str">
        <f>Nonpt_src_summary!G138</f>
        <v>2310010200</v>
      </c>
      <c r="F138" s="31" t="str">
        <f>Nonpt_src_summary!H138</f>
        <v>Oil Tanks</v>
      </c>
      <c r="G138" s="160">
        <f>Nonpt_src_summary!I138</f>
        <v>111.74378958668458</v>
      </c>
      <c r="H138" s="124">
        <f>Nonpt_src_summary!J138</f>
        <v>22162.001942684092</v>
      </c>
      <c r="I138" s="124">
        <f>Nonpt_src_summary!K138</f>
        <v>590.64480333142694</v>
      </c>
      <c r="J138" s="124">
        <f>Nonpt_src_summary!L138</f>
        <v>188.48260426050081</v>
      </c>
      <c r="K138" s="125">
        <f>Nonpt_src_summary!M138</f>
        <v>0</v>
      </c>
    </row>
    <row r="139" spans="1:11">
      <c r="A139" s="31" t="s">
        <v>151</v>
      </c>
      <c r="B139" s="31" t="str">
        <f>Nonpt_src_summary!B139</f>
        <v>Tribal</v>
      </c>
      <c r="C139" s="31">
        <f>Nonpt_src_summary!E139</f>
        <v>30</v>
      </c>
      <c r="D139" s="31" t="str">
        <f>Nonpt_src_summary!F139</f>
        <v>30071</v>
      </c>
      <c r="E139" s="31" t="str">
        <f>Nonpt_src_summary!G139</f>
        <v>2310010200</v>
      </c>
      <c r="F139" s="31" t="str">
        <f>Nonpt_src_summary!H139</f>
        <v>Oil Tanks</v>
      </c>
      <c r="G139" s="160">
        <f>Nonpt_src_summary!I139</f>
        <v>0</v>
      </c>
      <c r="H139" s="124">
        <f>Nonpt_src_summary!J139</f>
        <v>0</v>
      </c>
      <c r="I139" s="124">
        <f>Nonpt_src_summary!K139</f>
        <v>0</v>
      </c>
      <c r="J139" s="124">
        <f>Nonpt_src_summary!L139</f>
        <v>0</v>
      </c>
      <c r="K139" s="125">
        <f>Nonpt_src_summary!M139</f>
        <v>0</v>
      </c>
    </row>
    <row r="140" spans="1:11">
      <c r="A140" s="31" t="s">
        <v>151</v>
      </c>
      <c r="B140" s="31" t="str">
        <f>Nonpt_src_summary!B140</f>
        <v>Tribal</v>
      </c>
      <c r="C140" s="31">
        <f>Nonpt_src_summary!E140</f>
        <v>30</v>
      </c>
      <c r="D140" s="31" t="str">
        <f>Nonpt_src_summary!F140</f>
        <v>30079</v>
      </c>
      <c r="E140" s="31" t="str">
        <f>Nonpt_src_summary!G140</f>
        <v>2310010200</v>
      </c>
      <c r="F140" s="31" t="str">
        <f>Nonpt_src_summary!H140</f>
        <v>Oil Tanks</v>
      </c>
      <c r="G140" s="160">
        <f>Nonpt_src_summary!I140</f>
        <v>0</v>
      </c>
      <c r="H140" s="124">
        <f>Nonpt_src_summary!J140</f>
        <v>0</v>
      </c>
      <c r="I140" s="124">
        <f>Nonpt_src_summary!K140</f>
        <v>0</v>
      </c>
      <c r="J140" s="124">
        <f>Nonpt_src_summary!L140</f>
        <v>0</v>
      </c>
      <c r="K140" s="125">
        <f>Nonpt_src_summary!M140</f>
        <v>0</v>
      </c>
    </row>
    <row r="141" spans="1:11">
      <c r="A141" s="31" t="s">
        <v>151</v>
      </c>
      <c r="B141" s="31" t="str">
        <f>Nonpt_src_summary!B141</f>
        <v>Tribal</v>
      </c>
      <c r="C141" s="31">
        <f>Nonpt_src_summary!E141</f>
        <v>38</v>
      </c>
      <c r="D141" s="31" t="str">
        <f>Nonpt_src_summary!F141</f>
        <v>38075</v>
      </c>
      <c r="E141" s="31" t="str">
        <f>Nonpt_src_summary!G141</f>
        <v>2310010200</v>
      </c>
      <c r="F141" s="31" t="str">
        <f>Nonpt_src_summary!H141</f>
        <v>Oil Tanks</v>
      </c>
      <c r="G141" s="160">
        <f>Nonpt_src_summary!I141</f>
        <v>0</v>
      </c>
      <c r="H141" s="124">
        <f>Nonpt_src_summary!J141</f>
        <v>0</v>
      </c>
      <c r="I141" s="124">
        <f>Nonpt_src_summary!K141</f>
        <v>0</v>
      </c>
      <c r="J141" s="124">
        <f>Nonpt_src_summary!L141</f>
        <v>0</v>
      </c>
      <c r="K141" s="125">
        <f>Nonpt_src_summary!M141</f>
        <v>0</v>
      </c>
    </row>
    <row r="142" spans="1:11">
      <c r="A142" s="31" t="s">
        <v>151</v>
      </c>
      <c r="B142" s="31" t="str">
        <f>Nonpt_src_summary!B142</f>
        <v>Tribal</v>
      </c>
      <c r="C142" s="31">
        <f>Nonpt_src_summary!E142</f>
        <v>30</v>
      </c>
      <c r="D142" s="31" t="str">
        <f>Nonpt_src_summary!F142</f>
        <v>30083</v>
      </c>
      <c r="E142" s="31" t="str">
        <f>Nonpt_src_summary!G142</f>
        <v>2310010200</v>
      </c>
      <c r="F142" s="31" t="str">
        <f>Nonpt_src_summary!H142</f>
        <v>Oil Tanks</v>
      </c>
      <c r="G142" s="160">
        <f>Nonpt_src_summary!I142</f>
        <v>0</v>
      </c>
      <c r="H142" s="124">
        <f>Nonpt_src_summary!J142</f>
        <v>0</v>
      </c>
      <c r="I142" s="124">
        <f>Nonpt_src_summary!K142</f>
        <v>0</v>
      </c>
      <c r="J142" s="124">
        <f>Nonpt_src_summary!L142</f>
        <v>0</v>
      </c>
      <c r="K142" s="125">
        <f>Nonpt_src_summary!M142</f>
        <v>0</v>
      </c>
    </row>
    <row r="143" spans="1:11">
      <c r="A143" s="31" t="s">
        <v>151</v>
      </c>
      <c r="B143" s="31" t="str">
        <f>Nonpt_src_summary!B143</f>
        <v>Tribal</v>
      </c>
      <c r="C143" s="31">
        <f>Nonpt_src_summary!E143</f>
        <v>30</v>
      </c>
      <c r="D143" s="31" t="str">
        <f>Nonpt_src_summary!F143</f>
        <v>30085</v>
      </c>
      <c r="E143" s="31" t="str">
        <f>Nonpt_src_summary!G143</f>
        <v>2310010200</v>
      </c>
      <c r="F143" s="31" t="str">
        <f>Nonpt_src_summary!H143</f>
        <v>Oil Tanks</v>
      </c>
      <c r="G143" s="160">
        <f>Nonpt_src_summary!I143</f>
        <v>0.96146543136981133</v>
      </c>
      <c r="H143" s="124">
        <f>Nonpt_src_summary!J143</f>
        <v>190.685933849224</v>
      </c>
      <c r="I143" s="124">
        <f>Nonpt_src_summary!K143</f>
        <v>5.0820154510321505</v>
      </c>
      <c r="J143" s="124">
        <f>Nonpt_src_summary!L143</f>
        <v>1.6217396929598102</v>
      </c>
      <c r="K143" s="125">
        <f>Nonpt_src_summary!M143</f>
        <v>0</v>
      </c>
    </row>
    <row r="144" spans="1:11">
      <c r="A144" s="31" t="s">
        <v>151</v>
      </c>
      <c r="B144" s="31" t="str">
        <f>Nonpt_src_summary!B144</f>
        <v>Tribal</v>
      </c>
      <c r="C144" s="31">
        <f>Nonpt_src_summary!E144</f>
        <v>30</v>
      </c>
      <c r="D144" s="31" t="str">
        <f>Nonpt_src_summary!F144</f>
        <v>30091</v>
      </c>
      <c r="E144" s="31" t="str">
        <f>Nonpt_src_summary!G144</f>
        <v>2310010200</v>
      </c>
      <c r="F144" s="31" t="str">
        <f>Nonpt_src_summary!H144</f>
        <v>Oil Tanks</v>
      </c>
      <c r="G144" s="160">
        <f>Nonpt_src_summary!I144</f>
        <v>3.2297102222904245E-2</v>
      </c>
      <c r="H144" s="124">
        <f>Nonpt_src_summary!J144</f>
        <v>6.4054515776628085</v>
      </c>
      <c r="I144" s="124">
        <f>Nonpt_src_summary!K144</f>
        <v>0.17071320954635802</v>
      </c>
      <c r="J144" s="124">
        <f>Nonpt_src_summary!L144</f>
        <v>5.4476855580644218E-2</v>
      </c>
      <c r="K144" s="125">
        <f>Nonpt_src_summary!M144</f>
        <v>0</v>
      </c>
    </row>
    <row r="145" spans="1:11">
      <c r="A145" s="31" t="s">
        <v>151</v>
      </c>
      <c r="B145" s="31" t="str">
        <f>Nonpt_src_summary!B145</f>
        <v>Tribal</v>
      </c>
      <c r="C145" s="31">
        <f>Nonpt_src_summary!E145</f>
        <v>38</v>
      </c>
      <c r="D145" s="31" t="str">
        <f>Nonpt_src_summary!F145</f>
        <v>38087</v>
      </c>
      <c r="E145" s="31" t="str">
        <f>Nonpt_src_summary!G145</f>
        <v>2310010200</v>
      </c>
      <c r="F145" s="31" t="str">
        <f>Nonpt_src_summary!H145</f>
        <v>Oil Tanks</v>
      </c>
      <c r="G145" s="160">
        <f>Nonpt_src_summary!I145</f>
        <v>0</v>
      </c>
      <c r="H145" s="124">
        <f>Nonpt_src_summary!J145</f>
        <v>0</v>
      </c>
      <c r="I145" s="124">
        <f>Nonpt_src_summary!K145</f>
        <v>0</v>
      </c>
      <c r="J145" s="124">
        <f>Nonpt_src_summary!L145</f>
        <v>0</v>
      </c>
      <c r="K145" s="125">
        <f>Nonpt_src_summary!M145</f>
        <v>0</v>
      </c>
    </row>
    <row r="146" spans="1:11">
      <c r="A146" s="31" t="s">
        <v>151</v>
      </c>
      <c r="B146" s="31" t="str">
        <f>Nonpt_src_summary!B146</f>
        <v>Tribal</v>
      </c>
      <c r="C146" s="31">
        <f>Nonpt_src_summary!E146</f>
        <v>38</v>
      </c>
      <c r="D146" s="31" t="str">
        <f>Nonpt_src_summary!F146</f>
        <v>38089</v>
      </c>
      <c r="E146" s="31" t="str">
        <f>Nonpt_src_summary!G146</f>
        <v>2310010200</v>
      </c>
      <c r="F146" s="31" t="str">
        <f>Nonpt_src_summary!H146</f>
        <v>Oil Tanks</v>
      </c>
      <c r="G146" s="160">
        <f>Nonpt_src_summary!I146</f>
        <v>0</v>
      </c>
      <c r="H146" s="124">
        <f>Nonpt_src_summary!J146</f>
        <v>0</v>
      </c>
      <c r="I146" s="124">
        <f>Nonpt_src_summary!K146</f>
        <v>0</v>
      </c>
      <c r="J146" s="124">
        <f>Nonpt_src_summary!L146</f>
        <v>0</v>
      </c>
      <c r="K146" s="125">
        <f>Nonpt_src_summary!M146</f>
        <v>0</v>
      </c>
    </row>
    <row r="147" spans="1:11">
      <c r="A147" s="31" t="s">
        <v>151</v>
      </c>
      <c r="B147" s="31" t="str">
        <f>Nonpt_src_summary!B147</f>
        <v>Tribal</v>
      </c>
      <c r="C147" s="31">
        <f>Nonpt_src_summary!E147</f>
        <v>30</v>
      </c>
      <c r="D147" s="31" t="str">
        <f>Nonpt_src_summary!F147</f>
        <v>30105</v>
      </c>
      <c r="E147" s="31" t="str">
        <f>Nonpt_src_summary!G147</f>
        <v>2310010200</v>
      </c>
      <c r="F147" s="31" t="str">
        <f>Nonpt_src_summary!H147</f>
        <v>Oil Tanks</v>
      </c>
      <c r="G147" s="160">
        <f>Nonpt_src_summary!I147</f>
        <v>0.40775</v>
      </c>
      <c r="H147" s="124">
        <f>Nonpt_src_summary!J147</f>
        <v>80.868600000000001</v>
      </c>
      <c r="I147" s="124">
        <f>Nonpt_src_summary!K147</f>
        <v>2.1552500000000001</v>
      </c>
      <c r="J147" s="124">
        <f>Nonpt_src_summary!L147</f>
        <v>0.68776899999999996</v>
      </c>
      <c r="K147" s="125">
        <f>Nonpt_src_summary!M147</f>
        <v>0</v>
      </c>
    </row>
    <row r="148" spans="1:11">
      <c r="A148" s="31" t="s">
        <v>151</v>
      </c>
      <c r="B148" s="31" t="str">
        <f>Nonpt_src_summary!B148</f>
        <v>Tribal</v>
      </c>
      <c r="C148" s="31">
        <f>Nonpt_src_summary!E148</f>
        <v>38</v>
      </c>
      <c r="D148" s="31" t="str">
        <f>Nonpt_src_summary!F148</f>
        <v>38101</v>
      </c>
      <c r="E148" s="31" t="str">
        <f>Nonpt_src_summary!G148</f>
        <v>2310010200</v>
      </c>
      <c r="F148" s="31" t="str">
        <f>Nonpt_src_summary!H148</f>
        <v>Oil Tanks</v>
      </c>
      <c r="G148" s="160">
        <f>Nonpt_src_summary!I148</f>
        <v>0</v>
      </c>
      <c r="H148" s="124">
        <f>Nonpt_src_summary!J148</f>
        <v>0</v>
      </c>
      <c r="I148" s="124">
        <f>Nonpt_src_summary!K148</f>
        <v>0</v>
      </c>
      <c r="J148" s="124">
        <f>Nonpt_src_summary!L148</f>
        <v>0</v>
      </c>
      <c r="K148" s="125">
        <f>Nonpt_src_summary!M148</f>
        <v>0</v>
      </c>
    </row>
    <row r="149" spans="1:11">
      <c r="A149" s="31" t="s">
        <v>151</v>
      </c>
      <c r="B149" s="31" t="str">
        <f>Nonpt_src_summary!B149</f>
        <v>Tribal</v>
      </c>
      <c r="C149" s="31">
        <f>Nonpt_src_summary!E149</f>
        <v>30</v>
      </c>
      <c r="D149" s="31" t="str">
        <f>Nonpt_src_summary!F149</f>
        <v>30109</v>
      </c>
      <c r="E149" s="31" t="str">
        <f>Nonpt_src_summary!G149</f>
        <v>2310010200</v>
      </c>
      <c r="F149" s="31" t="str">
        <f>Nonpt_src_summary!H149</f>
        <v>Oil Tanks</v>
      </c>
      <c r="G149" s="160">
        <f>Nonpt_src_summary!I149</f>
        <v>0</v>
      </c>
      <c r="H149" s="124">
        <f>Nonpt_src_summary!J149</f>
        <v>0</v>
      </c>
      <c r="I149" s="124">
        <f>Nonpt_src_summary!K149</f>
        <v>0</v>
      </c>
      <c r="J149" s="124">
        <f>Nonpt_src_summary!L149</f>
        <v>0</v>
      </c>
      <c r="K149" s="125">
        <f>Nonpt_src_summary!M149</f>
        <v>0</v>
      </c>
    </row>
    <row r="150" spans="1:11">
      <c r="A150" s="31" t="s">
        <v>151</v>
      </c>
      <c r="B150" s="31" t="str">
        <f>Nonpt_src_summary!B150</f>
        <v>Tribal</v>
      </c>
      <c r="C150" s="31">
        <f>Nonpt_src_summary!E150</f>
        <v>38</v>
      </c>
      <c r="D150" s="31" t="str">
        <f>Nonpt_src_summary!F150</f>
        <v>38105</v>
      </c>
      <c r="E150" s="31" t="str">
        <f>Nonpt_src_summary!G150</f>
        <v>2310010200</v>
      </c>
      <c r="F150" s="31" t="str">
        <f>Nonpt_src_summary!H150</f>
        <v>Oil Tanks</v>
      </c>
      <c r="G150" s="160">
        <f>Nonpt_src_summary!I150</f>
        <v>0</v>
      </c>
      <c r="H150" s="124">
        <f>Nonpt_src_summary!J150</f>
        <v>0</v>
      </c>
      <c r="I150" s="124">
        <f>Nonpt_src_summary!K150</f>
        <v>0</v>
      </c>
      <c r="J150" s="124">
        <f>Nonpt_src_summary!L150</f>
        <v>0</v>
      </c>
      <c r="K150" s="125">
        <f>Nonpt_src_summary!M150</f>
        <v>0</v>
      </c>
    </row>
    <row r="151" spans="1:11">
      <c r="A151" s="31" t="s">
        <v>151</v>
      </c>
      <c r="B151" s="31" t="str">
        <f>Nonpt_src_summary!B151</f>
        <v>Tribal</v>
      </c>
      <c r="C151" s="31">
        <f>Nonpt_src_summary!E151</f>
        <v>38</v>
      </c>
      <c r="D151" s="31" t="str">
        <f>Nonpt_src_summary!F151</f>
        <v>38007</v>
      </c>
      <c r="E151" s="31" t="str">
        <f>Nonpt_src_summary!G151</f>
        <v>2310021400</v>
      </c>
      <c r="F151" s="31" t="str">
        <f>Nonpt_src_summary!H151</f>
        <v>Dehydrators</v>
      </c>
      <c r="G151" s="160">
        <f>Nonpt_src_summary!I151</f>
        <v>0</v>
      </c>
      <c r="H151" s="124">
        <f>Nonpt_src_summary!J151</f>
        <v>0</v>
      </c>
      <c r="I151" s="124">
        <f>Nonpt_src_summary!K151</f>
        <v>0</v>
      </c>
      <c r="J151" s="124">
        <f>Nonpt_src_summary!L151</f>
        <v>0</v>
      </c>
      <c r="K151" s="125">
        <f>Nonpt_src_summary!M151</f>
        <v>0</v>
      </c>
    </row>
    <row r="152" spans="1:11">
      <c r="A152" s="31" t="s">
        <v>151</v>
      </c>
      <c r="B152" s="31" t="str">
        <f>Nonpt_src_summary!B152</f>
        <v>Tribal</v>
      </c>
      <c r="C152" s="31">
        <f>Nonpt_src_summary!E152</f>
        <v>38</v>
      </c>
      <c r="D152" s="31" t="str">
        <f>Nonpt_src_summary!F152</f>
        <v>38007</v>
      </c>
      <c r="E152" s="31" t="str">
        <f>Nonpt_src_summary!G152</f>
        <v>2310023400</v>
      </c>
      <c r="F152" s="31" t="str">
        <f>Nonpt_src_summary!H152</f>
        <v>Dehydrators</v>
      </c>
      <c r="G152" s="160">
        <f>Nonpt_src_summary!I152</f>
        <v>0</v>
      </c>
      <c r="H152" s="124">
        <f>Nonpt_src_summary!J152</f>
        <v>0</v>
      </c>
      <c r="I152" s="124">
        <f>Nonpt_src_summary!K152</f>
        <v>0</v>
      </c>
      <c r="J152" s="124">
        <f>Nonpt_src_summary!L152</f>
        <v>0</v>
      </c>
      <c r="K152" s="125">
        <f>Nonpt_src_summary!M152</f>
        <v>0</v>
      </c>
    </row>
    <row r="153" spans="1:11">
      <c r="A153" s="31" t="s">
        <v>151</v>
      </c>
      <c r="B153" s="31" t="str">
        <f>Nonpt_src_summary!B153</f>
        <v>Tribal</v>
      </c>
      <c r="C153" s="31">
        <f>Nonpt_src_summary!E153</f>
        <v>38</v>
      </c>
      <c r="D153" s="31" t="str">
        <f>Nonpt_src_summary!F153</f>
        <v>38009</v>
      </c>
      <c r="E153" s="31" t="str">
        <f>Nonpt_src_summary!G153</f>
        <v>2310021400</v>
      </c>
      <c r="F153" s="31" t="str">
        <f>Nonpt_src_summary!H153</f>
        <v>Dehydrators</v>
      </c>
      <c r="G153" s="160">
        <f>Nonpt_src_summary!I153</f>
        <v>0</v>
      </c>
      <c r="H153" s="124">
        <f>Nonpt_src_summary!J153</f>
        <v>0</v>
      </c>
      <c r="I153" s="124">
        <f>Nonpt_src_summary!K153</f>
        <v>0</v>
      </c>
      <c r="J153" s="124">
        <f>Nonpt_src_summary!L153</f>
        <v>0</v>
      </c>
      <c r="K153" s="125">
        <f>Nonpt_src_summary!M153</f>
        <v>0</v>
      </c>
    </row>
    <row r="154" spans="1:11">
      <c r="A154" s="31" t="s">
        <v>151</v>
      </c>
      <c r="B154" s="31" t="str">
        <f>Nonpt_src_summary!B154</f>
        <v>Tribal</v>
      </c>
      <c r="C154" s="31">
        <f>Nonpt_src_summary!E154</f>
        <v>38</v>
      </c>
      <c r="D154" s="31" t="str">
        <f>Nonpt_src_summary!F154</f>
        <v>38009</v>
      </c>
      <c r="E154" s="31" t="str">
        <f>Nonpt_src_summary!G154</f>
        <v>2310023400</v>
      </c>
      <c r="F154" s="31" t="str">
        <f>Nonpt_src_summary!H154</f>
        <v>Dehydrators</v>
      </c>
      <c r="G154" s="160">
        <f>Nonpt_src_summary!I154</f>
        <v>0</v>
      </c>
      <c r="H154" s="124">
        <f>Nonpt_src_summary!J154</f>
        <v>0</v>
      </c>
      <c r="I154" s="124">
        <f>Nonpt_src_summary!K154</f>
        <v>0</v>
      </c>
      <c r="J154" s="124">
        <f>Nonpt_src_summary!L154</f>
        <v>0</v>
      </c>
      <c r="K154" s="125">
        <f>Nonpt_src_summary!M154</f>
        <v>0</v>
      </c>
    </row>
    <row r="155" spans="1:11">
      <c r="A155" s="31" t="s">
        <v>151</v>
      </c>
      <c r="B155" s="31" t="str">
        <f>Nonpt_src_summary!B155</f>
        <v>Tribal</v>
      </c>
      <c r="C155" s="31">
        <f>Nonpt_src_summary!E155</f>
        <v>38</v>
      </c>
      <c r="D155" s="31" t="str">
        <f>Nonpt_src_summary!F155</f>
        <v>38011</v>
      </c>
      <c r="E155" s="31" t="str">
        <f>Nonpt_src_summary!G155</f>
        <v>2310021400</v>
      </c>
      <c r="F155" s="31" t="str">
        <f>Nonpt_src_summary!H155</f>
        <v>Dehydrators</v>
      </c>
      <c r="G155" s="160">
        <f>Nonpt_src_summary!I155</f>
        <v>0</v>
      </c>
      <c r="H155" s="124">
        <f>Nonpt_src_summary!J155</f>
        <v>0</v>
      </c>
      <c r="I155" s="124">
        <f>Nonpt_src_summary!K155</f>
        <v>0</v>
      </c>
      <c r="J155" s="124">
        <f>Nonpt_src_summary!L155</f>
        <v>0</v>
      </c>
      <c r="K155" s="125">
        <f>Nonpt_src_summary!M155</f>
        <v>0</v>
      </c>
    </row>
    <row r="156" spans="1:11">
      <c r="A156" s="31" t="s">
        <v>151</v>
      </c>
      <c r="B156" s="31" t="str">
        <f>Nonpt_src_summary!B156</f>
        <v>Tribal</v>
      </c>
      <c r="C156" s="31">
        <f>Nonpt_src_summary!E156</f>
        <v>38</v>
      </c>
      <c r="D156" s="31" t="str">
        <f>Nonpt_src_summary!F156</f>
        <v>38011</v>
      </c>
      <c r="E156" s="31" t="str">
        <f>Nonpt_src_summary!G156</f>
        <v>2310023400</v>
      </c>
      <c r="F156" s="31" t="str">
        <f>Nonpt_src_summary!H156</f>
        <v>Dehydrators</v>
      </c>
      <c r="G156" s="160">
        <f>Nonpt_src_summary!I156</f>
        <v>0</v>
      </c>
      <c r="H156" s="124">
        <f>Nonpt_src_summary!J156</f>
        <v>0</v>
      </c>
      <c r="I156" s="124">
        <f>Nonpt_src_summary!K156</f>
        <v>0</v>
      </c>
      <c r="J156" s="124">
        <f>Nonpt_src_summary!L156</f>
        <v>0</v>
      </c>
      <c r="K156" s="125">
        <f>Nonpt_src_summary!M156</f>
        <v>0</v>
      </c>
    </row>
    <row r="157" spans="1:11">
      <c r="A157" s="31" t="s">
        <v>151</v>
      </c>
      <c r="B157" s="31" t="str">
        <f>Nonpt_src_summary!B157</f>
        <v>Tribal</v>
      </c>
      <c r="C157" s="31">
        <f>Nonpt_src_summary!E157</f>
        <v>38</v>
      </c>
      <c r="D157" s="31" t="str">
        <f>Nonpt_src_summary!F157</f>
        <v>38013</v>
      </c>
      <c r="E157" s="31" t="str">
        <f>Nonpt_src_summary!G157</f>
        <v>2310021400</v>
      </c>
      <c r="F157" s="31" t="str">
        <f>Nonpt_src_summary!H157</f>
        <v>Dehydrators</v>
      </c>
      <c r="G157" s="160">
        <f>Nonpt_src_summary!I157</f>
        <v>0</v>
      </c>
      <c r="H157" s="124">
        <f>Nonpt_src_summary!J157</f>
        <v>0</v>
      </c>
      <c r="I157" s="124">
        <f>Nonpt_src_summary!K157</f>
        <v>0</v>
      </c>
      <c r="J157" s="124">
        <f>Nonpt_src_summary!L157</f>
        <v>0</v>
      </c>
      <c r="K157" s="125">
        <f>Nonpt_src_summary!M157</f>
        <v>0</v>
      </c>
    </row>
    <row r="158" spans="1:11">
      <c r="A158" s="31" t="s">
        <v>151</v>
      </c>
      <c r="B158" s="31" t="str">
        <f>Nonpt_src_summary!B158</f>
        <v>Tribal</v>
      </c>
      <c r="C158" s="31">
        <f>Nonpt_src_summary!E158</f>
        <v>38</v>
      </c>
      <c r="D158" s="31" t="str">
        <f>Nonpt_src_summary!F158</f>
        <v>38013</v>
      </c>
      <c r="E158" s="31" t="str">
        <f>Nonpt_src_summary!G158</f>
        <v>2310023400</v>
      </c>
      <c r="F158" s="31" t="str">
        <f>Nonpt_src_summary!H158</f>
        <v>Dehydrators</v>
      </c>
      <c r="G158" s="160">
        <f>Nonpt_src_summary!I158</f>
        <v>0</v>
      </c>
      <c r="H158" s="124">
        <f>Nonpt_src_summary!J158</f>
        <v>0</v>
      </c>
      <c r="I158" s="124">
        <f>Nonpt_src_summary!K158</f>
        <v>0</v>
      </c>
      <c r="J158" s="124">
        <f>Nonpt_src_summary!L158</f>
        <v>0</v>
      </c>
      <c r="K158" s="125">
        <f>Nonpt_src_summary!M158</f>
        <v>0</v>
      </c>
    </row>
    <row r="159" spans="1:11">
      <c r="A159" s="31" t="s">
        <v>151</v>
      </c>
      <c r="B159" s="31" t="str">
        <f>Nonpt_src_summary!B159</f>
        <v>Tribal</v>
      </c>
      <c r="C159" s="31">
        <f>Nonpt_src_summary!E159</f>
        <v>30</v>
      </c>
      <c r="D159" s="31" t="str">
        <f>Nonpt_src_summary!F159</f>
        <v>30019</v>
      </c>
      <c r="E159" s="31" t="str">
        <f>Nonpt_src_summary!G159</f>
        <v>2310021400</v>
      </c>
      <c r="F159" s="31" t="str">
        <f>Nonpt_src_summary!H159</f>
        <v>Dehydrators</v>
      </c>
      <c r="G159" s="160">
        <f>Nonpt_src_summary!I159</f>
        <v>0</v>
      </c>
      <c r="H159" s="124">
        <f>Nonpt_src_summary!J159</f>
        <v>0</v>
      </c>
      <c r="I159" s="124">
        <f>Nonpt_src_summary!K159</f>
        <v>0</v>
      </c>
      <c r="J159" s="124">
        <f>Nonpt_src_summary!L159</f>
        <v>0</v>
      </c>
      <c r="K159" s="125">
        <f>Nonpt_src_summary!M159</f>
        <v>0</v>
      </c>
    </row>
    <row r="160" spans="1:11">
      <c r="A160" s="31" t="s">
        <v>151</v>
      </c>
      <c r="B160" s="31" t="str">
        <f>Nonpt_src_summary!B160</f>
        <v>Tribal</v>
      </c>
      <c r="C160" s="31">
        <f>Nonpt_src_summary!E160</f>
        <v>30</v>
      </c>
      <c r="D160" s="31" t="str">
        <f>Nonpt_src_summary!F160</f>
        <v>30019</v>
      </c>
      <c r="E160" s="31" t="str">
        <f>Nonpt_src_summary!G160</f>
        <v>2310023400</v>
      </c>
      <c r="F160" s="31" t="str">
        <f>Nonpt_src_summary!H160</f>
        <v>Dehydrators</v>
      </c>
      <c r="G160" s="160">
        <f>Nonpt_src_summary!I160</f>
        <v>0</v>
      </c>
      <c r="H160" s="124">
        <f>Nonpt_src_summary!J160</f>
        <v>0</v>
      </c>
      <c r="I160" s="124">
        <f>Nonpt_src_summary!K160</f>
        <v>0</v>
      </c>
      <c r="J160" s="124">
        <f>Nonpt_src_summary!L160</f>
        <v>0</v>
      </c>
      <c r="K160" s="125">
        <f>Nonpt_src_summary!M160</f>
        <v>0</v>
      </c>
    </row>
    <row r="161" spans="1:11">
      <c r="A161" s="31" t="s">
        <v>151</v>
      </c>
      <c r="B161" s="31" t="str">
        <f>Nonpt_src_summary!B161</f>
        <v>Tribal</v>
      </c>
      <c r="C161" s="31">
        <f>Nonpt_src_summary!E161</f>
        <v>30</v>
      </c>
      <c r="D161" s="31" t="str">
        <f>Nonpt_src_summary!F161</f>
        <v>30021</v>
      </c>
      <c r="E161" s="31" t="str">
        <f>Nonpt_src_summary!G161</f>
        <v>2310021400</v>
      </c>
      <c r="F161" s="31" t="str">
        <f>Nonpt_src_summary!H161</f>
        <v>Dehydrators</v>
      </c>
      <c r="G161" s="160">
        <f>Nonpt_src_summary!I161</f>
        <v>0</v>
      </c>
      <c r="H161" s="124">
        <f>Nonpt_src_summary!J161</f>
        <v>0</v>
      </c>
      <c r="I161" s="124">
        <f>Nonpt_src_summary!K161</f>
        <v>0</v>
      </c>
      <c r="J161" s="124">
        <f>Nonpt_src_summary!L161</f>
        <v>0</v>
      </c>
      <c r="K161" s="125">
        <f>Nonpt_src_summary!M161</f>
        <v>0</v>
      </c>
    </row>
    <row r="162" spans="1:11">
      <c r="A162" s="31" t="s">
        <v>151</v>
      </c>
      <c r="B162" s="31" t="str">
        <f>Nonpt_src_summary!B162</f>
        <v>Tribal</v>
      </c>
      <c r="C162" s="31">
        <f>Nonpt_src_summary!E162</f>
        <v>30</v>
      </c>
      <c r="D162" s="31" t="str">
        <f>Nonpt_src_summary!F162</f>
        <v>30021</v>
      </c>
      <c r="E162" s="31" t="str">
        <f>Nonpt_src_summary!G162</f>
        <v>2310023400</v>
      </c>
      <c r="F162" s="31" t="str">
        <f>Nonpt_src_summary!H162</f>
        <v>Dehydrators</v>
      </c>
      <c r="G162" s="160">
        <f>Nonpt_src_summary!I162</f>
        <v>0</v>
      </c>
      <c r="H162" s="124">
        <f>Nonpt_src_summary!J162</f>
        <v>0</v>
      </c>
      <c r="I162" s="124">
        <f>Nonpt_src_summary!K162</f>
        <v>0</v>
      </c>
      <c r="J162" s="124">
        <f>Nonpt_src_summary!L162</f>
        <v>0</v>
      </c>
      <c r="K162" s="125">
        <f>Nonpt_src_summary!M162</f>
        <v>0</v>
      </c>
    </row>
    <row r="163" spans="1:11">
      <c r="A163" s="31" t="s">
        <v>151</v>
      </c>
      <c r="B163" s="31" t="str">
        <f>Nonpt_src_summary!B163</f>
        <v>Tribal</v>
      </c>
      <c r="C163" s="31">
        <f>Nonpt_src_summary!E163</f>
        <v>38</v>
      </c>
      <c r="D163" s="31" t="str">
        <f>Nonpt_src_summary!F163</f>
        <v>38023</v>
      </c>
      <c r="E163" s="31" t="str">
        <f>Nonpt_src_summary!G163</f>
        <v>2310021400</v>
      </c>
      <c r="F163" s="31" t="str">
        <f>Nonpt_src_summary!H163</f>
        <v>Dehydrators</v>
      </c>
      <c r="G163" s="160">
        <f>Nonpt_src_summary!I163</f>
        <v>0</v>
      </c>
      <c r="H163" s="124">
        <f>Nonpt_src_summary!J163</f>
        <v>0</v>
      </c>
      <c r="I163" s="124">
        <f>Nonpt_src_summary!K163</f>
        <v>0</v>
      </c>
      <c r="J163" s="124">
        <f>Nonpt_src_summary!L163</f>
        <v>0</v>
      </c>
      <c r="K163" s="125">
        <f>Nonpt_src_summary!M163</f>
        <v>0</v>
      </c>
    </row>
    <row r="164" spans="1:11">
      <c r="A164" s="31" t="s">
        <v>151</v>
      </c>
      <c r="B164" s="31" t="str">
        <f>Nonpt_src_summary!B164</f>
        <v>Tribal</v>
      </c>
      <c r="C164" s="31">
        <f>Nonpt_src_summary!E164</f>
        <v>38</v>
      </c>
      <c r="D164" s="31" t="str">
        <f>Nonpt_src_summary!F164</f>
        <v>38023</v>
      </c>
      <c r="E164" s="31" t="str">
        <f>Nonpt_src_summary!G164</f>
        <v>2310023400</v>
      </c>
      <c r="F164" s="31" t="str">
        <f>Nonpt_src_summary!H164</f>
        <v>Dehydrators</v>
      </c>
      <c r="G164" s="160">
        <f>Nonpt_src_summary!I164</f>
        <v>0</v>
      </c>
      <c r="H164" s="124">
        <f>Nonpt_src_summary!J164</f>
        <v>0</v>
      </c>
      <c r="I164" s="124">
        <f>Nonpt_src_summary!K164</f>
        <v>0</v>
      </c>
      <c r="J164" s="124">
        <f>Nonpt_src_summary!L164</f>
        <v>0</v>
      </c>
      <c r="K164" s="125">
        <f>Nonpt_src_summary!M164</f>
        <v>0</v>
      </c>
    </row>
    <row r="165" spans="1:11">
      <c r="A165" s="31" t="s">
        <v>151</v>
      </c>
      <c r="B165" s="31" t="str">
        <f>Nonpt_src_summary!B165</f>
        <v>Tribal</v>
      </c>
      <c r="C165" s="31">
        <f>Nonpt_src_summary!E165</f>
        <v>38</v>
      </c>
      <c r="D165" s="31" t="str">
        <f>Nonpt_src_summary!F165</f>
        <v>38025</v>
      </c>
      <c r="E165" s="31" t="str">
        <f>Nonpt_src_summary!G165</f>
        <v>2310021400</v>
      </c>
      <c r="F165" s="31" t="str">
        <f>Nonpt_src_summary!H165</f>
        <v>Dehydrators</v>
      </c>
      <c r="G165" s="160">
        <f>Nonpt_src_summary!I165</f>
        <v>18.198922892597345</v>
      </c>
      <c r="H165" s="124">
        <f>Nonpt_src_summary!J165</f>
        <v>205.86650577663673</v>
      </c>
      <c r="I165" s="124">
        <f>Nonpt_src_summary!K165</f>
        <v>96.194283269148485</v>
      </c>
      <c r="J165" s="124">
        <f>Nonpt_src_summary!L165</f>
        <v>0</v>
      </c>
      <c r="K165" s="125">
        <f>Nonpt_src_summary!M165</f>
        <v>0</v>
      </c>
    </row>
    <row r="166" spans="1:11">
      <c r="A166" s="31" t="s">
        <v>151</v>
      </c>
      <c r="B166" s="31" t="str">
        <f>Nonpt_src_summary!B166</f>
        <v>Tribal</v>
      </c>
      <c r="C166" s="31">
        <f>Nonpt_src_summary!E166</f>
        <v>38</v>
      </c>
      <c r="D166" s="31" t="str">
        <f>Nonpt_src_summary!F166</f>
        <v>38025</v>
      </c>
      <c r="E166" s="31" t="str">
        <f>Nonpt_src_summary!G166</f>
        <v>2310023400</v>
      </c>
      <c r="F166" s="31" t="str">
        <f>Nonpt_src_summary!H166</f>
        <v>Dehydrators</v>
      </c>
      <c r="G166" s="160">
        <f>Nonpt_src_summary!I166</f>
        <v>0</v>
      </c>
      <c r="H166" s="124">
        <f>Nonpt_src_summary!J166</f>
        <v>0</v>
      </c>
      <c r="I166" s="124">
        <f>Nonpt_src_summary!K166</f>
        <v>0</v>
      </c>
      <c r="J166" s="124">
        <f>Nonpt_src_summary!L166</f>
        <v>0</v>
      </c>
      <c r="K166" s="125">
        <f>Nonpt_src_summary!M166</f>
        <v>0</v>
      </c>
    </row>
    <row r="167" spans="1:11">
      <c r="A167" s="31" t="s">
        <v>151</v>
      </c>
      <c r="B167" s="31" t="str">
        <f>Nonpt_src_summary!B167</f>
        <v>Tribal</v>
      </c>
      <c r="C167" s="31">
        <f>Nonpt_src_summary!E167</f>
        <v>30</v>
      </c>
      <c r="D167" s="31" t="str">
        <f>Nonpt_src_summary!F167</f>
        <v>30025</v>
      </c>
      <c r="E167" s="31" t="str">
        <f>Nonpt_src_summary!G167</f>
        <v>2310021400</v>
      </c>
      <c r="F167" s="31" t="str">
        <f>Nonpt_src_summary!H167</f>
        <v>Dehydrators</v>
      </c>
      <c r="G167" s="160">
        <f>Nonpt_src_summary!I167</f>
        <v>0</v>
      </c>
      <c r="H167" s="124">
        <f>Nonpt_src_summary!J167</f>
        <v>0</v>
      </c>
      <c r="I167" s="124">
        <f>Nonpt_src_summary!K167</f>
        <v>0</v>
      </c>
      <c r="J167" s="124">
        <f>Nonpt_src_summary!L167</f>
        <v>0</v>
      </c>
      <c r="K167" s="125">
        <f>Nonpt_src_summary!M167</f>
        <v>0</v>
      </c>
    </row>
    <row r="168" spans="1:11">
      <c r="A168" s="31" t="s">
        <v>151</v>
      </c>
      <c r="B168" s="31" t="str">
        <f>Nonpt_src_summary!B168</f>
        <v>Tribal</v>
      </c>
      <c r="C168" s="31">
        <f>Nonpt_src_summary!E168</f>
        <v>30</v>
      </c>
      <c r="D168" s="31" t="str">
        <f>Nonpt_src_summary!F168</f>
        <v>30025</v>
      </c>
      <c r="E168" s="31" t="str">
        <f>Nonpt_src_summary!G168</f>
        <v>2310023400</v>
      </c>
      <c r="F168" s="31" t="str">
        <f>Nonpt_src_summary!H168</f>
        <v>Dehydrators</v>
      </c>
      <c r="G168" s="160">
        <f>Nonpt_src_summary!I168</f>
        <v>0</v>
      </c>
      <c r="H168" s="124">
        <f>Nonpt_src_summary!J168</f>
        <v>0</v>
      </c>
      <c r="I168" s="124">
        <f>Nonpt_src_summary!K168</f>
        <v>0</v>
      </c>
      <c r="J168" s="124">
        <f>Nonpt_src_summary!L168</f>
        <v>0</v>
      </c>
      <c r="K168" s="125">
        <f>Nonpt_src_summary!M168</f>
        <v>0</v>
      </c>
    </row>
    <row r="169" spans="1:11">
      <c r="A169" s="31" t="s">
        <v>151</v>
      </c>
      <c r="B169" s="31" t="str">
        <f>Nonpt_src_summary!B169</f>
        <v>Tribal</v>
      </c>
      <c r="C169" s="31">
        <f>Nonpt_src_summary!E169</f>
        <v>30</v>
      </c>
      <c r="D169" s="31" t="str">
        <f>Nonpt_src_summary!F169</f>
        <v>30033</v>
      </c>
      <c r="E169" s="31" t="str">
        <f>Nonpt_src_summary!G169</f>
        <v>2310021400</v>
      </c>
      <c r="F169" s="31" t="str">
        <f>Nonpt_src_summary!H169</f>
        <v>Dehydrators</v>
      </c>
      <c r="G169" s="160">
        <f>Nonpt_src_summary!I169</f>
        <v>0</v>
      </c>
      <c r="H169" s="124">
        <f>Nonpt_src_summary!J169</f>
        <v>0</v>
      </c>
      <c r="I169" s="124">
        <f>Nonpt_src_summary!K169</f>
        <v>0</v>
      </c>
      <c r="J169" s="124">
        <f>Nonpt_src_summary!L169</f>
        <v>0</v>
      </c>
      <c r="K169" s="125">
        <f>Nonpt_src_summary!M169</f>
        <v>0</v>
      </c>
    </row>
    <row r="170" spans="1:11">
      <c r="A170" s="31" t="s">
        <v>151</v>
      </c>
      <c r="B170" s="31" t="str">
        <f>Nonpt_src_summary!B170</f>
        <v>Tribal</v>
      </c>
      <c r="C170" s="31">
        <f>Nonpt_src_summary!E170</f>
        <v>30</v>
      </c>
      <c r="D170" s="31" t="str">
        <f>Nonpt_src_summary!F170</f>
        <v>30033</v>
      </c>
      <c r="E170" s="31" t="str">
        <f>Nonpt_src_summary!G170</f>
        <v>2310023400</v>
      </c>
      <c r="F170" s="31" t="str">
        <f>Nonpt_src_summary!H170</f>
        <v>Dehydrators</v>
      </c>
      <c r="G170" s="160">
        <f>Nonpt_src_summary!I170</f>
        <v>0</v>
      </c>
      <c r="H170" s="124">
        <f>Nonpt_src_summary!J170</f>
        <v>0</v>
      </c>
      <c r="I170" s="124">
        <f>Nonpt_src_summary!K170</f>
        <v>0</v>
      </c>
      <c r="J170" s="124">
        <f>Nonpt_src_summary!L170</f>
        <v>0</v>
      </c>
      <c r="K170" s="125">
        <f>Nonpt_src_summary!M170</f>
        <v>0</v>
      </c>
    </row>
    <row r="171" spans="1:11">
      <c r="A171" s="31" t="s">
        <v>151</v>
      </c>
      <c r="B171" s="31" t="str">
        <f>Nonpt_src_summary!B171</f>
        <v>Tribal</v>
      </c>
      <c r="C171" s="31">
        <f>Nonpt_src_summary!E171</f>
        <v>38</v>
      </c>
      <c r="D171" s="31" t="str">
        <f>Nonpt_src_summary!F171</f>
        <v>38033</v>
      </c>
      <c r="E171" s="31" t="str">
        <f>Nonpt_src_summary!G171</f>
        <v>2310021400</v>
      </c>
      <c r="F171" s="31" t="str">
        <f>Nonpt_src_summary!H171</f>
        <v>Dehydrators</v>
      </c>
      <c r="G171" s="160">
        <f>Nonpt_src_summary!I171</f>
        <v>0</v>
      </c>
      <c r="H171" s="124">
        <f>Nonpt_src_summary!J171</f>
        <v>0</v>
      </c>
      <c r="I171" s="124">
        <f>Nonpt_src_summary!K171</f>
        <v>0</v>
      </c>
      <c r="J171" s="124">
        <f>Nonpt_src_summary!L171</f>
        <v>0</v>
      </c>
      <c r="K171" s="125">
        <f>Nonpt_src_summary!M171</f>
        <v>0</v>
      </c>
    </row>
    <row r="172" spans="1:11">
      <c r="A172" s="31" t="s">
        <v>151</v>
      </c>
      <c r="B172" s="31" t="str">
        <f>Nonpt_src_summary!B172</f>
        <v>Tribal</v>
      </c>
      <c r="C172" s="31">
        <f>Nonpt_src_summary!E172</f>
        <v>38</v>
      </c>
      <c r="D172" s="31" t="str">
        <f>Nonpt_src_summary!F172</f>
        <v>38033</v>
      </c>
      <c r="E172" s="31" t="str">
        <f>Nonpt_src_summary!G172</f>
        <v>2310023400</v>
      </c>
      <c r="F172" s="31" t="str">
        <f>Nonpt_src_summary!H172</f>
        <v>Dehydrators</v>
      </c>
      <c r="G172" s="160">
        <f>Nonpt_src_summary!I172</f>
        <v>0</v>
      </c>
      <c r="H172" s="124">
        <f>Nonpt_src_summary!J172</f>
        <v>0</v>
      </c>
      <c r="I172" s="124">
        <f>Nonpt_src_summary!K172</f>
        <v>0</v>
      </c>
      <c r="J172" s="124">
        <f>Nonpt_src_summary!L172</f>
        <v>0</v>
      </c>
      <c r="K172" s="125">
        <f>Nonpt_src_summary!M172</f>
        <v>0</v>
      </c>
    </row>
    <row r="173" spans="1:11">
      <c r="A173" s="31" t="s">
        <v>151</v>
      </c>
      <c r="B173" s="31" t="str">
        <f>Nonpt_src_summary!B173</f>
        <v>Tribal</v>
      </c>
      <c r="C173" s="31">
        <f>Nonpt_src_summary!E173</f>
        <v>46</v>
      </c>
      <c r="D173" s="31" t="str">
        <f>Nonpt_src_summary!F173</f>
        <v>46063</v>
      </c>
      <c r="E173" s="31" t="str">
        <f>Nonpt_src_summary!G173</f>
        <v>2310021400</v>
      </c>
      <c r="F173" s="31" t="str">
        <f>Nonpt_src_summary!H173</f>
        <v>Dehydrators</v>
      </c>
      <c r="G173" s="160">
        <f>Nonpt_src_summary!I173</f>
        <v>0</v>
      </c>
      <c r="H173" s="124">
        <f>Nonpt_src_summary!J173</f>
        <v>0</v>
      </c>
      <c r="I173" s="124">
        <f>Nonpt_src_summary!K173</f>
        <v>0</v>
      </c>
      <c r="J173" s="124">
        <f>Nonpt_src_summary!L173</f>
        <v>0</v>
      </c>
      <c r="K173" s="125">
        <f>Nonpt_src_summary!M173</f>
        <v>0</v>
      </c>
    </row>
    <row r="174" spans="1:11">
      <c r="A174" s="31" t="s">
        <v>151</v>
      </c>
      <c r="B174" s="31" t="str">
        <f>Nonpt_src_summary!B174</f>
        <v>Tribal</v>
      </c>
      <c r="C174" s="31">
        <f>Nonpt_src_summary!E174</f>
        <v>46</v>
      </c>
      <c r="D174" s="31" t="str">
        <f>Nonpt_src_summary!F174</f>
        <v>46063</v>
      </c>
      <c r="E174" s="31" t="str">
        <f>Nonpt_src_summary!G174</f>
        <v>2310023400</v>
      </c>
      <c r="F174" s="31" t="str">
        <f>Nonpt_src_summary!H174</f>
        <v>Dehydrators</v>
      </c>
      <c r="G174" s="160">
        <f>Nonpt_src_summary!I174</f>
        <v>0</v>
      </c>
      <c r="H174" s="124">
        <f>Nonpt_src_summary!J174</f>
        <v>0</v>
      </c>
      <c r="I174" s="124">
        <f>Nonpt_src_summary!K174</f>
        <v>0</v>
      </c>
      <c r="J174" s="124">
        <f>Nonpt_src_summary!L174</f>
        <v>0</v>
      </c>
      <c r="K174" s="125">
        <f>Nonpt_src_summary!M174</f>
        <v>0</v>
      </c>
    </row>
    <row r="175" spans="1:11">
      <c r="A175" s="31" t="s">
        <v>151</v>
      </c>
      <c r="B175" s="31" t="str">
        <f>Nonpt_src_summary!B175</f>
        <v>Tribal</v>
      </c>
      <c r="C175" s="31">
        <f>Nonpt_src_summary!E175</f>
        <v>30</v>
      </c>
      <c r="D175" s="31" t="str">
        <f>Nonpt_src_summary!F175</f>
        <v>30055</v>
      </c>
      <c r="E175" s="31" t="str">
        <f>Nonpt_src_summary!G175</f>
        <v>2310021400</v>
      </c>
      <c r="F175" s="31" t="str">
        <f>Nonpt_src_summary!H175</f>
        <v>Dehydrators</v>
      </c>
      <c r="G175" s="160">
        <f>Nonpt_src_summary!I175</f>
        <v>0</v>
      </c>
      <c r="H175" s="124">
        <f>Nonpt_src_summary!J175</f>
        <v>0</v>
      </c>
      <c r="I175" s="124">
        <f>Nonpt_src_summary!K175</f>
        <v>0</v>
      </c>
      <c r="J175" s="124">
        <f>Nonpt_src_summary!L175</f>
        <v>0</v>
      </c>
      <c r="K175" s="125">
        <f>Nonpt_src_summary!M175</f>
        <v>0</v>
      </c>
    </row>
    <row r="176" spans="1:11">
      <c r="A176" s="31" t="s">
        <v>151</v>
      </c>
      <c r="B176" s="31" t="str">
        <f>Nonpt_src_summary!B176</f>
        <v>Tribal</v>
      </c>
      <c r="C176" s="31">
        <f>Nonpt_src_summary!E176</f>
        <v>30</v>
      </c>
      <c r="D176" s="31" t="str">
        <f>Nonpt_src_summary!F176</f>
        <v>30055</v>
      </c>
      <c r="E176" s="31" t="str">
        <f>Nonpt_src_summary!G176</f>
        <v>2310023400</v>
      </c>
      <c r="F176" s="31" t="str">
        <f>Nonpt_src_summary!H176</f>
        <v>Dehydrators</v>
      </c>
      <c r="G176" s="160">
        <f>Nonpt_src_summary!I176</f>
        <v>0</v>
      </c>
      <c r="H176" s="124">
        <f>Nonpt_src_summary!J176</f>
        <v>0</v>
      </c>
      <c r="I176" s="124">
        <f>Nonpt_src_summary!K176</f>
        <v>0</v>
      </c>
      <c r="J176" s="124">
        <f>Nonpt_src_summary!L176</f>
        <v>0</v>
      </c>
      <c r="K176" s="125">
        <f>Nonpt_src_summary!M176</f>
        <v>0</v>
      </c>
    </row>
    <row r="177" spans="1:11">
      <c r="A177" s="31" t="s">
        <v>151</v>
      </c>
      <c r="B177" s="31" t="str">
        <f>Nonpt_src_summary!B177</f>
        <v>Tribal</v>
      </c>
      <c r="C177" s="31">
        <f>Nonpt_src_summary!E177</f>
        <v>38</v>
      </c>
      <c r="D177" s="31" t="str">
        <f>Nonpt_src_summary!F177</f>
        <v>38049</v>
      </c>
      <c r="E177" s="31" t="str">
        <f>Nonpt_src_summary!G177</f>
        <v>2310021400</v>
      </c>
      <c r="F177" s="31" t="str">
        <f>Nonpt_src_summary!H177</f>
        <v>Dehydrators</v>
      </c>
      <c r="G177" s="160">
        <f>Nonpt_src_summary!I177</f>
        <v>0</v>
      </c>
      <c r="H177" s="124">
        <f>Nonpt_src_summary!J177</f>
        <v>0</v>
      </c>
      <c r="I177" s="124">
        <f>Nonpt_src_summary!K177</f>
        <v>0</v>
      </c>
      <c r="J177" s="124">
        <f>Nonpt_src_summary!L177</f>
        <v>0</v>
      </c>
      <c r="K177" s="125">
        <f>Nonpt_src_summary!M177</f>
        <v>0</v>
      </c>
    </row>
    <row r="178" spans="1:11">
      <c r="A178" s="31" t="s">
        <v>151</v>
      </c>
      <c r="B178" s="31" t="str">
        <f>Nonpt_src_summary!B178</f>
        <v>Tribal</v>
      </c>
      <c r="C178" s="31">
        <f>Nonpt_src_summary!E178</f>
        <v>38</v>
      </c>
      <c r="D178" s="31" t="str">
        <f>Nonpt_src_summary!F178</f>
        <v>38049</v>
      </c>
      <c r="E178" s="31" t="str">
        <f>Nonpt_src_summary!G178</f>
        <v>2310023400</v>
      </c>
      <c r="F178" s="31" t="str">
        <f>Nonpt_src_summary!H178</f>
        <v>Dehydrators</v>
      </c>
      <c r="G178" s="160">
        <f>Nonpt_src_summary!I178</f>
        <v>0</v>
      </c>
      <c r="H178" s="124">
        <f>Nonpt_src_summary!J178</f>
        <v>0</v>
      </c>
      <c r="I178" s="124">
        <f>Nonpt_src_summary!K178</f>
        <v>0</v>
      </c>
      <c r="J178" s="124">
        <f>Nonpt_src_summary!L178</f>
        <v>0</v>
      </c>
      <c r="K178" s="125">
        <f>Nonpt_src_summary!M178</f>
        <v>0</v>
      </c>
    </row>
    <row r="179" spans="1:11">
      <c r="A179" s="31" t="s">
        <v>151</v>
      </c>
      <c r="B179" s="31" t="str">
        <f>Nonpt_src_summary!B179</f>
        <v>Tribal</v>
      </c>
      <c r="C179" s="31">
        <f>Nonpt_src_summary!E179</f>
        <v>38</v>
      </c>
      <c r="D179" s="31" t="str">
        <f>Nonpt_src_summary!F179</f>
        <v>38053</v>
      </c>
      <c r="E179" s="31" t="str">
        <f>Nonpt_src_summary!G179</f>
        <v>2310021400</v>
      </c>
      <c r="F179" s="31" t="str">
        <f>Nonpt_src_summary!H179</f>
        <v>Dehydrators</v>
      </c>
      <c r="G179" s="160">
        <f>Nonpt_src_summary!I179</f>
        <v>0</v>
      </c>
      <c r="H179" s="124">
        <f>Nonpt_src_summary!J179</f>
        <v>0</v>
      </c>
      <c r="I179" s="124">
        <f>Nonpt_src_summary!K179</f>
        <v>0</v>
      </c>
      <c r="J179" s="124">
        <f>Nonpt_src_summary!L179</f>
        <v>0</v>
      </c>
      <c r="K179" s="125">
        <f>Nonpt_src_summary!M179</f>
        <v>0</v>
      </c>
    </row>
    <row r="180" spans="1:11">
      <c r="A180" s="31" t="s">
        <v>151</v>
      </c>
      <c r="B180" s="31" t="str">
        <f>Nonpt_src_summary!B180</f>
        <v>Tribal</v>
      </c>
      <c r="C180" s="31">
        <f>Nonpt_src_summary!E180</f>
        <v>38</v>
      </c>
      <c r="D180" s="31" t="str">
        <f>Nonpt_src_summary!F180</f>
        <v>38053</v>
      </c>
      <c r="E180" s="31" t="str">
        <f>Nonpt_src_summary!G180</f>
        <v>2310023400</v>
      </c>
      <c r="F180" s="31" t="str">
        <f>Nonpt_src_summary!H180</f>
        <v>Dehydrators</v>
      </c>
      <c r="G180" s="160">
        <f>Nonpt_src_summary!I180</f>
        <v>0</v>
      </c>
      <c r="H180" s="124">
        <f>Nonpt_src_summary!J180</f>
        <v>0</v>
      </c>
      <c r="I180" s="124">
        <f>Nonpt_src_summary!K180</f>
        <v>0</v>
      </c>
      <c r="J180" s="124">
        <f>Nonpt_src_summary!L180</f>
        <v>0</v>
      </c>
      <c r="K180" s="125">
        <f>Nonpt_src_summary!M180</f>
        <v>0</v>
      </c>
    </row>
    <row r="181" spans="1:11">
      <c r="A181" s="31" t="s">
        <v>151</v>
      </c>
      <c r="B181" s="31" t="str">
        <f>Nonpt_src_summary!B181</f>
        <v>Tribal</v>
      </c>
      <c r="C181" s="31">
        <f>Nonpt_src_summary!E181</f>
        <v>38</v>
      </c>
      <c r="D181" s="31" t="str">
        <f>Nonpt_src_summary!F181</f>
        <v>38055</v>
      </c>
      <c r="E181" s="31" t="str">
        <f>Nonpt_src_summary!G181</f>
        <v>2310021400</v>
      </c>
      <c r="F181" s="31" t="str">
        <f>Nonpt_src_summary!H181</f>
        <v>Dehydrators</v>
      </c>
      <c r="G181" s="160">
        <f>Nonpt_src_summary!I181</f>
        <v>1.0770999999999999</v>
      </c>
      <c r="H181" s="124">
        <f>Nonpt_src_summary!J181</f>
        <v>12.184100000000001</v>
      </c>
      <c r="I181" s="124">
        <f>Nonpt_src_summary!K181</f>
        <v>5.6932200000000002</v>
      </c>
      <c r="J181" s="124">
        <f>Nonpt_src_summary!L181</f>
        <v>0</v>
      </c>
      <c r="K181" s="125">
        <f>Nonpt_src_summary!M181</f>
        <v>0</v>
      </c>
    </row>
    <row r="182" spans="1:11">
      <c r="A182" s="31" t="s">
        <v>151</v>
      </c>
      <c r="B182" s="31" t="str">
        <f>Nonpt_src_summary!B182</f>
        <v>Tribal</v>
      </c>
      <c r="C182" s="31">
        <f>Nonpt_src_summary!E182</f>
        <v>38</v>
      </c>
      <c r="D182" s="31" t="str">
        <f>Nonpt_src_summary!F182</f>
        <v>38055</v>
      </c>
      <c r="E182" s="31" t="str">
        <f>Nonpt_src_summary!G182</f>
        <v>2310023400</v>
      </c>
      <c r="F182" s="31" t="str">
        <f>Nonpt_src_summary!H182</f>
        <v>Dehydrators</v>
      </c>
      <c r="G182" s="160">
        <f>Nonpt_src_summary!I182</f>
        <v>0</v>
      </c>
      <c r="H182" s="124">
        <f>Nonpt_src_summary!J182</f>
        <v>0</v>
      </c>
      <c r="I182" s="124">
        <f>Nonpt_src_summary!K182</f>
        <v>0</v>
      </c>
      <c r="J182" s="124">
        <f>Nonpt_src_summary!L182</f>
        <v>0</v>
      </c>
      <c r="K182" s="125">
        <f>Nonpt_src_summary!M182</f>
        <v>0</v>
      </c>
    </row>
    <row r="183" spans="1:11">
      <c r="A183" s="31" t="s">
        <v>151</v>
      </c>
      <c r="B183" s="31" t="str">
        <f>Nonpt_src_summary!B183</f>
        <v>Tribal</v>
      </c>
      <c r="C183" s="31">
        <f>Nonpt_src_summary!E183</f>
        <v>38</v>
      </c>
      <c r="D183" s="31" t="str">
        <f>Nonpt_src_summary!F183</f>
        <v>38061</v>
      </c>
      <c r="E183" s="31" t="str">
        <f>Nonpt_src_summary!G183</f>
        <v>2310021400</v>
      </c>
      <c r="F183" s="31" t="str">
        <f>Nonpt_src_summary!H183</f>
        <v>Dehydrators</v>
      </c>
      <c r="G183" s="160">
        <f>Nonpt_src_summary!I183</f>
        <v>36.303440082599238</v>
      </c>
      <c r="H183" s="124">
        <f>Nonpt_src_summary!J183</f>
        <v>410.6634932699821</v>
      </c>
      <c r="I183" s="124">
        <f>Nonpt_src_summary!K183</f>
        <v>191.88931229228581</v>
      </c>
      <c r="J183" s="124">
        <f>Nonpt_src_summary!L183</f>
        <v>0</v>
      </c>
      <c r="K183" s="125">
        <f>Nonpt_src_summary!M183</f>
        <v>0</v>
      </c>
    </row>
    <row r="184" spans="1:11">
      <c r="A184" s="31" t="s">
        <v>151</v>
      </c>
      <c r="B184" s="31" t="str">
        <f>Nonpt_src_summary!B184</f>
        <v>Tribal</v>
      </c>
      <c r="C184" s="31">
        <f>Nonpt_src_summary!E184</f>
        <v>38</v>
      </c>
      <c r="D184" s="31" t="str">
        <f>Nonpt_src_summary!F184</f>
        <v>38061</v>
      </c>
      <c r="E184" s="31" t="str">
        <f>Nonpt_src_summary!G184</f>
        <v>2310023400</v>
      </c>
      <c r="F184" s="31" t="str">
        <f>Nonpt_src_summary!H184</f>
        <v>Dehydrators</v>
      </c>
      <c r="G184" s="160">
        <f>Nonpt_src_summary!I184</f>
        <v>0</v>
      </c>
      <c r="H184" s="124">
        <f>Nonpt_src_summary!J184</f>
        <v>0</v>
      </c>
      <c r="I184" s="124">
        <f>Nonpt_src_summary!K184</f>
        <v>0</v>
      </c>
      <c r="J184" s="124">
        <f>Nonpt_src_summary!L184</f>
        <v>0</v>
      </c>
      <c r="K184" s="125">
        <f>Nonpt_src_summary!M184</f>
        <v>0</v>
      </c>
    </row>
    <row r="185" spans="1:11">
      <c r="A185" s="31" t="s">
        <v>151</v>
      </c>
      <c r="B185" s="31" t="str">
        <f>Nonpt_src_summary!B185</f>
        <v>Tribal</v>
      </c>
      <c r="C185" s="31">
        <f>Nonpt_src_summary!E185</f>
        <v>30</v>
      </c>
      <c r="D185" s="31" t="str">
        <f>Nonpt_src_summary!F185</f>
        <v>30071</v>
      </c>
      <c r="E185" s="31" t="str">
        <f>Nonpt_src_summary!G185</f>
        <v>2310021400</v>
      </c>
      <c r="F185" s="31" t="str">
        <f>Nonpt_src_summary!H185</f>
        <v>Dehydrators</v>
      </c>
      <c r="G185" s="160">
        <f>Nonpt_src_summary!I185</f>
        <v>0</v>
      </c>
      <c r="H185" s="124">
        <f>Nonpt_src_summary!J185</f>
        <v>0</v>
      </c>
      <c r="I185" s="124">
        <f>Nonpt_src_summary!K185</f>
        <v>0</v>
      </c>
      <c r="J185" s="124">
        <f>Nonpt_src_summary!L185</f>
        <v>0</v>
      </c>
      <c r="K185" s="125">
        <f>Nonpt_src_summary!M185</f>
        <v>0</v>
      </c>
    </row>
    <row r="186" spans="1:11">
      <c r="A186" s="31" t="s">
        <v>151</v>
      </c>
      <c r="B186" s="31" t="str">
        <f>Nonpt_src_summary!B186</f>
        <v>Tribal</v>
      </c>
      <c r="C186" s="31">
        <f>Nonpt_src_summary!E186</f>
        <v>30</v>
      </c>
      <c r="D186" s="31" t="str">
        <f>Nonpt_src_summary!F186</f>
        <v>30071</v>
      </c>
      <c r="E186" s="31" t="str">
        <f>Nonpt_src_summary!G186</f>
        <v>2310023400</v>
      </c>
      <c r="F186" s="31" t="str">
        <f>Nonpt_src_summary!H186</f>
        <v>Dehydrators</v>
      </c>
      <c r="G186" s="160">
        <f>Nonpt_src_summary!I186</f>
        <v>0</v>
      </c>
      <c r="H186" s="124">
        <f>Nonpt_src_summary!J186</f>
        <v>0</v>
      </c>
      <c r="I186" s="124">
        <f>Nonpt_src_summary!K186</f>
        <v>0</v>
      </c>
      <c r="J186" s="124">
        <f>Nonpt_src_summary!L186</f>
        <v>0</v>
      </c>
      <c r="K186" s="125">
        <f>Nonpt_src_summary!M186</f>
        <v>0</v>
      </c>
    </row>
    <row r="187" spans="1:11">
      <c r="A187" s="31" t="s">
        <v>151</v>
      </c>
      <c r="B187" s="31" t="str">
        <f>Nonpt_src_summary!B187</f>
        <v>Tribal</v>
      </c>
      <c r="C187" s="31">
        <f>Nonpt_src_summary!E187</f>
        <v>30</v>
      </c>
      <c r="D187" s="31" t="str">
        <f>Nonpt_src_summary!F187</f>
        <v>30079</v>
      </c>
      <c r="E187" s="31" t="str">
        <f>Nonpt_src_summary!G187</f>
        <v>2310021400</v>
      </c>
      <c r="F187" s="31" t="str">
        <f>Nonpt_src_summary!H187</f>
        <v>Dehydrators</v>
      </c>
      <c r="G187" s="160">
        <f>Nonpt_src_summary!I187</f>
        <v>0</v>
      </c>
      <c r="H187" s="124">
        <f>Nonpt_src_summary!J187</f>
        <v>0</v>
      </c>
      <c r="I187" s="124">
        <f>Nonpt_src_summary!K187</f>
        <v>0</v>
      </c>
      <c r="J187" s="124">
        <f>Nonpt_src_summary!L187</f>
        <v>0</v>
      </c>
      <c r="K187" s="125">
        <f>Nonpt_src_summary!M187</f>
        <v>0</v>
      </c>
    </row>
    <row r="188" spans="1:11">
      <c r="A188" s="31" t="s">
        <v>151</v>
      </c>
      <c r="B188" s="31" t="str">
        <f>Nonpt_src_summary!B188</f>
        <v>Tribal</v>
      </c>
      <c r="C188" s="31">
        <f>Nonpt_src_summary!E188</f>
        <v>30</v>
      </c>
      <c r="D188" s="31" t="str">
        <f>Nonpt_src_summary!F188</f>
        <v>30079</v>
      </c>
      <c r="E188" s="31" t="str">
        <f>Nonpt_src_summary!G188</f>
        <v>2310023400</v>
      </c>
      <c r="F188" s="31" t="str">
        <f>Nonpt_src_summary!H188</f>
        <v>Dehydrators</v>
      </c>
      <c r="G188" s="160">
        <f>Nonpt_src_summary!I188</f>
        <v>0</v>
      </c>
      <c r="H188" s="124">
        <f>Nonpt_src_summary!J188</f>
        <v>0</v>
      </c>
      <c r="I188" s="124">
        <f>Nonpt_src_summary!K188</f>
        <v>0</v>
      </c>
      <c r="J188" s="124">
        <f>Nonpt_src_summary!L188</f>
        <v>0</v>
      </c>
      <c r="K188" s="125">
        <f>Nonpt_src_summary!M188</f>
        <v>0</v>
      </c>
    </row>
    <row r="189" spans="1:11">
      <c r="A189" s="31" t="s">
        <v>151</v>
      </c>
      <c r="B189" s="31" t="str">
        <f>Nonpt_src_summary!B189</f>
        <v>Tribal</v>
      </c>
      <c r="C189" s="31">
        <f>Nonpt_src_summary!E189</f>
        <v>38</v>
      </c>
      <c r="D189" s="31" t="str">
        <f>Nonpt_src_summary!F189</f>
        <v>38075</v>
      </c>
      <c r="E189" s="31" t="str">
        <f>Nonpt_src_summary!G189</f>
        <v>2310021400</v>
      </c>
      <c r="F189" s="31" t="str">
        <f>Nonpt_src_summary!H189</f>
        <v>Dehydrators</v>
      </c>
      <c r="G189" s="160">
        <f>Nonpt_src_summary!I189</f>
        <v>0</v>
      </c>
      <c r="H189" s="124">
        <f>Nonpt_src_summary!J189</f>
        <v>0</v>
      </c>
      <c r="I189" s="124">
        <f>Nonpt_src_summary!K189</f>
        <v>0</v>
      </c>
      <c r="J189" s="124">
        <f>Nonpt_src_summary!L189</f>
        <v>0</v>
      </c>
      <c r="K189" s="125">
        <f>Nonpt_src_summary!M189</f>
        <v>0</v>
      </c>
    </row>
    <row r="190" spans="1:11">
      <c r="A190" s="31" t="s">
        <v>151</v>
      </c>
      <c r="B190" s="31" t="str">
        <f>Nonpt_src_summary!B190</f>
        <v>Tribal</v>
      </c>
      <c r="C190" s="31">
        <f>Nonpt_src_summary!E190</f>
        <v>38</v>
      </c>
      <c r="D190" s="31" t="str">
        <f>Nonpt_src_summary!F190</f>
        <v>38075</v>
      </c>
      <c r="E190" s="31" t="str">
        <f>Nonpt_src_summary!G190</f>
        <v>2310023400</v>
      </c>
      <c r="F190" s="31" t="str">
        <f>Nonpt_src_summary!H190</f>
        <v>Dehydrators</v>
      </c>
      <c r="G190" s="160">
        <f>Nonpt_src_summary!I190</f>
        <v>0</v>
      </c>
      <c r="H190" s="124">
        <f>Nonpt_src_summary!J190</f>
        <v>0</v>
      </c>
      <c r="I190" s="124">
        <f>Nonpt_src_summary!K190</f>
        <v>0</v>
      </c>
      <c r="J190" s="124">
        <f>Nonpt_src_summary!L190</f>
        <v>0</v>
      </c>
      <c r="K190" s="125">
        <f>Nonpt_src_summary!M190</f>
        <v>0</v>
      </c>
    </row>
    <row r="191" spans="1:11">
      <c r="A191" s="31" t="s">
        <v>151</v>
      </c>
      <c r="B191" s="31" t="str">
        <f>Nonpt_src_summary!B191</f>
        <v>Tribal</v>
      </c>
      <c r="C191" s="31">
        <f>Nonpt_src_summary!E191</f>
        <v>30</v>
      </c>
      <c r="D191" s="31" t="str">
        <f>Nonpt_src_summary!F191</f>
        <v>30083</v>
      </c>
      <c r="E191" s="31" t="str">
        <f>Nonpt_src_summary!G191</f>
        <v>2310021400</v>
      </c>
      <c r="F191" s="31" t="str">
        <f>Nonpt_src_summary!H191</f>
        <v>Dehydrators</v>
      </c>
      <c r="G191" s="160">
        <f>Nonpt_src_summary!I191</f>
        <v>0</v>
      </c>
      <c r="H191" s="124">
        <f>Nonpt_src_summary!J191</f>
        <v>0</v>
      </c>
      <c r="I191" s="124">
        <f>Nonpt_src_summary!K191</f>
        <v>0</v>
      </c>
      <c r="J191" s="124">
        <f>Nonpt_src_summary!L191</f>
        <v>0</v>
      </c>
      <c r="K191" s="125">
        <f>Nonpt_src_summary!M191</f>
        <v>0</v>
      </c>
    </row>
    <row r="192" spans="1:11">
      <c r="A192" s="31" t="s">
        <v>151</v>
      </c>
      <c r="B192" s="31" t="str">
        <f>Nonpt_src_summary!B192</f>
        <v>Tribal</v>
      </c>
      <c r="C192" s="31">
        <f>Nonpt_src_summary!E192</f>
        <v>30</v>
      </c>
      <c r="D192" s="31" t="str">
        <f>Nonpt_src_summary!F192</f>
        <v>30083</v>
      </c>
      <c r="E192" s="31" t="str">
        <f>Nonpt_src_summary!G192</f>
        <v>2310023400</v>
      </c>
      <c r="F192" s="31" t="str">
        <f>Nonpt_src_summary!H192</f>
        <v>Dehydrators</v>
      </c>
      <c r="G192" s="160">
        <f>Nonpt_src_summary!I192</f>
        <v>0</v>
      </c>
      <c r="H192" s="124">
        <f>Nonpt_src_summary!J192</f>
        <v>0</v>
      </c>
      <c r="I192" s="124">
        <f>Nonpt_src_summary!K192</f>
        <v>0</v>
      </c>
      <c r="J192" s="124">
        <f>Nonpt_src_summary!L192</f>
        <v>0</v>
      </c>
      <c r="K192" s="125">
        <f>Nonpt_src_summary!M192</f>
        <v>0</v>
      </c>
    </row>
    <row r="193" spans="1:11">
      <c r="A193" s="31" t="s">
        <v>151</v>
      </c>
      <c r="B193" s="31" t="str">
        <f>Nonpt_src_summary!B193</f>
        <v>Tribal</v>
      </c>
      <c r="C193" s="31">
        <f>Nonpt_src_summary!E193</f>
        <v>30</v>
      </c>
      <c r="D193" s="31" t="str">
        <f>Nonpt_src_summary!F193</f>
        <v>30085</v>
      </c>
      <c r="E193" s="31" t="str">
        <f>Nonpt_src_summary!G193</f>
        <v>2310021400</v>
      </c>
      <c r="F193" s="31" t="str">
        <f>Nonpt_src_summary!H193</f>
        <v>Dehydrators</v>
      </c>
      <c r="G193" s="160">
        <f>Nonpt_src_summary!I193</f>
        <v>2.0446828887739334E-2</v>
      </c>
      <c r="H193" s="124">
        <f>Nonpt_src_summary!J193</f>
        <v>0.23129472036279269</v>
      </c>
      <c r="I193" s="124">
        <f>Nonpt_src_summary!K193</f>
        <v>0.10807625681088132</v>
      </c>
      <c r="J193" s="124">
        <f>Nonpt_src_summary!L193</f>
        <v>0</v>
      </c>
      <c r="K193" s="125">
        <f>Nonpt_src_summary!M193</f>
        <v>0</v>
      </c>
    </row>
    <row r="194" spans="1:11">
      <c r="A194" s="31" t="s">
        <v>151</v>
      </c>
      <c r="B194" s="31" t="str">
        <f>Nonpt_src_summary!B194</f>
        <v>Tribal</v>
      </c>
      <c r="C194" s="31">
        <f>Nonpt_src_summary!E194</f>
        <v>30</v>
      </c>
      <c r="D194" s="31" t="str">
        <f>Nonpt_src_summary!F194</f>
        <v>30085</v>
      </c>
      <c r="E194" s="31" t="str">
        <f>Nonpt_src_summary!G194</f>
        <v>2310023400</v>
      </c>
      <c r="F194" s="31" t="str">
        <f>Nonpt_src_summary!H194</f>
        <v>Dehydrators</v>
      </c>
      <c r="G194" s="160">
        <f>Nonpt_src_summary!I194</f>
        <v>0</v>
      </c>
      <c r="H194" s="124">
        <f>Nonpt_src_summary!J194</f>
        <v>0</v>
      </c>
      <c r="I194" s="124">
        <f>Nonpt_src_summary!K194</f>
        <v>0</v>
      </c>
      <c r="J194" s="124">
        <f>Nonpt_src_summary!L194</f>
        <v>0</v>
      </c>
      <c r="K194" s="125">
        <f>Nonpt_src_summary!M194</f>
        <v>0</v>
      </c>
    </row>
    <row r="195" spans="1:11">
      <c r="A195" s="31" t="s">
        <v>151</v>
      </c>
      <c r="B195" s="31" t="str">
        <f>Nonpt_src_summary!B195</f>
        <v>Tribal</v>
      </c>
      <c r="C195" s="31">
        <f>Nonpt_src_summary!E195</f>
        <v>30</v>
      </c>
      <c r="D195" s="31" t="str">
        <f>Nonpt_src_summary!F195</f>
        <v>30091</v>
      </c>
      <c r="E195" s="31" t="str">
        <f>Nonpt_src_summary!G195</f>
        <v>2310021400</v>
      </c>
      <c r="F195" s="31" t="str">
        <f>Nonpt_src_summary!H195</f>
        <v>Dehydrators</v>
      </c>
      <c r="G195" s="160">
        <f>Nonpt_src_summary!I195</f>
        <v>9.074034202072841E-3</v>
      </c>
      <c r="H195" s="124">
        <f>Nonpt_src_summary!J195</f>
        <v>0.10264565098702122</v>
      </c>
      <c r="I195" s="124">
        <f>Nonpt_src_summary!K195</f>
        <v>4.7962736946291634E-2</v>
      </c>
      <c r="J195" s="124">
        <f>Nonpt_src_summary!L195</f>
        <v>0</v>
      </c>
      <c r="K195" s="125">
        <f>Nonpt_src_summary!M195</f>
        <v>0</v>
      </c>
    </row>
    <row r="196" spans="1:11">
      <c r="A196" s="31" t="s">
        <v>151</v>
      </c>
      <c r="B196" s="31" t="str">
        <f>Nonpt_src_summary!B196</f>
        <v>Tribal</v>
      </c>
      <c r="C196" s="31">
        <f>Nonpt_src_summary!E196</f>
        <v>30</v>
      </c>
      <c r="D196" s="31" t="str">
        <f>Nonpt_src_summary!F196</f>
        <v>30091</v>
      </c>
      <c r="E196" s="31" t="str">
        <f>Nonpt_src_summary!G196</f>
        <v>2310023400</v>
      </c>
      <c r="F196" s="31" t="str">
        <f>Nonpt_src_summary!H196</f>
        <v>Dehydrators</v>
      </c>
      <c r="G196" s="160">
        <f>Nonpt_src_summary!I196</f>
        <v>0</v>
      </c>
      <c r="H196" s="124">
        <f>Nonpt_src_summary!J196</f>
        <v>0</v>
      </c>
      <c r="I196" s="124">
        <f>Nonpt_src_summary!K196</f>
        <v>0</v>
      </c>
      <c r="J196" s="124">
        <f>Nonpt_src_summary!L196</f>
        <v>0</v>
      </c>
      <c r="K196" s="125">
        <f>Nonpt_src_summary!M196</f>
        <v>0</v>
      </c>
    </row>
    <row r="197" spans="1:11">
      <c r="A197" s="31" t="s">
        <v>151</v>
      </c>
      <c r="B197" s="31" t="str">
        <f>Nonpt_src_summary!B197</f>
        <v>Tribal</v>
      </c>
      <c r="C197" s="31">
        <f>Nonpt_src_summary!E197</f>
        <v>38</v>
      </c>
      <c r="D197" s="31" t="str">
        <f>Nonpt_src_summary!F197</f>
        <v>38087</v>
      </c>
      <c r="E197" s="31" t="str">
        <f>Nonpt_src_summary!G197</f>
        <v>2310021400</v>
      </c>
      <c r="F197" s="31" t="str">
        <f>Nonpt_src_summary!H197</f>
        <v>Dehydrators</v>
      </c>
      <c r="G197" s="160">
        <f>Nonpt_src_summary!I197</f>
        <v>0</v>
      </c>
      <c r="H197" s="124">
        <f>Nonpt_src_summary!J197</f>
        <v>0</v>
      </c>
      <c r="I197" s="124">
        <f>Nonpt_src_summary!K197</f>
        <v>0</v>
      </c>
      <c r="J197" s="124">
        <f>Nonpt_src_summary!L197</f>
        <v>0</v>
      </c>
      <c r="K197" s="125">
        <f>Nonpt_src_summary!M197</f>
        <v>0</v>
      </c>
    </row>
    <row r="198" spans="1:11">
      <c r="A198" s="31" t="s">
        <v>151</v>
      </c>
      <c r="B198" s="31" t="str">
        <f>Nonpt_src_summary!B198</f>
        <v>Tribal</v>
      </c>
      <c r="C198" s="31">
        <f>Nonpt_src_summary!E198</f>
        <v>38</v>
      </c>
      <c r="D198" s="31" t="str">
        <f>Nonpt_src_summary!F198</f>
        <v>38087</v>
      </c>
      <c r="E198" s="31" t="str">
        <f>Nonpt_src_summary!G198</f>
        <v>2310023400</v>
      </c>
      <c r="F198" s="31" t="str">
        <f>Nonpt_src_summary!H198</f>
        <v>Dehydrators</v>
      </c>
      <c r="G198" s="160">
        <f>Nonpt_src_summary!I198</f>
        <v>0</v>
      </c>
      <c r="H198" s="124">
        <f>Nonpt_src_summary!J198</f>
        <v>0</v>
      </c>
      <c r="I198" s="124">
        <f>Nonpt_src_summary!K198</f>
        <v>0</v>
      </c>
      <c r="J198" s="124">
        <f>Nonpt_src_summary!L198</f>
        <v>0</v>
      </c>
      <c r="K198" s="125">
        <f>Nonpt_src_summary!M198</f>
        <v>0</v>
      </c>
    </row>
    <row r="199" spans="1:11">
      <c r="A199" s="31" t="s">
        <v>151</v>
      </c>
      <c r="B199" s="31" t="str">
        <f>Nonpt_src_summary!B199</f>
        <v>Tribal</v>
      </c>
      <c r="C199" s="31">
        <f>Nonpt_src_summary!E199</f>
        <v>38</v>
      </c>
      <c r="D199" s="31" t="str">
        <f>Nonpt_src_summary!F199</f>
        <v>38089</v>
      </c>
      <c r="E199" s="31" t="str">
        <f>Nonpt_src_summary!G199</f>
        <v>2310021400</v>
      </c>
      <c r="F199" s="31" t="str">
        <f>Nonpt_src_summary!H199</f>
        <v>Dehydrators</v>
      </c>
      <c r="G199" s="160">
        <f>Nonpt_src_summary!I199</f>
        <v>0</v>
      </c>
      <c r="H199" s="124">
        <f>Nonpt_src_summary!J199</f>
        <v>0</v>
      </c>
      <c r="I199" s="124">
        <f>Nonpt_src_summary!K199</f>
        <v>0</v>
      </c>
      <c r="J199" s="124">
        <f>Nonpt_src_summary!L199</f>
        <v>0</v>
      </c>
      <c r="K199" s="125">
        <f>Nonpt_src_summary!M199</f>
        <v>0</v>
      </c>
    </row>
    <row r="200" spans="1:11">
      <c r="A200" s="31" t="s">
        <v>151</v>
      </c>
      <c r="B200" s="31" t="str">
        <f>Nonpt_src_summary!B200</f>
        <v>Tribal</v>
      </c>
      <c r="C200" s="31">
        <f>Nonpt_src_summary!E200</f>
        <v>38</v>
      </c>
      <c r="D200" s="31" t="str">
        <f>Nonpt_src_summary!F200</f>
        <v>38089</v>
      </c>
      <c r="E200" s="31" t="str">
        <f>Nonpt_src_summary!G200</f>
        <v>2310023400</v>
      </c>
      <c r="F200" s="31" t="str">
        <f>Nonpt_src_summary!H200</f>
        <v>Dehydrators</v>
      </c>
      <c r="G200" s="160">
        <f>Nonpt_src_summary!I200</f>
        <v>0</v>
      </c>
      <c r="H200" s="124">
        <f>Nonpt_src_summary!J200</f>
        <v>0</v>
      </c>
      <c r="I200" s="124">
        <f>Nonpt_src_summary!K200</f>
        <v>0</v>
      </c>
      <c r="J200" s="124">
        <f>Nonpt_src_summary!L200</f>
        <v>0</v>
      </c>
      <c r="K200" s="125">
        <f>Nonpt_src_summary!M200</f>
        <v>0</v>
      </c>
    </row>
    <row r="201" spans="1:11">
      <c r="A201" s="31" t="s">
        <v>151</v>
      </c>
      <c r="B201" s="31" t="str">
        <f>Nonpt_src_summary!B201</f>
        <v>Tribal</v>
      </c>
      <c r="C201" s="31">
        <f>Nonpt_src_summary!E201</f>
        <v>30</v>
      </c>
      <c r="D201" s="31" t="str">
        <f>Nonpt_src_summary!F201</f>
        <v>30105</v>
      </c>
      <c r="E201" s="31" t="str">
        <f>Nonpt_src_summary!G201</f>
        <v>2310021400</v>
      </c>
      <c r="F201" s="31" t="str">
        <f>Nonpt_src_summary!H201</f>
        <v>Dehydrators</v>
      </c>
      <c r="G201" s="160">
        <f>Nonpt_src_summary!I201</f>
        <v>0</v>
      </c>
      <c r="H201" s="124">
        <f>Nonpt_src_summary!J201</f>
        <v>0</v>
      </c>
      <c r="I201" s="124">
        <f>Nonpt_src_summary!K201</f>
        <v>0</v>
      </c>
      <c r="J201" s="124">
        <f>Nonpt_src_summary!L201</f>
        <v>0</v>
      </c>
      <c r="K201" s="125">
        <f>Nonpt_src_summary!M201</f>
        <v>0</v>
      </c>
    </row>
    <row r="202" spans="1:11">
      <c r="A202" s="31" t="s">
        <v>151</v>
      </c>
      <c r="B202" s="31" t="str">
        <f>Nonpt_src_summary!B202</f>
        <v>Tribal</v>
      </c>
      <c r="C202" s="31">
        <f>Nonpt_src_summary!E202</f>
        <v>30</v>
      </c>
      <c r="D202" s="31" t="str">
        <f>Nonpt_src_summary!F202</f>
        <v>30105</v>
      </c>
      <c r="E202" s="31" t="str">
        <f>Nonpt_src_summary!G202</f>
        <v>2310023400</v>
      </c>
      <c r="F202" s="31" t="str">
        <f>Nonpt_src_summary!H202</f>
        <v>Dehydrators</v>
      </c>
      <c r="G202" s="160">
        <f>Nonpt_src_summary!I202</f>
        <v>0</v>
      </c>
      <c r="H202" s="124">
        <f>Nonpt_src_summary!J202</f>
        <v>0</v>
      </c>
      <c r="I202" s="124">
        <f>Nonpt_src_summary!K202</f>
        <v>0</v>
      </c>
      <c r="J202" s="124">
        <f>Nonpt_src_summary!L202</f>
        <v>0</v>
      </c>
      <c r="K202" s="125">
        <f>Nonpt_src_summary!M202</f>
        <v>0</v>
      </c>
    </row>
    <row r="203" spans="1:11">
      <c r="A203" s="31" t="s">
        <v>151</v>
      </c>
      <c r="B203" s="31" t="str">
        <f>Nonpt_src_summary!B203</f>
        <v>Tribal</v>
      </c>
      <c r="C203" s="31">
        <f>Nonpt_src_summary!E203</f>
        <v>38</v>
      </c>
      <c r="D203" s="31" t="str">
        <f>Nonpt_src_summary!F203</f>
        <v>38101</v>
      </c>
      <c r="E203" s="31" t="str">
        <f>Nonpt_src_summary!G203</f>
        <v>2310021400</v>
      </c>
      <c r="F203" s="31" t="str">
        <f>Nonpt_src_summary!H203</f>
        <v>Dehydrators</v>
      </c>
      <c r="G203" s="160">
        <f>Nonpt_src_summary!I203</f>
        <v>0</v>
      </c>
      <c r="H203" s="124">
        <f>Nonpt_src_summary!J203</f>
        <v>0</v>
      </c>
      <c r="I203" s="124">
        <f>Nonpt_src_summary!K203</f>
        <v>0</v>
      </c>
      <c r="J203" s="124">
        <f>Nonpt_src_summary!L203</f>
        <v>0</v>
      </c>
      <c r="K203" s="125">
        <f>Nonpt_src_summary!M203</f>
        <v>0</v>
      </c>
    </row>
    <row r="204" spans="1:11">
      <c r="A204" s="31" t="s">
        <v>151</v>
      </c>
      <c r="B204" s="31" t="str">
        <f>Nonpt_src_summary!B204</f>
        <v>Tribal</v>
      </c>
      <c r="C204" s="31">
        <f>Nonpt_src_summary!E204</f>
        <v>38</v>
      </c>
      <c r="D204" s="31" t="str">
        <f>Nonpt_src_summary!F204</f>
        <v>38101</v>
      </c>
      <c r="E204" s="31" t="str">
        <f>Nonpt_src_summary!G204</f>
        <v>2310023400</v>
      </c>
      <c r="F204" s="31" t="str">
        <f>Nonpt_src_summary!H204</f>
        <v>Dehydrators</v>
      </c>
      <c r="G204" s="160">
        <f>Nonpt_src_summary!I204</f>
        <v>0</v>
      </c>
      <c r="H204" s="124">
        <f>Nonpt_src_summary!J204</f>
        <v>0</v>
      </c>
      <c r="I204" s="124">
        <f>Nonpt_src_summary!K204</f>
        <v>0</v>
      </c>
      <c r="J204" s="124">
        <f>Nonpt_src_summary!L204</f>
        <v>0</v>
      </c>
      <c r="K204" s="125">
        <f>Nonpt_src_summary!M204</f>
        <v>0</v>
      </c>
    </row>
    <row r="205" spans="1:11">
      <c r="A205" s="31" t="s">
        <v>151</v>
      </c>
      <c r="B205" s="31" t="str">
        <f>Nonpt_src_summary!B205</f>
        <v>Tribal</v>
      </c>
      <c r="C205" s="31">
        <f>Nonpt_src_summary!E205</f>
        <v>30</v>
      </c>
      <c r="D205" s="31" t="str">
        <f>Nonpt_src_summary!F205</f>
        <v>30109</v>
      </c>
      <c r="E205" s="31" t="str">
        <f>Nonpt_src_summary!G205</f>
        <v>2310021400</v>
      </c>
      <c r="F205" s="31" t="str">
        <f>Nonpt_src_summary!H205</f>
        <v>Dehydrators</v>
      </c>
      <c r="G205" s="160">
        <f>Nonpt_src_summary!I205</f>
        <v>0</v>
      </c>
      <c r="H205" s="124">
        <f>Nonpt_src_summary!J205</f>
        <v>0</v>
      </c>
      <c r="I205" s="124">
        <f>Nonpt_src_summary!K205</f>
        <v>0</v>
      </c>
      <c r="J205" s="124">
        <f>Nonpt_src_summary!L205</f>
        <v>0</v>
      </c>
      <c r="K205" s="125">
        <f>Nonpt_src_summary!M205</f>
        <v>0</v>
      </c>
    </row>
    <row r="206" spans="1:11">
      <c r="A206" s="31" t="s">
        <v>151</v>
      </c>
      <c r="B206" s="31" t="str">
        <f>Nonpt_src_summary!B206</f>
        <v>Tribal</v>
      </c>
      <c r="C206" s="31">
        <f>Nonpt_src_summary!E206</f>
        <v>30</v>
      </c>
      <c r="D206" s="31" t="str">
        <f>Nonpt_src_summary!F206</f>
        <v>30109</v>
      </c>
      <c r="E206" s="31" t="str">
        <f>Nonpt_src_summary!G206</f>
        <v>2310023400</v>
      </c>
      <c r="F206" s="31" t="str">
        <f>Nonpt_src_summary!H206</f>
        <v>Dehydrators</v>
      </c>
      <c r="G206" s="160">
        <f>Nonpt_src_summary!I206</f>
        <v>0</v>
      </c>
      <c r="H206" s="124">
        <f>Nonpt_src_summary!J206</f>
        <v>0</v>
      </c>
      <c r="I206" s="124">
        <f>Nonpt_src_summary!K206</f>
        <v>0</v>
      </c>
      <c r="J206" s="124">
        <f>Nonpt_src_summary!L206</f>
        <v>0</v>
      </c>
      <c r="K206" s="125">
        <f>Nonpt_src_summary!M206</f>
        <v>0</v>
      </c>
    </row>
    <row r="207" spans="1:11">
      <c r="A207" s="31" t="s">
        <v>151</v>
      </c>
      <c r="B207" s="31" t="str">
        <f>Nonpt_src_summary!B207</f>
        <v>Tribal</v>
      </c>
      <c r="C207" s="31">
        <f>Nonpt_src_summary!E207</f>
        <v>38</v>
      </c>
      <c r="D207" s="31" t="str">
        <f>Nonpt_src_summary!F207</f>
        <v>38105</v>
      </c>
      <c r="E207" s="31" t="str">
        <f>Nonpt_src_summary!G207</f>
        <v>2310021400</v>
      </c>
      <c r="F207" s="31" t="str">
        <f>Nonpt_src_summary!H207</f>
        <v>Dehydrators</v>
      </c>
      <c r="G207" s="160">
        <f>Nonpt_src_summary!I207</f>
        <v>0</v>
      </c>
      <c r="H207" s="124">
        <f>Nonpt_src_summary!J207</f>
        <v>0</v>
      </c>
      <c r="I207" s="124">
        <f>Nonpt_src_summary!K207</f>
        <v>0</v>
      </c>
      <c r="J207" s="124">
        <f>Nonpt_src_summary!L207</f>
        <v>0</v>
      </c>
      <c r="K207" s="125">
        <f>Nonpt_src_summary!M207</f>
        <v>0</v>
      </c>
    </row>
    <row r="208" spans="1:11">
      <c r="A208" s="31" t="s">
        <v>151</v>
      </c>
      <c r="B208" s="31" t="str">
        <f>Nonpt_src_summary!B208</f>
        <v>Tribal</v>
      </c>
      <c r="C208" s="31">
        <f>Nonpt_src_summary!E208</f>
        <v>38</v>
      </c>
      <c r="D208" s="31" t="str">
        <f>Nonpt_src_summary!F208</f>
        <v>38105</v>
      </c>
      <c r="E208" s="31" t="str">
        <f>Nonpt_src_summary!G208</f>
        <v>2310023400</v>
      </c>
      <c r="F208" s="31" t="str">
        <f>Nonpt_src_summary!H208</f>
        <v>Dehydrators</v>
      </c>
      <c r="G208" s="160">
        <f>Nonpt_src_summary!I208</f>
        <v>0</v>
      </c>
      <c r="H208" s="124">
        <f>Nonpt_src_summary!J208</f>
        <v>0</v>
      </c>
      <c r="I208" s="124">
        <f>Nonpt_src_summary!K208</f>
        <v>0</v>
      </c>
      <c r="J208" s="124">
        <f>Nonpt_src_summary!L208</f>
        <v>0</v>
      </c>
      <c r="K208" s="125">
        <f>Nonpt_src_summary!M208</f>
        <v>0</v>
      </c>
    </row>
    <row r="209" spans="1:11">
      <c r="A209" s="31" t="s">
        <v>151</v>
      </c>
      <c r="B209" s="31" t="str">
        <f>Nonpt_src_summary!B209</f>
        <v>Tribal</v>
      </c>
      <c r="C209" s="31">
        <f>Nonpt_src_summary!E209</f>
        <v>38</v>
      </c>
      <c r="D209" s="31" t="str">
        <f>Nonpt_src_summary!F209</f>
        <v>38007</v>
      </c>
      <c r="E209" s="31" t="str">
        <f>Nonpt_src_summary!G209</f>
        <v>2310000220</v>
      </c>
      <c r="F209" s="31" t="str">
        <f>Nonpt_src_summary!H209</f>
        <v>Drill Rigs</v>
      </c>
      <c r="G209" s="160">
        <f>Nonpt_src_summary!I209</f>
        <v>0</v>
      </c>
      <c r="H209" s="124">
        <f>Nonpt_src_summary!J209</f>
        <v>0</v>
      </c>
      <c r="I209" s="124">
        <f>Nonpt_src_summary!K209</f>
        <v>0</v>
      </c>
      <c r="J209" s="124">
        <f>Nonpt_src_summary!L209</f>
        <v>0</v>
      </c>
      <c r="K209" s="125">
        <f>Nonpt_src_summary!M209</f>
        <v>0</v>
      </c>
    </row>
    <row r="210" spans="1:11">
      <c r="A210" s="31" t="s">
        <v>151</v>
      </c>
      <c r="B210" s="31" t="str">
        <f>Nonpt_src_summary!B210</f>
        <v>Tribal</v>
      </c>
      <c r="C210" s="31">
        <f>Nonpt_src_summary!E210</f>
        <v>38</v>
      </c>
      <c r="D210" s="31" t="str">
        <f>Nonpt_src_summary!F210</f>
        <v>38009</v>
      </c>
      <c r="E210" s="31" t="str">
        <f>Nonpt_src_summary!G210</f>
        <v>2310000220</v>
      </c>
      <c r="F210" s="31" t="str">
        <f>Nonpt_src_summary!H210</f>
        <v>Drill Rigs</v>
      </c>
      <c r="G210" s="160">
        <f>Nonpt_src_summary!I210</f>
        <v>0</v>
      </c>
      <c r="H210" s="124">
        <f>Nonpt_src_summary!J210</f>
        <v>0</v>
      </c>
      <c r="I210" s="124">
        <f>Nonpt_src_summary!K210</f>
        <v>0</v>
      </c>
      <c r="J210" s="124">
        <f>Nonpt_src_summary!L210</f>
        <v>0</v>
      </c>
      <c r="K210" s="125">
        <f>Nonpt_src_summary!M210</f>
        <v>0</v>
      </c>
    </row>
    <row r="211" spans="1:11">
      <c r="A211" s="31" t="s">
        <v>151</v>
      </c>
      <c r="B211" s="31" t="str">
        <f>Nonpt_src_summary!B211</f>
        <v>Tribal</v>
      </c>
      <c r="C211" s="31">
        <f>Nonpt_src_summary!E211</f>
        <v>38</v>
      </c>
      <c r="D211" s="31" t="str">
        <f>Nonpt_src_summary!F211</f>
        <v>38011</v>
      </c>
      <c r="E211" s="31" t="str">
        <f>Nonpt_src_summary!G211</f>
        <v>2310000220</v>
      </c>
      <c r="F211" s="31" t="str">
        <f>Nonpt_src_summary!H211</f>
        <v>Drill Rigs</v>
      </c>
      <c r="G211" s="160">
        <f>Nonpt_src_summary!I211</f>
        <v>0</v>
      </c>
      <c r="H211" s="124">
        <f>Nonpt_src_summary!J211</f>
        <v>0</v>
      </c>
      <c r="I211" s="124">
        <f>Nonpt_src_summary!K211</f>
        <v>0</v>
      </c>
      <c r="J211" s="124">
        <f>Nonpt_src_summary!L211</f>
        <v>0</v>
      </c>
      <c r="K211" s="125">
        <f>Nonpt_src_summary!M211</f>
        <v>0</v>
      </c>
    </row>
    <row r="212" spans="1:11">
      <c r="A212" s="31" t="s">
        <v>151</v>
      </c>
      <c r="B212" s="31" t="str">
        <f>Nonpt_src_summary!B212</f>
        <v>Tribal</v>
      </c>
      <c r="C212" s="31">
        <f>Nonpt_src_summary!E212</f>
        <v>38</v>
      </c>
      <c r="D212" s="31" t="str">
        <f>Nonpt_src_summary!F212</f>
        <v>38013</v>
      </c>
      <c r="E212" s="31" t="str">
        <f>Nonpt_src_summary!G212</f>
        <v>2310000220</v>
      </c>
      <c r="F212" s="31" t="str">
        <f>Nonpt_src_summary!H212</f>
        <v>Drill Rigs</v>
      </c>
      <c r="G212" s="160">
        <f>Nonpt_src_summary!I212</f>
        <v>0</v>
      </c>
      <c r="H212" s="124">
        <f>Nonpt_src_summary!J212</f>
        <v>0</v>
      </c>
      <c r="I212" s="124">
        <f>Nonpt_src_summary!K212</f>
        <v>0</v>
      </c>
      <c r="J212" s="124">
        <f>Nonpt_src_summary!L212</f>
        <v>0</v>
      </c>
      <c r="K212" s="125">
        <f>Nonpt_src_summary!M212</f>
        <v>0</v>
      </c>
    </row>
    <row r="213" spans="1:11">
      <c r="A213" s="31" t="s">
        <v>151</v>
      </c>
      <c r="B213" s="31" t="str">
        <f>Nonpt_src_summary!B213</f>
        <v>Tribal</v>
      </c>
      <c r="C213" s="31">
        <f>Nonpt_src_summary!E213</f>
        <v>30</v>
      </c>
      <c r="D213" s="31" t="str">
        <f>Nonpt_src_summary!F213</f>
        <v>30021</v>
      </c>
      <c r="E213" s="31" t="str">
        <f>Nonpt_src_summary!G213</f>
        <v>2310000220</v>
      </c>
      <c r="F213" s="31" t="str">
        <f>Nonpt_src_summary!H213</f>
        <v>Drill Rigs</v>
      </c>
      <c r="G213" s="160">
        <f>Nonpt_src_summary!I213</f>
        <v>0</v>
      </c>
      <c r="H213" s="124">
        <f>Nonpt_src_summary!J213</f>
        <v>0</v>
      </c>
      <c r="I213" s="124">
        <f>Nonpt_src_summary!K213</f>
        <v>0</v>
      </c>
      <c r="J213" s="124">
        <f>Nonpt_src_summary!L213</f>
        <v>0</v>
      </c>
      <c r="K213" s="125">
        <f>Nonpt_src_summary!M213</f>
        <v>0</v>
      </c>
    </row>
    <row r="214" spans="1:11">
      <c r="A214" s="31" t="s">
        <v>151</v>
      </c>
      <c r="B214" s="31" t="str">
        <f>Nonpt_src_summary!B214</f>
        <v>Tribal</v>
      </c>
      <c r="C214" s="31">
        <f>Nonpt_src_summary!E214</f>
        <v>38</v>
      </c>
      <c r="D214" s="31" t="str">
        <f>Nonpt_src_summary!F214</f>
        <v>38023</v>
      </c>
      <c r="E214" s="31" t="str">
        <f>Nonpt_src_summary!G214</f>
        <v>2310000220</v>
      </c>
      <c r="F214" s="31" t="str">
        <f>Nonpt_src_summary!H214</f>
        <v>Drill Rigs</v>
      </c>
      <c r="G214" s="160">
        <f>Nonpt_src_summary!I214</f>
        <v>0</v>
      </c>
      <c r="H214" s="124">
        <f>Nonpt_src_summary!J214</f>
        <v>0</v>
      </c>
      <c r="I214" s="124">
        <f>Nonpt_src_summary!K214</f>
        <v>0</v>
      </c>
      <c r="J214" s="124">
        <f>Nonpt_src_summary!L214</f>
        <v>0</v>
      </c>
      <c r="K214" s="125">
        <f>Nonpt_src_summary!M214</f>
        <v>0</v>
      </c>
    </row>
    <row r="215" spans="1:11">
      <c r="A215" s="31" t="s">
        <v>151</v>
      </c>
      <c r="B215" s="31" t="str">
        <f>Nonpt_src_summary!B215</f>
        <v>Tribal</v>
      </c>
      <c r="C215" s="31">
        <f>Nonpt_src_summary!E215</f>
        <v>38</v>
      </c>
      <c r="D215" s="31" t="str">
        <f>Nonpt_src_summary!F215</f>
        <v>38025</v>
      </c>
      <c r="E215" s="31" t="str">
        <f>Nonpt_src_summary!G215</f>
        <v>2310000220</v>
      </c>
      <c r="F215" s="31" t="str">
        <f>Nonpt_src_summary!H215</f>
        <v>Drill Rigs</v>
      </c>
      <c r="G215" s="160">
        <f>Nonpt_src_summary!I215</f>
        <v>1034.406231454006</v>
      </c>
      <c r="H215" s="124">
        <f>Nonpt_src_summary!J215</f>
        <v>65.282421364985169</v>
      </c>
      <c r="I215" s="124">
        <f>Nonpt_src_summary!K215</f>
        <v>233.81027893175076</v>
      </c>
      <c r="J215" s="124">
        <f>Nonpt_src_summary!L215</f>
        <v>1.7739753115727004</v>
      </c>
      <c r="K215" s="125">
        <f>Nonpt_src_summary!M215</f>
        <v>40.269400593471815</v>
      </c>
    </row>
    <row r="216" spans="1:11">
      <c r="A216" s="31" t="s">
        <v>151</v>
      </c>
      <c r="B216" s="31" t="str">
        <f>Nonpt_src_summary!B216</f>
        <v>Tribal</v>
      </c>
      <c r="C216" s="31">
        <f>Nonpt_src_summary!E216</f>
        <v>30</v>
      </c>
      <c r="D216" s="31" t="str">
        <f>Nonpt_src_summary!F216</f>
        <v>30025</v>
      </c>
      <c r="E216" s="31" t="str">
        <f>Nonpt_src_summary!G216</f>
        <v>2310000220</v>
      </c>
      <c r="F216" s="31" t="str">
        <f>Nonpt_src_summary!H216</f>
        <v>Drill Rigs</v>
      </c>
      <c r="G216" s="160">
        <f>Nonpt_src_summary!I216</f>
        <v>0</v>
      </c>
      <c r="H216" s="124">
        <f>Nonpt_src_summary!J216</f>
        <v>0</v>
      </c>
      <c r="I216" s="124">
        <f>Nonpt_src_summary!K216</f>
        <v>0</v>
      </c>
      <c r="J216" s="124">
        <f>Nonpt_src_summary!L216</f>
        <v>0</v>
      </c>
      <c r="K216" s="125">
        <f>Nonpt_src_summary!M216</f>
        <v>0</v>
      </c>
    </row>
    <row r="217" spans="1:11">
      <c r="A217" s="31" t="s">
        <v>151</v>
      </c>
      <c r="B217" s="31" t="str">
        <f>Nonpt_src_summary!B217</f>
        <v>Tribal</v>
      </c>
      <c r="C217" s="31">
        <f>Nonpt_src_summary!E217</f>
        <v>38</v>
      </c>
      <c r="D217" s="31" t="str">
        <f>Nonpt_src_summary!F217</f>
        <v>38033</v>
      </c>
      <c r="E217" s="31" t="str">
        <f>Nonpt_src_summary!G217</f>
        <v>2310000220</v>
      </c>
      <c r="F217" s="31" t="str">
        <f>Nonpt_src_summary!H217</f>
        <v>Drill Rigs</v>
      </c>
      <c r="G217" s="160">
        <f>Nonpt_src_summary!I217</f>
        <v>0</v>
      </c>
      <c r="H217" s="124">
        <f>Nonpt_src_summary!J217</f>
        <v>0</v>
      </c>
      <c r="I217" s="124">
        <f>Nonpt_src_summary!K217</f>
        <v>0</v>
      </c>
      <c r="J217" s="124">
        <f>Nonpt_src_summary!L217</f>
        <v>0</v>
      </c>
      <c r="K217" s="125">
        <f>Nonpt_src_summary!M217</f>
        <v>0</v>
      </c>
    </row>
    <row r="218" spans="1:11">
      <c r="A218" s="31" t="s">
        <v>151</v>
      </c>
      <c r="B218" s="31" t="str">
        <f>Nonpt_src_summary!B218</f>
        <v>Tribal</v>
      </c>
      <c r="C218" s="31">
        <f>Nonpt_src_summary!E218</f>
        <v>46</v>
      </c>
      <c r="D218" s="31" t="str">
        <f>Nonpt_src_summary!F218</f>
        <v>46063</v>
      </c>
      <c r="E218" s="31" t="str">
        <f>Nonpt_src_summary!G218</f>
        <v>2310000220</v>
      </c>
      <c r="F218" s="31" t="str">
        <f>Nonpt_src_summary!H218</f>
        <v>Drill Rigs</v>
      </c>
      <c r="G218" s="160">
        <f>Nonpt_src_summary!I218</f>
        <v>0</v>
      </c>
      <c r="H218" s="124">
        <f>Nonpt_src_summary!J218</f>
        <v>0</v>
      </c>
      <c r="I218" s="124">
        <f>Nonpt_src_summary!K218</f>
        <v>0</v>
      </c>
      <c r="J218" s="124">
        <f>Nonpt_src_summary!L218</f>
        <v>0</v>
      </c>
      <c r="K218" s="125">
        <f>Nonpt_src_summary!M218</f>
        <v>0</v>
      </c>
    </row>
    <row r="219" spans="1:11">
      <c r="A219" s="31" t="s">
        <v>151</v>
      </c>
      <c r="B219" s="31" t="str">
        <f>Nonpt_src_summary!B219</f>
        <v>Tribal</v>
      </c>
      <c r="C219" s="31">
        <f>Nonpt_src_summary!E219</f>
        <v>30</v>
      </c>
      <c r="D219" s="31" t="str">
        <f>Nonpt_src_summary!F219</f>
        <v>30055</v>
      </c>
      <c r="E219" s="31" t="str">
        <f>Nonpt_src_summary!G219</f>
        <v>2310000220</v>
      </c>
      <c r="F219" s="31" t="str">
        <f>Nonpt_src_summary!H219</f>
        <v>Drill Rigs</v>
      </c>
      <c r="G219" s="160">
        <f>Nonpt_src_summary!I219</f>
        <v>0</v>
      </c>
      <c r="H219" s="124">
        <f>Nonpt_src_summary!J219</f>
        <v>0</v>
      </c>
      <c r="I219" s="124">
        <f>Nonpt_src_summary!K219</f>
        <v>0</v>
      </c>
      <c r="J219" s="124">
        <f>Nonpt_src_summary!L219</f>
        <v>0</v>
      </c>
      <c r="K219" s="125">
        <f>Nonpt_src_summary!M219</f>
        <v>0</v>
      </c>
    </row>
    <row r="220" spans="1:11">
      <c r="A220" s="31" t="s">
        <v>151</v>
      </c>
      <c r="B220" s="31" t="str">
        <f>Nonpt_src_summary!B220</f>
        <v>Tribal</v>
      </c>
      <c r="C220" s="31">
        <f>Nonpt_src_summary!E220</f>
        <v>38</v>
      </c>
      <c r="D220" s="31" t="str">
        <f>Nonpt_src_summary!F220</f>
        <v>38049</v>
      </c>
      <c r="E220" s="31" t="str">
        <f>Nonpt_src_summary!G220</f>
        <v>2310000220</v>
      </c>
      <c r="F220" s="31" t="str">
        <f>Nonpt_src_summary!H220</f>
        <v>Drill Rigs</v>
      </c>
      <c r="G220" s="160">
        <f>Nonpt_src_summary!I220</f>
        <v>0</v>
      </c>
      <c r="H220" s="124">
        <f>Nonpt_src_summary!J220</f>
        <v>0</v>
      </c>
      <c r="I220" s="124">
        <f>Nonpt_src_summary!K220</f>
        <v>0</v>
      </c>
      <c r="J220" s="124">
        <f>Nonpt_src_summary!L220</f>
        <v>0</v>
      </c>
      <c r="K220" s="125">
        <f>Nonpt_src_summary!M220</f>
        <v>0</v>
      </c>
    </row>
    <row r="221" spans="1:11">
      <c r="A221" s="31" t="s">
        <v>151</v>
      </c>
      <c r="B221" s="31" t="str">
        <f>Nonpt_src_summary!B221</f>
        <v>Tribal</v>
      </c>
      <c r="C221" s="31">
        <f>Nonpt_src_summary!E221</f>
        <v>38</v>
      </c>
      <c r="D221" s="31" t="str">
        <f>Nonpt_src_summary!F221</f>
        <v>38053</v>
      </c>
      <c r="E221" s="31" t="str">
        <f>Nonpt_src_summary!G221</f>
        <v>2310000220</v>
      </c>
      <c r="F221" s="31" t="str">
        <f>Nonpt_src_summary!H221</f>
        <v>Drill Rigs</v>
      </c>
      <c r="G221" s="160">
        <f>Nonpt_src_summary!I221</f>
        <v>497.46627671541063</v>
      </c>
      <c r="H221" s="124">
        <f>Nonpt_src_summary!J221</f>
        <v>31.395599550056247</v>
      </c>
      <c r="I221" s="124">
        <f>Nonpt_src_summary!K221</f>
        <v>112.44400449943757</v>
      </c>
      <c r="J221" s="124">
        <f>Nonpt_src_summary!L221</f>
        <v>0.85313925759280096</v>
      </c>
      <c r="K221" s="125">
        <f>Nonpt_src_summary!M221</f>
        <v>19.366285714285716</v>
      </c>
    </row>
    <row r="222" spans="1:11">
      <c r="A222" s="31" t="s">
        <v>151</v>
      </c>
      <c r="B222" s="31" t="str">
        <f>Nonpt_src_summary!B222</f>
        <v>Tribal</v>
      </c>
      <c r="C222" s="31">
        <f>Nonpt_src_summary!E222</f>
        <v>38</v>
      </c>
      <c r="D222" s="31" t="str">
        <f>Nonpt_src_summary!F222</f>
        <v>38055</v>
      </c>
      <c r="E222" s="31" t="str">
        <f>Nonpt_src_summary!G222</f>
        <v>2310000220</v>
      </c>
      <c r="F222" s="31" t="str">
        <f>Nonpt_src_summary!H222</f>
        <v>Drill Rigs</v>
      </c>
      <c r="G222" s="160">
        <f>Nonpt_src_summary!I222</f>
        <v>19.0703</v>
      </c>
      <c r="H222" s="124">
        <f>Nonpt_src_summary!J222</f>
        <v>1.2035400000000001</v>
      </c>
      <c r="I222" s="124">
        <f>Nonpt_src_summary!K222</f>
        <v>4.3105099999999998</v>
      </c>
      <c r="J222" s="124">
        <f>Nonpt_src_summary!L222</f>
        <v>3.2704999999999998E-2</v>
      </c>
      <c r="K222" s="125">
        <f>Nonpt_src_summary!M222</f>
        <v>0.74240300000000004</v>
      </c>
    </row>
    <row r="223" spans="1:11">
      <c r="A223" s="31" t="s">
        <v>151</v>
      </c>
      <c r="B223" s="31" t="str">
        <f>Nonpt_src_summary!B223</f>
        <v>Tribal</v>
      </c>
      <c r="C223" s="31">
        <f>Nonpt_src_summary!E223</f>
        <v>38</v>
      </c>
      <c r="D223" s="31" t="str">
        <f>Nonpt_src_summary!F223</f>
        <v>38061</v>
      </c>
      <c r="E223" s="31" t="str">
        <f>Nonpt_src_summary!G223</f>
        <v>2310000220</v>
      </c>
      <c r="F223" s="31" t="str">
        <f>Nonpt_src_summary!H223</f>
        <v>Drill Rigs</v>
      </c>
      <c r="G223" s="160">
        <f>Nonpt_src_summary!I223</f>
        <v>1431.1711062906725</v>
      </c>
      <c r="H223" s="124">
        <f>Nonpt_src_summary!J223</f>
        <v>90.322503253796086</v>
      </c>
      <c r="I223" s="124">
        <f>Nonpt_src_summary!K223</f>
        <v>323.49219956616054</v>
      </c>
      <c r="J223" s="124">
        <f>Nonpt_src_summary!L223</f>
        <v>2.4544159219088937</v>
      </c>
      <c r="K223" s="125">
        <f>Nonpt_src_summary!M223</f>
        <v>55.71526247288503</v>
      </c>
    </row>
    <row r="224" spans="1:11">
      <c r="A224" s="31" t="s">
        <v>151</v>
      </c>
      <c r="B224" s="31" t="str">
        <f>Nonpt_src_summary!B224</f>
        <v>Tribal</v>
      </c>
      <c r="C224" s="31">
        <f>Nonpt_src_summary!E224</f>
        <v>38</v>
      </c>
      <c r="D224" s="31" t="str">
        <f>Nonpt_src_summary!F224</f>
        <v>38075</v>
      </c>
      <c r="E224" s="31" t="str">
        <f>Nonpt_src_summary!G224</f>
        <v>2310000220</v>
      </c>
      <c r="F224" s="31" t="str">
        <f>Nonpt_src_summary!H224</f>
        <v>Drill Rigs</v>
      </c>
      <c r="G224" s="160">
        <f>Nonpt_src_summary!I224</f>
        <v>0</v>
      </c>
      <c r="H224" s="124">
        <f>Nonpt_src_summary!J224</f>
        <v>0</v>
      </c>
      <c r="I224" s="124">
        <f>Nonpt_src_summary!K224</f>
        <v>0</v>
      </c>
      <c r="J224" s="124">
        <f>Nonpt_src_summary!L224</f>
        <v>0</v>
      </c>
      <c r="K224" s="125">
        <f>Nonpt_src_summary!M224</f>
        <v>0</v>
      </c>
    </row>
    <row r="225" spans="1:11">
      <c r="A225" s="31" t="s">
        <v>151</v>
      </c>
      <c r="B225" s="31" t="str">
        <f>Nonpt_src_summary!B225</f>
        <v>Tribal</v>
      </c>
      <c r="C225" s="31">
        <f>Nonpt_src_summary!E225</f>
        <v>30</v>
      </c>
      <c r="D225" s="31" t="str">
        <f>Nonpt_src_summary!F225</f>
        <v>30083</v>
      </c>
      <c r="E225" s="31" t="str">
        <f>Nonpt_src_summary!G225</f>
        <v>2310000220</v>
      </c>
      <c r="F225" s="31" t="str">
        <f>Nonpt_src_summary!H225</f>
        <v>Drill Rigs</v>
      </c>
      <c r="G225" s="160">
        <f>Nonpt_src_summary!I225</f>
        <v>0</v>
      </c>
      <c r="H225" s="124">
        <f>Nonpt_src_summary!J225</f>
        <v>0</v>
      </c>
      <c r="I225" s="124">
        <f>Nonpt_src_summary!K225</f>
        <v>0</v>
      </c>
      <c r="J225" s="124">
        <f>Nonpt_src_summary!L225</f>
        <v>0</v>
      </c>
      <c r="K225" s="125">
        <f>Nonpt_src_summary!M225</f>
        <v>0</v>
      </c>
    </row>
    <row r="226" spans="1:11">
      <c r="A226" s="31" t="s">
        <v>151</v>
      </c>
      <c r="B226" s="31" t="str">
        <f>Nonpt_src_summary!B226</f>
        <v>Tribal</v>
      </c>
      <c r="C226" s="31">
        <f>Nonpt_src_summary!E226</f>
        <v>30</v>
      </c>
      <c r="D226" s="31" t="str">
        <f>Nonpt_src_summary!F226</f>
        <v>30085</v>
      </c>
      <c r="E226" s="31" t="str">
        <f>Nonpt_src_summary!G226</f>
        <v>2310000220</v>
      </c>
      <c r="F226" s="31" t="str">
        <f>Nonpt_src_summary!H226</f>
        <v>Drill Rigs</v>
      </c>
      <c r="G226" s="160">
        <f>Nonpt_src_summary!I226</f>
        <v>0</v>
      </c>
      <c r="H226" s="124">
        <f>Nonpt_src_summary!J226</f>
        <v>0</v>
      </c>
      <c r="I226" s="124">
        <f>Nonpt_src_summary!K226</f>
        <v>0</v>
      </c>
      <c r="J226" s="124">
        <f>Nonpt_src_summary!L226</f>
        <v>0</v>
      </c>
      <c r="K226" s="125">
        <f>Nonpt_src_summary!M226</f>
        <v>0</v>
      </c>
    </row>
    <row r="227" spans="1:11">
      <c r="A227" s="31" t="s">
        <v>151</v>
      </c>
      <c r="B227" s="31" t="str">
        <f>Nonpt_src_summary!B227</f>
        <v>Tribal</v>
      </c>
      <c r="C227" s="31">
        <f>Nonpt_src_summary!E227</f>
        <v>30</v>
      </c>
      <c r="D227" s="31" t="str">
        <f>Nonpt_src_summary!F227</f>
        <v>30091</v>
      </c>
      <c r="E227" s="31" t="str">
        <f>Nonpt_src_summary!G227</f>
        <v>2310000220</v>
      </c>
      <c r="F227" s="31" t="str">
        <f>Nonpt_src_summary!H227</f>
        <v>Drill Rigs</v>
      </c>
      <c r="G227" s="160">
        <f>Nonpt_src_summary!I227</f>
        <v>0</v>
      </c>
      <c r="H227" s="124">
        <f>Nonpt_src_summary!J227</f>
        <v>0</v>
      </c>
      <c r="I227" s="124">
        <f>Nonpt_src_summary!K227</f>
        <v>0</v>
      </c>
      <c r="J227" s="124">
        <f>Nonpt_src_summary!L227</f>
        <v>0</v>
      </c>
      <c r="K227" s="125">
        <f>Nonpt_src_summary!M227</f>
        <v>0</v>
      </c>
    </row>
    <row r="228" spans="1:11">
      <c r="A228" s="31" t="s">
        <v>151</v>
      </c>
      <c r="B228" s="31" t="str">
        <f>Nonpt_src_summary!B228</f>
        <v>Tribal</v>
      </c>
      <c r="C228" s="31">
        <f>Nonpt_src_summary!E228</f>
        <v>38</v>
      </c>
      <c r="D228" s="31" t="str">
        <f>Nonpt_src_summary!F228</f>
        <v>38087</v>
      </c>
      <c r="E228" s="31" t="str">
        <f>Nonpt_src_summary!G228</f>
        <v>2310000220</v>
      </c>
      <c r="F228" s="31" t="str">
        <f>Nonpt_src_summary!H228</f>
        <v>Drill Rigs</v>
      </c>
      <c r="G228" s="160">
        <f>Nonpt_src_summary!I228</f>
        <v>0</v>
      </c>
      <c r="H228" s="124">
        <f>Nonpt_src_summary!J228</f>
        <v>0</v>
      </c>
      <c r="I228" s="124">
        <f>Nonpt_src_summary!K228</f>
        <v>0</v>
      </c>
      <c r="J228" s="124">
        <f>Nonpt_src_summary!L228</f>
        <v>0</v>
      </c>
      <c r="K228" s="125">
        <f>Nonpt_src_summary!M228</f>
        <v>0</v>
      </c>
    </row>
    <row r="229" spans="1:11">
      <c r="A229" s="31" t="s">
        <v>151</v>
      </c>
      <c r="B229" s="31" t="str">
        <f>Nonpt_src_summary!B229</f>
        <v>Tribal</v>
      </c>
      <c r="C229" s="31">
        <f>Nonpt_src_summary!E229</f>
        <v>38</v>
      </c>
      <c r="D229" s="31" t="str">
        <f>Nonpt_src_summary!F229</f>
        <v>38089</v>
      </c>
      <c r="E229" s="31" t="str">
        <f>Nonpt_src_summary!G229</f>
        <v>2310000220</v>
      </c>
      <c r="F229" s="31" t="str">
        <f>Nonpt_src_summary!H229</f>
        <v>Drill Rigs</v>
      </c>
      <c r="G229" s="160">
        <f>Nonpt_src_summary!I229</f>
        <v>0</v>
      </c>
      <c r="H229" s="124">
        <f>Nonpt_src_summary!J229</f>
        <v>0</v>
      </c>
      <c r="I229" s="124">
        <f>Nonpt_src_summary!K229</f>
        <v>0</v>
      </c>
      <c r="J229" s="124">
        <f>Nonpt_src_summary!L229</f>
        <v>0</v>
      </c>
      <c r="K229" s="125">
        <f>Nonpt_src_summary!M229</f>
        <v>0</v>
      </c>
    </row>
    <row r="230" spans="1:11">
      <c r="A230" s="31" t="s">
        <v>151</v>
      </c>
      <c r="B230" s="31" t="str">
        <f>Nonpt_src_summary!B230</f>
        <v>Tribal</v>
      </c>
      <c r="C230" s="31">
        <f>Nonpt_src_summary!E230</f>
        <v>30</v>
      </c>
      <c r="D230" s="31" t="str">
        <f>Nonpt_src_summary!F230</f>
        <v>30105</v>
      </c>
      <c r="E230" s="31" t="str">
        <f>Nonpt_src_summary!G230</f>
        <v>2310000220</v>
      </c>
      <c r="F230" s="31" t="str">
        <f>Nonpt_src_summary!H230</f>
        <v>Drill Rigs</v>
      </c>
      <c r="G230" s="160">
        <f>Nonpt_src_summary!I230</f>
        <v>5.5510000000000002</v>
      </c>
      <c r="H230" s="124">
        <f>Nonpt_src_summary!J230</f>
        <v>0.350329</v>
      </c>
      <c r="I230" s="124">
        <f>Nonpt_src_summary!K230</f>
        <v>1.25471</v>
      </c>
      <c r="J230" s="124">
        <f>Nonpt_src_summary!L230</f>
        <v>9.5198000000000001E-3</v>
      </c>
      <c r="K230" s="125">
        <f>Nonpt_src_summary!M230</f>
        <v>0.21609900000000001</v>
      </c>
    </row>
    <row r="231" spans="1:11">
      <c r="A231" s="31" t="s">
        <v>151</v>
      </c>
      <c r="B231" s="31" t="str">
        <f>Nonpt_src_summary!B231</f>
        <v>Tribal</v>
      </c>
      <c r="C231" s="31">
        <f>Nonpt_src_summary!E231</f>
        <v>30</v>
      </c>
      <c r="D231" s="31" t="str">
        <f>Nonpt_src_summary!F231</f>
        <v>30109</v>
      </c>
      <c r="E231" s="31" t="str">
        <f>Nonpt_src_summary!G231</f>
        <v>2310000220</v>
      </c>
      <c r="F231" s="31" t="str">
        <f>Nonpt_src_summary!H231</f>
        <v>Drill Rigs</v>
      </c>
      <c r="G231" s="160">
        <f>Nonpt_src_summary!I231</f>
        <v>0</v>
      </c>
      <c r="H231" s="124">
        <f>Nonpt_src_summary!J231</f>
        <v>0</v>
      </c>
      <c r="I231" s="124">
        <f>Nonpt_src_summary!K231</f>
        <v>0</v>
      </c>
      <c r="J231" s="124">
        <f>Nonpt_src_summary!L231</f>
        <v>0</v>
      </c>
      <c r="K231" s="125">
        <f>Nonpt_src_summary!M231</f>
        <v>0</v>
      </c>
    </row>
    <row r="232" spans="1:11">
      <c r="A232" s="31" t="s">
        <v>151</v>
      </c>
      <c r="B232" s="31" t="str">
        <f>Nonpt_src_summary!B232</f>
        <v>Tribal</v>
      </c>
      <c r="C232" s="31">
        <f>Nonpt_src_summary!E232</f>
        <v>38</v>
      </c>
      <c r="D232" s="31" t="str">
        <f>Nonpt_src_summary!F232</f>
        <v>38105</v>
      </c>
      <c r="E232" s="31" t="str">
        <f>Nonpt_src_summary!G232</f>
        <v>2310000220</v>
      </c>
      <c r="F232" s="31" t="str">
        <f>Nonpt_src_summary!H232</f>
        <v>Drill Rigs</v>
      </c>
      <c r="G232" s="160">
        <f>Nonpt_src_summary!I232</f>
        <v>0</v>
      </c>
      <c r="H232" s="124">
        <f>Nonpt_src_summary!J232</f>
        <v>0</v>
      </c>
      <c r="I232" s="124">
        <f>Nonpt_src_summary!K232</f>
        <v>0</v>
      </c>
      <c r="J232" s="124">
        <f>Nonpt_src_summary!L232</f>
        <v>0</v>
      </c>
      <c r="K232" s="125">
        <f>Nonpt_src_summary!M232</f>
        <v>0</v>
      </c>
    </row>
    <row r="233" spans="1:11">
      <c r="A233" s="31" t="s">
        <v>151</v>
      </c>
      <c r="B233" s="31" t="str">
        <f>Nonpt_src_summary!B233</f>
        <v>Tribal</v>
      </c>
      <c r="C233" s="31">
        <f>Nonpt_src_summary!E233</f>
        <v>38</v>
      </c>
      <c r="D233" s="31" t="str">
        <f>Nonpt_src_summary!F233</f>
        <v>38007</v>
      </c>
      <c r="E233" s="31" t="str">
        <f>Nonpt_src_summary!G233</f>
        <v>2310011501</v>
      </c>
      <c r="F233" s="31" t="str">
        <f>Nonpt_src_summary!H233</f>
        <v>Nonpoint Fugitives</v>
      </c>
      <c r="G233" s="160">
        <f>Nonpt_src_summary!I233</f>
        <v>0</v>
      </c>
      <c r="H233" s="124">
        <f>Nonpt_src_summary!J233</f>
        <v>0</v>
      </c>
      <c r="I233" s="124">
        <f>Nonpt_src_summary!K233</f>
        <v>0</v>
      </c>
      <c r="J233" s="124">
        <f>Nonpt_src_summary!L233</f>
        <v>0</v>
      </c>
      <c r="K233" s="125">
        <f>Nonpt_src_summary!M233</f>
        <v>0</v>
      </c>
    </row>
    <row r="234" spans="1:11">
      <c r="A234" s="31" t="s">
        <v>151</v>
      </c>
      <c r="B234" s="31" t="str">
        <f>Nonpt_src_summary!B234</f>
        <v>Tribal</v>
      </c>
      <c r="C234" s="31">
        <f>Nonpt_src_summary!E234</f>
        <v>38</v>
      </c>
      <c r="D234" s="31" t="str">
        <f>Nonpt_src_summary!F234</f>
        <v>38007</v>
      </c>
      <c r="E234" s="31" t="str">
        <f>Nonpt_src_summary!G234</f>
        <v>2310011502</v>
      </c>
      <c r="F234" s="31" t="str">
        <f>Nonpt_src_summary!H234</f>
        <v>Nonpoint Fugitives</v>
      </c>
      <c r="G234" s="160">
        <f>Nonpt_src_summary!I234</f>
        <v>0</v>
      </c>
      <c r="H234" s="124">
        <f>Nonpt_src_summary!J234</f>
        <v>0</v>
      </c>
      <c r="I234" s="124">
        <f>Nonpt_src_summary!K234</f>
        <v>0</v>
      </c>
      <c r="J234" s="124">
        <f>Nonpt_src_summary!L234</f>
        <v>0</v>
      </c>
      <c r="K234" s="125">
        <f>Nonpt_src_summary!M234</f>
        <v>0</v>
      </c>
    </row>
    <row r="235" spans="1:11">
      <c r="A235" s="31" t="s">
        <v>151</v>
      </c>
      <c r="B235" s="31" t="str">
        <f>Nonpt_src_summary!B235</f>
        <v>Tribal</v>
      </c>
      <c r="C235" s="31">
        <f>Nonpt_src_summary!E235</f>
        <v>38</v>
      </c>
      <c r="D235" s="31" t="str">
        <f>Nonpt_src_summary!F235</f>
        <v>38007</v>
      </c>
      <c r="E235" s="31" t="str">
        <f>Nonpt_src_summary!G235</f>
        <v>2310011503</v>
      </c>
      <c r="F235" s="31" t="str">
        <f>Nonpt_src_summary!H235</f>
        <v>Nonpoint Fugitives</v>
      </c>
      <c r="G235" s="160">
        <f>Nonpt_src_summary!I235</f>
        <v>0</v>
      </c>
      <c r="H235" s="124">
        <f>Nonpt_src_summary!J235</f>
        <v>0</v>
      </c>
      <c r="I235" s="124">
        <f>Nonpt_src_summary!K235</f>
        <v>0</v>
      </c>
      <c r="J235" s="124">
        <f>Nonpt_src_summary!L235</f>
        <v>0</v>
      </c>
      <c r="K235" s="125">
        <f>Nonpt_src_summary!M235</f>
        <v>0</v>
      </c>
    </row>
    <row r="236" spans="1:11">
      <c r="A236" s="31" t="s">
        <v>151</v>
      </c>
      <c r="B236" s="31" t="str">
        <f>Nonpt_src_summary!B236</f>
        <v>Tribal</v>
      </c>
      <c r="C236" s="31">
        <f>Nonpt_src_summary!E236</f>
        <v>38</v>
      </c>
      <c r="D236" s="31" t="str">
        <f>Nonpt_src_summary!F236</f>
        <v>38007</v>
      </c>
      <c r="E236" s="31" t="str">
        <f>Nonpt_src_summary!G236</f>
        <v>2310011505</v>
      </c>
      <c r="F236" s="31" t="str">
        <f>Nonpt_src_summary!H236</f>
        <v>Nonpoint Fugitives</v>
      </c>
      <c r="G236" s="160">
        <f>Nonpt_src_summary!I236</f>
        <v>0</v>
      </c>
      <c r="H236" s="124">
        <f>Nonpt_src_summary!J236</f>
        <v>0</v>
      </c>
      <c r="I236" s="124">
        <f>Nonpt_src_summary!K236</f>
        <v>0</v>
      </c>
      <c r="J236" s="124">
        <f>Nonpt_src_summary!L236</f>
        <v>0</v>
      </c>
      <c r="K236" s="125">
        <f>Nonpt_src_summary!M236</f>
        <v>0</v>
      </c>
    </row>
    <row r="237" spans="1:11">
      <c r="A237" s="31" t="s">
        <v>151</v>
      </c>
      <c r="B237" s="31" t="str">
        <f>Nonpt_src_summary!B237</f>
        <v>Tribal</v>
      </c>
      <c r="C237" s="31">
        <f>Nonpt_src_summary!E237</f>
        <v>38</v>
      </c>
      <c r="D237" s="31" t="str">
        <f>Nonpt_src_summary!F237</f>
        <v>38007</v>
      </c>
      <c r="E237" s="31" t="str">
        <f>Nonpt_src_summary!G237</f>
        <v>2310021501</v>
      </c>
      <c r="F237" s="31" t="str">
        <f>Nonpt_src_summary!H237</f>
        <v>Nonpoint Fugitives</v>
      </c>
      <c r="G237" s="160">
        <f>Nonpt_src_summary!I237</f>
        <v>0</v>
      </c>
      <c r="H237" s="124">
        <f>Nonpt_src_summary!J237</f>
        <v>0</v>
      </c>
      <c r="I237" s="124">
        <f>Nonpt_src_summary!K237</f>
        <v>0</v>
      </c>
      <c r="J237" s="124">
        <f>Nonpt_src_summary!L237</f>
        <v>0</v>
      </c>
      <c r="K237" s="125">
        <f>Nonpt_src_summary!M237</f>
        <v>0</v>
      </c>
    </row>
    <row r="238" spans="1:11">
      <c r="A238" s="31" t="s">
        <v>151</v>
      </c>
      <c r="B238" s="31" t="str">
        <f>Nonpt_src_summary!B238</f>
        <v>Tribal</v>
      </c>
      <c r="C238" s="31">
        <f>Nonpt_src_summary!E238</f>
        <v>38</v>
      </c>
      <c r="D238" s="31" t="str">
        <f>Nonpt_src_summary!F238</f>
        <v>38007</v>
      </c>
      <c r="E238" s="31" t="str">
        <f>Nonpt_src_summary!G238</f>
        <v>2310021502</v>
      </c>
      <c r="F238" s="31" t="str">
        <f>Nonpt_src_summary!H238</f>
        <v>Nonpoint Fugitives</v>
      </c>
      <c r="G238" s="160">
        <f>Nonpt_src_summary!I238</f>
        <v>0</v>
      </c>
      <c r="H238" s="124">
        <f>Nonpt_src_summary!J238</f>
        <v>0</v>
      </c>
      <c r="I238" s="124">
        <f>Nonpt_src_summary!K238</f>
        <v>0</v>
      </c>
      <c r="J238" s="124">
        <f>Nonpt_src_summary!L238</f>
        <v>0</v>
      </c>
      <c r="K238" s="125">
        <f>Nonpt_src_summary!M238</f>
        <v>0</v>
      </c>
    </row>
    <row r="239" spans="1:11">
      <c r="A239" s="31" t="s">
        <v>151</v>
      </c>
      <c r="B239" s="31" t="str">
        <f>Nonpt_src_summary!B239</f>
        <v>Tribal</v>
      </c>
      <c r="C239" s="31">
        <f>Nonpt_src_summary!E239</f>
        <v>38</v>
      </c>
      <c r="D239" s="31" t="str">
        <f>Nonpt_src_summary!F239</f>
        <v>38007</v>
      </c>
      <c r="E239" s="31" t="str">
        <f>Nonpt_src_summary!G239</f>
        <v>2310021503</v>
      </c>
      <c r="F239" s="31" t="str">
        <f>Nonpt_src_summary!H239</f>
        <v>Nonpoint Fugitives</v>
      </c>
      <c r="G239" s="160">
        <f>Nonpt_src_summary!I239</f>
        <v>0</v>
      </c>
      <c r="H239" s="124">
        <f>Nonpt_src_summary!J239</f>
        <v>0</v>
      </c>
      <c r="I239" s="124">
        <f>Nonpt_src_summary!K239</f>
        <v>0</v>
      </c>
      <c r="J239" s="124">
        <f>Nonpt_src_summary!L239</f>
        <v>0</v>
      </c>
      <c r="K239" s="125">
        <f>Nonpt_src_summary!M239</f>
        <v>0</v>
      </c>
    </row>
    <row r="240" spans="1:11">
      <c r="A240" s="31" t="s">
        <v>151</v>
      </c>
      <c r="B240" s="31" t="str">
        <f>Nonpt_src_summary!B240</f>
        <v>Tribal</v>
      </c>
      <c r="C240" s="31">
        <f>Nonpt_src_summary!E240</f>
        <v>38</v>
      </c>
      <c r="D240" s="31" t="str">
        <f>Nonpt_src_summary!F240</f>
        <v>38007</v>
      </c>
      <c r="E240" s="31" t="str">
        <f>Nonpt_src_summary!G240</f>
        <v>2310021505</v>
      </c>
      <c r="F240" s="31" t="str">
        <f>Nonpt_src_summary!H240</f>
        <v>Nonpoint Fugitives</v>
      </c>
      <c r="G240" s="160">
        <f>Nonpt_src_summary!I240</f>
        <v>0</v>
      </c>
      <c r="H240" s="124">
        <f>Nonpt_src_summary!J240</f>
        <v>0</v>
      </c>
      <c r="I240" s="124">
        <f>Nonpt_src_summary!K240</f>
        <v>0</v>
      </c>
      <c r="J240" s="124">
        <f>Nonpt_src_summary!L240</f>
        <v>0</v>
      </c>
      <c r="K240" s="125">
        <f>Nonpt_src_summary!M240</f>
        <v>0</v>
      </c>
    </row>
    <row r="241" spans="1:11">
      <c r="A241" s="31" t="s">
        <v>151</v>
      </c>
      <c r="B241" s="31" t="str">
        <f>Nonpt_src_summary!B241</f>
        <v>Tribal</v>
      </c>
      <c r="C241" s="31">
        <f>Nonpt_src_summary!E241</f>
        <v>38</v>
      </c>
      <c r="D241" s="31" t="str">
        <f>Nonpt_src_summary!F241</f>
        <v>38007</v>
      </c>
      <c r="E241" s="31" t="str">
        <f>Nonpt_src_summary!G241</f>
        <v>2310021506</v>
      </c>
      <c r="F241" s="31" t="str">
        <f>Nonpt_src_summary!H241</f>
        <v>Nonpoint Fugitives</v>
      </c>
      <c r="G241" s="160">
        <f>Nonpt_src_summary!I241</f>
        <v>0</v>
      </c>
      <c r="H241" s="124">
        <f>Nonpt_src_summary!J241</f>
        <v>0</v>
      </c>
      <c r="I241" s="124">
        <f>Nonpt_src_summary!K241</f>
        <v>0</v>
      </c>
      <c r="J241" s="124">
        <f>Nonpt_src_summary!L241</f>
        <v>0</v>
      </c>
      <c r="K241" s="125">
        <f>Nonpt_src_summary!M241</f>
        <v>0</v>
      </c>
    </row>
    <row r="242" spans="1:11">
      <c r="A242" s="31" t="s">
        <v>151</v>
      </c>
      <c r="B242" s="31" t="str">
        <f>Nonpt_src_summary!B242</f>
        <v>Tribal</v>
      </c>
      <c r="C242" s="31">
        <f>Nonpt_src_summary!E242</f>
        <v>38</v>
      </c>
      <c r="D242" s="31" t="str">
        <f>Nonpt_src_summary!F242</f>
        <v>38007</v>
      </c>
      <c r="E242" s="31" t="str">
        <f>Nonpt_src_summary!G242</f>
        <v>2310023511</v>
      </c>
      <c r="F242" s="31" t="str">
        <f>Nonpt_src_summary!H242</f>
        <v>Nonpoint Fugitives</v>
      </c>
      <c r="G242" s="160">
        <f>Nonpt_src_summary!I242</f>
        <v>0</v>
      </c>
      <c r="H242" s="124">
        <f>Nonpt_src_summary!J242</f>
        <v>0</v>
      </c>
      <c r="I242" s="124">
        <f>Nonpt_src_summary!K242</f>
        <v>0</v>
      </c>
      <c r="J242" s="124">
        <f>Nonpt_src_summary!L242</f>
        <v>0</v>
      </c>
      <c r="K242" s="125">
        <f>Nonpt_src_summary!M242</f>
        <v>0</v>
      </c>
    </row>
    <row r="243" spans="1:11">
      <c r="A243" s="31" t="s">
        <v>151</v>
      </c>
      <c r="B243" s="31" t="str">
        <f>Nonpt_src_summary!B243</f>
        <v>Tribal</v>
      </c>
      <c r="C243" s="31">
        <f>Nonpt_src_summary!E243</f>
        <v>38</v>
      </c>
      <c r="D243" s="31" t="str">
        <f>Nonpt_src_summary!F243</f>
        <v>38007</v>
      </c>
      <c r="E243" s="31" t="str">
        <f>Nonpt_src_summary!G243</f>
        <v>2310023512</v>
      </c>
      <c r="F243" s="31" t="str">
        <f>Nonpt_src_summary!H243</f>
        <v>Nonpoint Fugitives</v>
      </c>
      <c r="G243" s="160">
        <f>Nonpt_src_summary!I243</f>
        <v>0</v>
      </c>
      <c r="H243" s="124">
        <f>Nonpt_src_summary!J243</f>
        <v>0</v>
      </c>
      <c r="I243" s="124">
        <f>Nonpt_src_summary!K243</f>
        <v>0</v>
      </c>
      <c r="J243" s="124">
        <f>Nonpt_src_summary!L243</f>
        <v>0</v>
      </c>
      <c r="K243" s="125">
        <f>Nonpt_src_summary!M243</f>
        <v>0</v>
      </c>
    </row>
    <row r="244" spans="1:11">
      <c r="A244" s="31" t="s">
        <v>151</v>
      </c>
      <c r="B244" s="31" t="str">
        <f>Nonpt_src_summary!B244</f>
        <v>Tribal</v>
      </c>
      <c r="C244" s="31">
        <f>Nonpt_src_summary!E244</f>
        <v>38</v>
      </c>
      <c r="D244" s="31" t="str">
        <f>Nonpt_src_summary!F244</f>
        <v>38007</v>
      </c>
      <c r="E244" s="31" t="str">
        <f>Nonpt_src_summary!G244</f>
        <v>2310023513</v>
      </c>
      <c r="F244" s="31" t="str">
        <f>Nonpt_src_summary!H244</f>
        <v>Nonpoint Fugitives</v>
      </c>
      <c r="G244" s="160">
        <f>Nonpt_src_summary!I244</f>
        <v>0</v>
      </c>
      <c r="H244" s="124">
        <f>Nonpt_src_summary!J244</f>
        <v>0</v>
      </c>
      <c r="I244" s="124">
        <f>Nonpt_src_summary!K244</f>
        <v>0</v>
      </c>
      <c r="J244" s="124">
        <f>Nonpt_src_summary!L244</f>
        <v>0</v>
      </c>
      <c r="K244" s="125">
        <f>Nonpt_src_summary!M244</f>
        <v>0</v>
      </c>
    </row>
    <row r="245" spans="1:11">
      <c r="A245" s="31" t="s">
        <v>151</v>
      </c>
      <c r="B245" s="31" t="str">
        <f>Nonpt_src_summary!B245</f>
        <v>Tribal</v>
      </c>
      <c r="C245" s="31">
        <f>Nonpt_src_summary!E245</f>
        <v>38</v>
      </c>
      <c r="D245" s="31" t="str">
        <f>Nonpt_src_summary!F245</f>
        <v>38007</v>
      </c>
      <c r="E245" s="31" t="str">
        <f>Nonpt_src_summary!G245</f>
        <v>2310023515</v>
      </c>
      <c r="F245" s="31" t="str">
        <f>Nonpt_src_summary!H245</f>
        <v>Nonpoint Fugitives</v>
      </c>
      <c r="G245" s="160">
        <f>Nonpt_src_summary!I245</f>
        <v>0</v>
      </c>
      <c r="H245" s="124">
        <f>Nonpt_src_summary!J245</f>
        <v>0</v>
      </c>
      <c r="I245" s="124">
        <f>Nonpt_src_summary!K245</f>
        <v>0</v>
      </c>
      <c r="J245" s="124">
        <f>Nonpt_src_summary!L245</f>
        <v>0</v>
      </c>
      <c r="K245" s="125">
        <f>Nonpt_src_summary!M245</f>
        <v>0</v>
      </c>
    </row>
    <row r="246" spans="1:11">
      <c r="A246" s="31" t="s">
        <v>151</v>
      </c>
      <c r="B246" s="31" t="str">
        <f>Nonpt_src_summary!B246</f>
        <v>Tribal</v>
      </c>
      <c r="C246" s="31">
        <f>Nonpt_src_summary!E246</f>
        <v>38</v>
      </c>
      <c r="D246" s="31" t="str">
        <f>Nonpt_src_summary!F246</f>
        <v>38007</v>
      </c>
      <c r="E246" s="31" t="str">
        <f>Nonpt_src_summary!G246</f>
        <v>2310023516</v>
      </c>
      <c r="F246" s="31" t="str">
        <f>Nonpt_src_summary!H246</f>
        <v>Nonpoint Fugitives</v>
      </c>
      <c r="G246" s="160">
        <f>Nonpt_src_summary!I246</f>
        <v>0</v>
      </c>
      <c r="H246" s="124">
        <f>Nonpt_src_summary!J246</f>
        <v>0</v>
      </c>
      <c r="I246" s="124">
        <f>Nonpt_src_summary!K246</f>
        <v>0</v>
      </c>
      <c r="J246" s="124">
        <f>Nonpt_src_summary!L246</f>
        <v>0</v>
      </c>
      <c r="K246" s="125">
        <f>Nonpt_src_summary!M246</f>
        <v>0</v>
      </c>
    </row>
    <row r="247" spans="1:11">
      <c r="A247" s="31" t="s">
        <v>151</v>
      </c>
      <c r="B247" s="31" t="str">
        <f>Nonpt_src_summary!B247</f>
        <v>Tribal</v>
      </c>
      <c r="C247" s="31">
        <f>Nonpt_src_summary!E247</f>
        <v>38</v>
      </c>
      <c r="D247" s="31" t="str">
        <f>Nonpt_src_summary!F247</f>
        <v>38009</v>
      </c>
      <c r="E247" s="31" t="str">
        <f>Nonpt_src_summary!G247</f>
        <v>2310011501</v>
      </c>
      <c r="F247" s="31" t="str">
        <f>Nonpt_src_summary!H247</f>
        <v>Nonpoint Fugitives</v>
      </c>
      <c r="G247" s="160">
        <f>Nonpt_src_summary!I247</f>
        <v>0</v>
      </c>
      <c r="H247" s="124">
        <f>Nonpt_src_summary!J247</f>
        <v>0</v>
      </c>
      <c r="I247" s="124">
        <f>Nonpt_src_summary!K247</f>
        <v>0</v>
      </c>
      <c r="J247" s="124">
        <f>Nonpt_src_summary!L247</f>
        <v>0</v>
      </c>
      <c r="K247" s="125">
        <f>Nonpt_src_summary!M247</f>
        <v>0</v>
      </c>
    </row>
    <row r="248" spans="1:11">
      <c r="A248" s="31" t="s">
        <v>151</v>
      </c>
      <c r="B248" s="31" t="str">
        <f>Nonpt_src_summary!B248</f>
        <v>Tribal</v>
      </c>
      <c r="C248" s="31">
        <f>Nonpt_src_summary!E248</f>
        <v>38</v>
      </c>
      <c r="D248" s="31" t="str">
        <f>Nonpt_src_summary!F248</f>
        <v>38009</v>
      </c>
      <c r="E248" s="31" t="str">
        <f>Nonpt_src_summary!G248</f>
        <v>2310011502</v>
      </c>
      <c r="F248" s="31" t="str">
        <f>Nonpt_src_summary!H248</f>
        <v>Nonpoint Fugitives</v>
      </c>
      <c r="G248" s="160">
        <f>Nonpt_src_summary!I248</f>
        <v>0</v>
      </c>
      <c r="H248" s="124">
        <f>Nonpt_src_summary!J248</f>
        <v>0</v>
      </c>
      <c r="I248" s="124">
        <f>Nonpt_src_summary!K248</f>
        <v>0</v>
      </c>
      <c r="J248" s="124">
        <f>Nonpt_src_summary!L248</f>
        <v>0</v>
      </c>
      <c r="K248" s="125">
        <f>Nonpt_src_summary!M248</f>
        <v>0</v>
      </c>
    </row>
    <row r="249" spans="1:11">
      <c r="A249" s="31" t="s">
        <v>151</v>
      </c>
      <c r="B249" s="31" t="str">
        <f>Nonpt_src_summary!B249</f>
        <v>Tribal</v>
      </c>
      <c r="C249" s="31">
        <f>Nonpt_src_summary!E249</f>
        <v>38</v>
      </c>
      <c r="D249" s="31" t="str">
        <f>Nonpt_src_summary!F249</f>
        <v>38009</v>
      </c>
      <c r="E249" s="31" t="str">
        <f>Nonpt_src_summary!G249</f>
        <v>2310011503</v>
      </c>
      <c r="F249" s="31" t="str">
        <f>Nonpt_src_summary!H249</f>
        <v>Nonpoint Fugitives</v>
      </c>
      <c r="G249" s="160">
        <f>Nonpt_src_summary!I249</f>
        <v>0</v>
      </c>
      <c r="H249" s="124">
        <f>Nonpt_src_summary!J249</f>
        <v>0</v>
      </c>
      <c r="I249" s="124">
        <f>Nonpt_src_summary!K249</f>
        <v>0</v>
      </c>
      <c r="J249" s="124">
        <f>Nonpt_src_summary!L249</f>
        <v>0</v>
      </c>
      <c r="K249" s="125">
        <f>Nonpt_src_summary!M249</f>
        <v>0</v>
      </c>
    </row>
    <row r="250" spans="1:11">
      <c r="A250" s="31" t="s">
        <v>151</v>
      </c>
      <c r="B250" s="31" t="str">
        <f>Nonpt_src_summary!B250</f>
        <v>Tribal</v>
      </c>
      <c r="C250" s="31">
        <f>Nonpt_src_summary!E250</f>
        <v>38</v>
      </c>
      <c r="D250" s="31" t="str">
        <f>Nonpt_src_summary!F250</f>
        <v>38009</v>
      </c>
      <c r="E250" s="31" t="str">
        <f>Nonpt_src_summary!G250</f>
        <v>2310011505</v>
      </c>
      <c r="F250" s="31" t="str">
        <f>Nonpt_src_summary!H250</f>
        <v>Nonpoint Fugitives</v>
      </c>
      <c r="G250" s="160">
        <f>Nonpt_src_summary!I250</f>
        <v>0</v>
      </c>
      <c r="H250" s="124">
        <f>Nonpt_src_summary!J250</f>
        <v>0</v>
      </c>
      <c r="I250" s="124">
        <f>Nonpt_src_summary!K250</f>
        <v>0</v>
      </c>
      <c r="J250" s="124">
        <f>Nonpt_src_summary!L250</f>
        <v>0</v>
      </c>
      <c r="K250" s="125">
        <f>Nonpt_src_summary!M250</f>
        <v>0</v>
      </c>
    </row>
    <row r="251" spans="1:11">
      <c r="A251" s="31" t="s">
        <v>151</v>
      </c>
      <c r="B251" s="31" t="str">
        <f>Nonpt_src_summary!B251</f>
        <v>Tribal</v>
      </c>
      <c r="C251" s="31">
        <f>Nonpt_src_summary!E251</f>
        <v>38</v>
      </c>
      <c r="D251" s="31" t="str">
        <f>Nonpt_src_summary!F251</f>
        <v>38009</v>
      </c>
      <c r="E251" s="31" t="str">
        <f>Nonpt_src_summary!G251</f>
        <v>2310021501</v>
      </c>
      <c r="F251" s="31" t="str">
        <f>Nonpt_src_summary!H251</f>
        <v>Nonpoint Fugitives</v>
      </c>
      <c r="G251" s="160">
        <f>Nonpt_src_summary!I251</f>
        <v>0</v>
      </c>
      <c r="H251" s="124">
        <f>Nonpt_src_summary!J251</f>
        <v>0</v>
      </c>
      <c r="I251" s="124">
        <f>Nonpt_src_summary!K251</f>
        <v>0</v>
      </c>
      <c r="J251" s="124">
        <f>Nonpt_src_summary!L251</f>
        <v>0</v>
      </c>
      <c r="K251" s="125">
        <f>Nonpt_src_summary!M251</f>
        <v>0</v>
      </c>
    </row>
    <row r="252" spans="1:11">
      <c r="A252" s="31" t="s">
        <v>151</v>
      </c>
      <c r="B252" s="31" t="str">
        <f>Nonpt_src_summary!B252</f>
        <v>Tribal</v>
      </c>
      <c r="C252" s="31">
        <f>Nonpt_src_summary!E252</f>
        <v>38</v>
      </c>
      <c r="D252" s="31" t="str">
        <f>Nonpt_src_summary!F252</f>
        <v>38009</v>
      </c>
      <c r="E252" s="31" t="str">
        <f>Nonpt_src_summary!G252</f>
        <v>2310021502</v>
      </c>
      <c r="F252" s="31" t="str">
        <f>Nonpt_src_summary!H252</f>
        <v>Nonpoint Fugitives</v>
      </c>
      <c r="G252" s="160">
        <f>Nonpt_src_summary!I252</f>
        <v>0</v>
      </c>
      <c r="H252" s="124">
        <f>Nonpt_src_summary!J252</f>
        <v>0</v>
      </c>
      <c r="I252" s="124">
        <f>Nonpt_src_summary!K252</f>
        <v>0</v>
      </c>
      <c r="J252" s="124">
        <f>Nonpt_src_summary!L252</f>
        <v>0</v>
      </c>
      <c r="K252" s="125">
        <f>Nonpt_src_summary!M252</f>
        <v>0</v>
      </c>
    </row>
    <row r="253" spans="1:11">
      <c r="A253" s="31" t="s">
        <v>151</v>
      </c>
      <c r="B253" s="31" t="str">
        <f>Nonpt_src_summary!B253</f>
        <v>Tribal</v>
      </c>
      <c r="C253" s="31">
        <f>Nonpt_src_summary!E253</f>
        <v>38</v>
      </c>
      <c r="D253" s="31" t="str">
        <f>Nonpt_src_summary!F253</f>
        <v>38009</v>
      </c>
      <c r="E253" s="31" t="str">
        <f>Nonpt_src_summary!G253</f>
        <v>2310021503</v>
      </c>
      <c r="F253" s="31" t="str">
        <f>Nonpt_src_summary!H253</f>
        <v>Nonpoint Fugitives</v>
      </c>
      <c r="G253" s="160">
        <f>Nonpt_src_summary!I253</f>
        <v>0</v>
      </c>
      <c r="H253" s="124">
        <f>Nonpt_src_summary!J253</f>
        <v>0</v>
      </c>
      <c r="I253" s="124">
        <f>Nonpt_src_summary!K253</f>
        <v>0</v>
      </c>
      <c r="J253" s="124">
        <f>Nonpt_src_summary!L253</f>
        <v>0</v>
      </c>
      <c r="K253" s="125">
        <f>Nonpt_src_summary!M253</f>
        <v>0</v>
      </c>
    </row>
    <row r="254" spans="1:11">
      <c r="A254" s="31" t="s">
        <v>151</v>
      </c>
      <c r="B254" s="31" t="str">
        <f>Nonpt_src_summary!B254</f>
        <v>Tribal</v>
      </c>
      <c r="C254" s="31">
        <f>Nonpt_src_summary!E254</f>
        <v>38</v>
      </c>
      <c r="D254" s="31" t="str">
        <f>Nonpt_src_summary!F254</f>
        <v>38009</v>
      </c>
      <c r="E254" s="31" t="str">
        <f>Nonpt_src_summary!G254</f>
        <v>2310021505</v>
      </c>
      <c r="F254" s="31" t="str">
        <f>Nonpt_src_summary!H254</f>
        <v>Nonpoint Fugitives</v>
      </c>
      <c r="G254" s="160">
        <f>Nonpt_src_summary!I254</f>
        <v>0</v>
      </c>
      <c r="H254" s="124">
        <f>Nonpt_src_summary!J254</f>
        <v>0</v>
      </c>
      <c r="I254" s="124">
        <f>Nonpt_src_summary!K254</f>
        <v>0</v>
      </c>
      <c r="J254" s="124">
        <f>Nonpt_src_summary!L254</f>
        <v>0</v>
      </c>
      <c r="K254" s="125">
        <f>Nonpt_src_summary!M254</f>
        <v>0</v>
      </c>
    </row>
    <row r="255" spans="1:11">
      <c r="A255" s="31" t="s">
        <v>151</v>
      </c>
      <c r="B255" s="31" t="str">
        <f>Nonpt_src_summary!B255</f>
        <v>Tribal</v>
      </c>
      <c r="C255" s="31">
        <f>Nonpt_src_summary!E255</f>
        <v>38</v>
      </c>
      <c r="D255" s="31" t="str">
        <f>Nonpt_src_summary!F255</f>
        <v>38009</v>
      </c>
      <c r="E255" s="31" t="str">
        <f>Nonpt_src_summary!G255</f>
        <v>2310021506</v>
      </c>
      <c r="F255" s="31" t="str">
        <f>Nonpt_src_summary!H255</f>
        <v>Nonpoint Fugitives</v>
      </c>
      <c r="G255" s="160">
        <f>Nonpt_src_summary!I255</f>
        <v>0</v>
      </c>
      <c r="H255" s="124">
        <f>Nonpt_src_summary!J255</f>
        <v>0</v>
      </c>
      <c r="I255" s="124">
        <f>Nonpt_src_summary!K255</f>
        <v>0</v>
      </c>
      <c r="J255" s="124">
        <f>Nonpt_src_summary!L255</f>
        <v>0</v>
      </c>
      <c r="K255" s="125">
        <f>Nonpt_src_summary!M255</f>
        <v>0</v>
      </c>
    </row>
    <row r="256" spans="1:11">
      <c r="A256" s="31" t="s">
        <v>151</v>
      </c>
      <c r="B256" s="31" t="str">
        <f>Nonpt_src_summary!B256</f>
        <v>Tribal</v>
      </c>
      <c r="C256" s="31">
        <f>Nonpt_src_summary!E256</f>
        <v>38</v>
      </c>
      <c r="D256" s="31" t="str">
        <f>Nonpt_src_summary!F256</f>
        <v>38009</v>
      </c>
      <c r="E256" s="31" t="str">
        <f>Nonpt_src_summary!G256</f>
        <v>2310023511</v>
      </c>
      <c r="F256" s="31" t="str">
        <f>Nonpt_src_summary!H256</f>
        <v>Nonpoint Fugitives</v>
      </c>
      <c r="G256" s="160">
        <f>Nonpt_src_summary!I256</f>
        <v>0</v>
      </c>
      <c r="H256" s="124">
        <f>Nonpt_src_summary!J256</f>
        <v>0</v>
      </c>
      <c r="I256" s="124">
        <f>Nonpt_src_summary!K256</f>
        <v>0</v>
      </c>
      <c r="J256" s="124">
        <f>Nonpt_src_summary!L256</f>
        <v>0</v>
      </c>
      <c r="K256" s="125">
        <f>Nonpt_src_summary!M256</f>
        <v>0</v>
      </c>
    </row>
    <row r="257" spans="1:11">
      <c r="A257" s="31" t="s">
        <v>151</v>
      </c>
      <c r="B257" s="31" t="str">
        <f>Nonpt_src_summary!B257</f>
        <v>Tribal</v>
      </c>
      <c r="C257" s="31">
        <f>Nonpt_src_summary!E257</f>
        <v>38</v>
      </c>
      <c r="D257" s="31" t="str">
        <f>Nonpt_src_summary!F257</f>
        <v>38009</v>
      </c>
      <c r="E257" s="31" t="str">
        <f>Nonpt_src_summary!G257</f>
        <v>2310023512</v>
      </c>
      <c r="F257" s="31" t="str">
        <f>Nonpt_src_summary!H257</f>
        <v>Nonpoint Fugitives</v>
      </c>
      <c r="G257" s="160">
        <f>Nonpt_src_summary!I257</f>
        <v>0</v>
      </c>
      <c r="H257" s="124">
        <f>Nonpt_src_summary!J257</f>
        <v>0</v>
      </c>
      <c r="I257" s="124">
        <f>Nonpt_src_summary!K257</f>
        <v>0</v>
      </c>
      <c r="J257" s="124">
        <f>Nonpt_src_summary!L257</f>
        <v>0</v>
      </c>
      <c r="K257" s="125">
        <f>Nonpt_src_summary!M257</f>
        <v>0</v>
      </c>
    </row>
    <row r="258" spans="1:11">
      <c r="A258" s="31" t="s">
        <v>151</v>
      </c>
      <c r="B258" s="31" t="str">
        <f>Nonpt_src_summary!B258</f>
        <v>Tribal</v>
      </c>
      <c r="C258" s="31">
        <f>Nonpt_src_summary!E258</f>
        <v>38</v>
      </c>
      <c r="D258" s="31" t="str">
        <f>Nonpt_src_summary!F258</f>
        <v>38009</v>
      </c>
      <c r="E258" s="31" t="str">
        <f>Nonpt_src_summary!G258</f>
        <v>2310023513</v>
      </c>
      <c r="F258" s="31" t="str">
        <f>Nonpt_src_summary!H258</f>
        <v>Nonpoint Fugitives</v>
      </c>
      <c r="G258" s="160">
        <f>Nonpt_src_summary!I258</f>
        <v>0</v>
      </c>
      <c r="H258" s="124">
        <f>Nonpt_src_summary!J258</f>
        <v>0</v>
      </c>
      <c r="I258" s="124">
        <f>Nonpt_src_summary!K258</f>
        <v>0</v>
      </c>
      <c r="J258" s="124">
        <f>Nonpt_src_summary!L258</f>
        <v>0</v>
      </c>
      <c r="K258" s="125">
        <f>Nonpt_src_summary!M258</f>
        <v>0</v>
      </c>
    </row>
    <row r="259" spans="1:11">
      <c r="A259" s="31" t="s">
        <v>151</v>
      </c>
      <c r="B259" s="31" t="str">
        <f>Nonpt_src_summary!B259</f>
        <v>Tribal</v>
      </c>
      <c r="C259" s="31">
        <f>Nonpt_src_summary!E259</f>
        <v>38</v>
      </c>
      <c r="D259" s="31" t="str">
        <f>Nonpt_src_summary!F259</f>
        <v>38009</v>
      </c>
      <c r="E259" s="31" t="str">
        <f>Nonpt_src_summary!G259</f>
        <v>2310023515</v>
      </c>
      <c r="F259" s="31" t="str">
        <f>Nonpt_src_summary!H259</f>
        <v>Nonpoint Fugitives</v>
      </c>
      <c r="G259" s="160">
        <f>Nonpt_src_summary!I259</f>
        <v>0</v>
      </c>
      <c r="H259" s="124">
        <f>Nonpt_src_summary!J259</f>
        <v>0</v>
      </c>
      <c r="I259" s="124">
        <f>Nonpt_src_summary!K259</f>
        <v>0</v>
      </c>
      <c r="J259" s="124">
        <f>Nonpt_src_summary!L259</f>
        <v>0</v>
      </c>
      <c r="K259" s="125">
        <f>Nonpt_src_summary!M259</f>
        <v>0</v>
      </c>
    </row>
    <row r="260" spans="1:11">
      <c r="A260" s="31" t="s">
        <v>151</v>
      </c>
      <c r="B260" s="31" t="str">
        <f>Nonpt_src_summary!B260</f>
        <v>Tribal</v>
      </c>
      <c r="C260" s="31">
        <f>Nonpt_src_summary!E260</f>
        <v>38</v>
      </c>
      <c r="D260" s="31" t="str">
        <f>Nonpt_src_summary!F260</f>
        <v>38009</v>
      </c>
      <c r="E260" s="31" t="str">
        <f>Nonpt_src_summary!G260</f>
        <v>2310023516</v>
      </c>
      <c r="F260" s="31" t="str">
        <f>Nonpt_src_summary!H260</f>
        <v>Nonpoint Fugitives</v>
      </c>
      <c r="G260" s="160">
        <f>Nonpt_src_summary!I260</f>
        <v>0</v>
      </c>
      <c r="H260" s="124">
        <f>Nonpt_src_summary!J260</f>
        <v>0</v>
      </c>
      <c r="I260" s="124">
        <f>Nonpt_src_summary!K260</f>
        <v>0</v>
      </c>
      <c r="J260" s="124">
        <f>Nonpt_src_summary!L260</f>
        <v>0</v>
      </c>
      <c r="K260" s="125">
        <f>Nonpt_src_summary!M260</f>
        <v>0</v>
      </c>
    </row>
    <row r="261" spans="1:11">
      <c r="A261" s="31" t="s">
        <v>151</v>
      </c>
      <c r="B261" s="31" t="str">
        <f>Nonpt_src_summary!B261</f>
        <v>Tribal</v>
      </c>
      <c r="C261" s="31">
        <f>Nonpt_src_summary!E261</f>
        <v>38</v>
      </c>
      <c r="D261" s="31" t="str">
        <f>Nonpt_src_summary!F261</f>
        <v>38011</v>
      </c>
      <c r="E261" s="31" t="str">
        <f>Nonpt_src_summary!G261</f>
        <v>2310011501</v>
      </c>
      <c r="F261" s="31" t="str">
        <f>Nonpt_src_summary!H261</f>
        <v>Nonpoint Fugitives</v>
      </c>
      <c r="G261" s="160">
        <f>Nonpt_src_summary!I261</f>
        <v>0</v>
      </c>
      <c r="H261" s="124">
        <f>Nonpt_src_summary!J261</f>
        <v>0</v>
      </c>
      <c r="I261" s="124">
        <f>Nonpt_src_summary!K261</f>
        <v>0</v>
      </c>
      <c r="J261" s="124">
        <f>Nonpt_src_summary!L261</f>
        <v>0</v>
      </c>
      <c r="K261" s="125">
        <f>Nonpt_src_summary!M261</f>
        <v>0</v>
      </c>
    </row>
    <row r="262" spans="1:11">
      <c r="A262" s="31" t="s">
        <v>151</v>
      </c>
      <c r="B262" s="31" t="str">
        <f>Nonpt_src_summary!B262</f>
        <v>Tribal</v>
      </c>
      <c r="C262" s="31">
        <f>Nonpt_src_summary!E262</f>
        <v>38</v>
      </c>
      <c r="D262" s="31" t="str">
        <f>Nonpt_src_summary!F262</f>
        <v>38011</v>
      </c>
      <c r="E262" s="31" t="str">
        <f>Nonpt_src_summary!G262</f>
        <v>2310011502</v>
      </c>
      <c r="F262" s="31" t="str">
        <f>Nonpt_src_summary!H262</f>
        <v>Nonpoint Fugitives</v>
      </c>
      <c r="G262" s="160">
        <f>Nonpt_src_summary!I262</f>
        <v>0</v>
      </c>
      <c r="H262" s="124">
        <f>Nonpt_src_summary!J262</f>
        <v>0</v>
      </c>
      <c r="I262" s="124">
        <f>Nonpt_src_summary!K262</f>
        <v>0</v>
      </c>
      <c r="J262" s="124">
        <f>Nonpt_src_summary!L262</f>
        <v>0</v>
      </c>
      <c r="K262" s="125">
        <f>Nonpt_src_summary!M262</f>
        <v>0</v>
      </c>
    </row>
    <row r="263" spans="1:11">
      <c r="A263" s="31" t="s">
        <v>151</v>
      </c>
      <c r="B263" s="31" t="str">
        <f>Nonpt_src_summary!B263</f>
        <v>Tribal</v>
      </c>
      <c r="C263" s="31">
        <f>Nonpt_src_summary!E263</f>
        <v>38</v>
      </c>
      <c r="D263" s="31" t="str">
        <f>Nonpt_src_summary!F263</f>
        <v>38011</v>
      </c>
      <c r="E263" s="31" t="str">
        <f>Nonpt_src_summary!G263</f>
        <v>2310011503</v>
      </c>
      <c r="F263" s="31" t="str">
        <f>Nonpt_src_summary!H263</f>
        <v>Nonpoint Fugitives</v>
      </c>
      <c r="G263" s="160">
        <f>Nonpt_src_summary!I263</f>
        <v>0</v>
      </c>
      <c r="H263" s="124">
        <f>Nonpt_src_summary!J263</f>
        <v>0</v>
      </c>
      <c r="I263" s="124">
        <f>Nonpt_src_summary!K263</f>
        <v>0</v>
      </c>
      <c r="J263" s="124">
        <f>Nonpt_src_summary!L263</f>
        <v>0</v>
      </c>
      <c r="K263" s="125">
        <f>Nonpt_src_summary!M263</f>
        <v>0</v>
      </c>
    </row>
    <row r="264" spans="1:11">
      <c r="A264" s="31" t="s">
        <v>151</v>
      </c>
      <c r="B264" s="31" t="str">
        <f>Nonpt_src_summary!B264</f>
        <v>Tribal</v>
      </c>
      <c r="C264" s="31">
        <f>Nonpt_src_summary!E264</f>
        <v>38</v>
      </c>
      <c r="D264" s="31" t="str">
        <f>Nonpt_src_summary!F264</f>
        <v>38011</v>
      </c>
      <c r="E264" s="31" t="str">
        <f>Nonpt_src_summary!G264</f>
        <v>2310011505</v>
      </c>
      <c r="F264" s="31" t="str">
        <f>Nonpt_src_summary!H264</f>
        <v>Nonpoint Fugitives</v>
      </c>
      <c r="G264" s="160">
        <f>Nonpt_src_summary!I264</f>
        <v>0</v>
      </c>
      <c r="H264" s="124">
        <f>Nonpt_src_summary!J264</f>
        <v>0</v>
      </c>
      <c r="I264" s="124">
        <f>Nonpt_src_summary!K264</f>
        <v>0</v>
      </c>
      <c r="J264" s="124">
        <f>Nonpt_src_summary!L264</f>
        <v>0</v>
      </c>
      <c r="K264" s="125">
        <f>Nonpt_src_summary!M264</f>
        <v>0</v>
      </c>
    </row>
    <row r="265" spans="1:11">
      <c r="A265" s="31" t="s">
        <v>151</v>
      </c>
      <c r="B265" s="31" t="str">
        <f>Nonpt_src_summary!B265</f>
        <v>Tribal</v>
      </c>
      <c r="C265" s="31">
        <f>Nonpt_src_summary!E265</f>
        <v>38</v>
      </c>
      <c r="D265" s="31" t="str">
        <f>Nonpt_src_summary!F265</f>
        <v>38011</v>
      </c>
      <c r="E265" s="31" t="str">
        <f>Nonpt_src_summary!G265</f>
        <v>2310021501</v>
      </c>
      <c r="F265" s="31" t="str">
        <f>Nonpt_src_summary!H265</f>
        <v>Nonpoint Fugitives</v>
      </c>
      <c r="G265" s="160">
        <f>Nonpt_src_summary!I265</f>
        <v>0</v>
      </c>
      <c r="H265" s="124">
        <f>Nonpt_src_summary!J265</f>
        <v>0</v>
      </c>
      <c r="I265" s="124">
        <f>Nonpt_src_summary!K265</f>
        <v>0</v>
      </c>
      <c r="J265" s="124">
        <f>Nonpt_src_summary!L265</f>
        <v>0</v>
      </c>
      <c r="K265" s="125">
        <f>Nonpt_src_summary!M265</f>
        <v>0</v>
      </c>
    </row>
    <row r="266" spans="1:11">
      <c r="A266" s="31" t="s">
        <v>151</v>
      </c>
      <c r="B266" s="31" t="str">
        <f>Nonpt_src_summary!B266</f>
        <v>Tribal</v>
      </c>
      <c r="C266" s="31">
        <f>Nonpt_src_summary!E266</f>
        <v>38</v>
      </c>
      <c r="D266" s="31" t="str">
        <f>Nonpt_src_summary!F266</f>
        <v>38011</v>
      </c>
      <c r="E266" s="31" t="str">
        <f>Nonpt_src_summary!G266</f>
        <v>2310021502</v>
      </c>
      <c r="F266" s="31" t="str">
        <f>Nonpt_src_summary!H266</f>
        <v>Nonpoint Fugitives</v>
      </c>
      <c r="G266" s="160">
        <f>Nonpt_src_summary!I266</f>
        <v>0</v>
      </c>
      <c r="H266" s="124">
        <f>Nonpt_src_summary!J266</f>
        <v>0</v>
      </c>
      <c r="I266" s="124">
        <f>Nonpt_src_summary!K266</f>
        <v>0</v>
      </c>
      <c r="J266" s="124">
        <f>Nonpt_src_summary!L266</f>
        <v>0</v>
      </c>
      <c r="K266" s="125">
        <f>Nonpt_src_summary!M266</f>
        <v>0</v>
      </c>
    </row>
    <row r="267" spans="1:11">
      <c r="A267" s="31" t="s">
        <v>151</v>
      </c>
      <c r="B267" s="31" t="str">
        <f>Nonpt_src_summary!B267</f>
        <v>Tribal</v>
      </c>
      <c r="C267" s="31">
        <f>Nonpt_src_summary!E267</f>
        <v>38</v>
      </c>
      <c r="D267" s="31" t="str">
        <f>Nonpt_src_summary!F267</f>
        <v>38011</v>
      </c>
      <c r="E267" s="31" t="str">
        <f>Nonpt_src_summary!G267</f>
        <v>2310021503</v>
      </c>
      <c r="F267" s="31" t="str">
        <f>Nonpt_src_summary!H267</f>
        <v>Nonpoint Fugitives</v>
      </c>
      <c r="G267" s="160">
        <f>Nonpt_src_summary!I267</f>
        <v>0</v>
      </c>
      <c r="H267" s="124">
        <f>Nonpt_src_summary!J267</f>
        <v>0</v>
      </c>
      <c r="I267" s="124">
        <f>Nonpt_src_summary!K267</f>
        <v>0</v>
      </c>
      <c r="J267" s="124">
        <f>Nonpt_src_summary!L267</f>
        <v>0</v>
      </c>
      <c r="K267" s="125">
        <f>Nonpt_src_summary!M267</f>
        <v>0</v>
      </c>
    </row>
    <row r="268" spans="1:11">
      <c r="A268" s="31" t="s">
        <v>151</v>
      </c>
      <c r="B268" s="31" t="str">
        <f>Nonpt_src_summary!B268</f>
        <v>Tribal</v>
      </c>
      <c r="C268" s="31">
        <f>Nonpt_src_summary!E268</f>
        <v>38</v>
      </c>
      <c r="D268" s="31" t="str">
        <f>Nonpt_src_summary!F268</f>
        <v>38011</v>
      </c>
      <c r="E268" s="31" t="str">
        <f>Nonpt_src_summary!G268</f>
        <v>2310021505</v>
      </c>
      <c r="F268" s="31" t="str">
        <f>Nonpt_src_summary!H268</f>
        <v>Nonpoint Fugitives</v>
      </c>
      <c r="G268" s="160">
        <f>Nonpt_src_summary!I268</f>
        <v>0</v>
      </c>
      <c r="H268" s="124">
        <f>Nonpt_src_summary!J268</f>
        <v>0</v>
      </c>
      <c r="I268" s="124">
        <f>Nonpt_src_summary!K268</f>
        <v>0</v>
      </c>
      <c r="J268" s="124">
        <f>Nonpt_src_summary!L268</f>
        <v>0</v>
      </c>
      <c r="K268" s="125">
        <f>Nonpt_src_summary!M268</f>
        <v>0</v>
      </c>
    </row>
    <row r="269" spans="1:11">
      <c r="A269" s="31" t="s">
        <v>151</v>
      </c>
      <c r="B269" s="31" t="str">
        <f>Nonpt_src_summary!B269</f>
        <v>Tribal</v>
      </c>
      <c r="C269" s="31">
        <f>Nonpt_src_summary!E269</f>
        <v>38</v>
      </c>
      <c r="D269" s="31" t="str">
        <f>Nonpt_src_summary!F269</f>
        <v>38011</v>
      </c>
      <c r="E269" s="31" t="str">
        <f>Nonpt_src_summary!G269</f>
        <v>2310021506</v>
      </c>
      <c r="F269" s="31" t="str">
        <f>Nonpt_src_summary!H269</f>
        <v>Nonpoint Fugitives</v>
      </c>
      <c r="G269" s="160">
        <f>Nonpt_src_summary!I269</f>
        <v>0</v>
      </c>
      <c r="H269" s="124">
        <f>Nonpt_src_summary!J269</f>
        <v>0</v>
      </c>
      <c r="I269" s="124">
        <f>Nonpt_src_summary!K269</f>
        <v>0</v>
      </c>
      <c r="J269" s="124">
        <f>Nonpt_src_summary!L269</f>
        <v>0</v>
      </c>
      <c r="K269" s="125">
        <f>Nonpt_src_summary!M269</f>
        <v>0</v>
      </c>
    </row>
    <row r="270" spans="1:11">
      <c r="A270" s="31" t="s">
        <v>151</v>
      </c>
      <c r="B270" s="31" t="str">
        <f>Nonpt_src_summary!B270</f>
        <v>Tribal</v>
      </c>
      <c r="C270" s="31">
        <f>Nonpt_src_summary!E270</f>
        <v>38</v>
      </c>
      <c r="D270" s="31" t="str">
        <f>Nonpt_src_summary!F270</f>
        <v>38011</v>
      </c>
      <c r="E270" s="31" t="str">
        <f>Nonpt_src_summary!G270</f>
        <v>2310023511</v>
      </c>
      <c r="F270" s="31" t="str">
        <f>Nonpt_src_summary!H270</f>
        <v>Nonpoint Fugitives</v>
      </c>
      <c r="G270" s="160">
        <f>Nonpt_src_summary!I270</f>
        <v>0</v>
      </c>
      <c r="H270" s="124">
        <f>Nonpt_src_summary!J270</f>
        <v>0</v>
      </c>
      <c r="I270" s="124">
        <f>Nonpt_src_summary!K270</f>
        <v>0</v>
      </c>
      <c r="J270" s="124">
        <f>Nonpt_src_summary!L270</f>
        <v>0</v>
      </c>
      <c r="K270" s="125">
        <f>Nonpt_src_summary!M270</f>
        <v>0</v>
      </c>
    </row>
    <row r="271" spans="1:11">
      <c r="A271" s="31" t="s">
        <v>151</v>
      </c>
      <c r="B271" s="31" t="str">
        <f>Nonpt_src_summary!B271</f>
        <v>Tribal</v>
      </c>
      <c r="C271" s="31">
        <f>Nonpt_src_summary!E271</f>
        <v>38</v>
      </c>
      <c r="D271" s="31" t="str">
        <f>Nonpt_src_summary!F271</f>
        <v>38011</v>
      </c>
      <c r="E271" s="31" t="str">
        <f>Nonpt_src_summary!G271</f>
        <v>2310023512</v>
      </c>
      <c r="F271" s="31" t="str">
        <f>Nonpt_src_summary!H271</f>
        <v>Nonpoint Fugitives</v>
      </c>
      <c r="G271" s="160">
        <f>Nonpt_src_summary!I271</f>
        <v>0</v>
      </c>
      <c r="H271" s="124">
        <f>Nonpt_src_summary!J271</f>
        <v>0</v>
      </c>
      <c r="I271" s="124">
        <f>Nonpt_src_summary!K271</f>
        <v>0</v>
      </c>
      <c r="J271" s="124">
        <f>Nonpt_src_summary!L271</f>
        <v>0</v>
      </c>
      <c r="K271" s="125">
        <f>Nonpt_src_summary!M271</f>
        <v>0</v>
      </c>
    </row>
    <row r="272" spans="1:11">
      <c r="A272" s="31" t="s">
        <v>151</v>
      </c>
      <c r="B272" s="31" t="str">
        <f>Nonpt_src_summary!B272</f>
        <v>Tribal</v>
      </c>
      <c r="C272" s="31">
        <f>Nonpt_src_summary!E272</f>
        <v>38</v>
      </c>
      <c r="D272" s="31" t="str">
        <f>Nonpt_src_summary!F272</f>
        <v>38011</v>
      </c>
      <c r="E272" s="31" t="str">
        <f>Nonpt_src_summary!G272</f>
        <v>2310023513</v>
      </c>
      <c r="F272" s="31" t="str">
        <f>Nonpt_src_summary!H272</f>
        <v>Nonpoint Fugitives</v>
      </c>
      <c r="G272" s="160">
        <f>Nonpt_src_summary!I272</f>
        <v>0</v>
      </c>
      <c r="H272" s="124">
        <f>Nonpt_src_summary!J272</f>
        <v>0</v>
      </c>
      <c r="I272" s="124">
        <f>Nonpt_src_summary!K272</f>
        <v>0</v>
      </c>
      <c r="J272" s="124">
        <f>Nonpt_src_summary!L272</f>
        <v>0</v>
      </c>
      <c r="K272" s="125">
        <f>Nonpt_src_summary!M272</f>
        <v>0</v>
      </c>
    </row>
    <row r="273" spans="1:11">
      <c r="A273" s="31" t="s">
        <v>151</v>
      </c>
      <c r="B273" s="31" t="str">
        <f>Nonpt_src_summary!B273</f>
        <v>Tribal</v>
      </c>
      <c r="C273" s="31">
        <f>Nonpt_src_summary!E273</f>
        <v>38</v>
      </c>
      <c r="D273" s="31" t="str">
        <f>Nonpt_src_summary!F273</f>
        <v>38011</v>
      </c>
      <c r="E273" s="31" t="str">
        <f>Nonpt_src_summary!G273</f>
        <v>2310023515</v>
      </c>
      <c r="F273" s="31" t="str">
        <f>Nonpt_src_summary!H273</f>
        <v>Nonpoint Fugitives</v>
      </c>
      <c r="G273" s="160">
        <f>Nonpt_src_summary!I273</f>
        <v>0</v>
      </c>
      <c r="H273" s="124">
        <f>Nonpt_src_summary!J273</f>
        <v>0</v>
      </c>
      <c r="I273" s="124">
        <f>Nonpt_src_summary!K273</f>
        <v>0</v>
      </c>
      <c r="J273" s="124">
        <f>Nonpt_src_summary!L273</f>
        <v>0</v>
      </c>
      <c r="K273" s="125">
        <f>Nonpt_src_summary!M273</f>
        <v>0</v>
      </c>
    </row>
    <row r="274" spans="1:11">
      <c r="A274" s="31" t="s">
        <v>151</v>
      </c>
      <c r="B274" s="31" t="str">
        <f>Nonpt_src_summary!B274</f>
        <v>Tribal</v>
      </c>
      <c r="C274" s="31">
        <f>Nonpt_src_summary!E274</f>
        <v>38</v>
      </c>
      <c r="D274" s="31" t="str">
        <f>Nonpt_src_summary!F274</f>
        <v>38011</v>
      </c>
      <c r="E274" s="31" t="str">
        <f>Nonpt_src_summary!G274</f>
        <v>2310023516</v>
      </c>
      <c r="F274" s="31" t="str">
        <f>Nonpt_src_summary!H274</f>
        <v>Nonpoint Fugitives</v>
      </c>
      <c r="G274" s="160">
        <f>Nonpt_src_summary!I274</f>
        <v>0</v>
      </c>
      <c r="H274" s="124">
        <f>Nonpt_src_summary!J274</f>
        <v>0</v>
      </c>
      <c r="I274" s="124">
        <f>Nonpt_src_summary!K274</f>
        <v>0</v>
      </c>
      <c r="J274" s="124">
        <f>Nonpt_src_summary!L274</f>
        <v>0</v>
      </c>
      <c r="K274" s="125">
        <f>Nonpt_src_summary!M274</f>
        <v>0</v>
      </c>
    </row>
    <row r="275" spans="1:11">
      <c r="A275" s="31" t="s">
        <v>151</v>
      </c>
      <c r="B275" s="31" t="str">
        <f>Nonpt_src_summary!B275</f>
        <v>Tribal</v>
      </c>
      <c r="C275" s="31">
        <f>Nonpt_src_summary!E275</f>
        <v>38</v>
      </c>
      <c r="D275" s="31" t="str">
        <f>Nonpt_src_summary!F275</f>
        <v>38013</v>
      </c>
      <c r="E275" s="31" t="str">
        <f>Nonpt_src_summary!G275</f>
        <v>2310011501</v>
      </c>
      <c r="F275" s="31" t="str">
        <f>Nonpt_src_summary!H275</f>
        <v>Nonpoint Fugitives</v>
      </c>
      <c r="G275" s="160">
        <f>Nonpt_src_summary!I275</f>
        <v>0</v>
      </c>
      <c r="H275" s="124">
        <f>Nonpt_src_summary!J275</f>
        <v>0</v>
      </c>
      <c r="I275" s="124">
        <f>Nonpt_src_summary!K275</f>
        <v>0</v>
      </c>
      <c r="J275" s="124">
        <f>Nonpt_src_summary!L275</f>
        <v>0</v>
      </c>
      <c r="K275" s="125">
        <f>Nonpt_src_summary!M275</f>
        <v>0</v>
      </c>
    </row>
    <row r="276" spans="1:11">
      <c r="A276" s="31" t="s">
        <v>151</v>
      </c>
      <c r="B276" s="31" t="str">
        <f>Nonpt_src_summary!B276</f>
        <v>Tribal</v>
      </c>
      <c r="C276" s="31">
        <f>Nonpt_src_summary!E276</f>
        <v>38</v>
      </c>
      <c r="D276" s="31" t="str">
        <f>Nonpt_src_summary!F276</f>
        <v>38013</v>
      </c>
      <c r="E276" s="31" t="str">
        <f>Nonpt_src_summary!G276</f>
        <v>2310011502</v>
      </c>
      <c r="F276" s="31" t="str">
        <f>Nonpt_src_summary!H276</f>
        <v>Nonpoint Fugitives</v>
      </c>
      <c r="G276" s="160">
        <f>Nonpt_src_summary!I276</f>
        <v>0</v>
      </c>
      <c r="H276" s="124">
        <f>Nonpt_src_summary!J276</f>
        <v>0</v>
      </c>
      <c r="I276" s="124">
        <f>Nonpt_src_summary!K276</f>
        <v>0</v>
      </c>
      <c r="J276" s="124">
        <f>Nonpt_src_summary!L276</f>
        <v>0</v>
      </c>
      <c r="K276" s="125">
        <f>Nonpt_src_summary!M276</f>
        <v>0</v>
      </c>
    </row>
    <row r="277" spans="1:11">
      <c r="A277" s="31" t="s">
        <v>151</v>
      </c>
      <c r="B277" s="31" t="str">
        <f>Nonpt_src_summary!B277</f>
        <v>Tribal</v>
      </c>
      <c r="C277" s="31">
        <f>Nonpt_src_summary!E277</f>
        <v>38</v>
      </c>
      <c r="D277" s="31" t="str">
        <f>Nonpt_src_summary!F277</f>
        <v>38013</v>
      </c>
      <c r="E277" s="31" t="str">
        <f>Nonpt_src_summary!G277</f>
        <v>2310011503</v>
      </c>
      <c r="F277" s="31" t="str">
        <f>Nonpt_src_summary!H277</f>
        <v>Nonpoint Fugitives</v>
      </c>
      <c r="G277" s="160">
        <f>Nonpt_src_summary!I277</f>
        <v>0</v>
      </c>
      <c r="H277" s="124">
        <f>Nonpt_src_summary!J277</f>
        <v>0</v>
      </c>
      <c r="I277" s="124">
        <f>Nonpt_src_summary!K277</f>
        <v>0</v>
      </c>
      <c r="J277" s="124">
        <f>Nonpt_src_summary!L277</f>
        <v>0</v>
      </c>
      <c r="K277" s="125">
        <f>Nonpt_src_summary!M277</f>
        <v>0</v>
      </c>
    </row>
    <row r="278" spans="1:11">
      <c r="A278" s="31" t="s">
        <v>151</v>
      </c>
      <c r="B278" s="31" t="str">
        <f>Nonpt_src_summary!B278</f>
        <v>Tribal</v>
      </c>
      <c r="C278" s="31">
        <f>Nonpt_src_summary!E278</f>
        <v>38</v>
      </c>
      <c r="D278" s="31" t="str">
        <f>Nonpt_src_summary!F278</f>
        <v>38013</v>
      </c>
      <c r="E278" s="31" t="str">
        <f>Nonpt_src_summary!G278</f>
        <v>2310011505</v>
      </c>
      <c r="F278" s="31" t="str">
        <f>Nonpt_src_summary!H278</f>
        <v>Nonpoint Fugitives</v>
      </c>
      <c r="G278" s="160">
        <f>Nonpt_src_summary!I278</f>
        <v>0</v>
      </c>
      <c r="H278" s="124">
        <f>Nonpt_src_summary!J278</f>
        <v>0</v>
      </c>
      <c r="I278" s="124">
        <f>Nonpt_src_summary!K278</f>
        <v>0</v>
      </c>
      <c r="J278" s="124">
        <f>Nonpt_src_summary!L278</f>
        <v>0</v>
      </c>
      <c r="K278" s="125">
        <f>Nonpt_src_summary!M278</f>
        <v>0</v>
      </c>
    </row>
    <row r="279" spans="1:11">
      <c r="A279" s="31" t="s">
        <v>151</v>
      </c>
      <c r="B279" s="31" t="str">
        <f>Nonpt_src_summary!B279</f>
        <v>Tribal</v>
      </c>
      <c r="C279" s="31">
        <f>Nonpt_src_summary!E279</f>
        <v>38</v>
      </c>
      <c r="D279" s="31" t="str">
        <f>Nonpt_src_summary!F279</f>
        <v>38013</v>
      </c>
      <c r="E279" s="31" t="str">
        <f>Nonpt_src_summary!G279</f>
        <v>2310021501</v>
      </c>
      <c r="F279" s="31" t="str">
        <f>Nonpt_src_summary!H279</f>
        <v>Nonpoint Fugitives</v>
      </c>
      <c r="G279" s="160">
        <f>Nonpt_src_summary!I279</f>
        <v>0</v>
      </c>
      <c r="H279" s="124">
        <f>Nonpt_src_summary!J279</f>
        <v>0</v>
      </c>
      <c r="I279" s="124">
        <f>Nonpt_src_summary!K279</f>
        <v>0</v>
      </c>
      <c r="J279" s="124">
        <f>Nonpt_src_summary!L279</f>
        <v>0</v>
      </c>
      <c r="K279" s="125">
        <f>Nonpt_src_summary!M279</f>
        <v>0</v>
      </c>
    </row>
    <row r="280" spans="1:11">
      <c r="A280" s="31" t="s">
        <v>151</v>
      </c>
      <c r="B280" s="31" t="str">
        <f>Nonpt_src_summary!B280</f>
        <v>Tribal</v>
      </c>
      <c r="C280" s="31">
        <f>Nonpt_src_summary!E280</f>
        <v>38</v>
      </c>
      <c r="D280" s="31" t="str">
        <f>Nonpt_src_summary!F280</f>
        <v>38013</v>
      </c>
      <c r="E280" s="31" t="str">
        <f>Nonpt_src_summary!G280</f>
        <v>2310021502</v>
      </c>
      <c r="F280" s="31" t="str">
        <f>Nonpt_src_summary!H280</f>
        <v>Nonpoint Fugitives</v>
      </c>
      <c r="G280" s="160">
        <f>Nonpt_src_summary!I280</f>
        <v>0</v>
      </c>
      <c r="H280" s="124">
        <f>Nonpt_src_summary!J280</f>
        <v>0</v>
      </c>
      <c r="I280" s="124">
        <f>Nonpt_src_summary!K280</f>
        <v>0</v>
      </c>
      <c r="J280" s="124">
        <f>Nonpt_src_summary!L280</f>
        <v>0</v>
      </c>
      <c r="K280" s="125">
        <f>Nonpt_src_summary!M280</f>
        <v>0</v>
      </c>
    </row>
    <row r="281" spans="1:11">
      <c r="A281" s="31" t="s">
        <v>151</v>
      </c>
      <c r="B281" s="31" t="str">
        <f>Nonpt_src_summary!B281</f>
        <v>Tribal</v>
      </c>
      <c r="C281" s="31">
        <f>Nonpt_src_summary!E281</f>
        <v>38</v>
      </c>
      <c r="D281" s="31" t="str">
        <f>Nonpt_src_summary!F281</f>
        <v>38013</v>
      </c>
      <c r="E281" s="31" t="str">
        <f>Nonpt_src_summary!G281</f>
        <v>2310021503</v>
      </c>
      <c r="F281" s="31" t="str">
        <f>Nonpt_src_summary!H281</f>
        <v>Nonpoint Fugitives</v>
      </c>
      <c r="G281" s="160">
        <f>Nonpt_src_summary!I281</f>
        <v>0</v>
      </c>
      <c r="H281" s="124">
        <f>Nonpt_src_summary!J281</f>
        <v>0</v>
      </c>
      <c r="I281" s="124">
        <f>Nonpt_src_summary!K281</f>
        <v>0</v>
      </c>
      <c r="J281" s="124">
        <f>Nonpt_src_summary!L281</f>
        <v>0</v>
      </c>
      <c r="K281" s="125">
        <f>Nonpt_src_summary!M281</f>
        <v>0</v>
      </c>
    </row>
    <row r="282" spans="1:11">
      <c r="A282" s="31" t="s">
        <v>151</v>
      </c>
      <c r="B282" s="31" t="str">
        <f>Nonpt_src_summary!B282</f>
        <v>Tribal</v>
      </c>
      <c r="C282" s="31">
        <f>Nonpt_src_summary!E282</f>
        <v>38</v>
      </c>
      <c r="D282" s="31" t="str">
        <f>Nonpt_src_summary!F282</f>
        <v>38013</v>
      </c>
      <c r="E282" s="31" t="str">
        <f>Nonpt_src_summary!G282</f>
        <v>2310021505</v>
      </c>
      <c r="F282" s="31" t="str">
        <f>Nonpt_src_summary!H282</f>
        <v>Nonpoint Fugitives</v>
      </c>
      <c r="G282" s="160">
        <f>Nonpt_src_summary!I282</f>
        <v>0</v>
      </c>
      <c r="H282" s="124">
        <f>Nonpt_src_summary!J282</f>
        <v>0</v>
      </c>
      <c r="I282" s="124">
        <f>Nonpt_src_summary!K282</f>
        <v>0</v>
      </c>
      <c r="J282" s="124">
        <f>Nonpt_src_summary!L282</f>
        <v>0</v>
      </c>
      <c r="K282" s="125">
        <f>Nonpt_src_summary!M282</f>
        <v>0</v>
      </c>
    </row>
    <row r="283" spans="1:11">
      <c r="A283" s="31" t="s">
        <v>151</v>
      </c>
      <c r="B283" s="31" t="str">
        <f>Nonpt_src_summary!B283</f>
        <v>Tribal</v>
      </c>
      <c r="C283" s="31">
        <f>Nonpt_src_summary!E283</f>
        <v>38</v>
      </c>
      <c r="D283" s="31" t="str">
        <f>Nonpt_src_summary!F283</f>
        <v>38013</v>
      </c>
      <c r="E283" s="31" t="str">
        <f>Nonpt_src_summary!G283</f>
        <v>2310021506</v>
      </c>
      <c r="F283" s="31" t="str">
        <f>Nonpt_src_summary!H283</f>
        <v>Nonpoint Fugitives</v>
      </c>
      <c r="G283" s="160">
        <f>Nonpt_src_summary!I283</f>
        <v>0</v>
      </c>
      <c r="H283" s="124">
        <f>Nonpt_src_summary!J283</f>
        <v>0</v>
      </c>
      <c r="I283" s="124">
        <f>Nonpt_src_summary!K283</f>
        <v>0</v>
      </c>
      <c r="J283" s="124">
        <f>Nonpt_src_summary!L283</f>
        <v>0</v>
      </c>
      <c r="K283" s="125">
        <f>Nonpt_src_summary!M283</f>
        <v>0</v>
      </c>
    </row>
    <row r="284" spans="1:11">
      <c r="A284" s="31" t="s">
        <v>151</v>
      </c>
      <c r="B284" s="31" t="str">
        <f>Nonpt_src_summary!B284</f>
        <v>Tribal</v>
      </c>
      <c r="C284" s="31">
        <f>Nonpt_src_summary!E284</f>
        <v>38</v>
      </c>
      <c r="D284" s="31" t="str">
        <f>Nonpt_src_summary!F284</f>
        <v>38013</v>
      </c>
      <c r="E284" s="31" t="str">
        <f>Nonpt_src_summary!G284</f>
        <v>2310023511</v>
      </c>
      <c r="F284" s="31" t="str">
        <f>Nonpt_src_summary!H284</f>
        <v>Nonpoint Fugitives</v>
      </c>
      <c r="G284" s="160">
        <f>Nonpt_src_summary!I284</f>
        <v>0</v>
      </c>
      <c r="H284" s="124">
        <f>Nonpt_src_summary!J284</f>
        <v>0</v>
      </c>
      <c r="I284" s="124">
        <f>Nonpt_src_summary!K284</f>
        <v>0</v>
      </c>
      <c r="J284" s="124">
        <f>Nonpt_src_summary!L284</f>
        <v>0</v>
      </c>
      <c r="K284" s="125">
        <f>Nonpt_src_summary!M284</f>
        <v>0</v>
      </c>
    </row>
    <row r="285" spans="1:11">
      <c r="A285" s="31" t="s">
        <v>151</v>
      </c>
      <c r="B285" s="31" t="str">
        <f>Nonpt_src_summary!B285</f>
        <v>Tribal</v>
      </c>
      <c r="C285" s="31">
        <f>Nonpt_src_summary!E285</f>
        <v>38</v>
      </c>
      <c r="D285" s="31" t="str">
        <f>Nonpt_src_summary!F285</f>
        <v>38013</v>
      </c>
      <c r="E285" s="31" t="str">
        <f>Nonpt_src_summary!G285</f>
        <v>2310023512</v>
      </c>
      <c r="F285" s="31" t="str">
        <f>Nonpt_src_summary!H285</f>
        <v>Nonpoint Fugitives</v>
      </c>
      <c r="G285" s="160">
        <f>Nonpt_src_summary!I285</f>
        <v>0</v>
      </c>
      <c r="H285" s="124">
        <f>Nonpt_src_summary!J285</f>
        <v>0</v>
      </c>
      <c r="I285" s="124">
        <f>Nonpt_src_summary!K285</f>
        <v>0</v>
      </c>
      <c r="J285" s="124">
        <f>Nonpt_src_summary!L285</f>
        <v>0</v>
      </c>
      <c r="K285" s="125">
        <f>Nonpt_src_summary!M285</f>
        <v>0</v>
      </c>
    </row>
    <row r="286" spans="1:11">
      <c r="A286" s="31" t="s">
        <v>151</v>
      </c>
      <c r="B286" s="31" t="str">
        <f>Nonpt_src_summary!B286</f>
        <v>Tribal</v>
      </c>
      <c r="C286" s="31">
        <f>Nonpt_src_summary!E286</f>
        <v>38</v>
      </c>
      <c r="D286" s="31" t="str">
        <f>Nonpt_src_summary!F286</f>
        <v>38013</v>
      </c>
      <c r="E286" s="31" t="str">
        <f>Nonpt_src_summary!G286</f>
        <v>2310023513</v>
      </c>
      <c r="F286" s="31" t="str">
        <f>Nonpt_src_summary!H286</f>
        <v>Nonpoint Fugitives</v>
      </c>
      <c r="G286" s="160">
        <f>Nonpt_src_summary!I286</f>
        <v>0</v>
      </c>
      <c r="H286" s="124">
        <f>Nonpt_src_summary!J286</f>
        <v>0</v>
      </c>
      <c r="I286" s="124">
        <f>Nonpt_src_summary!K286</f>
        <v>0</v>
      </c>
      <c r="J286" s="124">
        <f>Nonpt_src_summary!L286</f>
        <v>0</v>
      </c>
      <c r="K286" s="125">
        <f>Nonpt_src_summary!M286</f>
        <v>0</v>
      </c>
    </row>
    <row r="287" spans="1:11">
      <c r="A287" s="31" t="s">
        <v>151</v>
      </c>
      <c r="B287" s="31" t="str">
        <f>Nonpt_src_summary!B287</f>
        <v>Tribal</v>
      </c>
      <c r="C287" s="31">
        <f>Nonpt_src_summary!E287</f>
        <v>38</v>
      </c>
      <c r="D287" s="31" t="str">
        <f>Nonpt_src_summary!F287</f>
        <v>38013</v>
      </c>
      <c r="E287" s="31" t="str">
        <f>Nonpt_src_summary!G287</f>
        <v>2310023515</v>
      </c>
      <c r="F287" s="31" t="str">
        <f>Nonpt_src_summary!H287</f>
        <v>Nonpoint Fugitives</v>
      </c>
      <c r="G287" s="160">
        <f>Nonpt_src_summary!I287</f>
        <v>0</v>
      </c>
      <c r="H287" s="124">
        <f>Nonpt_src_summary!J287</f>
        <v>0</v>
      </c>
      <c r="I287" s="124">
        <f>Nonpt_src_summary!K287</f>
        <v>0</v>
      </c>
      <c r="J287" s="124">
        <f>Nonpt_src_summary!L287</f>
        <v>0</v>
      </c>
      <c r="K287" s="125">
        <f>Nonpt_src_summary!M287</f>
        <v>0</v>
      </c>
    </row>
    <row r="288" spans="1:11">
      <c r="A288" s="31" t="s">
        <v>151</v>
      </c>
      <c r="B288" s="31" t="str">
        <f>Nonpt_src_summary!B288</f>
        <v>Tribal</v>
      </c>
      <c r="C288" s="31">
        <f>Nonpt_src_summary!E288</f>
        <v>38</v>
      </c>
      <c r="D288" s="31" t="str">
        <f>Nonpt_src_summary!F288</f>
        <v>38013</v>
      </c>
      <c r="E288" s="31" t="str">
        <f>Nonpt_src_summary!G288</f>
        <v>2310023516</v>
      </c>
      <c r="F288" s="31" t="str">
        <f>Nonpt_src_summary!H288</f>
        <v>Nonpoint Fugitives</v>
      </c>
      <c r="G288" s="160">
        <f>Nonpt_src_summary!I288</f>
        <v>0</v>
      </c>
      <c r="H288" s="124">
        <f>Nonpt_src_summary!J288</f>
        <v>0</v>
      </c>
      <c r="I288" s="124">
        <f>Nonpt_src_summary!K288</f>
        <v>0</v>
      </c>
      <c r="J288" s="124">
        <f>Nonpt_src_summary!L288</f>
        <v>0</v>
      </c>
      <c r="K288" s="125">
        <f>Nonpt_src_summary!M288</f>
        <v>0</v>
      </c>
    </row>
    <row r="289" spans="1:11">
      <c r="A289" s="31" t="s">
        <v>151</v>
      </c>
      <c r="B289" s="31" t="str">
        <f>Nonpt_src_summary!B289</f>
        <v>Tribal</v>
      </c>
      <c r="C289" s="31">
        <f>Nonpt_src_summary!E289</f>
        <v>30</v>
      </c>
      <c r="D289" s="31" t="str">
        <f>Nonpt_src_summary!F289</f>
        <v>30019</v>
      </c>
      <c r="E289" s="31" t="str">
        <f>Nonpt_src_summary!G289</f>
        <v>2310011501</v>
      </c>
      <c r="F289" s="31" t="str">
        <f>Nonpt_src_summary!H289</f>
        <v>Nonpoint Fugitives</v>
      </c>
      <c r="G289" s="160">
        <f>Nonpt_src_summary!I289</f>
        <v>0</v>
      </c>
      <c r="H289" s="124">
        <f>Nonpt_src_summary!J289</f>
        <v>7.8828800000000004E-2</v>
      </c>
      <c r="I289" s="124">
        <f>Nonpt_src_summary!K289</f>
        <v>0</v>
      </c>
      <c r="J289" s="124">
        <f>Nonpt_src_summary!L289</f>
        <v>0</v>
      </c>
      <c r="K289" s="125">
        <f>Nonpt_src_summary!M289</f>
        <v>0</v>
      </c>
    </row>
    <row r="290" spans="1:11">
      <c r="A290" s="31" t="s">
        <v>151</v>
      </c>
      <c r="B290" s="31" t="str">
        <f>Nonpt_src_summary!B290</f>
        <v>Tribal</v>
      </c>
      <c r="C290" s="31">
        <f>Nonpt_src_summary!E290</f>
        <v>30</v>
      </c>
      <c r="D290" s="31" t="str">
        <f>Nonpt_src_summary!F290</f>
        <v>30019</v>
      </c>
      <c r="E290" s="31" t="str">
        <f>Nonpt_src_summary!G290</f>
        <v>2310011502</v>
      </c>
      <c r="F290" s="31" t="str">
        <f>Nonpt_src_summary!H290</f>
        <v>Nonpoint Fugitives</v>
      </c>
      <c r="G290" s="160">
        <f>Nonpt_src_summary!I290</f>
        <v>0</v>
      </c>
      <c r="H290" s="124">
        <f>Nonpt_src_summary!J290</f>
        <v>3.8666199999999998E-2</v>
      </c>
      <c r="I290" s="124">
        <f>Nonpt_src_summary!K290</f>
        <v>0</v>
      </c>
      <c r="J290" s="124">
        <f>Nonpt_src_summary!L290</f>
        <v>0</v>
      </c>
      <c r="K290" s="125">
        <f>Nonpt_src_summary!M290</f>
        <v>0</v>
      </c>
    </row>
    <row r="291" spans="1:11">
      <c r="A291" s="31" t="s">
        <v>151</v>
      </c>
      <c r="B291" s="31" t="str">
        <f>Nonpt_src_summary!B291</f>
        <v>Tribal</v>
      </c>
      <c r="C291" s="31">
        <f>Nonpt_src_summary!E291</f>
        <v>30</v>
      </c>
      <c r="D291" s="31" t="str">
        <f>Nonpt_src_summary!F291</f>
        <v>30019</v>
      </c>
      <c r="E291" s="31" t="str">
        <f>Nonpt_src_summary!G291</f>
        <v>2310011503</v>
      </c>
      <c r="F291" s="31" t="str">
        <f>Nonpt_src_summary!H291</f>
        <v>Nonpoint Fugitives</v>
      </c>
      <c r="G291" s="160">
        <f>Nonpt_src_summary!I291</f>
        <v>0</v>
      </c>
      <c r="H291" s="124">
        <f>Nonpt_src_summary!J291</f>
        <v>1.6023200000000001E-2</v>
      </c>
      <c r="I291" s="124">
        <f>Nonpt_src_summary!K291</f>
        <v>0</v>
      </c>
      <c r="J291" s="124">
        <f>Nonpt_src_summary!L291</f>
        <v>0</v>
      </c>
      <c r="K291" s="125">
        <f>Nonpt_src_summary!M291</f>
        <v>0</v>
      </c>
    </row>
    <row r="292" spans="1:11">
      <c r="A292" s="31" t="s">
        <v>151</v>
      </c>
      <c r="B292" s="31" t="str">
        <f>Nonpt_src_summary!B292</f>
        <v>Tribal</v>
      </c>
      <c r="C292" s="31">
        <f>Nonpt_src_summary!E292</f>
        <v>30</v>
      </c>
      <c r="D292" s="31" t="str">
        <f>Nonpt_src_summary!F292</f>
        <v>30019</v>
      </c>
      <c r="E292" s="31" t="str">
        <f>Nonpt_src_summary!G292</f>
        <v>2310011505</v>
      </c>
      <c r="F292" s="31" t="str">
        <f>Nonpt_src_summary!H292</f>
        <v>Nonpoint Fugitives</v>
      </c>
      <c r="G292" s="160">
        <f>Nonpt_src_summary!I292</f>
        <v>0</v>
      </c>
      <c r="H292" s="124">
        <f>Nonpt_src_summary!J292</f>
        <v>0.52774299999999996</v>
      </c>
      <c r="I292" s="124">
        <f>Nonpt_src_summary!K292</f>
        <v>0</v>
      </c>
      <c r="J292" s="124">
        <f>Nonpt_src_summary!L292</f>
        <v>0</v>
      </c>
      <c r="K292" s="125">
        <f>Nonpt_src_summary!M292</f>
        <v>0</v>
      </c>
    </row>
    <row r="293" spans="1:11">
      <c r="A293" s="31" t="s">
        <v>151</v>
      </c>
      <c r="B293" s="31" t="str">
        <f>Nonpt_src_summary!B293</f>
        <v>Tribal</v>
      </c>
      <c r="C293" s="31">
        <f>Nonpt_src_summary!E293</f>
        <v>30</v>
      </c>
      <c r="D293" s="31" t="str">
        <f>Nonpt_src_summary!F293</f>
        <v>30019</v>
      </c>
      <c r="E293" s="31" t="str">
        <f>Nonpt_src_summary!G293</f>
        <v>2310021501</v>
      </c>
      <c r="F293" s="31" t="str">
        <f>Nonpt_src_summary!H293</f>
        <v>Nonpoint Fugitives</v>
      </c>
      <c r="G293" s="160">
        <f>Nonpt_src_summary!I293</f>
        <v>0</v>
      </c>
      <c r="H293" s="124">
        <f>Nonpt_src_summary!J293</f>
        <v>0</v>
      </c>
      <c r="I293" s="124">
        <f>Nonpt_src_summary!K293</f>
        <v>0</v>
      </c>
      <c r="J293" s="124">
        <f>Nonpt_src_summary!L293</f>
        <v>0</v>
      </c>
      <c r="K293" s="125">
        <f>Nonpt_src_summary!M293</f>
        <v>0</v>
      </c>
    </row>
    <row r="294" spans="1:11">
      <c r="A294" s="31" t="s">
        <v>151</v>
      </c>
      <c r="B294" s="31" t="str">
        <f>Nonpt_src_summary!B294</f>
        <v>Tribal</v>
      </c>
      <c r="C294" s="31">
        <f>Nonpt_src_summary!E294</f>
        <v>30</v>
      </c>
      <c r="D294" s="31" t="str">
        <f>Nonpt_src_summary!F294</f>
        <v>30019</v>
      </c>
      <c r="E294" s="31" t="str">
        <f>Nonpt_src_summary!G294</f>
        <v>2310021502</v>
      </c>
      <c r="F294" s="31" t="str">
        <f>Nonpt_src_summary!H294</f>
        <v>Nonpoint Fugitives</v>
      </c>
      <c r="G294" s="160">
        <f>Nonpt_src_summary!I294</f>
        <v>0</v>
      </c>
      <c r="H294" s="124">
        <f>Nonpt_src_summary!J294</f>
        <v>0</v>
      </c>
      <c r="I294" s="124">
        <f>Nonpt_src_summary!K294</f>
        <v>0</v>
      </c>
      <c r="J294" s="124">
        <f>Nonpt_src_summary!L294</f>
        <v>0</v>
      </c>
      <c r="K294" s="125">
        <f>Nonpt_src_summary!M294</f>
        <v>0</v>
      </c>
    </row>
    <row r="295" spans="1:11">
      <c r="A295" s="31" t="s">
        <v>151</v>
      </c>
      <c r="B295" s="31" t="str">
        <f>Nonpt_src_summary!B295</f>
        <v>Tribal</v>
      </c>
      <c r="C295" s="31">
        <f>Nonpt_src_summary!E295</f>
        <v>30</v>
      </c>
      <c r="D295" s="31" t="str">
        <f>Nonpt_src_summary!F295</f>
        <v>30019</v>
      </c>
      <c r="E295" s="31" t="str">
        <f>Nonpt_src_summary!G295</f>
        <v>2310021503</v>
      </c>
      <c r="F295" s="31" t="str">
        <f>Nonpt_src_summary!H295</f>
        <v>Nonpoint Fugitives</v>
      </c>
      <c r="G295" s="160">
        <f>Nonpt_src_summary!I295</f>
        <v>0</v>
      </c>
      <c r="H295" s="124">
        <f>Nonpt_src_summary!J295</f>
        <v>0</v>
      </c>
      <c r="I295" s="124">
        <f>Nonpt_src_summary!K295</f>
        <v>0</v>
      </c>
      <c r="J295" s="124">
        <f>Nonpt_src_summary!L295</f>
        <v>0</v>
      </c>
      <c r="K295" s="125">
        <f>Nonpt_src_summary!M295</f>
        <v>0</v>
      </c>
    </row>
    <row r="296" spans="1:11">
      <c r="A296" s="31" t="s">
        <v>151</v>
      </c>
      <c r="B296" s="31" t="str">
        <f>Nonpt_src_summary!B296</f>
        <v>Tribal</v>
      </c>
      <c r="C296" s="31">
        <f>Nonpt_src_summary!E296</f>
        <v>30</v>
      </c>
      <c r="D296" s="31" t="str">
        <f>Nonpt_src_summary!F296</f>
        <v>30019</v>
      </c>
      <c r="E296" s="31" t="str">
        <f>Nonpt_src_summary!G296</f>
        <v>2310021505</v>
      </c>
      <c r="F296" s="31" t="str">
        <f>Nonpt_src_summary!H296</f>
        <v>Nonpoint Fugitives</v>
      </c>
      <c r="G296" s="160">
        <f>Nonpt_src_summary!I296</f>
        <v>0</v>
      </c>
      <c r="H296" s="124">
        <f>Nonpt_src_summary!J296</f>
        <v>0</v>
      </c>
      <c r="I296" s="124">
        <f>Nonpt_src_summary!K296</f>
        <v>0</v>
      </c>
      <c r="J296" s="124">
        <f>Nonpt_src_summary!L296</f>
        <v>0</v>
      </c>
      <c r="K296" s="125">
        <f>Nonpt_src_summary!M296</f>
        <v>0</v>
      </c>
    </row>
    <row r="297" spans="1:11">
      <c r="A297" s="31" t="s">
        <v>151</v>
      </c>
      <c r="B297" s="31" t="str">
        <f>Nonpt_src_summary!B297</f>
        <v>Tribal</v>
      </c>
      <c r="C297" s="31">
        <f>Nonpt_src_summary!E297</f>
        <v>30</v>
      </c>
      <c r="D297" s="31" t="str">
        <f>Nonpt_src_summary!F297</f>
        <v>30019</v>
      </c>
      <c r="E297" s="31" t="str">
        <f>Nonpt_src_summary!G297</f>
        <v>2310021506</v>
      </c>
      <c r="F297" s="31" t="str">
        <f>Nonpt_src_summary!H297</f>
        <v>Nonpoint Fugitives</v>
      </c>
      <c r="G297" s="160">
        <f>Nonpt_src_summary!I297</f>
        <v>0</v>
      </c>
      <c r="H297" s="124">
        <f>Nonpt_src_summary!J297</f>
        <v>0</v>
      </c>
      <c r="I297" s="124">
        <f>Nonpt_src_summary!K297</f>
        <v>0</v>
      </c>
      <c r="J297" s="124">
        <f>Nonpt_src_summary!L297</f>
        <v>0</v>
      </c>
      <c r="K297" s="125">
        <f>Nonpt_src_summary!M297</f>
        <v>0</v>
      </c>
    </row>
    <row r="298" spans="1:11">
      <c r="A298" s="31" t="s">
        <v>151</v>
      </c>
      <c r="B298" s="31" t="str">
        <f>Nonpt_src_summary!B298</f>
        <v>Tribal</v>
      </c>
      <c r="C298" s="31">
        <f>Nonpt_src_summary!E298</f>
        <v>30</v>
      </c>
      <c r="D298" s="31" t="str">
        <f>Nonpt_src_summary!F298</f>
        <v>30019</v>
      </c>
      <c r="E298" s="31" t="str">
        <f>Nonpt_src_summary!G298</f>
        <v>2310023511</v>
      </c>
      <c r="F298" s="31" t="str">
        <f>Nonpt_src_summary!H298</f>
        <v>Nonpoint Fugitives</v>
      </c>
      <c r="G298" s="160">
        <f>Nonpt_src_summary!I298</f>
        <v>0</v>
      </c>
      <c r="H298" s="124">
        <f>Nonpt_src_summary!J298</f>
        <v>0</v>
      </c>
      <c r="I298" s="124">
        <f>Nonpt_src_summary!K298</f>
        <v>0</v>
      </c>
      <c r="J298" s="124">
        <f>Nonpt_src_summary!L298</f>
        <v>0</v>
      </c>
      <c r="K298" s="125">
        <f>Nonpt_src_summary!M298</f>
        <v>0</v>
      </c>
    </row>
    <row r="299" spans="1:11">
      <c r="A299" s="31" t="s">
        <v>151</v>
      </c>
      <c r="B299" s="31" t="str">
        <f>Nonpt_src_summary!B299</f>
        <v>Tribal</v>
      </c>
      <c r="C299" s="31">
        <f>Nonpt_src_summary!E299</f>
        <v>30</v>
      </c>
      <c r="D299" s="31" t="str">
        <f>Nonpt_src_summary!F299</f>
        <v>30019</v>
      </c>
      <c r="E299" s="31" t="str">
        <f>Nonpt_src_summary!G299</f>
        <v>2310023512</v>
      </c>
      <c r="F299" s="31" t="str">
        <f>Nonpt_src_summary!H299</f>
        <v>Nonpoint Fugitives</v>
      </c>
      <c r="G299" s="160">
        <f>Nonpt_src_summary!I299</f>
        <v>0</v>
      </c>
      <c r="H299" s="124">
        <f>Nonpt_src_summary!J299</f>
        <v>0</v>
      </c>
      <c r="I299" s="124">
        <f>Nonpt_src_summary!K299</f>
        <v>0</v>
      </c>
      <c r="J299" s="124">
        <f>Nonpt_src_summary!L299</f>
        <v>0</v>
      </c>
      <c r="K299" s="125">
        <f>Nonpt_src_summary!M299</f>
        <v>0</v>
      </c>
    </row>
    <row r="300" spans="1:11">
      <c r="A300" s="31" t="s">
        <v>151</v>
      </c>
      <c r="B300" s="31" t="str">
        <f>Nonpt_src_summary!B300</f>
        <v>Tribal</v>
      </c>
      <c r="C300" s="31">
        <f>Nonpt_src_summary!E300</f>
        <v>30</v>
      </c>
      <c r="D300" s="31" t="str">
        <f>Nonpt_src_summary!F300</f>
        <v>30019</v>
      </c>
      <c r="E300" s="31" t="str">
        <f>Nonpt_src_summary!G300</f>
        <v>2310023513</v>
      </c>
      <c r="F300" s="31" t="str">
        <f>Nonpt_src_summary!H300</f>
        <v>Nonpoint Fugitives</v>
      </c>
      <c r="G300" s="160">
        <f>Nonpt_src_summary!I300</f>
        <v>0</v>
      </c>
      <c r="H300" s="124">
        <f>Nonpt_src_summary!J300</f>
        <v>0</v>
      </c>
      <c r="I300" s="124">
        <f>Nonpt_src_summary!K300</f>
        <v>0</v>
      </c>
      <c r="J300" s="124">
        <f>Nonpt_src_summary!L300</f>
        <v>0</v>
      </c>
      <c r="K300" s="125">
        <f>Nonpt_src_summary!M300</f>
        <v>0</v>
      </c>
    </row>
    <row r="301" spans="1:11">
      <c r="A301" s="31" t="s">
        <v>151</v>
      </c>
      <c r="B301" s="31" t="str">
        <f>Nonpt_src_summary!B301</f>
        <v>Tribal</v>
      </c>
      <c r="C301" s="31">
        <f>Nonpt_src_summary!E301</f>
        <v>30</v>
      </c>
      <c r="D301" s="31" t="str">
        <f>Nonpt_src_summary!F301</f>
        <v>30019</v>
      </c>
      <c r="E301" s="31" t="str">
        <f>Nonpt_src_summary!G301</f>
        <v>2310023515</v>
      </c>
      <c r="F301" s="31" t="str">
        <f>Nonpt_src_summary!H301</f>
        <v>Nonpoint Fugitives</v>
      </c>
      <c r="G301" s="160">
        <f>Nonpt_src_summary!I301</f>
        <v>0</v>
      </c>
      <c r="H301" s="124">
        <f>Nonpt_src_summary!J301</f>
        <v>0</v>
      </c>
      <c r="I301" s="124">
        <f>Nonpt_src_summary!K301</f>
        <v>0</v>
      </c>
      <c r="J301" s="124">
        <f>Nonpt_src_summary!L301</f>
        <v>0</v>
      </c>
      <c r="K301" s="125">
        <f>Nonpt_src_summary!M301</f>
        <v>0</v>
      </c>
    </row>
    <row r="302" spans="1:11">
      <c r="A302" s="31" t="s">
        <v>151</v>
      </c>
      <c r="B302" s="31" t="str">
        <f>Nonpt_src_summary!B302</f>
        <v>Tribal</v>
      </c>
      <c r="C302" s="31">
        <f>Nonpt_src_summary!E302</f>
        <v>30</v>
      </c>
      <c r="D302" s="31" t="str">
        <f>Nonpt_src_summary!F302</f>
        <v>30019</v>
      </c>
      <c r="E302" s="31" t="str">
        <f>Nonpt_src_summary!G302</f>
        <v>2310023516</v>
      </c>
      <c r="F302" s="31" t="str">
        <f>Nonpt_src_summary!H302</f>
        <v>Nonpoint Fugitives</v>
      </c>
      <c r="G302" s="160">
        <f>Nonpt_src_summary!I302</f>
        <v>0</v>
      </c>
      <c r="H302" s="124">
        <f>Nonpt_src_summary!J302</f>
        <v>0</v>
      </c>
      <c r="I302" s="124">
        <f>Nonpt_src_summary!K302</f>
        <v>0</v>
      </c>
      <c r="J302" s="124">
        <f>Nonpt_src_summary!L302</f>
        <v>0</v>
      </c>
      <c r="K302" s="125">
        <f>Nonpt_src_summary!M302</f>
        <v>0</v>
      </c>
    </row>
    <row r="303" spans="1:11">
      <c r="A303" s="31" t="s">
        <v>151</v>
      </c>
      <c r="B303" s="31" t="str">
        <f>Nonpt_src_summary!B303</f>
        <v>Tribal</v>
      </c>
      <c r="C303" s="31">
        <f>Nonpt_src_summary!E303</f>
        <v>30</v>
      </c>
      <c r="D303" s="31" t="str">
        <f>Nonpt_src_summary!F303</f>
        <v>30021</v>
      </c>
      <c r="E303" s="31" t="str">
        <f>Nonpt_src_summary!G303</f>
        <v>2310011501</v>
      </c>
      <c r="F303" s="31" t="str">
        <f>Nonpt_src_summary!H303</f>
        <v>Nonpoint Fugitives</v>
      </c>
      <c r="G303" s="160">
        <f>Nonpt_src_summary!I303</f>
        <v>0</v>
      </c>
      <c r="H303" s="124">
        <f>Nonpt_src_summary!J303</f>
        <v>0</v>
      </c>
      <c r="I303" s="124">
        <f>Nonpt_src_summary!K303</f>
        <v>0</v>
      </c>
      <c r="J303" s="124">
        <f>Nonpt_src_summary!L303</f>
        <v>0</v>
      </c>
      <c r="K303" s="125">
        <f>Nonpt_src_summary!M303</f>
        <v>0</v>
      </c>
    </row>
    <row r="304" spans="1:11">
      <c r="A304" s="31" t="s">
        <v>151</v>
      </c>
      <c r="B304" s="31" t="str">
        <f>Nonpt_src_summary!B304</f>
        <v>Tribal</v>
      </c>
      <c r="C304" s="31">
        <f>Nonpt_src_summary!E304</f>
        <v>30</v>
      </c>
      <c r="D304" s="31" t="str">
        <f>Nonpt_src_summary!F304</f>
        <v>30021</v>
      </c>
      <c r="E304" s="31" t="str">
        <f>Nonpt_src_summary!G304</f>
        <v>2310011502</v>
      </c>
      <c r="F304" s="31" t="str">
        <f>Nonpt_src_summary!H304</f>
        <v>Nonpoint Fugitives</v>
      </c>
      <c r="G304" s="160">
        <f>Nonpt_src_summary!I304</f>
        <v>0</v>
      </c>
      <c r="H304" s="124">
        <f>Nonpt_src_summary!J304</f>
        <v>0</v>
      </c>
      <c r="I304" s="124">
        <f>Nonpt_src_summary!K304</f>
        <v>0</v>
      </c>
      <c r="J304" s="124">
        <f>Nonpt_src_summary!L304</f>
        <v>0</v>
      </c>
      <c r="K304" s="125">
        <f>Nonpt_src_summary!M304</f>
        <v>0</v>
      </c>
    </row>
    <row r="305" spans="1:11">
      <c r="A305" s="31" t="s">
        <v>151</v>
      </c>
      <c r="B305" s="31" t="str">
        <f>Nonpt_src_summary!B305</f>
        <v>Tribal</v>
      </c>
      <c r="C305" s="31">
        <f>Nonpt_src_summary!E305</f>
        <v>30</v>
      </c>
      <c r="D305" s="31" t="str">
        <f>Nonpt_src_summary!F305</f>
        <v>30021</v>
      </c>
      <c r="E305" s="31" t="str">
        <f>Nonpt_src_summary!G305</f>
        <v>2310011503</v>
      </c>
      <c r="F305" s="31" t="str">
        <f>Nonpt_src_summary!H305</f>
        <v>Nonpoint Fugitives</v>
      </c>
      <c r="G305" s="160">
        <f>Nonpt_src_summary!I305</f>
        <v>0</v>
      </c>
      <c r="H305" s="124">
        <f>Nonpt_src_summary!J305</f>
        <v>0</v>
      </c>
      <c r="I305" s="124">
        <f>Nonpt_src_summary!K305</f>
        <v>0</v>
      </c>
      <c r="J305" s="124">
        <f>Nonpt_src_summary!L305</f>
        <v>0</v>
      </c>
      <c r="K305" s="125">
        <f>Nonpt_src_summary!M305</f>
        <v>0</v>
      </c>
    </row>
    <row r="306" spans="1:11">
      <c r="A306" s="31" t="s">
        <v>151</v>
      </c>
      <c r="B306" s="31" t="str">
        <f>Nonpt_src_summary!B306</f>
        <v>Tribal</v>
      </c>
      <c r="C306" s="31">
        <f>Nonpt_src_summary!E306</f>
        <v>30</v>
      </c>
      <c r="D306" s="31" t="str">
        <f>Nonpt_src_summary!F306</f>
        <v>30021</v>
      </c>
      <c r="E306" s="31" t="str">
        <f>Nonpt_src_summary!G306</f>
        <v>2310011505</v>
      </c>
      <c r="F306" s="31" t="str">
        <f>Nonpt_src_summary!H306</f>
        <v>Nonpoint Fugitives</v>
      </c>
      <c r="G306" s="160">
        <f>Nonpt_src_summary!I306</f>
        <v>0</v>
      </c>
      <c r="H306" s="124">
        <f>Nonpt_src_summary!J306</f>
        <v>0</v>
      </c>
      <c r="I306" s="124">
        <f>Nonpt_src_summary!K306</f>
        <v>0</v>
      </c>
      <c r="J306" s="124">
        <f>Nonpt_src_summary!L306</f>
        <v>0</v>
      </c>
      <c r="K306" s="125">
        <f>Nonpt_src_summary!M306</f>
        <v>0</v>
      </c>
    </row>
    <row r="307" spans="1:11">
      <c r="A307" s="31" t="s">
        <v>151</v>
      </c>
      <c r="B307" s="31" t="str">
        <f>Nonpt_src_summary!B307</f>
        <v>Tribal</v>
      </c>
      <c r="C307" s="31">
        <f>Nonpt_src_summary!E307</f>
        <v>30</v>
      </c>
      <c r="D307" s="31" t="str">
        <f>Nonpt_src_summary!F307</f>
        <v>30021</v>
      </c>
      <c r="E307" s="31" t="str">
        <f>Nonpt_src_summary!G307</f>
        <v>2310021501</v>
      </c>
      <c r="F307" s="31" t="str">
        <f>Nonpt_src_summary!H307</f>
        <v>Nonpoint Fugitives</v>
      </c>
      <c r="G307" s="160">
        <f>Nonpt_src_summary!I307</f>
        <v>0</v>
      </c>
      <c r="H307" s="124">
        <f>Nonpt_src_summary!J307</f>
        <v>0</v>
      </c>
      <c r="I307" s="124">
        <f>Nonpt_src_summary!K307</f>
        <v>0</v>
      </c>
      <c r="J307" s="124">
        <f>Nonpt_src_summary!L307</f>
        <v>0</v>
      </c>
      <c r="K307" s="125">
        <f>Nonpt_src_summary!M307</f>
        <v>0</v>
      </c>
    </row>
    <row r="308" spans="1:11">
      <c r="A308" s="31" t="s">
        <v>151</v>
      </c>
      <c r="B308" s="31" t="str">
        <f>Nonpt_src_summary!B308</f>
        <v>Tribal</v>
      </c>
      <c r="C308" s="31">
        <f>Nonpt_src_summary!E308</f>
        <v>30</v>
      </c>
      <c r="D308" s="31" t="str">
        <f>Nonpt_src_summary!F308</f>
        <v>30021</v>
      </c>
      <c r="E308" s="31" t="str">
        <f>Nonpt_src_summary!G308</f>
        <v>2310021502</v>
      </c>
      <c r="F308" s="31" t="str">
        <f>Nonpt_src_summary!H308</f>
        <v>Nonpoint Fugitives</v>
      </c>
      <c r="G308" s="160">
        <f>Nonpt_src_summary!I308</f>
        <v>0</v>
      </c>
      <c r="H308" s="124">
        <f>Nonpt_src_summary!J308</f>
        <v>0</v>
      </c>
      <c r="I308" s="124">
        <f>Nonpt_src_summary!K308</f>
        <v>0</v>
      </c>
      <c r="J308" s="124">
        <f>Nonpt_src_summary!L308</f>
        <v>0</v>
      </c>
      <c r="K308" s="125">
        <f>Nonpt_src_summary!M308</f>
        <v>0</v>
      </c>
    </row>
    <row r="309" spans="1:11">
      <c r="A309" s="31" t="s">
        <v>151</v>
      </c>
      <c r="B309" s="31" t="str">
        <f>Nonpt_src_summary!B309</f>
        <v>Tribal</v>
      </c>
      <c r="C309" s="31">
        <f>Nonpt_src_summary!E309</f>
        <v>30</v>
      </c>
      <c r="D309" s="31" t="str">
        <f>Nonpt_src_summary!F309</f>
        <v>30021</v>
      </c>
      <c r="E309" s="31" t="str">
        <f>Nonpt_src_summary!G309</f>
        <v>2310021503</v>
      </c>
      <c r="F309" s="31" t="str">
        <f>Nonpt_src_summary!H309</f>
        <v>Nonpoint Fugitives</v>
      </c>
      <c r="G309" s="160">
        <f>Nonpt_src_summary!I309</f>
        <v>0</v>
      </c>
      <c r="H309" s="124">
        <f>Nonpt_src_summary!J309</f>
        <v>0</v>
      </c>
      <c r="I309" s="124">
        <f>Nonpt_src_summary!K309</f>
        <v>0</v>
      </c>
      <c r="J309" s="124">
        <f>Nonpt_src_summary!L309</f>
        <v>0</v>
      </c>
      <c r="K309" s="125">
        <f>Nonpt_src_summary!M309</f>
        <v>0</v>
      </c>
    </row>
    <row r="310" spans="1:11">
      <c r="A310" s="31" t="s">
        <v>151</v>
      </c>
      <c r="B310" s="31" t="str">
        <f>Nonpt_src_summary!B310</f>
        <v>Tribal</v>
      </c>
      <c r="C310" s="31">
        <f>Nonpt_src_summary!E310</f>
        <v>30</v>
      </c>
      <c r="D310" s="31" t="str">
        <f>Nonpt_src_summary!F310</f>
        <v>30021</v>
      </c>
      <c r="E310" s="31" t="str">
        <f>Nonpt_src_summary!G310</f>
        <v>2310021505</v>
      </c>
      <c r="F310" s="31" t="str">
        <f>Nonpt_src_summary!H310</f>
        <v>Nonpoint Fugitives</v>
      </c>
      <c r="G310" s="160">
        <f>Nonpt_src_summary!I310</f>
        <v>0</v>
      </c>
      <c r="H310" s="124">
        <f>Nonpt_src_summary!J310</f>
        <v>0</v>
      </c>
      <c r="I310" s="124">
        <f>Nonpt_src_summary!K310</f>
        <v>0</v>
      </c>
      <c r="J310" s="124">
        <f>Nonpt_src_summary!L310</f>
        <v>0</v>
      </c>
      <c r="K310" s="125">
        <f>Nonpt_src_summary!M310</f>
        <v>0</v>
      </c>
    </row>
    <row r="311" spans="1:11">
      <c r="A311" s="31" t="s">
        <v>151</v>
      </c>
      <c r="B311" s="31" t="str">
        <f>Nonpt_src_summary!B311</f>
        <v>Tribal</v>
      </c>
      <c r="C311" s="31">
        <f>Nonpt_src_summary!E311</f>
        <v>30</v>
      </c>
      <c r="D311" s="31" t="str">
        <f>Nonpt_src_summary!F311</f>
        <v>30021</v>
      </c>
      <c r="E311" s="31" t="str">
        <f>Nonpt_src_summary!G311</f>
        <v>2310021506</v>
      </c>
      <c r="F311" s="31" t="str">
        <f>Nonpt_src_summary!H311</f>
        <v>Nonpoint Fugitives</v>
      </c>
      <c r="G311" s="160">
        <f>Nonpt_src_summary!I311</f>
        <v>0</v>
      </c>
      <c r="H311" s="124">
        <f>Nonpt_src_summary!J311</f>
        <v>0</v>
      </c>
      <c r="I311" s="124">
        <f>Nonpt_src_summary!K311</f>
        <v>0</v>
      </c>
      <c r="J311" s="124">
        <f>Nonpt_src_summary!L311</f>
        <v>0</v>
      </c>
      <c r="K311" s="125">
        <f>Nonpt_src_summary!M311</f>
        <v>0</v>
      </c>
    </row>
    <row r="312" spans="1:11">
      <c r="A312" s="31" t="s">
        <v>151</v>
      </c>
      <c r="B312" s="31" t="str">
        <f>Nonpt_src_summary!B312</f>
        <v>Tribal</v>
      </c>
      <c r="C312" s="31">
        <f>Nonpt_src_summary!E312</f>
        <v>30</v>
      </c>
      <c r="D312" s="31" t="str">
        <f>Nonpt_src_summary!F312</f>
        <v>30021</v>
      </c>
      <c r="E312" s="31" t="str">
        <f>Nonpt_src_summary!G312</f>
        <v>2310023511</v>
      </c>
      <c r="F312" s="31" t="str">
        <f>Nonpt_src_summary!H312</f>
        <v>Nonpoint Fugitives</v>
      </c>
      <c r="G312" s="160">
        <f>Nonpt_src_summary!I312</f>
        <v>0</v>
      </c>
      <c r="H312" s="124">
        <f>Nonpt_src_summary!J312</f>
        <v>0</v>
      </c>
      <c r="I312" s="124">
        <f>Nonpt_src_summary!K312</f>
        <v>0</v>
      </c>
      <c r="J312" s="124">
        <f>Nonpt_src_summary!L312</f>
        <v>0</v>
      </c>
      <c r="K312" s="125">
        <f>Nonpt_src_summary!M312</f>
        <v>0</v>
      </c>
    </row>
    <row r="313" spans="1:11">
      <c r="A313" s="31" t="s">
        <v>151</v>
      </c>
      <c r="B313" s="31" t="str">
        <f>Nonpt_src_summary!B313</f>
        <v>Tribal</v>
      </c>
      <c r="C313" s="31">
        <f>Nonpt_src_summary!E313</f>
        <v>30</v>
      </c>
      <c r="D313" s="31" t="str">
        <f>Nonpt_src_summary!F313</f>
        <v>30021</v>
      </c>
      <c r="E313" s="31" t="str">
        <f>Nonpt_src_summary!G313</f>
        <v>2310023512</v>
      </c>
      <c r="F313" s="31" t="str">
        <f>Nonpt_src_summary!H313</f>
        <v>Nonpoint Fugitives</v>
      </c>
      <c r="G313" s="160">
        <f>Nonpt_src_summary!I313</f>
        <v>0</v>
      </c>
      <c r="H313" s="124">
        <f>Nonpt_src_summary!J313</f>
        <v>0</v>
      </c>
      <c r="I313" s="124">
        <f>Nonpt_src_summary!K313</f>
        <v>0</v>
      </c>
      <c r="J313" s="124">
        <f>Nonpt_src_summary!L313</f>
        <v>0</v>
      </c>
      <c r="K313" s="125">
        <f>Nonpt_src_summary!M313</f>
        <v>0</v>
      </c>
    </row>
    <row r="314" spans="1:11">
      <c r="A314" s="31" t="s">
        <v>151</v>
      </c>
      <c r="B314" s="31" t="str">
        <f>Nonpt_src_summary!B314</f>
        <v>Tribal</v>
      </c>
      <c r="C314" s="31">
        <f>Nonpt_src_summary!E314</f>
        <v>30</v>
      </c>
      <c r="D314" s="31" t="str">
        <f>Nonpt_src_summary!F314</f>
        <v>30021</v>
      </c>
      <c r="E314" s="31" t="str">
        <f>Nonpt_src_summary!G314</f>
        <v>2310023513</v>
      </c>
      <c r="F314" s="31" t="str">
        <f>Nonpt_src_summary!H314</f>
        <v>Nonpoint Fugitives</v>
      </c>
      <c r="G314" s="160">
        <f>Nonpt_src_summary!I314</f>
        <v>0</v>
      </c>
      <c r="H314" s="124">
        <f>Nonpt_src_summary!J314</f>
        <v>0</v>
      </c>
      <c r="I314" s="124">
        <f>Nonpt_src_summary!K314</f>
        <v>0</v>
      </c>
      <c r="J314" s="124">
        <f>Nonpt_src_summary!L314</f>
        <v>0</v>
      </c>
      <c r="K314" s="125">
        <f>Nonpt_src_summary!M314</f>
        <v>0</v>
      </c>
    </row>
    <row r="315" spans="1:11">
      <c r="A315" s="31" t="s">
        <v>151</v>
      </c>
      <c r="B315" s="31" t="str">
        <f>Nonpt_src_summary!B315</f>
        <v>Tribal</v>
      </c>
      <c r="C315" s="31">
        <f>Nonpt_src_summary!E315</f>
        <v>30</v>
      </c>
      <c r="D315" s="31" t="str">
        <f>Nonpt_src_summary!F315</f>
        <v>30021</v>
      </c>
      <c r="E315" s="31" t="str">
        <f>Nonpt_src_summary!G315</f>
        <v>2310023515</v>
      </c>
      <c r="F315" s="31" t="str">
        <f>Nonpt_src_summary!H315</f>
        <v>Nonpoint Fugitives</v>
      </c>
      <c r="G315" s="160">
        <f>Nonpt_src_summary!I315</f>
        <v>0</v>
      </c>
      <c r="H315" s="124">
        <f>Nonpt_src_summary!J315</f>
        <v>0</v>
      </c>
      <c r="I315" s="124">
        <f>Nonpt_src_summary!K315</f>
        <v>0</v>
      </c>
      <c r="J315" s="124">
        <f>Nonpt_src_summary!L315</f>
        <v>0</v>
      </c>
      <c r="K315" s="125">
        <f>Nonpt_src_summary!M315</f>
        <v>0</v>
      </c>
    </row>
    <row r="316" spans="1:11">
      <c r="A316" s="31" t="s">
        <v>151</v>
      </c>
      <c r="B316" s="31" t="str">
        <f>Nonpt_src_summary!B316</f>
        <v>Tribal</v>
      </c>
      <c r="C316" s="31">
        <f>Nonpt_src_summary!E316</f>
        <v>30</v>
      </c>
      <c r="D316" s="31" t="str">
        <f>Nonpt_src_summary!F316</f>
        <v>30021</v>
      </c>
      <c r="E316" s="31" t="str">
        <f>Nonpt_src_summary!G316</f>
        <v>2310023516</v>
      </c>
      <c r="F316" s="31" t="str">
        <f>Nonpt_src_summary!H316</f>
        <v>Nonpoint Fugitives</v>
      </c>
      <c r="G316" s="160">
        <f>Nonpt_src_summary!I316</f>
        <v>0</v>
      </c>
      <c r="H316" s="124">
        <f>Nonpt_src_summary!J316</f>
        <v>0</v>
      </c>
      <c r="I316" s="124">
        <f>Nonpt_src_summary!K316</f>
        <v>0</v>
      </c>
      <c r="J316" s="124">
        <f>Nonpt_src_summary!L316</f>
        <v>0</v>
      </c>
      <c r="K316" s="125">
        <f>Nonpt_src_summary!M316</f>
        <v>0</v>
      </c>
    </row>
    <row r="317" spans="1:11">
      <c r="A317" s="31" t="s">
        <v>151</v>
      </c>
      <c r="B317" s="31" t="str">
        <f>Nonpt_src_summary!B317</f>
        <v>Tribal</v>
      </c>
      <c r="C317" s="31">
        <f>Nonpt_src_summary!E317</f>
        <v>38</v>
      </c>
      <c r="D317" s="31" t="str">
        <f>Nonpt_src_summary!F317</f>
        <v>38023</v>
      </c>
      <c r="E317" s="31" t="str">
        <f>Nonpt_src_summary!G317</f>
        <v>2310011501</v>
      </c>
      <c r="F317" s="31" t="str">
        <f>Nonpt_src_summary!H317</f>
        <v>Nonpoint Fugitives</v>
      </c>
      <c r="G317" s="160">
        <f>Nonpt_src_summary!I317</f>
        <v>0</v>
      </c>
      <c r="H317" s="124">
        <f>Nonpt_src_summary!J317</f>
        <v>0</v>
      </c>
      <c r="I317" s="124">
        <f>Nonpt_src_summary!K317</f>
        <v>0</v>
      </c>
      <c r="J317" s="124">
        <f>Nonpt_src_summary!L317</f>
        <v>0</v>
      </c>
      <c r="K317" s="125">
        <f>Nonpt_src_summary!M317</f>
        <v>0</v>
      </c>
    </row>
    <row r="318" spans="1:11">
      <c r="A318" s="31" t="s">
        <v>151</v>
      </c>
      <c r="B318" s="31" t="str">
        <f>Nonpt_src_summary!B318</f>
        <v>Tribal</v>
      </c>
      <c r="C318" s="31">
        <f>Nonpt_src_summary!E318</f>
        <v>38</v>
      </c>
      <c r="D318" s="31" t="str">
        <f>Nonpt_src_summary!F318</f>
        <v>38023</v>
      </c>
      <c r="E318" s="31" t="str">
        <f>Nonpt_src_summary!G318</f>
        <v>2310011502</v>
      </c>
      <c r="F318" s="31" t="str">
        <f>Nonpt_src_summary!H318</f>
        <v>Nonpoint Fugitives</v>
      </c>
      <c r="G318" s="160">
        <f>Nonpt_src_summary!I318</f>
        <v>0</v>
      </c>
      <c r="H318" s="124">
        <f>Nonpt_src_summary!J318</f>
        <v>0</v>
      </c>
      <c r="I318" s="124">
        <f>Nonpt_src_summary!K318</f>
        <v>0</v>
      </c>
      <c r="J318" s="124">
        <f>Nonpt_src_summary!L318</f>
        <v>0</v>
      </c>
      <c r="K318" s="125">
        <f>Nonpt_src_summary!M318</f>
        <v>0</v>
      </c>
    </row>
    <row r="319" spans="1:11">
      <c r="A319" s="31" t="s">
        <v>151</v>
      </c>
      <c r="B319" s="31" t="str">
        <f>Nonpt_src_summary!B319</f>
        <v>Tribal</v>
      </c>
      <c r="C319" s="31">
        <f>Nonpt_src_summary!E319</f>
        <v>38</v>
      </c>
      <c r="D319" s="31" t="str">
        <f>Nonpt_src_summary!F319</f>
        <v>38023</v>
      </c>
      <c r="E319" s="31" t="str">
        <f>Nonpt_src_summary!G319</f>
        <v>2310011503</v>
      </c>
      <c r="F319" s="31" t="str">
        <f>Nonpt_src_summary!H319</f>
        <v>Nonpoint Fugitives</v>
      </c>
      <c r="G319" s="160">
        <f>Nonpt_src_summary!I319</f>
        <v>0</v>
      </c>
      <c r="H319" s="124">
        <f>Nonpt_src_summary!J319</f>
        <v>0</v>
      </c>
      <c r="I319" s="124">
        <f>Nonpt_src_summary!K319</f>
        <v>0</v>
      </c>
      <c r="J319" s="124">
        <f>Nonpt_src_summary!L319</f>
        <v>0</v>
      </c>
      <c r="K319" s="125">
        <f>Nonpt_src_summary!M319</f>
        <v>0</v>
      </c>
    </row>
    <row r="320" spans="1:11">
      <c r="A320" s="31" t="s">
        <v>151</v>
      </c>
      <c r="B320" s="31" t="str">
        <f>Nonpt_src_summary!B320</f>
        <v>Tribal</v>
      </c>
      <c r="C320" s="31">
        <f>Nonpt_src_summary!E320</f>
        <v>38</v>
      </c>
      <c r="D320" s="31" t="str">
        <f>Nonpt_src_summary!F320</f>
        <v>38023</v>
      </c>
      <c r="E320" s="31" t="str">
        <f>Nonpt_src_summary!G320</f>
        <v>2310011505</v>
      </c>
      <c r="F320" s="31" t="str">
        <f>Nonpt_src_summary!H320</f>
        <v>Nonpoint Fugitives</v>
      </c>
      <c r="G320" s="160">
        <f>Nonpt_src_summary!I320</f>
        <v>0</v>
      </c>
      <c r="H320" s="124">
        <f>Nonpt_src_summary!J320</f>
        <v>0</v>
      </c>
      <c r="I320" s="124">
        <f>Nonpt_src_summary!K320</f>
        <v>0</v>
      </c>
      <c r="J320" s="124">
        <f>Nonpt_src_summary!L320</f>
        <v>0</v>
      </c>
      <c r="K320" s="125">
        <f>Nonpt_src_summary!M320</f>
        <v>0</v>
      </c>
    </row>
    <row r="321" spans="1:11">
      <c r="A321" s="31" t="s">
        <v>151</v>
      </c>
      <c r="B321" s="31" t="str">
        <f>Nonpt_src_summary!B321</f>
        <v>Tribal</v>
      </c>
      <c r="C321" s="31">
        <f>Nonpt_src_summary!E321</f>
        <v>38</v>
      </c>
      <c r="D321" s="31" t="str">
        <f>Nonpt_src_summary!F321</f>
        <v>38023</v>
      </c>
      <c r="E321" s="31" t="str">
        <f>Nonpt_src_summary!G321</f>
        <v>2310021501</v>
      </c>
      <c r="F321" s="31" t="str">
        <f>Nonpt_src_summary!H321</f>
        <v>Nonpoint Fugitives</v>
      </c>
      <c r="G321" s="160">
        <f>Nonpt_src_summary!I321</f>
        <v>0</v>
      </c>
      <c r="H321" s="124">
        <f>Nonpt_src_summary!J321</f>
        <v>0</v>
      </c>
      <c r="I321" s="124">
        <f>Nonpt_src_summary!K321</f>
        <v>0</v>
      </c>
      <c r="J321" s="124">
        <f>Nonpt_src_summary!L321</f>
        <v>0</v>
      </c>
      <c r="K321" s="125">
        <f>Nonpt_src_summary!M321</f>
        <v>0</v>
      </c>
    </row>
    <row r="322" spans="1:11">
      <c r="A322" s="31" t="s">
        <v>151</v>
      </c>
      <c r="B322" s="31" t="str">
        <f>Nonpt_src_summary!B322</f>
        <v>Tribal</v>
      </c>
      <c r="C322" s="31">
        <f>Nonpt_src_summary!E322</f>
        <v>38</v>
      </c>
      <c r="D322" s="31" t="str">
        <f>Nonpt_src_summary!F322</f>
        <v>38023</v>
      </c>
      <c r="E322" s="31" t="str">
        <f>Nonpt_src_summary!G322</f>
        <v>2310021502</v>
      </c>
      <c r="F322" s="31" t="str">
        <f>Nonpt_src_summary!H322</f>
        <v>Nonpoint Fugitives</v>
      </c>
      <c r="G322" s="160">
        <f>Nonpt_src_summary!I322</f>
        <v>0</v>
      </c>
      <c r="H322" s="124">
        <f>Nonpt_src_summary!J322</f>
        <v>0</v>
      </c>
      <c r="I322" s="124">
        <f>Nonpt_src_summary!K322</f>
        <v>0</v>
      </c>
      <c r="J322" s="124">
        <f>Nonpt_src_summary!L322</f>
        <v>0</v>
      </c>
      <c r="K322" s="125">
        <f>Nonpt_src_summary!M322</f>
        <v>0</v>
      </c>
    </row>
    <row r="323" spans="1:11">
      <c r="A323" s="31" t="s">
        <v>151</v>
      </c>
      <c r="B323" s="31" t="str">
        <f>Nonpt_src_summary!B323</f>
        <v>Tribal</v>
      </c>
      <c r="C323" s="31">
        <f>Nonpt_src_summary!E323</f>
        <v>38</v>
      </c>
      <c r="D323" s="31" t="str">
        <f>Nonpt_src_summary!F323</f>
        <v>38023</v>
      </c>
      <c r="E323" s="31" t="str">
        <f>Nonpt_src_summary!G323</f>
        <v>2310021503</v>
      </c>
      <c r="F323" s="31" t="str">
        <f>Nonpt_src_summary!H323</f>
        <v>Nonpoint Fugitives</v>
      </c>
      <c r="G323" s="160">
        <f>Nonpt_src_summary!I323</f>
        <v>0</v>
      </c>
      <c r="H323" s="124">
        <f>Nonpt_src_summary!J323</f>
        <v>0</v>
      </c>
      <c r="I323" s="124">
        <f>Nonpt_src_summary!K323</f>
        <v>0</v>
      </c>
      <c r="J323" s="124">
        <f>Nonpt_src_summary!L323</f>
        <v>0</v>
      </c>
      <c r="K323" s="125">
        <f>Nonpt_src_summary!M323</f>
        <v>0</v>
      </c>
    </row>
    <row r="324" spans="1:11">
      <c r="A324" s="31" t="s">
        <v>151</v>
      </c>
      <c r="B324" s="31" t="str">
        <f>Nonpt_src_summary!B324</f>
        <v>Tribal</v>
      </c>
      <c r="C324" s="31">
        <f>Nonpt_src_summary!E324</f>
        <v>38</v>
      </c>
      <c r="D324" s="31" t="str">
        <f>Nonpt_src_summary!F324</f>
        <v>38023</v>
      </c>
      <c r="E324" s="31" t="str">
        <f>Nonpt_src_summary!G324</f>
        <v>2310021505</v>
      </c>
      <c r="F324" s="31" t="str">
        <f>Nonpt_src_summary!H324</f>
        <v>Nonpoint Fugitives</v>
      </c>
      <c r="G324" s="160">
        <f>Nonpt_src_summary!I324</f>
        <v>0</v>
      </c>
      <c r="H324" s="124">
        <f>Nonpt_src_summary!J324</f>
        <v>0</v>
      </c>
      <c r="I324" s="124">
        <f>Nonpt_src_summary!K324</f>
        <v>0</v>
      </c>
      <c r="J324" s="124">
        <f>Nonpt_src_summary!L324</f>
        <v>0</v>
      </c>
      <c r="K324" s="125">
        <f>Nonpt_src_summary!M324</f>
        <v>0</v>
      </c>
    </row>
    <row r="325" spans="1:11">
      <c r="A325" s="31" t="s">
        <v>151</v>
      </c>
      <c r="B325" s="31" t="str">
        <f>Nonpt_src_summary!B325</f>
        <v>Tribal</v>
      </c>
      <c r="C325" s="31">
        <f>Nonpt_src_summary!E325</f>
        <v>38</v>
      </c>
      <c r="D325" s="31" t="str">
        <f>Nonpt_src_summary!F325</f>
        <v>38023</v>
      </c>
      <c r="E325" s="31" t="str">
        <f>Nonpt_src_summary!G325</f>
        <v>2310021506</v>
      </c>
      <c r="F325" s="31" t="str">
        <f>Nonpt_src_summary!H325</f>
        <v>Nonpoint Fugitives</v>
      </c>
      <c r="G325" s="160">
        <f>Nonpt_src_summary!I325</f>
        <v>0</v>
      </c>
      <c r="H325" s="124">
        <f>Nonpt_src_summary!J325</f>
        <v>0</v>
      </c>
      <c r="I325" s="124">
        <f>Nonpt_src_summary!K325</f>
        <v>0</v>
      </c>
      <c r="J325" s="124">
        <f>Nonpt_src_summary!L325</f>
        <v>0</v>
      </c>
      <c r="K325" s="125">
        <f>Nonpt_src_summary!M325</f>
        <v>0</v>
      </c>
    </row>
    <row r="326" spans="1:11">
      <c r="A326" s="31" t="s">
        <v>151</v>
      </c>
      <c r="B326" s="31" t="str">
        <f>Nonpt_src_summary!B326</f>
        <v>Tribal</v>
      </c>
      <c r="C326" s="31">
        <f>Nonpt_src_summary!E326</f>
        <v>38</v>
      </c>
      <c r="D326" s="31" t="str">
        <f>Nonpt_src_summary!F326</f>
        <v>38023</v>
      </c>
      <c r="E326" s="31" t="str">
        <f>Nonpt_src_summary!G326</f>
        <v>2310023511</v>
      </c>
      <c r="F326" s="31" t="str">
        <f>Nonpt_src_summary!H326</f>
        <v>Nonpoint Fugitives</v>
      </c>
      <c r="G326" s="160">
        <f>Nonpt_src_summary!I326</f>
        <v>0</v>
      </c>
      <c r="H326" s="124">
        <f>Nonpt_src_summary!J326</f>
        <v>0</v>
      </c>
      <c r="I326" s="124">
        <f>Nonpt_src_summary!K326</f>
        <v>0</v>
      </c>
      <c r="J326" s="124">
        <f>Nonpt_src_summary!L326</f>
        <v>0</v>
      </c>
      <c r="K326" s="125">
        <f>Nonpt_src_summary!M326</f>
        <v>0</v>
      </c>
    </row>
    <row r="327" spans="1:11">
      <c r="A327" s="31" t="s">
        <v>151</v>
      </c>
      <c r="B327" s="31" t="str">
        <f>Nonpt_src_summary!B327</f>
        <v>Tribal</v>
      </c>
      <c r="C327" s="31">
        <f>Nonpt_src_summary!E327</f>
        <v>38</v>
      </c>
      <c r="D327" s="31" t="str">
        <f>Nonpt_src_summary!F327</f>
        <v>38023</v>
      </c>
      <c r="E327" s="31" t="str">
        <f>Nonpt_src_summary!G327</f>
        <v>2310023512</v>
      </c>
      <c r="F327" s="31" t="str">
        <f>Nonpt_src_summary!H327</f>
        <v>Nonpoint Fugitives</v>
      </c>
      <c r="G327" s="160">
        <f>Nonpt_src_summary!I327</f>
        <v>0</v>
      </c>
      <c r="H327" s="124">
        <f>Nonpt_src_summary!J327</f>
        <v>0</v>
      </c>
      <c r="I327" s="124">
        <f>Nonpt_src_summary!K327</f>
        <v>0</v>
      </c>
      <c r="J327" s="124">
        <f>Nonpt_src_summary!L327</f>
        <v>0</v>
      </c>
      <c r="K327" s="125">
        <f>Nonpt_src_summary!M327</f>
        <v>0</v>
      </c>
    </row>
    <row r="328" spans="1:11">
      <c r="A328" s="31" t="s">
        <v>151</v>
      </c>
      <c r="B328" s="31" t="str">
        <f>Nonpt_src_summary!B328</f>
        <v>Tribal</v>
      </c>
      <c r="C328" s="31">
        <f>Nonpt_src_summary!E328</f>
        <v>38</v>
      </c>
      <c r="D328" s="31" t="str">
        <f>Nonpt_src_summary!F328</f>
        <v>38023</v>
      </c>
      <c r="E328" s="31" t="str">
        <f>Nonpt_src_summary!G328</f>
        <v>2310023513</v>
      </c>
      <c r="F328" s="31" t="str">
        <f>Nonpt_src_summary!H328</f>
        <v>Nonpoint Fugitives</v>
      </c>
      <c r="G328" s="160">
        <f>Nonpt_src_summary!I328</f>
        <v>0</v>
      </c>
      <c r="H328" s="124">
        <f>Nonpt_src_summary!J328</f>
        <v>0</v>
      </c>
      <c r="I328" s="124">
        <f>Nonpt_src_summary!K328</f>
        <v>0</v>
      </c>
      <c r="J328" s="124">
        <f>Nonpt_src_summary!L328</f>
        <v>0</v>
      </c>
      <c r="K328" s="125">
        <f>Nonpt_src_summary!M328</f>
        <v>0</v>
      </c>
    </row>
    <row r="329" spans="1:11">
      <c r="A329" s="31" t="s">
        <v>151</v>
      </c>
      <c r="B329" s="31" t="str">
        <f>Nonpt_src_summary!B329</f>
        <v>Tribal</v>
      </c>
      <c r="C329" s="31">
        <f>Nonpt_src_summary!E329</f>
        <v>38</v>
      </c>
      <c r="D329" s="31" t="str">
        <f>Nonpt_src_summary!F329</f>
        <v>38023</v>
      </c>
      <c r="E329" s="31" t="str">
        <f>Nonpt_src_summary!G329</f>
        <v>2310023515</v>
      </c>
      <c r="F329" s="31" t="str">
        <f>Nonpt_src_summary!H329</f>
        <v>Nonpoint Fugitives</v>
      </c>
      <c r="G329" s="160">
        <f>Nonpt_src_summary!I329</f>
        <v>0</v>
      </c>
      <c r="H329" s="124">
        <f>Nonpt_src_summary!J329</f>
        <v>0</v>
      </c>
      <c r="I329" s="124">
        <f>Nonpt_src_summary!K329</f>
        <v>0</v>
      </c>
      <c r="J329" s="124">
        <f>Nonpt_src_summary!L329</f>
        <v>0</v>
      </c>
      <c r="K329" s="125">
        <f>Nonpt_src_summary!M329</f>
        <v>0</v>
      </c>
    </row>
    <row r="330" spans="1:11">
      <c r="A330" s="31" t="s">
        <v>151</v>
      </c>
      <c r="B330" s="31" t="str">
        <f>Nonpt_src_summary!B330</f>
        <v>Tribal</v>
      </c>
      <c r="C330" s="31">
        <f>Nonpt_src_summary!E330</f>
        <v>38</v>
      </c>
      <c r="D330" s="31" t="str">
        <f>Nonpt_src_summary!F330</f>
        <v>38023</v>
      </c>
      <c r="E330" s="31" t="str">
        <f>Nonpt_src_summary!G330</f>
        <v>2310023516</v>
      </c>
      <c r="F330" s="31" t="str">
        <f>Nonpt_src_summary!H330</f>
        <v>Nonpoint Fugitives</v>
      </c>
      <c r="G330" s="160">
        <f>Nonpt_src_summary!I330</f>
        <v>0</v>
      </c>
      <c r="H330" s="124">
        <f>Nonpt_src_summary!J330</f>
        <v>0</v>
      </c>
      <c r="I330" s="124">
        <f>Nonpt_src_summary!K330</f>
        <v>0</v>
      </c>
      <c r="J330" s="124">
        <f>Nonpt_src_summary!L330</f>
        <v>0</v>
      </c>
      <c r="K330" s="125">
        <f>Nonpt_src_summary!M330</f>
        <v>0</v>
      </c>
    </row>
    <row r="331" spans="1:11">
      <c r="A331" s="31" t="s">
        <v>151</v>
      </c>
      <c r="B331" s="31" t="str">
        <f>Nonpt_src_summary!B331</f>
        <v>Tribal</v>
      </c>
      <c r="C331" s="31">
        <f>Nonpt_src_summary!E331</f>
        <v>38</v>
      </c>
      <c r="D331" s="31" t="str">
        <f>Nonpt_src_summary!F331</f>
        <v>38025</v>
      </c>
      <c r="E331" s="31" t="str">
        <f>Nonpt_src_summary!G331</f>
        <v>2310011501</v>
      </c>
      <c r="F331" s="31" t="str">
        <f>Nonpt_src_summary!H331</f>
        <v>Nonpoint Fugitives</v>
      </c>
      <c r="G331" s="160">
        <f>Nonpt_src_summary!I331</f>
        <v>0</v>
      </c>
      <c r="H331" s="124">
        <f>Nonpt_src_summary!J331</f>
        <v>31.710245746691875</v>
      </c>
      <c r="I331" s="124">
        <f>Nonpt_src_summary!K331</f>
        <v>0</v>
      </c>
      <c r="J331" s="124">
        <f>Nonpt_src_summary!L331</f>
        <v>0</v>
      </c>
      <c r="K331" s="125">
        <f>Nonpt_src_summary!M331</f>
        <v>0</v>
      </c>
    </row>
    <row r="332" spans="1:11">
      <c r="A332" s="31" t="s">
        <v>151</v>
      </c>
      <c r="B332" s="31" t="str">
        <f>Nonpt_src_summary!B332</f>
        <v>Tribal</v>
      </c>
      <c r="C332" s="31">
        <f>Nonpt_src_summary!E332</f>
        <v>38</v>
      </c>
      <c r="D332" s="31" t="str">
        <f>Nonpt_src_summary!F332</f>
        <v>38025</v>
      </c>
      <c r="E332" s="31" t="str">
        <f>Nonpt_src_summary!G332</f>
        <v>2310011502</v>
      </c>
      <c r="F332" s="31" t="str">
        <f>Nonpt_src_summary!H332</f>
        <v>Nonpoint Fugitives</v>
      </c>
      <c r="G332" s="160">
        <f>Nonpt_src_summary!I332</f>
        <v>0</v>
      </c>
      <c r="H332" s="124">
        <f>Nonpt_src_summary!J332</f>
        <v>15.554197353497166</v>
      </c>
      <c r="I332" s="124">
        <f>Nonpt_src_summary!K332</f>
        <v>0</v>
      </c>
      <c r="J332" s="124">
        <f>Nonpt_src_summary!L332</f>
        <v>0</v>
      </c>
      <c r="K332" s="125">
        <f>Nonpt_src_summary!M332</f>
        <v>0</v>
      </c>
    </row>
    <row r="333" spans="1:11">
      <c r="A333" s="31" t="s">
        <v>151</v>
      </c>
      <c r="B333" s="31" t="str">
        <f>Nonpt_src_summary!B333</f>
        <v>Tribal</v>
      </c>
      <c r="C333" s="31">
        <f>Nonpt_src_summary!E333</f>
        <v>38</v>
      </c>
      <c r="D333" s="31" t="str">
        <f>Nonpt_src_summary!F333</f>
        <v>38025</v>
      </c>
      <c r="E333" s="31" t="str">
        <f>Nonpt_src_summary!G333</f>
        <v>2310011503</v>
      </c>
      <c r="F333" s="31" t="str">
        <f>Nonpt_src_summary!H333</f>
        <v>Nonpoint Fugitives</v>
      </c>
      <c r="G333" s="160">
        <f>Nonpt_src_summary!I333</f>
        <v>0</v>
      </c>
      <c r="H333" s="124">
        <f>Nonpt_src_summary!J333</f>
        <v>6.4456332703213617</v>
      </c>
      <c r="I333" s="124">
        <f>Nonpt_src_summary!K333</f>
        <v>0</v>
      </c>
      <c r="J333" s="124">
        <f>Nonpt_src_summary!L333</f>
        <v>0</v>
      </c>
      <c r="K333" s="125">
        <f>Nonpt_src_summary!M333</f>
        <v>0</v>
      </c>
    </row>
    <row r="334" spans="1:11">
      <c r="A334" s="31" t="s">
        <v>151</v>
      </c>
      <c r="B334" s="31" t="str">
        <f>Nonpt_src_summary!B334</f>
        <v>Tribal</v>
      </c>
      <c r="C334" s="31">
        <f>Nonpt_src_summary!E334</f>
        <v>38</v>
      </c>
      <c r="D334" s="31" t="str">
        <f>Nonpt_src_summary!F334</f>
        <v>38025</v>
      </c>
      <c r="E334" s="31" t="str">
        <f>Nonpt_src_summary!G334</f>
        <v>2310011505</v>
      </c>
      <c r="F334" s="31" t="str">
        <f>Nonpt_src_summary!H334</f>
        <v>Nonpoint Fugitives</v>
      </c>
      <c r="G334" s="160">
        <f>Nonpt_src_summary!I334</f>
        <v>0</v>
      </c>
      <c r="H334" s="124">
        <f>Nonpt_src_summary!J334</f>
        <v>212.29429111531195</v>
      </c>
      <c r="I334" s="124">
        <f>Nonpt_src_summary!K334</f>
        <v>0</v>
      </c>
      <c r="J334" s="124">
        <f>Nonpt_src_summary!L334</f>
        <v>0</v>
      </c>
      <c r="K334" s="125">
        <f>Nonpt_src_summary!M334</f>
        <v>0</v>
      </c>
    </row>
    <row r="335" spans="1:11">
      <c r="A335" s="31" t="s">
        <v>151</v>
      </c>
      <c r="B335" s="31" t="str">
        <f>Nonpt_src_summary!B335</f>
        <v>Tribal</v>
      </c>
      <c r="C335" s="31">
        <f>Nonpt_src_summary!E335</f>
        <v>38</v>
      </c>
      <c r="D335" s="31" t="str">
        <f>Nonpt_src_summary!F335</f>
        <v>38025</v>
      </c>
      <c r="E335" s="31" t="str">
        <f>Nonpt_src_summary!G335</f>
        <v>2310021501</v>
      </c>
      <c r="F335" s="31" t="str">
        <f>Nonpt_src_summary!H335</f>
        <v>Nonpoint Fugitives</v>
      </c>
      <c r="G335" s="160">
        <f>Nonpt_src_summary!I335</f>
        <v>0</v>
      </c>
      <c r="H335" s="124">
        <f>Nonpt_src_summary!J335</f>
        <v>0</v>
      </c>
      <c r="I335" s="124">
        <f>Nonpt_src_summary!K335</f>
        <v>0</v>
      </c>
      <c r="J335" s="124">
        <f>Nonpt_src_summary!L335</f>
        <v>0</v>
      </c>
      <c r="K335" s="125">
        <f>Nonpt_src_summary!M335</f>
        <v>0</v>
      </c>
    </row>
    <row r="336" spans="1:11">
      <c r="A336" s="31" t="s">
        <v>151</v>
      </c>
      <c r="B336" s="31" t="str">
        <f>Nonpt_src_summary!B336</f>
        <v>Tribal</v>
      </c>
      <c r="C336" s="31">
        <f>Nonpt_src_summary!E336</f>
        <v>38</v>
      </c>
      <c r="D336" s="31" t="str">
        <f>Nonpt_src_summary!F336</f>
        <v>38025</v>
      </c>
      <c r="E336" s="31" t="str">
        <f>Nonpt_src_summary!G336</f>
        <v>2310021502</v>
      </c>
      <c r="F336" s="31" t="str">
        <f>Nonpt_src_summary!H336</f>
        <v>Nonpoint Fugitives</v>
      </c>
      <c r="G336" s="160">
        <f>Nonpt_src_summary!I336</f>
        <v>0</v>
      </c>
      <c r="H336" s="124">
        <f>Nonpt_src_summary!J336</f>
        <v>0</v>
      </c>
      <c r="I336" s="124">
        <f>Nonpt_src_summary!K336</f>
        <v>0</v>
      </c>
      <c r="J336" s="124">
        <f>Nonpt_src_summary!L336</f>
        <v>0</v>
      </c>
      <c r="K336" s="125">
        <f>Nonpt_src_summary!M336</f>
        <v>0</v>
      </c>
    </row>
    <row r="337" spans="1:11">
      <c r="A337" s="31" t="s">
        <v>151</v>
      </c>
      <c r="B337" s="31" t="str">
        <f>Nonpt_src_summary!B337</f>
        <v>Tribal</v>
      </c>
      <c r="C337" s="31">
        <f>Nonpt_src_summary!E337</f>
        <v>38</v>
      </c>
      <c r="D337" s="31" t="str">
        <f>Nonpt_src_summary!F337</f>
        <v>38025</v>
      </c>
      <c r="E337" s="31" t="str">
        <f>Nonpt_src_summary!G337</f>
        <v>2310021503</v>
      </c>
      <c r="F337" s="31" t="str">
        <f>Nonpt_src_summary!H337</f>
        <v>Nonpoint Fugitives</v>
      </c>
      <c r="G337" s="160">
        <f>Nonpt_src_summary!I337</f>
        <v>0</v>
      </c>
      <c r="H337" s="124">
        <f>Nonpt_src_summary!J337</f>
        <v>0</v>
      </c>
      <c r="I337" s="124">
        <f>Nonpt_src_summary!K337</f>
        <v>0</v>
      </c>
      <c r="J337" s="124">
        <f>Nonpt_src_summary!L337</f>
        <v>0</v>
      </c>
      <c r="K337" s="125">
        <f>Nonpt_src_summary!M337</f>
        <v>0</v>
      </c>
    </row>
    <row r="338" spans="1:11">
      <c r="A338" s="31" t="s">
        <v>151</v>
      </c>
      <c r="B338" s="31" t="str">
        <f>Nonpt_src_summary!B338</f>
        <v>Tribal</v>
      </c>
      <c r="C338" s="31">
        <f>Nonpt_src_summary!E338</f>
        <v>38</v>
      </c>
      <c r="D338" s="31" t="str">
        <f>Nonpt_src_summary!F338</f>
        <v>38025</v>
      </c>
      <c r="E338" s="31" t="str">
        <f>Nonpt_src_summary!G338</f>
        <v>2310021505</v>
      </c>
      <c r="F338" s="31" t="str">
        <f>Nonpt_src_summary!H338</f>
        <v>Nonpoint Fugitives</v>
      </c>
      <c r="G338" s="160">
        <f>Nonpt_src_summary!I338</f>
        <v>0</v>
      </c>
      <c r="H338" s="124">
        <f>Nonpt_src_summary!J338</f>
        <v>0</v>
      </c>
      <c r="I338" s="124">
        <f>Nonpt_src_summary!K338</f>
        <v>0</v>
      </c>
      <c r="J338" s="124">
        <f>Nonpt_src_summary!L338</f>
        <v>0</v>
      </c>
      <c r="K338" s="125">
        <f>Nonpt_src_summary!M338</f>
        <v>0</v>
      </c>
    </row>
    <row r="339" spans="1:11">
      <c r="A339" s="31" t="s">
        <v>151</v>
      </c>
      <c r="B339" s="31" t="str">
        <f>Nonpt_src_summary!B339</f>
        <v>Tribal</v>
      </c>
      <c r="C339" s="31">
        <f>Nonpt_src_summary!E339</f>
        <v>38</v>
      </c>
      <c r="D339" s="31" t="str">
        <f>Nonpt_src_summary!F339</f>
        <v>38025</v>
      </c>
      <c r="E339" s="31" t="str">
        <f>Nonpt_src_summary!G339</f>
        <v>2310021506</v>
      </c>
      <c r="F339" s="31" t="str">
        <f>Nonpt_src_summary!H339</f>
        <v>Nonpoint Fugitives</v>
      </c>
      <c r="G339" s="160">
        <f>Nonpt_src_summary!I339</f>
        <v>0</v>
      </c>
      <c r="H339" s="124">
        <f>Nonpt_src_summary!J339</f>
        <v>0</v>
      </c>
      <c r="I339" s="124">
        <f>Nonpt_src_summary!K339</f>
        <v>0</v>
      </c>
      <c r="J339" s="124">
        <f>Nonpt_src_summary!L339</f>
        <v>0</v>
      </c>
      <c r="K339" s="125">
        <f>Nonpt_src_summary!M339</f>
        <v>0</v>
      </c>
    </row>
    <row r="340" spans="1:11">
      <c r="A340" s="31" t="s">
        <v>151</v>
      </c>
      <c r="B340" s="31" t="str">
        <f>Nonpt_src_summary!B340</f>
        <v>Tribal</v>
      </c>
      <c r="C340" s="31">
        <f>Nonpt_src_summary!E340</f>
        <v>38</v>
      </c>
      <c r="D340" s="31" t="str">
        <f>Nonpt_src_summary!F340</f>
        <v>38025</v>
      </c>
      <c r="E340" s="31" t="str">
        <f>Nonpt_src_summary!G340</f>
        <v>2310023511</v>
      </c>
      <c r="F340" s="31" t="str">
        <f>Nonpt_src_summary!H340</f>
        <v>Nonpoint Fugitives</v>
      </c>
      <c r="G340" s="160">
        <f>Nonpt_src_summary!I340</f>
        <v>0</v>
      </c>
      <c r="H340" s="124">
        <f>Nonpt_src_summary!J340</f>
        <v>0</v>
      </c>
      <c r="I340" s="124">
        <f>Nonpt_src_summary!K340</f>
        <v>0</v>
      </c>
      <c r="J340" s="124">
        <f>Nonpt_src_summary!L340</f>
        <v>0</v>
      </c>
      <c r="K340" s="125">
        <f>Nonpt_src_summary!M340</f>
        <v>0</v>
      </c>
    </row>
    <row r="341" spans="1:11">
      <c r="A341" s="31" t="s">
        <v>151</v>
      </c>
      <c r="B341" s="31" t="str">
        <f>Nonpt_src_summary!B341</f>
        <v>Tribal</v>
      </c>
      <c r="C341" s="31">
        <f>Nonpt_src_summary!E341</f>
        <v>38</v>
      </c>
      <c r="D341" s="31" t="str">
        <f>Nonpt_src_summary!F341</f>
        <v>38025</v>
      </c>
      <c r="E341" s="31" t="str">
        <f>Nonpt_src_summary!G341</f>
        <v>2310023512</v>
      </c>
      <c r="F341" s="31" t="str">
        <f>Nonpt_src_summary!H341</f>
        <v>Nonpoint Fugitives</v>
      </c>
      <c r="G341" s="160">
        <f>Nonpt_src_summary!I341</f>
        <v>0</v>
      </c>
      <c r="H341" s="124">
        <f>Nonpt_src_summary!J341</f>
        <v>0</v>
      </c>
      <c r="I341" s="124">
        <f>Nonpt_src_summary!K341</f>
        <v>0</v>
      </c>
      <c r="J341" s="124">
        <f>Nonpt_src_summary!L341</f>
        <v>0</v>
      </c>
      <c r="K341" s="125">
        <f>Nonpt_src_summary!M341</f>
        <v>0</v>
      </c>
    </row>
    <row r="342" spans="1:11">
      <c r="A342" s="31" t="s">
        <v>151</v>
      </c>
      <c r="B342" s="31" t="str">
        <f>Nonpt_src_summary!B342</f>
        <v>Tribal</v>
      </c>
      <c r="C342" s="31">
        <f>Nonpt_src_summary!E342</f>
        <v>38</v>
      </c>
      <c r="D342" s="31" t="str">
        <f>Nonpt_src_summary!F342</f>
        <v>38025</v>
      </c>
      <c r="E342" s="31" t="str">
        <f>Nonpt_src_summary!G342</f>
        <v>2310023513</v>
      </c>
      <c r="F342" s="31" t="str">
        <f>Nonpt_src_summary!H342</f>
        <v>Nonpoint Fugitives</v>
      </c>
      <c r="G342" s="160">
        <f>Nonpt_src_summary!I342</f>
        <v>0</v>
      </c>
      <c r="H342" s="124">
        <f>Nonpt_src_summary!J342</f>
        <v>0</v>
      </c>
      <c r="I342" s="124">
        <f>Nonpt_src_summary!K342</f>
        <v>0</v>
      </c>
      <c r="J342" s="124">
        <f>Nonpt_src_summary!L342</f>
        <v>0</v>
      </c>
      <c r="K342" s="125">
        <f>Nonpt_src_summary!M342</f>
        <v>0</v>
      </c>
    </row>
    <row r="343" spans="1:11">
      <c r="A343" s="31" t="s">
        <v>151</v>
      </c>
      <c r="B343" s="31" t="str">
        <f>Nonpt_src_summary!B343</f>
        <v>Tribal</v>
      </c>
      <c r="C343" s="31">
        <f>Nonpt_src_summary!E343</f>
        <v>38</v>
      </c>
      <c r="D343" s="31" t="str">
        <f>Nonpt_src_summary!F343</f>
        <v>38025</v>
      </c>
      <c r="E343" s="31" t="str">
        <f>Nonpt_src_summary!G343</f>
        <v>2310023515</v>
      </c>
      <c r="F343" s="31" t="str">
        <f>Nonpt_src_summary!H343</f>
        <v>Nonpoint Fugitives</v>
      </c>
      <c r="G343" s="160">
        <f>Nonpt_src_summary!I343</f>
        <v>0</v>
      </c>
      <c r="H343" s="124">
        <f>Nonpt_src_summary!J343</f>
        <v>0</v>
      </c>
      <c r="I343" s="124">
        <f>Nonpt_src_summary!K343</f>
        <v>0</v>
      </c>
      <c r="J343" s="124">
        <f>Nonpt_src_summary!L343</f>
        <v>0</v>
      </c>
      <c r="K343" s="125">
        <f>Nonpt_src_summary!M343</f>
        <v>0</v>
      </c>
    </row>
    <row r="344" spans="1:11">
      <c r="A344" s="31" t="s">
        <v>151</v>
      </c>
      <c r="B344" s="31" t="str">
        <f>Nonpt_src_summary!B344</f>
        <v>Tribal</v>
      </c>
      <c r="C344" s="31">
        <f>Nonpt_src_summary!E344</f>
        <v>38</v>
      </c>
      <c r="D344" s="31" t="str">
        <f>Nonpt_src_summary!F344</f>
        <v>38025</v>
      </c>
      <c r="E344" s="31" t="str">
        <f>Nonpt_src_summary!G344</f>
        <v>2310023516</v>
      </c>
      <c r="F344" s="31" t="str">
        <f>Nonpt_src_summary!H344</f>
        <v>Nonpoint Fugitives</v>
      </c>
      <c r="G344" s="160">
        <f>Nonpt_src_summary!I344</f>
        <v>0</v>
      </c>
      <c r="H344" s="124">
        <f>Nonpt_src_summary!J344</f>
        <v>0</v>
      </c>
      <c r="I344" s="124">
        <f>Nonpt_src_summary!K344</f>
        <v>0</v>
      </c>
      <c r="J344" s="124">
        <f>Nonpt_src_summary!L344</f>
        <v>0</v>
      </c>
      <c r="K344" s="125">
        <f>Nonpt_src_summary!M344</f>
        <v>0</v>
      </c>
    </row>
    <row r="345" spans="1:11">
      <c r="A345" s="31" t="s">
        <v>151</v>
      </c>
      <c r="B345" s="31" t="str">
        <f>Nonpt_src_summary!B345</f>
        <v>Tribal</v>
      </c>
      <c r="C345" s="31">
        <f>Nonpt_src_summary!E345</f>
        <v>30</v>
      </c>
      <c r="D345" s="31" t="str">
        <f>Nonpt_src_summary!F345</f>
        <v>30025</v>
      </c>
      <c r="E345" s="31" t="str">
        <f>Nonpt_src_summary!G345</f>
        <v>2310011501</v>
      </c>
      <c r="F345" s="31" t="str">
        <f>Nonpt_src_summary!H345</f>
        <v>Nonpoint Fugitives</v>
      </c>
      <c r="G345" s="160">
        <f>Nonpt_src_summary!I345</f>
        <v>0</v>
      </c>
      <c r="H345" s="124">
        <f>Nonpt_src_summary!J345</f>
        <v>0</v>
      </c>
      <c r="I345" s="124">
        <f>Nonpt_src_summary!K345</f>
        <v>0</v>
      </c>
      <c r="J345" s="124">
        <f>Nonpt_src_summary!L345</f>
        <v>0</v>
      </c>
      <c r="K345" s="125">
        <f>Nonpt_src_summary!M345</f>
        <v>0</v>
      </c>
    </row>
    <row r="346" spans="1:11">
      <c r="A346" s="31" t="s">
        <v>151</v>
      </c>
      <c r="B346" s="31" t="str">
        <f>Nonpt_src_summary!B346</f>
        <v>Tribal</v>
      </c>
      <c r="C346" s="31">
        <f>Nonpt_src_summary!E346</f>
        <v>30</v>
      </c>
      <c r="D346" s="31" t="str">
        <f>Nonpt_src_summary!F346</f>
        <v>30025</v>
      </c>
      <c r="E346" s="31" t="str">
        <f>Nonpt_src_summary!G346</f>
        <v>2310011502</v>
      </c>
      <c r="F346" s="31" t="str">
        <f>Nonpt_src_summary!H346</f>
        <v>Nonpoint Fugitives</v>
      </c>
      <c r="G346" s="160">
        <f>Nonpt_src_summary!I346</f>
        <v>0</v>
      </c>
      <c r="H346" s="124">
        <f>Nonpt_src_summary!J346</f>
        <v>0</v>
      </c>
      <c r="I346" s="124">
        <f>Nonpt_src_summary!K346</f>
        <v>0</v>
      </c>
      <c r="J346" s="124">
        <f>Nonpt_src_summary!L346</f>
        <v>0</v>
      </c>
      <c r="K346" s="125">
        <f>Nonpt_src_summary!M346</f>
        <v>0</v>
      </c>
    </row>
    <row r="347" spans="1:11">
      <c r="A347" s="31" t="s">
        <v>151</v>
      </c>
      <c r="B347" s="31" t="str">
        <f>Nonpt_src_summary!B347</f>
        <v>Tribal</v>
      </c>
      <c r="C347" s="31">
        <f>Nonpt_src_summary!E347</f>
        <v>30</v>
      </c>
      <c r="D347" s="31" t="str">
        <f>Nonpt_src_summary!F347</f>
        <v>30025</v>
      </c>
      <c r="E347" s="31" t="str">
        <f>Nonpt_src_summary!G347</f>
        <v>2310011503</v>
      </c>
      <c r="F347" s="31" t="str">
        <f>Nonpt_src_summary!H347</f>
        <v>Nonpoint Fugitives</v>
      </c>
      <c r="G347" s="160">
        <f>Nonpt_src_summary!I347</f>
        <v>0</v>
      </c>
      <c r="H347" s="124">
        <f>Nonpt_src_summary!J347</f>
        <v>0</v>
      </c>
      <c r="I347" s="124">
        <f>Nonpt_src_summary!K347</f>
        <v>0</v>
      </c>
      <c r="J347" s="124">
        <f>Nonpt_src_summary!L347</f>
        <v>0</v>
      </c>
      <c r="K347" s="125">
        <f>Nonpt_src_summary!M347</f>
        <v>0</v>
      </c>
    </row>
    <row r="348" spans="1:11">
      <c r="A348" s="31" t="s">
        <v>151</v>
      </c>
      <c r="B348" s="31" t="str">
        <f>Nonpt_src_summary!B348</f>
        <v>Tribal</v>
      </c>
      <c r="C348" s="31">
        <f>Nonpt_src_summary!E348</f>
        <v>30</v>
      </c>
      <c r="D348" s="31" t="str">
        <f>Nonpt_src_summary!F348</f>
        <v>30025</v>
      </c>
      <c r="E348" s="31" t="str">
        <f>Nonpt_src_summary!G348</f>
        <v>2310011505</v>
      </c>
      <c r="F348" s="31" t="str">
        <f>Nonpt_src_summary!H348</f>
        <v>Nonpoint Fugitives</v>
      </c>
      <c r="G348" s="160">
        <f>Nonpt_src_summary!I348</f>
        <v>0</v>
      </c>
      <c r="H348" s="124">
        <f>Nonpt_src_summary!J348</f>
        <v>0</v>
      </c>
      <c r="I348" s="124">
        <f>Nonpt_src_summary!K348</f>
        <v>0</v>
      </c>
      <c r="J348" s="124">
        <f>Nonpt_src_summary!L348</f>
        <v>0</v>
      </c>
      <c r="K348" s="125">
        <f>Nonpt_src_summary!M348</f>
        <v>0</v>
      </c>
    </row>
    <row r="349" spans="1:11">
      <c r="A349" s="31" t="s">
        <v>151</v>
      </c>
      <c r="B349" s="31" t="str">
        <f>Nonpt_src_summary!B349</f>
        <v>Tribal</v>
      </c>
      <c r="C349" s="31">
        <f>Nonpt_src_summary!E349</f>
        <v>30</v>
      </c>
      <c r="D349" s="31" t="str">
        <f>Nonpt_src_summary!F349</f>
        <v>30025</v>
      </c>
      <c r="E349" s="31" t="str">
        <f>Nonpt_src_summary!G349</f>
        <v>2310021501</v>
      </c>
      <c r="F349" s="31" t="str">
        <f>Nonpt_src_summary!H349</f>
        <v>Nonpoint Fugitives</v>
      </c>
      <c r="G349" s="160">
        <f>Nonpt_src_summary!I349</f>
        <v>0</v>
      </c>
      <c r="H349" s="124">
        <f>Nonpt_src_summary!J349</f>
        <v>0</v>
      </c>
      <c r="I349" s="124">
        <f>Nonpt_src_summary!K349</f>
        <v>0</v>
      </c>
      <c r="J349" s="124">
        <f>Nonpt_src_summary!L349</f>
        <v>0</v>
      </c>
      <c r="K349" s="125">
        <f>Nonpt_src_summary!M349</f>
        <v>0</v>
      </c>
    </row>
    <row r="350" spans="1:11">
      <c r="A350" s="31" t="s">
        <v>151</v>
      </c>
      <c r="B350" s="31" t="str">
        <f>Nonpt_src_summary!B350</f>
        <v>Tribal</v>
      </c>
      <c r="C350" s="31">
        <f>Nonpt_src_summary!E350</f>
        <v>30</v>
      </c>
      <c r="D350" s="31" t="str">
        <f>Nonpt_src_summary!F350</f>
        <v>30025</v>
      </c>
      <c r="E350" s="31" t="str">
        <f>Nonpt_src_summary!G350</f>
        <v>2310021502</v>
      </c>
      <c r="F350" s="31" t="str">
        <f>Nonpt_src_summary!H350</f>
        <v>Nonpoint Fugitives</v>
      </c>
      <c r="G350" s="160">
        <f>Nonpt_src_summary!I350</f>
        <v>0</v>
      </c>
      <c r="H350" s="124">
        <f>Nonpt_src_summary!J350</f>
        <v>0</v>
      </c>
      <c r="I350" s="124">
        <f>Nonpt_src_summary!K350</f>
        <v>0</v>
      </c>
      <c r="J350" s="124">
        <f>Nonpt_src_summary!L350</f>
        <v>0</v>
      </c>
      <c r="K350" s="125">
        <f>Nonpt_src_summary!M350</f>
        <v>0</v>
      </c>
    </row>
    <row r="351" spans="1:11">
      <c r="A351" s="31" t="s">
        <v>151</v>
      </c>
      <c r="B351" s="31" t="str">
        <f>Nonpt_src_summary!B351</f>
        <v>Tribal</v>
      </c>
      <c r="C351" s="31">
        <f>Nonpt_src_summary!E351</f>
        <v>30</v>
      </c>
      <c r="D351" s="31" t="str">
        <f>Nonpt_src_summary!F351</f>
        <v>30025</v>
      </c>
      <c r="E351" s="31" t="str">
        <f>Nonpt_src_summary!G351</f>
        <v>2310021503</v>
      </c>
      <c r="F351" s="31" t="str">
        <f>Nonpt_src_summary!H351</f>
        <v>Nonpoint Fugitives</v>
      </c>
      <c r="G351" s="160">
        <f>Nonpt_src_summary!I351</f>
        <v>0</v>
      </c>
      <c r="H351" s="124">
        <f>Nonpt_src_summary!J351</f>
        <v>0</v>
      </c>
      <c r="I351" s="124">
        <f>Nonpt_src_summary!K351</f>
        <v>0</v>
      </c>
      <c r="J351" s="124">
        <f>Nonpt_src_summary!L351</f>
        <v>0</v>
      </c>
      <c r="K351" s="125">
        <f>Nonpt_src_summary!M351</f>
        <v>0</v>
      </c>
    </row>
    <row r="352" spans="1:11">
      <c r="A352" s="31" t="s">
        <v>151</v>
      </c>
      <c r="B352" s="31" t="str">
        <f>Nonpt_src_summary!B352</f>
        <v>Tribal</v>
      </c>
      <c r="C352" s="31">
        <f>Nonpt_src_summary!E352</f>
        <v>30</v>
      </c>
      <c r="D352" s="31" t="str">
        <f>Nonpt_src_summary!F352</f>
        <v>30025</v>
      </c>
      <c r="E352" s="31" t="str">
        <f>Nonpt_src_summary!G352</f>
        <v>2310021505</v>
      </c>
      <c r="F352" s="31" t="str">
        <f>Nonpt_src_summary!H352</f>
        <v>Nonpoint Fugitives</v>
      </c>
      <c r="G352" s="160">
        <f>Nonpt_src_summary!I352</f>
        <v>0</v>
      </c>
      <c r="H352" s="124">
        <f>Nonpt_src_summary!J352</f>
        <v>0</v>
      </c>
      <c r="I352" s="124">
        <f>Nonpt_src_summary!K352</f>
        <v>0</v>
      </c>
      <c r="J352" s="124">
        <f>Nonpt_src_summary!L352</f>
        <v>0</v>
      </c>
      <c r="K352" s="125">
        <f>Nonpt_src_summary!M352</f>
        <v>0</v>
      </c>
    </row>
    <row r="353" spans="1:11">
      <c r="A353" s="31" t="s">
        <v>151</v>
      </c>
      <c r="B353" s="31" t="str">
        <f>Nonpt_src_summary!B353</f>
        <v>Tribal</v>
      </c>
      <c r="C353" s="31">
        <f>Nonpt_src_summary!E353</f>
        <v>30</v>
      </c>
      <c r="D353" s="31" t="str">
        <f>Nonpt_src_summary!F353</f>
        <v>30025</v>
      </c>
      <c r="E353" s="31" t="str">
        <f>Nonpt_src_summary!G353</f>
        <v>2310021506</v>
      </c>
      <c r="F353" s="31" t="str">
        <f>Nonpt_src_summary!H353</f>
        <v>Nonpoint Fugitives</v>
      </c>
      <c r="G353" s="160">
        <f>Nonpt_src_summary!I353</f>
        <v>0</v>
      </c>
      <c r="H353" s="124">
        <f>Nonpt_src_summary!J353</f>
        <v>0</v>
      </c>
      <c r="I353" s="124">
        <f>Nonpt_src_summary!K353</f>
        <v>0</v>
      </c>
      <c r="J353" s="124">
        <f>Nonpt_src_summary!L353</f>
        <v>0</v>
      </c>
      <c r="K353" s="125">
        <f>Nonpt_src_summary!M353</f>
        <v>0</v>
      </c>
    </row>
    <row r="354" spans="1:11">
      <c r="A354" s="31" t="s">
        <v>151</v>
      </c>
      <c r="B354" s="31" t="str">
        <f>Nonpt_src_summary!B354</f>
        <v>Tribal</v>
      </c>
      <c r="C354" s="31">
        <f>Nonpt_src_summary!E354</f>
        <v>30</v>
      </c>
      <c r="D354" s="31" t="str">
        <f>Nonpt_src_summary!F354</f>
        <v>30025</v>
      </c>
      <c r="E354" s="31" t="str">
        <f>Nonpt_src_summary!G354</f>
        <v>2310023511</v>
      </c>
      <c r="F354" s="31" t="str">
        <f>Nonpt_src_summary!H354</f>
        <v>Nonpoint Fugitives</v>
      </c>
      <c r="G354" s="160">
        <f>Nonpt_src_summary!I354</f>
        <v>0</v>
      </c>
      <c r="H354" s="124">
        <f>Nonpt_src_summary!J354</f>
        <v>0</v>
      </c>
      <c r="I354" s="124">
        <f>Nonpt_src_summary!K354</f>
        <v>0</v>
      </c>
      <c r="J354" s="124">
        <f>Nonpt_src_summary!L354</f>
        <v>0</v>
      </c>
      <c r="K354" s="125">
        <f>Nonpt_src_summary!M354</f>
        <v>0</v>
      </c>
    </row>
    <row r="355" spans="1:11">
      <c r="A355" s="31" t="s">
        <v>151</v>
      </c>
      <c r="B355" s="31" t="str">
        <f>Nonpt_src_summary!B355</f>
        <v>Tribal</v>
      </c>
      <c r="C355" s="31">
        <f>Nonpt_src_summary!E355</f>
        <v>30</v>
      </c>
      <c r="D355" s="31" t="str">
        <f>Nonpt_src_summary!F355</f>
        <v>30025</v>
      </c>
      <c r="E355" s="31" t="str">
        <f>Nonpt_src_summary!G355</f>
        <v>2310023512</v>
      </c>
      <c r="F355" s="31" t="str">
        <f>Nonpt_src_summary!H355</f>
        <v>Nonpoint Fugitives</v>
      </c>
      <c r="G355" s="160">
        <f>Nonpt_src_summary!I355</f>
        <v>0</v>
      </c>
      <c r="H355" s="124">
        <f>Nonpt_src_summary!J355</f>
        <v>0</v>
      </c>
      <c r="I355" s="124">
        <f>Nonpt_src_summary!K355</f>
        <v>0</v>
      </c>
      <c r="J355" s="124">
        <f>Nonpt_src_summary!L355</f>
        <v>0</v>
      </c>
      <c r="K355" s="125">
        <f>Nonpt_src_summary!M355</f>
        <v>0</v>
      </c>
    </row>
    <row r="356" spans="1:11">
      <c r="A356" s="31" t="s">
        <v>151</v>
      </c>
      <c r="B356" s="31" t="str">
        <f>Nonpt_src_summary!B356</f>
        <v>Tribal</v>
      </c>
      <c r="C356" s="31">
        <f>Nonpt_src_summary!E356</f>
        <v>30</v>
      </c>
      <c r="D356" s="31" t="str">
        <f>Nonpt_src_summary!F356</f>
        <v>30025</v>
      </c>
      <c r="E356" s="31" t="str">
        <f>Nonpt_src_summary!G356</f>
        <v>2310023513</v>
      </c>
      <c r="F356" s="31" t="str">
        <f>Nonpt_src_summary!H356</f>
        <v>Nonpoint Fugitives</v>
      </c>
      <c r="G356" s="160">
        <f>Nonpt_src_summary!I356</f>
        <v>0</v>
      </c>
      <c r="H356" s="124">
        <f>Nonpt_src_summary!J356</f>
        <v>0</v>
      </c>
      <c r="I356" s="124">
        <f>Nonpt_src_summary!K356</f>
        <v>0</v>
      </c>
      <c r="J356" s="124">
        <f>Nonpt_src_summary!L356</f>
        <v>0</v>
      </c>
      <c r="K356" s="125">
        <f>Nonpt_src_summary!M356</f>
        <v>0</v>
      </c>
    </row>
    <row r="357" spans="1:11">
      <c r="A357" s="31" t="s">
        <v>151</v>
      </c>
      <c r="B357" s="31" t="str">
        <f>Nonpt_src_summary!B357</f>
        <v>Tribal</v>
      </c>
      <c r="C357" s="31">
        <f>Nonpt_src_summary!E357</f>
        <v>30</v>
      </c>
      <c r="D357" s="31" t="str">
        <f>Nonpt_src_summary!F357</f>
        <v>30025</v>
      </c>
      <c r="E357" s="31" t="str">
        <f>Nonpt_src_summary!G357</f>
        <v>2310023515</v>
      </c>
      <c r="F357" s="31" t="str">
        <f>Nonpt_src_summary!H357</f>
        <v>Nonpoint Fugitives</v>
      </c>
      <c r="G357" s="160">
        <f>Nonpt_src_summary!I357</f>
        <v>0</v>
      </c>
      <c r="H357" s="124">
        <f>Nonpt_src_summary!J357</f>
        <v>0</v>
      </c>
      <c r="I357" s="124">
        <f>Nonpt_src_summary!K357</f>
        <v>0</v>
      </c>
      <c r="J357" s="124">
        <f>Nonpt_src_summary!L357</f>
        <v>0</v>
      </c>
      <c r="K357" s="125">
        <f>Nonpt_src_summary!M357</f>
        <v>0</v>
      </c>
    </row>
    <row r="358" spans="1:11">
      <c r="A358" s="31" t="s">
        <v>151</v>
      </c>
      <c r="B358" s="31" t="str">
        <f>Nonpt_src_summary!B358</f>
        <v>Tribal</v>
      </c>
      <c r="C358" s="31">
        <f>Nonpt_src_summary!E358</f>
        <v>30</v>
      </c>
      <c r="D358" s="31" t="str">
        <f>Nonpt_src_summary!F358</f>
        <v>30025</v>
      </c>
      <c r="E358" s="31" t="str">
        <f>Nonpt_src_summary!G358</f>
        <v>2310023516</v>
      </c>
      <c r="F358" s="31" t="str">
        <f>Nonpt_src_summary!H358</f>
        <v>Nonpoint Fugitives</v>
      </c>
      <c r="G358" s="160">
        <f>Nonpt_src_summary!I358</f>
        <v>0</v>
      </c>
      <c r="H358" s="124">
        <f>Nonpt_src_summary!J358</f>
        <v>0</v>
      </c>
      <c r="I358" s="124">
        <f>Nonpt_src_summary!K358</f>
        <v>0</v>
      </c>
      <c r="J358" s="124">
        <f>Nonpt_src_summary!L358</f>
        <v>0</v>
      </c>
      <c r="K358" s="125">
        <f>Nonpt_src_summary!M358</f>
        <v>0</v>
      </c>
    </row>
    <row r="359" spans="1:11">
      <c r="A359" s="31" t="s">
        <v>151</v>
      </c>
      <c r="B359" s="31" t="str">
        <f>Nonpt_src_summary!B359</f>
        <v>Tribal</v>
      </c>
      <c r="C359" s="31">
        <f>Nonpt_src_summary!E359</f>
        <v>30</v>
      </c>
      <c r="D359" s="31" t="str">
        <f>Nonpt_src_summary!F359</f>
        <v>30033</v>
      </c>
      <c r="E359" s="31" t="str">
        <f>Nonpt_src_summary!G359</f>
        <v>2310011501</v>
      </c>
      <c r="F359" s="31" t="str">
        <f>Nonpt_src_summary!H359</f>
        <v>Nonpoint Fugitives</v>
      </c>
      <c r="G359" s="160">
        <f>Nonpt_src_summary!I359</f>
        <v>0</v>
      </c>
      <c r="H359" s="124">
        <f>Nonpt_src_summary!J359</f>
        <v>0</v>
      </c>
      <c r="I359" s="124">
        <f>Nonpt_src_summary!K359</f>
        <v>0</v>
      </c>
      <c r="J359" s="124">
        <f>Nonpt_src_summary!L359</f>
        <v>0</v>
      </c>
      <c r="K359" s="125">
        <f>Nonpt_src_summary!M359</f>
        <v>0</v>
      </c>
    </row>
    <row r="360" spans="1:11">
      <c r="A360" s="31" t="s">
        <v>151</v>
      </c>
      <c r="B360" s="31" t="str">
        <f>Nonpt_src_summary!B360</f>
        <v>Tribal</v>
      </c>
      <c r="C360" s="31">
        <f>Nonpt_src_summary!E360</f>
        <v>30</v>
      </c>
      <c r="D360" s="31" t="str">
        <f>Nonpt_src_summary!F360</f>
        <v>30033</v>
      </c>
      <c r="E360" s="31" t="str">
        <f>Nonpt_src_summary!G360</f>
        <v>2310011502</v>
      </c>
      <c r="F360" s="31" t="str">
        <f>Nonpt_src_summary!H360</f>
        <v>Nonpoint Fugitives</v>
      </c>
      <c r="G360" s="160">
        <f>Nonpt_src_summary!I360</f>
        <v>0</v>
      </c>
      <c r="H360" s="124">
        <f>Nonpt_src_summary!J360</f>
        <v>0</v>
      </c>
      <c r="I360" s="124">
        <f>Nonpt_src_summary!K360</f>
        <v>0</v>
      </c>
      <c r="J360" s="124">
        <f>Nonpt_src_summary!L360</f>
        <v>0</v>
      </c>
      <c r="K360" s="125">
        <f>Nonpt_src_summary!M360</f>
        <v>0</v>
      </c>
    </row>
    <row r="361" spans="1:11">
      <c r="A361" s="31" t="s">
        <v>151</v>
      </c>
      <c r="B361" s="31" t="str">
        <f>Nonpt_src_summary!B361</f>
        <v>Tribal</v>
      </c>
      <c r="C361" s="31">
        <f>Nonpt_src_summary!E361</f>
        <v>30</v>
      </c>
      <c r="D361" s="31" t="str">
        <f>Nonpt_src_summary!F361</f>
        <v>30033</v>
      </c>
      <c r="E361" s="31" t="str">
        <f>Nonpt_src_summary!G361</f>
        <v>2310011503</v>
      </c>
      <c r="F361" s="31" t="str">
        <f>Nonpt_src_summary!H361</f>
        <v>Nonpoint Fugitives</v>
      </c>
      <c r="G361" s="160">
        <f>Nonpt_src_summary!I361</f>
        <v>0</v>
      </c>
      <c r="H361" s="124">
        <f>Nonpt_src_summary!J361</f>
        <v>0</v>
      </c>
      <c r="I361" s="124">
        <f>Nonpt_src_summary!K361</f>
        <v>0</v>
      </c>
      <c r="J361" s="124">
        <f>Nonpt_src_summary!L361</f>
        <v>0</v>
      </c>
      <c r="K361" s="125">
        <f>Nonpt_src_summary!M361</f>
        <v>0</v>
      </c>
    </row>
    <row r="362" spans="1:11">
      <c r="A362" s="31" t="s">
        <v>151</v>
      </c>
      <c r="B362" s="31" t="str">
        <f>Nonpt_src_summary!B362</f>
        <v>Tribal</v>
      </c>
      <c r="C362" s="31">
        <f>Nonpt_src_summary!E362</f>
        <v>30</v>
      </c>
      <c r="D362" s="31" t="str">
        <f>Nonpt_src_summary!F362</f>
        <v>30033</v>
      </c>
      <c r="E362" s="31" t="str">
        <f>Nonpt_src_summary!G362</f>
        <v>2310011505</v>
      </c>
      <c r="F362" s="31" t="str">
        <f>Nonpt_src_summary!H362</f>
        <v>Nonpoint Fugitives</v>
      </c>
      <c r="G362" s="160">
        <f>Nonpt_src_summary!I362</f>
        <v>0</v>
      </c>
      <c r="H362" s="124">
        <f>Nonpt_src_summary!J362</f>
        <v>0</v>
      </c>
      <c r="I362" s="124">
        <f>Nonpt_src_summary!K362</f>
        <v>0</v>
      </c>
      <c r="J362" s="124">
        <f>Nonpt_src_summary!L362</f>
        <v>0</v>
      </c>
      <c r="K362" s="125">
        <f>Nonpt_src_summary!M362</f>
        <v>0</v>
      </c>
    </row>
    <row r="363" spans="1:11">
      <c r="A363" s="31" t="s">
        <v>151</v>
      </c>
      <c r="B363" s="31" t="str">
        <f>Nonpt_src_summary!B363</f>
        <v>Tribal</v>
      </c>
      <c r="C363" s="31">
        <f>Nonpt_src_summary!E363</f>
        <v>30</v>
      </c>
      <c r="D363" s="31" t="str">
        <f>Nonpt_src_summary!F363</f>
        <v>30033</v>
      </c>
      <c r="E363" s="31" t="str">
        <f>Nonpt_src_summary!G363</f>
        <v>2310021501</v>
      </c>
      <c r="F363" s="31" t="str">
        <f>Nonpt_src_summary!H363</f>
        <v>Nonpoint Fugitives</v>
      </c>
      <c r="G363" s="160">
        <f>Nonpt_src_summary!I363</f>
        <v>0</v>
      </c>
      <c r="H363" s="124">
        <f>Nonpt_src_summary!J363</f>
        <v>0</v>
      </c>
      <c r="I363" s="124">
        <f>Nonpt_src_summary!K363</f>
        <v>0</v>
      </c>
      <c r="J363" s="124">
        <f>Nonpt_src_summary!L363</f>
        <v>0</v>
      </c>
      <c r="K363" s="125">
        <f>Nonpt_src_summary!M363</f>
        <v>0</v>
      </c>
    </row>
    <row r="364" spans="1:11">
      <c r="A364" s="31" t="s">
        <v>151</v>
      </c>
      <c r="B364" s="31" t="str">
        <f>Nonpt_src_summary!B364</f>
        <v>Tribal</v>
      </c>
      <c r="C364" s="31">
        <f>Nonpt_src_summary!E364</f>
        <v>30</v>
      </c>
      <c r="D364" s="31" t="str">
        <f>Nonpt_src_summary!F364</f>
        <v>30033</v>
      </c>
      <c r="E364" s="31" t="str">
        <f>Nonpt_src_summary!G364</f>
        <v>2310021502</v>
      </c>
      <c r="F364" s="31" t="str">
        <f>Nonpt_src_summary!H364</f>
        <v>Nonpoint Fugitives</v>
      </c>
      <c r="G364" s="160">
        <f>Nonpt_src_summary!I364</f>
        <v>0</v>
      </c>
      <c r="H364" s="124">
        <f>Nonpt_src_summary!J364</f>
        <v>0</v>
      </c>
      <c r="I364" s="124">
        <f>Nonpt_src_summary!K364</f>
        <v>0</v>
      </c>
      <c r="J364" s="124">
        <f>Nonpt_src_summary!L364</f>
        <v>0</v>
      </c>
      <c r="K364" s="125">
        <f>Nonpt_src_summary!M364</f>
        <v>0</v>
      </c>
    </row>
    <row r="365" spans="1:11">
      <c r="A365" s="31" t="s">
        <v>151</v>
      </c>
      <c r="B365" s="31" t="str">
        <f>Nonpt_src_summary!B365</f>
        <v>Tribal</v>
      </c>
      <c r="C365" s="31">
        <f>Nonpt_src_summary!E365</f>
        <v>30</v>
      </c>
      <c r="D365" s="31" t="str">
        <f>Nonpt_src_summary!F365</f>
        <v>30033</v>
      </c>
      <c r="E365" s="31" t="str">
        <f>Nonpt_src_summary!G365</f>
        <v>2310021503</v>
      </c>
      <c r="F365" s="31" t="str">
        <f>Nonpt_src_summary!H365</f>
        <v>Nonpoint Fugitives</v>
      </c>
      <c r="G365" s="160">
        <f>Nonpt_src_summary!I365</f>
        <v>0</v>
      </c>
      <c r="H365" s="124">
        <f>Nonpt_src_summary!J365</f>
        <v>0</v>
      </c>
      <c r="I365" s="124">
        <f>Nonpt_src_summary!K365</f>
        <v>0</v>
      </c>
      <c r="J365" s="124">
        <f>Nonpt_src_summary!L365</f>
        <v>0</v>
      </c>
      <c r="K365" s="125">
        <f>Nonpt_src_summary!M365</f>
        <v>0</v>
      </c>
    </row>
    <row r="366" spans="1:11">
      <c r="A366" s="31" t="s">
        <v>151</v>
      </c>
      <c r="B366" s="31" t="str">
        <f>Nonpt_src_summary!B366</f>
        <v>Tribal</v>
      </c>
      <c r="C366" s="31">
        <f>Nonpt_src_summary!E366</f>
        <v>30</v>
      </c>
      <c r="D366" s="31" t="str">
        <f>Nonpt_src_summary!F366</f>
        <v>30033</v>
      </c>
      <c r="E366" s="31" t="str">
        <f>Nonpt_src_summary!G366</f>
        <v>2310021505</v>
      </c>
      <c r="F366" s="31" t="str">
        <f>Nonpt_src_summary!H366</f>
        <v>Nonpoint Fugitives</v>
      </c>
      <c r="G366" s="160">
        <f>Nonpt_src_summary!I366</f>
        <v>0</v>
      </c>
      <c r="H366" s="124">
        <f>Nonpt_src_summary!J366</f>
        <v>0</v>
      </c>
      <c r="I366" s="124">
        <f>Nonpt_src_summary!K366</f>
        <v>0</v>
      </c>
      <c r="J366" s="124">
        <f>Nonpt_src_summary!L366</f>
        <v>0</v>
      </c>
      <c r="K366" s="125">
        <f>Nonpt_src_summary!M366</f>
        <v>0</v>
      </c>
    </row>
    <row r="367" spans="1:11">
      <c r="A367" s="31" t="s">
        <v>151</v>
      </c>
      <c r="B367" s="31" t="str">
        <f>Nonpt_src_summary!B367</f>
        <v>Tribal</v>
      </c>
      <c r="C367" s="31">
        <f>Nonpt_src_summary!E367</f>
        <v>30</v>
      </c>
      <c r="D367" s="31" t="str">
        <f>Nonpt_src_summary!F367</f>
        <v>30033</v>
      </c>
      <c r="E367" s="31" t="str">
        <f>Nonpt_src_summary!G367</f>
        <v>2310021506</v>
      </c>
      <c r="F367" s="31" t="str">
        <f>Nonpt_src_summary!H367</f>
        <v>Nonpoint Fugitives</v>
      </c>
      <c r="G367" s="160">
        <f>Nonpt_src_summary!I367</f>
        <v>0</v>
      </c>
      <c r="H367" s="124">
        <f>Nonpt_src_summary!J367</f>
        <v>0</v>
      </c>
      <c r="I367" s="124">
        <f>Nonpt_src_summary!K367</f>
        <v>0</v>
      </c>
      <c r="J367" s="124">
        <f>Nonpt_src_summary!L367</f>
        <v>0</v>
      </c>
      <c r="K367" s="125">
        <f>Nonpt_src_summary!M367</f>
        <v>0</v>
      </c>
    </row>
    <row r="368" spans="1:11">
      <c r="A368" s="31" t="s">
        <v>151</v>
      </c>
      <c r="B368" s="31" t="str">
        <f>Nonpt_src_summary!B368</f>
        <v>Tribal</v>
      </c>
      <c r="C368" s="31">
        <f>Nonpt_src_summary!E368</f>
        <v>30</v>
      </c>
      <c r="D368" s="31" t="str">
        <f>Nonpt_src_summary!F368</f>
        <v>30033</v>
      </c>
      <c r="E368" s="31" t="str">
        <f>Nonpt_src_summary!G368</f>
        <v>2310023511</v>
      </c>
      <c r="F368" s="31" t="str">
        <f>Nonpt_src_summary!H368</f>
        <v>Nonpoint Fugitives</v>
      </c>
      <c r="G368" s="160">
        <f>Nonpt_src_summary!I368</f>
        <v>0</v>
      </c>
      <c r="H368" s="124">
        <f>Nonpt_src_summary!J368</f>
        <v>0</v>
      </c>
      <c r="I368" s="124">
        <f>Nonpt_src_summary!K368</f>
        <v>0</v>
      </c>
      <c r="J368" s="124">
        <f>Nonpt_src_summary!L368</f>
        <v>0</v>
      </c>
      <c r="K368" s="125">
        <f>Nonpt_src_summary!M368</f>
        <v>0</v>
      </c>
    </row>
    <row r="369" spans="1:11">
      <c r="A369" s="31" t="s">
        <v>151</v>
      </c>
      <c r="B369" s="31" t="str">
        <f>Nonpt_src_summary!B369</f>
        <v>Tribal</v>
      </c>
      <c r="C369" s="31">
        <f>Nonpt_src_summary!E369</f>
        <v>30</v>
      </c>
      <c r="D369" s="31" t="str">
        <f>Nonpt_src_summary!F369</f>
        <v>30033</v>
      </c>
      <c r="E369" s="31" t="str">
        <f>Nonpt_src_summary!G369</f>
        <v>2310023512</v>
      </c>
      <c r="F369" s="31" t="str">
        <f>Nonpt_src_summary!H369</f>
        <v>Nonpoint Fugitives</v>
      </c>
      <c r="G369" s="160">
        <f>Nonpt_src_summary!I369</f>
        <v>0</v>
      </c>
      <c r="H369" s="124">
        <f>Nonpt_src_summary!J369</f>
        <v>0</v>
      </c>
      <c r="I369" s="124">
        <f>Nonpt_src_summary!K369</f>
        <v>0</v>
      </c>
      <c r="J369" s="124">
        <f>Nonpt_src_summary!L369</f>
        <v>0</v>
      </c>
      <c r="K369" s="125">
        <f>Nonpt_src_summary!M369</f>
        <v>0</v>
      </c>
    </row>
    <row r="370" spans="1:11">
      <c r="A370" s="31" t="s">
        <v>151</v>
      </c>
      <c r="B370" s="31" t="str">
        <f>Nonpt_src_summary!B370</f>
        <v>Tribal</v>
      </c>
      <c r="C370" s="31">
        <f>Nonpt_src_summary!E370</f>
        <v>30</v>
      </c>
      <c r="D370" s="31" t="str">
        <f>Nonpt_src_summary!F370</f>
        <v>30033</v>
      </c>
      <c r="E370" s="31" t="str">
        <f>Nonpt_src_summary!G370</f>
        <v>2310023513</v>
      </c>
      <c r="F370" s="31" t="str">
        <f>Nonpt_src_summary!H370</f>
        <v>Nonpoint Fugitives</v>
      </c>
      <c r="G370" s="160">
        <f>Nonpt_src_summary!I370</f>
        <v>0</v>
      </c>
      <c r="H370" s="124">
        <f>Nonpt_src_summary!J370</f>
        <v>0</v>
      </c>
      <c r="I370" s="124">
        <f>Nonpt_src_summary!K370</f>
        <v>0</v>
      </c>
      <c r="J370" s="124">
        <f>Nonpt_src_summary!L370</f>
        <v>0</v>
      </c>
      <c r="K370" s="125">
        <f>Nonpt_src_summary!M370</f>
        <v>0</v>
      </c>
    </row>
    <row r="371" spans="1:11">
      <c r="A371" s="31" t="s">
        <v>151</v>
      </c>
      <c r="B371" s="31" t="str">
        <f>Nonpt_src_summary!B371</f>
        <v>Tribal</v>
      </c>
      <c r="C371" s="31">
        <f>Nonpt_src_summary!E371</f>
        <v>30</v>
      </c>
      <c r="D371" s="31" t="str">
        <f>Nonpt_src_summary!F371</f>
        <v>30033</v>
      </c>
      <c r="E371" s="31" t="str">
        <f>Nonpt_src_summary!G371</f>
        <v>2310023515</v>
      </c>
      <c r="F371" s="31" t="str">
        <f>Nonpt_src_summary!H371</f>
        <v>Nonpoint Fugitives</v>
      </c>
      <c r="G371" s="160">
        <f>Nonpt_src_summary!I371</f>
        <v>0</v>
      </c>
      <c r="H371" s="124">
        <f>Nonpt_src_summary!J371</f>
        <v>0</v>
      </c>
      <c r="I371" s="124">
        <f>Nonpt_src_summary!K371</f>
        <v>0</v>
      </c>
      <c r="J371" s="124">
        <f>Nonpt_src_summary!L371</f>
        <v>0</v>
      </c>
      <c r="K371" s="125">
        <f>Nonpt_src_summary!M371</f>
        <v>0</v>
      </c>
    </row>
    <row r="372" spans="1:11">
      <c r="A372" s="31" t="s">
        <v>151</v>
      </c>
      <c r="B372" s="31" t="str">
        <f>Nonpt_src_summary!B372</f>
        <v>Tribal</v>
      </c>
      <c r="C372" s="31">
        <f>Nonpt_src_summary!E372</f>
        <v>30</v>
      </c>
      <c r="D372" s="31" t="str">
        <f>Nonpt_src_summary!F372</f>
        <v>30033</v>
      </c>
      <c r="E372" s="31" t="str">
        <f>Nonpt_src_summary!G372</f>
        <v>2310023516</v>
      </c>
      <c r="F372" s="31" t="str">
        <f>Nonpt_src_summary!H372</f>
        <v>Nonpoint Fugitives</v>
      </c>
      <c r="G372" s="160">
        <f>Nonpt_src_summary!I372</f>
        <v>0</v>
      </c>
      <c r="H372" s="124">
        <f>Nonpt_src_summary!J372</f>
        <v>0</v>
      </c>
      <c r="I372" s="124">
        <f>Nonpt_src_summary!K372</f>
        <v>0</v>
      </c>
      <c r="J372" s="124">
        <f>Nonpt_src_summary!L372</f>
        <v>0</v>
      </c>
      <c r="K372" s="125">
        <f>Nonpt_src_summary!M372</f>
        <v>0</v>
      </c>
    </row>
    <row r="373" spans="1:11">
      <c r="A373" s="31" t="s">
        <v>151</v>
      </c>
      <c r="B373" s="31" t="str">
        <f>Nonpt_src_summary!B373</f>
        <v>Tribal</v>
      </c>
      <c r="C373" s="31">
        <f>Nonpt_src_summary!E373</f>
        <v>38</v>
      </c>
      <c r="D373" s="31" t="str">
        <f>Nonpt_src_summary!F373</f>
        <v>38033</v>
      </c>
      <c r="E373" s="31" t="str">
        <f>Nonpt_src_summary!G373</f>
        <v>2310011501</v>
      </c>
      <c r="F373" s="31" t="str">
        <f>Nonpt_src_summary!H373</f>
        <v>Nonpoint Fugitives</v>
      </c>
      <c r="G373" s="160">
        <f>Nonpt_src_summary!I373</f>
        <v>0</v>
      </c>
      <c r="H373" s="124">
        <f>Nonpt_src_summary!J373</f>
        <v>0</v>
      </c>
      <c r="I373" s="124">
        <f>Nonpt_src_summary!K373</f>
        <v>0</v>
      </c>
      <c r="J373" s="124">
        <f>Nonpt_src_summary!L373</f>
        <v>0</v>
      </c>
      <c r="K373" s="125">
        <f>Nonpt_src_summary!M373</f>
        <v>0</v>
      </c>
    </row>
    <row r="374" spans="1:11">
      <c r="A374" s="31" t="s">
        <v>151</v>
      </c>
      <c r="B374" s="31" t="str">
        <f>Nonpt_src_summary!B374</f>
        <v>Tribal</v>
      </c>
      <c r="C374" s="31">
        <f>Nonpt_src_summary!E374</f>
        <v>38</v>
      </c>
      <c r="D374" s="31" t="str">
        <f>Nonpt_src_summary!F374</f>
        <v>38033</v>
      </c>
      <c r="E374" s="31" t="str">
        <f>Nonpt_src_summary!G374</f>
        <v>2310011502</v>
      </c>
      <c r="F374" s="31" t="str">
        <f>Nonpt_src_summary!H374</f>
        <v>Nonpoint Fugitives</v>
      </c>
      <c r="G374" s="160">
        <f>Nonpt_src_summary!I374</f>
        <v>0</v>
      </c>
      <c r="H374" s="124">
        <f>Nonpt_src_summary!J374</f>
        <v>0</v>
      </c>
      <c r="I374" s="124">
        <f>Nonpt_src_summary!K374</f>
        <v>0</v>
      </c>
      <c r="J374" s="124">
        <f>Nonpt_src_summary!L374</f>
        <v>0</v>
      </c>
      <c r="K374" s="125">
        <f>Nonpt_src_summary!M374</f>
        <v>0</v>
      </c>
    </row>
    <row r="375" spans="1:11">
      <c r="A375" s="31" t="s">
        <v>151</v>
      </c>
      <c r="B375" s="31" t="str">
        <f>Nonpt_src_summary!B375</f>
        <v>Tribal</v>
      </c>
      <c r="C375" s="31">
        <f>Nonpt_src_summary!E375</f>
        <v>38</v>
      </c>
      <c r="D375" s="31" t="str">
        <f>Nonpt_src_summary!F375</f>
        <v>38033</v>
      </c>
      <c r="E375" s="31" t="str">
        <f>Nonpt_src_summary!G375</f>
        <v>2310011503</v>
      </c>
      <c r="F375" s="31" t="str">
        <f>Nonpt_src_summary!H375</f>
        <v>Nonpoint Fugitives</v>
      </c>
      <c r="G375" s="160">
        <f>Nonpt_src_summary!I375</f>
        <v>0</v>
      </c>
      <c r="H375" s="124">
        <f>Nonpt_src_summary!J375</f>
        <v>0</v>
      </c>
      <c r="I375" s="124">
        <f>Nonpt_src_summary!K375</f>
        <v>0</v>
      </c>
      <c r="J375" s="124">
        <f>Nonpt_src_summary!L375</f>
        <v>0</v>
      </c>
      <c r="K375" s="125">
        <f>Nonpt_src_summary!M375</f>
        <v>0</v>
      </c>
    </row>
    <row r="376" spans="1:11">
      <c r="A376" s="31" t="s">
        <v>151</v>
      </c>
      <c r="B376" s="31" t="str">
        <f>Nonpt_src_summary!B376</f>
        <v>Tribal</v>
      </c>
      <c r="C376" s="31">
        <f>Nonpt_src_summary!E376</f>
        <v>38</v>
      </c>
      <c r="D376" s="31" t="str">
        <f>Nonpt_src_summary!F376</f>
        <v>38033</v>
      </c>
      <c r="E376" s="31" t="str">
        <f>Nonpt_src_summary!G376</f>
        <v>2310011505</v>
      </c>
      <c r="F376" s="31" t="str">
        <f>Nonpt_src_summary!H376</f>
        <v>Nonpoint Fugitives</v>
      </c>
      <c r="G376" s="160">
        <f>Nonpt_src_summary!I376</f>
        <v>0</v>
      </c>
      <c r="H376" s="124">
        <f>Nonpt_src_summary!J376</f>
        <v>0</v>
      </c>
      <c r="I376" s="124">
        <f>Nonpt_src_summary!K376</f>
        <v>0</v>
      </c>
      <c r="J376" s="124">
        <f>Nonpt_src_summary!L376</f>
        <v>0</v>
      </c>
      <c r="K376" s="125">
        <f>Nonpt_src_summary!M376</f>
        <v>0</v>
      </c>
    </row>
    <row r="377" spans="1:11">
      <c r="A377" s="31" t="s">
        <v>151</v>
      </c>
      <c r="B377" s="31" t="str">
        <f>Nonpt_src_summary!B377</f>
        <v>Tribal</v>
      </c>
      <c r="C377" s="31">
        <f>Nonpt_src_summary!E377</f>
        <v>38</v>
      </c>
      <c r="D377" s="31" t="str">
        <f>Nonpt_src_summary!F377</f>
        <v>38033</v>
      </c>
      <c r="E377" s="31" t="str">
        <f>Nonpt_src_summary!G377</f>
        <v>2310021501</v>
      </c>
      <c r="F377" s="31" t="str">
        <f>Nonpt_src_summary!H377</f>
        <v>Nonpoint Fugitives</v>
      </c>
      <c r="G377" s="160">
        <f>Nonpt_src_summary!I377</f>
        <v>0</v>
      </c>
      <c r="H377" s="124">
        <f>Nonpt_src_summary!J377</f>
        <v>0</v>
      </c>
      <c r="I377" s="124">
        <f>Nonpt_src_summary!K377</f>
        <v>0</v>
      </c>
      <c r="J377" s="124">
        <f>Nonpt_src_summary!L377</f>
        <v>0</v>
      </c>
      <c r="K377" s="125">
        <f>Nonpt_src_summary!M377</f>
        <v>0</v>
      </c>
    </row>
    <row r="378" spans="1:11">
      <c r="A378" s="31" t="s">
        <v>151</v>
      </c>
      <c r="B378" s="31" t="str">
        <f>Nonpt_src_summary!B378</f>
        <v>Tribal</v>
      </c>
      <c r="C378" s="31">
        <f>Nonpt_src_summary!E378</f>
        <v>38</v>
      </c>
      <c r="D378" s="31" t="str">
        <f>Nonpt_src_summary!F378</f>
        <v>38033</v>
      </c>
      <c r="E378" s="31" t="str">
        <f>Nonpt_src_summary!G378</f>
        <v>2310021502</v>
      </c>
      <c r="F378" s="31" t="str">
        <f>Nonpt_src_summary!H378</f>
        <v>Nonpoint Fugitives</v>
      </c>
      <c r="G378" s="160">
        <f>Nonpt_src_summary!I378</f>
        <v>0</v>
      </c>
      <c r="H378" s="124">
        <f>Nonpt_src_summary!J378</f>
        <v>0</v>
      </c>
      <c r="I378" s="124">
        <f>Nonpt_src_summary!K378</f>
        <v>0</v>
      </c>
      <c r="J378" s="124">
        <f>Nonpt_src_summary!L378</f>
        <v>0</v>
      </c>
      <c r="K378" s="125">
        <f>Nonpt_src_summary!M378</f>
        <v>0</v>
      </c>
    </row>
    <row r="379" spans="1:11">
      <c r="A379" s="31" t="s">
        <v>151</v>
      </c>
      <c r="B379" s="31" t="str">
        <f>Nonpt_src_summary!B379</f>
        <v>Tribal</v>
      </c>
      <c r="C379" s="31">
        <f>Nonpt_src_summary!E379</f>
        <v>38</v>
      </c>
      <c r="D379" s="31" t="str">
        <f>Nonpt_src_summary!F379</f>
        <v>38033</v>
      </c>
      <c r="E379" s="31" t="str">
        <f>Nonpt_src_summary!G379</f>
        <v>2310021503</v>
      </c>
      <c r="F379" s="31" t="str">
        <f>Nonpt_src_summary!H379</f>
        <v>Nonpoint Fugitives</v>
      </c>
      <c r="G379" s="160">
        <f>Nonpt_src_summary!I379</f>
        <v>0</v>
      </c>
      <c r="H379" s="124">
        <f>Nonpt_src_summary!J379</f>
        <v>0</v>
      </c>
      <c r="I379" s="124">
        <f>Nonpt_src_summary!K379</f>
        <v>0</v>
      </c>
      <c r="J379" s="124">
        <f>Nonpt_src_summary!L379</f>
        <v>0</v>
      </c>
      <c r="K379" s="125">
        <f>Nonpt_src_summary!M379</f>
        <v>0</v>
      </c>
    </row>
    <row r="380" spans="1:11">
      <c r="A380" s="31" t="s">
        <v>151</v>
      </c>
      <c r="B380" s="31" t="str">
        <f>Nonpt_src_summary!B380</f>
        <v>Tribal</v>
      </c>
      <c r="C380" s="31">
        <f>Nonpt_src_summary!E380</f>
        <v>38</v>
      </c>
      <c r="D380" s="31" t="str">
        <f>Nonpt_src_summary!F380</f>
        <v>38033</v>
      </c>
      <c r="E380" s="31" t="str">
        <f>Nonpt_src_summary!G380</f>
        <v>2310021505</v>
      </c>
      <c r="F380" s="31" t="str">
        <f>Nonpt_src_summary!H380</f>
        <v>Nonpoint Fugitives</v>
      </c>
      <c r="G380" s="160">
        <f>Nonpt_src_summary!I380</f>
        <v>0</v>
      </c>
      <c r="H380" s="124">
        <f>Nonpt_src_summary!J380</f>
        <v>0</v>
      </c>
      <c r="I380" s="124">
        <f>Nonpt_src_summary!K380</f>
        <v>0</v>
      </c>
      <c r="J380" s="124">
        <f>Nonpt_src_summary!L380</f>
        <v>0</v>
      </c>
      <c r="K380" s="125">
        <f>Nonpt_src_summary!M380</f>
        <v>0</v>
      </c>
    </row>
    <row r="381" spans="1:11">
      <c r="A381" s="31" t="s">
        <v>151</v>
      </c>
      <c r="B381" s="31" t="str">
        <f>Nonpt_src_summary!B381</f>
        <v>Tribal</v>
      </c>
      <c r="C381" s="31">
        <f>Nonpt_src_summary!E381</f>
        <v>38</v>
      </c>
      <c r="D381" s="31" t="str">
        <f>Nonpt_src_summary!F381</f>
        <v>38033</v>
      </c>
      <c r="E381" s="31" t="str">
        <f>Nonpt_src_summary!G381</f>
        <v>2310021506</v>
      </c>
      <c r="F381" s="31" t="str">
        <f>Nonpt_src_summary!H381</f>
        <v>Nonpoint Fugitives</v>
      </c>
      <c r="G381" s="160">
        <f>Nonpt_src_summary!I381</f>
        <v>0</v>
      </c>
      <c r="H381" s="124">
        <f>Nonpt_src_summary!J381</f>
        <v>0</v>
      </c>
      <c r="I381" s="124">
        <f>Nonpt_src_summary!K381</f>
        <v>0</v>
      </c>
      <c r="J381" s="124">
        <f>Nonpt_src_summary!L381</f>
        <v>0</v>
      </c>
      <c r="K381" s="125">
        <f>Nonpt_src_summary!M381</f>
        <v>0</v>
      </c>
    </row>
    <row r="382" spans="1:11">
      <c r="A382" s="31" t="s">
        <v>151</v>
      </c>
      <c r="B382" s="31" t="str">
        <f>Nonpt_src_summary!B382</f>
        <v>Tribal</v>
      </c>
      <c r="C382" s="31">
        <f>Nonpt_src_summary!E382</f>
        <v>38</v>
      </c>
      <c r="D382" s="31" t="str">
        <f>Nonpt_src_summary!F382</f>
        <v>38033</v>
      </c>
      <c r="E382" s="31" t="str">
        <f>Nonpt_src_summary!G382</f>
        <v>2310023511</v>
      </c>
      <c r="F382" s="31" t="str">
        <f>Nonpt_src_summary!H382</f>
        <v>Nonpoint Fugitives</v>
      </c>
      <c r="G382" s="160">
        <f>Nonpt_src_summary!I382</f>
        <v>0</v>
      </c>
      <c r="H382" s="124">
        <f>Nonpt_src_summary!J382</f>
        <v>0</v>
      </c>
      <c r="I382" s="124">
        <f>Nonpt_src_summary!K382</f>
        <v>0</v>
      </c>
      <c r="J382" s="124">
        <f>Nonpt_src_summary!L382</f>
        <v>0</v>
      </c>
      <c r="K382" s="125">
        <f>Nonpt_src_summary!M382</f>
        <v>0</v>
      </c>
    </row>
    <row r="383" spans="1:11">
      <c r="A383" s="31" t="s">
        <v>151</v>
      </c>
      <c r="B383" s="31" t="str">
        <f>Nonpt_src_summary!B383</f>
        <v>Tribal</v>
      </c>
      <c r="C383" s="31">
        <f>Nonpt_src_summary!E383</f>
        <v>38</v>
      </c>
      <c r="D383" s="31" t="str">
        <f>Nonpt_src_summary!F383</f>
        <v>38033</v>
      </c>
      <c r="E383" s="31" t="str">
        <f>Nonpt_src_summary!G383</f>
        <v>2310023512</v>
      </c>
      <c r="F383" s="31" t="str">
        <f>Nonpt_src_summary!H383</f>
        <v>Nonpoint Fugitives</v>
      </c>
      <c r="G383" s="160">
        <f>Nonpt_src_summary!I383</f>
        <v>0</v>
      </c>
      <c r="H383" s="124">
        <f>Nonpt_src_summary!J383</f>
        <v>0</v>
      </c>
      <c r="I383" s="124">
        <f>Nonpt_src_summary!K383</f>
        <v>0</v>
      </c>
      <c r="J383" s="124">
        <f>Nonpt_src_summary!L383</f>
        <v>0</v>
      </c>
      <c r="K383" s="125">
        <f>Nonpt_src_summary!M383</f>
        <v>0</v>
      </c>
    </row>
    <row r="384" spans="1:11">
      <c r="A384" s="31" t="s">
        <v>151</v>
      </c>
      <c r="B384" s="31" t="str">
        <f>Nonpt_src_summary!B384</f>
        <v>Tribal</v>
      </c>
      <c r="C384" s="31">
        <f>Nonpt_src_summary!E384</f>
        <v>38</v>
      </c>
      <c r="D384" s="31" t="str">
        <f>Nonpt_src_summary!F384</f>
        <v>38033</v>
      </c>
      <c r="E384" s="31" t="str">
        <f>Nonpt_src_summary!G384</f>
        <v>2310023513</v>
      </c>
      <c r="F384" s="31" t="str">
        <f>Nonpt_src_summary!H384</f>
        <v>Nonpoint Fugitives</v>
      </c>
      <c r="G384" s="160">
        <f>Nonpt_src_summary!I384</f>
        <v>0</v>
      </c>
      <c r="H384" s="124">
        <f>Nonpt_src_summary!J384</f>
        <v>0</v>
      </c>
      <c r="I384" s="124">
        <f>Nonpt_src_summary!K384</f>
        <v>0</v>
      </c>
      <c r="J384" s="124">
        <f>Nonpt_src_summary!L384</f>
        <v>0</v>
      </c>
      <c r="K384" s="125">
        <f>Nonpt_src_summary!M384</f>
        <v>0</v>
      </c>
    </row>
    <row r="385" spans="1:11">
      <c r="A385" s="31" t="s">
        <v>151</v>
      </c>
      <c r="B385" s="31" t="str">
        <f>Nonpt_src_summary!B385</f>
        <v>Tribal</v>
      </c>
      <c r="C385" s="31">
        <f>Nonpt_src_summary!E385</f>
        <v>38</v>
      </c>
      <c r="D385" s="31" t="str">
        <f>Nonpt_src_summary!F385</f>
        <v>38033</v>
      </c>
      <c r="E385" s="31" t="str">
        <f>Nonpt_src_summary!G385</f>
        <v>2310023515</v>
      </c>
      <c r="F385" s="31" t="str">
        <f>Nonpt_src_summary!H385</f>
        <v>Nonpoint Fugitives</v>
      </c>
      <c r="G385" s="160">
        <f>Nonpt_src_summary!I385</f>
        <v>0</v>
      </c>
      <c r="H385" s="124">
        <f>Nonpt_src_summary!J385</f>
        <v>0</v>
      </c>
      <c r="I385" s="124">
        <f>Nonpt_src_summary!K385</f>
        <v>0</v>
      </c>
      <c r="J385" s="124">
        <f>Nonpt_src_summary!L385</f>
        <v>0</v>
      </c>
      <c r="K385" s="125">
        <f>Nonpt_src_summary!M385</f>
        <v>0</v>
      </c>
    </row>
    <row r="386" spans="1:11">
      <c r="A386" s="31" t="s">
        <v>151</v>
      </c>
      <c r="B386" s="31" t="str">
        <f>Nonpt_src_summary!B386</f>
        <v>Tribal</v>
      </c>
      <c r="C386" s="31">
        <f>Nonpt_src_summary!E386</f>
        <v>38</v>
      </c>
      <c r="D386" s="31" t="str">
        <f>Nonpt_src_summary!F386</f>
        <v>38033</v>
      </c>
      <c r="E386" s="31" t="str">
        <f>Nonpt_src_summary!G386</f>
        <v>2310023516</v>
      </c>
      <c r="F386" s="31" t="str">
        <f>Nonpt_src_summary!H386</f>
        <v>Nonpoint Fugitives</v>
      </c>
      <c r="G386" s="160">
        <f>Nonpt_src_summary!I386</f>
        <v>0</v>
      </c>
      <c r="H386" s="124">
        <f>Nonpt_src_summary!J386</f>
        <v>0</v>
      </c>
      <c r="I386" s="124">
        <f>Nonpt_src_summary!K386</f>
        <v>0</v>
      </c>
      <c r="J386" s="124">
        <f>Nonpt_src_summary!L386</f>
        <v>0</v>
      </c>
      <c r="K386" s="125">
        <f>Nonpt_src_summary!M386</f>
        <v>0</v>
      </c>
    </row>
    <row r="387" spans="1:11">
      <c r="A387" s="31" t="s">
        <v>151</v>
      </c>
      <c r="B387" s="31" t="str">
        <f>Nonpt_src_summary!B387</f>
        <v>Tribal</v>
      </c>
      <c r="C387" s="31">
        <f>Nonpt_src_summary!E387</f>
        <v>46</v>
      </c>
      <c r="D387" s="31" t="str">
        <f>Nonpt_src_summary!F387</f>
        <v>46063</v>
      </c>
      <c r="E387" s="31" t="str">
        <f>Nonpt_src_summary!G387</f>
        <v>2310011501</v>
      </c>
      <c r="F387" s="31" t="str">
        <f>Nonpt_src_summary!H387</f>
        <v>Nonpoint Fugitives</v>
      </c>
      <c r="G387" s="160">
        <f>Nonpt_src_summary!I387</f>
        <v>0</v>
      </c>
      <c r="H387" s="124">
        <f>Nonpt_src_summary!J387</f>
        <v>0</v>
      </c>
      <c r="I387" s="124">
        <f>Nonpt_src_summary!K387</f>
        <v>0</v>
      </c>
      <c r="J387" s="124">
        <f>Nonpt_src_summary!L387</f>
        <v>0</v>
      </c>
      <c r="K387" s="125">
        <f>Nonpt_src_summary!M387</f>
        <v>0</v>
      </c>
    </row>
    <row r="388" spans="1:11">
      <c r="A388" s="31" t="s">
        <v>151</v>
      </c>
      <c r="B388" s="31" t="str">
        <f>Nonpt_src_summary!B388</f>
        <v>Tribal</v>
      </c>
      <c r="C388" s="31">
        <f>Nonpt_src_summary!E388</f>
        <v>46</v>
      </c>
      <c r="D388" s="31" t="str">
        <f>Nonpt_src_summary!F388</f>
        <v>46063</v>
      </c>
      <c r="E388" s="31" t="str">
        <f>Nonpt_src_summary!G388</f>
        <v>2310011502</v>
      </c>
      <c r="F388" s="31" t="str">
        <f>Nonpt_src_summary!H388</f>
        <v>Nonpoint Fugitives</v>
      </c>
      <c r="G388" s="160">
        <f>Nonpt_src_summary!I388</f>
        <v>0</v>
      </c>
      <c r="H388" s="124">
        <f>Nonpt_src_summary!J388</f>
        <v>0</v>
      </c>
      <c r="I388" s="124">
        <f>Nonpt_src_summary!K388</f>
        <v>0</v>
      </c>
      <c r="J388" s="124">
        <f>Nonpt_src_summary!L388</f>
        <v>0</v>
      </c>
      <c r="K388" s="125">
        <f>Nonpt_src_summary!M388</f>
        <v>0</v>
      </c>
    </row>
    <row r="389" spans="1:11">
      <c r="A389" s="31" t="s">
        <v>151</v>
      </c>
      <c r="B389" s="31" t="str">
        <f>Nonpt_src_summary!B389</f>
        <v>Tribal</v>
      </c>
      <c r="C389" s="31">
        <f>Nonpt_src_summary!E389</f>
        <v>46</v>
      </c>
      <c r="D389" s="31" t="str">
        <f>Nonpt_src_summary!F389</f>
        <v>46063</v>
      </c>
      <c r="E389" s="31" t="str">
        <f>Nonpt_src_summary!G389</f>
        <v>2310011503</v>
      </c>
      <c r="F389" s="31" t="str">
        <f>Nonpt_src_summary!H389</f>
        <v>Nonpoint Fugitives</v>
      </c>
      <c r="G389" s="160">
        <f>Nonpt_src_summary!I389</f>
        <v>0</v>
      </c>
      <c r="H389" s="124">
        <f>Nonpt_src_summary!J389</f>
        <v>0</v>
      </c>
      <c r="I389" s="124">
        <f>Nonpt_src_summary!K389</f>
        <v>0</v>
      </c>
      <c r="J389" s="124">
        <f>Nonpt_src_summary!L389</f>
        <v>0</v>
      </c>
      <c r="K389" s="125">
        <f>Nonpt_src_summary!M389</f>
        <v>0</v>
      </c>
    </row>
    <row r="390" spans="1:11">
      <c r="A390" s="31" t="s">
        <v>151</v>
      </c>
      <c r="B390" s="31" t="str">
        <f>Nonpt_src_summary!B390</f>
        <v>Tribal</v>
      </c>
      <c r="C390" s="31">
        <f>Nonpt_src_summary!E390</f>
        <v>46</v>
      </c>
      <c r="D390" s="31" t="str">
        <f>Nonpt_src_summary!F390</f>
        <v>46063</v>
      </c>
      <c r="E390" s="31" t="str">
        <f>Nonpt_src_summary!G390</f>
        <v>2310011505</v>
      </c>
      <c r="F390" s="31" t="str">
        <f>Nonpt_src_summary!H390</f>
        <v>Nonpoint Fugitives</v>
      </c>
      <c r="G390" s="160">
        <f>Nonpt_src_summary!I390</f>
        <v>0</v>
      </c>
      <c r="H390" s="124">
        <f>Nonpt_src_summary!J390</f>
        <v>0</v>
      </c>
      <c r="I390" s="124">
        <f>Nonpt_src_summary!K390</f>
        <v>0</v>
      </c>
      <c r="J390" s="124">
        <f>Nonpt_src_summary!L390</f>
        <v>0</v>
      </c>
      <c r="K390" s="125">
        <f>Nonpt_src_summary!M390</f>
        <v>0</v>
      </c>
    </row>
    <row r="391" spans="1:11">
      <c r="A391" s="31" t="s">
        <v>151</v>
      </c>
      <c r="B391" s="31" t="str">
        <f>Nonpt_src_summary!B391</f>
        <v>Tribal</v>
      </c>
      <c r="C391" s="31">
        <f>Nonpt_src_summary!E391</f>
        <v>46</v>
      </c>
      <c r="D391" s="31" t="str">
        <f>Nonpt_src_summary!F391</f>
        <v>46063</v>
      </c>
      <c r="E391" s="31" t="str">
        <f>Nonpt_src_summary!G391</f>
        <v>2310021501</v>
      </c>
      <c r="F391" s="31" t="str">
        <f>Nonpt_src_summary!H391</f>
        <v>Nonpoint Fugitives</v>
      </c>
      <c r="G391" s="160">
        <f>Nonpt_src_summary!I391</f>
        <v>0</v>
      </c>
      <c r="H391" s="124">
        <f>Nonpt_src_summary!J391</f>
        <v>0</v>
      </c>
      <c r="I391" s="124">
        <f>Nonpt_src_summary!K391</f>
        <v>0</v>
      </c>
      <c r="J391" s="124">
        <f>Nonpt_src_summary!L391</f>
        <v>0</v>
      </c>
      <c r="K391" s="125">
        <f>Nonpt_src_summary!M391</f>
        <v>0</v>
      </c>
    </row>
    <row r="392" spans="1:11">
      <c r="A392" s="31" t="s">
        <v>151</v>
      </c>
      <c r="B392" s="31" t="str">
        <f>Nonpt_src_summary!B392</f>
        <v>Tribal</v>
      </c>
      <c r="C392" s="31">
        <f>Nonpt_src_summary!E392</f>
        <v>46</v>
      </c>
      <c r="D392" s="31" t="str">
        <f>Nonpt_src_summary!F392</f>
        <v>46063</v>
      </c>
      <c r="E392" s="31" t="str">
        <f>Nonpt_src_summary!G392</f>
        <v>2310021502</v>
      </c>
      <c r="F392" s="31" t="str">
        <f>Nonpt_src_summary!H392</f>
        <v>Nonpoint Fugitives</v>
      </c>
      <c r="G392" s="160">
        <f>Nonpt_src_summary!I392</f>
        <v>0</v>
      </c>
      <c r="H392" s="124">
        <f>Nonpt_src_summary!J392</f>
        <v>0</v>
      </c>
      <c r="I392" s="124">
        <f>Nonpt_src_summary!K392</f>
        <v>0</v>
      </c>
      <c r="J392" s="124">
        <f>Nonpt_src_summary!L392</f>
        <v>0</v>
      </c>
      <c r="K392" s="125">
        <f>Nonpt_src_summary!M392</f>
        <v>0</v>
      </c>
    </row>
    <row r="393" spans="1:11">
      <c r="A393" s="31" t="s">
        <v>151</v>
      </c>
      <c r="B393" s="31" t="str">
        <f>Nonpt_src_summary!B393</f>
        <v>Tribal</v>
      </c>
      <c r="C393" s="31">
        <f>Nonpt_src_summary!E393</f>
        <v>46</v>
      </c>
      <c r="D393" s="31" t="str">
        <f>Nonpt_src_summary!F393</f>
        <v>46063</v>
      </c>
      <c r="E393" s="31" t="str">
        <f>Nonpt_src_summary!G393</f>
        <v>2310021503</v>
      </c>
      <c r="F393" s="31" t="str">
        <f>Nonpt_src_summary!H393</f>
        <v>Nonpoint Fugitives</v>
      </c>
      <c r="G393" s="160">
        <f>Nonpt_src_summary!I393</f>
        <v>0</v>
      </c>
      <c r="H393" s="124">
        <f>Nonpt_src_summary!J393</f>
        <v>0</v>
      </c>
      <c r="I393" s="124">
        <f>Nonpt_src_summary!K393</f>
        <v>0</v>
      </c>
      <c r="J393" s="124">
        <f>Nonpt_src_summary!L393</f>
        <v>0</v>
      </c>
      <c r="K393" s="125">
        <f>Nonpt_src_summary!M393</f>
        <v>0</v>
      </c>
    </row>
    <row r="394" spans="1:11">
      <c r="A394" s="31" t="s">
        <v>151</v>
      </c>
      <c r="B394" s="31" t="str">
        <f>Nonpt_src_summary!B394</f>
        <v>Tribal</v>
      </c>
      <c r="C394" s="31">
        <f>Nonpt_src_summary!E394</f>
        <v>46</v>
      </c>
      <c r="D394" s="31" t="str">
        <f>Nonpt_src_summary!F394</f>
        <v>46063</v>
      </c>
      <c r="E394" s="31" t="str">
        <f>Nonpt_src_summary!G394</f>
        <v>2310021505</v>
      </c>
      <c r="F394" s="31" t="str">
        <f>Nonpt_src_summary!H394</f>
        <v>Nonpoint Fugitives</v>
      </c>
      <c r="G394" s="160">
        <f>Nonpt_src_summary!I394</f>
        <v>0</v>
      </c>
      <c r="H394" s="124">
        <f>Nonpt_src_summary!J394</f>
        <v>0</v>
      </c>
      <c r="I394" s="124">
        <f>Nonpt_src_summary!K394</f>
        <v>0</v>
      </c>
      <c r="J394" s="124">
        <f>Nonpt_src_summary!L394</f>
        <v>0</v>
      </c>
      <c r="K394" s="125">
        <f>Nonpt_src_summary!M394</f>
        <v>0</v>
      </c>
    </row>
    <row r="395" spans="1:11">
      <c r="A395" s="31" t="s">
        <v>151</v>
      </c>
      <c r="B395" s="31" t="str">
        <f>Nonpt_src_summary!B395</f>
        <v>Tribal</v>
      </c>
      <c r="C395" s="31">
        <f>Nonpt_src_summary!E395</f>
        <v>46</v>
      </c>
      <c r="D395" s="31" t="str">
        <f>Nonpt_src_summary!F395</f>
        <v>46063</v>
      </c>
      <c r="E395" s="31" t="str">
        <f>Nonpt_src_summary!G395</f>
        <v>2310021506</v>
      </c>
      <c r="F395" s="31" t="str">
        <f>Nonpt_src_summary!H395</f>
        <v>Nonpoint Fugitives</v>
      </c>
      <c r="G395" s="160">
        <f>Nonpt_src_summary!I395</f>
        <v>0</v>
      </c>
      <c r="H395" s="124">
        <f>Nonpt_src_summary!J395</f>
        <v>0</v>
      </c>
      <c r="I395" s="124">
        <f>Nonpt_src_summary!K395</f>
        <v>0</v>
      </c>
      <c r="J395" s="124">
        <f>Nonpt_src_summary!L395</f>
        <v>0</v>
      </c>
      <c r="K395" s="125">
        <f>Nonpt_src_summary!M395</f>
        <v>0</v>
      </c>
    </row>
    <row r="396" spans="1:11">
      <c r="A396" s="31" t="s">
        <v>151</v>
      </c>
      <c r="B396" s="31" t="str">
        <f>Nonpt_src_summary!B396</f>
        <v>Tribal</v>
      </c>
      <c r="C396" s="31">
        <f>Nonpt_src_summary!E396</f>
        <v>46</v>
      </c>
      <c r="D396" s="31" t="str">
        <f>Nonpt_src_summary!F396</f>
        <v>46063</v>
      </c>
      <c r="E396" s="31" t="str">
        <f>Nonpt_src_summary!G396</f>
        <v>2310023511</v>
      </c>
      <c r="F396" s="31" t="str">
        <f>Nonpt_src_summary!H396</f>
        <v>Nonpoint Fugitives</v>
      </c>
      <c r="G396" s="160">
        <f>Nonpt_src_summary!I396</f>
        <v>0</v>
      </c>
      <c r="H396" s="124">
        <f>Nonpt_src_summary!J396</f>
        <v>0</v>
      </c>
      <c r="I396" s="124">
        <f>Nonpt_src_summary!K396</f>
        <v>0</v>
      </c>
      <c r="J396" s="124">
        <f>Nonpt_src_summary!L396</f>
        <v>0</v>
      </c>
      <c r="K396" s="125">
        <f>Nonpt_src_summary!M396</f>
        <v>0</v>
      </c>
    </row>
    <row r="397" spans="1:11">
      <c r="A397" s="31" t="s">
        <v>151</v>
      </c>
      <c r="B397" s="31" t="str">
        <f>Nonpt_src_summary!B397</f>
        <v>Tribal</v>
      </c>
      <c r="C397" s="31">
        <f>Nonpt_src_summary!E397</f>
        <v>46</v>
      </c>
      <c r="D397" s="31" t="str">
        <f>Nonpt_src_summary!F397</f>
        <v>46063</v>
      </c>
      <c r="E397" s="31" t="str">
        <f>Nonpt_src_summary!G397</f>
        <v>2310023512</v>
      </c>
      <c r="F397" s="31" t="str">
        <f>Nonpt_src_summary!H397</f>
        <v>Nonpoint Fugitives</v>
      </c>
      <c r="G397" s="160">
        <f>Nonpt_src_summary!I397</f>
        <v>0</v>
      </c>
      <c r="H397" s="124">
        <f>Nonpt_src_summary!J397</f>
        <v>0</v>
      </c>
      <c r="I397" s="124">
        <f>Nonpt_src_summary!K397</f>
        <v>0</v>
      </c>
      <c r="J397" s="124">
        <f>Nonpt_src_summary!L397</f>
        <v>0</v>
      </c>
      <c r="K397" s="125">
        <f>Nonpt_src_summary!M397</f>
        <v>0</v>
      </c>
    </row>
    <row r="398" spans="1:11">
      <c r="A398" s="31" t="s">
        <v>151</v>
      </c>
      <c r="B398" s="31" t="str">
        <f>Nonpt_src_summary!B398</f>
        <v>Tribal</v>
      </c>
      <c r="C398" s="31">
        <f>Nonpt_src_summary!E398</f>
        <v>46</v>
      </c>
      <c r="D398" s="31" t="str">
        <f>Nonpt_src_summary!F398</f>
        <v>46063</v>
      </c>
      <c r="E398" s="31" t="str">
        <f>Nonpt_src_summary!G398</f>
        <v>2310023513</v>
      </c>
      <c r="F398" s="31" t="str">
        <f>Nonpt_src_summary!H398</f>
        <v>Nonpoint Fugitives</v>
      </c>
      <c r="G398" s="160">
        <f>Nonpt_src_summary!I398</f>
        <v>0</v>
      </c>
      <c r="H398" s="124">
        <f>Nonpt_src_summary!J398</f>
        <v>0</v>
      </c>
      <c r="I398" s="124">
        <f>Nonpt_src_summary!K398</f>
        <v>0</v>
      </c>
      <c r="J398" s="124">
        <f>Nonpt_src_summary!L398</f>
        <v>0</v>
      </c>
      <c r="K398" s="125">
        <f>Nonpt_src_summary!M398</f>
        <v>0</v>
      </c>
    </row>
    <row r="399" spans="1:11">
      <c r="A399" s="31" t="s">
        <v>151</v>
      </c>
      <c r="B399" s="31" t="str">
        <f>Nonpt_src_summary!B399</f>
        <v>Tribal</v>
      </c>
      <c r="C399" s="31">
        <f>Nonpt_src_summary!E399</f>
        <v>46</v>
      </c>
      <c r="D399" s="31" t="str">
        <f>Nonpt_src_summary!F399</f>
        <v>46063</v>
      </c>
      <c r="E399" s="31" t="str">
        <f>Nonpt_src_summary!G399</f>
        <v>2310023515</v>
      </c>
      <c r="F399" s="31" t="str">
        <f>Nonpt_src_summary!H399</f>
        <v>Nonpoint Fugitives</v>
      </c>
      <c r="G399" s="160">
        <f>Nonpt_src_summary!I399</f>
        <v>0</v>
      </c>
      <c r="H399" s="124">
        <f>Nonpt_src_summary!J399</f>
        <v>0</v>
      </c>
      <c r="I399" s="124">
        <f>Nonpt_src_summary!K399</f>
        <v>0</v>
      </c>
      <c r="J399" s="124">
        <f>Nonpt_src_summary!L399</f>
        <v>0</v>
      </c>
      <c r="K399" s="125">
        <f>Nonpt_src_summary!M399</f>
        <v>0</v>
      </c>
    </row>
    <row r="400" spans="1:11">
      <c r="A400" s="31" t="s">
        <v>151</v>
      </c>
      <c r="B400" s="31" t="str">
        <f>Nonpt_src_summary!B400</f>
        <v>Tribal</v>
      </c>
      <c r="C400" s="31">
        <f>Nonpt_src_summary!E400</f>
        <v>46</v>
      </c>
      <c r="D400" s="31" t="str">
        <f>Nonpt_src_summary!F400</f>
        <v>46063</v>
      </c>
      <c r="E400" s="31" t="str">
        <f>Nonpt_src_summary!G400</f>
        <v>2310023516</v>
      </c>
      <c r="F400" s="31" t="str">
        <f>Nonpt_src_summary!H400</f>
        <v>Nonpoint Fugitives</v>
      </c>
      <c r="G400" s="160">
        <f>Nonpt_src_summary!I400</f>
        <v>0</v>
      </c>
      <c r="H400" s="124">
        <f>Nonpt_src_summary!J400</f>
        <v>0</v>
      </c>
      <c r="I400" s="124">
        <f>Nonpt_src_summary!K400</f>
        <v>0</v>
      </c>
      <c r="J400" s="124">
        <f>Nonpt_src_summary!L400</f>
        <v>0</v>
      </c>
      <c r="K400" s="125">
        <f>Nonpt_src_summary!M400</f>
        <v>0</v>
      </c>
    </row>
    <row r="401" spans="1:11">
      <c r="A401" s="31" t="s">
        <v>151</v>
      </c>
      <c r="B401" s="31" t="str">
        <f>Nonpt_src_summary!B401</f>
        <v>Tribal</v>
      </c>
      <c r="C401" s="31">
        <f>Nonpt_src_summary!E401</f>
        <v>30</v>
      </c>
      <c r="D401" s="31" t="str">
        <f>Nonpt_src_summary!F401</f>
        <v>30055</v>
      </c>
      <c r="E401" s="31" t="str">
        <f>Nonpt_src_summary!G401</f>
        <v>2310011501</v>
      </c>
      <c r="F401" s="31" t="str">
        <f>Nonpt_src_summary!H401</f>
        <v>Nonpoint Fugitives</v>
      </c>
      <c r="G401" s="160">
        <f>Nonpt_src_summary!I401</f>
        <v>0</v>
      </c>
      <c r="H401" s="124">
        <f>Nonpt_src_summary!J401</f>
        <v>0</v>
      </c>
      <c r="I401" s="124">
        <f>Nonpt_src_summary!K401</f>
        <v>0</v>
      </c>
      <c r="J401" s="124">
        <f>Nonpt_src_summary!L401</f>
        <v>0</v>
      </c>
      <c r="K401" s="125">
        <f>Nonpt_src_summary!M401</f>
        <v>0</v>
      </c>
    </row>
    <row r="402" spans="1:11">
      <c r="A402" s="31" t="s">
        <v>151</v>
      </c>
      <c r="B402" s="31" t="str">
        <f>Nonpt_src_summary!B402</f>
        <v>Tribal</v>
      </c>
      <c r="C402" s="31">
        <f>Nonpt_src_summary!E402</f>
        <v>30</v>
      </c>
      <c r="D402" s="31" t="str">
        <f>Nonpt_src_summary!F402</f>
        <v>30055</v>
      </c>
      <c r="E402" s="31" t="str">
        <f>Nonpt_src_summary!G402</f>
        <v>2310011502</v>
      </c>
      <c r="F402" s="31" t="str">
        <f>Nonpt_src_summary!H402</f>
        <v>Nonpoint Fugitives</v>
      </c>
      <c r="G402" s="160">
        <f>Nonpt_src_summary!I402</f>
        <v>0</v>
      </c>
      <c r="H402" s="124">
        <f>Nonpt_src_summary!J402</f>
        <v>0</v>
      </c>
      <c r="I402" s="124">
        <f>Nonpt_src_summary!K402</f>
        <v>0</v>
      </c>
      <c r="J402" s="124">
        <f>Nonpt_src_summary!L402</f>
        <v>0</v>
      </c>
      <c r="K402" s="125">
        <f>Nonpt_src_summary!M402</f>
        <v>0</v>
      </c>
    </row>
    <row r="403" spans="1:11">
      <c r="A403" s="31" t="s">
        <v>151</v>
      </c>
      <c r="B403" s="31" t="str">
        <f>Nonpt_src_summary!B403</f>
        <v>Tribal</v>
      </c>
      <c r="C403" s="31">
        <f>Nonpt_src_summary!E403</f>
        <v>30</v>
      </c>
      <c r="D403" s="31" t="str">
        <f>Nonpt_src_summary!F403</f>
        <v>30055</v>
      </c>
      <c r="E403" s="31" t="str">
        <f>Nonpt_src_summary!G403</f>
        <v>2310011503</v>
      </c>
      <c r="F403" s="31" t="str">
        <f>Nonpt_src_summary!H403</f>
        <v>Nonpoint Fugitives</v>
      </c>
      <c r="G403" s="160">
        <f>Nonpt_src_summary!I403</f>
        <v>0</v>
      </c>
      <c r="H403" s="124">
        <f>Nonpt_src_summary!J403</f>
        <v>0</v>
      </c>
      <c r="I403" s="124">
        <f>Nonpt_src_summary!K403</f>
        <v>0</v>
      </c>
      <c r="J403" s="124">
        <f>Nonpt_src_summary!L403</f>
        <v>0</v>
      </c>
      <c r="K403" s="125">
        <f>Nonpt_src_summary!M403</f>
        <v>0</v>
      </c>
    </row>
    <row r="404" spans="1:11">
      <c r="A404" s="31" t="s">
        <v>151</v>
      </c>
      <c r="B404" s="31" t="str">
        <f>Nonpt_src_summary!B404</f>
        <v>Tribal</v>
      </c>
      <c r="C404" s="31">
        <f>Nonpt_src_summary!E404</f>
        <v>30</v>
      </c>
      <c r="D404" s="31" t="str">
        <f>Nonpt_src_summary!F404</f>
        <v>30055</v>
      </c>
      <c r="E404" s="31" t="str">
        <f>Nonpt_src_summary!G404</f>
        <v>2310011505</v>
      </c>
      <c r="F404" s="31" t="str">
        <f>Nonpt_src_summary!H404</f>
        <v>Nonpoint Fugitives</v>
      </c>
      <c r="G404" s="160">
        <f>Nonpt_src_summary!I404</f>
        <v>0</v>
      </c>
      <c r="H404" s="124">
        <f>Nonpt_src_summary!J404</f>
        <v>0</v>
      </c>
      <c r="I404" s="124">
        <f>Nonpt_src_summary!K404</f>
        <v>0</v>
      </c>
      <c r="J404" s="124">
        <f>Nonpt_src_summary!L404</f>
        <v>0</v>
      </c>
      <c r="K404" s="125">
        <f>Nonpt_src_summary!M404</f>
        <v>0</v>
      </c>
    </row>
    <row r="405" spans="1:11">
      <c r="A405" s="31" t="s">
        <v>151</v>
      </c>
      <c r="B405" s="31" t="str">
        <f>Nonpt_src_summary!B405</f>
        <v>Tribal</v>
      </c>
      <c r="C405" s="31">
        <f>Nonpt_src_summary!E405</f>
        <v>30</v>
      </c>
      <c r="D405" s="31" t="str">
        <f>Nonpt_src_summary!F405</f>
        <v>30055</v>
      </c>
      <c r="E405" s="31" t="str">
        <f>Nonpt_src_summary!G405</f>
        <v>2310021501</v>
      </c>
      <c r="F405" s="31" t="str">
        <f>Nonpt_src_summary!H405</f>
        <v>Nonpoint Fugitives</v>
      </c>
      <c r="G405" s="160">
        <f>Nonpt_src_summary!I405</f>
        <v>0</v>
      </c>
      <c r="H405" s="124">
        <f>Nonpt_src_summary!J405</f>
        <v>0</v>
      </c>
      <c r="I405" s="124">
        <f>Nonpt_src_summary!K405</f>
        <v>0</v>
      </c>
      <c r="J405" s="124">
        <f>Nonpt_src_summary!L405</f>
        <v>0</v>
      </c>
      <c r="K405" s="125">
        <f>Nonpt_src_summary!M405</f>
        <v>0</v>
      </c>
    </row>
    <row r="406" spans="1:11">
      <c r="A406" s="31" t="s">
        <v>151</v>
      </c>
      <c r="B406" s="31" t="str">
        <f>Nonpt_src_summary!B406</f>
        <v>Tribal</v>
      </c>
      <c r="C406" s="31">
        <f>Nonpt_src_summary!E406</f>
        <v>30</v>
      </c>
      <c r="D406" s="31" t="str">
        <f>Nonpt_src_summary!F406</f>
        <v>30055</v>
      </c>
      <c r="E406" s="31" t="str">
        <f>Nonpt_src_summary!G406</f>
        <v>2310021502</v>
      </c>
      <c r="F406" s="31" t="str">
        <f>Nonpt_src_summary!H406</f>
        <v>Nonpoint Fugitives</v>
      </c>
      <c r="G406" s="160">
        <f>Nonpt_src_summary!I406</f>
        <v>0</v>
      </c>
      <c r="H406" s="124">
        <f>Nonpt_src_summary!J406</f>
        <v>0</v>
      </c>
      <c r="I406" s="124">
        <f>Nonpt_src_summary!K406</f>
        <v>0</v>
      </c>
      <c r="J406" s="124">
        <f>Nonpt_src_summary!L406</f>
        <v>0</v>
      </c>
      <c r="K406" s="125">
        <f>Nonpt_src_summary!M406</f>
        <v>0</v>
      </c>
    </row>
    <row r="407" spans="1:11">
      <c r="A407" s="31" t="s">
        <v>151</v>
      </c>
      <c r="B407" s="31" t="str">
        <f>Nonpt_src_summary!B407</f>
        <v>Tribal</v>
      </c>
      <c r="C407" s="31">
        <f>Nonpt_src_summary!E407</f>
        <v>30</v>
      </c>
      <c r="D407" s="31" t="str">
        <f>Nonpt_src_summary!F407</f>
        <v>30055</v>
      </c>
      <c r="E407" s="31" t="str">
        <f>Nonpt_src_summary!G407</f>
        <v>2310021503</v>
      </c>
      <c r="F407" s="31" t="str">
        <f>Nonpt_src_summary!H407</f>
        <v>Nonpoint Fugitives</v>
      </c>
      <c r="G407" s="160">
        <f>Nonpt_src_summary!I407</f>
        <v>0</v>
      </c>
      <c r="H407" s="124">
        <f>Nonpt_src_summary!J407</f>
        <v>0</v>
      </c>
      <c r="I407" s="124">
        <f>Nonpt_src_summary!K407</f>
        <v>0</v>
      </c>
      <c r="J407" s="124">
        <f>Nonpt_src_summary!L407</f>
        <v>0</v>
      </c>
      <c r="K407" s="125">
        <f>Nonpt_src_summary!M407</f>
        <v>0</v>
      </c>
    </row>
    <row r="408" spans="1:11">
      <c r="A408" s="31" t="s">
        <v>151</v>
      </c>
      <c r="B408" s="31" t="str">
        <f>Nonpt_src_summary!B408</f>
        <v>Tribal</v>
      </c>
      <c r="C408" s="31">
        <f>Nonpt_src_summary!E408</f>
        <v>30</v>
      </c>
      <c r="D408" s="31" t="str">
        <f>Nonpt_src_summary!F408</f>
        <v>30055</v>
      </c>
      <c r="E408" s="31" t="str">
        <f>Nonpt_src_summary!G408</f>
        <v>2310021505</v>
      </c>
      <c r="F408" s="31" t="str">
        <f>Nonpt_src_summary!H408</f>
        <v>Nonpoint Fugitives</v>
      </c>
      <c r="G408" s="160">
        <f>Nonpt_src_summary!I408</f>
        <v>0</v>
      </c>
      <c r="H408" s="124">
        <f>Nonpt_src_summary!J408</f>
        <v>0</v>
      </c>
      <c r="I408" s="124">
        <f>Nonpt_src_summary!K408</f>
        <v>0</v>
      </c>
      <c r="J408" s="124">
        <f>Nonpt_src_summary!L408</f>
        <v>0</v>
      </c>
      <c r="K408" s="125">
        <f>Nonpt_src_summary!M408</f>
        <v>0</v>
      </c>
    </row>
    <row r="409" spans="1:11">
      <c r="A409" s="31" t="s">
        <v>151</v>
      </c>
      <c r="B409" s="31" t="str">
        <f>Nonpt_src_summary!B409</f>
        <v>Tribal</v>
      </c>
      <c r="C409" s="31">
        <f>Nonpt_src_summary!E409</f>
        <v>30</v>
      </c>
      <c r="D409" s="31" t="str">
        <f>Nonpt_src_summary!F409</f>
        <v>30055</v>
      </c>
      <c r="E409" s="31" t="str">
        <f>Nonpt_src_summary!G409</f>
        <v>2310021506</v>
      </c>
      <c r="F409" s="31" t="str">
        <f>Nonpt_src_summary!H409</f>
        <v>Nonpoint Fugitives</v>
      </c>
      <c r="G409" s="160">
        <f>Nonpt_src_summary!I409</f>
        <v>0</v>
      </c>
      <c r="H409" s="124">
        <f>Nonpt_src_summary!J409</f>
        <v>0</v>
      </c>
      <c r="I409" s="124">
        <f>Nonpt_src_summary!K409</f>
        <v>0</v>
      </c>
      <c r="J409" s="124">
        <f>Nonpt_src_summary!L409</f>
        <v>0</v>
      </c>
      <c r="K409" s="125">
        <f>Nonpt_src_summary!M409</f>
        <v>0</v>
      </c>
    </row>
    <row r="410" spans="1:11">
      <c r="A410" s="31" t="s">
        <v>151</v>
      </c>
      <c r="B410" s="31" t="str">
        <f>Nonpt_src_summary!B410</f>
        <v>Tribal</v>
      </c>
      <c r="C410" s="31">
        <f>Nonpt_src_summary!E410</f>
        <v>30</v>
      </c>
      <c r="D410" s="31" t="str">
        <f>Nonpt_src_summary!F410</f>
        <v>30055</v>
      </c>
      <c r="E410" s="31" t="str">
        <f>Nonpt_src_summary!G410</f>
        <v>2310023511</v>
      </c>
      <c r="F410" s="31" t="str">
        <f>Nonpt_src_summary!H410</f>
        <v>Nonpoint Fugitives</v>
      </c>
      <c r="G410" s="160">
        <f>Nonpt_src_summary!I410</f>
        <v>0</v>
      </c>
      <c r="H410" s="124">
        <f>Nonpt_src_summary!J410</f>
        <v>0</v>
      </c>
      <c r="I410" s="124">
        <f>Nonpt_src_summary!K410</f>
        <v>0</v>
      </c>
      <c r="J410" s="124">
        <f>Nonpt_src_summary!L410</f>
        <v>0</v>
      </c>
      <c r="K410" s="125">
        <f>Nonpt_src_summary!M410</f>
        <v>0</v>
      </c>
    </row>
    <row r="411" spans="1:11">
      <c r="A411" s="31" t="s">
        <v>151</v>
      </c>
      <c r="B411" s="31" t="str">
        <f>Nonpt_src_summary!B411</f>
        <v>Tribal</v>
      </c>
      <c r="C411" s="31">
        <f>Nonpt_src_summary!E411</f>
        <v>30</v>
      </c>
      <c r="D411" s="31" t="str">
        <f>Nonpt_src_summary!F411</f>
        <v>30055</v>
      </c>
      <c r="E411" s="31" t="str">
        <f>Nonpt_src_summary!G411</f>
        <v>2310023512</v>
      </c>
      <c r="F411" s="31" t="str">
        <f>Nonpt_src_summary!H411</f>
        <v>Nonpoint Fugitives</v>
      </c>
      <c r="G411" s="160">
        <f>Nonpt_src_summary!I411</f>
        <v>0</v>
      </c>
      <c r="H411" s="124">
        <f>Nonpt_src_summary!J411</f>
        <v>0</v>
      </c>
      <c r="I411" s="124">
        <f>Nonpt_src_summary!K411</f>
        <v>0</v>
      </c>
      <c r="J411" s="124">
        <f>Nonpt_src_summary!L411</f>
        <v>0</v>
      </c>
      <c r="K411" s="125">
        <f>Nonpt_src_summary!M411</f>
        <v>0</v>
      </c>
    </row>
    <row r="412" spans="1:11">
      <c r="A412" s="31" t="s">
        <v>151</v>
      </c>
      <c r="B412" s="31" t="str">
        <f>Nonpt_src_summary!B412</f>
        <v>Tribal</v>
      </c>
      <c r="C412" s="31">
        <f>Nonpt_src_summary!E412</f>
        <v>30</v>
      </c>
      <c r="D412" s="31" t="str">
        <f>Nonpt_src_summary!F412</f>
        <v>30055</v>
      </c>
      <c r="E412" s="31" t="str">
        <f>Nonpt_src_summary!G412</f>
        <v>2310023513</v>
      </c>
      <c r="F412" s="31" t="str">
        <f>Nonpt_src_summary!H412</f>
        <v>Nonpoint Fugitives</v>
      </c>
      <c r="G412" s="160">
        <f>Nonpt_src_summary!I412</f>
        <v>0</v>
      </c>
      <c r="H412" s="124">
        <f>Nonpt_src_summary!J412</f>
        <v>0</v>
      </c>
      <c r="I412" s="124">
        <f>Nonpt_src_summary!K412</f>
        <v>0</v>
      </c>
      <c r="J412" s="124">
        <f>Nonpt_src_summary!L412</f>
        <v>0</v>
      </c>
      <c r="K412" s="125">
        <f>Nonpt_src_summary!M412</f>
        <v>0</v>
      </c>
    </row>
    <row r="413" spans="1:11">
      <c r="A413" s="31" t="s">
        <v>151</v>
      </c>
      <c r="B413" s="31" t="str">
        <f>Nonpt_src_summary!B413</f>
        <v>Tribal</v>
      </c>
      <c r="C413" s="31">
        <f>Nonpt_src_summary!E413</f>
        <v>30</v>
      </c>
      <c r="D413" s="31" t="str">
        <f>Nonpt_src_summary!F413</f>
        <v>30055</v>
      </c>
      <c r="E413" s="31" t="str">
        <f>Nonpt_src_summary!G413</f>
        <v>2310023515</v>
      </c>
      <c r="F413" s="31" t="str">
        <f>Nonpt_src_summary!H413</f>
        <v>Nonpoint Fugitives</v>
      </c>
      <c r="G413" s="160">
        <f>Nonpt_src_summary!I413</f>
        <v>0</v>
      </c>
      <c r="H413" s="124">
        <f>Nonpt_src_summary!J413</f>
        <v>0</v>
      </c>
      <c r="I413" s="124">
        <f>Nonpt_src_summary!K413</f>
        <v>0</v>
      </c>
      <c r="J413" s="124">
        <f>Nonpt_src_summary!L413</f>
        <v>0</v>
      </c>
      <c r="K413" s="125">
        <f>Nonpt_src_summary!M413</f>
        <v>0</v>
      </c>
    </row>
    <row r="414" spans="1:11">
      <c r="A414" s="31" t="s">
        <v>151</v>
      </c>
      <c r="B414" s="31" t="str">
        <f>Nonpt_src_summary!B414</f>
        <v>Tribal</v>
      </c>
      <c r="C414" s="31">
        <f>Nonpt_src_summary!E414</f>
        <v>30</v>
      </c>
      <c r="D414" s="31" t="str">
        <f>Nonpt_src_summary!F414</f>
        <v>30055</v>
      </c>
      <c r="E414" s="31" t="str">
        <f>Nonpt_src_summary!G414</f>
        <v>2310023516</v>
      </c>
      <c r="F414" s="31" t="str">
        <f>Nonpt_src_summary!H414</f>
        <v>Nonpoint Fugitives</v>
      </c>
      <c r="G414" s="160">
        <f>Nonpt_src_summary!I414</f>
        <v>0</v>
      </c>
      <c r="H414" s="124">
        <f>Nonpt_src_summary!J414</f>
        <v>0</v>
      </c>
      <c r="I414" s="124">
        <f>Nonpt_src_summary!K414</f>
        <v>0</v>
      </c>
      <c r="J414" s="124">
        <f>Nonpt_src_summary!L414</f>
        <v>0</v>
      </c>
      <c r="K414" s="125">
        <f>Nonpt_src_summary!M414</f>
        <v>0</v>
      </c>
    </row>
    <row r="415" spans="1:11">
      <c r="A415" s="31" t="s">
        <v>151</v>
      </c>
      <c r="B415" s="31" t="str">
        <f>Nonpt_src_summary!B415</f>
        <v>Tribal</v>
      </c>
      <c r="C415" s="31">
        <f>Nonpt_src_summary!E415</f>
        <v>38</v>
      </c>
      <c r="D415" s="31" t="str">
        <f>Nonpt_src_summary!F415</f>
        <v>38049</v>
      </c>
      <c r="E415" s="31" t="str">
        <f>Nonpt_src_summary!G415</f>
        <v>2310011501</v>
      </c>
      <c r="F415" s="31" t="str">
        <f>Nonpt_src_summary!H415</f>
        <v>Nonpoint Fugitives</v>
      </c>
      <c r="G415" s="160">
        <f>Nonpt_src_summary!I415</f>
        <v>0</v>
      </c>
      <c r="H415" s="124">
        <f>Nonpt_src_summary!J415</f>
        <v>0</v>
      </c>
      <c r="I415" s="124">
        <f>Nonpt_src_summary!K415</f>
        <v>0</v>
      </c>
      <c r="J415" s="124">
        <f>Nonpt_src_summary!L415</f>
        <v>0</v>
      </c>
      <c r="K415" s="125">
        <f>Nonpt_src_summary!M415</f>
        <v>0</v>
      </c>
    </row>
    <row r="416" spans="1:11">
      <c r="A416" s="31" t="s">
        <v>151</v>
      </c>
      <c r="B416" s="31" t="str">
        <f>Nonpt_src_summary!B416</f>
        <v>Tribal</v>
      </c>
      <c r="C416" s="31">
        <f>Nonpt_src_summary!E416</f>
        <v>38</v>
      </c>
      <c r="D416" s="31" t="str">
        <f>Nonpt_src_summary!F416</f>
        <v>38049</v>
      </c>
      <c r="E416" s="31" t="str">
        <f>Nonpt_src_summary!G416</f>
        <v>2310011502</v>
      </c>
      <c r="F416" s="31" t="str">
        <f>Nonpt_src_summary!H416</f>
        <v>Nonpoint Fugitives</v>
      </c>
      <c r="G416" s="160">
        <f>Nonpt_src_summary!I416</f>
        <v>0</v>
      </c>
      <c r="H416" s="124">
        <f>Nonpt_src_summary!J416</f>
        <v>0</v>
      </c>
      <c r="I416" s="124">
        <f>Nonpt_src_summary!K416</f>
        <v>0</v>
      </c>
      <c r="J416" s="124">
        <f>Nonpt_src_summary!L416</f>
        <v>0</v>
      </c>
      <c r="K416" s="125">
        <f>Nonpt_src_summary!M416</f>
        <v>0</v>
      </c>
    </row>
    <row r="417" spans="1:11">
      <c r="A417" s="31" t="s">
        <v>151</v>
      </c>
      <c r="B417" s="31" t="str">
        <f>Nonpt_src_summary!B417</f>
        <v>Tribal</v>
      </c>
      <c r="C417" s="31">
        <f>Nonpt_src_summary!E417</f>
        <v>38</v>
      </c>
      <c r="D417" s="31" t="str">
        <f>Nonpt_src_summary!F417</f>
        <v>38049</v>
      </c>
      <c r="E417" s="31" t="str">
        <f>Nonpt_src_summary!G417</f>
        <v>2310011503</v>
      </c>
      <c r="F417" s="31" t="str">
        <f>Nonpt_src_summary!H417</f>
        <v>Nonpoint Fugitives</v>
      </c>
      <c r="G417" s="160">
        <f>Nonpt_src_summary!I417</f>
        <v>0</v>
      </c>
      <c r="H417" s="124">
        <f>Nonpt_src_summary!J417</f>
        <v>0</v>
      </c>
      <c r="I417" s="124">
        <f>Nonpt_src_summary!K417</f>
        <v>0</v>
      </c>
      <c r="J417" s="124">
        <f>Nonpt_src_summary!L417</f>
        <v>0</v>
      </c>
      <c r="K417" s="125">
        <f>Nonpt_src_summary!M417</f>
        <v>0</v>
      </c>
    </row>
    <row r="418" spans="1:11">
      <c r="A418" s="31" t="s">
        <v>151</v>
      </c>
      <c r="B418" s="31" t="str">
        <f>Nonpt_src_summary!B418</f>
        <v>Tribal</v>
      </c>
      <c r="C418" s="31">
        <f>Nonpt_src_summary!E418</f>
        <v>38</v>
      </c>
      <c r="D418" s="31" t="str">
        <f>Nonpt_src_summary!F418</f>
        <v>38049</v>
      </c>
      <c r="E418" s="31" t="str">
        <f>Nonpt_src_summary!G418</f>
        <v>2310011505</v>
      </c>
      <c r="F418" s="31" t="str">
        <f>Nonpt_src_summary!H418</f>
        <v>Nonpoint Fugitives</v>
      </c>
      <c r="G418" s="160">
        <f>Nonpt_src_summary!I418</f>
        <v>0</v>
      </c>
      <c r="H418" s="124">
        <f>Nonpt_src_summary!J418</f>
        <v>0</v>
      </c>
      <c r="I418" s="124">
        <f>Nonpt_src_summary!K418</f>
        <v>0</v>
      </c>
      <c r="J418" s="124">
        <f>Nonpt_src_summary!L418</f>
        <v>0</v>
      </c>
      <c r="K418" s="125">
        <f>Nonpt_src_summary!M418</f>
        <v>0</v>
      </c>
    </row>
    <row r="419" spans="1:11">
      <c r="A419" s="31" t="s">
        <v>151</v>
      </c>
      <c r="B419" s="31" t="str">
        <f>Nonpt_src_summary!B419</f>
        <v>Tribal</v>
      </c>
      <c r="C419" s="31">
        <f>Nonpt_src_summary!E419</f>
        <v>38</v>
      </c>
      <c r="D419" s="31" t="str">
        <f>Nonpt_src_summary!F419</f>
        <v>38049</v>
      </c>
      <c r="E419" s="31" t="str">
        <f>Nonpt_src_summary!G419</f>
        <v>2310021501</v>
      </c>
      <c r="F419" s="31" t="str">
        <f>Nonpt_src_summary!H419</f>
        <v>Nonpoint Fugitives</v>
      </c>
      <c r="G419" s="160">
        <f>Nonpt_src_summary!I419</f>
        <v>0</v>
      </c>
      <c r="H419" s="124">
        <f>Nonpt_src_summary!J419</f>
        <v>0</v>
      </c>
      <c r="I419" s="124">
        <f>Nonpt_src_summary!K419</f>
        <v>0</v>
      </c>
      <c r="J419" s="124">
        <f>Nonpt_src_summary!L419</f>
        <v>0</v>
      </c>
      <c r="K419" s="125">
        <f>Nonpt_src_summary!M419</f>
        <v>0</v>
      </c>
    </row>
    <row r="420" spans="1:11">
      <c r="A420" s="31" t="s">
        <v>151</v>
      </c>
      <c r="B420" s="31" t="str">
        <f>Nonpt_src_summary!B420</f>
        <v>Tribal</v>
      </c>
      <c r="C420" s="31">
        <f>Nonpt_src_summary!E420</f>
        <v>38</v>
      </c>
      <c r="D420" s="31" t="str">
        <f>Nonpt_src_summary!F420</f>
        <v>38049</v>
      </c>
      <c r="E420" s="31" t="str">
        <f>Nonpt_src_summary!G420</f>
        <v>2310021502</v>
      </c>
      <c r="F420" s="31" t="str">
        <f>Nonpt_src_summary!H420</f>
        <v>Nonpoint Fugitives</v>
      </c>
      <c r="G420" s="160">
        <f>Nonpt_src_summary!I420</f>
        <v>0</v>
      </c>
      <c r="H420" s="124">
        <f>Nonpt_src_summary!J420</f>
        <v>0</v>
      </c>
      <c r="I420" s="124">
        <f>Nonpt_src_summary!K420</f>
        <v>0</v>
      </c>
      <c r="J420" s="124">
        <f>Nonpt_src_summary!L420</f>
        <v>0</v>
      </c>
      <c r="K420" s="125">
        <f>Nonpt_src_summary!M420</f>
        <v>0</v>
      </c>
    </row>
    <row r="421" spans="1:11">
      <c r="A421" s="31" t="s">
        <v>151</v>
      </c>
      <c r="B421" s="31" t="str">
        <f>Nonpt_src_summary!B421</f>
        <v>Tribal</v>
      </c>
      <c r="C421" s="31">
        <f>Nonpt_src_summary!E421</f>
        <v>38</v>
      </c>
      <c r="D421" s="31" t="str">
        <f>Nonpt_src_summary!F421</f>
        <v>38049</v>
      </c>
      <c r="E421" s="31" t="str">
        <f>Nonpt_src_summary!G421</f>
        <v>2310021503</v>
      </c>
      <c r="F421" s="31" t="str">
        <f>Nonpt_src_summary!H421</f>
        <v>Nonpoint Fugitives</v>
      </c>
      <c r="G421" s="160">
        <f>Nonpt_src_summary!I421</f>
        <v>0</v>
      </c>
      <c r="H421" s="124">
        <f>Nonpt_src_summary!J421</f>
        <v>0</v>
      </c>
      <c r="I421" s="124">
        <f>Nonpt_src_summary!K421</f>
        <v>0</v>
      </c>
      <c r="J421" s="124">
        <f>Nonpt_src_summary!L421</f>
        <v>0</v>
      </c>
      <c r="K421" s="125">
        <f>Nonpt_src_summary!M421</f>
        <v>0</v>
      </c>
    </row>
    <row r="422" spans="1:11">
      <c r="A422" s="31" t="s">
        <v>151</v>
      </c>
      <c r="B422" s="31" t="str">
        <f>Nonpt_src_summary!B422</f>
        <v>Tribal</v>
      </c>
      <c r="C422" s="31">
        <f>Nonpt_src_summary!E422</f>
        <v>38</v>
      </c>
      <c r="D422" s="31" t="str">
        <f>Nonpt_src_summary!F422</f>
        <v>38049</v>
      </c>
      <c r="E422" s="31" t="str">
        <f>Nonpt_src_summary!G422</f>
        <v>2310021505</v>
      </c>
      <c r="F422" s="31" t="str">
        <f>Nonpt_src_summary!H422</f>
        <v>Nonpoint Fugitives</v>
      </c>
      <c r="G422" s="160">
        <f>Nonpt_src_summary!I422</f>
        <v>0</v>
      </c>
      <c r="H422" s="124">
        <f>Nonpt_src_summary!J422</f>
        <v>0</v>
      </c>
      <c r="I422" s="124">
        <f>Nonpt_src_summary!K422</f>
        <v>0</v>
      </c>
      <c r="J422" s="124">
        <f>Nonpt_src_summary!L422</f>
        <v>0</v>
      </c>
      <c r="K422" s="125">
        <f>Nonpt_src_summary!M422</f>
        <v>0</v>
      </c>
    </row>
    <row r="423" spans="1:11">
      <c r="A423" s="31" t="s">
        <v>151</v>
      </c>
      <c r="B423" s="31" t="str">
        <f>Nonpt_src_summary!B423</f>
        <v>Tribal</v>
      </c>
      <c r="C423" s="31">
        <f>Nonpt_src_summary!E423</f>
        <v>38</v>
      </c>
      <c r="D423" s="31" t="str">
        <f>Nonpt_src_summary!F423</f>
        <v>38049</v>
      </c>
      <c r="E423" s="31" t="str">
        <f>Nonpt_src_summary!G423</f>
        <v>2310021506</v>
      </c>
      <c r="F423" s="31" t="str">
        <f>Nonpt_src_summary!H423</f>
        <v>Nonpoint Fugitives</v>
      </c>
      <c r="G423" s="160">
        <f>Nonpt_src_summary!I423</f>
        <v>0</v>
      </c>
      <c r="H423" s="124">
        <f>Nonpt_src_summary!J423</f>
        <v>0</v>
      </c>
      <c r="I423" s="124">
        <f>Nonpt_src_summary!K423</f>
        <v>0</v>
      </c>
      <c r="J423" s="124">
        <f>Nonpt_src_summary!L423</f>
        <v>0</v>
      </c>
      <c r="K423" s="125">
        <f>Nonpt_src_summary!M423</f>
        <v>0</v>
      </c>
    </row>
    <row r="424" spans="1:11">
      <c r="A424" s="31" t="s">
        <v>151</v>
      </c>
      <c r="B424" s="31" t="str">
        <f>Nonpt_src_summary!B424</f>
        <v>Tribal</v>
      </c>
      <c r="C424" s="31">
        <f>Nonpt_src_summary!E424</f>
        <v>38</v>
      </c>
      <c r="D424" s="31" t="str">
        <f>Nonpt_src_summary!F424</f>
        <v>38049</v>
      </c>
      <c r="E424" s="31" t="str">
        <f>Nonpt_src_summary!G424</f>
        <v>2310023511</v>
      </c>
      <c r="F424" s="31" t="str">
        <f>Nonpt_src_summary!H424</f>
        <v>Nonpoint Fugitives</v>
      </c>
      <c r="G424" s="160">
        <f>Nonpt_src_summary!I424</f>
        <v>0</v>
      </c>
      <c r="H424" s="124">
        <f>Nonpt_src_summary!J424</f>
        <v>0</v>
      </c>
      <c r="I424" s="124">
        <f>Nonpt_src_summary!K424</f>
        <v>0</v>
      </c>
      <c r="J424" s="124">
        <f>Nonpt_src_summary!L424</f>
        <v>0</v>
      </c>
      <c r="K424" s="125">
        <f>Nonpt_src_summary!M424</f>
        <v>0</v>
      </c>
    </row>
    <row r="425" spans="1:11">
      <c r="A425" s="31" t="s">
        <v>151</v>
      </c>
      <c r="B425" s="31" t="str">
        <f>Nonpt_src_summary!B425</f>
        <v>Tribal</v>
      </c>
      <c r="C425" s="31">
        <f>Nonpt_src_summary!E425</f>
        <v>38</v>
      </c>
      <c r="D425" s="31" t="str">
        <f>Nonpt_src_summary!F425</f>
        <v>38049</v>
      </c>
      <c r="E425" s="31" t="str">
        <f>Nonpt_src_summary!G425</f>
        <v>2310023512</v>
      </c>
      <c r="F425" s="31" t="str">
        <f>Nonpt_src_summary!H425</f>
        <v>Nonpoint Fugitives</v>
      </c>
      <c r="G425" s="160">
        <f>Nonpt_src_summary!I425</f>
        <v>0</v>
      </c>
      <c r="H425" s="124">
        <f>Nonpt_src_summary!J425</f>
        <v>0</v>
      </c>
      <c r="I425" s="124">
        <f>Nonpt_src_summary!K425</f>
        <v>0</v>
      </c>
      <c r="J425" s="124">
        <f>Nonpt_src_summary!L425</f>
        <v>0</v>
      </c>
      <c r="K425" s="125">
        <f>Nonpt_src_summary!M425</f>
        <v>0</v>
      </c>
    </row>
    <row r="426" spans="1:11">
      <c r="A426" s="31" t="s">
        <v>151</v>
      </c>
      <c r="B426" s="31" t="str">
        <f>Nonpt_src_summary!B426</f>
        <v>Tribal</v>
      </c>
      <c r="C426" s="31">
        <f>Nonpt_src_summary!E426</f>
        <v>38</v>
      </c>
      <c r="D426" s="31" t="str">
        <f>Nonpt_src_summary!F426</f>
        <v>38049</v>
      </c>
      <c r="E426" s="31" t="str">
        <f>Nonpt_src_summary!G426</f>
        <v>2310023513</v>
      </c>
      <c r="F426" s="31" t="str">
        <f>Nonpt_src_summary!H426</f>
        <v>Nonpoint Fugitives</v>
      </c>
      <c r="G426" s="160">
        <f>Nonpt_src_summary!I426</f>
        <v>0</v>
      </c>
      <c r="H426" s="124">
        <f>Nonpt_src_summary!J426</f>
        <v>0</v>
      </c>
      <c r="I426" s="124">
        <f>Nonpt_src_summary!K426</f>
        <v>0</v>
      </c>
      <c r="J426" s="124">
        <f>Nonpt_src_summary!L426</f>
        <v>0</v>
      </c>
      <c r="K426" s="125">
        <f>Nonpt_src_summary!M426</f>
        <v>0</v>
      </c>
    </row>
    <row r="427" spans="1:11">
      <c r="A427" s="31" t="s">
        <v>151</v>
      </c>
      <c r="B427" s="31" t="str">
        <f>Nonpt_src_summary!B427</f>
        <v>Tribal</v>
      </c>
      <c r="C427" s="31">
        <f>Nonpt_src_summary!E427</f>
        <v>38</v>
      </c>
      <c r="D427" s="31" t="str">
        <f>Nonpt_src_summary!F427</f>
        <v>38049</v>
      </c>
      <c r="E427" s="31" t="str">
        <f>Nonpt_src_summary!G427</f>
        <v>2310023515</v>
      </c>
      <c r="F427" s="31" t="str">
        <f>Nonpt_src_summary!H427</f>
        <v>Nonpoint Fugitives</v>
      </c>
      <c r="G427" s="160">
        <f>Nonpt_src_summary!I427</f>
        <v>0</v>
      </c>
      <c r="H427" s="124">
        <f>Nonpt_src_summary!J427</f>
        <v>0</v>
      </c>
      <c r="I427" s="124">
        <f>Nonpt_src_summary!K427</f>
        <v>0</v>
      </c>
      <c r="J427" s="124">
        <f>Nonpt_src_summary!L427</f>
        <v>0</v>
      </c>
      <c r="K427" s="125">
        <f>Nonpt_src_summary!M427</f>
        <v>0</v>
      </c>
    </row>
    <row r="428" spans="1:11">
      <c r="A428" s="31" t="s">
        <v>151</v>
      </c>
      <c r="B428" s="31" t="str">
        <f>Nonpt_src_summary!B428</f>
        <v>Tribal</v>
      </c>
      <c r="C428" s="31">
        <f>Nonpt_src_summary!E428</f>
        <v>38</v>
      </c>
      <c r="D428" s="31" t="str">
        <f>Nonpt_src_summary!F428</f>
        <v>38049</v>
      </c>
      <c r="E428" s="31" t="str">
        <f>Nonpt_src_summary!G428</f>
        <v>2310023516</v>
      </c>
      <c r="F428" s="31" t="str">
        <f>Nonpt_src_summary!H428</f>
        <v>Nonpoint Fugitives</v>
      </c>
      <c r="G428" s="160">
        <f>Nonpt_src_summary!I428</f>
        <v>0</v>
      </c>
      <c r="H428" s="124">
        <f>Nonpt_src_summary!J428</f>
        <v>0</v>
      </c>
      <c r="I428" s="124">
        <f>Nonpt_src_summary!K428</f>
        <v>0</v>
      </c>
      <c r="J428" s="124">
        <f>Nonpt_src_summary!L428</f>
        <v>0</v>
      </c>
      <c r="K428" s="125">
        <f>Nonpt_src_summary!M428</f>
        <v>0</v>
      </c>
    </row>
    <row r="429" spans="1:11">
      <c r="A429" s="31" t="s">
        <v>151</v>
      </c>
      <c r="B429" s="31" t="str">
        <f>Nonpt_src_summary!B429</f>
        <v>Tribal</v>
      </c>
      <c r="C429" s="31">
        <f>Nonpt_src_summary!E429</f>
        <v>38</v>
      </c>
      <c r="D429" s="31" t="str">
        <f>Nonpt_src_summary!F429</f>
        <v>38053</v>
      </c>
      <c r="E429" s="31" t="str">
        <f>Nonpt_src_summary!G429</f>
        <v>2310011501</v>
      </c>
      <c r="F429" s="31" t="str">
        <f>Nonpt_src_summary!H429</f>
        <v>Nonpoint Fugitives</v>
      </c>
      <c r="G429" s="160">
        <f>Nonpt_src_summary!I429</f>
        <v>0</v>
      </c>
      <c r="H429" s="124">
        <f>Nonpt_src_summary!J429</f>
        <v>13.284939325842696</v>
      </c>
      <c r="I429" s="124">
        <f>Nonpt_src_summary!K429</f>
        <v>0</v>
      </c>
      <c r="J429" s="124">
        <f>Nonpt_src_summary!L429</f>
        <v>0</v>
      </c>
      <c r="K429" s="125">
        <f>Nonpt_src_summary!M429</f>
        <v>0</v>
      </c>
    </row>
    <row r="430" spans="1:11">
      <c r="A430" s="31" t="s">
        <v>151</v>
      </c>
      <c r="B430" s="31" t="str">
        <f>Nonpt_src_summary!B430</f>
        <v>Tribal</v>
      </c>
      <c r="C430" s="31">
        <f>Nonpt_src_summary!E430</f>
        <v>38</v>
      </c>
      <c r="D430" s="31" t="str">
        <f>Nonpt_src_summary!F430</f>
        <v>38053</v>
      </c>
      <c r="E430" s="31" t="str">
        <f>Nonpt_src_summary!G430</f>
        <v>2310011502</v>
      </c>
      <c r="F430" s="31" t="str">
        <f>Nonpt_src_summary!H430</f>
        <v>Nonpoint Fugitives</v>
      </c>
      <c r="G430" s="160">
        <f>Nonpt_src_summary!I430</f>
        <v>0</v>
      </c>
      <c r="H430" s="124">
        <f>Nonpt_src_summary!J430</f>
        <v>6.5163844622792935</v>
      </c>
      <c r="I430" s="124">
        <f>Nonpt_src_summary!K430</f>
        <v>0</v>
      </c>
      <c r="J430" s="124">
        <f>Nonpt_src_summary!L430</f>
        <v>0</v>
      </c>
      <c r="K430" s="125">
        <f>Nonpt_src_summary!M430</f>
        <v>0</v>
      </c>
    </row>
    <row r="431" spans="1:11">
      <c r="A431" s="31" t="s">
        <v>151</v>
      </c>
      <c r="B431" s="31" t="str">
        <f>Nonpt_src_summary!B431</f>
        <v>Tribal</v>
      </c>
      <c r="C431" s="31">
        <f>Nonpt_src_summary!E431</f>
        <v>38</v>
      </c>
      <c r="D431" s="31" t="str">
        <f>Nonpt_src_summary!F431</f>
        <v>38053</v>
      </c>
      <c r="E431" s="31" t="str">
        <f>Nonpt_src_summary!G431</f>
        <v>2310011503</v>
      </c>
      <c r="F431" s="31" t="str">
        <f>Nonpt_src_summary!H431</f>
        <v>Nonpoint Fugitives</v>
      </c>
      <c r="G431" s="160">
        <f>Nonpt_src_summary!I431</f>
        <v>0</v>
      </c>
      <c r="H431" s="124">
        <f>Nonpt_src_summary!J431</f>
        <v>2.700373258426966</v>
      </c>
      <c r="I431" s="124">
        <f>Nonpt_src_summary!K431</f>
        <v>0</v>
      </c>
      <c r="J431" s="124">
        <f>Nonpt_src_summary!L431</f>
        <v>0</v>
      </c>
      <c r="K431" s="125">
        <f>Nonpt_src_summary!M431</f>
        <v>0</v>
      </c>
    </row>
    <row r="432" spans="1:11">
      <c r="A432" s="31" t="s">
        <v>151</v>
      </c>
      <c r="B432" s="31" t="str">
        <f>Nonpt_src_summary!B432</f>
        <v>Tribal</v>
      </c>
      <c r="C432" s="31">
        <f>Nonpt_src_summary!E432</f>
        <v>38</v>
      </c>
      <c r="D432" s="31" t="str">
        <f>Nonpt_src_summary!F432</f>
        <v>38053</v>
      </c>
      <c r="E432" s="31" t="str">
        <f>Nonpt_src_summary!G432</f>
        <v>2310011505</v>
      </c>
      <c r="F432" s="31" t="str">
        <f>Nonpt_src_summary!H432</f>
        <v>Nonpoint Fugitives</v>
      </c>
      <c r="G432" s="160">
        <f>Nonpt_src_summary!I432</f>
        <v>0</v>
      </c>
      <c r="H432" s="124">
        <f>Nonpt_src_summary!J432</f>
        <v>88.939717495987153</v>
      </c>
      <c r="I432" s="124">
        <f>Nonpt_src_summary!K432</f>
        <v>0</v>
      </c>
      <c r="J432" s="124">
        <f>Nonpt_src_summary!L432</f>
        <v>0</v>
      </c>
      <c r="K432" s="125">
        <f>Nonpt_src_summary!M432</f>
        <v>0</v>
      </c>
    </row>
    <row r="433" spans="1:11">
      <c r="A433" s="31" t="s">
        <v>151</v>
      </c>
      <c r="B433" s="31" t="str">
        <f>Nonpt_src_summary!B433</f>
        <v>Tribal</v>
      </c>
      <c r="C433" s="31">
        <f>Nonpt_src_summary!E433</f>
        <v>38</v>
      </c>
      <c r="D433" s="31" t="str">
        <f>Nonpt_src_summary!F433</f>
        <v>38053</v>
      </c>
      <c r="E433" s="31" t="str">
        <f>Nonpt_src_summary!G433</f>
        <v>2310021501</v>
      </c>
      <c r="F433" s="31" t="str">
        <f>Nonpt_src_summary!H433</f>
        <v>Nonpoint Fugitives</v>
      </c>
      <c r="G433" s="160">
        <f>Nonpt_src_summary!I433</f>
        <v>0</v>
      </c>
      <c r="H433" s="124">
        <f>Nonpt_src_summary!J433</f>
        <v>0</v>
      </c>
      <c r="I433" s="124">
        <f>Nonpt_src_summary!K433</f>
        <v>0</v>
      </c>
      <c r="J433" s="124">
        <f>Nonpt_src_summary!L433</f>
        <v>0</v>
      </c>
      <c r="K433" s="125">
        <f>Nonpt_src_summary!M433</f>
        <v>0</v>
      </c>
    </row>
    <row r="434" spans="1:11">
      <c r="A434" s="31" t="s">
        <v>151</v>
      </c>
      <c r="B434" s="31" t="str">
        <f>Nonpt_src_summary!B434</f>
        <v>Tribal</v>
      </c>
      <c r="C434" s="31">
        <f>Nonpt_src_summary!E434</f>
        <v>38</v>
      </c>
      <c r="D434" s="31" t="str">
        <f>Nonpt_src_summary!F434</f>
        <v>38053</v>
      </c>
      <c r="E434" s="31" t="str">
        <f>Nonpt_src_summary!G434</f>
        <v>2310021502</v>
      </c>
      <c r="F434" s="31" t="str">
        <f>Nonpt_src_summary!H434</f>
        <v>Nonpoint Fugitives</v>
      </c>
      <c r="G434" s="160">
        <f>Nonpt_src_summary!I434</f>
        <v>0</v>
      </c>
      <c r="H434" s="124">
        <f>Nonpt_src_summary!J434</f>
        <v>0</v>
      </c>
      <c r="I434" s="124">
        <f>Nonpt_src_summary!K434</f>
        <v>0</v>
      </c>
      <c r="J434" s="124">
        <f>Nonpt_src_summary!L434</f>
        <v>0</v>
      </c>
      <c r="K434" s="125">
        <f>Nonpt_src_summary!M434</f>
        <v>0</v>
      </c>
    </row>
    <row r="435" spans="1:11">
      <c r="A435" s="31" t="s">
        <v>151</v>
      </c>
      <c r="B435" s="31" t="str">
        <f>Nonpt_src_summary!B435</f>
        <v>Tribal</v>
      </c>
      <c r="C435" s="31">
        <f>Nonpt_src_summary!E435</f>
        <v>38</v>
      </c>
      <c r="D435" s="31" t="str">
        <f>Nonpt_src_summary!F435</f>
        <v>38053</v>
      </c>
      <c r="E435" s="31" t="str">
        <f>Nonpt_src_summary!G435</f>
        <v>2310021503</v>
      </c>
      <c r="F435" s="31" t="str">
        <f>Nonpt_src_summary!H435</f>
        <v>Nonpoint Fugitives</v>
      </c>
      <c r="G435" s="160">
        <f>Nonpt_src_summary!I435</f>
        <v>0</v>
      </c>
      <c r="H435" s="124">
        <f>Nonpt_src_summary!J435</f>
        <v>0</v>
      </c>
      <c r="I435" s="124">
        <f>Nonpt_src_summary!K435</f>
        <v>0</v>
      </c>
      <c r="J435" s="124">
        <f>Nonpt_src_summary!L435</f>
        <v>0</v>
      </c>
      <c r="K435" s="125">
        <f>Nonpt_src_summary!M435</f>
        <v>0</v>
      </c>
    </row>
    <row r="436" spans="1:11">
      <c r="A436" s="31" t="s">
        <v>151</v>
      </c>
      <c r="B436" s="31" t="str">
        <f>Nonpt_src_summary!B436</f>
        <v>Tribal</v>
      </c>
      <c r="C436" s="31">
        <f>Nonpt_src_summary!E436</f>
        <v>38</v>
      </c>
      <c r="D436" s="31" t="str">
        <f>Nonpt_src_summary!F436</f>
        <v>38053</v>
      </c>
      <c r="E436" s="31" t="str">
        <f>Nonpt_src_summary!G436</f>
        <v>2310021505</v>
      </c>
      <c r="F436" s="31" t="str">
        <f>Nonpt_src_summary!H436</f>
        <v>Nonpoint Fugitives</v>
      </c>
      <c r="G436" s="160">
        <f>Nonpt_src_summary!I436</f>
        <v>0</v>
      </c>
      <c r="H436" s="124">
        <f>Nonpt_src_summary!J436</f>
        <v>0</v>
      </c>
      <c r="I436" s="124">
        <f>Nonpt_src_summary!K436</f>
        <v>0</v>
      </c>
      <c r="J436" s="124">
        <f>Nonpt_src_summary!L436</f>
        <v>0</v>
      </c>
      <c r="K436" s="125">
        <f>Nonpt_src_summary!M436</f>
        <v>0</v>
      </c>
    </row>
    <row r="437" spans="1:11">
      <c r="A437" s="31" t="s">
        <v>151</v>
      </c>
      <c r="B437" s="31" t="str">
        <f>Nonpt_src_summary!B437</f>
        <v>Tribal</v>
      </c>
      <c r="C437" s="31">
        <f>Nonpt_src_summary!E437</f>
        <v>38</v>
      </c>
      <c r="D437" s="31" t="str">
        <f>Nonpt_src_summary!F437</f>
        <v>38053</v>
      </c>
      <c r="E437" s="31" t="str">
        <f>Nonpt_src_summary!G437</f>
        <v>2310021506</v>
      </c>
      <c r="F437" s="31" t="str">
        <f>Nonpt_src_summary!H437</f>
        <v>Nonpoint Fugitives</v>
      </c>
      <c r="G437" s="160">
        <f>Nonpt_src_summary!I437</f>
        <v>0</v>
      </c>
      <c r="H437" s="124">
        <f>Nonpt_src_summary!J437</f>
        <v>0</v>
      </c>
      <c r="I437" s="124">
        <f>Nonpt_src_summary!K437</f>
        <v>0</v>
      </c>
      <c r="J437" s="124">
        <f>Nonpt_src_summary!L437</f>
        <v>0</v>
      </c>
      <c r="K437" s="125">
        <f>Nonpt_src_summary!M437</f>
        <v>0</v>
      </c>
    </row>
    <row r="438" spans="1:11">
      <c r="A438" s="31" t="s">
        <v>151</v>
      </c>
      <c r="B438" s="31" t="str">
        <f>Nonpt_src_summary!B438</f>
        <v>Tribal</v>
      </c>
      <c r="C438" s="31">
        <f>Nonpt_src_summary!E438</f>
        <v>38</v>
      </c>
      <c r="D438" s="31" t="str">
        <f>Nonpt_src_summary!F438</f>
        <v>38053</v>
      </c>
      <c r="E438" s="31" t="str">
        <f>Nonpt_src_summary!G438</f>
        <v>2310023511</v>
      </c>
      <c r="F438" s="31" t="str">
        <f>Nonpt_src_summary!H438</f>
        <v>Nonpoint Fugitives</v>
      </c>
      <c r="G438" s="160">
        <f>Nonpt_src_summary!I438</f>
        <v>0</v>
      </c>
      <c r="H438" s="124">
        <f>Nonpt_src_summary!J438</f>
        <v>0</v>
      </c>
      <c r="I438" s="124">
        <f>Nonpt_src_summary!K438</f>
        <v>0</v>
      </c>
      <c r="J438" s="124">
        <f>Nonpt_src_summary!L438</f>
        <v>0</v>
      </c>
      <c r="K438" s="125">
        <f>Nonpt_src_summary!M438</f>
        <v>0</v>
      </c>
    </row>
    <row r="439" spans="1:11">
      <c r="A439" s="31" t="s">
        <v>151</v>
      </c>
      <c r="B439" s="31" t="str">
        <f>Nonpt_src_summary!B439</f>
        <v>Tribal</v>
      </c>
      <c r="C439" s="31">
        <f>Nonpt_src_summary!E439</f>
        <v>38</v>
      </c>
      <c r="D439" s="31" t="str">
        <f>Nonpt_src_summary!F439</f>
        <v>38053</v>
      </c>
      <c r="E439" s="31" t="str">
        <f>Nonpt_src_summary!G439</f>
        <v>2310023512</v>
      </c>
      <c r="F439" s="31" t="str">
        <f>Nonpt_src_summary!H439</f>
        <v>Nonpoint Fugitives</v>
      </c>
      <c r="G439" s="160">
        <f>Nonpt_src_summary!I439</f>
        <v>0</v>
      </c>
      <c r="H439" s="124">
        <f>Nonpt_src_summary!J439</f>
        <v>0</v>
      </c>
      <c r="I439" s="124">
        <f>Nonpt_src_summary!K439</f>
        <v>0</v>
      </c>
      <c r="J439" s="124">
        <f>Nonpt_src_summary!L439</f>
        <v>0</v>
      </c>
      <c r="K439" s="125">
        <f>Nonpt_src_summary!M439</f>
        <v>0</v>
      </c>
    </row>
    <row r="440" spans="1:11">
      <c r="A440" s="31" t="s">
        <v>151</v>
      </c>
      <c r="B440" s="31" t="str">
        <f>Nonpt_src_summary!B440</f>
        <v>Tribal</v>
      </c>
      <c r="C440" s="31">
        <f>Nonpt_src_summary!E440</f>
        <v>38</v>
      </c>
      <c r="D440" s="31" t="str">
        <f>Nonpt_src_summary!F440</f>
        <v>38053</v>
      </c>
      <c r="E440" s="31" t="str">
        <f>Nonpt_src_summary!G440</f>
        <v>2310023513</v>
      </c>
      <c r="F440" s="31" t="str">
        <f>Nonpt_src_summary!H440</f>
        <v>Nonpoint Fugitives</v>
      </c>
      <c r="G440" s="160">
        <f>Nonpt_src_summary!I440</f>
        <v>0</v>
      </c>
      <c r="H440" s="124">
        <f>Nonpt_src_summary!J440</f>
        <v>0</v>
      </c>
      <c r="I440" s="124">
        <f>Nonpt_src_summary!K440</f>
        <v>0</v>
      </c>
      <c r="J440" s="124">
        <f>Nonpt_src_summary!L440</f>
        <v>0</v>
      </c>
      <c r="K440" s="125">
        <f>Nonpt_src_summary!M440</f>
        <v>0</v>
      </c>
    </row>
    <row r="441" spans="1:11">
      <c r="A441" s="31" t="s">
        <v>151</v>
      </c>
      <c r="B441" s="31" t="str">
        <f>Nonpt_src_summary!B441</f>
        <v>Tribal</v>
      </c>
      <c r="C441" s="31">
        <f>Nonpt_src_summary!E441</f>
        <v>38</v>
      </c>
      <c r="D441" s="31" t="str">
        <f>Nonpt_src_summary!F441</f>
        <v>38053</v>
      </c>
      <c r="E441" s="31" t="str">
        <f>Nonpt_src_summary!G441</f>
        <v>2310023515</v>
      </c>
      <c r="F441" s="31" t="str">
        <f>Nonpt_src_summary!H441</f>
        <v>Nonpoint Fugitives</v>
      </c>
      <c r="G441" s="160">
        <f>Nonpt_src_summary!I441</f>
        <v>0</v>
      </c>
      <c r="H441" s="124">
        <f>Nonpt_src_summary!J441</f>
        <v>0</v>
      </c>
      <c r="I441" s="124">
        <f>Nonpt_src_summary!K441</f>
        <v>0</v>
      </c>
      <c r="J441" s="124">
        <f>Nonpt_src_summary!L441</f>
        <v>0</v>
      </c>
      <c r="K441" s="125">
        <f>Nonpt_src_summary!M441</f>
        <v>0</v>
      </c>
    </row>
    <row r="442" spans="1:11">
      <c r="A442" s="31" t="s">
        <v>151</v>
      </c>
      <c r="B442" s="31" t="str">
        <f>Nonpt_src_summary!B442</f>
        <v>Tribal</v>
      </c>
      <c r="C442" s="31">
        <f>Nonpt_src_summary!E442</f>
        <v>38</v>
      </c>
      <c r="D442" s="31" t="str">
        <f>Nonpt_src_summary!F442</f>
        <v>38053</v>
      </c>
      <c r="E442" s="31" t="str">
        <f>Nonpt_src_summary!G442</f>
        <v>2310023516</v>
      </c>
      <c r="F442" s="31" t="str">
        <f>Nonpt_src_summary!H442</f>
        <v>Nonpoint Fugitives</v>
      </c>
      <c r="G442" s="160">
        <f>Nonpt_src_summary!I442</f>
        <v>0</v>
      </c>
      <c r="H442" s="124">
        <f>Nonpt_src_summary!J442</f>
        <v>0</v>
      </c>
      <c r="I442" s="124">
        <f>Nonpt_src_summary!K442</f>
        <v>0</v>
      </c>
      <c r="J442" s="124">
        <f>Nonpt_src_summary!L442</f>
        <v>0</v>
      </c>
      <c r="K442" s="125">
        <f>Nonpt_src_summary!M442</f>
        <v>0</v>
      </c>
    </row>
    <row r="443" spans="1:11">
      <c r="A443" s="31" t="s">
        <v>151</v>
      </c>
      <c r="B443" s="31" t="str">
        <f>Nonpt_src_summary!B443</f>
        <v>Tribal</v>
      </c>
      <c r="C443" s="31">
        <f>Nonpt_src_summary!E443</f>
        <v>38</v>
      </c>
      <c r="D443" s="31" t="str">
        <f>Nonpt_src_summary!F443</f>
        <v>38055</v>
      </c>
      <c r="E443" s="31" t="str">
        <f>Nonpt_src_summary!G443</f>
        <v>2310011501</v>
      </c>
      <c r="F443" s="31" t="str">
        <f>Nonpt_src_summary!H443</f>
        <v>Nonpoint Fugitives</v>
      </c>
      <c r="G443" s="160">
        <f>Nonpt_src_summary!I443</f>
        <v>0</v>
      </c>
      <c r="H443" s="124">
        <f>Nonpt_src_summary!J443</f>
        <v>3.6261299999999999</v>
      </c>
      <c r="I443" s="124">
        <f>Nonpt_src_summary!K443</f>
        <v>0</v>
      </c>
      <c r="J443" s="124">
        <f>Nonpt_src_summary!L443</f>
        <v>0</v>
      </c>
      <c r="K443" s="125">
        <f>Nonpt_src_summary!M443</f>
        <v>0</v>
      </c>
    </row>
    <row r="444" spans="1:11">
      <c r="A444" s="31" t="s">
        <v>151</v>
      </c>
      <c r="B444" s="31" t="str">
        <f>Nonpt_src_summary!B444</f>
        <v>Tribal</v>
      </c>
      <c r="C444" s="31">
        <f>Nonpt_src_summary!E444</f>
        <v>38</v>
      </c>
      <c r="D444" s="31" t="str">
        <f>Nonpt_src_summary!F444</f>
        <v>38055</v>
      </c>
      <c r="E444" s="31" t="str">
        <f>Nonpt_src_summary!G444</f>
        <v>2310011502</v>
      </c>
      <c r="F444" s="31" t="str">
        <f>Nonpt_src_summary!H444</f>
        <v>Nonpoint Fugitives</v>
      </c>
      <c r="G444" s="160">
        <f>Nonpt_src_summary!I444</f>
        <v>0</v>
      </c>
      <c r="H444" s="124">
        <f>Nonpt_src_summary!J444</f>
        <v>1.7786500000000001</v>
      </c>
      <c r="I444" s="124">
        <f>Nonpt_src_summary!K444</f>
        <v>0</v>
      </c>
      <c r="J444" s="124">
        <f>Nonpt_src_summary!L444</f>
        <v>0</v>
      </c>
      <c r="K444" s="125">
        <f>Nonpt_src_summary!M444</f>
        <v>0</v>
      </c>
    </row>
    <row r="445" spans="1:11">
      <c r="A445" s="31" t="s">
        <v>151</v>
      </c>
      <c r="B445" s="31" t="str">
        <f>Nonpt_src_summary!B445</f>
        <v>Tribal</v>
      </c>
      <c r="C445" s="31">
        <f>Nonpt_src_summary!E445</f>
        <v>38</v>
      </c>
      <c r="D445" s="31" t="str">
        <f>Nonpt_src_summary!F445</f>
        <v>38055</v>
      </c>
      <c r="E445" s="31" t="str">
        <f>Nonpt_src_summary!G445</f>
        <v>2310011503</v>
      </c>
      <c r="F445" s="31" t="str">
        <f>Nonpt_src_summary!H445</f>
        <v>Nonpoint Fugitives</v>
      </c>
      <c r="G445" s="160">
        <f>Nonpt_src_summary!I445</f>
        <v>0</v>
      </c>
      <c r="H445" s="124">
        <f>Nonpt_src_summary!J445</f>
        <v>0.73706700000000003</v>
      </c>
      <c r="I445" s="124">
        <f>Nonpt_src_summary!K445</f>
        <v>0</v>
      </c>
      <c r="J445" s="124">
        <f>Nonpt_src_summary!L445</f>
        <v>0</v>
      </c>
      <c r="K445" s="125">
        <f>Nonpt_src_summary!M445</f>
        <v>0</v>
      </c>
    </row>
    <row r="446" spans="1:11">
      <c r="A446" s="31" t="s">
        <v>151</v>
      </c>
      <c r="B446" s="31" t="str">
        <f>Nonpt_src_summary!B446</f>
        <v>Tribal</v>
      </c>
      <c r="C446" s="31">
        <f>Nonpt_src_summary!E446</f>
        <v>38</v>
      </c>
      <c r="D446" s="31" t="str">
        <f>Nonpt_src_summary!F446</f>
        <v>38055</v>
      </c>
      <c r="E446" s="31" t="str">
        <f>Nonpt_src_summary!G446</f>
        <v>2310011505</v>
      </c>
      <c r="F446" s="31" t="str">
        <f>Nonpt_src_summary!H446</f>
        <v>Nonpoint Fugitives</v>
      </c>
      <c r="G446" s="160">
        <f>Nonpt_src_summary!I446</f>
        <v>0</v>
      </c>
      <c r="H446" s="124">
        <f>Nonpt_src_summary!J446</f>
        <v>24.276199999999999</v>
      </c>
      <c r="I446" s="124">
        <f>Nonpt_src_summary!K446</f>
        <v>0</v>
      </c>
      <c r="J446" s="124">
        <f>Nonpt_src_summary!L446</f>
        <v>0</v>
      </c>
      <c r="K446" s="125">
        <f>Nonpt_src_summary!M446</f>
        <v>0</v>
      </c>
    </row>
    <row r="447" spans="1:11">
      <c r="A447" s="31" t="s">
        <v>151</v>
      </c>
      <c r="B447" s="31" t="str">
        <f>Nonpt_src_summary!B447</f>
        <v>Tribal</v>
      </c>
      <c r="C447" s="31">
        <f>Nonpt_src_summary!E447</f>
        <v>38</v>
      </c>
      <c r="D447" s="31" t="str">
        <f>Nonpt_src_summary!F447</f>
        <v>38055</v>
      </c>
      <c r="E447" s="31" t="str">
        <f>Nonpt_src_summary!G447</f>
        <v>2310021501</v>
      </c>
      <c r="F447" s="31" t="str">
        <f>Nonpt_src_summary!H447</f>
        <v>Nonpoint Fugitives</v>
      </c>
      <c r="G447" s="160">
        <f>Nonpt_src_summary!I447</f>
        <v>0</v>
      </c>
      <c r="H447" s="124">
        <f>Nonpt_src_summary!J447</f>
        <v>0</v>
      </c>
      <c r="I447" s="124">
        <f>Nonpt_src_summary!K447</f>
        <v>0</v>
      </c>
      <c r="J447" s="124">
        <f>Nonpt_src_summary!L447</f>
        <v>0</v>
      </c>
      <c r="K447" s="125">
        <f>Nonpt_src_summary!M447</f>
        <v>0</v>
      </c>
    </row>
    <row r="448" spans="1:11">
      <c r="A448" s="31" t="s">
        <v>151</v>
      </c>
      <c r="B448" s="31" t="str">
        <f>Nonpt_src_summary!B448</f>
        <v>Tribal</v>
      </c>
      <c r="C448" s="31">
        <f>Nonpt_src_summary!E448</f>
        <v>38</v>
      </c>
      <c r="D448" s="31" t="str">
        <f>Nonpt_src_summary!F448</f>
        <v>38055</v>
      </c>
      <c r="E448" s="31" t="str">
        <f>Nonpt_src_summary!G448</f>
        <v>2310021502</v>
      </c>
      <c r="F448" s="31" t="str">
        <f>Nonpt_src_summary!H448</f>
        <v>Nonpoint Fugitives</v>
      </c>
      <c r="G448" s="160">
        <f>Nonpt_src_summary!I448</f>
        <v>0</v>
      </c>
      <c r="H448" s="124">
        <f>Nonpt_src_summary!J448</f>
        <v>0</v>
      </c>
      <c r="I448" s="124">
        <f>Nonpt_src_summary!K448</f>
        <v>0</v>
      </c>
      <c r="J448" s="124">
        <f>Nonpt_src_summary!L448</f>
        <v>0</v>
      </c>
      <c r="K448" s="125">
        <f>Nonpt_src_summary!M448</f>
        <v>0</v>
      </c>
    </row>
    <row r="449" spans="1:11">
      <c r="A449" s="31" t="s">
        <v>151</v>
      </c>
      <c r="B449" s="31" t="str">
        <f>Nonpt_src_summary!B449</f>
        <v>Tribal</v>
      </c>
      <c r="C449" s="31">
        <f>Nonpt_src_summary!E449</f>
        <v>38</v>
      </c>
      <c r="D449" s="31" t="str">
        <f>Nonpt_src_summary!F449</f>
        <v>38055</v>
      </c>
      <c r="E449" s="31" t="str">
        <f>Nonpt_src_summary!G449</f>
        <v>2310021503</v>
      </c>
      <c r="F449" s="31" t="str">
        <f>Nonpt_src_summary!H449</f>
        <v>Nonpoint Fugitives</v>
      </c>
      <c r="G449" s="160">
        <f>Nonpt_src_summary!I449</f>
        <v>0</v>
      </c>
      <c r="H449" s="124">
        <f>Nonpt_src_summary!J449</f>
        <v>0</v>
      </c>
      <c r="I449" s="124">
        <f>Nonpt_src_summary!K449</f>
        <v>0</v>
      </c>
      <c r="J449" s="124">
        <f>Nonpt_src_summary!L449</f>
        <v>0</v>
      </c>
      <c r="K449" s="125">
        <f>Nonpt_src_summary!M449</f>
        <v>0</v>
      </c>
    </row>
    <row r="450" spans="1:11">
      <c r="A450" s="31" t="s">
        <v>151</v>
      </c>
      <c r="B450" s="31" t="str">
        <f>Nonpt_src_summary!B450</f>
        <v>Tribal</v>
      </c>
      <c r="C450" s="31">
        <f>Nonpt_src_summary!E450</f>
        <v>38</v>
      </c>
      <c r="D450" s="31" t="str">
        <f>Nonpt_src_summary!F450</f>
        <v>38055</v>
      </c>
      <c r="E450" s="31" t="str">
        <f>Nonpt_src_summary!G450</f>
        <v>2310021505</v>
      </c>
      <c r="F450" s="31" t="str">
        <f>Nonpt_src_summary!H450</f>
        <v>Nonpoint Fugitives</v>
      </c>
      <c r="G450" s="160">
        <f>Nonpt_src_summary!I450</f>
        <v>0</v>
      </c>
      <c r="H450" s="124">
        <f>Nonpt_src_summary!J450</f>
        <v>0</v>
      </c>
      <c r="I450" s="124">
        <f>Nonpt_src_summary!K450</f>
        <v>0</v>
      </c>
      <c r="J450" s="124">
        <f>Nonpt_src_summary!L450</f>
        <v>0</v>
      </c>
      <c r="K450" s="125">
        <f>Nonpt_src_summary!M450</f>
        <v>0</v>
      </c>
    </row>
    <row r="451" spans="1:11">
      <c r="A451" s="31" t="s">
        <v>151</v>
      </c>
      <c r="B451" s="31" t="str">
        <f>Nonpt_src_summary!B451</f>
        <v>Tribal</v>
      </c>
      <c r="C451" s="31">
        <f>Nonpt_src_summary!E451</f>
        <v>38</v>
      </c>
      <c r="D451" s="31" t="str">
        <f>Nonpt_src_summary!F451</f>
        <v>38055</v>
      </c>
      <c r="E451" s="31" t="str">
        <f>Nonpt_src_summary!G451</f>
        <v>2310021506</v>
      </c>
      <c r="F451" s="31" t="str">
        <f>Nonpt_src_summary!H451</f>
        <v>Nonpoint Fugitives</v>
      </c>
      <c r="G451" s="160">
        <f>Nonpt_src_summary!I451</f>
        <v>0</v>
      </c>
      <c r="H451" s="124">
        <f>Nonpt_src_summary!J451</f>
        <v>0</v>
      </c>
      <c r="I451" s="124">
        <f>Nonpt_src_summary!K451</f>
        <v>0</v>
      </c>
      <c r="J451" s="124">
        <f>Nonpt_src_summary!L451</f>
        <v>0</v>
      </c>
      <c r="K451" s="125">
        <f>Nonpt_src_summary!M451</f>
        <v>0</v>
      </c>
    </row>
    <row r="452" spans="1:11">
      <c r="A452" s="31" t="s">
        <v>151</v>
      </c>
      <c r="B452" s="31" t="str">
        <f>Nonpt_src_summary!B452</f>
        <v>Tribal</v>
      </c>
      <c r="C452" s="31">
        <f>Nonpt_src_summary!E452</f>
        <v>38</v>
      </c>
      <c r="D452" s="31" t="str">
        <f>Nonpt_src_summary!F452</f>
        <v>38055</v>
      </c>
      <c r="E452" s="31" t="str">
        <f>Nonpt_src_summary!G452</f>
        <v>2310023511</v>
      </c>
      <c r="F452" s="31" t="str">
        <f>Nonpt_src_summary!H452</f>
        <v>Nonpoint Fugitives</v>
      </c>
      <c r="G452" s="160">
        <f>Nonpt_src_summary!I452</f>
        <v>0</v>
      </c>
      <c r="H452" s="124">
        <f>Nonpt_src_summary!J452</f>
        <v>0</v>
      </c>
      <c r="I452" s="124">
        <f>Nonpt_src_summary!K452</f>
        <v>0</v>
      </c>
      <c r="J452" s="124">
        <f>Nonpt_src_summary!L452</f>
        <v>0</v>
      </c>
      <c r="K452" s="125">
        <f>Nonpt_src_summary!M452</f>
        <v>0</v>
      </c>
    </row>
    <row r="453" spans="1:11">
      <c r="A453" s="31" t="s">
        <v>151</v>
      </c>
      <c r="B453" s="31" t="str">
        <f>Nonpt_src_summary!B453</f>
        <v>Tribal</v>
      </c>
      <c r="C453" s="31">
        <f>Nonpt_src_summary!E453</f>
        <v>38</v>
      </c>
      <c r="D453" s="31" t="str">
        <f>Nonpt_src_summary!F453</f>
        <v>38055</v>
      </c>
      <c r="E453" s="31" t="str">
        <f>Nonpt_src_summary!G453</f>
        <v>2310023512</v>
      </c>
      <c r="F453" s="31" t="str">
        <f>Nonpt_src_summary!H453</f>
        <v>Nonpoint Fugitives</v>
      </c>
      <c r="G453" s="160">
        <f>Nonpt_src_summary!I453</f>
        <v>0</v>
      </c>
      <c r="H453" s="124">
        <f>Nonpt_src_summary!J453</f>
        <v>0</v>
      </c>
      <c r="I453" s="124">
        <f>Nonpt_src_summary!K453</f>
        <v>0</v>
      </c>
      <c r="J453" s="124">
        <f>Nonpt_src_summary!L453</f>
        <v>0</v>
      </c>
      <c r="K453" s="125">
        <f>Nonpt_src_summary!M453</f>
        <v>0</v>
      </c>
    </row>
    <row r="454" spans="1:11">
      <c r="A454" s="31" t="s">
        <v>151</v>
      </c>
      <c r="B454" s="31" t="str">
        <f>Nonpt_src_summary!B454</f>
        <v>Tribal</v>
      </c>
      <c r="C454" s="31">
        <f>Nonpt_src_summary!E454</f>
        <v>38</v>
      </c>
      <c r="D454" s="31" t="str">
        <f>Nonpt_src_summary!F454</f>
        <v>38055</v>
      </c>
      <c r="E454" s="31" t="str">
        <f>Nonpt_src_summary!G454</f>
        <v>2310023513</v>
      </c>
      <c r="F454" s="31" t="str">
        <f>Nonpt_src_summary!H454</f>
        <v>Nonpoint Fugitives</v>
      </c>
      <c r="G454" s="160">
        <f>Nonpt_src_summary!I454</f>
        <v>0</v>
      </c>
      <c r="H454" s="124">
        <f>Nonpt_src_summary!J454</f>
        <v>0</v>
      </c>
      <c r="I454" s="124">
        <f>Nonpt_src_summary!K454</f>
        <v>0</v>
      </c>
      <c r="J454" s="124">
        <f>Nonpt_src_summary!L454</f>
        <v>0</v>
      </c>
      <c r="K454" s="125">
        <f>Nonpt_src_summary!M454</f>
        <v>0</v>
      </c>
    </row>
    <row r="455" spans="1:11">
      <c r="A455" s="31" t="s">
        <v>151</v>
      </c>
      <c r="B455" s="31" t="str">
        <f>Nonpt_src_summary!B455</f>
        <v>Tribal</v>
      </c>
      <c r="C455" s="31">
        <f>Nonpt_src_summary!E455</f>
        <v>38</v>
      </c>
      <c r="D455" s="31" t="str">
        <f>Nonpt_src_summary!F455</f>
        <v>38055</v>
      </c>
      <c r="E455" s="31" t="str">
        <f>Nonpt_src_summary!G455</f>
        <v>2310023515</v>
      </c>
      <c r="F455" s="31" t="str">
        <f>Nonpt_src_summary!H455</f>
        <v>Nonpoint Fugitives</v>
      </c>
      <c r="G455" s="160">
        <f>Nonpt_src_summary!I455</f>
        <v>0</v>
      </c>
      <c r="H455" s="124">
        <f>Nonpt_src_summary!J455</f>
        <v>0</v>
      </c>
      <c r="I455" s="124">
        <f>Nonpt_src_summary!K455</f>
        <v>0</v>
      </c>
      <c r="J455" s="124">
        <f>Nonpt_src_summary!L455</f>
        <v>0</v>
      </c>
      <c r="K455" s="125">
        <f>Nonpt_src_summary!M455</f>
        <v>0</v>
      </c>
    </row>
    <row r="456" spans="1:11">
      <c r="A456" s="31" t="s">
        <v>151</v>
      </c>
      <c r="B456" s="31" t="str">
        <f>Nonpt_src_summary!B456</f>
        <v>Tribal</v>
      </c>
      <c r="C456" s="31">
        <f>Nonpt_src_summary!E456</f>
        <v>38</v>
      </c>
      <c r="D456" s="31" t="str">
        <f>Nonpt_src_summary!F456</f>
        <v>38055</v>
      </c>
      <c r="E456" s="31" t="str">
        <f>Nonpt_src_summary!G456</f>
        <v>2310023516</v>
      </c>
      <c r="F456" s="31" t="str">
        <f>Nonpt_src_summary!H456</f>
        <v>Nonpoint Fugitives</v>
      </c>
      <c r="G456" s="160">
        <f>Nonpt_src_summary!I456</f>
        <v>0</v>
      </c>
      <c r="H456" s="124">
        <f>Nonpt_src_summary!J456</f>
        <v>0</v>
      </c>
      <c r="I456" s="124">
        <f>Nonpt_src_summary!K456</f>
        <v>0</v>
      </c>
      <c r="J456" s="124">
        <f>Nonpt_src_summary!L456</f>
        <v>0</v>
      </c>
      <c r="K456" s="125">
        <f>Nonpt_src_summary!M456</f>
        <v>0</v>
      </c>
    </row>
    <row r="457" spans="1:11">
      <c r="A457" s="31" t="s">
        <v>151</v>
      </c>
      <c r="B457" s="31" t="str">
        <f>Nonpt_src_summary!B457</f>
        <v>Tribal</v>
      </c>
      <c r="C457" s="31">
        <f>Nonpt_src_summary!E457</f>
        <v>38</v>
      </c>
      <c r="D457" s="31" t="str">
        <f>Nonpt_src_summary!F457</f>
        <v>38061</v>
      </c>
      <c r="E457" s="31" t="str">
        <f>Nonpt_src_summary!G457</f>
        <v>2310011501</v>
      </c>
      <c r="F457" s="31" t="str">
        <f>Nonpt_src_summary!H457</f>
        <v>Nonpoint Fugitives</v>
      </c>
      <c r="G457" s="160">
        <f>Nonpt_src_summary!I457</f>
        <v>0</v>
      </c>
      <c r="H457" s="124">
        <f>Nonpt_src_summary!J457</f>
        <v>38.920699391833189</v>
      </c>
      <c r="I457" s="124">
        <f>Nonpt_src_summary!K457</f>
        <v>0</v>
      </c>
      <c r="J457" s="124">
        <f>Nonpt_src_summary!L457</f>
        <v>0</v>
      </c>
      <c r="K457" s="125">
        <f>Nonpt_src_summary!M457</f>
        <v>0</v>
      </c>
    </row>
    <row r="458" spans="1:11">
      <c r="A458" s="31" t="s">
        <v>151</v>
      </c>
      <c r="B458" s="31" t="str">
        <f>Nonpt_src_summary!B458</f>
        <v>Tribal</v>
      </c>
      <c r="C458" s="31">
        <f>Nonpt_src_summary!E458</f>
        <v>38</v>
      </c>
      <c r="D458" s="31" t="str">
        <f>Nonpt_src_summary!F458</f>
        <v>38061</v>
      </c>
      <c r="E458" s="31" t="str">
        <f>Nonpt_src_summary!G458</f>
        <v>2310011502</v>
      </c>
      <c r="F458" s="31" t="str">
        <f>Nonpt_src_summary!H458</f>
        <v>Nonpoint Fugitives</v>
      </c>
      <c r="G458" s="160">
        <f>Nonpt_src_summary!I458</f>
        <v>0</v>
      </c>
      <c r="H458" s="124">
        <f>Nonpt_src_summary!J458</f>
        <v>19.090914422241529</v>
      </c>
      <c r="I458" s="124">
        <f>Nonpt_src_summary!K458</f>
        <v>0</v>
      </c>
      <c r="J458" s="124">
        <f>Nonpt_src_summary!L458</f>
        <v>0</v>
      </c>
      <c r="K458" s="125">
        <f>Nonpt_src_summary!M458</f>
        <v>0</v>
      </c>
    </row>
    <row r="459" spans="1:11">
      <c r="A459" s="31" t="s">
        <v>151</v>
      </c>
      <c r="B459" s="31" t="str">
        <f>Nonpt_src_summary!B459</f>
        <v>Tribal</v>
      </c>
      <c r="C459" s="31">
        <f>Nonpt_src_summary!E459</f>
        <v>38</v>
      </c>
      <c r="D459" s="31" t="str">
        <f>Nonpt_src_summary!F459</f>
        <v>38061</v>
      </c>
      <c r="E459" s="31" t="str">
        <f>Nonpt_src_summary!G459</f>
        <v>2310011503</v>
      </c>
      <c r="F459" s="31" t="str">
        <f>Nonpt_src_summary!H459</f>
        <v>Nonpoint Fugitives</v>
      </c>
      <c r="G459" s="160">
        <f>Nonpt_src_summary!I459</f>
        <v>0</v>
      </c>
      <c r="H459" s="124">
        <f>Nonpt_src_summary!J459</f>
        <v>7.9112137271937444</v>
      </c>
      <c r="I459" s="124">
        <f>Nonpt_src_summary!K459</f>
        <v>0</v>
      </c>
      <c r="J459" s="124">
        <f>Nonpt_src_summary!L459</f>
        <v>0</v>
      </c>
      <c r="K459" s="125">
        <f>Nonpt_src_summary!M459</f>
        <v>0</v>
      </c>
    </row>
    <row r="460" spans="1:11">
      <c r="A460" s="31" t="s">
        <v>151</v>
      </c>
      <c r="B460" s="31" t="str">
        <f>Nonpt_src_summary!B460</f>
        <v>Tribal</v>
      </c>
      <c r="C460" s="31">
        <f>Nonpt_src_summary!E460</f>
        <v>38</v>
      </c>
      <c r="D460" s="31" t="str">
        <f>Nonpt_src_summary!F460</f>
        <v>38061</v>
      </c>
      <c r="E460" s="31" t="str">
        <f>Nonpt_src_summary!G460</f>
        <v>2310011505</v>
      </c>
      <c r="F460" s="31" t="str">
        <f>Nonpt_src_summary!H460</f>
        <v>Nonpoint Fugitives</v>
      </c>
      <c r="G460" s="160">
        <f>Nonpt_src_summary!I460</f>
        <v>0</v>
      </c>
      <c r="H460" s="124">
        <f>Nonpt_src_summary!J460</f>
        <v>260.56576889661164</v>
      </c>
      <c r="I460" s="124">
        <f>Nonpt_src_summary!K460</f>
        <v>0</v>
      </c>
      <c r="J460" s="124">
        <f>Nonpt_src_summary!L460</f>
        <v>0</v>
      </c>
      <c r="K460" s="125">
        <f>Nonpt_src_summary!M460</f>
        <v>0</v>
      </c>
    </row>
    <row r="461" spans="1:11">
      <c r="A461" s="31" t="s">
        <v>151</v>
      </c>
      <c r="B461" s="31" t="str">
        <f>Nonpt_src_summary!B461</f>
        <v>Tribal</v>
      </c>
      <c r="C461" s="31">
        <f>Nonpt_src_summary!E461</f>
        <v>38</v>
      </c>
      <c r="D461" s="31" t="str">
        <f>Nonpt_src_summary!F461</f>
        <v>38061</v>
      </c>
      <c r="E461" s="31" t="str">
        <f>Nonpt_src_summary!G461</f>
        <v>2310021501</v>
      </c>
      <c r="F461" s="31" t="str">
        <f>Nonpt_src_summary!H461</f>
        <v>Nonpoint Fugitives</v>
      </c>
      <c r="G461" s="160">
        <f>Nonpt_src_summary!I461</f>
        <v>0</v>
      </c>
      <c r="H461" s="124">
        <f>Nonpt_src_summary!J461</f>
        <v>0</v>
      </c>
      <c r="I461" s="124">
        <f>Nonpt_src_summary!K461</f>
        <v>0</v>
      </c>
      <c r="J461" s="124">
        <f>Nonpt_src_summary!L461</f>
        <v>0</v>
      </c>
      <c r="K461" s="125">
        <f>Nonpt_src_summary!M461</f>
        <v>0</v>
      </c>
    </row>
    <row r="462" spans="1:11">
      <c r="A462" s="31" t="s">
        <v>151</v>
      </c>
      <c r="B462" s="31" t="str">
        <f>Nonpt_src_summary!B462</f>
        <v>Tribal</v>
      </c>
      <c r="C462" s="31">
        <f>Nonpt_src_summary!E462</f>
        <v>38</v>
      </c>
      <c r="D462" s="31" t="str">
        <f>Nonpt_src_summary!F462</f>
        <v>38061</v>
      </c>
      <c r="E462" s="31" t="str">
        <f>Nonpt_src_summary!G462</f>
        <v>2310021502</v>
      </c>
      <c r="F462" s="31" t="str">
        <f>Nonpt_src_summary!H462</f>
        <v>Nonpoint Fugitives</v>
      </c>
      <c r="G462" s="160">
        <f>Nonpt_src_summary!I462</f>
        <v>0</v>
      </c>
      <c r="H462" s="124">
        <f>Nonpt_src_summary!J462</f>
        <v>0</v>
      </c>
      <c r="I462" s="124">
        <f>Nonpt_src_summary!K462</f>
        <v>0</v>
      </c>
      <c r="J462" s="124">
        <f>Nonpt_src_summary!L462</f>
        <v>0</v>
      </c>
      <c r="K462" s="125">
        <f>Nonpt_src_summary!M462</f>
        <v>0</v>
      </c>
    </row>
    <row r="463" spans="1:11">
      <c r="A463" s="31" t="s">
        <v>151</v>
      </c>
      <c r="B463" s="31" t="str">
        <f>Nonpt_src_summary!B463</f>
        <v>Tribal</v>
      </c>
      <c r="C463" s="31">
        <f>Nonpt_src_summary!E463</f>
        <v>38</v>
      </c>
      <c r="D463" s="31" t="str">
        <f>Nonpt_src_summary!F463</f>
        <v>38061</v>
      </c>
      <c r="E463" s="31" t="str">
        <f>Nonpt_src_summary!G463</f>
        <v>2310021503</v>
      </c>
      <c r="F463" s="31" t="str">
        <f>Nonpt_src_summary!H463</f>
        <v>Nonpoint Fugitives</v>
      </c>
      <c r="G463" s="160">
        <f>Nonpt_src_summary!I463</f>
        <v>0</v>
      </c>
      <c r="H463" s="124">
        <f>Nonpt_src_summary!J463</f>
        <v>0</v>
      </c>
      <c r="I463" s="124">
        <f>Nonpt_src_summary!K463</f>
        <v>0</v>
      </c>
      <c r="J463" s="124">
        <f>Nonpt_src_summary!L463</f>
        <v>0</v>
      </c>
      <c r="K463" s="125">
        <f>Nonpt_src_summary!M463</f>
        <v>0</v>
      </c>
    </row>
    <row r="464" spans="1:11">
      <c r="A464" s="31" t="s">
        <v>151</v>
      </c>
      <c r="B464" s="31" t="str">
        <f>Nonpt_src_summary!B464</f>
        <v>Tribal</v>
      </c>
      <c r="C464" s="31">
        <f>Nonpt_src_summary!E464</f>
        <v>38</v>
      </c>
      <c r="D464" s="31" t="str">
        <f>Nonpt_src_summary!F464</f>
        <v>38061</v>
      </c>
      <c r="E464" s="31" t="str">
        <f>Nonpt_src_summary!G464</f>
        <v>2310021505</v>
      </c>
      <c r="F464" s="31" t="str">
        <f>Nonpt_src_summary!H464</f>
        <v>Nonpoint Fugitives</v>
      </c>
      <c r="G464" s="160">
        <f>Nonpt_src_summary!I464</f>
        <v>0</v>
      </c>
      <c r="H464" s="124">
        <f>Nonpt_src_summary!J464</f>
        <v>0</v>
      </c>
      <c r="I464" s="124">
        <f>Nonpt_src_summary!K464</f>
        <v>0</v>
      </c>
      <c r="J464" s="124">
        <f>Nonpt_src_summary!L464</f>
        <v>0</v>
      </c>
      <c r="K464" s="125">
        <f>Nonpt_src_summary!M464</f>
        <v>0</v>
      </c>
    </row>
    <row r="465" spans="1:11">
      <c r="A465" s="31" t="s">
        <v>151</v>
      </c>
      <c r="B465" s="31" t="str">
        <f>Nonpt_src_summary!B465</f>
        <v>Tribal</v>
      </c>
      <c r="C465" s="31">
        <f>Nonpt_src_summary!E465</f>
        <v>38</v>
      </c>
      <c r="D465" s="31" t="str">
        <f>Nonpt_src_summary!F465</f>
        <v>38061</v>
      </c>
      <c r="E465" s="31" t="str">
        <f>Nonpt_src_summary!G465</f>
        <v>2310021506</v>
      </c>
      <c r="F465" s="31" t="str">
        <f>Nonpt_src_summary!H465</f>
        <v>Nonpoint Fugitives</v>
      </c>
      <c r="G465" s="160">
        <f>Nonpt_src_summary!I465</f>
        <v>0</v>
      </c>
      <c r="H465" s="124">
        <f>Nonpt_src_summary!J465</f>
        <v>0</v>
      </c>
      <c r="I465" s="124">
        <f>Nonpt_src_summary!K465</f>
        <v>0</v>
      </c>
      <c r="J465" s="124">
        <f>Nonpt_src_summary!L465</f>
        <v>0</v>
      </c>
      <c r="K465" s="125">
        <f>Nonpt_src_summary!M465</f>
        <v>0</v>
      </c>
    </row>
    <row r="466" spans="1:11">
      <c r="A466" s="31" t="s">
        <v>151</v>
      </c>
      <c r="B466" s="31" t="str">
        <f>Nonpt_src_summary!B466</f>
        <v>Tribal</v>
      </c>
      <c r="C466" s="31">
        <f>Nonpt_src_summary!E466</f>
        <v>38</v>
      </c>
      <c r="D466" s="31" t="str">
        <f>Nonpt_src_summary!F466</f>
        <v>38061</v>
      </c>
      <c r="E466" s="31" t="str">
        <f>Nonpt_src_summary!G466</f>
        <v>2310023511</v>
      </c>
      <c r="F466" s="31" t="str">
        <f>Nonpt_src_summary!H466</f>
        <v>Nonpoint Fugitives</v>
      </c>
      <c r="G466" s="160">
        <f>Nonpt_src_summary!I466</f>
        <v>0</v>
      </c>
      <c r="H466" s="124">
        <f>Nonpt_src_summary!J466</f>
        <v>0</v>
      </c>
      <c r="I466" s="124">
        <f>Nonpt_src_summary!K466</f>
        <v>0</v>
      </c>
      <c r="J466" s="124">
        <f>Nonpt_src_summary!L466</f>
        <v>0</v>
      </c>
      <c r="K466" s="125">
        <f>Nonpt_src_summary!M466</f>
        <v>0</v>
      </c>
    </row>
    <row r="467" spans="1:11">
      <c r="A467" s="31" t="s">
        <v>151</v>
      </c>
      <c r="B467" s="31" t="str">
        <f>Nonpt_src_summary!B467</f>
        <v>Tribal</v>
      </c>
      <c r="C467" s="31">
        <f>Nonpt_src_summary!E467</f>
        <v>38</v>
      </c>
      <c r="D467" s="31" t="str">
        <f>Nonpt_src_summary!F467</f>
        <v>38061</v>
      </c>
      <c r="E467" s="31" t="str">
        <f>Nonpt_src_summary!G467</f>
        <v>2310023512</v>
      </c>
      <c r="F467" s="31" t="str">
        <f>Nonpt_src_summary!H467</f>
        <v>Nonpoint Fugitives</v>
      </c>
      <c r="G467" s="160">
        <f>Nonpt_src_summary!I467</f>
        <v>0</v>
      </c>
      <c r="H467" s="124">
        <f>Nonpt_src_summary!J467</f>
        <v>0</v>
      </c>
      <c r="I467" s="124">
        <f>Nonpt_src_summary!K467</f>
        <v>0</v>
      </c>
      <c r="J467" s="124">
        <f>Nonpt_src_summary!L467</f>
        <v>0</v>
      </c>
      <c r="K467" s="125">
        <f>Nonpt_src_summary!M467</f>
        <v>0</v>
      </c>
    </row>
    <row r="468" spans="1:11">
      <c r="A468" s="31" t="s">
        <v>151</v>
      </c>
      <c r="B468" s="31" t="str">
        <f>Nonpt_src_summary!B468</f>
        <v>Tribal</v>
      </c>
      <c r="C468" s="31">
        <f>Nonpt_src_summary!E468</f>
        <v>38</v>
      </c>
      <c r="D468" s="31" t="str">
        <f>Nonpt_src_summary!F468</f>
        <v>38061</v>
      </c>
      <c r="E468" s="31" t="str">
        <f>Nonpt_src_summary!G468</f>
        <v>2310023513</v>
      </c>
      <c r="F468" s="31" t="str">
        <f>Nonpt_src_summary!H468</f>
        <v>Nonpoint Fugitives</v>
      </c>
      <c r="G468" s="160">
        <f>Nonpt_src_summary!I468</f>
        <v>0</v>
      </c>
      <c r="H468" s="124">
        <f>Nonpt_src_summary!J468</f>
        <v>0</v>
      </c>
      <c r="I468" s="124">
        <f>Nonpt_src_summary!K468</f>
        <v>0</v>
      </c>
      <c r="J468" s="124">
        <f>Nonpt_src_summary!L468</f>
        <v>0</v>
      </c>
      <c r="K468" s="125">
        <f>Nonpt_src_summary!M468</f>
        <v>0</v>
      </c>
    </row>
    <row r="469" spans="1:11">
      <c r="A469" s="31" t="s">
        <v>151</v>
      </c>
      <c r="B469" s="31" t="str">
        <f>Nonpt_src_summary!B469</f>
        <v>Tribal</v>
      </c>
      <c r="C469" s="31">
        <f>Nonpt_src_summary!E469</f>
        <v>38</v>
      </c>
      <c r="D469" s="31" t="str">
        <f>Nonpt_src_summary!F469</f>
        <v>38061</v>
      </c>
      <c r="E469" s="31" t="str">
        <f>Nonpt_src_summary!G469</f>
        <v>2310023515</v>
      </c>
      <c r="F469" s="31" t="str">
        <f>Nonpt_src_summary!H469</f>
        <v>Nonpoint Fugitives</v>
      </c>
      <c r="G469" s="160">
        <f>Nonpt_src_summary!I469</f>
        <v>0</v>
      </c>
      <c r="H469" s="124">
        <f>Nonpt_src_summary!J469</f>
        <v>0</v>
      </c>
      <c r="I469" s="124">
        <f>Nonpt_src_summary!K469</f>
        <v>0</v>
      </c>
      <c r="J469" s="124">
        <f>Nonpt_src_summary!L469</f>
        <v>0</v>
      </c>
      <c r="K469" s="125">
        <f>Nonpt_src_summary!M469</f>
        <v>0</v>
      </c>
    </row>
    <row r="470" spans="1:11">
      <c r="A470" s="31" t="s">
        <v>151</v>
      </c>
      <c r="B470" s="31" t="str">
        <f>Nonpt_src_summary!B470</f>
        <v>Tribal</v>
      </c>
      <c r="C470" s="31">
        <f>Nonpt_src_summary!E470</f>
        <v>38</v>
      </c>
      <c r="D470" s="31" t="str">
        <f>Nonpt_src_summary!F470</f>
        <v>38061</v>
      </c>
      <c r="E470" s="31" t="str">
        <f>Nonpt_src_summary!G470</f>
        <v>2310023516</v>
      </c>
      <c r="F470" s="31" t="str">
        <f>Nonpt_src_summary!H470</f>
        <v>Nonpoint Fugitives</v>
      </c>
      <c r="G470" s="160">
        <f>Nonpt_src_summary!I470</f>
        <v>0</v>
      </c>
      <c r="H470" s="124">
        <f>Nonpt_src_summary!J470</f>
        <v>0</v>
      </c>
      <c r="I470" s="124">
        <f>Nonpt_src_summary!K470</f>
        <v>0</v>
      </c>
      <c r="J470" s="124">
        <f>Nonpt_src_summary!L470</f>
        <v>0</v>
      </c>
      <c r="K470" s="125">
        <f>Nonpt_src_summary!M470</f>
        <v>0</v>
      </c>
    </row>
    <row r="471" spans="1:11">
      <c r="A471" s="31" t="s">
        <v>151</v>
      </c>
      <c r="B471" s="31" t="str">
        <f>Nonpt_src_summary!B471</f>
        <v>Tribal</v>
      </c>
      <c r="C471" s="31">
        <f>Nonpt_src_summary!E471</f>
        <v>30</v>
      </c>
      <c r="D471" s="31" t="str">
        <f>Nonpt_src_summary!F471</f>
        <v>30071</v>
      </c>
      <c r="E471" s="31" t="str">
        <f>Nonpt_src_summary!G471</f>
        <v>2310011501</v>
      </c>
      <c r="F471" s="31" t="str">
        <f>Nonpt_src_summary!H471</f>
        <v>Nonpoint Fugitives</v>
      </c>
      <c r="G471" s="160">
        <f>Nonpt_src_summary!I471</f>
        <v>0</v>
      </c>
      <c r="H471" s="124">
        <f>Nonpt_src_summary!J471</f>
        <v>0</v>
      </c>
      <c r="I471" s="124">
        <f>Nonpt_src_summary!K471</f>
        <v>0</v>
      </c>
      <c r="J471" s="124">
        <f>Nonpt_src_summary!L471</f>
        <v>0</v>
      </c>
      <c r="K471" s="125">
        <f>Nonpt_src_summary!M471</f>
        <v>0</v>
      </c>
    </row>
    <row r="472" spans="1:11">
      <c r="A472" s="31" t="s">
        <v>151</v>
      </c>
      <c r="B472" s="31" t="str">
        <f>Nonpt_src_summary!B472</f>
        <v>Tribal</v>
      </c>
      <c r="C472" s="31">
        <f>Nonpt_src_summary!E472</f>
        <v>30</v>
      </c>
      <c r="D472" s="31" t="str">
        <f>Nonpt_src_summary!F472</f>
        <v>30071</v>
      </c>
      <c r="E472" s="31" t="str">
        <f>Nonpt_src_summary!G472</f>
        <v>2310011502</v>
      </c>
      <c r="F472" s="31" t="str">
        <f>Nonpt_src_summary!H472</f>
        <v>Nonpoint Fugitives</v>
      </c>
      <c r="G472" s="160">
        <f>Nonpt_src_summary!I472</f>
        <v>0</v>
      </c>
      <c r="H472" s="124">
        <f>Nonpt_src_summary!J472</f>
        <v>0</v>
      </c>
      <c r="I472" s="124">
        <f>Nonpt_src_summary!K472</f>
        <v>0</v>
      </c>
      <c r="J472" s="124">
        <f>Nonpt_src_summary!L472</f>
        <v>0</v>
      </c>
      <c r="K472" s="125">
        <f>Nonpt_src_summary!M472</f>
        <v>0</v>
      </c>
    </row>
    <row r="473" spans="1:11">
      <c r="A473" s="31" t="s">
        <v>151</v>
      </c>
      <c r="B473" s="31" t="str">
        <f>Nonpt_src_summary!B473</f>
        <v>Tribal</v>
      </c>
      <c r="C473" s="31">
        <f>Nonpt_src_summary!E473</f>
        <v>30</v>
      </c>
      <c r="D473" s="31" t="str">
        <f>Nonpt_src_summary!F473</f>
        <v>30071</v>
      </c>
      <c r="E473" s="31" t="str">
        <f>Nonpt_src_summary!G473</f>
        <v>2310011503</v>
      </c>
      <c r="F473" s="31" t="str">
        <f>Nonpt_src_summary!H473</f>
        <v>Nonpoint Fugitives</v>
      </c>
      <c r="G473" s="160">
        <f>Nonpt_src_summary!I473</f>
        <v>0</v>
      </c>
      <c r="H473" s="124">
        <f>Nonpt_src_summary!J473</f>
        <v>0</v>
      </c>
      <c r="I473" s="124">
        <f>Nonpt_src_summary!K473</f>
        <v>0</v>
      </c>
      <c r="J473" s="124">
        <f>Nonpt_src_summary!L473</f>
        <v>0</v>
      </c>
      <c r="K473" s="125">
        <f>Nonpt_src_summary!M473</f>
        <v>0</v>
      </c>
    </row>
    <row r="474" spans="1:11">
      <c r="A474" s="31" t="s">
        <v>151</v>
      </c>
      <c r="B474" s="31" t="str">
        <f>Nonpt_src_summary!B474</f>
        <v>Tribal</v>
      </c>
      <c r="C474" s="31">
        <f>Nonpt_src_summary!E474</f>
        <v>30</v>
      </c>
      <c r="D474" s="31" t="str">
        <f>Nonpt_src_summary!F474</f>
        <v>30071</v>
      </c>
      <c r="E474" s="31" t="str">
        <f>Nonpt_src_summary!G474</f>
        <v>2310011505</v>
      </c>
      <c r="F474" s="31" t="str">
        <f>Nonpt_src_summary!H474</f>
        <v>Nonpoint Fugitives</v>
      </c>
      <c r="G474" s="160">
        <f>Nonpt_src_summary!I474</f>
        <v>0</v>
      </c>
      <c r="H474" s="124">
        <f>Nonpt_src_summary!J474</f>
        <v>0</v>
      </c>
      <c r="I474" s="124">
        <f>Nonpt_src_summary!K474</f>
        <v>0</v>
      </c>
      <c r="J474" s="124">
        <f>Nonpt_src_summary!L474</f>
        <v>0</v>
      </c>
      <c r="K474" s="125">
        <f>Nonpt_src_summary!M474</f>
        <v>0</v>
      </c>
    </row>
    <row r="475" spans="1:11">
      <c r="A475" s="31" t="s">
        <v>151</v>
      </c>
      <c r="B475" s="31" t="str">
        <f>Nonpt_src_summary!B475</f>
        <v>Tribal</v>
      </c>
      <c r="C475" s="31">
        <f>Nonpt_src_summary!E475</f>
        <v>30</v>
      </c>
      <c r="D475" s="31" t="str">
        <f>Nonpt_src_summary!F475</f>
        <v>30071</v>
      </c>
      <c r="E475" s="31" t="str">
        <f>Nonpt_src_summary!G475</f>
        <v>2310021501</v>
      </c>
      <c r="F475" s="31" t="str">
        <f>Nonpt_src_summary!H475</f>
        <v>Nonpoint Fugitives</v>
      </c>
      <c r="G475" s="160">
        <f>Nonpt_src_summary!I475</f>
        <v>0</v>
      </c>
      <c r="H475" s="124">
        <f>Nonpt_src_summary!J475</f>
        <v>0</v>
      </c>
      <c r="I475" s="124">
        <f>Nonpt_src_summary!K475</f>
        <v>0</v>
      </c>
      <c r="J475" s="124">
        <f>Nonpt_src_summary!L475</f>
        <v>0</v>
      </c>
      <c r="K475" s="125">
        <f>Nonpt_src_summary!M475</f>
        <v>0</v>
      </c>
    </row>
    <row r="476" spans="1:11">
      <c r="A476" s="31" t="s">
        <v>151</v>
      </c>
      <c r="B476" s="31" t="str">
        <f>Nonpt_src_summary!B476</f>
        <v>Tribal</v>
      </c>
      <c r="C476" s="31">
        <f>Nonpt_src_summary!E476</f>
        <v>30</v>
      </c>
      <c r="D476" s="31" t="str">
        <f>Nonpt_src_summary!F476</f>
        <v>30071</v>
      </c>
      <c r="E476" s="31" t="str">
        <f>Nonpt_src_summary!G476</f>
        <v>2310021502</v>
      </c>
      <c r="F476" s="31" t="str">
        <f>Nonpt_src_summary!H476</f>
        <v>Nonpoint Fugitives</v>
      </c>
      <c r="G476" s="160">
        <f>Nonpt_src_summary!I476</f>
        <v>0</v>
      </c>
      <c r="H476" s="124">
        <f>Nonpt_src_summary!J476</f>
        <v>0</v>
      </c>
      <c r="I476" s="124">
        <f>Nonpt_src_summary!K476</f>
        <v>0</v>
      </c>
      <c r="J476" s="124">
        <f>Nonpt_src_summary!L476</f>
        <v>0</v>
      </c>
      <c r="K476" s="125">
        <f>Nonpt_src_summary!M476</f>
        <v>0</v>
      </c>
    </row>
    <row r="477" spans="1:11">
      <c r="A477" s="31" t="s">
        <v>151</v>
      </c>
      <c r="B477" s="31" t="str">
        <f>Nonpt_src_summary!B477</f>
        <v>Tribal</v>
      </c>
      <c r="C477" s="31">
        <f>Nonpt_src_summary!E477</f>
        <v>30</v>
      </c>
      <c r="D477" s="31" t="str">
        <f>Nonpt_src_summary!F477</f>
        <v>30071</v>
      </c>
      <c r="E477" s="31" t="str">
        <f>Nonpt_src_summary!G477</f>
        <v>2310021503</v>
      </c>
      <c r="F477" s="31" t="str">
        <f>Nonpt_src_summary!H477</f>
        <v>Nonpoint Fugitives</v>
      </c>
      <c r="G477" s="160">
        <f>Nonpt_src_summary!I477</f>
        <v>0</v>
      </c>
      <c r="H477" s="124">
        <f>Nonpt_src_summary!J477</f>
        <v>0</v>
      </c>
      <c r="I477" s="124">
        <f>Nonpt_src_summary!K477</f>
        <v>0</v>
      </c>
      <c r="J477" s="124">
        <f>Nonpt_src_summary!L477</f>
        <v>0</v>
      </c>
      <c r="K477" s="125">
        <f>Nonpt_src_summary!M477</f>
        <v>0</v>
      </c>
    </row>
    <row r="478" spans="1:11">
      <c r="A478" s="31" t="s">
        <v>151</v>
      </c>
      <c r="B478" s="31" t="str">
        <f>Nonpt_src_summary!B478</f>
        <v>Tribal</v>
      </c>
      <c r="C478" s="31">
        <f>Nonpt_src_summary!E478</f>
        <v>30</v>
      </c>
      <c r="D478" s="31" t="str">
        <f>Nonpt_src_summary!F478</f>
        <v>30071</v>
      </c>
      <c r="E478" s="31" t="str">
        <f>Nonpt_src_summary!G478</f>
        <v>2310021505</v>
      </c>
      <c r="F478" s="31" t="str">
        <f>Nonpt_src_summary!H478</f>
        <v>Nonpoint Fugitives</v>
      </c>
      <c r="G478" s="160">
        <f>Nonpt_src_summary!I478</f>
        <v>0</v>
      </c>
      <c r="H478" s="124">
        <f>Nonpt_src_summary!J478</f>
        <v>0</v>
      </c>
      <c r="I478" s="124">
        <f>Nonpt_src_summary!K478</f>
        <v>0</v>
      </c>
      <c r="J478" s="124">
        <f>Nonpt_src_summary!L478</f>
        <v>0</v>
      </c>
      <c r="K478" s="125">
        <f>Nonpt_src_summary!M478</f>
        <v>0</v>
      </c>
    </row>
    <row r="479" spans="1:11">
      <c r="A479" s="31" t="s">
        <v>151</v>
      </c>
      <c r="B479" s="31" t="str">
        <f>Nonpt_src_summary!B479</f>
        <v>Tribal</v>
      </c>
      <c r="C479" s="31">
        <f>Nonpt_src_summary!E479</f>
        <v>30</v>
      </c>
      <c r="D479" s="31" t="str">
        <f>Nonpt_src_summary!F479</f>
        <v>30071</v>
      </c>
      <c r="E479" s="31" t="str">
        <f>Nonpt_src_summary!G479</f>
        <v>2310021506</v>
      </c>
      <c r="F479" s="31" t="str">
        <f>Nonpt_src_summary!H479</f>
        <v>Nonpoint Fugitives</v>
      </c>
      <c r="G479" s="160">
        <f>Nonpt_src_summary!I479</f>
        <v>0</v>
      </c>
      <c r="H479" s="124">
        <f>Nonpt_src_summary!J479</f>
        <v>0</v>
      </c>
      <c r="I479" s="124">
        <f>Nonpt_src_summary!K479</f>
        <v>0</v>
      </c>
      <c r="J479" s="124">
        <f>Nonpt_src_summary!L479</f>
        <v>0</v>
      </c>
      <c r="K479" s="125">
        <f>Nonpt_src_summary!M479</f>
        <v>0</v>
      </c>
    </row>
    <row r="480" spans="1:11">
      <c r="A480" s="31" t="s">
        <v>151</v>
      </c>
      <c r="B480" s="31" t="str">
        <f>Nonpt_src_summary!B480</f>
        <v>Tribal</v>
      </c>
      <c r="C480" s="31">
        <f>Nonpt_src_summary!E480</f>
        <v>30</v>
      </c>
      <c r="D480" s="31" t="str">
        <f>Nonpt_src_summary!F480</f>
        <v>30071</v>
      </c>
      <c r="E480" s="31" t="str">
        <f>Nonpt_src_summary!G480</f>
        <v>2310023511</v>
      </c>
      <c r="F480" s="31" t="str">
        <f>Nonpt_src_summary!H480</f>
        <v>Nonpoint Fugitives</v>
      </c>
      <c r="G480" s="160">
        <f>Nonpt_src_summary!I480</f>
        <v>0</v>
      </c>
      <c r="H480" s="124">
        <f>Nonpt_src_summary!J480</f>
        <v>0</v>
      </c>
      <c r="I480" s="124">
        <f>Nonpt_src_summary!K480</f>
        <v>0</v>
      </c>
      <c r="J480" s="124">
        <f>Nonpt_src_summary!L480</f>
        <v>0</v>
      </c>
      <c r="K480" s="125">
        <f>Nonpt_src_summary!M480</f>
        <v>0</v>
      </c>
    </row>
    <row r="481" spans="1:11">
      <c r="A481" s="31" t="s">
        <v>151</v>
      </c>
      <c r="B481" s="31" t="str">
        <f>Nonpt_src_summary!B481</f>
        <v>Tribal</v>
      </c>
      <c r="C481" s="31">
        <f>Nonpt_src_summary!E481</f>
        <v>30</v>
      </c>
      <c r="D481" s="31" t="str">
        <f>Nonpt_src_summary!F481</f>
        <v>30071</v>
      </c>
      <c r="E481" s="31" t="str">
        <f>Nonpt_src_summary!G481</f>
        <v>2310023512</v>
      </c>
      <c r="F481" s="31" t="str">
        <f>Nonpt_src_summary!H481</f>
        <v>Nonpoint Fugitives</v>
      </c>
      <c r="G481" s="160">
        <f>Nonpt_src_summary!I481</f>
        <v>0</v>
      </c>
      <c r="H481" s="124">
        <f>Nonpt_src_summary!J481</f>
        <v>0</v>
      </c>
      <c r="I481" s="124">
        <f>Nonpt_src_summary!K481</f>
        <v>0</v>
      </c>
      <c r="J481" s="124">
        <f>Nonpt_src_summary!L481</f>
        <v>0</v>
      </c>
      <c r="K481" s="125">
        <f>Nonpt_src_summary!M481</f>
        <v>0</v>
      </c>
    </row>
    <row r="482" spans="1:11">
      <c r="A482" s="31" t="s">
        <v>151</v>
      </c>
      <c r="B482" s="31" t="str">
        <f>Nonpt_src_summary!B482</f>
        <v>Tribal</v>
      </c>
      <c r="C482" s="31">
        <f>Nonpt_src_summary!E482</f>
        <v>30</v>
      </c>
      <c r="D482" s="31" t="str">
        <f>Nonpt_src_summary!F482</f>
        <v>30071</v>
      </c>
      <c r="E482" s="31" t="str">
        <f>Nonpt_src_summary!G482</f>
        <v>2310023513</v>
      </c>
      <c r="F482" s="31" t="str">
        <f>Nonpt_src_summary!H482</f>
        <v>Nonpoint Fugitives</v>
      </c>
      <c r="G482" s="160">
        <f>Nonpt_src_summary!I482</f>
        <v>0</v>
      </c>
      <c r="H482" s="124">
        <f>Nonpt_src_summary!J482</f>
        <v>0</v>
      </c>
      <c r="I482" s="124">
        <f>Nonpt_src_summary!K482</f>
        <v>0</v>
      </c>
      <c r="J482" s="124">
        <f>Nonpt_src_summary!L482</f>
        <v>0</v>
      </c>
      <c r="K482" s="125">
        <f>Nonpt_src_summary!M482</f>
        <v>0</v>
      </c>
    </row>
    <row r="483" spans="1:11">
      <c r="A483" s="31" t="s">
        <v>151</v>
      </c>
      <c r="B483" s="31" t="str">
        <f>Nonpt_src_summary!B483</f>
        <v>Tribal</v>
      </c>
      <c r="C483" s="31">
        <f>Nonpt_src_summary!E483</f>
        <v>30</v>
      </c>
      <c r="D483" s="31" t="str">
        <f>Nonpt_src_summary!F483</f>
        <v>30071</v>
      </c>
      <c r="E483" s="31" t="str">
        <f>Nonpt_src_summary!G483</f>
        <v>2310023515</v>
      </c>
      <c r="F483" s="31" t="str">
        <f>Nonpt_src_summary!H483</f>
        <v>Nonpoint Fugitives</v>
      </c>
      <c r="G483" s="160">
        <f>Nonpt_src_summary!I483</f>
        <v>0</v>
      </c>
      <c r="H483" s="124">
        <f>Nonpt_src_summary!J483</f>
        <v>0</v>
      </c>
      <c r="I483" s="124">
        <f>Nonpt_src_summary!K483</f>
        <v>0</v>
      </c>
      <c r="J483" s="124">
        <f>Nonpt_src_summary!L483</f>
        <v>0</v>
      </c>
      <c r="K483" s="125">
        <f>Nonpt_src_summary!M483</f>
        <v>0</v>
      </c>
    </row>
    <row r="484" spans="1:11">
      <c r="A484" s="31" t="s">
        <v>151</v>
      </c>
      <c r="B484" s="31" t="str">
        <f>Nonpt_src_summary!B484</f>
        <v>Tribal</v>
      </c>
      <c r="C484" s="31">
        <f>Nonpt_src_summary!E484</f>
        <v>30</v>
      </c>
      <c r="D484" s="31" t="str">
        <f>Nonpt_src_summary!F484</f>
        <v>30071</v>
      </c>
      <c r="E484" s="31" t="str">
        <f>Nonpt_src_summary!G484</f>
        <v>2310023516</v>
      </c>
      <c r="F484" s="31" t="str">
        <f>Nonpt_src_summary!H484</f>
        <v>Nonpoint Fugitives</v>
      </c>
      <c r="G484" s="160">
        <f>Nonpt_src_summary!I484</f>
        <v>0</v>
      </c>
      <c r="H484" s="124">
        <f>Nonpt_src_summary!J484</f>
        <v>0</v>
      </c>
      <c r="I484" s="124">
        <f>Nonpt_src_summary!K484</f>
        <v>0</v>
      </c>
      <c r="J484" s="124">
        <f>Nonpt_src_summary!L484</f>
        <v>0</v>
      </c>
      <c r="K484" s="125">
        <f>Nonpt_src_summary!M484</f>
        <v>0</v>
      </c>
    </row>
    <row r="485" spans="1:11">
      <c r="A485" s="31" t="s">
        <v>151</v>
      </c>
      <c r="B485" s="31" t="str">
        <f>Nonpt_src_summary!B485</f>
        <v>Tribal</v>
      </c>
      <c r="C485" s="31">
        <f>Nonpt_src_summary!E485</f>
        <v>30</v>
      </c>
      <c r="D485" s="31" t="str">
        <f>Nonpt_src_summary!F485</f>
        <v>30079</v>
      </c>
      <c r="E485" s="31" t="str">
        <f>Nonpt_src_summary!G485</f>
        <v>2310011501</v>
      </c>
      <c r="F485" s="31" t="str">
        <f>Nonpt_src_summary!H485</f>
        <v>Nonpoint Fugitives</v>
      </c>
      <c r="G485" s="160">
        <f>Nonpt_src_summary!I485</f>
        <v>0</v>
      </c>
      <c r="H485" s="124">
        <f>Nonpt_src_summary!J485</f>
        <v>0</v>
      </c>
      <c r="I485" s="124">
        <f>Nonpt_src_summary!K485</f>
        <v>0</v>
      </c>
      <c r="J485" s="124">
        <f>Nonpt_src_summary!L485</f>
        <v>0</v>
      </c>
      <c r="K485" s="125">
        <f>Nonpt_src_summary!M485</f>
        <v>0</v>
      </c>
    </row>
    <row r="486" spans="1:11">
      <c r="A486" s="31" t="s">
        <v>151</v>
      </c>
      <c r="B486" s="31" t="str">
        <f>Nonpt_src_summary!B486</f>
        <v>Tribal</v>
      </c>
      <c r="C486" s="31">
        <f>Nonpt_src_summary!E486</f>
        <v>30</v>
      </c>
      <c r="D486" s="31" t="str">
        <f>Nonpt_src_summary!F486</f>
        <v>30079</v>
      </c>
      <c r="E486" s="31" t="str">
        <f>Nonpt_src_summary!G486</f>
        <v>2310011502</v>
      </c>
      <c r="F486" s="31" t="str">
        <f>Nonpt_src_summary!H486</f>
        <v>Nonpoint Fugitives</v>
      </c>
      <c r="G486" s="160">
        <f>Nonpt_src_summary!I486</f>
        <v>0</v>
      </c>
      <c r="H486" s="124">
        <f>Nonpt_src_summary!J486</f>
        <v>0</v>
      </c>
      <c r="I486" s="124">
        <f>Nonpt_src_summary!K486</f>
        <v>0</v>
      </c>
      <c r="J486" s="124">
        <f>Nonpt_src_summary!L486</f>
        <v>0</v>
      </c>
      <c r="K486" s="125">
        <f>Nonpt_src_summary!M486</f>
        <v>0</v>
      </c>
    </row>
    <row r="487" spans="1:11">
      <c r="A487" s="31" t="s">
        <v>151</v>
      </c>
      <c r="B487" s="31" t="str">
        <f>Nonpt_src_summary!B487</f>
        <v>Tribal</v>
      </c>
      <c r="C487" s="31">
        <f>Nonpt_src_summary!E487</f>
        <v>30</v>
      </c>
      <c r="D487" s="31" t="str">
        <f>Nonpt_src_summary!F487</f>
        <v>30079</v>
      </c>
      <c r="E487" s="31" t="str">
        <f>Nonpt_src_summary!G487</f>
        <v>2310011503</v>
      </c>
      <c r="F487" s="31" t="str">
        <f>Nonpt_src_summary!H487</f>
        <v>Nonpoint Fugitives</v>
      </c>
      <c r="G487" s="160">
        <f>Nonpt_src_summary!I487</f>
        <v>0</v>
      </c>
      <c r="H487" s="124">
        <f>Nonpt_src_summary!J487</f>
        <v>0</v>
      </c>
      <c r="I487" s="124">
        <f>Nonpt_src_summary!K487</f>
        <v>0</v>
      </c>
      <c r="J487" s="124">
        <f>Nonpt_src_summary!L487</f>
        <v>0</v>
      </c>
      <c r="K487" s="125">
        <f>Nonpt_src_summary!M487</f>
        <v>0</v>
      </c>
    </row>
    <row r="488" spans="1:11">
      <c r="A488" s="31" t="s">
        <v>151</v>
      </c>
      <c r="B488" s="31" t="str">
        <f>Nonpt_src_summary!B488</f>
        <v>Tribal</v>
      </c>
      <c r="C488" s="31">
        <f>Nonpt_src_summary!E488</f>
        <v>30</v>
      </c>
      <c r="D488" s="31" t="str">
        <f>Nonpt_src_summary!F488</f>
        <v>30079</v>
      </c>
      <c r="E488" s="31" t="str">
        <f>Nonpt_src_summary!G488</f>
        <v>2310011505</v>
      </c>
      <c r="F488" s="31" t="str">
        <f>Nonpt_src_summary!H488</f>
        <v>Nonpoint Fugitives</v>
      </c>
      <c r="G488" s="160">
        <f>Nonpt_src_summary!I488</f>
        <v>0</v>
      </c>
      <c r="H488" s="124">
        <f>Nonpt_src_summary!J488</f>
        <v>0</v>
      </c>
      <c r="I488" s="124">
        <f>Nonpt_src_summary!K488</f>
        <v>0</v>
      </c>
      <c r="J488" s="124">
        <f>Nonpt_src_summary!L488</f>
        <v>0</v>
      </c>
      <c r="K488" s="125">
        <f>Nonpt_src_summary!M488</f>
        <v>0</v>
      </c>
    </row>
    <row r="489" spans="1:11">
      <c r="A489" s="31" t="s">
        <v>151</v>
      </c>
      <c r="B489" s="31" t="str">
        <f>Nonpt_src_summary!B489</f>
        <v>Tribal</v>
      </c>
      <c r="C489" s="31">
        <f>Nonpt_src_summary!E489</f>
        <v>30</v>
      </c>
      <c r="D489" s="31" t="str">
        <f>Nonpt_src_summary!F489</f>
        <v>30079</v>
      </c>
      <c r="E489" s="31" t="str">
        <f>Nonpt_src_summary!G489</f>
        <v>2310021501</v>
      </c>
      <c r="F489" s="31" t="str">
        <f>Nonpt_src_summary!H489</f>
        <v>Nonpoint Fugitives</v>
      </c>
      <c r="G489" s="160">
        <f>Nonpt_src_summary!I489</f>
        <v>0</v>
      </c>
      <c r="H489" s="124">
        <f>Nonpt_src_summary!J489</f>
        <v>0</v>
      </c>
      <c r="I489" s="124">
        <f>Nonpt_src_summary!K489</f>
        <v>0</v>
      </c>
      <c r="J489" s="124">
        <f>Nonpt_src_summary!L489</f>
        <v>0</v>
      </c>
      <c r="K489" s="125">
        <f>Nonpt_src_summary!M489</f>
        <v>0</v>
      </c>
    </row>
    <row r="490" spans="1:11">
      <c r="A490" s="31" t="s">
        <v>151</v>
      </c>
      <c r="B490" s="31" t="str">
        <f>Nonpt_src_summary!B490</f>
        <v>Tribal</v>
      </c>
      <c r="C490" s="31">
        <f>Nonpt_src_summary!E490</f>
        <v>30</v>
      </c>
      <c r="D490" s="31" t="str">
        <f>Nonpt_src_summary!F490</f>
        <v>30079</v>
      </c>
      <c r="E490" s="31" t="str">
        <f>Nonpt_src_summary!G490</f>
        <v>2310021502</v>
      </c>
      <c r="F490" s="31" t="str">
        <f>Nonpt_src_summary!H490</f>
        <v>Nonpoint Fugitives</v>
      </c>
      <c r="G490" s="160">
        <f>Nonpt_src_summary!I490</f>
        <v>0</v>
      </c>
      <c r="H490" s="124">
        <f>Nonpt_src_summary!J490</f>
        <v>0</v>
      </c>
      <c r="I490" s="124">
        <f>Nonpt_src_summary!K490</f>
        <v>0</v>
      </c>
      <c r="J490" s="124">
        <f>Nonpt_src_summary!L490</f>
        <v>0</v>
      </c>
      <c r="K490" s="125">
        <f>Nonpt_src_summary!M490</f>
        <v>0</v>
      </c>
    </row>
    <row r="491" spans="1:11">
      <c r="A491" s="31" t="s">
        <v>151</v>
      </c>
      <c r="B491" s="31" t="str">
        <f>Nonpt_src_summary!B491</f>
        <v>Tribal</v>
      </c>
      <c r="C491" s="31">
        <f>Nonpt_src_summary!E491</f>
        <v>30</v>
      </c>
      <c r="D491" s="31" t="str">
        <f>Nonpt_src_summary!F491</f>
        <v>30079</v>
      </c>
      <c r="E491" s="31" t="str">
        <f>Nonpt_src_summary!G491</f>
        <v>2310021503</v>
      </c>
      <c r="F491" s="31" t="str">
        <f>Nonpt_src_summary!H491</f>
        <v>Nonpoint Fugitives</v>
      </c>
      <c r="G491" s="160">
        <f>Nonpt_src_summary!I491</f>
        <v>0</v>
      </c>
      <c r="H491" s="124">
        <f>Nonpt_src_summary!J491</f>
        <v>0</v>
      </c>
      <c r="I491" s="124">
        <f>Nonpt_src_summary!K491</f>
        <v>0</v>
      </c>
      <c r="J491" s="124">
        <f>Nonpt_src_summary!L491</f>
        <v>0</v>
      </c>
      <c r="K491" s="125">
        <f>Nonpt_src_summary!M491</f>
        <v>0</v>
      </c>
    </row>
    <row r="492" spans="1:11">
      <c r="A492" s="31" t="s">
        <v>151</v>
      </c>
      <c r="B492" s="31" t="str">
        <f>Nonpt_src_summary!B492</f>
        <v>Tribal</v>
      </c>
      <c r="C492" s="31">
        <f>Nonpt_src_summary!E492</f>
        <v>30</v>
      </c>
      <c r="D492" s="31" t="str">
        <f>Nonpt_src_summary!F492</f>
        <v>30079</v>
      </c>
      <c r="E492" s="31" t="str">
        <f>Nonpt_src_summary!G492</f>
        <v>2310021505</v>
      </c>
      <c r="F492" s="31" t="str">
        <f>Nonpt_src_summary!H492</f>
        <v>Nonpoint Fugitives</v>
      </c>
      <c r="G492" s="160">
        <f>Nonpt_src_summary!I492</f>
        <v>0</v>
      </c>
      <c r="H492" s="124">
        <f>Nonpt_src_summary!J492</f>
        <v>0</v>
      </c>
      <c r="I492" s="124">
        <f>Nonpt_src_summary!K492</f>
        <v>0</v>
      </c>
      <c r="J492" s="124">
        <f>Nonpt_src_summary!L492</f>
        <v>0</v>
      </c>
      <c r="K492" s="125">
        <f>Nonpt_src_summary!M492</f>
        <v>0</v>
      </c>
    </row>
    <row r="493" spans="1:11">
      <c r="A493" s="31" t="s">
        <v>151</v>
      </c>
      <c r="B493" s="31" t="str">
        <f>Nonpt_src_summary!B493</f>
        <v>Tribal</v>
      </c>
      <c r="C493" s="31">
        <f>Nonpt_src_summary!E493</f>
        <v>30</v>
      </c>
      <c r="D493" s="31" t="str">
        <f>Nonpt_src_summary!F493</f>
        <v>30079</v>
      </c>
      <c r="E493" s="31" t="str">
        <f>Nonpt_src_summary!G493</f>
        <v>2310021506</v>
      </c>
      <c r="F493" s="31" t="str">
        <f>Nonpt_src_summary!H493</f>
        <v>Nonpoint Fugitives</v>
      </c>
      <c r="G493" s="160">
        <f>Nonpt_src_summary!I493</f>
        <v>0</v>
      </c>
      <c r="H493" s="124">
        <f>Nonpt_src_summary!J493</f>
        <v>0</v>
      </c>
      <c r="I493" s="124">
        <f>Nonpt_src_summary!K493</f>
        <v>0</v>
      </c>
      <c r="J493" s="124">
        <f>Nonpt_src_summary!L493</f>
        <v>0</v>
      </c>
      <c r="K493" s="125">
        <f>Nonpt_src_summary!M493</f>
        <v>0</v>
      </c>
    </row>
    <row r="494" spans="1:11">
      <c r="A494" s="31" t="s">
        <v>151</v>
      </c>
      <c r="B494" s="31" t="str">
        <f>Nonpt_src_summary!B494</f>
        <v>Tribal</v>
      </c>
      <c r="C494" s="31">
        <f>Nonpt_src_summary!E494</f>
        <v>30</v>
      </c>
      <c r="D494" s="31" t="str">
        <f>Nonpt_src_summary!F494</f>
        <v>30079</v>
      </c>
      <c r="E494" s="31" t="str">
        <f>Nonpt_src_summary!G494</f>
        <v>2310023511</v>
      </c>
      <c r="F494" s="31" t="str">
        <f>Nonpt_src_summary!H494</f>
        <v>Nonpoint Fugitives</v>
      </c>
      <c r="G494" s="160">
        <f>Nonpt_src_summary!I494</f>
        <v>0</v>
      </c>
      <c r="H494" s="124">
        <f>Nonpt_src_summary!J494</f>
        <v>0</v>
      </c>
      <c r="I494" s="124">
        <f>Nonpt_src_summary!K494</f>
        <v>0</v>
      </c>
      <c r="J494" s="124">
        <f>Nonpt_src_summary!L494</f>
        <v>0</v>
      </c>
      <c r="K494" s="125">
        <f>Nonpt_src_summary!M494</f>
        <v>0</v>
      </c>
    </row>
    <row r="495" spans="1:11">
      <c r="A495" s="31" t="s">
        <v>151</v>
      </c>
      <c r="B495" s="31" t="str">
        <f>Nonpt_src_summary!B495</f>
        <v>Tribal</v>
      </c>
      <c r="C495" s="31">
        <f>Nonpt_src_summary!E495</f>
        <v>30</v>
      </c>
      <c r="D495" s="31" t="str">
        <f>Nonpt_src_summary!F495</f>
        <v>30079</v>
      </c>
      <c r="E495" s="31" t="str">
        <f>Nonpt_src_summary!G495</f>
        <v>2310023512</v>
      </c>
      <c r="F495" s="31" t="str">
        <f>Nonpt_src_summary!H495</f>
        <v>Nonpoint Fugitives</v>
      </c>
      <c r="G495" s="160">
        <f>Nonpt_src_summary!I495</f>
        <v>0</v>
      </c>
      <c r="H495" s="124">
        <f>Nonpt_src_summary!J495</f>
        <v>0</v>
      </c>
      <c r="I495" s="124">
        <f>Nonpt_src_summary!K495</f>
        <v>0</v>
      </c>
      <c r="J495" s="124">
        <f>Nonpt_src_summary!L495</f>
        <v>0</v>
      </c>
      <c r="K495" s="125">
        <f>Nonpt_src_summary!M495</f>
        <v>0</v>
      </c>
    </row>
    <row r="496" spans="1:11">
      <c r="A496" s="31" t="s">
        <v>151</v>
      </c>
      <c r="B496" s="31" t="str">
        <f>Nonpt_src_summary!B496</f>
        <v>Tribal</v>
      </c>
      <c r="C496" s="31">
        <f>Nonpt_src_summary!E496</f>
        <v>30</v>
      </c>
      <c r="D496" s="31" t="str">
        <f>Nonpt_src_summary!F496</f>
        <v>30079</v>
      </c>
      <c r="E496" s="31" t="str">
        <f>Nonpt_src_summary!G496</f>
        <v>2310023513</v>
      </c>
      <c r="F496" s="31" t="str">
        <f>Nonpt_src_summary!H496</f>
        <v>Nonpoint Fugitives</v>
      </c>
      <c r="G496" s="160">
        <f>Nonpt_src_summary!I496</f>
        <v>0</v>
      </c>
      <c r="H496" s="124">
        <f>Nonpt_src_summary!J496</f>
        <v>0</v>
      </c>
      <c r="I496" s="124">
        <f>Nonpt_src_summary!K496</f>
        <v>0</v>
      </c>
      <c r="J496" s="124">
        <f>Nonpt_src_summary!L496</f>
        <v>0</v>
      </c>
      <c r="K496" s="125">
        <f>Nonpt_src_summary!M496</f>
        <v>0</v>
      </c>
    </row>
    <row r="497" spans="1:11">
      <c r="A497" s="31" t="s">
        <v>151</v>
      </c>
      <c r="B497" s="31" t="str">
        <f>Nonpt_src_summary!B497</f>
        <v>Tribal</v>
      </c>
      <c r="C497" s="31">
        <f>Nonpt_src_summary!E497</f>
        <v>30</v>
      </c>
      <c r="D497" s="31" t="str">
        <f>Nonpt_src_summary!F497</f>
        <v>30079</v>
      </c>
      <c r="E497" s="31" t="str">
        <f>Nonpt_src_summary!G497</f>
        <v>2310023515</v>
      </c>
      <c r="F497" s="31" t="str">
        <f>Nonpt_src_summary!H497</f>
        <v>Nonpoint Fugitives</v>
      </c>
      <c r="G497" s="160">
        <f>Nonpt_src_summary!I497</f>
        <v>0</v>
      </c>
      <c r="H497" s="124">
        <f>Nonpt_src_summary!J497</f>
        <v>0</v>
      </c>
      <c r="I497" s="124">
        <f>Nonpt_src_summary!K497</f>
        <v>0</v>
      </c>
      <c r="J497" s="124">
        <f>Nonpt_src_summary!L497</f>
        <v>0</v>
      </c>
      <c r="K497" s="125">
        <f>Nonpt_src_summary!M497</f>
        <v>0</v>
      </c>
    </row>
    <row r="498" spans="1:11">
      <c r="A498" s="31" t="s">
        <v>151</v>
      </c>
      <c r="B498" s="31" t="str">
        <f>Nonpt_src_summary!B498</f>
        <v>Tribal</v>
      </c>
      <c r="C498" s="31">
        <f>Nonpt_src_summary!E498</f>
        <v>30</v>
      </c>
      <c r="D498" s="31" t="str">
        <f>Nonpt_src_summary!F498</f>
        <v>30079</v>
      </c>
      <c r="E498" s="31" t="str">
        <f>Nonpt_src_summary!G498</f>
        <v>2310023516</v>
      </c>
      <c r="F498" s="31" t="str">
        <f>Nonpt_src_summary!H498</f>
        <v>Nonpoint Fugitives</v>
      </c>
      <c r="G498" s="160">
        <f>Nonpt_src_summary!I498</f>
        <v>0</v>
      </c>
      <c r="H498" s="124">
        <f>Nonpt_src_summary!J498</f>
        <v>0</v>
      </c>
      <c r="I498" s="124">
        <f>Nonpt_src_summary!K498</f>
        <v>0</v>
      </c>
      <c r="J498" s="124">
        <f>Nonpt_src_summary!L498</f>
        <v>0</v>
      </c>
      <c r="K498" s="125">
        <f>Nonpt_src_summary!M498</f>
        <v>0</v>
      </c>
    </row>
    <row r="499" spans="1:11">
      <c r="A499" s="31" t="s">
        <v>151</v>
      </c>
      <c r="B499" s="31" t="str">
        <f>Nonpt_src_summary!B499</f>
        <v>Tribal</v>
      </c>
      <c r="C499" s="31">
        <f>Nonpt_src_summary!E499</f>
        <v>38</v>
      </c>
      <c r="D499" s="31" t="str">
        <f>Nonpt_src_summary!F499</f>
        <v>38075</v>
      </c>
      <c r="E499" s="31" t="str">
        <f>Nonpt_src_summary!G499</f>
        <v>2310011501</v>
      </c>
      <c r="F499" s="31" t="str">
        <f>Nonpt_src_summary!H499</f>
        <v>Nonpoint Fugitives</v>
      </c>
      <c r="G499" s="160">
        <f>Nonpt_src_summary!I499</f>
        <v>0</v>
      </c>
      <c r="H499" s="124">
        <f>Nonpt_src_summary!J499</f>
        <v>0</v>
      </c>
      <c r="I499" s="124">
        <f>Nonpt_src_summary!K499</f>
        <v>0</v>
      </c>
      <c r="J499" s="124">
        <f>Nonpt_src_summary!L499</f>
        <v>0</v>
      </c>
      <c r="K499" s="125">
        <f>Nonpt_src_summary!M499</f>
        <v>0</v>
      </c>
    </row>
    <row r="500" spans="1:11">
      <c r="A500" s="31" t="s">
        <v>151</v>
      </c>
      <c r="B500" s="31" t="str">
        <f>Nonpt_src_summary!B500</f>
        <v>Tribal</v>
      </c>
      <c r="C500" s="31">
        <f>Nonpt_src_summary!E500</f>
        <v>38</v>
      </c>
      <c r="D500" s="31" t="str">
        <f>Nonpt_src_summary!F500</f>
        <v>38075</v>
      </c>
      <c r="E500" s="31" t="str">
        <f>Nonpt_src_summary!G500</f>
        <v>2310011502</v>
      </c>
      <c r="F500" s="31" t="str">
        <f>Nonpt_src_summary!H500</f>
        <v>Nonpoint Fugitives</v>
      </c>
      <c r="G500" s="160">
        <f>Nonpt_src_summary!I500</f>
        <v>0</v>
      </c>
      <c r="H500" s="124">
        <f>Nonpt_src_summary!J500</f>
        <v>0</v>
      </c>
      <c r="I500" s="124">
        <f>Nonpt_src_summary!K500</f>
        <v>0</v>
      </c>
      <c r="J500" s="124">
        <f>Nonpt_src_summary!L500</f>
        <v>0</v>
      </c>
      <c r="K500" s="125">
        <f>Nonpt_src_summary!M500</f>
        <v>0</v>
      </c>
    </row>
    <row r="501" spans="1:11">
      <c r="A501" s="31" t="s">
        <v>151</v>
      </c>
      <c r="B501" s="31" t="str">
        <f>Nonpt_src_summary!B501</f>
        <v>Tribal</v>
      </c>
      <c r="C501" s="31">
        <f>Nonpt_src_summary!E501</f>
        <v>38</v>
      </c>
      <c r="D501" s="31" t="str">
        <f>Nonpt_src_summary!F501</f>
        <v>38075</v>
      </c>
      <c r="E501" s="31" t="str">
        <f>Nonpt_src_summary!G501</f>
        <v>2310011503</v>
      </c>
      <c r="F501" s="31" t="str">
        <f>Nonpt_src_summary!H501</f>
        <v>Nonpoint Fugitives</v>
      </c>
      <c r="G501" s="160">
        <f>Nonpt_src_summary!I501</f>
        <v>0</v>
      </c>
      <c r="H501" s="124">
        <f>Nonpt_src_summary!J501</f>
        <v>0</v>
      </c>
      <c r="I501" s="124">
        <f>Nonpt_src_summary!K501</f>
        <v>0</v>
      </c>
      <c r="J501" s="124">
        <f>Nonpt_src_summary!L501</f>
        <v>0</v>
      </c>
      <c r="K501" s="125">
        <f>Nonpt_src_summary!M501</f>
        <v>0</v>
      </c>
    </row>
    <row r="502" spans="1:11">
      <c r="A502" s="31" t="s">
        <v>151</v>
      </c>
      <c r="B502" s="31" t="str">
        <f>Nonpt_src_summary!B502</f>
        <v>Tribal</v>
      </c>
      <c r="C502" s="31">
        <f>Nonpt_src_summary!E502</f>
        <v>38</v>
      </c>
      <c r="D502" s="31" t="str">
        <f>Nonpt_src_summary!F502</f>
        <v>38075</v>
      </c>
      <c r="E502" s="31" t="str">
        <f>Nonpt_src_summary!G502</f>
        <v>2310011505</v>
      </c>
      <c r="F502" s="31" t="str">
        <f>Nonpt_src_summary!H502</f>
        <v>Nonpoint Fugitives</v>
      </c>
      <c r="G502" s="160">
        <f>Nonpt_src_summary!I502</f>
        <v>0</v>
      </c>
      <c r="H502" s="124">
        <f>Nonpt_src_summary!J502</f>
        <v>0</v>
      </c>
      <c r="I502" s="124">
        <f>Nonpt_src_summary!K502</f>
        <v>0</v>
      </c>
      <c r="J502" s="124">
        <f>Nonpt_src_summary!L502</f>
        <v>0</v>
      </c>
      <c r="K502" s="125">
        <f>Nonpt_src_summary!M502</f>
        <v>0</v>
      </c>
    </row>
    <row r="503" spans="1:11">
      <c r="A503" s="31" t="s">
        <v>151</v>
      </c>
      <c r="B503" s="31" t="str">
        <f>Nonpt_src_summary!B503</f>
        <v>Tribal</v>
      </c>
      <c r="C503" s="31">
        <f>Nonpt_src_summary!E503</f>
        <v>38</v>
      </c>
      <c r="D503" s="31" t="str">
        <f>Nonpt_src_summary!F503</f>
        <v>38075</v>
      </c>
      <c r="E503" s="31" t="str">
        <f>Nonpt_src_summary!G503</f>
        <v>2310021501</v>
      </c>
      <c r="F503" s="31" t="str">
        <f>Nonpt_src_summary!H503</f>
        <v>Nonpoint Fugitives</v>
      </c>
      <c r="G503" s="160">
        <f>Nonpt_src_summary!I503</f>
        <v>0</v>
      </c>
      <c r="H503" s="124">
        <f>Nonpt_src_summary!J503</f>
        <v>0</v>
      </c>
      <c r="I503" s="124">
        <f>Nonpt_src_summary!K503</f>
        <v>0</v>
      </c>
      <c r="J503" s="124">
        <f>Nonpt_src_summary!L503</f>
        <v>0</v>
      </c>
      <c r="K503" s="125">
        <f>Nonpt_src_summary!M503</f>
        <v>0</v>
      </c>
    </row>
    <row r="504" spans="1:11">
      <c r="A504" s="31" t="s">
        <v>151</v>
      </c>
      <c r="B504" s="31" t="str">
        <f>Nonpt_src_summary!B504</f>
        <v>Tribal</v>
      </c>
      <c r="C504" s="31">
        <f>Nonpt_src_summary!E504</f>
        <v>38</v>
      </c>
      <c r="D504" s="31" t="str">
        <f>Nonpt_src_summary!F504</f>
        <v>38075</v>
      </c>
      <c r="E504" s="31" t="str">
        <f>Nonpt_src_summary!G504</f>
        <v>2310021502</v>
      </c>
      <c r="F504" s="31" t="str">
        <f>Nonpt_src_summary!H504</f>
        <v>Nonpoint Fugitives</v>
      </c>
      <c r="G504" s="160">
        <f>Nonpt_src_summary!I504</f>
        <v>0</v>
      </c>
      <c r="H504" s="124">
        <f>Nonpt_src_summary!J504</f>
        <v>0</v>
      </c>
      <c r="I504" s="124">
        <f>Nonpt_src_summary!K504</f>
        <v>0</v>
      </c>
      <c r="J504" s="124">
        <f>Nonpt_src_summary!L504</f>
        <v>0</v>
      </c>
      <c r="K504" s="125">
        <f>Nonpt_src_summary!M504</f>
        <v>0</v>
      </c>
    </row>
    <row r="505" spans="1:11">
      <c r="A505" s="31" t="s">
        <v>151</v>
      </c>
      <c r="B505" s="31" t="str">
        <f>Nonpt_src_summary!B505</f>
        <v>Tribal</v>
      </c>
      <c r="C505" s="31">
        <f>Nonpt_src_summary!E505</f>
        <v>38</v>
      </c>
      <c r="D505" s="31" t="str">
        <f>Nonpt_src_summary!F505</f>
        <v>38075</v>
      </c>
      <c r="E505" s="31" t="str">
        <f>Nonpt_src_summary!G505</f>
        <v>2310021503</v>
      </c>
      <c r="F505" s="31" t="str">
        <f>Nonpt_src_summary!H505</f>
        <v>Nonpoint Fugitives</v>
      </c>
      <c r="G505" s="160">
        <f>Nonpt_src_summary!I505</f>
        <v>0</v>
      </c>
      <c r="H505" s="124">
        <f>Nonpt_src_summary!J505</f>
        <v>0</v>
      </c>
      <c r="I505" s="124">
        <f>Nonpt_src_summary!K505</f>
        <v>0</v>
      </c>
      <c r="J505" s="124">
        <f>Nonpt_src_summary!L505</f>
        <v>0</v>
      </c>
      <c r="K505" s="125">
        <f>Nonpt_src_summary!M505</f>
        <v>0</v>
      </c>
    </row>
    <row r="506" spans="1:11">
      <c r="A506" s="31" t="s">
        <v>151</v>
      </c>
      <c r="B506" s="31" t="str">
        <f>Nonpt_src_summary!B506</f>
        <v>Tribal</v>
      </c>
      <c r="C506" s="31">
        <f>Nonpt_src_summary!E506</f>
        <v>38</v>
      </c>
      <c r="D506" s="31" t="str">
        <f>Nonpt_src_summary!F506</f>
        <v>38075</v>
      </c>
      <c r="E506" s="31" t="str">
        <f>Nonpt_src_summary!G506</f>
        <v>2310021505</v>
      </c>
      <c r="F506" s="31" t="str">
        <f>Nonpt_src_summary!H506</f>
        <v>Nonpoint Fugitives</v>
      </c>
      <c r="G506" s="160">
        <f>Nonpt_src_summary!I506</f>
        <v>0</v>
      </c>
      <c r="H506" s="124">
        <f>Nonpt_src_summary!J506</f>
        <v>0</v>
      </c>
      <c r="I506" s="124">
        <f>Nonpt_src_summary!K506</f>
        <v>0</v>
      </c>
      <c r="J506" s="124">
        <f>Nonpt_src_summary!L506</f>
        <v>0</v>
      </c>
      <c r="K506" s="125">
        <f>Nonpt_src_summary!M506</f>
        <v>0</v>
      </c>
    </row>
    <row r="507" spans="1:11">
      <c r="A507" s="31" t="s">
        <v>151</v>
      </c>
      <c r="B507" s="31" t="str">
        <f>Nonpt_src_summary!B507</f>
        <v>Tribal</v>
      </c>
      <c r="C507" s="31">
        <f>Nonpt_src_summary!E507</f>
        <v>38</v>
      </c>
      <c r="D507" s="31" t="str">
        <f>Nonpt_src_summary!F507</f>
        <v>38075</v>
      </c>
      <c r="E507" s="31" t="str">
        <f>Nonpt_src_summary!G507</f>
        <v>2310021506</v>
      </c>
      <c r="F507" s="31" t="str">
        <f>Nonpt_src_summary!H507</f>
        <v>Nonpoint Fugitives</v>
      </c>
      <c r="G507" s="160">
        <f>Nonpt_src_summary!I507</f>
        <v>0</v>
      </c>
      <c r="H507" s="124">
        <f>Nonpt_src_summary!J507</f>
        <v>0</v>
      </c>
      <c r="I507" s="124">
        <f>Nonpt_src_summary!K507</f>
        <v>0</v>
      </c>
      <c r="J507" s="124">
        <f>Nonpt_src_summary!L507</f>
        <v>0</v>
      </c>
      <c r="K507" s="125">
        <f>Nonpt_src_summary!M507</f>
        <v>0</v>
      </c>
    </row>
    <row r="508" spans="1:11">
      <c r="A508" s="31" t="s">
        <v>151</v>
      </c>
      <c r="B508" s="31" t="str">
        <f>Nonpt_src_summary!B508</f>
        <v>Tribal</v>
      </c>
      <c r="C508" s="31">
        <f>Nonpt_src_summary!E508</f>
        <v>38</v>
      </c>
      <c r="D508" s="31" t="str">
        <f>Nonpt_src_summary!F508</f>
        <v>38075</v>
      </c>
      <c r="E508" s="31" t="str">
        <f>Nonpt_src_summary!G508</f>
        <v>2310023511</v>
      </c>
      <c r="F508" s="31" t="str">
        <f>Nonpt_src_summary!H508</f>
        <v>Nonpoint Fugitives</v>
      </c>
      <c r="G508" s="160">
        <f>Nonpt_src_summary!I508</f>
        <v>0</v>
      </c>
      <c r="H508" s="124">
        <f>Nonpt_src_summary!J508</f>
        <v>0</v>
      </c>
      <c r="I508" s="124">
        <f>Nonpt_src_summary!K508</f>
        <v>0</v>
      </c>
      <c r="J508" s="124">
        <f>Nonpt_src_summary!L508</f>
        <v>0</v>
      </c>
      <c r="K508" s="125">
        <f>Nonpt_src_summary!M508</f>
        <v>0</v>
      </c>
    </row>
    <row r="509" spans="1:11">
      <c r="A509" s="31" t="s">
        <v>151</v>
      </c>
      <c r="B509" s="31" t="str">
        <f>Nonpt_src_summary!B509</f>
        <v>Tribal</v>
      </c>
      <c r="C509" s="31">
        <f>Nonpt_src_summary!E509</f>
        <v>38</v>
      </c>
      <c r="D509" s="31" t="str">
        <f>Nonpt_src_summary!F509</f>
        <v>38075</v>
      </c>
      <c r="E509" s="31" t="str">
        <f>Nonpt_src_summary!G509</f>
        <v>2310023512</v>
      </c>
      <c r="F509" s="31" t="str">
        <f>Nonpt_src_summary!H509</f>
        <v>Nonpoint Fugitives</v>
      </c>
      <c r="G509" s="160">
        <f>Nonpt_src_summary!I509</f>
        <v>0</v>
      </c>
      <c r="H509" s="124">
        <f>Nonpt_src_summary!J509</f>
        <v>0</v>
      </c>
      <c r="I509" s="124">
        <f>Nonpt_src_summary!K509</f>
        <v>0</v>
      </c>
      <c r="J509" s="124">
        <f>Nonpt_src_summary!L509</f>
        <v>0</v>
      </c>
      <c r="K509" s="125">
        <f>Nonpt_src_summary!M509</f>
        <v>0</v>
      </c>
    </row>
    <row r="510" spans="1:11">
      <c r="A510" s="31" t="s">
        <v>151</v>
      </c>
      <c r="B510" s="31" t="str">
        <f>Nonpt_src_summary!B510</f>
        <v>Tribal</v>
      </c>
      <c r="C510" s="31">
        <f>Nonpt_src_summary!E510</f>
        <v>38</v>
      </c>
      <c r="D510" s="31" t="str">
        <f>Nonpt_src_summary!F510</f>
        <v>38075</v>
      </c>
      <c r="E510" s="31" t="str">
        <f>Nonpt_src_summary!G510</f>
        <v>2310023513</v>
      </c>
      <c r="F510" s="31" t="str">
        <f>Nonpt_src_summary!H510</f>
        <v>Nonpoint Fugitives</v>
      </c>
      <c r="G510" s="160">
        <f>Nonpt_src_summary!I510</f>
        <v>0</v>
      </c>
      <c r="H510" s="124">
        <f>Nonpt_src_summary!J510</f>
        <v>0</v>
      </c>
      <c r="I510" s="124">
        <f>Nonpt_src_summary!K510</f>
        <v>0</v>
      </c>
      <c r="J510" s="124">
        <f>Nonpt_src_summary!L510</f>
        <v>0</v>
      </c>
      <c r="K510" s="125">
        <f>Nonpt_src_summary!M510</f>
        <v>0</v>
      </c>
    </row>
    <row r="511" spans="1:11">
      <c r="A511" s="31" t="s">
        <v>151</v>
      </c>
      <c r="B511" s="31" t="str">
        <f>Nonpt_src_summary!B511</f>
        <v>Tribal</v>
      </c>
      <c r="C511" s="31">
        <f>Nonpt_src_summary!E511</f>
        <v>38</v>
      </c>
      <c r="D511" s="31" t="str">
        <f>Nonpt_src_summary!F511</f>
        <v>38075</v>
      </c>
      <c r="E511" s="31" t="str">
        <f>Nonpt_src_summary!G511</f>
        <v>2310023515</v>
      </c>
      <c r="F511" s="31" t="str">
        <f>Nonpt_src_summary!H511</f>
        <v>Nonpoint Fugitives</v>
      </c>
      <c r="G511" s="160">
        <f>Nonpt_src_summary!I511</f>
        <v>0</v>
      </c>
      <c r="H511" s="124">
        <f>Nonpt_src_summary!J511</f>
        <v>0</v>
      </c>
      <c r="I511" s="124">
        <f>Nonpt_src_summary!K511</f>
        <v>0</v>
      </c>
      <c r="J511" s="124">
        <f>Nonpt_src_summary!L511</f>
        <v>0</v>
      </c>
      <c r="K511" s="125">
        <f>Nonpt_src_summary!M511</f>
        <v>0</v>
      </c>
    </row>
    <row r="512" spans="1:11">
      <c r="A512" s="31" t="s">
        <v>151</v>
      </c>
      <c r="B512" s="31" t="str">
        <f>Nonpt_src_summary!B512</f>
        <v>Tribal</v>
      </c>
      <c r="C512" s="31">
        <f>Nonpt_src_summary!E512</f>
        <v>38</v>
      </c>
      <c r="D512" s="31" t="str">
        <f>Nonpt_src_summary!F512</f>
        <v>38075</v>
      </c>
      <c r="E512" s="31" t="str">
        <f>Nonpt_src_summary!G512</f>
        <v>2310023516</v>
      </c>
      <c r="F512" s="31" t="str">
        <f>Nonpt_src_summary!H512</f>
        <v>Nonpoint Fugitives</v>
      </c>
      <c r="G512" s="160">
        <f>Nonpt_src_summary!I512</f>
        <v>0</v>
      </c>
      <c r="H512" s="124">
        <f>Nonpt_src_summary!J512</f>
        <v>0</v>
      </c>
      <c r="I512" s="124">
        <f>Nonpt_src_summary!K512</f>
        <v>0</v>
      </c>
      <c r="J512" s="124">
        <f>Nonpt_src_summary!L512</f>
        <v>0</v>
      </c>
      <c r="K512" s="125">
        <f>Nonpt_src_summary!M512</f>
        <v>0</v>
      </c>
    </row>
    <row r="513" spans="1:11">
      <c r="A513" s="31" t="s">
        <v>151</v>
      </c>
      <c r="B513" s="31" t="str">
        <f>Nonpt_src_summary!B513</f>
        <v>Tribal</v>
      </c>
      <c r="C513" s="31">
        <f>Nonpt_src_summary!E513</f>
        <v>30</v>
      </c>
      <c r="D513" s="31" t="str">
        <f>Nonpt_src_summary!F513</f>
        <v>30083</v>
      </c>
      <c r="E513" s="31" t="str">
        <f>Nonpt_src_summary!G513</f>
        <v>2310011501</v>
      </c>
      <c r="F513" s="31" t="str">
        <f>Nonpt_src_summary!H513</f>
        <v>Nonpoint Fugitives</v>
      </c>
      <c r="G513" s="160">
        <f>Nonpt_src_summary!I513</f>
        <v>0</v>
      </c>
      <c r="H513" s="124">
        <f>Nonpt_src_summary!J513</f>
        <v>0</v>
      </c>
      <c r="I513" s="124">
        <f>Nonpt_src_summary!K513</f>
        <v>0</v>
      </c>
      <c r="J513" s="124">
        <f>Nonpt_src_summary!L513</f>
        <v>0</v>
      </c>
      <c r="K513" s="125">
        <f>Nonpt_src_summary!M513</f>
        <v>0</v>
      </c>
    </row>
    <row r="514" spans="1:11">
      <c r="A514" s="31" t="s">
        <v>151</v>
      </c>
      <c r="B514" s="31" t="str">
        <f>Nonpt_src_summary!B514</f>
        <v>Tribal</v>
      </c>
      <c r="C514" s="31">
        <f>Nonpt_src_summary!E514</f>
        <v>30</v>
      </c>
      <c r="D514" s="31" t="str">
        <f>Nonpt_src_summary!F514</f>
        <v>30083</v>
      </c>
      <c r="E514" s="31" t="str">
        <f>Nonpt_src_summary!G514</f>
        <v>2310011502</v>
      </c>
      <c r="F514" s="31" t="str">
        <f>Nonpt_src_summary!H514</f>
        <v>Nonpoint Fugitives</v>
      </c>
      <c r="G514" s="160">
        <f>Nonpt_src_summary!I514</f>
        <v>0</v>
      </c>
      <c r="H514" s="124">
        <f>Nonpt_src_summary!J514</f>
        <v>0</v>
      </c>
      <c r="I514" s="124">
        <f>Nonpt_src_summary!K514</f>
        <v>0</v>
      </c>
      <c r="J514" s="124">
        <f>Nonpt_src_summary!L514</f>
        <v>0</v>
      </c>
      <c r="K514" s="125">
        <f>Nonpt_src_summary!M514</f>
        <v>0</v>
      </c>
    </row>
    <row r="515" spans="1:11">
      <c r="A515" s="31" t="s">
        <v>151</v>
      </c>
      <c r="B515" s="31" t="str">
        <f>Nonpt_src_summary!B515</f>
        <v>Tribal</v>
      </c>
      <c r="C515" s="31">
        <f>Nonpt_src_summary!E515</f>
        <v>30</v>
      </c>
      <c r="D515" s="31" t="str">
        <f>Nonpt_src_summary!F515</f>
        <v>30083</v>
      </c>
      <c r="E515" s="31" t="str">
        <f>Nonpt_src_summary!G515</f>
        <v>2310011503</v>
      </c>
      <c r="F515" s="31" t="str">
        <f>Nonpt_src_summary!H515</f>
        <v>Nonpoint Fugitives</v>
      </c>
      <c r="G515" s="160">
        <f>Nonpt_src_summary!I515</f>
        <v>0</v>
      </c>
      <c r="H515" s="124">
        <f>Nonpt_src_summary!J515</f>
        <v>0</v>
      </c>
      <c r="I515" s="124">
        <f>Nonpt_src_summary!K515</f>
        <v>0</v>
      </c>
      <c r="J515" s="124">
        <f>Nonpt_src_summary!L515</f>
        <v>0</v>
      </c>
      <c r="K515" s="125">
        <f>Nonpt_src_summary!M515</f>
        <v>0</v>
      </c>
    </row>
    <row r="516" spans="1:11">
      <c r="A516" s="31" t="s">
        <v>151</v>
      </c>
      <c r="B516" s="31" t="str">
        <f>Nonpt_src_summary!B516</f>
        <v>Tribal</v>
      </c>
      <c r="C516" s="31">
        <f>Nonpt_src_summary!E516</f>
        <v>30</v>
      </c>
      <c r="D516" s="31" t="str">
        <f>Nonpt_src_summary!F516</f>
        <v>30083</v>
      </c>
      <c r="E516" s="31" t="str">
        <f>Nonpt_src_summary!G516</f>
        <v>2310011505</v>
      </c>
      <c r="F516" s="31" t="str">
        <f>Nonpt_src_summary!H516</f>
        <v>Nonpoint Fugitives</v>
      </c>
      <c r="G516" s="160">
        <f>Nonpt_src_summary!I516</f>
        <v>0</v>
      </c>
      <c r="H516" s="124">
        <f>Nonpt_src_summary!J516</f>
        <v>0</v>
      </c>
      <c r="I516" s="124">
        <f>Nonpt_src_summary!K516</f>
        <v>0</v>
      </c>
      <c r="J516" s="124">
        <f>Nonpt_src_summary!L516</f>
        <v>0</v>
      </c>
      <c r="K516" s="125">
        <f>Nonpt_src_summary!M516</f>
        <v>0</v>
      </c>
    </row>
    <row r="517" spans="1:11">
      <c r="A517" s="31" t="s">
        <v>151</v>
      </c>
      <c r="B517" s="31" t="str">
        <f>Nonpt_src_summary!B517</f>
        <v>Tribal</v>
      </c>
      <c r="C517" s="31">
        <f>Nonpt_src_summary!E517</f>
        <v>30</v>
      </c>
      <c r="D517" s="31" t="str">
        <f>Nonpt_src_summary!F517</f>
        <v>30083</v>
      </c>
      <c r="E517" s="31" t="str">
        <f>Nonpt_src_summary!G517</f>
        <v>2310021501</v>
      </c>
      <c r="F517" s="31" t="str">
        <f>Nonpt_src_summary!H517</f>
        <v>Nonpoint Fugitives</v>
      </c>
      <c r="G517" s="160">
        <f>Nonpt_src_summary!I517</f>
        <v>0</v>
      </c>
      <c r="H517" s="124">
        <f>Nonpt_src_summary!J517</f>
        <v>0</v>
      </c>
      <c r="I517" s="124">
        <f>Nonpt_src_summary!K517</f>
        <v>0</v>
      </c>
      <c r="J517" s="124">
        <f>Nonpt_src_summary!L517</f>
        <v>0</v>
      </c>
      <c r="K517" s="125">
        <f>Nonpt_src_summary!M517</f>
        <v>0</v>
      </c>
    </row>
    <row r="518" spans="1:11">
      <c r="A518" s="31" t="s">
        <v>151</v>
      </c>
      <c r="B518" s="31" t="str">
        <f>Nonpt_src_summary!B518</f>
        <v>Tribal</v>
      </c>
      <c r="C518" s="31">
        <f>Nonpt_src_summary!E518</f>
        <v>30</v>
      </c>
      <c r="D518" s="31" t="str">
        <f>Nonpt_src_summary!F518</f>
        <v>30083</v>
      </c>
      <c r="E518" s="31" t="str">
        <f>Nonpt_src_summary!G518</f>
        <v>2310021502</v>
      </c>
      <c r="F518" s="31" t="str">
        <f>Nonpt_src_summary!H518</f>
        <v>Nonpoint Fugitives</v>
      </c>
      <c r="G518" s="160">
        <f>Nonpt_src_summary!I518</f>
        <v>0</v>
      </c>
      <c r="H518" s="124">
        <f>Nonpt_src_summary!J518</f>
        <v>0</v>
      </c>
      <c r="I518" s="124">
        <f>Nonpt_src_summary!K518</f>
        <v>0</v>
      </c>
      <c r="J518" s="124">
        <f>Nonpt_src_summary!L518</f>
        <v>0</v>
      </c>
      <c r="K518" s="125">
        <f>Nonpt_src_summary!M518</f>
        <v>0</v>
      </c>
    </row>
    <row r="519" spans="1:11">
      <c r="A519" s="31" t="s">
        <v>151</v>
      </c>
      <c r="B519" s="31" t="str">
        <f>Nonpt_src_summary!B519</f>
        <v>Tribal</v>
      </c>
      <c r="C519" s="31">
        <f>Nonpt_src_summary!E519</f>
        <v>30</v>
      </c>
      <c r="D519" s="31" t="str">
        <f>Nonpt_src_summary!F519</f>
        <v>30083</v>
      </c>
      <c r="E519" s="31" t="str">
        <f>Nonpt_src_summary!G519</f>
        <v>2310021503</v>
      </c>
      <c r="F519" s="31" t="str">
        <f>Nonpt_src_summary!H519</f>
        <v>Nonpoint Fugitives</v>
      </c>
      <c r="G519" s="160">
        <f>Nonpt_src_summary!I519</f>
        <v>0</v>
      </c>
      <c r="H519" s="124">
        <f>Nonpt_src_summary!J519</f>
        <v>0</v>
      </c>
      <c r="I519" s="124">
        <f>Nonpt_src_summary!K519</f>
        <v>0</v>
      </c>
      <c r="J519" s="124">
        <f>Nonpt_src_summary!L519</f>
        <v>0</v>
      </c>
      <c r="K519" s="125">
        <f>Nonpt_src_summary!M519</f>
        <v>0</v>
      </c>
    </row>
    <row r="520" spans="1:11">
      <c r="A520" s="31" t="s">
        <v>151</v>
      </c>
      <c r="B520" s="31" t="str">
        <f>Nonpt_src_summary!B520</f>
        <v>Tribal</v>
      </c>
      <c r="C520" s="31">
        <f>Nonpt_src_summary!E520</f>
        <v>30</v>
      </c>
      <c r="D520" s="31" t="str">
        <f>Nonpt_src_summary!F520</f>
        <v>30083</v>
      </c>
      <c r="E520" s="31" t="str">
        <f>Nonpt_src_summary!G520</f>
        <v>2310021505</v>
      </c>
      <c r="F520" s="31" t="str">
        <f>Nonpt_src_summary!H520</f>
        <v>Nonpoint Fugitives</v>
      </c>
      <c r="G520" s="160">
        <f>Nonpt_src_summary!I520</f>
        <v>0</v>
      </c>
      <c r="H520" s="124">
        <f>Nonpt_src_summary!J520</f>
        <v>0</v>
      </c>
      <c r="I520" s="124">
        <f>Nonpt_src_summary!K520</f>
        <v>0</v>
      </c>
      <c r="J520" s="124">
        <f>Nonpt_src_summary!L520</f>
        <v>0</v>
      </c>
      <c r="K520" s="125">
        <f>Nonpt_src_summary!M520</f>
        <v>0</v>
      </c>
    </row>
    <row r="521" spans="1:11">
      <c r="A521" s="31" t="s">
        <v>151</v>
      </c>
      <c r="B521" s="31" t="str">
        <f>Nonpt_src_summary!B521</f>
        <v>Tribal</v>
      </c>
      <c r="C521" s="31">
        <f>Nonpt_src_summary!E521</f>
        <v>30</v>
      </c>
      <c r="D521" s="31" t="str">
        <f>Nonpt_src_summary!F521</f>
        <v>30083</v>
      </c>
      <c r="E521" s="31" t="str">
        <f>Nonpt_src_summary!G521</f>
        <v>2310021506</v>
      </c>
      <c r="F521" s="31" t="str">
        <f>Nonpt_src_summary!H521</f>
        <v>Nonpoint Fugitives</v>
      </c>
      <c r="G521" s="160">
        <f>Nonpt_src_summary!I521</f>
        <v>0</v>
      </c>
      <c r="H521" s="124">
        <f>Nonpt_src_summary!J521</f>
        <v>0</v>
      </c>
      <c r="I521" s="124">
        <f>Nonpt_src_summary!K521</f>
        <v>0</v>
      </c>
      <c r="J521" s="124">
        <f>Nonpt_src_summary!L521</f>
        <v>0</v>
      </c>
      <c r="K521" s="125">
        <f>Nonpt_src_summary!M521</f>
        <v>0</v>
      </c>
    </row>
    <row r="522" spans="1:11">
      <c r="A522" s="31" t="s">
        <v>151</v>
      </c>
      <c r="B522" s="31" t="str">
        <f>Nonpt_src_summary!B522</f>
        <v>Tribal</v>
      </c>
      <c r="C522" s="31">
        <f>Nonpt_src_summary!E522</f>
        <v>30</v>
      </c>
      <c r="D522" s="31" t="str">
        <f>Nonpt_src_summary!F522</f>
        <v>30083</v>
      </c>
      <c r="E522" s="31" t="str">
        <f>Nonpt_src_summary!G522</f>
        <v>2310023511</v>
      </c>
      <c r="F522" s="31" t="str">
        <f>Nonpt_src_summary!H522</f>
        <v>Nonpoint Fugitives</v>
      </c>
      <c r="G522" s="160">
        <f>Nonpt_src_summary!I522</f>
        <v>0</v>
      </c>
      <c r="H522" s="124">
        <f>Nonpt_src_summary!J522</f>
        <v>0</v>
      </c>
      <c r="I522" s="124">
        <f>Nonpt_src_summary!K522</f>
        <v>0</v>
      </c>
      <c r="J522" s="124">
        <f>Nonpt_src_summary!L522</f>
        <v>0</v>
      </c>
      <c r="K522" s="125">
        <f>Nonpt_src_summary!M522</f>
        <v>0</v>
      </c>
    </row>
    <row r="523" spans="1:11">
      <c r="A523" s="31" t="s">
        <v>151</v>
      </c>
      <c r="B523" s="31" t="str">
        <f>Nonpt_src_summary!B523</f>
        <v>Tribal</v>
      </c>
      <c r="C523" s="31">
        <f>Nonpt_src_summary!E523</f>
        <v>30</v>
      </c>
      <c r="D523" s="31" t="str">
        <f>Nonpt_src_summary!F523</f>
        <v>30083</v>
      </c>
      <c r="E523" s="31" t="str">
        <f>Nonpt_src_summary!G523</f>
        <v>2310023512</v>
      </c>
      <c r="F523" s="31" t="str">
        <f>Nonpt_src_summary!H523</f>
        <v>Nonpoint Fugitives</v>
      </c>
      <c r="G523" s="160">
        <f>Nonpt_src_summary!I523</f>
        <v>0</v>
      </c>
      <c r="H523" s="124">
        <f>Nonpt_src_summary!J523</f>
        <v>0</v>
      </c>
      <c r="I523" s="124">
        <f>Nonpt_src_summary!K523</f>
        <v>0</v>
      </c>
      <c r="J523" s="124">
        <f>Nonpt_src_summary!L523</f>
        <v>0</v>
      </c>
      <c r="K523" s="125">
        <f>Nonpt_src_summary!M523</f>
        <v>0</v>
      </c>
    </row>
    <row r="524" spans="1:11">
      <c r="A524" s="31" t="s">
        <v>151</v>
      </c>
      <c r="B524" s="31" t="str">
        <f>Nonpt_src_summary!B524</f>
        <v>Tribal</v>
      </c>
      <c r="C524" s="31">
        <f>Nonpt_src_summary!E524</f>
        <v>30</v>
      </c>
      <c r="D524" s="31" t="str">
        <f>Nonpt_src_summary!F524</f>
        <v>30083</v>
      </c>
      <c r="E524" s="31" t="str">
        <f>Nonpt_src_summary!G524</f>
        <v>2310023513</v>
      </c>
      <c r="F524" s="31" t="str">
        <f>Nonpt_src_summary!H524</f>
        <v>Nonpoint Fugitives</v>
      </c>
      <c r="G524" s="160">
        <f>Nonpt_src_summary!I524</f>
        <v>0</v>
      </c>
      <c r="H524" s="124">
        <f>Nonpt_src_summary!J524</f>
        <v>0</v>
      </c>
      <c r="I524" s="124">
        <f>Nonpt_src_summary!K524</f>
        <v>0</v>
      </c>
      <c r="J524" s="124">
        <f>Nonpt_src_summary!L524</f>
        <v>0</v>
      </c>
      <c r="K524" s="125">
        <f>Nonpt_src_summary!M524</f>
        <v>0</v>
      </c>
    </row>
    <row r="525" spans="1:11">
      <c r="A525" s="31" t="s">
        <v>151</v>
      </c>
      <c r="B525" s="31" t="str">
        <f>Nonpt_src_summary!B525</f>
        <v>Tribal</v>
      </c>
      <c r="C525" s="31">
        <f>Nonpt_src_summary!E525</f>
        <v>30</v>
      </c>
      <c r="D525" s="31" t="str">
        <f>Nonpt_src_summary!F525</f>
        <v>30083</v>
      </c>
      <c r="E525" s="31" t="str">
        <f>Nonpt_src_summary!G525</f>
        <v>2310023515</v>
      </c>
      <c r="F525" s="31" t="str">
        <f>Nonpt_src_summary!H525</f>
        <v>Nonpoint Fugitives</v>
      </c>
      <c r="G525" s="160">
        <f>Nonpt_src_summary!I525</f>
        <v>0</v>
      </c>
      <c r="H525" s="124">
        <f>Nonpt_src_summary!J525</f>
        <v>0</v>
      </c>
      <c r="I525" s="124">
        <f>Nonpt_src_summary!K525</f>
        <v>0</v>
      </c>
      <c r="J525" s="124">
        <f>Nonpt_src_summary!L525</f>
        <v>0</v>
      </c>
      <c r="K525" s="125">
        <f>Nonpt_src_summary!M525</f>
        <v>0</v>
      </c>
    </row>
    <row r="526" spans="1:11">
      <c r="A526" s="31" t="s">
        <v>151</v>
      </c>
      <c r="B526" s="31" t="str">
        <f>Nonpt_src_summary!B526</f>
        <v>Tribal</v>
      </c>
      <c r="C526" s="31">
        <f>Nonpt_src_summary!E526</f>
        <v>30</v>
      </c>
      <c r="D526" s="31" t="str">
        <f>Nonpt_src_summary!F526</f>
        <v>30083</v>
      </c>
      <c r="E526" s="31" t="str">
        <f>Nonpt_src_summary!G526</f>
        <v>2310023516</v>
      </c>
      <c r="F526" s="31" t="str">
        <f>Nonpt_src_summary!H526</f>
        <v>Nonpoint Fugitives</v>
      </c>
      <c r="G526" s="160">
        <f>Nonpt_src_summary!I526</f>
        <v>0</v>
      </c>
      <c r="H526" s="124">
        <f>Nonpt_src_summary!J526</f>
        <v>0</v>
      </c>
      <c r="I526" s="124">
        <f>Nonpt_src_summary!K526</f>
        <v>0</v>
      </c>
      <c r="J526" s="124">
        <f>Nonpt_src_summary!L526</f>
        <v>0</v>
      </c>
      <c r="K526" s="125">
        <f>Nonpt_src_summary!M526</f>
        <v>0</v>
      </c>
    </row>
    <row r="527" spans="1:11">
      <c r="A527" s="31" t="s">
        <v>151</v>
      </c>
      <c r="B527" s="31" t="str">
        <f>Nonpt_src_summary!B527</f>
        <v>Tribal</v>
      </c>
      <c r="C527" s="31">
        <f>Nonpt_src_summary!E527</f>
        <v>30</v>
      </c>
      <c r="D527" s="31" t="str">
        <f>Nonpt_src_summary!F527</f>
        <v>30085</v>
      </c>
      <c r="E527" s="31" t="str">
        <f>Nonpt_src_summary!G527</f>
        <v>2310011501</v>
      </c>
      <c r="F527" s="31" t="str">
        <f>Nonpt_src_summary!H527</f>
        <v>Nonpoint Fugitives</v>
      </c>
      <c r="G527" s="160">
        <f>Nonpt_src_summary!I527</f>
        <v>0</v>
      </c>
      <c r="H527" s="124">
        <f>Nonpt_src_summary!J527</f>
        <v>4.3845335570469803</v>
      </c>
      <c r="I527" s="124">
        <f>Nonpt_src_summary!K527</f>
        <v>0</v>
      </c>
      <c r="J527" s="124">
        <f>Nonpt_src_summary!L527</f>
        <v>0</v>
      </c>
      <c r="K527" s="125">
        <f>Nonpt_src_summary!M527</f>
        <v>0</v>
      </c>
    </row>
    <row r="528" spans="1:11">
      <c r="A528" s="31" t="s">
        <v>151</v>
      </c>
      <c r="B528" s="31" t="str">
        <f>Nonpt_src_summary!B528</f>
        <v>Tribal</v>
      </c>
      <c r="C528" s="31">
        <f>Nonpt_src_summary!E528</f>
        <v>30</v>
      </c>
      <c r="D528" s="31" t="str">
        <f>Nonpt_src_summary!F528</f>
        <v>30085</v>
      </c>
      <c r="E528" s="31" t="str">
        <f>Nonpt_src_summary!G528</f>
        <v>2310011502</v>
      </c>
      <c r="F528" s="31" t="str">
        <f>Nonpt_src_summary!H528</f>
        <v>Nonpoint Fugitives</v>
      </c>
      <c r="G528" s="160">
        <f>Nonpt_src_summary!I528</f>
        <v>0</v>
      </c>
      <c r="H528" s="124">
        <f>Nonpt_src_summary!J528</f>
        <v>2.1506471476510067</v>
      </c>
      <c r="I528" s="124">
        <f>Nonpt_src_summary!K528</f>
        <v>0</v>
      </c>
      <c r="J528" s="124">
        <f>Nonpt_src_summary!L528</f>
        <v>0</v>
      </c>
      <c r="K528" s="125">
        <f>Nonpt_src_summary!M528</f>
        <v>0</v>
      </c>
    </row>
    <row r="529" spans="1:11">
      <c r="A529" s="31" t="s">
        <v>151</v>
      </c>
      <c r="B529" s="31" t="str">
        <f>Nonpt_src_summary!B529</f>
        <v>Tribal</v>
      </c>
      <c r="C529" s="31">
        <f>Nonpt_src_summary!E529</f>
        <v>30</v>
      </c>
      <c r="D529" s="31" t="str">
        <f>Nonpt_src_summary!F529</f>
        <v>30085</v>
      </c>
      <c r="E529" s="31" t="str">
        <f>Nonpt_src_summary!G529</f>
        <v>2310011503</v>
      </c>
      <c r="F529" s="31" t="str">
        <f>Nonpt_src_summary!H529</f>
        <v>Nonpoint Fugitives</v>
      </c>
      <c r="G529" s="160">
        <f>Nonpt_src_summary!I529</f>
        <v>0</v>
      </c>
      <c r="H529" s="124">
        <f>Nonpt_src_summary!J529</f>
        <v>0.89122197986577179</v>
      </c>
      <c r="I529" s="124">
        <f>Nonpt_src_summary!K529</f>
        <v>0</v>
      </c>
      <c r="J529" s="124">
        <f>Nonpt_src_summary!L529</f>
        <v>0</v>
      </c>
      <c r="K529" s="125">
        <f>Nonpt_src_summary!M529</f>
        <v>0</v>
      </c>
    </row>
    <row r="530" spans="1:11">
      <c r="A530" s="31" t="s">
        <v>151</v>
      </c>
      <c r="B530" s="31" t="str">
        <f>Nonpt_src_summary!B530</f>
        <v>Tribal</v>
      </c>
      <c r="C530" s="31">
        <f>Nonpt_src_summary!E530</f>
        <v>30</v>
      </c>
      <c r="D530" s="31" t="str">
        <f>Nonpt_src_summary!F530</f>
        <v>30085</v>
      </c>
      <c r="E530" s="31" t="str">
        <f>Nonpt_src_summary!G530</f>
        <v>2310011505</v>
      </c>
      <c r="F530" s="31" t="str">
        <f>Nonpt_src_summary!H530</f>
        <v>Nonpoint Fugitives</v>
      </c>
      <c r="G530" s="160">
        <f>Nonpt_src_summary!I530</f>
        <v>0</v>
      </c>
      <c r="H530" s="124">
        <f>Nonpt_src_summary!J530</f>
        <v>29.353389261744969</v>
      </c>
      <c r="I530" s="124">
        <f>Nonpt_src_summary!K530</f>
        <v>0</v>
      </c>
      <c r="J530" s="124">
        <f>Nonpt_src_summary!L530</f>
        <v>0</v>
      </c>
      <c r="K530" s="125">
        <f>Nonpt_src_summary!M530</f>
        <v>0</v>
      </c>
    </row>
    <row r="531" spans="1:11">
      <c r="A531" s="31" t="s">
        <v>151</v>
      </c>
      <c r="B531" s="31" t="str">
        <f>Nonpt_src_summary!B531</f>
        <v>Tribal</v>
      </c>
      <c r="C531" s="31">
        <f>Nonpt_src_summary!E531</f>
        <v>30</v>
      </c>
      <c r="D531" s="31" t="str">
        <f>Nonpt_src_summary!F531</f>
        <v>30085</v>
      </c>
      <c r="E531" s="31" t="str">
        <f>Nonpt_src_summary!G531</f>
        <v>2310021501</v>
      </c>
      <c r="F531" s="31" t="str">
        <f>Nonpt_src_summary!H531</f>
        <v>Nonpoint Fugitives</v>
      </c>
      <c r="G531" s="160">
        <f>Nonpt_src_summary!I531</f>
        <v>0</v>
      </c>
      <c r="H531" s="124">
        <f>Nonpt_src_summary!J531</f>
        <v>0</v>
      </c>
      <c r="I531" s="124">
        <f>Nonpt_src_summary!K531</f>
        <v>0</v>
      </c>
      <c r="J531" s="124">
        <f>Nonpt_src_summary!L531</f>
        <v>0</v>
      </c>
      <c r="K531" s="125">
        <f>Nonpt_src_summary!M531</f>
        <v>0</v>
      </c>
    </row>
    <row r="532" spans="1:11">
      <c r="A532" s="31" t="s">
        <v>151</v>
      </c>
      <c r="B532" s="31" t="str">
        <f>Nonpt_src_summary!B532</f>
        <v>Tribal</v>
      </c>
      <c r="C532" s="31">
        <f>Nonpt_src_summary!E532</f>
        <v>30</v>
      </c>
      <c r="D532" s="31" t="str">
        <f>Nonpt_src_summary!F532</f>
        <v>30085</v>
      </c>
      <c r="E532" s="31" t="str">
        <f>Nonpt_src_summary!G532</f>
        <v>2310021502</v>
      </c>
      <c r="F532" s="31" t="str">
        <f>Nonpt_src_summary!H532</f>
        <v>Nonpoint Fugitives</v>
      </c>
      <c r="G532" s="160">
        <f>Nonpt_src_summary!I532</f>
        <v>0</v>
      </c>
      <c r="H532" s="124">
        <f>Nonpt_src_summary!J532</f>
        <v>0</v>
      </c>
      <c r="I532" s="124">
        <f>Nonpt_src_summary!K532</f>
        <v>0</v>
      </c>
      <c r="J532" s="124">
        <f>Nonpt_src_summary!L532</f>
        <v>0</v>
      </c>
      <c r="K532" s="125">
        <f>Nonpt_src_summary!M532</f>
        <v>0</v>
      </c>
    </row>
    <row r="533" spans="1:11">
      <c r="A533" s="31" t="s">
        <v>151</v>
      </c>
      <c r="B533" s="31" t="str">
        <f>Nonpt_src_summary!B533</f>
        <v>Tribal</v>
      </c>
      <c r="C533" s="31">
        <f>Nonpt_src_summary!E533</f>
        <v>30</v>
      </c>
      <c r="D533" s="31" t="str">
        <f>Nonpt_src_summary!F533</f>
        <v>30085</v>
      </c>
      <c r="E533" s="31" t="str">
        <f>Nonpt_src_summary!G533</f>
        <v>2310021503</v>
      </c>
      <c r="F533" s="31" t="str">
        <f>Nonpt_src_summary!H533</f>
        <v>Nonpoint Fugitives</v>
      </c>
      <c r="G533" s="160">
        <f>Nonpt_src_summary!I533</f>
        <v>0</v>
      </c>
      <c r="H533" s="124">
        <f>Nonpt_src_summary!J533</f>
        <v>0</v>
      </c>
      <c r="I533" s="124">
        <f>Nonpt_src_summary!K533</f>
        <v>0</v>
      </c>
      <c r="J533" s="124">
        <f>Nonpt_src_summary!L533</f>
        <v>0</v>
      </c>
      <c r="K533" s="125">
        <f>Nonpt_src_summary!M533</f>
        <v>0</v>
      </c>
    </row>
    <row r="534" spans="1:11">
      <c r="A534" s="31" t="s">
        <v>151</v>
      </c>
      <c r="B534" s="31" t="str">
        <f>Nonpt_src_summary!B534</f>
        <v>Tribal</v>
      </c>
      <c r="C534" s="31">
        <f>Nonpt_src_summary!E534</f>
        <v>30</v>
      </c>
      <c r="D534" s="31" t="str">
        <f>Nonpt_src_summary!F534</f>
        <v>30085</v>
      </c>
      <c r="E534" s="31" t="str">
        <f>Nonpt_src_summary!G534</f>
        <v>2310021505</v>
      </c>
      <c r="F534" s="31" t="str">
        <f>Nonpt_src_summary!H534</f>
        <v>Nonpoint Fugitives</v>
      </c>
      <c r="G534" s="160">
        <f>Nonpt_src_summary!I534</f>
        <v>0</v>
      </c>
      <c r="H534" s="124">
        <f>Nonpt_src_summary!J534</f>
        <v>0</v>
      </c>
      <c r="I534" s="124">
        <f>Nonpt_src_summary!K534</f>
        <v>0</v>
      </c>
      <c r="J534" s="124">
        <f>Nonpt_src_summary!L534</f>
        <v>0</v>
      </c>
      <c r="K534" s="125">
        <f>Nonpt_src_summary!M534</f>
        <v>0</v>
      </c>
    </row>
    <row r="535" spans="1:11">
      <c r="A535" s="31" t="s">
        <v>151</v>
      </c>
      <c r="B535" s="31" t="str">
        <f>Nonpt_src_summary!B535</f>
        <v>Tribal</v>
      </c>
      <c r="C535" s="31">
        <f>Nonpt_src_summary!E535</f>
        <v>30</v>
      </c>
      <c r="D535" s="31" t="str">
        <f>Nonpt_src_summary!F535</f>
        <v>30085</v>
      </c>
      <c r="E535" s="31" t="str">
        <f>Nonpt_src_summary!G535</f>
        <v>2310021506</v>
      </c>
      <c r="F535" s="31" t="str">
        <f>Nonpt_src_summary!H535</f>
        <v>Nonpoint Fugitives</v>
      </c>
      <c r="G535" s="160">
        <f>Nonpt_src_summary!I535</f>
        <v>0</v>
      </c>
      <c r="H535" s="124">
        <f>Nonpt_src_summary!J535</f>
        <v>0</v>
      </c>
      <c r="I535" s="124">
        <f>Nonpt_src_summary!K535</f>
        <v>0</v>
      </c>
      <c r="J535" s="124">
        <f>Nonpt_src_summary!L535</f>
        <v>0</v>
      </c>
      <c r="K535" s="125">
        <f>Nonpt_src_summary!M535</f>
        <v>0</v>
      </c>
    </row>
    <row r="536" spans="1:11">
      <c r="A536" s="31" t="s">
        <v>151</v>
      </c>
      <c r="B536" s="31" t="str">
        <f>Nonpt_src_summary!B536</f>
        <v>Tribal</v>
      </c>
      <c r="C536" s="31">
        <f>Nonpt_src_summary!E536</f>
        <v>30</v>
      </c>
      <c r="D536" s="31" t="str">
        <f>Nonpt_src_summary!F536</f>
        <v>30085</v>
      </c>
      <c r="E536" s="31" t="str">
        <f>Nonpt_src_summary!G536</f>
        <v>2310023511</v>
      </c>
      <c r="F536" s="31" t="str">
        <f>Nonpt_src_summary!H536</f>
        <v>Nonpoint Fugitives</v>
      </c>
      <c r="G536" s="160">
        <f>Nonpt_src_summary!I536</f>
        <v>0</v>
      </c>
      <c r="H536" s="124">
        <f>Nonpt_src_summary!J536</f>
        <v>0</v>
      </c>
      <c r="I536" s="124">
        <f>Nonpt_src_summary!K536</f>
        <v>0</v>
      </c>
      <c r="J536" s="124">
        <f>Nonpt_src_summary!L536</f>
        <v>0</v>
      </c>
      <c r="K536" s="125">
        <f>Nonpt_src_summary!M536</f>
        <v>0</v>
      </c>
    </row>
    <row r="537" spans="1:11">
      <c r="A537" s="31" t="s">
        <v>151</v>
      </c>
      <c r="B537" s="31" t="str">
        <f>Nonpt_src_summary!B537</f>
        <v>Tribal</v>
      </c>
      <c r="C537" s="31">
        <f>Nonpt_src_summary!E537</f>
        <v>30</v>
      </c>
      <c r="D537" s="31" t="str">
        <f>Nonpt_src_summary!F537</f>
        <v>30085</v>
      </c>
      <c r="E537" s="31" t="str">
        <f>Nonpt_src_summary!G537</f>
        <v>2310023512</v>
      </c>
      <c r="F537" s="31" t="str">
        <f>Nonpt_src_summary!H537</f>
        <v>Nonpoint Fugitives</v>
      </c>
      <c r="G537" s="160">
        <f>Nonpt_src_summary!I537</f>
        <v>0</v>
      </c>
      <c r="H537" s="124">
        <f>Nonpt_src_summary!J537</f>
        <v>0</v>
      </c>
      <c r="I537" s="124">
        <f>Nonpt_src_summary!K537</f>
        <v>0</v>
      </c>
      <c r="J537" s="124">
        <f>Nonpt_src_summary!L537</f>
        <v>0</v>
      </c>
      <c r="K537" s="125">
        <f>Nonpt_src_summary!M537</f>
        <v>0</v>
      </c>
    </row>
    <row r="538" spans="1:11">
      <c r="A538" s="31" t="s">
        <v>151</v>
      </c>
      <c r="B538" s="31" t="str">
        <f>Nonpt_src_summary!B538</f>
        <v>Tribal</v>
      </c>
      <c r="C538" s="31">
        <f>Nonpt_src_summary!E538</f>
        <v>30</v>
      </c>
      <c r="D538" s="31" t="str">
        <f>Nonpt_src_summary!F538</f>
        <v>30085</v>
      </c>
      <c r="E538" s="31" t="str">
        <f>Nonpt_src_summary!G538</f>
        <v>2310023513</v>
      </c>
      <c r="F538" s="31" t="str">
        <f>Nonpt_src_summary!H538</f>
        <v>Nonpoint Fugitives</v>
      </c>
      <c r="G538" s="160">
        <f>Nonpt_src_summary!I538</f>
        <v>0</v>
      </c>
      <c r="H538" s="124">
        <f>Nonpt_src_summary!J538</f>
        <v>0</v>
      </c>
      <c r="I538" s="124">
        <f>Nonpt_src_summary!K538</f>
        <v>0</v>
      </c>
      <c r="J538" s="124">
        <f>Nonpt_src_summary!L538</f>
        <v>0</v>
      </c>
      <c r="K538" s="125">
        <f>Nonpt_src_summary!M538</f>
        <v>0</v>
      </c>
    </row>
    <row r="539" spans="1:11">
      <c r="A539" s="31" t="s">
        <v>151</v>
      </c>
      <c r="B539" s="31" t="str">
        <f>Nonpt_src_summary!B539</f>
        <v>Tribal</v>
      </c>
      <c r="C539" s="31">
        <f>Nonpt_src_summary!E539</f>
        <v>30</v>
      </c>
      <c r="D539" s="31" t="str">
        <f>Nonpt_src_summary!F539</f>
        <v>30085</v>
      </c>
      <c r="E539" s="31" t="str">
        <f>Nonpt_src_summary!G539</f>
        <v>2310023515</v>
      </c>
      <c r="F539" s="31" t="str">
        <f>Nonpt_src_summary!H539</f>
        <v>Nonpoint Fugitives</v>
      </c>
      <c r="G539" s="160">
        <f>Nonpt_src_summary!I539</f>
        <v>0</v>
      </c>
      <c r="H539" s="124">
        <f>Nonpt_src_summary!J539</f>
        <v>0</v>
      </c>
      <c r="I539" s="124">
        <f>Nonpt_src_summary!K539</f>
        <v>0</v>
      </c>
      <c r="J539" s="124">
        <f>Nonpt_src_summary!L539</f>
        <v>0</v>
      </c>
      <c r="K539" s="125">
        <f>Nonpt_src_summary!M539</f>
        <v>0</v>
      </c>
    </row>
    <row r="540" spans="1:11">
      <c r="A540" s="31" t="s">
        <v>151</v>
      </c>
      <c r="B540" s="31" t="str">
        <f>Nonpt_src_summary!B540</f>
        <v>Tribal</v>
      </c>
      <c r="C540" s="31">
        <f>Nonpt_src_summary!E540</f>
        <v>30</v>
      </c>
      <c r="D540" s="31" t="str">
        <f>Nonpt_src_summary!F540</f>
        <v>30085</v>
      </c>
      <c r="E540" s="31" t="str">
        <f>Nonpt_src_summary!G540</f>
        <v>2310023516</v>
      </c>
      <c r="F540" s="31" t="str">
        <f>Nonpt_src_summary!H540</f>
        <v>Nonpoint Fugitives</v>
      </c>
      <c r="G540" s="160">
        <f>Nonpt_src_summary!I540</f>
        <v>0</v>
      </c>
      <c r="H540" s="124">
        <f>Nonpt_src_summary!J540</f>
        <v>0</v>
      </c>
      <c r="I540" s="124">
        <f>Nonpt_src_summary!K540</f>
        <v>0</v>
      </c>
      <c r="J540" s="124">
        <f>Nonpt_src_summary!L540</f>
        <v>0</v>
      </c>
      <c r="K540" s="125">
        <f>Nonpt_src_summary!M540</f>
        <v>0</v>
      </c>
    </row>
    <row r="541" spans="1:11">
      <c r="A541" s="31" t="s">
        <v>151</v>
      </c>
      <c r="B541" s="31" t="str">
        <f>Nonpt_src_summary!B541</f>
        <v>Tribal</v>
      </c>
      <c r="C541" s="31">
        <f>Nonpt_src_summary!E541</f>
        <v>30</v>
      </c>
      <c r="D541" s="31" t="str">
        <f>Nonpt_src_summary!F541</f>
        <v>30091</v>
      </c>
      <c r="E541" s="31" t="str">
        <f>Nonpt_src_summary!G541</f>
        <v>2310011501</v>
      </c>
      <c r="F541" s="31" t="str">
        <f>Nonpt_src_summary!H541</f>
        <v>Nonpoint Fugitives</v>
      </c>
      <c r="G541" s="160">
        <f>Nonpt_src_summary!I541</f>
        <v>0</v>
      </c>
      <c r="H541" s="124">
        <f>Nonpt_src_summary!J541</f>
        <v>6.6583495145631069E-2</v>
      </c>
      <c r="I541" s="124">
        <f>Nonpt_src_summary!K541</f>
        <v>0</v>
      </c>
      <c r="J541" s="124">
        <f>Nonpt_src_summary!L541</f>
        <v>0</v>
      </c>
      <c r="K541" s="125">
        <f>Nonpt_src_summary!M541</f>
        <v>0</v>
      </c>
    </row>
    <row r="542" spans="1:11">
      <c r="A542" s="31" t="s">
        <v>151</v>
      </c>
      <c r="B542" s="31" t="str">
        <f>Nonpt_src_summary!B542</f>
        <v>Tribal</v>
      </c>
      <c r="C542" s="31">
        <f>Nonpt_src_summary!E542</f>
        <v>30</v>
      </c>
      <c r="D542" s="31" t="str">
        <f>Nonpt_src_summary!F542</f>
        <v>30091</v>
      </c>
      <c r="E542" s="31" t="str">
        <f>Nonpt_src_summary!G542</f>
        <v>2310011502</v>
      </c>
      <c r="F542" s="31" t="str">
        <f>Nonpt_src_summary!H542</f>
        <v>Nonpoint Fugitives</v>
      </c>
      <c r="G542" s="160">
        <f>Nonpt_src_summary!I542</f>
        <v>0</v>
      </c>
      <c r="H542" s="124">
        <f>Nonpt_src_summary!J542</f>
        <v>3.2659854368932033E-2</v>
      </c>
      <c r="I542" s="124">
        <f>Nonpt_src_summary!K542</f>
        <v>0</v>
      </c>
      <c r="J542" s="124">
        <f>Nonpt_src_summary!L542</f>
        <v>0</v>
      </c>
      <c r="K542" s="125">
        <f>Nonpt_src_summary!M542</f>
        <v>0</v>
      </c>
    </row>
    <row r="543" spans="1:11">
      <c r="A543" s="31" t="s">
        <v>151</v>
      </c>
      <c r="B543" s="31" t="str">
        <f>Nonpt_src_summary!B543</f>
        <v>Tribal</v>
      </c>
      <c r="C543" s="31">
        <f>Nonpt_src_summary!E543</f>
        <v>30</v>
      </c>
      <c r="D543" s="31" t="str">
        <f>Nonpt_src_summary!F543</f>
        <v>30091</v>
      </c>
      <c r="E543" s="31" t="str">
        <f>Nonpt_src_summary!G543</f>
        <v>2310011503</v>
      </c>
      <c r="F543" s="31" t="str">
        <f>Nonpt_src_summary!H543</f>
        <v>Nonpoint Fugitives</v>
      </c>
      <c r="G543" s="160">
        <f>Nonpt_src_summary!I543</f>
        <v>0</v>
      </c>
      <c r="H543" s="124">
        <f>Nonpt_src_summary!J543</f>
        <v>1.3534174757281553E-2</v>
      </c>
      <c r="I543" s="124">
        <f>Nonpt_src_summary!K543</f>
        <v>0</v>
      </c>
      <c r="J543" s="124">
        <f>Nonpt_src_summary!L543</f>
        <v>0</v>
      </c>
      <c r="K543" s="125">
        <f>Nonpt_src_summary!M543</f>
        <v>0</v>
      </c>
    </row>
    <row r="544" spans="1:11">
      <c r="A544" s="31" t="s">
        <v>151</v>
      </c>
      <c r="B544" s="31" t="str">
        <f>Nonpt_src_summary!B544</f>
        <v>Tribal</v>
      </c>
      <c r="C544" s="31">
        <f>Nonpt_src_summary!E544</f>
        <v>30</v>
      </c>
      <c r="D544" s="31" t="str">
        <f>Nonpt_src_summary!F544</f>
        <v>30091</v>
      </c>
      <c r="E544" s="31" t="str">
        <f>Nonpt_src_summary!G544</f>
        <v>2310011505</v>
      </c>
      <c r="F544" s="31" t="str">
        <f>Nonpt_src_summary!H544</f>
        <v>Nonpoint Fugitives</v>
      </c>
      <c r="G544" s="160">
        <f>Nonpt_src_summary!I544</f>
        <v>0</v>
      </c>
      <c r="H544" s="124">
        <f>Nonpt_src_summary!J544</f>
        <v>0.44576359223300965</v>
      </c>
      <c r="I544" s="124">
        <f>Nonpt_src_summary!K544</f>
        <v>0</v>
      </c>
      <c r="J544" s="124">
        <f>Nonpt_src_summary!L544</f>
        <v>0</v>
      </c>
      <c r="K544" s="125">
        <f>Nonpt_src_summary!M544</f>
        <v>0</v>
      </c>
    </row>
    <row r="545" spans="1:11">
      <c r="A545" s="31" t="s">
        <v>151</v>
      </c>
      <c r="B545" s="31" t="str">
        <f>Nonpt_src_summary!B545</f>
        <v>Tribal</v>
      </c>
      <c r="C545" s="31">
        <f>Nonpt_src_summary!E545</f>
        <v>30</v>
      </c>
      <c r="D545" s="31" t="str">
        <f>Nonpt_src_summary!F545</f>
        <v>30091</v>
      </c>
      <c r="E545" s="31" t="str">
        <f>Nonpt_src_summary!G545</f>
        <v>2310021501</v>
      </c>
      <c r="F545" s="31" t="str">
        <f>Nonpt_src_summary!H545</f>
        <v>Nonpoint Fugitives</v>
      </c>
      <c r="G545" s="160">
        <f>Nonpt_src_summary!I545</f>
        <v>0</v>
      </c>
      <c r="H545" s="124">
        <f>Nonpt_src_summary!J545</f>
        <v>7.6533009708737855E-4</v>
      </c>
      <c r="I545" s="124">
        <f>Nonpt_src_summary!K545</f>
        <v>0</v>
      </c>
      <c r="J545" s="124">
        <f>Nonpt_src_summary!L545</f>
        <v>0</v>
      </c>
      <c r="K545" s="125">
        <f>Nonpt_src_summary!M545</f>
        <v>0</v>
      </c>
    </row>
    <row r="546" spans="1:11">
      <c r="A546" s="31" t="s">
        <v>151</v>
      </c>
      <c r="B546" s="31" t="str">
        <f>Nonpt_src_summary!B546</f>
        <v>Tribal</v>
      </c>
      <c r="C546" s="31">
        <f>Nonpt_src_summary!E546</f>
        <v>30</v>
      </c>
      <c r="D546" s="31" t="str">
        <f>Nonpt_src_summary!F546</f>
        <v>30091</v>
      </c>
      <c r="E546" s="31" t="str">
        <f>Nonpt_src_summary!G546</f>
        <v>2310021502</v>
      </c>
      <c r="F546" s="31" t="str">
        <f>Nonpt_src_summary!H546</f>
        <v>Nonpoint Fugitives</v>
      </c>
      <c r="G546" s="160">
        <f>Nonpt_src_summary!I546</f>
        <v>0</v>
      </c>
      <c r="H546" s="124">
        <f>Nonpt_src_summary!J546</f>
        <v>3.7540048543689317E-4</v>
      </c>
      <c r="I546" s="124">
        <f>Nonpt_src_summary!K546</f>
        <v>0</v>
      </c>
      <c r="J546" s="124">
        <f>Nonpt_src_summary!L546</f>
        <v>0</v>
      </c>
      <c r="K546" s="125">
        <f>Nonpt_src_summary!M546</f>
        <v>0</v>
      </c>
    </row>
    <row r="547" spans="1:11">
      <c r="A547" s="31" t="s">
        <v>151</v>
      </c>
      <c r="B547" s="31" t="str">
        <f>Nonpt_src_summary!B547</f>
        <v>Tribal</v>
      </c>
      <c r="C547" s="31">
        <f>Nonpt_src_summary!E547</f>
        <v>30</v>
      </c>
      <c r="D547" s="31" t="str">
        <f>Nonpt_src_summary!F547</f>
        <v>30091</v>
      </c>
      <c r="E547" s="31" t="str">
        <f>Nonpt_src_summary!G547</f>
        <v>2310021503</v>
      </c>
      <c r="F547" s="31" t="str">
        <f>Nonpt_src_summary!H547</f>
        <v>Nonpoint Fugitives</v>
      </c>
      <c r="G547" s="160">
        <f>Nonpt_src_summary!I547</f>
        <v>0</v>
      </c>
      <c r="H547" s="124">
        <f>Nonpt_src_summary!J547</f>
        <v>1.5556504854368931E-4</v>
      </c>
      <c r="I547" s="124">
        <f>Nonpt_src_summary!K547</f>
        <v>0</v>
      </c>
      <c r="J547" s="124">
        <f>Nonpt_src_summary!L547</f>
        <v>0</v>
      </c>
      <c r="K547" s="125">
        <f>Nonpt_src_summary!M547</f>
        <v>0</v>
      </c>
    </row>
    <row r="548" spans="1:11">
      <c r="A548" s="31" t="s">
        <v>151</v>
      </c>
      <c r="B548" s="31" t="str">
        <f>Nonpt_src_summary!B548</f>
        <v>Tribal</v>
      </c>
      <c r="C548" s="31">
        <f>Nonpt_src_summary!E548</f>
        <v>30</v>
      </c>
      <c r="D548" s="31" t="str">
        <f>Nonpt_src_summary!F548</f>
        <v>30091</v>
      </c>
      <c r="E548" s="31" t="str">
        <f>Nonpt_src_summary!G548</f>
        <v>2310021505</v>
      </c>
      <c r="F548" s="31" t="str">
        <f>Nonpt_src_summary!H548</f>
        <v>Nonpoint Fugitives</v>
      </c>
      <c r="G548" s="160">
        <f>Nonpt_src_summary!I548</f>
        <v>0</v>
      </c>
      <c r="H548" s="124">
        <f>Nonpt_src_summary!J548</f>
        <v>5.1237378640776694E-3</v>
      </c>
      <c r="I548" s="124">
        <f>Nonpt_src_summary!K548</f>
        <v>0</v>
      </c>
      <c r="J548" s="124">
        <f>Nonpt_src_summary!L548</f>
        <v>0</v>
      </c>
      <c r="K548" s="125">
        <f>Nonpt_src_summary!M548</f>
        <v>0</v>
      </c>
    </row>
    <row r="549" spans="1:11">
      <c r="A549" s="31" t="s">
        <v>151</v>
      </c>
      <c r="B549" s="31" t="str">
        <f>Nonpt_src_summary!B549</f>
        <v>Tribal</v>
      </c>
      <c r="C549" s="31">
        <f>Nonpt_src_summary!E549</f>
        <v>30</v>
      </c>
      <c r="D549" s="31" t="str">
        <f>Nonpt_src_summary!F549</f>
        <v>30091</v>
      </c>
      <c r="E549" s="31" t="str">
        <f>Nonpt_src_summary!G549</f>
        <v>2310021506</v>
      </c>
      <c r="F549" s="31" t="str">
        <f>Nonpt_src_summary!H549</f>
        <v>Nonpoint Fugitives</v>
      </c>
      <c r="G549" s="160">
        <f>Nonpt_src_summary!I549</f>
        <v>0</v>
      </c>
      <c r="H549" s="124">
        <f>Nonpt_src_summary!J549</f>
        <v>1.0599320388349514E-5</v>
      </c>
      <c r="I549" s="124">
        <f>Nonpt_src_summary!K549</f>
        <v>0</v>
      </c>
      <c r="J549" s="124">
        <f>Nonpt_src_summary!L549</f>
        <v>0</v>
      </c>
      <c r="K549" s="125">
        <f>Nonpt_src_summary!M549</f>
        <v>0</v>
      </c>
    </row>
    <row r="550" spans="1:11">
      <c r="A550" s="31" t="s">
        <v>151</v>
      </c>
      <c r="B550" s="31" t="str">
        <f>Nonpt_src_summary!B550</f>
        <v>Tribal</v>
      </c>
      <c r="C550" s="31">
        <f>Nonpt_src_summary!E550</f>
        <v>30</v>
      </c>
      <c r="D550" s="31" t="str">
        <f>Nonpt_src_summary!F550</f>
        <v>30091</v>
      </c>
      <c r="E550" s="31" t="str">
        <f>Nonpt_src_summary!G550</f>
        <v>2310023511</v>
      </c>
      <c r="F550" s="31" t="str">
        <f>Nonpt_src_summary!H550</f>
        <v>Nonpoint Fugitives</v>
      </c>
      <c r="G550" s="160">
        <f>Nonpt_src_summary!I550</f>
        <v>0</v>
      </c>
      <c r="H550" s="124">
        <f>Nonpt_src_summary!J550</f>
        <v>0</v>
      </c>
      <c r="I550" s="124">
        <f>Nonpt_src_summary!K550</f>
        <v>0</v>
      </c>
      <c r="J550" s="124">
        <f>Nonpt_src_summary!L550</f>
        <v>0</v>
      </c>
      <c r="K550" s="125">
        <f>Nonpt_src_summary!M550</f>
        <v>0</v>
      </c>
    </row>
    <row r="551" spans="1:11">
      <c r="A551" s="31" t="s">
        <v>151</v>
      </c>
      <c r="B551" s="31" t="str">
        <f>Nonpt_src_summary!B551</f>
        <v>Tribal</v>
      </c>
      <c r="C551" s="31">
        <f>Nonpt_src_summary!E551</f>
        <v>30</v>
      </c>
      <c r="D551" s="31" t="str">
        <f>Nonpt_src_summary!F551</f>
        <v>30091</v>
      </c>
      <c r="E551" s="31" t="str">
        <f>Nonpt_src_summary!G551</f>
        <v>2310023512</v>
      </c>
      <c r="F551" s="31" t="str">
        <f>Nonpt_src_summary!H551</f>
        <v>Nonpoint Fugitives</v>
      </c>
      <c r="G551" s="160">
        <f>Nonpt_src_summary!I551</f>
        <v>0</v>
      </c>
      <c r="H551" s="124">
        <f>Nonpt_src_summary!J551</f>
        <v>0</v>
      </c>
      <c r="I551" s="124">
        <f>Nonpt_src_summary!K551</f>
        <v>0</v>
      </c>
      <c r="J551" s="124">
        <f>Nonpt_src_summary!L551</f>
        <v>0</v>
      </c>
      <c r="K551" s="125">
        <f>Nonpt_src_summary!M551</f>
        <v>0</v>
      </c>
    </row>
    <row r="552" spans="1:11">
      <c r="A552" s="31" t="s">
        <v>151</v>
      </c>
      <c r="B552" s="31" t="str">
        <f>Nonpt_src_summary!B552</f>
        <v>Tribal</v>
      </c>
      <c r="C552" s="31">
        <f>Nonpt_src_summary!E552</f>
        <v>30</v>
      </c>
      <c r="D552" s="31" t="str">
        <f>Nonpt_src_summary!F552</f>
        <v>30091</v>
      </c>
      <c r="E552" s="31" t="str">
        <f>Nonpt_src_summary!G552</f>
        <v>2310023513</v>
      </c>
      <c r="F552" s="31" t="str">
        <f>Nonpt_src_summary!H552</f>
        <v>Nonpoint Fugitives</v>
      </c>
      <c r="G552" s="160">
        <f>Nonpt_src_summary!I552</f>
        <v>0</v>
      </c>
      <c r="H552" s="124">
        <f>Nonpt_src_summary!J552</f>
        <v>0</v>
      </c>
      <c r="I552" s="124">
        <f>Nonpt_src_summary!K552</f>
        <v>0</v>
      </c>
      <c r="J552" s="124">
        <f>Nonpt_src_summary!L552</f>
        <v>0</v>
      </c>
      <c r="K552" s="125">
        <f>Nonpt_src_summary!M552</f>
        <v>0</v>
      </c>
    </row>
    <row r="553" spans="1:11">
      <c r="A553" s="31" t="s">
        <v>151</v>
      </c>
      <c r="B553" s="31" t="str">
        <f>Nonpt_src_summary!B553</f>
        <v>Tribal</v>
      </c>
      <c r="C553" s="31">
        <f>Nonpt_src_summary!E553</f>
        <v>30</v>
      </c>
      <c r="D553" s="31" t="str">
        <f>Nonpt_src_summary!F553</f>
        <v>30091</v>
      </c>
      <c r="E553" s="31" t="str">
        <f>Nonpt_src_summary!G553</f>
        <v>2310023515</v>
      </c>
      <c r="F553" s="31" t="str">
        <f>Nonpt_src_summary!H553</f>
        <v>Nonpoint Fugitives</v>
      </c>
      <c r="G553" s="160">
        <f>Nonpt_src_summary!I553</f>
        <v>0</v>
      </c>
      <c r="H553" s="124">
        <f>Nonpt_src_summary!J553</f>
        <v>0</v>
      </c>
      <c r="I553" s="124">
        <f>Nonpt_src_summary!K553</f>
        <v>0</v>
      </c>
      <c r="J553" s="124">
        <f>Nonpt_src_summary!L553</f>
        <v>0</v>
      </c>
      <c r="K553" s="125">
        <f>Nonpt_src_summary!M553</f>
        <v>0</v>
      </c>
    </row>
    <row r="554" spans="1:11">
      <c r="A554" s="31" t="s">
        <v>151</v>
      </c>
      <c r="B554" s="31" t="str">
        <f>Nonpt_src_summary!B554</f>
        <v>Tribal</v>
      </c>
      <c r="C554" s="31">
        <f>Nonpt_src_summary!E554</f>
        <v>30</v>
      </c>
      <c r="D554" s="31" t="str">
        <f>Nonpt_src_summary!F554</f>
        <v>30091</v>
      </c>
      <c r="E554" s="31" t="str">
        <f>Nonpt_src_summary!G554</f>
        <v>2310023516</v>
      </c>
      <c r="F554" s="31" t="str">
        <f>Nonpt_src_summary!H554</f>
        <v>Nonpoint Fugitives</v>
      </c>
      <c r="G554" s="160">
        <f>Nonpt_src_summary!I554</f>
        <v>0</v>
      </c>
      <c r="H554" s="124">
        <f>Nonpt_src_summary!J554</f>
        <v>0</v>
      </c>
      <c r="I554" s="124">
        <f>Nonpt_src_summary!K554</f>
        <v>0</v>
      </c>
      <c r="J554" s="124">
        <f>Nonpt_src_summary!L554</f>
        <v>0</v>
      </c>
      <c r="K554" s="125">
        <f>Nonpt_src_summary!M554</f>
        <v>0</v>
      </c>
    </row>
    <row r="555" spans="1:11">
      <c r="A555" s="31" t="s">
        <v>151</v>
      </c>
      <c r="B555" s="31" t="str">
        <f>Nonpt_src_summary!B555</f>
        <v>Tribal</v>
      </c>
      <c r="C555" s="31">
        <f>Nonpt_src_summary!E555</f>
        <v>38</v>
      </c>
      <c r="D555" s="31" t="str">
        <f>Nonpt_src_summary!F555</f>
        <v>38087</v>
      </c>
      <c r="E555" s="31" t="str">
        <f>Nonpt_src_summary!G555</f>
        <v>2310011501</v>
      </c>
      <c r="F555" s="31" t="str">
        <f>Nonpt_src_summary!H555</f>
        <v>Nonpoint Fugitives</v>
      </c>
      <c r="G555" s="160">
        <f>Nonpt_src_summary!I555</f>
        <v>0</v>
      </c>
      <c r="H555" s="124">
        <f>Nonpt_src_summary!J555</f>
        <v>0</v>
      </c>
      <c r="I555" s="124">
        <f>Nonpt_src_summary!K555</f>
        <v>0</v>
      </c>
      <c r="J555" s="124">
        <f>Nonpt_src_summary!L555</f>
        <v>0</v>
      </c>
      <c r="K555" s="125">
        <f>Nonpt_src_summary!M555</f>
        <v>0</v>
      </c>
    </row>
    <row r="556" spans="1:11">
      <c r="A556" s="31" t="s">
        <v>151</v>
      </c>
      <c r="B556" s="31" t="str">
        <f>Nonpt_src_summary!B556</f>
        <v>Tribal</v>
      </c>
      <c r="C556" s="31">
        <f>Nonpt_src_summary!E556</f>
        <v>38</v>
      </c>
      <c r="D556" s="31" t="str">
        <f>Nonpt_src_summary!F556</f>
        <v>38087</v>
      </c>
      <c r="E556" s="31" t="str">
        <f>Nonpt_src_summary!G556</f>
        <v>2310011502</v>
      </c>
      <c r="F556" s="31" t="str">
        <f>Nonpt_src_summary!H556</f>
        <v>Nonpoint Fugitives</v>
      </c>
      <c r="G556" s="160">
        <f>Nonpt_src_summary!I556</f>
        <v>0</v>
      </c>
      <c r="H556" s="124">
        <f>Nonpt_src_summary!J556</f>
        <v>0</v>
      </c>
      <c r="I556" s="124">
        <f>Nonpt_src_summary!K556</f>
        <v>0</v>
      </c>
      <c r="J556" s="124">
        <f>Nonpt_src_summary!L556</f>
        <v>0</v>
      </c>
      <c r="K556" s="125">
        <f>Nonpt_src_summary!M556</f>
        <v>0</v>
      </c>
    </row>
    <row r="557" spans="1:11">
      <c r="A557" s="31" t="s">
        <v>151</v>
      </c>
      <c r="B557" s="31" t="str">
        <f>Nonpt_src_summary!B557</f>
        <v>Tribal</v>
      </c>
      <c r="C557" s="31">
        <f>Nonpt_src_summary!E557</f>
        <v>38</v>
      </c>
      <c r="D557" s="31" t="str">
        <f>Nonpt_src_summary!F557</f>
        <v>38087</v>
      </c>
      <c r="E557" s="31" t="str">
        <f>Nonpt_src_summary!G557</f>
        <v>2310011503</v>
      </c>
      <c r="F557" s="31" t="str">
        <f>Nonpt_src_summary!H557</f>
        <v>Nonpoint Fugitives</v>
      </c>
      <c r="G557" s="160">
        <f>Nonpt_src_summary!I557</f>
        <v>0</v>
      </c>
      <c r="H557" s="124">
        <f>Nonpt_src_summary!J557</f>
        <v>0</v>
      </c>
      <c r="I557" s="124">
        <f>Nonpt_src_summary!K557</f>
        <v>0</v>
      </c>
      <c r="J557" s="124">
        <f>Nonpt_src_summary!L557</f>
        <v>0</v>
      </c>
      <c r="K557" s="125">
        <f>Nonpt_src_summary!M557</f>
        <v>0</v>
      </c>
    </row>
    <row r="558" spans="1:11">
      <c r="A558" s="31" t="s">
        <v>151</v>
      </c>
      <c r="B558" s="31" t="str">
        <f>Nonpt_src_summary!B558</f>
        <v>Tribal</v>
      </c>
      <c r="C558" s="31">
        <f>Nonpt_src_summary!E558</f>
        <v>38</v>
      </c>
      <c r="D558" s="31" t="str">
        <f>Nonpt_src_summary!F558</f>
        <v>38087</v>
      </c>
      <c r="E558" s="31" t="str">
        <f>Nonpt_src_summary!G558</f>
        <v>2310011505</v>
      </c>
      <c r="F558" s="31" t="str">
        <f>Nonpt_src_summary!H558</f>
        <v>Nonpoint Fugitives</v>
      </c>
      <c r="G558" s="160">
        <f>Nonpt_src_summary!I558</f>
        <v>0</v>
      </c>
      <c r="H558" s="124">
        <f>Nonpt_src_summary!J558</f>
        <v>0</v>
      </c>
      <c r="I558" s="124">
        <f>Nonpt_src_summary!K558</f>
        <v>0</v>
      </c>
      <c r="J558" s="124">
        <f>Nonpt_src_summary!L558</f>
        <v>0</v>
      </c>
      <c r="K558" s="125">
        <f>Nonpt_src_summary!M558</f>
        <v>0</v>
      </c>
    </row>
    <row r="559" spans="1:11">
      <c r="A559" s="31" t="s">
        <v>151</v>
      </c>
      <c r="B559" s="31" t="str">
        <f>Nonpt_src_summary!B559</f>
        <v>Tribal</v>
      </c>
      <c r="C559" s="31">
        <f>Nonpt_src_summary!E559</f>
        <v>38</v>
      </c>
      <c r="D559" s="31" t="str">
        <f>Nonpt_src_summary!F559</f>
        <v>38087</v>
      </c>
      <c r="E559" s="31" t="str">
        <f>Nonpt_src_summary!G559</f>
        <v>2310021501</v>
      </c>
      <c r="F559" s="31" t="str">
        <f>Nonpt_src_summary!H559</f>
        <v>Nonpoint Fugitives</v>
      </c>
      <c r="G559" s="160">
        <f>Nonpt_src_summary!I559</f>
        <v>0</v>
      </c>
      <c r="H559" s="124">
        <f>Nonpt_src_summary!J559</f>
        <v>0</v>
      </c>
      <c r="I559" s="124">
        <f>Nonpt_src_summary!K559</f>
        <v>0</v>
      </c>
      <c r="J559" s="124">
        <f>Nonpt_src_summary!L559</f>
        <v>0</v>
      </c>
      <c r="K559" s="125">
        <f>Nonpt_src_summary!M559</f>
        <v>0</v>
      </c>
    </row>
    <row r="560" spans="1:11">
      <c r="A560" s="31" t="s">
        <v>151</v>
      </c>
      <c r="B560" s="31" t="str">
        <f>Nonpt_src_summary!B560</f>
        <v>Tribal</v>
      </c>
      <c r="C560" s="31">
        <f>Nonpt_src_summary!E560</f>
        <v>38</v>
      </c>
      <c r="D560" s="31" t="str">
        <f>Nonpt_src_summary!F560</f>
        <v>38087</v>
      </c>
      <c r="E560" s="31" t="str">
        <f>Nonpt_src_summary!G560</f>
        <v>2310021502</v>
      </c>
      <c r="F560" s="31" t="str">
        <f>Nonpt_src_summary!H560</f>
        <v>Nonpoint Fugitives</v>
      </c>
      <c r="G560" s="160">
        <f>Nonpt_src_summary!I560</f>
        <v>0</v>
      </c>
      <c r="H560" s="124">
        <f>Nonpt_src_summary!J560</f>
        <v>0</v>
      </c>
      <c r="I560" s="124">
        <f>Nonpt_src_summary!K560</f>
        <v>0</v>
      </c>
      <c r="J560" s="124">
        <f>Nonpt_src_summary!L560</f>
        <v>0</v>
      </c>
      <c r="K560" s="125">
        <f>Nonpt_src_summary!M560</f>
        <v>0</v>
      </c>
    </row>
    <row r="561" spans="1:11">
      <c r="A561" s="31" t="s">
        <v>151</v>
      </c>
      <c r="B561" s="31" t="str">
        <f>Nonpt_src_summary!B561</f>
        <v>Tribal</v>
      </c>
      <c r="C561" s="31">
        <f>Nonpt_src_summary!E561</f>
        <v>38</v>
      </c>
      <c r="D561" s="31" t="str">
        <f>Nonpt_src_summary!F561</f>
        <v>38087</v>
      </c>
      <c r="E561" s="31" t="str">
        <f>Nonpt_src_summary!G561</f>
        <v>2310021503</v>
      </c>
      <c r="F561" s="31" t="str">
        <f>Nonpt_src_summary!H561</f>
        <v>Nonpoint Fugitives</v>
      </c>
      <c r="G561" s="160">
        <f>Nonpt_src_summary!I561</f>
        <v>0</v>
      </c>
      <c r="H561" s="124">
        <f>Nonpt_src_summary!J561</f>
        <v>0</v>
      </c>
      <c r="I561" s="124">
        <f>Nonpt_src_summary!K561</f>
        <v>0</v>
      </c>
      <c r="J561" s="124">
        <f>Nonpt_src_summary!L561</f>
        <v>0</v>
      </c>
      <c r="K561" s="125">
        <f>Nonpt_src_summary!M561</f>
        <v>0</v>
      </c>
    </row>
    <row r="562" spans="1:11">
      <c r="A562" s="31" t="s">
        <v>151</v>
      </c>
      <c r="B562" s="31" t="str">
        <f>Nonpt_src_summary!B562</f>
        <v>Tribal</v>
      </c>
      <c r="C562" s="31">
        <f>Nonpt_src_summary!E562</f>
        <v>38</v>
      </c>
      <c r="D562" s="31" t="str">
        <f>Nonpt_src_summary!F562</f>
        <v>38087</v>
      </c>
      <c r="E562" s="31" t="str">
        <f>Nonpt_src_summary!G562</f>
        <v>2310021505</v>
      </c>
      <c r="F562" s="31" t="str">
        <f>Nonpt_src_summary!H562</f>
        <v>Nonpoint Fugitives</v>
      </c>
      <c r="G562" s="160">
        <f>Nonpt_src_summary!I562</f>
        <v>0</v>
      </c>
      <c r="H562" s="124">
        <f>Nonpt_src_summary!J562</f>
        <v>0</v>
      </c>
      <c r="I562" s="124">
        <f>Nonpt_src_summary!K562</f>
        <v>0</v>
      </c>
      <c r="J562" s="124">
        <f>Nonpt_src_summary!L562</f>
        <v>0</v>
      </c>
      <c r="K562" s="125">
        <f>Nonpt_src_summary!M562</f>
        <v>0</v>
      </c>
    </row>
    <row r="563" spans="1:11">
      <c r="A563" s="31" t="s">
        <v>151</v>
      </c>
      <c r="B563" s="31" t="str">
        <f>Nonpt_src_summary!B563</f>
        <v>Tribal</v>
      </c>
      <c r="C563" s="31">
        <f>Nonpt_src_summary!E563</f>
        <v>38</v>
      </c>
      <c r="D563" s="31" t="str">
        <f>Nonpt_src_summary!F563</f>
        <v>38087</v>
      </c>
      <c r="E563" s="31" t="str">
        <f>Nonpt_src_summary!G563</f>
        <v>2310021506</v>
      </c>
      <c r="F563" s="31" t="str">
        <f>Nonpt_src_summary!H563</f>
        <v>Nonpoint Fugitives</v>
      </c>
      <c r="G563" s="160">
        <f>Nonpt_src_summary!I563</f>
        <v>0</v>
      </c>
      <c r="H563" s="124">
        <f>Nonpt_src_summary!J563</f>
        <v>0</v>
      </c>
      <c r="I563" s="124">
        <f>Nonpt_src_summary!K563</f>
        <v>0</v>
      </c>
      <c r="J563" s="124">
        <f>Nonpt_src_summary!L563</f>
        <v>0</v>
      </c>
      <c r="K563" s="125">
        <f>Nonpt_src_summary!M563</f>
        <v>0</v>
      </c>
    </row>
    <row r="564" spans="1:11">
      <c r="A564" s="31" t="s">
        <v>151</v>
      </c>
      <c r="B564" s="31" t="str">
        <f>Nonpt_src_summary!B564</f>
        <v>Tribal</v>
      </c>
      <c r="C564" s="31">
        <f>Nonpt_src_summary!E564</f>
        <v>38</v>
      </c>
      <c r="D564" s="31" t="str">
        <f>Nonpt_src_summary!F564</f>
        <v>38087</v>
      </c>
      <c r="E564" s="31" t="str">
        <f>Nonpt_src_summary!G564</f>
        <v>2310023511</v>
      </c>
      <c r="F564" s="31" t="str">
        <f>Nonpt_src_summary!H564</f>
        <v>Nonpoint Fugitives</v>
      </c>
      <c r="G564" s="160">
        <f>Nonpt_src_summary!I564</f>
        <v>0</v>
      </c>
      <c r="H564" s="124">
        <f>Nonpt_src_summary!J564</f>
        <v>0</v>
      </c>
      <c r="I564" s="124">
        <f>Nonpt_src_summary!K564</f>
        <v>0</v>
      </c>
      <c r="J564" s="124">
        <f>Nonpt_src_summary!L564</f>
        <v>0</v>
      </c>
      <c r="K564" s="125">
        <f>Nonpt_src_summary!M564</f>
        <v>0</v>
      </c>
    </row>
    <row r="565" spans="1:11">
      <c r="A565" s="31" t="s">
        <v>151</v>
      </c>
      <c r="B565" s="31" t="str">
        <f>Nonpt_src_summary!B565</f>
        <v>Tribal</v>
      </c>
      <c r="C565" s="31">
        <f>Nonpt_src_summary!E565</f>
        <v>38</v>
      </c>
      <c r="D565" s="31" t="str">
        <f>Nonpt_src_summary!F565</f>
        <v>38087</v>
      </c>
      <c r="E565" s="31" t="str">
        <f>Nonpt_src_summary!G565</f>
        <v>2310023512</v>
      </c>
      <c r="F565" s="31" t="str">
        <f>Nonpt_src_summary!H565</f>
        <v>Nonpoint Fugitives</v>
      </c>
      <c r="G565" s="160">
        <f>Nonpt_src_summary!I565</f>
        <v>0</v>
      </c>
      <c r="H565" s="124">
        <f>Nonpt_src_summary!J565</f>
        <v>0</v>
      </c>
      <c r="I565" s="124">
        <f>Nonpt_src_summary!K565</f>
        <v>0</v>
      </c>
      <c r="J565" s="124">
        <f>Nonpt_src_summary!L565</f>
        <v>0</v>
      </c>
      <c r="K565" s="125">
        <f>Nonpt_src_summary!M565</f>
        <v>0</v>
      </c>
    </row>
    <row r="566" spans="1:11">
      <c r="A566" s="31" t="s">
        <v>151</v>
      </c>
      <c r="B566" s="31" t="str">
        <f>Nonpt_src_summary!B566</f>
        <v>Tribal</v>
      </c>
      <c r="C566" s="31">
        <f>Nonpt_src_summary!E566</f>
        <v>38</v>
      </c>
      <c r="D566" s="31" t="str">
        <f>Nonpt_src_summary!F566</f>
        <v>38087</v>
      </c>
      <c r="E566" s="31" t="str">
        <f>Nonpt_src_summary!G566</f>
        <v>2310023513</v>
      </c>
      <c r="F566" s="31" t="str">
        <f>Nonpt_src_summary!H566</f>
        <v>Nonpoint Fugitives</v>
      </c>
      <c r="G566" s="160">
        <f>Nonpt_src_summary!I566</f>
        <v>0</v>
      </c>
      <c r="H566" s="124">
        <f>Nonpt_src_summary!J566</f>
        <v>0</v>
      </c>
      <c r="I566" s="124">
        <f>Nonpt_src_summary!K566</f>
        <v>0</v>
      </c>
      <c r="J566" s="124">
        <f>Nonpt_src_summary!L566</f>
        <v>0</v>
      </c>
      <c r="K566" s="125">
        <f>Nonpt_src_summary!M566</f>
        <v>0</v>
      </c>
    </row>
    <row r="567" spans="1:11">
      <c r="A567" s="31" t="s">
        <v>151</v>
      </c>
      <c r="B567" s="31" t="str">
        <f>Nonpt_src_summary!B567</f>
        <v>Tribal</v>
      </c>
      <c r="C567" s="31">
        <f>Nonpt_src_summary!E567</f>
        <v>38</v>
      </c>
      <c r="D567" s="31" t="str">
        <f>Nonpt_src_summary!F567</f>
        <v>38087</v>
      </c>
      <c r="E567" s="31" t="str">
        <f>Nonpt_src_summary!G567</f>
        <v>2310023515</v>
      </c>
      <c r="F567" s="31" t="str">
        <f>Nonpt_src_summary!H567</f>
        <v>Nonpoint Fugitives</v>
      </c>
      <c r="G567" s="160">
        <f>Nonpt_src_summary!I567</f>
        <v>0</v>
      </c>
      <c r="H567" s="124">
        <f>Nonpt_src_summary!J567</f>
        <v>0</v>
      </c>
      <c r="I567" s="124">
        <f>Nonpt_src_summary!K567</f>
        <v>0</v>
      </c>
      <c r="J567" s="124">
        <f>Nonpt_src_summary!L567</f>
        <v>0</v>
      </c>
      <c r="K567" s="125">
        <f>Nonpt_src_summary!M567</f>
        <v>0</v>
      </c>
    </row>
    <row r="568" spans="1:11">
      <c r="A568" s="31" t="s">
        <v>151</v>
      </c>
      <c r="B568" s="31" t="str">
        <f>Nonpt_src_summary!B568</f>
        <v>Tribal</v>
      </c>
      <c r="C568" s="31">
        <f>Nonpt_src_summary!E568</f>
        <v>38</v>
      </c>
      <c r="D568" s="31" t="str">
        <f>Nonpt_src_summary!F568</f>
        <v>38087</v>
      </c>
      <c r="E568" s="31" t="str">
        <f>Nonpt_src_summary!G568</f>
        <v>2310023516</v>
      </c>
      <c r="F568" s="31" t="str">
        <f>Nonpt_src_summary!H568</f>
        <v>Nonpoint Fugitives</v>
      </c>
      <c r="G568" s="160">
        <f>Nonpt_src_summary!I568</f>
        <v>0</v>
      </c>
      <c r="H568" s="124">
        <f>Nonpt_src_summary!J568</f>
        <v>0</v>
      </c>
      <c r="I568" s="124">
        <f>Nonpt_src_summary!K568</f>
        <v>0</v>
      </c>
      <c r="J568" s="124">
        <f>Nonpt_src_summary!L568</f>
        <v>0</v>
      </c>
      <c r="K568" s="125">
        <f>Nonpt_src_summary!M568</f>
        <v>0</v>
      </c>
    </row>
    <row r="569" spans="1:11">
      <c r="A569" s="31" t="s">
        <v>151</v>
      </c>
      <c r="B569" s="31" t="str">
        <f>Nonpt_src_summary!B569</f>
        <v>Tribal</v>
      </c>
      <c r="C569" s="31">
        <f>Nonpt_src_summary!E569</f>
        <v>38</v>
      </c>
      <c r="D569" s="31" t="str">
        <f>Nonpt_src_summary!F569</f>
        <v>38089</v>
      </c>
      <c r="E569" s="31" t="str">
        <f>Nonpt_src_summary!G569</f>
        <v>2310011501</v>
      </c>
      <c r="F569" s="31" t="str">
        <f>Nonpt_src_summary!H569</f>
        <v>Nonpoint Fugitives</v>
      </c>
      <c r="G569" s="160">
        <f>Nonpt_src_summary!I569</f>
        <v>0</v>
      </c>
      <c r="H569" s="124">
        <f>Nonpt_src_summary!J569</f>
        <v>0</v>
      </c>
      <c r="I569" s="124">
        <f>Nonpt_src_summary!K569</f>
        <v>0</v>
      </c>
      <c r="J569" s="124">
        <f>Nonpt_src_summary!L569</f>
        <v>0</v>
      </c>
      <c r="K569" s="125">
        <f>Nonpt_src_summary!M569</f>
        <v>0</v>
      </c>
    </row>
    <row r="570" spans="1:11">
      <c r="A570" s="31" t="s">
        <v>151</v>
      </c>
      <c r="B570" s="31" t="str">
        <f>Nonpt_src_summary!B570</f>
        <v>Tribal</v>
      </c>
      <c r="C570" s="31">
        <f>Nonpt_src_summary!E570</f>
        <v>38</v>
      </c>
      <c r="D570" s="31" t="str">
        <f>Nonpt_src_summary!F570</f>
        <v>38089</v>
      </c>
      <c r="E570" s="31" t="str">
        <f>Nonpt_src_summary!G570</f>
        <v>2310011502</v>
      </c>
      <c r="F570" s="31" t="str">
        <f>Nonpt_src_summary!H570</f>
        <v>Nonpoint Fugitives</v>
      </c>
      <c r="G570" s="160">
        <f>Nonpt_src_summary!I570</f>
        <v>0</v>
      </c>
      <c r="H570" s="124">
        <f>Nonpt_src_summary!J570</f>
        <v>0</v>
      </c>
      <c r="I570" s="124">
        <f>Nonpt_src_summary!K570</f>
        <v>0</v>
      </c>
      <c r="J570" s="124">
        <f>Nonpt_src_summary!L570</f>
        <v>0</v>
      </c>
      <c r="K570" s="125">
        <f>Nonpt_src_summary!M570</f>
        <v>0</v>
      </c>
    </row>
    <row r="571" spans="1:11">
      <c r="A571" s="31" t="s">
        <v>151</v>
      </c>
      <c r="B571" s="31" t="str">
        <f>Nonpt_src_summary!B571</f>
        <v>Tribal</v>
      </c>
      <c r="C571" s="31">
        <f>Nonpt_src_summary!E571</f>
        <v>38</v>
      </c>
      <c r="D571" s="31" t="str">
        <f>Nonpt_src_summary!F571</f>
        <v>38089</v>
      </c>
      <c r="E571" s="31" t="str">
        <f>Nonpt_src_summary!G571</f>
        <v>2310011503</v>
      </c>
      <c r="F571" s="31" t="str">
        <f>Nonpt_src_summary!H571</f>
        <v>Nonpoint Fugitives</v>
      </c>
      <c r="G571" s="160">
        <f>Nonpt_src_summary!I571</f>
        <v>0</v>
      </c>
      <c r="H571" s="124">
        <f>Nonpt_src_summary!J571</f>
        <v>0</v>
      </c>
      <c r="I571" s="124">
        <f>Nonpt_src_summary!K571</f>
        <v>0</v>
      </c>
      <c r="J571" s="124">
        <f>Nonpt_src_summary!L571</f>
        <v>0</v>
      </c>
      <c r="K571" s="125">
        <f>Nonpt_src_summary!M571</f>
        <v>0</v>
      </c>
    </row>
    <row r="572" spans="1:11">
      <c r="A572" s="31" t="s">
        <v>151</v>
      </c>
      <c r="B572" s="31" t="str">
        <f>Nonpt_src_summary!B572</f>
        <v>Tribal</v>
      </c>
      <c r="C572" s="31">
        <f>Nonpt_src_summary!E572</f>
        <v>38</v>
      </c>
      <c r="D572" s="31" t="str">
        <f>Nonpt_src_summary!F572</f>
        <v>38089</v>
      </c>
      <c r="E572" s="31" t="str">
        <f>Nonpt_src_summary!G572</f>
        <v>2310011505</v>
      </c>
      <c r="F572" s="31" t="str">
        <f>Nonpt_src_summary!H572</f>
        <v>Nonpoint Fugitives</v>
      </c>
      <c r="G572" s="160">
        <f>Nonpt_src_summary!I572</f>
        <v>0</v>
      </c>
      <c r="H572" s="124">
        <f>Nonpt_src_summary!J572</f>
        <v>0</v>
      </c>
      <c r="I572" s="124">
        <f>Nonpt_src_summary!K572</f>
        <v>0</v>
      </c>
      <c r="J572" s="124">
        <f>Nonpt_src_summary!L572</f>
        <v>0</v>
      </c>
      <c r="K572" s="125">
        <f>Nonpt_src_summary!M572</f>
        <v>0</v>
      </c>
    </row>
    <row r="573" spans="1:11">
      <c r="A573" s="31" t="s">
        <v>151</v>
      </c>
      <c r="B573" s="31" t="str">
        <f>Nonpt_src_summary!B573</f>
        <v>Tribal</v>
      </c>
      <c r="C573" s="31">
        <f>Nonpt_src_summary!E573</f>
        <v>38</v>
      </c>
      <c r="D573" s="31" t="str">
        <f>Nonpt_src_summary!F573</f>
        <v>38089</v>
      </c>
      <c r="E573" s="31" t="str">
        <f>Nonpt_src_summary!G573</f>
        <v>2310021501</v>
      </c>
      <c r="F573" s="31" t="str">
        <f>Nonpt_src_summary!H573</f>
        <v>Nonpoint Fugitives</v>
      </c>
      <c r="G573" s="160">
        <f>Nonpt_src_summary!I573</f>
        <v>0</v>
      </c>
      <c r="H573" s="124">
        <f>Nonpt_src_summary!J573</f>
        <v>0</v>
      </c>
      <c r="I573" s="124">
        <f>Nonpt_src_summary!K573</f>
        <v>0</v>
      </c>
      <c r="J573" s="124">
        <f>Nonpt_src_summary!L573</f>
        <v>0</v>
      </c>
      <c r="K573" s="125">
        <f>Nonpt_src_summary!M573</f>
        <v>0</v>
      </c>
    </row>
    <row r="574" spans="1:11">
      <c r="A574" s="31" t="s">
        <v>151</v>
      </c>
      <c r="B574" s="31" t="str">
        <f>Nonpt_src_summary!B574</f>
        <v>Tribal</v>
      </c>
      <c r="C574" s="31">
        <f>Nonpt_src_summary!E574</f>
        <v>38</v>
      </c>
      <c r="D574" s="31" t="str">
        <f>Nonpt_src_summary!F574</f>
        <v>38089</v>
      </c>
      <c r="E574" s="31" t="str">
        <f>Nonpt_src_summary!G574</f>
        <v>2310021502</v>
      </c>
      <c r="F574" s="31" t="str">
        <f>Nonpt_src_summary!H574</f>
        <v>Nonpoint Fugitives</v>
      </c>
      <c r="G574" s="160">
        <f>Nonpt_src_summary!I574</f>
        <v>0</v>
      </c>
      <c r="H574" s="124">
        <f>Nonpt_src_summary!J574</f>
        <v>0</v>
      </c>
      <c r="I574" s="124">
        <f>Nonpt_src_summary!K574</f>
        <v>0</v>
      </c>
      <c r="J574" s="124">
        <f>Nonpt_src_summary!L574</f>
        <v>0</v>
      </c>
      <c r="K574" s="125">
        <f>Nonpt_src_summary!M574</f>
        <v>0</v>
      </c>
    </row>
    <row r="575" spans="1:11">
      <c r="A575" s="31" t="s">
        <v>151</v>
      </c>
      <c r="B575" s="31" t="str">
        <f>Nonpt_src_summary!B575</f>
        <v>Tribal</v>
      </c>
      <c r="C575" s="31">
        <f>Nonpt_src_summary!E575</f>
        <v>38</v>
      </c>
      <c r="D575" s="31" t="str">
        <f>Nonpt_src_summary!F575</f>
        <v>38089</v>
      </c>
      <c r="E575" s="31" t="str">
        <f>Nonpt_src_summary!G575</f>
        <v>2310021503</v>
      </c>
      <c r="F575" s="31" t="str">
        <f>Nonpt_src_summary!H575</f>
        <v>Nonpoint Fugitives</v>
      </c>
      <c r="G575" s="160">
        <f>Nonpt_src_summary!I575</f>
        <v>0</v>
      </c>
      <c r="H575" s="124">
        <f>Nonpt_src_summary!J575</f>
        <v>0</v>
      </c>
      <c r="I575" s="124">
        <f>Nonpt_src_summary!K575</f>
        <v>0</v>
      </c>
      <c r="J575" s="124">
        <f>Nonpt_src_summary!L575</f>
        <v>0</v>
      </c>
      <c r="K575" s="125">
        <f>Nonpt_src_summary!M575</f>
        <v>0</v>
      </c>
    </row>
    <row r="576" spans="1:11">
      <c r="A576" s="31" t="s">
        <v>151</v>
      </c>
      <c r="B576" s="31" t="str">
        <f>Nonpt_src_summary!B576</f>
        <v>Tribal</v>
      </c>
      <c r="C576" s="31">
        <f>Nonpt_src_summary!E576</f>
        <v>38</v>
      </c>
      <c r="D576" s="31" t="str">
        <f>Nonpt_src_summary!F576</f>
        <v>38089</v>
      </c>
      <c r="E576" s="31" t="str">
        <f>Nonpt_src_summary!G576</f>
        <v>2310021505</v>
      </c>
      <c r="F576" s="31" t="str">
        <f>Nonpt_src_summary!H576</f>
        <v>Nonpoint Fugitives</v>
      </c>
      <c r="G576" s="160">
        <f>Nonpt_src_summary!I576</f>
        <v>0</v>
      </c>
      <c r="H576" s="124">
        <f>Nonpt_src_summary!J576</f>
        <v>0</v>
      </c>
      <c r="I576" s="124">
        <f>Nonpt_src_summary!K576</f>
        <v>0</v>
      </c>
      <c r="J576" s="124">
        <f>Nonpt_src_summary!L576</f>
        <v>0</v>
      </c>
      <c r="K576" s="125">
        <f>Nonpt_src_summary!M576</f>
        <v>0</v>
      </c>
    </row>
    <row r="577" spans="1:11">
      <c r="A577" s="31" t="s">
        <v>151</v>
      </c>
      <c r="B577" s="31" t="str">
        <f>Nonpt_src_summary!B577</f>
        <v>Tribal</v>
      </c>
      <c r="C577" s="31">
        <f>Nonpt_src_summary!E577</f>
        <v>38</v>
      </c>
      <c r="D577" s="31" t="str">
        <f>Nonpt_src_summary!F577</f>
        <v>38089</v>
      </c>
      <c r="E577" s="31" t="str">
        <f>Nonpt_src_summary!G577</f>
        <v>2310021506</v>
      </c>
      <c r="F577" s="31" t="str">
        <f>Nonpt_src_summary!H577</f>
        <v>Nonpoint Fugitives</v>
      </c>
      <c r="G577" s="160">
        <f>Nonpt_src_summary!I577</f>
        <v>0</v>
      </c>
      <c r="H577" s="124">
        <f>Nonpt_src_summary!J577</f>
        <v>0</v>
      </c>
      <c r="I577" s="124">
        <f>Nonpt_src_summary!K577</f>
        <v>0</v>
      </c>
      <c r="J577" s="124">
        <f>Nonpt_src_summary!L577</f>
        <v>0</v>
      </c>
      <c r="K577" s="125">
        <f>Nonpt_src_summary!M577</f>
        <v>0</v>
      </c>
    </row>
    <row r="578" spans="1:11">
      <c r="A578" s="31" t="s">
        <v>151</v>
      </c>
      <c r="B578" s="31" t="str">
        <f>Nonpt_src_summary!B578</f>
        <v>Tribal</v>
      </c>
      <c r="C578" s="31">
        <f>Nonpt_src_summary!E578</f>
        <v>38</v>
      </c>
      <c r="D578" s="31" t="str">
        <f>Nonpt_src_summary!F578</f>
        <v>38089</v>
      </c>
      <c r="E578" s="31" t="str">
        <f>Nonpt_src_summary!G578</f>
        <v>2310023511</v>
      </c>
      <c r="F578" s="31" t="str">
        <f>Nonpt_src_summary!H578</f>
        <v>Nonpoint Fugitives</v>
      </c>
      <c r="G578" s="160">
        <f>Nonpt_src_summary!I578</f>
        <v>0</v>
      </c>
      <c r="H578" s="124">
        <f>Nonpt_src_summary!J578</f>
        <v>0</v>
      </c>
      <c r="I578" s="124">
        <f>Nonpt_src_summary!K578</f>
        <v>0</v>
      </c>
      <c r="J578" s="124">
        <f>Nonpt_src_summary!L578</f>
        <v>0</v>
      </c>
      <c r="K578" s="125">
        <f>Nonpt_src_summary!M578</f>
        <v>0</v>
      </c>
    </row>
    <row r="579" spans="1:11">
      <c r="A579" s="31" t="s">
        <v>151</v>
      </c>
      <c r="B579" s="31" t="str">
        <f>Nonpt_src_summary!B579</f>
        <v>Tribal</v>
      </c>
      <c r="C579" s="31">
        <f>Nonpt_src_summary!E579</f>
        <v>38</v>
      </c>
      <c r="D579" s="31" t="str">
        <f>Nonpt_src_summary!F579</f>
        <v>38089</v>
      </c>
      <c r="E579" s="31" t="str">
        <f>Nonpt_src_summary!G579</f>
        <v>2310023512</v>
      </c>
      <c r="F579" s="31" t="str">
        <f>Nonpt_src_summary!H579</f>
        <v>Nonpoint Fugitives</v>
      </c>
      <c r="G579" s="160">
        <f>Nonpt_src_summary!I579</f>
        <v>0</v>
      </c>
      <c r="H579" s="124">
        <f>Nonpt_src_summary!J579</f>
        <v>0</v>
      </c>
      <c r="I579" s="124">
        <f>Nonpt_src_summary!K579</f>
        <v>0</v>
      </c>
      <c r="J579" s="124">
        <f>Nonpt_src_summary!L579</f>
        <v>0</v>
      </c>
      <c r="K579" s="125">
        <f>Nonpt_src_summary!M579</f>
        <v>0</v>
      </c>
    </row>
    <row r="580" spans="1:11">
      <c r="A580" s="31" t="s">
        <v>151</v>
      </c>
      <c r="B580" s="31" t="str">
        <f>Nonpt_src_summary!B580</f>
        <v>Tribal</v>
      </c>
      <c r="C580" s="31">
        <f>Nonpt_src_summary!E580</f>
        <v>38</v>
      </c>
      <c r="D580" s="31" t="str">
        <f>Nonpt_src_summary!F580</f>
        <v>38089</v>
      </c>
      <c r="E580" s="31" t="str">
        <f>Nonpt_src_summary!G580</f>
        <v>2310023513</v>
      </c>
      <c r="F580" s="31" t="str">
        <f>Nonpt_src_summary!H580</f>
        <v>Nonpoint Fugitives</v>
      </c>
      <c r="G580" s="160">
        <f>Nonpt_src_summary!I580</f>
        <v>0</v>
      </c>
      <c r="H580" s="124">
        <f>Nonpt_src_summary!J580</f>
        <v>0</v>
      </c>
      <c r="I580" s="124">
        <f>Nonpt_src_summary!K580</f>
        <v>0</v>
      </c>
      <c r="J580" s="124">
        <f>Nonpt_src_summary!L580</f>
        <v>0</v>
      </c>
      <c r="K580" s="125">
        <f>Nonpt_src_summary!M580</f>
        <v>0</v>
      </c>
    </row>
    <row r="581" spans="1:11">
      <c r="A581" s="31" t="s">
        <v>151</v>
      </c>
      <c r="B581" s="31" t="str">
        <f>Nonpt_src_summary!B581</f>
        <v>Tribal</v>
      </c>
      <c r="C581" s="31">
        <f>Nonpt_src_summary!E581</f>
        <v>38</v>
      </c>
      <c r="D581" s="31" t="str">
        <f>Nonpt_src_summary!F581</f>
        <v>38089</v>
      </c>
      <c r="E581" s="31" t="str">
        <f>Nonpt_src_summary!G581</f>
        <v>2310023515</v>
      </c>
      <c r="F581" s="31" t="str">
        <f>Nonpt_src_summary!H581</f>
        <v>Nonpoint Fugitives</v>
      </c>
      <c r="G581" s="160">
        <f>Nonpt_src_summary!I581</f>
        <v>0</v>
      </c>
      <c r="H581" s="124">
        <f>Nonpt_src_summary!J581</f>
        <v>0</v>
      </c>
      <c r="I581" s="124">
        <f>Nonpt_src_summary!K581</f>
        <v>0</v>
      </c>
      <c r="J581" s="124">
        <f>Nonpt_src_summary!L581</f>
        <v>0</v>
      </c>
      <c r="K581" s="125">
        <f>Nonpt_src_summary!M581</f>
        <v>0</v>
      </c>
    </row>
    <row r="582" spans="1:11">
      <c r="A582" s="31" t="s">
        <v>151</v>
      </c>
      <c r="B582" s="31" t="str">
        <f>Nonpt_src_summary!B582</f>
        <v>Tribal</v>
      </c>
      <c r="C582" s="31">
        <f>Nonpt_src_summary!E582</f>
        <v>38</v>
      </c>
      <c r="D582" s="31" t="str">
        <f>Nonpt_src_summary!F582</f>
        <v>38089</v>
      </c>
      <c r="E582" s="31" t="str">
        <f>Nonpt_src_summary!G582</f>
        <v>2310023516</v>
      </c>
      <c r="F582" s="31" t="str">
        <f>Nonpt_src_summary!H582</f>
        <v>Nonpoint Fugitives</v>
      </c>
      <c r="G582" s="160">
        <f>Nonpt_src_summary!I582</f>
        <v>0</v>
      </c>
      <c r="H582" s="124">
        <f>Nonpt_src_summary!J582</f>
        <v>0</v>
      </c>
      <c r="I582" s="124">
        <f>Nonpt_src_summary!K582</f>
        <v>0</v>
      </c>
      <c r="J582" s="124">
        <f>Nonpt_src_summary!L582</f>
        <v>0</v>
      </c>
      <c r="K582" s="125">
        <f>Nonpt_src_summary!M582</f>
        <v>0</v>
      </c>
    </row>
    <row r="583" spans="1:11">
      <c r="A583" s="31" t="s">
        <v>151</v>
      </c>
      <c r="B583" s="31" t="str">
        <f>Nonpt_src_summary!B583</f>
        <v>Tribal</v>
      </c>
      <c r="C583" s="31">
        <f>Nonpt_src_summary!E583</f>
        <v>30</v>
      </c>
      <c r="D583" s="31" t="str">
        <f>Nonpt_src_summary!F583</f>
        <v>30105</v>
      </c>
      <c r="E583" s="31" t="str">
        <f>Nonpt_src_summary!G583</f>
        <v>2310011501</v>
      </c>
      <c r="F583" s="31" t="str">
        <f>Nonpt_src_summary!H583</f>
        <v>Nonpoint Fugitives</v>
      </c>
      <c r="G583" s="160">
        <f>Nonpt_src_summary!I583</f>
        <v>0</v>
      </c>
      <c r="H583" s="124">
        <f>Nonpt_src_summary!J583</f>
        <v>3.0743200000000002</v>
      </c>
      <c r="I583" s="124">
        <f>Nonpt_src_summary!K583</f>
        <v>0</v>
      </c>
      <c r="J583" s="124">
        <f>Nonpt_src_summary!L583</f>
        <v>0</v>
      </c>
      <c r="K583" s="125">
        <f>Nonpt_src_summary!M583</f>
        <v>0</v>
      </c>
    </row>
    <row r="584" spans="1:11">
      <c r="A584" s="31" t="s">
        <v>151</v>
      </c>
      <c r="B584" s="31" t="str">
        <f>Nonpt_src_summary!B584</f>
        <v>Tribal</v>
      </c>
      <c r="C584" s="31">
        <f>Nonpt_src_summary!E584</f>
        <v>30</v>
      </c>
      <c r="D584" s="31" t="str">
        <f>Nonpt_src_summary!F584</f>
        <v>30105</v>
      </c>
      <c r="E584" s="31" t="str">
        <f>Nonpt_src_summary!G584</f>
        <v>2310011502</v>
      </c>
      <c r="F584" s="31" t="str">
        <f>Nonpt_src_summary!H584</f>
        <v>Nonpoint Fugitives</v>
      </c>
      <c r="G584" s="160">
        <f>Nonpt_src_summary!I584</f>
        <v>0</v>
      </c>
      <c r="H584" s="124">
        <f>Nonpt_src_summary!J584</f>
        <v>1.5079800000000001</v>
      </c>
      <c r="I584" s="124">
        <f>Nonpt_src_summary!K584</f>
        <v>0</v>
      </c>
      <c r="J584" s="124">
        <f>Nonpt_src_summary!L584</f>
        <v>0</v>
      </c>
      <c r="K584" s="125">
        <f>Nonpt_src_summary!M584</f>
        <v>0</v>
      </c>
    </row>
    <row r="585" spans="1:11">
      <c r="A585" s="31" t="s">
        <v>151</v>
      </c>
      <c r="B585" s="31" t="str">
        <f>Nonpt_src_summary!B585</f>
        <v>Tribal</v>
      </c>
      <c r="C585" s="31">
        <f>Nonpt_src_summary!E585</f>
        <v>30</v>
      </c>
      <c r="D585" s="31" t="str">
        <f>Nonpt_src_summary!F585</f>
        <v>30105</v>
      </c>
      <c r="E585" s="31" t="str">
        <f>Nonpt_src_summary!G585</f>
        <v>2310011503</v>
      </c>
      <c r="F585" s="31" t="str">
        <f>Nonpt_src_summary!H585</f>
        <v>Nonpoint Fugitives</v>
      </c>
      <c r="G585" s="160">
        <f>Nonpt_src_summary!I585</f>
        <v>0</v>
      </c>
      <c r="H585" s="124">
        <f>Nonpt_src_summary!J585</f>
        <v>0.62490400000000002</v>
      </c>
      <c r="I585" s="124">
        <f>Nonpt_src_summary!K585</f>
        <v>0</v>
      </c>
      <c r="J585" s="124">
        <f>Nonpt_src_summary!L585</f>
        <v>0</v>
      </c>
      <c r="K585" s="125">
        <f>Nonpt_src_summary!M585</f>
        <v>0</v>
      </c>
    </row>
    <row r="586" spans="1:11">
      <c r="A586" s="31" t="s">
        <v>151</v>
      </c>
      <c r="B586" s="31" t="str">
        <f>Nonpt_src_summary!B586</f>
        <v>Tribal</v>
      </c>
      <c r="C586" s="31">
        <f>Nonpt_src_summary!E586</f>
        <v>30</v>
      </c>
      <c r="D586" s="31" t="str">
        <f>Nonpt_src_summary!F586</f>
        <v>30105</v>
      </c>
      <c r="E586" s="31" t="str">
        <f>Nonpt_src_summary!G586</f>
        <v>2310011505</v>
      </c>
      <c r="F586" s="31" t="str">
        <f>Nonpt_src_summary!H586</f>
        <v>Nonpoint Fugitives</v>
      </c>
      <c r="G586" s="160">
        <f>Nonpt_src_summary!I586</f>
        <v>0</v>
      </c>
      <c r="H586" s="124">
        <f>Nonpt_src_summary!J586</f>
        <v>20.582000000000001</v>
      </c>
      <c r="I586" s="124">
        <f>Nonpt_src_summary!K586</f>
        <v>0</v>
      </c>
      <c r="J586" s="124">
        <f>Nonpt_src_summary!L586</f>
        <v>0</v>
      </c>
      <c r="K586" s="125">
        <f>Nonpt_src_summary!M586</f>
        <v>0</v>
      </c>
    </row>
    <row r="587" spans="1:11">
      <c r="A587" s="31" t="s">
        <v>151</v>
      </c>
      <c r="B587" s="31" t="str">
        <f>Nonpt_src_summary!B587</f>
        <v>Tribal</v>
      </c>
      <c r="C587" s="31">
        <f>Nonpt_src_summary!E587</f>
        <v>30</v>
      </c>
      <c r="D587" s="31" t="str">
        <f>Nonpt_src_summary!F587</f>
        <v>30105</v>
      </c>
      <c r="E587" s="31" t="str">
        <f>Nonpt_src_summary!G587</f>
        <v>2310021501</v>
      </c>
      <c r="F587" s="31" t="str">
        <f>Nonpt_src_summary!H587</f>
        <v>Nonpoint Fugitives</v>
      </c>
      <c r="G587" s="160">
        <f>Nonpt_src_summary!I587</f>
        <v>0</v>
      </c>
      <c r="H587" s="124">
        <f>Nonpt_src_summary!J587</f>
        <v>0</v>
      </c>
      <c r="I587" s="124">
        <f>Nonpt_src_summary!K587</f>
        <v>0</v>
      </c>
      <c r="J587" s="124">
        <f>Nonpt_src_summary!L587</f>
        <v>0</v>
      </c>
      <c r="K587" s="125">
        <f>Nonpt_src_summary!M587</f>
        <v>0</v>
      </c>
    </row>
    <row r="588" spans="1:11">
      <c r="A588" s="31" t="s">
        <v>151</v>
      </c>
      <c r="B588" s="31" t="str">
        <f>Nonpt_src_summary!B588</f>
        <v>Tribal</v>
      </c>
      <c r="C588" s="31">
        <f>Nonpt_src_summary!E588</f>
        <v>30</v>
      </c>
      <c r="D588" s="31" t="str">
        <f>Nonpt_src_summary!F588</f>
        <v>30105</v>
      </c>
      <c r="E588" s="31" t="str">
        <f>Nonpt_src_summary!G588</f>
        <v>2310021502</v>
      </c>
      <c r="F588" s="31" t="str">
        <f>Nonpt_src_summary!H588</f>
        <v>Nonpoint Fugitives</v>
      </c>
      <c r="G588" s="160">
        <f>Nonpt_src_summary!I588</f>
        <v>0</v>
      </c>
      <c r="H588" s="124">
        <f>Nonpt_src_summary!J588</f>
        <v>0</v>
      </c>
      <c r="I588" s="124">
        <f>Nonpt_src_summary!K588</f>
        <v>0</v>
      </c>
      <c r="J588" s="124">
        <f>Nonpt_src_summary!L588</f>
        <v>0</v>
      </c>
      <c r="K588" s="125">
        <f>Nonpt_src_summary!M588</f>
        <v>0</v>
      </c>
    </row>
    <row r="589" spans="1:11">
      <c r="A589" s="31" t="s">
        <v>151</v>
      </c>
      <c r="B589" s="31" t="str">
        <f>Nonpt_src_summary!B589</f>
        <v>Tribal</v>
      </c>
      <c r="C589" s="31">
        <f>Nonpt_src_summary!E589</f>
        <v>30</v>
      </c>
      <c r="D589" s="31" t="str">
        <f>Nonpt_src_summary!F589</f>
        <v>30105</v>
      </c>
      <c r="E589" s="31" t="str">
        <f>Nonpt_src_summary!G589</f>
        <v>2310021503</v>
      </c>
      <c r="F589" s="31" t="str">
        <f>Nonpt_src_summary!H589</f>
        <v>Nonpoint Fugitives</v>
      </c>
      <c r="G589" s="160">
        <f>Nonpt_src_summary!I589</f>
        <v>0</v>
      </c>
      <c r="H589" s="124">
        <f>Nonpt_src_summary!J589</f>
        <v>0</v>
      </c>
      <c r="I589" s="124">
        <f>Nonpt_src_summary!K589</f>
        <v>0</v>
      </c>
      <c r="J589" s="124">
        <f>Nonpt_src_summary!L589</f>
        <v>0</v>
      </c>
      <c r="K589" s="125">
        <f>Nonpt_src_summary!M589</f>
        <v>0</v>
      </c>
    </row>
    <row r="590" spans="1:11">
      <c r="A590" s="31" t="s">
        <v>151</v>
      </c>
      <c r="B590" s="31" t="str">
        <f>Nonpt_src_summary!B590</f>
        <v>Tribal</v>
      </c>
      <c r="C590" s="31">
        <f>Nonpt_src_summary!E590</f>
        <v>30</v>
      </c>
      <c r="D590" s="31" t="str">
        <f>Nonpt_src_summary!F590</f>
        <v>30105</v>
      </c>
      <c r="E590" s="31" t="str">
        <f>Nonpt_src_summary!G590</f>
        <v>2310021505</v>
      </c>
      <c r="F590" s="31" t="str">
        <f>Nonpt_src_summary!H590</f>
        <v>Nonpoint Fugitives</v>
      </c>
      <c r="G590" s="160">
        <f>Nonpt_src_summary!I590</f>
        <v>0</v>
      </c>
      <c r="H590" s="124">
        <f>Nonpt_src_summary!J590</f>
        <v>0</v>
      </c>
      <c r="I590" s="124">
        <f>Nonpt_src_summary!K590</f>
        <v>0</v>
      </c>
      <c r="J590" s="124">
        <f>Nonpt_src_summary!L590</f>
        <v>0</v>
      </c>
      <c r="K590" s="125">
        <f>Nonpt_src_summary!M590</f>
        <v>0</v>
      </c>
    </row>
    <row r="591" spans="1:11">
      <c r="A591" s="31" t="s">
        <v>151</v>
      </c>
      <c r="B591" s="31" t="str">
        <f>Nonpt_src_summary!B591</f>
        <v>Tribal</v>
      </c>
      <c r="C591" s="31">
        <f>Nonpt_src_summary!E591</f>
        <v>30</v>
      </c>
      <c r="D591" s="31" t="str">
        <f>Nonpt_src_summary!F591</f>
        <v>30105</v>
      </c>
      <c r="E591" s="31" t="str">
        <f>Nonpt_src_summary!G591</f>
        <v>2310021506</v>
      </c>
      <c r="F591" s="31" t="str">
        <f>Nonpt_src_summary!H591</f>
        <v>Nonpoint Fugitives</v>
      </c>
      <c r="G591" s="160">
        <f>Nonpt_src_summary!I591</f>
        <v>0</v>
      </c>
      <c r="H591" s="124">
        <f>Nonpt_src_summary!J591</f>
        <v>0</v>
      </c>
      <c r="I591" s="124">
        <f>Nonpt_src_summary!K591</f>
        <v>0</v>
      </c>
      <c r="J591" s="124">
        <f>Nonpt_src_summary!L591</f>
        <v>0</v>
      </c>
      <c r="K591" s="125">
        <f>Nonpt_src_summary!M591</f>
        <v>0</v>
      </c>
    </row>
    <row r="592" spans="1:11">
      <c r="A592" s="31" t="s">
        <v>151</v>
      </c>
      <c r="B592" s="31" t="str">
        <f>Nonpt_src_summary!B592</f>
        <v>Tribal</v>
      </c>
      <c r="C592" s="31">
        <f>Nonpt_src_summary!E592</f>
        <v>30</v>
      </c>
      <c r="D592" s="31" t="str">
        <f>Nonpt_src_summary!F592</f>
        <v>30105</v>
      </c>
      <c r="E592" s="31" t="str">
        <f>Nonpt_src_summary!G592</f>
        <v>2310023511</v>
      </c>
      <c r="F592" s="31" t="str">
        <f>Nonpt_src_summary!H592</f>
        <v>Nonpoint Fugitives</v>
      </c>
      <c r="G592" s="160">
        <f>Nonpt_src_summary!I592</f>
        <v>0</v>
      </c>
      <c r="H592" s="124">
        <f>Nonpt_src_summary!J592</f>
        <v>0</v>
      </c>
      <c r="I592" s="124">
        <f>Nonpt_src_summary!K592</f>
        <v>0</v>
      </c>
      <c r="J592" s="124">
        <f>Nonpt_src_summary!L592</f>
        <v>0</v>
      </c>
      <c r="K592" s="125">
        <f>Nonpt_src_summary!M592</f>
        <v>0</v>
      </c>
    </row>
    <row r="593" spans="1:11">
      <c r="A593" s="31" t="s">
        <v>151</v>
      </c>
      <c r="B593" s="31" t="str">
        <f>Nonpt_src_summary!B593</f>
        <v>Tribal</v>
      </c>
      <c r="C593" s="31">
        <f>Nonpt_src_summary!E593</f>
        <v>30</v>
      </c>
      <c r="D593" s="31" t="str">
        <f>Nonpt_src_summary!F593</f>
        <v>30105</v>
      </c>
      <c r="E593" s="31" t="str">
        <f>Nonpt_src_summary!G593</f>
        <v>2310023512</v>
      </c>
      <c r="F593" s="31" t="str">
        <f>Nonpt_src_summary!H593</f>
        <v>Nonpoint Fugitives</v>
      </c>
      <c r="G593" s="160">
        <f>Nonpt_src_summary!I593</f>
        <v>0</v>
      </c>
      <c r="H593" s="124">
        <f>Nonpt_src_summary!J593</f>
        <v>0</v>
      </c>
      <c r="I593" s="124">
        <f>Nonpt_src_summary!K593</f>
        <v>0</v>
      </c>
      <c r="J593" s="124">
        <f>Nonpt_src_summary!L593</f>
        <v>0</v>
      </c>
      <c r="K593" s="125">
        <f>Nonpt_src_summary!M593</f>
        <v>0</v>
      </c>
    </row>
    <row r="594" spans="1:11">
      <c r="A594" s="31" t="s">
        <v>151</v>
      </c>
      <c r="B594" s="31" t="str">
        <f>Nonpt_src_summary!B594</f>
        <v>Tribal</v>
      </c>
      <c r="C594" s="31">
        <f>Nonpt_src_summary!E594</f>
        <v>30</v>
      </c>
      <c r="D594" s="31" t="str">
        <f>Nonpt_src_summary!F594</f>
        <v>30105</v>
      </c>
      <c r="E594" s="31" t="str">
        <f>Nonpt_src_summary!G594</f>
        <v>2310023513</v>
      </c>
      <c r="F594" s="31" t="str">
        <f>Nonpt_src_summary!H594</f>
        <v>Nonpoint Fugitives</v>
      </c>
      <c r="G594" s="160">
        <f>Nonpt_src_summary!I594</f>
        <v>0</v>
      </c>
      <c r="H594" s="124">
        <f>Nonpt_src_summary!J594</f>
        <v>0</v>
      </c>
      <c r="I594" s="124">
        <f>Nonpt_src_summary!K594</f>
        <v>0</v>
      </c>
      <c r="J594" s="124">
        <f>Nonpt_src_summary!L594</f>
        <v>0</v>
      </c>
      <c r="K594" s="125">
        <f>Nonpt_src_summary!M594</f>
        <v>0</v>
      </c>
    </row>
    <row r="595" spans="1:11">
      <c r="A595" s="31" t="s">
        <v>151</v>
      </c>
      <c r="B595" s="31" t="str">
        <f>Nonpt_src_summary!B595</f>
        <v>Tribal</v>
      </c>
      <c r="C595" s="31">
        <f>Nonpt_src_summary!E595</f>
        <v>30</v>
      </c>
      <c r="D595" s="31" t="str">
        <f>Nonpt_src_summary!F595</f>
        <v>30105</v>
      </c>
      <c r="E595" s="31" t="str">
        <f>Nonpt_src_summary!G595</f>
        <v>2310023515</v>
      </c>
      <c r="F595" s="31" t="str">
        <f>Nonpt_src_summary!H595</f>
        <v>Nonpoint Fugitives</v>
      </c>
      <c r="G595" s="160">
        <f>Nonpt_src_summary!I595</f>
        <v>0</v>
      </c>
      <c r="H595" s="124">
        <f>Nonpt_src_summary!J595</f>
        <v>0</v>
      </c>
      <c r="I595" s="124">
        <f>Nonpt_src_summary!K595</f>
        <v>0</v>
      </c>
      <c r="J595" s="124">
        <f>Nonpt_src_summary!L595</f>
        <v>0</v>
      </c>
      <c r="K595" s="125">
        <f>Nonpt_src_summary!M595</f>
        <v>0</v>
      </c>
    </row>
    <row r="596" spans="1:11">
      <c r="A596" s="31" t="s">
        <v>151</v>
      </c>
      <c r="B596" s="31" t="str">
        <f>Nonpt_src_summary!B596</f>
        <v>Tribal</v>
      </c>
      <c r="C596" s="31">
        <f>Nonpt_src_summary!E596</f>
        <v>30</v>
      </c>
      <c r="D596" s="31" t="str">
        <f>Nonpt_src_summary!F596</f>
        <v>30105</v>
      </c>
      <c r="E596" s="31" t="str">
        <f>Nonpt_src_summary!G596</f>
        <v>2310023516</v>
      </c>
      <c r="F596" s="31" t="str">
        <f>Nonpt_src_summary!H596</f>
        <v>Nonpoint Fugitives</v>
      </c>
      <c r="G596" s="160">
        <f>Nonpt_src_summary!I596</f>
        <v>0</v>
      </c>
      <c r="H596" s="124">
        <f>Nonpt_src_summary!J596</f>
        <v>0</v>
      </c>
      <c r="I596" s="124">
        <f>Nonpt_src_summary!K596</f>
        <v>0</v>
      </c>
      <c r="J596" s="124">
        <f>Nonpt_src_summary!L596</f>
        <v>0</v>
      </c>
      <c r="K596" s="125">
        <f>Nonpt_src_summary!M596</f>
        <v>0</v>
      </c>
    </row>
    <row r="597" spans="1:11">
      <c r="A597" s="31" t="s">
        <v>151</v>
      </c>
      <c r="B597" s="31" t="str">
        <f>Nonpt_src_summary!B597</f>
        <v>Tribal</v>
      </c>
      <c r="C597" s="31">
        <f>Nonpt_src_summary!E597</f>
        <v>38</v>
      </c>
      <c r="D597" s="31" t="str">
        <f>Nonpt_src_summary!F597</f>
        <v>38101</v>
      </c>
      <c r="E597" s="31" t="str">
        <f>Nonpt_src_summary!G597</f>
        <v>2310011501</v>
      </c>
      <c r="F597" s="31" t="str">
        <f>Nonpt_src_summary!H597</f>
        <v>Nonpoint Fugitives</v>
      </c>
      <c r="G597" s="160">
        <f>Nonpt_src_summary!I597</f>
        <v>0</v>
      </c>
      <c r="H597" s="124">
        <f>Nonpt_src_summary!J597</f>
        <v>0</v>
      </c>
      <c r="I597" s="124">
        <f>Nonpt_src_summary!K597</f>
        <v>0</v>
      </c>
      <c r="J597" s="124">
        <f>Nonpt_src_summary!L597</f>
        <v>0</v>
      </c>
      <c r="K597" s="125">
        <f>Nonpt_src_summary!M597</f>
        <v>0</v>
      </c>
    </row>
    <row r="598" spans="1:11">
      <c r="A598" s="31" t="s">
        <v>151</v>
      </c>
      <c r="B598" s="31" t="str">
        <f>Nonpt_src_summary!B598</f>
        <v>Tribal</v>
      </c>
      <c r="C598" s="31">
        <f>Nonpt_src_summary!E598</f>
        <v>38</v>
      </c>
      <c r="D598" s="31" t="str">
        <f>Nonpt_src_summary!F598</f>
        <v>38101</v>
      </c>
      <c r="E598" s="31" t="str">
        <f>Nonpt_src_summary!G598</f>
        <v>2310011502</v>
      </c>
      <c r="F598" s="31" t="str">
        <f>Nonpt_src_summary!H598</f>
        <v>Nonpoint Fugitives</v>
      </c>
      <c r="G598" s="160">
        <f>Nonpt_src_summary!I598</f>
        <v>0</v>
      </c>
      <c r="H598" s="124">
        <f>Nonpt_src_summary!J598</f>
        <v>0</v>
      </c>
      <c r="I598" s="124">
        <f>Nonpt_src_summary!K598</f>
        <v>0</v>
      </c>
      <c r="J598" s="124">
        <f>Nonpt_src_summary!L598</f>
        <v>0</v>
      </c>
      <c r="K598" s="125">
        <f>Nonpt_src_summary!M598</f>
        <v>0</v>
      </c>
    </row>
    <row r="599" spans="1:11">
      <c r="A599" s="31" t="s">
        <v>151</v>
      </c>
      <c r="B599" s="31" t="str">
        <f>Nonpt_src_summary!B599</f>
        <v>Tribal</v>
      </c>
      <c r="C599" s="31">
        <f>Nonpt_src_summary!E599</f>
        <v>38</v>
      </c>
      <c r="D599" s="31" t="str">
        <f>Nonpt_src_summary!F599</f>
        <v>38101</v>
      </c>
      <c r="E599" s="31" t="str">
        <f>Nonpt_src_summary!G599</f>
        <v>2310011503</v>
      </c>
      <c r="F599" s="31" t="str">
        <f>Nonpt_src_summary!H599</f>
        <v>Nonpoint Fugitives</v>
      </c>
      <c r="G599" s="160">
        <f>Nonpt_src_summary!I599</f>
        <v>0</v>
      </c>
      <c r="H599" s="124">
        <f>Nonpt_src_summary!J599</f>
        <v>0</v>
      </c>
      <c r="I599" s="124">
        <f>Nonpt_src_summary!K599</f>
        <v>0</v>
      </c>
      <c r="J599" s="124">
        <f>Nonpt_src_summary!L599</f>
        <v>0</v>
      </c>
      <c r="K599" s="125">
        <f>Nonpt_src_summary!M599</f>
        <v>0</v>
      </c>
    </row>
    <row r="600" spans="1:11">
      <c r="A600" s="31" t="s">
        <v>151</v>
      </c>
      <c r="B600" s="31" t="str">
        <f>Nonpt_src_summary!B600</f>
        <v>Tribal</v>
      </c>
      <c r="C600" s="31">
        <f>Nonpt_src_summary!E600</f>
        <v>38</v>
      </c>
      <c r="D600" s="31" t="str">
        <f>Nonpt_src_summary!F600</f>
        <v>38101</v>
      </c>
      <c r="E600" s="31" t="str">
        <f>Nonpt_src_summary!G600</f>
        <v>2310011505</v>
      </c>
      <c r="F600" s="31" t="str">
        <f>Nonpt_src_summary!H600</f>
        <v>Nonpoint Fugitives</v>
      </c>
      <c r="G600" s="160">
        <f>Nonpt_src_summary!I600</f>
        <v>0</v>
      </c>
      <c r="H600" s="124">
        <f>Nonpt_src_summary!J600</f>
        <v>0</v>
      </c>
      <c r="I600" s="124">
        <f>Nonpt_src_summary!K600</f>
        <v>0</v>
      </c>
      <c r="J600" s="124">
        <f>Nonpt_src_summary!L600</f>
        <v>0</v>
      </c>
      <c r="K600" s="125">
        <f>Nonpt_src_summary!M600</f>
        <v>0</v>
      </c>
    </row>
    <row r="601" spans="1:11">
      <c r="A601" s="31" t="s">
        <v>151</v>
      </c>
      <c r="B601" s="31" t="str">
        <f>Nonpt_src_summary!B601</f>
        <v>Tribal</v>
      </c>
      <c r="C601" s="31">
        <f>Nonpt_src_summary!E601</f>
        <v>38</v>
      </c>
      <c r="D601" s="31" t="str">
        <f>Nonpt_src_summary!F601</f>
        <v>38101</v>
      </c>
      <c r="E601" s="31" t="str">
        <f>Nonpt_src_summary!G601</f>
        <v>2310021501</v>
      </c>
      <c r="F601" s="31" t="str">
        <f>Nonpt_src_summary!H601</f>
        <v>Nonpoint Fugitives</v>
      </c>
      <c r="G601" s="160">
        <f>Nonpt_src_summary!I601</f>
        <v>0</v>
      </c>
      <c r="H601" s="124">
        <f>Nonpt_src_summary!J601</f>
        <v>0</v>
      </c>
      <c r="I601" s="124">
        <f>Nonpt_src_summary!K601</f>
        <v>0</v>
      </c>
      <c r="J601" s="124">
        <f>Nonpt_src_summary!L601</f>
        <v>0</v>
      </c>
      <c r="K601" s="125">
        <f>Nonpt_src_summary!M601</f>
        <v>0</v>
      </c>
    </row>
    <row r="602" spans="1:11">
      <c r="A602" s="31" t="s">
        <v>151</v>
      </c>
      <c r="B602" s="31" t="str">
        <f>Nonpt_src_summary!B602</f>
        <v>Tribal</v>
      </c>
      <c r="C602" s="31">
        <f>Nonpt_src_summary!E602</f>
        <v>38</v>
      </c>
      <c r="D602" s="31" t="str">
        <f>Nonpt_src_summary!F602</f>
        <v>38101</v>
      </c>
      <c r="E602" s="31" t="str">
        <f>Nonpt_src_summary!G602</f>
        <v>2310021502</v>
      </c>
      <c r="F602" s="31" t="str">
        <f>Nonpt_src_summary!H602</f>
        <v>Nonpoint Fugitives</v>
      </c>
      <c r="G602" s="160">
        <f>Nonpt_src_summary!I602</f>
        <v>0</v>
      </c>
      <c r="H602" s="124">
        <f>Nonpt_src_summary!J602</f>
        <v>0</v>
      </c>
      <c r="I602" s="124">
        <f>Nonpt_src_summary!K602</f>
        <v>0</v>
      </c>
      <c r="J602" s="124">
        <f>Nonpt_src_summary!L602</f>
        <v>0</v>
      </c>
      <c r="K602" s="125">
        <f>Nonpt_src_summary!M602</f>
        <v>0</v>
      </c>
    </row>
    <row r="603" spans="1:11">
      <c r="A603" s="31" t="s">
        <v>151</v>
      </c>
      <c r="B603" s="31" t="str">
        <f>Nonpt_src_summary!B603</f>
        <v>Tribal</v>
      </c>
      <c r="C603" s="31">
        <f>Nonpt_src_summary!E603</f>
        <v>38</v>
      </c>
      <c r="D603" s="31" t="str">
        <f>Nonpt_src_summary!F603</f>
        <v>38101</v>
      </c>
      <c r="E603" s="31" t="str">
        <f>Nonpt_src_summary!G603</f>
        <v>2310021503</v>
      </c>
      <c r="F603" s="31" t="str">
        <f>Nonpt_src_summary!H603</f>
        <v>Nonpoint Fugitives</v>
      </c>
      <c r="G603" s="160">
        <f>Nonpt_src_summary!I603</f>
        <v>0</v>
      </c>
      <c r="H603" s="124">
        <f>Nonpt_src_summary!J603</f>
        <v>0</v>
      </c>
      <c r="I603" s="124">
        <f>Nonpt_src_summary!K603</f>
        <v>0</v>
      </c>
      <c r="J603" s="124">
        <f>Nonpt_src_summary!L603</f>
        <v>0</v>
      </c>
      <c r="K603" s="125">
        <f>Nonpt_src_summary!M603</f>
        <v>0</v>
      </c>
    </row>
    <row r="604" spans="1:11">
      <c r="A604" s="31" t="s">
        <v>151</v>
      </c>
      <c r="B604" s="31" t="str">
        <f>Nonpt_src_summary!B604</f>
        <v>Tribal</v>
      </c>
      <c r="C604" s="31">
        <f>Nonpt_src_summary!E604</f>
        <v>38</v>
      </c>
      <c r="D604" s="31" t="str">
        <f>Nonpt_src_summary!F604</f>
        <v>38101</v>
      </c>
      <c r="E604" s="31" t="str">
        <f>Nonpt_src_summary!G604</f>
        <v>2310021505</v>
      </c>
      <c r="F604" s="31" t="str">
        <f>Nonpt_src_summary!H604</f>
        <v>Nonpoint Fugitives</v>
      </c>
      <c r="G604" s="160">
        <f>Nonpt_src_summary!I604</f>
        <v>0</v>
      </c>
      <c r="H604" s="124">
        <f>Nonpt_src_summary!J604</f>
        <v>0</v>
      </c>
      <c r="I604" s="124">
        <f>Nonpt_src_summary!K604</f>
        <v>0</v>
      </c>
      <c r="J604" s="124">
        <f>Nonpt_src_summary!L604</f>
        <v>0</v>
      </c>
      <c r="K604" s="125">
        <f>Nonpt_src_summary!M604</f>
        <v>0</v>
      </c>
    </row>
    <row r="605" spans="1:11">
      <c r="A605" s="31" t="s">
        <v>151</v>
      </c>
      <c r="B605" s="31" t="str">
        <f>Nonpt_src_summary!B605</f>
        <v>Tribal</v>
      </c>
      <c r="C605" s="31">
        <f>Nonpt_src_summary!E605</f>
        <v>38</v>
      </c>
      <c r="D605" s="31" t="str">
        <f>Nonpt_src_summary!F605</f>
        <v>38101</v>
      </c>
      <c r="E605" s="31" t="str">
        <f>Nonpt_src_summary!G605</f>
        <v>2310021506</v>
      </c>
      <c r="F605" s="31" t="str">
        <f>Nonpt_src_summary!H605</f>
        <v>Nonpoint Fugitives</v>
      </c>
      <c r="G605" s="160">
        <f>Nonpt_src_summary!I605</f>
        <v>0</v>
      </c>
      <c r="H605" s="124">
        <f>Nonpt_src_summary!J605</f>
        <v>0</v>
      </c>
      <c r="I605" s="124">
        <f>Nonpt_src_summary!K605</f>
        <v>0</v>
      </c>
      <c r="J605" s="124">
        <f>Nonpt_src_summary!L605</f>
        <v>0</v>
      </c>
      <c r="K605" s="125">
        <f>Nonpt_src_summary!M605</f>
        <v>0</v>
      </c>
    </row>
    <row r="606" spans="1:11">
      <c r="A606" s="31" t="s">
        <v>151</v>
      </c>
      <c r="B606" s="31" t="str">
        <f>Nonpt_src_summary!B606</f>
        <v>Tribal</v>
      </c>
      <c r="C606" s="31">
        <f>Nonpt_src_summary!E606</f>
        <v>38</v>
      </c>
      <c r="D606" s="31" t="str">
        <f>Nonpt_src_summary!F606</f>
        <v>38101</v>
      </c>
      <c r="E606" s="31" t="str">
        <f>Nonpt_src_summary!G606</f>
        <v>2310023511</v>
      </c>
      <c r="F606" s="31" t="str">
        <f>Nonpt_src_summary!H606</f>
        <v>Nonpoint Fugitives</v>
      </c>
      <c r="G606" s="160">
        <f>Nonpt_src_summary!I606</f>
        <v>0</v>
      </c>
      <c r="H606" s="124">
        <f>Nonpt_src_summary!J606</f>
        <v>0</v>
      </c>
      <c r="I606" s="124">
        <f>Nonpt_src_summary!K606</f>
        <v>0</v>
      </c>
      <c r="J606" s="124">
        <f>Nonpt_src_summary!L606</f>
        <v>0</v>
      </c>
      <c r="K606" s="125">
        <f>Nonpt_src_summary!M606</f>
        <v>0</v>
      </c>
    </row>
    <row r="607" spans="1:11">
      <c r="A607" s="31" t="s">
        <v>151</v>
      </c>
      <c r="B607" s="31" t="str">
        <f>Nonpt_src_summary!B607</f>
        <v>Tribal</v>
      </c>
      <c r="C607" s="31">
        <f>Nonpt_src_summary!E607</f>
        <v>38</v>
      </c>
      <c r="D607" s="31" t="str">
        <f>Nonpt_src_summary!F607</f>
        <v>38101</v>
      </c>
      <c r="E607" s="31" t="str">
        <f>Nonpt_src_summary!G607</f>
        <v>2310023512</v>
      </c>
      <c r="F607" s="31" t="str">
        <f>Nonpt_src_summary!H607</f>
        <v>Nonpoint Fugitives</v>
      </c>
      <c r="G607" s="160">
        <f>Nonpt_src_summary!I607</f>
        <v>0</v>
      </c>
      <c r="H607" s="124">
        <f>Nonpt_src_summary!J607</f>
        <v>0</v>
      </c>
      <c r="I607" s="124">
        <f>Nonpt_src_summary!K607</f>
        <v>0</v>
      </c>
      <c r="J607" s="124">
        <f>Nonpt_src_summary!L607</f>
        <v>0</v>
      </c>
      <c r="K607" s="125">
        <f>Nonpt_src_summary!M607</f>
        <v>0</v>
      </c>
    </row>
    <row r="608" spans="1:11">
      <c r="A608" s="31" t="s">
        <v>151</v>
      </c>
      <c r="B608" s="31" t="str">
        <f>Nonpt_src_summary!B608</f>
        <v>Tribal</v>
      </c>
      <c r="C608" s="31">
        <f>Nonpt_src_summary!E608</f>
        <v>38</v>
      </c>
      <c r="D608" s="31" t="str">
        <f>Nonpt_src_summary!F608</f>
        <v>38101</v>
      </c>
      <c r="E608" s="31" t="str">
        <f>Nonpt_src_summary!G608</f>
        <v>2310023513</v>
      </c>
      <c r="F608" s="31" t="str">
        <f>Nonpt_src_summary!H608</f>
        <v>Nonpoint Fugitives</v>
      </c>
      <c r="G608" s="160">
        <f>Nonpt_src_summary!I608</f>
        <v>0</v>
      </c>
      <c r="H608" s="124">
        <f>Nonpt_src_summary!J608</f>
        <v>0</v>
      </c>
      <c r="I608" s="124">
        <f>Nonpt_src_summary!K608</f>
        <v>0</v>
      </c>
      <c r="J608" s="124">
        <f>Nonpt_src_summary!L608</f>
        <v>0</v>
      </c>
      <c r="K608" s="125">
        <f>Nonpt_src_summary!M608</f>
        <v>0</v>
      </c>
    </row>
    <row r="609" spans="1:11">
      <c r="A609" s="31" t="s">
        <v>151</v>
      </c>
      <c r="B609" s="31" t="str">
        <f>Nonpt_src_summary!B609</f>
        <v>Tribal</v>
      </c>
      <c r="C609" s="31">
        <f>Nonpt_src_summary!E609</f>
        <v>38</v>
      </c>
      <c r="D609" s="31" t="str">
        <f>Nonpt_src_summary!F609</f>
        <v>38101</v>
      </c>
      <c r="E609" s="31" t="str">
        <f>Nonpt_src_summary!G609</f>
        <v>2310023515</v>
      </c>
      <c r="F609" s="31" t="str">
        <f>Nonpt_src_summary!H609</f>
        <v>Nonpoint Fugitives</v>
      </c>
      <c r="G609" s="160">
        <f>Nonpt_src_summary!I609</f>
        <v>0</v>
      </c>
      <c r="H609" s="124">
        <f>Nonpt_src_summary!J609</f>
        <v>0</v>
      </c>
      <c r="I609" s="124">
        <f>Nonpt_src_summary!K609</f>
        <v>0</v>
      </c>
      <c r="J609" s="124">
        <f>Nonpt_src_summary!L609</f>
        <v>0</v>
      </c>
      <c r="K609" s="125">
        <f>Nonpt_src_summary!M609</f>
        <v>0</v>
      </c>
    </row>
    <row r="610" spans="1:11">
      <c r="A610" s="31" t="s">
        <v>151</v>
      </c>
      <c r="B610" s="31" t="str">
        <f>Nonpt_src_summary!B610</f>
        <v>Tribal</v>
      </c>
      <c r="C610" s="31">
        <f>Nonpt_src_summary!E610</f>
        <v>38</v>
      </c>
      <c r="D610" s="31" t="str">
        <f>Nonpt_src_summary!F610</f>
        <v>38101</v>
      </c>
      <c r="E610" s="31" t="str">
        <f>Nonpt_src_summary!G610</f>
        <v>2310023516</v>
      </c>
      <c r="F610" s="31" t="str">
        <f>Nonpt_src_summary!H610</f>
        <v>Nonpoint Fugitives</v>
      </c>
      <c r="G610" s="160">
        <f>Nonpt_src_summary!I610</f>
        <v>0</v>
      </c>
      <c r="H610" s="124">
        <f>Nonpt_src_summary!J610</f>
        <v>0</v>
      </c>
      <c r="I610" s="124">
        <f>Nonpt_src_summary!K610</f>
        <v>0</v>
      </c>
      <c r="J610" s="124">
        <f>Nonpt_src_summary!L610</f>
        <v>0</v>
      </c>
      <c r="K610" s="125">
        <f>Nonpt_src_summary!M610</f>
        <v>0</v>
      </c>
    </row>
    <row r="611" spans="1:11">
      <c r="A611" s="31" t="s">
        <v>151</v>
      </c>
      <c r="B611" s="31" t="str">
        <f>Nonpt_src_summary!B611</f>
        <v>Tribal</v>
      </c>
      <c r="C611" s="31">
        <f>Nonpt_src_summary!E611</f>
        <v>30</v>
      </c>
      <c r="D611" s="31" t="str">
        <f>Nonpt_src_summary!F611</f>
        <v>30109</v>
      </c>
      <c r="E611" s="31" t="str">
        <f>Nonpt_src_summary!G611</f>
        <v>2310011501</v>
      </c>
      <c r="F611" s="31" t="str">
        <f>Nonpt_src_summary!H611</f>
        <v>Nonpoint Fugitives</v>
      </c>
      <c r="G611" s="160">
        <f>Nonpt_src_summary!I611</f>
        <v>0</v>
      </c>
      <c r="H611" s="124">
        <f>Nonpt_src_summary!J611</f>
        <v>0</v>
      </c>
      <c r="I611" s="124">
        <f>Nonpt_src_summary!K611</f>
        <v>0</v>
      </c>
      <c r="J611" s="124">
        <f>Nonpt_src_summary!L611</f>
        <v>0</v>
      </c>
      <c r="K611" s="125">
        <f>Nonpt_src_summary!M611</f>
        <v>0</v>
      </c>
    </row>
    <row r="612" spans="1:11">
      <c r="A612" s="31" t="s">
        <v>151</v>
      </c>
      <c r="B612" s="31" t="str">
        <f>Nonpt_src_summary!B612</f>
        <v>Tribal</v>
      </c>
      <c r="C612" s="31">
        <f>Nonpt_src_summary!E612</f>
        <v>30</v>
      </c>
      <c r="D612" s="31" t="str">
        <f>Nonpt_src_summary!F612</f>
        <v>30109</v>
      </c>
      <c r="E612" s="31" t="str">
        <f>Nonpt_src_summary!G612</f>
        <v>2310011502</v>
      </c>
      <c r="F612" s="31" t="str">
        <f>Nonpt_src_summary!H612</f>
        <v>Nonpoint Fugitives</v>
      </c>
      <c r="G612" s="160">
        <f>Nonpt_src_summary!I612</f>
        <v>0</v>
      </c>
      <c r="H612" s="124">
        <f>Nonpt_src_summary!J612</f>
        <v>0</v>
      </c>
      <c r="I612" s="124">
        <f>Nonpt_src_summary!K612</f>
        <v>0</v>
      </c>
      <c r="J612" s="124">
        <f>Nonpt_src_summary!L612</f>
        <v>0</v>
      </c>
      <c r="K612" s="125">
        <f>Nonpt_src_summary!M612</f>
        <v>0</v>
      </c>
    </row>
    <row r="613" spans="1:11">
      <c r="A613" s="31" t="s">
        <v>151</v>
      </c>
      <c r="B613" s="31" t="str">
        <f>Nonpt_src_summary!B613</f>
        <v>Tribal</v>
      </c>
      <c r="C613" s="31">
        <f>Nonpt_src_summary!E613</f>
        <v>30</v>
      </c>
      <c r="D613" s="31" t="str">
        <f>Nonpt_src_summary!F613</f>
        <v>30109</v>
      </c>
      <c r="E613" s="31" t="str">
        <f>Nonpt_src_summary!G613</f>
        <v>2310011503</v>
      </c>
      <c r="F613" s="31" t="str">
        <f>Nonpt_src_summary!H613</f>
        <v>Nonpoint Fugitives</v>
      </c>
      <c r="G613" s="160">
        <f>Nonpt_src_summary!I613</f>
        <v>0</v>
      </c>
      <c r="H613" s="124">
        <f>Nonpt_src_summary!J613</f>
        <v>0</v>
      </c>
      <c r="I613" s="124">
        <f>Nonpt_src_summary!K613</f>
        <v>0</v>
      </c>
      <c r="J613" s="124">
        <f>Nonpt_src_summary!L613</f>
        <v>0</v>
      </c>
      <c r="K613" s="125">
        <f>Nonpt_src_summary!M613</f>
        <v>0</v>
      </c>
    </row>
    <row r="614" spans="1:11">
      <c r="A614" s="31" t="s">
        <v>151</v>
      </c>
      <c r="B614" s="31" t="str">
        <f>Nonpt_src_summary!B614</f>
        <v>Tribal</v>
      </c>
      <c r="C614" s="31">
        <f>Nonpt_src_summary!E614</f>
        <v>30</v>
      </c>
      <c r="D614" s="31" t="str">
        <f>Nonpt_src_summary!F614</f>
        <v>30109</v>
      </c>
      <c r="E614" s="31" t="str">
        <f>Nonpt_src_summary!G614</f>
        <v>2310011505</v>
      </c>
      <c r="F614" s="31" t="str">
        <f>Nonpt_src_summary!H614</f>
        <v>Nonpoint Fugitives</v>
      </c>
      <c r="G614" s="160">
        <f>Nonpt_src_summary!I614</f>
        <v>0</v>
      </c>
      <c r="H614" s="124">
        <f>Nonpt_src_summary!J614</f>
        <v>0</v>
      </c>
      <c r="I614" s="124">
        <f>Nonpt_src_summary!K614</f>
        <v>0</v>
      </c>
      <c r="J614" s="124">
        <f>Nonpt_src_summary!L614</f>
        <v>0</v>
      </c>
      <c r="K614" s="125">
        <f>Nonpt_src_summary!M614</f>
        <v>0</v>
      </c>
    </row>
    <row r="615" spans="1:11">
      <c r="A615" s="31" t="s">
        <v>151</v>
      </c>
      <c r="B615" s="31" t="str">
        <f>Nonpt_src_summary!B615</f>
        <v>Tribal</v>
      </c>
      <c r="C615" s="31">
        <f>Nonpt_src_summary!E615</f>
        <v>30</v>
      </c>
      <c r="D615" s="31" t="str">
        <f>Nonpt_src_summary!F615</f>
        <v>30109</v>
      </c>
      <c r="E615" s="31" t="str">
        <f>Nonpt_src_summary!G615</f>
        <v>2310021501</v>
      </c>
      <c r="F615" s="31" t="str">
        <f>Nonpt_src_summary!H615</f>
        <v>Nonpoint Fugitives</v>
      </c>
      <c r="G615" s="160">
        <f>Nonpt_src_summary!I615</f>
        <v>0</v>
      </c>
      <c r="H615" s="124">
        <f>Nonpt_src_summary!J615</f>
        <v>0</v>
      </c>
      <c r="I615" s="124">
        <f>Nonpt_src_summary!K615</f>
        <v>0</v>
      </c>
      <c r="J615" s="124">
        <f>Nonpt_src_summary!L615</f>
        <v>0</v>
      </c>
      <c r="K615" s="125">
        <f>Nonpt_src_summary!M615</f>
        <v>0</v>
      </c>
    </row>
    <row r="616" spans="1:11">
      <c r="A616" s="31" t="s">
        <v>151</v>
      </c>
      <c r="B616" s="31" t="str">
        <f>Nonpt_src_summary!B616</f>
        <v>Tribal</v>
      </c>
      <c r="C616" s="31">
        <f>Nonpt_src_summary!E616</f>
        <v>30</v>
      </c>
      <c r="D616" s="31" t="str">
        <f>Nonpt_src_summary!F616</f>
        <v>30109</v>
      </c>
      <c r="E616" s="31" t="str">
        <f>Nonpt_src_summary!G616</f>
        <v>2310021502</v>
      </c>
      <c r="F616" s="31" t="str">
        <f>Nonpt_src_summary!H616</f>
        <v>Nonpoint Fugitives</v>
      </c>
      <c r="G616" s="160">
        <f>Nonpt_src_summary!I616</f>
        <v>0</v>
      </c>
      <c r="H616" s="124">
        <f>Nonpt_src_summary!J616</f>
        <v>0</v>
      </c>
      <c r="I616" s="124">
        <f>Nonpt_src_summary!K616</f>
        <v>0</v>
      </c>
      <c r="J616" s="124">
        <f>Nonpt_src_summary!L616</f>
        <v>0</v>
      </c>
      <c r="K616" s="125">
        <f>Nonpt_src_summary!M616</f>
        <v>0</v>
      </c>
    </row>
    <row r="617" spans="1:11">
      <c r="A617" s="31" t="s">
        <v>151</v>
      </c>
      <c r="B617" s="31" t="str">
        <f>Nonpt_src_summary!B617</f>
        <v>Tribal</v>
      </c>
      <c r="C617" s="31">
        <f>Nonpt_src_summary!E617</f>
        <v>30</v>
      </c>
      <c r="D617" s="31" t="str">
        <f>Nonpt_src_summary!F617</f>
        <v>30109</v>
      </c>
      <c r="E617" s="31" t="str">
        <f>Nonpt_src_summary!G617</f>
        <v>2310021503</v>
      </c>
      <c r="F617" s="31" t="str">
        <f>Nonpt_src_summary!H617</f>
        <v>Nonpoint Fugitives</v>
      </c>
      <c r="G617" s="160">
        <f>Nonpt_src_summary!I617</f>
        <v>0</v>
      </c>
      <c r="H617" s="124">
        <f>Nonpt_src_summary!J617</f>
        <v>0</v>
      </c>
      <c r="I617" s="124">
        <f>Nonpt_src_summary!K617</f>
        <v>0</v>
      </c>
      <c r="J617" s="124">
        <f>Nonpt_src_summary!L617</f>
        <v>0</v>
      </c>
      <c r="K617" s="125">
        <f>Nonpt_src_summary!M617</f>
        <v>0</v>
      </c>
    </row>
    <row r="618" spans="1:11">
      <c r="A618" s="31" t="s">
        <v>151</v>
      </c>
      <c r="B618" s="31" t="str">
        <f>Nonpt_src_summary!B618</f>
        <v>Tribal</v>
      </c>
      <c r="C618" s="31">
        <f>Nonpt_src_summary!E618</f>
        <v>30</v>
      </c>
      <c r="D618" s="31" t="str">
        <f>Nonpt_src_summary!F618</f>
        <v>30109</v>
      </c>
      <c r="E618" s="31" t="str">
        <f>Nonpt_src_summary!G618</f>
        <v>2310021505</v>
      </c>
      <c r="F618" s="31" t="str">
        <f>Nonpt_src_summary!H618</f>
        <v>Nonpoint Fugitives</v>
      </c>
      <c r="G618" s="160">
        <f>Nonpt_src_summary!I618</f>
        <v>0</v>
      </c>
      <c r="H618" s="124">
        <f>Nonpt_src_summary!J618</f>
        <v>0</v>
      </c>
      <c r="I618" s="124">
        <f>Nonpt_src_summary!K618</f>
        <v>0</v>
      </c>
      <c r="J618" s="124">
        <f>Nonpt_src_summary!L618</f>
        <v>0</v>
      </c>
      <c r="K618" s="125">
        <f>Nonpt_src_summary!M618</f>
        <v>0</v>
      </c>
    </row>
    <row r="619" spans="1:11">
      <c r="A619" s="31" t="s">
        <v>151</v>
      </c>
      <c r="B619" s="31" t="str">
        <f>Nonpt_src_summary!B619</f>
        <v>Tribal</v>
      </c>
      <c r="C619" s="31">
        <f>Nonpt_src_summary!E619</f>
        <v>30</v>
      </c>
      <c r="D619" s="31" t="str">
        <f>Nonpt_src_summary!F619</f>
        <v>30109</v>
      </c>
      <c r="E619" s="31" t="str">
        <f>Nonpt_src_summary!G619</f>
        <v>2310021506</v>
      </c>
      <c r="F619" s="31" t="str">
        <f>Nonpt_src_summary!H619</f>
        <v>Nonpoint Fugitives</v>
      </c>
      <c r="G619" s="160">
        <f>Nonpt_src_summary!I619</f>
        <v>0</v>
      </c>
      <c r="H619" s="124">
        <f>Nonpt_src_summary!J619</f>
        <v>0</v>
      </c>
      <c r="I619" s="124">
        <f>Nonpt_src_summary!K619</f>
        <v>0</v>
      </c>
      <c r="J619" s="124">
        <f>Nonpt_src_summary!L619</f>
        <v>0</v>
      </c>
      <c r="K619" s="125">
        <f>Nonpt_src_summary!M619</f>
        <v>0</v>
      </c>
    </row>
    <row r="620" spans="1:11">
      <c r="A620" s="31" t="s">
        <v>151</v>
      </c>
      <c r="B620" s="31" t="str">
        <f>Nonpt_src_summary!B620</f>
        <v>Tribal</v>
      </c>
      <c r="C620" s="31">
        <f>Nonpt_src_summary!E620</f>
        <v>30</v>
      </c>
      <c r="D620" s="31" t="str">
        <f>Nonpt_src_summary!F620</f>
        <v>30109</v>
      </c>
      <c r="E620" s="31" t="str">
        <f>Nonpt_src_summary!G620</f>
        <v>2310023511</v>
      </c>
      <c r="F620" s="31" t="str">
        <f>Nonpt_src_summary!H620</f>
        <v>Nonpoint Fugitives</v>
      </c>
      <c r="G620" s="160">
        <f>Nonpt_src_summary!I620</f>
        <v>0</v>
      </c>
      <c r="H620" s="124">
        <f>Nonpt_src_summary!J620</f>
        <v>0</v>
      </c>
      <c r="I620" s="124">
        <f>Nonpt_src_summary!K620</f>
        <v>0</v>
      </c>
      <c r="J620" s="124">
        <f>Nonpt_src_summary!L620</f>
        <v>0</v>
      </c>
      <c r="K620" s="125">
        <f>Nonpt_src_summary!M620</f>
        <v>0</v>
      </c>
    </row>
    <row r="621" spans="1:11">
      <c r="A621" s="31" t="s">
        <v>151</v>
      </c>
      <c r="B621" s="31" t="str">
        <f>Nonpt_src_summary!B621</f>
        <v>Tribal</v>
      </c>
      <c r="C621" s="31">
        <f>Nonpt_src_summary!E621</f>
        <v>30</v>
      </c>
      <c r="D621" s="31" t="str">
        <f>Nonpt_src_summary!F621</f>
        <v>30109</v>
      </c>
      <c r="E621" s="31" t="str">
        <f>Nonpt_src_summary!G621</f>
        <v>2310023512</v>
      </c>
      <c r="F621" s="31" t="str">
        <f>Nonpt_src_summary!H621</f>
        <v>Nonpoint Fugitives</v>
      </c>
      <c r="G621" s="160">
        <f>Nonpt_src_summary!I621</f>
        <v>0</v>
      </c>
      <c r="H621" s="124">
        <f>Nonpt_src_summary!J621</f>
        <v>0</v>
      </c>
      <c r="I621" s="124">
        <f>Nonpt_src_summary!K621</f>
        <v>0</v>
      </c>
      <c r="J621" s="124">
        <f>Nonpt_src_summary!L621</f>
        <v>0</v>
      </c>
      <c r="K621" s="125">
        <f>Nonpt_src_summary!M621</f>
        <v>0</v>
      </c>
    </row>
    <row r="622" spans="1:11">
      <c r="A622" s="31" t="s">
        <v>151</v>
      </c>
      <c r="B622" s="31" t="str">
        <f>Nonpt_src_summary!B622</f>
        <v>Tribal</v>
      </c>
      <c r="C622" s="31">
        <f>Nonpt_src_summary!E622</f>
        <v>30</v>
      </c>
      <c r="D622" s="31" t="str">
        <f>Nonpt_src_summary!F622</f>
        <v>30109</v>
      </c>
      <c r="E622" s="31" t="str">
        <f>Nonpt_src_summary!G622</f>
        <v>2310023513</v>
      </c>
      <c r="F622" s="31" t="str">
        <f>Nonpt_src_summary!H622</f>
        <v>Nonpoint Fugitives</v>
      </c>
      <c r="G622" s="160">
        <f>Nonpt_src_summary!I622</f>
        <v>0</v>
      </c>
      <c r="H622" s="124">
        <f>Nonpt_src_summary!J622</f>
        <v>0</v>
      </c>
      <c r="I622" s="124">
        <f>Nonpt_src_summary!K622</f>
        <v>0</v>
      </c>
      <c r="J622" s="124">
        <f>Nonpt_src_summary!L622</f>
        <v>0</v>
      </c>
      <c r="K622" s="125">
        <f>Nonpt_src_summary!M622</f>
        <v>0</v>
      </c>
    </row>
    <row r="623" spans="1:11">
      <c r="A623" s="31" t="s">
        <v>151</v>
      </c>
      <c r="B623" s="31" t="str">
        <f>Nonpt_src_summary!B623</f>
        <v>Tribal</v>
      </c>
      <c r="C623" s="31">
        <f>Nonpt_src_summary!E623</f>
        <v>30</v>
      </c>
      <c r="D623" s="31" t="str">
        <f>Nonpt_src_summary!F623</f>
        <v>30109</v>
      </c>
      <c r="E623" s="31" t="str">
        <f>Nonpt_src_summary!G623</f>
        <v>2310023515</v>
      </c>
      <c r="F623" s="31" t="str">
        <f>Nonpt_src_summary!H623</f>
        <v>Nonpoint Fugitives</v>
      </c>
      <c r="G623" s="160">
        <f>Nonpt_src_summary!I623</f>
        <v>0</v>
      </c>
      <c r="H623" s="124">
        <f>Nonpt_src_summary!J623</f>
        <v>0</v>
      </c>
      <c r="I623" s="124">
        <f>Nonpt_src_summary!K623</f>
        <v>0</v>
      </c>
      <c r="J623" s="124">
        <f>Nonpt_src_summary!L623</f>
        <v>0</v>
      </c>
      <c r="K623" s="125">
        <f>Nonpt_src_summary!M623</f>
        <v>0</v>
      </c>
    </row>
    <row r="624" spans="1:11">
      <c r="A624" s="31" t="s">
        <v>151</v>
      </c>
      <c r="B624" s="31" t="str">
        <f>Nonpt_src_summary!B624</f>
        <v>Tribal</v>
      </c>
      <c r="C624" s="31">
        <f>Nonpt_src_summary!E624</f>
        <v>30</v>
      </c>
      <c r="D624" s="31" t="str">
        <f>Nonpt_src_summary!F624</f>
        <v>30109</v>
      </c>
      <c r="E624" s="31" t="str">
        <f>Nonpt_src_summary!G624</f>
        <v>2310023516</v>
      </c>
      <c r="F624" s="31" t="str">
        <f>Nonpt_src_summary!H624</f>
        <v>Nonpoint Fugitives</v>
      </c>
      <c r="G624" s="160">
        <f>Nonpt_src_summary!I624</f>
        <v>0</v>
      </c>
      <c r="H624" s="124">
        <f>Nonpt_src_summary!J624</f>
        <v>0</v>
      </c>
      <c r="I624" s="124">
        <f>Nonpt_src_summary!K624</f>
        <v>0</v>
      </c>
      <c r="J624" s="124">
        <f>Nonpt_src_summary!L624</f>
        <v>0</v>
      </c>
      <c r="K624" s="125">
        <f>Nonpt_src_summary!M624</f>
        <v>0</v>
      </c>
    </row>
    <row r="625" spans="1:11">
      <c r="A625" s="31" t="s">
        <v>151</v>
      </c>
      <c r="B625" s="31" t="str">
        <f>Nonpt_src_summary!B625</f>
        <v>Tribal</v>
      </c>
      <c r="C625" s="31">
        <f>Nonpt_src_summary!E625</f>
        <v>38</v>
      </c>
      <c r="D625" s="31" t="str">
        <f>Nonpt_src_summary!F625</f>
        <v>38105</v>
      </c>
      <c r="E625" s="31" t="str">
        <f>Nonpt_src_summary!G625</f>
        <v>2310011501</v>
      </c>
      <c r="F625" s="31" t="str">
        <f>Nonpt_src_summary!H625</f>
        <v>Nonpoint Fugitives</v>
      </c>
      <c r="G625" s="160">
        <f>Nonpt_src_summary!I625</f>
        <v>0</v>
      </c>
      <c r="H625" s="124">
        <f>Nonpt_src_summary!J625</f>
        <v>0</v>
      </c>
      <c r="I625" s="124">
        <f>Nonpt_src_summary!K625</f>
        <v>0</v>
      </c>
      <c r="J625" s="124">
        <f>Nonpt_src_summary!L625</f>
        <v>0</v>
      </c>
      <c r="K625" s="125">
        <f>Nonpt_src_summary!M625</f>
        <v>0</v>
      </c>
    </row>
    <row r="626" spans="1:11">
      <c r="A626" s="31" t="s">
        <v>151</v>
      </c>
      <c r="B626" s="31" t="str">
        <f>Nonpt_src_summary!B626</f>
        <v>Tribal</v>
      </c>
      <c r="C626" s="31">
        <f>Nonpt_src_summary!E626</f>
        <v>38</v>
      </c>
      <c r="D626" s="31" t="str">
        <f>Nonpt_src_summary!F626</f>
        <v>38105</v>
      </c>
      <c r="E626" s="31" t="str">
        <f>Nonpt_src_summary!G626</f>
        <v>2310011502</v>
      </c>
      <c r="F626" s="31" t="str">
        <f>Nonpt_src_summary!H626</f>
        <v>Nonpoint Fugitives</v>
      </c>
      <c r="G626" s="160">
        <f>Nonpt_src_summary!I626</f>
        <v>0</v>
      </c>
      <c r="H626" s="124">
        <f>Nonpt_src_summary!J626</f>
        <v>0</v>
      </c>
      <c r="I626" s="124">
        <f>Nonpt_src_summary!K626</f>
        <v>0</v>
      </c>
      <c r="J626" s="124">
        <f>Nonpt_src_summary!L626</f>
        <v>0</v>
      </c>
      <c r="K626" s="125">
        <f>Nonpt_src_summary!M626</f>
        <v>0</v>
      </c>
    </row>
    <row r="627" spans="1:11">
      <c r="A627" s="31" t="s">
        <v>151</v>
      </c>
      <c r="B627" s="31" t="str">
        <f>Nonpt_src_summary!B627</f>
        <v>Tribal</v>
      </c>
      <c r="C627" s="31">
        <f>Nonpt_src_summary!E627</f>
        <v>38</v>
      </c>
      <c r="D627" s="31" t="str">
        <f>Nonpt_src_summary!F627</f>
        <v>38105</v>
      </c>
      <c r="E627" s="31" t="str">
        <f>Nonpt_src_summary!G627</f>
        <v>2310011503</v>
      </c>
      <c r="F627" s="31" t="str">
        <f>Nonpt_src_summary!H627</f>
        <v>Nonpoint Fugitives</v>
      </c>
      <c r="G627" s="160">
        <f>Nonpt_src_summary!I627</f>
        <v>0</v>
      </c>
      <c r="H627" s="124">
        <f>Nonpt_src_summary!J627</f>
        <v>0</v>
      </c>
      <c r="I627" s="124">
        <f>Nonpt_src_summary!K627</f>
        <v>0</v>
      </c>
      <c r="J627" s="124">
        <f>Nonpt_src_summary!L627</f>
        <v>0</v>
      </c>
      <c r="K627" s="125">
        <f>Nonpt_src_summary!M627</f>
        <v>0</v>
      </c>
    </row>
    <row r="628" spans="1:11">
      <c r="A628" s="31" t="s">
        <v>151</v>
      </c>
      <c r="B628" s="31" t="str">
        <f>Nonpt_src_summary!B628</f>
        <v>Tribal</v>
      </c>
      <c r="C628" s="31">
        <f>Nonpt_src_summary!E628</f>
        <v>38</v>
      </c>
      <c r="D628" s="31" t="str">
        <f>Nonpt_src_summary!F628</f>
        <v>38105</v>
      </c>
      <c r="E628" s="31" t="str">
        <f>Nonpt_src_summary!G628</f>
        <v>2310011505</v>
      </c>
      <c r="F628" s="31" t="str">
        <f>Nonpt_src_summary!H628</f>
        <v>Nonpoint Fugitives</v>
      </c>
      <c r="G628" s="160">
        <f>Nonpt_src_summary!I628</f>
        <v>0</v>
      </c>
      <c r="H628" s="124">
        <f>Nonpt_src_summary!J628</f>
        <v>0</v>
      </c>
      <c r="I628" s="124">
        <f>Nonpt_src_summary!K628</f>
        <v>0</v>
      </c>
      <c r="J628" s="124">
        <f>Nonpt_src_summary!L628</f>
        <v>0</v>
      </c>
      <c r="K628" s="125">
        <f>Nonpt_src_summary!M628</f>
        <v>0</v>
      </c>
    </row>
    <row r="629" spans="1:11">
      <c r="A629" s="31" t="s">
        <v>151</v>
      </c>
      <c r="B629" s="31" t="str">
        <f>Nonpt_src_summary!B629</f>
        <v>Tribal</v>
      </c>
      <c r="C629" s="31">
        <f>Nonpt_src_summary!E629</f>
        <v>38</v>
      </c>
      <c r="D629" s="31" t="str">
        <f>Nonpt_src_summary!F629</f>
        <v>38105</v>
      </c>
      <c r="E629" s="31" t="str">
        <f>Nonpt_src_summary!G629</f>
        <v>2310021501</v>
      </c>
      <c r="F629" s="31" t="str">
        <f>Nonpt_src_summary!H629</f>
        <v>Nonpoint Fugitives</v>
      </c>
      <c r="G629" s="160">
        <f>Nonpt_src_summary!I629</f>
        <v>0</v>
      </c>
      <c r="H629" s="124">
        <f>Nonpt_src_summary!J629</f>
        <v>0</v>
      </c>
      <c r="I629" s="124">
        <f>Nonpt_src_summary!K629</f>
        <v>0</v>
      </c>
      <c r="J629" s="124">
        <f>Nonpt_src_summary!L629</f>
        <v>0</v>
      </c>
      <c r="K629" s="125">
        <f>Nonpt_src_summary!M629</f>
        <v>0</v>
      </c>
    </row>
    <row r="630" spans="1:11">
      <c r="A630" s="31" t="s">
        <v>151</v>
      </c>
      <c r="B630" s="31" t="str">
        <f>Nonpt_src_summary!B630</f>
        <v>Tribal</v>
      </c>
      <c r="C630" s="31">
        <f>Nonpt_src_summary!E630</f>
        <v>38</v>
      </c>
      <c r="D630" s="31" t="str">
        <f>Nonpt_src_summary!F630</f>
        <v>38105</v>
      </c>
      <c r="E630" s="31" t="str">
        <f>Nonpt_src_summary!G630</f>
        <v>2310021502</v>
      </c>
      <c r="F630" s="31" t="str">
        <f>Nonpt_src_summary!H630</f>
        <v>Nonpoint Fugitives</v>
      </c>
      <c r="G630" s="160">
        <f>Nonpt_src_summary!I630</f>
        <v>0</v>
      </c>
      <c r="H630" s="124">
        <f>Nonpt_src_summary!J630</f>
        <v>0</v>
      </c>
      <c r="I630" s="124">
        <f>Nonpt_src_summary!K630</f>
        <v>0</v>
      </c>
      <c r="J630" s="124">
        <f>Nonpt_src_summary!L630</f>
        <v>0</v>
      </c>
      <c r="K630" s="125">
        <f>Nonpt_src_summary!M630</f>
        <v>0</v>
      </c>
    </row>
    <row r="631" spans="1:11">
      <c r="A631" s="31" t="s">
        <v>151</v>
      </c>
      <c r="B631" s="31" t="str">
        <f>Nonpt_src_summary!B631</f>
        <v>Tribal</v>
      </c>
      <c r="C631" s="31">
        <f>Nonpt_src_summary!E631</f>
        <v>38</v>
      </c>
      <c r="D631" s="31" t="str">
        <f>Nonpt_src_summary!F631</f>
        <v>38105</v>
      </c>
      <c r="E631" s="31" t="str">
        <f>Nonpt_src_summary!G631</f>
        <v>2310021503</v>
      </c>
      <c r="F631" s="31" t="str">
        <f>Nonpt_src_summary!H631</f>
        <v>Nonpoint Fugitives</v>
      </c>
      <c r="G631" s="160">
        <f>Nonpt_src_summary!I631</f>
        <v>0</v>
      </c>
      <c r="H631" s="124">
        <f>Nonpt_src_summary!J631</f>
        <v>0</v>
      </c>
      <c r="I631" s="124">
        <f>Nonpt_src_summary!K631</f>
        <v>0</v>
      </c>
      <c r="J631" s="124">
        <f>Nonpt_src_summary!L631</f>
        <v>0</v>
      </c>
      <c r="K631" s="125">
        <f>Nonpt_src_summary!M631</f>
        <v>0</v>
      </c>
    </row>
    <row r="632" spans="1:11">
      <c r="A632" s="31" t="s">
        <v>151</v>
      </c>
      <c r="B632" s="31" t="str">
        <f>Nonpt_src_summary!B632</f>
        <v>Tribal</v>
      </c>
      <c r="C632" s="31">
        <f>Nonpt_src_summary!E632</f>
        <v>38</v>
      </c>
      <c r="D632" s="31" t="str">
        <f>Nonpt_src_summary!F632</f>
        <v>38105</v>
      </c>
      <c r="E632" s="31" t="str">
        <f>Nonpt_src_summary!G632</f>
        <v>2310021505</v>
      </c>
      <c r="F632" s="31" t="str">
        <f>Nonpt_src_summary!H632</f>
        <v>Nonpoint Fugitives</v>
      </c>
      <c r="G632" s="160">
        <f>Nonpt_src_summary!I632</f>
        <v>0</v>
      </c>
      <c r="H632" s="124">
        <f>Nonpt_src_summary!J632</f>
        <v>0</v>
      </c>
      <c r="I632" s="124">
        <f>Nonpt_src_summary!K632</f>
        <v>0</v>
      </c>
      <c r="J632" s="124">
        <f>Nonpt_src_summary!L632</f>
        <v>0</v>
      </c>
      <c r="K632" s="125">
        <f>Nonpt_src_summary!M632</f>
        <v>0</v>
      </c>
    </row>
    <row r="633" spans="1:11">
      <c r="A633" s="31" t="s">
        <v>151</v>
      </c>
      <c r="B633" s="31" t="str">
        <f>Nonpt_src_summary!B633</f>
        <v>Tribal</v>
      </c>
      <c r="C633" s="31">
        <f>Nonpt_src_summary!E633</f>
        <v>38</v>
      </c>
      <c r="D633" s="31" t="str">
        <f>Nonpt_src_summary!F633</f>
        <v>38105</v>
      </c>
      <c r="E633" s="31" t="str">
        <f>Nonpt_src_summary!G633</f>
        <v>2310021506</v>
      </c>
      <c r="F633" s="31" t="str">
        <f>Nonpt_src_summary!H633</f>
        <v>Nonpoint Fugitives</v>
      </c>
      <c r="G633" s="160">
        <f>Nonpt_src_summary!I633</f>
        <v>0</v>
      </c>
      <c r="H633" s="124">
        <f>Nonpt_src_summary!J633</f>
        <v>0</v>
      </c>
      <c r="I633" s="124">
        <f>Nonpt_src_summary!K633</f>
        <v>0</v>
      </c>
      <c r="J633" s="124">
        <f>Nonpt_src_summary!L633</f>
        <v>0</v>
      </c>
      <c r="K633" s="125">
        <f>Nonpt_src_summary!M633</f>
        <v>0</v>
      </c>
    </row>
    <row r="634" spans="1:11">
      <c r="A634" s="31" t="s">
        <v>151</v>
      </c>
      <c r="B634" s="31" t="str">
        <f>Nonpt_src_summary!B634</f>
        <v>Tribal</v>
      </c>
      <c r="C634" s="31">
        <f>Nonpt_src_summary!E634</f>
        <v>38</v>
      </c>
      <c r="D634" s="31" t="str">
        <f>Nonpt_src_summary!F634</f>
        <v>38105</v>
      </c>
      <c r="E634" s="31" t="str">
        <f>Nonpt_src_summary!G634</f>
        <v>2310023511</v>
      </c>
      <c r="F634" s="31" t="str">
        <f>Nonpt_src_summary!H634</f>
        <v>Nonpoint Fugitives</v>
      </c>
      <c r="G634" s="160">
        <f>Nonpt_src_summary!I634</f>
        <v>0</v>
      </c>
      <c r="H634" s="124">
        <f>Nonpt_src_summary!J634</f>
        <v>0</v>
      </c>
      <c r="I634" s="124">
        <f>Nonpt_src_summary!K634</f>
        <v>0</v>
      </c>
      <c r="J634" s="124">
        <f>Nonpt_src_summary!L634</f>
        <v>0</v>
      </c>
      <c r="K634" s="125">
        <f>Nonpt_src_summary!M634</f>
        <v>0</v>
      </c>
    </row>
    <row r="635" spans="1:11">
      <c r="A635" s="31" t="s">
        <v>151</v>
      </c>
      <c r="B635" s="31" t="str">
        <f>Nonpt_src_summary!B635</f>
        <v>Tribal</v>
      </c>
      <c r="C635" s="31">
        <f>Nonpt_src_summary!E635</f>
        <v>38</v>
      </c>
      <c r="D635" s="31" t="str">
        <f>Nonpt_src_summary!F635</f>
        <v>38105</v>
      </c>
      <c r="E635" s="31" t="str">
        <f>Nonpt_src_summary!G635</f>
        <v>2310023512</v>
      </c>
      <c r="F635" s="31" t="str">
        <f>Nonpt_src_summary!H635</f>
        <v>Nonpoint Fugitives</v>
      </c>
      <c r="G635" s="160">
        <f>Nonpt_src_summary!I635</f>
        <v>0</v>
      </c>
      <c r="H635" s="124">
        <f>Nonpt_src_summary!J635</f>
        <v>0</v>
      </c>
      <c r="I635" s="124">
        <f>Nonpt_src_summary!K635</f>
        <v>0</v>
      </c>
      <c r="J635" s="124">
        <f>Nonpt_src_summary!L635</f>
        <v>0</v>
      </c>
      <c r="K635" s="125">
        <f>Nonpt_src_summary!M635</f>
        <v>0</v>
      </c>
    </row>
    <row r="636" spans="1:11">
      <c r="A636" s="31" t="s">
        <v>151</v>
      </c>
      <c r="B636" s="31" t="str">
        <f>Nonpt_src_summary!B636</f>
        <v>Tribal</v>
      </c>
      <c r="C636" s="31">
        <f>Nonpt_src_summary!E636</f>
        <v>38</v>
      </c>
      <c r="D636" s="31" t="str">
        <f>Nonpt_src_summary!F636</f>
        <v>38105</v>
      </c>
      <c r="E636" s="31" t="str">
        <f>Nonpt_src_summary!G636</f>
        <v>2310023513</v>
      </c>
      <c r="F636" s="31" t="str">
        <f>Nonpt_src_summary!H636</f>
        <v>Nonpoint Fugitives</v>
      </c>
      <c r="G636" s="160">
        <f>Nonpt_src_summary!I636</f>
        <v>0</v>
      </c>
      <c r="H636" s="124">
        <f>Nonpt_src_summary!J636</f>
        <v>0</v>
      </c>
      <c r="I636" s="124">
        <f>Nonpt_src_summary!K636</f>
        <v>0</v>
      </c>
      <c r="J636" s="124">
        <f>Nonpt_src_summary!L636</f>
        <v>0</v>
      </c>
      <c r="K636" s="125">
        <f>Nonpt_src_summary!M636</f>
        <v>0</v>
      </c>
    </row>
    <row r="637" spans="1:11">
      <c r="A637" s="31" t="s">
        <v>151</v>
      </c>
      <c r="B637" s="31" t="str">
        <f>Nonpt_src_summary!B637</f>
        <v>Tribal</v>
      </c>
      <c r="C637" s="31">
        <f>Nonpt_src_summary!E637</f>
        <v>38</v>
      </c>
      <c r="D637" s="31" t="str">
        <f>Nonpt_src_summary!F637</f>
        <v>38105</v>
      </c>
      <c r="E637" s="31" t="str">
        <f>Nonpt_src_summary!G637</f>
        <v>2310023515</v>
      </c>
      <c r="F637" s="31" t="str">
        <f>Nonpt_src_summary!H637</f>
        <v>Nonpoint Fugitives</v>
      </c>
      <c r="G637" s="160">
        <f>Nonpt_src_summary!I637</f>
        <v>0</v>
      </c>
      <c r="H637" s="124">
        <f>Nonpt_src_summary!J637</f>
        <v>0</v>
      </c>
      <c r="I637" s="124">
        <f>Nonpt_src_summary!K637</f>
        <v>0</v>
      </c>
      <c r="J637" s="124">
        <f>Nonpt_src_summary!L637</f>
        <v>0</v>
      </c>
      <c r="K637" s="125">
        <f>Nonpt_src_summary!M637</f>
        <v>0</v>
      </c>
    </row>
    <row r="638" spans="1:11">
      <c r="A638" s="31" t="s">
        <v>151</v>
      </c>
      <c r="B638" s="31" t="str">
        <f>Nonpt_src_summary!B638</f>
        <v>Tribal</v>
      </c>
      <c r="C638" s="31">
        <f>Nonpt_src_summary!E638</f>
        <v>38</v>
      </c>
      <c r="D638" s="31" t="str">
        <f>Nonpt_src_summary!F638</f>
        <v>38105</v>
      </c>
      <c r="E638" s="31" t="str">
        <f>Nonpt_src_summary!G638</f>
        <v>2310023516</v>
      </c>
      <c r="F638" s="31" t="str">
        <f>Nonpt_src_summary!H638</f>
        <v>Nonpoint Fugitives</v>
      </c>
      <c r="G638" s="160">
        <f>Nonpt_src_summary!I638</f>
        <v>0</v>
      </c>
      <c r="H638" s="124">
        <f>Nonpt_src_summary!J638</f>
        <v>0</v>
      </c>
      <c r="I638" s="124">
        <f>Nonpt_src_summary!K638</f>
        <v>0</v>
      </c>
      <c r="J638" s="124">
        <f>Nonpt_src_summary!L638</f>
        <v>0</v>
      </c>
      <c r="K638" s="125">
        <f>Nonpt_src_summary!M638</f>
        <v>0</v>
      </c>
    </row>
    <row r="639" spans="1:11">
      <c r="A639" s="31" t="s">
        <v>151</v>
      </c>
      <c r="B639" s="31" t="str">
        <f>Nonpt_src_summary!B639</f>
        <v>Tribal</v>
      </c>
      <c r="C639" s="31">
        <f>Nonpt_src_summary!E639</f>
        <v>38</v>
      </c>
      <c r="D639" s="31" t="str">
        <f>Nonpt_src_summary!F639</f>
        <v>38007</v>
      </c>
      <c r="E639" s="31" t="str">
        <f>Nonpt_src_summary!G639</f>
        <v>2310023310</v>
      </c>
      <c r="F639" s="31" t="str">
        <f>Nonpt_src_summary!H639</f>
        <v>Pneumatic Pumps</v>
      </c>
      <c r="G639" s="160">
        <f>Nonpt_src_summary!I639</f>
        <v>0</v>
      </c>
      <c r="H639" s="124">
        <f>Nonpt_src_summary!J639</f>
        <v>0</v>
      </c>
      <c r="I639" s="124">
        <f>Nonpt_src_summary!K639</f>
        <v>0</v>
      </c>
      <c r="J639" s="124">
        <f>Nonpt_src_summary!L639</f>
        <v>0</v>
      </c>
      <c r="K639" s="125">
        <f>Nonpt_src_summary!M639</f>
        <v>0</v>
      </c>
    </row>
    <row r="640" spans="1:11">
      <c r="A640" s="31" t="s">
        <v>151</v>
      </c>
      <c r="B640" s="31" t="str">
        <f>Nonpt_src_summary!B640</f>
        <v>Tribal</v>
      </c>
      <c r="C640" s="31">
        <f>Nonpt_src_summary!E640</f>
        <v>38</v>
      </c>
      <c r="D640" s="31" t="str">
        <f>Nonpt_src_summary!F640</f>
        <v>38007</v>
      </c>
      <c r="E640" s="31" t="str">
        <f>Nonpt_src_summary!G640</f>
        <v>2310111401</v>
      </c>
      <c r="F640" s="31" t="str">
        <f>Nonpt_src_summary!H640</f>
        <v>Pneumatic Pumps</v>
      </c>
      <c r="G640" s="160">
        <f>Nonpt_src_summary!I640</f>
        <v>0</v>
      </c>
      <c r="H640" s="124">
        <f>Nonpt_src_summary!J640</f>
        <v>0</v>
      </c>
      <c r="I640" s="124">
        <f>Nonpt_src_summary!K640</f>
        <v>0</v>
      </c>
      <c r="J640" s="124">
        <f>Nonpt_src_summary!L640</f>
        <v>0</v>
      </c>
      <c r="K640" s="125">
        <f>Nonpt_src_summary!M640</f>
        <v>0</v>
      </c>
    </row>
    <row r="641" spans="1:11">
      <c r="A641" s="31" t="s">
        <v>151</v>
      </c>
      <c r="B641" s="31" t="str">
        <f>Nonpt_src_summary!B641</f>
        <v>Tribal</v>
      </c>
      <c r="C641" s="31">
        <f>Nonpt_src_summary!E641</f>
        <v>38</v>
      </c>
      <c r="D641" s="31" t="str">
        <f>Nonpt_src_summary!F641</f>
        <v>38007</v>
      </c>
      <c r="E641" s="31" t="str">
        <f>Nonpt_src_summary!G641</f>
        <v>2310121401</v>
      </c>
      <c r="F641" s="31" t="str">
        <f>Nonpt_src_summary!H641</f>
        <v>Pneumatic Pumps</v>
      </c>
      <c r="G641" s="160">
        <f>Nonpt_src_summary!I641</f>
        <v>0</v>
      </c>
      <c r="H641" s="124">
        <f>Nonpt_src_summary!J641</f>
        <v>0</v>
      </c>
      <c r="I641" s="124">
        <f>Nonpt_src_summary!K641</f>
        <v>0</v>
      </c>
      <c r="J641" s="124">
        <f>Nonpt_src_summary!L641</f>
        <v>0</v>
      </c>
      <c r="K641" s="125">
        <f>Nonpt_src_summary!M641</f>
        <v>0</v>
      </c>
    </row>
    <row r="642" spans="1:11">
      <c r="A642" s="31" t="s">
        <v>151</v>
      </c>
      <c r="B642" s="31" t="str">
        <f>Nonpt_src_summary!B642</f>
        <v>Tribal</v>
      </c>
      <c r="C642" s="31">
        <f>Nonpt_src_summary!E642</f>
        <v>38</v>
      </c>
      <c r="D642" s="31" t="str">
        <f>Nonpt_src_summary!F642</f>
        <v>38009</v>
      </c>
      <c r="E642" s="31" t="str">
        <f>Nonpt_src_summary!G642</f>
        <v>2310023310</v>
      </c>
      <c r="F642" s="31" t="str">
        <f>Nonpt_src_summary!H642</f>
        <v>Pneumatic Pumps</v>
      </c>
      <c r="G642" s="160">
        <f>Nonpt_src_summary!I642</f>
        <v>0</v>
      </c>
      <c r="H642" s="124">
        <f>Nonpt_src_summary!J642</f>
        <v>0</v>
      </c>
      <c r="I642" s="124">
        <f>Nonpt_src_summary!K642</f>
        <v>0</v>
      </c>
      <c r="J642" s="124">
        <f>Nonpt_src_summary!L642</f>
        <v>0</v>
      </c>
      <c r="K642" s="125">
        <f>Nonpt_src_summary!M642</f>
        <v>0</v>
      </c>
    </row>
    <row r="643" spans="1:11">
      <c r="A643" s="31" t="s">
        <v>151</v>
      </c>
      <c r="B643" s="31" t="str">
        <f>Nonpt_src_summary!B643</f>
        <v>Tribal</v>
      </c>
      <c r="C643" s="31">
        <f>Nonpt_src_summary!E643</f>
        <v>38</v>
      </c>
      <c r="D643" s="31" t="str">
        <f>Nonpt_src_summary!F643</f>
        <v>38009</v>
      </c>
      <c r="E643" s="31" t="str">
        <f>Nonpt_src_summary!G643</f>
        <v>2310111401</v>
      </c>
      <c r="F643" s="31" t="str">
        <f>Nonpt_src_summary!H643</f>
        <v>Pneumatic Pumps</v>
      </c>
      <c r="G643" s="160">
        <f>Nonpt_src_summary!I643</f>
        <v>0</v>
      </c>
      <c r="H643" s="124">
        <f>Nonpt_src_summary!J643</f>
        <v>0</v>
      </c>
      <c r="I643" s="124">
        <f>Nonpt_src_summary!K643</f>
        <v>0</v>
      </c>
      <c r="J643" s="124">
        <f>Nonpt_src_summary!L643</f>
        <v>0</v>
      </c>
      <c r="K643" s="125">
        <f>Nonpt_src_summary!M643</f>
        <v>0</v>
      </c>
    </row>
    <row r="644" spans="1:11">
      <c r="A644" s="31" t="s">
        <v>151</v>
      </c>
      <c r="B644" s="31" t="str">
        <f>Nonpt_src_summary!B644</f>
        <v>Tribal</v>
      </c>
      <c r="C644" s="31">
        <f>Nonpt_src_summary!E644</f>
        <v>38</v>
      </c>
      <c r="D644" s="31" t="str">
        <f>Nonpt_src_summary!F644</f>
        <v>38009</v>
      </c>
      <c r="E644" s="31" t="str">
        <f>Nonpt_src_summary!G644</f>
        <v>2310121401</v>
      </c>
      <c r="F644" s="31" t="str">
        <f>Nonpt_src_summary!H644</f>
        <v>Pneumatic Pumps</v>
      </c>
      <c r="G644" s="160">
        <f>Nonpt_src_summary!I644</f>
        <v>0</v>
      </c>
      <c r="H644" s="124">
        <f>Nonpt_src_summary!J644</f>
        <v>0</v>
      </c>
      <c r="I644" s="124">
        <f>Nonpt_src_summary!K644</f>
        <v>0</v>
      </c>
      <c r="J644" s="124">
        <f>Nonpt_src_summary!L644</f>
        <v>0</v>
      </c>
      <c r="K644" s="125">
        <f>Nonpt_src_summary!M644</f>
        <v>0</v>
      </c>
    </row>
    <row r="645" spans="1:11">
      <c r="A645" s="31" t="s">
        <v>151</v>
      </c>
      <c r="B645" s="31" t="str">
        <f>Nonpt_src_summary!B645</f>
        <v>Tribal</v>
      </c>
      <c r="C645" s="31">
        <f>Nonpt_src_summary!E645</f>
        <v>38</v>
      </c>
      <c r="D645" s="31" t="str">
        <f>Nonpt_src_summary!F645</f>
        <v>38011</v>
      </c>
      <c r="E645" s="31" t="str">
        <f>Nonpt_src_summary!G645</f>
        <v>2310023310</v>
      </c>
      <c r="F645" s="31" t="str">
        <f>Nonpt_src_summary!H645</f>
        <v>Pneumatic Pumps</v>
      </c>
      <c r="G645" s="160">
        <f>Nonpt_src_summary!I645</f>
        <v>0</v>
      </c>
      <c r="H645" s="124">
        <f>Nonpt_src_summary!J645</f>
        <v>0</v>
      </c>
      <c r="I645" s="124">
        <f>Nonpt_src_summary!K645</f>
        <v>0</v>
      </c>
      <c r="J645" s="124">
        <f>Nonpt_src_summary!L645</f>
        <v>0</v>
      </c>
      <c r="K645" s="125">
        <f>Nonpt_src_summary!M645</f>
        <v>0</v>
      </c>
    </row>
    <row r="646" spans="1:11">
      <c r="A646" s="31" t="s">
        <v>151</v>
      </c>
      <c r="B646" s="31" t="str">
        <f>Nonpt_src_summary!B646</f>
        <v>Tribal</v>
      </c>
      <c r="C646" s="31">
        <f>Nonpt_src_summary!E646</f>
        <v>38</v>
      </c>
      <c r="D646" s="31" t="str">
        <f>Nonpt_src_summary!F646</f>
        <v>38011</v>
      </c>
      <c r="E646" s="31" t="str">
        <f>Nonpt_src_summary!G646</f>
        <v>2310111401</v>
      </c>
      <c r="F646" s="31" t="str">
        <f>Nonpt_src_summary!H646</f>
        <v>Pneumatic Pumps</v>
      </c>
      <c r="G646" s="160">
        <f>Nonpt_src_summary!I646</f>
        <v>0</v>
      </c>
      <c r="H646" s="124">
        <f>Nonpt_src_summary!J646</f>
        <v>0</v>
      </c>
      <c r="I646" s="124">
        <f>Nonpt_src_summary!K646</f>
        <v>0</v>
      </c>
      <c r="J646" s="124">
        <f>Nonpt_src_summary!L646</f>
        <v>0</v>
      </c>
      <c r="K646" s="125">
        <f>Nonpt_src_summary!M646</f>
        <v>0</v>
      </c>
    </row>
    <row r="647" spans="1:11">
      <c r="A647" s="31" t="s">
        <v>151</v>
      </c>
      <c r="B647" s="31" t="str">
        <f>Nonpt_src_summary!B647</f>
        <v>Tribal</v>
      </c>
      <c r="C647" s="31">
        <f>Nonpt_src_summary!E647</f>
        <v>38</v>
      </c>
      <c r="D647" s="31" t="str">
        <f>Nonpt_src_summary!F647</f>
        <v>38011</v>
      </c>
      <c r="E647" s="31" t="str">
        <f>Nonpt_src_summary!G647</f>
        <v>2310121401</v>
      </c>
      <c r="F647" s="31" t="str">
        <f>Nonpt_src_summary!H647</f>
        <v>Pneumatic Pumps</v>
      </c>
      <c r="G647" s="160">
        <f>Nonpt_src_summary!I647</f>
        <v>0</v>
      </c>
      <c r="H647" s="124">
        <f>Nonpt_src_summary!J647</f>
        <v>0</v>
      </c>
      <c r="I647" s="124">
        <f>Nonpt_src_summary!K647</f>
        <v>0</v>
      </c>
      <c r="J647" s="124">
        <f>Nonpt_src_summary!L647</f>
        <v>0</v>
      </c>
      <c r="K647" s="125">
        <f>Nonpt_src_summary!M647</f>
        <v>0</v>
      </c>
    </row>
    <row r="648" spans="1:11">
      <c r="A648" s="31" t="s">
        <v>151</v>
      </c>
      <c r="B648" s="31" t="str">
        <f>Nonpt_src_summary!B648</f>
        <v>Tribal</v>
      </c>
      <c r="C648" s="31">
        <f>Nonpt_src_summary!E648</f>
        <v>38</v>
      </c>
      <c r="D648" s="31" t="str">
        <f>Nonpt_src_summary!F648</f>
        <v>38013</v>
      </c>
      <c r="E648" s="31" t="str">
        <f>Nonpt_src_summary!G648</f>
        <v>2310023310</v>
      </c>
      <c r="F648" s="31" t="str">
        <f>Nonpt_src_summary!H648</f>
        <v>Pneumatic Pumps</v>
      </c>
      <c r="G648" s="160">
        <f>Nonpt_src_summary!I648</f>
        <v>0</v>
      </c>
      <c r="H648" s="124">
        <f>Nonpt_src_summary!J648</f>
        <v>0</v>
      </c>
      <c r="I648" s="124">
        <f>Nonpt_src_summary!K648</f>
        <v>0</v>
      </c>
      <c r="J648" s="124">
        <f>Nonpt_src_summary!L648</f>
        <v>0</v>
      </c>
      <c r="K648" s="125">
        <f>Nonpt_src_summary!M648</f>
        <v>0</v>
      </c>
    </row>
    <row r="649" spans="1:11">
      <c r="A649" s="31" t="s">
        <v>151</v>
      </c>
      <c r="B649" s="31" t="str">
        <f>Nonpt_src_summary!B649</f>
        <v>Tribal</v>
      </c>
      <c r="C649" s="31">
        <f>Nonpt_src_summary!E649</f>
        <v>38</v>
      </c>
      <c r="D649" s="31" t="str">
        <f>Nonpt_src_summary!F649</f>
        <v>38013</v>
      </c>
      <c r="E649" s="31" t="str">
        <f>Nonpt_src_summary!G649</f>
        <v>2310111401</v>
      </c>
      <c r="F649" s="31" t="str">
        <f>Nonpt_src_summary!H649</f>
        <v>Pneumatic Pumps</v>
      </c>
      <c r="G649" s="160">
        <f>Nonpt_src_summary!I649</f>
        <v>0</v>
      </c>
      <c r="H649" s="124">
        <f>Nonpt_src_summary!J649</f>
        <v>0</v>
      </c>
      <c r="I649" s="124">
        <f>Nonpt_src_summary!K649</f>
        <v>0</v>
      </c>
      <c r="J649" s="124">
        <f>Nonpt_src_summary!L649</f>
        <v>0</v>
      </c>
      <c r="K649" s="125">
        <f>Nonpt_src_summary!M649</f>
        <v>0</v>
      </c>
    </row>
    <row r="650" spans="1:11">
      <c r="A650" s="31" t="s">
        <v>151</v>
      </c>
      <c r="B650" s="31" t="str">
        <f>Nonpt_src_summary!B650</f>
        <v>Tribal</v>
      </c>
      <c r="C650" s="31">
        <f>Nonpt_src_summary!E650</f>
        <v>38</v>
      </c>
      <c r="D650" s="31" t="str">
        <f>Nonpt_src_summary!F650</f>
        <v>38013</v>
      </c>
      <c r="E650" s="31" t="str">
        <f>Nonpt_src_summary!G650</f>
        <v>2310121401</v>
      </c>
      <c r="F650" s="31" t="str">
        <f>Nonpt_src_summary!H650</f>
        <v>Pneumatic Pumps</v>
      </c>
      <c r="G650" s="160">
        <f>Nonpt_src_summary!I650</f>
        <v>0</v>
      </c>
      <c r="H650" s="124">
        <f>Nonpt_src_summary!J650</f>
        <v>0</v>
      </c>
      <c r="I650" s="124">
        <f>Nonpt_src_summary!K650</f>
        <v>0</v>
      </c>
      <c r="J650" s="124">
        <f>Nonpt_src_summary!L650</f>
        <v>0</v>
      </c>
      <c r="K650" s="125">
        <f>Nonpt_src_summary!M650</f>
        <v>0</v>
      </c>
    </row>
    <row r="651" spans="1:11">
      <c r="A651" s="31" t="s">
        <v>151</v>
      </c>
      <c r="B651" s="31" t="str">
        <f>Nonpt_src_summary!B651</f>
        <v>Tribal</v>
      </c>
      <c r="C651" s="31">
        <f>Nonpt_src_summary!E651</f>
        <v>30</v>
      </c>
      <c r="D651" s="31" t="str">
        <f>Nonpt_src_summary!F651</f>
        <v>30019</v>
      </c>
      <c r="E651" s="31" t="str">
        <f>Nonpt_src_summary!G651</f>
        <v>2310023310</v>
      </c>
      <c r="F651" s="31" t="str">
        <f>Nonpt_src_summary!H651</f>
        <v>Pneumatic Pumps</v>
      </c>
      <c r="G651" s="160">
        <f>Nonpt_src_summary!I651</f>
        <v>0</v>
      </c>
      <c r="H651" s="124">
        <f>Nonpt_src_summary!J651</f>
        <v>0</v>
      </c>
      <c r="I651" s="124">
        <f>Nonpt_src_summary!K651</f>
        <v>0</v>
      </c>
      <c r="J651" s="124">
        <f>Nonpt_src_summary!L651</f>
        <v>0</v>
      </c>
      <c r="K651" s="125">
        <f>Nonpt_src_summary!M651</f>
        <v>0</v>
      </c>
    </row>
    <row r="652" spans="1:11">
      <c r="A652" s="31" t="s">
        <v>151</v>
      </c>
      <c r="B652" s="31" t="str">
        <f>Nonpt_src_summary!B652</f>
        <v>Tribal</v>
      </c>
      <c r="C652" s="31">
        <f>Nonpt_src_summary!E652</f>
        <v>30</v>
      </c>
      <c r="D652" s="31" t="str">
        <f>Nonpt_src_summary!F652</f>
        <v>30019</v>
      </c>
      <c r="E652" s="31" t="str">
        <f>Nonpt_src_summary!G652</f>
        <v>2310111401</v>
      </c>
      <c r="F652" s="31" t="str">
        <f>Nonpt_src_summary!H652</f>
        <v>Pneumatic Pumps</v>
      </c>
      <c r="G652" s="160">
        <f>Nonpt_src_summary!I652</f>
        <v>0</v>
      </c>
      <c r="H652" s="124">
        <f>Nonpt_src_summary!J652</f>
        <v>6.1069699999999998E-3</v>
      </c>
      <c r="I652" s="124">
        <f>Nonpt_src_summary!K652</f>
        <v>0</v>
      </c>
      <c r="J652" s="124">
        <f>Nonpt_src_summary!L652</f>
        <v>0</v>
      </c>
      <c r="K652" s="125">
        <f>Nonpt_src_summary!M652</f>
        <v>0</v>
      </c>
    </row>
    <row r="653" spans="1:11">
      <c r="A653" s="31" t="s">
        <v>151</v>
      </c>
      <c r="B653" s="31" t="str">
        <f>Nonpt_src_summary!B653</f>
        <v>Tribal</v>
      </c>
      <c r="C653" s="31">
        <f>Nonpt_src_summary!E653</f>
        <v>30</v>
      </c>
      <c r="D653" s="31" t="str">
        <f>Nonpt_src_summary!F653</f>
        <v>30019</v>
      </c>
      <c r="E653" s="31" t="str">
        <f>Nonpt_src_summary!G653</f>
        <v>2310121401</v>
      </c>
      <c r="F653" s="31" t="str">
        <f>Nonpt_src_summary!H653</f>
        <v>Pneumatic Pumps</v>
      </c>
      <c r="G653" s="160">
        <f>Nonpt_src_summary!I653</f>
        <v>0</v>
      </c>
      <c r="H653" s="124">
        <f>Nonpt_src_summary!J653</f>
        <v>0</v>
      </c>
      <c r="I653" s="124">
        <f>Nonpt_src_summary!K653</f>
        <v>0</v>
      </c>
      <c r="J653" s="124">
        <f>Nonpt_src_summary!L653</f>
        <v>0</v>
      </c>
      <c r="K653" s="125">
        <f>Nonpt_src_summary!M653</f>
        <v>0</v>
      </c>
    </row>
    <row r="654" spans="1:11">
      <c r="A654" s="31" t="s">
        <v>151</v>
      </c>
      <c r="B654" s="31" t="str">
        <f>Nonpt_src_summary!B654</f>
        <v>Tribal</v>
      </c>
      <c r="C654" s="31">
        <f>Nonpt_src_summary!E654</f>
        <v>30</v>
      </c>
      <c r="D654" s="31" t="str">
        <f>Nonpt_src_summary!F654</f>
        <v>30021</v>
      </c>
      <c r="E654" s="31" t="str">
        <f>Nonpt_src_summary!G654</f>
        <v>2310023310</v>
      </c>
      <c r="F654" s="31" t="str">
        <f>Nonpt_src_summary!H654</f>
        <v>Pneumatic Pumps</v>
      </c>
      <c r="G654" s="160">
        <f>Nonpt_src_summary!I654</f>
        <v>0</v>
      </c>
      <c r="H654" s="124">
        <f>Nonpt_src_summary!J654</f>
        <v>0</v>
      </c>
      <c r="I654" s="124">
        <f>Nonpt_src_summary!K654</f>
        <v>0</v>
      </c>
      <c r="J654" s="124">
        <f>Nonpt_src_summary!L654</f>
        <v>0</v>
      </c>
      <c r="K654" s="125">
        <f>Nonpt_src_summary!M654</f>
        <v>0</v>
      </c>
    </row>
    <row r="655" spans="1:11">
      <c r="A655" s="31" t="s">
        <v>151</v>
      </c>
      <c r="B655" s="31" t="str">
        <f>Nonpt_src_summary!B655</f>
        <v>Tribal</v>
      </c>
      <c r="C655" s="31">
        <f>Nonpt_src_summary!E655</f>
        <v>30</v>
      </c>
      <c r="D655" s="31" t="str">
        <f>Nonpt_src_summary!F655</f>
        <v>30021</v>
      </c>
      <c r="E655" s="31" t="str">
        <f>Nonpt_src_summary!G655</f>
        <v>2310111401</v>
      </c>
      <c r="F655" s="31" t="str">
        <f>Nonpt_src_summary!H655</f>
        <v>Pneumatic Pumps</v>
      </c>
      <c r="G655" s="160">
        <f>Nonpt_src_summary!I655</f>
        <v>0</v>
      </c>
      <c r="H655" s="124">
        <f>Nonpt_src_summary!J655</f>
        <v>0</v>
      </c>
      <c r="I655" s="124">
        <f>Nonpt_src_summary!K655</f>
        <v>0</v>
      </c>
      <c r="J655" s="124">
        <f>Nonpt_src_summary!L655</f>
        <v>0</v>
      </c>
      <c r="K655" s="125">
        <f>Nonpt_src_summary!M655</f>
        <v>0</v>
      </c>
    </row>
    <row r="656" spans="1:11">
      <c r="A656" s="31" t="s">
        <v>151</v>
      </c>
      <c r="B656" s="31" t="str">
        <f>Nonpt_src_summary!B656</f>
        <v>Tribal</v>
      </c>
      <c r="C656" s="31">
        <f>Nonpt_src_summary!E656</f>
        <v>30</v>
      </c>
      <c r="D656" s="31" t="str">
        <f>Nonpt_src_summary!F656</f>
        <v>30021</v>
      </c>
      <c r="E656" s="31" t="str">
        <f>Nonpt_src_summary!G656</f>
        <v>2310121401</v>
      </c>
      <c r="F656" s="31" t="str">
        <f>Nonpt_src_summary!H656</f>
        <v>Pneumatic Pumps</v>
      </c>
      <c r="G656" s="160">
        <f>Nonpt_src_summary!I656</f>
        <v>0</v>
      </c>
      <c r="H656" s="124">
        <f>Nonpt_src_summary!J656</f>
        <v>0</v>
      </c>
      <c r="I656" s="124">
        <f>Nonpt_src_summary!K656</f>
        <v>0</v>
      </c>
      <c r="J656" s="124">
        <f>Nonpt_src_summary!L656</f>
        <v>0</v>
      </c>
      <c r="K656" s="125">
        <f>Nonpt_src_summary!M656</f>
        <v>0</v>
      </c>
    </row>
    <row r="657" spans="1:11">
      <c r="A657" s="31" t="s">
        <v>151</v>
      </c>
      <c r="B657" s="31" t="str">
        <f>Nonpt_src_summary!B657</f>
        <v>Tribal</v>
      </c>
      <c r="C657" s="31">
        <f>Nonpt_src_summary!E657</f>
        <v>38</v>
      </c>
      <c r="D657" s="31" t="str">
        <f>Nonpt_src_summary!F657</f>
        <v>38023</v>
      </c>
      <c r="E657" s="31" t="str">
        <f>Nonpt_src_summary!G657</f>
        <v>2310023310</v>
      </c>
      <c r="F657" s="31" t="str">
        <f>Nonpt_src_summary!H657</f>
        <v>Pneumatic Pumps</v>
      </c>
      <c r="G657" s="160">
        <f>Nonpt_src_summary!I657</f>
        <v>0</v>
      </c>
      <c r="H657" s="124">
        <f>Nonpt_src_summary!J657</f>
        <v>0</v>
      </c>
      <c r="I657" s="124">
        <f>Nonpt_src_summary!K657</f>
        <v>0</v>
      </c>
      <c r="J657" s="124">
        <f>Nonpt_src_summary!L657</f>
        <v>0</v>
      </c>
      <c r="K657" s="125">
        <f>Nonpt_src_summary!M657</f>
        <v>0</v>
      </c>
    </row>
    <row r="658" spans="1:11">
      <c r="A658" s="31" t="s">
        <v>151</v>
      </c>
      <c r="B658" s="31" t="str">
        <f>Nonpt_src_summary!B658</f>
        <v>Tribal</v>
      </c>
      <c r="C658" s="31">
        <f>Nonpt_src_summary!E658</f>
        <v>38</v>
      </c>
      <c r="D658" s="31" t="str">
        <f>Nonpt_src_summary!F658</f>
        <v>38023</v>
      </c>
      <c r="E658" s="31" t="str">
        <f>Nonpt_src_summary!G658</f>
        <v>2310111401</v>
      </c>
      <c r="F658" s="31" t="str">
        <f>Nonpt_src_summary!H658</f>
        <v>Pneumatic Pumps</v>
      </c>
      <c r="G658" s="160">
        <f>Nonpt_src_summary!I658</f>
        <v>0</v>
      </c>
      <c r="H658" s="124">
        <f>Nonpt_src_summary!J658</f>
        <v>0</v>
      </c>
      <c r="I658" s="124">
        <f>Nonpt_src_summary!K658</f>
        <v>0</v>
      </c>
      <c r="J658" s="124">
        <f>Nonpt_src_summary!L658</f>
        <v>0</v>
      </c>
      <c r="K658" s="125">
        <f>Nonpt_src_summary!M658</f>
        <v>0</v>
      </c>
    </row>
    <row r="659" spans="1:11">
      <c r="A659" s="31" t="s">
        <v>151</v>
      </c>
      <c r="B659" s="31" t="str">
        <f>Nonpt_src_summary!B659</f>
        <v>Tribal</v>
      </c>
      <c r="C659" s="31">
        <f>Nonpt_src_summary!E659</f>
        <v>38</v>
      </c>
      <c r="D659" s="31" t="str">
        <f>Nonpt_src_summary!F659</f>
        <v>38023</v>
      </c>
      <c r="E659" s="31" t="str">
        <f>Nonpt_src_summary!G659</f>
        <v>2310121401</v>
      </c>
      <c r="F659" s="31" t="str">
        <f>Nonpt_src_summary!H659</f>
        <v>Pneumatic Pumps</v>
      </c>
      <c r="G659" s="160">
        <f>Nonpt_src_summary!I659</f>
        <v>0</v>
      </c>
      <c r="H659" s="124">
        <f>Nonpt_src_summary!J659</f>
        <v>0</v>
      </c>
      <c r="I659" s="124">
        <f>Nonpt_src_summary!K659</f>
        <v>0</v>
      </c>
      <c r="J659" s="124">
        <f>Nonpt_src_summary!L659</f>
        <v>0</v>
      </c>
      <c r="K659" s="125">
        <f>Nonpt_src_summary!M659</f>
        <v>0</v>
      </c>
    </row>
    <row r="660" spans="1:11">
      <c r="A660" s="31" t="s">
        <v>151</v>
      </c>
      <c r="B660" s="31" t="str">
        <f>Nonpt_src_summary!B660</f>
        <v>Tribal</v>
      </c>
      <c r="C660" s="31">
        <f>Nonpt_src_summary!E660</f>
        <v>38</v>
      </c>
      <c r="D660" s="31" t="str">
        <f>Nonpt_src_summary!F660</f>
        <v>38025</v>
      </c>
      <c r="E660" s="31" t="str">
        <f>Nonpt_src_summary!G660</f>
        <v>2310023310</v>
      </c>
      <c r="F660" s="31" t="str">
        <f>Nonpt_src_summary!H660</f>
        <v>Pneumatic Pumps</v>
      </c>
      <c r="G660" s="160">
        <f>Nonpt_src_summary!I660</f>
        <v>0</v>
      </c>
      <c r="H660" s="124">
        <f>Nonpt_src_summary!J660</f>
        <v>0</v>
      </c>
      <c r="I660" s="124">
        <f>Nonpt_src_summary!K660</f>
        <v>0</v>
      </c>
      <c r="J660" s="124">
        <f>Nonpt_src_summary!L660</f>
        <v>0</v>
      </c>
      <c r="K660" s="125">
        <f>Nonpt_src_summary!M660</f>
        <v>0</v>
      </c>
    </row>
    <row r="661" spans="1:11">
      <c r="A661" s="31" t="s">
        <v>151</v>
      </c>
      <c r="B661" s="31" t="str">
        <f>Nonpt_src_summary!B661</f>
        <v>Tribal</v>
      </c>
      <c r="C661" s="31">
        <f>Nonpt_src_summary!E661</f>
        <v>38</v>
      </c>
      <c r="D661" s="31" t="str">
        <f>Nonpt_src_summary!F661</f>
        <v>38025</v>
      </c>
      <c r="E661" s="31" t="str">
        <f>Nonpt_src_summary!G661</f>
        <v>2310111401</v>
      </c>
      <c r="F661" s="31" t="str">
        <f>Nonpt_src_summary!H661</f>
        <v>Pneumatic Pumps</v>
      </c>
      <c r="G661" s="160">
        <f>Nonpt_src_summary!I661</f>
        <v>0</v>
      </c>
      <c r="H661" s="124">
        <f>Nonpt_src_summary!J661</f>
        <v>2.4566418147448013</v>
      </c>
      <c r="I661" s="124">
        <f>Nonpt_src_summary!K661</f>
        <v>0</v>
      </c>
      <c r="J661" s="124">
        <f>Nonpt_src_summary!L661</f>
        <v>0</v>
      </c>
      <c r="K661" s="125">
        <f>Nonpt_src_summary!M661</f>
        <v>0</v>
      </c>
    </row>
    <row r="662" spans="1:11">
      <c r="A662" s="31" t="s">
        <v>151</v>
      </c>
      <c r="B662" s="31" t="str">
        <f>Nonpt_src_summary!B662</f>
        <v>Tribal</v>
      </c>
      <c r="C662" s="31">
        <f>Nonpt_src_summary!E662</f>
        <v>38</v>
      </c>
      <c r="D662" s="31" t="str">
        <f>Nonpt_src_summary!F662</f>
        <v>38025</v>
      </c>
      <c r="E662" s="31" t="str">
        <f>Nonpt_src_summary!G662</f>
        <v>2310121401</v>
      </c>
      <c r="F662" s="31" t="str">
        <f>Nonpt_src_summary!H662</f>
        <v>Pneumatic Pumps</v>
      </c>
      <c r="G662" s="160">
        <f>Nonpt_src_summary!I662</f>
        <v>0</v>
      </c>
      <c r="H662" s="124">
        <f>Nonpt_src_summary!J662</f>
        <v>0</v>
      </c>
      <c r="I662" s="124">
        <f>Nonpt_src_summary!K662</f>
        <v>0</v>
      </c>
      <c r="J662" s="124">
        <f>Nonpt_src_summary!L662</f>
        <v>0</v>
      </c>
      <c r="K662" s="125">
        <f>Nonpt_src_summary!M662</f>
        <v>0</v>
      </c>
    </row>
    <row r="663" spans="1:11">
      <c r="A663" s="31" t="s">
        <v>151</v>
      </c>
      <c r="B663" s="31" t="str">
        <f>Nonpt_src_summary!B663</f>
        <v>Tribal</v>
      </c>
      <c r="C663" s="31">
        <f>Nonpt_src_summary!E663</f>
        <v>30</v>
      </c>
      <c r="D663" s="31" t="str">
        <f>Nonpt_src_summary!F663</f>
        <v>30025</v>
      </c>
      <c r="E663" s="31" t="str">
        <f>Nonpt_src_summary!G663</f>
        <v>2310023310</v>
      </c>
      <c r="F663" s="31" t="str">
        <f>Nonpt_src_summary!H663</f>
        <v>Pneumatic Pumps</v>
      </c>
      <c r="G663" s="160">
        <f>Nonpt_src_summary!I663</f>
        <v>0</v>
      </c>
      <c r="H663" s="124">
        <f>Nonpt_src_summary!J663</f>
        <v>0</v>
      </c>
      <c r="I663" s="124">
        <f>Nonpt_src_summary!K663</f>
        <v>0</v>
      </c>
      <c r="J663" s="124">
        <f>Nonpt_src_summary!L663</f>
        <v>0</v>
      </c>
      <c r="K663" s="125">
        <f>Nonpt_src_summary!M663</f>
        <v>0</v>
      </c>
    </row>
    <row r="664" spans="1:11">
      <c r="A664" s="31" t="s">
        <v>151</v>
      </c>
      <c r="B664" s="31" t="str">
        <f>Nonpt_src_summary!B664</f>
        <v>Tribal</v>
      </c>
      <c r="C664" s="31">
        <f>Nonpt_src_summary!E664</f>
        <v>30</v>
      </c>
      <c r="D664" s="31" t="str">
        <f>Nonpt_src_summary!F664</f>
        <v>30025</v>
      </c>
      <c r="E664" s="31" t="str">
        <f>Nonpt_src_summary!G664</f>
        <v>2310111401</v>
      </c>
      <c r="F664" s="31" t="str">
        <f>Nonpt_src_summary!H664</f>
        <v>Pneumatic Pumps</v>
      </c>
      <c r="G664" s="160">
        <f>Nonpt_src_summary!I664</f>
        <v>0</v>
      </c>
      <c r="H664" s="124">
        <f>Nonpt_src_summary!J664</f>
        <v>0</v>
      </c>
      <c r="I664" s="124">
        <f>Nonpt_src_summary!K664</f>
        <v>0</v>
      </c>
      <c r="J664" s="124">
        <f>Nonpt_src_summary!L664</f>
        <v>0</v>
      </c>
      <c r="K664" s="125">
        <f>Nonpt_src_summary!M664</f>
        <v>0</v>
      </c>
    </row>
    <row r="665" spans="1:11">
      <c r="A665" s="31" t="s">
        <v>151</v>
      </c>
      <c r="B665" s="31" t="str">
        <f>Nonpt_src_summary!B665</f>
        <v>Tribal</v>
      </c>
      <c r="C665" s="31">
        <f>Nonpt_src_summary!E665</f>
        <v>30</v>
      </c>
      <c r="D665" s="31" t="str">
        <f>Nonpt_src_summary!F665</f>
        <v>30025</v>
      </c>
      <c r="E665" s="31" t="str">
        <f>Nonpt_src_summary!G665</f>
        <v>2310121401</v>
      </c>
      <c r="F665" s="31" t="str">
        <f>Nonpt_src_summary!H665</f>
        <v>Pneumatic Pumps</v>
      </c>
      <c r="G665" s="160">
        <f>Nonpt_src_summary!I665</f>
        <v>0</v>
      </c>
      <c r="H665" s="124">
        <f>Nonpt_src_summary!J665</f>
        <v>0</v>
      </c>
      <c r="I665" s="124">
        <f>Nonpt_src_summary!K665</f>
        <v>0</v>
      </c>
      <c r="J665" s="124">
        <f>Nonpt_src_summary!L665</f>
        <v>0</v>
      </c>
      <c r="K665" s="125">
        <f>Nonpt_src_summary!M665</f>
        <v>0</v>
      </c>
    </row>
    <row r="666" spans="1:11">
      <c r="A666" s="31" t="s">
        <v>151</v>
      </c>
      <c r="B666" s="31" t="str">
        <f>Nonpt_src_summary!B666</f>
        <v>Tribal</v>
      </c>
      <c r="C666" s="31">
        <f>Nonpt_src_summary!E666</f>
        <v>30</v>
      </c>
      <c r="D666" s="31" t="str">
        <f>Nonpt_src_summary!F666</f>
        <v>30033</v>
      </c>
      <c r="E666" s="31" t="str">
        <f>Nonpt_src_summary!G666</f>
        <v>2310023310</v>
      </c>
      <c r="F666" s="31" t="str">
        <f>Nonpt_src_summary!H666</f>
        <v>Pneumatic Pumps</v>
      </c>
      <c r="G666" s="160">
        <f>Nonpt_src_summary!I666</f>
        <v>0</v>
      </c>
      <c r="H666" s="124">
        <f>Nonpt_src_summary!J666</f>
        <v>0</v>
      </c>
      <c r="I666" s="124">
        <f>Nonpt_src_summary!K666</f>
        <v>0</v>
      </c>
      <c r="J666" s="124">
        <f>Nonpt_src_summary!L666</f>
        <v>0</v>
      </c>
      <c r="K666" s="125">
        <f>Nonpt_src_summary!M666</f>
        <v>0</v>
      </c>
    </row>
    <row r="667" spans="1:11">
      <c r="A667" s="31" t="s">
        <v>151</v>
      </c>
      <c r="B667" s="31" t="str">
        <f>Nonpt_src_summary!B667</f>
        <v>Tribal</v>
      </c>
      <c r="C667" s="31">
        <f>Nonpt_src_summary!E667</f>
        <v>30</v>
      </c>
      <c r="D667" s="31" t="str">
        <f>Nonpt_src_summary!F667</f>
        <v>30033</v>
      </c>
      <c r="E667" s="31" t="str">
        <f>Nonpt_src_summary!G667</f>
        <v>2310111401</v>
      </c>
      <c r="F667" s="31" t="str">
        <f>Nonpt_src_summary!H667</f>
        <v>Pneumatic Pumps</v>
      </c>
      <c r="G667" s="160">
        <f>Nonpt_src_summary!I667</f>
        <v>0</v>
      </c>
      <c r="H667" s="124">
        <f>Nonpt_src_summary!J667</f>
        <v>0</v>
      </c>
      <c r="I667" s="124">
        <f>Nonpt_src_summary!K667</f>
        <v>0</v>
      </c>
      <c r="J667" s="124">
        <f>Nonpt_src_summary!L667</f>
        <v>0</v>
      </c>
      <c r="K667" s="125">
        <f>Nonpt_src_summary!M667</f>
        <v>0</v>
      </c>
    </row>
    <row r="668" spans="1:11">
      <c r="A668" s="31" t="s">
        <v>151</v>
      </c>
      <c r="B668" s="31" t="str">
        <f>Nonpt_src_summary!B668</f>
        <v>Tribal</v>
      </c>
      <c r="C668" s="31">
        <f>Nonpt_src_summary!E668</f>
        <v>30</v>
      </c>
      <c r="D668" s="31" t="str">
        <f>Nonpt_src_summary!F668</f>
        <v>30033</v>
      </c>
      <c r="E668" s="31" t="str">
        <f>Nonpt_src_summary!G668</f>
        <v>2310121401</v>
      </c>
      <c r="F668" s="31" t="str">
        <f>Nonpt_src_summary!H668</f>
        <v>Pneumatic Pumps</v>
      </c>
      <c r="G668" s="160">
        <f>Nonpt_src_summary!I668</f>
        <v>0</v>
      </c>
      <c r="H668" s="124">
        <f>Nonpt_src_summary!J668</f>
        <v>0</v>
      </c>
      <c r="I668" s="124">
        <f>Nonpt_src_summary!K668</f>
        <v>0</v>
      </c>
      <c r="J668" s="124">
        <f>Nonpt_src_summary!L668</f>
        <v>0</v>
      </c>
      <c r="K668" s="125">
        <f>Nonpt_src_summary!M668</f>
        <v>0</v>
      </c>
    </row>
    <row r="669" spans="1:11">
      <c r="A669" s="31" t="s">
        <v>151</v>
      </c>
      <c r="B669" s="31" t="str">
        <f>Nonpt_src_summary!B669</f>
        <v>Tribal</v>
      </c>
      <c r="C669" s="31">
        <f>Nonpt_src_summary!E669</f>
        <v>38</v>
      </c>
      <c r="D669" s="31" t="str">
        <f>Nonpt_src_summary!F669</f>
        <v>38033</v>
      </c>
      <c r="E669" s="31" t="str">
        <f>Nonpt_src_summary!G669</f>
        <v>2310023310</v>
      </c>
      <c r="F669" s="31" t="str">
        <f>Nonpt_src_summary!H669</f>
        <v>Pneumatic Pumps</v>
      </c>
      <c r="G669" s="160">
        <f>Nonpt_src_summary!I669</f>
        <v>0</v>
      </c>
      <c r="H669" s="124">
        <f>Nonpt_src_summary!J669</f>
        <v>0</v>
      </c>
      <c r="I669" s="124">
        <f>Nonpt_src_summary!K669</f>
        <v>0</v>
      </c>
      <c r="J669" s="124">
        <f>Nonpt_src_summary!L669</f>
        <v>0</v>
      </c>
      <c r="K669" s="125">
        <f>Nonpt_src_summary!M669</f>
        <v>0</v>
      </c>
    </row>
    <row r="670" spans="1:11">
      <c r="A670" s="31" t="s">
        <v>151</v>
      </c>
      <c r="B670" s="31" t="str">
        <f>Nonpt_src_summary!B670</f>
        <v>Tribal</v>
      </c>
      <c r="C670" s="31">
        <f>Nonpt_src_summary!E670</f>
        <v>38</v>
      </c>
      <c r="D670" s="31" t="str">
        <f>Nonpt_src_summary!F670</f>
        <v>38033</v>
      </c>
      <c r="E670" s="31" t="str">
        <f>Nonpt_src_summary!G670</f>
        <v>2310111401</v>
      </c>
      <c r="F670" s="31" t="str">
        <f>Nonpt_src_summary!H670</f>
        <v>Pneumatic Pumps</v>
      </c>
      <c r="G670" s="160">
        <f>Nonpt_src_summary!I670</f>
        <v>0</v>
      </c>
      <c r="H670" s="124">
        <f>Nonpt_src_summary!J670</f>
        <v>0</v>
      </c>
      <c r="I670" s="124">
        <f>Nonpt_src_summary!K670</f>
        <v>0</v>
      </c>
      <c r="J670" s="124">
        <f>Nonpt_src_summary!L670</f>
        <v>0</v>
      </c>
      <c r="K670" s="125">
        <f>Nonpt_src_summary!M670</f>
        <v>0</v>
      </c>
    </row>
    <row r="671" spans="1:11">
      <c r="A671" s="31" t="s">
        <v>151</v>
      </c>
      <c r="B671" s="31" t="str">
        <f>Nonpt_src_summary!B671</f>
        <v>Tribal</v>
      </c>
      <c r="C671" s="31">
        <f>Nonpt_src_summary!E671</f>
        <v>38</v>
      </c>
      <c r="D671" s="31" t="str">
        <f>Nonpt_src_summary!F671</f>
        <v>38033</v>
      </c>
      <c r="E671" s="31" t="str">
        <f>Nonpt_src_summary!G671</f>
        <v>2310121401</v>
      </c>
      <c r="F671" s="31" t="str">
        <f>Nonpt_src_summary!H671</f>
        <v>Pneumatic Pumps</v>
      </c>
      <c r="G671" s="160">
        <f>Nonpt_src_summary!I671</f>
        <v>0</v>
      </c>
      <c r="H671" s="124">
        <f>Nonpt_src_summary!J671</f>
        <v>0</v>
      </c>
      <c r="I671" s="124">
        <f>Nonpt_src_summary!K671</f>
        <v>0</v>
      </c>
      <c r="J671" s="124">
        <f>Nonpt_src_summary!L671</f>
        <v>0</v>
      </c>
      <c r="K671" s="125">
        <f>Nonpt_src_summary!M671</f>
        <v>0</v>
      </c>
    </row>
    <row r="672" spans="1:11">
      <c r="A672" s="31" t="s">
        <v>151</v>
      </c>
      <c r="B672" s="31" t="str">
        <f>Nonpt_src_summary!B672</f>
        <v>Tribal</v>
      </c>
      <c r="C672" s="31">
        <f>Nonpt_src_summary!E672</f>
        <v>46</v>
      </c>
      <c r="D672" s="31" t="str">
        <f>Nonpt_src_summary!F672</f>
        <v>46063</v>
      </c>
      <c r="E672" s="31" t="str">
        <f>Nonpt_src_summary!G672</f>
        <v>2310023310</v>
      </c>
      <c r="F672" s="31" t="str">
        <f>Nonpt_src_summary!H672</f>
        <v>Pneumatic Pumps</v>
      </c>
      <c r="G672" s="160">
        <f>Nonpt_src_summary!I672</f>
        <v>0</v>
      </c>
      <c r="H672" s="124">
        <f>Nonpt_src_summary!J672</f>
        <v>0</v>
      </c>
      <c r="I672" s="124">
        <f>Nonpt_src_summary!K672</f>
        <v>0</v>
      </c>
      <c r="J672" s="124">
        <f>Nonpt_src_summary!L672</f>
        <v>0</v>
      </c>
      <c r="K672" s="125">
        <f>Nonpt_src_summary!M672</f>
        <v>0</v>
      </c>
    </row>
    <row r="673" spans="1:11">
      <c r="A673" s="31" t="s">
        <v>151</v>
      </c>
      <c r="B673" s="31" t="str">
        <f>Nonpt_src_summary!B673</f>
        <v>Tribal</v>
      </c>
      <c r="C673" s="31">
        <f>Nonpt_src_summary!E673</f>
        <v>46</v>
      </c>
      <c r="D673" s="31" t="str">
        <f>Nonpt_src_summary!F673</f>
        <v>46063</v>
      </c>
      <c r="E673" s="31" t="str">
        <f>Nonpt_src_summary!G673</f>
        <v>2310111401</v>
      </c>
      <c r="F673" s="31" t="str">
        <f>Nonpt_src_summary!H673</f>
        <v>Pneumatic Pumps</v>
      </c>
      <c r="G673" s="160">
        <f>Nonpt_src_summary!I673</f>
        <v>0</v>
      </c>
      <c r="H673" s="124">
        <f>Nonpt_src_summary!J673</f>
        <v>0</v>
      </c>
      <c r="I673" s="124">
        <f>Nonpt_src_summary!K673</f>
        <v>0</v>
      </c>
      <c r="J673" s="124">
        <f>Nonpt_src_summary!L673</f>
        <v>0</v>
      </c>
      <c r="K673" s="125">
        <f>Nonpt_src_summary!M673</f>
        <v>0</v>
      </c>
    </row>
    <row r="674" spans="1:11">
      <c r="A674" s="31" t="s">
        <v>151</v>
      </c>
      <c r="B674" s="31" t="str">
        <f>Nonpt_src_summary!B674</f>
        <v>Tribal</v>
      </c>
      <c r="C674" s="31">
        <f>Nonpt_src_summary!E674</f>
        <v>46</v>
      </c>
      <c r="D674" s="31" t="str">
        <f>Nonpt_src_summary!F674</f>
        <v>46063</v>
      </c>
      <c r="E674" s="31" t="str">
        <f>Nonpt_src_summary!G674</f>
        <v>2310121401</v>
      </c>
      <c r="F674" s="31" t="str">
        <f>Nonpt_src_summary!H674</f>
        <v>Pneumatic Pumps</v>
      </c>
      <c r="G674" s="160">
        <f>Nonpt_src_summary!I674</f>
        <v>0</v>
      </c>
      <c r="H674" s="124">
        <f>Nonpt_src_summary!J674</f>
        <v>0</v>
      </c>
      <c r="I674" s="124">
        <f>Nonpt_src_summary!K674</f>
        <v>0</v>
      </c>
      <c r="J674" s="124">
        <f>Nonpt_src_summary!L674</f>
        <v>0</v>
      </c>
      <c r="K674" s="125">
        <f>Nonpt_src_summary!M674</f>
        <v>0</v>
      </c>
    </row>
    <row r="675" spans="1:11">
      <c r="A675" s="31" t="s">
        <v>151</v>
      </c>
      <c r="B675" s="31" t="str">
        <f>Nonpt_src_summary!B675</f>
        <v>Tribal</v>
      </c>
      <c r="C675" s="31">
        <f>Nonpt_src_summary!E675</f>
        <v>30</v>
      </c>
      <c r="D675" s="31" t="str">
        <f>Nonpt_src_summary!F675</f>
        <v>30055</v>
      </c>
      <c r="E675" s="31" t="str">
        <f>Nonpt_src_summary!G675</f>
        <v>2310023310</v>
      </c>
      <c r="F675" s="31" t="str">
        <f>Nonpt_src_summary!H675</f>
        <v>Pneumatic Pumps</v>
      </c>
      <c r="G675" s="160">
        <f>Nonpt_src_summary!I675</f>
        <v>0</v>
      </c>
      <c r="H675" s="124">
        <f>Nonpt_src_summary!J675</f>
        <v>0</v>
      </c>
      <c r="I675" s="124">
        <f>Nonpt_src_summary!K675</f>
        <v>0</v>
      </c>
      <c r="J675" s="124">
        <f>Nonpt_src_summary!L675</f>
        <v>0</v>
      </c>
      <c r="K675" s="125">
        <f>Nonpt_src_summary!M675</f>
        <v>0</v>
      </c>
    </row>
    <row r="676" spans="1:11">
      <c r="A676" s="31" t="s">
        <v>151</v>
      </c>
      <c r="B676" s="31" t="str">
        <f>Nonpt_src_summary!B676</f>
        <v>Tribal</v>
      </c>
      <c r="C676" s="31">
        <f>Nonpt_src_summary!E676</f>
        <v>30</v>
      </c>
      <c r="D676" s="31" t="str">
        <f>Nonpt_src_summary!F676</f>
        <v>30055</v>
      </c>
      <c r="E676" s="31" t="str">
        <f>Nonpt_src_summary!G676</f>
        <v>2310111401</v>
      </c>
      <c r="F676" s="31" t="str">
        <f>Nonpt_src_summary!H676</f>
        <v>Pneumatic Pumps</v>
      </c>
      <c r="G676" s="160">
        <f>Nonpt_src_summary!I676</f>
        <v>0</v>
      </c>
      <c r="H676" s="124">
        <f>Nonpt_src_summary!J676</f>
        <v>0</v>
      </c>
      <c r="I676" s="124">
        <f>Nonpt_src_summary!K676</f>
        <v>0</v>
      </c>
      <c r="J676" s="124">
        <f>Nonpt_src_summary!L676</f>
        <v>0</v>
      </c>
      <c r="K676" s="125">
        <f>Nonpt_src_summary!M676</f>
        <v>0</v>
      </c>
    </row>
    <row r="677" spans="1:11">
      <c r="A677" s="31" t="s">
        <v>151</v>
      </c>
      <c r="B677" s="31" t="str">
        <f>Nonpt_src_summary!B677</f>
        <v>Tribal</v>
      </c>
      <c r="C677" s="31">
        <f>Nonpt_src_summary!E677</f>
        <v>30</v>
      </c>
      <c r="D677" s="31" t="str">
        <f>Nonpt_src_summary!F677</f>
        <v>30055</v>
      </c>
      <c r="E677" s="31" t="str">
        <f>Nonpt_src_summary!G677</f>
        <v>2310121401</v>
      </c>
      <c r="F677" s="31" t="str">
        <f>Nonpt_src_summary!H677</f>
        <v>Pneumatic Pumps</v>
      </c>
      <c r="G677" s="160">
        <f>Nonpt_src_summary!I677</f>
        <v>0</v>
      </c>
      <c r="H677" s="124">
        <f>Nonpt_src_summary!J677</f>
        <v>0</v>
      </c>
      <c r="I677" s="124">
        <f>Nonpt_src_summary!K677</f>
        <v>0</v>
      </c>
      <c r="J677" s="124">
        <f>Nonpt_src_summary!L677</f>
        <v>0</v>
      </c>
      <c r="K677" s="125">
        <f>Nonpt_src_summary!M677</f>
        <v>0</v>
      </c>
    </row>
    <row r="678" spans="1:11">
      <c r="A678" s="31" t="s">
        <v>151</v>
      </c>
      <c r="B678" s="31" t="str">
        <f>Nonpt_src_summary!B678</f>
        <v>Tribal</v>
      </c>
      <c r="C678" s="31">
        <f>Nonpt_src_summary!E678</f>
        <v>38</v>
      </c>
      <c r="D678" s="31" t="str">
        <f>Nonpt_src_summary!F678</f>
        <v>38049</v>
      </c>
      <c r="E678" s="31" t="str">
        <f>Nonpt_src_summary!G678</f>
        <v>2310023310</v>
      </c>
      <c r="F678" s="31" t="str">
        <f>Nonpt_src_summary!H678</f>
        <v>Pneumatic Pumps</v>
      </c>
      <c r="G678" s="160">
        <f>Nonpt_src_summary!I678</f>
        <v>0</v>
      </c>
      <c r="H678" s="124">
        <f>Nonpt_src_summary!J678</f>
        <v>0</v>
      </c>
      <c r="I678" s="124">
        <f>Nonpt_src_summary!K678</f>
        <v>0</v>
      </c>
      <c r="J678" s="124">
        <f>Nonpt_src_summary!L678</f>
        <v>0</v>
      </c>
      <c r="K678" s="125">
        <f>Nonpt_src_summary!M678</f>
        <v>0</v>
      </c>
    </row>
    <row r="679" spans="1:11">
      <c r="A679" s="31" t="s">
        <v>151</v>
      </c>
      <c r="B679" s="31" t="str">
        <f>Nonpt_src_summary!B679</f>
        <v>Tribal</v>
      </c>
      <c r="C679" s="31">
        <f>Nonpt_src_summary!E679</f>
        <v>38</v>
      </c>
      <c r="D679" s="31" t="str">
        <f>Nonpt_src_summary!F679</f>
        <v>38049</v>
      </c>
      <c r="E679" s="31" t="str">
        <f>Nonpt_src_summary!G679</f>
        <v>2310111401</v>
      </c>
      <c r="F679" s="31" t="str">
        <f>Nonpt_src_summary!H679</f>
        <v>Pneumatic Pumps</v>
      </c>
      <c r="G679" s="160">
        <f>Nonpt_src_summary!I679</f>
        <v>0</v>
      </c>
      <c r="H679" s="124">
        <f>Nonpt_src_summary!J679</f>
        <v>0</v>
      </c>
      <c r="I679" s="124">
        <f>Nonpt_src_summary!K679</f>
        <v>0</v>
      </c>
      <c r="J679" s="124">
        <f>Nonpt_src_summary!L679</f>
        <v>0</v>
      </c>
      <c r="K679" s="125">
        <f>Nonpt_src_summary!M679</f>
        <v>0</v>
      </c>
    </row>
    <row r="680" spans="1:11">
      <c r="A680" s="31" t="s">
        <v>151</v>
      </c>
      <c r="B680" s="31" t="str">
        <f>Nonpt_src_summary!B680</f>
        <v>Tribal</v>
      </c>
      <c r="C680" s="31">
        <f>Nonpt_src_summary!E680</f>
        <v>38</v>
      </c>
      <c r="D680" s="31" t="str">
        <f>Nonpt_src_summary!F680</f>
        <v>38049</v>
      </c>
      <c r="E680" s="31" t="str">
        <f>Nonpt_src_summary!G680</f>
        <v>2310121401</v>
      </c>
      <c r="F680" s="31" t="str">
        <f>Nonpt_src_summary!H680</f>
        <v>Pneumatic Pumps</v>
      </c>
      <c r="G680" s="160">
        <f>Nonpt_src_summary!I680</f>
        <v>0</v>
      </c>
      <c r="H680" s="124">
        <f>Nonpt_src_summary!J680</f>
        <v>0</v>
      </c>
      <c r="I680" s="124">
        <f>Nonpt_src_summary!K680</f>
        <v>0</v>
      </c>
      <c r="J680" s="124">
        <f>Nonpt_src_summary!L680</f>
        <v>0</v>
      </c>
      <c r="K680" s="125">
        <f>Nonpt_src_summary!M680</f>
        <v>0</v>
      </c>
    </row>
    <row r="681" spans="1:11">
      <c r="A681" s="31" t="s">
        <v>151</v>
      </c>
      <c r="B681" s="31" t="str">
        <f>Nonpt_src_summary!B681</f>
        <v>Tribal</v>
      </c>
      <c r="C681" s="31">
        <f>Nonpt_src_summary!E681</f>
        <v>38</v>
      </c>
      <c r="D681" s="31" t="str">
        <f>Nonpt_src_summary!F681</f>
        <v>38053</v>
      </c>
      <c r="E681" s="31" t="str">
        <f>Nonpt_src_summary!G681</f>
        <v>2310023310</v>
      </c>
      <c r="F681" s="31" t="str">
        <f>Nonpt_src_summary!H681</f>
        <v>Pneumatic Pumps</v>
      </c>
      <c r="G681" s="160">
        <f>Nonpt_src_summary!I681</f>
        <v>0</v>
      </c>
      <c r="H681" s="124">
        <f>Nonpt_src_summary!J681</f>
        <v>0</v>
      </c>
      <c r="I681" s="124">
        <f>Nonpt_src_summary!K681</f>
        <v>0</v>
      </c>
      <c r="J681" s="124">
        <f>Nonpt_src_summary!L681</f>
        <v>0</v>
      </c>
      <c r="K681" s="125">
        <f>Nonpt_src_summary!M681</f>
        <v>0</v>
      </c>
    </row>
    <row r="682" spans="1:11">
      <c r="A682" s="31" t="s">
        <v>151</v>
      </c>
      <c r="B682" s="31" t="str">
        <f>Nonpt_src_summary!B682</f>
        <v>Tribal</v>
      </c>
      <c r="C682" s="31">
        <f>Nonpt_src_summary!E682</f>
        <v>38</v>
      </c>
      <c r="D682" s="31" t="str">
        <f>Nonpt_src_summary!F682</f>
        <v>38053</v>
      </c>
      <c r="E682" s="31" t="str">
        <f>Nonpt_src_summary!G682</f>
        <v>2310111401</v>
      </c>
      <c r="F682" s="31" t="str">
        <f>Nonpt_src_summary!H682</f>
        <v>Pneumatic Pumps</v>
      </c>
      <c r="G682" s="160">
        <f>Nonpt_src_summary!I682</f>
        <v>0</v>
      </c>
      <c r="H682" s="124">
        <f>Nonpt_src_summary!J682</f>
        <v>1.0291990690208668</v>
      </c>
      <c r="I682" s="124">
        <f>Nonpt_src_summary!K682</f>
        <v>0</v>
      </c>
      <c r="J682" s="124">
        <f>Nonpt_src_summary!L682</f>
        <v>0</v>
      </c>
      <c r="K682" s="125">
        <f>Nonpt_src_summary!M682</f>
        <v>0</v>
      </c>
    </row>
    <row r="683" spans="1:11">
      <c r="A683" s="31" t="s">
        <v>151</v>
      </c>
      <c r="B683" s="31" t="str">
        <f>Nonpt_src_summary!B683</f>
        <v>Tribal</v>
      </c>
      <c r="C683" s="31">
        <f>Nonpt_src_summary!E683</f>
        <v>38</v>
      </c>
      <c r="D683" s="31" t="str">
        <f>Nonpt_src_summary!F683</f>
        <v>38053</v>
      </c>
      <c r="E683" s="31" t="str">
        <f>Nonpt_src_summary!G683</f>
        <v>2310121401</v>
      </c>
      <c r="F683" s="31" t="str">
        <f>Nonpt_src_summary!H683</f>
        <v>Pneumatic Pumps</v>
      </c>
      <c r="G683" s="160">
        <f>Nonpt_src_summary!I683</f>
        <v>0</v>
      </c>
      <c r="H683" s="124">
        <f>Nonpt_src_summary!J683</f>
        <v>0</v>
      </c>
      <c r="I683" s="124">
        <f>Nonpt_src_summary!K683</f>
        <v>0</v>
      </c>
      <c r="J683" s="124">
        <f>Nonpt_src_summary!L683</f>
        <v>0</v>
      </c>
      <c r="K683" s="125">
        <f>Nonpt_src_summary!M683</f>
        <v>0</v>
      </c>
    </row>
    <row r="684" spans="1:11">
      <c r="A684" s="31" t="s">
        <v>151</v>
      </c>
      <c r="B684" s="31" t="str">
        <f>Nonpt_src_summary!B684</f>
        <v>Tribal</v>
      </c>
      <c r="C684" s="31">
        <f>Nonpt_src_summary!E684</f>
        <v>38</v>
      </c>
      <c r="D684" s="31" t="str">
        <f>Nonpt_src_summary!F684</f>
        <v>38055</v>
      </c>
      <c r="E684" s="31" t="str">
        <f>Nonpt_src_summary!G684</f>
        <v>2310023310</v>
      </c>
      <c r="F684" s="31" t="str">
        <f>Nonpt_src_summary!H684</f>
        <v>Pneumatic Pumps</v>
      </c>
      <c r="G684" s="160">
        <f>Nonpt_src_summary!I684</f>
        <v>0</v>
      </c>
      <c r="H684" s="124">
        <f>Nonpt_src_summary!J684</f>
        <v>0</v>
      </c>
      <c r="I684" s="124">
        <f>Nonpt_src_summary!K684</f>
        <v>0</v>
      </c>
      <c r="J684" s="124">
        <f>Nonpt_src_summary!L684</f>
        <v>0</v>
      </c>
      <c r="K684" s="125">
        <f>Nonpt_src_summary!M684</f>
        <v>0</v>
      </c>
    </row>
    <row r="685" spans="1:11">
      <c r="A685" s="31" t="s">
        <v>151</v>
      </c>
      <c r="B685" s="31" t="str">
        <f>Nonpt_src_summary!B685</f>
        <v>Tribal</v>
      </c>
      <c r="C685" s="31">
        <f>Nonpt_src_summary!E685</f>
        <v>38</v>
      </c>
      <c r="D685" s="31" t="str">
        <f>Nonpt_src_summary!F685</f>
        <v>38055</v>
      </c>
      <c r="E685" s="31" t="str">
        <f>Nonpt_src_summary!G685</f>
        <v>2310111401</v>
      </c>
      <c r="F685" s="31" t="str">
        <f>Nonpt_src_summary!H685</f>
        <v>Pneumatic Pumps</v>
      </c>
      <c r="G685" s="160">
        <f>Nonpt_src_summary!I685</f>
        <v>0</v>
      </c>
      <c r="H685" s="124">
        <f>Nonpt_src_summary!J685</f>
        <v>0.28092099999999998</v>
      </c>
      <c r="I685" s="124">
        <f>Nonpt_src_summary!K685</f>
        <v>0</v>
      </c>
      <c r="J685" s="124">
        <f>Nonpt_src_summary!L685</f>
        <v>0</v>
      </c>
      <c r="K685" s="125">
        <f>Nonpt_src_summary!M685</f>
        <v>0</v>
      </c>
    </row>
    <row r="686" spans="1:11">
      <c r="A686" s="31" t="s">
        <v>151</v>
      </c>
      <c r="B686" s="31" t="str">
        <f>Nonpt_src_summary!B686</f>
        <v>Tribal</v>
      </c>
      <c r="C686" s="31">
        <f>Nonpt_src_summary!E686</f>
        <v>38</v>
      </c>
      <c r="D686" s="31" t="str">
        <f>Nonpt_src_summary!F686</f>
        <v>38055</v>
      </c>
      <c r="E686" s="31" t="str">
        <f>Nonpt_src_summary!G686</f>
        <v>2310121401</v>
      </c>
      <c r="F686" s="31" t="str">
        <f>Nonpt_src_summary!H686</f>
        <v>Pneumatic Pumps</v>
      </c>
      <c r="G686" s="160">
        <f>Nonpt_src_summary!I686</f>
        <v>0</v>
      </c>
      <c r="H686" s="124">
        <f>Nonpt_src_summary!J686</f>
        <v>0</v>
      </c>
      <c r="I686" s="124">
        <f>Nonpt_src_summary!K686</f>
        <v>0</v>
      </c>
      <c r="J686" s="124">
        <f>Nonpt_src_summary!L686</f>
        <v>0</v>
      </c>
      <c r="K686" s="125">
        <f>Nonpt_src_summary!M686</f>
        <v>0</v>
      </c>
    </row>
    <row r="687" spans="1:11">
      <c r="A687" s="31" t="s">
        <v>151</v>
      </c>
      <c r="B687" s="31" t="str">
        <f>Nonpt_src_summary!B687</f>
        <v>Tribal</v>
      </c>
      <c r="C687" s="31">
        <f>Nonpt_src_summary!E687</f>
        <v>38</v>
      </c>
      <c r="D687" s="31" t="str">
        <f>Nonpt_src_summary!F687</f>
        <v>38061</v>
      </c>
      <c r="E687" s="31" t="str">
        <f>Nonpt_src_summary!G687</f>
        <v>2310023310</v>
      </c>
      <c r="F687" s="31" t="str">
        <f>Nonpt_src_summary!H687</f>
        <v>Pneumatic Pumps</v>
      </c>
      <c r="G687" s="160">
        <f>Nonpt_src_summary!I687</f>
        <v>0</v>
      </c>
      <c r="H687" s="124">
        <f>Nonpt_src_summary!J687</f>
        <v>0</v>
      </c>
      <c r="I687" s="124">
        <f>Nonpt_src_summary!K687</f>
        <v>0</v>
      </c>
      <c r="J687" s="124">
        <f>Nonpt_src_summary!L687</f>
        <v>0</v>
      </c>
      <c r="K687" s="125">
        <f>Nonpt_src_summary!M687</f>
        <v>0</v>
      </c>
    </row>
    <row r="688" spans="1:11">
      <c r="A688" s="31" t="s">
        <v>151</v>
      </c>
      <c r="B688" s="31" t="str">
        <f>Nonpt_src_summary!B688</f>
        <v>Tribal</v>
      </c>
      <c r="C688" s="31">
        <f>Nonpt_src_summary!E688</f>
        <v>38</v>
      </c>
      <c r="D688" s="31" t="str">
        <f>Nonpt_src_summary!F688</f>
        <v>38061</v>
      </c>
      <c r="E688" s="31" t="str">
        <f>Nonpt_src_summary!G688</f>
        <v>2310111401</v>
      </c>
      <c r="F688" s="31" t="str">
        <f>Nonpt_src_summary!H688</f>
        <v>Pneumatic Pumps</v>
      </c>
      <c r="G688" s="160">
        <f>Nonpt_src_summary!I688</f>
        <v>0</v>
      </c>
      <c r="H688" s="124">
        <f>Nonpt_src_summary!J688</f>
        <v>3.0152306689834929</v>
      </c>
      <c r="I688" s="124">
        <f>Nonpt_src_summary!K688</f>
        <v>0</v>
      </c>
      <c r="J688" s="124">
        <f>Nonpt_src_summary!L688</f>
        <v>0</v>
      </c>
      <c r="K688" s="125">
        <f>Nonpt_src_summary!M688</f>
        <v>0</v>
      </c>
    </row>
    <row r="689" spans="1:11">
      <c r="A689" s="31" t="s">
        <v>151</v>
      </c>
      <c r="B689" s="31" t="str">
        <f>Nonpt_src_summary!B689</f>
        <v>Tribal</v>
      </c>
      <c r="C689" s="31">
        <f>Nonpt_src_summary!E689</f>
        <v>38</v>
      </c>
      <c r="D689" s="31" t="str">
        <f>Nonpt_src_summary!F689</f>
        <v>38061</v>
      </c>
      <c r="E689" s="31" t="str">
        <f>Nonpt_src_summary!G689</f>
        <v>2310121401</v>
      </c>
      <c r="F689" s="31" t="str">
        <f>Nonpt_src_summary!H689</f>
        <v>Pneumatic Pumps</v>
      </c>
      <c r="G689" s="160">
        <f>Nonpt_src_summary!I689</f>
        <v>0</v>
      </c>
      <c r="H689" s="124">
        <f>Nonpt_src_summary!J689</f>
        <v>0</v>
      </c>
      <c r="I689" s="124">
        <f>Nonpt_src_summary!K689</f>
        <v>0</v>
      </c>
      <c r="J689" s="124">
        <f>Nonpt_src_summary!L689</f>
        <v>0</v>
      </c>
      <c r="K689" s="125">
        <f>Nonpt_src_summary!M689</f>
        <v>0</v>
      </c>
    </row>
    <row r="690" spans="1:11">
      <c r="A690" s="31" t="s">
        <v>151</v>
      </c>
      <c r="B690" s="31" t="str">
        <f>Nonpt_src_summary!B690</f>
        <v>Tribal</v>
      </c>
      <c r="C690" s="31">
        <f>Nonpt_src_summary!E690</f>
        <v>30</v>
      </c>
      <c r="D690" s="31" t="str">
        <f>Nonpt_src_summary!F690</f>
        <v>30071</v>
      </c>
      <c r="E690" s="31" t="str">
        <f>Nonpt_src_summary!G690</f>
        <v>2310023310</v>
      </c>
      <c r="F690" s="31" t="str">
        <f>Nonpt_src_summary!H690</f>
        <v>Pneumatic Pumps</v>
      </c>
      <c r="G690" s="160">
        <f>Nonpt_src_summary!I690</f>
        <v>0</v>
      </c>
      <c r="H690" s="124">
        <f>Nonpt_src_summary!J690</f>
        <v>0</v>
      </c>
      <c r="I690" s="124">
        <f>Nonpt_src_summary!K690</f>
        <v>0</v>
      </c>
      <c r="J690" s="124">
        <f>Nonpt_src_summary!L690</f>
        <v>0</v>
      </c>
      <c r="K690" s="125">
        <f>Nonpt_src_summary!M690</f>
        <v>0</v>
      </c>
    </row>
    <row r="691" spans="1:11">
      <c r="A691" s="31" t="s">
        <v>151</v>
      </c>
      <c r="B691" s="31" t="str">
        <f>Nonpt_src_summary!B691</f>
        <v>Tribal</v>
      </c>
      <c r="C691" s="31">
        <f>Nonpt_src_summary!E691</f>
        <v>30</v>
      </c>
      <c r="D691" s="31" t="str">
        <f>Nonpt_src_summary!F691</f>
        <v>30071</v>
      </c>
      <c r="E691" s="31" t="str">
        <f>Nonpt_src_summary!G691</f>
        <v>2310111401</v>
      </c>
      <c r="F691" s="31" t="str">
        <f>Nonpt_src_summary!H691</f>
        <v>Pneumatic Pumps</v>
      </c>
      <c r="G691" s="160">
        <f>Nonpt_src_summary!I691</f>
        <v>0</v>
      </c>
      <c r="H691" s="124">
        <f>Nonpt_src_summary!J691</f>
        <v>0</v>
      </c>
      <c r="I691" s="124">
        <f>Nonpt_src_summary!K691</f>
        <v>0</v>
      </c>
      <c r="J691" s="124">
        <f>Nonpt_src_summary!L691</f>
        <v>0</v>
      </c>
      <c r="K691" s="125">
        <f>Nonpt_src_summary!M691</f>
        <v>0</v>
      </c>
    </row>
    <row r="692" spans="1:11">
      <c r="A692" s="31" t="s">
        <v>151</v>
      </c>
      <c r="B692" s="31" t="str">
        <f>Nonpt_src_summary!B692</f>
        <v>Tribal</v>
      </c>
      <c r="C692" s="31">
        <f>Nonpt_src_summary!E692</f>
        <v>30</v>
      </c>
      <c r="D692" s="31" t="str">
        <f>Nonpt_src_summary!F692</f>
        <v>30071</v>
      </c>
      <c r="E692" s="31" t="str">
        <f>Nonpt_src_summary!G692</f>
        <v>2310121401</v>
      </c>
      <c r="F692" s="31" t="str">
        <f>Nonpt_src_summary!H692</f>
        <v>Pneumatic Pumps</v>
      </c>
      <c r="G692" s="160">
        <f>Nonpt_src_summary!I692</f>
        <v>0</v>
      </c>
      <c r="H692" s="124">
        <f>Nonpt_src_summary!J692</f>
        <v>0</v>
      </c>
      <c r="I692" s="124">
        <f>Nonpt_src_summary!K692</f>
        <v>0</v>
      </c>
      <c r="J692" s="124">
        <f>Nonpt_src_summary!L692</f>
        <v>0</v>
      </c>
      <c r="K692" s="125">
        <f>Nonpt_src_summary!M692</f>
        <v>0</v>
      </c>
    </row>
    <row r="693" spans="1:11">
      <c r="A693" s="31" t="s">
        <v>151</v>
      </c>
      <c r="B693" s="31" t="str">
        <f>Nonpt_src_summary!B693</f>
        <v>Tribal</v>
      </c>
      <c r="C693" s="31">
        <f>Nonpt_src_summary!E693</f>
        <v>30</v>
      </c>
      <c r="D693" s="31" t="str">
        <f>Nonpt_src_summary!F693</f>
        <v>30079</v>
      </c>
      <c r="E693" s="31" t="str">
        <f>Nonpt_src_summary!G693</f>
        <v>2310023310</v>
      </c>
      <c r="F693" s="31" t="str">
        <f>Nonpt_src_summary!H693</f>
        <v>Pneumatic Pumps</v>
      </c>
      <c r="G693" s="160">
        <f>Nonpt_src_summary!I693</f>
        <v>0</v>
      </c>
      <c r="H693" s="124">
        <f>Nonpt_src_summary!J693</f>
        <v>0</v>
      </c>
      <c r="I693" s="124">
        <f>Nonpt_src_summary!K693</f>
        <v>0</v>
      </c>
      <c r="J693" s="124">
        <f>Nonpt_src_summary!L693</f>
        <v>0</v>
      </c>
      <c r="K693" s="125">
        <f>Nonpt_src_summary!M693</f>
        <v>0</v>
      </c>
    </row>
    <row r="694" spans="1:11">
      <c r="A694" s="31" t="s">
        <v>151</v>
      </c>
      <c r="B694" s="31" t="str">
        <f>Nonpt_src_summary!B694</f>
        <v>Tribal</v>
      </c>
      <c r="C694" s="31">
        <f>Nonpt_src_summary!E694</f>
        <v>30</v>
      </c>
      <c r="D694" s="31" t="str">
        <f>Nonpt_src_summary!F694</f>
        <v>30079</v>
      </c>
      <c r="E694" s="31" t="str">
        <f>Nonpt_src_summary!G694</f>
        <v>2310111401</v>
      </c>
      <c r="F694" s="31" t="str">
        <f>Nonpt_src_summary!H694</f>
        <v>Pneumatic Pumps</v>
      </c>
      <c r="G694" s="160">
        <f>Nonpt_src_summary!I694</f>
        <v>0</v>
      </c>
      <c r="H694" s="124">
        <f>Nonpt_src_summary!J694</f>
        <v>0</v>
      </c>
      <c r="I694" s="124">
        <f>Nonpt_src_summary!K694</f>
        <v>0</v>
      </c>
      <c r="J694" s="124">
        <f>Nonpt_src_summary!L694</f>
        <v>0</v>
      </c>
      <c r="K694" s="125">
        <f>Nonpt_src_summary!M694</f>
        <v>0</v>
      </c>
    </row>
    <row r="695" spans="1:11">
      <c r="A695" s="31" t="s">
        <v>151</v>
      </c>
      <c r="B695" s="31" t="str">
        <f>Nonpt_src_summary!B695</f>
        <v>Tribal</v>
      </c>
      <c r="C695" s="31">
        <f>Nonpt_src_summary!E695</f>
        <v>30</v>
      </c>
      <c r="D695" s="31" t="str">
        <f>Nonpt_src_summary!F695</f>
        <v>30079</v>
      </c>
      <c r="E695" s="31" t="str">
        <f>Nonpt_src_summary!G695</f>
        <v>2310121401</v>
      </c>
      <c r="F695" s="31" t="str">
        <f>Nonpt_src_summary!H695</f>
        <v>Pneumatic Pumps</v>
      </c>
      <c r="G695" s="160">
        <f>Nonpt_src_summary!I695</f>
        <v>0</v>
      </c>
      <c r="H695" s="124">
        <f>Nonpt_src_summary!J695</f>
        <v>0</v>
      </c>
      <c r="I695" s="124">
        <f>Nonpt_src_summary!K695</f>
        <v>0</v>
      </c>
      <c r="J695" s="124">
        <f>Nonpt_src_summary!L695</f>
        <v>0</v>
      </c>
      <c r="K695" s="125">
        <f>Nonpt_src_summary!M695</f>
        <v>0</v>
      </c>
    </row>
    <row r="696" spans="1:11">
      <c r="A696" s="31" t="s">
        <v>151</v>
      </c>
      <c r="B696" s="31" t="str">
        <f>Nonpt_src_summary!B696</f>
        <v>Tribal</v>
      </c>
      <c r="C696" s="31">
        <f>Nonpt_src_summary!E696</f>
        <v>38</v>
      </c>
      <c r="D696" s="31" t="str">
        <f>Nonpt_src_summary!F696</f>
        <v>38075</v>
      </c>
      <c r="E696" s="31" t="str">
        <f>Nonpt_src_summary!G696</f>
        <v>2310023310</v>
      </c>
      <c r="F696" s="31" t="str">
        <f>Nonpt_src_summary!H696</f>
        <v>Pneumatic Pumps</v>
      </c>
      <c r="G696" s="160">
        <f>Nonpt_src_summary!I696</f>
        <v>0</v>
      </c>
      <c r="H696" s="124">
        <f>Nonpt_src_summary!J696</f>
        <v>0</v>
      </c>
      <c r="I696" s="124">
        <f>Nonpt_src_summary!K696</f>
        <v>0</v>
      </c>
      <c r="J696" s="124">
        <f>Nonpt_src_summary!L696</f>
        <v>0</v>
      </c>
      <c r="K696" s="125">
        <f>Nonpt_src_summary!M696</f>
        <v>0</v>
      </c>
    </row>
    <row r="697" spans="1:11">
      <c r="A697" s="31" t="s">
        <v>151</v>
      </c>
      <c r="B697" s="31" t="str">
        <f>Nonpt_src_summary!B697</f>
        <v>Tribal</v>
      </c>
      <c r="C697" s="31">
        <f>Nonpt_src_summary!E697</f>
        <v>38</v>
      </c>
      <c r="D697" s="31" t="str">
        <f>Nonpt_src_summary!F697</f>
        <v>38075</v>
      </c>
      <c r="E697" s="31" t="str">
        <f>Nonpt_src_summary!G697</f>
        <v>2310111401</v>
      </c>
      <c r="F697" s="31" t="str">
        <f>Nonpt_src_summary!H697</f>
        <v>Pneumatic Pumps</v>
      </c>
      <c r="G697" s="160">
        <f>Nonpt_src_summary!I697</f>
        <v>0</v>
      </c>
      <c r="H697" s="124">
        <f>Nonpt_src_summary!J697</f>
        <v>0</v>
      </c>
      <c r="I697" s="124">
        <f>Nonpt_src_summary!K697</f>
        <v>0</v>
      </c>
      <c r="J697" s="124">
        <f>Nonpt_src_summary!L697</f>
        <v>0</v>
      </c>
      <c r="K697" s="125">
        <f>Nonpt_src_summary!M697</f>
        <v>0</v>
      </c>
    </row>
    <row r="698" spans="1:11">
      <c r="A698" s="31" t="s">
        <v>151</v>
      </c>
      <c r="B698" s="31" t="str">
        <f>Nonpt_src_summary!B698</f>
        <v>Tribal</v>
      </c>
      <c r="C698" s="31">
        <f>Nonpt_src_summary!E698</f>
        <v>38</v>
      </c>
      <c r="D698" s="31" t="str">
        <f>Nonpt_src_summary!F698</f>
        <v>38075</v>
      </c>
      <c r="E698" s="31" t="str">
        <f>Nonpt_src_summary!G698</f>
        <v>2310121401</v>
      </c>
      <c r="F698" s="31" t="str">
        <f>Nonpt_src_summary!H698</f>
        <v>Pneumatic Pumps</v>
      </c>
      <c r="G698" s="160">
        <f>Nonpt_src_summary!I698</f>
        <v>0</v>
      </c>
      <c r="H698" s="124">
        <f>Nonpt_src_summary!J698</f>
        <v>0</v>
      </c>
      <c r="I698" s="124">
        <f>Nonpt_src_summary!K698</f>
        <v>0</v>
      </c>
      <c r="J698" s="124">
        <f>Nonpt_src_summary!L698</f>
        <v>0</v>
      </c>
      <c r="K698" s="125">
        <f>Nonpt_src_summary!M698</f>
        <v>0</v>
      </c>
    </row>
    <row r="699" spans="1:11">
      <c r="A699" s="31" t="s">
        <v>151</v>
      </c>
      <c r="B699" s="31" t="str">
        <f>Nonpt_src_summary!B699</f>
        <v>Tribal</v>
      </c>
      <c r="C699" s="31">
        <f>Nonpt_src_summary!E699</f>
        <v>30</v>
      </c>
      <c r="D699" s="31" t="str">
        <f>Nonpt_src_summary!F699</f>
        <v>30083</v>
      </c>
      <c r="E699" s="31" t="str">
        <f>Nonpt_src_summary!G699</f>
        <v>2310023310</v>
      </c>
      <c r="F699" s="31" t="str">
        <f>Nonpt_src_summary!H699</f>
        <v>Pneumatic Pumps</v>
      </c>
      <c r="G699" s="160">
        <f>Nonpt_src_summary!I699</f>
        <v>0</v>
      </c>
      <c r="H699" s="124">
        <f>Nonpt_src_summary!J699</f>
        <v>0</v>
      </c>
      <c r="I699" s="124">
        <f>Nonpt_src_summary!K699</f>
        <v>0</v>
      </c>
      <c r="J699" s="124">
        <f>Nonpt_src_summary!L699</f>
        <v>0</v>
      </c>
      <c r="K699" s="125">
        <f>Nonpt_src_summary!M699</f>
        <v>0</v>
      </c>
    </row>
    <row r="700" spans="1:11">
      <c r="A700" s="31" t="s">
        <v>151</v>
      </c>
      <c r="B700" s="31" t="str">
        <f>Nonpt_src_summary!B700</f>
        <v>Tribal</v>
      </c>
      <c r="C700" s="31">
        <f>Nonpt_src_summary!E700</f>
        <v>30</v>
      </c>
      <c r="D700" s="31" t="str">
        <f>Nonpt_src_summary!F700</f>
        <v>30083</v>
      </c>
      <c r="E700" s="31" t="str">
        <f>Nonpt_src_summary!G700</f>
        <v>2310111401</v>
      </c>
      <c r="F700" s="31" t="str">
        <f>Nonpt_src_summary!H700</f>
        <v>Pneumatic Pumps</v>
      </c>
      <c r="G700" s="160">
        <f>Nonpt_src_summary!I700</f>
        <v>0</v>
      </c>
      <c r="H700" s="124">
        <f>Nonpt_src_summary!J700</f>
        <v>0</v>
      </c>
      <c r="I700" s="124">
        <f>Nonpt_src_summary!K700</f>
        <v>0</v>
      </c>
      <c r="J700" s="124">
        <f>Nonpt_src_summary!L700</f>
        <v>0</v>
      </c>
      <c r="K700" s="125">
        <f>Nonpt_src_summary!M700</f>
        <v>0</v>
      </c>
    </row>
    <row r="701" spans="1:11">
      <c r="A701" s="31" t="s">
        <v>151</v>
      </c>
      <c r="B701" s="31" t="str">
        <f>Nonpt_src_summary!B701</f>
        <v>Tribal</v>
      </c>
      <c r="C701" s="31">
        <f>Nonpt_src_summary!E701</f>
        <v>30</v>
      </c>
      <c r="D701" s="31" t="str">
        <f>Nonpt_src_summary!F701</f>
        <v>30083</v>
      </c>
      <c r="E701" s="31" t="str">
        <f>Nonpt_src_summary!G701</f>
        <v>2310121401</v>
      </c>
      <c r="F701" s="31" t="str">
        <f>Nonpt_src_summary!H701</f>
        <v>Pneumatic Pumps</v>
      </c>
      <c r="G701" s="160">
        <f>Nonpt_src_summary!I701</f>
        <v>0</v>
      </c>
      <c r="H701" s="124">
        <f>Nonpt_src_summary!J701</f>
        <v>0</v>
      </c>
      <c r="I701" s="124">
        <f>Nonpt_src_summary!K701</f>
        <v>0</v>
      </c>
      <c r="J701" s="124">
        <f>Nonpt_src_summary!L701</f>
        <v>0</v>
      </c>
      <c r="K701" s="125">
        <f>Nonpt_src_summary!M701</f>
        <v>0</v>
      </c>
    </row>
    <row r="702" spans="1:11">
      <c r="A702" s="31" t="s">
        <v>151</v>
      </c>
      <c r="B702" s="31" t="str">
        <f>Nonpt_src_summary!B702</f>
        <v>Tribal</v>
      </c>
      <c r="C702" s="31">
        <f>Nonpt_src_summary!E702</f>
        <v>30</v>
      </c>
      <c r="D702" s="31" t="str">
        <f>Nonpt_src_summary!F702</f>
        <v>30085</v>
      </c>
      <c r="E702" s="31" t="str">
        <f>Nonpt_src_summary!G702</f>
        <v>2310023310</v>
      </c>
      <c r="F702" s="31" t="str">
        <f>Nonpt_src_summary!H702</f>
        <v>Pneumatic Pumps</v>
      </c>
      <c r="G702" s="160">
        <f>Nonpt_src_summary!I702</f>
        <v>0</v>
      </c>
      <c r="H702" s="124">
        <f>Nonpt_src_summary!J702</f>
        <v>0</v>
      </c>
      <c r="I702" s="124">
        <f>Nonpt_src_summary!K702</f>
        <v>0</v>
      </c>
      <c r="J702" s="124">
        <f>Nonpt_src_summary!L702</f>
        <v>0</v>
      </c>
      <c r="K702" s="125">
        <f>Nonpt_src_summary!M702</f>
        <v>0</v>
      </c>
    </row>
    <row r="703" spans="1:11">
      <c r="A703" s="31" t="s">
        <v>151</v>
      </c>
      <c r="B703" s="31" t="str">
        <f>Nonpt_src_summary!B703</f>
        <v>Tribal</v>
      </c>
      <c r="C703" s="31">
        <f>Nonpt_src_summary!E703</f>
        <v>30</v>
      </c>
      <c r="D703" s="31" t="str">
        <f>Nonpt_src_summary!F703</f>
        <v>30085</v>
      </c>
      <c r="E703" s="31" t="str">
        <f>Nonpt_src_summary!G703</f>
        <v>2310111401</v>
      </c>
      <c r="F703" s="31" t="str">
        <f>Nonpt_src_summary!H703</f>
        <v>Pneumatic Pumps</v>
      </c>
      <c r="G703" s="160">
        <f>Nonpt_src_summary!I703</f>
        <v>0</v>
      </c>
      <c r="H703" s="124">
        <f>Nonpt_src_summary!J703</f>
        <v>0.33967516778523488</v>
      </c>
      <c r="I703" s="124">
        <f>Nonpt_src_summary!K703</f>
        <v>0</v>
      </c>
      <c r="J703" s="124">
        <f>Nonpt_src_summary!L703</f>
        <v>0</v>
      </c>
      <c r="K703" s="125">
        <f>Nonpt_src_summary!M703</f>
        <v>0</v>
      </c>
    </row>
    <row r="704" spans="1:11">
      <c r="A704" s="31" t="s">
        <v>151</v>
      </c>
      <c r="B704" s="31" t="str">
        <f>Nonpt_src_summary!B704</f>
        <v>Tribal</v>
      </c>
      <c r="C704" s="31">
        <f>Nonpt_src_summary!E704</f>
        <v>30</v>
      </c>
      <c r="D704" s="31" t="str">
        <f>Nonpt_src_summary!F704</f>
        <v>30085</v>
      </c>
      <c r="E704" s="31" t="str">
        <f>Nonpt_src_summary!G704</f>
        <v>2310121401</v>
      </c>
      <c r="F704" s="31" t="str">
        <f>Nonpt_src_summary!H704</f>
        <v>Pneumatic Pumps</v>
      </c>
      <c r="G704" s="160">
        <f>Nonpt_src_summary!I704</f>
        <v>0</v>
      </c>
      <c r="H704" s="124">
        <f>Nonpt_src_summary!J704</f>
        <v>0</v>
      </c>
      <c r="I704" s="124">
        <f>Nonpt_src_summary!K704</f>
        <v>0</v>
      </c>
      <c r="J704" s="124">
        <f>Nonpt_src_summary!L704</f>
        <v>0</v>
      </c>
      <c r="K704" s="125">
        <f>Nonpt_src_summary!M704</f>
        <v>0</v>
      </c>
    </row>
    <row r="705" spans="1:11">
      <c r="A705" s="31" t="s">
        <v>151</v>
      </c>
      <c r="B705" s="31" t="str">
        <f>Nonpt_src_summary!B705</f>
        <v>Tribal</v>
      </c>
      <c r="C705" s="31">
        <f>Nonpt_src_summary!E705</f>
        <v>30</v>
      </c>
      <c r="D705" s="31" t="str">
        <f>Nonpt_src_summary!F705</f>
        <v>30091</v>
      </c>
      <c r="E705" s="31" t="str">
        <f>Nonpt_src_summary!G705</f>
        <v>2310023310</v>
      </c>
      <c r="F705" s="31" t="str">
        <f>Nonpt_src_summary!H705</f>
        <v>Pneumatic Pumps</v>
      </c>
      <c r="G705" s="160">
        <f>Nonpt_src_summary!I705</f>
        <v>0</v>
      </c>
      <c r="H705" s="124">
        <f>Nonpt_src_summary!J705</f>
        <v>0</v>
      </c>
      <c r="I705" s="124">
        <f>Nonpt_src_summary!K705</f>
        <v>0</v>
      </c>
      <c r="J705" s="124">
        <f>Nonpt_src_summary!L705</f>
        <v>0</v>
      </c>
      <c r="K705" s="125">
        <f>Nonpt_src_summary!M705</f>
        <v>0</v>
      </c>
    </row>
    <row r="706" spans="1:11">
      <c r="A706" s="31" t="s">
        <v>151</v>
      </c>
      <c r="B706" s="31" t="str">
        <f>Nonpt_src_summary!B706</f>
        <v>Tribal</v>
      </c>
      <c r="C706" s="31">
        <f>Nonpt_src_summary!E706</f>
        <v>30</v>
      </c>
      <c r="D706" s="31" t="str">
        <f>Nonpt_src_summary!F706</f>
        <v>30091</v>
      </c>
      <c r="E706" s="31" t="str">
        <f>Nonpt_src_summary!G706</f>
        <v>2310111401</v>
      </c>
      <c r="F706" s="31" t="str">
        <f>Nonpt_src_summary!H706</f>
        <v>Pneumatic Pumps</v>
      </c>
      <c r="G706" s="160">
        <f>Nonpt_src_summary!I706</f>
        <v>0</v>
      </c>
      <c r="H706" s="124">
        <f>Nonpt_src_summary!J706</f>
        <v>5.1583009708737861E-3</v>
      </c>
      <c r="I706" s="124">
        <f>Nonpt_src_summary!K706</f>
        <v>0</v>
      </c>
      <c r="J706" s="124">
        <f>Nonpt_src_summary!L706</f>
        <v>0</v>
      </c>
      <c r="K706" s="125">
        <f>Nonpt_src_summary!M706</f>
        <v>0</v>
      </c>
    </row>
    <row r="707" spans="1:11">
      <c r="A707" s="31" t="s">
        <v>151</v>
      </c>
      <c r="B707" s="31" t="str">
        <f>Nonpt_src_summary!B707</f>
        <v>Tribal</v>
      </c>
      <c r="C707" s="31">
        <f>Nonpt_src_summary!E707</f>
        <v>30</v>
      </c>
      <c r="D707" s="31" t="str">
        <f>Nonpt_src_summary!F707</f>
        <v>30091</v>
      </c>
      <c r="E707" s="31" t="str">
        <f>Nonpt_src_summary!G707</f>
        <v>2310121401</v>
      </c>
      <c r="F707" s="31" t="str">
        <f>Nonpt_src_summary!H707</f>
        <v>Pneumatic Pumps</v>
      </c>
      <c r="G707" s="160">
        <f>Nonpt_src_summary!I707</f>
        <v>0</v>
      </c>
      <c r="H707" s="124">
        <f>Nonpt_src_summary!J707</f>
        <v>2.9866799999999998</v>
      </c>
      <c r="I707" s="124">
        <f>Nonpt_src_summary!K707</f>
        <v>0</v>
      </c>
      <c r="J707" s="124">
        <f>Nonpt_src_summary!L707</f>
        <v>0</v>
      </c>
      <c r="K707" s="125">
        <f>Nonpt_src_summary!M707</f>
        <v>0</v>
      </c>
    </row>
    <row r="708" spans="1:11">
      <c r="A708" s="31" t="s">
        <v>151</v>
      </c>
      <c r="B708" s="31" t="str">
        <f>Nonpt_src_summary!B708</f>
        <v>Tribal</v>
      </c>
      <c r="C708" s="31">
        <f>Nonpt_src_summary!E708</f>
        <v>38</v>
      </c>
      <c r="D708" s="31" t="str">
        <f>Nonpt_src_summary!F708</f>
        <v>38087</v>
      </c>
      <c r="E708" s="31" t="str">
        <f>Nonpt_src_summary!G708</f>
        <v>2310023310</v>
      </c>
      <c r="F708" s="31" t="str">
        <f>Nonpt_src_summary!H708</f>
        <v>Pneumatic Pumps</v>
      </c>
      <c r="G708" s="160">
        <f>Nonpt_src_summary!I708</f>
        <v>0</v>
      </c>
      <c r="H708" s="124">
        <f>Nonpt_src_summary!J708</f>
        <v>0</v>
      </c>
      <c r="I708" s="124">
        <f>Nonpt_src_summary!K708</f>
        <v>0</v>
      </c>
      <c r="J708" s="124">
        <f>Nonpt_src_summary!L708</f>
        <v>0</v>
      </c>
      <c r="K708" s="125">
        <f>Nonpt_src_summary!M708</f>
        <v>0</v>
      </c>
    </row>
    <row r="709" spans="1:11">
      <c r="A709" s="31" t="s">
        <v>151</v>
      </c>
      <c r="B709" s="31" t="str">
        <f>Nonpt_src_summary!B709</f>
        <v>Tribal</v>
      </c>
      <c r="C709" s="31">
        <f>Nonpt_src_summary!E709</f>
        <v>38</v>
      </c>
      <c r="D709" s="31" t="str">
        <f>Nonpt_src_summary!F709</f>
        <v>38087</v>
      </c>
      <c r="E709" s="31" t="str">
        <f>Nonpt_src_summary!G709</f>
        <v>2310111401</v>
      </c>
      <c r="F709" s="31" t="str">
        <f>Nonpt_src_summary!H709</f>
        <v>Pneumatic Pumps</v>
      </c>
      <c r="G709" s="160">
        <f>Nonpt_src_summary!I709</f>
        <v>0</v>
      </c>
      <c r="H709" s="124">
        <f>Nonpt_src_summary!J709</f>
        <v>0</v>
      </c>
      <c r="I709" s="124">
        <f>Nonpt_src_summary!K709</f>
        <v>0</v>
      </c>
      <c r="J709" s="124">
        <f>Nonpt_src_summary!L709</f>
        <v>0</v>
      </c>
      <c r="K709" s="125">
        <f>Nonpt_src_summary!M709</f>
        <v>0</v>
      </c>
    </row>
    <row r="710" spans="1:11">
      <c r="A710" s="31" t="s">
        <v>151</v>
      </c>
      <c r="B710" s="31" t="str">
        <f>Nonpt_src_summary!B710</f>
        <v>Tribal</v>
      </c>
      <c r="C710" s="31">
        <f>Nonpt_src_summary!E710</f>
        <v>38</v>
      </c>
      <c r="D710" s="31" t="str">
        <f>Nonpt_src_summary!F710</f>
        <v>38087</v>
      </c>
      <c r="E710" s="31" t="str">
        <f>Nonpt_src_summary!G710</f>
        <v>2310121401</v>
      </c>
      <c r="F710" s="31" t="str">
        <f>Nonpt_src_summary!H710</f>
        <v>Pneumatic Pumps</v>
      </c>
      <c r="G710" s="160">
        <f>Nonpt_src_summary!I710</f>
        <v>0</v>
      </c>
      <c r="H710" s="124">
        <f>Nonpt_src_summary!J710</f>
        <v>0</v>
      </c>
      <c r="I710" s="124">
        <f>Nonpt_src_summary!K710</f>
        <v>0</v>
      </c>
      <c r="J710" s="124">
        <f>Nonpt_src_summary!L710</f>
        <v>0</v>
      </c>
      <c r="K710" s="125">
        <f>Nonpt_src_summary!M710</f>
        <v>0</v>
      </c>
    </row>
    <row r="711" spans="1:11">
      <c r="A711" s="31" t="s">
        <v>151</v>
      </c>
      <c r="B711" s="31" t="str">
        <f>Nonpt_src_summary!B711</f>
        <v>Tribal</v>
      </c>
      <c r="C711" s="31">
        <f>Nonpt_src_summary!E711</f>
        <v>38</v>
      </c>
      <c r="D711" s="31" t="str">
        <f>Nonpt_src_summary!F711</f>
        <v>38089</v>
      </c>
      <c r="E711" s="31" t="str">
        <f>Nonpt_src_summary!G711</f>
        <v>2310023310</v>
      </c>
      <c r="F711" s="31" t="str">
        <f>Nonpt_src_summary!H711</f>
        <v>Pneumatic Pumps</v>
      </c>
      <c r="G711" s="160">
        <f>Nonpt_src_summary!I711</f>
        <v>0</v>
      </c>
      <c r="H711" s="124">
        <f>Nonpt_src_summary!J711</f>
        <v>0</v>
      </c>
      <c r="I711" s="124">
        <f>Nonpt_src_summary!K711</f>
        <v>0</v>
      </c>
      <c r="J711" s="124">
        <f>Nonpt_src_summary!L711</f>
        <v>0</v>
      </c>
      <c r="K711" s="125">
        <f>Nonpt_src_summary!M711</f>
        <v>0</v>
      </c>
    </row>
    <row r="712" spans="1:11">
      <c r="A712" s="31" t="s">
        <v>151</v>
      </c>
      <c r="B712" s="31" t="str">
        <f>Nonpt_src_summary!B712</f>
        <v>Tribal</v>
      </c>
      <c r="C712" s="31">
        <f>Nonpt_src_summary!E712</f>
        <v>38</v>
      </c>
      <c r="D712" s="31" t="str">
        <f>Nonpt_src_summary!F712</f>
        <v>38089</v>
      </c>
      <c r="E712" s="31" t="str">
        <f>Nonpt_src_summary!G712</f>
        <v>2310111401</v>
      </c>
      <c r="F712" s="31" t="str">
        <f>Nonpt_src_summary!H712</f>
        <v>Pneumatic Pumps</v>
      </c>
      <c r="G712" s="160">
        <f>Nonpt_src_summary!I712</f>
        <v>0</v>
      </c>
      <c r="H712" s="124">
        <f>Nonpt_src_summary!J712</f>
        <v>0</v>
      </c>
      <c r="I712" s="124">
        <f>Nonpt_src_summary!K712</f>
        <v>0</v>
      </c>
      <c r="J712" s="124">
        <f>Nonpt_src_summary!L712</f>
        <v>0</v>
      </c>
      <c r="K712" s="125">
        <f>Nonpt_src_summary!M712</f>
        <v>0</v>
      </c>
    </row>
    <row r="713" spans="1:11">
      <c r="A713" s="31" t="s">
        <v>151</v>
      </c>
      <c r="B713" s="31" t="str">
        <f>Nonpt_src_summary!B713</f>
        <v>Tribal</v>
      </c>
      <c r="C713" s="31">
        <f>Nonpt_src_summary!E713</f>
        <v>38</v>
      </c>
      <c r="D713" s="31" t="str">
        <f>Nonpt_src_summary!F713</f>
        <v>38089</v>
      </c>
      <c r="E713" s="31" t="str">
        <f>Nonpt_src_summary!G713</f>
        <v>2310121401</v>
      </c>
      <c r="F713" s="31" t="str">
        <f>Nonpt_src_summary!H713</f>
        <v>Pneumatic Pumps</v>
      </c>
      <c r="G713" s="160">
        <f>Nonpt_src_summary!I713</f>
        <v>0</v>
      </c>
      <c r="H713" s="124">
        <f>Nonpt_src_summary!J713</f>
        <v>0</v>
      </c>
      <c r="I713" s="124">
        <f>Nonpt_src_summary!K713</f>
        <v>0</v>
      </c>
      <c r="J713" s="124">
        <f>Nonpt_src_summary!L713</f>
        <v>0</v>
      </c>
      <c r="K713" s="125">
        <f>Nonpt_src_summary!M713</f>
        <v>0</v>
      </c>
    </row>
    <row r="714" spans="1:11">
      <c r="A714" s="31" t="s">
        <v>151</v>
      </c>
      <c r="B714" s="31" t="str">
        <f>Nonpt_src_summary!B714</f>
        <v>Tribal</v>
      </c>
      <c r="C714" s="31">
        <f>Nonpt_src_summary!E714</f>
        <v>30</v>
      </c>
      <c r="D714" s="31" t="str">
        <f>Nonpt_src_summary!F714</f>
        <v>30105</v>
      </c>
      <c r="E714" s="31" t="str">
        <f>Nonpt_src_summary!G714</f>
        <v>2310023310</v>
      </c>
      <c r="F714" s="31" t="str">
        <f>Nonpt_src_summary!H714</f>
        <v>Pneumatic Pumps</v>
      </c>
      <c r="G714" s="160">
        <f>Nonpt_src_summary!I714</f>
        <v>0</v>
      </c>
      <c r="H714" s="124">
        <f>Nonpt_src_summary!J714</f>
        <v>0</v>
      </c>
      <c r="I714" s="124">
        <f>Nonpt_src_summary!K714</f>
        <v>0</v>
      </c>
      <c r="J714" s="124">
        <f>Nonpt_src_summary!L714</f>
        <v>0</v>
      </c>
      <c r="K714" s="125">
        <f>Nonpt_src_summary!M714</f>
        <v>0</v>
      </c>
    </row>
    <row r="715" spans="1:11">
      <c r="A715" s="31" t="s">
        <v>151</v>
      </c>
      <c r="B715" s="31" t="str">
        <f>Nonpt_src_summary!B715</f>
        <v>Tribal</v>
      </c>
      <c r="C715" s="31">
        <f>Nonpt_src_summary!E715</f>
        <v>30</v>
      </c>
      <c r="D715" s="31" t="str">
        <f>Nonpt_src_summary!F715</f>
        <v>30105</v>
      </c>
      <c r="E715" s="31" t="str">
        <f>Nonpt_src_summary!G715</f>
        <v>2310111401</v>
      </c>
      <c r="F715" s="31" t="str">
        <f>Nonpt_src_summary!H715</f>
        <v>Pneumatic Pumps</v>
      </c>
      <c r="G715" s="160">
        <f>Nonpt_src_summary!I715</f>
        <v>0</v>
      </c>
      <c r="H715" s="124">
        <f>Nonpt_src_summary!J715</f>
        <v>0.23817199999999999</v>
      </c>
      <c r="I715" s="124">
        <f>Nonpt_src_summary!K715</f>
        <v>0</v>
      </c>
      <c r="J715" s="124">
        <f>Nonpt_src_summary!L715</f>
        <v>0</v>
      </c>
      <c r="K715" s="125">
        <f>Nonpt_src_summary!M715</f>
        <v>0</v>
      </c>
    </row>
    <row r="716" spans="1:11">
      <c r="A716" s="31" t="s">
        <v>151</v>
      </c>
      <c r="B716" s="31" t="str">
        <f>Nonpt_src_summary!B716</f>
        <v>Tribal</v>
      </c>
      <c r="C716" s="31">
        <f>Nonpt_src_summary!E716</f>
        <v>30</v>
      </c>
      <c r="D716" s="31" t="str">
        <f>Nonpt_src_summary!F716</f>
        <v>30105</v>
      </c>
      <c r="E716" s="31" t="str">
        <f>Nonpt_src_summary!G716</f>
        <v>2310121401</v>
      </c>
      <c r="F716" s="31" t="str">
        <f>Nonpt_src_summary!H716</f>
        <v>Pneumatic Pumps</v>
      </c>
      <c r="G716" s="160">
        <f>Nonpt_src_summary!I716</f>
        <v>0</v>
      </c>
      <c r="H716" s="124">
        <f>Nonpt_src_summary!J716</f>
        <v>0</v>
      </c>
      <c r="I716" s="124">
        <f>Nonpt_src_summary!K716</f>
        <v>0</v>
      </c>
      <c r="J716" s="124">
        <f>Nonpt_src_summary!L716</f>
        <v>0</v>
      </c>
      <c r="K716" s="125">
        <f>Nonpt_src_summary!M716</f>
        <v>0</v>
      </c>
    </row>
    <row r="717" spans="1:11">
      <c r="A717" s="31" t="s">
        <v>151</v>
      </c>
      <c r="B717" s="31" t="str">
        <f>Nonpt_src_summary!B717</f>
        <v>Tribal</v>
      </c>
      <c r="C717" s="31">
        <f>Nonpt_src_summary!E717</f>
        <v>38</v>
      </c>
      <c r="D717" s="31" t="str">
        <f>Nonpt_src_summary!F717</f>
        <v>38101</v>
      </c>
      <c r="E717" s="31" t="str">
        <f>Nonpt_src_summary!G717</f>
        <v>2310023310</v>
      </c>
      <c r="F717" s="31" t="str">
        <f>Nonpt_src_summary!H717</f>
        <v>Pneumatic Pumps</v>
      </c>
      <c r="G717" s="160">
        <f>Nonpt_src_summary!I717</f>
        <v>0</v>
      </c>
      <c r="H717" s="124">
        <f>Nonpt_src_summary!J717</f>
        <v>0</v>
      </c>
      <c r="I717" s="124">
        <f>Nonpt_src_summary!K717</f>
        <v>0</v>
      </c>
      <c r="J717" s="124">
        <f>Nonpt_src_summary!L717</f>
        <v>0</v>
      </c>
      <c r="K717" s="125">
        <f>Nonpt_src_summary!M717</f>
        <v>0</v>
      </c>
    </row>
    <row r="718" spans="1:11">
      <c r="A718" s="31" t="s">
        <v>151</v>
      </c>
      <c r="B718" s="31" t="str">
        <f>Nonpt_src_summary!B718</f>
        <v>Tribal</v>
      </c>
      <c r="C718" s="31">
        <f>Nonpt_src_summary!E718</f>
        <v>38</v>
      </c>
      <c r="D718" s="31" t="str">
        <f>Nonpt_src_summary!F718</f>
        <v>38101</v>
      </c>
      <c r="E718" s="31" t="str">
        <f>Nonpt_src_summary!G718</f>
        <v>2310111401</v>
      </c>
      <c r="F718" s="31" t="str">
        <f>Nonpt_src_summary!H718</f>
        <v>Pneumatic Pumps</v>
      </c>
      <c r="G718" s="160">
        <f>Nonpt_src_summary!I718</f>
        <v>0</v>
      </c>
      <c r="H718" s="124">
        <f>Nonpt_src_summary!J718</f>
        <v>0</v>
      </c>
      <c r="I718" s="124">
        <f>Nonpt_src_summary!K718</f>
        <v>0</v>
      </c>
      <c r="J718" s="124">
        <f>Nonpt_src_summary!L718</f>
        <v>0</v>
      </c>
      <c r="K718" s="125">
        <f>Nonpt_src_summary!M718</f>
        <v>0</v>
      </c>
    </row>
    <row r="719" spans="1:11">
      <c r="A719" s="31" t="s">
        <v>151</v>
      </c>
      <c r="B719" s="31" t="str">
        <f>Nonpt_src_summary!B719</f>
        <v>Tribal</v>
      </c>
      <c r="C719" s="31">
        <f>Nonpt_src_summary!E719</f>
        <v>38</v>
      </c>
      <c r="D719" s="31" t="str">
        <f>Nonpt_src_summary!F719</f>
        <v>38101</v>
      </c>
      <c r="E719" s="31" t="str">
        <f>Nonpt_src_summary!G719</f>
        <v>2310121401</v>
      </c>
      <c r="F719" s="31" t="str">
        <f>Nonpt_src_summary!H719</f>
        <v>Pneumatic Pumps</v>
      </c>
      <c r="G719" s="160">
        <f>Nonpt_src_summary!I719</f>
        <v>0</v>
      </c>
      <c r="H719" s="124">
        <f>Nonpt_src_summary!J719</f>
        <v>0</v>
      </c>
      <c r="I719" s="124">
        <f>Nonpt_src_summary!K719</f>
        <v>0</v>
      </c>
      <c r="J719" s="124">
        <f>Nonpt_src_summary!L719</f>
        <v>0</v>
      </c>
      <c r="K719" s="125">
        <f>Nonpt_src_summary!M719</f>
        <v>0</v>
      </c>
    </row>
    <row r="720" spans="1:11">
      <c r="A720" s="31" t="s">
        <v>151</v>
      </c>
      <c r="B720" s="31" t="str">
        <f>Nonpt_src_summary!B720</f>
        <v>Tribal</v>
      </c>
      <c r="C720" s="31">
        <f>Nonpt_src_summary!E720</f>
        <v>30</v>
      </c>
      <c r="D720" s="31" t="str">
        <f>Nonpt_src_summary!F720</f>
        <v>30109</v>
      </c>
      <c r="E720" s="31" t="str">
        <f>Nonpt_src_summary!G720</f>
        <v>2310023310</v>
      </c>
      <c r="F720" s="31" t="str">
        <f>Nonpt_src_summary!H720</f>
        <v>Pneumatic Pumps</v>
      </c>
      <c r="G720" s="160">
        <f>Nonpt_src_summary!I720</f>
        <v>0</v>
      </c>
      <c r="H720" s="124">
        <f>Nonpt_src_summary!J720</f>
        <v>0</v>
      </c>
      <c r="I720" s="124">
        <f>Nonpt_src_summary!K720</f>
        <v>0</v>
      </c>
      <c r="J720" s="124">
        <f>Nonpt_src_summary!L720</f>
        <v>0</v>
      </c>
      <c r="K720" s="125">
        <f>Nonpt_src_summary!M720</f>
        <v>0</v>
      </c>
    </row>
    <row r="721" spans="1:11">
      <c r="A721" s="31" t="s">
        <v>151</v>
      </c>
      <c r="B721" s="31" t="str">
        <f>Nonpt_src_summary!B721</f>
        <v>Tribal</v>
      </c>
      <c r="C721" s="31">
        <f>Nonpt_src_summary!E721</f>
        <v>30</v>
      </c>
      <c r="D721" s="31" t="str">
        <f>Nonpt_src_summary!F721</f>
        <v>30109</v>
      </c>
      <c r="E721" s="31" t="str">
        <f>Nonpt_src_summary!G721</f>
        <v>2310111401</v>
      </c>
      <c r="F721" s="31" t="str">
        <f>Nonpt_src_summary!H721</f>
        <v>Pneumatic Pumps</v>
      </c>
      <c r="G721" s="160">
        <f>Nonpt_src_summary!I721</f>
        <v>0</v>
      </c>
      <c r="H721" s="124">
        <f>Nonpt_src_summary!J721</f>
        <v>0</v>
      </c>
      <c r="I721" s="124">
        <f>Nonpt_src_summary!K721</f>
        <v>0</v>
      </c>
      <c r="J721" s="124">
        <f>Nonpt_src_summary!L721</f>
        <v>0</v>
      </c>
      <c r="K721" s="125">
        <f>Nonpt_src_summary!M721</f>
        <v>0</v>
      </c>
    </row>
    <row r="722" spans="1:11">
      <c r="A722" s="31" t="s">
        <v>151</v>
      </c>
      <c r="B722" s="31" t="str">
        <f>Nonpt_src_summary!B722</f>
        <v>Tribal</v>
      </c>
      <c r="C722" s="31">
        <f>Nonpt_src_summary!E722</f>
        <v>30</v>
      </c>
      <c r="D722" s="31" t="str">
        <f>Nonpt_src_summary!F722</f>
        <v>30109</v>
      </c>
      <c r="E722" s="31" t="str">
        <f>Nonpt_src_summary!G722</f>
        <v>2310121401</v>
      </c>
      <c r="F722" s="31" t="str">
        <f>Nonpt_src_summary!H722</f>
        <v>Pneumatic Pumps</v>
      </c>
      <c r="G722" s="160">
        <f>Nonpt_src_summary!I722</f>
        <v>0</v>
      </c>
      <c r="H722" s="124">
        <f>Nonpt_src_summary!J722</f>
        <v>0</v>
      </c>
      <c r="I722" s="124">
        <f>Nonpt_src_summary!K722</f>
        <v>0</v>
      </c>
      <c r="J722" s="124">
        <f>Nonpt_src_summary!L722</f>
        <v>0</v>
      </c>
      <c r="K722" s="125">
        <f>Nonpt_src_summary!M722</f>
        <v>0</v>
      </c>
    </row>
    <row r="723" spans="1:11">
      <c r="A723" s="31" t="s">
        <v>151</v>
      </c>
      <c r="B723" s="31" t="str">
        <f>Nonpt_src_summary!B723</f>
        <v>Tribal</v>
      </c>
      <c r="C723" s="31">
        <f>Nonpt_src_summary!E723</f>
        <v>38</v>
      </c>
      <c r="D723" s="31" t="str">
        <f>Nonpt_src_summary!F723</f>
        <v>38105</v>
      </c>
      <c r="E723" s="31" t="str">
        <f>Nonpt_src_summary!G723</f>
        <v>2310023310</v>
      </c>
      <c r="F723" s="31" t="str">
        <f>Nonpt_src_summary!H723</f>
        <v>Pneumatic Pumps</v>
      </c>
      <c r="G723" s="160">
        <f>Nonpt_src_summary!I723</f>
        <v>0</v>
      </c>
      <c r="H723" s="124">
        <f>Nonpt_src_summary!J723</f>
        <v>0</v>
      </c>
      <c r="I723" s="124">
        <f>Nonpt_src_summary!K723</f>
        <v>0</v>
      </c>
      <c r="J723" s="124">
        <f>Nonpt_src_summary!L723</f>
        <v>0</v>
      </c>
      <c r="K723" s="125">
        <f>Nonpt_src_summary!M723</f>
        <v>0</v>
      </c>
    </row>
    <row r="724" spans="1:11">
      <c r="A724" s="31" t="s">
        <v>151</v>
      </c>
      <c r="B724" s="31" t="str">
        <f>Nonpt_src_summary!B724</f>
        <v>Tribal</v>
      </c>
      <c r="C724" s="31">
        <f>Nonpt_src_summary!E724</f>
        <v>38</v>
      </c>
      <c r="D724" s="31" t="str">
        <f>Nonpt_src_summary!F724</f>
        <v>38105</v>
      </c>
      <c r="E724" s="31" t="str">
        <f>Nonpt_src_summary!G724</f>
        <v>2310111401</v>
      </c>
      <c r="F724" s="31" t="str">
        <f>Nonpt_src_summary!H724</f>
        <v>Pneumatic Pumps</v>
      </c>
      <c r="G724" s="160">
        <f>Nonpt_src_summary!I724</f>
        <v>0</v>
      </c>
      <c r="H724" s="124">
        <f>Nonpt_src_summary!J724</f>
        <v>0</v>
      </c>
      <c r="I724" s="124">
        <f>Nonpt_src_summary!K724</f>
        <v>0</v>
      </c>
      <c r="J724" s="124">
        <f>Nonpt_src_summary!L724</f>
        <v>0</v>
      </c>
      <c r="K724" s="125">
        <f>Nonpt_src_summary!M724</f>
        <v>0</v>
      </c>
    </row>
    <row r="725" spans="1:11">
      <c r="A725" s="31" t="s">
        <v>151</v>
      </c>
      <c r="B725" s="31" t="str">
        <f>Nonpt_src_summary!B725</f>
        <v>Tribal</v>
      </c>
      <c r="C725" s="31">
        <f>Nonpt_src_summary!E725</f>
        <v>38</v>
      </c>
      <c r="D725" s="31" t="str">
        <f>Nonpt_src_summary!F725</f>
        <v>38105</v>
      </c>
      <c r="E725" s="31" t="str">
        <f>Nonpt_src_summary!G725</f>
        <v>2310121401</v>
      </c>
      <c r="F725" s="31" t="str">
        <f>Nonpt_src_summary!H725</f>
        <v>Pneumatic Pumps</v>
      </c>
      <c r="G725" s="160">
        <f>Nonpt_src_summary!I725</f>
        <v>0</v>
      </c>
      <c r="H725" s="124">
        <f>Nonpt_src_summary!J725</f>
        <v>0</v>
      </c>
      <c r="I725" s="124">
        <f>Nonpt_src_summary!K725</f>
        <v>0</v>
      </c>
      <c r="J725" s="124">
        <f>Nonpt_src_summary!L725</f>
        <v>0</v>
      </c>
      <c r="K725" s="125">
        <f>Nonpt_src_summary!M725</f>
        <v>0</v>
      </c>
    </row>
    <row r="726" spans="1:11">
      <c r="A726" s="31" t="s">
        <v>151</v>
      </c>
      <c r="B726" s="31" t="str">
        <f>Nonpt_src_summary!B726</f>
        <v>Tribal</v>
      </c>
      <c r="C726" s="31">
        <f>Nonpt_src_summary!E726</f>
        <v>38</v>
      </c>
      <c r="D726" s="31" t="str">
        <f>Nonpt_src_summary!F726</f>
        <v>38007</v>
      </c>
      <c r="E726" s="31" t="str">
        <f>Nonpt_src_summary!G726</f>
        <v>2310010100</v>
      </c>
      <c r="F726" s="31" t="str">
        <f>Nonpt_src_summary!H726</f>
        <v>Nonpoint Heaters</v>
      </c>
      <c r="G726" s="160">
        <f>Nonpt_src_summary!I726</f>
        <v>0</v>
      </c>
      <c r="H726" s="124">
        <f>Nonpt_src_summary!J726</f>
        <v>0</v>
      </c>
      <c r="I726" s="124">
        <f>Nonpt_src_summary!K726</f>
        <v>0</v>
      </c>
      <c r="J726" s="124">
        <f>Nonpt_src_summary!L726</f>
        <v>0</v>
      </c>
      <c r="K726" s="125">
        <f>Nonpt_src_summary!M726</f>
        <v>0</v>
      </c>
    </row>
    <row r="727" spans="1:11">
      <c r="A727" s="31" t="s">
        <v>151</v>
      </c>
      <c r="B727" s="31" t="str">
        <f>Nonpt_src_summary!B727</f>
        <v>Tribal</v>
      </c>
      <c r="C727" s="31">
        <f>Nonpt_src_summary!E727</f>
        <v>38</v>
      </c>
      <c r="D727" s="31" t="str">
        <f>Nonpt_src_summary!F727</f>
        <v>38007</v>
      </c>
      <c r="E727" s="31" t="str">
        <f>Nonpt_src_summary!G727</f>
        <v>2310021100</v>
      </c>
      <c r="F727" s="31" t="str">
        <f>Nonpt_src_summary!H727</f>
        <v>Nonpoint Heaters</v>
      </c>
      <c r="G727" s="160">
        <f>Nonpt_src_summary!I727</f>
        <v>0</v>
      </c>
      <c r="H727" s="124">
        <f>Nonpt_src_summary!J727</f>
        <v>0</v>
      </c>
      <c r="I727" s="124">
        <f>Nonpt_src_summary!K727</f>
        <v>0</v>
      </c>
      <c r="J727" s="124">
        <f>Nonpt_src_summary!L727</f>
        <v>0</v>
      </c>
      <c r="K727" s="125">
        <f>Nonpt_src_summary!M727</f>
        <v>0</v>
      </c>
    </row>
    <row r="728" spans="1:11">
      <c r="A728" s="31" t="s">
        <v>151</v>
      </c>
      <c r="B728" s="31" t="str">
        <f>Nonpt_src_summary!B728</f>
        <v>Tribal</v>
      </c>
      <c r="C728" s="31">
        <f>Nonpt_src_summary!E728</f>
        <v>38</v>
      </c>
      <c r="D728" s="31" t="str">
        <f>Nonpt_src_summary!F728</f>
        <v>38007</v>
      </c>
      <c r="E728" s="31" t="str">
        <f>Nonpt_src_summary!G728</f>
        <v>2310023100</v>
      </c>
      <c r="F728" s="31" t="str">
        <f>Nonpt_src_summary!H728</f>
        <v>Nonpoint Heaters</v>
      </c>
      <c r="G728" s="160">
        <f>Nonpt_src_summary!I728</f>
        <v>0</v>
      </c>
      <c r="H728" s="124">
        <f>Nonpt_src_summary!J728</f>
        <v>0</v>
      </c>
      <c r="I728" s="124">
        <f>Nonpt_src_summary!K728</f>
        <v>0</v>
      </c>
      <c r="J728" s="124">
        <f>Nonpt_src_summary!L728</f>
        <v>0</v>
      </c>
      <c r="K728" s="125">
        <f>Nonpt_src_summary!M728</f>
        <v>0</v>
      </c>
    </row>
    <row r="729" spans="1:11">
      <c r="A729" s="31" t="s">
        <v>151</v>
      </c>
      <c r="B729" s="31" t="str">
        <f>Nonpt_src_summary!B729</f>
        <v>Tribal</v>
      </c>
      <c r="C729" s="31">
        <f>Nonpt_src_summary!E729</f>
        <v>38</v>
      </c>
      <c r="D729" s="31" t="str">
        <f>Nonpt_src_summary!F729</f>
        <v>38009</v>
      </c>
      <c r="E729" s="31" t="str">
        <f>Nonpt_src_summary!G729</f>
        <v>2310010100</v>
      </c>
      <c r="F729" s="31" t="str">
        <f>Nonpt_src_summary!H729</f>
        <v>Nonpoint Heaters</v>
      </c>
      <c r="G729" s="160">
        <f>Nonpt_src_summary!I729</f>
        <v>0</v>
      </c>
      <c r="H729" s="124">
        <f>Nonpt_src_summary!J729</f>
        <v>0</v>
      </c>
      <c r="I729" s="124">
        <f>Nonpt_src_summary!K729</f>
        <v>0</v>
      </c>
      <c r="J729" s="124">
        <f>Nonpt_src_summary!L729</f>
        <v>0</v>
      </c>
      <c r="K729" s="125">
        <f>Nonpt_src_summary!M729</f>
        <v>0</v>
      </c>
    </row>
    <row r="730" spans="1:11">
      <c r="A730" s="31" t="s">
        <v>151</v>
      </c>
      <c r="B730" s="31" t="str">
        <f>Nonpt_src_summary!B730</f>
        <v>Tribal</v>
      </c>
      <c r="C730" s="31">
        <f>Nonpt_src_summary!E730</f>
        <v>38</v>
      </c>
      <c r="D730" s="31" t="str">
        <f>Nonpt_src_summary!F730</f>
        <v>38009</v>
      </c>
      <c r="E730" s="31" t="str">
        <f>Nonpt_src_summary!G730</f>
        <v>2310021100</v>
      </c>
      <c r="F730" s="31" t="str">
        <f>Nonpt_src_summary!H730</f>
        <v>Nonpoint Heaters</v>
      </c>
      <c r="G730" s="160">
        <f>Nonpt_src_summary!I730</f>
        <v>0</v>
      </c>
      <c r="H730" s="124">
        <f>Nonpt_src_summary!J730</f>
        <v>0</v>
      </c>
      <c r="I730" s="124">
        <f>Nonpt_src_summary!K730</f>
        <v>0</v>
      </c>
      <c r="J730" s="124">
        <f>Nonpt_src_summary!L730</f>
        <v>0</v>
      </c>
      <c r="K730" s="125">
        <f>Nonpt_src_summary!M730</f>
        <v>0</v>
      </c>
    </row>
    <row r="731" spans="1:11">
      <c r="A731" s="31" t="s">
        <v>151</v>
      </c>
      <c r="B731" s="31" t="str">
        <f>Nonpt_src_summary!B731</f>
        <v>Tribal</v>
      </c>
      <c r="C731" s="31">
        <f>Nonpt_src_summary!E731</f>
        <v>38</v>
      </c>
      <c r="D731" s="31" t="str">
        <f>Nonpt_src_summary!F731</f>
        <v>38009</v>
      </c>
      <c r="E731" s="31" t="str">
        <f>Nonpt_src_summary!G731</f>
        <v>2310023100</v>
      </c>
      <c r="F731" s="31" t="str">
        <f>Nonpt_src_summary!H731</f>
        <v>Nonpoint Heaters</v>
      </c>
      <c r="G731" s="160">
        <f>Nonpt_src_summary!I731</f>
        <v>0</v>
      </c>
      <c r="H731" s="124">
        <f>Nonpt_src_summary!J731</f>
        <v>0</v>
      </c>
      <c r="I731" s="124">
        <f>Nonpt_src_summary!K731</f>
        <v>0</v>
      </c>
      <c r="J731" s="124">
        <f>Nonpt_src_summary!L731</f>
        <v>0</v>
      </c>
      <c r="K731" s="125">
        <f>Nonpt_src_summary!M731</f>
        <v>0</v>
      </c>
    </row>
    <row r="732" spans="1:11">
      <c r="A732" s="31" t="s">
        <v>151</v>
      </c>
      <c r="B732" s="31" t="str">
        <f>Nonpt_src_summary!B732</f>
        <v>Tribal</v>
      </c>
      <c r="C732" s="31">
        <f>Nonpt_src_summary!E732</f>
        <v>38</v>
      </c>
      <c r="D732" s="31" t="str">
        <f>Nonpt_src_summary!F732</f>
        <v>38011</v>
      </c>
      <c r="E732" s="31" t="str">
        <f>Nonpt_src_summary!G732</f>
        <v>2310010100</v>
      </c>
      <c r="F732" s="31" t="str">
        <f>Nonpt_src_summary!H732</f>
        <v>Nonpoint Heaters</v>
      </c>
      <c r="G732" s="160">
        <f>Nonpt_src_summary!I732</f>
        <v>0</v>
      </c>
      <c r="H732" s="124">
        <f>Nonpt_src_summary!J732</f>
        <v>0</v>
      </c>
      <c r="I732" s="124">
        <f>Nonpt_src_summary!K732</f>
        <v>0</v>
      </c>
      <c r="J732" s="124">
        <f>Nonpt_src_summary!L732</f>
        <v>0</v>
      </c>
      <c r="K732" s="125">
        <f>Nonpt_src_summary!M732</f>
        <v>0</v>
      </c>
    </row>
    <row r="733" spans="1:11">
      <c r="A733" s="31" t="s">
        <v>151</v>
      </c>
      <c r="B733" s="31" t="str">
        <f>Nonpt_src_summary!B733</f>
        <v>Tribal</v>
      </c>
      <c r="C733" s="31">
        <f>Nonpt_src_summary!E733</f>
        <v>38</v>
      </c>
      <c r="D733" s="31" t="str">
        <f>Nonpt_src_summary!F733</f>
        <v>38011</v>
      </c>
      <c r="E733" s="31" t="str">
        <f>Nonpt_src_summary!G733</f>
        <v>2310021100</v>
      </c>
      <c r="F733" s="31" t="str">
        <f>Nonpt_src_summary!H733</f>
        <v>Nonpoint Heaters</v>
      </c>
      <c r="G733" s="160">
        <f>Nonpt_src_summary!I733</f>
        <v>0</v>
      </c>
      <c r="H733" s="124">
        <f>Nonpt_src_summary!J733</f>
        <v>0</v>
      </c>
      <c r="I733" s="124">
        <f>Nonpt_src_summary!K733</f>
        <v>0</v>
      </c>
      <c r="J733" s="124">
        <f>Nonpt_src_summary!L733</f>
        <v>0</v>
      </c>
      <c r="K733" s="125">
        <f>Nonpt_src_summary!M733</f>
        <v>0</v>
      </c>
    </row>
    <row r="734" spans="1:11">
      <c r="A734" s="31" t="s">
        <v>151</v>
      </c>
      <c r="B734" s="31" t="str">
        <f>Nonpt_src_summary!B734</f>
        <v>Tribal</v>
      </c>
      <c r="C734" s="31">
        <f>Nonpt_src_summary!E734</f>
        <v>38</v>
      </c>
      <c r="D734" s="31" t="str">
        <f>Nonpt_src_summary!F734</f>
        <v>38011</v>
      </c>
      <c r="E734" s="31" t="str">
        <f>Nonpt_src_summary!G734</f>
        <v>2310023100</v>
      </c>
      <c r="F734" s="31" t="str">
        <f>Nonpt_src_summary!H734</f>
        <v>Nonpoint Heaters</v>
      </c>
      <c r="G734" s="160">
        <f>Nonpt_src_summary!I734</f>
        <v>0</v>
      </c>
      <c r="H734" s="124">
        <f>Nonpt_src_summary!J734</f>
        <v>0</v>
      </c>
      <c r="I734" s="124">
        <f>Nonpt_src_summary!K734</f>
        <v>0</v>
      </c>
      <c r="J734" s="124">
        <f>Nonpt_src_summary!L734</f>
        <v>0</v>
      </c>
      <c r="K734" s="125">
        <f>Nonpt_src_summary!M734</f>
        <v>0</v>
      </c>
    </row>
    <row r="735" spans="1:11">
      <c r="A735" s="31" t="s">
        <v>151</v>
      </c>
      <c r="B735" s="31" t="str">
        <f>Nonpt_src_summary!B735</f>
        <v>Tribal</v>
      </c>
      <c r="C735" s="31">
        <f>Nonpt_src_summary!E735</f>
        <v>38</v>
      </c>
      <c r="D735" s="31" t="str">
        <f>Nonpt_src_summary!F735</f>
        <v>38013</v>
      </c>
      <c r="E735" s="31" t="str">
        <f>Nonpt_src_summary!G735</f>
        <v>2310010100</v>
      </c>
      <c r="F735" s="31" t="str">
        <f>Nonpt_src_summary!H735</f>
        <v>Nonpoint Heaters</v>
      </c>
      <c r="G735" s="160">
        <f>Nonpt_src_summary!I735</f>
        <v>0</v>
      </c>
      <c r="H735" s="124">
        <f>Nonpt_src_summary!J735</f>
        <v>0</v>
      </c>
      <c r="I735" s="124">
        <f>Nonpt_src_summary!K735</f>
        <v>0</v>
      </c>
      <c r="J735" s="124">
        <f>Nonpt_src_summary!L735</f>
        <v>0</v>
      </c>
      <c r="K735" s="125">
        <f>Nonpt_src_summary!M735</f>
        <v>0</v>
      </c>
    </row>
    <row r="736" spans="1:11">
      <c r="A736" s="31" t="s">
        <v>151</v>
      </c>
      <c r="B736" s="31" t="str">
        <f>Nonpt_src_summary!B736</f>
        <v>Tribal</v>
      </c>
      <c r="C736" s="31">
        <f>Nonpt_src_summary!E736</f>
        <v>38</v>
      </c>
      <c r="D736" s="31" t="str">
        <f>Nonpt_src_summary!F736</f>
        <v>38013</v>
      </c>
      <c r="E736" s="31" t="str">
        <f>Nonpt_src_summary!G736</f>
        <v>2310021100</v>
      </c>
      <c r="F736" s="31" t="str">
        <f>Nonpt_src_summary!H736</f>
        <v>Nonpoint Heaters</v>
      </c>
      <c r="G736" s="160">
        <f>Nonpt_src_summary!I736</f>
        <v>0</v>
      </c>
      <c r="H736" s="124">
        <f>Nonpt_src_summary!J736</f>
        <v>0</v>
      </c>
      <c r="I736" s="124">
        <f>Nonpt_src_summary!K736</f>
        <v>0</v>
      </c>
      <c r="J736" s="124">
        <f>Nonpt_src_summary!L736</f>
        <v>0</v>
      </c>
      <c r="K736" s="125">
        <f>Nonpt_src_summary!M736</f>
        <v>0</v>
      </c>
    </row>
    <row r="737" spans="1:11">
      <c r="A737" s="31" t="s">
        <v>151</v>
      </c>
      <c r="B737" s="31" t="str">
        <f>Nonpt_src_summary!B737</f>
        <v>Tribal</v>
      </c>
      <c r="C737" s="31">
        <f>Nonpt_src_summary!E737</f>
        <v>38</v>
      </c>
      <c r="D737" s="31" t="str">
        <f>Nonpt_src_summary!F737</f>
        <v>38013</v>
      </c>
      <c r="E737" s="31" t="str">
        <f>Nonpt_src_summary!G737</f>
        <v>2310023100</v>
      </c>
      <c r="F737" s="31" t="str">
        <f>Nonpt_src_summary!H737</f>
        <v>Nonpoint Heaters</v>
      </c>
      <c r="G737" s="160">
        <f>Nonpt_src_summary!I737</f>
        <v>0</v>
      </c>
      <c r="H737" s="124">
        <f>Nonpt_src_summary!J737</f>
        <v>0</v>
      </c>
      <c r="I737" s="124">
        <f>Nonpt_src_summary!K737</f>
        <v>0</v>
      </c>
      <c r="J737" s="124">
        <f>Nonpt_src_summary!L737</f>
        <v>0</v>
      </c>
      <c r="K737" s="125">
        <f>Nonpt_src_summary!M737</f>
        <v>0</v>
      </c>
    </row>
    <row r="738" spans="1:11">
      <c r="A738" s="31" t="s">
        <v>151</v>
      </c>
      <c r="B738" s="31" t="str">
        <f>Nonpt_src_summary!B738</f>
        <v>Tribal</v>
      </c>
      <c r="C738" s="31">
        <f>Nonpt_src_summary!E738</f>
        <v>30</v>
      </c>
      <c r="D738" s="31" t="str">
        <f>Nonpt_src_summary!F738</f>
        <v>30019</v>
      </c>
      <c r="E738" s="31" t="str">
        <f>Nonpt_src_summary!G738</f>
        <v>2310010100</v>
      </c>
      <c r="F738" s="31" t="str">
        <f>Nonpt_src_summary!H738</f>
        <v>Nonpoint Heaters</v>
      </c>
      <c r="G738" s="160">
        <f>Nonpt_src_summary!I738</f>
        <v>5.1581799999999997E-2</v>
      </c>
      <c r="H738" s="124">
        <f>Nonpt_src_summary!J738</f>
        <v>4.8745699999999999E-3</v>
      </c>
      <c r="I738" s="124">
        <f>Nonpt_src_summary!K738</f>
        <v>7.4447899999999997E-2</v>
      </c>
      <c r="J738" s="124">
        <f>Nonpt_src_summary!L738</f>
        <v>0</v>
      </c>
      <c r="K738" s="125">
        <f>Nonpt_src_summary!M738</f>
        <v>6.7357600000000004E-3</v>
      </c>
    </row>
    <row r="739" spans="1:11">
      <c r="A739" s="31" t="s">
        <v>151</v>
      </c>
      <c r="B739" s="31" t="str">
        <f>Nonpt_src_summary!B739</f>
        <v>Tribal</v>
      </c>
      <c r="C739" s="31">
        <f>Nonpt_src_summary!E739</f>
        <v>30</v>
      </c>
      <c r="D739" s="31" t="str">
        <f>Nonpt_src_summary!F739</f>
        <v>30019</v>
      </c>
      <c r="E739" s="31" t="str">
        <f>Nonpt_src_summary!G739</f>
        <v>2310021100</v>
      </c>
      <c r="F739" s="31" t="str">
        <f>Nonpt_src_summary!H739</f>
        <v>Nonpoint Heaters</v>
      </c>
      <c r="G739" s="160">
        <f>Nonpt_src_summary!I739</f>
        <v>0</v>
      </c>
      <c r="H739" s="124">
        <f>Nonpt_src_summary!J739</f>
        <v>0</v>
      </c>
      <c r="I739" s="124">
        <f>Nonpt_src_summary!K739</f>
        <v>0</v>
      </c>
      <c r="J739" s="124">
        <f>Nonpt_src_summary!L739</f>
        <v>0</v>
      </c>
      <c r="K739" s="125">
        <f>Nonpt_src_summary!M739</f>
        <v>0</v>
      </c>
    </row>
    <row r="740" spans="1:11">
      <c r="A740" s="31" t="s">
        <v>151</v>
      </c>
      <c r="B740" s="31" t="str">
        <f>Nonpt_src_summary!B740</f>
        <v>Tribal</v>
      </c>
      <c r="C740" s="31">
        <f>Nonpt_src_summary!E740</f>
        <v>30</v>
      </c>
      <c r="D740" s="31" t="str">
        <f>Nonpt_src_summary!F740</f>
        <v>30019</v>
      </c>
      <c r="E740" s="31" t="str">
        <f>Nonpt_src_summary!G740</f>
        <v>2310023100</v>
      </c>
      <c r="F740" s="31" t="str">
        <f>Nonpt_src_summary!H740</f>
        <v>Nonpoint Heaters</v>
      </c>
      <c r="G740" s="160">
        <f>Nonpt_src_summary!I740</f>
        <v>0</v>
      </c>
      <c r="H740" s="124">
        <f>Nonpt_src_summary!J740</f>
        <v>0</v>
      </c>
      <c r="I740" s="124">
        <f>Nonpt_src_summary!K740</f>
        <v>0</v>
      </c>
      <c r="J740" s="124">
        <f>Nonpt_src_summary!L740</f>
        <v>0</v>
      </c>
      <c r="K740" s="125">
        <f>Nonpt_src_summary!M740</f>
        <v>0</v>
      </c>
    </row>
    <row r="741" spans="1:11">
      <c r="A741" s="31" t="s">
        <v>151</v>
      </c>
      <c r="B741" s="31" t="str">
        <f>Nonpt_src_summary!B741</f>
        <v>Tribal</v>
      </c>
      <c r="C741" s="31">
        <f>Nonpt_src_summary!E741</f>
        <v>30</v>
      </c>
      <c r="D741" s="31" t="str">
        <f>Nonpt_src_summary!F741</f>
        <v>30021</v>
      </c>
      <c r="E741" s="31" t="str">
        <f>Nonpt_src_summary!G741</f>
        <v>2310010100</v>
      </c>
      <c r="F741" s="31" t="str">
        <f>Nonpt_src_summary!H741</f>
        <v>Nonpoint Heaters</v>
      </c>
      <c r="G741" s="160">
        <f>Nonpt_src_summary!I741</f>
        <v>0</v>
      </c>
      <c r="H741" s="124">
        <f>Nonpt_src_summary!J741</f>
        <v>0</v>
      </c>
      <c r="I741" s="124">
        <f>Nonpt_src_summary!K741</f>
        <v>0</v>
      </c>
      <c r="J741" s="124">
        <f>Nonpt_src_summary!L741</f>
        <v>0</v>
      </c>
      <c r="K741" s="125">
        <f>Nonpt_src_summary!M741</f>
        <v>0</v>
      </c>
    </row>
    <row r="742" spans="1:11">
      <c r="A742" s="31" t="s">
        <v>151</v>
      </c>
      <c r="B742" s="31" t="str">
        <f>Nonpt_src_summary!B742</f>
        <v>Tribal</v>
      </c>
      <c r="C742" s="31">
        <f>Nonpt_src_summary!E742</f>
        <v>30</v>
      </c>
      <c r="D742" s="31" t="str">
        <f>Nonpt_src_summary!F742</f>
        <v>30021</v>
      </c>
      <c r="E742" s="31" t="str">
        <f>Nonpt_src_summary!G742</f>
        <v>2310021100</v>
      </c>
      <c r="F742" s="31" t="str">
        <f>Nonpt_src_summary!H742</f>
        <v>Nonpoint Heaters</v>
      </c>
      <c r="G742" s="160">
        <f>Nonpt_src_summary!I742</f>
        <v>0</v>
      </c>
      <c r="H742" s="124">
        <f>Nonpt_src_summary!J742</f>
        <v>0</v>
      </c>
      <c r="I742" s="124">
        <f>Nonpt_src_summary!K742</f>
        <v>0</v>
      </c>
      <c r="J742" s="124">
        <f>Nonpt_src_summary!L742</f>
        <v>0</v>
      </c>
      <c r="K742" s="125">
        <f>Nonpt_src_summary!M742</f>
        <v>0</v>
      </c>
    </row>
    <row r="743" spans="1:11">
      <c r="A743" s="31" t="s">
        <v>151</v>
      </c>
      <c r="B743" s="31" t="str">
        <f>Nonpt_src_summary!B743</f>
        <v>Tribal</v>
      </c>
      <c r="C743" s="31">
        <f>Nonpt_src_summary!E743</f>
        <v>30</v>
      </c>
      <c r="D743" s="31" t="str">
        <f>Nonpt_src_summary!F743</f>
        <v>30021</v>
      </c>
      <c r="E743" s="31" t="str">
        <f>Nonpt_src_summary!G743</f>
        <v>2310023100</v>
      </c>
      <c r="F743" s="31" t="str">
        <f>Nonpt_src_summary!H743</f>
        <v>Nonpoint Heaters</v>
      </c>
      <c r="G743" s="160">
        <f>Nonpt_src_summary!I743</f>
        <v>0</v>
      </c>
      <c r="H743" s="124">
        <f>Nonpt_src_summary!J743</f>
        <v>0</v>
      </c>
      <c r="I743" s="124">
        <f>Nonpt_src_summary!K743</f>
        <v>0</v>
      </c>
      <c r="J743" s="124">
        <f>Nonpt_src_summary!L743</f>
        <v>0</v>
      </c>
      <c r="K743" s="125">
        <f>Nonpt_src_summary!M743</f>
        <v>0</v>
      </c>
    </row>
    <row r="744" spans="1:11">
      <c r="A744" s="31" t="s">
        <v>151</v>
      </c>
      <c r="B744" s="31" t="str">
        <f>Nonpt_src_summary!B744</f>
        <v>Tribal</v>
      </c>
      <c r="C744" s="31">
        <f>Nonpt_src_summary!E744</f>
        <v>38</v>
      </c>
      <c r="D744" s="31" t="str">
        <f>Nonpt_src_summary!F744</f>
        <v>38023</v>
      </c>
      <c r="E744" s="31" t="str">
        <f>Nonpt_src_summary!G744</f>
        <v>2310010100</v>
      </c>
      <c r="F744" s="31" t="str">
        <f>Nonpt_src_summary!H744</f>
        <v>Nonpoint Heaters</v>
      </c>
      <c r="G744" s="160">
        <f>Nonpt_src_summary!I744</f>
        <v>0</v>
      </c>
      <c r="H744" s="124">
        <f>Nonpt_src_summary!J744</f>
        <v>0</v>
      </c>
      <c r="I744" s="124">
        <f>Nonpt_src_summary!K744</f>
        <v>0</v>
      </c>
      <c r="J744" s="124">
        <f>Nonpt_src_summary!L744</f>
        <v>0</v>
      </c>
      <c r="K744" s="125">
        <f>Nonpt_src_summary!M744</f>
        <v>0</v>
      </c>
    </row>
    <row r="745" spans="1:11">
      <c r="A745" s="31" t="s">
        <v>151</v>
      </c>
      <c r="B745" s="31" t="str">
        <f>Nonpt_src_summary!B745</f>
        <v>Tribal</v>
      </c>
      <c r="C745" s="31">
        <f>Nonpt_src_summary!E745</f>
        <v>38</v>
      </c>
      <c r="D745" s="31" t="str">
        <f>Nonpt_src_summary!F745</f>
        <v>38023</v>
      </c>
      <c r="E745" s="31" t="str">
        <f>Nonpt_src_summary!G745</f>
        <v>2310021100</v>
      </c>
      <c r="F745" s="31" t="str">
        <f>Nonpt_src_summary!H745</f>
        <v>Nonpoint Heaters</v>
      </c>
      <c r="G745" s="160">
        <f>Nonpt_src_summary!I745</f>
        <v>0</v>
      </c>
      <c r="H745" s="124">
        <f>Nonpt_src_summary!J745</f>
        <v>0</v>
      </c>
      <c r="I745" s="124">
        <f>Nonpt_src_summary!K745</f>
        <v>0</v>
      </c>
      <c r="J745" s="124">
        <f>Nonpt_src_summary!L745</f>
        <v>0</v>
      </c>
      <c r="K745" s="125">
        <f>Nonpt_src_summary!M745</f>
        <v>0</v>
      </c>
    </row>
    <row r="746" spans="1:11">
      <c r="A746" s="31" t="s">
        <v>151</v>
      </c>
      <c r="B746" s="31" t="str">
        <f>Nonpt_src_summary!B746</f>
        <v>Tribal</v>
      </c>
      <c r="C746" s="31">
        <f>Nonpt_src_summary!E746</f>
        <v>38</v>
      </c>
      <c r="D746" s="31" t="str">
        <f>Nonpt_src_summary!F746</f>
        <v>38023</v>
      </c>
      <c r="E746" s="31" t="str">
        <f>Nonpt_src_summary!G746</f>
        <v>2310023100</v>
      </c>
      <c r="F746" s="31" t="str">
        <f>Nonpt_src_summary!H746</f>
        <v>Nonpoint Heaters</v>
      </c>
      <c r="G746" s="160">
        <f>Nonpt_src_summary!I746</f>
        <v>0</v>
      </c>
      <c r="H746" s="124">
        <f>Nonpt_src_summary!J746</f>
        <v>0</v>
      </c>
      <c r="I746" s="124">
        <f>Nonpt_src_summary!K746</f>
        <v>0</v>
      </c>
      <c r="J746" s="124">
        <f>Nonpt_src_summary!L746</f>
        <v>0</v>
      </c>
      <c r="K746" s="125">
        <f>Nonpt_src_summary!M746</f>
        <v>0</v>
      </c>
    </row>
    <row r="747" spans="1:11">
      <c r="A747" s="31" t="s">
        <v>151</v>
      </c>
      <c r="B747" s="31" t="str">
        <f>Nonpt_src_summary!B747</f>
        <v>Tribal</v>
      </c>
      <c r="C747" s="31">
        <f>Nonpt_src_summary!E747</f>
        <v>38</v>
      </c>
      <c r="D747" s="31" t="str">
        <f>Nonpt_src_summary!F747</f>
        <v>38025</v>
      </c>
      <c r="E747" s="31" t="str">
        <f>Nonpt_src_summary!G747</f>
        <v>2310010100</v>
      </c>
      <c r="F747" s="31" t="str">
        <f>Nonpt_src_summary!H747</f>
        <v>Nonpoint Heaters</v>
      </c>
      <c r="G747" s="160">
        <f>Nonpt_src_summary!I747</f>
        <v>20.74972400756144</v>
      </c>
      <c r="H747" s="124">
        <f>Nonpt_src_summary!J747</f>
        <v>1.9608833270321364</v>
      </c>
      <c r="I747" s="124">
        <f>Nonpt_src_summary!K747</f>
        <v>29.948022684310022</v>
      </c>
      <c r="J747" s="124">
        <f>Nonpt_src_summary!L747</f>
        <v>0</v>
      </c>
      <c r="K747" s="125">
        <f>Nonpt_src_summary!M747</f>
        <v>2.709585330812855</v>
      </c>
    </row>
    <row r="748" spans="1:11">
      <c r="A748" s="31" t="s">
        <v>151</v>
      </c>
      <c r="B748" s="31" t="str">
        <f>Nonpt_src_summary!B748</f>
        <v>Tribal</v>
      </c>
      <c r="C748" s="31">
        <f>Nonpt_src_summary!E748</f>
        <v>38</v>
      </c>
      <c r="D748" s="31" t="str">
        <f>Nonpt_src_summary!F748</f>
        <v>38025</v>
      </c>
      <c r="E748" s="31" t="str">
        <f>Nonpt_src_summary!G748</f>
        <v>2310021100</v>
      </c>
      <c r="F748" s="31" t="str">
        <f>Nonpt_src_summary!H748</f>
        <v>Nonpoint Heaters</v>
      </c>
      <c r="G748" s="160">
        <f>Nonpt_src_summary!I748</f>
        <v>0</v>
      </c>
      <c r="H748" s="124">
        <f>Nonpt_src_summary!J748</f>
        <v>0</v>
      </c>
      <c r="I748" s="124">
        <f>Nonpt_src_summary!K748</f>
        <v>0</v>
      </c>
      <c r="J748" s="124">
        <f>Nonpt_src_summary!L748</f>
        <v>0</v>
      </c>
      <c r="K748" s="125">
        <f>Nonpt_src_summary!M748</f>
        <v>0</v>
      </c>
    </row>
    <row r="749" spans="1:11">
      <c r="A749" s="31" t="s">
        <v>151</v>
      </c>
      <c r="B749" s="31" t="str">
        <f>Nonpt_src_summary!B749</f>
        <v>Tribal</v>
      </c>
      <c r="C749" s="31">
        <f>Nonpt_src_summary!E749</f>
        <v>38</v>
      </c>
      <c r="D749" s="31" t="str">
        <f>Nonpt_src_summary!F749</f>
        <v>38025</v>
      </c>
      <c r="E749" s="31" t="str">
        <f>Nonpt_src_summary!G749</f>
        <v>2310023100</v>
      </c>
      <c r="F749" s="31" t="str">
        <f>Nonpt_src_summary!H749</f>
        <v>Nonpoint Heaters</v>
      </c>
      <c r="G749" s="160">
        <f>Nonpt_src_summary!I749</f>
        <v>0</v>
      </c>
      <c r="H749" s="124">
        <f>Nonpt_src_summary!J749</f>
        <v>0</v>
      </c>
      <c r="I749" s="124">
        <f>Nonpt_src_summary!K749</f>
        <v>0</v>
      </c>
      <c r="J749" s="124">
        <f>Nonpt_src_summary!L749</f>
        <v>0</v>
      </c>
      <c r="K749" s="125">
        <f>Nonpt_src_summary!M749</f>
        <v>0</v>
      </c>
    </row>
    <row r="750" spans="1:11">
      <c r="A750" s="31" t="s">
        <v>151</v>
      </c>
      <c r="B750" s="31" t="str">
        <f>Nonpt_src_summary!B750</f>
        <v>Tribal</v>
      </c>
      <c r="C750" s="31">
        <f>Nonpt_src_summary!E750</f>
        <v>30</v>
      </c>
      <c r="D750" s="31" t="str">
        <f>Nonpt_src_summary!F750</f>
        <v>30025</v>
      </c>
      <c r="E750" s="31" t="str">
        <f>Nonpt_src_summary!G750</f>
        <v>2310010100</v>
      </c>
      <c r="F750" s="31" t="str">
        <f>Nonpt_src_summary!H750</f>
        <v>Nonpoint Heaters</v>
      </c>
      <c r="G750" s="160">
        <f>Nonpt_src_summary!I750</f>
        <v>0</v>
      </c>
      <c r="H750" s="124">
        <f>Nonpt_src_summary!J750</f>
        <v>0</v>
      </c>
      <c r="I750" s="124">
        <f>Nonpt_src_summary!K750</f>
        <v>0</v>
      </c>
      <c r="J750" s="124">
        <f>Nonpt_src_summary!L750</f>
        <v>0</v>
      </c>
      <c r="K750" s="125">
        <f>Nonpt_src_summary!M750</f>
        <v>0</v>
      </c>
    </row>
    <row r="751" spans="1:11">
      <c r="A751" s="31" t="s">
        <v>151</v>
      </c>
      <c r="B751" s="31" t="str">
        <f>Nonpt_src_summary!B751</f>
        <v>Tribal</v>
      </c>
      <c r="C751" s="31">
        <f>Nonpt_src_summary!E751</f>
        <v>30</v>
      </c>
      <c r="D751" s="31" t="str">
        <f>Nonpt_src_summary!F751</f>
        <v>30025</v>
      </c>
      <c r="E751" s="31" t="str">
        <f>Nonpt_src_summary!G751</f>
        <v>2310021100</v>
      </c>
      <c r="F751" s="31" t="str">
        <f>Nonpt_src_summary!H751</f>
        <v>Nonpoint Heaters</v>
      </c>
      <c r="G751" s="160">
        <f>Nonpt_src_summary!I751</f>
        <v>0</v>
      </c>
      <c r="H751" s="124">
        <f>Nonpt_src_summary!J751</f>
        <v>0</v>
      </c>
      <c r="I751" s="124">
        <f>Nonpt_src_summary!K751</f>
        <v>0</v>
      </c>
      <c r="J751" s="124">
        <f>Nonpt_src_summary!L751</f>
        <v>0</v>
      </c>
      <c r="K751" s="125">
        <f>Nonpt_src_summary!M751</f>
        <v>0</v>
      </c>
    </row>
    <row r="752" spans="1:11">
      <c r="A752" s="31" t="s">
        <v>151</v>
      </c>
      <c r="B752" s="31" t="str">
        <f>Nonpt_src_summary!B752</f>
        <v>Tribal</v>
      </c>
      <c r="C752" s="31">
        <f>Nonpt_src_summary!E752</f>
        <v>30</v>
      </c>
      <c r="D752" s="31" t="str">
        <f>Nonpt_src_summary!F752</f>
        <v>30025</v>
      </c>
      <c r="E752" s="31" t="str">
        <f>Nonpt_src_summary!G752</f>
        <v>2310023100</v>
      </c>
      <c r="F752" s="31" t="str">
        <f>Nonpt_src_summary!H752</f>
        <v>Nonpoint Heaters</v>
      </c>
      <c r="G752" s="160">
        <f>Nonpt_src_summary!I752</f>
        <v>0</v>
      </c>
      <c r="H752" s="124">
        <f>Nonpt_src_summary!J752</f>
        <v>0</v>
      </c>
      <c r="I752" s="124">
        <f>Nonpt_src_summary!K752</f>
        <v>0</v>
      </c>
      <c r="J752" s="124">
        <f>Nonpt_src_summary!L752</f>
        <v>0</v>
      </c>
      <c r="K752" s="125">
        <f>Nonpt_src_summary!M752</f>
        <v>0</v>
      </c>
    </row>
    <row r="753" spans="1:11">
      <c r="A753" s="31" t="s">
        <v>151</v>
      </c>
      <c r="B753" s="31" t="str">
        <f>Nonpt_src_summary!B753</f>
        <v>Tribal</v>
      </c>
      <c r="C753" s="31">
        <f>Nonpt_src_summary!E753</f>
        <v>30</v>
      </c>
      <c r="D753" s="31" t="str">
        <f>Nonpt_src_summary!F753</f>
        <v>30033</v>
      </c>
      <c r="E753" s="31" t="str">
        <f>Nonpt_src_summary!G753</f>
        <v>2310010100</v>
      </c>
      <c r="F753" s="31" t="str">
        <f>Nonpt_src_summary!H753</f>
        <v>Nonpoint Heaters</v>
      </c>
      <c r="G753" s="160">
        <f>Nonpt_src_summary!I753</f>
        <v>0</v>
      </c>
      <c r="H753" s="124">
        <f>Nonpt_src_summary!J753</f>
        <v>0</v>
      </c>
      <c r="I753" s="124">
        <f>Nonpt_src_summary!K753</f>
        <v>0</v>
      </c>
      <c r="J753" s="124">
        <f>Nonpt_src_summary!L753</f>
        <v>0</v>
      </c>
      <c r="K753" s="125">
        <f>Nonpt_src_summary!M753</f>
        <v>0</v>
      </c>
    </row>
    <row r="754" spans="1:11">
      <c r="A754" s="31" t="s">
        <v>151</v>
      </c>
      <c r="B754" s="31" t="str">
        <f>Nonpt_src_summary!B754</f>
        <v>Tribal</v>
      </c>
      <c r="C754" s="31">
        <f>Nonpt_src_summary!E754</f>
        <v>30</v>
      </c>
      <c r="D754" s="31" t="str">
        <f>Nonpt_src_summary!F754</f>
        <v>30033</v>
      </c>
      <c r="E754" s="31" t="str">
        <f>Nonpt_src_summary!G754</f>
        <v>2310021100</v>
      </c>
      <c r="F754" s="31" t="str">
        <f>Nonpt_src_summary!H754</f>
        <v>Nonpoint Heaters</v>
      </c>
      <c r="G754" s="160">
        <f>Nonpt_src_summary!I754</f>
        <v>0</v>
      </c>
      <c r="H754" s="124">
        <f>Nonpt_src_summary!J754</f>
        <v>0</v>
      </c>
      <c r="I754" s="124">
        <f>Nonpt_src_summary!K754</f>
        <v>0</v>
      </c>
      <c r="J754" s="124">
        <f>Nonpt_src_summary!L754</f>
        <v>0</v>
      </c>
      <c r="K754" s="125">
        <f>Nonpt_src_summary!M754</f>
        <v>0</v>
      </c>
    </row>
    <row r="755" spans="1:11">
      <c r="A755" s="31" t="s">
        <v>151</v>
      </c>
      <c r="B755" s="31" t="str">
        <f>Nonpt_src_summary!B755</f>
        <v>Tribal</v>
      </c>
      <c r="C755" s="31">
        <f>Nonpt_src_summary!E755</f>
        <v>30</v>
      </c>
      <c r="D755" s="31" t="str">
        <f>Nonpt_src_summary!F755</f>
        <v>30033</v>
      </c>
      <c r="E755" s="31" t="str">
        <f>Nonpt_src_summary!G755</f>
        <v>2310023100</v>
      </c>
      <c r="F755" s="31" t="str">
        <f>Nonpt_src_summary!H755</f>
        <v>Nonpoint Heaters</v>
      </c>
      <c r="G755" s="160">
        <f>Nonpt_src_summary!I755</f>
        <v>0</v>
      </c>
      <c r="H755" s="124">
        <f>Nonpt_src_summary!J755</f>
        <v>0</v>
      </c>
      <c r="I755" s="124">
        <f>Nonpt_src_summary!K755</f>
        <v>0</v>
      </c>
      <c r="J755" s="124">
        <f>Nonpt_src_summary!L755</f>
        <v>0</v>
      </c>
      <c r="K755" s="125">
        <f>Nonpt_src_summary!M755</f>
        <v>0</v>
      </c>
    </row>
    <row r="756" spans="1:11">
      <c r="A756" s="31" t="s">
        <v>151</v>
      </c>
      <c r="B756" s="31" t="str">
        <f>Nonpt_src_summary!B756</f>
        <v>Tribal</v>
      </c>
      <c r="C756" s="31">
        <f>Nonpt_src_summary!E756</f>
        <v>38</v>
      </c>
      <c r="D756" s="31" t="str">
        <f>Nonpt_src_summary!F756</f>
        <v>38033</v>
      </c>
      <c r="E756" s="31" t="str">
        <f>Nonpt_src_summary!G756</f>
        <v>2310010100</v>
      </c>
      <c r="F756" s="31" t="str">
        <f>Nonpt_src_summary!H756</f>
        <v>Nonpoint Heaters</v>
      </c>
      <c r="G756" s="160">
        <f>Nonpt_src_summary!I756</f>
        <v>0</v>
      </c>
      <c r="H756" s="124">
        <f>Nonpt_src_summary!J756</f>
        <v>0</v>
      </c>
      <c r="I756" s="124">
        <f>Nonpt_src_summary!K756</f>
        <v>0</v>
      </c>
      <c r="J756" s="124">
        <f>Nonpt_src_summary!L756</f>
        <v>0</v>
      </c>
      <c r="K756" s="125">
        <f>Nonpt_src_summary!M756</f>
        <v>0</v>
      </c>
    </row>
    <row r="757" spans="1:11">
      <c r="A757" s="31" t="s">
        <v>151</v>
      </c>
      <c r="B757" s="31" t="str">
        <f>Nonpt_src_summary!B757</f>
        <v>Tribal</v>
      </c>
      <c r="C757" s="31">
        <f>Nonpt_src_summary!E757</f>
        <v>38</v>
      </c>
      <c r="D757" s="31" t="str">
        <f>Nonpt_src_summary!F757</f>
        <v>38033</v>
      </c>
      <c r="E757" s="31" t="str">
        <f>Nonpt_src_summary!G757</f>
        <v>2310021100</v>
      </c>
      <c r="F757" s="31" t="str">
        <f>Nonpt_src_summary!H757</f>
        <v>Nonpoint Heaters</v>
      </c>
      <c r="G757" s="160">
        <f>Nonpt_src_summary!I757</f>
        <v>0</v>
      </c>
      <c r="H757" s="124">
        <f>Nonpt_src_summary!J757</f>
        <v>0</v>
      </c>
      <c r="I757" s="124">
        <f>Nonpt_src_summary!K757</f>
        <v>0</v>
      </c>
      <c r="J757" s="124">
        <f>Nonpt_src_summary!L757</f>
        <v>0</v>
      </c>
      <c r="K757" s="125">
        <f>Nonpt_src_summary!M757</f>
        <v>0</v>
      </c>
    </row>
    <row r="758" spans="1:11">
      <c r="A758" s="31" t="s">
        <v>151</v>
      </c>
      <c r="B758" s="31" t="str">
        <f>Nonpt_src_summary!B758</f>
        <v>Tribal</v>
      </c>
      <c r="C758" s="31">
        <f>Nonpt_src_summary!E758</f>
        <v>38</v>
      </c>
      <c r="D758" s="31" t="str">
        <f>Nonpt_src_summary!F758</f>
        <v>38033</v>
      </c>
      <c r="E758" s="31" t="str">
        <f>Nonpt_src_summary!G758</f>
        <v>2310023100</v>
      </c>
      <c r="F758" s="31" t="str">
        <f>Nonpt_src_summary!H758</f>
        <v>Nonpoint Heaters</v>
      </c>
      <c r="G758" s="160">
        <f>Nonpt_src_summary!I758</f>
        <v>0</v>
      </c>
      <c r="H758" s="124">
        <f>Nonpt_src_summary!J758</f>
        <v>0</v>
      </c>
      <c r="I758" s="124">
        <f>Nonpt_src_summary!K758</f>
        <v>0</v>
      </c>
      <c r="J758" s="124">
        <f>Nonpt_src_summary!L758</f>
        <v>0</v>
      </c>
      <c r="K758" s="125">
        <f>Nonpt_src_summary!M758</f>
        <v>0</v>
      </c>
    </row>
    <row r="759" spans="1:11">
      <c r="A759" s="31" t="s">
        <v>151</v>
      </c>
      <c r="B759" s="31" t="str">
        <f>Nonpt_src_summary!B759</f>
        <v>Tribal</v>
      </c>
      <c r="C759" s="31">
        <f>Nonpt_src_summary!E759</f>
        <v>46</v>
      </c>
      <c r="D759" s="31" t="str">
        <f>Nonpt_src_summary!F759</f>
        <v>46063</v>
      </c>
      <c r="E759" s="31" t="str">
        <f>Nonpt_src_summary!G759</f>
        <v>2310010100</v>
      </c>
      <c r="F759" s="31" t="str">
        <f>Nonpt_src_summary!H759</f>
        <v>Nonpoint Heaters</v>
      </c>
      <c r="G759" s="160">
        <f>Nonpt_src_summary!I759</f>
        <v>0</v>
      </c>
      <c r="H759" s="124">
        <f>Nonpt_src_summary!J759</f>
        <v>0</v>
      </c>
      <c r="I759" s="124">
        <f>Nonpt_src_summary!K759</f>
        <v>0</v>
      </c>
      <c r="J759" s="124">
        <f>Nonpt_src_summary!L759</f>
        <v>0</v>
      </c>
      <c r="K759" s="125">
        <f>Nonpt_src_summary!M759</f>
        <v>0</v>
      </c>
    </row>
    <row r="760" spans="1:11">
      <c r="A760" s="31" t="s">
        <v>151</v>
      </c>
      <c r="B760" s="31" t="str">
        <f>Nonpt_src_summary!B760</f>
        <v>Tribal</v>
      </c>
      <c r="C760" s="31">
        <f>Nonpt_src_summary!E760</f>
        <v>46</v>
      </c>
      <c r="D760" s="31" t="str">
        <f>Nonpt_src_summary!F760</f>
        <v>46063</v>
      </c>
      <c r="E760" s="31" t="str">
        <f>Nonpt_src_summary!G760</f>
        <v>2310021100</v>
      </c>
      <c r="F760" s="31" t="str">
        <f>Nonpt_src_summary!H760</f>
        <v>Nonpoint Heaters</v>
      </c>
      <c r="G760" s="160">
        <f>Nonpt_src_summary!I760</f>
        <v>0</v>
      </c>
      <c r="H760" s="124">
        <f>Nonpt_src_summary!J760</f>
        <v>0</v>
      </c>
      <c r="I760" s="124">
        <f>Nonpt_src_summary!K760</f>
        <v>0</v>
      </c>
      <c r="J760" s="124">
        <f>Nonpt_src_summary!L760</f>
        <v>0</v>
      </c>
      <c r="K760" s="125">
        <f>Nonpt_src_summary!M760</f>
        <v>0</v>
      </c>
    </row>
    <row r="761" spans="1:11">
      <c r="A761" s="31" t="s">
        <v>151</v>
      </c>
      <c r="B761" s="31" t="str">
        <f>Nonpt_src_summary!B761</f>
        <v>Tribal</v>
      </c>
      <c r="C761" s="31">
        <f>Nonpt_src_summary!E761</f>
        <v>46</v>
      </c>
      <c r="D761" s="31" t="str">
        <f>Nonpt_src_summary!F761</f>
        <v>46063</v>
      </c>
      <c r="E761" s="31" t="str">
        <f>Nonpt_src_summary!G761</f>
        <v>2310023100</v>
      </c>
      <c r="F761" s="31" t="str">
        <f>Nonpt_src_summary!H761</f>
        <v>Nonpoint Heaters</v>
      </c>
      <c r="G761" s="160">
        <f>Nonpt_src_summary!I761</f>
        <v>0</v>
      </c>
      <c r="H761" s="124">
        <f>Nonpt_src_summary!J761</f>
        <v>0</v>
      </c>
      <c r="I761" s="124">
        <f>Nonpt_src_summary!K761</f>
        <v>0</v>
      </c>
      <c r="J761" s="124">
        <f>Nonpt_src_summary!L761</f>
        <v>0</v>
      </c>
      <c r="K761" s="125">
        <f>Nonpt_src_summary!M761</f>
        <v>0</v>
      </c>
    </row>
    <row r="762" spans="1:11">
      <c r="A762" s="31" t="s">
        <v>151</v>
      </c>
      <c r="B762" s="31" t="str">
        <f>Nonpt_src_summary!B762</f>
        <v>Tribal</v>
      </c>
      <c r="C762" s="31">
        <f>Nonpt_src_summary!E762</f>
        <v>30</v>
      </c>
      <c r="D762" s="31" t="str">
        <f>Nonpt_src_summary!F762</f>
        <v>30055</v>
      </c>
      <c r="E762" s="31" t="str">
        <f>Nonpt_src_summary!G762</f>
        <v>2310010100</v>
      </c>
      <c r="F762" s="31" t="str">
        <f>Nonpt_src_summary!H762</f>
        <v>Nonpoint Heaters</v>
      </c>
      <c r="G762" s="160">
        <f>Nonpt_src_summary!I762</f>
        <v>0</v>
      </c>
      <c r="H762" s="124">
        <f>Nonpt_src_summary!J762</f>
        <v>0</v>
      </c>
      <c r="I762" s="124">
        <f>Nonpt_src_summary!K762</f>
        <v>0</v>
      </c>
      <c r="J762" s="124">
        <f>Nonpt_src_summary!L762</f>
        <v>0</v>
      </c>
      <c r="K762" s="125">
        <f>Nonpt_src_summary!M762</f>
        <v>0</v>
      </c>
    </row>
    <row r="763" spans="1:11">
      <c r="A763" s="31" t="s">
        <v>151</v>
      </c>
      <c r="B763" s="31" t="str">
        <f>Nonpt_src_summary!B763</f>
        <v>Tribal</v>
      </c>
      <c r="C763" s="31">
        <f>Nonpt_src_summary!E763</f>
        <v>30</v>
      </c>
      <c r="D763" s="31" t="str">
        <f>Nonpt_src_summary!F763</f>
        <v>30055</v>
      </c>
      <c r="E763" s="31" t="str">
        <f>Nonpt_src_summary!G763</f>
        <v>2310021100</v>
      </c>
      <c r="F763" s="31" t="str">
        <f>Nonpt_src_summary!H763</f>
        <v>Nonpoint Heaters</v>
      </c>
      <c r="G763" s="160">
        <f>Nonpt_src_summary!I763</f>
        <v>0</v>
      </c>
      <c r="H763" s="124">
        <f>Nonpt_src_summary!J763</f>
        <v>0</v>
      </c>
      <c r="I763" s="124">
        <f>Nonpt_src_summary!K763</f>
        <v>0</v>
      </c>
      <c r="J763" s="124">
        <f>Nonpt_src_summary!L763</f>
        <v>0</v>
      </c>
      <c r="K763" s="125">
        <f>Nonpt_src_summary!M763</f>
        <v>0</v>
      </c>
    </row>
    <row r="764" spans="1:11">
      <c r="A764" s="31" t="s">
        <v>151</v>
      </c>
      <c r="B764" s="31" t="str">
        <f>Nonpt_src_summary!B764</f>
        <v>Tribal</v>
      </c>
      <c r="C764" s="31">
        <f>Nonpt_src_summary!E764</f>
        <v>30</v>
      </c>
      <c r="D764" s="31" t="str">
        <f>Nonpt_src_summary!F764</f>
        <v>30055</v>
      </c>
      <c r="E764" s="31" t="str">
        <f>Nonpt_src_summary!G764</f>
        <v>2310023100</v>
      </c>
      <c r="F764" s="31" t="str">
        <f>Nonpt_src_summary!H764</f>
        <v>Nonpoint Heaters</v>
      </c>
      <c r="G764" s="160">
        <f>Nonpt_src_summary!I764</f>
        <v>0</v>
      </c>
      <c r="H764" s="124">
        <f>Nonpt_src_summary!J764</f>
        <v>0</v>
      </c>
      <c r="I764" s="124">
        <f>Nonpt_src_summary!K764</f>
        <v>0</v>
      </c>
      <c r="J764" s="124">
        <f>Nonpt_src_summary!L764</f>
        <v>0</v>
      </c>
      <c r="K764" s="125">
        <f>Nonpt_src_summary!M764</f>
        <v>0</v>
      </c>
    </row>
    <row r="765" spans="1:11">
      <c r="A765" s="31" t="s">
        <v>151</v>
      </c>
      <c r="B765" s="31" t="str">
        <f>Nonpt_src_summary!B765</f>
        <v>Tribal</v>
      </c>
      <c r="C765" s="31">
        <f>Nonpt_src_summary!E765</f>
        <v>38</v>
      </c>
      <c r="D765" s="31" t="str">
        <f>Nonpt_src_summary!F765</f>
        <v>38049</v>
      </c>
      <c r="E765" s="31" t="str">
        <f>Nonpt_src_summary!G765</f>
        <v>2310010100</v>
      </c>
      <c r="F765" s="31" t="str">
        <f>Nonpt_src_summary!H765</f>
        <v>Nonpoint Heaters</v>
      </c>
      <c r="G765" s="160">
        <f>Nonpt_src_summary!I765</f>
        <v>0</v>
      </c>
      <c r="H765" s="124">
        <f>Nonpt_src_summary!J765</f>
        <v>0</v>
      </c>
      <c r="I765" s="124">
        <f>Nonpt_src_summary!K765</f>
        <v>0</v>
      </c>
      <c r="J765" s="124">
        <f>Nonpt_src_summary!L765</f>
        <v>0</v>
      </c>
      <c r="K765" s="125">
        <f>Nonpt_src_summary!M765</f>
        <v>0</v>
      </c>
    </row>
    <row r="766" spans="1:11">
      <c r="A766" s="31" t="s">
        <v>151</v>
      </c>
      <c r="B766" s="31" t="str">
        <f>Nonpt_src_summary!B766</f>
        <v>Tribal</v>
      </c>
      <c r="C766" s="31">
        <f>Nonpt_src_summary!E766</f>
        <v>38</v>
      </c>
      <c r="D766" s="31" t="str">
        <f>Nonpt_src_summary!F766</f>
        <v>38049</v>
      </c>
      <c r="E766" s="31" t="str">
        <f>Nonpt_src_summary!G766</f>
        <v>2310021100</v>
      </c>
      <c r="F766" s="31" t="str">
        <f>Nonpt_src_summary!H766</f>
        <v>Nonpoint Heaters</v>
      </c>
      <c r="G766" s="160">
        <f>Nonpt_src_summary!I766</f>
        <v>0</v>
      </c>
      <c r="H766" s="124">
        <f>Nonpt_src_summary!J766</f>
        <v>0</v>
      </c>
      <c r="I766" s="124">
        <f>Nonpt_src_summary!K766</f>
        <v>0</v>
      </c>
      <c r="J766" s="124">
        <f>Nonpt_src_summary!L766</f>
        <v>0</v>
      </c>
      <c r="K766" s="125">
        <f>Nonpt_src_summary!M766</f>
        <v>0</v>
      </c>
    </row>
    <row r="767" spans="1:11">
      <c r="A767" s="31" t="s">
        <v>151</v>
      </c>
      <c r="B767" s="31" t="str">
        <f>Nonpt_src_summary!B767</f>
        <v>Tribal</v>
      </c>
      <c r="C767" s="31">
        <f>Nonpt_src_summary!E767</f>
        <v>38</v>
      </c>
      <c r="D767" s="31" t="str">
        <f>Nonpt_src_summary!F767</f>
        <v>38049</v>
      </c>
      <c r="E767" s="31" t="str">
        <f>Nonpt_src_summary!G767</f>
        <v>2310023100</v>
      </c>
      <c r="F767" s="31" t="str">
        <f>Nonpt_src_summary!H767</f>
        <v>Nonpoint Heaters</v>
      </c>
      <c r="G767" s="160">
        <f>Nonpt_src_summary!I767</f>
        <v>0</v>
      </c>
      <c r="H767" s="124">
        <f>Nonpt_src_summary!J767</f>
        <v>0</v>
      </c>
      <c r="I767" s="124">
        <f>Nonpt_src_summary!K767</f>
        <v>0</v>
      </c>
      <c r="J767" s="124">
        <f>Nonpt_src_summary!L767</f>
        <v>0</v>
      </c>
      <c r="K767" s="125">
        <f>Nonpt_src_summary!M767</f>
        <v>0</v>
      </c>
    </row>
    <row r="768" spans="1:11">
      <c r="A768" s="31" t="s">
        <v>151</v>
      </c>
      <c r="B768" s="31" t="str">
        <f>Nonpt_src_summary!B768</f>
        <v>Tribal</v>
      </c>
      <c r="C768" s="31">
        <f>Nonpt_src_summary!E768</f>
        <v>38</v>
      </c>
      <c r="D768" s="31" t="str">
        <f>Nonpt_src_summary!F768</f>
        <v>38053</v>
      </c>
      <c r="E768" s="31" t="str">
        <f>Nonpt_src_summary!G768</f>
        <v>2310010100</v>
      </c>
      <c r="F768" s="31" t="str">
        <f>Nonpt_src_summary!H768</f>
        <v>Nonpoint Heaters</v>
      </c>
      <c r="G768" s="160">
        <f>Nonpt_src_summary!I768</f>
        <v>8.6930645264847524</v>
      </c>
      <c r="H768" s="124">
        <f>Nonpt_src_summary!J768</f>
        <v>0.82150462279293734</v>
      </c>
      <c r="I768" s="124">
        <f>Nonpt_src_summary!K768</f>
        <v>12.546608667736757</v>
      </c>
      <c r="J768" s="124">
        <f>Nonpt_src_summary!L768</f>
        <v>0</v>
      </c>
      <c r="K768" s="125">
        <f>Nonpt_src_summary!M768</f>
        <v>1.1351732263242376</v>
      </c>
    </row>
    <row r="769" spans="1:11">
      <c r="A769" s="31" t="s">
        <v>151</v>
      </c>
      <c r="B769" s="31" t="str">
        <f>Nonpt_src_summary!B769</f>
        <v>Tribal</v>
      </c>
      <c r="C769" s="31">
        <f>Nonpt_src_summary!E769</f>
        <v>38</v>
      </c>
      <c r="D769" s="31" t="str">
        <f>Nonpt_src_summary!F769</f>
        <v>38053</v>
      </c>
      <c r="E769" s="31" t="str">
        <f>Nonpt_src_summary!G769</f>
        <v>2310021100</v>
      </c>
      <c r="F769" s="31" t="str">
        <f>Nonpt_src_summary!H769</f>
        <v>Nonpoint Heaters</v>
      </c>
      <c r="G769" s="160">
        <f>Nonpt_src_summary!I769</f>
        <v>0</v>
      </c>
      <c r="H769" s="124">
        <f>Nonpt_src_summary!J769</f>
        <v>0</v>
      </c>
      <c r="I769" s="124">
        <f>Nonpt_src_summary!K769</f>
        <v>0</v>
      </c>
      <c r="J769" s="124">
        <f>Nonpt_src_summary!L769</f>
        <v>0</v>
      </c>
      <c r="K769" s="125">
        <f>Nonpt_src_summary!M769</f>
        <v>0</v>
      </c>
    </row>
    <row r="770" spans="1:11">
      <c r="A770" s="31" t="s">
        <v>151</v>
      </c>
      <c r="B770" s="31" t="str">
        <f>Nonpt_src_summary!B770</f>
        <v>Tribal</v>
      </c>
      <c r="C770" s="31">
        <f>Nonpt_src_summary!E770</f>
        <v>38</v>
      </c>
      <c r="D770" s="31" t="str">
        <f>Nonpt_src_summary!F770</f>
        <v>38053</v>
      </c>
      <c r="E770" s="31" t="str">
        <f>Nonpt_src_summary!G770</f>
        <v>2310023100</v>
      </c>
      <c r="F770" s="31" t="str">
        <f>Nonpt_src_summary!H770</f>
        <v>Nonpoint Heaters</v>
      </c>
      <c r="G770" s="160">
        <f>Nonpt_src_summary!I770</f>
        <v>0</v>
      </c>
      <c r="H770" s="124">
        <f>Nonpt_src_summary!J770</f>
        <v>0</v>
      </c>
      <c r="I770" s="124">
        <f>Nonpt_src_summary!K770</f>
        <v>0</v>
      </c>
      <c r="J770" s="124">
        <f>Nonpt_src_summary!L770</f>
        <v>0</v>
      </c>
      <c r="K770" s="125">
        <f>Nonpt_src_summary!M770</f>
        <v>0</v>
      </c>
    </row>
    <row r="771" spans="1:11">
      <c r="A771" s="31" t="s">
        <v>151</v>
      </c>
      <c r="B771" s="31" t="str">
        <f>Nonpt_src_summary!B771</f>
        <v>Tribal</v>
      </c>
      <c r="C771" s="31">
        <f>Nonpt_src_summary!E771</f>
        <v>38</v>
      </c>
      <c r="D771" s="31" t="str">
        <f>Nonpt_src_summary!F771</f>
        <v>38055</v>
      </c>
      <c r="E771" s="31" t="str">
        <f>Nonpt_src_summary!G771</f>
        <v>2310010100</v>
      </c>
      <c r="F771" s="31" t="str">
        <f>Nonpt_src_summary!H771</f>
        <v>Nonpoint Heaters</v>
      </c>
      <c r="G771" s="160">
        <f>Nonpt_src_summary!I771</f>
        <v>2.37276</v>
      </c>
      <c r="H771" s="124">
        <f>Nonpt_src_summary!J771</f>
        <v>0.22423000000000001</v>
      </c>
      <c r="I771" s="124">
        <f>Nonpt_src_summary!K771</f>
        <v>3.4245999999999999</v>
      </c>
      <c r="J771" s="124">
        <f>Nonpt_src_summary!L771</f>
        <v>0</v>
      </c>
      <c r="K771" s="125">
        <f>Nonpt_src_summary!M771</f>
        <v>0.30984499999999998</v>
      </c>
    </row>
    <row r="772" spans="1:11">
      <c r="A772" s="31" t="s">
        <v>151</v>
      </c>
      <c r="B772" s="31" t="str">
        <f>Nonpt_src_summary!B772</f>
        <v>Tribal</v>
      </c>
      <c r="C772" s="31">
        <f>Nonpt_src_summary!E772</f>
        <v>38</v>
      </c>
      <c r="D772" s="31" t="str">
        <f>Nonpt_src_summary!F772</f>
        <v>38055</v>
      </c>
      <c r="E772" s="31" t="str">
        <f>Nonpt_src_summary!G772</f>
        <v>2310021100</v>
      </c>
      <c r="F772" s="31" t="str">
        <f>Nonpt_src_summary!H772</f>
        <v>Nonpoint Heaters</v>
      </c>
      <c r="G772" s="160">
        <f>Nonpt_src_summary!I772</f>
        <v>0</v>
      </c>
      <c r="H772" s="124">
        <f>Nonpt_src_summary!J772</f>
        <v>0</v>
      </c>
      <c r="I772" s="124">
        <f>Nonpt_src_summary!K772</f>
        <v>0</v>
      </c>
      <c r="J772" s="124">
        <f>Nonpt_src_summary!L772</f>
        <v>0</v>
      </c>
      <c r="K772" s="125">
        <f>Nonpt_src_summary!M772</f>
        <v>0</v>
      </c>
    </row>
    <row r="773" spans="1:11">
      <c r="A773" s="31" t="s">
        <v>151</v>
      </c>
      <c r="B773" s="31" t="str">
        <f>Nonpt_src_summary!B773</f>
        <v>Tribal</v>
      </c>
      <c r="C773" s="31">
        <f>Nonpt_src_summary!E773</f>
        <v>38</v>
      </c>
      <c r="D773" s="31" t="str">
        <f>Nonpt_src_summary!F773</f>
        <v>38055</v>
      </c>
      <c r="E773" s="31" t="str">
        <f>Nonpt_src_summary!G773</f>
        <v>2310023100</v>
      </c>
      <c r="F773" s="31" t="str">
        <f>Nonpt_src_summary!H773</f>
        <v>Nonpoint Heaters</v>
      </c>
      <c r="G773" s="160">
        <f>Nonpt_src_summary!I773</f>
        <v>0</v>
      </c>
      <c r="H773" s="124">
        <f>Nonpt_src_summary!J773</f>
        <v>0</v>
      </c>
      <c r="I773" s="124">
        <f>Nonpt_src_summary!K773</f>
        <v>0</v>
      </c>
      <c r="J773" s="124">
        <f>Nonpt_src_summary!L773</f>
        <v>0</v>
      </c>
      <c r="K773" s="125">
        <f>Nonpt_src_summary!M773</f>
        <v>0</v>
      </c>
    </row>
    <row r="774" spans="1:11">
      <c r="A774" s="31" t="s">
        <v>151</v>
      </c>
      <c r="B774" s="31" t="str">
        <f>Nonpt_src_summary!B774</f>
        <v>Tribal</v>
      </c>
      <c r="C774" s="31">
        <f>Nonpt_src_summary!E774</f>
        <v>38</v>
      </c>
      <c r="D774" s="31" t="str">
        <f>Nonpt_src_summary!F774</f>
        <v>38061</v>
      </c>
      <c r="E774" s="31" t="str">
        <f>Nonpt_src_summary!G774</f>
        <v>2310010100</v>
      </c>
      <c r="F774" s="31" t="str">
        <f>Nonpt_src_summary!H774</f>
        <v>Nonpoint Heaters</v>
      </c>
      <c r="G774" s="160">
        <f>Nonpt_src_summary!I774</f>
        <v>25.467758470894875</v>
      </c>
      <c r="H774" s="124">
        <f>Nonpt_src_summary!J774</f>
        <v>2.4067494787141617</v>
      </c>
      <c r="I774" s="124">
        <f>Nonpt_src_summary!K774</f>
        <v>36.757571676802783</v>
      </c>
      <c r="J774" s="124">
        <f>Nonpt_src_summary!L774</f>
        <v>0</v>
      </c>
      <c r="K774" s="125">
        <f>Nonpt_src_summary!M774</f>
        <v>3.3256850564726328</v>
      </c>
    </row>
    <row r="775" spans="1:11">
      <c r="A775" s="31" t="s">
        <v>151</v>
      </c>
      <c r="B775" s="31" t="str">
        <f>Nonpt_src_summary!B775</f>
        <v>Tribal</v>
      </c>
      <c r="C775" s="31">
        <f>Nonpt_src_summary!E775</f>
        <v>38</v>
      </c>
      <c r="D775" s="31" t="str">
        <f>Nonpt_src_summary!F775</f>
        <v>38061</v>
      </c>
      <c r="E775" s="31" t="str">
        <f>Nonpt_src_summary!G775</f>
        <v>2310021100</v>
      </c>
      <c r="F775" s="31" t="str">
        <f>Nonpt_src_summary!H775</f>
        <v>Nonpoint Heaters</v>
      </c>
      <c r="G775" s="160">
        <f>Nonpt_src_summary!I775</f>
        <v>0</v>
      </c>
      <c r="H775" s="124">
        <f>Nonpt_src_summary!J775</f>
        <v>0</v>
      </c>
      <c r="I775" s="124">
        <f>Nonpt_src_summary!K775</f>
        <v>0</v>
      </c>
      <c r="J775" s="124">
        <f>Nonpt_src_summary!L775</f>
        <v>0</v>
      </c>
      <c r="K775" s="125">
        <f>Nonpt_src_summary!M775</f>
        <v>0</v>
      </c>
    </row>
    <row r="776" spans="1:11">
      <c r="A776" s="31" t="s">
        <v>151</v>
      </c>
      <c r="B776" s="31" t="str">
        <f>Nonpt_src_summary!B776</f>
        <v>Tribal</v>
      </c>
      <c r="C776" s="31">
        <f>Nonpt_src_summary!E776</f>
        <v>38</v>
      </c>
      <c r="D776" s="31" t="str">
        <f>Nonpt_src_summary!F776</f>
        <v>38061</v>
      </c>
      <c r="E776" s="31" t="str">
        <f>Nonpt_src_summary!G776</f>
        <v>2310023100</v>
      </c>
      <c r="F776" s="31" t="str">
        <f>Nonpt_src_summary!H776</f>
        <v>Nonpoint Heaters</v>
      </c>
      <c r="G776" s="160">
        <f>Nonpt_src_summary!I776</f>
        <v>0</v>
      </c>
      <c r="H776" s="124">
        <f>Nonpt_src_summary!J776</f>
        <v>0</v>
      </c>
      <c r="I776" s="124">
        <f>Nonpt_src_summary!K776</f>
        <v>0</v>
      </c>
      <c r="J776" s="124">
        <f>Nonpt_src_summary!L776</f>
        <v>0</v>
      </c>
      <c r="K776" s="125">
        <f>Nonpt_src_summary!M776</f>
        <v>0</v>
      </c>
    </row>
    <row r="777" spans="1:11">
      <c r="A777" s="31" t="s">
        <v>151</v>
      </c>
      <c r="B777" s="31" t="str">
        <f>Nonpt_src_summary!B777</f>
        <v>Tribal</v>
      </c>
      <c r="C777" s="31">
        <f>Nonpt_src_summary!E777</f>
        <v>30</v>
      </c>
      <c r="D777" s="31" t="str">
        <f>Nonpt_src_summary!F777</f>
        <v>30071</v>
      </c>
      <c r="E777" s="31" t="str">
        <f>Nonpt_src_summary!G777</f>
        <v>2310010100</v>
      </c>
      <c r="F777" s="31" t="str">
        <f>Nonpt_src_summary!H777</f>
        <v>Nonpoint Heaters</v>
      </c>
      <c r="G777" s="160">
        <f>Nonpt_src_summary!I777</f>
        <v>0</v>
      </c>
      <c r="H777" s="124">
        <f>Nonpt_src_summary!J777</f>
        <v>0</v>
      </c>
      <c r="I777" s="124">
        <f>Nonpt_src_summary!K777</f>
        <v>0</v>
      </c>
      <c r="J777" s="124">
        <f>Nonpt_src_summary!L777</f>
        <v>0</v>
      </c>
      <c r="K777" s="125">
        <f>Nonpt_src_summary!M777</f>
        <v>0</v>
      </c>
    </row>
    <row r="778" spans="1:11">
      <c r="A778" s="31" t="s">
        <v>151</v>
      </c>
      <c r="B778" s="31" t="str">
        <f>Nonpt_src_summary!B778</f>
        <v>Tribal</v>
      </c>
      <c r="C778" s="31">
        <f>Nonpt_src_summary!E778</f>
        <v>30</v>
      </c>
      <c r="D778" s="31" t="str">
        <f>Nonpt_src_summary!F778</f>
        <v>30071</v>
      </c>
      <c r="E778" s="31" t="str">
        <f>Nonpt_src_summary!G778</f>
        <v>2310021100</v>
      </c>
      <c r="F778" s="31" t="str">
        <f>Nonpt_src_summary!H778</f>
        <v>Nonpoint Heaters</v>
      </c>
      <c r="G778" s="160">
        <f>Nonpt_src_summary!I778</f>
        <v>0</v>
      </c>
      <c r="H778" s="124">
        <f>Nonpt_src_summary!J778</f>
        <v>0</v>
      </c>
      <c r="I778" s="124">
        <f>Nonpt_src_summary!K778</f>
        <v>0</v>
      </c>
      <c r="J778" s="124">
        <f>Nonpt_src_summary!L778</f>
        <v>0</v>
      </c>
      <c r="K778" s="125">
        <f>Nonpt_src_summary!M778</f>
        <v>0</v>
      </c>
    </row>
    <row r="779" spans="1:11">
      <c r="A779" s="31" t="s">
        <v>151</v>
      </c>
      <c r="B779" s="31" t="str">
        <f>Nonpt_src_summary!B779</f>
        <v>Tribal</v>
      </c>
      <c r="C779" s="31">
        <f>Nonpt_src_summary!E779</f>
        <v>30</v>
      </c>
      <c r="D779" s="31" t="str">
        <f>Nonpt_src_summary!F779</f>
        <v>30071</v>
      </c>
      <c r="E779" s="31" t="str">
        <f>Nonpt_src_summary!G779</f>
        <v>2310023100</v>
      </c>
      <c r="F779" s="31" t="str">
        <f>Nonpt_src_summary!H779</f>
        <v>Nonpoint Heaters</v>
      </c>
      <c r="G779" s="160">
        <f>Nonpt_src_summary!I779</f>
        <v>0</v>
      </c>
      <c r="H779" s="124">
        <f>Nonpt_src_summary!J779</f>
        <v>0</v>
      </c>
      <c r="I779" s="124">
        <f>Nonpt_src_summary!K779</f>
        <v>0</v>
      </c>
      <c r="J779" s="124">
        <f>Nonpt_src_summary!L779</f>
        <v>0</v>
      </c>
      <c r="K779" s="125">
        <f>Nonpt_src_summary!M779</f>
        <v>0</v>
      </c>
    </row>
    <row r="780" spans="1:11">
      <c r="A780" s="31" t="s">
        <v>151</v>
      </c>
      <c r="B780" s="31" t="str">
        <f>Nonpt_src_summary!B780</f>
        <v>Tribal</v>
      </c>
      <c r="C780" s="31">
        <f>Nonpt_src_summary!E780</f>
        <v>30</v>
      </c>
      <c r="D780" s="31" t="str">
        <f>Nonpt_src_summary!F780</f>
        <v>30079</v>
      </c>
      <c r="E780" s="31" t="str">
        <f>Nonpt_src_summary!G780</f>
        <v>2310010100</v>
      </c>
      <c r="F780" s="31" t="str">
        <f>Nonpt_src_summary!H780</f>
        <v>Nonpoint Heaters</v>
      </c>
      <c r="G780" s="160">
        <f>Nonpt_src_summary!I780</f>
        <v>0</v>
      </c>
      <c r="H780" s="124">
        <f>Nonpt_src_summary!J780</f>
        <v>0</v>
      </c>
      <c r="I780" s="124">
        <f>Nonpt_src_summary!K780</f>
        <v>0</v>
      </c>
      <c r="J780" s="124">
        <f>Nonpt_src_summary!L780</f>
        <v>0</v>
      </c>
      <c r="K780" s="125">
        <f>Nonpt_src_summary!M780</f>
        <v>0</v>
      </c>
    </row>
    <row r="781" spans="1:11">
      <c r="A781" s="31" t="s">
        <v>151</v>
      </c>
      <c r="B781" s="31" t="str">
        <f>Nonpt_src_summary!B781</f>
        <v>Tribal</v>
      </c>
      <c r="C781" s="31">
        <f>Nonpt_src_summary!E781</f>
        <v>30</v>
      </c>
      <c r="D781" s="31" t="str">
        <f>Nonpt_src_summary!F781</f>
        <v>30079</v>
      </c>
      <c r="E781" s="31" t="str">
        <f>Nonpt_src_summary!G781</f>
        <v>2310021100</v>
      </c>
      <c r="F781" s="31" t="str">
        <f>Nonpt_src_summary!H781</f>
        <v>Nonpoint Heaters</v>
      </c>
      <c r="G781" s="160">
        <f>Nonpt_src_summary!I781</f>
        <v>0</v>
      </c>
      <c r="H781" s="124">
        <f>Nonpt_src_summary!J781</f>
        <v>0</v>
      </c>
      <c r="I781" s="124">
        <f>Nonpt_src_summary!K781</f>
        <v>0</v>
      </c>
      <c r="J781" s="124">
        <f>Nonpt_src_summary!L781</f>
        <v>0</v>
      </c>
      <c r="K781" s="125">
        <f>Nonpt_src_summary!M781</f>
        <v>0</v>
      </c>
    </row>
    <row r="782" spans="1:11">
      <c r="A782" s="31" t="s">
        <v>151</v>
      </c>
      <c r="B782" s="31" t="str">
        <f>Nonpt_src_summary!B782</f>
        <v>Tribal</v>
      </c>
      <c r="C782" s="31">
        <f>Nonpt_src_summary!E782</f>
        <v>30</v>
      </c>
      <c r="D782" s="31" t="str">
        <f>Nonpt_src_summary!F782</f>
        <v>30079</v>
      </c>
      <c r="E782" s="31" t="str">
        <f>Nonpt_src_summary!G782</f>
        <v>2310023100</v>
      </c>
      <c r="F782" s="31" t="str">
        <f>Nonpt_src_summary!H782</f>
        <v>Nonpoint Heaters</v>
      </c>
      <c r="G782" s="160">
        <f>Nonpt_src_summary!I782</f>
        <v>0</v>
      </c>
      <c r="H782" s="124">
        <f>Nonpt_src_summary!J782</f>
        <v>0</v>
      </c>
      <c r="I782" s="124">
        <f>Nonpt_src_summary!K782</f>
        <v>0</v>
      </c>
      <c r="J782" s="124">
        <f>Nonpt_src_summary!L782</f>
        <v>0</v>
      </c>
      <c r="K782" s="125">
        <f>Nonpt_src_summary!M782</f>
        <v>0</v>
      </c>
    </row>
    <row r="783" spans="1:11">
      <c r="A783" s="31" t="s">
        <v>151</v>
      </c>
      <c r="B783" s="31" t="str">
        <f>Nonpt_src_summary!B783</f>
        <v>Tribal</v>
      </c>
      <c r="C783" s="31">
        <f>Nonpt_src_summary!E783</f>
        <v>38</v>
      </c>
      <c r="D783" s="31" t="str">
        <f>Nonpt_src_summary!F783</f>
        <v>38075</v>
      </c>
      <c r="E783" s="31" t="str">
        <f>Nonpt_src_summary!G783</f>
        <v>2310010100</v>
      </c>
      <c r="F783" s="31" t="str">
        <f>Nonpt_src_summary!H783</f>
        <v>Nonpoint Heaters</v>
      </c>
      <c r="G783" s="160">
        <f>Nonpt_src_summary!I783</f>
        <v>0</v>
      </c>
      <c r="H783" s="124">
        <f>Nonpt_src_summary!J783</f>
        <v>0</v>
      </c>
      <c r="I783" s="124">
        <f>Nonpt_src_summary!K783</f>
        <v>0</v>
      </c>
      <c r="J783" s="124">
        <f>Nonpt_src_summary!L783</f>
        <v>0</v>
      </c>
      <c r="K783" s="125">
        <f>Nonpt_src_summary!M783</f>
        <v>0</v>
      </c>
    </row>
    <row r="784" spans="1:11">
      <c r="A784" s="31" t="s">
        <v>151</v>
      </c>
      <c r="B784" s="31" t="str">
        <f>Nonpt_src_summary!B784</f>
        <v>Tribal</v>
      </c>
      <c r="C784" s="31">
        <f>Nonpt_src_summary!E784</f>
        <v>38</v>
      </c>
      <c r="D784" s="31" t="str">
        <f>Nonpt_src_summary!F784</f>
        <v>38075</v>
      </c>
      <c r="E784" s="31" t="str">
        <f>Nonpt_src_summary!G784</f>
        <v>2310021100</v>
      </c>
      <c r="F784" s="31" t="str">
        <f>Nonpt_src_summary!H784</f>
        <v>Nonpoint Heaters</v>
      </c>
      <c r="G784" s="160">
        <f>Nonpt_src_summary!I784</f>
        <v>0</v>
      </c>
      <c r="H784" s="124">
        <f>Nonpt_src_summary!J784</f>
        <v>0</v>
      </c>
      <c r="I784" s="124">
        <f>Nonpt_src_summary!K784</f>
        <v>0</v>
      </c>
      <c r="J784" s="124">
        <f>Nonpt_src_summary!L784</f>
        <v>0</v>
      </c>
      <c r="K784" s="125">
        <f>Nonpt_src_summary!M784</f>
        <v>0</v>
      </c>
    </row>
    <row r="785" spans="1:11">
      <c r="A785" s="31" t="s">
        <v>151</v>
      </c>
      <c r="B785" s="31" t="str">
        <f>Nonpt_src_summary!B785</f>
        <v>Tribal</v>
      </c>
      <c r="C785" s="31">
        <f>Nonpt_src_summary!E785</f>
        <v>38</v>
      </c>
      <c r="D785" s="31" t="str">
        <f>Nonpt_src_summary!F785</f>
        <v>38075</v>
      </c>
      <c r="E785" s="31" t="str">
        <f>Nonpt_src_summary!G785</f>
        <v>2310023100</v>
      </c>
      <c r="F785" s="31" t="str">
        <f>Nonpt_src_summary!H785</f>
        <v>Nonpoint Heaters</v>
      </c>
      <c r="G785" s="160">
        <f>Nonpt_src_summary!I785</f>
        <v>0</v>
      </c>
      <c r="H785" s="124">
        <f>Nonpt_src_summary!J785</f>
        <v>0</v>
      </c>
      <c r="I785" s="124">
        <f>Nonpt_src_summary!K785</f>
        <v>0</v>
      </c>
      <c r="J785" s="124">
        <f>Nonpt_src_summary!L785</f>
        <v>0</v>
      </c>
      <c r="K785" s="125">
        <f>Nonpt_src_summary!M785</f>
        <v>0</v>
      </c>
    </row>
    <row r="786" spans="1:11">
      <c r="A786" s="31" t="s">
        <v>151</v>
      </c>
      <c r="B786" s="31" t="str">
        <f>Nonpt_src_summary!B786</f>
        <v>Tribal</v>
      </c>
      <c r="C786" s="31">
        <f>Nonpt_src_summary!E786</f>
        <v>30</v>
      </c>
      <c r="D786" s="31" t="str">
        <f>Nonpt_src_summary!F786</f>
        <v>30083</v>
      </c>
      <c r="E786" s="31" t="str">
        <f>Nonpt_src_summary!G786</f>
        <v>2310010100</v>
      </c>
      <c r="F786" s="31" t="str">
        <f>Nonpt_src_summary!H786</f>
        <v>Nonpoint Heaters</v>
      </c>
      <c r="G786" s="160">
        <f>Nonpt_src_summary!I786</f>
        <v>0</v>
      </c>
      <c r="H786" s="124">
        <f>Nonpt_src_summary!J786</f>
        <v>0</v>
      </c>
      <c r="I786" s="124">
        <f>Nonpt_src_summary!K786</f>
        <v>0</v>
      </c>
      <c r="J786" s="124">
        <f>Nonpt_src_summary!L786</f>
        <v>0</v>
      </c>
      <c r="K786" s="125">
        <f>Nonpt_src_summary!M786</f>
        <v>0</v>
      </c>
    </row>
    <row r="787" spans="1:11">
      <c r="A787" s="31" t="s">
        <v>151</v>
      </c>
      <c r="B787" s="31" t="str">
        <f>Nonpt_src_summary!B787</f>
        <v>Tribal</v>
      </c>
      <c r="C787" s="31">
        <f>Nonpt_src_summary!E787</f>
        <v>30</v>
      </c>
      <c r="D787" s="31" t="str">
        <f>Nonpt_src_summary!F787</f>
        <v>30083</v>
      </c>
      <c r="E787" s="31" t="str">
        <f>Nonpt_src_summary!G787</f>
        <v>2310021100</v>
      </c>
      <c r="F787" s="31" t="str">
        <f>Nonpt_src_summary!H787</f>
        <v>Nonpoint Heaters</v>
      </c>
      <c r="G787" s="160">
        <f>Nonpt_src_summary!I787</f>
        <v>0</v>
      </c>
      <c r="H787" s="124">
        <f>Nonpt_src_summary!J787</f>
        <v>0</v>
      </c>
      <c r="I787" s="124">
        <f>Nonpt_src_summary!K787</f>
        <v>0</v>
      </c>
      <c r="J787" s="124">
        <f>Nonpt_src_summary!L787</f>
        <v>0</v>
      </c>
      <c r="K787" s="125">
        <f>Nonpt_src_summary!M787</f>
        <v>0</v>
      </c>
    </row>
    <row r="788" spans="1:11">
      <c r="A788" s="31" t="s">
        <v>151</v>
      </c>
      <c r="B788" s="31" t="str">
        <f>Nonpt_src_summary!B788</f>
        <v>Tribal</v>
      </c>
      <c r="C788" s="31">
        <f>Nonpt_src_summary!E788</f>
        <v>30</v>
      </c>
      <c r="D788" s="31" t="str">
        <f>Nonpt_src_summary!F788</f>
        <v>30083</v>
      </c>
      <c r="E788" s="31" t="str">
        <f>Nonpt_src_summary!G788</f>
        <v>2310023100</v>
      </c>
      <c r="F788" s="31" t="str">
        <f>Nonpt_src_summary!H788</f>
        <v>Nonpoint Heaters</v>
      </c>
      <c r="G788" s="160">
        <f>Nonpt_src_summary!I788</f>
        <v>0</v>
      </c>
      <c r="H788" s="124">
        <f>Nonpt_src_summary!J788</f>
        <v>0</v>
      </c>
      <c r="I788" s="124">
        <f>Nonpt_src_summary!K788</f>
        <v>0</v>
      </c>
      <c r="J788" s="124">
        <f>Nonpt_src_summary!L788</f>
        <v>0</v>
      </c>
      <c r="K788" s="125">
        <f>Nonpt_src_summary!M788</f>
        <v>0</v>
      </c>
    </row>
    <row r="789" spans="1:11">
      <c r="A789" s="31" t="s">
        <v>151</v>
      </c>
      <c r="B789" s="31" t="str">
        <f>Nonpt_src_summary!B789</f>
        <v>Tribal</v>
      </c>
      <c r="C789" s="31">
        <f>Nonpt_src_summary!E789</f>
        <v>30</v>
      </c>
      <c r="D789" s="31" t="str">
        <f>Nonpt_src_summary!F789</f>
        <v>30085</v>
      </c>
      <c r="E789" s="31" t="str">
        <f>Nonpt_src_summary!G789</f>
        <v>2310010100</v>
      </c>
      <c r="F789" s="31" t="str">
        <f>Nonpt_src_summary!H789</f>
        <v>Nonpoint Heaters</v>
      </c>
      <c r="G789" s="160">
        <f>Nonpt_src_summary!I789</f>
        <v>2.8690302013422815</v>
      </c>
      <c r="H789" s="124">
        <f>Nonpt_src_summary!J789</f>
        <v>0.27112634228187915</v>
      </c>
      <c r="I789" s="124">
        <f>Nonpt_src_summary!K789</f>
        <v>4.140848993288591</v>
      </c>
      <c r="J789" s="124">
        <f>Nonpt_src_summary!L789</f>
        <v>0</v>
      </c>
      <c r="K789" s="125">
        <f>Nonpt_src_summary!M789</f>
        <v>0.37464865771812078</v>
      </c>
    </row>
    <row r="790" spans="1:11">
      <c r="A790" s="31" t="s">
        <v>151</v>
      </c>
      <c r="B790" s="31" t="str">
        <f>Nonpt_src_summary!B790</f>
        <v>Tribal</v>
      </c>
      <c r="C790" s="31">
        <f>Nonpt_src_summary!E790</f>
        <v>30</v>
      </c>
      <c r="D790" s="31" t="str">
        <f>Nonpt_src_summary!F790</f>
        <v>30085</v>
      </c>
      <c r="E790" s="31" t="str">
        <f>Nonpt_src_summary!G790</f>
        <v>2310021100</v>
      </c>
      <c r="F790" s="31" t="str">
        <f>Nonpt_src_summary!H790</f>
        <v>Nonpoint Heaters</v>
      </c>
      <c r="G790" s="160">
        <f>Nonpt_src_summary!I790</f>
        <v>0</v>
      </c>
      <c r="H790" s="124">
        <f>Nonpt_src_summary!J790</f>
        <v>0</v>
      </c>
      <c r="I790" s="124">
        <f>Nonpt_src_summary!K790</f>
        <v>0</v>
      </c>
      <c r="J790" s="124">
        <f>Nonpt_src_summary!L790</f>
        <v>0</v>
      </c>
      <c r="K790" s="125">
        <f>Nonpt_src_summary!M790</f>
        <v>0</v>
      </c>
    </row>
    <row r="791" spans="1:11">
      <c r="A791" s="31" t="s">
        <v>151</v>
      </c>
      <c r="B791" s="31" t="str">
        <f>Nonpt_src_summary!B791</f>
        <v>Tribal</v>
      </c>
      <c r="C791" s="31">
        <f>Nonpt_src_summary!E791</f>
        <v>30</v>
      </c>
      <c r="D791" s="31" t="str">
        <f>Nonpt_src_summary!F791</f>
        <v>30085</v>
      </c>
      <c r="E791" s="31" t="str">
        <f>Nonpt_src_summary!G791</f>
        <v>2310023100</v>
      </c>
      <c r="F791" s="31" t="str">
        <f>Nonpt_src_summary!H791</f>
        <v>Nonpoint Heaters</v>
      </c>
      <c r="G791" s="160">
        <f>Nonpt_src_summary!I791</f>
        <v>0</v>
      </c>
      <c r="H791" s="124">
        <f>Nonpt_src_summary!J791</f>
        <v>0</v>
      </c>
      <c r="I791" s="124">
        <f>Nonpt_src_summary!K791</f>
        <v>0</v>
      </c>
      <c r="J791" s="124">
        <f>Nonpt_src_summary!L791</f>
        <v>0</v>
      </c>
      <c r="K791" s="125">
        <f>Nonpt_src_summary!M791</f>
        <v>0</v>
      </c>
    </row>
    <row r="792" spans="1:11">
      <c r="A792" s="31" t="s">
        <v>151</v>
      </c>
      <c r="B792" s="31" t="str">
        <f>Nonpt_src_summary!B792</f>
        <v>Tribal</v>
      </c>
      <c r="C792" s="31">
        <f>Nonpt_src_summary!E792</f>
        <v>30</v>
      </c>
      <c r="D792" s="31" t="str">
        <f>Nonpt_src_summary!F792</f>
        <v>30091</v>
      </c>
      <c r="E792" s="31" t="str">
        <f>Nonpt_src_summary!G792</f>
        <v>2310010100</v>
      </c>
      <c r="F792" s="31" t="str">
        <f>Nonpt_src_summary!H792</f>
        <v>Nonpoint Heaters</v>
      </c>
      <c r="G792" s="160">
        <f>Nonpt_src_summary!I792</f>
        <v>4.3569077669902909E-2</v>
      </c>
      <c r="H792" s="124">
        <f>Nonpt_src_summary!J792</f>
        <v>4.1173543689320387E-3</v>
      </c>
      <c r="I792" s="124">
        <f>Nonpt_src_summary!K792</f>
        <v>6.2883009708737864E-2</v>
      </c>
      <c r="J792" s="124">
        <f>Nonpt_src_summary!L792</f>
        <v>0</v>
      </c>
      <c r="K792" s="125">
        <f>Nonpt_src_summary!M792</f>
        <v>5.6894174757281552E-3</v>
      </c>
    </row>
    <row r="793" spans="1:11">
      <c r="A793" s="31" t="s">
        <v>151</v>
      </c>
      <c r="B793" s="31" t="str">
        <f>Nonpt_src_summary!B793</f>
        <v>Tribal</v>
      </c>
      <c r="C793" s="31">
        <f>Nonpt_src_summary!E793</f>
        <v>30</v>
      </c>
      <c r="D793" s="31" t="str">
        <f>Nonpt_src_summary!F793</f>
        <v>30091</v>
      </c>
      <c r="E793" s="31" t="str">
        <f>Nonpt_src_summary!G793</f>
        <v>2310021100</v>
      </c>
      <c r="F793" s="31" t="str">
        <f>Nonpt_src_summary!H793</f>
        <v>Nonpoint Heaters</v>
      </c>
      <c r="G793" s="160">
        <f>Nonpt_src_summary!I793</f>
        <v>9.1967961165048543E-4</v>
      </c>
      <c r="H793" s="124">
        <f>Nonpt_src_summary!J793</f>
        <v>8.6911650485436886E-5</v>
      </c>
      <c r="I793" s="124">
        <f>Nonpt_src_summary!K793</f>
        <v>1.3273737864077668E-3</v>
      </c>
      <c r="J793" s="124">
        <f>Nonpt_src_summary!L793</f>
        <v>0</v>
      </c>
      <c r="K793" s="125">
        <f>Nonpt_src_summary!M793</f>
        <v>1.2009611650485436E-4</v>
      </c>
    </row>
    <row r="794" spans="1:11">
      <c r="A794" s="31" t="s">
        <v>151</v>
      </c>
      <c r="B794" s="31" t="str">
        <f>Nonpt_src_summary!B794</f>
        <v>Tribal</v>
      </c>
      <c r="C794" s="31">
        <f>Nonpt_src_summary!E794</f>
        <v>30</v>
      </c>
      <c r="D794" s="31" t="str">
        <f>Nonpt_src_summary!F794</f>
        <v>30091</v>
      </c>
      <c r="E794" s="31" t="str">
        <f>Nonpt_src_summary!G794</f>
        <v>2310023100</v>
      </c>
      <c r="F794" s="31" t="str">
        <f>Nonpt_src_summary!H794</f>
        <v>Nonpoint Heaters</v>
      </c>
      <c r="G794" s="160">
        <f>Nonpt_src_summary!I794</f>
        <v>0</v>
      </c>
      <c r="H794" s="124">
        <f>Nonpt_src_summary!J794</f>
        <v>0</v>
      </c>
      <c r="I794" s="124">
        <f>Nonpt_src_summary!K794</f>
        <v>0</v>
      </c>
      <c r="J794" s="124">
        <f>Nonpt_src_summary!L794</f>
        <v>0</v>
      </c>
      <c r="K794" s="125">
        <f>Nonpt_src_summary!M794</f>
        <v>0</v>
      </c>
    </row>
    <row r="795" spans="1:11">
      <c r="A795" s="31" t="s">
        <v>151</v>
      </c>
      <c r="B795" s="31" t="str">
        <f>Nonpt_src_summary!B795</f>
        <v>Tribal</v>
      </c>
      <c r="C795" s="31">
        <f>Nonpt_src_summary!E795</f>
        <v>38</v>
      </c>
      <c r="D795" s="31" t="str">
        <f>Nonpt_src_summary!F795</f>
        <v>38087</v>
      </c>
      <c r="E795" s="31" t="str">
        <f>Nonpt_src_summary!G795</f>
        <v>2310010100</v>
      </c>
      <c r="F795" s="31" t="str">
        <f>Nonpt_src_summary!H795</f>
        <v>Nonpoint Heaters</v>
      </c>
      <c r="G795" s="160">
        <f>Nonpt_src_summary!I795</f>
        <v>0</v>
      </c>
      <c r="H795" s="124">
        <f>Nonpt_src_summary!J795</f>
        <v>0</v>
      </c>
      <c r="I795" s="124">
        <f>Nonpt_src_summary!K795</f>
        <v>0</v>
      </c>
      <c r="J795" s="124">
        <f>Nonpt_src_summary!L795</f>
        <v>0</v>
      </c>
      <c r="K795" s="125">
        <f>Nonpt_src_summary!M795</f>
        <v>0</v>
      </c>
    </row>
    <row r="796" spans="1:11">
      <c r="A796" s="31" t="s">
        <v>151</v>
      </c>
      <c r="B796" s="31" t="str">
        <f>Nonpt_src_summary!B796</f>
        <v>Tribal</v>
      </c>
      <c r="C796" s="31">
        <f>Nonpt_src_summary!E796</f>
        <v>38</v>
      </c>
      <c r="D796" s="31" t="str">
        <f>Nonpt_src_summary!F796</f>
        <v>38087</v>
      </c>
      <c r="E796" s="31" t="str">
        <f>Nonpt_src_summary!G796</f>
        <v>2310021100</v>
      </c>
      <c r="F796" s="31" t="str">
        <f>Nonpt_src_summary!H796</f>
        <v>Nonpoint Heaters</v>
      </c>
      <c r="G796" s="160">
        <f>Nonpt_src_summary!I796</f>
        <v>0</v>
      </c>
      <c r="H796" s="124">
        <f>Nonpt_src_summary!J796</f>
        <v>0</v>
      </c>
      <c r="I796" s="124">
        <f>Nonpt_src_summary!K796</f>
        <v>0</v>
      </c>
      <c r="J796" s="124">
        <f>Nonpt_src_summary!L796</f>
        <v>0</v>
      </c>
      <c r="K796" s="125">
        <f>Nonpt_src_summary!M796</f>
        <v>0</v>
      </c>
    </row>
    <row r="797" spans="1:11">
      <c r="A797" s="31" t="s">
        <v>151</v>
      </c>
      <c r="B797" s="31" t="str">
        <f>Nonpt_src_summary!B797</f>
        <v>Tribal</v>
      </c>
      <c r="C797" s="31">
        <f>Nonpt_src_summary!E797</f>
        <v>38</v>
      </c>
      <c r="D797" s="31" t="str">
        <f>Nonpt_src_summary!F797</f>
        <v>38087</v>
      </c>
      <c r="E797" s="31" t="str">
        <f>Nonpt_src_summary!G797</f>
        <v>2310023100</v>
      </c>
      <c r="F797" s="31" t="str">
        <f>Nonpt_src_summary!H797</f>
        <v>Nonpoint Heaters</v>
      </c>
      <c r="G797" s="160">
        <f>Nonpt_src_summary!I797</f>
        <v>0</v>
      </c>
      <c r="H797" s="124">
        <f>Nonpt_src_summary!J797</f>
        <v>0</v>
      </c>
      <c r="I797" s="124">
        <f>Nonpt_src_summary!K797</f>
        <v>0</v>
      </c>
      <c r="J797" s="124">
        <f>Nonpt_src_summary!L797</f>
        <v>0</v>
      </c>
      <c r="K797" s="125">
        <f>Nonpt_src_summary!M797</f>
        <v>0</v>
      </c>
    </row>
    <row r="798" spans="1:11">
      <c r="A798" s="31" t="s">
        <v>151</v>
      </c>
      <c r="B798" s="31" t="str">
        <f>Nonpt_src_summary!B798</f>
        <v>Tribal</v>
      </c>
      <c r="C798" s="31">
        <f>Nonpt_src_summary!E798</f>
        <v>38</v>
      </c>
      <c r="D798" s="31" t="str">
        <f>Nonpt_src_summary!F798</f>
        <v>38089</v>
      </c>
      <c r="E798" s="31" t="str">
        <f>Nonpt_src_summary!G798</f>
        <v>2310010100</v>
      </c>
      <c r="F798" s="31" t="str">
        <f>Nonpt_src_summary!H798</f>
        <v>Nonpoint Heaters</v>
      </c>
      <c r="G798" s="160">
        <f>Nonpt_src_summary!I798</f>
        <v>0</v>
      </c>
      <c r="H798" s="124">
        <f>Nonpt_src_summary!J798</f>
        <v>0</v>
      </c>
      <c r="I798" s="124">
        <f>Nonpt_src_summary!K798</f>
        <v>0</v>
      </c>
      <c r="J798" s="124">
        <f>Nonpt_src_summary!L798</f>
        <v>0</v>
      </c>
      <c r="K798" s="125">
        <f>Nonpt_src_summary!M798</f>
        <v>0</v>
      </c>
    </row>
    <row r="799" spans="1:11">
      <c r="A799" s="31" t="s">
        <v>151</v>
      </c>
      <c r="B799" s="31" t="str">
        <f>Nonpt_src_summary!B799</f>
        <v>Tribal</v>
      </c>
      <c r="C799" s="31">
        <f>Nonpt_src_summary!E799</f>
        <v>38</v>
      </c>
      <c r="D799" s="31" t="str">
        <f>Nonpt_src_summary!F799</f>
        <v>38089</v>
      </c>
      <c r="E799" s="31" t="str">
        <f>Nonpt_src_summary!G799</f>
        <v>2310021100</v>
      </c>
      <c r="F799" s="31" t="str">
        <f>Nonpt_src_summary!H799</f>
        <v>Nonpoint Heaters</v>
      </c>
      <c r="G799" s="160">
        <f>Nonpt_src_summary!I799</f>
        <v>0</v>
      </c>
      <c r="H799" s="124">
        <f>Nonpt_src_summary!J799</f>
        <v>0</v>
      </c>
      <c r="I799" s="124">
        <f>Nonpt_src_summary!K799</f>
        <v>0</v>
      </c>
      <c r="J799" s="124">
        <f>Nonpt_src_summary!L799</f>
        <v>0</v>
      </c>
      <c r="K799" s="125">
        <f>Nonpt_src_summary!M799</f>
        <v>0</v>
      </c>
    </row>
    <row r="800" spans="1:11">
      <c r="A800" s="31" t="s">
        <v>151</v>
      </c>
      <c r="B800" s="31" t="str">
        <f>Nonpt_src_summary!B800</f>
        <v>Tribal</v>
      </c>
      <c r="C800" s="31">
        <f>Nonpt_src_summary!E800</f>
        <v>38</v>
      </c>
      <c r="D800" s="31" t="str">
        <f>Nonpt_src_summary!F800</f>
        <v>38089</v>
      </c>
      <c r="E800" s="31" t="str">
        <f>Nonpt_src_summary!G800</f>
        <v>2310023100</v>
      </c>
      <c r="F800" s="31" t="str">
        <f>Nonpt_src_summary!H800</f>
        <v>Nonpoint Heaters</v>
      </c>
      <c r="G800" s="160">
        <f>Nonpt_src_summary!I800</f>
        <v>0</v>
      </c>
      <c r="H800" s="124">
        <f>Nonpt_src_summary!J800</f>
        <v>0</v>
      </c>
      <c r="I800" s="124">
        <f>Nonpt_src_summary!K800</f>
        <v>0</v>
      </c>
      <c r="J800" s="124">
        <f>Nonpt_src_summary!L800</f>
        <v>0</v>
      </c>
      <c r="K800" s="125">
        <f>Nonpt_src_summary!M800</f>
        <v>0</v>
      </c>
    </row>
    <row r="801" spans="1:11">
      <c r="A801" s="31" t="s">
        <v>151</v>
      </c>
      <c r="B801" s="31" t="str">
        <f>Nonpt_src_summary!B801</f>
        <v>Tribal</v>
      </c>
      <c r="C801" s="31">
        <f>Nonpt_src_summary!E801</f>
        <v>30</v>
      </c>
      <c r="D801" s="31" t="str">
        <f>Nonpt_src_summary!F801</f>
        <v>30105</v>
      </c>
      <c r="E801" s="31" t="str">
        <f>Nonpt_src_summary!G801</f>
        <v>2310010100</v>
      </c>
      <c r="F801" s="31" t="str">
        <f>Nonpt_src_summary!H801</f>
        <v>Nonpoint Heaters</v>
      </c>
      <c r="G801" s="160">
        <f>Nonpt_src_summary!I801</f>
        <v>2.0116900000000002</v>
      </c>
      <c r="H801" s="124">
        <f>Nonpt_src_summary!J801</f>
        <v>0.190108</v>
      </c>
      <c r="I801" s="124">
        <f>Nonpt_src_summary!K801</f>
        <v>2.90347</v>
      </c>
      <c r="J801" s="124">
        <f>Nonpt_src_summary!L801</f>
        <v>0</v>
      </c>
      <c r="K801" s="125">
        <f>Nonpt_src_summary!M801</f>
        <v>0.26269500000000001</v>
      </c>
    </row>
    <row r="802" spans="1:11">
      <c r="A802" s="31" t="s">
        <v>151</v>
      </c>
      <c r="B802" s="31" t="str">
        <f>Nonpt_src_summary!B802</f>
        <v>Tribal</v>
      </c>
      <c r="C802" s="31">
        <f>Nonpt_src_summary!E802</f>
        <v>30</v>
      </c>
      <c r="D802" s="31" t="str">
        <f>Nonpt_src_summary!F802</f>
        <v>30105</v>
      </c>
      <c r="E802" s="31" t="str">
        <f>Nonpt_src_summary!G802</f>
        <v>2310021100</v>
      </c>
      <c r="F802" s="31" t="str">
        <f>Nonpt_src_summary!H802</f>
        <v>Nonpoint Heaters</v>
      </c>
      <c r="G802" s="160">
        <f>Nonpt_src_summary!I802</f>
        <v>0</v>
      </c>
      <c r="H802" s="124">
        <f>Nonpt_src_summary!J802</f>
        <v>0</v>
      </c>
      <c r="I802" s="124">
        <f>Nonpt_src_summary!K802</f>
        <v>0</v>
      </c>
      <c r="J802" s="124">
        <f>Nonpt_src_summary!L802</f>
        <v>0</v>
      </c>
      <c r="K802" s="125">
        <f>Nonpt_src_summary!M802</f>
        <v>0</v>
      </c>
    </row>
    <row r="803" spans="1:11">
      <c r="A803" s="31" t="s">
        <v>151</v>
      </c>
      <c r="B803" s="31" t="str">
        <f>Nonpt_src_summary!B803</f>
        <v>Tribal</v>
      </c>
      <c r="C803" s="31">
        <f>Nonpt_src_summary!E803</f>
        <v>30</v>
      </c>
      <c r="D803" s="31" t="str">
        <f>Nonpt_src_summary!F803</f>
        <v>30105</v>
      </c>
      <c r="E803" s="31" t="str">
        <f>Nonpt_src_summary!G803</f>
        <v>2310023100</v>
      </c>
      <c r="F803" s="31" t="str">
        <f>Nonpt_src_summary!H803</f>
        <v>Nonpoint Heaters</v>
      </c>
      <c r="G803" s="160">
        <f>Nonpt_src_summary!I803</f>
        <v>0</v>
      </c>
      <c r="H803" s="124">
        <f>Nonpt_src_summary!J803</f>
        <v>0</v>
      </c>
      <c r="I803" s="124">
        <f>Nonpt_src_summary!K803</f>
        <v>0</v>
      </c>
      <c r="J803" s="124">
        <f>Nonpt_src_summary!L803</f>
        <v>0</v>
      </c>
      <c r="K803" s="125">
        <f>Nonpt_src_summary!M803</f>
        <v>0</v>
      </c>
    </row>
    <row r="804" spans="1:11">
      <c r="A804" s="31" t="s">
        <v>151</v>
      </c>
      <c r="B804" s="31" t="str">
        <f>Nonpt_src_summary!B804</f>
        <v>Tribal</v>
      </c>
      <c r="C804" s="31">
        <f>Nonpt_src_summary!E804</f>
        <v>38</v>
      </c>
      <c r="D804" s="31" t="str">
        <f>Nonpt_src_summary!F804</f>
        <v>38101</v>
      </c>
      <c r="E804" s="31" t="str">
        <f>Nonpt_src_summary!G804</f>
        <v>2310010100</v>
      </c>
      <c r="F804" s="31" t="str">
        <f>Nonpt_src_summary!H804</f>
        <v>Nonpoint Heaters</v>
      </c>
      <c r="G804" s="160">
        <f>Nonpt_src_summary!I804</f>
        <v>0</v>
      </c>
      <c r="H804" s="124">
        <f>Nonpt_src_summary!J804</f>
        <v>0</v>
      </c>
      <c r="I804" s="124">
        <f>Nonpt_src_summary!K804</f>
        <v>0</v>
      </c>
      <c r="J804" s="124">
        <f>Nonpt_src_summary!L804</f>
        <v>0</v>
      </c>
      <c r="K804" s="125">
        <f>Nonpt_src_summary!M804</f>
        <v>0</v>
      </c>
    </row>
    <row r="805" spans="1:11">
      <c r="A805" s="31" t="s">
        <v>151</v>
      </c>
      <c r="B805" s="31" t="str">
        <f>Nonpt_src_summary!B805</f>
        <v>Tribal</v>
      </c>
      <c r="C805" s="31">
        <f>Nonpt_src_summary!E805</f>
        <v>38</v>
      </c>
      <c r="D805" s="31" t="str">
        <f>Nonpt_src_summary!F805</f>
        <v>38101</v>
      </c>
      <c r="E805" s="31" t="str">
        <f>Nonpt_src_summary!G805</f>
        <v>2310021100</v>
      </c>
      <c r="F805" s="31" t="str">
        <f>Nonpt_src_summary!H805</f>
        <v>Nonpoint Heaters</v>
      </c>
      <c r="G805" s="160">
        <f>Nonpt_src_summary!I805</f>
        <v>0</v>
      </c>
      <c r="H805" s="124">
        <f>Nonpt_src_summary!J805</f>
        <v>0</v>
      </c>
      <c r="I805" s="124">
        <f>Nonpt_src_summary!K805</f>
        <v>0</v>
      </c>
      <c r="J805" s="124">
        <f>Nonpt_src_summary!L805</f>
        <v>0</v>
      </c>
      <c r="K805" s="125">
        <f>Nonpt_src_summary!M805</f>
        <v>0</v>
      </c>
    </row>
    <row r="806" spans="1:11">
      <c r="A806" s="31" t="s">
        <v>151</v>
      </c>
      <c r="B806" s="31" t="str">
        <f>Nonpt_src_summary!B806</f>
        <v>Tribal</v>
      </c>
      <c r="C806" s="31">
        <f>Nonpt_src_summary!E806</f>
        <v>38</v>
      </c>
      <c r="D806" s="31" t="str">
        <f>Nonpt_src_summary!F806</f>
        <v>38101</v>
      </c>
      <c r="E806" s="31" t="str">
        <f>Nonpt_src_summary!G806</f>
        <v>2310023100</v>
      </c>
      <c r="F806" s="31" t="str">
        <f>Nonpt_src_summary!H806</f>
        <v>Nonpoint Heaters</v>
      </c>
      <c r="G806" s="160">
        <f>Nonpt_src_summary!I806</f>
        <v>0</v>
      </c>
      <c r="H806" s="124">
        <f>Nonpt_src_summary!J806</f>
        <v>0</v>
      </c>
      <c r="I806" s="124">
        <f>Nonpt_src_summary!K806</f>
        <v>0</v>
      </c>
      <c r="J806" s="124">
        <f>Nonpt_src_summary!L806</f>
        <v>0</v>
      </c>
      <c r="K806" s="125">
        <f>Nonpt_src_summary!M806</f>
        <v>0</v>
      </c>
    </row>
    <row r="807" spans="1:11">
      <c r="A807" s="31" t="s">
        <v>151</v>
      </c>
      <c r="B807" s="31" t="str">
        <f>Nonpt_src_summary!B807</f>
        <v>Tribal</v>
      </c>
      <c r="C807" s="31">
        <f>Nonpt_src_summary!E807</f>
        <v>30</v>
      </c>
      <c r="D807" s="31" t="str">
        <f>Nonpt_src_summary!F807</f>
        <v>30109</v>
      </c>
      <c r="E807" s="31" t="str">
        <f>Nonpt_src_summary!G807</f>
        <v>2310010100</v>
      </c>
      <c r="F807" s="31" t="str">
        <f>Nonpt_src_summary!H807</f>
        <v>Nonpoint Heaters</v>
      </c>
      <c r="G807" s="160">
        <f>Nonpt_src_summary!I807</f>
        <v>0</v>
      </c>
      <c r="H807" s="124">
        <f>Nonpt_src_summary!J807</f>
        <v>0</v>
      </c>
      <c r="I807" s="124">
        <f>Nonpt_src_summary!K807</f>
        <v>0</v>
      </c>
      <c r="J807" s="124">
        <f>Nonpt_src_summary!L807</f>
        <v>0</v>
      </c>
      <c r="K807" s="125">
        <f>Nonpt_src_summary!M807</f>
        <v>0</v>
      </c>
    </row>
    <row r="808" spans="1:11">
      <c r="A808" s="31" t="s">
        <v>151</v>
      </c>
      <c r="B808" s="31" t="str">
        <f>Nonpt_src_summary!B808</f>
        <v>Tribal</v>
      </c>
      <c r="C808" s="31">
        <f>Nonpt_src_summary!E808</f>
        <v>30</v>
      </c>
      <c r="D808" s="31" t="str">
        <f>Nonpt_src_summary!F808</f>
        <v>30109</v>
      </c>
      <c r="E808" s="31" t="str">
        <f>Nonpt_src_summary!G808</f>
        <v>2310021100</v>
      </c>
      <c r="F808" s="31" t="str">
        <f>Nonpt_src_summary!H808</f>
        <v>Nonpoint Heaters</v>
      </c>
      <c r="G808" s="160">
        <f>Nonpt_src_summary!I808</f>
        <v>0</v>
      </c>
      <c r="H808" s="124">
        <f>Nonpt_src_summary!J808</f>
        <v>0</v>
      </c>
      <c r="I808" s="124">
        <f>Nonpt_src_summary!K808</f>
        <v>0</v>
      </c>
      <c r="J808" s="124">
        <f>Nonpt_src_summary!L808</f>
        <v>0</v>
      </c>
      <c r="K808" s="125">
        <f>Nonpt_src_summary!M808</f>
        <v>0</v>
      </c>
    </row>
    <row r="809" spans="1:11">
      <c r="A809" s="31" t="s">
        <v>151</v>
      </c>
      <c r="B809" s="31" t="str">
        <f>Nonpt_src_summary!B809</f>
        <v>Tribal</v>
      </c>
      <c r="C809" s="31">
        <f>Nonpt_src_summary!E809</f>
        <v>30</v>
      </c>
      <c r="D809" s="31" t="str">
        <f>Nonpt_src_summary!F809</f>
        <v>30109</v>
      </c>
      <c r="E809" s="31" t="str">
        <f>Nonpt_src_summary!G809</f>
        <v>2310023100</v>
      </c>
      <c r="F809" s="31" t="str">
        <f>Nonpt_src_summary!H809</f>
        <v>Nonpoint Heaters</v>
      </c>
      <c r="G809" s="160">
        <f>Nonpt_src_summary!I809</f>
        <v>0</v>
      </c>
      <c r="H809" s="124">
        <f>Nonpt_src_summary!J809</f>
        <v>0</v>
      </c>
      <c r="I809" s="124">
        <f>Nonpt_src_summary!K809</f>
        <v>0</v>
      </c>
      <c r="J809" s="124">
        <f>Nonpt_src_summary!L809</f>
        <v>0</v>
      </c>
      <c r="K809" s="125">
        <f>Nonpt_src_summary!M809</f>
        <v>0</v>
      </c>
    </row>
    <row r="810" spans="1:11">
      <c r="A810" s="31" t="s">
        <v>151</v>
      </c>
      <c r="B810" s="31" t="str">
        <f>Nonpt_src_summary!B810</f>
        <v>Tribal</v>
      </c>
      <c r="C810" s="31">
        <f>Nonpt_src_summary!E810</f>
        <v>38</v>
      </c>
      <c r="D810" s="31" t="str">
        <f>Nonpt_src_summary!F810</f>
        <v>38105</v>
      </c>
      <c r="E810" s="31" t="str">
        <f>Nonpt_src_summary!G810</f>
        <v>2310010100</v>
      </c>
      <c r="F810" s="31" t="str">
        <f>Nonpt_src_summary!H810</f>
        <v>Nonpoint Heaters</v>
      </c>
      <c r="G810" s="160">
        <f>Nonpt_src_summary!I810</f>
        <v>0</v>
      </c>
      <c r="H810" s="124">
        <f>Nonpt_src_summary!J810</f>
        <v>0</v>
      </c>
      <c r="I810" s="124">
        <f>Nonpt_src_summary!K810</f>
        <v>0</v>
      </c>
      <c r="J810" s="124">
        <f>Nonpt_src_summary!L810</f>
        <v>0</v>
      </c>
      <c r="K810" s="125">
        <f>Nonpt_src_summary!M810</f>
        <v>0</v>
      </c>
    </row>
    <row r="811" spans="1:11">
      <c r="A811" s="31" t="s">
        <v>151</v>
      </c>
      <c r="B811" s="31" t="str">
        <f>Nonpt_src_summary!B811</f>
        <v>Tribal</v>
      </c>
      <c r="C811" s="31">
        <f>Nonpt_src_summary!E811</f>
        <v>38</v>
      </c>
      <c r="D811" s="31" t="str">
        <f>Nonpt_src_summary!F811</f>
        <v>38105</v>
      </c>
      <c r="E811" s="31" t="str">
        <f>Nonpt_src_summary!G811</f>
        <v>2310021100</v>
      </c>
      <c r="F811" s="31" t="str">
        <f>Nonpt_src_summary!H811</f>
        <v>Nonpoint Heaters</v>
      </c>
      <c r="G811" s="160">
        <f>Nonpt_src_summary!I811</f>
        <v>0</v>
      </c>
      <c r="H811" s="124">
        <f>Nonpt_src_summary!J811</f>
        <v>0</v>
      </c>
      <c r="I811" s="124">
        <f>Nonpt_src_summary!K811</f>
        <v>0</v>
      </c>
      <c r="J811" s="124">
        <f>Nonpt_src_summary!L811</f>
        <v>0</v>
      </c>
      <c r="K811" s="125">
        <f>Nonpt_src_summary!M811</f>
        <v>0</v>
      </c>
    </row>
    <row r="812" spans="1:11">
      <c r="A812" s="31" t="s">
        <v>151</v>
      </c>
      <c r="B812" s="31" t="str">
        <f>Nonpt_src_summary!B812</f>
        <v>Tribal</v>
      </c>
      <c r="C812" s="31">
        <f>Nonpt_src_summary!E812</f>
        <v>38</v>
      </c>
      <c r="D812" s="31" t="str">
        <f>Nonpt_src_summary!F812</f>
        <v>38105</v>
      </c>
      <c r="E812" s="31" t="str">
        <f>Nonpt_src_summary!G812</f>
        <v>2310023100</v>
      </c>
      <c r="F812" s="31" t="str">
        <f>Nonpt_src_summary!H812</f>
        <v>Nonpoint Heaters</v>
      </c>
      <c r="G812" s="160">
        <f>Nonpt_src_summary!I812</f>
        <v>0</v>
      </c>
      <c r="H812" s="124">
        <f>Nonpt_src_summary!J812</f>
        <v>0</v>
      </c>
      <c r="I812" s="124">
        <f>Nonpt_src_summary!K812</f>
        <v>0</v>
      </c>
      <c r="J812" s="124">
        <f>Nonpt_src_summary!L812</f>
        <v>0</v>
      </c>
      <c r="K812" s="125">
        <f>Nonpt_src_summary!M812</f>
        <v>0</v>
      </c>
    </row>
    <row r="813" spans="1:11">
      <c r="A813" s="31" t="s">
        <v>151</v>
      </c>
      <c r="B813" s="31" t="str">
        <f>Nonpt_src_summary!B813</f>
        <v>Tribal</v>
      </c>
      <c r="C813" s="31">
        <f>Nonpt_src_summary!E813</f>
        <v>38</v>
      </c>
      <c r="D813" s="31" t="str">
        <f>Nonpt_src_summary!F813</f>
        <v>38007</v>
      </c>
      <c r="E813" s="31" t="str">
        <f>Nonpt_src_summary!G813</f>
        <v>2310000660</v>
      </c>
      <c r="F813" s="31" t="str">
        <f>Nonpt_src_summary!H813</f>
        <v>Completions</v>
      </c>
      <c r="G813" s="160">
        <f>Nonpt_src_summary!I813</f>
        <v>0</v>
      </c>
      <c r="H813" s="124">
        <f>Nonpt_src_summary!J813</f>
        <v>0</v>
      </c>
      <c r="I813" s="124">
        <f>Nonpt_src_summary!K813</f>
        <v>0</v>
      </c>
      <c r="J813" s="124">
        <f>Nonpt_src_summary!L813</f>
        <v>0</v>
      </c>
      <c r="K813" s="125">
        <f>Nonpt_src_summary!M813</f>
        <v>0</v>
      </c>
    </row>
    <row r="814" spans="1:11">
      <c r="A814" s="31" t="s">
        <v>151</v>
      </c>
      <c r="B814" s="31" t="str">
        <f>Nonpt_src_summary!B814</f>
        <v>Tribal</v>
      </c>
      <c r="C814" s="31">
        <f>Nonpt_src_summary!E814</f>
        <v>38</v>
      </c>
      <c r="D814" s="31" t="str">
        <f>Nonpt_src_summary!F814</f>
        <v>38009</v>
      </c>
      <c r="E814" s="31" t="str">
        <f>Nonpt_src_summary!G814</f>
        <v>2310000660</v>
      </c>
      <c r="F814" s="31" t="str">
        <f>Nonpt_src_summary!H814</f>
        <v>Completions</v>
      </c>
      <c r="G814" s="160">
        <f>Nonpt_src_summary!I814</f>
        <v>0</v>
      </c>
      <c r="H814" s="124">
        <f>Nonpt_src_summary!J814</f>
        <v>0</v>
      </c>
      <c r="I814" s="124">
        <f>Nonpt_src_summary!K814</f>
        <v>0</v>
      </c>
      <c r="J814" s="124">
        <f>Nonpt_src_summary!L814</f>
        <v>0</v>
      </c>
      <c r="K814" s="125">
        <f>Nonpt_src_summary!M814</f>
        <v>0</v>
      </c>
    </row>
    <row r="815" spans="1:11">
      <c r="A815" s="31" t="s">
        <v>151</v>
      </c>
      <c r="B815" s="31" t="str">
        <f>Nonpt_src_summary!B815</f>
        <v>Tribal</v>
      </c>
      <c r="C815" s="31">
        <f>Nonpt_src_summary!E815</f>
        <v>38</v>
      </c>
      <c r="D815" s="31" t="str">
        <f>Nonpt_src_summary!F815</f>
        <v>38011</v>
      </c>
      <c r="E815" s="31" t="str">
        <f>Nonpt_src_summary!G815</f>
        <v>2310000660</v>
      </c>
      <c r="F815" s="31" t="str">
        <f>Nonpt_src_summary!H815</f>
        <v>Completions</v>
      </c>
      <c r="G815" s="160">
        <f>Nonpt_src_summary!I815</f>
        <v>0</v>
      </c>
      <c r="H815" s="124">
        <f>Nonpt_src_summary!J815</f>
        <v>0</v>
      </c>
      <c r="I815" s="124">
        <f>Nonpt_src_summary!K815</f>
        <v>0</v>
      </c>
      <c r="J815" s="124">
        <f>Nonpt_src_summary!L815</f>
        <v>0</v>
      </c>
      <c r="K815" s="125">
        <f>Nonpt_src_summary!M815</f>
        <v>0</v>
      </c>
    </row>
    <row r="816" spans="1:11">
      <c r="A816" s="31" t="s">
        <v>151</v>
      </c>
      <c r="B816" s="31" t="str">
        <f>Nonpt_src_summary!B816</f>
        <v>Tribal</v>
      </c>
      <c r="C816" s="31">
        <f>Nonpt_src_summary!E816</f>
        <v>38</v>
      </c>
      <c r="D816" s="31" t="str">
        <f>Nonpt_src_summary!F816</f>
        <v>38013</v>
      </c>
      <c r="E816" s="31" t="str">
        <f>Nonpt_src_summary!G816</f>
        <v>2310000660</v>
      </c>
      <c r="F816" s="31" t="str">
        <f>Nonpt_src_summary!H816</f>
        <v>Completions</v>
      </c>
      <c r="G816" s="160">
        <f>Nonpt_src_summary!I816</f>
        <v>0</v>
      </c>
      <c r="H816" s="124">
        <f>Nonpt_src_summary!J816</f>
        <v>0</v>
      </c>
      <c r="I816" s="124">
        <f>Nonpt_src_summary!K816</f>
        <v>0</v>
      </c>
      <c r="J816" s="124">
        <f>Nonpt_src_summary!L816</f>
        <v>0</v>
      </c>
      <c r="K816" s="125">
        <f>Nonpt_src_summary!M816</f>
        <v>0</v>
      </c>
    </row>
    <row r="817" spans="1:11">
      <c r="A817" s="31" t="s">
        <v>151</v>
      </c>
      <c r="B817" s="31" t="str">
        <f>Nonpt_src_summary!B817</f>
        <v>Tribal</v>
      </c>
      <c r="C817" s="31">
        <f>Nonpt_src_summary!E817</f>
        <v>30</v>
      </c>
      <c r="D817" s="31" t="str">
        <f>Nonpt_src_summary!F817</f>
        <v>30021</v>
      </c>
      <c r="E817" s="31" t="str">
        <f>Nonpt_src_summary!G817</f>
        <v>2310000660</v>
      </c>
      <c r="F817" s="31" t="str">
        <f>Nonpt_src_summary!H817</f>
        <v>Completions</v>
      </c>
      <c r="G817" s="160">
        <f>Nonpt_src_summary!I817</f>
        <v>0</v>
      </c>
      <c r="H817" s="124">
        <f>Nonpt_src_summary!J817</f>
        <v>0</v>
      </c>
      <c r="I817" s="124">
        <f>Nonpt_src_summary!K817</f>
        <v>0</v>
      </c>
      <c r="J817" s="124">
        <f>Nonpt_src_summary!L817</f>
        <v>0</v>
      </c>
      <c r="K817" s="125">
        <f>Nonpt_src_summary!M817</f>
        <v>0</v>
      </c>
    </row>
    <row r="818" spans="1:11">
      <c r="A818" s="31" t="s">
        <v>151</v>
      </c>
      <c r="B818" s="31" t="str">
        <f>Nonpt_src_summary!B818</f>
        <v>Tribal</v>
      </c>
      <c r="C818" s="31">
        <f>Nonpt_src_summary!E818</f>
        <v>38</v>
      </c>
      <c r="D818" s="31" t="str">
        <f>Nonpt_src_summary!F818</f>
        <v>38023</v>
      </c>
      <c r="E818" s="31" t="str">
        <f>Nonpt_src_summary!G818</f>
        <v>2310000660</v>
      </c>
      <c r="F818" s="31" t="str">
        <f>Nonpt_src_summary!H818</f>
        <v>Completions</v>
      </c>
      <c r="G818" s="160">
        <f>Nonpt_src_summary!I818</f>
        <v>0</v>
      </c>
      <c r="H818" s="124">
        <f>Nonpt_src_summary!J818</f>
        <v>0</v>
      </c>
      <c r="I818" s="124">
        <f>Nonpt_src_summary!K818</f>
        <v>0</v>
      </c>
      <c r="J818" s="124">
        <f>Nonpt_src_summary!L818</f>
        <v>0</v>
      </c>
      <c r="K818" s="125">
        <f>Nonpt_src_summary!M818</f>
        <v>0</v>
      </c>
    </row>
    <row r="819" spans="1:11">
      <c r="A819" s="31" t="s">
        <v>151</v>
      </c>
      <c r="B819" s="31" t="str">
        <f>Nonpt_src_summary!B819</f>
        <v>Tribal</v>
      </c>
      <c r="C819" s="31">
        <f>Nonpt_src_summary!E819</f>
        <v>38</v>
      </c>
      <c r="D819" s="31" t="str">
        <f>Nonpt_src_summary!F819</f>
        <v>38025</v>
      </c>
      <c r="E819" s="31" t="str">
        <f>Nonpt_src_summary!G819</f>
        <v>2310000660</v>
      </c>
      <c r="F819" s="31" t="str">
        <f>Nonpt_src_summary!H819</f>
        <v>Completions</v>
      </c>
      <c r="G819" s="160">
        <f>Nonpt_src_summary!I819</f>
        <v>205.87824925816025</v>
      </c>
      <c r="H819" s="124">
        <f>Nonpt_src_summary!J819</f>
        <v>12.993158456973294</v>
      </c>
      <c r="I819" s="124">
        <f>Nonpt_src_summary!K819</f>
        <v>46.535341246290805</v>
      </c>
      <c r="J819" s="124">
        <f>Nonpt_src_summary!L819</f>
        <v>0.35307525222551928</v>
      </c>
      <c r="K819" s="125">
        <f>Nonpt_src_summary!M819</f>
        <v>8.0148089020771529</v>
      </c>
    </row>
    <row r="820" spans="1:11">
      <c r="A820" s="31" t="s">
        <v>151</v>
      </c>
      <c r="B820" s="31" t="str">
        <f>Nonpt_src_summary!B820</f>
        <v>Tribal</v>
      </c>
      <c r="C820" s="31">
        <f>Nonpt_src_summary!E820</f>
        <v>30</v>
      </c>
      <c r="D820" s="31" t="str">
        <f>Nonpt_src_summary!F820</f>
        <v>30025</v>
      </c>
      <c r="E820" s="31" t="str">
        <f>Nonpt_src_summary!G820</f>
        <v>2310000660</v>
      </c>
      <c r="F820" s="31" t="str">
        <f>Nonpt_src_summary!H820</f>
        <v>Completions</v>
      </c>
      <c r="G820" s="160">
        <f>Nonpt_src_summary!I820</f>
        <v>0</v>
      </c>
      <c r="H820" s="124">
        <f>Nonpt_src_summary!J820</f>
        <v>0</v>
      </c>
      <c r="I820" s="124">
        <f>Nonpt_src_summary!K820</f>
        <v>0</v>
      </c>
      <c r="J820" s="124">
        <f>Nonpt_src_summary!L820</f>
        <v>0</v>
      </c>
      <c r="K820" s="125">
        <f>Nonpt_src_summary!M820</f>
        <v>0</v>
      </c>
    </row>
    <row r="821" spans="1:11">
      <c r="A821" s="31" t="s">
        <v>151</v>
      </c>
      <c r="B821" s="31" t="str">
        <f>Nonpt_src_summary!B821</f>
        <v>Tribal</v>
      </c>
      <c r="C821" s="31">
        <f>Nonpt_src_summary!E821</f>
        <v>38</v>
      </c>
      <c r="D821" s="31" t="str">
        <f>Nonpt_src_summary!F821</f>
        <v>38033</v>
      </c>
      <c r="E821" s="31" t="str">
        <f>Nonpt_src_summary!G821</f>
        <v>2310000660</v>
      </c>
      <c r="F821" s="31" t="str">
        <f>Nonpt_src_summary!H821</f>
        <v>Completions</v>
      </c>
      <c r="G821" s="160">
        <f>Nonpt_src_summary!I821</f>
        <v>0</v>
      </c>
      <c r="H821" s="124">
        <f>Nonpt_src_summary!J821</f>
        <v>0</v>
      </c>
      <c r="I821" s="124">
        <f>Nonpt_src_summary!K821</f>
        <v>0</v>
      </c>
      <c r="J821" s="124">
        <f>Nonpt_src_summary!L821</f>
        <v>0</v>
      </c>
      <c r="K821" s="125">
        <f>Nonpt_src_summary!M821</f>
        <v>0</v>
      </c>
    </row>
    <row r="822" spans="1:11">
      <c r="A822" s="31" t="s">
        <v>151</v>
      </c>
      <c r="B822" s="31" t="str">
        <f>Nonpt_src_summary!B822</f>
        <v>Tribal</v>
      </c>
      <c r="C822" s="31">
        <f>Nonpt_src_summary!E822</f>
        <v>46</v>
      </c>
      <c r="D822" s="31" t="str">
        <f>Nonpt_src_summary!F822</f>
        <v>46063</v>
      </c>
      <c r="E822" s="31" t="str">
        <f>Nonpt_src_summary!G822</f>
        <v>2310000660</v>
      </c>
      <c r="F822" s="31" t="str">
        <f>Nonpt_src_summary!H822</f>
        <v>Completions</v>
      </c>
      <c r="G822" s="160">
        <f>Nonpt_src_summary!I822</f>
        <v>0</v>
      </c>
      <c r="H822" s="124">
        <f>Nonpt_src_summary!J822</f>
        <v>0</v>
      </c>
      <c r="I822" s="124">
        <f>Nonpt_src_summary!K822</f>
        <v>0</v>
      </c>
      <c r="J822" s="124">
        <f>Nonpt_src_summary!L822</f>
        <v>0</v>
      </c>
      <c r="K822" s="125">
        <f>Nonpt_src_summary!M822</f>
        <v>0</v>
      </c>
    </row>
    <row r="823" spans="1:11">
      <c r="A823" s="31" t="s">
        <v>151</v>
      </c>
      <c r="B823" s="31" t="str">
        <f>Nonpt_src_summary!B823</f>
        <v>Tribal</v>
      </c>
      <c r="C823" s="31">
        <f>Nonpt_src_summary!E823</f>
        <v>30</v>
      </c>
      <c r="D823" s="31" t="str">
        <f>Nonpt_src_summary!F823</f>
        <v>30055</v>
      </c>
      <c r="E823" s="31" t="str">
        <f>Nonpt_src_summary!G823</f>
        <v>2310000660</v>
      </c>
      <c r="F823" s="31" t="str">
        <f>Nonpt_src_summary!H823</f>
        <v>Completions</v>
      </c>
      <c r="G823" s="160">
        <f>Nonpt_src_summary!I823</f>
        <v>0</v>
      </c>
      <c r="H823" s="124">
        <f>Nonpt_src_summary!J823</f>
        <v>0</v>
      </c>
      <c r="I823" s="124">
        <f>Nonpt_src_summary!K823</f>
        <v>0</v>
      </c>
      <c r="J823" s="124">
        <f>Nonpt_src_summary!L823</f>
        <v>0</v>
      </c>
      <c r="K823" s="125">
        <f>Nonpt_src_summary!M823</f>
        <v>0</v>
      </c>
    </row>
    <row r="824" spans="1:11">
      <c r="A824" s="31" t="s">
        <v>151</v>
      </c>
      <c r="B824" s="31" t="str">
        <f>Nonpt_src_summary!B824</f>
        <v>Tribal</v>
      </c>
      <c r="C824" s="31">
        <f>Nonpt_src_summary!E824</f>
        <v>38</v>
      </c>
      <c r="D824" s="31" t="str">
        <f>Nonpt_src_summary!F824</f>
        <v>38049</v>
      </c>
      <c r="E824" s="31" t="str">
        <f>Nonpt_src_summary!G824</f>
        <v>2310000660</v>
      </c>
      <c r="F824" s="31" t="str">
        <f>Nonpt_src_summary!H824</f>
        <v>Completions</v>
      </c>
      <c r="G824" s="160">
        <f>Nonpt_src_summary!I824</f>
        <v>0</v>
      </c>
      <c r="H824" s="124">
        <f>Nonpt_src_summary!J824</f>
        <v>0</v>
      </c>
      <c r="I824" s="124">
        <f>Nonpt_src_summary!K824</f>
        <v>0</v>
      </c>
      <c r="J824" s="124">
        <f>Nonpt_src_summary!L824</f>
        <v>0</v>
      </c>
      <c r="K824" s="125">
        <f>Nonpt_src_summary!M824</f>
        <v>0</v>
      </c>
    </row>
    <row r="825" spans="1:11">
      <c r="A825" s="31" t="s">
        <v>151</v>
      </c>
      <c r="B825" s="31" t="str">
        <f>Nonpt_src_summary!B825</f>
        <v>Tribal</v>
      </c>
      <c r="C825" s="31">
        <f>Nonpt_src_summary!E825</f>
        <v>38</v>
      </c>
      <c r="D825" s="31" t="str">
        <f>Nonpt_src_summary!F825</f>
        <v>38053</v>
      </c>
      <c r="E825" s="31" t="str">
        <f>Nonpt_src_summary!G825</f>
        <v>2310000660</v>
      </c>
      <c r="F825" s="31" t="str">
        <f>Nonpt_src_summary!H825</f>
        <v>Completions</v>
      </c>
      <c r="G825" s="160">
        <f>Nonpt_src_summary!I825</f>
        <v>99.652238470191236</v>
      </c>
      <c r="H825" s="124">
        <f>Nonpt_src_summary!J825</f>
        <v>6.2891338582677161</v>
      </c>
      <c r="I825" s="124">
        <f>Nonpt_src_summary!K825</f>
        <v>22.524773903262094</v>
      </c>
      <c r="J825" s="124">
        <f>Nonpt_src_summary!L825</f>
        <v>0.17090101237345331</v>
      </c>
      <c r="K825" s="125">
        <f>Nonpt_src_summary!M825</f>
        <v>3.8794573678290218</v>
      </c>
    </row>
    <row r="826" spans="1:11">
      <c r="A826" s="31" t="s">
        <v>151</v>
      </c>
      <c r="B826" s="31" t="str">
        <f>Nonpt_src_summary!B826</f>
        <v>Tribal</v>
      </c>
      <c r="C826" s="31">
        <f>Nonpt_src_summary!E826</f>
        <v>38</v>
      </c>
      <c r="D826" s="31" t="str">
        <f>Nonpt_src_summary!F826</f>
        <v>38055</v>
      </c>
      <c r="E826" s="31" t="str">
        <f>Nonpt_src_summary!G826</f>
        <v>2310000660</v>
      </c>
      <c r="F826" s="31" t="str">
        <f>Nonpt_src_summary!H826</f>
        <v>Completions</v>
      </c>
      <c r="G826" s="160">
        <f>Nonpt_src_summary!I826</f>
        <v>4.2118000000000002</v>
      </c>
      <c r="H826" s="124">
        <f>Nonpt_src_summary!J826</f>
        <v>0.26581100000000002</v>
      </c>
      <c r="I826" s="124">
        <f>Nonpt_src_summary!K826</f>
        <v>0.95200700000000005</v>
      </c>
      <c r="J826" s="124">
        <f>Nonpt_src_summary!L826</f>
        <v>7.2231200000000004E-3</v>
      </c>
      <c r="K826" s="125">
        <f>Nonpt_src_summary!M826</f>
        <v>0.163965</v>
      </c>
    </row>
    <row r="827" spans="1:11">
      <c r="A827" s="31" t="s">
        <v>151</v>
      </c>
      <c r="B827" s="31" t="str">
        <f>Nonpt_src_summary!B827</f>
        <v>Tribal</v>
      </c>
      <c r="C827" s="31">
        <f>Nonpt_src_summary!E827</f>
        <v>38</v>
      </c>
      <c r="D827" s="31" t="str">
        <f>Nonpt_src_summary!F827</f>
        <v>38061</v>
      </c>
      <c r="E827" s="31" t="str">
        <f>Nonpt_src_summary!G827</f>
        <v>2310000660</v>
      </c>
      <c r="F827" s="31" t="str">
        <f>Nonpt_src_summary!H827</f>
        <v>Completions</v>
      </c>
      <c r="G827" s="160">
        <f>Nonpt_src_summary!I827</f>
        <v>305.31418655097616</v>
      </c>
      <c r="H827" s="124">
        <f>Nonpt_src_summary!J827</f>
        <v>19.268673752711496</v>
      </c>
      <c r="I827" s="124">
        <f>Nonpt_src_summary!K827</f>
        <v>69.011375271149674</v>
      </c>
      <c r="J827" s="124">
        <f>Nonpt_src_summary!L827</f>
        <v>0.5236066811279827</v>
      </c>
      <c r="K827" s="125">
        <f>Nonpt_src_summary!M827</f>
        <v>11.885860303687634</v>
      </c>
    </row>
    <row r="828" spans="1:11">
      <c r="A828" s="31" t="s">
        <v>151</v>
      </c>
      <c r="B828" s="31" t="str">
        <f>Nonpt_src_summary!B828</f>
        <v>Tribal</v>
      </c>
      <c r="C828" s="31">
        <f>Nonpt_src_summary!E828</f>
        <v>38</v>
      </c>
      <c r="D828" s="31" t="str">
        <f>Nonpt_src_summary!F828</f>
        <v>38075</v>
      </c>
      <c r="E828" s="31" t="str">
        <f>Nonpt_src_summary!G828</f>
        <v>2310000660</v>
      </c>
      <c r="F828" s="31" t="str">
        <f>Nonpt_src_summary!H828</f>
        <v>Completions</v>
      </c>
      <c r="G828" s="160">
        <f>Nonpt_src_summary!I828</f>
        <v>0</v>
      </c>
      <c r="H828" s="124">
        <f>Nonpt_src_summary!J828</f>
        <v>0</v>
      </c>
      <c r="I828" s="124">
        <f>Nonpt_src_summary!K828</f>
        <v>0</v>
      </c>
      <c r="J828" s="124">
        <f>Nonpt_src_summary!L828</f>
        <v>0</v>
      </c>
      <c r="K828" s="125">
        <f>Nonpt_src_summary!M828</f>
        <v>0</v>
      </c>
    </row>
    <row r="829" spans="1:11">
      <c r="A829" s="31" t="s">
        <v>151</v>
      </c>
      <c r="B829" s="31" t="str">
        <f>Nonpt_src_summary!B829</f>
        <v>Tribal</v>
      </c>
      <c r="C829" s="31">
        <f>Nonpt_src_summary!E829</f>
        <v>30</v>
      </c>
      <c r="D829" s="31" t="str">
        <f>Nonpt_src_summary!F829</f>
        <v>30083</v>
      </c>
      <c r="E829" s="31" t="str">
        <f>Nonpt_src_summary!G829</f>
        <v>2310000660</v>
      </c>
      <c r="F829" s="31" t="str">
        <f>Nonpt_src_summary!H829</f>
        <v>Completions</v>
      </c>
      <c r="G829" s="160">
        <f>Nonpt_src_summary!I829</f>
        <v>0</v>
      </c>
      <c r="H829" s="124">
        <f>Nonpt_src_summary!J829</f>
        <v>0</v>
      </c>
      <c r="I829" s="124">
        <f>Nonpt_src_summary!K829</f>
        <v>0</v>
      </c>
      <c r="J829" s="124">
        <f>Nonpt_src_summary!L829</f>
        <v>0</v>
      </c>
      <c r="K829" s="125">
        <f>Nonpt_src_summary!M829</f>
        <v>0</v>
      </c>
    </row>
    <row r="830" spans="1:11">
      <c r="A830" s="31" t="s">
        <v>151</v>
      </c>
      <c r="B830" s="31" t="str">
        <f>Nonpt_src_summary!B830</f>
        <v>Tribal</v>
      </c>
      <c r="C830" s="31">
        <f>Nonpt_src_summary!E830</f>
        <v>30</v>
      </c>
      <c r="D830" s="31" t="str">
        <f>Nonpt_src_summary!F830</f>
        <v>30085</v>
      </c>
      <c r="E830" s="31" t="str">
        <f>Nonpt_src_summary!G830</f>
        <v>2310000660</v>
      </c>
      <c r="F830" s="31" t="str">
        <f>Nonpt_src_summary!H830</f>
        <v>Completions</v>
      </c>
      <c r="G830" s="160">
        <f>Nonpt_src_summary!I830</f>
        <v>0</v>
      </c>
      <c r="H830" s="124">
        <f>Nonpt_src_summary!J830</f>
        <v>0</v>
      </c>
      <c r="I830" s="124">
        <f>Nonpt_src_summary!K830</f>
        <v>0</v>
      </c>
      <c r="J830" s="124">
        <f>Nonpt_src_summary!L830</f>
        <v>0</v>
      </c>
      <c r="K830" s="125">
        <f>Nonpt_src_summary!M830</f>
        <v>0</v>
      </c>
    </row>
    <row r="831" spans="1:11">
      <c r="A831" s="31" t="s">
        <v>151</v>
      </c>
      <c r="B831" s="31" t="str">
        <f>Nonpt_src_summary!B831</f>
        <v>Tribal</v>
      </c>
      <c r="C831" s="31">
        <f>Nonpt_src_summary!E831</f>
        <v>30</v>
      </c>
      <c r="D831" s="31" t="str">
        <f>Nonpt_src_summary!F831</f>
        <v>30091</v>
      </c>
      <c r="E831" s="31" t="str">
        <f>Nonpt_src_summary!G831</f>
        <v>2310000660</v>
      </c>
      <c r="F831" s="31" t="str">
        <f>Nonpt_src_summary!H831</f>
        <v>Completions</v>
      </c>
      <c r="G831" s="160">
        <f>Nonpt_src_summary!I831</f>
        <v>0</v>
      </c>
      <c r="H831" s="124">
        <f>Nonpt_src_summary!J831</f>
        <v>0</v>
      </c>
      <c r="I831" s="124">
        <f>Nonpt_src_summary!K831</f>
        <v>0</v>
      </c>
      <c r="J831" s="124">
        <f>Nonpt_src_summary!L831</f>
        <v>0</v>
      </c>
      <c r="K831" s="125">
        <f>Nonpt_src_summary!M831</f>
        <v>0</v>
      </c>
    </row>
    <row r="832" spans="1:11">
      <c r="A832" s="31" t="s">
        <v>151</v>
      </c>
      <c r="B832" s="31" t="str">
        <f>Nonpt_src_summary!B832</f>
        <v>Tribal</v>
      </c>
      <c r="C832" s="31">
        <f>Nonpt_src_summary!E832</f>
        <v>38</v>
      </c>
      <c r="D832" s="31" t="str">
        <f>Nonpt_src_summary!F832</f>
        <v>38087</v>
      </c>
      <c r="E832" s="31" t="str">
        <f>Nonpt_src_summary!G832</f>
        <v>2310000660</v>
      </c>
      <c r="F832" s="31" t="str">
        <f>Nonpt_src_summary!H832</f>
        <v>Completions</v>
      </c>
      <c r="G832" s="160">
        <f>Nonpt_src_summary!I832</f>
        <v>0</v>
      </c>
      <c r="H832" s="124">
        <f>Nonpt_src_summary!J832</f>
        <v>0</v>
      </c>
      <c r="I832" s="124">
        <f>Nonpt_src_summary!K832</f>
        <v>0</v>
      </c>
      <c r="J832" s="124">
        <f>Nonpt_src_summary!L832</f>
        <v>0</v>
      </c>
      <c r="K832" s="125">
        <f>Nonpt_src_summary!M832</f>
        <v>0</v>
      </c>
    </row>
    <row r="833" spans="1:11">
      <c r="A833" s="31" t="s">
        <v>151</v>
      </c>
      <c r="B833" s="31" t="str">
        <f>Nonpt_src_summary!B833</f>
        <v>Tribal</v>
      </c>
      <c r="C833" s="31">
        <f>Nonpt_src_summary!E833</f>
        <v>38</v>
      </c>
      <c r="D833" s="31" t="str">
        <f>Nonpt_src_summary!F833</f>
        <v>38089</v>
      </c>
      <c r="E833" s="31" t="str">
        <f>Nonpt_src_summary!G833</f>
        <v>2310000660</v>
      </c>
      <c r="F833" s="31" t="str">
        <f>Nonpt_src_summary!H833</f>
        <v>Completions</v>
      </c>
      <c r="G833" s="160">
        <f>Nonpt_src_summary!I833</f>
        <v>0</v>
      </c>
      <c r="H833" s="124">
        <f>Nonpt_src_summary!J833</f>
        <v>0</v>
      </c>
      <c r="I833" s="124">
        <f>Nonpt_src_summary!K833</f>
        <v>0</v>
      </c>
      <c r="J833" s="124">
        <f>Nonpt_src_summary!L833</f>
        <v>0</v>
      </c>
      <c r="K833" s="125">
        <f>Nonpt_src_summary!M833</f>
        <v>0</v>
      </c>
    </row>
    <row r="834" spans="1:11">
      <c r="A834" s="31" t="s">
        <v>151</v>
      </c>
      <c r="B834" s="31" t="str">
        <f>Nonpt_src_summary!B834</f>
        <v>Tribal</v>
      </c>
      <c r="C834" s="31">
        <f>Nonpt_src_summary!E834</f>
        <v>30</v>
      </c>
      <c r="D834" s="31" t="str">
        <f>Nonpt_src_summary!F834</f>
        <v>30105</v>
      </c>
      <c r="E834" s="31" t="str">
        <f>Nonpt_src_summary!G834</f>
        <v>2310000660</v>
      </c>
      <c r="F834" s="31" t="str">
        <f>Nonpt_src_summary!H834</f>
        <v>Completions</v>
      </c>
      <c r="G834" s="160">
        <f>Nonpt_src_summary!I834</f>
        <v>0</v>
      </c>
      <c r="H834" s="124">
        <f>Nonpt_src_summary!J834</f>
        <v>0</v>
      </c>
      <c r="I834" s="124">
        <f>Nonpt_src_summary!K834</f>
        <v>0</v>
      </c>
      <c r="J834" s="124">
        <f>Nonpt_src_summary!L834</f>
        <v>0</v>
      </c>
      <c r="K834" s="125">
        <f>Nonpt_src_summary!M834</f>
        <v>0</v>
      </c>
    </row>
    <row r="835" spans="1:11">
      <c r="A835" s="31" t="s">
        <v>151</v>
      </c>
      <c r="B835" s="31" t="str">
        <f>Nonpt_src_summary!B835</f>
        <v>Tribal</v>
      </c>
      <c r="C835" s="31">
        <f>Nonpt_src_summary!E835</f>
        <v>30</v>
      </c>
      <c r="D835" s="31" t="str">
        <f>Nonpt_src_summary!F835</f>
        <v>30109</v>
      </c>
      <c r="E835" s="31" t="str">
        <f>Nonpt_src_summary!G835</f>
        <v>2310000660</v>
      </c>
      <c r="F835" s="31" t="str">
        <f>Nonpt_src_summary!H835</f>
        <v>Completions</v>
      </c>
      <c r="G835" s="160">
        <f>Nonpt_src_summary!I835</f>
        <v>0</v>
      </c>
      <c r="H835" s="124">
        <f>Nonpt_src_summary!J835</f>
        <v>0</v>
      </c>
      <c r="I835" s="124">
        <f>Nonpt_src_summary!K835</f>
        <v>0</v>
      </c>
      <c r="J835" s="124">
        <f>Nonpt_src_summary!L835</f>
        <v>0</v>
      </c>
      <c r="K835" s="125">
        <f>Nonpt_src_summary!M835</f>
        <v>0</v>
      </c>
    </row>
    <row r="836" spans="1:11">
      <c r="A836" s="31" t="s">
        <v>151</v>
      </c>
      <c r="B836" s="31" t="str">
        <f>Nonpt_src_summary!B836</f>
        <v>Tribal</v>
      </c>
      <c r="C836" s="31">
        <f>Nonpt_src_summary!E836</f>
        <v>38</v>
      </c>
      <c r="D836" s="31" t="str">
        <f>Nonpt_src_summary!F836</f>
        <v>38105</v>
      </c>
      <c r="E836" s="31" t="str">
        <f>Nonpt_src_summary!G836</f>
        <v>2310000660</v>
      </c>
      <c r="F836" s="31" t="str">
        <f>Nonpt_src_summary!H836</f>
        <v>Completions</v>
      </c>
      <c r="G836" s="160">
        <f>Nonpt_src_summary!I836</f>
        <v>0</v>
      </c>
      <c r="H836" s="124">
        <f>Nonpt_src_summary!J836</f>
        <v>0</v>
      </c>
      <c r="I836" s="124">
        <f>Nonpt_src_summary!K836</f>
        <v>0</v>
      </c>
      <c r="J836" s="124">
        <f>Nonpt_src_summary!L836</f>
        <v>0</v>
      </c>
      <c r="K836" s="125">
        <f>Nonpt_src_summary!M836</f>
        <v>0</v>
      </c>
    </row>
    <row r="837" spans="1:11">
      <c r="A837" s="31" t="s">
        <v>151</v>
      </c>
      <c r="B837" s="31" t="str">
        <f>Nonpt_src_summary!B837</f>
        <v>Tribal</v>
      </c>
      <c r="C837" s="31">
        <f>Nonpt_src_summary!E837</f>
        <v>38</v>
      </c>
      <c r="D837" s="31" t="str">
        <f>Nonpt_src_summary!F837</f>
        <v>38007</v>
      </c>
      <c r="E837" s="31" t="str">
        <f>Nonpt_src_summary!G837</f>
        <v>2310011201</v>
      </c>
      <c r="F837" s="31" t="str">
        <f>Nonpt_src_summary!H837</f>
        <v>Truck Loading</v>
      </c>
      <c r="G837" s="160">
        <f>Nonpt_src_summary!I837</f>
        <v>0</v>
      </c>
      <c r="H837" s="124">
        <f>Nonpt_src_summary!J837</f>
        <v>0</v>
      </c>
      <c r="I837" s="124">
        <f>Nonpt_src_summary!K837</f>
        <v>0</v>
      </c>
      <c r="J837" s="124">
        <f>Nonpt_src_summary!L837</f>
        <v>0</v>
      </c>
      <c r="K837" s="125">
        <f>Nonpt_src_summary!M837</f>
        <v>0</v>
      </c>
    </row>
    <row r="838" spans="1:11">
      <c r="A838" s="31" t="s">
        <v>151</v>
      </c>
      <c r="B838" s="31" t="str">
        <f>Nonpt_src_summary!B838</f>
        <v>Tribal</v>
      </c>
      <c r="C838" s="31">
        <f>Nonpt_src_summary!E838</f>
        <v>38</v>
      </c>
      <c r="D838" s="31" t="str">
        <f>Nonpt_src_summary!F838</f>
        <v>38007</v>
      </c>
      <c r="E838" s="31" t="str">
        <f>Nonpt_src_summary!G838</f>
        <v>2310021030</v>
      </c>
      <c r="F838" s="31" t="str">
        <f>Nonpt_src_summary!H838</f>
        <v>Truck Loading</v>
      </c>
      <c r="G838" s="160">
        <f>Nonpt_src_summary!I838</f>
        <v>0</v>
      </c>
      <c r="H838" s="124">
        <f>Nonpt_src_summary!J838</f>
        <v>0</v>
      </c>
      <c r="I838" s="124">
        <f>Nonpt_src_summary!K838</f>
        <v>0</v>
      </c>
      <c r="J838" s="124">
        <f>Nonpt_src_summary!L838</f>
        <v>0</v>
      </c>
      <c r="K838" s="125">
        <f>Nonpt_src_summary!M838</f>
        <v>0</v>
      </c>
    </row>
    <row r="839" spans="1:11">
      <c r="A839" s="31" t="s">
        <v>151</v>
      </c>
      <c r="B839" s="31" t="str">
        <f>Nonpt_src_summary!B839</f>
        <v>Tribal</v>
      </c>
      <c r="C839" s="31">
        <f>Nonpt_src_summary!E839</f>
        <v>38</v>
      </c>
      <c r="D839" s="31" t="str">
        <f>Nonpt_src_summary!F839</f>
        <v>38007</v>
      </c>
      <c r="E839" s="31" t="str">
        <f>Nonpt_src_summary!G839</f>
        <v>2310023030</v>
      </c>
      <c r="F839" s="31" t="str">
        <f>Nonpt_src_summary!H839</f>
        <v>Truck Loading</v>
      </c>
      <c r="G839" s="160">
        <f>Nonpt_src_summary!I839</f>
        <v>0</v>
      </c>
      <c r="H839" s="124">
        <f>Nonpt_src_summary!J839</f>
        <v>0</v>
      </c>
      <c r="I839" s="124">
        <f>Nonpt_src_summary!K839</f>
        <v>0</v>
      </c>
      <c r="J839" s="124">
        <f>Nonpt_src_summary!L839</f>
        <v>0</v>
      </c>
      <c r="K839" s="125">
        <f>Nonpt_src_summary!M839</f>
        <v>0</v>
      </c>
    </row>
    <row r="840" spans="1:11">
      <c r="A840" s="31" t="s">
        <v>151</v>
      </c>
      <c r="B840" s="31" t="str">
        <f>Nonpt_src_summary!B840</f>
        <v>Tribal</v>
      </c>
      <c r="C840" s="31">
        <f>Nonpt_src_summary!E840</f>
        <v>38</v>
      </c>
      <c r="D840" s="31" t="str">
        <f>Nonpt_src_summary!F840</f>
        <v>38009</v>
      </c>
      <c r="E840" s="31" t="str">
        <f>Nonpt_src_summary!G840</f>
        <v>2310011201</v>
      </c>
      <c r="F840" s="31" t="str">
        <f>Nonpt_src_summary!H840</f>
        <v>Truck Loading</v>
      </c>
      <c r="G840" s="160">
        <f>Nonpt_src_summary!I840</f>
        <v>0</v>
      </c>
      <c r="H840" s="124">
        <f>Nonpt_src_summary!J840</f>
        <v>0</v>
      </c>
      <c r="I840" s="124">
        <f>Nonpt_src_summary!K840</f>
        <v>0</v>
      </c>
      <c r="J840" s="124">
        <f>Nonpt_src_summary!L840</f>
        <v>0</v>
      </c>
      <c r="K840" s="125">
        <f>Nonpt_src_summary!M840</f>
        <v>0</v>
      </c>
    </row>
    <row r="841" spans="1:11">
      <c r="A841" s="31" t="s">
        <v>151</v>
      </c>
      <c r="B841" s="31" t="str">
        <f>Nonpt_src_summary!B841</f>
        <v>Tribal</v>
      </c>
      <c r="C841" s="31">
        <f>Nonpt_src_summary!E841</f>
        <v>38</v>
      </c>
      <c r="D841" s="31" t="str">
        <f>Nonpt_src_summary!F841</f>
        <v>38009</v>
      </c>
      <c r="E841" s="31" t="str">
        <f>Nonpt_src_summary!G841</f>
        <v>2310021030</v>
      </c>
      <c r="F841" s="31" t="str">
        <f>Nonpt_src_summary!H841</f>
        <v>Truck Loading</v>
      </c>
      <c r="G841" s="160">
        <f>Nonpt_src_summary!I841</f>
        <v>0</v>
      </c>
      <c r="H841" s="124">
        <f>Nonpt_src_summary!J841</f>
        <v>0</v>
      </c>
      <c r="I841" s="124">
        <f>Nonpt_src_summary!K841</f>
        <v>0</v>
      </c>
      <c r="J841" s="124">
        <f>Nonpt_src_summary!L841</f>
        <v>0</v>
      </c>
      <c r="K841" s="125">
        <f>Nonpt_src_summary!M841</f>
        <v>0</v>
      </c>
    </row>
    <row r="842" spans="1:11">
      <c r="A842" s="31" t="s">
        <v>151</v>
      </c>
      <c r="B842" s="31" t="str">
        <f>Nonpt_src_summary!B842</f>
        <v>Tribal</v>
      </c>
      <c r="C842" s="31">
        <f>Nonpt_src_summary!E842</f>
        <v>38</v>
      </c>
      <c r="D842" s="31" t="str">
        <f>Nonpt_src_summary!F842</f>
        <v>38009</v>
      </c>
      <c r="E842" s="31" t="str">
        <f>Nonpt_src_summary!G842</f>
        <v>2310023030</v>
      </c>
      <c r="F842" s="31" t="str">
        <f>Nonpt_src_summary!H842</f>
        <v>Truck Loading</v>
      </c>
      <c r="G842" s="160">
        <f>Nonpt_src_summary!I842</f>
        <v>0</v>
      </c>
      <c r="H842" s="124">
        <f>Nonpt_src_summary!J842</f>
        <v>0</v>
      </c>
      <c r="I842" s="124">
        <f>Nonpt_src_summary!K842</f>
        <v>0</v>
      </c>
      <c r="J842" s="124">
        <f>Nonpt_src_summary!L842</f>
        <v>0</v>
      </c>
      <c r="K842" s="125">
        <f>Nonpt_src_summary!M842</f>
        <v>0</v>
      </c>
    </row>
    <row r="843" spans="1:11">
      <c r="A843" s="31" t="s">
        <v>151</v>
      </c>
      <c r="B843" s="31" t="str">
        <f>Nonpt_src_summary!B843</f>
        <v>Tribal</v>
      </c>
      <c r="C843" s="31">
        <f>Nonpt_src_summary!E843</f>
        <v>38</v>
      </c>
      <c r="D843" s="31" t="str">
        <f>Nonpt_src_summary!F843</f>
        <v>38011</v>
      </c>
      <c r="E843" s="31" t="str">
        <f>Nonpt_src_summary!G843</f>
        <v>2310011201</v>
      </c>
      <c r="F843" s="31" t="str">
        <f>Nonpt_src_summary!H843</f>
        <v>Truck Loading</v>
      </c>
      <c r="G843" s="160">
        <f>Nonpt_src_summary!I843</f>
        <v>0</v>
      </c>
      <c r="H843" s="124">
        <f>Nonpt_src_summary!J843</f>
        <v>0</v>
      </c>
      <c r="I843" s="124">
        <f>Nonpt_src_summary!K843</f>
        <v>0</v>
      </c>
      <c r="J843" s="124">
        <f>Nonpt_src_summary!L843</f>
        <v>0</v>
      </c>
      <c r="K843" s="125">
        <f>Nonpt_src_summary!M843</f>
        <v>0</v>
      </c>
    </row>
    <row r="844" spans="1:11">
      <c r="A844" s="31" t="s">
        <v>151</v>
      </c>
      <c r="B844" s="31" t="str">
        <f>Nonpt_src_summary!B844</f>
        <v>Tribal</v>
      </c>
      <c r="C844" s="31">
        <f>Nonpt_src_summary!E844</f>
        <v>38</v>
      </c>
      <c r="D844" s="31" t="str">
        <f>Nonpt_src_summary!F844</f>
        <v>38011</v>
      </c>
      <c r="E844" s="31" t="str">
        <f>Nonpt_src_summary!G844</f>
        <v>2310021030</v>
      </c>
      <c r="F844" s="31" t="str">
        <f>Nonpt_src_summary!H844</f>
        <v>Truck Loading</v>
      </c>
      <c r="G844" s="160">
        <f>Nonpt_src_summary!I844</f>
        <v>0</v>
      </c>
      <c r="H844" s="124">
        <f>Nonpt_src_summary!J844</f>
        <v>0</v>
      </c>
      <c r="I844" s="124">
        <f>Nonpt_src_summary!K844</f>
        <v>0</v>
      </c>
      <c r="J844" s="124">
        <f>Nonpt_src_summary!L844</f>
        <v>0</v>
      </c>
      <c r="K844" s="125">
        <f>Nonpt_src_summary!M844</f>
        <v>0</v>
      </c>
    </row>
    <row r="845" spans="1:11">
      <c r="A845" s="31" t="s">
        <v>151</v>
      </c>
      <c r="B845" s="31" t="str">
        <f>Nonpt_src_summary!B845</f>
        <v>Tribal</v>
      </c>
      <c r="C845" s="31">
        <f>Nonpt_src_summary!E845</f>
        <v>38</v>
      </c>
      <c r="D845" s="31" t="str">
        <f>Nonpt_src_summary!F845</f>
        <v>38011</v>
      </c>
      <c r="E845" s="31" t="str">
        <f>Nonpt_src_summary!G845</f>
        <v>2310023030</v>
      </c>
      <c r="F845" s="31" t="str">
        <f>Nonpt_src_summary!H845</f>
        <v>Truck Loading</v>
      </c>
      <c r="G845" s="160">
        <f>Nonpt_src_summary!I845</f>
        <v>0</v>
      </c>
      <c r="H845" s="124">
        <f>Nonpt_src_summary!J845</f>
        <v>0</v>
      </c>
      <c r="I845" s="124">
        <f>Nonpt_src_summary!K845</f>
        <v>0</v>
      </c>
      <c r="J845" s="124">
        <f>Nonpt_src_summary!L845</f>
        <v>0</v>
      </c>
      <c r="K845" s="125">
        <f>Nonpt_src_summary!M845</f>
        <v>0</v>
      </c>
    </row>
    <row r="846" spans="1:11">
      <c r="A846" s="31" t="s">
        <v>151</v>
      </c>
      <c r="B846" s="31" t="str">
        <f>Nonpt_src_summary!B846</f>
        <v>Tribal</v>
      </c>
      <c r="C846" s="31">
        <f>Nonpt_src_summary!E846</f>
        <v>38</v>
      </c>
      <c r="D846" s="31" t="str">
        <f>Nonpt_src_summary!F846</f>
        <v>38013</v>
      </c>
      <c r="E846" s="31" t="str">
        <f>Nonpt_src_summary!G846</f>
        <v>2310011201</v>
      </c>
      <c r="F846" s="31" t="str">
        <f>Nonpt_src_summary!H846</f>
        <v>Truck Loading</v>
      </c>
      <c r="G846" s="160">
        <f>Nonpt_src_summary!I846</f>
        <v>0</v>
      </c>
      <c r="H846" s="124">
        <f>Nonpt_src_summary!J846</f>
        <v>0</v>
      </c>
      <c r="I846" s="124">
        <f>Nonpt_src_summary!K846</f>
        <v>0</v>
      </c>
      <c r="J846" s="124">
        <f>Nonpt_src_summary!L846</f>
        <v>0</v>
      </c>
      <c r="K846" s="125">
        <f>Nonpt_src_summary!M846</f>
        <v>0</v>
      </c>
    </row>
    <row r="847" spans="1:11">
      <c r="A847" s="31" t="s">
        <v>151</v>
      </c>
      <c r="B847" s="31" t="str">
        <f>Nonpt_src_summary!B847</f>
        <v>Tribal</v>
      </c>
      <c r="C847" s="31">
        <f>Nonpt_src_summary!E847</f>
        <v>38</v>
      </c>
      <c r="D847" s="31" t="str">
        <f>Nonpt_src_summary!F847</f>
        <v>38013</v>
      </c>
      <c r="E847" s="31" t="str">
        <f>Nonpt_src_summary!G847</f>
        <v>2310021030</v>
      </c>
      <c r="F847" s="31" t="str">
        <f>Nonpt_src_summary!H847</f>
        <v>Truck Loading</v>
      </c>
      <c r="G847" s="160">
        <f>Nonpt_src_summary!I847</f>
        <v>0</v>
      </c>
      <c r="H847" s="124">
        <f>Nonpt_src_summary!J847</f>
        <v>0</v>
      </c>
      <c r="I847" s="124">
        <f>Nonpt_src_summary!K847</f>
        <v>0</v>
      </c>
      <c r="J847" s="124">
        <f>Nonpt_src_summary!L847</f>
        <v>0</v>
      </c>
      <c r="K847" s="125">
        <f>Nonpt_src_summary!M847</f>
        <v>0</v>
      </c>
    </row>
    <row r="848" spans="1:11">
      <c r="A848" s="31" t="s">
        <v>151</v>
      </c>
      <c r="B848" s="31" t="str">
        <f>Nonpt_src_summary!B848</f>
        <v>Tribal</v>
      </c>
      <c r="C848" s="31">
        <f>Nonpt_src_summary!E848</f>
        <v>38</v>
      </c>
      <c r="D848" s="31" t="str">
        <f>Nonpt_src_summary!F848</f>
        <v>38013</v>
      </c>
      <c r="E848" s="31" t="str">
        <f>Nonpt_src_summary!G848</f>
        <v>2310023030</v>
      </c>
      <c r="F848" s="31" t="str">
        <f>Nonpt_src_summary!H848</f>
        <v>Truck Loading</v>
      </c>
      <c r="G848" s="160">
        <f>Nonpt_src_summary!I848</f>
        <v>0</v>
      </c>
      <c r="H848" s="124">
        <f>Nonpt_src_summary!J848</f>
        <v>0</v>
      </c>
      <c r="I848" s="124">
        <f>Nonpt_src_summary!K848</f>
        <v>0</v>
      </c>
      <c r="J848" s="124">
        <f>Nonpt_src_summary!L848</f>
        <v>0</v>
      </c>
      <c r="K848" s="125">
        <f>Nonpt_src_summary!M848</f>
        <v>0</v>
      </c>
    </row>
    <row r="849" spans="1:11">
      <c r="A849" s="31" t="s">
        <v>151</v>
      </c>
      <c r="B849" s="31" t="str">
        <f>Nonpt_src_summary!B849</f>
        <v>Tribal</v>
      </c>
      <c r="C849" s="31">
        <f>Nonpt_src_summary!E849</f>
        <v>30</v>
      </c>
      <c r="D849" s="31" t="str">
        <f>Nonpt_src_summary!F849</f>
        <v>30019</v>
      </c>
      <c r="E849" s="31" t="str">
        <f>Nonpt_src_summary!G849</f>
        <v>2310011201</v>
      </c>
      <c r="F849" s="31" t="str">
        <f>Nonpt_src_summary!H849</f>
        <v>Truck Loading</v>
      </c>
      <c r="G849" s="160">
        <f>Nonpt_src_summary!I849</f>
        <v>0</v>
      </c>
      <c r="H849" s="124">
        <f>Nonpt_src_summary!J849</f>
        <v>1.9418300000000001E-3</v>
      </c>
      <c r="I849" s="124">
        <f>Nonpt_src_summary!K849</f>
        <v>0</v>
      </c>
      <c r="J849" s="124">
        <f>Nonpt_src_summary!L849</f>
        <v>0</v>
      </c>
      <c r="K849" s="125">
        <f>Nonpt_src_summary!M849</f>
        <v>0</v>
      </c>
    </row>
    <row r="850" spans="1:11">
      <c r="A850" s="31" t="s">
        <v>151</v>
      </c>
      <c r="B850" s="31" t="str">
        <f>Nonpt_src_summary!B850</f>
        <v>Tribal</v>
      </c>
      <c r="C850" s="31">
        <f>Nonpt_src_summary!E850</f>
        <v>30</v>
      </c>
      <c r="D850" s="31" t="str">
        <f>Nonpt_src_summary!F850</f>
        <v>30019</v>
      </c>
      <c r="E850" s="31" t="str">
        <f>Nonpt_src_summary!G850</f>
        <v>2310021030</v>
      </c>
      <c r="F850" s="31" t="str">
        <f>Nonpt_src_summary!H850</f>
        <v>Truck Loading</v>
      </c>
      <c r="G850" s="160">
        <f>Nonpt_src_summary!I850</f>
        <v>0</v>
      </c>
      <c r="H850" s="124">
        <f>Nonpt_src_summary!J850</f>
        <v>0</v>
      </c>
      <c r="I850" s="124">
        <f>Nonpt_src_summary!K850</f>
        <v>0</v>
      </c>
      <c r="J850" s="124">
        <f>Nonpt_src_summary!L850</f>
        <v>0</v>
      </c>
      <c r="K850" s="125">
        <f>Nonpt_src_summary!M850</f>
        <v>0</v>
      </c>
    </row>
    <row r="851" spans="1:11">
      <c r="A851" s="31" t="s">
        <v>151</v>
      </c>
      <c r="B851" s="31" t="str">
        <f>Nonpt_src_summary!B851</f>
        <v>Tribal</v>
      </c>
      <c r="C851" s="31">
        <f>Nonpt_src_summary!E851</f>
        <v>30</v>
      </c>
      <c r="D851" s="31" t="str">
        <f>Nonpt_src_summary!F851</f>
        <v>30019</v>
      </c>
      <c r="E851" s="31" t="str">
        <f>Nonpt_src_summary!G851</f>
        <v>2310023030</v>
      </c>
      <c r="F851" s="31" t="str">
        <f>Nonpt_src_summary!H851</f>
        <v>Truck Loading</v>
      </c>
      <c r="G851" s="160">
        <f>Nonpt_src_summary!I851</f>
        <v>0</v>
      </c>
      <c r="H851" s="124">
        <f>Nonpt_src_summary!J851</f>
        <v>0</v>
      </c>
      <c r="I851" s="124">
        <f>Nonpt_src_summary!K851</f>
        <v>0</v>
      </c>
      <c r="J851" s="124">
        <f>Nonpt_src_summary!L851</f>
        <v>0</v>
      </c>
      <c r="K851" s="125">
        <f>Nonpt_src_summary!M851</f>
        <v>0</v>
      </c>
    </row>
    <row r="852" spans="1:11">
      <c r="A852" s="31" t="s">
        <v>151</v>
      </c>
      <c r="B852" s="31" t="str">
        <f>Nonpt_src_summary!B852</f>
        <v>Tribal</v>
      </c>
      <c r="C852" s="31">
        <f>Nonpt_src_summary!E852</f>
        <v>30</v>
      </c>
      <c r="D852" s="31" t="str">
        <f>Nonpt_src_summary!F852</f>
        <v>30021</v>
      </c>
      <c r="E852" s="31" t="str">
        <f>Nonpt_src_summary!G852</f>
        <v>2310011201</v>
      </c>
      <c r="F852" s="31" t="str">
        <f>Nonpt_src_summary!H852</f>
        <v>Truck Loading</v>
      </c>
      <c r="G852" s="160">
        <f>Nonpt_src_summary!I852</f>
        <v>0</v>
      </c>
      <c r="H852" s="124">
        <f>Nonpt_src_summary!J852</f>
        <v>0</v>
      </c>
      <c r="I852" s="124">
        <f>Nonpt_src_summary!K852</f>
        <v>0</v>
      </c>
      <c r="J852" s="124">
        <f>Nonpt_src_summary!L852</f>
        <v>0</v>
      </c>
      <c r="K852" s="125">
        <f>Nonpt_src_summary!M852</f>
        <v>0</v>
      </c>
    </row>
    <row r="853" spans="1:11">
      <c r="A853" s="31" t="s">
        <v>151</v>
      </c>
      <c r="B853" s="31" t="str">
        <f>Nonpt_src_summary!B853</f>
        <v>Tribal</v>
      </c>
      <c r="C853" s="31">
        <f>Nonpt_src_summary!E853</f>
        <v>30</v>
      </c>
      <c r="D853" s="31" t="str">
        <f>Nonpt_src_summary!F853</f>
        <v>30021</v>
      </c>
      <c r="E853" s="31" t="str">
        <f>Nonpt_src_summary!G853</f>
        <v>2310021030</v>
      </c>
      <c r="F853" s="31" t="str">
        <f>Nonpt_src_summary!H853</f>
        <v>Truck Loading</v>
      </c>
      <c r="G853" s="160">
        <f>Nonpt_src_summary!I853</f>
        <v>0</v>
      </c>
      <c r="H853" s="124">
        <f>Nonpt_src_summary!J853</f>
        <v>0</v>
      </c>
      <c r="I853" s="124">
        <f>Nonpt_src_summary!K853</f>
        <v>0</v>
      </c>
      <c r="J853" s="124">
        <f>Nonpt_src_summary!L853</f>
        <v>0</v>
      </c>
      <c r="K853" s="125">
        <f>Nonpt_src_summary!M853</f>
        <v>0</v>
      </c>
    </row>
    <row r="854" spans="1:11">
      <c r="A854" s="31" t="s">
        <v>151</v>
      </c>
      <c r="B854" s="31" t="str">
        <f>Nonpt_src_summary!B854</f>
        <v>Tribal</v>
      </c>
      <c r="C854" s="31">
        <f>Nonpt_src_summary!E854</f>
        <v>30</v>
      </c>
      <c r="D854" s="31" t="str">
        <f>Nonpt_src_summary!F854</f>
        <v>30021</v>
      </c>
      <c r="E854" s="31" t="str">
        <f>Nonpt_src_summary!G854</f>
        <v>2310023030</v>
      </c>
      <c r="F854" s="31" t="str">
        <f>Nonpt_src_summary!H854</f>
        <v>Truck Loading</v>
      </c>
      <c r="G854" s="160">
        <f>Nonpt_src_summary!I854</f>
        <v>0</v>
      </c>
      <c r="H854" s="124">
        <f>Nonpt_src_summary!J854</f>
        <v>0</v>
      </c>
      <c r="I854" s="124">
        <f>Nonpt_src_summary!K854</f>
        <v>0</v>
      </c>
      <c r="J854" s="124">
        <f>Nonpt_src_summary!L854</f>
        <v>0</v>
      </c>
      <c r="K854" s="125">
        <f>Nonpt_src_summary!M854</f>
        <v>0</v>
      </c>
    </row>
    <row r="855" spans="1:11">
      <c r="A855" s="31" t="s">
        <v>151</v>
      </c>
      <c r="B855" s="31" t="str">
        <f>Nonpt_src_summary!B855</f>
        <v>Tribal</v>
      </c>
      <c r="C855" s="31">
        <f>Nonpt_src_summary!E855</f>
        <v>38</v>
      </c>
      <c r="D855" s="31" t="str">
        <f>Nonpt_src_summary!F855</f>
        <v>38023</v>
      </c>
      <c r="E855" s="31" t="str">
        <f>Nonpt_src_summary!G855</f>
        <v>2310011201</v>
      </c>
      <c r="F855" s="31" t="str">
        <f>Nonpt_src_summary!H855</f>
        <v>Truck Loading</v>
      </c>
      <c r="G855" s="160">
        <f>Nonpt_src_summary!I855</f>
        <v>0</v>
      </c>
      <c r="H855" s="124">
        <f>Nonpt_src_summary!J855</f>
        <v>0</v>
      </c>
      <c r="I855" s="124">
        <f>Nonpt_src_summary!K855</f>
        <v>0</v>
      </c>
      <c r="J855" s="124">
        <f>Nonpt_src_summary!L855</f>
        <v>0</v>
      </c>
      <c r="K855" s="125">
        <f>Nonpt_src_summary!M855</f>
        <v>0</v>
      </c>
    </row>
    <row r="856" spans="1:11">
      <c r="A856" s="31" t="s">
        <v>151</v>
      </c>
      <c r="B856" s="31" t="str">
        <f>Nonpt_src_summary!B856</f>
        <v>Tribal</v>
      </c>
      <c r="C856" s="31">
        <f>Nonpt_src_summary!E856</f>
        <v>38</v>
      </c>
      <c r="D856" s="31" t="str">
        <f>Nonpt_src_summary!F856</f>
        <v>38023</v>
      </c>
      <c r="E856" s="31" t="str">
        <f>Nonpt_src_summary!G856</f>
        <v>2310021030</v>
      </c>
      <c r="F856" s="31" t="str">
        <f>Nonpt_src_summary!H856</f>
        <v>Truck Loading</v>
      </c>
      <c r="G856" s="160">
        <f>Nonpt_src_summary!I856</f>
        <v>0</v>
      </c>
      <c r="H856" s="124">
        <f>Nonpt_src_summary!J856</f>
        <v>0</v>
      </c>
      <c r="I856" s="124">
        <f>Nonpt_src_summary!K856</f>
        <v>0</v>
      </c>
      <c r="J856" s="124">
        <f>Nonpt_src_summary!L856</f>
        <v>0</v>
      </c>
      <c r="K856" s="125">
        <f>Nonpt_src_summary!M856</f>
        <v>0</v>
      </c>
    </row>
    <row r="857" spans="1:11">
      <c r="A857" s="31" t="s">
        <v>151</v>
      </c>
      <c r="B857" s="31" t="str">
        <f>Nonpt_src_summary!B857</f>
        <v>Tribal</v>
      </c>
      <c r="C857" s="31">
        <f>Nonpt_src_summary!E857</f>
        <v>38</v>
      </c>
      <c r="D857" s="31" t="str">
        <f>Nonpt_src_summary!F857</f>
        <v>38023</v>
      </c>
      <c r="E857" s="31" t="str">
        <f>Nonpt_src_summary!G857</f>
        <v>2310023030</v>
      </c>
      <c r="F857" s="31" t="str">
        <f>Nonpt_src_summary!H857</f>
        <v>Truck Loading</v>
      </c>
      <c r="G857" s="160">
        <f>Nonpt_src_summary!I857</f>
        <v>0</v>
      </c>
      <c r="H857" s="124">
        <f>Nonpt_src_summary!J857</f>
        <v>0</v>
      </c>
      <c r="I857" s="124">
        <f>Nonpt_src_summary!K857</f>
        <v>0</v>
      </c>
      <c r="J857" s="124">
        <f>Nonpt_src_summary!L857</f>
        <v>0</v>
      </c>
      <c r="K857" s="125">
        <f>Nonpt_src_summary!M857</f>
        <v>0</v>
      </c>
    </row>
    <row r="858" spans="1:11">
      <c r="A858" s="31" t="s">
        <v>151</v>
      </c>
      <c r="B858" s="31" t="str">
        <f>Nonpt_src_summary!B858</f>
        <v>Tribal</v>
      </c>
      <c r="C858" s="31">
        <f>Nonpt_src_summary!E858</f>
        <v>38</v>
      </c>
      <c r="D858" s="31" t="str">
        <f>Nonpt_src_summary!F858</f>
        <v>38025</v>
      </c>
      <c r="E858" s="31" t="str">
        <f>Nonpt_src_summary!G858</f>
        <v>2310011201</v>
      </c>
      <c r="F858" s="31" t="str">
        <f>Nonpt_src_summary!H858</f>
        <v>Truck Loading</v>
      </c>
      <c r="G858" s="160">
        <f>Nonpt_src_summary!I858</f>
        <v>0</v>
      </c>
      <c r="H858" s="124">
        <f>Nonpt_src_summary!J858</f>
        <v>433.31552344386984</v>
      </c>
      <c r="I858" s="124">
        <f>Nonpt_src_summary!K858</f>
        <v>0</v>
      </c>
      <c r="J858" s="124">
        <f>Nonpt_src_summary!L858</f>
        <v>0</v>
      </c>
      <c r="K858" s="125">
        <f>Nonpt_src_summary!M858</f>
        <v>0</v>
      </c>
    </row>
    <row r="859" spans="1:11">
      <c r="A859" s="31" t="s">
        <v>151</v>
      </c>
      <c r="B859" s="31" t="str">
        <f>Nonpt_src_summary!B859</f>
        <v>Tribal</v>
      </c>
      <c r="C859" s="31">
        <f>Nonpt_src_summary!E859</f>
        <v>38</v>
      </c>
      <c r="D859" s="31" t="str">
        <f>Nonpt_src_summary!F859</f>
        <v>38025</v>
      </c>
      <c r="E859" s="31" t="str">
        <f>Nonpt_src_summary!G859</f>
        <v>2310021030</v>
      </c>
      <c r="F859" s="31" t="str">
        <f>Nonpt_src_summary!H859</f>
        <v>Truck Loading</v>
      </c>
      <c r="G859" s="160">
        <f>Nonpt_src_summary!I859</f>
        <v>0</v>
      </c>
      <c r="H859" s="124">
        <f>Nonpt_src_summary!J859</f>
        <v>0</v>
      </c>
      <c r="I859" s="124">
        <f>Nonpt_src_summary!K859</f>
        <v>0</v>
      </c>
      <c r="J859" s="124">
        <f>Nonpt_src_summary!L859</f>
        <v>0</v>
      </c>
      <c r="K859" s="125">
        <f>Nonpt_src_summary!M859</f>
        <v>0</v>
      </c>
    </row>
    <row r="860" spans="1:11">
      <c r="A860" s="31" t="s">
        <v>151</v>
      </c>
      <c r="B860" s="31" t="str">
        <f>Nonpt_src_summary!B860</f>
        <v>Tribal</v>
      </c>
      <c r="C860" s="31">
        <f>Nonpt_src_summary!E860</f>
        <v>38</v>
      </c>
      <c r="D860" s="31" t="str">
        <f>Nonpt_src_summary!F860</f>
        <v>38025</v>
      </c>
      <c r="E860" s="31" t="str">
        <f>Nonpt_src_summary!G860</f>
        <v>2310023030</v>
      </c>
      <c r="F860" s="31" t="str">
        <f>Nonpt_src_summary!H860</f>
        <v>Truck Loading</v>
      </c>
      <c r="G860" s="160">
        <f>Nonpt_src_summary!I860</f>
        <v>0</v>
      </c>
      <c r="H860" s="124">
        <f>Nonpt_src_summary!J860</f>
        <v>0</v>
      </c>
      <c r="I860" s="124">
        <f>Nonpt_src_summary!K860</f>
        <v>0</v>
      </c>
      <c r="J860" s="124">
        <f>Nonpt_src_summary!L860</f>
        <v>0</v>
      </c>
      <c r="K860" s="125">
        <f>Nonpt_src_summary!M860</f>
        <v>0</v>
      </c>
    </row>
    <row r="861" spans="1:11">
      <c r="A861" s="31" t="s">
        <v>151</v>
      </c>
      <c r="B861" s="31" t="str">
        <f>Nonpt_src_summary!B861</f>
        <v>Tribal</v>
      </c>
      <c r="C861" s="31">
        <f>Nonpt_src_summary!E861</f>
        <v>30</v>
      </c>
      <c r="D861" s="31" t="str">
        <f>Nonpt_src_summary!F861</f>
        <v>30025</v>
      </c>
      <c r="E861" s="31" t="str">
        <f>Nonpt_src_summary!G861</f>
        <v>2310011201</v>
      </c>
      <c r="F861" s="31" t="str">
        <f>Nonpt_src_summary!H861</f>
        <v>Truck Loading</v>
      </c>
      <c r="G861" s="160">
        <f>Nonpt_src_summary!I861</f>
        <v>0</v>
      </c>
      <c r="H861" s="124">
        <f>Nonpt_src_summary!J861</f>
        <v>0</v>
      </c>
      <c r="I861" s="124">
        <f>Nonpt_src_summary!K861</f>
        <v>0</v>
      </c>
      <c r="J861" s="124">
        <f>Nonpt_src_summary!L861</f>
        <v>0</v>
      </c>
      <c r="K861" s="125">
        <f>Nonpt_src_summary!M861</f>
        <v>0</v>
      </c>
    </row>
    <row r="862" spans="1:11">
      <c r="A862" s="31" t="s">
        <v>151</v>
      </c>
      <c r="B862" s="31" t="str">
        <f>Nonpt_src_summary!B862</f>
        <v>Tribal</v>
      </c>
      <c r="C862" s="31">
        <f>Nonpt_src_summary!E862</f>
        <v>30</v>
      </c>
      <c r="D862" s="31" t="str">
        <f>Nonpt_src_summary!F862</f>
        <v>30025</v>
      </c>
      <c r="E862" s="31" t="str">
        <f>Nonpt_src_summary!G862</f>
        <v>2310021030</v>
      </c>
      <c r="F862" s="31" t="str">
        <f>Nonpt_src_summary!H862</f>
        <v>Truck Loading</v>
      </c>
      <c r="G862" s="160">
        <f>Nonpt_src_summary!I862</f>
        <v>0</v>
      </c>
      <c r="H862" s="124">
        <f>Nonpt_src_summary!J862</f>
        <v>0</v>
      </c>
      <c r="I862" s="124">
        <f>Nonpt_src_summary!K862</f>
        <v>0</v>
      </c>
      <c r="J862" s="124">
        <f>Nonpt_src_summary!L862</f>
        <v>0</v>
      </c>
      <c r="K862" s="125">
        <f>Nonpt_src_summary!M862</f>
        <v>0</v>
      </c>
    </row>
    <row r="863" spans="1:11">
      <c r="A863" s="31" t="s">
        <v>151</v>
      </c>
      <c r="B863" s="31" t="str">
        <f>Nonpt_src_summary!B863</f>
        <v>Tribal</v>
      </c>
      <c r="C863" s="31">
        <f>Nonpt_src_summary!E863</f>
        <v>30</v>
      </c>
      <c r="D863" s="31" t="str">
        <f>Nonpt_src_summary!F863</f>
        <v>30025</v>
      </c>
      <c r="E863" s="31" t="str">
        <f>Nonpt_src_summary!G863</f>
        <v>2310023030</v>
      </c>
      <c r="F863" s="31" t="str">
        <f>Nonpt_src_summary!H863</f>
        <v>Truck Loading</v>
      </c>
      <c r="G863" s="160">
        <f>Nonpt_src_summary!I863</f>
        <v>0</v>
      </c>
      <c r="H863" s="124">
        <f>Nonpt_src_summary!J863</f>
        <v>0</v>
      </c>
      <c r="I863" s="124">
        <f>Nonpt_src_summary!K863</f>
        <v>0</v>
      </c>
      <c r="J863" s="124">
        <f>Nonpt_src_summary!L863</f>
        <v>0</v>
      </c>
      <c r="K863" s="125">
        <f>Nonpt_src_summary!M863</f>
        <v>0</v>
      </c>
    </row>
    <row r="864" spans="1:11">
      <c r="A864" s="31" t="s">
        <v>151</v>
      </c>
      <c r="B864" s="31" t="str">
        <f>Nonpt_src_summary!B864</f>
        <v>Tribal</v>
      </c>
      <c r="C864" s="31">
        <f>Nonpt_src_summary!E864</f>
        <v>30</v>
      </c>
      <c r="D864" s="31" t="str">
        <f>Nonpt_src_summary!F864</f>
        <v>30033</v>
      </c>
      <c r="E864" s="31" t="str">
        <f>Nonpt_src_summary!G864</f>
        <v>2310011201</v>
      </c>
      <c r="F864" s="31" t="str">
        <f>Nonpt_src_summary!H864</f>
        <v>Truck Loading</v>
      </c>
      <c r="G864" s="160">
        <f>Nonpt_src_summary!I864</f>
        <v>0</v>
      </c>
      <c r="H864" s="124">
        <f>Nonpt_src_summary!J864</f>
        <v>0</v>
      </c>
      <c r="I864" s="124">
        <f>Nonpt_src_summary!K864</f>
        <v>0</v>
      </c>
      <c r="J864" s="124">
        <f>Nonpt_src_summary!L864</f>
        <v>0</v>
      </c>
      <c r="K864" s="125">
        <f>Nonpt_src_summary!M864</f>
        <v>0</v>
      </c>
    </row>
    <row r="865" spans="1:11">
      <c r="A865" s="31" t="s">
        <v>151</v>
      </c>
      <c r="B865" s="31" t="str">
        <f>Nonpt_src_summary!B865</f>
        <v>Tribal</v>
      </c>
      <c r="C865" s="31">
        <f>Nonpt_src_summary!E865</f>
        <v>30</v>
      </c>
      <c r="D865" s="31" t="str">
        <f>Nonpt_src_summary!F865</f>
        <v>30033</v>
      </c>
      <c r="E865" s="31" t="str">
        <f>Nonpt_src_summary!G865</f>
        <v>2310021030</v>
      </c>
      <c r="F865" s="31" t="str">
        <f>Nonpt_src_summary!H865</f>
        <v>Truck Loading</v>
      </c>
      <c r="G865" s="160">
        <f>Nonpt_src_summary!I865</f>
        <v>0</v>
      </c>
      <c r="H865" s="124">
        <f>Nonpt_src_summary!J865</f>
        <v>0</v>
      </c>
      <c r="I865" s="124">
        <f>Nonpt_src_summary!K865</f>
        <v>0</v>
      </c>
      <c r="J865" s="124">
        <f>Nonpt_src_summary!L865</f>
        <v>0</v>
      </c>
      <c r="K865" s="125">
        <f>Nonpt_src_summary!M865</f>
        <v>0</v>
      </c>
    </row>
    <row r="866" spans="1:11">
      <c r="A866" s="31" t="s">
        <v>151</v>
      </c>
      <c r="B866" s="31" t="str">
        <f>Nonpt_src_summary!B866</f>
        <v>Tribal</v>
      </c>
      <c r="C866" s="31">
        <f>Nonpt_src_summary!E866</f>
        <v>30</v>
      </c>
      <c r="D866" s="31" t="str">
        <f>Nonpt_src_summary!F866</f>
        <v>30033</v>
      </c>
      <c r="E866" s="31" t="str">
        <f>Nonpt_src_summary!G866</f>
        <v>2310023030</v>
      </c>
      <c r="F866" s="31" t="str">
        <f>Nonpt_src_summary!H866</f>
        <v>Truck Loading</v>
      </c>
      <c r="G866" s="160">
        <f>Nonpt_src_summary!I866</f>
        <v>0</v>
      </c>
      <c r="H866" s="124">
        <f>Nonpt_src_summary!J866</f>
        <v>0</v>
      </c>
      <c r="I866" s="124">
        <f>Nonpt_src_summary!K866</f>
        <v>0</v>
      </c>
      <c r="J866" s="124">
        <f>Nonpt_src_summary!L866</f>
        <v>0</v>
      </c>
      <c r="K866" s="125">
        <f>Nonpt_src_summary!M866</f>
        <v>0</v>
      </c>
    </row>
    <row r="867" spans="1:11">
      <c r="A867" s="31" t="s">
        <v>151</v>
      </c>
      <c r="B867" s="31" t="str">
        <f>Nonpt_src_summary!B867</f>
        <v>Tribal</v>
      </c>
      <c r="C867" s="31">
        <f>Nonpt_src_summary!E867</f>
        <v>38</v>
      </c>
      <c r="D867" s="31" t="str">
        <f>Nonpt_src_summary!F867</f>
        <v>38033</v>
      </c>
      <c r="E867" s="31" t="str">
        <f>Nonpt_src_summary!G867</f>
        <v>2310011201</v>
      </c>
      <c r="F867" s="31" t="str">
        <f>Nonpt_src_summary!H867</f>
        <v>Truck Loading</v>
      </c>
      <c r="G867" s="160">
        <f>Nonpt_src_summary!I867</f>
        <v>0</v>
      </c>
      <c r="H867" s="124">
        <f>Nonpt_src_summary!J867</f>
        <v>0</v>
      </c>
      <c r="I867" s="124">
        <f>Nonpt_src_summary!K867</f>
        <v>0</v>
      </c>
      <c r="J867" s="124">
        <f>Nonpt_src_summary!L867</f>
        <v>0</v>
      </c>
      <c r="K867" s="125">
        <f>Nonpt_src_summary!M867</f>
        <v>0</v>
      </c>
    </row>
    <row r="868" spans="1:11">
      <c r="A868" s="31" t="s">
        <v>151</v>
      </c>
      <c r="B868" s="31" t="str">
        <f>Nonpt_src_summary!B868</f>
        <v>Tribal</v>
      </c>
      <c r="C868" s="31">
        <f>Nonpt_src_summary!E868</f>
        <v>38</v>
      </c>
      <c r="D868" s="31" t="str">
        <f>Nonpt_src_summary!F868</f>
        <v>38033</v>
      </c>
      <c r="E868" s="31" t="str">
        <f>Nonpt_src_summary!G868</f>
        <v>2310021030</v>
      </c>
      <c r="F868" s="31" t="str">
        <f>Nonpt_src_summary!H868</f>
        <v>Truck Loading</v>
      </c>
      <c r="G868" s="160">
        <f>Nonpt_src_summary!I868</f>
        <v>0</v>
      </c>
      <c r="H868" s="124">
        <f>Nonpt_src_summary!J868</f>
        <v>0</v>
      </c>
      <c r="I868" s="124">
        <f>Nonpt_src_summary!K868</f>
        <v>0</v>
      </c>
      <c r="J868" s="124">
        <f>Nonpt_src_summary!L868</f>
        <v>0</v>
      </c>
      <c r="K868" s="125">
        <f>Nonpt_src_summary!M868</f>
        <v>0</v>
      </c>
    </row>
    <row r="869" spans="1:11">
      <c r="A869" s="31" t="s">
        <v>151</v>
      </c>
      <c r="B869" s="31" t="str">
        <f>Nonpt_src_summary!B869</f>
        <v>Tribal</v>
      </c>
      <c r="C869" s="31">
        <f>Nonpt_src_summary!E869</f>
        <v>38</v>
      </c>
      <c r="D869" s="31" t="str">
        <f>Nonpt_src_summary!F869</f>
        <v>38033</v>
      </c>
      <c r="E869" s="31" t="str">
        <f>Nonpt_src_summary!G869</f>
        <v>2310023030</v>
      </c>
      <c r="F869" s="31" t="str">
        <f>Nonpt_src_summary!H869</f>
        <v>Truck Loading</v>
      </c>
      <c r="G869" s="160">
        <f>Nonpt_src_summary!I869</f>
        <v>0</v>
      </c>
      <c r="H869" s="124">
        <f>Nonpt_src_summary!J869</f>
        <v>0</v>
      </c>
      <c r="I869" s="124">
        <f>Nonpt_src_summary!K869</f>
        <v>0</v>
      </c>
      <c r="J869" s="124">
        <f>Nonpt_src_summary!L869</f>
        <v>0</v>
      </c>
      <c r="K869" s="125">
        <f>Nonpt_src_summary!M869</f>
        <v>0</v>
      </c>
    </row>
    <row r="870" spans="1:11">
      <c r="A870" s="31" t="s">
        <v>151</v>
      </c>
      <c r="B870" s="31" t="str">
        <f>Nonpt_src_summary!B870</f>
        <v>Tribal</v>
      </c>
      <c r="C870" s="31">
        <f>Nonpt_src_summary!E870</f>
        <v>46</v>
      </c>
      <c r="D870" s="31" t="str">
        <f>Nonpt_src_summary!F870</f>
        <v>46063</v>
      </c>
      <c r="E870" s="31" t="str">
        <f>Nonpt_src_summary!G870</f>
        <v>2310011201</v>
      </c>
      <c r="F870" s="31" t="str">
        <f>Nonpt_src_summary!H870</f>
        <v>Truck Loading</v>
      </c>
      <c r="G870" s="160">
        <f>Nonpt_src_summary!I870</f>
        <v>0</v>
      </c>
      <c r="H870" s="124">
        <f>Nonpt_src_summary!J870</f>
        <v>0</v>
      </c>
      <c r="I870" s="124">
        <f>Nonpt_src_summary!K870</f>
        <v>0</v>
      </c>
      <c r="J870" s="124">
        <f>Nonpt_src_summary!L870</f>
        <v>0</v>
      </c>
      <c r="K870" s="125">
        <f>Nonpt_src_summary!M870</f>
        <v>0</v>
      </c>
    </row>
    <row r="871" spans="1:11">
      <c r="A871" s="31" t="s">
        <v>151</v>
      </c>
      <c r="B871" s="31" t="str">
        <f>Nonpt_src_summary!B871</f>
        <v>Tribal</v>
      </c>
      <c r="C871" s="31">
        <f>Nonpt_src_summary!E871</f>
        <v>46</v>
      </c>
      <c r="D871" s="31" t="str">
        <f>Nonpt_src_summary!F871</f>
        <v>46063</v>
      </c>
      <c r="E871" s="31" t="str">
        <f>Nonpt_src_summary!G871</f>
        <v>2310021030</v>
      </c>
      <c r="F871" s="31" t="str">
        <f>Nonpt_src_summary!H871</f>
        <v>Truck Loading</v>
      </c>
      <c r="G871" s="160">
        <f>Nonpt_src_summary!I871</f>
        <v>0</v>
      </c>
      <c r="H871" s="124">
        <f>Nonpt_src_summary!J871</f>
        <v>0</v>
      </c>
      <c r="I871" s="124">
        <f>Nonpt_src_summary!K871</f>
        <v>0</v>
      </c>
      <c r="J871" s="124">
        <f>Nonpt_src_summary!L871</f>
        <v>0</v>
      </c>
      <c r="K871" s="125">
        <f>Nonpt_src_summary!M871</f>
        <v>0</v>
      </c>
    </row>
    <row r="872" spans="1:11">
      <c r="A872" s="31" t="s">
        <v>151</v>
      </c>
      <c r="B872" s="31" t="str">
        <f>Nonpt_src_summary!B872</f>
        <v>Tribal</v>
      </c>
      <c r="C872" s="31">
        <f>Nonpt_src_summary!E872</f>
        <v>46</v>
      </c>
      <c r="D872" s="31" t="str">
        <f>Nonpt_src_summary!F872</f>
        <v>46063</v>
      </c>
      <c r="E872" s="31" t="str">
        <f>Nonpt_src_summary!G872</f>
        <v>2310023030</v>
      </c>
      <c r="F872" s="31" t="str">
        <f>Nonpt_src_summary!H872</f>
        <v>Truck Loading</v>
      </c>
      <c r="G872" s="160">
        <f>Nonpt_src_summary!I872</f>
        <v>0</v>
      </c>
      <c r="H872" s="124">
        <f>Nonpt_src_summary!J872</f>
        <v>0</v>
      </c>
      <c r="I872" s="124">
        <f>Nonpt_src_summary!K872</f>
        <v>0</v>
      </c>
      <c r="J872" s="124">
        <f>Nonpt_src_summary!L872</f>
        <v>0</v>
      </c>
      <c r="K872" s="125">
        <f>Nonpt_src_summary!M872</f>
        <v>0</v>
      </c>
    </row>
    <row r="873" spans="1:11">
      <c r="A873" s="31" t="s">
        <v>151</v>
      </c>
      <c r="B873" s="31" t="str">
        <f>Nonpt_src_summary!B873</f>
        <v>Tribal</v>
      </c>
      <c r="C873" s="31">
        <f>Nonpt_src_summary!E873</f>
        <v>30</v>
      </c>
      <c r="D873" s="31" t="str">
        <f>Nonpt_src_summary!F873</f>
        <v>30055</v>
      </c>
      <c r="E873" s="31" t="str">
        <f>Nonpt_src_summary!G873</f>
        <v>2310011201</v>
      </c>
      <c r="F873" s="31" t="str">
        <f>Nonpt_src_summary!H873</f>
        <v>Truck Loading</v>
      </c>
      <c r="G873" s="160">
        <f>Nonpt_src_summary!I873</f>
        <v>0</v>
      </c>
      <c r="H873" s="124">
        <f>Nonpt_src_summary!J873</f>
        <v>0</v>
      </c>
      <c r="I873" s="124">
        <f>Nonpt_src_summary!K873</f>
        <v>0</v>
      </c>
      <c r="J873" s="124">
        <f>Nonpt_src_summary!L873</f>
        <v>0</v>
      </c>
      <c r="K873" s="125">
        <f>Nonpt_src_summary!M873</f>
        <v>0</v>
      </c>
    </row>
    <row r="874" spans="1:11">
      <c r="A874" s="31" t="s">
        <v>151</v>
      </c>
      <c r="B874" s="31" t="str">
        <f>Nonpt_src_summary!B874</f>
        <v>Tribal</v>
      </c>
      <c r="C874" s="31">
        <f>Nonpt_src_summary!E874</f>
        <v>30</v>
      </c>
      <c r="D874" s="31" t="str">
        <f>Nonpt_src_summary!F874</f>
        <v>30055</v>
      </c>
      <c r="E874" s="31" t="str">
        <f>Nonpt_src_summary!G874</f>
        <v>2310021030</v>
      </c>
      <c r="F874" s="31" t="str">
        <f>Nonpt_src_summary!H874</f>
        <v>Truck Loading</v>
      </c>
      <c r="G874" s="160">
        <f>Nonpt_src_summary!I874</f>
        <v>0</v>
      </c>
      <c r="H874" s="124">
        <f>Nonpt_src_summary!J874</f>
        <v>0</v>
      </c>
      <c r="I874" s="124">
        <f>Nonpt_src_summary!K874</f>
        <v>0</v>
      </c>
      <c r="J874" s="124">
        <f>Nonpt_src_summary!L874</f>
        <v>0</v>
      </c>
      <c r="K874" s="125">
        <f>Nonpt_src_summary!M874</f>
        <v>0</v>
      </c>
    </row>
    <row r="875" spans="1:11">
      <c r="A875" s="31" t="s">
        <v>151</v>
      </c>
      <c r="B875" s="31" t="str">
        <f>Nonpt_src_summary!B875</f>
        <v>Tribal</v>
      </c>
      <c r="C875" s="31">
        <f>Nonpt_src_summary!E875</f>
        <v>30</v>
      </c>
      <c r="D875" s="31" t="str">
        <f>Nonpt_src_summary!F875</f>
        <v>30055</v>
      </c>
      <c r="E875" s="31" t="str">
        <f>Nonpt_src_summary!G875</f>
        <v>2310023030</v>
      </c>
      <c r="F875" s="31" t="str">
        <f>Nonpt_src_summary!H875</f>
        <v>Truck Loading</v>
      </c>
      <c r="G875" s="160">
        <f>Nonpt_src_summary!I875</f>
        <v>0</v>
      </c>
      <c r="H875" s="124">
        <f>Nonpt_src_summary!J875</f>
        <v>0</v>
      </c>
      <c r="I875" s="124">
        <f>Nonpt_src_summary!K875</f>
        <v>0</v>
      </c>
      <c r="J875" s="124">
        <f>Nonpt_src_summary!L875</f>
        <v>0</v>
      </c>
      <c r="K875" s="125">
        <f>Nonpt_src_summary!M875</f>
        <v>0</v>
      </c>
    </row>
    <row r="876" spans="1:11">
      <c r="A876" s="31" t="s">
        <v>151</v>
      </c>
      <c r="B876" s="31" t="str">
        <f>Nonpt_src_summary!B876</f>
        <v>Tribal</v>
      </c>
      <c r="C876" s="31">
        <f>Nonpt_src_summary!E876</f>
        <v>38</v>
      </c>
      <c r="D876" s="31" t="str">
        <f>Nonpt_src_summary!F876</f>
        <v>38049</v>
      </c>
      <c r="E876" s="31" t="str">
        <f>Nonpt_src_summary!G876</f>
        <v>2310011201</v>
      </c>
      <c r="F876" s="31" t="str">
        <f>Nonpt_src_summary!H876</f>
        <v>Truck Loading</v>
      </c>
      <c r="G876" s="160">
        <f>Nonpt_src_summary!I876</f>
        <v>0</v>
      </c>
      <c r="H876" s="124">
        <f>Nonpt_src_summary!J876</f>
        <v>0</v>
      </c>
      <c r="I876" s="124">
        <f>Nonpt_src_summary!K876</f>
        <v>0</v>
      </c>
      <c r="J876" s="124">
        <f>Nonpt_src_summary!L876</f>
        <v>0</v>
      </c>
      <c r="K876" s="125">
        <f>Nonpt_src_summary!M876</f>
        <v>0</v>
      </c>
    </row>
    <row r="877" spans="1:11">
      <c r="A877" s="31" t="s">
        <v>151</v>
      </c>
      <c r="B877" s="31" t="str">
        <f>Nonpt_src_summary!B877</f>
        <v>Tribal</v>
      </c>
      <c r="C877" s="31">
        <f>Nonpt_src_summary!E877</f>
        <v>38</v>
      </c>
      <c r="D877" s="31" t="str">
        <f>Nonpt_src_summary!F877</f>
        <v>38049</v>
      </c>
      <c r="E877" s="31" t="str">
        <f>Nonpt_src_summary!G877</f>
        <v>2310021030</v>
      </c>
      <c r="F877" s="31" t="str">
        <f>Nonpt_src_summary!H877</f>
        <v>Truck Loading</v>
      </c>
      <c r="G877" s="160">
        <f>Nonpt_src_summary!I877</f>
        <v>0</v>
      </c>
      <c r="H877" s="124">
        <f>Nonpt_src_summary!J877</f>
        <v>0</v>
      </c>
      <c r="I877" s="124">
        <f>Nonpt_src_summary!K877</f>
        <v>0</v>
      </c>
      <c r="J877" s="124">
        <f>Nonpt_src_summary!L877</f>
        <v>0</v>
      </c>
      <c r="K877" s="125">
        <f>Nonpt_src_summary!M877</f>
        <v>0</v>
      </c>
    </row>
    <row r="878" spans="1:11">
      <c r="A878" s="31" t="s">
        <v>151</v>
      </c>
      <c r="B878" s="31" t="str">
        <f>Nonpt_src_summary!B878</f>
        <v>Tribal</v>
      </c>
      <c r="C878" s="31">
        <f>Nonpt_src_summary!E878</f>
        <v>38</v>
      </c>
      <c r="D878" s="31" t="str">
        <f>Nonpt_src_summary!F878</f>
        <v>38049</v>
      </c>
      <c r="E878" s="31" t="str">
        <f>Nonpt_src_summary!G878</f>
        <v>2310023030</v>
      </c>
      <c r="F878" s="31" t="str">
        <f>Nonpt_src_summary!H878</f>
        <v>Truck Loading</v>
      </c>
      <c r="G878" s="160">
        <f>Nonpt_src_summary!I878</f>
        <v>0</v>
      </c>
      <c r="H878" s="124">
        <f>Nonpt_src_summary!J878</f>
        <v>0</v>
      </c>
      <c r="I878" s="124">
        <f>Nonpt_src_summary!K878</f>
        <v>0</v>
      </c>
      <c r="J878" s="124">
        <f>Nonpt_src_summary!L878</f>
        <v>0</v>
      </c>
      <c r="K878" s="125">
        <f>Nonpt_src_summary!M878</f>
        <v>0</v>
      </c>
    </row>
    <row r="879" spans="1:11">
      <c r="A879" s="31" t="s">
        <v>151</v>
      </c>
      <c r="B879" s="31" t="str">
        <f>Nonpt_src_summary!B879</f>
        <v>Tribal</v>
      </c>
      <c r="C879" s="31">
        <f>Nonpt_src_summary!E879</f>
        <v>38</v>
      </c>
      <c r="D879" s="31" t="str">
        <f>Nonpt_src_summary!F879</f>
        <v>38053</v>
      </c>
      <c r="E879" s="31" t="str">
        <f>Nonpt_src_summary!G879</f>
        <v>2310011201</v>
      </c>
      <c r="F879" s="31" t="str">
        <f>Nonpt_src_summary!H879</f>
        <v>Truck Loading</v>
      </c>
      <c r="G879" s="160">
        <f>Nonpt_src_summary!I879</f>
        <v>0</v>
      </c>
      <c r="H879" s="124">
        <f>Nonpt_src_summary!J879</f>
        <v>247.78830916724377</v>
      </c>
      <c r="I879" s="124">
        <f>Nonpt_src_summary!K879</f>
        <v>0</v>
      </c>
      <c r="J879" s="124">
        <f>Nonpt_src_summary!L879</f>
        <v>0</v>
      </c>
      <c r="K879" s="125">
        <f>Nonpt_src_summary!M879</f>
        <v>0</v>
      </c>
    </row>
    <row r="880" spans="1:11">
      <c r="A880" s="31" t="s">
        <v>151</v>
      </c>
      <c r="B880" s="31" t="str">
        <f>Nonpt_src_summary!B880</f>
        <v>Tribal</v>
      </c>
      <c r="C880" s="31">
        <f>Nonpt_src_summary!E880</f>
        <v>38</v>
      </c>
      <c r="D880" s="31" t="str">
        <f>Nonpt_src_summary!F880</f>
        <v>38053</v>
      </c>
      <c r="E880" s="31" t="str">
        <f>Nonpt_src_summary!G880</f>
        <v>2310021030</v>
      </c>
      <c r="F880" s="31" t="str">
        <f>Nonpt_src_summary!H880</f>
        <v>Truck Loading</v>
      </c>
      <c r="G880" s="160">
        <f>Nonpt_src_summary!I880</f>
        <v>0</v>
      </c>
      <c r="H880" s="124">
        <f>Nonpt_src_summary!J880</f>
        <v>0</v>
      </c>
      <c r="I880" s="124">
        <f>Nonpt_src_summary!K880</f>
        <v>0</v>
      </c>
      <c r="J880" s="124">
        <f>Nonpt_src_summary!L880</f>
        <v>0</v>
      </c>
      <c r="K880" s="125">
        <f>Nonpt_src_summary!M880</f>
        <v>0</v>
      </c>
    </row>
    <row r="881" spans="1:11">
      <c r="A881" s="31" t="s">
        <v>151</v>
      </c>
      <c r="B881" s="31" t="str">
        <f>Nonpt_src_summary!B881</f>
        <v>Tribal</v>
      </c>
      <c r="C881" s="31">
        <f>Nonpt_src_summary!E881</f>
        <v>38</v>
      </c>
      <c r="D881" s="31" t="str">
        <f>Nonpt_src_summary!F881</f>
        <v>38053</v>
      </c>
      <c r="E881" s="31" t="str">
        <f>Nonpt_src_summary!G881</f>
        <v>2310023030</v>
      </c>
      <c r="F881" s="31" t="str">
        <f>Nonpt_src_summary!H881</f>
        <v>Truck Loading</v>
      </c>
      <c r="G881" s="160">
        <f>Nonpt_src_summary!I881</f>
        <v>0</v>
      </c>
      <c r="H881" s="124">
        <f>Nonpt_src_summary!J881</f>
        <v>0</v>
      </c>
      <c r="I881" s="124">
        <f>Nonpt_src_summary!K881</f>
        <v>0</v>
      </c>
      <c r="J881" s="124">
        <f>Nonpt_src_summary!L881</f>
        <v>0</v>
      </c>
      <c r="K881" s="125">
        <f>Nonpt_src_summary!M881</f>
        <v>0</v>
      </c>
    </row>
    <row r="882" spans="1:11">
      <c r="A882" s="31" t="s">
        <v>151</v>
      </c>
      <c r="B882" s="31" t="str">
        <f>Nonpt_src_summary!B882</f>
        <v>Tribal</v>
      </c>
      <c r="C882" s="31">
        <f>Nonpt_src_summary!E882</f>
        <v>38</v>
      </c>
      <c r="D882" s="31" t="str">
        <f>Nonpt_src_summary!F882</f>
        <v>38055</v>
      </c>
      <c r="E882" s="31" t="str">
        <f>Nonpt_src_summary!G882</f>
        <v>2310011201</v>
      </c>
      <c r="F882" s="31" t="str">
        <f>Nonpt_src_summary!H882</f>
        <v>Truck Loading</v>
      </c>
      <c r="G882" s="160">
        <f>Nonpt_src_summary!I882</f>
        <v>0</v>
      </c>
      <c r="H882" s="124">
        <f>Nonpt_src_summary!J882</f>
        <v>16.302399999999999</v>
      </c>
      <c r="I882" s="124">
        <f>Nonpt_src_summary!K882</f>
        <v>0</v>
      </c>
      <c r="J882" s="124">
        <f>Nonpt_src_summary!L882</f>
        <v>0</v>
      </c>
      <c r="K882" s="125">
        <f>Nonpt_src_summary!M882</f>
        <v>0</v>
      </c>
    </row>
    <row r="883" spans="1:11">
      <c r="A883" s="31" t="s">
        <v>151</v>
      </c>
      <c r="B883" s="31" t="str">
        <f>Nonpt_src_summary!B883</f>
        <v>Tribal</v>
      </c>
      <c r="C883" s="31">
        <f>Nonpt_src_summary!E883</f>
        <v>38</v>
      </c>
      <c r="D883" s="31" t="str">
        <f>Nonpt_src_summary!F883</f>
        <v>38055</v>
      </c>
      <c r="E883" s="31" t="str">
        <f>Nonpt_src_summary!G883</f>
        <v>2310021030</v>
      </c>
      <c r="F883" s="31" t="str">
        <f>Nonpt_src_summary!H883</f>
        <v>Truck Loading</v>
      </c>
      <c r="G883" s="160">
        <f>Nonpt_src_summary!I883</f>
        <v>0</v>
      </c>
      <c r="H883" s="124">
        <f>Nonpt_src_summary!J883</f>
        <v>0</v>
      </c>
      <c r="I883" s="124">
        <f>Nonpt_src_summary!K883</f>
        <v>0</v>
      </c>
      <c r="J883" s="124">
        <f>Nonpt_src_summary!L883</f>
        <v>0</v>
      </c>
      <c r="K883" s="125">
        <f>Nonpt_src_summary!M883</f>
        <v>0</v>
      </c>
    </row>
    <row r="884" spans="1:11">
      <c r="A884" s="31" t="s">
        <v>151</v>
      </c>
      <c r="B884" s="31" t="str">
        <f>Nonpt_src_summary!B884</f>
        <v>Tribal</v>
      </c>
      <c r="C884" s="31">
        <f>Nonpt_src_summary!E884</f>
        <v>38</v>
      </c>
      <c r="D884" s="31" t="str">
        <f>Nonpt_src_summary!F884</f>
        <v>38055</v>
      </c>
      <c r="E884" s="31" t="str">
        <f>Nonpt_src_summary!G884</f>
        <v>2310023030</v>
      </c>
      <c r="F884" s="31" t="str">
        <f>Nonpt_src_summary!H884</f>
        <v>Truck Loading</v>
      </c>
      <c r="G884" s="160">
        <f>Nonpt_src_summary!I884</f>
        <v>0</v>
      </c>
      <c r="H884" s="124">
        <f>Nonpt_src_summary!J884</f>
        <v>0</v>
      </c>
      <c r="I884" s="124">
        <f>Nonpt_src_summary!K884</f>
        <v>0</v>
      </c>
      <c r="J884" s="124">
        <f>Nonpt_src_summary!L884</f>
        <v>0</v>
      </c>
      <c r="K884" s="125">
        <f>Nonpt_src_summary!M884</f>
        <v>0</v>
      </c>
    </row>
    <row r="885" spans="1:11">
      <c r="A885" s="31" t="s">
        <v>151</v>
      </c>
      <c r="B885" s="31" t="str">
        <f>Nonpt_src_summary!B885</f>
        <v>Tribal</v>
      </c>
      <c r="C885" s="31">
        <f>Nonpt_src_summary!E885</f>
        <v>38</v>
      </c>
      <c r="D885" s="31" t="str">
        <f>Nonpt_src_summary!F885</f>
        <v>38061</v>
      </c>
      <c r="E885" s="31" t="str">
        <f>Nonpt_src_summary!G885</f>
        <v>2310011201</v>
      </c>
      <c r="F885" s="31" t="str">
        <f>Nonpt_src_summary!H885</f>
        <v>Truck Loading</v>
      </c>
      <c r="G885" s="160">
        <f>Nonpt_src_summary!I885</f>
        <v>0</v>
      </c>
      <c r="H885" s="124">
        <f>Nonpt_src_summary!J885</f>
        <v>473.15803211747721</v>
      </c>
      <c r="I885" s="124">
        <f>Nonpt_src_summary!K885</f>
        <v>0</v>
      </c>
      <c r="J885" s="124">
        <f>Nonpt_src_summary!L885</f>
        <v>0</v>
      </c>
      <c r="K885" s="125">
        <f>Nonpt_src_summary!M885</f>
        <v>0</v>
      </c>
    </row>
    <row r="886" spans="1:11">
      <c r="A886" s="31" t="s">
        <v>151</v>
      </c>
      <c r="B886" s="31" t="str">
        <f>Nonpt_src_summary!B886</f>
        <v>Tribal</v>
      </c>
      <c r="C886" s="31">
        <f>Nonpt_src_summary!E886</f>
        <v>38</v>
      </c>
      <c r="D886" s="31" t="str">
        <f>Nonpt_src_summary!F886</f>
        <v>38061</v>
      </c>
      <c r="E886" s="31" t="str">
        <f>Nonpt_src_summary!G886</f>
        <v>2310021030</v>
      </c>
      <c r="F886" s="31" t="str">
        <f>Nonpt_src_summary!H886</f>
        <v>Truck Loading</v>
      </c>
      <c r="G886" s="160">
        <f>Nonpt_src_summary!I886</f>
        <v>0</v>
      </c>
      <c r="H886" s="124">
        <f>Nonpt_src_summary!J886</f>
        <v>0</v>
      </c>
      <c r="I886" s="124">
        <f>Nonpt_src_summary!K886</f>
        <v>0</v>
      </c>
      <c r="J886" s="124">
        <f>Nonpt_src_summary!L886</f>
        <v>0</v>
      </c>
      <c r="K886" s="125">
        <f>Nonpt_src_summary!M886</f>
        <v>0</v>
      </c>
    </row>
    <row r="887" spans="1:11">
      <c r="A887" s="31" t="s">
        <v>151</v>
      </c>
      <c r="B887" s="31" t="str">
        <f>Nonpt_src_summary!B887</f>
        <v>Tribal</v>
      </c>
      <c r="C887" s="31">
        <f>Nonpt_src_summary!E887</f>
        <v>38</v>
      </c>
      <c r="D887" s="31" t="str">
        <f>Nonpt_src_summary!F887</f>
        <v>38061</v>
      </c>
      <c r="E887" s="31" t="str">
        <f>Nonpt_src_summary!G887</f>
        <v>2310023030</v>
      </c>
      <c r="F887" s="31" t="str">
        <f>Nonpt_src_summary!H887</f>
        <v>Truck Loading</v>
      </c>
      <c r="G887" s="160">
        <f>Nonpt_src_summary!I887</f>
        <v>0</v>
      </c>
      <c r="H887" s="124">
        <f>Nonpt_src_summary!J887</f>
        <v>0</v>
      </c>
      <c r="I887" s="124">
        <f>Nonpt_src_summary!K887</f>
        <v>0</v>
      </c>
      <c r="J887" s="124">
        <f>Nonpt_src_summary!L887</f>
        <v>0</v>
      </c>
      <c r="K887" s="125">
        <f>Nonpt_src_summary!M887</f>
        <v>0</v>
      </c>
    </row>
    <row r="888" spans="1:11">
      <c r="A888" s="31" t="s">
        <v>151</v>
      </c>
      <c r="B888" s="31" t="str">
        <f>Nonpt_src_summary!B888</f>
        <v>Tribal</v>
      </c>
      <c r="C888" s="31">
        <f>Nonpt_src_summary!E888</f>
        <v>30</v>
      </c>
      <c r="D888" s="31" t="str">
        <f>Nonpt_src_summary!F888</f>
        <v>30071</v>
      </c>
      <c r="E888" s="31" t="str">
        <f>Nonpt_src_summary!G888</f>
        <v>2310011201</v>
      </c>
      <c r="F888" s="31" t="str">
        <f>Nonpt_src_summary!H888</f>
        <v>Truck Loading</v>
      </c>
      <c r="G888" s="160">
        <f>Nonpt_src_summary!I888</f>
        <v>0</v>
      </c>
      <c r="H888" s="124">
        <f>Nonpt_src_summary!J888</f>
        <v>0</v>
      </c>
      <c r="I888" s="124">
        <f>Nonpt_src_summary!K888</f>
        <v>0</v>
      </c>
      <c r="J888" s="124">
        <f>Nonpt_src_summary!L888</f>
        <v>0</v>
      </c>
      <c r="K888" s="125">
        <f>Nonpt_src_summary!M888</f>
        <v>0</v>
      </c>
    </row>
    <row r="889" spans="1:11">
      <c r="A889" s="31" t="s">
        <v>151</v>
      </c>
      <c r="B889" s="31" t="str">
        <f>Nonpt_src_summary!B889</f>
        <v>Tribal</v>
      </c>
      <c r="C889" s="31">
        <f>Nonpt_src_summary!E889</f>
        <v>30</v>
      </c>
      <c r="D889" s="31" t="str">
        <f>Nonpt_src_summary!F889</f>
        <v>30071</v>
      </c>
      <c r="E889" s="31" t="str">
        <f>Nonpt_src_summary!G889</f>
        <v>2310021030</v>
      </c>
      <c r="F889" s="31" t="str">
        <f>Nonpt_src_summary!H889</f>
        <v>Truck Loading</v>
      </c>
      <c r="G889" s="160">
        <f>Nonpt_src_summary!I889</f>
        <v>0</v>
      </c>
      <c r="H889" s="124">
        <f>Nonpt_src_summary!J889</f>
        <v>0</v>
      </c>
      <c r="I889" s="124">
        <f>Nonpt_src_summary!K889</f>
        <v>0</v>
      </c>
      <c r="J889" s="124">
        <f>Nonpt_src_summary!L889</f>
        <v>0</v>
      </c>
      <c r="K889" s="125">
        <f>Nonpt_src_summary!M889</f>
        <v>0</v>
      </c>
    </row>
    <row r="890" spans="1:11">
      <c r="A890" s="31" t="s">
        <v>151</v>
      </c>
      <c r="B890" s="31" t="str">
        <f>Nonpt_src_summary!B890</f>
        <v>Tribal</v>
      </c>
      <c r="C890" s="31">
        <f>Nonpt_src_summary!E890</f>
        <v>30</v>
      </c>
      <c r="D890" s="31" t="str">
        <f>Nonpt_src_summary!F890</f>
        <v>30071</v>
      </c>
      <c r="E890" s="31" t="str">
        <f>Nonpt_src_summary!G890</f>
        <v>2310023030</v>
      </c>
      <c r="F890" s="31" t="str">
        <f>Nonpt_src_summary!H890</f>
        <v>Truck Loading</v>
      </c>
      <c r="G890" s="160">
        <f>Nonpt_src_summary!I890</f>
        <v>0</v>
      </c>
      <c r="H890" s="124">
        <f>Nonpt_src_summary!J890</f>
        <v>0</v>
      </c>
      <c r="I890" s="124">
        <f>Nonpt_src_summary!K890</f>
        <v>0</v>
      </c>
      <c r="J890" s="124">
        <f>Nonpt_src_summary!L890</f>
        <v>0</v>
      </c>
      <c r="K890" s="125">
        <f>Nonpt_src_summary!M890</f>
        <v>0</v>
      </c>
    </row>
    <row r="891" spans="1:11">
      <c r="A891" s="31" t="s">
        <v>151</v>
      </c>
      <c r="B891" s="31" t="str">
        <f>Nonpt_src_summary!B891</f>
        <v>Tribal</v>
      </c>
      <c r="C891" s="31">
        <f>Nonpt_src_summary!E891</f>
        <v>30</v>
      </c>
      <c r="D891" s="31" t="str">
        <f>Nonpt_src_summary!F891</f>
        <v>30079</v>
      </c>
      <c r="E891" s="31" t="str">
        <f>Nonpt_src_summary!G891</f>
        <v>2310011201</v>
      </c>
      <c r="F891" s="31" t="str">
        <f>Nonpt_src_summary!H891</f>
        <v>Truck Loading</v>
      </c>
      <c r="G891" s="160">
        <f>Nonpt_src_summary!I891</f>
        <v>0</v>
      </c>
      <c r="H891" s="124">
        <f>Nonpt_src_summary!J891</f>
        <v>0</v>
      </c>
      <c r="I891" s="124">
        <f>Nonpt_src_summary!K891</f>
        <v>0</v>
      </c>
      <c r="J891" s="124">
        <f>Nonpt_src_summary!L891</f>
        <v>0</v>
      </c>
      <c r="K891" s="125">
        <f>Nonpt_src_summary!M891</f>
        <v>0</v>
      </c>
    </row>
    <row r="892" spans="1:11">
      <c r="A892" s="31" t="s">
        <v>151</v>
      </c>
      <c r="B892" s="31" t="str">
        <f>Nonpt_src_summary!B892</f>
        <v>Tribal</v>
      </c>
      <c r="C892" s="31">
        <f>Nonpt_src_summary!E892</f>
        <v>30</v>
      </c>
      <c r="D892" s="31" t="str">
        <f>Nonpt_src_summary!F892</f>
        <v>30079</v>
      </c>
      <c r="E892" s="31" t="str">
        <f>Nonpt_src_summary!G892</f>
        <v>2310021030</v>
      </c>
      <c r="F892" s="31" t="str">
        <f>Nonpt_src_summary!H892</f>
        <v>Truck Loading</v>
      </c>
      <c r="G892" s="160">
        <f>Nonpt_src_summary!I892</f>
        <v>0</v>
      </c>
      <c r="H892" s="124">
        <f>Nonpt_src_summary!J892</f>
        <v>0</v>
      </c>
      <c r="I892" s="124">
        <f>Nonpt_src_summary!K892</f>
        <v>0</v>
      </c>
      <c r="J892" s="124">
        <f>Nonpt_src_summary!L892</f>
        <v>0</v>
      </c>
      <c r="K892" s="125">
        <f>Nonpt_src_summary!M892</f>
        <v>0</v>
      </c>
    </row>
    <row r="893" spans="1:11">
      <c r="A893" s="31" t="s">
        <v>151</v>
      </c>
      <c r="B893" s="31" t="str">
        <f>Nonpt_src_summary!B893</f>
        <v>Tribal</v>
      </c>
      <c r="C893" s="31">
        <f>Nonpt_src_summary!E893</f>
        <v>30</v>
      </c>
      <c r="D893" s="31" t="str">
        <f>Nonpt_src_summary!F893</f>
        <v>30079</v>
      </c>
      <c r="E893" s="31" t="str">
        <f>Nonpt_src_summary!G893</f>
        <v>2310023030</v>
      </c>
      <c r="F893" s="31" t="str">
        <f>Nonpt_src_summary!H893</f>
        <v>Truck Loading</v>
      </c>
      <c r="G893" s="160">
        <f>Nonpt_src_summary!I893</f>
        <v>0</v>
      </c>
      <c r="H893" s="124">
        <f>Nonpt_src_summary!J893</f>
        <v>0</v>
      </c>
      <c r="I893" s="124">
        <f>Nonpt_src_summary!K893</f>
        <v>0</v>
      </c>
      <c r="J893" s="124">
        <f>Nonpt_src_summary!L893</f>
        <v>0</v>
      </c>
      <c r="K893" s="125">
        <f>Nonpt_src_summary!M893</f>
        <v>0</v>
      </c>
    </row>
    <row r="894" spans="1:11">
      <c r="A894" s="31" t="s">
        <v>151</v>
      </c>
      <c r="B894" s="31" t="str">
        <f>Nonpt_src_summary!B894</f>
        <v>Tribal</v>
      </c>
      <c r="C894" s="31">
        <f>Nonpt_src_summary!E894</f>
        <v>38</v>
      </c>
      <c r="D894" s="31" t="str">
        <f>Nonpt_src_summary!F894</f>
        <v>38075</v>
      </c>
      <c r="E894" s="31" t="str">
        <f>Nonpt_src_summary!G894</f>
        <v>2310011201</v>
      </c>
      <c r="F894" s="31" t="str">
        <f>Nonpt_src_summary!H894</f>
        <v>Truck Loading</v>
      </c>
      <c r="G894" s="160">
        <f>Nonpt_src_summary!I894</f>
        <v>0</v>
      </c>
      <c r="H894" s="124">
        <f>Nonpt_src_summary!J894</f>
        <v>0</v>
      </c>
      <c r="I894" s="124">
        <f>Nonpt_src_summary!K894</f>
        <v>0</v>
      </c>
      <c r="J894" s="124">
        <f>Nonpt_src_summary!L894</f>
        <v>0</v>
      </c>
      <c r="K894" s="125">
        <f>Nonpt_src_summary!M894</f>
        <v>0</v>
      </c>
    </row>
    <row r="895" spans="1:11">
      <c r="A895" s="31" t="s">
        <v>151</v>
      </c>
      <c r="B895" s="31" t="str">
        <f>Nonpt_src_summary!B895</f>
        <v>Tribal</v>
      </c>
      <c r="C895" s="31">
        <f>Nonpt_src_summary!E895</f>
        <v>38</v>
      </c>
      <c r="D895" s="31" t="str">
        <f>Nonpt_src_summary!F895</f>
        <v>38075</v>
      </c>
      <c r="E895" s="31" t="str">
        <f>Nonpt_src_summary!G895</f>
        <v>2310021030</v>
      </c>
      <c r="F895" s="31" t="str">
        <f>Nonpt_src_summary!H895</f>
        <v>Truck Loading</v>
      </c>
      <c r="G895" s="160">
        <f>Nonpt_src_summary!I895</f>
        <v>0</v>
      </c>
      <c r="H895" s="124">
        <f>Nonpt_src_summary!J895</f>
        <v>0</v>
      </c>
      <c r="I895" s="124">
        <f>Nonpt_src_summary!K895</f>
        <v>0</v>
      </c>
      <c r="J895" s="124">
        <f>Nonpt_src_summary!L895</f>
        <v>0</v>
      </c>
      <c r="K895" s="125">
        <f>Nonpt_src_summary!M895</f>
        <v>0</v>
      </c>
    </row>
    <row r="896" spans="1:11">
      <c r="A896" s="31" t="s">
        <v>151</v>
      </c>
      <c r="B896" s="31" t="str">
        <f>Nonpt_src_summary!B896</f>
        <v>Tribal</v>
      </c>
      <c r="C896" s="31">
        <f>Nonpt_src_summary!E896</f>
        <v>38</v>
      </c>
      <c r="D896" s="31" t="str">
        <f>Nonpt_src_summary!F896</f>
        <v>38075</v>
      </c>
      <c r="E896" s="31" t="str">
        <f>Nonpt_src_summary!G896</f>
        <v>2310023030</v>
      </c>
      <c r="F896" s="31" t="str">
        <f>Nonpt_src_summary!H896</f>
        <v>Truck Loading</v>
      </c>
      <c r="G896" s="160">
        <f>Nonpt_src_summary!I896</f>
        <v>0</v>
      </c>
      <c r="H896" s="124">
        <f>Nonpt_src_summary!J896</f>
        <v>0</v>
      </c>
      <c r="I896" s="124">
        <f>Nonpt_src_summary!K896</f>
        <v>0</v>
      </c>
      <c r="J896" s="124">
        <f>Nonpt_src_summary!L896</f>
        <v>0</v>
      </c>
      <c r="K896" s="125">
        <f>Nonpt_src_summary!M896</f>
        <v>0</v>
      </c>
    </row>
    <row r="897" spans="1:11">
      <c r="A897" s="31" t="s">
        <v>151</v>
      </c>
      <c r="B897" s="31" t="str">
        <f>Nonpt_src_summary!B897</f>
        <v>Tribal</v>
      </c>
      <c r="C897" s="31">
        <f>Nonpt_src_summary!E897</f>
        <v>30</v>
      </c>
      <c r="D897" s="31" t="str">
        <f>Nonpt_src_summary!F897</f>
        <v>30083</v>
      </c>
      <c r="E897" s="31" t="str">
        <f>Nonpt_src_summary!G897</f>
        <v>2310011201</v>
      </c>
      <c r="F897" s="31" t="str">
        <f>Nonpt_src_summary!H897</f>
        <v>Truck Loading</v>
      </c>
      <c r="G897" s="160">
        <f>Nonpt_src_summary!I897</f>
        <v>0</v>
      </c>
      <c r="H897" s="124">
        <f>Nonpt_src_summary!J897</f>
        <v>0</v>
      </c>
      <c r="I897" s="124">
        <f>Nonpt_src_summary!K897</f>
        <v>0</v>
      </c>
      <c r="J897" s="124">
        <f>Nonpt_src_summary!L897</f>
        <v>0</v>
      </c>
      <c r="K897" s="125">
        <f>Nonpt_src_summary!M897</f>
        <v>0</v>
      </c>
    </row>
    <row r="898" spans="1:11">
      <c r="A898" s="31" t="s">
        <v>151</v>
      </c>
      <c r="B898" s="31" t="str">
        <f>Nonpt_src_summary!B898</f>
        <v>Tribal</v>
      </c>
      <c r="C898" s="31">
        <f>Nonpt_src_summary!E898</f>
        <v>30</v>
      </c>
      <c r="D898" s="31" t="str">
        <f>Nonpt_src_summary!F898</f>
        <v>30083</v>
      </c>
      <c r="E898" s="31" t="str">
        <f>Nonpt_src_summary!G898</f>
        <v>2310021030</v>
      </c>
      <c r="F898" s="31" t="str">
        <f>Nonpt_src_summary!H898</f>
        <v>Truck Loading</v>
      </c>
      <c r="G898" s="160">
        <f>Nonpt_src_summary!I898</f>
        <v>0</v>
      </c>
      <c r="H898" s="124">
        <f>Nonpt_src_summary!J898</f>
        <v>0</v>
      </c>
      <c r="I898" s="124">
        <f>Nonpt_src_summary!K898</f>
        <v>0</v>
      </c>
      <c r="J898" s="124">
        <f>Nonpt_src_summary!L898</f>
        <v>0</v>
      </c>
      <c r="K898" s="125">
        <f>Nonpt_src_summary!M898</f>
        <v>0</v>
      </c>
    </row>
    <row r="899" spans="1:11">
      <c r="A899" s="31" t="s">
        <v>151</v>
      </c>
      <c r="B899" s="31" t="str">
        <f>Nonpt_src_summary!B899</f>
        <v>Tribal</v>
      </c>
      <c r="C899" s="31">
        <f>Nonpt_src_summary!E899</f>
        <v>30</v>
      </c>
      <c r="D899" s="31" t="str">
        <f>Nonpt_src_summary!F899</f>
        <v>30083</v>
      </c>
      <c r="E899" s="31" t="str">
        <f>Nonpt_src_summary!G899</f>
        <v>2310023030</v>
      </c>
      <c r="F899" s="31" t="str">
        <f>Nonpt_src_summary!H899</f>
        <v>Truck Loading</v>
      </c>
      <c r="G899" s="160">
        <f>Nonpt_src_summary!I899</f>
        <v>0</v>
      </c>
      <c r="H899" s="124">
        <f>Nonpt_src_summary!J899</f>
        <v>0</v>
      </c>
      <c r="I899" s="124">
        <f>Nonpt_src_summary!K899</f>
        <v>0</v>
      </c>
      <c r="J899" s="124">
        <f>Nonpt_src_summary!L899</f>
        <v>0</v>
      </c>
      <c r="K899" s="125">
        <f>Nonpt_src_summary!M899</f>
        <v>0</v>
      </c>
    </row>
    <row r="900" spans="1:11">
      <c r="A900" s="31" t="s">
        <v>151</v>
      </c>
      <c r="B900" s="31" t="str">
        <f>Nonpt_src_summary!B900</f>
        <v>Tribal</v>
      </c>
      <c r="C900" s="31">
        <f>Nonpt_src_summary!E900</f>
        <v>30</v>
      </c>
      <c r="D900" s="31" t="str">
        <f>Nonpt_src_summary!F900</f>
        <v>30085</v>
      </c>
      <c r="E900" s="31" t="str">
        <f>Nonpt_src_summary!G900</f>
        <v>2310011201</v>
      </c>
      <c r="F900" s="31" t="str">
        <f>Nonpt_src_summary!H900</f>
        <v>Truck Loading</v>
      </c>
      <c r="G900" s="160">
        <f>Nonpt_src_summary!I900</f>
        <v>0</v>
      </c>
      <c r="H900" s="124">
        <f>Nonpt_src_summary!J900</f>
        <v>4.3493154324071241</v>
      </c>
      <c r="I900" s="124">
        <f>Nonpt_src_summary!K900</f>
        <v>0</v>
      </c>
      <c r="J900" s="124">
        <f>Nonpt_src_summary!L900</f>
        <v>0</v>
      </c>
      <c r="K900" s="125">
        <f>Nonpt_src_summary!M900</f>
        <v>0</v>
      </c>
    </row>
    <row r="901" spans="1:11">
      <c r="A901" s="31" t="s">
        <v>151</v>
      </c>
      <c r="B901" s="31" t="str">
        <f>Nonpt_src_summary!B901</f>
        <v>Tribal</v>
      </c>
      <c r="C901" s="31">
        <f>Nonpt_src_summary!E901</f>
        <v>30</v>
      </c>
      <c r="D901" s="31" t="str">
        <f>Nonpt_src_summary!F901</f>
        <v>30085</v>
      </c>
      <c r="E901" s="31" t="str">
        <f>Nonpt_src_summary!G901</f>
        <v>2310021030</v>
      </c>
      <c r="F901" s="31" t="str">
        <f>Nonpt_src_summary!H901</f>
        <v>Truck Loading</v>
      </c>
      <c r="G901" s="160">
        <f>Nonpt_src_summary!I901</f>
        <v>0</v>
      </c>
      <c r="H901" s="124">
        <f>Nonpt_src_summary!J901</f>
        <v>0</v>
      </c>
      <c r="I901" s="124">
        <f>Nonpt_src_summary!K901</f>
        <v>0</v>
      </c>
      <c r="J901" s="124">
        <f>Nonpt_src_summary!L901</f>
        <v>0</v>
      </c>
      <c r="K901" s="125">
        <f>Nonpt_src_summary!M901</f>
        <v>0</v>
      </c>
    </row>
    <row r="902" spans="1:11">
      <c r="A902" s="31" t="s">
        <v>151</v>
      </c>
      <c r="B902" s="31" t="str">
        <f>Nonpt_src_summary!B902</f>
        <v>Tribal</v>
      </c>
      <c r="C902" s="31">
        <f>Nonpt_src_summary!E902</f>
        <v>30</v>
      </c>
      <c r="D902" s="31" t="str">
        <f>Nonpt_src_summary!F902</f>
        <v>30085</v>
      </c>
      <c r="E902" s="31" t="str">
        <f>Nonpt_src_summary!G902</f>
        <v>2310023030</v>
      </c>
      <c r="F902" s="31" t="str">
        <f>Nonpt_src_summary!H902</f>
        <v>Truck Loading</v>
      </c>
      <c r="G902" s="160">
        <f>Nonpt_src_summary!I902</f>
        <v>0</v>
      </c>
      <c r="H902" s="124">
        <f>Nonpt_src_summary!J902</f>
        <v>0</v>
      </c>
      <c r="I902" s="124">
        <f>Nonpt_src_summary!K902</f>
        <v>0</v>
      </c>
      <c r="J902" s="124">
        <f>Nonpt_src_summary!L902</f>
        <v>0</v>
      </c>
      <c r="K902" s="125">
        <f>Nonpt_src_summary!M902</f>
        <v>0</v>
      </c>
    </row>
    <row r="903" spans="1:11">
      <c r="A903" s="31" t="s">
        <v>151</v>
      </c>
      <c r="B903" s="31" t="str">
        <f>Nonpt_src_summary!B903</f>
        <v>Tribal</v>
      </c>
      <c r="C903" s="31">
        <f>Nonpt_src_summary!E903</f>
        <v>30</v>
      </c>
      <c r="D903" s="31" t="str">
        <f>Nonpt_src_summary!F903</f>
        <v>30091</v>
      </c>
      <c r="E903" s="31" t="str">
        <f>Nonpt_src_summary!G903</f>
        <v>2310011201</v>
      </c>
      <c r="F903" s="31" t="str">
        <f>Nonpt_src_summary!H903</f>
        <v>Truck Loading</v>
      </c>
      <c r="G903" s="160">
        <f>Nonpt_src_summary!I903</f>
        <v>0</v>
      </c>
      <c r="H903" s="124">
        <f>Nonpt_src_summary!J903</f>
        <v>0.14313578093943644</v>
      </c>
      <c r="I903" s="124">
        <f>Nonpt_src_summary!K903</f>
        <v>0</v>
      </c>
      <c r="J903" s="124">
        <f>Nonpt_src_summary!L903</f>
        <v>0</v>
      </c>
      <c r="K903" s="125">
        <f>Nonpt_src_summary!M903</f>
        <v>0</v>
      </c>
    </row>
    <row r="904" spans="1:11">
      <c r="A904" s="31" t="s">
        <v>151</v>
      </c>
      <c r="B904" s="31" t="str">
        <f>Nonpt_src_summary!B904</f>
        <v>Tribal</v>
      </c>
      <c r="C904" s="31">
        <f>Nonpt_src_summary!E904</f>
        <v>30</v>
      </c>
      <c r="D904" s="31" t="str">
        <f>Nonpt_src_summary!F904</f>
        <v>30091</v>
      </c>
      <c r="E904" s="31" t="str">
        <f>Nonpt_src_summary!G904</f>
        <v>2310021030</v>
      </c>
      <c r="F904" s="31" t="str">
        <f>Nonpt_src_summary!H904</f>
        <v>Truck Loading</v>
      </c>
      <c r="G904" s="160">
        <f>Nonpt_src_summary!I904</f>
        <v>0</v>
      </c>
      <c r="H904" s="124">
        <f>Nonpt_src_summary!J904</f>
        <v>0</v>
      </c>
      <c r="I904" s="124">
        <f>Nonpt_src_summary!K904</f>
        <v>0</v>
      </c>
      <c r="J904" s="124">
        <f>Nonpt_src_summary!L904</f>
        <v>0</v>
      </c>
      <c r="K904" s="125">
        <f>Nonpt_src_summary!M904</f>
        <v>0</v>
      </c>
    </row>
    <row r="905" spans="1:11">
      <c r="A905" s="31" t="s">
        <v>151</v>
      </c>
      <c r="B905" s="31" t="str">
        <f>Nonpt_src_summary!B905</f>
        <v>Tribal</v>
      </c>
      <c r="C905" s="31">
        <f>Nonpt_src_summary!E905</f>
        <v>30</v>
      </c>
      <c r="D905" s="31" t="str">
        <f>Nonpt_src_summary!F905</f>
        <v>30091</v>
      </c>
      <c r="E905" s="31" t="str">
        <f>Nonpt_src_summary!G905</f>
        <v>2310023030</v>
      </c>
      <c r="F905" s="31" t="str">
        <f>Nonpt_src_summary!H905</f>
        <v>Truck Loading</v>
      </c>
      <c r="G905" s="160">
        <f>Nonpt_src_summary!I905</f>
        <v>0</v>
      </c>
      <c r="H905" s="124">
        <f>Nonpt_src_summary!J905</f>
        <v>0</v>
      </c>
      <c r="I905" s="124">
        <f>Nonpt_src_summary!K905</f>
        <v>0</v>
      </c>
      <c r="J905" s="124">
        <f>Nonpt_src_summary!L905</f>
        <v>0</v>
      </c>
      <c r="K905" s="125">
        <f>Nonpt_src_summary!M905</f>
        <v>0</v>
      </c>
    </row>
    <row r="906" spans="1:11">
      <c r="A906" s="31" t="s">
        <v>151</v>
      </c>
      <c r="B906" s="31" t="str">
        <f>Nonpt_src_summary!B906</f>
        <v>Tribal</v>
      </c>
      <c r="C906" s="31">
        <f>Nonpt_src_summary!E906</f>
        <v>38</v>
      </c>
      <c r="D906" s="31" t="str">
        <f>Nonpt_src_summary!F906</f>
        <v>38087</v>
      </c>
      <c r="E906" s="31" t="str">
        <f>Nonpt_src_summary!G906</f>
        <v>2310011201</v>
      </c>
      <c r="F906" s="31" t="str">
        <f>Nonpt_src_summary!H906</f>
        <v>Truck Loading</v>
      </c>
      <c r="G906" s="160">
        <f>Nonpt_src_summary!I906</f>
        <v>0</v>
      </c>
      <c r="H906" s="124">
        <f>Nonpt_src_summary!J906</f>
        <v>0</v>
      </c>
      <c r="I906" s="124">
        <f>Nonpt_src_summary!K906</f>
        <v>0</v>
      </c>
      <c r="J906" s="124">
        <f>Nonpt_src_summary!L906</f>
        <v>0</v>
      </c>
      <c r="K906" s="125">
        <f>Nonpt_src_summary!M906</f>
        <v>0</v>
      </c>
    </row>
    <row r="907" spans="1:11">
      <c r="A907" s="31" t="s">
        <v>151</v>
      </c>
      <c r="B907" s="31" t="str">
        <f>Nonpt_src_summary!B907</f>
        <v>Tribal</v>
      </c>
      <c r="C907" s="31">
        <f>Nonpt_src_summary!E907</f>
        <v>38</v>
      </c>
      <c r="D907" s="31" t="str">
        <f>Nonpt_src_summary!F907</f>
        <v>38087</v>
      </c>
      <c r="E907" s="31" t="str">
        <f>Nonpt_src_summary!G907</f>
        <v>2310021030</v>
      </c>
      <c r="F907" s="31" t="str">
        <f>Nonpt_src_summary!H907</f>
        <v>Truck Loading</v>
      </c>
      <c r="G907" s="160">
        <f>Nonpt_src_summary!I907</f>
        <v>0</v>
      </c>
      <c r="H907" s="124">
        <f>Nonpt_src_summary!J907</f>
        <v>0</v>
      </c>
      <c r="I907" s="124">
        <f>Nonpt_src_summary!K907</f>
        <v>0</v>
      </c>
      <c r="J907" s="124">
        <f>Nonpt_src_summary!L907</f>
        <v>0</v>
      </c>
      <c r="K907" s="125">
        <f>Nonpt_src_summary!M907</f>
        <v>0</v>
      </c>
    </row>
    <row r="908" spans="1:11">
      <c r="A908" s="31" t="s">
        <v>151</v>
      </c>
      <c r="B908" s="31" t="str">
        <f>Nonpt_src_summary!B908</f>
        <v>Tribal</v>
      </c>
      <c r="C908" s="31">
        <f>Nonpt_src_summary!E908</f>
        <v>38</v>
      </c>
      <c r="D908" s="31" t="str">
        <f>Nonpt_src_summary!F908</f>
        <v>38087</v>
      </c>
      <c r="E908" s="31" t="str">
        <f>Nonpt_src_summary!G908</f>
        <v>2310023030</v>
      </c>
      <c r="F908" s="31" t="str">
        <f>Nonpt_src_summary!H908</f>
        <v>Truck Loading</v>
      </c>
      <c r="G908" s="160">
        <f>Nonpt_src_summary!I908</f>
        <v>0</v>
      </c>
      <c r="H908" s="124">
        <f>Nonpt_src_summary!J908</f>
        <v>0</v>
      </c>
      <c r="I908" s="124">
        <f>Nonpt_src_summary!K908</f>
        <v>0</v>
      </c>
      <c r="J908" s="124">
        <f>Nonpt_src_summary!L908</f>
        <v>0</v>
      </c>
      <c r="K908" s="125">
        <f>Nonpt_src_summary!M908</f>
        <v>0</v>
      </c>
    </row>
    <row r="909" spans="1:11">
      <c r="A909" s="31" t="s">
        <v>151</v>
      </c>
      <c r="B909" s="31" t="str">
        <f>Nonpt_src_summary!B909</f>
        <v>Tribal</v>
      </c>
      <c r="C909" s="31">
        <f>Nonpt_src_summary!E909</f>
        <v>38</v>
      </c>
      <c r="D909" s="31" t="str">
        <f>Nonpt_src_summary!F909</f>
        <v>38089</v>
      </c>
      <c r="E909" s="31" t="str">
        <f>Nonpt_src_summary!G909</f>
        <v>2310011201</v>
      </c>
      <c r="F909" s="31" t="str">
        <f>Nonpt_src_summary!H909</f>
        <v>Truck Loading</v>
      </c>
      <c r="G909" s="160">
        <f>Nonpt_src_summary!I909</f>
        <v>0</v>
      </c>
      <c r="H909" s="124">
        <f>Nonpt_src_summary!J909</f>
        <v>0</v>
      </c>
      <c r="I909" s="124">
        <f>Nonpt_src_summary!K909</f>
        <v>0</v>
      </c>
      <c r="J909" s="124">
        <f>Nonpt_src_summary!L909</f>
        <v>0</v>
      </c>
      <c r="K909" s="125">
        <f>Nonpt_src_summary!M909</f>
        <v>0</v>
      </c>
    </row>
    <row r="910" spans="1:11">
      <c r="A910" s="31" t="s">
        <v>151</v>
      </c>
      <c r="B910" s="31" t="str">
        <f>Nonpt_src_summary!B910</f>
        <v>Tribal</v>
      </c>
      <c r="C910" s="31">
        <f>Nonpt_src_summary!E910</f>
        <v>38</v>
      </c>
      <c r="D910" s="31" t="str">
        <f>Nonpt_src_summary!F910</f>
        <v>38089</v>
      </c>
      <c r="E910" s="31" t="str">
        <f>Nonpt_src_summary!G910</f>
        <v>2310021030</v>
      </c>
      <c r="F910" s="31" t="str">
        <f>Nonpt_src_summary!H910</f>
        <v>Truck Loading</v>
      </c>
      <c r="G910" s="160">
        <f>Nonpt_src_summary!I910</f>
        <v>0</v>
      </c>
      <c r="H910" s="124">
        <f>Nonpt_src_summary!J910</f>
        <v>0</v>
      </c>
      <c r="I910" s="124">
        <f>Nonpt_src_summary!K910</f>
        <v>0</v>
      </c>
      <c r="J910" s="124">
        <f>Nonpt_src_summary!L910</f>
        <v>0</v>
      </c>
      <c r="K910" s="125">
        <f>Nonpt_src_summary!M910</f>
        <v>0</v>
      </c>
    </row>
    <row r="911" spans="1:11">
      <c r="A911" s="31" t="s">
        <v>151</v>
      </c>
      <c r="B911" s="31" t="str">
        <f>Nonpt_src_summary!B911</f>
        <v>Tribal</v>
      </c>
      <c r="C911" s="31">
        <f>Nonpt_src_summary!E911</f>
        <v>38</v>
      </c>
      <c r="D911" s="31" t="str">
        <f>Nonpt_src_summary!F911</f>
        <v>38089</v>
      </c>
      <c r="E911" s="31" t="str">
        <f>Nonpt_src_summary!G911</f>
        <v>2310023030</v>
      </c>
      <c r="F911" s="31" t="str">
        <f>Nonpt_src_summary!H911</f>
        <v>Truck Loading</v>
      </c>
      <c r="G911" s="160">
        <f>Nonpt_src_summary!I911</f>
        <v>0</v>
      </c>
      <c r="H911" s="124">
        <f>Nonpt_src_summary!J911</f>
        <v>0</v>
      </c>
      <c r="I911" s="124">
        <f>Nonpt_src_summary!K911</f>
        <v>0</v>
      </c>
      <c r="J911" s="124">
        <f>Nonpt_src_summary!L911</f>
        <v>0</v>
      </c>
      <c r="K911" s="125">
        <f>Nonpt_src_summary!M911</f>
        <v>0</v>
      </c>
    </row>
    <row r="912" spans="1:11">
      <c r="A912" s="31" t="s">
        <v>151</v>
      </c>
      <c r="B912" s="31" t="str">
        <f>Nonpt_src_summary!B912</f>
        <v>Tribal</v>
      </c>
      <c r="C912" s="31">
        <f>Nonpt_src_summary!E912</f>
        <v>30</v>
      </c>
      <c r="D912" s="31" t="str">
        <f>Nonpt_src_summary!F912</f>
        <v>30105</v>
      </c>
      <c r="E912" s="31" t="str">
        <f>Nonpt_src_summary!G912</f>
        <v>2310011201</v>
      </c>
      <c r="F912" s="31" t="str">
        <f>Nonpt_src_summary!H912</f>
        <v>Truck Loading</v>
      </c>
      <c r="G912" s="160">
        <f>Nonpt_src_summary!I912</f>
        <v>0</v>
      </c>
      <c r="H912" s="124">
        <f>Nonpt_src_summary!J912</f>
        <v>1.88832</v>
      </c>
      <c r="I912" s="124">
        <f>Nonpt_src_summary!K912</f>
        <v>0</v>
      </c>
      <c r="J912" s="124">
        <f>Nonpt_src_summary!L912</f>
        <v>0</v>
      </c>
      <c r="K912" s="125">
        <f>Nonpt_src_summary!M912</f>
        <v>0</v>
      </c>
    </row>
    <row r="913" spans="1:11">
      <c r="A913" s="31" t="s">
        <v>151</v>
      </c>
      <c r="B913" s="31" t="str">
        <f>Nonpt_src_summary!B913</f>
        <v>Tribal</v>
      </c>
      <c r="C913" s="31">
        <f>Nonpt_src_summary!E913</f>
        <v>30</v>
      </c>
      <c r="D913" s="31" t="str">
        <f>Nonpt_src_summary!F913</f>
        <v>30105</v>
      </c>
      <c r="E913" s="31" t="str">
        <f>Nonpt_src_summary!G913</f>
        <v>2310021030</v>
      </c>
      <c r="F913" s="31" t="str">
        <f>Nonpt_src_summary!H913</f>
        <v>Truck Loading</v>
      </c>
      <c r="G913" s="160">
        <f>Nonpt_src_summary!I913</f>
        <v>0</v>
      </c>
      <c r="H913" s="124">
        <f>Nonpt_src_summary!J913</f>
        <v>0</v>
      </c>
      <c r="I913" s="124">
        <f>Nonpt_src_summary!K913</f>
        <v>0</v>
      </c>
      <c r="J913" s="124">
        <f>Nonpt_src_summary!L913</f>
        <v>0</v>
      </c>
      <c r="K913" s="125">
        <f>Nonpt_src_summary!M913</f>
        <v>0</v>
      </c>
    </row>
    <row r="914" spans="1:11">
      <c r="A914" s="31" t="s">
        <v>151</v>
      </c>
      <c r="B914" s="31" t="str">
        <f>Nonpt_src_summary!B914</f>
        <v>Tribal</v>
      </c>
      <c r="C914" s="31">
        <f>Nonpt_src_summary!E914</f>
        <v>30</v>
      </c>
      <c r="D914" s="31" t="str">
        <f>Nonpt_src_summary!F914</f>
        <v>30105</v>
      </c>
      <c r="E914" s="31" t="str">
        <f>Nonpt_src_summary!G914</f>
        <v>2310023030</v>
      </c>
      <c r="F914" s="31" t="str">
        <f>Nonpt_src_summary!H914</f>
        <v>Truck Loading</v>
      </c>
      <c r="G914" s="160">
        <f>Nonpt_src_summary!I914</f>
        <v>0</v>
      </c>
      <c r="H914" s="124">
        <f>Nonpt_src_summary!J914</f>
        <v>0</v>
      </c>
      <c r="I914" s="124">
        <f>Nonpt_src_summary!K914</f>
        <v>0</v>
      </c>
      <c r="J914" s="124">
        <f>Nonpt_src_summary!L914</f>
        <v>0</v>
      </c>
      <c r="K914" s="125">
        <f>Nonpt_src_summary!M914</f>
        <v>0</v>
      </c>
    </row>
    <row r="915" spans="1:11">
      <c r="A915" s="31" t="s">
        <v>151</v>
      </c>
      <c r="B915" s="31" t="str">
        <f>Nonpt_src_summary!B915</f>
        <v>Tribal</v>
      </c>
      <c r="C915" s="31">
        <f>Nonpt_src_summary!E915</f>
        <v>38</v>
      </c>
      <c r="D915" s="31" t="str">
        <f>Nonpt_src_summary!F915</f>
        <v>38101</v>
      </c>
      <c r="E915" s="31" t="str">
        <f>Nonpt_src_summary!G915</f>
        <v>2310011201</v>
      </c>
      <c r="F915" s="31" t="str">
        <f>Nonpt_src_summary!H915</f>
        <v>Truck Loading</v>
      </c>
      <c r="G915" s="160">
        <f>Nonpt_src_summary!I915</f>
        <v>0</v>
      </c>
      <c r="H915" s="124">
        <f>Nonpt_src_summary!J915</f>
        <v>0</v>
      </c>
      <c r="I915" s="124">
        <f>Nonpt_src_summary!K915</f>
        <v>0</v>
      </c>
      <c r="J915" s="124">
        <f>Nonpt_src_summary!L915</f>
        <v>0</v>
      </c>
      <c r="K915" s="125">
        <f>Nonpt_src_summary!M915</f>
        <v>0</v>
      </c>
    </row>
    <row r="916" spans="1:11">
      <c r="A916" s="31" t="s">
        <v>151</v>
      </c>
      <c r="B916" s="31" t="str">
        <f>Nonpt_src_summary!B916</f>
        <v>Tribal</v>
      </c>
      <c r="C916" s="31">
        <f>Nonpt_src_summary!E916</f>
        <v>38</v>
      </c>
      <c r="D916" s="31" t="str">
        <f>Nonpt_src_summary!F916</f>
        <v>38101</v>
      </c>
      <c r="E916" s="31" t="str">
        <f>Nonpt_src_summary!G916</f>
        <v>2310021030</v>
      </c>
      <c r="F916" s="31" t="str">
        <f>Nonpt_src_summary!H916</f>
        <v>Truck Loading</v>
      </c>
      <c r="G916" s="160">
        <f>Nonpt_src_summary!I916</f>
        <v>0</v>
      </c>
      <c r="H916" s="124">
        <f>Nonpt_src_summary!J916</f>
        <v>0</v>
      </c>
      <c r="I916" s="124">
        <f>Nonpt_src_summary!K916</f>
        <v>0</v>
      </c>
      <c r="J916" s="124">
        <f>Nonpt_src_summary!L916</f>
        <v>0</v>
      </c>
      <c r="K916" s="125">
        <f>Nonpt_src_summary!M916</f>
        <v>0</v>
      </c>
    </row>
    <row r="917" spans="1:11">
      <c r="A917" s="31" t="s">
        <v>151</v>
      </c>
      <c r="B917" s="31" t="str">
        <f>Nonpt_src_summary!B917</f>
        <v>Tribal</v>
      </c>
      <c r="C917" s="31">
        <f>Nonpt_src_summary!E917</f>
        <v>38</v>
      </c>
      <c r="D917" s="31" t="str">
        <f>Nonpt_src_summary!F917</f>
        <v>38101</v>
      </c>
      <c r="E917" s="31" t="str">
        <f>Nonpt_src_summary!G917</f>
        <v>2310023030</v>
      </c>
      <c r="F917" s="31" t="str">
        <f>Nonpt_src_summary!H917</f>
        <v>Truck Loading</v>
      </c>
      <c r="G917" s="160">
        <f>Nonpt_src_summary!I917</f>
        <v>0</v>
      </c>
      <c r="H917" s="124">
        <f>Nonpt_src_summary!J917</f>
        <v>0</v>
      </c>
      <c r="I917" s="124">
        <f>Nonpt_src_summary!K917</f>
        <v>0</v>
      </c>
      <c r="J917" s="124">
        <f>Nonpt_src_summary!L917</f>
        <v>0</v>
      </c>
      <c r="K917" s="125">
        <f>Nonpt_src_summary!M917</f>
        <v>0</v>
      </c>
    </row>
    <row r="918" spans="1:11">
      <c r="A918" s="31" t="s">
        <v>151</v>
      </c>
      <c r="B918" s="31" t="str">
        <f>Nonpt_src_summary!B918</f>
        <v>Tribal</v>
      </c>
      <c r="C918" s="31">
        <f>Nonpt_src_summary!E918</f>
        <v>30</v>
      </c>
      <c r="D918" s="31" t="str">
        <f>Nonpt_src_summary!F918</f>
        <v>30109</v>
      </c>
      <c r="E918" s="31" t="str">
        <f>Nonpt_src_summary!G918</f>
        <v>2310011201</v>
      </c>
      <c r="F918" s="31" t="str">
        <f>Nonpt_src_summary!H918</f>
        <v>Truck Loading</v>
      </c>
      <c r="G918" s="160">
        <f>Nonpt_src_summary!I918</f>
        <v>0</v>
      </c>
      <c r="H918" s="124">
        <f>Nonpt_src_summary!J918</f>
        <v>0</v>
      </c>
      <c r="I918" s="124">
        <f>Nonpt_src_summary!K918</f>
        <v>0</v>
      </c>
      <c r="J918" s="124">
        <f>Nonpt_src_summary!L918</f>
        <v>0</v>
      </c>
      <c r="K918" s="125">
        <f>Nonpt_src_summary!M918</f>
        <v>0</v>
      </c>
    </row>
    <row r="919" spans="1:11">
      <c r="A919" s="31" t="s">
        <v>151</v>
      </c>
      <c r="B919" s="31" t="str">
        <f>Nonpt_src_summary!B919</f>
        <v>Tribal</v>
      </c>
      <c r="C919" s="31">
        <f>Nonpt_src_summary!E919</f>
        <v>30</v>
      </c>
      <c r="D919" s="31" t="str">
        <f>Nonpt_src_summary!F919</f>
        <v>30109</v>
      </c>
      <c r="E919" s="31" t="str">
        <f>Nonpt_src_summary!G919</f>
        <v>2310021030</v>
      </c>
      <c r="F919" s="31" t="str">
        <f>Nonpt_src_summary!H919</f>
        <v>Truck Loading</v>
      </c>
      <c r="G919" s="160">
        <f>Nonpt_src_summary!I919</f>
        <v>0</v>
      </c>
      <c r="H919" s="124">
        <f>Nonpt_src_summary!J919</f>
        <v>0</v>
      </c>
      <c r="I919" s="124">
        <f>Nonpt_src_summary!K919</f>
        <v>0</v>
      </c>
      <c r="J919" s="124">
        <f>Nonpt_src_summary!L919</f>
        <v>0</v>
      </c>
      <c r="K919" s="125">
        <f>Nonpt_src_summary!M919</f>
        <v>0</v>
      </c>
    </row>
    <row r="920" spans="1:11">
      <c r="A920" s="31" t="s">
        <v>151</v>
      </c>
      <c r="B920" s="31" t="str">
        <f>Nonpt_src_summary!B920</f>
        <v>Tribal</v>
      </c>
      <c r="C920" s="31">
        <f>Nonpt_src_summary!E920</f>
        <v>30</v>
      </c>
      <c r="D920" s="31" t="str">
        <f>Nonpt_src_summary!F920</f>
        <v>30109</v>
      </c>
      <c r="E920" s="31" t="str">
        <f>Nonpt_src_summary!G920</f>
        <v>2310023030</v>
      </c>
      <c r="F920" s="31" t="str">
        <f>Nonpt_src_summary!H920</f>
        <v>Truck Loading</v>
      </c>
      <c r="G920" s="160">
        <f>Nonpt_src_summary!I920</f>
        <v>0</v>
      </c>
      <c r="H920" s="124">
        <f>Nonpt_src_summary!J920</f>
        <v>0</v>
      </c>
      <c r="I920" s="124">
        <f>Nonpt_src_summary!K920</f>
        <v>0</v>
      </c>
      <c r="J920" s="124">
        <f>Nonpt_src_summary!L920</f>
        <v>0</v>
      </c>
      <c r="K920" s="125">
        <f>Nonpt_src_summary!M920</f>
        <v>0</v>
      </c>
    </row>
    <row r="921" spans="1:11">
      <c r="A921" s="31" t="s">
        <v>151</v>
      </c>
      <c r="B921" s="31" t="str">
        <f>Nonpt_src_summary!B921</f>
        <v>Tribal</v>
      </c>
      <c r="C921" s="31">
        <f>Nonpt_src_summary!E921</f>
        <v>38</v>
      </c>
      <c r="D921" s="31" t="str">
        <f>Nonpt_src_summary!F921</f>
        <v>38105</v>
      </c>
      <c r="E921" s="31" t="str">
        <f>Nonpt_src_summary!G921</f>
        <v>2310011201</v>
      </c>
      <c r="F921" s="31" t="str">
        <f>Nonpt_src_summary!H921</f>
        <v>Truck Loading</v>
      </c>
      <c r="G921" s="160">
        <f>Nonpt_src_summary!I921</f>
        <v>0</v>
      </c>
      <c r="H921" s="124">
        <f>Nonpt_src_summary!J921</f>
        <v>0</v>
      </c>
      <c r="I921" s="124">
        <f>Nonpt_src_summary!K921</f>
        <v>0</v>
      </c>
      <c r="J921" s="124">
        <f>Nonpt_src_summary!L921</f>
        <v>0</v>
      </c>
      <c r="K921" s="125">
        <f>Nonpt_src_summary!M921</f>
        <v>0</v>
      </c>
    </row>
    <row r="922" spans="1:11">
      <c r="A922" s="31" t="s">
        <v>151</v>
      </c>
      <c r="B922" s="31" t="str">
        <f>Nonpt_src_summary!B922</f>
        <v>Tribal</v>
      </c>
      <c r="C922" s="31">
        <f>Nonpt_src_summary!E922</f>
        <v>38</v>
      </c>
      <c r="D922" s="31" t="str">
        <f>Nonpt_src_summary!F922</f>
        <v>38105</v>
      </c>
      <c r="E922" s="31" t="str">
        <f>Nonpt_src_summary!G922</f>
        <v>2310021030</v>
      </c>
      <c r="F922" s="31" t="str">
        <f>Nonpt_src_summary!H922</f>
        <v>Truck Loading</v>
      </c>
      <c r="G922" s="160">
        <f>Nonpt_src_summary!I922</f>
        <v>0</v>
      </c>
      <c r="H922" s="124">
        <f>Nonpt_src_summary!J922</f>
        <v>0</v>
      </c>
      <c r="I922" s="124">
        <f>Nonpt_src_summary!K922</f>
        <v>0</v>
      </c>
      <c r="J922" s="124">
        <f>Nonpt_src_summary!L922</f>
        <v>0</v>
      </c>
      <c r="K922" s="125">
        <f>Nonpt_src_summary!M922</f>
        <v>0</v>
      </c>
    </row>
    <row r="923" spans="1:11">
      <c r="A923" s="31" t="s">
        <v>151</v>
      </c>
      <c r="B923" s="31" t="str">
        <f>Nonpt_src_summary!B923</f>
        <v>Tribal</v>
      </c>
      <c r="C923" s="31">
        <f>Nonpt_src_summary!E923</f>
        <v>38</v>
      </c>
      <c r="D923" s="31" t="str">
        <f>Nonpt_src_summary!F923</f>
        <v>38105</v>
      </c>
      <c r="E923" s="31" t="str">
        <f>Nonpt_src_summary!G923</f>
        <v>2310023030</v>
      </c>
      <c r="F923" s="31" t="str">
        <f>Nonpt_src_summary!H923</f>
        <v>Truck Loading</v>
      </c>
      <c r="G923" s="160">
        <f>Nonpt_src_summary!I923</f>
        <v>0</v>
      </c>
      <c r="H923" s="124">
        <f>Nonpt_src_summary!J923</f>
        <v>0</v>
      </c>
      <c r="I923" s="124">
        <f>Nonpt_src_summary!K923</f>
        <v>0</v>
      </c>
      <c r="J923" s="124">
        <f>Nonpt_src_summary!L923</f>
        <v>0</v>
      </c>
      <c r="K923" s="125">
        <f>Nonpt_src_summary!M923</f>
        <v>0</v>
      </c>
    </row>
    <row r="924" spans="1:11">
      <c r="A924" s="31" t="s">
        <v>151</v>
      </c>
      <c r="B924" s="31" t="str">
        <f>Nonpt_src_summary!B924</f>
        <v>Tribal</v>
      </c>
      <c r="C924" s="31">
        <f>Nonpt_src_summary!E924</f>
        <v>38</v>
      </c>
      <c r="D924" s="31" t="str">
        <f>Nonpt_src_summary!F924</f>
        <v>38007</v>
      </c>
      <c r="E924" s="31" t="str">
        <f>Nonpt_src_summary!G924</f>
        <v>2310021251</v>
      </c>
      <c r="F924" s="31" t="str">
        <f>Nonpt_src_summary!H924</f>
        <v>Nonpoint Compressor Engines</v>
      </c>
      <c r="G924" s="160">
        <f>Nonpt_src_summary!I924</f>
        <v>0</v>
      </c>
      <c r="H924" s="124">
        <f>Nonpt_src_summary!J924</f>
        <v>0</v>
      </c>
      <c r="I924" s="124">
        <f>Nonpt_src_summary!K924</f>
        <v>0</v>
      </c>
      <c r="J924" s="124">
        <f>Nonpt_src_summary!L924</f>
        <v>0</v>
      </c>
      <c r="K924" s="125">
        <f>Nonpt_src_summary!M924</f>
        <v>0</v>
      </c>
    </row>
    <row r="925" spans="1:11">
      <c r="A925" s="31" t="s">
        <v>151</v>
      </c>
      <c r="B925" s="31" t="str">
        <f>Nonpt_src_summary!B925</f>
        <v>Tribal</v>
      </c>
      <c r="C925" s="31">
        <f>Nonpt_src_summary!E925</f>
        <v>38</v>
      </c>
      <c r="D925" s="31" t="str">
        <f>Nonpt_src_summary!F925</f>
        <v>38007</v>
      </c>
      <c r="E925" s="31" t="str">
        <f>Nonpt_src_summary!G925</f>
        <v>2310021351</v>
      </c>
      <c r="F925" s="31" t="str">
        <f>Nonpt_src_summary!H925</f>
        <v>Nonpoint Compressor Engines</v>
      </c>
      <c r="G925" s="160">
        <f>Nonpt_src_summary!I925</f>
        <v>0</v>
      </c>
      <c r="H925" s="124">
        <f>Nonpt_src_summary!J925</f>
        <v>0</v>
      </c>
      <c r="I925" s="124">
        <f>Nonpt_src_summary!K925</f>
        <v>0</v>
      </c>
      <c r="J925" s="124">
        <f>Nonpt_src_summary!L925</f>
        <v>0</v>
      </c>
      <c r="K925" s="125">
        <f>Nonpt_src_summary!M925</f>
        <v>0</v>
      </c>
    </row>
    <row r="926" spans="1:11">
      <c r="A926" s="31" t="s">
        <v>151</v>
      </c>
      <c r="B926" s="31" t="str">
        <f>Nonpt_src_summary!B926</f>
        <v>Tribal</v>
      </c>
      <c r="C926" s="31">
        <f>Nonpt_src_summary!E926</f>
        <v>38</v>
      </c>
      <c r="D926" s="31" t="str">
        <f>Nonpt_src_summary!F926</f>
        <v>38007</v>
      </c>
      <c r="E926" s="31" t="str">
        <f>Nonpt_src_summary!G926</f>
        <v>2310023251</v>
      </c>
      <c r="F926" s="31" t="str">
        <f>Nonpt_src_summary!H926</f>
        <v>Nonpoint Compressor Engines</v>
      </c>
      <c r="G926" s="160">
        <f>Nonpt_src_summary!I926</f>
        <v>0</v>
      </c>
      <c r="H926" s="124">
        <f>Nonpt_src_summary!J926</f>
        <v>0</v>
      </c>
      <c r="I926" s="124">
        <f>Nonpt_src_summary!K926</f>
        <v>0</v>
      </c>
      <c r="J926" s="124">
        <f>Nonpt_src_summary!L926</f>
        <v>0</v>
      </c>
      <c r="K926" s="125">
        <f>Nonpt_src_summary!M926</f>
        <v>0</v>
      </c>
    </row>
    <row r="927" spans="1:11">
      <c r="A927" s="31" t="s">
        <v>151</v>
      </c>
      <c r="B927" s="31" t="str">
        <f>Nonpt_src_summary!B927</f>
        <v>Tribal</v>
      </c>
      <c r="C927" s="31">
        <f>Nonpt_src_summary!E927</f>
        <v>38</v>
      </c>
      <c r="D927" s="31" t="str">
        <f>Nonpt_src_summary!F927</f>
        <v>38007</v>
      </c>
      <c r="E927" s="31" t="str">
        <f>Nonpt_src_summary!G927</f>
        <v>2310023351</v>
      </c>
      <c r="F927" s="31" t="str">
        <f>Nonpt_src_summary!H927</f>
        <v>Nonpoint Compressor Engines</v>
      </c>
      <c r="G927" s="160">
        <f>Nonpt_src_summary!I927</f>
        <v>0</v>
      </c>
      <c r="H927" s="124">
        <f>Nonpt_src_summary!J927</f>
        <v>0</v>
      </c>
      <c r="I927" s="124">
        <f>Nonpt_src_summary!K927</f>
        <v>0</v>
      </c>
      <c r="J927" s="124">
        <f>Nonpt_src_summary!L927</f>
        <v>0</v>
      </c>
      <c r="K927" s="125">
        <f>Nonpt_src_summary!M927</f>
        <v>0</v>
      </c>
    </row>
    <row r="928" spans="1:11">
      <c r="A928" s="31" t="s">
        <v>151</v>
      </c>
      <c r="B928" s="31" t="str">
        <f>Nonpt_src_summary!B928</f>
        <v>Tribal</v>
      </c>
      <c r="C928" s="31">
        <f>Nonpt_src_summary!E928</f>
        <v>38</v>
      </c>
      <c r="D928" s="31" t="str">
        <f>Nonpt_src_summary!F928</f>
        <v>38009</v>
      </c>
      <c r="E928" s="31" t="str">
        <f>Nonpt_src_summary!G928</f>
        <v>2310021251</v>
      </c>
      <c r="F928" s="31" t="str">
        <f>Nonpt_src_summary!H928</f>
        <v>Nonpoint Compressor Engines</v>
      </c>
      <c r="G928" s="160">
        <f>Nonpt_src_summary!I928</f>
        <v>0</v>
      </c>
      <c r="H928" s="124">
        <f>Nonpt_src_summary!J928</f>
        <v>0</v>
      </c>
      <c r="I928" s="124">
        <f>Nonpt_src_summary!K928</f>
        <v>0</v>
      </c>
      <c r="J928" s="124">
        <f>Nonpt_src_summary!L928</f>
        <v>0</v>
      </c>
      <c r="K928" s="125">
        <f>Nonpt_src_summary!M928</f>
        <v>0</v>
      </c>
    </row>
    <row r="929" spans="1:11">
      <c r="A929" s="31" t="s">
        <v>151</v>
      </c>
      <c r="B929" s="31" t="str">
        <f>Nonpt_src_summary!B929</f>
        <v>Tribal</v>
      </c>
      <c r="C929" s="31">
        <f>Nonpt_src_summary!E929</f>
        <v>38</v>
      </c>
      <c r="D929" s="31" t="str">
        <f>Nonpt_src_summary!F929</f>
        <v>38009</v>
      </c>
      <c r="E929" s="31" t="str">
        <f>Nonpt_src_summary!G929</f>
        <v>2310021351</v>
      </c>
      <c r="F929" s="31" t="str">
        <f>Nonpt_src_summary!H929</f>
        <v>Nonpoint Compressor Engines</v>
      </c>
      <c r="G929" s="160">
        <f>Nonpt_src_summary!I929</f>
        <v>0</v>
      </c>
      <c r="H929" s="124">
        <f>Nonpt_src_summary!J929</f>
        <v>0</v>
      </c>
      <c r="I929" s="124">
        <f>Nonpt_src_summary!K929</f>
        <v>0</v>
      </c>
      <c r="J929" s="124">
        <f>Nonpt_src_summary!L929</f>
        <v>0</v>
      </c>
      <c r="K929" s="125">
        <f>Nonpt_src_summary!M929</f>
        <v>0</v>
      </c>
    </row>
    <row r="930" spans="1:11">
      <c r="A930" s="31" t="s">
        <v>151</v>
      </c>
      <c r="B930" s="31" t="str">
        <f>Nonpt_src_summary!B930</f>
        <v>Tribal</v>
      </c>
      <c r="C930" s="31">
        <f>Nonpt_src_summary!E930</f>
        <v>38</v>
      </c>
      <c r="D930" s="31" t="str">
        <f>Nonpt_src_summary!F930</f>
        <v>38009</v>
      </c>
      <c r="E930" s="31" t="str">
        <f>Nonpt_src_summary!G930</f>
        <v>2310023251</v>
      </c>
      <c r="F930" s="31" t="str">
        <f>Nonpt_src_summary!H930</f>
        <v>Nonpoint Compressor Engines</v>
      </c>
      <c r="G930" s="160">
        <f>Nonpt_src_summary!I930</f>
        <v>0</v>
      </c>
      <c r="H930" s="124">
        <f>Nonpt_src_summary!J930</f>
        <v>0</v>
      </c>
      <c r="I930" s="124">
        <f>Nonpt_src_summary!K930</f>
        <v>0</v>
      </c>
      <c r="J930" s="124">
        <f>Nonpt_src_summary!L930</f>
        <v>0</v>
      </c>
      <c r="K930" s="125">
        <f>Nonpt_src_summary!M930</f>
        <v>0</v>
      </c>
    </row>
    <row r="931" spans="1:11">
      <c r="A931" s="31" t="s">
        <v>151</v>
      </c>
      <c r="B931" s="31" t="str">
        <f>Nonpt_src_summary!B931</f>
        <v>Tribal</v>
      </c>
      <c r="C931" s="31">
        <f>Nonpt_src_summary!E931</f>
        <v>38</v>
      </c>
      <c r="D931" s="31" t="str">
        <f>Nonpt_src_summary!F931</f>
        <v>38009</v>
      </c>
      <c r="E931" s="31" t="str">
        <f>Nonpt_src_summary!G931</f>
        <v>2310023351</v>
      </c>
      <c r="F931" s="31" t="str">
        <f>Nonpt_src_summary!H931</f>
        <v>Nonpoint Compressor Engines</v>
      </c>
      <c r="G931" s="160">
        <f>Nonpt_src_summary!I931</f>
        <v>0</v>
      </c>
      <c r="H931" s="124">
        <f>Nonpt_src_summary!J931</f>
        <v>0</v>
      </c>
      <c r="I931" s="124">
        <f>Nonpt_src_summary!K931</f>
        <v>0</v>
      </c>
      <c r="J931" s="124">
        <f>Nonpt_src_summary!L931</f>
        <v>0</v>
      </c>
      <c r="K931" s="125">
        <f>Nonpt_src_summary!M931</f>
        <v>0</v>
      </c>
    </row>
    <row r="932" spans="1:11">
      <c r="A932" s="31" t="s">
        <v>151</v>
      </c>
      <c r="B932" s="31" t="str">
        <f>Nonpt_src_summary!B932</f>
        <v>Tribal</v>
      </c>
      <c r="C932" s="31">
        <f>Nonpt_src_summary!E932</f>
        <v>38</v>
      </c>
      <c r="D932" s="31" t="str">
        <f>Nonpt_src_summary!F932</f>
        <v>38011</v>
      </c>
      <c r="E932" s="31" t="str">
        <f>Nonpt_src_summary!G932</f>
        <v>2310021251</v>
      </c>
      <c r="F932" s="31" t="str">
        <f>Nonpt_src_summary!H932</f>
        <v>Nonpoint Compressor Engines</v>
      </c>
      <c r="G932" s="160">
        <f>Nonpt_src_summary!I932</f>
        <v>0</v>
      </c>
      <c r="H932" s="124">
        <f>Nonpt_src_summary!J932</f>
        <v>0</v>
      </c>
      <c r="I932" s="124">
        <f>Nonpt_src_summary!K932</f>
        <v>0</v>
      </c>
      <c r="J932" s="124">
        <f>Nonpt_src_summary!L932</f>
        <v>0</v>
      </c>
      <c r="K932" s="125">
        <f>Nonpt_src_summary!M932</f>
        <v>0</v>
      </c>
    </row>
    <row r="933" spans="1:11">
      <c r="A933" s="31" t="s">
        <v>151</v>
      </c>
      <c r="B933" s="31" t="str">
        <f>Nonpt_src_summary!B933</f>
        <v>Tribal</v>
      </c>
      <c r="C933" s="31">
        <f>Nonpt_src_summary!E933</f>
        <v>38</v>
      </c>
      <c r="D933" s="31" t="str">
        <f>Nonpt_src_summary!F933</f>
        <v>38011</v>
      </c>
      <c r="E933" s="31" t="str">
        <f>Nonpt_src_summary!G933</f>
        <v>2310021351</v>
      </c>
      <c r="F933" s="31" t="str">
        <f>Nonpt_src_summary!H933</f>
        <v>Nonpoint Compressor Engines</v>
      </c>
      <c r="G933" s="160">
        <f>Nonpt_src_summary!I933</f>
        <v>0</v>
      </c>
      <c r="H933" s="124">
        <f>Nonpt_src_summary!J933</f>
        <v>0</v>
      </c>
      <c r="I933" s="124">
        <f>Nonpt_src_summary!K933</f>
        <v>0</v>
      </c>
      <c r="J933" s="124">
        <f>Nonpt_src_summary!L933</f>
        <v>0</v>
      </c>
      <c r="K933" s="125">
        <f>Nonpt_src_summary!M933</f>
        <v>0</v>
      </c>
    </row>
    <row r="934" spans="1:11">
      <c r="A934" s="31" t="s">
        <v>151</v>
      </c>
      <c r="B934" s="31" t="str">
        <f>Nonpt_src_summary!B934</f>
        <v>Tribal</v>
      </c>
      <c r="C934" s="31">
        <f>Nonpt_src_summary!E934</f>
        <v>38</v>
      </c>
      <c r="D934" s="31" t="str">
        <f>Nonpt_src_summary!F934</f>
        <v>38011</v>
      </c>
      <c r="E934" s="31" t="str">
        <f>Nonpt_src_summary!G934</f>
        <v>2310023251</v>
      </c>
      <c r="F934" s="31" t="str">
        <f>Nonpt_src_summary!H934</f>
        <v>Nonpoint Compressor Engines</v>
      </c>
      <c r="G934" s="160">
        <f>Nonpt_src_summary!I934</f>
        <v>0</v>
      </c>
      <c r="H934" s="124">
        <f>Nonpt_src_summary!J934</f>
        <v>0</v>
      </c>
      <c r="I934" s="124">
        <f>Nonpt_src_summary!K934</f>
        <v>0</v>
      </c>
      <c r="J934" s="124">
        <f>Nonpt_src_summary!L934</f>
        <v>0</v>
      </c>
      <c r="K934" s="125">
        <f>Nonpt_src_summary!M934</f>
        <v>0</v>
      </c>
    </row>
    <row r="935" spans="1:11">
      <c r="A935" s="31" t="s">
        <v>151</v>
      </c>
      <c r="B935" s="31" t="str">
        <f>Nonpt_src_summary!B935</f>
        <v>Tribal</v>
      </c>
      <c r="C935" s="31">
        <f>Nonpt_src_summary!E935</f>
        <v>38</v>
      </c>
      <c r="D935" s="31" t="str">
        <f>Nonpt_src_summary!F935</f>
        <v>38011</v>
      </c>
      <c r="E935" s="31" t="str">
        <f>Nonpt_src_summary!G935</f>
        <v>2310023351</v>
      </c>
      <c r="F935" s="31" t="str">
        <f>Nonpt_src_summary!H935</f>
        <v>Nonpoint Compressor Engines</v>
      </c>
      <c r="G935" s="160">
        <f>Nonpt_src_summary!I935</f>
        <v>0</v>
      </c>
      <c r="H935" s="124">
        <f>Nonpt_src_summary!J935</f>
        <v>0</v>
      </c>
      <c r="I935" s="124">
        <f>Nonpt_src_summary!K935</f>
        <v>0</v>
      </c>
      <c r="J935" s="124">
        <f>Nonpt_src_summary!L935</f>
        <v>0</v>
      </c>
      <c r="K935" s="125">
        <f>Nonpt_src_summary!M935</f>
        <v>0</v>
      </c>
    </row>
    <row r="936" spans="1:11">
      <c r="A936" s="31" t="s">
        <v>151</v>
      </c>
      <c r="B936" s="31" t="str">
        <f>Nonpt_src_summary!B936</f>
        <v>Tribal</v>
      </c>
      <c r="C936" s="31">
        <f>Nonpt_src_summary!E936</f>
        <v>38</v>
      </c>
      <c r="D936" s="31" t="str">
        <f>Nonpt_src_summary!F936</f>
        <v>38013</v>
      </c>
      <c r="E936" s="31" t="str">
        <f>Nonpt_src_summary!G936</f>
        <v>2310021251</v>
      </c>
      <c r="F936" s="31" t="str">
        <f>Nonpt_src_summary!H936</f>
        <v>Nonpoint Compressor Engines</v>
      </c>
      <c r="G936" s="160">
        <f>Nonpt_src_summary!I936</f>
        <v>0</v>
      </c>
      <c r="H936" s="124">
        <f>Nonpt_src_summary!J936</f>
        <v>0</v>
      </c>
      <c r="I936" s="124">
        <f>Nonpt_src_summary!K936</f>
        <v>0</v>
      </c>
      <c r="J936" s="124">
        <f>Nonpt_src_summary!L936</f>
        <v>0</v>
      </c>
      <c r="K936" s="125">
        <f>Nonpt_src_summary!M936</f>
        <v>0</v>
      </c>
    </row>
    <row r="937" spans="1:11">
      <c r="A937" s="31" t="s">
        <v>151</v>
      </c>
      <c r="B937" s="31" t="str">
        <f>Nonpt_src_summary!B937</f>
        <v>Tribal</v>
      </c>
      <c r="C937" s="31">
        <f>Nonpt_src_summary!E937</f>
        <v>38</v>
      </c>
      <c r="D937" s="31" t="str">
        <f>Nonpt_src_summary!F937</f>
        <v>38013</v>
      </c>
      <c r="E937" s="31" t="str">
        <f>Nonpt_src_summary!G937</f>
        <v>2310021351</v>
      </c>
      <c r="F937" s="31" t="str">
        <f>Nonpt_src_summary!H937</f>
        <v>Nonpoint Compressor Engines</v>
      </c>
      <c r="G937" s="160">
        <f>Nonpt_src_summary!I937</f>
        <v>0</v>
      </c>
      <c r="H937" s="124">
        <f>Nonpt_src_summary!J937</f>
        <v>0</v>
      </c>
      <c r="I937" s="124">
        <f>Nonpt_src_summary!K937</f>
        <v>0</v>
      </c>
      <c r="J937" s="124">
        <f>Nonpt_src_summary!L937</f>
        <v>0</v>
      </c>
      <c r="K937" s="125">
        <f>Nonpt_src_summary!M937</f>
        <v>0</v>
      </c>
    </row>
    <row r="938" spans="1:11">
      <c r="A938" s="31" t="s">
        <v>151</v>
      </c>
      <c r="B938" s="31" t="str">
        <f>Nonpt_src_summary!B938</f>
        <v>Tribal</v>
      </c>
      <c r="C938" s="31">
        <f>Nonpt_src_summary!E938</f>
        <v>38</v>
      </c>
      <c r="D938" s="31" t="str">
        <f>Nonpt_src_summary!F938</f>
        <v>38013</v>
      </c>
      <c r="E938" s="31" t="str">
        <f>Nonpt_src_summary!G938</f>
        <v>2310023251</v>
      </c>
      <c r="F938" s="31" t="str">
        <f>Nonpt_src_summary!H938</f>
        <v>Nonpoint Compressor Engines</v>
      </c>
      <c r="G938" s="160">
        <f>Nonpt_src_summary!I938</f>
        <v>0</v>
      </c>
      <c r="H938" s="124">
        <f>Nonpt_src_summary!J938</f>
        <v>0</v>
      </c>
      <c r="I938" s="124">
        <f>Nonpt_src_summary!K938</f>
        <v>0</v>
      </c>
      <c r="J938" s="124">
        <f>Nonpt_src_summary!L938</f>
        <v>0</v>
      </c>
      <c r="K938" s="125">
        <f>Nonpt_src_summary!M938</f>
        <v>0</v>
      </c>
    </row>
    <row r="939" spans="1:11">
      <c r="A939" s="31" t="s">
        <v>151</v>
      </c>
      <c r="B939" s="31" t="str">
        <f>Nonpt_src_summary!B939</f>
        <v>Tribal</v>
      </c>
      <c r="C939" s="31">
        <f>Nonpt_src_summary!E939</f>
        <v>38</v>
      </c>
      <c r="D939" s="31" t="str">
        <f>Nonpt_src_summary!F939</f>
        <v>38013</v>
      </c>
      <c r="E939" s="31" t="str">
        <f>Nonpt_src_summary!G939</f>
        <v>2310023351</v>
      </c>
      <c r="F939" s="31" t="str">
        <f>Nonpt_src_summary!H939</f>
        <v>Nonpoint Compressor Engines</v>
      </c>
      <c r="G939" s="160">
        <f>Nonpt_src_summary!I939</f>
        <v>0</v>
      </c>
      <c r="H939" s="124">
        <f>Nonpt_src_summary!J939</f>
        <v>0</v>
      </c>
      <c r="I939" s="124">
        <f>Nonpt_src_summary!K939</f>
        <v>0</v>
      </c>
      <c r="J939" s="124">
        <f>Nonpt_src_summary!L939</f>
        <v>0</v>
      </c>
      <c r="K939" s="125">
        <f>Nonpt_src_summary!M939</f>
        <v>0</v>
      </c>
    </row>
    <row r="940" spans="1:11">
      <c r="A940" s="31" t="s">
        <v>151</v>
      </c>
      <c r="B940" s="31" t="str">
        <f>Nonpt_src_summary!B940</f>
        <v>Tribal</v>
      </c>
      <c r="C940" s="31">
        <f>Nonpt_src_summary!E940</f>
        <v>30</v>
      </c>
      <c r="D940" s="31" t="str">
        <f>Nonpt_src_summary!F940</f>
        <v>30019</v>
      </c>
      <c r="E940" s="31" t="str">
        <f>Nonpt_src_summary!G940</f>
        <v>2310021251</v>
      </c>
      <c r="F940" s="31" t="str">
        <f>Nonpt_src_summary!H940</f>
        <v>Nonpoint Compressor Engines</v>
      </c>
      <c r="G940" s="160">
        <f>Nonpt_src_summary!I940</f>
        <v>0</v>
      </c>
      <c r="H940" s="124">
        <f>Nonpt_src_summary!J940</f>
        <v>0</v>
      </c>
      <c r="I940" s="124">
        <f>Nonpt_src_summary!K940</f>
        <v>0</v>
      </c>
      <c r="J940" s="124">
        <f>Nonpt_src_summary!L940</f>
        <v>0</v>
      </c>
      <c r="K940" s="125">
        <f>Nonpt_src_summary!M940</f>
        <v>0</v>
      </c>
    </row>
    <row r="941" spans="1:11">
      <c r="A941" s="31" t="s">
        <v>151</v>
      </c>
      <c r="B941" s="31" t="str">
        <f>Nonpt_src_summary!B941</f>
        <v>Tribal</v>
      </c>
      <c r="C941" s="31">
        <f>Nonpt_src_summary!E941</f>
        <v>30</v>
      </c>
      <c r="D941" s="31" t="str">
        <f>Nonpt_src_summary!F941</f>
        <v>30019</v>
      </c>
      <c r="E941" s="31" t="str">
        <f>Nonpt_src_summary!G941</f>
        <v>2310021351</v>
      </c>
      <c r="F941" s="31" t="str">
        <f>Nonpt_src_summary!H941</f>
        <v>Nonpoint Compressor Engines</v>
      </c>
      <c r="G941" s="160">
        <f>Nonpt_src_summary!I941</f>
        <v>0</v>
      </c>
      <c r="H941" s="124">
        <f>Nonpt_src_summary!J941</f>
        <v>0</v>
      </c>
      <c r="I941" s="124">
        <f>Nonpt_src_summary!K941</f>
        <v>0</v>
      </c>
      <c r="J941" s="124">
        <f>Nonpt_src_summary!L941</f>
        <v>0</v>
      </c>
      <c r="K941" s="125">
        <f>Nonpt_src_summary!M941</f>
        <v>0</v>
      </c>
    </row>
    <row r="942" spans="1:11">
      <c r="A942" s="31" t="s">
        <v>151</v>
      </c>
      <c r="B942" s="31" t="str">
        <f>Nonpt_src_summary!B942</f>
        <v>Tribal</v>
      </c>
      <c r="C942" s="31">
        <f>Nonpt_src_summary!E942</f>
        <v>30</v>
      </c>
      <c r="D942" s="31" t="str">
        <f>Nonpt_src_summary!F942</f>
        <v>30019</v>
      </c>
      <c r="E942" s="31" t="str">
        <f>Nonpt_src_summary!G942</f>
        <v>2310023251</v>
      </c>
      <c r="F942" s="31" t="str">
        <f>Nonpt_src_summary!H942</f>
        <v>Nonpoint Compressor Engines</v>
      </c>
      <c r="G942" s="160">
        <f>Nonpt_src_summary!I942</f>
        <v>0</v>
      </c>
      <c r="H942" s="124">
        <f>Nonpt_src_summary!J942</f>
        <v>0</v>
      </c>
      <c r="I942" s="124">
        <f>Nonpt_src_summary!K942</f>
        <v>0</v>
      </c>
      <c r="J942" s="124">
        <f>Nonpt_src_summary!L942</f>
        <v>0</v>
      </c>
      <c r="K942" s="125">
        <f>Nonpt_src_summary!M942</f>
        <v>0</v>
      </c>
    </row>
    <row r="943" spans="1:11">
      <c r="A943" s="31" t="s">
        <v>151</v>
      </c>
      <c r="B943" s="31" t="str">
        <f>Nonpt_src_summary!B943</f>
        <v>Tribal</v>
      </c>
      <c r="C943" s="31">
        <f>Nonpt_src_summary!E943</f>
        <v>30</v>
      </c>
      <c r="D943" s="31" t="str">
        <f>Nonpt_src_summary!F943</f>
        <v>30019</v>
      </c>
      <c r="E943" s="31" t="str">
        <f>Nonpt_src_summary!G943</f>
        <v>2310023351</v>
      </c>
      <c r="F943" s="31" t="str">
        <f>Nonpt_src_summary!H943</f>
        <v>Nonpoint Compressor Engines</v>
      </c>
      <c r="G943" s="160">
        <f>Nonpt_src_summary!I943</f>
        <v>0</v>
      </c>
      <c r="H943" s="124">
        <f>Nonpt_src_summary!J943</f>
        <v>0</v>
      </c>
      <c r="I943" s="124">
        <f>Nonpt_src_summary!K943</f>
        <v>0</v>
      </c>
      <c r="J943" s="124">
        <f>Nonpt_src_summary!L943</f>
        <v>0</v>
      </c>
      <c r="K943" s="125">
        <f>Nonpt_src_summary!M943</f>
        <v>0</v>
      </c>
    </row>
    <row r="944" spans="1:11">
      <c r="A944" s="31" t="s">
        <v>151</v>
      </c>
      <c r="B944" s="31" t="str">
        <f>Nonpt_src_summary!B944</f>
        <v>Tribal</v>
      </c>
      <c r="C944" s="31">
        <f>Nonpt_src_summary!E944</f>
        <v>30</v>
      </c>
      <c r="D944" s="31" t="str">
        <f>Nonpt_src_summary!F944</f>
        <v>30021</v>
      </c>
      <c r="E944" s="31" t="str">
        <f>Nonpt_src_summary!G944</f>
        <v>2310021251</v>
      </c>
      <c r="F944" s="31" t="str">
        <f>Nonpt_src_summary!H944</f>
        <v>Nonpoint Compressor Engines</v>
      </c>
      <c r="G944" s="160">
        <f>Nonpt_src_summary!I944</f>
        <v>0</v>
      </c>
      <c r="H944" s="124">
        <f>Nonpt_src_summary!J944</f>
        <v>0</v>
      </c>
      <c r="I944" s="124">
        <f>Nonpt_src_summary!K944</f>
        <v>0</v>
      </c>
      <c r="J944" s="124">
        <f>Nonpt_src_summary!L944</f>
        <v>0</v>
      </c>
      <c r="K944" s="125">
        <f>Nonpt_src_summary!M944</f>
        <v>0</v>
      </c>
    </row>
    <row r="945" spans="1:11">
      <c r="A945" s="31" t="s">
        <v>151</v>
      </c>
      <c r="B945" s="31" t="str">
        <f>Nonpt_src_summary!B945</f>
        <v>Tribal</v>
      </c>
      <c r="C945" s="31">
        <f>Nonpt_src_summary!E945</f>
        <v>30</v>
      </c>
      <c r="D945" s="31" t="str">
        <f>Nonpt_src_summary!F945</f>
        <v>30021</v>
      </c>
      <c r="E945" s="31" t="str">
        <f>Nonpt_src_summary!G945</f>
        <v>2310021351</v>
      </c>
      <c r="F945" s="31" t="str">
        <f>Nonpt_src_summary!H945</f>
        <v>Nonpoint Compressor Engines</v>
      </c>
      <c r="G945" s="160">
        <f>Nonpt_src_summary!I945</f>
        <v>0</v>
      </c>
      <c r="H945" s="124">
        <f>Nonpt_src_summary!J945</f>
        <v>0</v>
      </c>
      <c r="I945" s="124">
        <f>Nonpt_src_summary!K945</f>
        <v>0</v>
      </c>
      <c r="J945" s="124">
        <f>Nonpt_src_summary!L945</f>
        <v>0</v>
      </c>
      <c r="K945" s="125">
        <f>Nonpt_src_summary!M945</f>
        <v>0</v>
      </c>
    </row>
    <row r="946" spans="1:11">
      <c r="A946" s="31" t="s">
        <v>151</v>
      </c>
      <c r="B946" s="31" t="str">
        <f>Nonpt_src_summary!B946</f>
        <v>Tribal</v>
      </c>
      <c r="C946" s="31">
        <f>Nonpt_src_summary!E946</f>
        <v>30</v>
      </c>
      <c r="D946" s="31" t="str">
        <f>Nonpt_src_summary!F946</f>
        <v>30021</v>
      </c>
      <c r="E946" s="31" t="str">
        <f>Nonpt_src_summary!G946</f>
        <v>2310023251</v>
      </c>
      <c r="F946" s="31" t="str">
        <f>Nonpt_src_summary!H946</f>
        <v>Nonpoint Compressor Engines</v>
      </c>
      <c r="G946" s="160">
        <f>Nonpt_src_summary!I946</f>
        <v>0</v>
      </c>
      <c r="H946" s="124">
        <f>Nonpt_src_summary!J946</f>
        <v>0</v>
      </c>
      <c r="I946" s="124">
        <f>Nonpt_src_summary!K946</f>
        <v>0</v>
      </c>
      <c r="J946" s="124">
        <f>Nonpt_src_summary!L946</f>
        <v>0</v>
      </c>
      <c r="K946" s="125">
        <f>Nonpt_src_summary!M946</f>
        <v>0</v>
      </c>
    </row>
    <row r="947" spans="1:11">
      <c r="A947" s="31" t="s">
        <v>151</v>
      </c>
      <c r="B947" s="31" t="str">
        <f>Nonpt_src_summary!B947</f>
        <v>Tribal</v>
      </c>
      <c r="C947" s="31">
        <f>Nonpt_src_summary!E947</f>
        <v>30</v>
      </c>
      <c r="D947" s="31" t="str">
        <f>Nonpt_src_summary!F947</f>
        <v>30021</v>
      </c>
      <c r="E947" s="31" t="str">
        <f>Nonpt_src_summary!G947</f>
        <v>2310023351</v>
      </c>
      <c r="F947" s="31" t="str">
        <f>Nonpt_src_summary!H947</f>
        <v>Nonpoint Compressor Engines</v>
      </c>
      <c r="G947" s="160">
        <f>Nonpt_src_summary!I947</f>
        <v>0</v>
      </c>
      <c r="H947" s="124">
        <f>Nonpt_src_summary!J947</f>
        <v>0</v>
      </c>
      <c r="I947" s="124">
        <f>Nonpt_src_summary!K947</f>
        <v>0</v>
      </c>
      <c r="J947" s="124">
        <f>Nonpt_src_summary!L947</f>
        <v>0</v>
      </c>
      <c r="K947" s="125">
        <f>Nonpt_src_summary!M947</f>
        <v>0</v>
      </c>
    </row>
    <row r="948" spans="1:11">
      <c r="A948" s="31" t="s">
        <v>151</v>
      </c>
      <c r="B948" s="31" t="str">
        <f>Nonpt_src_summary!B948</f>
        <v>Tribal</v>
      </c>
      <c r="C948" s="31">
        <f>Nonpt_src_summary!E948</f>
        <v>38</v>
      </c>
      <c r="D948" s="31" t="str">
        <f>Nonpt_src_summary!F948</f>
        <v>38023</v>
      </c>
      <c r="E948" s="31" t="str">
        <f>Nonpt_src_summary!G948</f>
        <v>2310021251</v>
      </c>
      <c r="F948" s="31" t="str">
        <f>Nonpt_src_summary!H948</f>
        <v>Nonpoint Compressor Engines</v>
      </c>
      <c r="G948" s="160">
        <f>Nonpt_src_summary!I948</f>
        <v>0</v>
      </c>
      <c r="H948" s="124">
        <f>Nonpt_src_summary!J948</f>
        <v>0</v>
      </c>
      <c r="I948" s="124">
        <f>Nonpt_src_summary!K948</f>
        <v>0</v>
      </c>
      <c r="J948" s="124">
        <f>Nonpt_src_summary!L948</f>
        <v>0</v>
      </c>
      <c r="K948" s="125">
        <f>Nonpt_src_summary!M948</f>
        <v>0</v>
      </c>
    </row>
    <row r="949" spans="1:11">
      <c r="A949" s="31" t="s">
        <v>151</v>
      </c>
      <c r="B949" s="31" t="str">
        <f>Nonpt_src_summary!B949</f>
        <v>Tribal</v>
      </c>
      <c r="C949" s="31">
        <f>Nonpt_src_summary!E949</f>
        <v>38</v>
      </c>
      <c r="D949" s="31" t="str">
        <f>Nonpt_src_summary!F949</f>
        <v>38023</v>
      </c>
      <c r="E949" s="31" t="str">
        <f>Nonpt_src_summary!G949</f>
        <v>2310021351</v>
      </c>
      <c r="F949" s="31" t="str">
        <f>Nonpt_src_summary!H949</f>
        <v>Nonpoint Compressor Engines</v>
      </c>
      <c r="G949" s="160">
        <f>Nonpt_src_summary!I949</f>
        <v>0</v>
      </c>
      <c r="H949" s="124">
        <f>Nonpt_src_summary!J949</f>
        <v>0</v>
      </c>
      <c r="I949" s="124">
        <f>Nonpt_src_summary!K949</f>
        <v>0</v>
      </c>
      <c r="J949" s="124">
        <f>Nonpt_src_summary!L949</f>
        <v>0</v>
      </c>
      <c r="K949" s="125">
        <f>Nonpt_src_summary!M949</f>
        <v>0</v>
      </c>
    </row>
    <row r="950" spans="1:11">
      <c r="A950" s="31" t="s">
        <v>151</v>
      </c>
      <c r="B950" s="31" t="str">
        <f>Nonpt_src_summary!B950</f>
        <v>Tribal</v>
      </c>
      <c r="C950" s="31">
        <f>Nonpt_src_summary!E950</f>
        <v>38</v>
      </c>
      <c r="D950" s="31" t="str">
        <f>Nonpt_src_summary!F950</f>
        <v>38023</v>
      </c>
      <c r="E950" s="31" t="str">
        <f>Nonpt_src_summary!G950</f>
        <v>2310023251</v>
      </c>
      <c r="F950" s="31" t="str">
        <f>Nonpt_src_summary!H950</f>
        <v>Nonpoint Compressor Engines</v>
      </c>
      <c r="G950" s="160">
        <f>Nonpt_src_summary!I950</f>
        <v>0</v>
      </c>
      <c r="H950" s="124">
        <f>Nonpt_src_summary!J950</f>
        <v>0</v>
      </c>
      <c r="I950" s="124">
        <f>Nonpt_src_summary!K950</f>
        <v>0</v>
      </c>
      <c r="J950" s="124">
        <f>Nonpt_src_summary!L950</f>
        <v>0</v>
      </c>
      <c r="K950" s="125">
        <f>Nonpt_src_summary!M950</f>
        <v>0</v>
      </c>
    </row>
    <row r="951" spans="1:11">
      <c r="A951" s="31" t="s">
        <v>151</v>
      </c>
      <c r="B951" s="31" t="str">
        <f>Nonpt_src_summary!B951</f>
        <v>Tribal</v>
      </c>
      <c r="C951" s="31">
        <f>Nonpt_src_summary!E951</f>
        <v>38</v>
      </c>
      <c r="D951" s="31" t="str">
        <f>Nonpt_src_summary!F951</f>
        <v>38023</v>
      </c>
      <c r="E951" s="31" t="str">
        <f>Nonpt_src_summary!G951</f>
        <v>2310023351</v>
      </c>
      <c r="F951" s="31" t="str">
        <f>Nonpt_src_summary!H951</f>
        <v>Nonpoint Compressor Engines</v>
      </c>
      <c r="G951" s="160">
        <f>Nonpt_src_summary!I951</f>
        <v>0</v>
      </c>
      <c r="H951" s="124">
        <f>Nonpt_src_summary!J951</f>
        <v>0</v>
      </c>
      <c r="I951" s="124">
        <f>Nonpt_src_summary!K951</f>
        <v>0</v>
      </c>
      <c r="J951" s="124">
        <f>Nonpt_src_summary!L951</f>
        <v>0</v>
      </c>
      <c r="K951" s="125">
        <f>Nonpt_src_summary!M951</f>
        <v>0</v>
      </c>
    </row>
    <row r="952" spans="1:11">
      <c r="A952" s="31" t="s">
        <v>151</v>
      </c>
      <c r="B952" s="31" t="str">
        <f>Nonpt_src_summary!B952</f>
        <v>Tribal</v>
      </c>
      <c r="C952" s="31">
        <f>Nonpt_src_summary!E952</f>
        <v>38</v>
      </c>
      <c r="D952" s="31" t="str">
        <f>Nonpt_src_summary!F952</f>
        <v>38025</v>
      </c>
      <c r="E952" s="31" t="str">
        <f>Nonpt_src_summary!G952</f>
        <v>2310021251</v>
      </c>
      <c r="F952" s="31" t="str">
        <f>Nonpt_src_summary!H952</f>
        <v>Nonpoint Compressor Engines</v>
      </c>
      <c r="G952" s="160">
        <f>Nonpt_src_summary!I952</f>
        <v>0</v>
      </c>
      <c r="H952" s="124">
        <f>Nonpt_src_summary!J952</f>
        <v>0</v>
      </c>
      <c r="I952" s="124">
        <f>Nonpt_src_summary!K952</f>
        <v>0</v>
      </c>
      <c r="J952" s="124">
        <f>Nonpt_src_summary!L952</f>
        <v>0</v>
      </c>
      <c r="K952" s="125">
        <f>Nonpt_src_summary!M952</f>
        <v>0</v>
      </c>
    </row>
    <row r="953" spans="1:11">
      <c r="A953" s="31" t="s">
        <v>151</v>
      </c>
      <c r="B953" s="31" t="str">
        <f>Nonpt_src_summary!B953</f>
        <v>Tribal</v>
      </c>
      <c r="C953" s="31">
        <f>Nonpt_src_summary!E953</f>
        <v>38</v>
      </c>
      <c r="D953" s="31" t="str">
        <f>Nonpt_src_summary!F953</f>
        <v>38025</v>
      </c>
      <c r="E953" s="31" t="str">
        <f>Nonpt_src_summary!G953</f>
        <v>2310021351</v>
      </c>
      <c r="F953" s="31" t="str">
        <f>Nonpt_src_summary!H953</f>
        <v>Nonpoint Compressor Engines</v>
      </c>
      <c r="G953" s="160">
        <f>Nonpt_src_summary!I953</f>
        <v>0</v>
      </c>
      <c r="H953" s="124">
        <f>Nonpt_src_summary!J953</f>
        <v>0</v>
      </c>
      <c r="I953" s="124">
        <f>Nonpt_src_summary!K953</f>
        <v>0</v>
      </c>
      <c r="J953" s="124">
        <f>Nonpt_src_summary!L953</f>
        <v>0</v>
      </c>
      <c r="K953" s="125">
        <f>Nonpt_src_summary!M953</f>
        <v>0</v>
      </c>
    </row>
    <row r="954" spans="1:11">
      <c r="A954" s="31" t="s">
        <v>151</v>
      </c>
      <c r="B954" s="31" t="str">
        <f>Nonpt_src_summary!B954</f>
        <v>Tribal</v>
      </c>
      <c r="C954" s="31">
        <f>Nonpt_src_summary!E954</f>
        <v>38</v>
      </c>
      <c r="D954" s="31" t="str">
        <f>Nonpt_src_summary!F954</f>
        <v>38025</v>
      </c>
      <c r="E954" s="31" t="str">
        <f>Nonpt_src_summary!G954</f>
        <v>2310023251</v>
      </c>
      <c r="F954" s="31" t="str">
        <f>Nonpt_src_summary!H954</f>
        <v>Nonpoint Compressor Engines</v>
      </c>
      <c r="G954" s="160">
        <f>Nonpt_src_summary!I954</f>
        <v>0</v>
      </c>
      <c r="H954" s="124">
        <f>Nonpt_src_summary!J954</f>
        <v>0</v>
      </c>
      <c r="I954" s="124">
        <f>Nonpt_src_summary!K954</f>
        <v>0</v>
      </c>
      <c r="J954" s="124">
        <f>Nonpt_src_summary!L954</f>
        <v>0</v>
      </c>
      <c r="K954" s="125">
        <f>Nonpt_src_summary!M954</f>
        <v>0</v>
      </c>
    </row>
    <row r="955" spans="1:11">
      <c r="A955" s="31" t="s">
        <v>151</v>
      </c>
      <c r="B955" s="31" t="str">
        <f>Nonpt_src_summary!B955</f>
        <v>Tribal</v>
      </c>
      <c r="C955" s="31">
        <f>Nonpt_src_summary!E955</f>
        <v>38</v>
      </c>
      <c r="D955" s="31" t="str">
        <f>Nonpt_src_summary!F955</f>
        <v>38025</v>
      </c>
      <c r="E955" s="31" t="str">
        <f>Nonpt_src_summary!G955</f>
        <v>2310023351</v>
      </c>
      <c r="F955" s="31" t="str">
        <f>Nonpt_src_summary!H955</f>
        <v>Nonpoint Compressor Engines</v>
      </c>
      <c r="G955" s="160">
        <f>Nonpt_src_summary!I955</f>
        <v>0</v>
      </c>
      <c r="H955" s="124">
        <f>Nonpt_src_summary!J955</f>
        <v>0</v>
      </c>
      <c r="I955" s="124">
        <f>Nonpt_src_summary!K955</f>
        <v>0</v>
      </c>
      <c r="J955" s="124">
        <f>Nonpt_src_summary!L955</f>
        <v>0</v>
      </c>
      <c r="K955" s="125">
        <f>Nonpt_src_summary!M955</f>
        <v>0</v>
      </c>
    </row>
    <row r="956" spans="1:11">
      <c r="A956" s="31" t="s">
        <v>151</v>
      </c>
      <c r="B956" s="31" t="str">
        <f>Nonpt_src_summary!B956</f>
        <v>Tribal</v>
      </c>
      <c r="C956" s="31">
        <f>Nonpt_src_summary!E956</f>
        <v>30</v>
      </c>
      <c r="D956" s="31" t="str">
        <f>Nonpt_src_summary!F956</f>
        <v>30025</v>
      </c>
      <c r="E956" s="31" t="str">
        <f>Nonpt_src_summary!G956</f>
        <v>2310021251</v>
      </c>
      <c r="F956" s="31" t="str">
        <f>Nonpt_src_summary!H956</f>
        <v>Nonpoint Compressor Engines</v>
      </c>
      <c r="G956" s="160">
        <f>Nonpt_src_summary!I956</f>
        <v>0</v>
      </c>
      <c r="H956" s="124">
        <f>Nonpt_src_summary!J956</f>
        <v>0</v>
      </c>
      <c r="I956" s="124">
        <f>Nonpt_src_summary!K956</f>
        <v>0</v>
      </c>
      <c r="J956" s="124">
        <f>Nonpt_src_summary!L956</f>
        <v>0</v>
      </c>
      <c r="K956" s="125">
        <f>Nonpt_src_summary!M956</f>
        <v>0</v>
      </c>
    </row>
    <row r="957" spans="1:11">
      <c r="A957" s="31" t="s">
        <v>151</v>
      </c>
      <c r="B957" s="31" t="str">
        <f>Nonpt_src_summary!B957</f>
        <v>Tribal</v>
      </c>
      <c r="C957" s="31">
        <f>Nonpt_src_summary!E957</f>
        <v>30</v>
      </c>
      <c r="D957" s="31" t="str">
        <f>Nonpt_src_summary!F957</f>
        <v>30025</v>
      </c>
      <c r="E957" s="31" t="str">
        <f>Nonpt_src_summary!G957</f>
        <v>2310021351</v>
      </c>
      <c r="F957" s="31" t="str">
        <f>Nonpt_src_summary!H957</f>
        <v>Nonpoint Compressor Engines</v>
      </c>
      <c r="G957" s="160">
        <f>Nonpt_src_summary!I957</f>
        <v>0</v>
      </c>
      <c r="H957" s="124">
        <f>Nonpt_src_summary!J957</f>
        <v>0</v>
      </c>
      <c r="I957" s="124">
        <f>Nonpt_src_summary!K957</f>
        <v>0</v>
      </c>
      <c r="J957" s="124">
        <f>Nonpt_src_summary!L957</f>
        <v>0</v>
      </c>
      <c r="K957" s="125">
        <f>Nonpt_src_summary!M957</f>
        <v>0</v>
      </c>
    </row>
    <row r="958" spans="1:11">
      <c r="A958" s="31" t="s">
        <v>151</v>
      </c>
      <c r="B958" s="31" t="str">
        <f>Nonpt_src_summary!B958</f>
        <v>Tribal</v>
      </c>
      <c r="C958" s="31">
        <f>Nonpt_src_summary!E958</f>
        <v>30</v>
      </c>
      <c r="D958" s="31" t="str">
        <f>Nonpt_src_summary!F958</f>
        <v>30025</v>
      </c>
      <c r="E958" s="31" t="str">
        <f>Nonpt_src_summary!G958</f>
        <v>2310023251</v>
      </c>
      <c r="F958" s="31" t="str">
        <f>Nonpt_src_summary!H958</f>
        <v>Nonpoint Compressor Engines</v>
      </c>
      <c r="G958" s="160">
        <f>Nonpt_src_summary!I958</f>
        <v>0</v>
      </c>
      <c r="H958" s="124">
        <f>Nonpt_src_summary!J958</f>
        <v>0</v>
      </c>
      <c r="I958" s="124">
        <f>Nonpt_src_summary!K958</f>
        <v>0</v>
      </c>
      <c r="J958" s="124">
        <f>Nonpt_src_summary!L958</f>
        <v>0</v>
      </c>
      <c r="K958" s="125">
        <f>Nonpt_src_summary!M958</f>
        <v>0</v>
      </c>
    </row>
    <row r="959" spans="1:11">
      <c r="A959" s="31" t="s">
        <v>151</v>
      </c>
      <c r="B959" s="31" t="str">
        <f>Nonpt_src_summary!B959</f>
        <v>Tribal</v>
      </c>
      <c r="C959" s="31">
        <f>Nonpt_src_summary!E959</f>
        <v>30</v>
      </c>
      <c r="D959" s="31" t="str">
        <f>Nonpt_src_summary!F959</f>
        <v>30025</v>
      </c>
      <c r="E959" s="31" t="str">
        <f>Nonpt_src_summary!G959</f>
        <v>2310023351</v>
      </c>
      <c r="F959" s="31" t="str">
        <f>Nonpt_src_summary!H959</f>
        <v>Nonpoint Compressor Engines</v>
      </c>
      <c r="G959" s="160">
        <f>Nonpt_src_summary!I959</f>
        <v>0</v>
      </c>
      <c r="H959" s="124">
        <f>Nonpt_src_summary!J959</f>
        <v>0</v>
      </c>
      <c r="I959" s="124">
        <f>Nonpt_src_summary!K959</f>
        <v>0</v>
      </c>
      <c r="J959" s="124">
        <f>Nonpt_src_summary!L959</f>
        <v>0</v>
      </c>
      <c r="K959" s="125">
        <f>Nonpt_src_summary!M959</f>
        <v>0</v>
      </c>
    </row>
    <row r="960" spans="1:11">
      <c r="A960" s="31" t="s">
        <v>151</v>
      </c>
      <c r="B960" s="31" t="str">
        <f>Nonpt_src_summary!B960</f>
        <v>Tribal</v>
      </c>
      <c r="C960" s="31">
        <f>Nonpt_src_summary!E960</f>
        <v>30</v>
      </c>
      <c r="D960" s="31" t="str">
        <f>Nonpt_src_summary!F960</f>
        <v>30033</v>
      </c>
      <c r="E960" s="31" t="str">
        <f>Nonpt_src_summary!G960</f>
        <v>2310021251</v>
      </c>
      <c r="F960" s="31" t="str">
        <f>Nonpt_src_summary!H960</f>
        <v>Nonpoint Compressor Engines</v>
      </c>
      <c r="G960" s="160">
        <f>Nonpt_src_summary!I960</f>
        <v>0</v>
      </c>
      <c r="H960" s="124">
        <f>Nonpt_src_summary!J960</f>
        <v>0</v>
      </c>
      <c r="I960" s="124">
        <f>Nonpt_src_summary!K960</f>
        <v>0</v>
      </c>
      <c r="J960" s="124">
        <f>Nonpt_src_summary!L960</f>
        <v>0</v>
      </c>
      <c r="K960" s="125">
        <f>Nonpt_src_summary!M960</f>
        <v>0</v>
      </c>
    </row>
    <row r="961" spans="1:11">
      <c r="A961" s="31" t="s">
        <v>151</v>
      </c>
      <c r="B961" s="31" t="str">
        <f>Nonpt_src_summary!B961</f>
        <v>Tribal</v>
      </c>
      <c r="C961" s="31">
        <f>Nonpt_src_summary!E961</f>
        <v>30</v>
      </c>
      <c r="D961" s="31" t="str">
        <f>Nonpt_src_summary!F961</f>
        <v>30033</v>
      </c>
      <c r="E961" s="31" t="str">
        <f>Nonpt_src_summary!G961</f>
        <v>2310021351</v>
      </c>
      <c r="F961" s="31" t="str">
        <f>Nonpt_src_summary!H961</f>
        <v>Nonpoint Compressor Engines</v>
      </c>
      <c r="G961" s="160">
        <f>Nonpt_src_summary!I961</f>
        <v>0</v>
      </c>
      <c r="H961" s="124">
        <f>Nonpt_src_summary!J961</f>
        <v>0</v>
      </c>
      <c r="I961" s="124">
        <f>Nonpt_src_summary!K961</f>
        <v>0</v>
      </c>
      <c r="J961" s="124">
        <f>Nonpt_src_summary!L961</f>
        <v>0</v>
      </c>
      <c r="K961" s="125">
        <f>Nonpt_src_summary!M961</f>
        <v>0</v>
      </c>
    </row>
    <row r="962" spans="1:11">
      <c r="A962" s="31" t="s">
        <v>151</v>
      </c>
      <c r="B962" s="31" t="str">
        <f>Nonpt_src_summary!B962</f>
        <v>Tribal</v>
      </c>
      <c r="C962" s="31">
        <f>Nonpt_src_summary!E962</f>
        <v>30</v>
      </c>
      <c r="D962" s="31" t="str">
        <f>Nonpt_src_summary!F962</f>
        <v>30033</v>
      </c>
      <c r="E962" s="31" t="str">
        <f>Nonpt_src_summary!G962</f>
        <v>2310023251</v>
      </c>
      <c r="F962" s="31" t="str">
        <f>Nonpt_src_summary!H962</f>
        <v>Nonpoint Compressor Engines</v>
      </c>
      <c r="G962" s="160">
        <f>Nonpt_src_summary!I962</f>
        <v>0</v>
      </c>
      <c r="H962" s="124">
        <f>Nonpt_src_summary!J962</f>
        <v>0</v>
      </c>
      <c r="I962" s="124">
        <f>Nonpt_src_summary!K962</f>
        <v>0</v>
      </c>
      <c r="J962" s="124">
        <f>Nonpt_src_summary!L962</f>
        <v>0</v>
      </c>
      <c r="K962" s="125">
        <f>Nonpt_src_summary!M962</f>
        <v>0</v>
      </c>
    </row>
    <row r="963" spans="1:11">
      <c r="A963" s="31" t="s">
        <v>151</v>
      </c>
      <c r="B963" s="31" t="str">
        <f>Nonpt_src_summary!B963</f>
        <v>Tribal</v>
      </c>
      <c r="C963" s="31">
        <f>Nonpt_src_summary!E963</f>
        <v>30</v>
      </c>
      <c r="D963" s="31" t="str">
        <f>Nonpt_src_summary!F963</f>
        <v>30033</v>
      </c>
      <c r="E963" s="31" t="str">
        <f>Nonpt_src_summary!G963</f>
        <v>2310023351</v>
      </c>
      <c r="F963" s="31" t="str">
        <f>Nonpt_src_summary!H963</f>
        <v>Nonpoint Compressor Engines</v>
      </c>
      <c r="G963" s="160">
        <f>Nonpt_src_summary!I963</f>
        <v>0</v>
      </c>
      <c r="H963" s="124">
        <f>Nonpt_src_summary!J963</f>
        <v>0</v>
      </c>
      <c r="I963" s="124">
        <f>Nonpt_src_summary!K963</f>
        <v>0</v>
      </c>
      <c r="J963" s="124">
        <f>Nonpt_src_summary!L963</f>
        <v>0</v>
      </c>
      <c r="K963" s="125">
        <f>Nonpt_src_summary!M963</f>
        <v>0</v>
      </c>
    </row>
    <row r="964" spans="1:11">
      <c r="A964" s="31" t="s">
        <v>151</v>
      </c>
      <c r="B964" s="31" t="str">
        <f>Nonpt_src_summary!B964</f>
        <v>Tribal</v>
      </c>
      <c r="C964" s="31">
        <f>Nonpt_src_summary!E964</f>
        <v>38</v>
      </c>
      <c r="D964" s="31" t="str">
        <f>Nonpt_src_summary!F964</f>
        <v>38033</v>
      </c>
      <c r="E964" s="31" t="str">
        <f>Nonpt_src_summary!G964</f>
        <v>2310021251</v>
      </c>
      <c r="F964" s="31" t="str">
        <f>Nonpt_src_summary!H964</f>
        <v>Nonpoint Compressor Engines</v>
      </c>
      <c r="G964" s="160">
        <f>Nonpt_src_summary!I964</f>
        <v>0</v>
      </c>
      <c r="H964" s="124">
        <f>Nonpt_src_summary!J964</f>
        <v>0</v>
      </c>
      <c r="I964" s="124">
        <f>Nonpt_src_summary!K964</f>
        <v>0</v>
      </c>
      <c r="J964" s="124">
        <f>Nonpt_src_summary!L964</f>
        <v>0</v>
      </c>
      <c r="K964" s="125">
        <f>Nonpt_src_summary!M964</f>
        <v>0</v>
      </c>
    </row>
    <row r="965" spans="1:11">
      <c r="A965" s="31" t="s">
        <v>151</v>
      </c>
      <c r="B965" s="31" t="str">
        <f>Nonpt_src_summary!B965</f>
        <v>Tribal</v>
      </c>
      <c r="C965" s="31">
        <f>Nonpt_src_summary!E965</f>
        <v>38</v>
      </c>
      <c r="D965" s="31" t="str">
        <f>Nonpt_src_summary!F965</f>
        <v>38033</v>
      </c>
      <c r="E965" s="31" t="str">
        <f>Nonpt_src_summary!G965</f>
        <v>2310021351</v>
      </c>
      <c r="F965" s="31" t="str">
        <f>Nonpt_src_summary!H965</f>
        <v>Nonpoint Compressor Engines</v>
      </c>
      <c r="G965" s="160">
        <f>Nonpt_src_summary!I965</f>
        <v>0</v>
      </c>
      <c r="H965" s="124">
        <f>Nonpt_src_summary!J965</f>
        <v>0</v>
      </c>
      <c r="I965" s="124">
        <f>Nonpt_src_summary!K965</f>
        <v>0</v>
      </c>
      <c r="J965" s="124">
        <f>Nonpt_src_summary!L965</f>
        <v>0</v>
      </c>
      <c r="K965" s="125">
        <f>Nonpt_src_summary!M965</f>
        <v>0</v>
      </c>
    </row>
    <row r="966" spans="1:11">
      <c r="A966" s="31" t="s">
        <v>151</v>
      </c>
      <c r="B966" s="31" t="str">
        <f>Nonpt_src_summary!B966</f>
        <v>Tribal</v>
      </c>
      <c r="C966" s="31">
        <f>Nonpt_src_summary!E966</f>
        <v>38</v>
      </c>
      <c r="D966" s="31" t="str">
        <f>Nonpt_src_summary!F966</f>
        <v>38033</v>
      </c>
      <c r="E966" s="31" t="str">
        <f>Nonpt_src_summary!G966</f>
        <v>2310023251</v>
      </c>
      <c r="F966" s="31" t="str">
        <f>Nonpt_src_summary!H966</f>
        <v>Nonpoint Compressor Engines</v>
      </c>
      <c r="G966" s="160">
        <f>Nonpt_src_summary!I966</f>
        <v>0</v>
      </c>
      <c r="H966" s="124">
        <f>Nonpt_src_summary!J966</f>
        <v>0</v>
      </c>
      <c r="I966" s="124">
        <f>Nonpt_src_summary!K966</f>
        <v>0</v>
      </c>
      <c r="J966" s="124">
        <f>Nonpt_src_summary!L966</f>
        <v>0</v>
      </c>
      <c r="K966" s="125">
        <f>Nonpt_src_summary!M966</f>
        <v>0</v>
      </c>
    </row>
    <row r="967" spans="1:11">
      <c r="A967" s="31" t="s">
        <v>151</v>
      </c>
      <c r="B967" s="31" t="str">
        <f>Nonpt_src_summary!B967</f>
        <v>Tribal</v>
      </c>
      <c r="C967" s="31">
        <f>Nonpt_src_summary!E967</f>
        <v>38</v>
      </c>
      <c r="D967" s="31" t="str">
        <f>Nonpt_src_summary!F967</f>
        <v>38033</v>
      </c>
      <c r="E967" s="31" t="str">
        <f>Nonpt_src_summary!G967</f>
        <v>2310023351</v>
      </c>
      <c r="F967" s="31" t="str">
        <f>Nonpt_src_summary!H967</f>
        <v>Nonpoint Compressor Engines</v>
      </c>
      <c r="G967" s="160">
        <f>Nonpt_src_summary!I967</f>
        <v>0</v>
      </c>
      <c r="H967" s="124">
        <f>Nonpt_src_summary!J967</f>
        <v>0</v>
      </c>
      <c r="I967" s="124">
        <f>Nonpt_src_summary!K967</f>
        <v>0</v>
      </c>
      <c r="J967" s="124">
        <f>Nonpt_src_summary!L967</f>
        <v>0</v>
      </c>
      <c r="K967" s="125">
        <f>Nonpt_src_summary!M967</f>
        <v>0</v>
      </c>
    </row>
    <row r="968" spans="1:11">
      <c r="A968" s="31" t="s">
        <v>151</v>
      </c>
      <c r="B968" s="31" t="str">
        <f>Nonpt_src_summary!B968</f>
        <v>Tribal</v>
      </c>
      <c r="C968" s="31">
        <f>Nonpt_src_summary!E968</f>
        <v>46</v>
      </c>
      <c r="D968" s="31" t="str">
        <f>Nonpt_src_summary!F968</f>
        <v>46063</v>
      </c>
      <c r="E968" s="31" t="str">
        <f>Nonpt_src_summary!G968</f>
        <v>2310021251</v>
      </c>
      <c r="F968" s="31" t="str">
        <f>Nonpt_src_summary!H968</f>
        <v>Nonpoint Compressor Engines</v>
      </c>
      <c r="G968" s="160">
        <f>Nonpt_src_summary!I968</f>
        <v>0</v>
      </c>
      <c r="H968" s="124">
        <f>Nonpt_src_summary!J968</f>
        <v>0</v>
      </c>
      <c r="I968" s="124">
        <f>Nonpt_src_summary!K968</f>
        <v>0</v>
      </c>
      <c r="J968" s="124">
        <f>Nonpt_src_summary!L968</f>
        <v>0</v>
      </c>
      <c r="K968" s="125">
        <f>Nonpt_src_summary!M968</f>
        <v>0</v>
      </c>
    </row>
    <row r="969" spans="1:11">
      <c r="A969" s="31" t="s">
        <v>151</v>
      </c>
      <c r="B969" s="31" t="str">
        <f>Nonpt_src_summary!B969</f>
        <v>Tribal</v>
      </c>
      <c r="C969" s="31">
        <f>Nonpt_src_summary!E969</f>
        <v>46</v>
      </c>
      <c r="D969" s="31" t="str">
        <f>Nonpt_src_summary!F969</f>
        <v>46063</v>
      </c>
      <c r="E969" s="31" t="str">
        <f>Nonpt_src_summary!G969</f>
        <v>2310021351</v>
      </c>
      <c r="F969" s="31" t="str">
        <f>Nonpt_src_summary!H969</f>
        <v>Nonpoint Compressor Engines</v>
      </c>
      <c r="G969" s="160">
        <f>Nonpt_src_summary!I969</f>
        <v>0</v>
      </c>
      <c r="H969" s="124">
        <f>Nonpt_src_summary!J969</f>
        <v>0</v>
      </c>
      <c r="I969" s="124">
        <f>Nonpt_src_summary!K969</f>
        <v>0</v>
      </c>
      <c r="J969" s="124">
        <f>Nonpt_src_summary!L969</f>
        <v>0</v>
      </c>
      <c r="K969" s="125">
        <f>Nonpt_src_summary!M969</f>
        <v>0</v>
      </c>
    </row>
    <row r="970" spans="1:11">
      <c r="A970" s="31" t="s">
        <v>151</v>
      </c>
      <c r="B970" s="31" t="str">
        <f>Nonpt_src_summary!B970</f>
        <v>Tribal</v>
      </c>
      <c r="C970" s="31">
        <f>Nonpt_src_summary!E970</f>
        <v>46</v>
      </c>
      <c r="D970" s="31" t="str">
        <f>Nonpt_src_summary!F970</f>
        <v>46063</v>
      </c>
      <c r="E970" s="31" t="str">
        <f>Nonpt_src_summary!G970</f>
        <v>2310023251</v>
      </c>
      <c r="F970" s="31" t="str">
        <f>Nonpt_src_summary!H970</f>
        <v>Nonpoint Compressor Engines</v>
      </c>
      <c r="G970" s="160">
        <f>Nonpt_src_summary!I970</f>
        <v>0</v>
      </c>
      <c r="H970" s="124">
        <f>Nonpt_src_summary!J970</f>
        <v>0</v>
      </c>
      <c r="I970" s="124">
        <f>Nonpt_src_summary!K970</f>
        <v>0</v>
      </c>
      <c r="J970" s="124">
        <f>Nonpt_src_summary!L970</f>
        <v>0</v>
      </c>
      <c r="K970" s="125">
        <f>Nonpt_src_summary!M970</f>
        <v>0</v>
      </c>
    </row>
    <row r="971" spans="1:11">
      <c r="A971" s="31" t="s">
        <v>151</v>
      </c>
      <c r="B971" s="31" t="str">
        <f>Nonpt_src_summary!B971</f>
        <v>Tribal</v>
      </c>
      <c r="C971" s="31">
        <f>Nonpt_src_summary!E971</f>
        <v>46</v>
      </c>
      <c r="D971" s="31" t="str">
        <f>Nonpt_src_summary!F971</f>
        <v>46063</v>
      </c>
      <c r="E971" s="31" t="str">
        <f>Nonpt_src_summary!G971</f>
        <v>2310023351</v>
      </c>
      <c r="F971" s="31" t="str">
        <f>Nonpt_src_summary!H971</f>
        <v>Nonpoint Compressor Engines</v>
      </c>
      <c r="G971" s="160">
        <f>Nonpt_src_summary!I971</f>
        <v>0</v>
      </c>
      <c r="H971" s="124">
        <f>Nonpt_src_summary!J971</f>
        <v>0</v>
      </c>
      <c r="I971" s="124">
        <f>Nonpt_src_summary!K971</f>
        <v>0</v>
      </c>
      <c r="J971" s="124">
        <f>Nonpt_src_summary!L971</f>
        <v>0</v>
      </c>
      <c r="K971" s="125">
        <f>Nonpt_src_summary!M971</f>
        <v>0</v>
      </c>
    </row>
    <row r="972" spans="1:11">
      <c r="A972" s="31" t="s">
        <v>151</v>
      </c>
      <c r="B972" s="31" t="str">
        <f>Nonpt_src_summary!B972</f>
        <v>Tribal</v>
      </c>
      <c r="C972" s="31">
        <f>Nonpt_src_summary!E972</f>
        <v>30</v>
      </c>
      <c r="D972" s="31" t="str">
        <f>Nonpt_src_summary!F972</f>
        <v>30055</v>
      </c>
      <c r="E972" s="31" t="str">
        <f>Nonpt_src_summary!G972</f>
        <v>2310021251</v>
      </c>
      <c r="F972" s="31" t="str">
        <f>Nonpt_src_summary!H972</f>
        <v>Nonpoint Compressor Engines</v>
      </c>
      <c r="G972" s="160">
        <f>Nonpt_src_summary!I972</f>
        <v>0</v>
      </c>
      <c r="H972" s="124">
        <f>Nonpt_src_summary!J972</f>
        <v>0</v>
      </c>
      <c r="I972" s="124">
        <f>Nonpt_src_summary!K972</f>
        <v>0</v>
      </c>
      <c r="J972" s="124">
        <f>Nonpt_src_summary!L972</f>
        <v>0</v>
      </c>
      <c r="K972" s="125">
        <f>Nonpt_src_summary!M972</f>
        <v>0</v>
      </c>
    </row>
    <row r="973" spans="1:11">
      <c r="A973" s="31" t="s">
        <v>151</v>
      </c>
      <c r="B973" s="31" t="str">
        <f>Nonpt_src_summary!B973</f>
        <v>Tribal</v>
      </c>
      <c r="C973" s="31">
        <f>Nonpt_src_summary!E973</f>
        <v>30</v>
      </c>
      <c r="D973" s="31" t="str">
        <f>Nonpt_src_summary!F973</f>
        <v>30055</v>
      </c>
      <c r="E973" s="31" t="str">
        <f>Nonpt_src_summary!G973</f>
        <v>2310021351</v>
      </c>
      <c r="F973" s="31" t="str">
        <f>Nonpt_src_summary!H973</f>
        <v>Nonpoint Compressor Engines</v>
      </c>
      <c r="G973" s="160">
        <f>Nonpt_src_summary!I973</f>
        <v>0</v>
      </c>
      <c r="H973" s="124">
        <f>Nonpt_src_summary!J973</f>
        <v>0</v>
      </c>
      <c r="I973" s="124">
        <f>Nonpt_src_summary!K973</f>
        <v>0</v>
      </c>
      <c r="J973" s="124">
        <f>Nonpt_src_summary!L973</f>
        <v>0</v>
      </c>
      <c r="K973" s="125">
        <f>Nonpt_src_summary!M973</f>
        <v>0</v>
      </c>
    </row>
    <row r="974" spans="1:11">
      <c r="A974" s="31" t="s">
        <v>151</v>
      </c>
      <c r="B974" s="31" t="str">
        <f>Nonpt_src_summary!B974</f>
        <v>Tribal</v>
      </c>
      <c r="C974" s="31">
        <f>Nonpt_src_summary!E974</f>
        <v>30</v>
      </c>
      <c r="D974" s="31" t="str">
        <f>Nonpt_src_summary!F974</f>
        <v>30055</v>
      </c>
      <c r="E974" s="31" t="str">
        <f>Nonpt_src_summary!G974</f>
        <v>2310023251</v>
      </c>
      <c r="F974" s="31" t="str">
        <f>Nonpt_src_summary!H974</f>
        <v>Nonpoint Compressor Engines</v>
      </c>
      <c r="G974" s="160">
        <f>Nonpt_src_summary!I974</f>
        <v>0</v>
      </c>
      <c r="H974" s="124">
        <f>Nonpt_src_summary!J974</f>
        <v>0</v>
      </c>
      <c r="I974" s="124">
        <f>Nonpt_src_summary!K974</f>
        <v>0</v>
      </c>
      <c r="J974" s="124">
        <f>Nonpt_src_summary!L974</f>
        <v>0</v>
      </c>
      <c r="K974" s="125">
        <f>Nonpt_src_summary!M974</f>
        <v>0</v>
      </c>
    </row>
    <row r="975" spans="1:11">
      <c r="A975" s="31" t="s">
        <v>151</v>
      </c>
      <c r="B975" s="31" t="str">
        <f>Nonpt_src_summary!B975</f>
        <v>Tribal</v>
      </c>
      <c r="C975" s="31">
        <f>Nonpt_src_summary!E975</f>
        <v>30</v>
      </c>
      <c r="D975" s="31" t="str">
        <f>Nonpt_src_summary!F975</f>
        <v>30055</v>
      </c>
      <c r="E975" s="31" t="str">
        <f>Nonpt_src_summary!G975</f>
        <v>2310023351</v>
      </c>
      <c r="F975" s="31" t="str">
        <f>Nonpt_src_summary!H975</f>
        <v>Nonpoint Compressor Engines</v>
      </c>
      <c r="G975" s="160">
        <f>Nonpt_src_summary!I975</f>
        <v>0</v>
      </c>
      <c r="H975" s="124">
        <f>Nonpt_src_summary!J975</f>
        <v>0</v>
      </c>
      <c r="I975" s="124">
        <f>Nonpt_src_summary!K975</f>
        <v>0</v>
      </c>
      <c r="J975" s="124">
        <f>Nonpt_src_summary!L975</f>
        <v>0</v>
      </c>
      <c r="K975" s="125">
        <f>Nonpt_src_summary!M975</f>
        <v>0</v>
      </c>
    </row>
    <row r="976" spans="1:11">
      <c r="A976" s="31" t="s">
        <v>151</v>
      </c>
      <c r="B976" s="31" t="str">
        <f>Nonpt_src_summary!B976</f>
        <v>Tribal</v>
      </c>
      <c r="C976" s="31">
        <f>Nonpt_src_summary!E976</f>
        <v>38</v>
      </c>
      <c r="D976" s="31" t="str">
        <f>Nonpt_src_summary!F976</f>
        <v>38049</v>
      </c>
      <c r="E976" s="31" t="str">
        <f>Nonpt_src_summary!G976</f>
        <v>2310021251</v>
      </c>
      <c r="F976" s="31" t="str">
        <f>Nonpt_src_summary!H976</f>
        <v>Nonpoint Compressor Engines</v>
      </c>
      <c r="G976" s="160">
        <f>Nonpt_src_summary!I976</f>
        <v>0</v>
      </c>
      <c r="H976" s="124">
        <f>Nonpt_src_summary!J976</f>
        <v>0</v>
      </c>
      <c r="I976" s="124">
        <f>Nonpt_src_summary!K976</f>
        <v>0</v>
      </c>
      <c r="J976" s="124">
        <f>Nonpt_src_summary!L976</f>
        <v>0</v>
      </c>
      <c r="K976" s="125">
        <f>Nonpt_src_summary!M976</f>
        <v>0</v>
      </c>
    </row>
    <row r="977" spans="1:11">
      <c r="A977" s="31" t="s">
        <v>151</v>
      </c>
      <c r="B977" s="31" t="str">
        <f>Nonpt_src_summary!B977</f>
        <v>Tribal</v>
      </c>
      <c r="C977" s="31">
        <f>Nonpt_src_summary!E977</f>
        <v>38</v>
      </c>
      <c r="D977" s="31" t="str">
        <f>Nonpt_src_summary!F977</f>
        <v>38049</v>
      </c>
      <c r="E977" s="31" t="str">
        <f>Nonpt_src_summary!G977</f>
        <v>2310021351</v>
      </c>
      <c r="F977" s="31" t="str">
        <f>Nonpt_src_summary!H977</f>
        <v>Nonpoint Compressor Engines</v>
      </c>
      <c r="G977" s="160">
        <f>Nonpt_src_summary!I977</f>
        <v>0</v>
      </c>
      <c r="H977" s="124">
        <f>Nonpt_src_summary!J977</f>
        <v>0</v>
      </c>
      <c r="I977" s="124">
        <f>Nonpt_src_summary!K977</f>
        <v>0</v>
      </c>
      <c r="J977" s="124">
        <f>Nonpt_src_summary!L977</f>
        <v>0</v>
      </c>
      <c r="K977" s="125">
        <f>Nonpt_src_summary!M977</f>
        <v>0</v>
      </c>
    </row>
    <row r="978" spans="1:11">
      <c r="A978" s="31" t="s">
        <v>151</v>
      </c>
      <c r="B978" s="31" t="str">
        <f>Nonpt_src_summary!B978</f>
        <v>Tribal</v>
      </c>
      <c r="C978" s="31">
        <f>Nonpt_src_summary!E978</f>
        <v>38</v>
      </c>
      <c r="D978" s="31" t="str">
        <f>Nonpt_src_summary!F978</f>
        <v>38049</v>
      </c>
      <c r="E978" s="31" t="str">
        <f>Nonpt_src_summary!G978</f>
        <v>2310023251</v>
      </c>
      <c r="F978" s="31" t="str">
        <f>Nonpt_src_summary!H978</f>
        <v>Nonpoint Compressor Engines</v>
      </c>
      <c r="G978" s="160">
        <f>Nonpt_src_summary!I978</f>
        <v>0</v>
      </c>
      <c r="H978" s="124">
        <f>Nonpt_src_summary!J978</f>
        <v>0</v>
      </c>
      <c r="I978" s="124">
        <f>Nonpt_src_summary!K978</f>
        <v>0</v>
      </c>
      <c r="J978" s="124">
        <f>Nonpt_src_summary!L978</f>
        <v>0</v>
      </c>
      <c r="K978" s="125">
        <f>Nonpt_src_summary!M978</f>
        <v>0</v>
      </c>
    </row>
    <row r="979" spans="1:11">
      <c r="A979" s="31" t="s">
        <v>151</v>
      </c>
      <c r="B979" s="31" t="str">
        <f>Nonpt_src_summary!B979</f>
        <v>Tribal</v>
      </c>
      <c r="C979" s="31">
        <f>Nonpt_src_summary!E979</f>
        <v>38</v>
      </c>
      <c r="D979" s="31" t="str">
        <f>Nonpt_src_summary!F979</f>
        <v>38049</v>
      </c>
      <c r="E979" s="31" t="str">
        <f>Nonpt_src_summary!G979</f>
        <v>2310023351</v>
      </c>
      <c r="F979" s="31" t="str">
        <f>Nonpt_src_summary!H979</f>
        <v>Nonpoint Compressor Engines</v>
      </c>
      <c r="G979" s="160">
        <f>Nonpt_src_summary!I979</f>
        <v>0</v>
      </c>
      <c r="H979" s="124">
        <f>Nonpt_src_summary!J979</f>
        <v>0</v>
      </c>
      <c r="I979" s="124">
        <f>Nonpt_src_summary!K979</f>
        <v>0</v>
      </c>
      <c r="J979" s="124">
        <f>Nonpt_src_summary!L979</f>
        <v>0</v>
      </c>
      <c r="K979" s="125">
        <f>Nonpt_src_summary!M979</f>
        <v>0</v>
      </c>
    </row>
    <row r="980" spans="1:11">
      <c r="A980" s="31" t="s">
        <v>151</v>
      </c>
      <c r="B980" s="31" t="str">
        <f>Nonpt_src_summary!B980</f>
        <v>Tribal</v>
      </c>
      <c r="C980" s="31">
        <f>Nonpt_src_summary!E980</f>
        <v>38</v>
      </c>
      <c r="D980" s="31" t="str">
        <f>Nonpt_src_summary!F980</f>
        <v>38053</v>
      </c>
      <c r="E980" s="31" t="str">
        <f>Nonpt_src_summary!G980</f>
        <v>2310021251</v>
      </c>
      <c r="F980" s="31" t="str">
        <f>Nonpt_src_summary!H980</f>
        <v>Nonpoint Compressor Engines</v>
      </c>
      <c r="G980" s="160">
        <f>Nonpt_src_summary!I980</f>
        <v>0</v>
      </c>
      <c r="H980" s="124">
        <f>Nonpt_src_summary!J980</f>
        <v>0</v>
      </c>
      <c r="I980" s="124">
        <f>Nonpt_src_summary!K980</f>
        <v>0</v>
      </c>
      <c r="J980" s="124">
        <f>Nonpt_src_summary!L980</f>
        <v>0</v>
      </c>
      <c r="K980" s="125">
        <f>Nonpt_src_summary!M980</f>
        <v>0</v>
      </c>
    </row>
    <row r="981" spans="1:11">
      <c r="A981" s="31" t="s">
        <v>151</v>
      </c>
      <c r="B981" s="31" t="str">
        <f>Nonpt_src_summary!B981</f>
        <v>Tribal</v>
      </c>
      <c r="C981" s="31">
        <f>Nonpt_src_summary!E981</f>
        <v>38</v>
      </c>
      <c r="D981" s="31" t="str">
        <f>Nonpt_src_summary!F981</f>
        <v>38053</v>
      </c>
      <c r="E981" s="31" t="str">
        <f>Nonpt_src_summary!G981</f>
        <v>2310021351</v>
      </c>
      <c r="F981" s="31" t="str">
        <f>Nonpt_src_summary!H981</f>
        <v>Nonpoint Compressor Engines</v>
      </c>
      <c r="G981" s="160">
        <f>Nonpt_src_summary!I981</f>
        <v>0</v>
      </c>
      <c r="H981" s="124">
        <f>Nonpt_src_summary!J981</f>
        <v>0</v>
      </c>
      <c r="I981" s="124">
        <f>Nonpt_src_summary!K981</f>
        <v>0</v>
      </c>
      <c r="J981" s="124">
        <f>Nonpt_src_summary!L981</f>
        <v>0</v>
      </c>
      <c r="K981" s="125">
        <f>Nonpt_src_summary!M981</f>
        <v>0</v>
      </c>
    </row>
    <row r="982" spans="1:11">
      <c r="A982" s="31" t="s">
        <v>151</v>
      </c>
      <c r="B982" s="31" t="str">
        <f>Nonpt_src_summary!B982</f>
        <v>Tribal</v>
      </c>
      <c r="C982" s="31">
        <f>Nonpt_src_summary!E982</f>
        <v>38</v>
      </c>
      <c r="D982" s="31" t="str">
        <f>Nonpt_src_summary!F982</f>
        <v>38053</v>
      </c>
      <c r="E982" s="31" t="str">
        <f>Nonpt_src_summary!G982</f>
        <v>2310023251</v>
      </c>
      <c r="F982" s="31" t="str">
        <f>Nonpt_src_summary!H982</f>
        <v>Nonpoint Compressor Engines</v>
      </c>
      <c r="G982" s="160">
        <f>Nonpt_src_summary!I982</f>
        <v>0</v>
      </c>
      <c r="H982" s="124">
        <f>Nonpt_src_summary!J982</f>
        <v>0</v>
      </c>
      <c r="I982" s="124">
        <f>Nonpt_src_summary!K982</f>
        <v>0</v>
      </c>
      <c r="J982" s="124">
        <f>Nonpt_src_summary!L982</f>
        <v>0</v>
      </c>
      <c r="K982" s="125">
        <f>Nonpt_src_summary!M982</f>
        <v>0</v>
      </c>
    </row>
    <row r="983" spans="1:11">
      <c r="A983" s="31" t="s">
        <v>151</v>
      </c>
      <c r="B983" s="31" t="str">
        <f>Nonpt_src_summary!B983</f>
        <v>Tribal</v>
      </c>
      <c r="C983" s="31">
        <f>Nonpt_src_summary!E983</f>
        <v>38</v>
      </c>
      <c r="D983" s="31" t="str">
        <f>Nonpt_src_summary!F983</f>
        <v>38053</v>
      </c>
      <c r="E983" s="31" t="str">
        <f>Nonpt_src_summary!G983</f>
        <v>2310023351</v>
      </c>
      <c r="F983" s="31" t="str">
        <f>Nonpt_src_summary!H983</f>
        <v>Nonpoint Compressor Engines</v>
      </c>
      <c r="G983" s="160">
        <f>Nonpt_src_summary!I983</f>
        <v>0</v>
      </c>
      <c r="H983" s="124">
        <f>Nonpt_src_summary!J983</f>
        <v>0</v>
      </c>
      <c r="I983" s="124">
        <f>Nonpt_src_summary!K983</f>
        <v>0</v>
      </c>
      <c r="J983" s="124">
        <f>Nonpt_src_summary!L983</f>
        <v>0</v>
      </c>
      <c r="K983" s="125">
        <f>Nonpt_src_summary!M983</f>
        <v>0</v>
      </c>
    </row>
    <row r="984" spans="1:11">
      <c r="A984" s="31" t="s">
        <v>151</v>
      </c>
      <c r="B984" s="31" t="str">
        <f>Nonpt_src_summary!B984</f>
        <v>Tribal</v>
      </c>
      <c r="C984" s="31">
        <f>Nonpt_src_summary!E984</f>
        <v>38</v>
      </c>
      <c r="D984" s="31" t="str">
        <f>Nonpt_src_summary!F984</f>
        <v>38055</v>
      </c>
      <c r="E984" s="31" t="str">
        <f>Nonpt_src_summary!G984</f>
        <v>2310021251</v>
      </c>
      <c r="F984" s="31" t="str">
        <f>Nonpt_src_summary!H984</f>
        <v>Nonpoint Compressor Engines</v>
      </c>
      <c r="G984" s="160">
        <f>Nonpt_src_summary!I984</f>
        <v>0</v>
      </c>
      <c r="H984" s="124">
        <f>Nonpt_src_summary!J984</f>
        <v>0</v>
      </c>
      <c r="I984" s="124">
        <f>Nonpt_src_summary!K984</f>
        <v>0</v>
      </c>
      <c r="J984" s="124">
        <f>Nonpt_src_summary!L984</f>
        <v>0</v>
      </c>
      <c r="K984" s="125">
        <f>Nonpt_src_summary!M984</f>
        <v>0</v>
      </c>
    </row>
    <row r="985" spans="1:11">
      <c r="A985" s="31" t="s">
        <v>151</v>
      </c>
      <c r="B985" s="31" t="str">
        <f>Nonpt_src_summary!B985</f>
        <v>Tribal</v>
      </c>
      <c r="C985" s="31">
        <f>Nonpt_src_summary!E985</f>
        <v>38</v>
      </c>
      <c r="D985" s="31" t="str">
        <f>Nonpt_src_summary!F985</f>
        <v>38055</v>
      </c>
      <c r="E985" s="31" t="str">
        <f>Nonpt_src_summary!G985</f>
        <v>2310021351</v>
      </c>
      <c r="F985" s="31" t="str">
        <f>Nonpt_src_summary!H985</f>
        <v>Nonpoint Compressor Engines</v>
      </c>
      <c r="G985" s="160">
        <f>Nonpt_src_summary!I985</f>
        <v>0</v>
      </c>
      <c r="H985" s="124">
        <f>Nonpt_src_summary!J985</f>
        <v>0</v>
      </c>
      <c r="I985" s="124">
        <f>Nonpt_src_summary!K985</f>
        <v>0</v>
      </c>
      <c r="J985" s="124">
        <f>Nonpt_src_summary!L985</f>
        <v>0</v>
      </c>
      <c r="K985" s="125">
        <f>Nonpt_src_summary!M985</f>
        <v>0</v>
      </c>
    </row>
    <row r="986" spans="1:11">
      <c r="A986" s="31" t="s">
        <v>151</v>
      </c>
      <c r="B986" s="31" t="str">
        <f>Nonpt_src_summary!B986</f>
        <v>Tribal</v>
      </c>
      <c r="C986" s="31">
        <f>Nonpt_src_summary!E986</f>
        <v>38</v>
      </c>
      <c r="D986" s="31" t="str">
        <f>Nonpt_src_summary!F986</f>
        <v>38055</v>
      </c>
      <c r="E986" s="31" t="str">
        <f>Nonpt_src_summary!G986</f>
        <v>2310023251</v>
      </c>
      <c r="F986" s="31" t="str">
        <f>Nonpt_src_summary!H986</f>
        <v>Nonpoint Compressor Engines</v>
      </c>
      <c r="G986" s="160">
        <f>Nonpt_src_summary!I986</f>
        <v>0</v>
      </c>
      <c r="H986" s="124">
        <f>Nonpt_src_summary!J986</f>
        <v>0</v>
      </c>
      <c r="I986" s="124">
        <f>Nonpt_src_summary!K986</f>
        <v>0</v>
      </c>
      <c r="J986" s="124">
        <f>Nonpt_src_summary!L986</f>
        <v>0</v>
      </c>
      <c r="K986" s="125">
        <f>Nonpt_src_summary!M986</f>
        <v>0</v>
      </c>
    </row>
    <row r="987" spans="1:11">
      <c r="A987" s="31" t="s">
        <v>151</v>
      </c>
      <c r="B987" s="31" t="str">
        <f>Nonpt_src_summary!B987</f>
        <v>Tribal</v>
      </c>
      <c r="C987" s="31">
        <f>Nonpt_src_summary!E987</f>
        <v>38</v>
      </c>
      <c r="D987" s="31" t="str">
        <f>Nonpt_src_summary!F987</f>
        <v>38055</v>
      </c>
      <c r="E987" s="31" t="str">
        <f>Nonpt_src_summary!G987</f>
        <v>2310023351</v>
      </c>
      <c r="F987" s="31" t="str">
        <f>Nonpt_src_summary!H987</f>
        <v>Nonpoint Compressor Engines</v>
      </c>
      <c r="G987" s="160">
        <f>Nonpt_src_summary!I987</f>
        <v>0</v>
      </c>
      <c r="H987" s="124">
        <f>Nonpt_src_summary!J987</f>
        <v>0</v>
      </c>
      <c r="I987" s="124">
        <f>Nonpt_src_summary!K987</f>
        <v>0</v>
      </c>
      <c r="J987" s="124">
        <f>Nonpt_src_summary!L987</f>
        <v>0</v>
      </c>
      <c r="K987" s="125">
        <f>Nonpt_src_summary!M987</f>
        <v>0</v>
      </c>
    </row>
    <row r="988" spans="1:11">
      <c r="A988" s="31" t="s">
        <v>151</v>
      </c>
      <c r="B988" s="31" t="str">
        <f>Nonpt_src_summary!B988</f>
        <v>Tribal</v>
      </c>
      <c r="C988" s="31">
        <f>Nonpt_src_summary!E988</f>
        <v>38</v>
      </c>
      <c r="D988" s="31" t="str">
        <f>Nonpt_src_summary!F988</f>
        <v>38061</v>
      </c>
      <c r="E988" s="31" t="str">
        <f>Nonpt_src_summary!G988</f>
        <v>2310021251</v>
      </c>
      <c r="F988" s="31" t="str">
        <f>Nonpt_src_summary!H988</f>
        <v>Nonpoint Compressor Engines</v>
      </c>
      <c r="G988" s="160">
        <f>Nonpt_src_summary!I988</f>
        <v>0</v>
      </c>
      <c r="H988" s="124">
        <f>Nonpt_src_summary!J988</f>
        <v>0</v>
      </c>
      <c r="I988" s="124">
        <f>Nonpt_src_summary!K988</f>
        <v>0</v>
      </c>
      <c r="J988" s="124">
        <f>Nonpt_src_summary!L988</f>
        <v>0</v>
      </c>
      <c r="K988" s="125">
        <f>Nonpt_src_summary!M988</f>
        <v>0</v>
      </c>
    </row>
    <row r="989" spans="1:11">
      <c r="A989" s="31" t="s">
        <v>151</v>
      </c>
      <c r="B989" s="31" t="str">
        <f>Nonpt_src_summary!B989</f>
        <v>Tribal</v>
      </c>
      <c r="C989" s="31">
        <f>Nonpt_src_summary!E989</f>
        <v>38</v>
      </c>
      <c r="D989" s="31" t="str">
        <f>Nonpt_src_summary!F989</f>
        <v>38061</v>
      </c>
      <c r="E989" s="31" t="str">
        <f>Nonpt_src_summary!G989</f>
        <v>2310021351</v>
      </c>
      <c r="F989" s="31" t="str">
        <f>Nonpt_src_summary!H989</f>
        <v>Nonpoint Compressor Engines</v>
      </c>
      <c r="G989" s="160">
        <f>Nonpt_src_summary!I989</f>
        <v>0</v>
      </c>
      <c r="H989" s="124">
        <f>Nonpt_src_summary!J989</f>
        <v>0</v>
      </c>
      <c r="I989" s="124">
        <f>Nonpt_src_summary!K989</f>
        <v>0</v>
      </c>
      <c r="J989" s="124">
        <f>Nonpt_src_summary!L989</f>
        <v>0</v>
      </c>
      <c r="K989" s="125">
        <f>Nonpt_src_summary!M989</f>
        <v>0</v>
      </c>
    </row>
    <row r="990" spans="1:11">
      <c r="A990" s="31" t="s">
        <v>151</v>
      </c>
      <c r="B990" s="31" t="str">
        <f>Nonpt_src_summary!B990</f>
        <v>Tribal</v>
      </c>
      <c r="C990" s="31">
        <f>Nonpt_src_summary!E990</f>
        <v>38</v>
      </c>
      <c r="D990" s="31" t="str">
        <f>Nonpt_src_summary!F990</f>
        <v>38061</v>
      </c>
      <c r="E990" s="31" t="str">
        <f>Nonpt_src_summary!G990</f>
        <v>2310023251</v>
      </c>
      <c r="F990" s="31" t="str">
        <f>Nonpt_src_summary!H990</f>
        <v>Nonpoint Compressor Engines</v>
      </c>
      <c r="G990" s="160">
        <f>Nonpt_src_summary!I990</f>
        <v>0</v>
      </c>
      <c r="H990" s="124">
        <f>Nonpt_src_summary!J990</f>
        <v>0</v>
      </c>
      <c r="I990" s="124">
        <f>Nonpt_src_summary!K990</f>
        <v>0</v>
      </c>
      <c r="J990" s="124">
        <f>Nonpt_src_summary!L990</f>
        <v>0</v>
      </c>
      <c r="K990" s="125">
        <f>Nonpt_src_summary!M990</f>
        <v>0</v>
      </c>
    </row>
    <row r="991" spans="1:11">
      <c r="A991" s="31" t="s">
        <v>151</v>
      </c>
      <c r="B991" s="31" t="str">
        <f>Nonpt_src_summary!B991</f>
        <v>Tribal</v>
      </c>
      <c r="C991" s="31">
        <f>Nonpt_src_summary!E991</f>
        <v>38</v>
      </c>
      <c r="D991" s="31" t="str">
        <f>Nonpt_src_summary!F991</f>
        <v>38061</v>
      </c>
      <c r="E991" s="31" t="str">
        <f>Nonpt_src_summary!G991</f>
        <v>2310023351</v>
      </c>
      <c r="F991" s="31" t="str">
        <f>Nonpt_src_summary!H991</f>
        <v>Nonpoint Compressor Engines</v>
      </c>
      <c r="G991" s="160">
        <f>Nonpt_src_summary!I991</f>
        <v>0</v>
      </c>
      <c r="H991" s="124">
        <f>Nonpt_src_summary!J991</f>
        <v>0</v>
      </c>
      <c r="I991" s="124">
        <f>Nonpt_src_summary!K991</f>
        <v>0</v>
      </c>
      <c r="J991" s="124">
        <f>Nonpt_src_summary!L991</f>
        <v>0</v>
      </c>
      <c r="K991" s="125">
        <f>Nonpt_src_summary!M991</f>
        <v>0</v>
      </c>
    </row>
    <row r="992" spans="1:11">
      <c r="A992" s="31" t="s">
        <v>151</v>
      </c>
      <c r="B992" s="31" t="str">
        <f>Nonpt_src_summary!B992</f>
        <v>Tribal</v>
      </c>
      <c r="C992" s="31">
        <f>Nonpt_src_summary!E992</f>
        <v>30</v>
      </c>
      <c r="D992" s="31" t="str">
        <f>Nonpt_src_summary!F992</f>
        <v>30071</v>
      </c>
      <c r="E992" s="31" t="str">
        <f>Nonpt_src_summary!G992</f>
        <v>2310021251</v>
      </c>
      <c r="F992" s="31" t="str">
        <f>Nonpt_src_summary!H992</f>
        <v>Nonpoint Compressor Engines</v>
      </c>
      <c r="G992" s="160">
        <f>Nonpt_src_summary!I992</f>
        <v>0</v>
      </c>
      <c r="H992" s="124">
        <f>Nonpt_src_summary!J992</f>
        <v>0</v>
      </c>
      <c r="I992" s="124">
        <f>Nonpt_src_summary!K992</f>
        <v>0</v>
      </c>
      <c r="J992" s="124">
        <f>Nonpt_src_summary!L992</f>
        <v>0</v>
      </c>
      <c r="K992" s="125">
        <f>Nonpt_src_summary!M992</f>
        <v>0</v>
      </c>
    </row>
    <row r="993" spans="1:11">
      <c r="A993" s="31" t="s">
        <v>151</v>
      </c>
      <c r="B993" s="31" t="str">
        <f>Nonpt_src_summary!B993</f>
        <v>Tribal</v>
      </c>
      <c r="C993" s="31">
        <f>Nonpt_src_summary!E993</f>
        <v>30</v>
      </c>
      <c r="D993" s="31" t="str">
        <f>Nonpt_src_summary!F993</f>
        <v>30071</v>
      </c>
      <c r="E993" s="31" t="str">
        <f>Nonpt_src_summary!G993</f>
        <v>2310021351</v>
      </c>
      <c r="F993" s="31" t="str">
        <f>Nonpt_src_summary!H993</f>
        <v>Nonpoint Compressor Engines</v>
      </c>
      <c r="G993" s="160">
        <f>Nonpt_src_summary!I993</f>
        <v>0</v>
      </c>
      <c r="H993" s="124">
        <f>Nonpt_src_summary!J993</f>
        <v>0</v>
      </c>
      <c r="I993" s="124">
        <f>Nonpt_src_summary!K993</f>
        <v>0</v>
      </c>
      <c r="J993" s="124">
        <f>Nonpt_src_summary!L993</f>
        <v>0</v>
      </c>
      <c r="K993" s="125">
        <f>Nonpt_src_summary!M993</f>
        <v>0</v>
      </c>
    </row>
    <row r="994" spans="1:11">
      <c r="A994" s="31" t="s">
        <v>151</v>
      </c>
      <c r="B994" s="31" t="str">
        <f>Nonpt_src_summary!B994</f>
        <v>Tribal</v>
      </c>
      <c r="C994" s="31">
        <f>Nonpt_src_summary!E994</f>
        <v>30</v>
      </c>
      <c r="D994" s="31" t="str">
        <f>Nonpt_src_summary!F994</f>
        <v>30071</v>
      </c>
      <c r="E994" s="31" t="str">
        <f>Nonpt_src_summary!G994</f>
        <v>2310023251</v>
      </c>
      <c r="F994" s="31" t="str">
        <f>Nonpt_src_summary!H994</f>
        <v>Nonpoint Compressor Engines</v>
      </c>
      <c r="G994" s="160">
        <f>Nonpt_src_summary!I994</f>
        <v>0</v>
      </c>
      <c r="H994" s="124">
        <f>Nonpt_src_summary!J994</f>
        <v>0</v>
      </c>
      <c r="I994" s="124">
        <f>Nonpt_src_summary!K994</f>
        <v>0</v>
      </c>
      <c r="J994" s="124">
        <f>Nonpt_src_summary!L994</f>
        <v>0</v>
      </c>
      <c r="K994" s="125">
        <f>Nonpt_src_summary!M994</f>
        <v>0</v>
      </c>
    </row>
    <row r="995" spans="1:11">
      <c r="A995" s="31" t="s">
        <v>151</v>
      </c>
      <c r="B995" s="31" t="str">
        <f>Nonpt_src_summary!B995</f>
        <v>Tribal</v>
      </c>
      <c r="C995" s="31">
        <f>Nonpt_src_summary!E995</f>
        <v>30</v>
      </c>
      <c r="D995" s="31" t="str">
        <f>Nonpt_src_summary!F995</f>
        <v>30071</v>
      </c>
      <c r="E995" s="31" t="str">
        <f>Nonpt_src_summary!G995</f>
        <v>2310023351</v>
      </c>
      <c r="F995" s="31" t="str">
        <f>Nonpt_src_summary!H995</f>
        <v>Nonpoint Compressor Engines</v>
      </c>
      <c r="G995" s="160">
        <f>Nonpt_src_summary!I995</f>
        <v>0</v>
      </c>
      <c r="H995" s="124">
        <f>Nonpt_src_summary!J995</f>
        <v>0</v>
      </c>
      <c r="I995" s="124">
        <f>Nonpt_src_summary!K995</f>
        <v>0</v>
      </c>
      <c r="J995" s="124">
        <f>Nonpt_src_summary!L995</f>
        <v>0</v>
      </c>
      <c r="K995" s="125">
        <f>Nonpt_src_summary!M995</f>
        <v>0</v>
      </c>
    </row>
    <row r="996" spans="1:11">
      <c r="A996" s="31" t="s">
        <v>151</v>
      </c>
      <c r="B996" s="31" t="str">
        <f>Nonpt_src_summary!B996</f>
        <v>Tribal</v>
      </c>
      <c r="C996" s="31">
        <f>Nonpt_src_summary!E996</f>
        <v>30</v>
      </c>
      <c r="D996" s="31" t="str">
        <f>Nonpt_src_summary!F996</f>
        <v>30079</v>
      </c>
      <c r="E996" s="31" t="str">
        <f>Nonpt_src_summary!G996</f>
        <v>2310021251</v>
      </c>
      <c r="F996" s="31" t="str">
        <f>Nonpt_src_summary!H996</f>
        <v>Nonpoint Compressor Engines</v>
      </c>
      <c r="G996" s="160">
        <f>Nonpt_src_summary!I996</f>
        <v>0</v>
      </c>
      <c r="H996" s="124">
        <f>Nonpt_src_summary!J996</f>
        <v>0</v>
      </c>
      <c r="I996" s="124">
        <f>Nonpt_src_summary!K996</f>
        <v>0</v>
      </c>
      <c r="J996" s="124">
        <f>Nonpt_src_summary!L996</f>
        <v>0</v>
      </c>
      <c r="K996" s="125">
        <f>Nonpt_src_summary!M996</f>
        <v>0</v>
      </c>
    </row>
    <row r="997" spans="1:11">
      <c r="A997" s="31" t="s">
        <v>151</v>
      </c>
      <c r="B997" s="31" t="str">
        <f>Nonpt_src_summary!B997</f>
        <v>Tribal</v>
      </c>
      <c r="C997" s="31">
        <f>Nonpt_src_summary!E997</f>
        <v>30</v>
      </c>
      <c r="D997" s="31" t="str">
        <f>Nonpt_src_summary!F997</f>
        <v>30079</v>
      </c>
      <c r="E997" s="31" t="str">
        <f>Nonpt_src_summary!G997</f>
        <v>2310021351</v>
      </c>
      <c r="F997" s="31" t="str">
        <f>Nonpt_src_summary!H997</f>
        <v>Nonpoint Compressor Engines</v>
      </c>
      <c r="G997" s="160">
        <f>Nonpt_src_summary!I997</f>
        <v>0</v>
      </c>
      <c r="H997" s="124">
        <f>Nonpt_src_summary!J997</f>
        <v>0</v>
      </c>
      <c r="I997" s="124">
        <f>Nonpt_src_summary!K997</f>
        <v>0</v>
      </c>
      <c r="J997" s="124">
        <f>Nonpt_src_summary!L997</f>
        <v>0</v>
      </c>
      <c r="K997" s="125">
        <f>Nonpt_src_summary!M997</f>
        <v>0</v>
      </c>
    </row>
    <row r="998" spans="1:11">
      <c r="A998" s="31" t="s">
        <v>151</v>
      </c>
      <c r="B998" s="31" t="str">
        <f>Nonpt_src_summary!B998</f>
        <v>Tribal</v>
      </c>
      <c r="C998" s="31">
        <f>Nonpt_src_summary!E998</f>
        <v>30</v>
      </c>
      <c r="D998" s="31" t="str">
        <f>Nonpt_src_summary!F998</f>
        <v>30079</v>
      </c>
      <c r="E998" s="31" t="str">
        <f>Nonpt_src_summary!G998</f>
        <v>2310023251</v>
      </c>
      <c r="F998" s="31" t="str">
        <f>Nonpt_src_summary!H998</f>
        <v>Nonpoint Compressor Engines</v>
      </c>
      <c r="G998" s="160">
        <f>Nonpt_src_summary!I998</f>
        <v>0</v>
      </c>
      <c r="H998" s="124">
        <f>Nonpt_src_summary!J998</f>
        <v>0</v>
      </c>
      <c r="I998" s="124">
        <f>Nonpt_src_summary!K998</f>
        <v>0</v>
      </c>
      <c r="J998" s="124">
        <f>Nonpt_src_summary!L998</f>
        <v>0</v>
      </c>
      <c r="K998" s="125">
        <f>Nonpt_src_summary!M998</f>
        <v>0</v>
      </c>
    </row>
    <row r="999" spans="1:11">
      <c r="A999" s="31" t="s">
        <v>151</v>
      </c>
      <c r="B999" s="31" t="str">
        <f>Nonpt_src_summary!B999</f>
        <v>Tribal</v>
      </c>
      <c r="C999" s="31">
        <f>Nonpt_src_summary!E999</f>
        <v>30</v>
      </c>
      <c r="D999" s="31" t="str">
        <f>Nonpt_src_summary!F999</f>
        <v>30079</v>
      </c>
      <c r="E999" s="31" t="str">
        <f>Nonpt_src_summary!G999</f>
        <v>2310023351</v>
      </c>
      <c r="F999" s="31" t="str">
        <f>Nonpt_src_summary!H999</f>
        <v>Nonpoint Compressor Engines</v>
      </c>
      <c r="G999" s="160">
        <f>Nonpt_src_summary!I999</f>
        <v>0</v>
      </c>
      <c r="H999" s="124">
        <f>Nonpt_src_summary!J999</f>
        <v>0</v>
      </c>
      <c r="I999" s="124">
        <f>Nonpt_src_summary!K999</f>
        <v>0</v>
      </c>
      <c r="J999" s="124">
        <f>Nonpt_src_summary!L999</f>
        <v>0</v>
      </c>
      <c r="K999" s="125">
        <f>Nonpt_src_summary!M999</f>
        <v>0</v>
      </c>
    </row>
    <row r="1000" spans="1:11">
      <c r="A1000" s="31" t="s">
        <v>151</v>
      </c>
      <c r="B1000" s="31" t="str">
        <f>Nonpt_src_summary!B1000</f>
        <v>Tribal</v>
      </c>
      <c r="C1000" s="31">
        <f>Nonpt_src_summary!E1000</f>
        <v>38</v>
      </c>
      <c r="D1000" s="31" t="str">
        <f>Nonpt_src_summary!F1000</f>
        <v>38075</v>
      </c>
      <c r="E1000" s="31" t="str">
        <f>Nonpt_src_summary!G1000</f>
        <v>2310021251</v>
      </c>
      <c r="F1000" s="31" t="str">
        <f>Nonpt_src_summary!H1000</f>
        <v>Nonpoint Compressor Engines</v>
      </c>
      <c r="G1000" s="160">
        <f>Nonpt_src_summary!I1000</f>
        <v>0</v>
      </c>
      <c r="H1000" s="124">
        <f>Nonpt_src_summary!J1000</f>
        <v>0</v>
      </c>
      <c r="I1000" s="124">
        <f>Nonpt_src_summary!K1000</f>
        <v>0</v>
      </c>
      <c r="J1000" s="124">
        <f>Nonpt_src_summary!L1000</f>
        <v>0</v>
      </c>
      <c r="K1000" s="125">
        <f>Nonpt_src_summary!M1000</f>
        <v>0</v>
      </c>
    </row>
    <row r="1001" spans="1:11">
      <c r="A1001" s="31" t="s">
        <v>151</v>
      </c>
      <c r="B1001" s="31" t="str">
        <f>Nonpt_src_summary!B1001</f>
        <v>Tribal</v>
      </c>
      <c r="C1001" s="31">
        <f>Nonpt_src_summary!E1001</f>
        <v>38</v>
      </c>
      <c r="D1001" s="31" t="str">
        <f>Nonpt_src_summary!F1001</f>
        <v>38075</v>
      </c>
      <c r="E1001" s="31" t="str">
        <f>Nonpt_src_summary!G1001</f>
        <v>2310021351</v>
      </c>
      <c r="F1001" s="31" t="str">
        <f>Nonpt_src_summary!H1001</f>
        <v>Nonpoint Compressor Engines</v>
      </c>
      <c r="G1001" s="160">
        <f>Nonpt_src_summary!I1001</f>
        <v>0</v>
      </c>
      <c r="H1001" s="124">
        <f>Nonpt_src_summary!J1001</f>
        <v>0</v>
      </c>
      <c r="I1001" s="124">
        <f>Nonpt_src_summary!K1001</f>
        <v>0</v>
      </c>
      <c r="J1001" s="124">
        <f>Nonpt_src_summary!L1001</f>
        <v>0</v>
      </c>
      <c r="K1001" s="125">
        <f>Nonpt_src_summary!M1001</f>
        <v>0</v>
      </c>
    </row>
    <row r="1002" spans="1:11">
      <c r="A1002" s="31" t="s">
        <v>151</v>
      </c>
      <c r="B1002" s="31" t="str">
        <f>Nonpt_src_summary!B1002</f>
        <v>Tribal</v>
      </c>
      <c r="C1002" s="31">
        <f>Nonpt_src_summary!E1002</f>
        <v>38</v>
      </c>
      <c r="D1002" s="31" t="str">
        <f>Nonpt_src_summary!F1002</f>
        <v>38075</v>
      </c>
      <c r="E1002" s="31" t="str">
        <f>Nonpt_src_summary!G1002</f>
        <v>2310023251</v>
      </c>
      <c r="F1002" s="31" t="str">
        <f>Nonpt_src_summary!H1002</f>
        <v>Nonpoint Compressor Engines</v>
      </c>
      <c r="G1002" s="160">
        <f>Nonpt_src_summary!I1002</f>
        <v>0</v>
      </c>
      <c r="H1002" s="124">
        <f>Nonpt_src_summary!J1002</f>
        <v>0</v>
      </c>
      <c r="I1002" s="124">
        <f>Nonpt_src_summary!K1002</f>
        <v>0</v>
      </c>
      <c r="J1002" s="124">
        <f>Nonpt_src_summary!L1002</f>
        <v>0</v>
      </c>
      <c r="K1002" s="125">
        <f>Nonpt_src_summary!M1002</f>
        <v>0</v>
      </c>
    </row>
    <row r="1003" spans="1:11">
      <c r="A1003" s="31" t="s">
        <v>151</v>
      </c>
      <c r="B1003" s="31" t="str">
        <f>Nonpt_src_summary!B1003</f>
        <v>Tribal</v>
      </c>
      <c r="C1003" s="31">
        <f>Nonpt_src_summary!E1003</f>
        <v>38</v>
      </c>
      <c r="D1003" s="31" t="str">
        <f>Nonpt_src_summary!F1003</f>
        <v>38075</v>
      </c>
      <c r="E1003" s="31" t="str">
        <f>Nonpt_src_summary!G1003</f>
        <v>2310023351</v>
      </c>
      <c r="F1003" s="31" t="str">
        <f>Nonpt_src_summary!H1003</f>
        <v>Nonpoint Compressor Engines</v>
      </c>
      <c r="G1003" s="160">
        <f>Nonpt_src_summary!I1003</f>
        <v>0</v>
      </c>
      <c r="H1003" s="124">
        <f>Nonpt_src_summary!J1003</f>
        <v>0</v>
      </c>
      <c r="I1003" s="124">
        <f>Nonpt_src_summary!K1003</f>
        <v>0</v>
      </c>
      <c r="J1003" s="124">
        <f>Nonpt_src_summary!L1003</f>
        <v>0</v>
      </c>
      <c r="K1003" s="125">
        <f>Nonpt_src_summary!M1003</f>
        <v>0</v>
      </c>
    </row>
    <row r="1004" spans="1:11">
      <c r="A1004" s="31" t="s">
        <v>151</v>
      </c>
      <c r="B1004" s="31" t="str">
        <f>Nonpt_src_summary!B1004</f>
        <v>Tribal</v>
      </c>
      <c r="C1004" s="31">
        <f>Nonpt_src_summary!E1004</f>
        <v>30</v>
      </c>
      <c r="D1004" s="31" t="str">
        <f>Nonpt_src_summary!F1004</f>
        <v>30083</v>
      </c>
      <c r="E1004" s="31" t="str">
        <f>Nonpt_src_summary!G1004</f>
        <v>2310021251</v>
      </c>
      <c r="F1004" s="31" t="str">
        <f>Nonpt_src_summary!H1004</f>
        <v>Nonpoint Compressor Engines</v>
      </c>
      <c r="G1004" s="160">
        <f>Nonpt_src_summary!I1004</f>
        <v>0</v>
      </c>
      <c r="H1004" s="124">
        <f>Nonpt_src_summary!J1004</f>
        <v>0</v>
      </c>
      <c r="I1004" s="124">
        <f>Nonpt_src_summary!K1004</f>
        <v>0</v>
      </c>
      <c r="J1004" s="124">
        <f>Nonpt_src_summary!L1004</f>
        <v>0</v>
      </c>
      <c r="K1004" s="125">
        <f>Nonpt_src_summary!M1004</f>
        <v>0</v>
      </c>
    </row>
    <row r="1005" spans="1:11">
      <c r="A1005" s="31" t="s">
        <v>151</v>
      </c>
      <c r="B1005" s="31" t="str">
        <f>Nonpt_src_summary!B1005</f>
        <v>Tribal</v>
      </c>
      <c r="C1005" s="31">
        <f>Nonpt_src_summary!E1005</f>
        <v>30</v>
      </c>
      <c r="D1005" s="31" t="str">
        <f>Nonpt_src_summary!F1005</f>
        <v>30083</v>
      </c>
      <c r="E1005" s="31" t="str">
        <f>Nonpt_src_summary!G1005</f>
        <v>2310021351</v>
      </c>
      <c r="F1005" s="31" t="str">
        <f>Nonpt_src_summary!H1005</f>
        <v>Nonpoint Compressor Engines</v>
      </c>
      <c r="G1005" s="160">
        <f>Nonpt_src_summary!I1005</f>
        <v>0</v>
      </c>
      <c r="H1005" s="124">
        <f>Nonpt_src_summary!J1005</f>
        <v>0</v>
      </c>
      <c r="I1005" s="124">
        <f>Nonpt_src_summary!K1005</f>
        <v>0</v>
      </c>
      <c r="J1005" s="124">
        <f>Nonpt_src_summary!L1005</f>
        <v>0</v>
      </c>
      <c r="K1005" s="125">
        <f>Nonpt_src_summary!M1005</f>
        <v>0</v>
      </c>
    </row>
    <row r="1006" spans="1:11">
      <c r="A1006" s="31" t="s">
        <v>151</v>
      </c>
      <c r="B1006" s="31" t="str">
        <f>Nonpt_src_summary!B1006</f>
        <v>Tribal</v>
      </c>
      <c r="C1006" s="31">
        <f>Nonpt_src_summary!E1006</f>
        <v>30</v>
      </c>
      <c r="D1006" s="31" t="str">
        <f>Nonpt_src_summary!F1006</f>
        <v>30083</v>
      </c>
      <c r="E1006" s="31" t="str">
        <f>Nonpt_src_summary!G1006</f>
        <v>2310023251</v>
      </c>
      <c r="F1006" s="31" t="str">
        <f>Nonpt_src_summary!H1006</f>
        <v>Nonpoint Compressor Engines</v>
      </c>
      <c r="G1006" s="160">
        <f>Nonpt_src_summary!I1006</f>
        <v>0</v>
      </c>
      <c r="H1006" s="124">
        <f>Nonpt_src_summary!J1006</f>
        <v>0</v>
      </c>
      <c r="I1006" s="124">
        <f>Nonpt_src_summary!K1006</f>
        <v>0</v>
      </c>
      <c r="J1006" s="124">
        <f>Nonpt_src_summary!L1006</f>
        <v>0</v>
      </c>
      <c r="K1006" s="125">
        <f>Nonpt_src_summary!M1006</f>
        <v>0</v>
      </c>
    </row>
    <row r="1007" spans="1:11">
      <c r="A1007" s="31" t="s">
        <v>151</v>
      </c>
      <c r="B1007" s="31" t="str">
        <f>Nonpt_src_summary!B1007</f>
        <v>Tribal</v>
      </c>
      <c r="C1007" s="31">
        <f>Nonpt_src_summary!E1007</f>
        <v>30</v>
      </c>
      <c r="D1007" s="31" t="str">
        <f>Nonpt_src_summary!F1007</f>
        <v>30083</v>
      </c>
      <c r="E1007" s="31" t="str">
        <f>Nonpt_src_summary!G1007</f>
        <v>2310023351</v>
      </c>
      <c r="F1007" s="31" t="str">
        <f>Nonpt_src_summary!H1007</f>
        <v>Nonpoint Compressor Engines</v>
      </c>
      <c r="G1007" s="160">
        <f>Nonpt_src_summary!I1007</f>
        <v>0</v>
      </c>
      <c r="H1007" s="124">
        <f>Nonpt_src_summary!J1007</f>
        <v>0</v>
      </c>
      <c r="I1007" s="124">
        <f>Nonpt_src_summary!K1007</f>
        <v>0</v>
      </c>
      <c r="J1007" s="124">
        <f>Nonpt_src_summary!L1007</f>
        <v>0</v>
      </c>
      <c r="K1007" s="125">
        <f>Nonpt_src_summary!M1007</f>
        <v>0</v>
      </c>
    </row>
    <row r="1008" spans="1:11">
      <c r="A1008" s="31" t="s">
        <v>151</v>
      </c>
      <c r="B1008" s="31" t="str">
        <f>Nonpt_src_summary!B1008</f>
        <v>Tribal</v>
      </c>
      <c r="C1008" s="31">
        <f>Nonpt_src_summary!E1008</f>
        <v>30</v>
      </c>
      <c r="D1008" s="31" t="str">
        <f>Nonpt_src_summary!F1008</f>
        <v>30085</v>
      </c>
      <c r="E1008" s="31" t="str">
        <f>Nonpt_src_summary!G1008</f>
        <v>2310021251</v>
      </c>
      <c r="F1008" s="31" t="str">
        <f>Nonpt_src_summary!H1008</f>
        <v>Nonpoint Compressor Engines</v>
      </c>
      <c r="G1008" s="160">
        <f>Nonpt_src_summary!I1008</f>
        <v>0</v>
      </c>
      <c r="H1008" s="124">
        <f>Nonpt_src_summary!J1008</f>
        <v>0</v>
      </c>
      <c r="I1008" s="124">
        <f>Nonpt_src_summary!K1008</f>
        <v>0</v>
      </c>
      <c r="J1008" s="124">
        <f>Nonpt_src_summary!L1008</f>
        <v>0</v>
      </c>
      <c r="K1008" s="125">
        <f>Nonpt_src_summary!M1008</f>
        <v>0</v>
      </c>
    </row>
    <row r="1009" spans="1:11">
      <c r="A1009" s="31" t="s">
        <v>151</v>
      </c>
      <c r="B1009" s="31" t="str">
        <f>Nonpt_src_summary!B1009</f>
        <v>Tribal</v>
      </c>
      <c r="C1009" s="31">
        <f>Nonpt_src_summary!E1009</f>
        <v>30</v>
      </c>
      <c r="D1009" s="31" t="str">
        <f>Nonpt_src_summary!F1009</f>
        <v>30085</v>
      </c>
      <c r="E1009" s="31" t="str">
        <f>Nonpt_src_summary!G1009</f>
        <v>2310021351</v>
      </c>
      <c r="F1009" s="31" t="str">
        <f>Nonpt_src_summary!H1009</f>
        <v>Nonpoint Compressor Engines</v>
      </c>
      <c r="G1009" s="160">
        <f>Nonpt_src_summary!I1009</f>
        <v>0</v>
      </c>
      <c r="H1009" s="124">
        <f>Nonpt_src_summary!J1009</f>
        <v>0</v>
      </c>
      <c r="I1009" s="124">
        <f>Nonpt_src_summary!K1009</f>
        <v>0</v>
      </c>
      <c r="J1009" s="124">
        <f>Nonpt_src_summary!L1009</f>
        <v>0</v>
      </c>
      <c r="K1009" s="125">
        <f>Nonpt_src_summary!M1009</f>
        <v>0</v>
      </c>
    </row>
    <row r="1010" spans="1:11">
      <c r="A1010" s="31" t="s">
        <v>151</v>
      </c>
      <c r="B1010" s="31" t="str">
        <f>Nonpt_src_summary!B1010</f>
        <v>Tribal</v>
      </c>
      <c r="C1010" s="31">
        <f>Nonpt_src_summary!E1010</f>
        <v>30</v>
      </c>
      <c r="D1010" s="31" t="str">
        <f>Nonpt_src_summary!F1010</f>
        <v>30085</v>
      </c>
      <c r="E1010" s="31" t="str">
        <f>Nonpt_src_summary!G1010</f>
        <v>2310023251</v>
      </c>
      <c r="F1010" s="31" t="str">
        <f>Nonpt_src_summary!H1010</f>
        <v>Nonpoint Compressor Engines</v>
      </c>
      <c r="G1010" s="160">
        <f>Nonpt_src_summary!I1010</f>
        <v>0</v>
      </c>
      <c r="H1010" s="124">
        <f>Nonpt_src_summary!J1010</f>
        <v>0</v>
      </c>
      <c r="I1010" s="124">
        <f>Nonpt_src_summary!K1010</f>
        <v>0</v>
      </c>
      <c r="J1010" s="124">
        <f>Nonpt_src_summary!L1010</f>
        <v>0</v>
      </c>
      <c r="K1010" s="125">
        <f>Nonpt_src_summary!M1010</f>
        <v>0</v>
      </c>
    </row>
    <row r="1011" spans="1:11">
      <c r="A1011" s="31" t="s">
        <v>151</v>
      </c>
      <c r="B1011" s="31" t="str">
        <f>Nonpt_src_summary!B1011</f>
        <v>Tribal</v>
      </c>
      <c r="C1011" s="31">
        <f>Nonpt_src_summary!E1011</f>
        <v>30</v>
      </c>
      <c r="D1011" s="31" t="str">
        <f>Nonpt_src_summary!F1011</f>
        <v>30085</v>
      </c>
      <c r="E1011" s="31" t="str">
        <f>Nonpt_src_summary!G1011</f>
        <v>2310023351</v>
      </c>
      <c r="F1011" s="31" t="str">
        <f>Nonpt_src_summary!H1011</f>
        <v>Nonpoint Compressor Engines</v>
      </c>
      <c r="G1011" s="160">
        <f>Nonpt_src_summary!I1011</f>
        <v>0</v>
      </c>
      <c r="H1011" s="124">
        <f>Nonpt_src_summary!J1011</f>
        <v>0</v>
      </c>
      <c r="I1011" s="124">
        <f>Nonpt_src_summary!K1011</f>
        <v>0</v>
      </c>
      <c r="J1011" s="124">
        <f>Nonpt_src_summary!L1011</f>
        <v>0</v>
      </c>
      <c r="K1011" s="125">
        <f>Nonpt_src_summary!M1011</f>
        <v>0</v>
      </c>
    </row>
    <row r="1012" spans="1:11">
      <c r="A1012" s="31" t="s">
        <v>151</v>
      </c>
      <c r="B1012" s="31" t="str">
        <f>Nonpt_src_summary!B1012</f>
        <v>Tribal</v>
      </c>
      <c r="C1012" s="31">
        <f>Nonpt_src_summary!E1012</f>
        <v>30</v>
      </c>
      <c r="D1012" s="31" t="str">
        <f>Nonpt_src_summary!F1012</f>
        <v>30091</v>
      </c>
      <c r="E1012" s="31" t="str">
        <f>Nonpt_src_summary!G1012</f>
        <v>2310021251</v>
      </c>
      <c r="F1012" s="31" t="str">
        <f>Nonpt_src_summary!H1012</f>
        <v>Nonpoint Compressor Engines</v>
      </c>
      <c r="G1012" s="160">
        <f>Nonpt_src_summary!I1012</f>
        <v>0</v>
      </c>
      <c r="H1012" s="124">
        <f>Nonpt_src_summary!J1012</f>
        <v>0</v>
      </c>
      <c r="I1012" s="124">
        <f>Nonpt_src_summary!K1012</f>
        <v>0</v>
      </c>
      <c r="J1012" s="124">
        <f>Nonpt_src_summary!L1012</f>
        <v>0</v>
      </c>
      <c r="K1012" s="125">
        <f>Nonpt_src_summary!M1012</f>
        <v>0</v>
      </c>
    </row>
    <row r="1013" spans="1:11">
      <c r="A1013" s="31" t="s">
        <v>151</v>
      </c>
      <c r="B1013" s="31" t="str">
        <f>Nonpt_src_summary!B1013</f>
        <v>Tribal</v>
      </c>
      <c r="C1013" s="31">
        <f>Nonpt_src_summary!E1013</f>
        <v>30</v>
      </c>
      <c r="D1013" s="31" t="str">
        <f>Nonpt_src_summary!F1013</f>
        <v>30091</v>
      </c>
      <c r="E1013" s="31" t="str">
        <f>Nonpt_src_summary!G1013</f>
        <v>2310021351</v>
      </c>
      <c r="F1013" s="31" t="str">
        <f>Nonpt_src_summary!H1013</f>
        <v>Nonpoint Compressor Engines</v>
      </c>
      <c r="G1013" s="160">
        <f>Nonpt_src_summary!I1013</f>
        <v>0</v>
      </c>
      <c r="H1013" s="124">
        <f>Nonpt_src_summary!J1013</f>
        <v>0</v>
      </c>
      <c r="I1013" s="124">
        <f>Nonpt_src_summary!K1013</f>
        <v>0</v>
      </c>
      <c r="J1013" s="124">
        <f>Nonpt_src_summary!L1013</f>
        <v>0</v>
      </c>
      <c r="K1013" s="125">
        <f>Nonpt_src_summary!M1013</f>
        <v>0</v>
      </c>
    </row>
    <row r="1014" spans="1:11">
      <c r="A1014" s="31" t="s">
        <v>151</v>
      </c>
      <c r="B1014" s="31" t="str">
        <f>Nonpt_src_summary!B1014</f>
        <v>Tribal</v>
      </c>
      <c r="C1014" s="31">
        <f>Nonpt_src_summary!E1014</f>
        <v>30</v>
      </c>
      <c r="D1014" s="31" t="str">
        <f>Nonpt_src_summary!F1014</f>
        <v>30091</v>
      </c>
      <c r="E1014" s="31" t="str">
        <f>Nonpt_src_summary!G1014</f>
        <v>2310023251</v>
      </c>
      <c r="F1014" s="31" t="str">
        <f>Nonpt_src_summary!H1014</f>
        <v>Nonpoint Compressor Engines</v>
      </c>
      <c r="G1014" s="160">
        <f>Nonpt_src_summary!I1014</f>
        <v>0</v>
      </c>
      <c r="H1014" s="124">
        <f>Nonpt_src_summary!J1014</f>
        <v>0</v>
      </c>
      <c r="I1014" s="124">
        <f>Nonpt_src_summary!K1014</f>
        <v>0</v>
      </c>
      <c r="J1014" s="124">
        <f>Nonpt_src_summary!L1014</f>
        <v>0</v>
      </c>
      <c r="K1014" s="125">
        <f>Nonpt_src_summary!M1014</f>
        <v>0</v>
      </c>
    </row>
    <row r="1015" spans="1:11">
      <c r="A1015" s="31" t="s">
        <v>151</v>
      </c>
      <c r="B1015" s="31" t="str">
        <f>Nonpt_src_summary!B1015</f>
        <v>Tribal</v>
      </c>
      <c r="C1015" s="31">
        <f>Nonpt_src_summary!E1015</f>
        <v>30</v>
      </c>
      <c r="D1015" s="31" t="str">
        <f>Nonpt_src_summary!F1015</f>
        <v>30091</v>
      </c>
      <c r="E1015" s="31" t="str">
        <f>Nonpt_src_summary!G1015</f>
        <v>2310023351</v>
      </c>
      <c r="F1015" s="31" t="str">
        <f>Nonpt_src_summary!H1015</f>
        <v>Nonpoint Compressor Engines</v>
      </c>
      <c r="G1015" s="160">
        <f>Nonpt_src_summary!I1015</f>
        <v>0</v>
      </c>
      <c r="H1015" s="124">
        <f>Nonpt_src_summary!J1015</f>
        <v>0</v>
      </c>
      <c r="I1015" s="124">
        <f>Nonpt_src_summary!K1015</f>
        <v>0</v>
      </c>
      <c r="J1015" s="124">
        <f>Nonpt_src_summary!L1015</f>
        <v>0</v>
      </c>
      <c r="K1015" s="125">
        <f>Nonpt_src_summary!M1015</f>
        <v>0</v>
      </c>
    </row>
    <row r="1016" spans="1:11">
      <c r="A1016" s="31" t="s">
        <v>151</v>
      </c>
      <c r="B1016" s="31" t="str">
        <f>Nonpt_src_summary!B1016</f>
        <v>Tribal</v>
      </c>
      <c r="C1016" s="31">
        <f>Nonpt_src_summary!E1016</f>
        <v>38</v>
      </c>
      <c r="D1016" s="31" t="str">
        <f>Nonpt_src_summary!F1016</f>
        <v>38087</v>
      </c>
      <c r="E1016" s="31" t="str">
        <f>Nonpt_src_summary!G1016</f>
        <v>2310021251</v>
      </c>
      <c r="F1016" s="31" t="str">
        <f>Nonpt_src_summary!H1016</f>
        <v>Nonpoint Compressor Engines</v>
      </c>
      <c r="G1016" s="160">
        <f>Nonpt_src_summary!I1016</f>
        <v>0</v>
      </c>
      <c r="H1016" s="124">
        <f>Nonpt_src_summary!J1016</f>
        <v>0</v>
      </c>
      <c r="I1016" s="124">
        <f>Nonpt_src_summary!K1016</f>
        <v>0</v>
      </c>
      <c r="J1016" s="124">
        <f>Nonpt_src_summary!L1016</f>
        <v>0</v>
      </c>
      <c r="K1016" s="125">
        <f>Nonpt_src_summary!M1016</f>
        <v>0</v>
      </c>
    </row>
    <row r="1017" spans="1:11">
      <c r="A1017" s="31" t="s">
        <v>151</v>
      </c>
      <c r="B1017" s="31" t="str">
        <f>Nonpt_src_summary!B1017</f>
        <v>Tribal</v>
      </c>
      <c r="C1017" s="31">
        <f>Nonpt_src_summary!E1017</f>
        <v>38</v>
      </c>
      <c r="D1017" s="31" t="str">
        <f>Nonpt_src_summary!F1017</f>
        <v>38087</v>
      </c>
      <c r="E1017" s="31" t="str">
        <f>Nonpt_src_summary!G1017</f>
        <v>2310021351</v>
      </c>
      <c r="F1017" s="31" t="str">
        <f>Nonpt_src_summary!H1017</f>
        <v>Nonpoint Compressor Engines</v>
      </c>
      <c r="G1017" s="160">
        <f>Nonpt_src_summary!I1017</f>
        <v>0</v>
      </c>
      <c r="H1017" s="124">
        <f>Nonpt_src_summary!J1017</f>
        <v>0</v>
      </c>
      <c r="I1017" s="124">
        <f>Nonpt_src_summary!K1017</f>
        <v>0</v>
      </c>
      <c r="J1017" s="124">
        <f>Nonpt_src_summary!L1017</f>
        <v>0</v>
      </c>
      <c r="K1017" s="125">
        <f>Nonpt_src_summary!M1017</f>
        <v>0</v>
      </c>
    </row>
    <row r="1018" spans="1:11">
      <c r="A1018" s="31" t="s">
        <v>151</v>
      </c>
      <c r="B1018" s="31" t="str">
        <f>Nonpt_src_summary!B1018</f>
        <v>Tribal</v>
      </c>
      <c r="C1018" s="31">
        <f>Nonpt_src_summary!E1018</f>
        <v>38</v>
      </c>
      <c r="D1018" s="31" t="str">
        <f>Nonpt_src_summary!F1018</f>
        <v>38087</v>
      </c>
      <c r="E1018" s="31" t="str">
        <f>Nonpt_src_summary!G1018</f>
        <v>2310023251</v>
      </c>
      <c r="F1018" s="31" t="str">
        <f>Nonpt_src_summary!H1018</f>
        <v>Nonpoint Compressor Engines</v>
      </c>
      <c r="G1018" s="160">
        <f>Nonpt_src_summary!I1018</f>
        <v>0</v>
      </c>
      <c r="H1018" s="124">
        <f>Nonpt_src_summary!J1018</f>
        <v>0</v>
      </c>
      <c r="I1018" s="124">
        <f>Nonpt_src_summary!K1018</f>
        <v>0</v>
      </c>
      <c r="J1018" s="124">
        <f>Nonpt_src_summary!L1018</f>
        <v>0</v>
      </c>
      <c r="K1018" s="125">
        <f>Nonpt_src_summary!M1018</f>
        <v>0</v>
      </c>
    </row>
    <row r="1019" spans="1:11">
      <c r="A1019" s="31" t="s">
        <v>151</v>
      </c>
      <c r="B1019" s="31" t="str">
        <f>Nonpt_src_summary!B1019</f>
        <v>Tribal</v>
      </c>
      <c r="C1019" s="31">
        <f>Nonpt_src_summary!E1019</f>
        <v>38</v>
      </c>
      <c r="D1019" s="31" t="str">
        <f>Nonpt_src_summary!F1019</f>
        <v>38087</v>
      </c>
      <c r="E1019" s="31" t="str">
        <f>Nonpt_src_summary!G1019</f>
        <v>2310023351</v>
      </c>
      <c r="F1019" s="31" t="str">
        <f>Nonpt_src_summary!H1019</f>
        <v>Nonpoint Compressor Engines</v>
      </c>
      <c r="G1019" s="160">
        <f>Nonpt_src_summary!I1019</f>
        <v>0</v>
      </c>
      <c r="H1019" s="124">
        <f>Nonpt_src_summary!J1019</f>
        <v>0</v>
      </c>
      <c r="I1019" s="124">
        <f>Nonpt_src_summary!K1019</f>
        <v>0</v>
      </c>
      <c r="J1019" s="124">
        <f>Nonpt_src_summary!L1019</f>
        <v>0</v>
      </c>
      <c r="K1019" s="125">
        <f>Nonpt_src_summary!M1019</f>
        <v>0</v>
      </c>
    </row>
    <row r="1020" spans="1:11">
      <c r="A1020" s="31" t="s">
        <v>151</v>
      </c>
      <c r="B1020" s="31" t="str">
        <f>Nonpt_src_summary!B1020</f>
        <v>Tribal</v>
      </c>
      <c r="C1020" s="31">
        <f>Nonpt_src_summary!E1020</f>
        <v>38</v>
      </c>
      <c r="D1020" s="31" t="str">
        <f>Nonpt_src_summary!F1020</f>
        <v>38089</v>
      </c>
      <c r="E1020" s="31" t="str">
        <f>Nonpt_src_summary!G1020</f>
        <v>2310021251</v>
      </c>
      <c r="F1020" s="31" t="str">
        <f>Nonpt_src_summary!H1020</f>
        <v>Nonpoint Compressor Engines</v>
      </c>
      <c r="G1020" s="160">
        <f>Nonpt_src_summary!I1020</f>
        <v>0</v>
      </c>
      <c r="H1020" s="124">
        <f>Nonpt_src_summary!J1020</f>
        <v>0</v>
      </c>
      <c r="I1020" s="124">
        <f>Nonpt_src_summary!K1020</f>
        <v>0</v>
      </c>
      <c r="J1020" s="124">
        <f>Nonpt_src_summary!L1020</f>
        <v>0</v>
      </c>
      <c r="K1020" s="125">
        <f>Nonpt_src_summary!M1020</f>
        <v>0</v>
      </c>
    </row>
    <row r="1021" spans="1:11">
      <c r="A1021" s="31" t="s">
        <v>151</v>
      </c>
      <c r="B1021" s="31" t="str">
        <f>Nonpt_src_summary!B1021</f>
        <v>Tribal</v>
      </c>
      <c r="C1021" s="31">
        <f>Nonpt_src_summary!E1021</f>
        <v>38</v>
      </c>
      <c r="D1021" s="31" t="str">
        <f>Nonpt_src_summary!F1021</f>
        <v>38089</v>
      </c>
      <c r="E1021" s="31" t="str">
        <f>Nonpt_src_summary!G1021</f>
        <v>2310021351</v>
      </c>
      <c r="F1021" s="31" t="str">
        <f>Nonpt_src_summary!H1021</f>
        <v>Nonpoint Compressor Engines</v>
      </c>
      <c r="G1021" s="160">
        <f>Nonpt_src_summary!I1021</f>
        <v>0</v>
      </c>
      <c r="H1021" s="124">
        <f>Nonpt_src_summary!J1021</f>
        <v>0</v>
      </c>
      <c r="I1021" s="124">
        <f>Nonpt_src_summary!K1021</f>
        <v>0</v>
      </c>
      <c r="J1021" s="124">
        <f>Nonpt_src_summary!L1021</f>
        <v>0</v>
      </c>
      <c r="K1021" s="125">
        <f>Nonpt_src_summary!M1021</f>
        <v>0</v>
      </c>
    </row>
    <row r="1022" spans="1:11">
      <c r="A1022" s="31" t="s">
        <v>151</v>
      </c>
      <c r="B1022" s="31" t="str">
        <f>Nonpt_src_summary!B1022</f>
        <v>Tribal</v>
      </c>
      <c r="C1022" s="31">
        <f>Nonpt_src_summary!E1022</f>
        <v>38</v>
      </c>
      <c r="D1022" s="31" t="str">
        <f>Nonpt_src_summary!F1022</f>
        <v>38089</v>
      </c>
      <c r="E1022" s="31" t="str">
        <f>Nonpt_src_summary!G1022</f>
        <v>2310023251</v>
      </c>
      <c r="F1022" s="31" t="str">
        <f>Nonpt_src_summary!H1022</f>
        <v>Nonpoint Compressor Engines</v>
      </c>
      <c r="G1022" s="160">
        <f>Nonpt_src_summary!I1022</f>
        <v>0</v>
      </c>
      <c r="H1022" s="124">
        <f>Nonpt_src_summary!J1022</f>
        <v>0</v>
      </c>
      <c r="I1022" s="124">
        <f>Nonpt_src_summary!K1022</f>
        <v>0</v>
      </c>
      <c r="J1022" s="124">
        <f>Nonpt_src_summary!L1022</f>
        <v>0</v>
      </c>
      <c r="K1022" s="125">
        <f>Nonpt_src_summary!M1022</f>
        <v>0</v>
      </c>
    </row>
    <row r="1023" spans="1:11">
      <c r="A1023" s="31" t="s">
        <v>151</v>
      </c>
      <c r="B1023" s="31" t="str">
        <f>Nonpt_src_summary!B1023</f>
        <v>Tribal</v>
      </c>
      <c r="C1023" s="31">
        <f>Nonpt_src_summary!E1023</f>
        <v>38</v>
      </c>
      <c r="D1023" s="31" t="str">
        <f>Nonpt_src_summary!F1023</f>
        <v>38089</v>
      </c>
      <c r="E1023" s="31" t="str">
        <f>Nonpt_src_summary!G1023</f>
        <v>2310023351</v>
      </c>
      <c r="F1023" s="31" t="str">
        <f>Nonpt_src_summary!H1023</f>
        <v>Nonpoint Compressor Engines</v>
      </c>
      <c r="G1023" s="160">
        <f>Nonpt_src_summary!I1023</f>
        <v>0</v>
      </c>
      <c r="H1023" s="124">
        <f>Nonpt_src_summary!J1023</f>
        <v>0</v>
      </c>
      <c r="I1023" s="124">
        <f>Nonpt_src_summary!K1023</f>
        <v>0</v>
      </c>
      <c r="J1023" s="124">
        <f>Nonpt_src_summary!L1023</f>
        <v>0</v>
      </c>
      <c r="K1023" s="125">
        <f>Nonpt_src_summary!M1023</f>
        <v>0</v>
      </c>
    </row>
    <row r="1024" spans="1:11">
      <c r="A1024" s="31" t="s">
        <v>151</v>
      </c>
      <c r="B1024" s="31" t="str">
        <f>Nonpt_src_summary!B1024</f>
        <v>Tribal</v>
      </c>
      <c r="C1024" s="31">
        <f>Nonpt_src_summary!E1024</f>
        <v>30</v>
      </c>
      <c r="D1024" s="31" t="str">
        <f>Nonpt_src_summary!F1024</f>
        <v>30105</v>
      </c>
      <c r="E1024" s="31" t="str">
        <f>Nonpt_src_summary!G1024</f>
        <v>2310021251</v>
      </c>
      <c r="F1024" s="31" t="str">
        <f>Nonpt_src_summary!H1024</f>
        <v>Nonpoint Compressor Engines</v>
      </c>
      <c r="G1024" s="160">
        <f>Nonpt_src_summary!I1024</f>
        <v>0</v>
      </c>
      <c r="H1024" s="124">
        <f>Nonpt_src_summary!J1024</f>
        <v>0</v>
      </c>
      <c r="I1024" s="124">
        <f>Nonpt_src_summary!K1024</f>
        <v>0</v>
      </c>
      <c r="J1024" s="124">
        <f>Nonpt_src_summary!L1024</f>
        <v>0</v>
      </c>
      <c r="K1024" s="125">
        <f>Nonpt_src_summary!M1024</f>
        <v>0</v>
      </c>
    </row>
    <row r="1025" spans="1:11">
      <c r="A1025" s="31" t="s">
        <v>151</v>
      </c>
      <c r="B1025" s="31" t="str">
        <f>Nonpt_src_summary!B1025</f>
        <v>Tribal</v>
      </c>
      <c r="C1025" s="31">
        <f>Nonpt_src_summary!E1025</f>
        <v>30</v>
      </c>
      <c r="D1025" s="31" t="str">
        <f>Nonpt_src_summary!F1025</f>
        <v>30105</v>
      </c>
      <c r="E1025" s="31" t="str">
        <f>Nonpt_src_summary!G1025</f>
        <v>2310021351</v>
      </c>
      <c r="F1025" s="31" t="str">
        <f>Nonpt_src_summary!H1025</f>
        <v>Nonpoint Compressor Engines</v>
      </c>
      <c r="G1025" s="160">
        <f>Nonpt_src_summary!I1025</f>
        <v>0</v>
      </c>
      <c r="H1025" s="124">
        <f>Nonpt_src_summary!J1025</f>
        <v>0</v>
      </c>
      <c r="I1025" s="124">
        <f>Nonpt_src_summary!K1025</f>
        <v>0</v>
      </c>
      <c r="J1025" s="124">
        <f>Nonpt_src_summary!L1025</f>
        <v>0</v>
      </c>
      <c r="K1025" s="125">
        <f>Nonpt_src_summary!M1025</f>
        <v>0</v>
      </c>
    </row>
    <row r="1026" spans="1:11">
      <c r="A1026" s="31" t="s">
        <v>151</v>
      </c>
      <c r="B1026" s="31" t="str">
        <f>Nonpt_src_summary!B1026</f>
        <v>Tribal</v>
      </c>
      <c r="C1026" s="31">
        <f>Nonpt_src_summary!E1026</f>
        <v>30</v>
      </c>
      <c r="D1026" s="31" t="str">
        <f>Nonpt_src_summary!F1026</f>
        <v>30105</v>
      </c>
      <c r="E1026" s="31" t="str">
        <f>Nonpt_src_summary!G1026</f>
        <v>2310023251</v>
      </c>
      <c r="F1026" s="31" t="str">
        <f>Nonpt_src_summary!H1026</f>
        <v>Nonpoint Compressor Engines</v>
      </c>
      <c r="G1026" s="160">
        <f>Nonpt_src_summary!I1026</f>
        <v>0</v>
      </c>
      <c r="H1026" s="124">
        <f>Nonpt_src_summary!J1026</f>
        <v>0</v>
      </c>
      <c r="I1026" s="124">
        <f>Nonpt_src_summary!K1026</f>
        <v>0</v>
      </c>
      <c r="J1026" s="124">
        <f>Nonpt_src_summary!L1026</f>
        <v>0</v>
      </c>
      <c r="K1026" s="125">
        <f>Nonpt_src_summary!M1026</f>
        <v>0</v>
      </c>
    </row>
    <row r="1027" spans="1:11">
      <c r="A1027" s="31" t="s">
        <v>151</v>
      </c>
      <c r="B1027" s="31" t="str">
        <f>Nonpt_src_summary!B1027</f>
        <v>Tribal</v>
      </c>
      <c r="C1027" s="31">
        <f>Nonpt_src_summary!E1027</f>
        <v>30</v>
      </c>
      <c r="D1027" s="31" t="str">
        <f>Nonpt_src_summary!F1027</f>
        <v>30105</v>
      </c>
      <c r="E1027" s="31" t="str">
        <f>Nonpt_src_summary!G1027</f>
        <v>2310023351</v>
      </c>
      <c r="F1027" s="31" t="str">
        <f>Nonpt_src_summary!H1027</f>
        <v>Nonpoint Compressor Engines</v>
      </c>
      <c r="G1027" s="160">
        <f>Nonpt_src_summary!I1027</f>
        <v>0</v>
      </c>
      <c r="H1027" s="124">
        <f>Nonpt_src_summary!J1027</f>
        <v>0</v>
      </c>
      <c r="I1027" s="124">
        <f>Nonpt_src_summary!K1027</f>
        <v>0</v>
      </c>
      <c r="J1027" s="124">
        <f>Nonpt_src_summary!L1027</f>
        <v>0</v>
      </c>
      <c r="K1027" s="125">
        <f>Nonpt_src_summary!M1027</f>
        <v>0</v>
      </c>
    </row>
    <row r="1028" spans="1:11">
      <c r="A1028" s="31" t="s">
        <v>151</v>
      </c>
      <c r="B1028" s="31" t="str">
        <f>Nonpt_src_summary!B1028</f>
        <v>Tribal</v>
      </c>
      <c r="C1028" s="31">
        <f>Nonpt_src_summary!E1028</f>
        <v>38</v>
      </c>
      <c r="D1028" s="31" t="str">
        <f>Nonpt_src_summary!F1028</f>
        <v>38101</v>
      </c>
      <c r="E1028" s="31" t="str">
        <f>Nonpt_src_summary!G1028</f>
        <v>2310021251</v>
      </c>
      <c r="F1028" s="31" t="str">
        <f>Nonpt_src_summary!H1028</f>
        <v>Nonpoint Compressor Engines</v>
      </c>
      <c r="G1028" s="160">
        <f>Nonpt_src_summary!I1028</f>
        <v>0</v>
      </c>
      <c r="H1028" s="124">
        <f>Nonpt_src_summary!J1028</f>
        <v>0</v>
      </c>
      <c r="I1028" s="124">
        <f>Nonpt_src_summary!K1028</f>
        <v>0</v>
      </c>
      <c r="J1028" s="124">
        <f>Nonpt_src_summary!L1028</f>
        <v>0</v>
      </c>
      <c r="K1028" s="125">
        <f>Nonpt_src_summary!M1028</f>
        <v>0</v>
      </c>
    </row>
    <row r="1029" spans="1:11">
      <c r="A1029" s="31" t="s">
        <v>151</v>
      </c>
      <c r="B1029" s="31" t="str">
        <f>Nonpt_src_summary!B1029</f>
        <v>Tribal</v>
      </c>
      <c r="C1029" s="31">
        <f>Nonpt_src_summary!E1029</f>
        <v>38</v>
      </c>
      <c r="D1029" s="31" t="str">
        <f>Nonpt_src_summary!F1029</f>
        <v>38101</v>
      </c>
      <c r="E1029" s="31" t="str">
        <f>Nonpt_src_summary!G1029</f>
        <v>2310021351</v>
      </c>
      <c r="F1029" s="31" t="str">
        <f>Nonpt_src_summary!H1029</f>
        <v>Nonpoint Compressor Engines</v>
      </c>
      <c r="G1029" s="160">
        <f>Nonpt_src_summary!I1029</f>
        <v>0</v>
      </c>
      <c r="H1029" s="124">
        <f>Nonpt_src_summary!J1029</f>
        <v>0</v>
      </c>
      <c r="I1029" s="124">
        <f>Nonpt_src_summary!K1029</f>
        <v>0</v>
      </c>
      <c r="J1029" s="124">
        <f>Nonpt_src_summary!L1029</f>
        <v>0</v>
      </c>
      <c r="K1029" s="125">
        <f>Nonpt_src_summary!M1029</f>
        <v>0</v>
      </c>
    </row>
    <row r="1030" spans="1:11">
      <c r="A1030" s="31" t="s">
        <v>151</v>
      </c>
      <c r="B1030" s="31" t="str">
        <f>Nonpt_src_summary!B1030</f>
        <v>Tribal</v>
      </c>
      <c r="C1030" s="31">
        <f>Nonpt_src_summary!E1030</f>
        <v>38</v>
      </c>
      <c r="D1030" s="31" t="str">
        <f>Nonpt_src_summary!F1030</f>
        <v>38101</v>
      </c>
      <c r="E1030" s="31" t="str">
        <f>Nonpt_src_summary!G1030</f>
        <v>2310023251</v>
      </c>
      <c r="F1030" s="31" t="str">
        <f>Nonpt_src_summary!H1030</f>
        <v>Nonpoint Compressor Engines</v>
      </c>
      <c r="G1030" s="160">
        <f>Nonpt_src_summary!I1030</f>
        <v>0</v>
      </c>
      <c r="H1030" s="124">
        <f>Nonpt_src_summary!J1030</f>
        <v>0</v>
      </c>
      <c r="I1030" s="124">
        <f>Nonpt_src_summary!K1030</f>
        <v>0</v>
      </c>
      <c r="J1030" s="124">
        <f>Nonpt_src_summary!L1030</f>
        <v>0</v>
      </c>
      <c r="K1030" s="125">
        <f>Nonpt_src_summary!M1030</f>
        <v>0</v>
      </c>
    </row>
    <row r="1031" spans="1:11">
      <c r="A1031" s="31" t="s">
        <v>151</v>
      </c>
      <c r="B1031" s="31" t="str">
        <f>Nonpt_src_summary!B1031</f>
        <v>Tribal</v>
      </c>
      <c r="C1031" s="31">
        <f>Nonpt_src_summary!E1031</f>
        <v>38</v>
      </c>
      <c r="D1031" s="31" t="str">
        <f>Nonpt_src_summary!F1031</f>
        <v>38101</v>
      </c>
      <c r="E1031" s="31" t="str">
        <f>Nonpt_src_summary!G1031</f>
        <v>2310023351</v>
      </c>
      <c r="F1031" s="31" t="str">
        <f>Nonpt_src_summary!H1031</f>
        <v>Nonpoint Compressor Engines</v>
      </c>
      <c r="G1031" s="160">
        <f>Nonpt_src_summary!I1031</f>
        <v>0</v>
      </c>
      <c r="H1031" s="124">
        <f>Nonpt_src_summary!J1031</f>
        <v>0</v>
      </c>
      <c r="I1031" s="124">
        <f>Nonpt_src_summary!K1031</f>
        <v>0</v>
      </c>
      <c r="J1031" s="124">
        <f>Nonpt_src_summary!L1031</f>
        <v>0</v>
      </c>
      <c r="K1031" s="125">
        <f>Nonpt_src_summary!M1031</f>
        <v>0</v>
      </c>
    </row>
    <row r="1032" spans="1:11">
      <c r="A1032" s="31" t="s">
        <v>151</v>
      </c>
      <c r="B1032" s="31" t="str">
        <f>Nonpt_src_summary!B1032</f>
        <v>Tribal</v>
      </c>
      <c r="C1032" s="31">
        <f>Nonpt_src_summary!E1032</f>
        <v>30</v>
      </c>
      <c r="D1032" s="31" t="str">
        <f>Nonpt_src_summary!F1032</f>
        <v>30109</v>
      </c>
      <c r="E1032" s="31" t="str">
        <f>Nonpt_src_summary!G1032</f>
        <v>2310021251</v>
      </c>
      <c r="F1032" s="31" t="str">
        <f>Nonpt_src_summary!H1032</f>
        <v>Nonpoint Compressor Engines</v>
      </c>
      <c r="G1032" s="160">
        <f>Nonpt_src_summary!I1032</f>
        <v>0</v>
      </c>
      <c r="H1032" s="124">
        <f>Nonpt_src_summary!J1032</f>
        <v>0</v>
      </c>
      <c r="I1032" s="124">
        <f>Nonpt_src_summary!K1032</f>
        <v>0</v>
      </c>
      <c r="J1032" s="124">
        <f>Nonpt_src_summary!L1032</f>
        <v>0</v>
      </c>
      <c r="K1032" s="125">
        <f>Nonpt_src_summary!M1032</f>
        <v>0</v>
      </c>
    </row>
    <row r="1033" spans="1:11">
      <c r="A1033" s="31" t="s">
        <v>151</v>
      </c>
      <c r="B1033" s="31" t="str">
        <f>Nonpt_src_summary!B1033</f>
        <v>Tribal</v>
      </c>
      <c r="C1033" s="31">
        <f>Nonpt_src_summary!E1033</f>
        <v>30</v>
      </c>
      <c r="D1033" s="31" t="str">
        <f>Nonpt_src_summary!F1033</f>
        <v>30109</v>
      </c>
      <c r="E1033" s="31" t="str">
        <f>Nonpt_src_summary!G1033</f>
        <v>2310021351</v>
      </c>
      <c r="F1033" s="31" t="str">
        <f>Nonpt_src_summary!H1033</f>
        <v>Nonpoint Compressor Engines</v>
      </c>
      <c r="G1033" s="160">
        <f>Nonpt_src_summary!I1033</f>
        <v>0</v>
      </c>
      <c r="H1033" s="124">
        <f>Nonpt_src_summary!J1033</f>
        <v>0</v>
      </c>
      <c r="I1033" s="124">
        <f>Nonpt_src_summary!K1033</f>
        <v>0</v>
      </c>
      <c r="J1033" s="124">
        <f>Nonpt_src_summary!L1033</f>
        <v>0</v>
      </c>
      <c r="K1033" s="125">
        <f>Nonpt_src_summary!M1033</f>
        <v>0</v>
      </c>
    </row>
    <row r="1034" spans="1:11">
      <c r="A1034" s="31" t="s">
        <v>151</v>
      </c>
      <c r="B1034" s="31" t="str">
        <f>Nonpt_src_summary!B1034</f>
        <v>Tribal</v>
      </c>
      <c r="C1034" s="31">
        <f>Nonpt_src_summary!E1034</f>
        <v>30</v>
      </c>
      <c r="D1034" s="31" t="str">
        <f>Nonpt_src_summary!F1034</f>
        <v>30109</v>
      </c>
      <c r="E1034" s="31" t="str">
        <f>Nonpt_src_summary!G1034</f>
        <v>2310023251</v>
      </c>
      <c r="F1034" s="31" t="str">
        <f>Nonpt_src_summary!H1034</f>
        <v>Nonpoint Compressor Engines</v>
      </c>
      <c r="G1034" s="160">
        <f>Nonpt_src_summary!I1034</f>
        <v>0</v>
      </c>
      <c r="H1034" s="124">
        <f>Nonpt_src_summary!J1034</f>
        <v>0</v>
      </c>
      <c r="I1034" s="124">
        <f>Nonpt_src_summary!K1034</f>
        <v>0</v>
      </c>
      <c r="J1034" s="124">
        <f>Nonpt_src_summary!L1034</f>
        <v>0</v>
      </c>
      <c r="K1034" s="125">
        <f>Nonpt_src_summary!M1034</f>
        <v>0</v>
      </c>
    </row>
    <row r="1035" spans="1:11">
      <c r="A1035" s="31" t="s">
        <v>151</v>
      </c>
      <c r="B1035" s="31" t="str">
        <f>Nonpt_src_summary!B1035</f>
        <v>Tribal</v>
      </c>
      <c r="C1035" s="31">
        <f>Nonpt_src_summary!E1035</f>
        <v>30</v>
      </c>
      <c r="D1035" s="31" t="str">
        <f>Nonpt_src_summary!F1035</f>
        <v>30109</v>
      </c>
      <c r="E1035" s="31" t="str">
        <f>Nonpt_src_summary!G1035</f>
        <v>2310023351</v>
      </c>
      <c r="F1035" s="31" t="str">
        <f>Nonpt_src_summary!H1035</f>
        <v>Nonpoint Compressor Engines</v>
      </c>
      <c r="G1035" s="160">
        <f>Nonpt_src_summary!I1035</f>
        <v>0</v>
      </c>
      <c r="H1035" s="124">
        <f>Nonpt_src_summary!J1035</f>
        <v>0</v>
      </c>
      <c r="I1035" s="124">
        <f>Nonpt_src_summary!K1035</f>
        <v>0</v>
      </c>
      <c r="J1035" s="124">
        <f>Nonpt_src_summary!L1035</f>
        <v>0</v>
      </c>
      <c r="K1035" s="125">
        <f>Nonpt_src_summary!M1035</f>
        <v>0</v>
      </c>
    </row>
    <row r="1036" spans="1:11">
      <c r="A1036" s="31" t="s">
        <v>151</v>
      </c>
      <c r="B1036" s="31" t="str">
        <f>Nonpt_src_summary!B1036</f>
        <v>Tribal</v>
      </c>
      <c r="C1036" s="31">
        <f>Nonpt_src_summary!E1036</f>
        <v>38</v>
      </c>
      <c r="D1036" s="31" t="str">
        <f>Nonpt_src_summary!F1036</f>
        <v>38105</v>
      </c>
      <c r="E1036" s="31" t="str">
        <f>Nonpt_src_summary!G1036</f>
        <v>2310021251</v>
      </c>
      <c r="F1036" s="31" t="str">
        <f>Nonpt_src_summary!H1036</f>
        <v>Nonpoint Compressor Engines</v>
      </c>
      <c r="G1036" s="160">
        <f>Nonpt_src_summary!I1036</f>
        <v>0</v>
      </c>
      <c r="H1036" s="124">
        <f>Nonpt_src_summary!J1036</f>
        <v>0</v>
      </c>
      <c r="I1036" s="124">
        <f>Nonpt_src_summary!K1036</f>
        <v>0</v>
      </c>
      <c r="J1036" s="124">
        <f>Nonpt_src_summary!L1036</f>
        <v>0</v>
      </c>
      <c r="K1036" s="125">
        <f>Nonpt_src_summary!M1036</f>
        <v>0</v>
      </c>
    </row>
    <row r="1037" spans="1:11">
      <c r="A1037" s="31" t="s">
        <v>151</v>
      </c>
      <c r="B1037" s="31" t="str">
        <f>Nonpt_src_summary!B1037</f>
        <v>Tribal</v>
      </c>
      <c r="C1037" s="31">
        <f>Nonpt_src_summary!E1037</f>
        <v>38</v>
      </c>
      <c r="D1037" s="31" t="str">
        <f>Nonpt_src_summary!F1037</f>
        <v>38105</v>
      </c>
      <c r="E1037" s="31" t="str">
        <f>Nonpt_src_summary!G1037</f>
        <v>2310021351</v>
      </c>
      <c r="F1037" s="31" t="str">
        <f>Nonpt_src_summary!H1037</f>
        <v>Nonpoint Compressor Engines</v>
      </c>
      <c r="G1037" s="160">
        <f>Nonpt_src_summary!I1037</f>
        <v>0</v>
      </c>
      <c r="H1037" s="124">
        <f>Nonpt_src_summary!J1037</f>
        <v>0</v>
      </c>
      <c r="I1037" s="124">
        <f>Nonpt_src_summary!K1037</f>
        <v>0</v>
      </c>
      <c r="J1037" s="124">
        <f>Nonpt_src_summary!L1037</f>
        <v>0</v>
      </c>
      <c r="K1037" s="125">
        <f>Nonpt_src_summary!M1037</f>
        <v>0</v>
      </c>
    </row>
    <row r="1038" spans="1:11">
      <c r="A1038" s="31" t="s">
        <v>151</v>
      </c>
      <c r="B1038" s="31" t="str">
        <f>Nonpt_src_summary!B1038</f>
        <v>Tribal</v>
      </c>
      <c r="C1038" s="31">
        <f>Nonpt_src_summary!E1038</f>
        <v>38</v>
      </c>
      <c r="D1038" s="31" t="str">
        <f>Nonpt_src_summary!F1038</f>
        <v>38105</v>
      </c>
      <c r="E1038" s="31" t="str">
        <f>Nonpt_src_summary!G1038</f>
        <v>2310023251</v>
      </c>
      <c r="F1038" s="31" t="str">
        <f>Nonpt_src_summary!H1038</f>
        <v>Nonpoint Compressor Engines</v>
      </c>
      <c r="G1038" s="160">
        <f>Nonpt_src_summary!I1038</f>
        <v>0</v>
      </c>
      <c r="H1038" s="124">
        <f>Nonpt_src_summary!J1038</f>
        <v>0</v>
      </c>
      <c r="I1038" s="124">
        <f>Nonpt_src_summary!K1038</f>
        <v>0</v>
      </c>
      <c r="J1038" s="124">
        <f>Nonpt_src_summary!L1038</f>
        <v>0</v>
      </c>
      <c r="K1038" s="125">
        <f>Nonpt_src_summary!M1038</f>
        <v>0</v>
      </c>
    </row>
    <row r="1039" spans="1:11">
      <c r="A1039" s="31" t="s">
        <v>151</v>
      </c>
      <c r="B1039" s="31" t="str">
        <f>Nonpt_src_summary!B1039</f>
        <v>Tribal</v>
      </c>
      <c r="C1039" s="31">
        <f>Nonpt_src_summary!E1039</f>
        <v>38</v>
      </c>
      <c r="D1039" s="31" t="str">
        <f>Nonpt_src_summary!F1039</f>
        <v>38105</v>
      </c>
      <c r="E1039" s="31" t="str">
        <f>Nonpt_src_summary!G1039</f>
        <v>2310023351</v>
      </c>
      <c r="F1039" s="31" t="str">
        <f>Nonpt_src_summary!H1039</f>
        <v>Nonpoint Compressor Engines</v>
      </c>
      <c r="G1039" s="160">
        <f>Nonpt_src_summary!I1039</f>
        <v>0</v>
      </c>
      <c r="H1039" s="124">
        <f>Nonpt_src_summary!J1039</f>
        <v>0</v>
      </c>
      <c r="I1039" s="124">
        <f>Nonpt_src_summary!K1039</f>
        <v>0</v>
      </c>
      <c r="J1039" s="124">
        <f>Nonpt_src_summary!L1039</f>
        <v>0</v>
      </c>
      <c r="K1039" s="125">
        <f>Nonpt_src_summary!M1039</f>
        <v>0</v>
      </c>
    </row>
    <row r="1040" spans="1:11">
      <c r="A1040" s="31" t="s">
        <v>151</v>
      </c>
      <c r="B1040" s="31" t="str">
        <f>Nonpt_src_summary!B1040</f>
        <v>Tribal</v>
      </c>
      <c r="C1040" s="31">
        <f>Nonpt_src_summary!E1040</f>
        <v>38</v>
      </c>
      <c r="D1040" s="31" t="str">
        <f>Nonpt_src_summary!F1040</f>
        <v>38007</v>
      </c>
      <c r="E1040" s="31" t="str">
        <f>Nonpt_src_summary!G1040</f>
        <v>2310021603</v>
      </c>
      <c r="F1040" s="31" t="str">
        <f>Nonpt_src_summary!H1040</f>
        <v>Blowdowns</v>
      </c>
      <c r="G1040" s="160">
        <f>Nonpt_src_summary!I1040</f>
        <v>0</v>
      </c>
      <c r="H1040" s="124">
        <f>Nonpt_src_summary!J1040</f>
        <v>0</v>
      </c>
      <c r="I1040" s="124">
        <f>Nonpt_src_summary!K1040</f>
        <v>0</v>
      </c>
      <c r="J1040" s="124">
        <f>Nonpt_src_summary!L1040</f>
        <v>0</v>
      </c>
      <c r="K1040" s="125">
        <f>Nonpt_src_summary!M1040</f>
        <v>0</v>
      </c>
    </row>
    <row r="1041" spans="1:11">
      <c r="A1041" s="31" t="s">
        <v>151</v>
      </c>
      <c r="B1041" s="31" t="str">
        <f>Nonpt_src_summary!B1041</f>
        <v>Tribal</v>
      </c>
      <c r="C1041" s="31">
        <f>Nonpt_src_summary!E1041</f>
        <v>38</v>
      </c>
      <c r="D1041" s="31" t="str">
        <f>Nonpt_src_summary!F1041</f>
        <v>38007</v>
      </c>
      <c r="E1041" s="31" t="str">
        <f>Nonpt_src_summary!G1041</f>
        <v>2310023603</v>
      </c>
      <c r="F1041" s="31" t="str">
        <f>Nonpt_src_summary!H1041</f>
        <v>Blowdowns</v>
      </c>
      <c r="G1041" s="160">
        <f>Nonpt_src_summary!I1041</f>
        <v>0</v>
      </c>
      <c r="H1041" s="124">
        <f>Nonpt_src_summary!J1041</f>
        <v>0</v>
      </c>
      <c r="I1041" s="124">
        <f>Nonpt_src_summary!K1041</f>
        <v>0</v>
      </c>
      <c r="J1041" s="124">
        <f>Nonpt_src_summary!L1041</f>
        <v>0</v>
      </c>
      <c r="K1041" s="125">
        <f>Nonpt_src_summary!M1041</f>
        <v>0</v>
      </c>
    </row>
    <row r="1042" spans="1:11">
      <c r="A1042" s="31" t="s">
        <v>151</v>
      </c>
      <c r="B1042" s="31" t="str">
        <f>Nonpt_src_summary!B1042</f>
        <v>Tribal</v>
      </c>
      <c r="C1042" s="31">
        <f>Nonpt_src_summary!E1042</f>
        <v>38</v>
      </c>
      <c r="D1042" s="31" t="str">
        <f>Nonpt_src_summary!F1042</f>
        <v>38009</v>
      </c>
      <c r="E1042" s="31" t="str">
        <f>Nonpt_src_summary!G1042</f>
        <v>2310021603</v>
      </c>
      <c r="F1042" s="31" t="str">
        <f>Nonpt_src_summary!H1042</f>
        <v>Blowdowns</v>
      </c>
      <c r="G1042" s="160">
        <f>Nonpt_src_summary!I1042</f>
        <v>0</v>
      </c>
      <c r="H1042" s="124">
        <f>Nonpt_src_summary!J1042</f>
        <v>0</v>
      </c>
      <c r="I1042" s="124">
        <f>Nonpt_src_summary!K1042</f>
        <v>0</v>
      </c>
      <c r="J1042" s="124">
        <f>Nonpt_src_summary!L1042</f>
        <v>0</v>
      </c>
      <c r="K1042" s="125">
        <f>Nonpt_src_summary!M1042</f>
        <v>0</v>
      </c>
    </row>
    <row r="1043" spans="1:11">
      <c r="A1043" s="31" t="s">
        <v>151</v>
      </c>
      <c r="B1043" s="31" t="str">
        <f>Nonpt_src_summary!B1043</f>
        <v>Tribal</v>
      </c>
      <c r="C1043" s="31">
        <f>Nonpt_src_summary!E1043</f>
        <v>38</v>
      </c>
      <c r="D1043" s="31" t="str">
        <f>Nonpt_src_summary!F1043</f>
        <v>38009</v>
      </c>
      <c r="E1043" s="31" t="str">
        <f>Nonpt_src_summary!G1043</f>
        <v>2310023603</v>
      </c>
      <c r="F1043" s="31" t="str">
        <f>Nonpt_src_summary!H1043</f>
        <v>Blowdowns</v>
      </c>
      <c r="G1043" s="160">
        <f>Nonpt_src_summary!I1043</f>
        <v>0</v>
      </c>
      <c r="H1043" s="124">
        <f>Nonpt_src_summary!J1043</f>
        <v>0</v>
      </c>
      <c r="I1043" s="124">
        <f>Nonpt_src_summary!K1043</f>
        <v>0</v>
      </c>
      <c r="J1043" s="124">
        <f>Nonpt_src_summary!L1043</f>
        <v>0</v>
      </c>
      <c r="K1043" s="125">
        <f>Nonpt_src_summary!M1043</f>
        <v>0</v>
      </c>
    </row>
    <row r="1044" spans="1:11">
      <c r="A1044" s="31" t="s">
        <v>151</v>
      </c>
      <c r="B1044" s="31" t="str">
        <f>Nonpt_src_summary!B1044</f>
        <v>Tribal</v>
      </c>
      <c r="C1044" s="31">
        <f>Nonpt_src_summary!E1044</f>
        <v>38</v>
      </c>
      <c r="D1044" s="31" t="str">
        <f>Nonpt_src_summary!F1044</f>
        <v>38011</v>
      </c>
      <c r="E1044" s="31" t="str">
        <f>Nonpt_src_summary!G1044</f>
        <v>2310021603</v>
      </c>
      <c r="F1044" s="31" t="str">
        <f>Nonpt_src_summary!H1044</f>
        <v>Blowdowns</v>
      </c>
      <c r="G1044" s="160">
        <f>Nonpt_src_summary!I1044</f>
        <v>0</v>
      </c>
      <c r="H1044" s="124">
        <f>Nonpt_src_summary!J1044</f>
        <v>0</v>
      </c>
      <c r="I1044" s="124">
        <f>Nonpt_src_summary!K1044</f>
        <v>0</v>
      </c>
      <c r="J1044" s="124">
        <f>Nonpt_src_summary!L1044</f>
        <v>0</v>
      </c>
      <c r="K1044" s="125">
        <f>Nonpt_src_summary!M1044</f>
        <v>0</v>
      </c>
    </row>
    <row r="1045" spans="1:11">
      <c r="A1045" s="31" t="s">
        <v>151</v>
      </c>
      <c r="B1045" s="31" t="str">
        <f>Nonpt_src_summary!B1045</f>
        <v>Tribal</v>
      </c>
      <c r="C1045" s="31">
        <f>Nonpt_src_summary!E1045</f>
        <v>38</v>
      </c>
      <c r="D1045" s="31" t="str">
        <f>Nonpt_src_summary!F1045</f>
        <v>38011</v>
      </c>
      <c r="E1045" s="31" t="str">
        <f>Nonpt_src_summary!G1045</f>
        <v>2310023603</v>
      </c>
      <c r="F1045" s="31" t="str">
        <f>Nonpt_src_summary!H1045</f>
        <v>Blowdowns</v>
      </c>
      <c r="G1045" s="160">
        <f>Nonpt_src_summary!I1045</f>
        <v>0</v>
      </c>
      <c r="H1045" s="124">
        <f>Nonpt_src_summary!J1045</f>
        <v>0</v>
      </c>
      <c r="I1045" s="124">
        <f>Nonpt_src_summary!K1045</f>
        <v>0</v>
      </c>
      <c r="J1045" s="124">
        <f>Nonpt_src_summary!L1045</f>
        <v>0</v>
      </c>
      <c r="K1045" s="125">
        <f>Nonpt_src_summary!M1045</f>
        <v>0</v>
      </c>
    </row>
    <row r="1046" spans="1:11">
      <c r="A1046" s="31" t="s">
        <v>151</v>
      </c>
      <c r="B1046" s="31" t="str">
        <f>Nonpt_src_summary!B1046</f>
        <v>Tribal</v>
      </c>
      <c r="C1046" s="31">
        <f>Nonpt_src_summary!E1046</f>
        <v>38</v>
      </c>
      <c r="D1046" s="31" t="str">
        <f>Nonpt_src_summary!F1046</f>
        <v>38013</v>
      </c>
      <c r="E1046" s="31" t="str">
        <f>Nonpt_src_summary!G1046</f>
        <v>2310021603</v>
      </c>
      <c r="F1046" s="31" t="str">
        <f>Nonpt_src_summary!H1046</f>
        <v>Blowdowns</v>
      </c>
      <c r="G1046" s="160">
        <f>Nonpt_src_summary!I1046</f>
        <v>0</v>
      </c>
      <c r="H1046" s="124">
        <f>Nonpt_src_summary!J1046</f>
        <v>0</v>
      </c>
      <c r="I1046" s="124">
        <f>Nonpt_src_summary!K1046</f>
        <v>0</v>
      </c>
      <c r="J1046" s="124">
        <f>Nonpt_src_summary!L1046</f>
        <v>0</v>
      </c>
      <c r="K1046" s="125">
        <f>Nonpt_src_summary!M1046</f>
        <v>0</v>
      </c>
    </row>
    <row r="1047" spans="1:11">
      <c r="A1047" s="31" t="s">
        <v>151</v>
      </c>
      <c r="B1047" s="31" t="str">
        <f>Nonpt_src_summary!B1047</f>
        <v>Tribal</v>
      </c>
      <c r="C1047" s="31">
        <f>Nonpt_src_summary!E1047</f>
        <v>38</v>
      </c>
      <c r="D1047" s="31" t="str">
        <f>Nonpt_src_summary!F1047</f>
        <v>38013</v>
      </c>
      <c r="E1047" s="31" t="str">
        <f>Nonpt_src_summary!G1047</f>
        <v>2310023603</v>
      </c>
      <c r="F1047" s="31" t="str">
        <f>Nonpt_src_summary!H1047</f>
        <v>Blowdowns</v>
      </c>
      <c r="G1047" s="160">
        <f>Nonpt_src_summary!I1047</f>
        <v>0</v>
      </c>
      <c r="H1047" s="124">
        <f>Nonpt_src_summary!J1047</f>
        <v>0</v>
      </c>
      <c r="I1047" s="124">
        <f>Nonpt_src_summary!K1047</f>
        <v>0</v>
      </c>
      <c r="J1047" s="124">
        <f>Nonpt_src_summary!L1047</f>
        <v>0</v>
      </c>
      <c r="K1047" s="125">
        <f>Nonpt_src_summary!M1047</f>
        <v>0</v>
      </c>
    </row>
    <row r="1048" spans="1:11">
      <c r="A1048" s="31" t="s">
        <v>151</v>
      </c>
      <c r="B1048" s="31" t="str">
        <f>Nonpt_src_summary!B1048</f>
        <v>Tribal</v>
      </c>
      <c r="C1048" s="31">
        <f>Nonpt_src_summary!E1048</f>
        <v>30</v>
      </c>
      <c r="D1048" s="31" t="str">
        <f>Nonpt_src_summary!F1048</f>
        <v>30019</v>
      </c>
      <c r="E1048" s="31" t="str">
        <f>Nonpt_src_summary!G1048</f>
        <v>2310021603</v>
      </c>
      <c r="F1048" s="31" t="str">
        <f>Nonpt_src_summary!H1048</f>
        <v>Blowdowns</v>
      </c>
      <c r="G1048" s="160">
        <f>Nonpt_src_summary!I1048</f>
        <v>0</v>
      </c>
      <c r="H1048" s="124">
        <f>Nonpt_src_summary!J1048</f>
        <v>0</v>
      </c>
      <c r="I1048" s="124">
        <f>Nonpt_src_summary!K1048</f>
        <v>0</v>
      </c>
      <c r="J1048" s="124">
        <f>Nonpt_src_summary!L1048</f>
        <v>0</v>
      </c>
      <c r="K1048" s="125">
        <f>Nonpt_src_summary!M1048</f>
        <v>0</v>
      </c>
    </row>
    <row r="1049" spans="1:11">
      <c r="A1049" s="31" t="s">
        <v>151</v>
      </c>
      <c r="B1049" s="31" t="str">
        <f>Nonpt_src_summary!B1049</f>
        <v>Tribal</v>
      </c>
      <c r="C1049" s="31">
        <f>Nonpt_src_summary!E1049</f>
        <v>30</v>
      </c>
      <c r="D1049" s="31" t="str">
        <f>Nonpt_src_summary!F1049</f>
        <v>30019</v>
      </c>
      <c r="E1049" s="31" t="str">
        <f>Nonpt_src_summary!G1049</f>
        <v>2310023603</v>
      </c>
      <c r="F1049" s="31" t="str">
        <f>Nonpt_src_summary!H1049</f>
        <v>Blowdowns</v>
      </c>
      <c r="G1049" s="160">
        <f>Nonpt_src_summary!I1049</f>
        <v>0</v>
      </c>
      <c r="H1049" s="124">
        <f>Nonpt_src_summary!J1049</f>
        <v>0</v>
      </c>
      <c r="I1049" s="124">
        <f>Nonpt_src_summary!K1049</f>
        <v>0</v>
      </c>
      <c r="J1049" s="124">
        <f>Nonpt_src_summary!L1049</f>
        <v>0</v>
      </c>
      <c r="K1049" s="125">
        <f>Nonpt_src_summary!M1049</f>
        <v>0</v>
      </c>
    </row>
    <row r="1050" spans="1:11">
      <c r="A1050" s="31" t="s">
        <v>151</v>
      </c>
      <c r="B1050" s="31" t="str">
        <f>Nonpt_src_summary!B1050</f>
        <v>Tribal</v>
      </c>
      <c r="C1050" s="31">
        <f>Nonpt_src_summary!E1050</f>
        <v>30</v>
      </c>
      <c r="D1050" s="31" t="str">
        <f>Nonpt_src_summary!F1050</f>
        <v>30021</v>
      </c>
      <c r="E1050" s="31" t="str">
        <f>Nonpt_src_summary!G1050</f>
        <v>2310021603</v>
      </c>
      <c r="F1050" s="31" t="str">
        <f>Nonpt_src_summary!H1050</f>
        <v>Blowdowns</v>
      </c>
      <c r="G1050" s="160">
        <f>Nonpt_src_summary!I1050</f>
        <v>0</v>
      </c>
      <c r="H1050" s="124">
        <f>Nonpt_src_summary!J1050</f>
        <v>0</v>
      </c>
      <c r="I1050" s="124">
        <f>Nonpt_src_summary!K1050</f>
        <v>0</v>
      </c>
      <c r="J1050" s="124">
        <f>Nonpt_src_summary!L1050</f>
        <v>0</v>
      </c>
      <c r="K1050" s="125">
        <f>Nonpt_src_summary!M1050</f>
        <v>0</v>
      </c>
    </row>
    <row r="1051" spans="1:11">
      <c r="A1051" s="31" t="s">
        <v>151</v>
      </c>
      <c r="B1051" s="31" t="str">
        <f>Nonpt_src_summary!B1051</f>
        <v>Tribal</v>
      </c>
      <c r="C1051" s="31">
        <f>Nonpt_src_summary!E1051</f>
        <v>30</v>
      </c>
      <c r="D1051" s="31" t="str">
        <f>Nonpt_src_summary!F1051</f>
        <v>30021</v>
      </c>
      <c r="E1051" s="31" t="str">
        <f>Nonpt_src_summary!G1051</f>
        <v>2310023603</v>
      </c>
      <c r="F1051" s="31" t="str">
        <f>Nonpt_src_summary!H1051</f>
        <v>Blowdowns</v>
      </c>
      <c r="G1051" s="160">
        <f>Nonpt_src_summary!I1051</f>
        <v>0</v>
      </c>
      <c r="H1051" s="124">
        <f>Nonpt_src_summary!J1051</f>
        <v>0</v>
      </c>
      <c r="I1051" s="124">
        <f>Nonpt_src_summary!K1051</f>
        <v>0</v>
      </c>
      <c r="J1051" s="124">
        <f>Nonpt_src_summary!L1051</f>
        <v>0</v>
      </c>
      <c r="K1051" s="125">
        <f>Nonpt_src_summary!M1051</f>
        <v>0</v>
      </c>
    </row>
    <row r="1052" spans="1:11">
      <c r="A1052" s="31" t="s">
        <v>151</v>
      </c>
      <c r="B1052" s="31" t="str">
        <f>Nonpt_src_summary!B1052</f>
        <v>Tribal</v>
      </c>
      <c r="C1052" s="31">
        <f>Nonpt_src_summary!E1052</f>
        <v>38</v>
      </c>
      <c r="D1052" s="31" t="str">
        <f>Nonpt_src_summary!F1052</f>
        <v>38023</v>
      </c>
      <c r="E1052" s="31" t="str">
        <f>Nonpt_src_summary!G1052</f>
        <v>2310021603</v>
      </c>
      <c r="F1052" s="31" t="str">
        <f>Nonpt_src_summary!H1052</f>
        <v>Blowdowns</v>
      </c>
      <c r="G1052" s="160">
        <f>Nonpt_src_summary!I1052</f>
        <v>0</v>
      </c>
      <c r="H1052" s="124">
        <f>Nonpt_src_summary!J1052</f>
        <v>0</v>
      </c>
      <c r="I1052" s="124">
        <f>Nonpt_src_summary!K1052</f>
        <v>0</v>
      </c>
      <c r="J1052" s="124">
        <f>Nonpt_src_summary!L1052</f>
        <v>0</v>
      </c>
      <c r="K1052" s="125">
        <f>Nonpt_src_summary!M1052</f>
        <v>0</v>
      </c>
    </row>
    <row r="1053" spans="1:11">
      <c r="A1053" s="31" t="s">
        <v>151</v>
      </c>
      <c r="B1053" s="31" t="str">
        <f>Nonpt_src_summary!B1053</f>
        <v>Tribal</v>
      </c>
      <c r="C1053" s="31">
        <f>Nonpt_src_summary!E1053</f>
        <v>38</v>
      </c>
      <c r="D1053" s="31" t="str">
        <f>Nonpt_src_summary!F1053</f>
        <v>38023</v>
      </c>
      <c r="E1053" s="31" t="str">
        <f>Nonpt_src_summary!G1053</f>
        <v>2310023603</v>
      </c>
      <c r="F1053" s="31" t="str">
        <f>Nonpt_src_summary!H1053</f>
        <v>Blowdowns</v>
      </c>
      <c r="G1053" s="160">
        <f>Nonpt_src_summary!I1053</f>
        <v>0</v>
      </c>
      <c r="H1053" s="124">
        <f>Nonpt_src_summary!J1053</f>
        <v>0</v>
      </c>
      <c r="I1053" s="124">
        <f>Nonpt_src_summary!K1053</f>
        <v>0</v>
      </c>
      <c r="J1053" s="124">
        <f>Nonpt_src_summary!L1053</f>
        <v>0</v>
      </c>
      <c r="K1053" s="125">
        <f>Nonpt_src_summary!M1053</f>
        <v>0</v>
      </c>
    </row>
    <row r="1054" spans="1:11">
      <c r="A1054" s="31" t="s">
        <v>151</v>
      </c>
      <c r="B1054" s="31" t="str">
        <f>Nonpt_src_summary!B1054</f>
        <v>Tribal</v>
      </c>
      <c r="C1054" s="31">
        <f>Nonpt_src_summary!E1054</f>
        <v>38</v>
      </c>
      <c r="D1054" s="31" t="str">
        <f>Nonpt_src_summary!F1054</f>
        <v>38025</v>
      </c>
      <c r="E1054" s="31" t="str">
        <f>Nonpt_src_summary!G1054</f>
        <v>2310021603</v>
      </c>
      <c r="F1054" s="31" t="str">
        <f>Nonpt_src_summary!H1054</f>
        <v>Blowdowns</v>
      </c>
      <c r="G1054" s="160">
        <f>Nonpt_src_summary!I1054</f>
        <v>0</v>
      </c>
      <c r="H1054" s="124">
        <f>Nonpt_src_summary!J1054</f>
        <v>0</v>
      </c>
      <c r="I1054" s="124">
        <f>Nonpt_src_summary!K1054</f>
        <v>0</v>
      </c>
      <c r="J1054" s="124">
        <f>Nonpt_src_summary!L1054</f>
        <v>0</v>
      </c>
      <c r="K1054" s="125">
        <f>Nonpt_src_summary!M1054</f>
        <v>0</v>
      </c>
    </row>
    <row r="1055" spans="1:11">
      <c r="A1055" s="31" t="s">
        <v>151</v>
      </c>
      <c r="B1055" s="31" t="str">
        <f>Nonpt_src_summary!B1055</f>
        <v>Tribal</v>
      </c>
      <c r="C1055" s="31">
        <f>Nonpt_src_summary!E1055</f>
        <v>38</v>
      </c>
      <c r="D1055" s="31" t="str">
        <f>Nonpt_src_summary!F1055</f>
        <v>38025</v>
      </c>
      <c r="E1055" s="31" t="str">
        <f>Nonpt_src_summary!G1055</f>
        <v>2310023603</v>
      </c>
      <c r="F1055" s="31" t="str">
        <f>Nonpt_src_summary!H1055</f>
        <v>Blowdowns</v>
      </c>
      <c r="G1055" s="160">
        <f>Nonpt_src_summary!I1055</f>
        <v>0</v>
      </c>
      <c r="H1055" s="124">
        <f>Nonpt_src_summary!J1055</f>
        <v>0</v>
      </c>
      <c r="I1055" s="124">
        <f>Nonpt_src_summary!K1055</f>
        <v>0</v>
      </c>
      <c r="J1055" s="124">
        <f>Nonpt_src_summary!L1055</f>
        <v>0</v>
      </c>
      <c r="K1055" s="125">
        <f>Nonpt_src_summary!M1055</f>
        <v>0</v>
      </c>
    </row>
    <row r="1056" spans="1:11">
      <c r="A1056" s="31" t="s">
        <v>151</v>
      </c>
      <c r="B1056" s="31" t="str">
        <f>Nonpt_src_summary!B1056</f>
        <v>Tribal</v>
      </c>
      <c r="C1056" s="31">
        <f>Nonpt_src_summary!E1056</f>
        <v>30</v>
      </c>
      <c r="D1056" s="31" t="str">
        <f>Nonpt_src_summary!F1056</f>
        <v>30025</v>
      </c>
      <c r="E1056" s="31" t="str">
        <f>Nonpt_src_summary!G1056</f>
        <v>2310021603</v>
      </c>
      <c r="F1056" s="31" t="str">
        <f>Nonpt_src_summary!H1056</f>
        <v>Blowdowns</v>
      </c>
      <c r="G1056" s="160">
        <f>Nonpt_src_summary!I1056</f>
        <v>0</v>
      </c>
      <c r="H1056" s="124">
        <f>Nonpt_src_summary!J1056</f>
        <v>0</v>
      </c>
      <c r="I1056" s="124">
        <f>Nonpt_src_summary!K1056</f>
        <v>0</v>
      </c>
      <c r="J1056" s="124">
        <f>Nonpt_src_summary!L1056</f>
        <v>0</v>
      </c>
      <c r="K1056" s="125">
        <f>Nonpt_src_summary!M1056</f>
        <v>0</v>
      </c>
    </row>
    <row r="1057" spans="1:11">
      <c r="A1057" s="31" t="s">
        <v>151</v>
      </c>
      <c r="B1057" s="31" t="str">
        <f>Nonpt_src_summary!B1057</f>
        <v>Tribal</v>
      </c>
      <c r="C1057" s="31">
        <f>Nonpt_src_summary!E1057</f>
        <v>30</v>
      </c>
      <c r="D1057" s="31" t="str">
        <f>Nonpt_src_summary!F1057</f>
        <v>30025</v>
      </c>
      <c r="E1057" s="31" t="str">
        <f>Nonpt_src_summary!G1057</f>
        <v>2310023603</v>
      </c>
      <c r="F1057" s="31" t="str">
        <f>Nonpt_src_summary!H1057</f>
        <v>Blowdowns</v>
      </c>
      <c r="G1057" s="160">
        <f>Nonpt_src_summary!I1057</f>
        <v>0</v>
      </c>
      <c r="H1057" s="124">
        <f>Nonpt_src_summary!J1057</f>
        <v>0</v>
      </c>
      <c r="I1057" s="124">
        <f>Nonpt_src_summary!K1057</f>
        <v>0</v>
      </c>
      <c r="J1057" s="124">
        <f>Nonpt_src_summary!L1057</f>
        <v>0</v>
      </c>
      <c r="K1057" s="125">
        <f>Nonpt_src_summary!M1057</f>
        <v>0</v>
      </c>
    </row>
    <row r="1058" spans="1:11">
      <c r="A1058" s="31" t="s">
        <v>151</v>
      </c>
      <c r="B1058" s="31" t="str">
        <f>Nonpt_src_summary!B1058</f>
        <v>Tribal</v>
      </c>
      <c r="C1058" s="31">
        <f>Nonpt_src_summary!E1058</f>
        <v>30</v>
      </c>
      <c r="D1058" s="31" t="str">
        <f>Nonpt_src_summary!F1058</f>
        <v>30033</v>
      </c>
      <c r="E1058" s="31" t="str">
        <f>Nonpt_src_summary!G1058</f>
        <v>2310021603</v>
      </c>
      <c r="F1058" s="31" t="str">
        <f>Nonpt_src_summary!H1058</f>
        <v>Blowdowns</v>
      </c>
      <c r="G1058" s="160">
        <f>Nonpt_src_summary!I1058</f>
        <v>0</v>
      </c>
      <c r="H1058" s="124">
        <f>Nonpt_src_summary!J1058</f>
        <v>0</v>
      </c>
      <c r="I1058" s="124">
        <f>Nonpt_src_summary!K1058</f>
        <v>0</v>
      </c>
      <c r="J1058" s="124">
        <f>Nonpt_src_summary!L1058</f>
        <v>0</v>
      </c>
      <c r="K1058" s="125">
        <f>Nonpt_src_summary!M1058</f>
        <v>0</v>
      </c>
    </row>
    <row r="1059" spans="1:11">
      <c r="A1059" s="31" t="s">
        <v>151</v>
      </c>
      <c r="B1059" s="31" t="str">
        <f>Nonpt_src_summary!B1059</f>
        <v>Tribal</v>
      </c>
      <c r="C1059" s="31">
        <f>Nonpt_src_summary!E1059</f>
        <v>30</v>
      </c>
      <c r="D1059" s="31" t="str">
        <f>Nonpt_src_summary!F1059</f>
        <v>30033</v>
      </c>
      <c r="E1059" s="31" t="str">
        <f>Nonpt_src_summary!G1059</f>
        <v>2310023603</v>
      </c>
      <c r="F1059" s="31" t="str">
        <f>Nonpt_src_summary!H1059</f>
        <v>Blowdowns</v>
      </c>
      <c r="G1059" s="160">
        <f>Nonpt_src_summary!I1059</f>
        <v>0</v>
      </c>
      <c r="H1059" s="124">
        <f>Nonpt_src_summary!J1059</f>
        <v>0</v>
      </c>
      <c r="I1059" s="124">
        <f>Nonpt_src_summary!K1059</f>
        <v>0</v>
      </c>
      <c r="J1059" s="124">
        <f>Nonpt_src_summary!L1059</f>
        <v>0</v>
      </c>
      <c r="K1059" s="125">
        <f>Nonpt_src_summary!M1059</f>
        <v>0</v>
      </c>
    </row>
    <row r="1060" spans="1:11">
      <c r="A1060" s="31" t="s">
        <v>151</v>
      </c>
      <c r="B1060" s="31" t="str">
        <f>Nonpt_src_summary!B1060</f>
        <v>Tribal</v>
      </c>
      <c r="C1060" s="31">
        <f>Nonpt_src_summary!E1060</f>
        <v>38</v>
      </c>
      <c r="D1060" s="31" t="str">
        <f>Nonpt_src_summary!F1060</f>
        <v>38033</v>
      </c>
      <c r="E1060" s="31" t="str">
        <f>Nonpt_src_summary!G1060</f>
        <v>2310021603</v>
      </c>
      <c r="F1060" s="31" t="str">
        <f>Nonpt_src_summary!H1060</f>
        <v>Blowdowns</v>
      </c>
      <c r="G1060" s="160">
        <f>Nonpt_src_summary!I1060</f>
        <v>0</v>
      </c>
      <c r="H1060" s="124">
        <f>Nonpt_src_summary!J1060</f>
        <v>0</v>
      </c>
      <c r="I1060" s="124">
        <f>Nonpt_src_summary!K1060</f>
        <v>0</v>
      </c>
      <c r="J1060" s="124">
        <f>Nonpt_src_summary!L1060</f>
        <v>0</v>
      </c>
      <c r="K1060" s="125">
        <f>Nonpt_src_summary!M1060</f>
        <v>0</v>
      </c>
    </row>
    <row r="1061" spans="1:11">
      <c r="A1061" s="31" t="s">
        <v>151</v>
      </c>
      <c r="B1061" s="31" t="str">
        <f>Nonpt_src_summary!B1061</f>
        <v>Tribal</v>
      </c>
      <c r="C1061" s="31">
        <f>Nonpt_src_summary!E1061</f>
        <v>38</v>
      </c>
      <c r="D1061" s="31" t="str">
        <f>Nonpt_src_summary!F1061</f>
        <v>38033</v>
      </c>
      <c r="E1061" s="31" t="str">
        <f>Nonpt_src_summary!G1061</f>
        <v>2310023603</v>
      </c>
      <c r="F1061" s="31" t="str">
        <f>Nonpt_src_summary!H1061</f>
        <v>Blowdowns</v>
      </c>
      <c r="G1061" s="160">
        <f>Nonpt_src_summary!I1061</f>
        <v>0</v>
      </c>
      <c r="H1061" s="124">
        <f>Nonpt_src_summary!J1061</f>
        <v>0</v>
      </c>
      <c r="I1061" s="124">
        <f>Nonpt_src_summary!K1061</f>
        <v>0</v>
      </c>
      <c r="J1061" s="124">
        <f>Nonpt_src_summary!L1061</f>
        <v>0</v>
      </c>
      <c r="K1061" s="125">
        <f>Nonpt_src_summary!M1061</f>
        <v>0</v>
      </c>
    </row>
    <row r="1062" spans="1:11">
      <c r="A1062" s="31" t="s">
        <v>151</v>
      </c>
      <c r="B1062" s="31" t="str">
        <f>Nonpt_src_summary!B1062</f>
        <v>Tribal</v>
      </c>
      <c r="C1062" s="31">
        <f>Nonpt_src_summary!E1062</f>
        <v>46</v>
      </c>
      <c r="D1062" s="31" t="str">
        <f>Nonpt_src_summary!F1062</f>
        <v>46063</v>
      </c>
      <c r="E1062" s="31" t="str">
        <f>Nonpt_src_summary!G1062</f>
        <v>2310021603</v>
      </c>
      <c r="F1062" s="31" t="str">
        <f>Nonpt_src_summary!H1062</f>
        <v>Blowdowns</v>
      </c>
      <c r="G1062" s="160">
        <f>Nonpt_src_summary!I1062</f>
        <v>0</v>
      </c>
      <c r="H1062" s="124">
        <f>Nonpt_src_summary!J1062</f>
        <v>0</v>
      </c>
      <c r="I1062" s="124">
        <f>Nonpt_src_summary!K1062</f>
        <v>0</v>
      </c>
      <c r="J1062" s="124">
        <f>Nonpt_src_summary!L1062</f>
        <v>0</v>
      </c>
      <c r="K1062" s="125">
        <f>Nonpt_src_summary!M1062</f>
        <v>0</v>
      </c>
    </row>
    <row r="1063" spans="1:11">
      <c r="A1063" s="31" t="s">
        <v>151</v>
      </c>
      <c r="B1063" s="31" t="str">
        <f>Nonpt_src_summary!B1063</f>
        <v>Tribal</v>
      </c>
      <c r="C1063" s="31">
        <f>Nonpt_src_summary!E1063</f>
        <v>46</v>
      </c>
      <c r="D1063" s="31" t="str">
        <f>Nonpt_src_summary!F1063</f>
        <v>46063</v>
      </c>
      <c r="E1063" s="31" t="str">
        <f>Nonpt_src_summary!G1063</f>
        <v>2310023603</v>
      </c>
      <c r="F1063" s="31" t="str">
        <f>Nonpt_src_summary!H1063</f>
        <v>Blowdowns</v>
      </c>
      <c r="G1063" s="160">
        <f>Nonpt_src_summary!I1063</f>
        <v>0</v>
      </c>
      <c r="H1063" s="124">
        <f>Nonpt_src_summary!J1063</f>
        <v>0</v>
      </c>
      <c r="I1063" s="124">
        <f>Nonpt_src_summary!K1063</f>
        <v>0</v>
      </c>
      <c r="J1063" s="124">
        <f>Nonpt_src_summary!L1063</f>
        <v>0</v>
      </c>
      <c r="K1063" s="125">
        <f>Nonpt_src_summary!M1063</f>
        <v>0</v>
      </c>
    </row>
    <row r="1064" spans="1:11">
      <c r="A1064" s="31" t="s">
        <v>151</v>
      </c>
      <c r="B1064" s="31" t="str">
        <f>Nonpt_src_summary!B1064</f>
        <v>Tribal</v>
      </c>
      <c r="C1064" s="31">
        <f>Nonpt_src_summary!E1064</f>
        <v>30</v>
      </c>
      <c r="D1064" s="31" t="str">
        <f>Nonpt_src_summary!F1064</f>
        <v>30055</v>
      </c>
      <c r="E1064" s="31" t="str">
        <f>Nonpt_src_summary!G1064</f>
        <v>2310021603</v>
      </c>
      <c r="F1064" s="31" t="str">
        <f>Nonpt_src_summary!H1064</f>
        <v>Blowdowns</v>
      </c>
      <c r="G1064" s="160">
        <f>Nonpt_src_summary!I1064</f>
        <v>0</v>
      </c>
      <c r="H1064" s="124">
        <f>Nonpt_src_summary!J1064</f>
        <v>0</v>
      </c>
      <c r="I1064" s="124">
        <f>Nonpt_src_summary!K1064</f>
        <v>0</v>
      </c>
      <c r="J1064" s="124">
        <f>Nonpt_src_summary!L1064</f>
        <v>0</v>
      </c>
      <c r="K1064" s="125">
        <f>Nonpt_src_summary!M1064</f>
        <v>0</v>
      </c>
    </row>
    <row r="1065" spans="1:11">
      <c r="A1065" s="31" t="s">
        <v>151</v>
      </c>
      <c r="B1065" s="31" t="str">
        <f>Nonpt_src_summary!B1065</f>
        <v>Tribal</v>
      </c>
      <c r="C1065" s="31">
        <f>Nonpt_src_summary!E1065</f>
        <v>30</v>
      </c>
      <c r="D1065" s="31" t="str">
        <f>Nonpt_src_summary!F1065</f>
        <v>30055</v>
      </c>
      <c r="E1065" s="31" t="str">
        <f>Nonpt_src_summary!G1065</f>
        <v>2310023603</v>
      </c>
      <c r="F1065" s="31" t="str">
        <f>Nonpt_src_summary!H1065</f>
        <v>Blowdowns</v>
      </c>
      <c r="G1065" s="160">
        <f>Nonpt_src_summary!I1065</f>
        <v>0</v>
      </c>
      <c r="H1065" s="124">
        <f>Nonpt_src_summary!J1065</f>
        <v>0</v>
      </c>
      <c r="I1065" s="124">
        <f>Nonpt_src_summary!K1065</f>
        <v>0</v>
      </c>
      <c r="J1065" s="124">
        <f>Nonpt_src_summary!L1065</f>
        <v>0</v>
      </c>
      <c r="K1065" s="125">
        <f>Nonpt_src_summary!M1065</f>
        <v>0</v>
      </c>
    </row>
    <row r="1066" spans="1:11">
      <c r="A1066" s="31" t="s">
        <v>151</v>
      </c>
      <c r="B1066" s="31" t="str">
        <f>Nonpt_src_summary!B1066</f>
        <v>Tribal</v>
      </c>
      <c r="C1066" s="31">
        <f>Nonpt_src_summary!E1066</f>
        <v>38</v>
      </c>
      <c r="D1066" s="31" t="str">
        <f>Nonpt_src_summary!F1066</f>
        <v>38049</v>
      </c>
      <c r="E1066" s="31" t="str">
        <f>Nonpt_src_summary!G1066</f>
        <v>2310021603</v>
      </c>
      <c r="F1066" s="31" t="str">
        <f>Nonpt_src_summary!H1066</f>
        <v>Blowdowns</v>
      </c>
      <c r="G1066" s="160">
        <f>Nonpt_src_summary!I1066</f>
        <v>0</v>
      </c>
      <c r="H1066" s="124">
        <f>Nonpt_src_summary!J1066</f>
        <v>0</v>
      </c>
      <c r="I1066" s="124">
        <f>Nonpt_src_summary!K1066</f>
        <v>0</v>
      </c>
      <c r="J1066" s="124">
        <f>Nonpt_src_summary!L1066</f>
        <v>0</v>
      </c>
      <c r="K1066" s="125">
        <f>Nonpt_src_summary!M1066</f>
        <v>0</v>
      </c>
    </row>
    <row r="1067" spans="1:11">
      <c r="A1067" s="31" t="s">
        <v>151</v>
      </c>
      <c r="B1067" s="31" t="str">
        <f>Nonpt_src_summary!B1067</f>
        <v>Tribal</v>
      </c>
      <c r="C1067" s="31">
        <f>Nonpt_src_summary!E1067</f>
        <v>38</v>
      </c>
      <c r="D1067" s="31" t="str">
        <f>Nonpt_src_summary!F1067</f>
        <v>38049</v>
      </c>
      <c r="E1067" s="31" t="str">
        <f>Nonpt_src_summary!G1067</f>
        <v>2310023603</v>
      </c>
      <c r="F1067" s="31" t="str">
        <f>Nonpt_src_summary!H1067</f>
        <v>Blowdowns</v>
      </c>
      <c r="G1067" s="160">
        <f>Nonpt_src_summary!I1067</f>
        <v>0</v>
      </c>
      <c r="H1067" s="124">
        <f>Nonpt_src_summary!J1067</f>
        <v>0</v>
      </c>
      <c r="I1067" s="124">
        <f>Nonpt_src_summary!K1067</f>
        <v>0</v>
      </c>
      <c r="J1067" s="124">
        <f>Nonpt_src_summary!L1067</f>
        <v>0</v>
      </c>
      <c r="K1067" s="125">
        <f>Nonpt_src_summary!M1067</f>
        <v>0</v>
      </c>
    </row>
    <row r="1068" spans="1:11">
      <c r="A1068" s="31" t="s">
        <v>151</v>
      </c>
      <c r="B1068" s="31" t="str">
        <f>Nonpt_src_summary!B1068</f>
        <v>Tribal</v>
      </c>
      <c r="C1068" s="31">
        <f>Nonpt_src_summary!E1068</f>
        <v>38</v>
      </c>
      <c r="D1068" s="31" t="str">
        <f>Nonpt_src_summary!F1068</f>
        <v>38053</v>
      </c>
      <c r="E1068" s="31" t="str">
        <f>Nonpt_src_summary!G1068</f>
        <v>2310021603</v>
      </c>
      <c r="F1068" s="31" t="str">
        <f>Nonpt_src_summary!H1068</f>
        <v>Blowdowns</v>
      </c>
      <c r="G1068" s="160">
        <f>Nonpt_src_summary!I1068</f>
        <v>0</v>
      </c>
      <c r="H1068" s="124">
        <f>Nonpt_src_summary!J1068</f>
        <v>0</v>
      </c>
      <c r="I1068" s="124">
        <f>Nonpt_src_summary!K1068</f>
        <v>0</v>
      </c>
      <c r="J1068" s="124">
        <f>Nonpt_src_summary!L1068</f>
        <v>0</v>
      </c>
      <c r="K1068" s="125">
        <f>Nonpt_src_summary!M1068</f>
        <v>0</v>
      </c>
    </row>
    <row r="1069" spans="1:11">
      <c r="A1069" s="31" t="s">
        <v>151</v>
      </c>
      <c r="B1069" s="31" t="str">
        <f>Nonpt_src_summary!B1069</f>
        <v>Tribal</v>
      </c>
      <c r="C1069" s="31">
        <f>Nonpt_src_summary!E1069</f>
        <v>38</v>
      </c>
      <c r="D1069" s="31" t="str">
        <f>Nonpt_src_summary!F1069</f>
        <v>38053</v>
      </c>
      <c r="E1069" s="31" t="str">
        <f>Nonpt_src_summary!G1069</f>
        <v>2310023603</v>
      </c>
      <c r="F1069" s="31" t="str">
        <f>Nonpt_src_summary!H1069</f>
        <v>Blowdowns</v>
      </c>
      <c r="G1069" s="160">
        <f>Nonpt_src_summary!I1069</f>
        <v>0</v>
      </c>
      <c r="H1069" s="124">
        <f>Nonpt_src_summary!J1069</f>
        <v>0</v>
      </c>
      <c r="I1069" s="124">
        <f>Nonpt_src_summary!K1069</f>
        <v>0</v>
      </c>
      <c r="J1069" s="124">
        <f>Nonpt_src_summary!L1069</f>
        <v>0</v>
      </c>
      <c r="K1069" s="125">
        <f>Nonpt_src_summary!M1069</f>
        <v>0</v>
      </c>
    </row>
    <row r="1070" spans="1:11">
      <c r="A1070" s="31" t="s">
        <v>151</v>
      </c>
      <c r="B1070" s="31" t="str">
        <f>Nonpt_src_summary!B1070</f>
        <v>Tribal</v>
      </c>
      <c r="C1070" s="31">
        <f>Nonpt_src_summary!E1070</f>
        <v>38</v>
      </c>
      <c r="D1070" s="31" t="str">
        <f>Nonpt_src_summary!F1070</f>
        <v>38055</v>
      </c>
      <c r="E1070" s="31" t="str">
        <f>Nonpt_src_summary!G1070</f>
        <v>2310021603</v>
      </c>
      <c r="F1070" s="31" t="str">
        <f>Nonpt_src_summary!H1070</f>
        <v>Blowdowns</v>
      </c>
      <c r="G1070" s="160">
        <f>Nonpt_src_summary!I1070</f>
        <v>0</v>
      </c>
      <c r="H1070" s="124">
        <f>Nonpt_src_summary!J1070</f>
        <v>0</v>
      </c>
      <c r="I1070" s="124">
        <f>Nonpt_src_summary!K1070</f>
        <v>0</v>
      </c>
      <c r="J1070" s="124">
        <f>Nonpt_src_summary!L1070</f>
        <v>0</v>
      </c>
      <c r="K1070" s="125">
        <f>Nonpt_src_summary!M1070</f>
        <v>0</v>
      </c>
    </row>
    <row r="1071" spans="1:11">
      <c r="A1071" s="31" t="s">
        <v>151</v>
      </c>
      <c r="B1071" s="31" t="str">
        <f>Nonpt_src_summary!B1071</f>
        <v>Tribal</v>
      </c>
      <c r="C1071" s="31">
        <f>Nonpt_src_summary!E1071</f>
        <v>38</v>
      </c>
      <c r="D1071" s="31" t="str">
        <f>Nonpt_src_summary!F1071</f>
        <v>38055</v>
      </c>
      <c r="E1071" s="31" t="str">
        <f>Nonpt_src_summary!G1071</f>
        <v>2310023603</v>
      </c>
      <c r="F1071" s="31" t="str">
        <f>Nonpt_src_summary!H1071</f>
        <v>Blowdowns</v>
      </c>
      <c r="G1071" s="160">
        <f>Nonpt_src_summary!I1071</f>
        <v>0</v>
      </c>
      <c r="H1071" s="124">
        <f>Nonpt_src_summary!J1071</f>
        <v>0</v>
      </c>
      <c r="I1071" s="124">
        <f>Nonpt_src_summary!K1071</f>
        <v>0</v>
      </c>
      <c r="J1071" s="124">
        <f>Nonpt_src_summary!L1071</f>
        <v>0</v>
      </c>
      <c r="K1071" s="125">
        <f>Nonpt_src_summary!M1071</f>
        <v>0</v>
      </c>
    </row>
    <row r="1072" spans="1:11">
      <c r="A1072" s="31" t="s">
        <v>151</v>
      </c>
      <c r="B1072" s="31" t="str">
        <f>Nonpt_src_summary!B1072</f>
        <v>Tribal</v>
      </c>
      <c r="C1072" s="31">
        <f>Nonpt_src_summary!E1072</f>
        <v>38</v>
      </c>
      <c r="D1072" s="31" t="str">
        <f>Nonpt_src_summary!F1072</f>
        <v>38061</v>
      </c>
      <c r="E1072" s="31" t="str">
        <f>Nonpt_src_summary!G1072</f>
        <v>2310021603</v>
      </c>
      <c r="F1072" s="31" t="str">
        <f>Nonpt_src_summary!H1072</f>
        <v>Blowdowns</v>
      </c>
      <c r="G1072" s="160">
        <f>Nonpt_src_summary!I1072</f>
        <v>0</v>
      </c>
      <c r="H1072" s="124">
        <f>Nonpt_src_summary!J1072</f>
        <v>0</v>
      </c>
      <c r="I1072" s="124">
        <f>Nonpt_src_summary!K1072</f>
        <v>0</v>
      </c>
      <c r="J1072" s="124">
        <f>Nonpt_src_summary!L1072</f>
        <v>0</v>
      </c>
      <c r="K1072" s="125">
        <f>Nonpt_src_summary!M1072</f>
        <v>0</v>
      </c>
    </row>
    <row r="1073" spans="1:11">
      <c r="A1073" s="31" t="s">
        <v>151</v>
      </c>
      <c r="B1073" s="31" t="str">
        <f>Nonpt_src_summary!B1073</f>
        <v>Tribal</v>
      </c>
      <c r="C1073" s="31">
        <f>Nonpt_src_summary!E1073</f>
        <v>38</v>
      </c>
      <c r="D1073" s="31" t="str">
        <f>Nonpt_src_summary!F1073</f>
        <v>38061</v>
      </c>
      <c r="E1073" s="31" t="str">
        <f>Nonpt_src_summary!G1073</f>
        <v>2310023603</v>
      </c>
      <c r="F1073" s="31" t="str">
        <f>Nonpt_src_summary!H1073</f>
        <v>Blowdowns</v>
      </c>
      <c r="G1073" s="160">
        <f>Nonpt_src_summary!I1073</f>
        <v>0</v>
      </c>
      <c r="H1073" s="124">
        <f>Nonpt_src_summary!J1073</f>
        <v>0</v>
      </c>
      <c r="I1073" s="124">
        <f>Nonpt_src_summary!K1073</f>
        <v>0</v>
      </c>
      <c r="J1073" s="124">
        <f>Nonpt_src_summary!L1073</f>
        <v>0</v>
      </c>
      <c r="K1073" s="125">
        <f>Nonpt_src_summary!M1073</f>
        <v>0</v>
      </c>
    </row>
    <row r="1074" spans="1:11">
      <c r="A1074" s="31" t="s">
        <v>151</v>
      </c>
      <c r="B1074" s="31" t="str">
        <f>Nonpt_src_summary!B1074</f>
        <v>Tribal</v>
      </c>
      <c r="C1074" s="31">
        <f>Nonpt_src_summary!E1074</f>
        <v>30</v>
      </c>
      <c r="D1074" s="31" t="str">
        <f>Nonpt_src_summary!F1074</f>
        <v>30071</v>
      </c>
      <c r="E1074" s="31" t="str">
        <f>Nonpt_src_summary!G1074</f>
        <v>2310021603</v>
      </c>
      <c r="F1074" s="31" t="str">
        <f>Nonpt_src_summary!H1074</f>
        <v>Blowdowns</v>
      </c>
      <c r="G1074" s="160">
        <f>Nonpt_src_summary!I1074</f>
        <v>0</v>
      </c>
      <c r="H1074" s="124">
        <f>Nonpt_src_summary!J1074</f>
        <v>0</v>
      </c>
      <c r="I1074" s="124">
        <f>Nonpt_src_summary!K1074</f>
        <v>0</v>
      </c>
      <c r="J1074" s="124">
        <f>Nonpt_src_summary!L1074</f>
        <v>0</v>
      </c>
      <c r="K1074" s="125">
        <f>Nonpt_src_summary!M1074</f>
        <v>0</v>
      </c>
    </row>
    <row r="1075" spans="1:11">
      <c r="A1075" s="31" t="s">
        <v>151</v>
      </c>
      <c r="B1075" s="31" t="str">
        <f>Nonpt_src_summary!B1075</f>
        <v>Tribal</v>
      </c>
      <c r="C1075" s="31">
        <f>Nonpt_src_summary!E1075</f>
        <v>30</v>
      </c>
      <c r="D1075" s="31" t="str">
        <f>Nonpt_src_summary!F1075</f>
        <v>30071</v>
      </c>
      <c r="E1075" s="31" t="str">
        <f>Nonpt_src_summary!G1075</f>
        <v>2310023603</v>
      </c>
      <c r="F1075" s="31" t="str">
        <f>Nonpt_src_summary!H1075</f>
        <v>Blowdowns</v>
      </c>
      <c r="G1075" s="160">
        <f>Nonpt_src_summary!I1075</f>
        <v>0</v>
      </c>
      <c r="H1075" s="124">
        <f>Nonpt_src_summary!J1075</f>
        <v>0</v>
      </c>
      <c r="I1075" s="124">
        <f>Nonpt_src_summary!K1075</f>
        <v>0</v>
      </c>
      <c r="J1075" s="124">
        <f>Nonpt_src_summary!L1075</f>
        <v>0</v>
      </c>
      <c r="K1075" s="125">
        <f>Nonpt_src_summary!M1075</f>
        <v>0</v>
      </c>
    </row>
    <row r="1076" spans="1:11">
      <c r="A1076" s="31" t="s">
        <v>151</v>
      </c>
      <c r="B1076" s="31" t="str">
        <f>Nonpt_src_summary!B1076</f>
        <v>Tribal</v>
      </c>
      <c r="C1076" s="31">
        <f>Nonpt_src_summary!E1076</f>
        <v>30</v>
      </c>
      <c r="D1076" s="31" t="str">
        <f>Nonpt_src_summary!F1076</f>
        <v>30079</v>
      </c>
      <c r="E1076" s="31" t="str">
        <f>Nonpt_src_summary!G1076</f>
        <v>2310021603</v>
      </c>
      <c r="F1076" s="31" t="str">
        <f>Nonpt_src_summary!H1076</f>
        <v>Blowdowns</v>
      </c>
      <c r="G1076" s="160">
        <f>Nonpt_src_summary!I1076</f>
        <v>0</v>
      </c>
      <c r="H1076" s="124">
        <f>Nonpt_src_summary!J1076</f>
        <v>0</v>
      </c>
      <c r="I1076" s="124">
        <f>Nonpt_src_summary!K1076</f>
        <v>0</v>
      </c>
      <c r="J1076" s="124">
        <f>Nonpt_src_summary!L1076</f>
        <v>0</v>
      </c>
      <c r="K1076" s="125">
        <f>Nonpt_src_summary!M1076</f>
        <v>0</v>
      </c>
    </row>
    <row r="1077" spans="1:11">
      <c r="A1077" s="31" t="s">
        <v>151</v>
      </c>
      <c r="B1077" s="31" t="str">
        <f>Nonpt_src_summary!B1077</f>
        <v>Tribal</v>
      </c>
      <c r="C1077" s="31">
        <f>Nonpt_src_summary!E1077</f>
        <v>30</v>
      </c>
      <c r="D1077" s="31" t="str">
        <f>Nonpt_src_summary!F1077</f>
        <v>30079</v>
      </c>
      <c r="E1077" s="31" t="str">
        <f>Nonpt_src_summary!G1077</f>
        <v>2310023603</v>
      </c>
      <c r="F1077" s="31" t="str">
        <f>Nonpt_src_summary!H1077</f>
        <v>Blowdowns</v>
      </c>
      <c r="G1077" s="160">
        <f>Nonpt_src_summary!I1077</f>
        <v>0</v>
      </c>
      <c r="H1077" s="124">
        <f>Nonpt_src_summary!J1077</f>
        <v>0</v>
      </c>
      <c r="I1077" s="124">
        <f>Nonpt_src_summary!K1077</f>
        <v>0</v>
      </c>
      <c r="J1077" s="124">
        <f>Nonpt_src_summary!L1077</f>
        <v>0</v>
      </c>
      <c r="K1077" s="125">
        <f>Nonpt_src_summary!M1077</f>
        <v>0</v>
      </c>
    </row>
    <row r="1078" spans="1:11">
      <c r="A1078" s="31" t="s">
        <v>151</v>
      </c>
      <c r="B1078" s="31" t="str">
        <f>Nonpt_src_summary!B1078</f>
        <v>Tribal</v>
      </c>
      <c r="C1078" s="31">
        <f>Nonpt_src_summary!E1078</f>
        <v>38</v>
      </c>
      <c r="D1078" s="31" t="str">
        <f>Nonpt_src_summary!F1078</f>
        <v>38075</v>
      </c>
      <c r="E1078" s="31" t="str">
        <f>Nonpt_src_summary!G1078</f>
        <v>2310021603</v>
      </c>
      <c r="F1078" s="31" t="str">
        <f>Nonpt_src_summary!H1078</f>
        <v>Blowdowns</v>
      </c>
      <c r="G1078" s="160">
        <f>Nonpt_src_summary!I1078</f>
        <v>0</v>
      </c>
      <c r="H1078" s="124">
        <f>Nonpt_src_summary!J1078</f>
        <v>0</v>
      </c>
      <c r="I1078" s="124">
        <f>Nonpt_src_summary!K1078</f>
        <v>0</v>
      </c>
      <c r="J1078" s="124">
        <f>Nonpt_src_summary!L1078</f>
        <v>0</v>
      </c>
      <c r="K1078" s="125">
        <f>Nonpt_src_summary!M1078</f>
        <v>0</v>
      </c>
    </row>
    <row r="1079" spans="1:11">
      <c r="A1079" s="31" t="s">
        <v>151</v>
      </c>
      <c r="B1079" s="31" t="str">
        <f>Nonpt_src_summary!B1079</f>
        <v>Tribal</v>
      </c>
      <c r="C1079" s="31">
        <f>Nonpt_src_summary!E1079</f>
        <v>38</v>
      </c>
      <c r="D1079" s="31" t="str">
        <f>Nonpt_src_summary!F1079</f>
        <v>38075</v>
      </c>
      <c r="E1079" s="31" t="str">
        <f>Nonpt_src_summary!G1079</f>
        <v>2310023603</v>
      </c>
      <c r="F1079" s="31" t="str">
        <f>Nonpt_src_summary!H1079</f>
        <v>Blowdowns</v>
      </c>
      <c r="G1079" s="160">
        <f>Nonpt_src_summary!I1079</f>
        <v>0</v>
      </c>
      <c r="H1079" s="124">
        <f>Nonpt_src_summary!J1079</f>
        <v>0</v>
      </c>
      <c r="I1079" s="124">
        <f>Nonpt_src_summary!K1079</f>
        <v>0</v>
      </c>
      <c r="J1079" s="124">
        <f>Nonpt_src_summary!L1079</f>
        <v>0</v>
      </c>
      <c r="K1079" s="125">
        <f>Nonpt_src_summary!M1079</f>
        <v>0</v>
      </c>
    </row>
    <row r="1080" spans="1:11">
      <c r="A1080" s="31" t="s">
        <v>151</v>
      </c>
      <c r="B1080" s="31" t="str">
        <f>Nonpt_src_summary!B1080</f>
        <v>Tribal</v>
      </c>
      <c r="C1080" s="31">
        <f>Nonpt_src_summary!E1080</f>
        <v>30</v>
      </c>
      <c r="D1080" s="31" t="str">
        <f>Nonpt_src_summary!F1080</f>
        <v>30083</v>
      </c>
      <c r="E1080" s="31" t="str">
        <f>Nonpt_src_summary!G1080</f>
        <v>2310021603</v>
      </c>
      <c r="F1080" s="31" t="str">
        <f>Nonpt_src_summary!H1080</f>
        <v>Blowdowns</v>
      </c>
      <c r="G1080" s="160">
        <f>Nonpt_src_summary!I1080</f>
        <v>0</v>
      </c>
      <c r="H1080" s="124">
        <f>Nonpt_src_summary!J1080</f>
        <v>0</v>
      </c>
      <c r="I1080" s="124">
        <f>Nonpt_src_summary!K1080</f>
        <v>0</v>
      </c>
      <c r="J1080" s="124">
        <f>Nonpt_src_summary!L1080</f>
        <v>0</v>
      </c>
      <c r="K1080" s="125">
        <f>Nonpt_src_summary!M1080</f>
        <v>0</v>
      </c>
    </row>
    <row r="1081" spans="1:11">
      <c r="A1081" s="31" t="s">
        <v>151</v>
      </c>
      <c r="B1081" s="31" t="str">
        <f>Nonpt_src_summary!B1081</f>
        <v>Tribal</v>
      </c>
      <c r="C1081" s="31">
        <f>Nonpt_src_summary!E1081</f>
        <v>30</v>
      </c>
      <c r="D1081" s="31" t="str">
        <f>Nonpt_src_summary!F1081</f>
        <v>30083</v>
      </c>
      <c r="E1081" s="31" t="str">
        <f>Nonpt_src_summary!G1081</f>
        <v>2310023603</v>
      </c>
      <c r="F1081" s="31" t="str">
        <f>Nonpt_src_summary!H1081</f>
        <v>Blowdowns</v>
      </c>
      <c r="G1081" s="160">
        <f>Nonpt_src_summary!I1081</f>
        <v>0</v>
      </c>
      <c r="H1081" s="124">
        <f>Nonpt_src_summary!J1081</f>
        <v>0</v>
      </c>
      <c r="I1081" s="124">
        <f>Nonpt_src_summary!K1081</f>
        <v>0</v>
      </c>
      <c r="J1081" s="124">
        <f>Nonpt_src_summary!L1081</f>
        <v>0</v>
      </c>
      <c r="K1081" s="125">
        <f>Nonpt_src_summary!M1081</f>
        <v>0</v>
      </c>
    </row>
    <row r="1082" spans="1:11">
      <c r="A1082" s="31" t="s">
        <v>151</v>
      </c>
      <c r="B1082" s="31" t="str">
        <f>Nonpt_src_summary!B1082</f>
        <v>Tribal</v>
      </c>
      <c r="C1082" s="31">
        <f>Nonpt_src_summary!E1082</f>
        <v>30</v>
      </c>
      <c r="D1082" s="31" t="str">
        <f>Nonpt_src_summary!F1082</f>
        <v>30085</v>
      </c>
      <c r="E1082" s="31" t="str">
        <f>Nonpt_src_summary!G1082</f>
        <v>2310021603</v>
      </c>
      <c r="F1082" s="31" t="str">
        <f>Nonpt_src_summary!H1082</f>
        <v>Blowdowns</v>
      </c>
      <c r="G1082" s="160">
        <f>Nonpt_src_summary!I1082</f>
        <v>0</v>
      </c>
      <c r="H1082" s="124">
        <f>Nonpt_src_summary!J1082</f>
        <v>0</v>
      </c>
      <c r="I1082" s="124">
        <f>Nonpt_src_summary!K1082</f>
        <v>0</v>
      </c>
      <c r="J1082" s="124">
        <f>Nonpt_src_summary!L1082</f>
        <v>0</v>
      </c>
      <c r="K1082" s="125">
        <f>Nonpt_src_summary!M1082</f>
        <v>0</v>
      </c>
    </row>
    <row r="1083" spans="1:11">
      <c r="A1083" s="31" t="s">
        <v>151</v>
      </c>
      <c r="B1083" s="31" t="str">
        <f>Nonpt_src_summary!B1083</f>
        <v>Tribal</v>
      </c>
      <c r="C1083" s="31">
        <f>Nonpt_src_summary!E1083</f>
        <v>30</v>
      </c>
      <c r="D1083" s="31" t="str">
        <f>Nonpt_src_summary!F1083</f>
        <v>30085</v>
      </c>
      <c r="E1083" s="31" t="str">
        <f>Nonpt_src_summary!G1083</f>
        <v>2310023603</v>
      </c>
      <c r="F1083" s="31" t="str">
        <f>Nonpt_src_summary!H1083</f>
        <v>Blowdowns</v>
      </c>
      <c r="G1083" s="160">
        <f>Nonpt_src_summary!I1083</f>
        <v>0</v>
      </c>
      <c r="H1083" s="124">
        <f>Nonpt_src_summary!J1083</f>
        <v>0</v>
      </c>
      <c r="I1083" s="124">
        <f>Nonpt_src_summary!K1083</f>
        <v>0</v>
      </c>
      <c r="J1083" s="124">
        <f>Nonpt_src_summary!L1083</f>
        <v>0</v>
      </c>
      <c r="K1083" s="125">
        <f>Nonpt_src_summary!M1083</f>
        <v>0</v>
      </c>
    </row>
    <row r="1084" spans="1:11">
      <c r="A1084" s="31" t="s">
        <v>151</v>
      </c>
      <c r="B1084" s="31" t="str">
        <f>Nonpt_src_summary!B1084</f>
        <v>Tribal</v>
      </c>
      <c r="C1084" s="31">
        <f>Nonpt_src_summary!E1084</f>
        <v>30</v>
      </c>
      <c r="D1084" s="31" t="str">
        <f>Nonpt_src_summary!F1084</f>
        <v>30091</v>
      </c>
      <c r="E1084" s="31" t="str">
        <f>Nonpt_src_summary!G1084</f>
        <v>2310021603</v>
      </c>
      <c r="F1084" s="31" t="str">
        <f>Nonpt_src_summary!H1084</f>
        <v>Blowdowns</v>
      </c>
      <c r="G1084" s="160">
        <f>Nonpt_src_summary!I1084</f>
        <v>6.912939281653591E-7</v>
      </c>
      <c r="H1084" s="124">
        <f>Nonpt_src_summary!J1084</f>
        <v>4.1784623363907427E-5</v>
      </c>
      <c r="I1084" s="124">
        <f>Nonpt_src_summary!K1084</f>
        <v>3.6539760858652594E-6</v>
      </c>
      <c r="J1084" s="124">
        <f>Nonpt_src_summary!L1084</f>
        <v>0</v>
      </c>
      <c r="K1084" s="125">
        <f>Nonpt_src_summary!M1084</f>
        <v>0</v>
      </c>
    </row>
    <row r="1085" spans="1:11">
      <c r="A1085" s="31" t="s">
        <v>151</v>
      </c>
      <c r="B1085" s="31" t="str">
        <f>Nonpt_src_summary!B1085</f>
        <v>Tribal</v>
      </c>
      <c r="C1085" s="31">
        <f>Nonpt_src_summary!E1085</f>
        <v>30</v>
      </c>
      <c r="D1085" s="31" t="str">
        <f>Nonpt_src_summary!F1085</f>
        <v>30091</v>
      </c>
      <c r="E1085" s="31" t="str">
        <f>Nonpt_src_summary!G1085</f>
        <v>2310023603</v>
      </c>
      <c r="F1085" s="31" t="str">
        <f>Nonpt_src_summary!H1085</f>
        <v>Blowdowns</v>
      </c>
      <c r="G1085" s="160">
        <f>Nonpt_src_summary!I1085</f>
        <v>0</v>
      </c>
      <c r="H1085" s="124">
        <f>Nonpt_src_summary!J1085</f>
        <v>0</v>
      </c>
      <c r="I1085" s="124">
        <f>Nonpt_src_summary!K1085</f>
        <v>0</v>
      </c>
      <c r="J1085" s="124">
        <f>Nonpt_src_summary!L1085</f>
        <v>0</v>
      </c>
      <c r="K1085" s="125">
        <f>Nonpt_src_summary!M1085</f>
        <v>0</v>
      </c>
    </row>
    <row r="1086" spans="1:11">
      <c r="A1086" s="31" t="s">
        <v>151</v>
      </c>
      <c r="B1086" s="31" t="str">
        <f>Nonpt_src_summary!B1086</f>
        <v>Tribal</v>
      </c>
      <c r="C1086" s="31">
        <f>Nonpt_src_summary!E1086</f>
        <v>38</v>
      </c>
      <c r="D1086" s="31" t="str">
        <f>Nonpt_src_summary!F1086</f>
        <v>38087</v>
      </c>
      <c r="E1086" s="31" t="str">
        <f>Nonpt_src_summary!G1086</f>
        <v>2310021603</v>
      </c>
      <c r="F1086" s="31" t="str">
        <f>Nonpt_src_summary!H1086</f>
        <v>Blowdowns</v>
      </c>
      <c r="G1086" s="160">
        <f>Nonpt_src_summary!I1086</f>
        <v>0</v>
      </c>
      <c r="H1086" s="124">
        <f>Nonpt_src_summary!J1086</f>
        <v>0</v>
      </c>
      <c r="I1086" s="124">
        <f>Nonpt_src_summary!K1086</f>
        <v>0</v>
      </c>
      <c r="J1086" s="124">
        <f>Nonpt_src_summary!L1086</f>
        <v>0</v>
      </c>
      <c r="K1086" s="125">
        <f>Nonpt_src_summary!M1086</f>
        <v>0</v>
      </c>
    </row>
    <row r="1087" spans="1:11">
      <c r="A1087" s="31" t="s">
        <v>151</v>
      </c>
      <c r="B1087" s="31" t="str">
        <f>Nonpt_src_summary!B1087</f>
        <v>Tribal</v>
      </c>
      <c r="C1087" s="31">
        <f>Nonpt_src_summary!E1087</f>
        <v>38</v>
      </c>
      <c r="D1087" s="31" t="str">
        <f>Nonpt_src_summary!F1087</f>
        <v>38087</v>
      </c>
      <c r="E1087" s="31" t="str">
        <f>Nonpt_src_summary!G1087</f>
        <v>2310023603</v>
      </c>
      <c r="F1087" s="31" t="str">
        <f>Nonpt_src_summary!H1087</f>
        <v>Blowdowns</v>
      </c>
      <c r="G1087" s="160">
        <f>Nonpt_src_summary!I1087</f>
        <v>0</v>
      </c>
      <c r="H1087" s="124">
        <f>Nonpt_src_summary!J1087</f>
        <v>0</v>
      </c>
      <c r="I1087" s="124">
        <f>Nonpt_src_summary!K1087</f>
        <v>0</v>
      </c>
      <c r="J1087" s="124">
        <f>Nonpt_src_summary!L1087</f>
        <v>0</v>
      </c>
      <c r="K1087" s="125">
        <f>Nonpt_src_summary!M1087</f>
        <v>0</v>
      </c>
    </row>
    <row r="1088" spans="1:11">
      <c r="A1088" s="31" t="s">
        <v>151</v>
      </c>
      <c r="B1088" s="31" t="str">
        <f>Nonpt_src_summary!B1088</f>
        <v>Tribal</v>
      </c>
      <c r="C1088" s="31">
        <f>Nonpt_src_summary!E1088</f>
        <v>38</v>
      </c>
      <c r="D1088" s="31" t="str">
        <f>Nonpt_src_summary!F1088</f>
        <v>38089</v>
      </c>
      <c r="E1088" s="31" t="str">
        <f>Nonpt_src_summary!G1088</f>
        <v>2310021603</v>
      </c>
      <c r="F1088" s="31" t="str">
        <f>Nonpt_src_summary!H1088</f>
        <v>Blowdowns</v>
      </c>
      <c r="G1088" s="160">
        <f>Nonpt_src_summary!I1088</f>
        <v>0</v>
      </c>
      <c r="H1088" s="124">
        <f>Nonpt_src_summary!J1088</f>
        <v>0</v>
      </c>
      <c r="I1088" s="124">
        <f>Nonpt_src_summary!K1088</f>
        <v>0</v>
      </c>
      <c r="J1088" s="124">
        <f>Nonpt_src_summary!L1088</f>
        <v>0</v>
      </c>
      <c r="K1088" s="125">
        <f>Nonpt_src_summary!M1088</f>
        <v>0</v>
      </c>
    </row>
    <row r="1089" spans="1:11">
      <c r="A1089" s="31" t="s">
        <v>151</v>
      </c>
      <c r="B1089" s="31" t="str">
        <f>Nonpt_src_summary!B1089</f>
        <v>Tribal</v>
      </c>
      <c r="C1089" s="31">
        <f>Nonpt_src_summary!E1089</f>
        <v>38</v>
      </c>
      <c r="D1089" s="31" t="str">
        <f>Nonpt_src_summary!F1089</f>
        <v>38089</v>
      </c>
      <c r="E1089" s="31" t="str">
        <f>Nonpt_src_summary!G1089</f>
        <v>2310023603</v>
      </c>
      <c r="F1089" s="31" t="str">
        <f>Nonpt_src_summary!H1089</f>
        <v>Blowdowns</v>
      </c>
      <c r="G1089" s="160">
        <f>Nonpt_src_summary!I1089</f>
        <v>0</v>
      </c>
      <c r="H1089" s="124">
        <f>Nonpt_src_summary!J1089</f>
        <v>0</v>
      </c>
      <c r="I1089" s="124">
        <f>Nonpt_src_summary!K1089</f>
        <v>0</v>
      </c>
      <c r="J1089" s="124">
        <f>Nonpt_src_summary!L1089</f>
        <v>0</v>
      </c>
      <c r="K1089" s="125">
        <f>Nonpt_src_summary!M1089</f>
        <v>0</v>
      </c>
    </row>
    <row r="1090" spans="1:11">
      <c r="A1090" s="31" t="s">
        <v>151</v>
      </c>
      <c r="B1090" s="31" t="str">
        <f>Nonpt_src_summary!B1090</f>
        <v>Tribal</v>
      </c>
      <c r="C1090" s="31">
        <f>Nonpt_src_summary!E1090</f>
        <v>30</v>
      </c>
      <c r="D1090" s="31" t="str">
        <f>Nonpt_src_summary!F1090</f>
        <v>30105</v>
      </c>
      <c r="E1090" s="31" t="str">
        <f>Nonpt_src_summary!G1090</f>
        <v>2310021603</v>
      </c>
      <c r="F1090" s="31" t="str">
        <f>Nonpt_src_summary!H1090</f>
        <v>Blowdowns</v>
      </c>
      <c r="G1090" s="160">
        <f>Nonpt_src_summary!I1090</f>
        <v>0</v>
      </c>
      <c r="H1090" s="124">
        <f>Nonpt_src_summary!J1090</f>
        <v>0</v>
      </c>
      <c r="I1090" s="124">
        <f>Nonpt_src_summary!K1090</f>
        <v>0</v>
      </c>
      <c r="J1090" s="124">
        <f>Nonpt_src_summary!L1090</f>
        <v>0</v>
      </c>
      <c r="K1090" s="125">
        <f>Nonpt_src_summary!M1090</f>
        <v>0</v>
      </c>
    </row>
    <row r="1091" spans="1:11">
      <c r="A1091" s="31" t="s">
        <v>151</v>
      </c>
      <c r="B1091" s="31" t="str">
        <f>Nonpt_src_summary!B1091</f>
        <v>Tribal</v>
      </c>
      <c r="C1091" s="31">
        <f>Nonpt_src_summary!E1091</f>
        <v>30</v>
      </c>
      <c r="D1091" s="31" t="str">
        <f>Nonpt_src_summary!F1091</f>
        <v>30105</v>
      </c>
      <c r="E1091" s="31" t="str">
        <f>Nonpt_src_summary!G1091</f>
        <v>2310023603</v>
      </c>
      <c r="F1091" s="31" t="str">
        <f>Nonpt_src_summary!H1091</f>
        <v>Blowdowns</v>
      </c>
      <c r="G1091" s="160">
        <f>Nonpt_src_summary!I1091</f>
        <v>0</v>
      </c>
      <c r="H1091" s="124">
        <f>Nonpt_src_summary!J1091</f>
        <v>0</v>
      </c>
      <c r="I1091" s="124">
        <f>Nonpt_src_summary!K1091</f>
        <v>0</v>
      </c>
      <c r="J1091" s="124">
        <f>Nonpt_src_summary!L1091</f>
        <v>0</v>
      </c>
      <c r="K1091" s="125">
        <f>Nonpt_src_summary!M1091</f>
        <v>0</v>
      </c>
    </row>
    <row r="1092" spans="1:11">
      <c r="A1092" s="31" t="s">
        <v>151</v>
      </c>
      <c r="B1092" s="31" t="str">
        <f>Nonpt_src_summary!B1092</f>
        <v>Tribal</v>
      </c>
      <c r="C1092" s="31">
        <f>Nonpt_src_summary!E1092</f>
        <v>38</v>
      </c>
      <c r="D1092" s="31" t="str">
        <f>Nonpt_src_summary!F1092</f>
        <v>38101</v>
      </c>
      <c r="E1092" s="31" t="str">
        <f>Nonpt_src_summary!G1092</f>
        <v>2310021603</v>
      </c>
      <c r="F1092" s="31" t="str">
        <f>Nonpt_src_summary!H1092</f>
        <v>Blowdowns</v>
      </c>
      <c r="G1092" s="160">
        <f>Nonpt_src_summary!I1092</f>
        <v>0</v>
      </c>
      <c r="H1092" s="124">
        <f>Nonpt_src_summary!J1092</f>
        <v>0</v>
      </c>
      <c r="I1092" s="124">
        <f>Nonpt_src_summary!K1092</f>
        <v>0</v>
      </c>
      <c r="J1092" s="124">
        <f>Nonpt_src_summary!L1092</f>
        <v>0</v>
      </c>
      <c r="K1092" s="125">
        <f>Nonpt_src_summary!M1092</f>
        <v>0</v>
      </c>
    </row>
    <row r="1093" spans="1:11">
      <c r="A1093" s="31" t="s">
        <v>151</v>
      </c>
      <c r="B1093" s="31" t="str">
        <f>Nonpt_src_summary!B1093</f>
        <v>Tribal</v>
      </c>
      <c r="C1093" s="31">
        <f>Nonpt_src_summary!E1093</f>
        <v>38</v>
      </c>
      <c r="D1093" s="31" t="str">
        <f>Nonpt_src_summary!F1093</f>
        <v>38101</v>
      </c>
      <c r="E1093" s="31" t="str">
        <f>Nonpt_src_summary!G1093</f>
        <v>2310023603</v>
      </c>
      <c r="F1093" s="31" t="str">
        <f>Nonpt_src_summary!H1093</f>
        <v>Blowdowns</v>
      </c>
      <c r="G1093" s="160">
        <f>Nonpt_src_summary!I1093</f>
        <v>0</v>
      </c>
      <c r="H1093" s="124">
        <f>Nonpt_src_summary!J1093</f>
        <v>0</v>
      </c>
      <c r="I1093" s="124">
        <f>Nonpt_src_summary!K1093</f>
        <v>0</v>
      </c>
      <c r="J1093" s="124">
        <f>Nonpt_src_summary!L1093</f>
        <v>0</v>
      </c>
      <c r="K1093" s="125">
        <f>Nonpt_src_summary!M1093</f>
        <v>0</v>
      </c>
    </row>
    <row r="1094" spans="1:11">
      <c r="A1094" s="31" t="s">
        <v>151</v>
      </c>
      <c r="B1094" s="31" t="str">
        <f>Nonpt_src_summary!B1094</f>
        <v>Tribal</v>
      </c>
      <c r="C1094" s="31">
        <f>Nonpt_src_summary!E1094</f>
        <v>30</v>
      </c>
      <c r="D1094" s="31" t="str">
        <f>Nonpt_src_summary!F1094</f>
        <v>30109</v>
      </c>
      <c r="E1094" s="31" t="str">
        <f>Nonpt_src_summary!G1094</f>
        <v>2310021603</v>
      </c>
      <c r="F1094" s="31" t="str">
        <f>Nonpt_src_summary!H1094</f>
        <v>Blowdowns</v>
      </c>
      <c r="G1094" s="160">
        <f>Nonpt_src_summary!I1094</f>
        <v>0</v>
      </c>
      <c r="H1094" s="124">
        <f>Nonpt_src_summary!J1094</f>
        <v>0</v>
      </c>
      <c r="I1094" s="124">
        <f>Nonpt_src_summary!K1094</f>
        <v>0</v>
      </c>
      <c r="J1094" s="124">
        <f>Nonpt_src_summary!L1094</f>
        <v>0</v>
      </c>
      <c r="K1094" s="125">
        <f>Nonpt_src_summary!M1094</f>
        <v>0</v>
      </c>
    </row>
    <row r="1095" spans="1:11">
      <c r="A1095" s="31" t="s">
        <v>151</v>
      </c>
      <c r="B1095" s="31" t="str">
        <f>Nonpt_src_summary!B1095</f>
        <v>Tribal</v>
      </c>
      <c r="C1095" s="31">
        <f>Nonpt_src_summary!E1095</f>
        <v>30</v>
      </c>
      <c r="D1095" s="31" t="str">
        <f>Nonpt_src_summary!F1095</f>
        <v>30109</v>
      </c>
      <c r="E1095" s="31" t="str">
        <f>Nonpt_src_summary!G1095</f>
        <v>2310023603</v>
      </c>
      <c r="F1095" s="31" t="str">
        <f>Nonpt_src_summary!H1095</f>
        <v>Blowdowns</v>
      </c>
      <c r="G1095" s="160">
        <f>Nonpt_src_summary!I1095</f>
        <v>0</v>
      </c>
      <c r="H1095" s="124">
        <f>Nonpt_src_summary!J1095</f>
        <v>0</v>
      </c>
      <c r="I1095" s="124">
        <f>Nonpt_src_summary!K1095</f>
        <v>0</v>
      </c>
      <c r="J1095" s="124">
        <f>Nonpt_src_summary!L1095</f>
        <v>0</v>
      </c>
      <c r="K1095" s="125">
        <f>Nonpt_src_summary!M1095</f>
        <v>0</v>
      </c>
    </row>
    <row r="1096" spans="1:11">
      <c r="A1096" s="31" t="s">
        <v>151</v>
      </c>
      <c r="B1096" s="31" t="str">
        <f>Nonpt_src_summary!B1096</f>
        <v>Tribal</v>
      </c>
      <c r="C1096" s="31">
        <f>Nonpt_src_summary!E1096</f>
        <v>38</v>
      </c>
      <c r="D1096" s="31" t="str">
        <f>Nonpt_src_summary!F1096</f>
        <v>38105</v>
      </c>
      <c r="E1096" s="31" t="str">
        <f>Nonpt_src_summary!G1096</f>
        <v>2310021603</v>
      </c>
      <c r="F1096" s="31" t="str">
        <f>Nonpt_src_summary!H1096</f>
        <v>Blowdowns</v>
      </c>
      <c r="G1096" s="160">
        <f>Nonpt_src_summary!I1096</f>
        <v>0</v>
      </c>
      <c r="H1096" s="124">
        <f>Nonpt_src_summary!J1096</f>
        <v>0</v>
      </c>
      <c r="I1096" s="124">
        <f>Nonpt_src_summary!K1096</f>
        <v>0</v>
      </c>
      <c r="J1096" s="124">
        <f>Nonpt_src_summary!L1096</f>
        <v>0</v>
      </c>
      <c r="K1096" s="125">
        <f>Nonpt_src_summary!M1096</f>
        <v>0</v>
      </c>
    </row>
    <row r="1097" spans="1:11">
      <c r="A1097" s="31" t="s">
        <v>151</v>
      </c>
      <c r="B1097" s="31" t="str">
        <f>Nonpt_src_summary!B1097</f>
        <v>Tribal</v>
      </c>
      <c r="C1097" s="31">
        <f>Nonpt_src_summary!E1097</f>
        <v>38</v>
      </c>
      <c r="D1097" s="31" t="str">
        <f>Nonpt_src_summary!F1097</f>
        <v>38105</v>
      </c>
      <c r="E1097" s="31" t="str">
        <f>Nonpt_src_summary!G1097</f>
        <v>2310023603</v>
      </c>
      <c r="F1097" s="31" t="str">
        <f>Nonpt_src_summary!H1097</f>
        <v>Blowdowns</v>
      </c>
      <c r="G1097" s="160">
        <f>Nonpt_src_summary!I1097</f>
        <v>0</v>
      </c>
      <c r="H1097" s="124">
        <f>Nonpt_src_summary!J1097</f>
        <v>0</v>
      </c>
      <c r="I1097" s="124">
        <f>Nonpt_src_summary!K1097</f>
        <v>0</v>
      </c>
      <c r="J1097" s="124">
        <f>Nonpt_src_summary!L1097</f>
        <v>0</v>
      </c>
      <c r="K1097" s="125">
        <f>Nonpt_src_summary!M1097</f>
        <v>0</v>
      </c>
    </row>
    <row r="1098" spans="1:11">
      <c r="A1098" s="31" t="s">
        <v>151</v>
      </c>
      <c r="B1098" s="31" t="str">
        <f>Nonpt_src_summary!B1098</f>
        <v>Tribal</v>
      </c>
      <c r="C1098" s="31">
        <f>Nonpt_src_summary!E1098</f>
        <v>38</v>
      </c>
      <c r="D1098" s="31" t="str">
        <f>Nonpt_src_summary!F1098</f>
        <v>38007</v>
      </c>
      <c r="E1098" s="31" t="str">
        <f>Nonpt_src_summary!G1098</f>
        <v>2310023606</v>
      </c>
      <c r="F1098" s="31" t="str">
        <f>Nonpt_src_summary!H1098</f>
        <v>Mud Degassing</v>
      </c>
      <c r="G1098" s="160">
        <f>Nonpt_src_summary!I1098</f>
        <v>0</v>
      </c>
      <c r="H1098" s="124">
        <f>Nonpt_src_summary!J1098</f>
        <v>0</v>
      </c>
      <c r="I1098" s="124">
        <f>Nonpt_src_summary!K1098</f>
        <v>0</v>
      </c>
      <c r="J1098" s="124">
        <f>Nonpt_src_summary!L1098</f>
        <v>0</v>
      </c>
      <c r="K1098" s="125">
        <f>Nonpt_src_summary!M1098</f>
        <v>0</v>
      </c>
    </row>
    <row r="1099" spans="1:11">
      <c r="A1099" s="31" t="s">
        <v>151</v>
      </c>
      <c r="B1099" s="31" t="str">
        <f>Nonpt_src_summary!B1099</f>
        <v>Tribal</v>
      </c>
      <c r="C1099" s="31">
        <f>Nonpt_src_summary!E1099</f>
        <v>38</v>
      </c>
      <c r="D1099" s="31" t="str">
        <f>Nonpt_src_summary!F1099</f>
        <v>38007</v>
      </c>
      <c r="E1099" s="31" t="str">
        <f>Nonpt_src_summary!G1099</f>
        <v>2310111100</v>
      </c>
      <c r="F1099" s="31" t="str">
        <f>Nonpt_src_summary!H1099</f>
        <v>Mud Degassing</v>
      </c>
      <c r="G1099" s="160">
        <f>Nonpt_src_summary!I1099</f>
        <v>0</v>
      </c>
      <c r="H1099" s="124">
        <f>Nonpt_src_summary!J1099</f>
        <v>0</v>
      </c>
      <c r="I1099" s="124">
        <f>Nonpt_src_summary!K1099</f>
        <v>0</v>
      </c>
      <c r="J1099" s="124">
        <f>Nonpt_src_summary!L1099</f>
        <v>0</v>
      </c>
      <c r="K1099" s="125">
        <f>Nonpt_src_summary!M1099</f>
        <v>0</v>
      </c>
    </row>
    <row r="1100" spans="1:11">
      <c r="A1100" s="31" t="s">
        <v>151</v>
      </c>
      <c r="B1100" s="31" t="str">
        <f>Nonpt_src_summary!B1100</f>
        <v>Tribal</v>
      </c>
      <c r="C1100" s="31">
        <f>Nonpt_src_summary!E1100</f>
        <v>38</v>
      </c>
      <c r="D1100" s="31" t="str">
        <f>Nonpt_src_summary!F1100</f>
        <v>38007</v>
      </c>
      <c r="E1100" s="31" t="str">
        <f>Nonpt_src_summary!G1100</f>
        <v>2310121100</v>
      </c>
      <c r="F1100" s="31" t="str">
        <f>Nonpt_src_summary!H1100</f>
        <v>Mud Degassing</v>
      </c>
      <c r="G1100" s="160">
        <f>Nonpt_src_summary!I1100</f>
        <v>0</v>
      </c>
      <c r="H1100" s="124">
        <f>Nonpt_src_summary!J1100</f>
        <v>0</v>
      </c>
      <c r="I1100" s="124">
        <f>Nonpt_src_summary!K1100</f>
        <v>0</v>
      </c>
      <c r="J1100" s="124">
        <f>Nonpt_src_summary!L1100</f>
        <v>0</v>
      </c>
      <c r="K1100" s="125">
        <f>Nonpt_src_summary!M1100</f>
        <v>0</v>
      </c>
    </row>
    <row r="1101" spans="1:11">
      <c r="A1101" s="31" t="s">
        <v>151</v>
      </c>
      <c r="B1101" s="31" t="str">
        <f>Nonpt_src_summary!B1101</f>
        <v>Tribal</v>
      </c>
      <c r="C1101" s="31">
        <f>Nonpt_src_summary!E1101</f>
        <v>38</v>
      </c>
      <c r="D1101" s="31" t="str">
        <f>Nonpt_src_summary!F1101</f>
        <v>38009</v>
      </c>
      <c r="E1101" s="31" t="str">
        <f>Nonpt_src_summary!G1101</f>
        <v>2310023606</v>
      </c>
      <c r="F1101" s="31" t="str">
        <f>Nonpt_src_summary!H1101</f>
        <v>Mud Degassing</v>
      </c>
      <c r="G1101" s="160">
        <f>Nonpt_src_summary!I1101</f>
        <v>0</v>
      </c>
      <c r="H1101" s="124">
        <f>Nonpt_src_summary!J1101</f>
        <v>0</v>
      </c>
      <c r="I1101" s="124">
        <f>Nonpt_src_summary!K1101</f>
        <v>0</v>
      </c>
      <c r="J1101" s="124">
        <f>Nonpt_src_summary!L1101</f>
        <v>0</v>
      </c>
      <c r="K1101" s="125">
        <f>Nonpt_src_summary!M1101</f>
        <v>0</v>
      </c>
    </row>
    <row r="1102" spans="1:11">
      <c r="A1102" s="31" t="s">
        <v>151</v>
      </c>
      <c r="B1102" s="31" t="str">
        <f>Nonpt_src_summary!B1102</f>
        <v>Tribal</v>
      </c>
      <c r="C1102" s="31">
        <f>Nonpt_src_summary!E1102</f>
        <v>38</v>
      </c>
      <c r="D1102" s="31" t="str">
        <f>Nonpt_src_summary!F1102</f>
        <v>38009</v>
      </c>
      <c r="E1102" s="31" t="str">
        <f>Nonpt_src_summary!G1102</f>
        <v>2310111100</v>
      </c>
      <c r="F1102" s="31" t="str">
        <f>Nonpt_src_summary!H1102</f>
        <v>Mud Degassing</v>
      </c>
      <c r="G1102" s="160">
        <f>Nonpt_src_summary!I1102</f>
        <v>0</v>
      </c>
      <c r="H1102" s="124">
        <f>Nonpt_src_summary!J1102</f>
        <v>0</v>
      </c>
      <c r="I1102" s="124">
        <f>Nonpt_src_summary!K1102</f>
        <v>0</v>
      </c>
      <c r="J1102" s="124">
        <f>Nonpt_src_summary!L1102</f>
        <v>0</v>
      </c>
      <c r="K1102" s="125">
        <f>Nonpt_src_summary!M1102</f>
        <v>0</v>
      </c>
    </row>
    <row r="1103" spans="1:11">
      <c r="A1103" s="31" t="s">
        <v>151</v>
      </c>
      <c r="B1103" s="31" t="str">
        <f>Nonpt_src_summary!B1103</f>
        <v>Tribal</v>
      </c>
      <c r="C1103" s="31">
        <f>Nonpt_src_summary!E1103</f>
        <v>38</v>
      </c>
      <c r="D1103" s="31" t="str">
        <f>Nonpt_src_summary!F1103</f>
        <v>38009</v>
      </c>
      <c r="E1103" s="31" t="str">
        <f>Nonpt_src_summary!G1103</f>
        <v>2310121100</v>
      </c>
      <c r="F1103" s="31" t="str">
        <f>Nonpt_src_summary!H1103</f>
        <v>Mud Degassing</v>
      </c>
      <c r="G1103" s="160">
        <f>Nonpt_src_summary!I1103</f>
        <v>0</v>
      </c>
      <c r="H1103" s="124">
        <f>Nonpt_src_summary!J1103</f>
        <v>0</v>
      </c>
      <c r="I1103" s="124">
        <f>Nonpt_src_summary!K1103</f>
        <v>0</v>
      </c>
      <c r="J1103" s="124">
        <f>Nonpt_src_summary!L1103</f>
        <v>0</v>
      </c>
      <c r="K1103" s="125">
        <f>Nonpt_src_summary!M1103</f>
        <v>0</v>
      </c>
    </row>
    <row r="1104" spans="1:11">
      <c r="A1104" s="31" t="s">
        <v>151</v>
      </c>
      <c r="B1104" s="31" t="str">
        <f>Nonpt_src_summary!B1104</f>
        <v>Tribal</v>
      </c>
      <c r="C1104" s="31">
        <f>Nonpt_src_summary!E1104</f>
        <v>38</v>
      </c>
      <c r="D1104" s="31" t="str">
        <f>Nonpt_src_summary!F1104</f>
        <v>38011</v>
      </c>
      <c r="E1104" s="31" t="str">
        <f>Nonpt_src_summary!G1104</f>
        <v>2310023606</v>
      </c>
      <c r="F1104" s="31" t="str">
        <f>Nonpt_src_summary!H1104</f>
        <v>Mud Degassing</v>
      </c>
      <c r="G1104" s="160">
        <f>Nonpt_src_summary!I1104</f>
        <v>0</v>
      </c>
      <c r="H1104" s="124">
        <f>Nonpt_src_summary!J1104</f>
        <v>0</v>
      </c>
      <c r="I1104" s="124">
        <f>Nonpt_src_summary!K1104</f>
        <v>0</v>
      </c>
      <c r="J1104" s="124">
        <f>Nonpt_src_summary!L1104</f>
        <v>0</v>
      </c>
      <c r="K1104" s="125">
        <f>Nonpt_src_summary!M1104</f>
        <v>0</v>
      </c>
    </row>
    <row r="1105" spans="1:11">
      <c r="A1105" s="31" t="s">
        <v>151</v>
      </c>
      <c r="B1105" s="31" t="str">
        <f>Nonpt_src_summary!B1105</f>
        <v>Tribal</v>
      </c>
      <c r="C1105" s="31">
        <f>Nonpt_src_summary!E1105</f>
        <v>38</v>
      </c>
      <c r="D1105" s="31" t="str">
        <f>Nonpt_src_summary!F1105</f>
        <v>38011</v>
      </c>
      <c r="E1105" s="31" t="str">
        <f>Nonpt_src_summary!G1105</f>
        <v>2310111100</v>
      </c>
      <c r="F1105" s="31" t="str">
        <f>Nonpt_src_summary!H1105</f>
        <v>Mud Degassing</v>
      </c>
      <c r="G1105" s="160">
        <f>Nonpt_src_summary!I1105</f>
        <v>0</v>
      </c>
      <c r="H1105" s="124">
        <f>Nonpt_src_summary!J1105</f>
        <v>0</v>
      </c>
      <c r="I1105" s="124">
        <f>Nonpt_src_summary!K1105</f>
        <v>0</v>
      </c>
      <c r="J1105" s="124">
        <f>Nonpt_src_summary!L1105</f>
        <v>0</v>
      </c>
      <c r="K1105" s="125">
        <f>Nonpt_src_summary!M1105</f>
        <v>0</v>
      </c>
    </row>
    <row r="1106" spans="1:11">
      <c r="A1106" s="31" t="s">
        <v>151</v>
      </c>
      <c r="B1106" s="31" t="str">
        <f>Nonpt_src_summary!B1106</f>
        <v>Tribal</v>
      </c>
      <c r="C1106" s="31">
        <f>Nonpt_src_summary!E1106</f>
        <v>38</v>
      </c>
      <c r="D1106" s="31" t="str">
        <f>Nonpt_src_summary!F1106</f>
        <v>38011</v>
      </c>
      <c r="E1106" s="31" t="str">
        <f>Nonpt_src_summary!G1106</f>
        <v>2310121100</v>
      </c>
      <c r="F1106" s="31" t="str">
        <f>Nonpt_src_summary!H1106</f>
        <v>Mud Degassing</v>
      </c>
      <c r="G1106" s="160">
        <f>Nonpt_src_summary!I1106</f>
        <v>0</v>
      </c>
      <c r="H1106" s="124">
        <f>Nonpt_src_summary!J1106</f>
        <v>0</v>
      </c>
      <c r="I1106" s="124">
        <f>Nonpt_src_summary!K1106</f>
        <v>0</v>
      </c>
      <c r="J1106" s="124">
        <f>Nonpt_src_summary!L1106</f>
        <v>0</v>
      </c>
      <c r="K1106" s="125">
        <f>Nonpt_src_summary!M1106</f>
        <v>0</v>
      </c>
    </row>
    <row r="1107" spans="1:11">
      <c r="A1107" s="31" t="s">
        <v>151</v>
      </c>
      <c r="B1107" s="31" t="str">
        <f>Nonpt_src_summary!B1107</f>
        <v>Tribal</v>
      </c>
      <c r="C1107" s="31">
        <f>Nonpt_src_summary!E1107</f>
        <v>38</v>
      </c>
      <c r="D1107" s="31" t="str">
        <f>Nonpt_src_summary!F1107</f>
        <v>38013</v>
      </c>
      <c r="E1107" s="31" t="str">
        <f>Nonpt_src_summary!G1107</f>
        <v>2310023606</v>
      </c>
      <c r="F1107" s="31" t="str">
        <f>Nonpt_src_summary!H1107</f>
        <v>Mud Degassing</v>
      </c>
      <c r="G1107" s="160">
        <f>Nonpt_src_summary!I1107</f>
        <v>0</v>
      </c>
      <c r="H1107" s="124">
        <f>Nonpt_src_summary!J1107</f>
        <v>0</v>
      </c>
      <c r="I1107" s="124">
        <f>Nonpt_src_summary!K1107</f>
        <v>0</v>
      </c>
      <c r="J1107" s="124">
        <f>Nonpt_src_summary!L1107</f>
        <v>0</v>
      </c>
      <c r="K1107" s="125">
        <f>Nonpt_src_summary!M1107</f>
        <v>0</v>
      </c>
    </row>
    <row r="1108" spans="1:11">
      <c r="A1108" s="31" t="s">
        <v>151</v>
      </c>
      <c r="B1108" s="31" t="str">
        <f>Nonpt_src_summary!B1108</f>
        <v>Tribal</v>
      </c>
      <c r="C1108" s="31">
        <f>Nonpt_src_summary!E1108</f>
        <v>38</v>
      </c>
      <c r="D1108" s="31" t="str">
        <f>Nonpt_src_summary!F1108</f>
        <v>38013</v>
      </c>
      <c r="E1108" s="31" t="str">
        <f>Nonpt_src_summary!G1108</f>
        <v>2310111100</v>
      </c>
      <c r="F1108" s="31" t="str">
        <f>Nonpt_src_summary!H1108</f>
        <v>Mud Degassing</v>
      </c>
      <c r="G1108" s="160">
        <f>Nonpt_src_summary!I1108</f>
        <v>0</v>
      </c>
      <c r="H1108" s="124">
        <f>Nonpt_src_summary!J1108</f>
        <v>0</v>
      </c>
      <c r="I1108" s="124">
        <f>Nonpt_src_summary!K1108</f>
        <v>0</v>
      </c>
      <c r="J1108" s="124">
        <f>Nonpt_src_summary!L1108</f>
        <v>0</v>
      </c>
      <c r="K1108" s="125">
        <f>Nonpt_src_summary!M1108</f>
        <v>0</v>
      </c>
    </row>
    <row r="1109" spans="1:11">
      <c r="A1109" s="31" t="s">
        <v>151</v>
      </c>
      <c r="B1109" s="31" t="str">
        <f>Nonpt_src_summary!B1109</f>
        <v>Tribal</v>
      </c>
      <c r="C1109" s="31">
        <f>Nonpt_src_summary!E1109</f>
        <v>38</v>
      </c>
      <c r="D1109" s="31" t="str">
        <f>Nonpt_src_summary!F1109</f>
        <v>38013</v>
      </c>
      <c r="E1109" s="31" t="str">
        <f>Nonpt_src_summary!G1109</f>
        <v>2310121100</v>
      </c>
      <c r="F1109" s="31" t="str">
        <f>Nonpt_src_summary!H1109</f>
        <v>Mud Degassing</v>
      </c>
      <c r="G1109" s="160">
        <f>Nonpt_src_summary!I1109</f>
        <v>0</v>
      </c>
      <c r="H1109" s="124">
        <f>Nonpt_src_summary!J1109</f>
        <v>0</v>
      </c>
      <c r="I1109" s="124">
        <f>Nonpt_src_summary!K1109</f>
        <v>0</v>
      </c>
      <c r="J1109" s="124">
        <f>Nonpt_src_summary!L1109</f>
        <v>0</v>
      </c>
      <c r="K1109" s="125">
        <f>Nonpt_src_summary!M1109</f>
        <v>0</v>
      </c>
    </row>
    <row r="1110" spans="1:11">
      <c r="A1110" s="31" t="s">
        <v>151</v>
      </c>
      <c r="B1110" s="31" t="str">
        <f>Nonpt_src_summary!B1110</f>
        <v>Tribal</v>
      </c>
      <c r="C1110" s="31">
        <f>Nonpt_src_summary!E1110</f>
        <v>30</v>
      </c>
      <c r="D1110" s="31" t="str">
        <f>Nonpt_src_summary!F1110</f>
        <v>30021</v>
      </c>
      <c r="E1110" s="31" t="str">
        <f>Nonpt_src_summary!G1110</f>
        <v>2310023606</v>
      </c>
      <c r="F1110" s="31" t="str">
        <f>Nonpt_src_summary!H1110</f>
        <v>Mud Degassing</v>
      </c>
      <c r="G1110" s="160">
        <f>Nonpt_src_summary!I1110</f>
        <v>0</v>
      </c>
      <c r="H1110" s="124">
        <f>Nonpt_src_summary!J1110</f>
        <v>0</v>
      </c>
      <c r="I1110" s="124">
        <f>Nonpt_src_summary!K1110</f>
        <v>0</v>
      </c>
      <c r="J1110" s="124">
        <f>Nonpt_src_summary!L1110</f>
        <v>0</v>
      </c>
      <c r="K1110" s="125">
        <f>Nonpt_src_summary!M1110</f>
        <v>0</v>
      </c>
    </row>
    <row r="1111" spans="1:11">
      <c r="A1111" s="31" t="s">
        <v>151</v>
      </c>
      <c r="B1111" s="31" t="str">
        <f>Nonpt_src_summary!B1111</f>
        <v>Tribal</v>
      </c>
      <c r="C1111" s="31">
        <f>Nonpt_src_summary!E1111</f>
        <v>30</v>
      </c>
      <c r="D1111" s="31" t="str">
        <f>Nonpt_src_summary!F1111</f>
        <v>30021</v>
      </c>
      <c r="E1111" s="31" t="str">
        <f>Nonpt_src_summary!G1111</f>
        <v>2310111100</v>
      </c>
      <c r="F1111" s="31" t="str">
        <f>Nonpt_src_summary!H1111</f>
        <v>Mud Degassing</v>
      </c>
      <c r="G1111" s="160">
        <f>Nonpt_src_summary!I1111</f>
        <v>0</v>
      </c>
      <c r="H1111" s="124">
        <f>Nonpt_src_summary!J1111</f>
        <v>0</v>
      </c>
      <c r="I1111" s="124">
        <f>Nonpt_src_summary!K1111</f>
        <v>0</v>
      </c>
      <c r="J1111" s="124">
        <f>Nonpt_src_summary!L1111</f>
        <v>0</v>
      </c>
      <c r="K1111" s="125">
        <f>Nonpt_src_summary!M1111</f>
        <v>0</v>
      </c>
    </row>
    <row r="1112" spans="1:11">
      <c r="A1112" s="31" t="s">
        <v>151</v>
      </c>
      <c r="B1112" s="31" t="str">
        <f>Nonpt_src_summary!B1112</f>
        <v>Tribal</v>
      </c>
      <c r="C1112" s="31">
        <f>Nonpt_src_summary!E1112</f>
        <v>30</v>
      </c>
      <c r="D1112" s="31" t="str">
        <f>Nonpt_src_summary!F1112</f>
        <v>30021</v>
      </c>
      <c r="E1112" s="31" t="str">
        <f>Nonpt_src_summary!G1112</f>
        <v>2310121100</v>
      </c>
      <c r="F1112" s="31" t="str">
        <f>Nonpt_src_summary!H1112</f>
        <v>Mud Degassing</v>
      </c>
      <c r="G1112" s="160">
        <f>Nonpt_src_summary!I1112</f>
        <v>0</v>
      </c>
      <c r="H1112" s="124">
        <f>Nonpt_src_summary!J1112</f>
        <v>0</v>
      </c>
      <c r="I1112" s="124">
        <f>Nonpt_src_summary!K1112</f>
        <v>0</v>
      </c>
      <c r="J1112" s="124">
        <f>Nonpt_src_summary!L1112</f>
        <v>0</v>
      </c>
      <c r="K1112" s="125">
        <f>Nonpt_src_summary!M1112</f>
        <v>0</v>
      </c>
    </row>
    <row r="1113" spans="1:11">
      <c r="A1113" s="31" t="s">
        <v>151</v>
      </c>
      <c r="B1113" s="31" t="str">
        <f>Nonpt_src_summary!B1113</f>
        <v>Tribal</v>
      </c>
      <c r="C1113" s="31">
        <f>Nonpt_src_summary!E1113</f>
        <v>38</v>
      </c>
      <c r="D1113" s="31" t="str">
        <f>Nonpt_src_summary!F1113</f>
        <v>38023</v>
      </c>
      <c r="E1113" s="31" t="str">
        <f>Nonpt_src_summary!G1113</f>
        <v>2310023606</v>
      </c>
      <c r="F1113" s="31" t="str">
        <f>Nonpt_src_summary!H1113</f>
        <v>Mud Degassing</v>
      </c>
      <c r="G1113" s="160">
        <f>Nonpt_src_summary!I1113</f>
        <v>0</v>
      </c>
      <c r="H1113" s="124">
        <f>Nonpt_src_summary!J1113</f>
        <v>0</v>
      </c>
      <c r="I1113" s="124">
        <f>Nonpt_src_summary!K1113</f>
        <v>0</v>
      </c>
      <c r="J1113" s="124">
        <f>Nonpt_src_summary!L1113</f>
        <v>0</v>
      </c>
      <c r="K1113" s="125">
        <f>Nonpt_src_summary!M1113</f>
        <v>0</v>
      </c>
    </row>
    <row r="1114" spans="1:11">
      <c r="A1114" s="31" t="s">
        <v>151</v>
      </c>
      <c r="B1114" s="31" t="str">
        <f>Nonpt_src_summary!B1114</f>
        <v>Tribal</v>
      </c>
      <c r="C1114" s="31">
        <f>Nonpt_src_summary!E1114</f>
        <v>38</v>
      </c>
      <c r="D1114" s="31" t="str">
        <f>Nonpt_src_summary!F1114</f>
        <v>38023</v>
      </c>
      <c r="E1114" s="31" t="str">
        <f>Nonpt_src_summary!G1114</f>
        <v>2310111100</v>
      </c>
      <c r="F1114" s="31" t="str">
        <f>Nonpt_src_summary!H1114</f>
        <v>Mud Degassing</v>
      </c>
      <c r="G1114" s="160">
        <f>Nonpt_src_summary!I1114</f>
        <v>0</v>
      </c>
      <c r="H1114" s="124">
        <f>Nonpt_src_summary!J1114</f>
        <v>0</v>
      </c>
      <c r="I1114" s="124">
        <f>Nonpt_src_summary!K1114</f>
        <v>0</v>
      </c>
      <c r="J1114" s="124">
        <f>Nonpt_src_summary!L1114</f>
        <v>0</v>
      </c>
      <c r="K1114" s="125">
        <f>Nonpt_src_summary!M1114</f>
        <v>0</v>
      </c>
    </row>
    <row r="1115" spans="1:11">
      <c r="A1115" s="31" t="s">
        <v>151</v>
      </c>
      <c r="B1115" s="31" t="str">
        <f>Nonpt_src_summary!B1115</f>
        <v>Tribal</v>
      </c>
      <c r="C1115" s="31">
        <f>Nonpt_src_summary!E1115</f>
        <v>38</v>
      </c>
      <c r="D1115" s="31" t="str">
        <f>Nonpt_src_summary!F1115</f>
        <v>38023</v>
      </c>
      <c r="E1115" s="31" t="str">
        <f>Nonpt_src_summary!G1115</f>
        <v>2310121100</v>
      </c>
      <c r="F1115" s="31" t="str">
        <f>Nonpt_src_summary!H1115</f>
        <v>Mud Degassing</v>
      </c>
      <c r="G1115" s="160">
        <f>Nonpt_src_summary!I1115</f>
        <v>0</v>
      </c>
      <c r="H1115" s="124">
        <f>Nonpt_src_summary!J1115</f>
        <v>0</v>
      </c>
      <c r="I1115" s="124">
        <f>Nonpt_src_summary!K1115</f>
        <v>0</v>
      </c>
      <c r="J1115" s="124">
        <f>Nonpt_src_summary!L1115</f>
        <v>0</v>
      </c>
      <c r="K1115" s="125">
        <f>Nonpt_src_summary!M1115</f>
        <v>0</v>
      </c>
    </row>
    <row r="1116" spans="1:11">
      <c r="A1116" s="31" t="s">
        <v>151</v>
      </c>
      <c r="B1116" s="31" t="str">
        <f>Nonpt_src_summary!B1116</f>
        <v>Tribal</v>
      </c>
      <c r="C1116" s="31">
        <f>Nonpt_src_summary!E1116</f>
        <v>38</v>
      </c>
      <c r="D1116" s="31" t="str">
        <f>Nonpt_src_summary!F1116</f>
        <v>38025</v>
      </c>
      <c r="E1116" s="31" t="str">
        <f>Nonpt_src_summary!G1116</f>
        <v>2310023606</v>
      </c>
      <c r="F1116" s="31" t="str">
        <f>Nonpt_src_summary!H1116</f>
        <v>Mud Degassing</v>
      </c>
      <c r="G1116" s="160">
        <f>Nonpt_src_summary!I1116</f>
        <v>0</v>
      </c>
      <c r="H1116" s="124">
        <f>Nonpt_src_summary!J1116</f>
        <v>0</v>
      </c>
      <c r="I1116" s="124">
        <f>Nonpt_src_summary!K1116</f>
        <v>0</v>
      </c>
      <c r="J1116" s="124">
        <f>Nonpt_src_summary!L1116</f>
        <v>0</v>
      </c>
      <c r="K1116" s="125">
        <f>Nonpt_src_summary!M1116</f>
        <v>0</v>
      </c>
    </row>
    <row r="1117" spans="1:11">
      <c r="A1117" s="31" t="s">
        <v>151</v>
      </c>
      <c r="B1117" s="31" t="str">
        <f>Nonpt_src_summary!B1117</f>
        <v>Tribal</v>
      </c>
      <c r="C1117" s="31">
        <f>Nonpt_src_summary!E1117</f>
        <v>38</v>
      </c>
      <c r="D1117" s="31" t="str">
        <f>Nonpt_src_summary!F1117</f>
        <v>38025</v>
      </c>
      <c r="E1117" s="31" t="str">
        <f>Nonpt_src_summary!G1117</f>
        <v>2310111100</v>
      </c>
      <c r="F1117" s="31" t="str">
        <f>Nonpt_src_summary!H1117</f>
        <v>Mud Degassing</v>
      </c>
      <c r="G1117" s="160">
        <f>Nonpt_src_summary!I1117</f>
        <v>0</v>
      </c>
      <c r="H1117" s="124">
        <f>Nonpt_src_summary!J1117</f>
        <v>446.39244214445432</v>
      </c>
      <c r="I1117" s="124">
        <f>Nonpt_src_summary!K1117</f>
        <v>0</v>
      </c>
      <c r="J1117" s="124">
        <f>Nonpt_src_summary!L1117</f>
        <v>0</v>
      </c>
      <c r="K1117" s="125">
        <f>Nonpt_src_summary!M1117</f>
        <v>0</v>
      </c>
    </row>
    <row r="1118" spans="1:11">
      <c r="A1118" s="31" t="s">
        <v>151</v>
      </c>
      <c r="B1118" s="31" t="str">
        <f>Nonpt_src_summary!B1118</f>
        <v>Tribal</v>
      </c>
      <c r="C1118" s="31">
        <f>Nonpt_src_summary!E1118</f>
        <v>38</v>
      </c>
      <c r="D1118" s="31" t="str">
        <f>Nonpt_src_summary!F1118</f>
        <v>38025</v>
      </c>
      <c r="E1118" s="31" t="str">
        <f>Nonpt_src_summary!G1118</f>
        <v>2310121100</v>
      </c>
      <c r="F1118" s="31" t="str">
        <f>Nonpt_src_summary!H1118</f>
        <v>Mud Degassing</v>
      </c>
      <c r="G1118" s="160">
        <f>Nonpt_src_summary!I1118</f>
        <v>0</v>
      </c>
      <c r="H1118" s="124">
        <f>Nonpt_src_summary!J1118</f>
        <v>0</v>
      </c>
      <c r="I1118" s="124">
        <f>Nonpt_src_summary!K1118</f>
        <v>0</v>
      </c>
      <c r="J1118" s="124">
        <f>Nonpt_src_summary!L1118</f>
        <v>0</v>
      </c>
      <c r="K1118" s="125">
        <f>Nonpt_src_summary!M1118</f>
        <v>0</v>
      </c>
    </row>
    <row r="1119" spans="1:11">
      <c r="A1119" s="31" t="s">
        <v>151</v>
      </c>
      <c r="B1119" s="31" t="str">
        <f>Nonpt_src_summary!B1119</f>
        <v>Tribal</v>
      </c>
      <c r="C1119" s="31">
        <f>Nonpt_src_summary!E1119</f>
        <v>30</v>
      </c>
      <c r="D1119" s="31" t="str">
        <f>Nonpt_src_summary!F1119</f>
        <v>30025</v>
      </c>
      <c r="E1119" s="31" t="str">
        <f>Nonpt_src_summary!G1119</f>
        <v>2310023606</v>
      </c>
      <c r="F1119" s="31" t="str">
        <f>Nonpt_src_summary!H1119</f>
        <v>Mud Degassing</v>
      </c>
      <c r="G1119" s="160">
        <f>Nonpt_src_summary!I1119</f>
        <v>0</v>
      </c>
      <c r="H1119" s="124">
        <f>Nonpt_src_summary!J1119</f>
        <v>0</v>
      </c>
      <c r="I1119" s="124">
        <f>Nonpt_src_summary!K1119</f>
        <v>0</v>
      </c>
      <c r="J1119" s="124">
        <f>Nonpt_src_summary!L1119</f>
        <v>0</v>
      </c>
      <c r="K1119" s="125">
        <f>Nonpt_src_summary!M1119</f>
        <v>0</v>
      </c>
    </row>
    <row r="1120" spans="1:11">
      <c r="A1120" s="31" t="s">
        <v>151</v>
      </c>
      <c r="B1120" s="31" t="str">
        <f>Nonpt_src_summary!B1120</f>
        <v>Tribal</v>
      </c>
      <c r="C1120" s="31">
        <f>Nonpt_src_summary!E1120</f>
        <v>30</v>
      </c>
      <c r="D1120" s="31" t="str">
        <f>Nonpt_src_summary!F1120</f>
        <v>30025</v>
      </c>
      <c r="E1120" s="31" t="str">
        <f>Nonpt_src_summary!G1120</f>
        <v>2310111100</v>
      </c>
      <c r="F1120" s="31" t="str">
        <f>Nonpt_src_summary!H1120</f>
        <v>Mud Degassing</v>
      </c>
      <c r="G1120" s="160">
        <f>Nonpt_src_summary!I1120</f>
        <v>0</v>
      </c>
      <c r="H1120" s="124">
        <f>Nonpt_src_summary!J1120</f>
        <v>0</v>
      </c>
      <c r="I1120" s="124">
        <f>Nonpt_src_summary!K1120</f>
        <v>0</v>
      </c>
      <c r="J1120" s="124">
        <f>Nonpt_src_summary!L1120</f>
        <v>0</v>
      </c>
      <c r="K1120" s="125">
        <f>Nonpt_src_summary!M1120</f>
        <v>0</v>
      </c>
    </row>
    <row r="1121" spans="1:11">
      <c r="A1121" s="31" t="s">
        <v>151</v>
      </c>
      <c r="B1121" s="31" t="str">
        <f>Nonpt_src_summary!B1121</f>
        <v>Tribal</v>
      </c>
      <c r="C1121" s="31">
        <f>Nonpt_src_summary!E1121</f>
        <v>30</v>
      </c>
      <c r="D1121" s="31" t="str">
        <f>Nonpt_src_summary!F1121</f>
        <v>30025</v>
      </c>
      <c r="E1121" s="31" t="str">
        <f>Nonpt_src_summary!G1121</f>
        <v>2310121100</v>
      </c>
      <c r="F1121" s="31" t="str">
        <f>Nonpt_src_summary!H1121</f>
        <v>Mud Degassing</v>
      </c>
      <c r="G1121" s="160">
        <f>Nonpt_src_summary!I1121</f>
        <v>0</v>
      </c>
      <c r="H1121" s="124">
        <f>Nonpt_src_summary!J1121</f>
        <v>0</v>
      </c>
      <c r="I1121" s="124">
        <f>Nonpt_src_summary!K1121</f>
        <v>0</v>
      </c>
      <c r="J1121" s="124">
        <f>Nonpt_src_summary!L1121</f>
        <v>0</v>
      </c>
      <c r="K1121" s="125">
        <f>Nonpt_src_summary!M1121</f>
        <v>0</v>
      </c>
    </row>
    <row r="1122" spans="1:11">
      <c r="A1122" s="31" t="s">
        <v>151</v>
      </c>
      <c r="B1122" s="31" t="str">
        <f>Nonpt_src_summary!B1122</f>
        <v>Tribal</v>
      </c>
      <c r="C1122" s="31">
        <f>Nonpt_src_summary!E1122</f>
        <v>38</v>
      </c>
      <c r="D1122" s="31" t="str">
        <f>Nonpt_src_summary!F1122</f>
        <v>38033</v>
      </c>
      <c r="E1122" s="31" t="str">
        <f>Nonpt_src_summary!G1122</f>
        <v>2310023606</v>
      </c>
      <c r="F1122" s="31" t="str">
        <f>Nonpt_src_summary!H1122</f>
        <v>Mud Degassing</v>
      </c>
      <c r="G1122" s="160">
        <f>Nonpt_src_summary!I1122</f>
        <v>0</v>
      </c>
      <c r="H1122" s="124">
        <f>Nonpt_src_summary!J1122</f>
        <v>0</v>
      </c>
      <c r="I1122" s="124">
        <f>Nonpt_src_summary!K1122</f>
        <v>0</v>
      </c>
      <c r="J1122" s="124">
        <f>Nonpt_src_summary!L1122</f>
        <v>0</v>
      </c>
      <c r="K1122" s="125">
        <f>Nonpt_src_summary!M1122</f>
        <v>0</v>
      </c>
    </row>
    <row r="1123" spans="1:11">
      <c r="A1123" s="31" t="s">
        <v>151</v>
      </c>
      <c r="B1123" s="31" t="str">
        <f>Nonpt_src_summary!B1123</f>
        <v>Tribal</v>
      </c>
      <c r="C1123" s="31">
        <f>Nonpt_src_summary!E1123</f>
        <v>38</v>
      </c>
      <c r="D1123" s="31" t="str">
        <f>Nonpt_src_summary!F1123</f>
        <v>38033</v>
      </c>
      <c r="E1123" s="31" t="str">
        <f>Nonpt_src_summary!G1123</f>
        <v>2310111100</v>
      </c>
      <c r="F1123" s="31" t="str">
        <f>Nonpt_src_summary!H1123</f>
        <v>Mud Degassing</v>
      </c>
      <c r="G1123" s="160">
        <f>Nonpt_src_summary!I1123</f>
        <v>0</v>
      </c>
      <c r="H1123" s="124">
        <f>Nonpt_src_summary!J1123</f>
        <v>0</v>
      </c>
      <c r="I1123" s="124">
        <f>Nonpt_src_summary!K1123</f>
        <v>0</v>
      </c>
      <c r="J1123" s="124">
        <f>Nonpt_src_summary!L1123</f>
        <v>0</v>
      </c>
      <c r="K1123" s="125">
        <f>Nonpt_src_summary!M1123</f>
        <v>0</v>
      </c>
    </row>
    <row r="1124" spans="1:11">
      <c r="A1124" s="31" t="s">
        <v>151</v>
      </c>
      <c r="B1124" s="31" t="str">
        <f>Nonpt_src_summary!B1124</f>
        <v>Tribal</v>
      </c>
      <c r="C1124" s="31">
        <f>Nonpt_src_summary!E1124</f>
        <v>38</v>
      </c>
      <c r="D1124" s="31" t="str">
        <f>Nonpt_src_summary!F1124</f>
        <v>38033</v>
      </c>
      <c r="E1124" s="31" t="str">
        <f>Nonpt_src_summary!G1124</f>
        <v>2310121100</v>
      </c>
      <c r="F1124" s="31" t="str">
        <f>Nonpt_src_summary!H1124</f>
        <v>Mud Degassing</v>
      </c>
      <c r="G1124" s="160">
        <f>Nonpt_src_summary!I1124</f>
        <v>0</v>
      </c>
      <c r="H1124" s="124">
        <f>Nonpt_src_summary!J1124</f>
        <v>0</v>
      </c>
      <c r="I1124" s="124">
        <f>Nonpt_src_summary!K1124</f>
        <v>0</v>
      </c>
      <c r="J1124" s="124">
        <f>Nonpt_src_summary!L1124</f>
        <v>0</v>
      </c>
      <c r="K1124" s="125">
        <f>Nonpt_src_summary!M1124</f>
        <v>0</v>
      </c>
    </row>
    <row r="1125" spans="1:11">
      <c r="A1125" s="31" t="s">
        <v>151</v>
      </c>
      <c r="B1125" s="31" t="str">
        <f>Nonpt_src_summary!B1125</f>
        <v>Tribal</v>
      </c>
      <c r="C1125" s="31">
        <f>Nonpt_src_summary!E1125</f>
        <v>46</v>
      </c>
      <c r="D1125" s="31" t="str">
        <f>Nonpt_src_summary!F1125</f>
        <v>46063</v>
      </c>
      <c r="E1125" s="31" t="str">
        <f>Nonpt_src_summary!G1125</f>
        <v>2310023606</v>
      </c>
      <c r="F1125" s="31" t="str">
        <f>Nonpt_src_summary!H1125</f>
        <v>Mud Degassing</v>
      </c>
      <c r="G1125" s="160">
        <f>Nonpt_src_summary!I1125</f>
        <v>0</v>
      </c>
      <c r="H1125" s="124">
        <f>Nonpt_src_summary!J1125</f>
        <v>0</v>
      </c>
      <c r="I1125" s="124">
        <f>Nonpt_src_summary!K1125</f>
        <v>0</v>
      </c>
      <c r="J1125" s="124">
        <f>Nonpt_src_summary!L1125</f>
        <v>0</v>
      </c>
      <c r="K1125" s="125">
        <f>Nonpt_src_summary!M1125</f>
        <v>0</v>
      </c>
    </row>
    <row r="1126" spans="1:11">
      <c r="A1126" s="31" t="s">
        <v>151</v>
      </c>
      <c r="B1126" s="31" t="str">
        <f>Nonpt_src_summary!B1126</f>
        <v>Tribal</v>
      </c>
      <c r="C1126" s="31">
        <f>Nonpt_src_summary!E1126</f>
        <v>46</v>
      </c>
      <c r="D1126" s="31" t="str">
        <f>Nonpt_src_summary!F1126</f>
        <v>46063</v>
      </c>
      <c r="E1126" s="31" t="str">
        <f>Nonpt_src_summary!G1126</f>
        <v>2310111100</v>
      </c>
      <c r="F1126" s="31" t="str">
        <f>Nonpt_src_summary!H1126</f>
        <v>Mud Degassing</v>
      </c>
      <c r="G1126" s="160">
        <f>Nonpt_src_summary!I1126</f>
        <v>0</v>
      </c>
      <c r="H1126" s="124">
        <f>Nonpt_src_summary!J1126</f>
        <v>0</v>
      </c>
      <c r="I1126" s="124">
        <f>Nonpt_src_summary!K1126</f>
        <v>0</v>
      </c>
      <c r="J1126" s="124">
        <f>Nonpt_src_summary!L1126</f>
        <v>0</v>
      </c>
      <c r="K1126" s="125">
        <f>Nonpt_src_summary!M1126</f>
        <v>0</v>
      </c>
    </row>
    <row r="1127" spans="1:11">
      <c r="A1127" s="31" t="s">
        <v>151</v>
      </c>
      <c r="B1127" s="31" t="str">
        <f>Nonpt_src_summary!B1127</f>
        <v>Tribal</v>
      </c>
      <c r="C1127" s="31">
        <f>Nonpt_src_summary!E1127</f>
        <v>46</v>
      </c>
      <c r="D1127" s="31" t="str">
        <f>Nonpt_src_summary!F1127</f>
        <v>46063</v>
      </c>
      <c r="E1127" s="31" t="str">
        <f>Nonpt_src_summary!G1127</f>
        <v>2310121100</v>
      </c>
      <c r="F1127" s="31" t="str">
        <f>Nonpt_src_summary!H1127</f>
        <v>Mud Degassing</v>
      </c>
      <c r="G1127" s="160">
        <f>Nonpt_src_summary!I1127</f>
        <v>0</v>
      </c>
      <c r="H1127" s="124">
        <f>Nonpt_src_summary!J1127</f>
        <v>0</v>
      </c>
      <c r="I1127" s="124">
        <f>Nonpt_src_summary!K1127</f>
        <v>0</v>
      </c>
      <c r="J1127" s="124">
        <f>Nonpt_src_summary!L1127</f>
        <v>0</v>
      </c>
      <c r="K1127" s="125">
        <f>Nonpt_src_summary!M1127</f>
        <v>0</v>
      </c>
    </row>
    <row r="1128" spans="1:11">
      <c r="A1128" s="31" t="s">
        <v>151</v>
      </c>
      <c r="B1128" s="31" t="str">
        <f>Nonpt_src_summary!B1128</f>
        <v>Tribal</v>
      </c>
      <c r="C1128" s="31">
        <f>Nonpt_src_summary!E1128</f>
        <v>30</v>
      </c>
      <c r="D1128" s="31" t="str">
        <f>Nonpt_src_summary!F1128</f>
        <v>30055</v>
      </c>
      <c r="E1128" s="31" t="str">
        <f>Nonpt_src_summary!G1128</f>
        <v>2310023606</v>
      </c>
      <c r="F1128" s="31" t="str">
        <f>Nonpt_src_summary!H1128</f>
        <v>Mud Degassing</v>
      </c>
      <c r="G1128" s="160">
        <f>Nonpt_src_summary!I1128</f>
        <v>0</v>
      </c>
      <c r="H1128" s="124">
        <f>Nonpt_src_summary!J1128</f>
        <v>0</v>
      </c>
      <c r="I1128" s="124">
        <f>Nonpt_src_summary!K1128</f>
        <v>0</v>
      </c>
      <c r="J1128" s="124">
        <f>Nonpt_src_summary!L1128</f>
        <v>0</v>
      </c>
      <c r="K1128" s="125">
        <f>Nonpt_src_summary!M1128</f>
        <v>0</v>
      </c>
    </row>
    <row r="1129" spans="1:11">
      <c r="A1129" s="31" t="s">
        <v>151</v>
      </c>
      <c r="B1129" s="31" t="str">
        <f>Nonpt_src_summary!B1129</f>
        <v>Tribal</v>
      </c>
      <c r="C1129" s="31">
        <f>Nonpt_src_summary!E1129</f>
        <v>30</v>
      </c>
      <c r="D1129" s="31" t="str">
        <f>Nonpt_src_summary!F1129</f>
        <v>30055</v>
      </c>
      <c r="E1129" s="31" t="str">
        <f>Nonpt_src_summary!G1129</f>
        <v>2310111100</v>
      </c>
      <c r="F1129" s="31" t="str">
        <f>Nonpt_src_summary!H1129</f>
        <v>Mud Degassing</v>
      </c>
      <c r="G1129" s="160">
        <f>Nonpt_src_summary!I1129</f>
        <v>0</v>
      </c>
      <c r="H1129" s="124">
        <f>Nonpt_src_summary!J1129</f>
        <v>0</v>
      </c>
      <c r="I1129" s="124">
        <f>Nonpt_src_summary!K1129</f>
        <v>0</v>
      </c>
      <c r="J1129" s="124">
        <f>Nonpt_src_summary!L1129</f>
        <v>0</v>
      </c>
      <c r="K1129" s="125">
        <f>Nonpt_src_summary!M1129</f>
        <v>0</v>
      </c>
    </row>
    <row r="1130" spans="1:11">
      <c r="A1130" s="31" t="s">
        <v>151</v>
      </c>
      <c r="B1130" s="31" t="str">
        <f>Nonpt_src_summary!B1130</f>
        <v>Tribal</v>
      </c>
      <c r="C1130" s="31">
        <f>Nonpt_src_summary!E1130</f>
        <v>30</v>
      </c>
      <c r="D1130" s="31" t="str">
        <f>Nonpt_src_summary!F1130</f>
        <v>30055</v>
      </c>
      <c r="E1130" s="31" t="str">
        <f>Nonpt_src_summary!G1130</f>
        <v>2310121100</v>
      </c>
      <c r="F1130" s="31" t="str">
        <f>Nonpt_src_summary!H1130</f>
        <v>Mud Degassing</v>
      </c>
      <c r="G1130" s="160">
        <f>Nonpt_src_summary!I1130</f>
        <v>0</v>
      </c>
      <c r="H1130" s="124">
        <f>Nonpt_src_summary!J1130</f>
        <v>0</v>
      </c>
      <c r="I1130" s="124">
        <f>Nonpt_src_summary!K1130</f>
        <v>0</v>
      </c>
      <c r="J1130" s="124">
        <f>Nonpt_src_summary!L1130</f>
        <v>0</v>
      </c>
      <c r="K1130" s="125">
        <f>Nonpt_src_summary!M1130</f>
        <v>0</v>
      </c>
    </row>
    <row r="1131" spans="1:11">
      <c r="A1131" s="31" t="s">
        <v>151</v>
      </c>
      <c r="B1131" s="31" t="str">
        <f>Nonpt_src_summary!B1131</f>
        <v>Tribal</v>
      </c>
      <c r="C1131" s="31">
        <f>Nonpt_src_summary!E1131</f>
        <v>38</v>
      </c>
      <c r="D1131" s="31" t="str">
        <f>Nonpt_src_summary!F1131</f>
        <v>38049</v>
      </c>
      <c r="E1131" s="31" t="str">
        <f>Nonpt_src_summary!G1131</f>
        <v>2310023606</v>
      </c>
      <c r="F1131" s="31" t="str">
        <f>Nonpt_src_summary!H1131</f>
        <v>Mud Degassing</v>
      </c>
      <c r="G1131" s="160">
        <f>Nonpt_src_summary!I1131</f>
        <v>0</v>
      </c>
      <c r="H1131" s="124">
        <f>Nonpt_src_summary!J1131</f>
        <v>0</v>
      </c>
      <c r="I1131" s="124">
        <f>Nonpt_src_summary!K1131</f>
        <v>0</v>
      </c>
      <c r="J1131" s="124">
        <f>Nonpt_src_summary!L1131</f>
        <v>0</v>
      </c>
      <c r="K1131" s="125">
        <f>Nonpt_src_summary!M1131</f>
        <v>0</v>
      </c>
    </row>
    <row r="1132" spans="1:11">
      <c r="A1132" s="31" t="s">
        <v>151</v>
      </c>
      <c r="B1132" s="31" t="str">
        <f>Nonpt_src_summary!B1132</f>
        <v>Tribal</v>
      </c>
      <c r="C1132" s="31">
        <f>Nonpt_src_summary!E1132</f>
        <v>38</v>
      </c>
      <c r="D1132" s="31" t="str">
        <f>Nonpt_src_summary!F1132</f>
        <v>38049</v>
      </c>
      <c r="E1132" s="31" t="str">
        <f>Nonpt_src_summary!G1132</f>
        <v>2310111100</v>
      </c>
      <c r="F1132" s="31" t="str">
        <f>Nonpt_src_summary!H1132</f>
        <v>Mud Degassing</v>
      </c>
      <c r="G1132" s="160">
        <f>Nonpt_src_summary!I1132</f>
        <v>0</v>
      </c>
      <c r="H1132" s="124">
        <f>Nonpt_src_summary!J1132</f>
        <v>0</v>
      </c>
      <c r="I1132" s="124">
        <f>Nonpt_src_summary!K1132</f>
        <v>0</v>
      </c>
      <c r="J1132" s="124">
        <f>Nonpt_src_summary!L1132</f>
        <v>0</v>
      </c>
      <c r="K1132" s="125">
        <f>Nonpt_src_summary!M1132</f>
        <v>0</v>
      </c>
    </row>
    <row r="1133" spans="1:11">
      <c r="A1133" s="31" t="s">
        <v>151</v>
      </c>
      <c r="B1133" s="31" t="str">
        <f>Nonpt_src_summary!B1133</f>
        <v>Tribal</v>
      </c>
      <c r="C1133" s="31">
        <f>Nonpt_src_summary!E1133</f>
        <v>38</v>
      </c>
      <c r="D1133" s="31" t="str">
        <f>Nonpt_src_summary!F1133</f>
        <v>38049</v>
      </c>
      <c r="E1133" s="31" t="str">
        <f>Nonpt_src_summary!G1133</f>
        <v>2310121100</v>
      </c>
      <c r="F1133" s="31" t="str">
        <f>Nonpt_src_summary!H1133</f>
        <v>Mud Degassing</v>
      </c>
      <c r="G1133" s="160">
        <f>Nonpt_src_summary!I1133</f>
        <v>0</v>
      </c>
      <c r="H1133" s="124">
        <f>Nonpt_src_summary!J1133</f>
        <v>0</v>
      </c>
      <c r="I1133" s="124">
        <f>Nonpt_src_summary!K1133</f>
        <v>0</v>
      </c>
      <c r="J1133" s="124">
        <f>Nonpt_src_summary!L1133</f>
        <v>0</v>
      </c>
      <c r="K1133" s="125">
        <f>Nonpt_src_summary!M1133</f>
        <v>0</v>
      </c>
    </row>
    <row r="1134" spans="1:11">
      <c r="A1134" s="31" t="s">
        <v>151</v>
      </c>
      <c r="B1134" s="31" t="str">
        <f>Nonpt_src_summary!B1134</f>
        <v>Tribal</v>
      </c>
      <c r="C1134" s="31">
        <f>Nonpt_src_summary!E1134</f>
        <v>38</v>
      </c>
      <c r="D1134" s="31" t="str">
        <f>Nonpt_src_summary!F1134</f>
        <v>38053</v>
      </c>
      <c r="E1134" s="31" t="str">
        <f>Nonpt_src_summary!G1134</f>
        <v>2310023606</v>
      </c>
      <c r="F1134" s="31" t="str">
        <f>Nonpt_src_summary!H1134</f>
        <v>Mud Degassing</v>
      </c>
      <c r="G1134" s="160">
        <f>Nonpt_src_summary!I1134</f>
        <v>0</v>
      </c>
      <c r="H1134" s="124">
        <f>Nonpt_src_summary!J1134</f>
        <v>0</v>
      </c>
      <c r="I1134" s="124">
        <f>Nonpt_src_summary!K1134</f>
        <v>0</v>
      </c>
      <c r="J1134" s="124">
        <f>Nonpt_src_summary!L1134</f>
        <v>0</v>
      </c>
      <c r="K1134" s="125">
        <f>Nonpt_src_summary!M1134</f>
        <v>0</v>
      </c>
    </row>
    <row r="1135" spans="1:11">
      <c r="A1135" s="31" t="s">
        <v>151</v>
      </c>
      <c r="B1135" s="31" t="str">
        <f>Nonpt_src_summary!B1135</f>
        <v>Tribal</v>
      </c>
      <c r="C1135" s="31">
        <f>Nonpt_src_summary!E1135</f>
        <v>38</v>
      </c>
      <c r="D1135" s="31" t="str">
        <f>Nonpt_src_summary!F1135</f>
        <v>38053</v>
      </c>
      <c r="E1135" s="31" t="str">
        <f>Nonpt_src_summary!G1135</f>
        <v>2310111100</v>
      </c>
      <c r="F1135" s="31" t="str">
        <f>Nonpt_src_summary!H1135</f>
        <v>Mud Degassing</v>
      </c>
      <c r="G1135" s="160">
        <f>Nonpt_src_summary!I1135</f>
        <v>0</v>
      </c>
      <c r="H1135" s="124">
        <f>Nonpt_src_summary!J1135</f>
        <v>332.17398017623935</v>
      </c>
      <c r="I1135" s="124">
        <f>Nonpt_src_summary!K1135</f>
        <v>0</v>
      </c>
      <c r="J1135" s="124">
        <f>Nonpt_src_summary!L1135</f>
        <v>0</v>
      </c>
      <c r="K1135" s="125">
        <f>Nonpt_src_summary!M1135</f>
        <v>0</v>
      </c>
    </row>
    <row r="1136" spans="1:11">
      <c r="A1136" s="31" t="s">
        <v>151</v>
      </c>
      <c r="B1136" s="31" t="str">
        <f>Nonpt_src_summary!B1136</f>
        <v>Tribal</v>
      </c>
      <c r="C1136" s="31">
        <f>Nonpt_src_summary!E1136</f>
        <v>38</v>
      </c>
      <c r="D1136" s="31" t="str">
        <f>Nonpt_src_summary!F1136</f>
        <v>38053</v>
      </c>
      <c r="E1136" s="31" t="str">
        <f>Nonpt_src_summary!G1136</f>
        <v>2310121100</v>
      </c>
      <c r="F1136" s="31" t="str">
        <f>Nonpt_src_summary!H1136</f>
        <v>Mud Degassing</v>
      </c>
      <c r="G1136" s="160">
        <f>Nonpt_src_summary!I1136</f>
        <v>0</v>
      </c>
      <c r="H1136" s="124">
        <f>Nonpt_src_summary!J1136</f>
        <v>0</v>
      </c>
      <c r="I1136" s="124">
        <f>Nonpt_src_summary!K1136</f>
        <v>0</v>
      </c>
      <c r="J1136" s="124">
        <f>Nonpt_src_summary!L1136</f>
        <v>0</v>
      </c>
      <c r="K1136" s="125">
        <f>Nonpt_src_summary!M1136</f>
        <v>0</v>
      </c>
    </row>
    <row r="1137" spans="1:11">
      <c r="A1137" s="31" t="s">
        <v>151</v>
      </c>
      <c r="B1137" s="31" t="str">
        <f>Nonpt_src_summary!B1137</f>
        <v>Tribal</v>
      </c>
      <c r="C1137" s="31">
        <f>Nonpt_src_summary!E1137</f>
        <v>38</v>
      </c>
      <c r="D1137" s="31" t="str">
        <f>Nonpt_src_summary!F1137</f>
        <v>38055</v>
      </c>
      <c r="E1137" s="31" t="str">
        <f>Nonpt_src_summary!G1137</f>
        <v>2310023606</v>
      </c>
      <c r="F1137" s="31" t="str">
        <f>Nonpt_src_summary!H1137</f>
        <v>Mud Degassing</v>
      </c>
      <c r="G1137" s="160">
        <f>Nonpt_src_summary!I1137</f>
        <v>0</v>
      </c>
      <c r="H1137" s="124">
        <f>Nonpt_src_summary!J1137</f>
        <v>0</v>
      </c>
      <c r="I1137" s="124">
        <f>Nonpt_src_summary!K1137</f>
        <v>0</v>
      </c>
      <c r="J1137" s="124">
        <f>Nonpt_src_summary!L1137</f>
        <v>0</v>
      </c>
      <c r="K1137" s="125">
        <f>Nonpt_src_summary!M1137</f>
        <v>0</v>
      </c>
    </row>
    <row r="1138" spans="1:11">
      <c r="A1138" s="31" t="s">
        <v>151</v>
      </c>
      <c r="B1138" s="31" t="str">
        <f>Nonpt_src_summary!B1138</f>
        <v>Tribal</v>
      </c>
      <c r="C1138" s="31">
        <f>Nonpt_src_summary!E1138</f>
        <v>38</v>
      </c>
      <c r="D1138" s="31" t="str">
        <f>Nonpt_src_summary!F1138</f>
        <v>38055</v>
      </c>
      <c r="E1138" s="31" t="str">
        <f>Nonpt_src_summary!G1138</f>
        <v>2310111100</v>
      </c>
      <c r="F1138" s="31" t="str">
        <f>Nonpt_src_summary!H1138</f>
        <v>Mud Degassing</v>
      </c>
      <c r="G1138" s="160">
        <f>Nonpt_src_summary!I1138</f>
        <v>0</v>
      </c>
      <c r="H1138" s="124">
        <f>Nonpt_src_summary!J1138</f>
        <v>8.7095900000000004</v>
      </c>
      <c r="I1138" s="124">
        <f>Nonpt_src_summary!K1138</f>
        <v>0</v>
      </c>
      <c r="J1138" s="124">
        <f>Nonpt_src_summary!L1138</f>
        <v>0</v>
      </c>
      <c r="K1138" s="125">
        <f>Nonpt_src_summary!M1138</f>
        <v>0</v>
      </c>
    </row>
    <row r="1139" spans="1:11">
      <c r="A1139" s="31" t="s">
        <v>151</v>
      </c>
      <c r="B1139" s="31" t="str">
        <f>Nonpt_src_summary!B1139</f>
        <v>Tribal</v>
      </c>
      <c r="C1139" s="31">
        <f>Nonpt_src_summary!E1139</f>
        <v>38</v>
      </c>
      <c r="D1139" s="31" t="str">
        <f>Nonpt_src_summary!F1139</f>
        <v>38055</v>
      </c>
      <c r="E1139" s="31" t="str">
        <f>Nonpt_src_summary!G1139</f>
        <v>2310121100</v>
      </c>
      <c r="F1139" s="31" t="str">
        <f>Nonpt_src_summary!H1139</f>
        <v>Mud Degassing</v>
      </c>
      <c r="G1139" s="160">
        <f>Nonpt_src_summary!I1139</f>
        <v>0</v>
      </c>
      <c r="H1139" s="124">
        <f>Nonpt_src_summary!J1139</f>
        <v>0</v>
      </c>
      <c r="I1139" s="124">
        <f>Nonpt_src_summary!K1139</f>
        <v>0</v>
      </c>
      <c r="J1139" s="124">
        <f>Nonpt_src_summary!L1139</f>
        <v>0</v>
      </c>
      <c r="K1139" s="125">
        <f>Nonpt_src_summary!M1139</f>
        <v>0</v>
      </c>
    </row>
    <row r="1140" spans="1:11">
      <c r="A1140" s="31" t="s">
        <v>151</v>
      </c>
      <c r="B1140" s="31" t="str">
        <f>Nonpt_src_summary!B1140</f>
        <v>Tribal</v>
      </c>
      <c r="C1140" s="31">
        <f>Nonpt_src_summary!E1140</f>
        <v>38</v>
      </c>
      <c r="D1140" s="31" t="str">
        <f>Nonpt_src_summary!F1140</f>
        <v>38061</v>
      </c>
      <c r="E1140" s="31" t="str">
        <f>Nonpt_src_summary!G1140</f>
        <v>2310023606</v>
      </c>
      <c r="F1140" s="31" t="str">
        <f>Nonpt_src_summary!H1140</f>
        <v>Mud Degassing</v>
      </c>
      <c r="G1140" s="160">
        <f>Nonpt_src_summary!I1140</f>
        <v>0</v>
      </c>
      <c r="H1140" s="124">
        <f>Nonpt_src_summary!J1140</f>
        <v>0</v>
      </c>
      <c r="I1140" s="124">
        <f>Nonpt_src_summary!K1140</f>
        <v>0</v>
      </c>
      <c r="J1140" s="124">
        <f>Nonpt_src_summary!L1140</f>
        <v>0</v>
      </c>
      <c r="K1140" s="125">
        <f>Nonpt_src_summary!M1140</f>
        <v>0</v>
      </c>
    </row>
    <row r="1141" spans="1:11">
      <c r="A1141" s="31" t="s">
        <v>151</v>
      </c>
      <c r="B1141" s="31" t="str">
        <f>Nonpt_src_summary!B1141</f>
        <v>Tribal</v>
      </c>
      <c r="C1141" s="31">
        <f>Nonpt_src_summary!E1141</f>
        <v>38</v>
      </c>
      <c r="D1141" s="31" t="str">
        <f>Nonpt_src_summary!F1141</f>
        <v>38061</v>
      </c>
      <c r="E1141" s="31" t="str">
        <f>Nonpt_src_summary!G1141</f>
        <v>2310111100</v>
      </c>
      <c r="F1141" s="31" t="str">
        <f>Nonpt_src_summary!H1141</f>
        <v>Mud Degassing</v>
      </c>
      <c r="G1141" s="160">
        <f>Nonpt_src_summary!I1141</f>
        <v>0</v>
      </c>
      <c r="H1141" s="124">
        <f>Nonpt_src_summary!J1141</f>
        <v>479.35650768140562</v>
      </c>
      <c r="I1141" s="124">
        <f>Nonpt_src_summary!K1141</f>
        <v>0</v>
      </c>
      <c r="J1141" s="124">
        <f>Nonpt_src_summary!L1141</f>
        <v>0</v>
      </c>
      <c r="K1141" s="125">
        <f>Nonpt_src_summary!M1141</f>
        <v>0</v>
      </c>
    </row>
    <row r="1142" spans="1:11">
      <c r="A1142" s="31" t="s">
        <v>151</v>
      </c>
      <c r="B1142" s="31" t="str">
        <f>Nonpt_src_summary!B1142</f>
        <v>Tribal</v>
      </c>
      <c r="C1142" s="31">
        <f>Nonpt_src_summary!E1142</f>
        <v>38</v>
      </c>
      <c r="D1142" s="31" t="str">
        <f>Nonpt_src_summary!F1142</f>
        <v>38061</v>
      </c>
      <c r="E1142" s="31" t="str">
        <f>Nonpt_src_summary!G1142</f>
        <v>2310121100</v>
      </c>
      <c r="F1142" s="31" t="str">
        <f>Nonpt_src_summary!H1142</f>
        <v>Mud Degassing</v>
      </c>
      <c r="G1142" s="160">
        <f>Nonpt_src_summary!I1142</f>
        <v>0</v>
      </c>
      <c r="H1142" s="124">
        <f>Nonpt_src_summary!J1142</f>
        <v>0</v>
      </c>
      <c r="I1142" s="124">
        <f>Nonpt_src_summary!K1142</f>
        <v>0</v>
      </c>
      <c r="J1142" s="124">
        <f>Nonpt_src_summary!L1142</f>
        <v>0</v>
      </c>
      <c r="K1142" s="125">
        <f>Nonpt_src_summary!M1142</f>
        <v>0</v>
      </c>
    </row>
    <row r="1143" spans="1:11">
      <c r="A1143" s="31" t="s">
        <v>151</v>
      </c>
      <c r="B1143" s="31" t="str">
        <f>Nonpt_src_summary!B1143</f>
        <v>Tribal</v>
      </c>
      <c r="C1143" s="31">
        <f>Nonpt_src_summary!E1143</f>
        <v>38</v>
      </c>
      <c r="D1143" s="31" t="str">
        <f>Nonpt_src_summary!F1143</f>
        <v>38075</v>
      </c>
      <c r="E1143" s="31" t="str">
        <f>Nonpt_src_summary!G1143</f>
        <v>2310023606</v>
      </c>
      <c r="F1143" s="31" t="str">
        <f>Nonpt_src_summary!H1143</f>
        <v>Mud Degassing</v>
      </c>
      <c r="G1143" s="160">
        <f>Nonpt_src_summary!I1143</f>
        <v>0</v>
      </c>
      <c r="H1143" s="124">
        <f>Nonpt_src_summary!J1143</f>
        <v>0</v>
      </c>
      <c r="I1143" s="124">
        <f>Nonpt_src_summary!K1143</f>
        <v>0</v>
      </c>
      <c r="J1143" s="124">
        <f>Nonpt_src_summary!L1143</f>
        <v>0</v>
      </c>
      <c r="K1143" s="125">
        <f>Nonpt_src_summary!M1143</f>
        <v>0</v>
      </c>
    </row>
    <row r="1144" spans="1:11">
      <c r="A1144" s="31" t="s">
        <v>151</v>
      </c>
      <c r="B1144" s="31" t="str">
        <f>Nonpt_src_summary!B1144</f>
        <v>Tribal</v>
      </c>
      <c r="C1144" s="31">
        <f>Nonpt_src_summary!E1144</f>
        <v>38</v>
      </c>
      <c r="D1144" s="31" t="str">
        <f>Nonpt_src_summary!F1144</f>
        <v>38075</v>
      </c>
      <c r="E1144" s="31" t="str">
        <f>Nonpt_src_summary!G1144</f>
        <v>2310111100</v>
      </c>
      <c r="F1144" s="31" t="str">
        <f>Nonpt_src_summary!H1144</f>
        <v>Mud Degassing</v>
      </c>
      <c r="G1144" s="160">
        <f>Nonpt_src_summary!I1144</f>
        <v>0</v>
      </c>
      <c r="H1144" s="124">
        <f>Nonpt_src_summary!J1144</f>
        <v>0</v>
      </c>
      <c r="I1144" s="124">
        <f>Nonpt_src_summary!K1144</f>
        <v>0</v>
      </c>
      <c r="J1144" s="124">
        <f>Nonpt_src_summary!L1144</f>
        <v>0</v>
      </c>
      <c r="K1144" s="125">
        <f>Nonpt_src_summary!M1144</f>
        <v>0</v>
      </c>
    </row>
    <row r="1145" spans="1:11">
      <c r="A1145" s="31" t="s">
        <v>151</v>
      </c>
      <c r="B1145" s="31" t="str">
        <f>Nonpt_src_summary!B1145</f>
        <v>Tribal</v>
      </c>
      <c r="C1145" s="31">
        <f>Nonpt_src_summary!E1145</f>
        <v>38</v>
      </c>
      <c r="D1145" s="31" t="str">
        <f>Nonpt_src_summary!F1145</f>
        <v>38075</v>
      </c>
      <c r="E1145" s="31" t="str">
        <f>Nonpt_src_summary!G1145</f>
        <v>2310121100</v>
      </c>
      <c r="F1145" s="31" t="str">
        <f>Nonpt_src_summary!H1145</f>
        <v>Mud Degassing</v>
      </c>
      <c r="G1145" s="160">
        <f>Nonpt_src_summary!I1145</f>
        <v>0</v>
      </c>
      <c r="H1145" s="124">
        <f>Nonpt_src_summary!J1145</f>
        <v>0</v>
      </c>
      <c r="I1145" s="124">
        <f>Nonpt_src_summary!K1145</f>
        <v>0</v>
      </c>
      <c r="J1145" s="124">
        <f>Nonpt_src_summary!L1145</f>
        <v>0</v>
      </c>
      <c r="K1145" s="125">
        <f>Nonpt_src_summary!M1145</f>
        <v>0</v>
      </c>
    </row>
    <row r="1146" spans="1:11">
      <c r="A1146" s="31" t="s">
        <v>151</v>
      </c>
      <c r="B1146" s="31" t="str">
        <f>Nonpt_src_summary!B1146</f>
        <v>Tribal</v>
      </c>
      <c r="C1146" s="31">
        <f>Nonpt_src_summary!E1146</f>
        <v>30</v>
      </c>
      <c r="D1146" s="31" t="str">
        <f>Nonpt_src_summary!F1146</f>
        <v>30083</v>
      </c>
      <c r="E1146" s="31" t="str">
        <f>Nonpt_src_summary!G1146</f>
        <v>2310023606</v>
      </c>
      <c r="F1146" s="31" t="str">
        <f>Nonpt_src_summary!H1146</f>
        <v>Mud Degassing</v>
      </c>
      <c r="G1146" s="160">
        <f>Nonpt_src_summary!I1146</f>
        <v>0</v>
      </c>
      <c r="H1146" s="124">
        <f>Nonpt_src_summary!J1146</f>
        <v>0</v>
      </c>
      <c r="I1146" s="124">
        <f>Nonpt_src_summary!K1146</f>
        <v>0</v>
      </c>
      <c r="J1146" s="124">
        <f>Nonpt_src_summary!L1146</f>
        <v>0</v>
      </c>
      <c r="K1146" s="125">
        <f>Nonpt_src_summary!M1146</f>
        <v>0</v>
      </c>
    </row>
    <row r="1147" spans="1:11">
      <c r="A1147" s="31" t="s">
        <v>151</v>
      </c>
      <c r="B1147" s="31" t="str">
        <f>Nonpt_src_summary!B1147</f>
        <v>Tribal</v>
      </c>
      <c r="C1147" s="31">
        <f>Nonpt_src_summary!E1147</f>
        <v>30</v>
      </c>
      <c r="D1147" s="31" t="str">
        <f>Nonpt_src_summary!F1147</f>
        <v>30083</v>
      </c>
      <c r="E1147" s="31" t="str">
        <f>Nonpt_src_summary!G1147</f>
        <v>2310111100</v>
      </c>
      <c r="F1147" s="31" t="str">
        <f>Nonpt_src_summary!H1147</f>
        <v>Mud Degassing</v>
      </c>
      <c r="G1147" s="160">
        <f>Nonpt_src_summary!I1147</f>
        <v>0</v>
      </c>
      <c r="H1147" s="124">
        <f>Nonpt_src_summary!J1147</f>
        <v>0</v>
      </c>
      <c r="I1147" s="124">
        <f>Nonpt_src_summary!K1147</f>
        <v>0</v>
      </c>
      <c r="J1147" s="124">
        <f>Nonpt_src_summary!L1147</f>
        <v>0</v>
      </c>
      <c r="K1147" s="125">
        <f>Nonpt_src_summary!M1147</f>
        <v>0</v>
      </c>
    </row>
    <row r="1148" spans="1:11">
      <c r="A1148" s="31" t="s">
        <v>151</v>
      </c>
      <c r="B1148" s="31" t="str">
        <f>Nonpt_src_summary!B1148</f>
        <v>Tribal</v>
      </c>
      <c r="C1148" s="31">
        <f>Nonpt_src_summary!E1148</f>
        <v>30</v>
      </c>
      <c r="D1148" s="31" t="str">
        <f>Nonpt_src_summary!F1148</f>
        <v>30083</v>
      </c>
      <c r="E1148" s="31" t="str">
        <f>Nonpt_src_summary!G1148</f>
        <v>2310121100</v>
      </c>
      <c r="F1148" s="31" t="str">
        <f>Nonpt_src_summary!H1148</f>
        <v>Mud Degassing</v>
      </c>
      <c r="G1148" s="160">
        <f>Nonpt_src_summary!I1148</f>
        <v>0</v>
      </c>
      <c r="H1148" s="124">
        <f>Nonpt_src_summary!J1148</f>
        <v>0</v>
      </c>
      <c r="I1148" s="124">
        <f>Nonpt_src_summary!K1148</f>
        <v>0</v>
      </c>
      <c r="J1148" s="124">
        <f>Nonpt_src_summary!L1148</f>
        <v>0</v>
      </c>
      <c r="K1148" s="125">
        <f>Nonpt_src_summary!M1148</f>
        <v>0</v>
      </c>
    </row>
    <row r="1149" spans="1:11">
      <c r="A1149" s="31" t="s">
        <v>151</v>
      </c>
      <c r="B1149" s="31" t="str">
        <f>Nonpt_src_summary!B1149</f>
        <v>Tribal</v>
      </c>
      <c r="C1149" s="31">
        <f>Nonpt_src_summary!E1149</f>
        <v>30</v>
      </c>
      <c r="D1149" s="31" t="str">
        <f>Nonpt_src_summary!F1149</f>
        <v>30085</v>
      </c>
      <c r="E1149" s="31" t="str">
        <f>Nonpt_src_summary!G1149</f>
        <v>2310023606</v>
      </c>
      <c r="F1149" s="31" t="str">
        <f>Nonpt_src_summary!H1149</f>
        <v>Mud Degassing</v>
      </c>
      <c r="G1149" s="160">
        <f>Nonpt_src_summary!I1149</f>
        <v>0</v>
      </c>
      <c r="H1149" s="124">
        <f>Nonpt_src_summary!J1149</f>
        <v>0</v>
      </c>
      <c r="I1149" s="124">
        <f>Nonpt_src_summary!K1149</f>
        <v>0</v>
      </c>
      <c r="J1149" s="124">
        <f>Nonpt_src_summary!L1149</f>
        <v>0</v>
      </c>
      <c r="K1149" s="125">
        <f>Nonpt_src_summary!M1149</f>
        <v>0</v>
      </c>
    </row>
    <row r="1150" spans="1:11">
      <c r="A1150" s="31" t="s">
        <v>151</v>
      </c>
      <c r="B1150" s="31" t="str">
        <f>Nonpt_src_summary!B1150</f>
        <v>Tribal</v>
      </c>
      <c r="C1150" s="31">
        <f>Nonpt_src_summary!E1150</f>
        <v>30</v>
      </c>
      <c r="D1150" s="31" t="str">
        <f>Nonpt_src_summary!F1150</f>
        <v>30085</v>
      </c>
      <c r="E1150" s="31" t="str">
        <f>Nonpt_src_summary!G1150</f>
        <v>2310111100</v>
      </c>
      <c r="F1150" s="31" t="str">
        <f>Nonpt_src_summary!H1150</f>
        <v>Mud Degassing</v>
      </c>
      <c r="G1150" s="160">
        <f>Nonpt_src_summary!I1150</f>
        <v>0</v>
      </c>
      <c r="H1150" s="124">
        <f>Nonpt_src_summary!J1150</f>
        <v>0.35199714768499735</v>
      </c>
      <c r="I1150" s="124">
        <f>Nonpt_src_summary!K1150</f>
        <v>0</v>
      </c>
      <c r="J1150" s="124">
        <f>Nonpt_src_summary!L1150</f>
        <v>0</v>
      </c>
      <c r="K1150" s="125">
        <f>Nonpt_src_summary!M1150</f>
        <v>0</v>
      </c>
    </row>
    <row r="1151" spans="1:11">
      <c r="A1151" s="31" t="s">
        <v>151</v>
      </c>
      <c r="B1151" s="31" t="str">
        <f>Nonpt_src_summary!B1151</f>
        <v>Tribal</v>
      </c>
      <c r="C1151" s="31">
        <f>Nonpt_src_summary!E1151</f>
        <v>30</v>
      </c>
      <c r="D1151" s="31" t="str">
        <f>Nonpt_src_summary!F1151</f>
        <v>30085</v>
      </c>
      <c r="E1151" s="31" t="str">
        <f>Nonpt_src_summary!G1151</f>
        <v>2310121100</v>
      </c>
      <c r="F1151" s="31" t="str">
        <f>Nonpt_src_summary!H1151</f>
        <v>Mud Degassing</v>
      </c>
      <c r="G1151" s="160">
        <f>Nonpt_src_summary!I1151</f>
        <v>0</v>
      </c>
      <c r="H1151" s="124">
        <f>Nonpt_src_summary!J1151</f>
        <v>0</v>
      </c>
      <c r="I1151" s="124">
        <f>Nonpt_src_summary!K1151</f>
        <v>0</v>
      </c>
      <c r="J1151" s="124">
        <f>Nonpt_src_summary!L1151</f>
        <v>0</v>
      </c>
      <c r="K1151" s="125">
        <f>Nonpt_src_summary!M1151</f>
        <v>0</v>
      </c>
    </row>
    <row r="1152" spans="1:11">
      <c r="A1152" s="31" t="s">
        <v>151</v>
      </c>
      <c r="B1152" s="31" t="str">
        <f>Nonpt_src_summary!B1152</f>
        <v>Tribal</v>
      </c>
      <c r="C1152" s="31">
        <f>Nonpt_src_summary!E1152</f>
        <v>30</v>
      </c>
      <c r="D1152" s="31" t="str">
        <f>Nonpt_src_summary!F1152</f>
        <v>30091</v>
      </c>
      <c r="E1152" s="31" t="str">
        <f>Nonpt_src_summary!G1152</f>
        <v>2310023606</v>
      </c>
      <c r="F1152" s="31" t="str">
        <f>Nonpt_src_summary!H1152</f>
        <v>Mud Degassing</v>
      </c>
      <c r="G1152" s="160">
        <f>Nonpt_src_summary!I1152</f>
        <v>0</v>
      </c>
      <c r="H1152" s="124">
        <f>Nonpt_src_summary!J1152</f>
        <v>0</v>
      </c>
      <c r="I1152" s="124">
        <f>Nonpt_src_summary!K1152</f>
        <v>0</v>
      </c>
      <c r="J1152" s="124">
        <f>Nonpt_src_summary!L1152</f>
        <v>0</v>
      </c>
      <c r="K1152" s="125">
        <f>Nonpt_src_summary!M1152</f>
        <v>0</v>
      </c>
    </row>
    <row r="1153" spans="1:11">
      <c r="A1153" s="31" t="s">
        <v>151</v>
      </c>
      <c r="B1153" s="31" t="str">
        <f>Nonpt_src_summary!B1153</f>
        <v>Tribal</v>
      </c>
      <c r="C1153" s="31">
        <f>Nonpt_src_summary!E1153</f>
        <v>30</v>
      </c>
      <c r="D1153" s="31" t="str">
        <f>Nonpt_src_summary!F1153</f>
        <v>30091</v>
      </c>
      <c r="E1153" s="31" t="str">
        <f>Nonpt_src_summary!G1153</f>
        <v>2310111100</v>
      </c>
      <c r="F1153" s="31" t="str">
        <f>Nonpt_src_summary!H1153</f>
        <v>Mud Degassing</v>
      </c>
      <c r="G1153" s="160">
        <f>Nonpt_src_summary!I1153</f>
        <v>0</v>
      </c>
      <c r="H1153" s="124">
        <f>Nonpt_src_summary!J1153</f>
        <v>3.1021462412663386E-2</v>
      </c>
      <c r="I1153" s="124">
        <f>Nonpt_src_summary!K1153</f>
        <v>0</v>
      </c>
      <c r="J1153" s="124">
        <f>Nonpt_src_summary!L1153</f>
        <v>0</v>
      </c>
      <c r="K1153" s="125">
        <f>Nonpt_src_summary!M1153</f>
        <v>0</v>
      </c>
    </row>
    <row r="1154" spans="1:11">
      <c r="A1154" s="31" t="s">
        <v>151</v>
      </c>
      <c r="B1154" s="31" t="str">
        <f>Nonpt_src_summary!B1154</f>
        <v>Tribal</v>
      </c>
      <c r="C1154" s="31">
        <f>Nonpt_src_summary!E1154</f>
        <v>30</v>
      </c>
      <c r="D1154" s="31" t="str">
        <f>Nonpt_src_summary!F1154</f>
        <v>30091</v>
      </c>
      <c r="E1154" s="31" t="str">
        <f>Nonpt_src_summary!G1154</f>
        <v>2310121100</v>
      </c>
      <c r="F1154" s="31" t="str">
        <f>Nonpt_src_summary!H1154</f>
        <v>Mud Degassing</v>
      </c>
      <c r="G1154" s="160">
        <f>Nonpt_src_summary!I1154</f>
        <v>0</v>
      </c>
      <c r="H1154" s="124">
        <f>Nonpt_src_summary!J1154</f>
        <v>0</v>
      </c>
      <c r="I1154" s="124">
        <f>Nonpt_src_summary!K1154</f>
        <v>0</v>
      </c>
      <c r="J1154" s="124">
        <f>Nonpt_src_summary!L1154</f>
        <v>0</v>
      </c>
      <c r="K1154" s="125">
        <f>Nonpt_src_summary!M1154</f>
        <v>0</v>
      </c>
    </row>
    <row r="1155" spans="1:11">
      <c r="A1155" s="31" t="s">
        <v>151</v>
      </c>
      <c r="B1155" s="31" t="str">
        <f>Nonpt_src_summary!B1155</f>
        <v>Tribal</v>
      </c>
      <c r="C1155" s="31">
        <f>Nonpt_src_summary!E1155</f>
        <v>38</v>
      </c>
      <c r="D1155" s="31" t="str">
        <f>Nonpt_src_summary!F1155</f>
        <v>38087</v>
      </c>
      <c r="E1155" s="31" t="str">
        <f>Nonpt_src_summary!G1155</f>
        <v>2310023606</v>
      </c>
      <c r="F1155" s="31" t="str">
        <f>Nonpt_src_summary!H1155</f>
        <v>Mud Degassing</v>
      </c>
      <c r="G1155" s="160">
        <f>Nonpt_src_summary!I1155</f>
        <v>0</v>
      </c>
      <c r="H1155" s="124">
        <f>Nonpt_src_summary!J1155</f>
        <v>0</v>
      </c>
      <c r="I1155" s="124">
        <f>Nonpt_src_summary!K1155</f>
        <v>0</v>
      </c>
      <c r="J1155" s="124">
        <f>Nonpt_src_summary!L1155</f>
        <v>0</v>
      </c>
      <c r="K1155" s="125">
        <f>Nonpt_src_summary!M1155</f>
        <v>0</v>
      </c>
    </row>
    <row r="1156" spans="1:11">
      <c r="A1156" s="31" t="s">
        <v>151</v>
      </c>
      <c r="B1156" s="31" t="str">
        <f>Nonpt_src_summary!B1156</f>
        <v>Tribal</v>
      </c>
      <c r="C1156" s="31">
        <f>Nonpt_src_summary!E1156</f>
        <v>38</v>
      </c>
      <c r="D1156" s="31" t="str">
        <f>Nonpt_src_summary!F1156</f>
        <v>38087</v>
      </c>
      <c r="E1156" s="31" t="str">
        <f>Nonpt_src_summary!G1156</f>
        <v>2310111100</v>
      </c>
      <c r="F1156" s="31" t="str">
        <f>Nonpt_src_summary!H1156</f>
        <v>Mud Degassing</v>
      </c>
      <c r="G1156" s="160">
        <f>Nonpt_src_summary!I1156</f>
        <v>0</v>
      </c>
      <c r="H1156" s="124">
        <f>Nonpt_src_summary!J1156</f>
        <v>0</v>
      </c>
      <c r="I1156" s="124">
        <f>Nonpt_src_summary!K1156</f>
        <v>0</v>
      </c>
      <c r="J1156" s="124">
        <f>Nonpt_src_summary!L1156</f>
        <v>0</v>
      </c>
      <c r="K1156" s="125">
        <f>Nonpt_src_summary!M1156</f>
        <v>0</v>
      </c>
    </row>
    <row r="1157" spans="1:11">
      <c r="A1157" s="31" t="s">
        <v>151</v>
      </c>
      <c r="B1157" s="31" t="str">
        <f>Nonpt_src_summary!B1157</f>
        <v>Tribal</v>
      </c>
      <c r="C1157" s="31">
        <f>Nonpt_src_summary!E1157</f>
        <v>38</v>
      </c>
      <c r="D1157" s="31" t="str">
        <f>Nonpt_src_summary!F1157</f>
        <v>38087</v>
      </c>
      <c r="E1157" s="31" t="str">
        <f>Nonpt_src_summary!G1157</f>
        <v>2310121100</v>
      </c>
      <c r="F1157" s="31" t="str">
        <f>Nonpt_src_summary!H1157</f>
        <v>Mud Degassing</v>
      </c>
      <c r="G1157" s="160">
        <f>Nonpt_src_summary!I1157</f>
        <v>0</v>
      </c>
      <c r="H1157" s="124">
        <f>Nonpt_src_summary!J1157</f>
        <v>0</v>
      </c>
      <c r="I1157" s="124">
        <f>Nonpt_src_summary!K1157</f>
        <v>0</v>
      </c>
      <c r="J1157" s="124">
        <f>Nonpt_src_summary!L1157</f>
        <v>0</v>
      </c>
      <c r="K1157" s="125">
        <f>Nonpt_src_summary!M1157</f>
        <v>0</v>
      </c>
    </row>
    <row r="1158" spans="1:11">
      <c r="A1158" s="31" t="s">
        <v>151</v>
      </c>
      <c r="B1158" s="31" t="str">
        <f>Nonpt_src_summary!B1158</f>
        <v>Tribal</v>
      </c>
      <c r="C1158" s="31">
        <f>Nonpt_src_summary!E1158</f>
        <v>38</v>
      </c>
      <c r="D1158" s="31" t="str">
        <f>Nonpt_src_summary!F1158</f>
        <v>38089</v>
      </c>
      <c r="E1158" s="31" t="str">
        <f>Nonpt_src_summary!G1158</f>
        <v>2310023606</v>
      </c>
      <c r="F1158" s="31" t="str">
        <f>Nonpt_src_summary!H1158</f>
        <v>Mud Degassing</v>
      </c>
      <c r="G1158" s="160">
        <f>Nonpt_src_summary!I1158</f>
        <v>0</v>
      </c>
      <c r="H1158" s="124">
        <f>Nonpt_src_summary!J1158</f>
        <v>0</v>
      </c>
      <c r="I1158" s="124">
        <f>Nonpt_src_summary!K1158</f>
        <v>0</v>
      </c>
      <c r="J1158" s="124">
        <f>Nonpt_src_summary!L1158</f>
        <v>0</v>
      </c>
      <c r="K1158" s="125">
        <f>Nonpt_src_summary!M1158</f>
        <v>0</v>
      </c>
    </row>
    <row r="1159" spans="1:11">
      <c r="A1159" s="31" t="s">
        <v>151</v>
      </c>
      <c r="B1159" s="31" t="str">
        <f>Nonpt_src_summary!B1159</f>
        <v>Tribal</v>
      </c>
      <c r="C1159" s="31">
        <f>Nonpt_src_summary!E1159</f>
        <v>38</v>
      </c>
      <c r="D1159" s="31" t="str">
        <f>Nonpt_src_summary!F1159</f>
        <v>38089</v>
      </c>
      <c r="E1159" s="31" t="str">
        <f>Nonpt_src_summary!G1159</f>
        <v>2310111100</v>
      </c>
      <c r="F1159" s="31" t="str">
        <f>Nonpt_src_summary!H1159</f>
        <v>Mud Degassing</v>
      </c>
      <c r="G1159" s="160">
        <f>Nonpt_src_summary!I1159</f>
        <v>0</v>
      </c>
      <c r="H1159" s="124">
        <f>Nonpt_src_summary!J1159</f>
        <v>0</v>
      </c>
      <c r="I1159" s="124">
        <f>Nonpt_src_summary!K1159</f>
        <v>0</v>
      </c>
      <c r="J1159" s="124">
        <f>Nonpt_src_summary!L1159</f>
        <v>0</v>
      </c>
      <c r="K1159" s="125">
        <f>Nonpt_src_summary!M1159</f>
        <v>0</v>
      </c>
    </row>
    <row r="1160" spans="1:11">
      <c r="A1160" s="31" t="s">
        <v>151</v>
      </c>
      <c r="B1160" s="31" t="str">
        <f>Nonpt_src_summary!B1160</f>
        <v>Tribal</v>
      </c>
      <c r="C1160" s="31">
        <f>Nonpt_src_summary!E1160</f>
        <v>38</v>
      </c>
      <c r="D1160" s="31" t="str">
        <f>Nonpt_src_summary!F1160</f>
        <v>38089</v>
      </c>
      <c r="E1160" s="31" t="str">
        <f>Nonpt_src_summary!G1160</f>
        <v>2310121100</v>
      </c>
      <c r="F1160" s="31" t="str">
        <f>Nonpt_src_summary!H1160</f>
        <v>Mud Degassing</v>
      </c>
      <c r="G1160" s="160">
        <f>Nonpt_src_summary!I1160</f>
        <v>0</v>
      </c>
      <c r="H1160" s="124">
        <f>Nonpt_src_summary!J1160</f>
        <v>0</v>
      </c>
      <c r="I1160" s="124">
        <f>Nonpt_src_summary!K1160</f>
        <v>0</v>
      </c>
      <c r="J1160" s="124">
        <f>Nonpt_src_summary!L1160</f>
        <v>0</v>
      </c>
      <c r="K1160" s="125">
        <f>Nonpt_src_summary!M1160</f>
        <v>0</v>
      </c>
    </row>
    <row r="1161" spans="1:11">
      <c r="A1161" s="31" t="s">
        <v>151</v>
      </c>
      <c r="B1161" s="31" t="str">
        <f>Nonpt_src_summary!B1161</f>
        <v>Tribal</v>
      </c>
      <c r="C1161" s="31">
        <f>Nonpt_src_summary!E1161</f>
        <v>30</v>
      </c>
      <c r="D1161" s="31" t="str">
        <f>Nonpt_src_summary!F1161</f>
        <v>30105</v>
      </c>
      <c r="E1161" s="31" t="str">
        <f>Nonpt_src_summary!G1161</f>
        <v>2310023606</v>
      </c>
      <c r="F1161" s="31" t="str">
        <f>Nonpt_src_summary!H1161</f>
        <v>Mud Degassing</v>
      </c>
      <c r="G1161" s="160">
        <f>Nonpt_src_summary!I1161</f>
        <v>0</v>
      </c>
      <c r="H1161" s="124">
        <f>Nonpt_src_summary!J1161</f>
        <v>0</v>
      </c>
      <c r="I1161" s="124">
        <f>Nonpt_src_summary!K1161</f>
        <v>0</v>
      </c>
      <c r="J1161" s="124">
        <f>Nonpt_src_summary!L1161</f>
        <v>0</v>
      </c>
      <c r="K1161" s="125">
        <f>Nonpt_src_summary!M1161</f>
        <v>0</v>
      </c>
    </row>
    <row r="1162" spans="1:11">
      <c r="A1162" s="31" t="s">
        <v>151</v>
      </c>
      <c r="B1162" s="31" t="str">
        <f>Nonpt_src_summary!B1162</f>
        <v>Tribal</v>
      </c>
      <c r="C1162" s="31">
        <f>Nonpt_src_summary!E1162</f>
        <v>30</v>
      </c>
      <c r="D1162" s="31" t="str">
        <f>Nonpt_src_summary!F1162</f>
        <v>30105</v>
      </c>
      <c r="E1162" s="31" t="str">
        <f>Nonpt_src_summary!G1162</f>
        <v>2310111100</v>
      </c>
      <c r="F1162" s="31" t="str">
        <f>Nonpt_src_summary!H1162</f>
        <v>Mud Degassing</v>
      </c>
      <c r="G1162" s="160">
        <f>Nonpt_src_summary!I1162</f>
        <v>0</v>
      </c>
      <c r="H1162" s="124">
        <f>Nonpt_src_summary!J1162</f>
        <v>2.9032</v>
      </c>
      <c r="I1162" s="124">
        <f>Nonpt_src_summary!K1162</f>
        <v>0</v>
      </c>
      <c r="J1162" s="124">
        <f>Nonpt_src_summary!L1162</f>
        <v>0</v>
      </c>
      <c r="K1162" s="125">
        <f>Nonpt_src_summary!M1162</f>
        <v>0</v>
      </c>
    </row>
    <row r="1163" spans="1:11">
      <c r="A1163" s="31" t="s">
        <v>151</v>
      </c>
      <c r="B1163" s="31" t="str">
        <f>Nonpt_src_summary!B1163</f>
        <v>Tribal</v>
      </c>
      <c r="C1163" s="31">
        <f>Nonpt_src_summary!E1163</f>
        <v>30</v>
      </c>
      <c r="D1163" s="31" t="str">
        <f>Nonpt_src_summary!F1163</f>
        <v>30105</v>
      </c>
      <c r="E1163" s="31" t="str">
        <f>Nonpt_src_summary!G1163</f>
        <v>2310121100</v>
      </c>
      <c r="F1163" s="31" t="str">
        <f>Nonpt_src_summary!H1163</f>
        <v>Mud Degassing</v>
      </c>
      <c r="G1163" s="160">
        <f>Nonpt_src_summary!I1163</f>
        <v>0</v>
      </c>
      <c r="H1163" s="124">
        <f>Nonpt_src_summary!J1163</f>
        <v>0</v>
      </c>
      <c r="I1163" s="124">
        <f>Nonpt_src_summary!K1163</f>
        <v>0</v>
      </c>
      <c r="J1163" s="124">
        <f>Nonpt_src_summary!L1163</f>
        <v>0</v>
      </c>
      <c r="K1163" s="125">
        <f>Nonpt_src_summary!M1163</f>
        <v>0</v>
      </c>
    </row>
    <row r="1164" spans="1:11">
      <c r="A1164" s="31" t="s">
        <v>151</v>
      </c>
      <c r="B1164" s="31" t="str">
        <f>Nonpt_src_summary!B1164</f>
        <v>Tribal</v>
      </c>
      <c r="C1164" s="31">
        <f>Nonpt_src_summary!E1164</f>
        <v>30</v>
      </c>
      <c r="D1164" s="31" t="str">
        <f>Nonpt_src_summary!F1164</f>
        <v>30109</v>
      </c>
      <c r="E1164" s="31" t="str">
        <f>Nonpt_src_summary!G1164</f>
        <v>2310023606</v>
      </c>
      <c r="F1164" s="31" t="str">
        <f>Nonpt_src_summary!H1164</f>
        <v>Mud Degassing</v>
      </c>
      <c r="G1164" s="160">
        <f>Nonpt_src_summary!I1164</f>
        <v>0</v>
      </c>
      <c r="H1164" s="124">
        <f>Nonpt_src_summary!J1164</f>
        <v>0</v>
      </c>
      <c r="I1164" s="124">
        <f>Nonpt_src_summary!K1164</f>
        <v>0</v>
      </c>
      <c r="J1164" s="124">
        <f>Nonpt_src_summary!L1164</f>
        <v>0</v>
      </c>
      <c r="K1164" s="125">
        <f>Nonpt_src_summary!M1164</f>
        <v>0</v>
      </c>
    </row>
    <row r="1165" spans="1:11">
      <c r="A1165" s="31" t="s">
        <v>151</v>
      </c>
      <c r="B1165" s="31" t="str">
        <f>Nonpt_src_summary!B1165</f>
        <v>Tribal</v>
      </c>
      <c r="C1165" s="31">
        <f>Nonpt_src_summary!E1165</f>
        <v>30</v>
      </c>
      <c r="D1165" s="31" t="str">
        <f>Nonpt_src_summary!F1165</f>
        <v>30109</v>
      </c>
      <c r="E1165" s="31" t="str">
        <f>Nonpt_src_summary!G1165</f>
        <v>2310111100</v>
      </c>
      <c r="F1165" s="31" t="str">
        <f>Nonpt_src_summary!H1165</f>
        <v>Mud Degassing</v>
      </c>
      <c r="G1165" s="160">
        <f>Nonpt_src_summary!I1165</f>
        <v>0</v>
      </c>
      <c r="H1165" s="124">
        <f>Nonpt_src_summary!J1165</f>
        <v>0</v>
      </c>
      <c r="I1165" s="124">
        <f>Nonpt_src_summary!K1165</f>
        <v>0</v>
      </c>
      <c r="J1165" s="124">
        <f>Nonpt_src_summary!L1165</f>
        <v>0</v>
      </c>
      <c r="K1165" s="125">
        <f>Nonpt_src_summary!M1165</f>
        <v>0</v>
      </c>
    </row>
    <row r="1166" spans="1:11">
      <c r="A1166" s="31" t="s">
        <v>151</v>
      </c>
      <c r="B1166" s="31" t="str">
        <f>Nonpt_src_summary!B1166</f>
        <v>Tribal</v>
      </c>
      <c r="C1166" s="31">
        <f>Nonpt_src_summary!E1166</f>
        <v>30</v>
      </c>
      <c r="D1166" s="31" t="str">
        <f>Nonpt_src_summary!F1166</f>
        <v>30109</v>
      </c>
      <c r="E1166" s="31" t="str">
        <f>Nonpt_src_summary!G1166</f>
        <v>2310121100</v>
      </c>
      <c r="F1166" s="31" t="str">
        <f>Nonpt_src_summary!H1166</f>
        <v>Mud Degassing</v>
      </c>
      <c r="G1166" s="160">
        <f>Nonpt_src_summary!I1166</f>
        <v>0</v>
      </c>
      <c r="H1166" s="124">
        <f>Nonpt_src_summary!J1166</f>
        <v>0</v>
      </c>
      <c r="I1166" s="124">
        <f>Nonpt_src_summary!K1166</f>
        <v>0</v>
      </c>
      <c r="J1166" s="124">
        <f>Nonpt_src_summary!L1166</f>
        <v>0</v>
      </c>
      <c r="K1166" s="125">
        <f>Nonpt_src_summary!M1166</f>
        <v>0</v>
      </c>
    </row>
    <row r="1167" spans="1:11">
      <c r="A1167" s="31" t="s">
        <v>151</v>
      </c>
      <c r="B1167" s="31" t="str">
        <f>Nonpt_src_summary!B1167</f>
        <v>Tribal</v>
      </c>
      <c r="C1167" s="31">
        <f>Nonpt_src_summary!E1167</f>
        <v>38</v>
      </c>
      <c r="D1167" s="31" t="str">
        <f>Nonpt_src_summary!F1167</f>
        <v>38105</v>
      </c>
      <c r="E1167" s="31" t="str">
        <f>Nonpt_src_summary!G1167</f>
        <v>2310023606</v>
      </c>
      <c r="F1167" s="31" t="str">
        <f>Nonpt_src_summary!H1167</f>
        <v>Mud Degassing</v>
      </c>
      <c r="G1167" s="160">
        <f>Nonpt_src_summary!I1167</f>
        <v>0</v>
      </c>
      <c r="H1167" s="124">
        <f>Nonpt_src_summary!J1167</f>
        <v>0</v>
      </c>
      <c r="I1167" s="124">
        <f>Nonpt_src_summary!K1167</f>
        <v>0</v>
      </c>
      <c r="J1167" s="124">
        <f>Nonpt_src_summary!L1167</f>
        <v>0</v>
      </c>
      <c r="K1167" s="125">
        <f>Nonpt_src_summary!M1167</f>
        <v>0</v>
      </c>
    </row>
    <row r="1168" spans="1:11">
      <c r="A1168" s="31" t="s">
        <v>151</v>
      </c>
      <c r="B1168" s="31" t="str">
        <f>Nonpt_src_summary!B1168</f>
        <v>Tribal</v>
      </c>
      <c r="C1168" s="31">
        <f>Nonpt_src_summary!E1168</f>
        <v>38</v>
      </c>
      <c r="D1168" s="31" t="str">
        <f>Nonpt_src_summary!F1168</f>
        <v>38105</v>
      </c>
      <c r="E1168" s="31" t="str">
        <f>Nonpt_src_summary!G1168</f>
        <v>2310111100</v>
      </c>
      <c r="F1168" s="31" t="str">
        <f>Nonpt_src_summary!H1168</f>
        <v>Mud Degassing</v>
      </c>
      <c r="G1168" s="160">
        <f>Nonpt_src_summary!I1168</f>
        <v>0</v>
      </c>
      <c r="H1168" s="124">
        <f>Nonpt_src_summary!J1168</f>
        <v>0</v>
      </c>
      <c r="I1168" s="124">
        <f>Nonpt_src_summary!K1168</f>
        <v>0</v>
      </c>
      <c r="J1168" s="124">
        <f>Nonpt_src_summary!L1168</f>
        <v>0</v>
      </c>
      <c r="K1168" s="125">
        <f>Nonpt_src_summary!M1168</f>
        <v>0</v>
      </c>
    </row>
    <row r="1169" spans="1:11">
      <c r="A1169" s="31" t="s">
        <v>151</v>
      </c>
      <c r="B1169" s="31" t="str">
        <f>Nonpt_src_summary!B1169</f>
        <v>Tribal</v>
      </c>
      <c r="C1169" s="31">
        <f>Nonpt_src_summary!E1169</f>
        <v>38</v>
      </c>
      <c r="D1169" s="31" t="str">
        <f>Nonpt_src_summary!F1169</f>
        <v>38105</v>
      </c>
      <c r="E1169" s="31" t="str">
        <f>Nonpt_src_summary!G1169</f>
        <v>2310121100</v>
      </c>
      <c r="F1169" s="31" t="str">
        <f>Nonpt_src_summary!H1169</f>
        <v>Mud Degassing</v>
      </c>
      <c r="G1169" s="160">
        <f>Nonpt_src_summary!I1169</f>
        <v>0</v>
      </c>
      <c r="H1169" s="124">
        <f>Nonpt_src_summary!J1169</f>
        <v>0</v>
      </c>
      <c r="I1169" s="124">
        <f>Nonpt_src_summary!K1169</f>
        <v>0</v>
      </c>
      <c r="J1169" s="124">
        <f>Nonpt_src_summary!L1169</f>
        <v>0</v>
      </c>
      <c r="K1169" s="125">
        <f>Nonpt_src_summary!M1169</f>
        <v>0</v>
      </c>
    </row>
    <row r="1170" spans="1:11">
      <c r="A1170" s="31" t="s">
        <v>151</v>
      </c>
      <c r="B1170" s="31" t="str">
        <f>Nonpt_src_summary!B1170</f>
        <v>Tribal</v>
      </c>
      <c r="C1170" s="31">
        <f>Nonpt_src_summary!E1170</f>
        <v>38</v>
      </c>
      <c r="D1170" s="31" t="str">
        <f>Nonpt_src_summary!F1170</f>
        <v>38007</v>
      </c>
      <c r="E1170" s="31" t="str">
        <f>Nonpt_src_summary!G1170</f>
        <v>2310010300</v>
      </c>
      <c r="F1170" s="31" t="str">
        <f>Nonpt_src_summary!H1170</f>
        <v>Pneumatic Devices</v>
      </c>
      <c r="G1170" s="160">
        <f>Nonpt_src_summary!I1170</f>
        <v>0</v>
      </c>
      <c r="H1170" s="124">
        <f>Nonpt_src_summary!J1170</f>
        <v>0</v>
      </c>
      <c r="I1170" s="124">
        <f>Nonpt_src_summary!K1170</f>
        <v>0</v>
      </c>
      <c r="J1170" s="124">
        <f>Nonpt_src_summary!L1170</f>
        <v>0</v>
      </c>
      <c r="K1170" s="125">
        <f>Nonpt_src_summary!M1170</f>
        <v>0</v>
      </c>
    </row>
    <row r="1171" spans="1:11">
      <c r="A1171" s="31" t="s">
        <v>151</v>
      </c>
      <c r="B1171" s="31" t="str">
        <f>Nonpt_src_summary!B1171</f>
        <v>Tribal</v>
      </c>
      <c r="C1171" s="31">
        <f>Nonpt_src_summary!E1171</f>
        <v>38</v>
      </c>
      <c r="D1171" s="31" t="str">
        <f>Nonpt_src_summary!F1171</f>
        <v>38007</v>
      </c>
      <c r="E1171" s="31" t="str">
        <f>Nonpt_src_summary!G1171</f>
        <v>2310021300</v>
      </c>
      <c r="F1171" s="31" t="str">
        <f>Nonpt_src_summary!H1171</f>
        <v>Pneumatic Devices</v>
      </c>
      <c r="G1171" s="160">
        <f>Nonpt_src_summary!I1171</f>
        <v>0</v>
      </c>
      <c r="H1171" s="124">
        <f>Nonpt_src_summary!J1171</f>
        <v>0</v>
      </c>
      <c r="I1171" s="124">
        <f>Nonpt_src_summary!K1171</f>
        <v>0</v>
      </c>
      <c r="J1171" s="124">
        <f>Nonpt_src_summary!L1171</f>
        <v>0</v>
      </c>
      <c r="K1171" s="125">
        <f>Nonpt_src_summary!M1171</f>
        <v>0</v>
      </c>
    </row>
    <row r="1172" spans="1:11">
      <c r="A1172" s="31" t="s">
        <v>151</v>
      </c>
      <c r="B1172" s="31" t="str">
        <f>Nonpt_src_summary!B1172</f>
        <v>Tribal</v>
      </c>
      <c r="C1172" s="31">
        <f>Nonpt_src_summary!E1172</f>
        <v>38</v>
      </c>
      <c r="D1172" s="31" t="str">
        <f>Nonpt_src_summary!F1172</f>
        <v>38007</v>
      </c>
      <c r="E1172" s="31" t="str">
        <f>Nonpt_src_summary!G1172</f>
        <v>2310023300</v>
      </c>
      <c r="F1172" s="31" t="str">
        <f>Nonpt_src_summary!H1172</f>
        <v>Pneumatic Devices</v>
      </c>
      <c r="G1172" s="160">
        <f>Nonpt_src_summary!I1172</f>
        <v>0</v>
      </c>
      <c r="H1172" s="124">
        <f>Nonpt_src_summary!J1172</f>
        <v>0</v>
      </c>
      <c r="I1172" s="124">
        <f>Nonpt_src_summary!K1172</f>
        <v>0</v>
      </c>
      <c r="J1172" s="124">
        <f>Nonpt_src_summary!L1172</f>
        <v>0</v>
      </c>
      <c r="K1172" s="125">
        <f>Nonpt_src_summary!M1172</f>
        <v>0</v>
      </c>
    </row>
    <row r="1173" spans="1:11">
      <c r="A1173" s="31" t="s">
        <v>151</v>
      </c>
      <c r="B1173" s="31" t="str">
        <f>Nonpt_src_summary!B1173</f>
        <v>Tribal</v>
      </c>
      <c r="C1173" s="31">
        <f>Nonpt_src_summary!E1173</f>
        <v>38</v>
      </c>
      <c r="D1173" s="31" t="str">
        <f>Nonpt_src_summary!F1173</f>
        <v>38009</v>
      </c>
      <c r="E1173" s="31" t="str">
        <f>Nonpt_src_summary!G1173</f>
        <v>2310010300</v>
      </c>
      <c r="F1173" s="31" t="str">
        <f>Nonpt_src_summary!H1173</f>
        <v>Pneumatic Devices</v>
      </c>
      <c r="G1173" s="160">
        <f>Nonpt_src_summary!I1173</f>
        <v>0</v>
      </c>
      <c r="H1173" s="124">
        <f>Nonpt_src_summary!J1173</f>
        <v>0</v>
      </c>
      <c r="I1173" s="124">
        <f>Nonpt_src_summary!K1173</f>
        <v>0</v>
      </c>
      <c r="J1173" s="124">
        <f>Nonpt_src_summary!L1173</f>
        <v>0</v>
      </c>
      <c r="K1173" s="125">
        <f>Nonpt_src_summary!M1173</f>
        <v>0</v>
      </c>
    </row>
    <row r="1174" spans="1:11">
      <c r="A1174" s="31" t="s">
        <v>151</v>
      </c>
      <c r="B1174" s="31" t="str">
        <f>Nonpt_src_summary!B1174</f>
        <v>Tribal</v>
      </c>
      <c r="C1174" s="31">
        <f>Nonpt_src_summary!E1174</f>
        <v>38</v>
      </c>
      <c r="D1174" s="31" t="str">
        <f>Nonpt_src_summary!F1174</f>
        <v>38009</v>
      </c>
      <c r="E1174" s="31" t="str">
        <f>Nonpt_src_summary!G1174</f>
        <v>2310021300</v>
      </c>
      <c r="F1174" s="31" t="str">
        <f>Nonpt_src_summary!H1174</f>
        <v>Pneumatic Devices</v>
      </c>
      <c r="G1174" s="160">
        <f>Nonpt_src_summary!I1174</f>
        <v>0</v>
      </c>
      <c r="H1174" s="124">
        <f>Nonpt_src_summary!J1174</f>
        <v>0</v>
      </c>
      <c r="I1174" s="124">
        <f>Nonpt_src_summary!K1174</f>
        <v>0</v>
      </c>
      <c r="J1174" s="124">
        <f>Nonpt_src_summary!L1174</f>
        <v>0</v>
      </c>
      <c r="K1174" s="125">
        <f>Nonpt_src_summary!M1174</f>
        <v>0</v>
      </c>
    </row>
    <row r="1175" spans="1:11">
      <c r="A1175" s="31" t="s">
        <v>151</v>
      </c>
      <c r="B1175" s="31" t="str">
        <f>Nonpt_src_summary!B1175</f>
        <v>Tribal</v>
      </c>
      <c r="C1175" s="31">
        <f>Nonpt_src_summary!E1175</f>
        <v>38</v>
      </c>
      <c r="D1175" s="31" t="str">
        <f>Nonpt_src_summary!F1175</f>
        <v>38009</v>
      </c>
      <c r="E1175" s="31" t="str">
        <f>Nonpt_src_summary!G1175</f>
        <v>2310023300</v>
      </c>
      <c r="F1175" s="31" t="str">
        <f>Nonpt_src_summary!H1175</f>
        <v>Pneumatic Devices</v>
      </c>
      <c r="G1175" s="160">
        <f>Nonpt_src_summary!I1175</f>
        <v>0</v>
      </c>
      <c r="H1175" s="124">
        <f>Nonpt_src_summary!J1175</f>
        <v>0</v>
      </c>
      <c r="I1175" s="124">
        <f>Nonpt_src_summary!K1175</f>
        <v>0</v>
      </c>
      <c r="J1175" s="124">
        <f>Nonpt_src_summary!L1175</f>
        <v>0</v>
      </c>
      <c r="K1175" s="125">
        <f>Nonpt_src_summary!M1175</f>
        <v>0</v>
      </c>
    </row>
    <row r="1176" spans="1:11">
      <c r="A1176" s="31" t="s">
        <v>151</v>
      </c>
      <c r="B1176" s="31" t="str">
        <f>Nonpt_src_summary!B1176</f>
        <v>Tribal</v>
      </c>
      <c r="C1176" s="31">
        <f>Nonpt_src_summary!E1176</f>
        <v>38</v>
      </c>
      <c r="D1176" s="31" t="str">
        <f>Nonpt_src_summary!F1176</f>
        <v>38011</v>
      </c>
      <c r="E1176" s="31" t="str">
        <f>Nonpt_src_summary!G1176</f>
        <v>2310010300</v>
      </c>
      <c r="F1176" s="31" t="str">
        <f>Nonpt_src_summary!H1176</f>
        <v>Pneumatic Devices</v>
      </c>
      <c r="G1176" s="160">
        <f>Nonpt_src_summary!I1176</f>
        <v>0</v>
      </c>
      <c r="H1176" s="124">
        <f>Nonpt_src_summary!J1176</f>
        <v>0</v>
      </c>
      <c r="I1176" s="124">
        <f>Nonpt_src_summary!K1176</f>
        <v>0</v>
      </c>
      <c r="J1176" s="124">
        <f>Nonpt_src_summary!L1176</f>
        <v>0</v>
      </c>
      <c r="K1176" s="125">
        <f>Nonpt_src_summary!M1176</f>
        <v>0</v>
      </c>
    </row>
    <row r="1177" spans="1:11">
      <c r="A1177" s="31" t="s">
        <v>151</v>
      </c>
      <c r="B1177" s="31" t="str">
        <f>Nonpt_src_summary!B1177</f>
        <v>Tribal</v>
      </c>
      <c r="C1177" s="31">
        <f>Nonpt_src_summary!E1177</f>
        <v>38</v>
      </c>
      <c r="D1177" s="31" t="str">
        <f>Nonpt_src_summary!F1177</f>
        <v>38011</v>
      </c>
      <c r="E1177" s="31" t="str">
        <f>Nonpt_src_summary!G1177</f>
        <v>2310021300</v>
      </c>
      <c r="F1177" s="31" t="str">
        <f>Nonpt_src_summary!H1177</f>
        <v>Pneumatic Devices</v>
      </c>
      <c r="G1177" s="160">
        <f>Nonpt_src_summary!I1177</f>
        <v>0</v>
      </c>
      <c r="H1177" s="124">
        <f>Nonpt_src_summary!J1177</f>
        <v>0</v>
      </c>
      <c r="I1177" s="124">
        <f>Nonpt_src_summary!K1177</f>
        <v>0</v>
      </c>
      <c r="J1177" s="124">
        <f>Nonpt_src_summary!L1177</f>
        <v>0</v>
      </c>
      <c r="K1177" s="125">
        <f>Nonpt_src_summary!M1177</f>
        <v>0</v>
      </c>
    </row>
    <row r="1178" spans="1:11">
      <c r="A1178" s="31" t="s">
        <v>151</v>
      </c>
      <c r="B1178" s="31" t="str">
        <f>Nonpt_src_summary!B1178</f>
        <v>Tribal</v>
      </c>
      <c r="C1178" s="31">
        <f>Nonpt_src_summary!E1178</f>
        <v>38</v>
      </c>
      <c r="D1178" s="31" t="str">
        <f>Nonpt_src_summary!F1178</f>
        <v>38011</v>
      </c>
      <c r="E1178" s="31" t="str">
        <f>Nonpt_src_summary!G1178</f>
        <v>2310023300</v>
      </c>
      <c r="F1178" s="31" t="str">
        <f>Nonpt_src_summary!H1178</f>
        <v>Pneumatic Devices</v>
      </c>
      <c r="G1178" s="160">
        <f>Nonpt_src_summary!I1178</f>
        <v>0</v>
      </c>
      <c r="H1178" s="124">
        <f>Nonpt_src_summary!J1178</f>
        <v>0</v>
      </c>
      <c r="I1178" s="124">
        <f>Nonpt_src_summary!K1178</f>
        <v>0</v>
      </c>
      <c r="J1178" s="124">
        <f>Nonpt_src_summary!L1178</f>
        <v>0</v>
      </c>
      <c r="K1178" s="125">
        <f>Nonpt_src_summary!M1178</f>
        <v>0</v>
      </c>
    </row>
    <row r="1179" spans="1:11">
      <c r="A1179" s="31" t="s">
        <v>151</v>
      </c>
      <c r="B1179" s="31" t="str">
        <f>Nonpt_src_summary!B1179</f>
        <v>Tribal</v>
      </c>
      <c r="C1179" s="31">
        <f>Nonpt_src_summary!E1179</f>
        <v>38</v>
      </c>
      <c r="D1179" s="31" t="str">
        <f>Nonpt_src_summary!F1179</f>
        <v>38013</v>
      </c>
      <c r="E1179" s="31" t="str">
        <f>Nonpt_src_summary!G1179</f>
        <v>2310010300</v>
      </c>
      <c r="F1179" s="31" t="str">
        <f>Nonpt_src_summary!H1179</f>
        <v>Pneumatic Devices</v>
      </c>
      <c r="G1179" s="160">
        <f>Nonpt_src_summary!I1179</f>
        <v>0</v>
      </c>
      <c r="H1179" s="124">
        <f>Nonpt_src_summary!J1179</f>
        <v>0</v>
      </c>
      <c r="I1179" s="124">
        <f>Nonpt_src_summary!K1179</f>
        <v>0</v>
      </c>
      <c r="J1179" s="124">
        <f>Nonpt_src_summary!L1179</f>
        <v>0</v>
      </c>
      <c r="K1179" s="125">
        <f>Nonpt_src_summary!M1179</f>
        <v>0</v>
      </c>
    </row>
    <row r="1180" spans="1:11">
      <c r="A1180" s="31" t="s">
        <v>151</v>
      </c>
      <c r="B1180" s="31" t="str">
        <f>Nonpt_src_summary!B1180</f>
        <v>Tribal</v>
      </c>
      <c r="C1180" s="31">
        <f>Nonpt_src_summary!E1180</f>
        <v>38</v>
      </c>
      <c r="D1180" s="31" t="str">
        <f>Nonpt_src_summary!F1180</f>
        <v>38013</v>
      </c>
      <c r="E1180" s="31" t="str">
        <f>Nonpt_src_summary!G1180</f>
        <v>2310021300</v>
      </c>
      <c r="F1180" s="31" t="str">
        <f>Nonpt_src_summary!H1180</f>
        <v>Pneumatic Devices</v>
      </c>
      <c r="G1180" s="160">
        <f>Nonpt_src_summary!I1180</f>
        <v>0</v>
      </c>
      <c r="H1180" s="124">
        <f>Nonpt_src_summary!J1180</f>
        <v>0</v>
      </c>
      <c r="I1180" s="124">
        <f>Nonpt_src_summary!K1180</f>
        <v>0</v>
      </c>
      <c r="J1180" s="124">
        <f>Nonpt_src_summary!L1180</f>
        <v>0</v>
      </c>
      <c r="K1180" s="125">
        <f>Nonpt_src_summary!M1180</f>
        <v>0</v>
      </c>
    </row>
    <row r="1181" spans="1:11">
      <c r="A1181" s="31" t="s">
        <v>151</v>
      </c>
      <c r="B1181" s="31" t="str">
        <f>Nonpt_src_summary!B1181</f>
        <v>Tribal</v>
      </c>
      <c r="C1181" s="31">
        <f>Nonpt_src_summary!E1181</f>
        <v>38</v>
      </c>
      <c r="D1181" s="31" t="str">
        <f>Nonpt_src_summary!F1181</f>
        <v>38013</v>
      </c>
      <c r="E1181" s="31" t="str">
        <f>Nonpt_src_summary!G1181</f>
        <v>2310023300</v>
      </c>
      <c r="F1181" s="31" t="str">
        <f>Nonpt_src_summary!H1181</f>
        <v>Pneumatic Devices</v>
      </c>
      <c r="G1181" s="160">
        <f>Nonpt_src_summary!I1181</f>
        <v>0</v>
      </c>
      <c r="H1181" s="124">
        <f>Nonpt_src_summary!J1181</f>
        <v>0</v>
      </c>
      <c r="I1181" s="124">
        <f>Nonpt_src_summary!K1181</f>
        <v>0</v>
      </c>
      <c r="J1181" s="124">
        <f>Nonpt_src_summary!L1181</f>
        <v>0</v>
      </c>
      <c r="K1181" s="125">
        <f>Nonpt_src_summary!M1181</f>
        <v>0</v>
      </c>
    </row>
    <row r="1182" spans="1:11">
      <c r="A1182" s="31" t="s">
        <v>151</v>
      </c>
      <c r="B1182" s="31" t="str">
        <f>Nonpt_src_summary!B1182</f>
        <v>Tribal</v>
      </c>
      <c r="C1182" s="31">
        <f>Nonpt_src_summary!E1182</f>
        <v>30</v>
      </c>
      <c r="D1182" s="31" t="str">
        <f>Nonpt_src_summary!F1182</f>
        <v>30019</v>
      </c>
      <c r="E1182" s="31" t="str">
        <f>Nonpt_src_summary!G1182</f>
        <v>2310010300</v>
      </c>
      <c r="F1182" s="31" t="str">
        <f>Nonpt_src_summary!H1182</f>
        <v>Pneumatic Devices</v>
      </c>
      <c r="G1182" s="160">
        <f>Nonpt_src_summary!I1182</f>
        <v>0</v>
      </c>
      <c r="H1182" s="124">
        <f>Nonpt_src_summary!J1182</f>
        <v>3.56169</v>
      </c>
      <c r="I1182" s="124">
        <f>Nonpt_src_summary!K1182</f>
        <v>0</v>
      </c>
      <c r="J1182" s="124">
        <f>Nonpt_src_summary!L1182</f>
        <v>0</v>
      </c>
      <c r="K1182" s="125">
        <f>Nonpt_src_summary!M1182</f>
        <v>0</v>
      </c>
    </row>
    <row r="1183" spans="1:11">
      <c r="A1183" s="31" t="s">
        <v>151</v>
      </c>
      <c r="B1183" s="31" t="str">
        <f>Nonpt_src_summary!B1183</f>
        <v>Tribal</v>
      </c>
      <c r="C1183" s="31">
        <f>Nonpt_src_summary!E1183</f>
        <v>30</v>
      </c>
      <c r="D1183" s="31" t="str">
        <f>Nonpt_src_summary!F1183</f>
        <v>30019</v>
      </c>
      <c r="E1183" s="31" t="str">
        <f>Nonpt_src_summary!G1183</f>
        <v>2310021300</v>
      </c>
      <c r="F1183" s="31" t="str">
        <f>Nonpt_src_summary!H1183</f>
        <v>Pneumatic Devices</v>
      </c>
      <c r="G1183" s="160">
        <f>Nonpt_src_summary!I1183</f>
        <v>0</v>
      </c>
      <c r="H1183" s="124">
        <f>Nonpt_src_summary!J1183</f>
        <v>0</v>
      </c>
      <c r="I1183" s="124">
        <f>Nonpt_src_summary!K1183</f>
        <v>0</v>
      </c>
      <c r="J1183" s="124">
        <f>Nonpt_src_summary!L1183</f>
        <v>0</v>
      </c>
      <c r="K1183" s="125">
        <f>Nonpt_src_summary!M1183</f>
        <v>0</v>
      </c>
    </row>
    <row r="1184" spans="1:11">
      <c r="A1184" s="31" t="s">
        <v>151</v>
      </c>
      <c r="B1184" s="31" t="str">
        <f>Nonpt_src_summary!B1184</f>
        <v>Tribal</v>
      </c>
      <c r="C1184" s="31">
        <f>Nonpt_src_summary!E1184</f>
        <v>30</v>
      </c>
      <c r="D1184" s="31" t="str">
        <f>Nonpt_src_summary!F1184</f>
        <v>30019</v>
      </c>
      <c r="E1184" s="31" t="str">
        <f>Nonpt_src_summary!G1184</f>
        <v>2310023300</v>
      </c>
      <c r="F1184" s="31" t="str">
        <f>Nonpt_src_summary!H1184</f>
        <v>Pneumatic Devices</v>
      </c>
      <c r="G1184" s="160">
        <f>Nonpt_src_summary!I1184</f>
        <v>0</v>
      </c>
      <c r="H1184" s="124">
        <f>Nonpt_src_summary!J1184</f>
        <v>0</v>
      </c>
      <c r="I1184" s="124">
        <f>Nonpt_src_summary!K1184</f>
        <v>0</v>
      </c>
      <c r="J1184" s="124">
        <f>Nonpt_src_summary!L1184</f>
        <v>0</v>
      </c>
      <c r="K1184" s="125">
        <f>Nonpt_src_summary!M1184</f>
        <v>0</v>
      </c>
    </row>
    <row r="1185" spans="1:11">
      <c r="A1185" s="31" t="s">
        <v>151</v>
      </c>
      <c r="B1185" s="31" t="str">
        <f>Nonpt_src_summary!B1185</f>
        <v>Tribal</v>
      </c>
      <c r="C1185" s="31">
        <f>Nonpt_src_summary!E1185</f>
        <v>30</v>
      </c>
      <c r="D1185" s="31" t="str">
        <f>Nonpt_src_summary!F1185</f>
        <v>30021</v>
      </c>
      <c r="E1185" s="31" t="str">
        <f>Nonpt_src_summary!G1185</f>
        <v>2310010300</v>
      </c>
      <c r="F1185" s="31" t="str">
        <f>Nonpt_src_summary!H1185</f>
        <v>Pneumatic Devices</v>
      </c>
      <c r="G1185" s="160">
        <f>Nonpt_src_summary!I1185</f>
        <v>0</v>
      </c>
      <c r="H1185" s="124">
        <f>Nonpt_src_summary!J1185</f>
        <v>0</v>
      </c>
      <c r="I1185" s="124">
        <f>Nonpt_src_summary!K1185</f>
        <v>0</v>
      </c>
      <c r="J1185" s="124">
        <f>Nonpt_src_summary!L1185</f>
        <v>0</v>
      </c>
      <c r="K1185" s="125">
        <f>Nonpt_src_summary!M1185</f>
        <v>0</v>
      </c>
    </row>
    <row r="1186" spans="1:11">
      <c r="A1186" s="31" t="s">
        <v>151</v>
      </c>
      <c r="B1186" s="31" t="str">
        <f>Nonpt_src_summary!B1186</f>
        <v>Tribal</v>
      </c>
      <c r="C1186" s="31">
        <f>Nonpt_src_summary!E1186</f>
        <v>30</v>
      </c>
      <c r="D1186" s="31" t="str">
        <f>Nonpt_src_summary!F1186</f>
        <v>30021</v>
      </c>
      <c r="E1186" s="31" t="str">
        <f>Nonpt_src_summary!G1186</f>
        <v>2310021300</v>
      </c>
      <c r="F1186" s="31" t="str">
        <f>Nonpt_src_summary!H1186</f>
        <v>Pneumatic Devices</v>
      </c>
      <c r="G1186" s="160">
        <f>Nonpt_src_summary!I1186</f>
        <v>0</v>
      </c>
      <c r="H1186" s="124">
        <f>Nonpt_src_summary!J1186</f>
        <v>0</v>
      </c>
      <c r="I1186" s="124">
        <f>Nonpt_src_summary!K1186</f>
        <v>0</v>
      </c>
      <c r="J1186" s="124">
        <f>Nonpt_src_summary!L1186</f>
        <v>0</v>
      </c>
      <c r="K1186" s="125">
        <f>Nonpt_src_summary!M1186</f>
        <v>0</v>
      </c>
    </row>
    <row r="1187" spans="1:11">
      <c r="A1187" s="31" t="s">
        <v>151</v>
      </c>
      <c r="B1187" s="31" t="str">
        <f>Nonpt_src_summary!B1187</f>
        <v>Tribal</v>
      </c>
      <c r="C1187" s="31">
        <f>Nonpt_src_summary!E1187</f>
        <v>30</v>
      </c>
      <c r="D1187" s="31" t="str">
        <f>Nonpt_src_summary!F1187</f>
        <v>30021</v>
      </c>
      <c r="E1187" s="31" t="str">
        <f>Nonpt_src_summary!G1187</f>
        <v>2310023300</v>
      </c>
      <c r="F1187" s="31" t="str">
        <f>Nonpt_src_summary!H1187</f>
        <v>Pneumatic Devices</v>
      </c>
      <c r="G1187" s="160">
        <f>Nonpt_src_summary!I1187</f>
        <v>0</v>
      </c>
      <c r="H1187" s="124">
        <f>Nonpt_src_summary!J1187</f>
        <v>0</v>
      </c>
      <c r="I1187" s="124">
        <f>Nonpt_src_summary!K1187</f>
        <v>0</v>
      </c>
      <c r="J1187" s="124">
        <f>Nonpt_src_summary!L1187</f>
        <v>0</v>
      </c>
      <c r="K1187" s="125">
        <f>Nonpt_src_summary!M1187</f>
        <v>0</v>
      </c>
    </row>
    <row r="1188" spans="1:11">
      <c r="A1188" s="31" t="s">
        <v>151</v>
      </c>
      <c r="B1188" s="31" t="str">
        <f>Nonpt_src_summary!B1188</f>
        <v>Tribal</v>
      </c>
      <c r="C1188" s="31">
        <f>Nonpt_src_summary!E1188</f>
        <v>38</v>
      </c>
      <c r="D1188" s="31" t="str">
        <f>Nonpt_src_summary!F1188</f>
        <v>38023</v>
      </c>
      <c r="E1188" s="31" t="str">
        <f>Nonpt_src_summary!G1188</f>
        <v>2310010300</v>
      </c>
      <c r="F1188" s="31" t="str">
        <f>Nonpt_src_summary!H1188</f>
        <v>Pneumatic Devices</v>
      </c>
      <c r="G1188" s="160">
        <f>Nonpt_src_summary!I1188</f>
        <v>0</v>
      </c>
      <c r="H1188" s="124">
        <f>Nonpt_src_summary!J1188</f>
        <v>0</v>
      </c>
      <c r="I1188" s="124">
        <f>Nonpt_src_summary!K1188</f>
        <v>0</v>
      </c>
      <c r="J1188" s="124">
        <f>Nonpt_src_summary!L1188</f>
        <v>0</v>
      </c>
      <c r="K1188" s="125">
        <f>Nonpt_src_summary!M1188</f>
        <v>0</v>
      </c>
    </row>
    <row r="1189" spans="1:11">
      <c r="A1189" s="31" t="s">
        <v>151</v>
      </c>
      <c r="B1189" s="31" t="str">
        <f>Nonpt_src_summary!B1189</f>
        <v>Tribal</v>
      </c>
      <c r="C1189" s="31">
        <f>Nonpt_src_summary!E1189</f>
        <v>38</v>
      </c>
      <c r="D1189" s="31" t="str">
        <f>Nonpt_src_summary!F1189</f>
        <v>38023</v>
      </c>
      <c r="E1189" s="31" t="str">
        <f>Nonpt_src_summary!G1189</f>
        <v>2310021300</v>
      </c>
      <c r="F1189" s="31" t="str">
        <f>Nonpt_src_summary!H1189</f>
        <v>Pneumatic Devices</v>
      </c>
      <c r="G1189" s="160">
        <f>Nonpt_src_summary!I1189</f>
        <v>0</v>
      </c>
      <c r="H1189" s="124">
        <f>Nonpt_src_summary!J1189</f>
        <v>0</v>
      </c>
      <c r="I1189" s="124">
        <f>Nonpt_src_summary!K1189</f>
        <v>0</v>
      </c>
      <c r="J1189" s="124">
        <f>Nonpt_src_summary!L1189</f>
        <v>0</v>
      </c>
      <c r="K1189" s="125">
        <f>Nonpt_src_summary!M1189</f>
        <v>0</v>
      </c>
    </row>
    <row r="1190" spans="1:11">
      <c r="A1190" s="31" t="s">
        <v>151</v>
      </c>
      <c r="B1190" s="31" t="str">
        <f>Nonpt_src_summary!B1190</f>
        <v>Tribal</v>
      </c>
      <c r="C1190" s="31">
        <f>Nonpt_src_summary!E1190</f>
        <v>38</v>
      </c>
      <c r="D1190" s="31" t="str">
        <f>Nonpt_src_summary!F1190</f>
        <v>38023</v>
      </c>
      <c r="E1190" s="31" t="str">
        <f>Nonpt_src_summary!G1190</f>
        <v>2310023300</v>
      </c>
      <c r="F1190" s="31" t="str">
        <f>Nonpt_src_summary!H1190</f>
        <v>Pneumatic Devices</v>
      </c>
      <c r="G1190" s="160">
        <f>Nonpt_src_summary!I1190</f>
        <v>0</v>
      </c>
      <c r="H1190" s="124">
        <f>Nonpt_src_summary!J1190</f>
        <v>0</v>
      </c>
      <c r="I1190" s="124">
        <f>Nonpt_src_summary!K1190</f>
        <v>0</v>
      </c>
      <c r="J1190" s="124">
        <f>Nonpt_src_summary!L1190</f>
        <v>0</v>
      </c>
      <c r="K1190" s="125">
        <f>Nonpt_src_summary!M1190</f>
        <v>0</v>
      </c>
    </row>
    <row r="1191" spans="1:11">
      <c r="A1191" s="31" t="s">
        <v>151</v>
      </c>
      <c r="B1191" s="31" t="str">
        <f>Nonpt_src_summary!B1191</f>
        <v>Tribal</v>
      </c>
      <c r="C1191" s="31">
        <f>Nonpt_src_summary!E1191</f>
        <v>38</v>
      </c>
      <c r="D1191" s="31" t="str">
        <f>Nonpt_src_summary!F1191</f>
        <v>38025</v>
      </c>
      <c r="E1191" s="31" t="str">
        <f>Nonpt_src_summary!G1191</f>
        <v>2310010300</v>
      </c>
      <c r="F1191" s="31" t="str">
        <f>Nonpt_src_summary!H1191</f>
        <v>Pneumatic Devices</v>
      </c>
      <c r="G1191" s="160">
        <f>Nonpt_src_summary!I1191</f>
        <v>0</v>
      </c>
      <c r="H1191" s="124">
        <f>Nonpt_src_summary!J1191</f>
        <v>1432.7537240075615</v>
      </c>
      <c r="I1191" s="124">
        <f>Nonpt_src_summary!K1191</f>
        <v>0</v>
      </c>
      <c r="J1191" s="124">
        <f>Nonpt_src_summary!L1191</f>
        <v>0</v>
      </c>
      <c r="K1191" s="125">
        <f>Nonpt_src_summary!M1191</f>
        <v>0</v>
      </c>
    </row>
    <row r="1192" spans="1:11">
      <c r="A1192" s="31" t="s">
        <v>151</v>
      </c>
      <c r="B1192" s="31" t="str">
        <f>Nonpt_src_summary!B1192</f>
        <v>Tribal</v>
      </c>
      <c r="C1192" s="31">
        <f>Nonpt_src_summary!E1192</f>
        <v>38</v>
      </c>
      <c r="D1192" s="31" t="str">
        <f>Nonpt_src_summary!F1192</f>
        <v>38025</v>
      </c>
      <c r="E1192" s="31" t="str">
        <f>Nonpt_src_summary!G1192</f>
        <v>2310021300</v>
      </c>
      <c r="F1192" s="31" t="str">
        <f>Nonpt_src_summary!H1192</f>
        <v>Pneumatic Devices</v>
      </c>
      <c r="G1192" s="160">
        <f>Nonpt_src_summary!I1192</f>
        <v>0</v>
      </c>
      <c r="H1192" s="124">
        <f>Nonpt_src_summary!J1192</f>
        <v>0</v>
      </c>
      <c r="I1192" s="124">
        <f>Nonpt_src_summary!K1192</f>
        <v>0</v>
      </c>
      <c r="J1192" s="124">
        <f>Nonpt_src_summary!L1192</f>
        <v>0</v>
      </c>
      <c r="K1192" s="125">
        <f>Nonpt_src_summary!M1192</f>
        <v>0</v>
      </c>
    </row>
    <row r="1193" spans="1:11">
      <c r="A1193" s="31" t="s">
        <v>151</v>
      </c>
      <c r="B1193" s="31" t="str">
        <f>Nonpt_src_summary!B1193</f>
        <v>Tribal</v>
      </c>
      <c r="C1193" s="31">
        <f>Nonpt_src_summary!E1193</f>
        <v>38</v>
      </c>
      <c r="D1193" s="31" t="str">
        <f>Nonpt_src_summary!F1193</f>
        <v>38025</v>
      </c>
      <c r="E1193" s="31" t="str">
        <f>Nonpt_src_summary!G1193</f>
        <v>2310023300</v>
      </c>
      <c r="F1193" s="31" t="str">
        <f>Nonpt_src_summary!H1193</f>
        <v>Pneumatic Devices</v>
      </c>
      <c r="G1193" s="160">
        <f>Nonpt_src_summary!I1193</f>
        <v>0</v>
      </c>
      <c r="H1193" s="124">
        <f>Nonpt_src_summary!J1193</f>
        <v>0</v>
      </c>
      <c r="I1193" s="124">
        <f>Nonpt_src_summary!K1193</f>
        <v>0</v>
      </c>
      <c r="J1193" s="124">
        <f>Nonpt_src_summary!L1193</f>
        <v>0</v>
      </c>
      <c r="K1193" s="125">
        <f>Nonpt_src_summary!M1193</f>
        <v>0</v>
      </c>
    </row>
    <row r="1194" spans="1:11">
      <c r="A1194" s="31" t="s">
        <v>151</v>
      </c>
      <c r="B1194" s="31" t="str">
        <f>Nonpt_src_summary!B1194</f>
        <v>Tribal</v>
      </c>
      <c r="C1194" s="31">
        <f>Nonpt_src_summary!E1194</f>
        <v>30</v>
      </c>
      <c r="D1194" s="31" t="str">
        <f>Nonpt_src_summary!F1194</f>
        <v>30025</v>
      </c>
      <c r="E1194" s="31" t="str">
        <f>Nonpt_src_summary!G1194</f>
        <v>2310010300</v>
      </c>
      <c r="F1194" s="31" t="str">
        <f>Nonpt_src_summary!H1194</f>
        <v>Pneumatic Devices</v>
      </c>
      <c r="G1194" s="160">
        <f>Nonpt_src_summary!I1194</f>
        <v>0</v>
      </c>
      <c r="H1194" s="124">
        <f>Nonpt_src_summary!J1194</f>
        <v>0</v>
      </c>
      <c r="I1194" s="124">
        <f>Nonpt_src_summary!K1194</f>
        <v>0</v>
      </c>
      <c r="J1194" s="124">
        <f>Nonpt_src_summary!L1194</f>
        <v>0</v>
      </c>
      <c r="K1194" s="125">
        <f>Nonpt_src_summary!M1194</f>
        <v>0</v>
      </c>
    </row>
    <row r="1195" spans="1:11">
      <c r="A1195" s="31" t="s">
        <v>151</v>
      </c>
      <c r="B1195" s="31" t="str">
        <f>Nonpt_src_summary!B1195</f>
        <v>Tribal</v>
      </c>
      <c r="C1195" s="31">
        <f>Nonpt_src_summary!E1195</f>
        <v>30</v>
      </c>
      <c r="D1195" s="31" t="str">
        <f>Nonpt_src_summary!F1195</f>
        <v>30025</v>
      </c>
      <c r="E1195" s="31" t="str">
        <f>Nonpt_src_summary!G1195</f>
        <v>2310021300</v>
      </c>
      <c r="F1195" s="31" t="str">
        <f>Nonpt_src_summary!H1195</f>
        <v>Pneumatic Devices</v>
      </c>
      <c r="G1195" s="160">
        <f>Nonpt_src_summary!I1195</f>
        <v>0</v>
      </c>
      <c r="H1195" s="124">
        <f>Nonpt_src_summary!J1195</f>
        <v>0</v>
      </c>
      <c r="I1195" s="124">
        <f>Nonpt_src_summary!K1195</f>
        <v>0</v>
      </c>
      <c r="J1195" s="124">
        <f>Nonpt_src_summary!L1195</f>
        <v>0</v>
      </c>
      <c r="K1195" s="125">
        <f>Nonpt_src_summary!M1195</f>
        <v>0</v>
      </c>
    </row>
    <row r="1196" spans="1:11">
      <c r="A1196" s="31" t="s">
        <v>151</v>
      </c>
      <c r="B1196" s="31" t="str">
        <f>Nonpt_src_summary!B1196</f>
        <v>Tribal</v>
      </c>
      <c r="C1196" s="31">
        <f>Nonpt_src_summary!E1196</f>
        <v>30</v>
      </c>
      <c r="D1196" s="31" t="str">
        <f>Nonpt_src_summary!F1196</f>
        <v>30025</v>
      </c>
      <c r="E1196" s="31" t="str">
        <f>Nonpt_src_summary!G1196</f>
        <v>2310023300</v>
      </c>
      <c r="F1196" s="31" t="str">
        <f>Nonpt_src_summary!H1196</f>
        <v>Pneumatic Devices</v>
      </c>
      <c r="G1196" s="160">
        <f>Nonpt_src_summary!I1196</f>
        <v>0</v>
      </c>
      <c r="H1196" s="124">
        <f>Nonpt_src_summary!J1196</f>
        <v>0</v>
      </c>
      <c r="I1196" s="124">
        <f>Nonpt_src_summary!K1196</f>
        <v>0</v>
      </c>
      <c r="J1196" s="124">
        <f>Nonpt_src_summary!L1196</f>
        <v>0</v>
      </c>
      <c r="K1196" s="125">
        <f>Nonpt_src_summary!M1196</f>
        <v>0</v>
      </c>
    </row>
    <row r="1197" spans="1:11">
      <c r="A1197" s="31" t="s">
        <v>151</v>
      </c>
      <c r="B1197" s="31" t="str">
        <f>Nonpt_src_summary!B1197</f>
        <v>Tribal</v>
      </c>
      <c r="C1197" s="31">
        <f>Nonpt_src_summary!E1197</f>
        <v>30</v>
      </c>
      <c r="D1197" s="31" t="str">
        <f>Nonpt_src_summary!F1197</f>
        <v>30033</v>
      </c>
      <c r="E1197" s="31" t="str">
        <f>Nonpt_src_summary!G1197</f>
        <v>2310010300</v>
      </c>
      <c r="F1197" s="31" t="str">
        <f>Nonpt_src_summary!H1197</f>
        <v>Pneumatic Devices</v>
      </c>
      <c r="G1197" s="160">
        <f>Nonpt_src_summary!I1197</f>
        <v>0</v>
      </c>
      <c r="H1197" s="124">
        <f>Nonpt_src_summary!J1197</f>
        <v>0</v>
      </c>
      <c r="I1197" s="124">
        <f>Nonpt_src_summary!K1197</f>
        <v>0</v>
      </c>
      <c r="J1197" s="124">
        <f>Nonpt_src_summary!L1197</f>
        <v>0</v>
      </c>
      <c r="K1197" s="125">
        <f>Nonpt_src_summary!M1197</f>
        <v>0</v>
      </c>
    </row>
    <row r="1198" spans="1:11">
      <c r="A1198" s="31" t="s">
        <v>151</v>
      </c>
      <c r="B1198" s="31" t="str">
        <f>Nonpt_src_summary!B1198</f>
        <v>Tribal</v>
      </c>
      <c r="C1198" s="31">
        <f>Nonpt_src_summary!E1198</f>
        <v>30</v>
      </c>
      <c r="D1198" s="31" t="str">
        <f>Nonpt_src_summary!F1198</f>
        <v>30033</v>
      </c>
      <c r="E1198" s="31" t="str">
        <f>Nonpt_src_summary!G1198</f>
        <v>2310021300</v>
      </c>
      <c r="F1198" s="31" t="str">
        <f>Nonpt_src_summary!H1198</f>
        <v>Pneumatic Devices</v>
      </c>
      <c r="G1198" s="160">
        <f>Nonpt_src_summary!I1198</f>
        <v>0</v>
      </c>
      <c r="H1198" s="124">
        <f>Nonpt_src_summary!J1198</f>
        <v>0</v>
      </c>
      <c r="I1198" s="124">
        <f>Nonpt_src_summary!K1198</f>
        <v>0</v>
      </c>
      <c r="J1198" s="124">
        <f>Nonpt_src_summary!L1198</f>
        <v>0</v>
      </c>
      <c r="K1198" s="125">
        <f>Nonpt_src_summary!M1198</f>
        <v>0</v>
      </c>
    </row>
    <row r="1199" spans="1:11">
      <c r="A1199" s="31" t="s">
        <v>151</v>
      </c>
      <c r="B1199" s="31" t="str">
        <f>Nonpt_src_summary!B1199</f>
        <v>Tribal</v>
      </c>
      <c r="C1199" s="31">
        <f>Nonpt_src_summary!E1199</f>
        <v>30</v>
      </c>
      <c r="D1199" s="31" t="str">
        <f>Nonpt_src_summary!F1199</f>
        <v>30033</v>
      </c>
      <c r="E1199" s="31" t="str">
        <f>Nonpt_src_summary!G1199</f>
        <v>2310023300</v>
      </c>
      <c r="F1199" s="31" t="str">
        <f>Nonpt_src_summary!H1199</f>
        <v>Pneumatic Devices</v>
      </c>
      <c r="G1199" s="160">
        <f>Nonpt_src_summary!I1199</f>
        <v>0</v>
      </c>
      <c r="H1199" s="124">
        <f>Nonpt_src_summary!J1199</f>
        <v>0</v>
      </c>
      <c r="I1199" s="124">
        <f>Nonpt_src_summary!K1199</f>
        <v>0</v>
      </c>
      <c r="J1199" s="124">
        <f>Nonpt_src_summary!L1199</f>
        <v>0</v>
      </c>
      <c r="K1199" s="125">
        <f>Nonpt_src_summary!M1199</f>
        <v>0</v>
      </c>
    </row>
    <row r="1200" spans="1:11">
      <c r="A1200" s="31" t="s">
        <v>151</v>
      </c>
      <c r="B1200" s="31" t="str">
        <f>Nonpt_src_summary!B1200</f>
        <v>Tribal</v>
      </c>
      <c r="C1200" s="31">
        <f>Nonpt_src_summary!E1200</f>
        <v>38</v>
      </c>
      <c r="D1200" s="31" t="str">
        <f>Nonpt_src_summary!F1200</f>
        <v>38033</v>
      </c>
      <c r="E1200" s="31" t="str">
        <f>Nonpt_src_summary!G1200</f>
        <v>2310010300</v>
      </c>
      <c r="F1200" s="31" t="str">
        <f>Nonpt_src_summary!H1200</f>
        <v>Pneumatic Devices</v>
      </c>
      <c r="G1200" s="160">
        <f>Nonpt_src_summary!I1200</f>
        <v>0</v>
      </c>
      <c r="H1200" s="124">
        <f>Nonpt_src_summary!J1200</f>
        <v>0</v>
      </c>
      <c r="I1200" s="124">
        <f>Nonpt_src_summary!K1200</f>
        <v>0</v>
      </c>
      <c r="J1200" s="124">
        <f>Nonpt_src_summary!L1200</f>
        <v>0</v>
      </c>
      <c r="K1200" s="125">
        <f>Nonpt_src_summary!M1200</f>
        <v>0</v>
      </c>
    </row>
    <row r="1201" spans="1:11">
      <c r="A1201" s="31" t="s">
        <v>151</v>
      </c>
      <c r="B1201" s="31" t="str">
        <f>Nonpt_src_summary!B1201</f>
        <v>Tribal</v>
      </c>
      <c r="C1201" s="31">
        <f>Nonpt_src_summary!E1201</f>
        <v>38</v>
      </c>
      <c r="D1201" s="31" t="str">
        <f>Nonpt_src_summary!F1201</f>
        <v>38033</v>
      </c>
      <c r="E1201" s="31" t="str">
        <f>Nonpt_src_summary!G1201</f>
        <v>2310021300</v>
      </c>
      <c r="F1201" s="31" t="str">
        <f>Nonpt_src_summary!H1201</f>
        <v>Pneumatic Devices</v>
      </c>
      <c r="G1201" s="160">
        <f>Nonpt_src_summary!I1201</f>
        <v>0</v>
      </c>
      <c r="H1201" s="124">
        <f>Nonpt_src_summary!J1201</f>
        <v>0</v>
      </c>
      <c r="I1201" s="124">
        <f>Nonpt_src_summary!K1201</f>
        <v>0</v>
      </c>
      <c r="J1201" s="124">
        <f>Nonpt_src_summary!L1201</f>
        <v>0</v>
      </c>
      <c r="K1201" s="125">
        <f>Nonpt_src_summary!M1201</f>
        <v>0</v>
      </c>
    </row>
    <row r="1202" spans="1:11">
      <c r="A1202" s="31" t="s">
        <v>151</v>
      </c>
      <c r="B1202" s="31" t="str">
        <f>Nonpt_src_summary!B1202</f>
        <v>Tribal</v>
      </c>
      <c r="C1202" s="31">
        <f>Nonpt_src_summary!E1202</f>
        <v>38</v>
      </c>
      <c r="D1202" s="31" t="str">
        <f>Nonpt_src_summary!F1202</f>
        <v>38033</v>
      </c>
      <c r="E1202" s="31" t="str">
        <f>Nonpt_src_summary!G1202</f>
        <v>2310023300</v>
      </c>
      <c r="F1202" s="31" t="str">
        <f>Nonpt_src_summary!H1202</f>
        <v>Pneumatic Devices</v>
      </c>
      <c r="G1202" s="160">
        <f>Nonpt_src_summary!I1202</f>
        <v>0</v>
      </c>
      <c r="H1202" s="124">
        <f>Nonpt_src_summary!J1202</f>
        <v>0</v>
      </c>
      <c r="I1202" s="124">
        <f>Nonpt_src_summary!K1202</f>
        <v>0</v>
      </c>
      <c r="J1202" s="124">
        <f>Nonpt_src_summary!L1202</f>
        <v>0</v>
      </c>
      <c r="K1202" s="125">
        <f>Nonpt_src_summary!M1202</f>
        <v>0</v>
      </c>
    </row>
    <row r="1203" spans="1:11">
      <c r="A1203" s="31" t="s">
        <v>151</v>
      </c>
      <c r="B1203" s="31" t="str">
        <f>Nonpt_src_summary!B1203</f>
        <v>Tribal</v>
      </c>
      <c r="C1203" s="31">
        <f>Nonpt_src_summary!E1203</f>
        <v>46</v>
      </c>
      <c r="D1203" s="31" t="str">
        <f>Nonpt_src_summary!F1203</f>
        <v>46063</v>
      </c>
      <c r="E1203" s="31" t="str">
        <f>Nonpt_src_summary!G1203</f>
        <v>2310010300</v>
      </c>
      <c r="F1203" s="31" t="str">
        <f>Nonpt_src_summary!H1203</f>
        <v>Pneumatic Devices</v>
      </c>
      <c r="G1203" s="160">
        <f>Nonpt_src_summary!I1203</f>
        <v>0</v>
      </c>
      <c r="H1203" s="124">
        <f>Nonpt_src_summary!J1203</f>
        <v>0</v>
      </c>
      <c r="I1203" s="124">
        <f>Nonpt_src_summary!K1203</f>
        <v>0</v>
      </c>
      <c r="J1203" s="124">
        <f>Nonpt_src_summary!L1203</f>
        <v>0</v>
      </c>
      <c r="K1203" s="125">
        <f>Nonpt_src_summary!M1203</f>
        <v>0</v>
      </c>
    </row>
    <row r="1204" spans="1:11">
      <c r="A1204" s="31" t="s">
        <v>151</v>
      </c>
      <c r="B1204" s="31" t="str">
        <f>Nonpt_src_summary!B1204</f>
        <v>Tribal</v>
      </c>
      <c r="C1204" s="31">
        <f>Nonpt_src_summary!E1204</f>
        <v>46</v>
      </c>
      <c r="D1204" s="31" t="str">
        <f>Nonpt_src_summary!F1204</f>
        <v>46063</v>
      </c>
      <c r="E1204" s="31" t="str">
        <f>Nonpt_src_summary!G1204</f>
        <v>2310021300</v>
      </c>
      <c r="F1204" s="31" t="str">
        <f>Nonpt_src_summary!H1204</f>
        <v>Pneumatic Devices</v>
      </c>
      <c r="G1204" s="160">
        <f>Nonpt_src_summary!I1204</f>
        <v>0</v>
      </c>
      <c r="H1204" s="124">
        <f>Nonpt_src_summary!J1204</f>
        <v>0</v>
      </c>
      <c r="I1204" s="124">
        <f>Nonpt_src_summary!K1204</f>
        <v>0</v>
      </c>
      <c r="J1204" s="124">
        <f>Nonpt_src_summary!L1204</f>
        <v>0</v>
      </c>
      <c r="K1204" s="125">
        <f>Nonpt_src_summary!M1204</f>
        <v>0</v>
      </c>
    </row>
    <row r="1205" spans="1:11">
      <c r="A1205" s="31" t="s">
        <v>151</v>
      </c>
      <c r="B1205" s="31" t="str">
        <f>Nonpt_src_summary!B1205</f>
        <v>Tribal</v>
      </c>
      <c r="C1205" s="31">
        <f>Nonpt_src_summary!E1205</f>
        <v>46</v>
      </c>
      <c r="D1205" s="31" t="str">
        <f>Nonpt_src_summary!F1205</f>
        <v>46063</v>
      </c>
      <c r="E1205" s="31" t="str">
        <f>Nonpt_src_summary!G1205</f>
        <v>2310023300</v>
      </c>
      <c r="F1205" s="31" t="str">
        <f>Nonpt_src_summary!H1205</f>
        <v>Pneumatic Devices</v>
      </c>
      <c r="G1205" s="160">
        <f>Nonpt_src_summary!I1205</f>
        <v>0</v>
      </c>
      <c r="H1205" s="124">
        <f>Nonpt_src_summary!J1205</f>
        <v>0</v>
      </c>
      <c r="I1205" s="124">
        <f>Nonpt_src_summary!K1205</f>
        <v>0</v>
      </c>
      <c r="J1205" s="124">
        <f>Nonpt_src_summary!L1205</f>
        <v>0</v>
      </c>
      <c r="K1205" s="125">
        <f>Nonpt_src_summary!M1205</f>
        <v>0</v>
      </c>
    </row>
    <row r="1206" spans="1:11">
      <c r="A1206" s="31" t="s">
        <v>151</v>
      </c>
      <c r="B1206" s="31" t="str">
        <f>Nonpt_src_summary!B1206</f>
        <v>Tribal</v>
      </c>
      <c r="C1206" s="31">
        <f>Nonpt_src_summary!E1206</f>
        <v>30</v>
      </c>
      <c r="D1206" s="31" t="str">
        <f>Nonpt_src_summary!F1206</f>
        <v>30055</v>
      </c>
      <c r="E1206" s="31" t="str">
        <f>Nonpt_src_summary!G1206</f>
        <v>2310010300</v>
      </c>
      <c r="F1206" s="31" t="str">
        <f>Nonpt_src_summary!H1206</f>
        <v>Pneumatic Devices</v>
      </c>
      <c r="G1206" s="160">
        <f>Nonpt_src_summary!I1206</f>
        <v>0</v>
      </c>
      <c r="H1206" s="124">
        <f>Nonpt_src_summary!J1206</f>
        <v>0</v>
      </c>
      <c r="I1206" s="124">
        <f>Nonpt_src_summary!K1206</f>
        <v>0</v>
      </c>
      <c r="J1206" s="124">
        <f>Nonpt_src_summary!L1206</f>
        <v>0</v>
      </c>
      <c r="K1206" s="125">
        <f>Nonpt_src_summary!M1206</f>
        <v>0</v>
      </c>
    </row>
    <row r="1207" spans="1:11">
      <c r="A1207" s="31" t="s">
        <v>151</v>
      </c>
      <c r="B1207" s="31" t="str">
        <f>Nonpt_src_summary!B1207</f>
        <v>Tribal</v>
      </c>
      <c r="C1207" s="31">
        <f>Nonpt_src_summary!E1207</f>
        <v>30</v>
      </c>
      <c r="D1207" s="31" t="str">
        <f>Nonpt_src_summary!F1207</f>
        <v>30055</v>
      </c>
      <c r="E1207" s="31" t="str">
        <f>Nonpt_src_summary!G1207</f>
        <v>2310021300</v>
      </c>
      <c r="F1207" s="31" t="str">
        <f>Nonpt_src_summary!H1207</f>
        <v>Pneumatic Devices</v>
      </c>
      <c r="G1207" s="160">
        <f>Nonpt_src_summary!I1207</f>
        <v>0</v>
      </c>
      <c r="H1207" s="124">
        <f>Nonpt_src_summary!J1207</f>
        <v>0</v>
      </c>
      <c r="I1207" s="124">
        <f>Nonpt_src_summary!K1207</f>
        <v>0</v>
      </c>
      <c r="J1207" s="124">
        <f>Nonpt_src_summary!L1207</f>
        <v>0</v>
      </c>
      <c r="K1207" s="125">
        <f>Nonpt_src_summary!M1207</f>
        <v>0</v>
      </c>
    </row>
    <row r="1208" spans="1:11">
      <c r="A1208" s="31" t="s">
        <v>151</v>
      </c>
      <c r="B1208" s="31" t="str">
        <f>Nonpt_src_summary!B1208</f>
        <v>Tribal</v>
      </c>
      <c r="C1208" s="31">
        <f>Nonpt_src_summary!E1208</f>
        <v>30</v>
      </c>
      <c r="D1208" s="31" t="str">
        <f>Nonpt_src_summary!F1208</f>
        <v>30055</v>
      </c>
      <c r="E1208" s="31" t="str">
        <f>Nonpt_src_summary!G1208</f>
        <v>2310023300</v>
      </c>
      <c r="F1208" s="31" t="str">
        <f>Nonpt_src_summary!H1208</f>
        <v>Pneumatic Devices</v>
      </c>
      <c r="G1208" s="160">
        <f>Nonpt_src_summary!I1208</f>
        <v>0</v>
      </c>
      <c r="H1208" s="124">
        <f>Nonpt_src_summary!J1208</f>
        <v>0</v>
      </c>
      <c r="I1208" s="124">
        <f>Nonpt_src_summary!K1208</f>
        <v>0</v>
      </c>
      <c r="J1208" s="124">
        <f>Nonpt_src_summary!L1208</f>
        <v>0</v>
      </c>
      <c r="K1208" s="125">
        <f>Nonpt_src_summary!M1208</f>
        <v>0</v>
      </c>
    </row>
    <row r="1209" spans="1:11">
      <c r="A1209" s="31" t="s">
        <v>151</v>
      </c>
      <c r="B1209" s="31" t="str">
        <f>Nonpt_src_summary!B1209</f>
        <v>Tribal</v>
      </c>
      <c r="C1209" s="31">
        <f>Nonpt_src_summary!E1209</f>
        <v>38</v>
      </c>
      <c r="D1209" s="31" t="str">
        <f>Nonpt_src_summary!F1209</f>
        <v>38049</v>
      </c>
      <c r="E1209" s="31" t="str">
        <f>Nonpt_src_summary!G1209</f>
        <v>2310010300</v>
      </c>
      <c r="F1209" s="31" t="str">
        <f>Nonpt_src_summary!H1209</f>
        <v>Pneumatic Devices</v>
      </c>
      <c r="G1209" s="160">
        <f>Nonpt_src_summary!I1209</f>
        <v>0</v>
      </c>
      <c r="H1209" s="124">
        <f>Nonpt_src_summary!J1209</f>
        <v>0</v>
      </c>
      <c r="I1209" s="124">
        <f>Nonpt_src_summary!K1209</f>
        <v>0</v>
      </c>
      <c r="J1209" s="124">
        <f>Nonpt_src_summary!L1209</f>
        <v>0</v>
      </c>
      <c r="K1209" s="125">
        <f>Nonpt_src_summary!M1209</f>
        <v>0</v>
      </c>
    </row>
    <row r="1210" spans="1:11">
      <c r="A1210" s="31" t="s">
        <v>151</v>
      </c>
      <c r="B1210" s="31" t="str">
        <f>Nonpt_src_summary!B1210</f>
        <v>Tribal</v>
      </c>
      <c r="C1210" s="31">
        <f>Nonpt_src_summary!E1210</f>
        <v>38</v>
      </c>
      <c r="D1210" s="31" t="str">
        <f>Nonpt_src_summary!F1210</f>
        <v>38049</v>
      </c>
      <c r="E1210" s="31" t="str">
        <f>Nonpt_src_summary!G1210</f>
        <v>2310021300</v>
      </c>
      <c r="F1210" s="31" t="str">
        <f>Nonpt_src_summary!H1210</f>
        <v>Pneumatic Devices</v>
      </c>
      <c r="G1210" s="160">
        <f>Nonpt_src_summary!I1210</f>
        <v>0</v>
      </c>
      <c r="H1210" s="124">
        <f>Nonpt_src_summary!J1210</f>
        <v>0</v>
      </c>
      <c r="I1210" s="124">
        <f>Nonpt_src_summary!K1210</f>
        <v>0</v>
      </c>
      <c r="J1210" s="124">
        <f>Nonpt_src_summary!L1210</f>
        <v>0</v>
      </c>
      <c r="K1210" s="125">
        <f>Nonpt_src_summary!M1210</f>
        <v>0</v>
      </c>
    </row>
    <row r="1211" spans="1:11">
      <c r="A1211" s="31" t="s">
        <v>151</v>
      </c>
      <c r="B1211" s="31" t="str">
        <f>Nonpt_src_summary!B1211</f>
        <v>Tribal</v>
      </c>
      <c r="C1211" s="31">
        <f>Nonpt_src_summary!E1211</f>
        <v>38</v>
      </c>
      <c r="D1211" s="31" t="str">
        <f>Nonpt_src_summary!F1211</f>
        <v>38049</v>
      </c>
      <c r="E1211" s="31" t="str">
        <f>Nonpt_src_summary!G1211</f>
        <v>2310023300</v>
      </c>
      <c r="F1211" s="31" t="str">
        <f>Nonpt_src_summary!H1211</f>
        <v>Pneumatic Devices</v>
      </c>
      <c r="G1211" s="160">
        <f>Nonpt_src_summary!I1211</f>
        <v>0</v>
      </c>
      <c r="H1211" s="124">
        <f>Nonpt_src_summary!J1211</f>
        <v>0</v>
      </c>
      <c r="I1211" s="124">
        <f>Nonpt_src_summary!K1211</f>
        <v>0</v>
      </c>
      <c r="J1211" s="124">
        <f>Nonpt_src_summary!L1211</f>
        <v>0</v>
      </c>
      <c r="K1211" s="125">
        <f>Nonpt_src_summary!M1211</f>
        <v>0</v>
      </c>
    </row>
    <row r="1212" spans="1:11">
      <c r="A1212" s="31" t="s">
        <v>151</v>
      </c>
      <c r="B1212" s="31" t="str">
        <f>Nonpt_src_summary!B1212</f>
        <v>Tribal</v>
      </c>
      <c r="C1212" s="31">
        <f>Nonpt_src_summary!E1212</f>
        <v>38</v>
      </c>
      <c r="D1212" s="31" t="str">
        <f>Nonpt_src_summary!F1212</f>
        <v>38053</v>
      </c>
      <c r="E1212" s="31" t="str">
        <f>Nonpt_src_summary!G1212</f>
        <v>2310010300</v>
      </c>
      <c r="F1212" s="31" t="str">
        <f>Nonpt_src_summary!H1212</f>
        <v>Pneumatic Devices</v>
      </c>
      <c r="G1212" s="160">
        <f>Nonpt_src_summary!I1212</f>
        <v>0</v>
      </c>
      <c r="H1212" s="124">
        <f>Nonpt_src_summary!J1212</f>
        <v>600.24792295345094</v>
      </c>
      <c r="I1212" s="124">
        <f>Nonpt_src_summary!K1212</f>
        <v>0</v>
      </c>
      <c r="J1212" s="124">
        <f>Nonpt_src_summary!L1212</f>
        <v>0</v>
      </c>
      <c r="K1212" s="125">
        <f>Nonpt_src_summary!M1212</f>
        <v>0</v>
      </c>
    </row>
    <row r="1213" spans="1:11">
      <c r="A1213" s="31" t="s">
        <v>151</v>
      </c>
      <c r="B1213" s="31" t="str">
        <f>Nonpt_src_summary!B1213</f>
        <v>Tribal</v>
      </c>
      <c r="C1213" s="31">
        <f>Nonpt_src_summary!E1213</f>
        <v>38</v>
      </c>
      <c r="D1213" s="31" t="str">
        <f>Nonpt_src_summary!F1213</f>
        <v>38053</v>
      </c>
      <c r="E1213" s="31" t="str">
        <f>Nonpt_src_summary!G1213</f>
        <v>2310021300</v>
      </c>
      <c r="F1213" s="31" t="str">
        <f>Nonpt_src_summary!H1213</f>
        <v>Pneumatic Devices</v>
      </c>
      <c r="G1213" s="160">
        <f>Nonpt_src_summary!I1213</f>
        <v>0</v>
      </c>
      <c r="H1213" s="124">
        <f>Nonpt_src_summary!J1213</f>
        <v>0</v>
      </c>
      <c r="I1213" s="124">
        <f>Nonpt_src_summary!K1213</f>
        <v>0</v>
      </c>
      <c r="J1213" s="124">
        <f>Nonpt_src_summary!L1213</f>
        <v>0</v>
      </c>
      <c r="K1213" s="125">
        <f>Nonpt_src_summary!M1213</f>
        <v>0</v>
      </c>
    </row>
    <row r="1214" spans="1:11">
      <c r="A1214" s="31" t="s">
        <v>151</v>
      </c>
      <c r="B1214" s="31" t="str">
        <f>Nonpt_src_summary!B1214</f>
        <v>Tribal</v>
      </c>
      <c r="C1214" s="31">
        <f>Nonpt_src_summary!E1214</f>
        <v>38</v>
      </c>
      <c r="D1214" s="31" t="str">
        <f>Nonpt_src_summary!F1214</f>
        <v>38053</v>
      </c>
      <c r="E1214" s="31" t="str">
        <f>Nonpt_src_summary!G1214</f>
        <v>2310023300</v>
      </c>
      <c r="F1214" s="31" t="str">
        <f>Nonpt_src_summary!H1214</f>
        <v>Pneumatic Devices</v>
      </c>
      <c r="G1214" s="160">
        <f>Nonpt_src_summary!I1214</f>
        <v>0</v>
      </c>
      <c r="H1214" s="124">
        <f>Nonpt_src_summary!J1214</f>
        <v>0</v>
      </c>
      <c r="I1214" s="124">
        <f>Nonpt_src_summary!K1214</f>
        <v>0</v>
      </c>
      <c r="J1214" s="124">
        <f>Nonpt_src_summary!L1214</f>
        <v>0</v>
      </c>
      <c r="K1214" s="125">
        <f>Nonpt_src_summary!M1214</f>
        <v>0</v>
      </c>
    </row>
    <row r="1215" spans="1:11">
      <c r="A1215" s="31" t="s">
        <v>151</v>
      </c>
      <c r="B1215" s="31" t="str">
        <f>Nonpt_src_summary!B1215</f>
        <v>Tribal</v>
      </c>
      <c r="C1215" s="31">
        <f>Nonpt_src_summary!E1215</f>
        <v>38</v>
      </c>
      <c r="D1215" s="31" t="str">
        <f>Nonpt_src_summary!F1215</f>
        <v>38055</v>
      </c>
      <c r="E1215" s="31" t="str">
        <f>Nonpt_src_summary!G1215</f>
        <v>2310010300</v>
      </c>
      <c r="F1215" s="31" t="str">
        <f>Nonpt_src_summary!H1215</f>
        <v>Pneumatic Devices</v>
      </c>
      <c r="G1215" s="160">
        <f>Nonpt_src_summary!I1215</f>
        <v>0</v>
      </c>
      <c r="H1215" s="124">
        <f>Nonpt_src_summary!J1215</f>
        <v>163.83799999999999</v>
      </c>
      <c r="I1215" s="124">
        <f>Nonpt_src_summary!K1215</f>
        <v>0</v>
      </c>
      <c r="J1215" s="124">
        <f>Nonpt_src_summary!L1215</f>
        <v>0</v>
      </c>
      <c r="K1215" s="125">
        <f>Nonpt_src_summary!M1215</f>
        <v>0</v>
      </c>
    </row>
    <row r="1216" spans="1:11">
      <c r="A1216" s="31" t="s">
        <v>151</v>
      </c>
      <c r="B1216" s="31" t="str">
        <f>Nonpt_src_summary!B1216</f>
        <v>Tribal</v>
      </c>
      <c r="C1216" s="31">
        <f>Nonpt_src_summary!E1216</f>
        <v>38</v>
      </c>
      <c r="D1216" s="31" t="str">
        <f>Nonpt_src_summary!F1216</f>
        <v>38055</v>
      </c>
      <c r="E1216" s="31" t="str">
        <f>Nonpt_src_summary!G1216</f>
        <v>2310021300</v>
      </c>
      <c r="F1216" s="31" t="str">
        <f>Nonpt_src_summary!H1216</f>
        <v>Pneumatic Devices</v>
      </c>
      <c r="G1216" s="160">
        <f>Nonpt_src_summary!I1216</f>
        <v>0</v>
      </c>
      <c r="H1216" s="124">
        <f>Nonpt_src_summary!J1216</f>
        <v>0</v>
      </c>
      <c r="I1216" s="124">
        <f>Nonpt_src_summary!K1216</f>
        <v>0</v>
      </c>
      <c r="J1216" s="124">
        <f>Nonpt_src_summary!L1216</f>
        <v>0</v>
      </c>
      <c r="K1216" s="125">
        <f>Nonpt_src_summary!M1216</f>
        <v>0</v>
      </c>
    </row>
    <row r="1217" spans="1:11">
      <c r="A1217" s="31" t="s">
        <v>151</v>
      </c>
      <c r="B1217" s="31" t="str">
        <f>Nonpt_src_summary!B1217</f>
        <v>Tribal</v>
      </c>
      <c r="C1217" s="31">
        <f>Nonpt_src_summary!E1217</f>
        <v>38</v>
      </c>
      <c r="D1217" s="31" t="str">
        <f>Nonpt_src_summary!F1217</f>
        <v>38055</v>
      </c>
      <c r="E1217" s="31" t="str">
        <f>Nonpt_src_summary!G1217</f>
        <v>2310023300</v>
      </c>
      <c r="F1217" s="31" t="str">
        <f>Nonpt_src_summary!H1217</f>
        <v>Pneumatic Devices</v>
      </c>
      <c r="G1217" s="160">
        <f>Nonpt_src_summary!I1217</f>
        <v>0</v>
      </c>
      <c r="H1217" s="124">
        <f>Nonpt_src_summary!J1217</f>
        <v>0</v>
      </c>
      <c r="I1217" s="124">
        <f>Nonpt_src_summary!K1217</f>
        <v>0</v>
      </c>
      <c r="J1217" s="124">
        <f>Nonpt_src_summary!L1217</f>
        <v>0</v>
      </c>
      <c r="K1217" s="125">
        <f>Nonpt_src_summary!M1217</f>
        <v>0</v>
      </c>
    </row>
    <row r="1218" spans="1:11">
      <c r="A1218" s="31" t="s">
        <v>151</v>
      </c>
      <c r="B1218" s="31" t="str">
        <f>Nonpt_src_summary!B1218</f>
        <v>Tribal</v>
      </c>
      <c r="C1218" s="31">
        <f>Nonpt_src_summary!E1218</f>
        <v>38</v>
      </c>
      <c r="D1218" s="31" t="str">
        <f>Nonpt_src_summary!F1218</f>
        <v>38061</v>
      </c>
      <c r="E1218" s="31" t="str">
        <f>Nonpt_src_summary!G1218</f>
        <v>2310010300</v>
      </c>
      <c r="F1218" s="31" t="str">
        <f>Nonpt_src_summary!H1218</f>
        <v>Pneumatic Devices</v>
      </c>
      <c r="G1218" s="160">
        <f>Nonpt_src_summary!I1218</f>
        <v>0</v>
      </c>
      <c r="H1218" s="124">
        <f>Nonpt_src_summary!J1218</f>
        <v>1758.534187662902</v>
      </c>
      <c r="I1218" s="124">
        <f>Nonpt_src_summary!K1218</f>
        <v>0</v>
      </c>
      <c r="J1218" s="124">
        <f>Nonpt_src_summary!L1218</f>
        <v>0</v>
      </c>
      <c r="K1218" s="125">
        <f>Nonpt_src_summary!M1218</f>
        <v>0</v>
      </c>
    </row>
    <row r="1219" spans="1:11">
      <c r="A1219" s="31" t="s">
        <v>151</v>
      </c>
      <c r="B1219" s="31" t="str">
        <f>Nonpt_src_summary!B1219</f>
        <v>Tribal</v>
      </c>
      <c r="C1219" s="31">
        <f>Nonpt_src_summary!E1219</f>
        <v>38</v>
      </c>
      <c r="D1219" s="31" t="str">
        <f>Nonpt_src_summary!F1219</f>
        <v>38061</v>
      </c>
      <c r="E1219" s="31" t="str">
        <f>Nonpt_src_summary!G1219</f>
        <v>2310021300</v>
      </c>
      <c r="F1219" s="31" t="str">
        <f>Nonpt_src_summary!H1219</f>
        <v>Pneumatic Devices</v>
      </c>
      <c r="G1219" s="160">
        <f>Nonpt_src_summary!I1219</f>
        <v>0</v>
      </c>
      <c r="H1219" s="124">
        <f>Nonpt_src_summary!J1219</f>
        <v>0</v>
      </c>
      <c r="I1219" s="124">
        <f>Nonpt_src_summary!K1219</f>
        <v>0</v>
      </c>
      <c r="J1219" s="124">
        <f>Nonpt_src_summary!L1219</f>
        <v>0</v>
      </c>
      <c r="K1219" s="125">
        <f>Nonpt_src_summary!M1219</f>
        <v>0</v>
      </c>
    </row>
    <row r="1220" spans="1:11">
      <c r="A1220" s="31" t="s">
        <v>151</v>
      </c>
      <c r="B1220" s="31" t="str">
        <f>Nonpt_src_summary!B1220</f>
        <v>Tribal</v>
      </c>
      <c r="C1220" s="31">
        <f>Nonpt_src_summary!E1220</f>
        <v>38</v>
      </c>
      <c r="D1220" s="31" t="str">
        <f>Nonpt_src_summary!F1220</f>
        <v>38061</v>
      </c>
      <c r="E1220" s="31" t="str">
        <f>Nonpt_src_summary!G1220</f>
        <v>2310023300</v>
      </c>
      <c r="F1220" s="31" t="str">
        <f>Nonpt_src_summary!H1220</f>
        <v>Pneumatic Devices</v>
      </c>
      <c r="G1220" s="160">
        <f>Nonpt_src_summary!I1220</f>
        <v>0</v>
      </c>
      <c r="H1220" s="124">
        <f>Nonpt_src_summary!J1220</f>
        <v>0</v>
      </c>
      <c r="I1220" s="124">
        <f>Nonpt_src_summary!K1220</f>
        <v>0</v>
      </c>
      <c r="J1220" s="124">
        <f>Nonpt_src_summary!L1220</f>
        <v>0</v>
      </c>
      <c r="K1220" s="125">
        <f>Nonpt_src_summary!M1220</f>
        <v>0</v>
      </c>
    </row>
    <row r="1221" spans="1:11">
      <c r="A1221" s="31" t="s">
        <v>151</v>
      </c>
      <c r="B1221" s="31" t="str">
        <f>Nonpt_src_summary!B1221</f>
        <v>Tribal</v>
      </c>
      <c r="C1221" s="31">
        <f>Nonpt_src_summary!E1221</f>
        <v>30</v>
      </c>
      <c r="D1221" s="31" t="str">
        <f>Nonpt_src_summary!F1221</f>
        <v>30071</v>
      </c>
      <c r="E1221" s="31" t="str">
        <f>Nonpt_src_summary!G1221</f>
        <v>2310010300</v>
      </c>
      <c r="F1221" s="31" t="str">
        <f>Nonpt_src_summary!H1221</f>
        <v>Pneumatic Devices</v>
      </c>
      <c r="G1221" s="160">
        <f>Nonpt_src_summary!I1221</f>
        <v>0</v>
      </c>
      <c r="H1221" s="124">
        <f>Nonpt_src_summary!J1221</f>
        <v>0</v>
      </c>
      <c r="I1221" s="124">
        <f>Nonpt_src_summary!K1221</f>
        <v>0</v>
      </c>
      <c r="J1221" s="124">
        <f>Nonpt_src_summary!L1221</f>
        <v>0</v>
      </c>
      <c r="K1221" s="125">
        <f>Nonpt_src_summary!M1221</f>
        <v>0</v>
      </c>
    </row>
    <row r="1222" spans="1:11">
      <c r="A1222" s="31" t="s">
        <v>151</v>
      </c>
      <c r="B1222" s="31" t="str">
        <f>Nonpt_src_summary!B1222</f>
        <v>Tribal</v>
      </c>
      <c r="C1222" s="31">
        <f>Nonpt_src_summary!E1222</f>
        <v>30</v>
      </c>
      <c r="D1222" s="31" t="str">
        <f>Nonpt_src_summary!F1222</f>
        <v>30071</v>
      </c>
      <c r="E1222" s="31" t="str">
        <f>Nonpt_src_summary!G1222</f>
        <v>2310021300</v>
      </c>
      <c r="F1222" s="31" t="str">
        <f>Nonpt_src_summary!H1222</f>
        <v>Pneumatic Devices</v>
      </c>
      <c r="G1222" s="160">
        <f>Nonpt_src_summary!I1222</f>
        <v>0</v>
      </c>
      <c r="H1222" s="124">
        <f>Nonpt_src_summary!J1222</f>
        <v>0</v>
      </c>
      <c r="I1222" s="124">
        <f>Nonpt_src_summary!K1222</f>
        <v>0</v>
      </c>
      <c r="J1222" s="124">
        <f>Nonpt_src_summary!L1222</f>
        <v>0</v>
      </c>
      <c r="K1222" s="125">
        <f>Nonpt_src_summary!M1222</f>
        <v>0</v>
      </c>
    </row>
    <row r="1223" spans="1:11">
      <c r="A1223" s="31" t="s">
        <v>151</v>
      </c>
      <c r="B1223" s="31" t="str">
        <f>Nonpt_src_summary!B1223</f>
        <v>Tribal</v>
      </c>
      <c r="C1223" s="31">
        <f>Nonpt_src_summary!E1223</f>
        <v>30</v>
      </c>
      <c r="D1223" s="31" t="str">
        <f>Nonpt_src_summary!F1223</f>
        <v>30071</v>
      </c>
      <c r="E1223" s="31" t="str">
        <f>Nonpt_src_summary!G1223</f>
        <v>2310023300</v>
      </c>
      <c r="F1223" s="31" t="str">
        <f>Nonpt_src_summary!H1223</f>
        <v>Pneumatic Devices</v>
      </c>
      <c r="G1223" s="160">
        <f>Nonpt_src_summary!I1223</f>
        <v>0</v>
      </c>
      <c r="H1223" s="124">
        <f>Nonpt_src_summary!J1223</f>
        <v>0</v>
      </c>
      <c r="I1223" s="124">
        <f>Nonpt_src_summary!K1223</f>
        <v>0</v>
      </c>
      <c r="J1223" s="124">
        <f>Nonpt_src_summary!L1223</f>
        <v>0</v>
      </c>
      <c r="K1223" s="125">
        <f>Nonpt_src_summary!M1223</f>
        <v>0</v>
      </c>
    </row>
    <row r="1224" spans="1:11">
      <c r="A1224" s="31" t="s">
        <v>151</v>
      </c>
      <c r="B1224" s="31" t="str">
        <f>Nonpt_src_summary!B1224</f>
        <v>Tribal</v>
      </c>
      <c r="C1224" s="31">
        <f>Nonpt_src_summary!E1224</f>
        <v>30</v>
      </c>
      <c r="D1224" s="31" t="str">
        <f>Nonpt_src_summary!F1224</f>
        <v>30079</v>
      </c>
      <c r="E1224" s="31" t="str">
        <f>Nonpt_src_summary!G1224</f>
        <v>2310010300</v>
      </c>
      <c r="F1224" s="31" t="str">
        <f>Nonpt_src_summary!H1224</f>
        <v>Pneumatic Devices</v>
      </c>
      <c r="G1224" s="160">
        <f>Nonpt_src_summary!I1224</f>
        <v>0</v>
      </c>
      <c r="H1224" s="124">
        <f>Nonpt_src_summary!J1224</f>
        <v>0</v>
      </c>
      <c r="I1224" s="124">
        <f>Nonpt_src_summary!K1224</f>
        <v>0</v>
      </c>
      <c r="J1224" s="124">
        <f>Nonpt_src_summary!L1224</f>
        <v>0</v>
      </c>
      <c r="K1224" s="125">
        <f>Nonpt_src_summary!M1224</f>
        <v>0</v>
      </c>
    </row>
    <row r="1225" spans="1:11">
      <c r="A1225" s="31" t="s">
        <v>151</v>
      </c>
      <c r="B1225" s="31" t="str">
        <f>Nonpt_src_summary!B1225</f>
        <v>Tribal</v>
      </c>
      <c r="C1225" s="31">
        <f>Nonpt_src_summary!E1225</f>
        <v>30</v>
      </c>
      <c r="D1225" s="31" t="str">
        <f>Nonpt_src_summary!F1225</f>
        <v>30079</v>
      </c>
      <c r="E1225" s="31" t="str">
        <f>Nonpt_src_summary!G1225</f>
        <v>2310021300</v>
      </c>
      <c r="F1225" s="31" t="str">
        <f>Nonpt_src_summary!H1225</f>
        <v>Pneumatic Devices</v>
      </c>
      <c r="G1225" s="160">
        <f>Nonpt_src_summary!I1225</f>
        <v>0</v>
      </c>
      <c r="H1225" s="124">
        <f>Nonpt_src_summary!J1225</f>
        <v>0</v>
      </c>
      <c r="I1225" s="124">
        <f>Nonpt_src_summary!K1225</f>
        <v>0</v>
      </c>
      <c r="J1225" s="124">
        <f>Nonpt_src_summary!L1225</f>
        <v>0</v>
      </c>
      <c r="K1225" s="125">
        <f>Nonpt_src_summary!M1225</f>
        <v>0</v>
      </c>
    </row>
    <row r="1226" spans="1:11">
      <c r="A1226" s="31" t="s">
        <v>151</v>
      </c>
      <c r="B1226" s="31" t="str">
        <f>Nonpt_src_summary!B1226</f>
        <v>Tribal</v>
      </c>
      <c r="C1226" s="31">
        <f>Nonpt_src_summary!E1226</f>
        <v>30</v>
      </c>
      <c r="D1226" s="31" t="str">
        <f>Nonpt_src_summary!F1226</f>
        <v>30079</v>
      </c>
      <c r="E1226" s="31" t="str">
        <f>Nonpt_src_summary!G1226</f>
        <v>2310023300</v>
      </c>
      <c r="F1226" s="31" t="str">
        <f>Nonpt_src_summary!H1226</f>
        <v>Pneumatic Devices</v>
      </c>
      <c r="G1226" s="160">
        <f>Nonpt_src_summary!I1226</f>
        <v>0</v>
      </c>
      <c r="H1226" s="124">
        <f>Nonpt_src_summary!J1226</f>
        <v>0</v>
      </c>
      <c r="I1226" s="124">
        <f>Nonpt_src_summary!K1226</f>
        <v>0</v>
      </c>
      <c r="J1226" s="124">
        <f>Nonpt_src_summary!L1226</f>
        <v>0</v>
      </c>
      <c r="K1226" s="125">
        <f>Nonpt_src_summary!M1226</f>
        <v>0</v>
      </c>
    </row>
    <row r="1227" spans="1:11">
      <c r="A1227" s="31" t="s">
        <v>151</v>
      </c>
      <c r="B1227" s="31" t="str">
        <f>Nonpt_src_summary!B1227</f>
        <v>Tribal</v>
      </c>
      <c r="C1227" s="31">
        <f>Nonpt_src_summary!E1227</f>
        <v>38</v>
      </c>
      <c r="D1227" s="31" t="str">
        <f>Nonpt_src_summary!F1227</f>
        <v>38075</v>
      </c>
      <c r="E1227" s="31" t="str">
        <f>Nonpt_src_summary!G1227</f>
        <v>2310010300</v>
      </c>
      <c r="F1227" s="31" t="str">
        <f>Nonpt_src_summary!H1227</f>
        <v>Pneumatic Devices</v>
      </c>
      <c r="G1227" s="160">
        <f>Nonpt_src_summary!I1227</f>
        <v>0</v>
      </c>
      <c r="H1227" s="124">
        <f>Nonpt_src_summary!J1227</f>
        <v>0</v>
      </c>
      <c r="I1227" s="124">
        <f>Nonpt_src_summary!K1227</f>
        <v>0</v>
      </c>
      <c r="J1227" s="124">
        <f>Nonpt_src_summary!L1227</f>
        <v>0</v>
      </c>
      <c r="K1227" s="125">
        <f>Nonpt_src_summary!M1227</f>
        <v>0</v>
      </c>
    </row>
    <row r="1228" spans="1:11">
      <c r="A1228" s="31" t="s">
        <v>151</v>
      </c>
      <c r="B1228" s="31" t="str">
        <f>Nonpt_src_summary!B1228</f>
        <v>Tribal</v>
      </c>
      <c r="C1228" s="31">
        <f>Nonpt_src_summary!E1228</f>
        <v>38</v>
      </c>
      <c r="D1228" s="31" t="str">
        <f>Nonpt_src_summary!F1228</f>
        <v>38075</v>
      </c>
      <c r="E1228" s="31" t="str">
        <f>Nonpt_src_summary!G1228</f>
        <v>2310021300</v>
      </c>
      <c r="F1228" s="31" t="str">
        <f>Nonpt_src_summary!H1228</f>
        <v>Pneumatic Devices</v>
      </c>
      <c r="G1228" s="160">
        <f>Nonpt_src_summary!I1228</f>
        <v>0</v>
      </c>
      <c r="H1228" s="124">
        <f>Nonpt_src_summary!J1228</f>
        <v>0</v>
      </c>
      <c r="I1228" s="124">
        <f>Nonpt_src_summary!K1228</f>
        <v>0</v>
      </c>
      <c r="J1228" s="124">
        <f>Nonpt_src_summary!L1228</f>
        <v>0</v>
      </c>
      <c r="K1228" s="125">
        <f>Nonpt_src_summary!M1228</f>
        <v>0</v>
      </c>
    </row>
    <row r="1229" spans="1:11">
      <c r="A1229" s="31" t="s">
        <v>151</v>
      </c>
      <c r="B1229" s="31" t="str">
        <f>Nonpt_src_summary!B1229</f>
        <v>Tribal</v>
      </c>
      <c r="C1229" s="31">
        <f>Nonpt_src_summary!E1229</f>
        <v>38</v>
      </c>
      <c r="D1229" s="31" t="str">
        <f>Nonpt_src_summary!F1229</f>
        <v>38075</v>
      </c>
      <c r="E1229" s="31" t="str">
        <f>Nonpt_src_summary!G1229</f>
        <v>2310023300</v>
      </c>
      <c r="F1229" s="31" t="str">
        <f>Nonpt_src_summary!H1229</f>
        <v>Pneumatic Devices</v>
      </c>
      <c r="G1229" s="160">
        <f>Nonpt_src_summary!I1229</f>
        <v>0</v>
      </c>
      <c r="H1229" s="124">
        <f>Nonpt_src_summary!J1229</f>
        <v>0</v>
      </c>
      <c r="I1229" s="124">
        <f>Nonpt_src_summary!K1229</f>
        <v>0</v>
      </c>
      <c r="J1229" s="124">
        <f>Nonpt_src_summary!L1229</f>
        <v>0</v>
      </c>
      <c r="K1229" s="125">
        <f>Nonpt_src_summary!M1229</f>
        <v>0</v>
      </c>
    </row>
    <row r="1230" spans="1:11">
      <c r="A1230" s="31" t="s">
        <v>151</v>
      </c>
      <c r="B1230" s="31" t="str">
        <f>Nonpt_src_summary!B1230</f>
        <v>Tribal</v>
      </c>
      <c r="C1230" s="31">
        <f>Nonpt_src_summary!E1230</f>
        <v>30</v>
      </c>
      <c r="D1230" s="31" t="str">
        <f>Nonpt_src_summary!F1230</f>
        <v>30083</v>
      </c>
      <c r="E1230" s="31" t="str">
        <f>Nonpt_src_summary!G1230</f>
        <v>2310010300</v>
      </c>
      <c r="F1230" s="31" t="str">
        <f>Nonpt_src_summary!H1230</f>
        <v>Pneumatic Devices</v>
      </c>
      <c r="G1230" s="160">
        <f>Nonpt_src_summary!I1230</f>
        <v>0</v>
      </c>
      <c r="H1230" s="124">
        <f>Nonpt_src_summary!J1230</f>
        <v>0</v>
      </c>
      <c r="I1230" s="124">
        <f>Nonpt_src_summary!K1230</f>
        <v>0</v>
      </c>
      <c r="J1230" s="124">
        <f>Nonpt_src_summary!L1230</f>
        <v>0</v>
      </c>
      <c r="K1230" s="125">
        <f>Nonpt_src_summary!M1230</f>
        <v>0</v>
      </c>
    </row>
    <row r="1231" spans="1:11">
      <c r="A1231" s="31" t="s">
        <v>151</v>
      </c>
      <c r="B1231" s="31" t="str">
        <f>Nonpt_src_summary!B1231</f>
        <v>Tribal</v>
      </c>
      <c r="C1231" s="31">
        <f>Nonpt_src_summary!E1231</f>
        <v>30</v>
      </c>
      <c r="D1231" s="31" t="str">
        <f>Nonpt_src_summary!F1231</f>
        <v>30083</v>
      </c>
      <c r="E1231" s="31" t="str">
        <f>Nonpt_src_summary!G1231</f>
        <v>2310021300</v>
      </c>
      <c r="F1231" s="31" t="str">
        <f>Nonpt_src_summary!H1231</f>
        <v>Pneumatic Devices</v>
      </c>
      <c r="G1231" s="160">
        <f>Nonpt_src_summary!I1231</f>
        <v>0</v>
      </c>
      <c r="H1231" s="124">
        <f>Nonpt_src_summary!J1231</f>
        <v>0</v>
      </c>
      <c r="I1231" s="124">
        <f>Nonpt_src_summary!K1231</f>
        <v>0</v>
      </c>
      <c r="J1231" s="124">
        <f>Nonpt_src_summary!L1231</f>
        <v>0</v>
      </c>
      <c r="K1231" s="125">
        <f>Nonpt_src_summary!M1231</f>
        <v>0</v>
      </c>
    </row>
    <row r="1232" spans="1:11">
      <c r="A1232" s="31" t="s">
        <v>151</v>
      </c>
      <c r="B1232" s="31" t="str">
        <f>Nonpt_src_summary!B1232</f>
        <v>Tribal</v>
      </c>
      <c r="C1232" s="31">
        <f>Nonpt_src_summary!E1232</f>
        <v>30</v>
      </c>
      <c r="D1232" s="31" t="str">
        <f>Nonpt_src_summary!F1232</f>
        <v>30083</v>
      </c>
      <c r="E1232" s="31" t="str">
        <f>Nonpt_src_summary!G1232</f>
        <v>2310023300</v>
      </c>
      <c r="F1232" s="31" t="str">
        <f>Nonpt_src_summary!H1232</f>
        <v>Pneumatic Devices</v>
      </c>
      <c r="G1232" s="160">
        <f>Nonpt_src_summary!I1232</f>
        <v>0</v>
      </c>
      <c r="H1232" s="124">
        <f>Nonpt_src_summary!J1232</f>
        <v>0</v>
      </c>
      <c r="I1232" s="124">
        <f>Nonpt_src_summary!K1232</f>
        <v>0</v>
      </c>
      <c r="J1232" s="124">
        <f>Nonpt_src_summary!L1232</f>
        <v>0</v>
      </c>
      <c r="K1232" s="125">
        <f>Nonpt_src_summary!M1232</f>
        <v>0</v>
      </c>
    </row>
    <row r="1233" spans="1:11">
      <c r="A1233" s="31" t="s">
        <v>151</v>
      </c>
      <c r="B1233" s="31" t="str">
        <f>Nonpt_src_summary!B1233</f>
        <v>Tribal</v>
      </c>
      <c r="C1233" s="31">
        <f>Nonpt_src_summary!E1233</f>
        <v>30</v>
      </c>
      <c r="D1233" s="31" t="str">
        <f>Nonpt_src_summary!F1233</f>
        <v>30085</v>
      </c>
      <c r="E1233" s="31" t="str">
        <f>Nonpt_src_summary!G1233</f>
        <v>2310010300</v>
      </c>
      <c r="F1233" s="31" t="str">
        <f>Nonpt_src_summary!H1233</f>
        <v>Pneumatic Devices</v>
      </c>
      <c r="G1233" s="160">
        <f>Nonpt_src_summary!I1233</f>
        <v>0</v>
      </c>
      <c r="H1233" s="124">
        <f>Nonpt_src_summary!J1233</f>
        <v>198.10407718120805</v>
      </c>
      <c r="I1233" s="124">
        <f>Nonpt_src_summary!K1233</f>
        <v>0</v>
      </c>
      <c r="J1233" s="124">
        <f>Nonpt_src_summary!L1233</f>
        <v>0</v>
      </c>
      <c r="K1233" s="125">
        <f>Nonpt_src_summary!M1233</f>
        <v>0</v>
      </c>
    </row>
    <row r="1234" spans="1:11">
      <c r="A1234" s="31" t="s">
        <v>151</v>
      </c>
      <c r="B1234" s="31" t="str">
        <f>Nonpt_src_summary!B1234</f>
        <v>Tribal</v>
      </c>
      <c r="C1234" s="31">
        <f>Nonpt_src_summary!E1234</f>
        <v>30</v>
      </c>
      <c r="D1234" s="31" t="str">
        <f>Nonpt_src_summary!F1234</f>
        <v>30085</v>
      </c>
      <c r="E1234" s="31" t="str">
        <f>Nonpt_src_summary!G1234</f>
        <v>2310021300</v>
      </c>
      <c r="F1234" s="31" t="str">
        <f>Nonpt_src_summary!H1234</f>
        <v>Pneumatic Devices</v>
      </c>
      <c r="G1234" s="160">
        <f>Nonpt_src_summary!I1234</f>
        <v>0</v>
      </c>
      <c r="H1234" s="124">
        <f>Nonpt_src_summary!J1234</f>
        <v>0</v>
      </c>
      <c r="I1234" s="124">
        <f>Nonpt_src_summary!K1234</f>
        <v>0</v>
      </c>
      <c r="J1234" s="124">
        <f>Nonpt_src_summary!L1234</f>
        <v>0</v>
      </c>
      <c r="K1234" s="125">
        <f>Nonpt_src_summary!M1234</f>
        <v>0</v>
      </c>
    </row>
    <row r="1235" spans="1:11">
      <c r="A1235" s="31" t="s">
        <v>151</v>
      </c>
      <c r="B1235" s="31" t="str">
        <f>Nonpt_src_summary!B1235</f>
        <v>Tribal</v>
      </c>
      <c r="C1235" s="31">
        <f>Nonpt_src_summary!E1235</f>
        <v>30</v>
      </c>
      <c r="D1235" s="31" t="str">
        <f>Nonpt_src_summary!F1235</f>
        <v>30085</v>
      </c>
      <c r="E1235" s="31" t="str">
        <f>Nonpt_src_summary!G1235</f>
        <v>2310023300</v>
      </c>
      <c r="F1235" s="31" t="str">
        <f>Nonpt_src_summary!H1235</f>
        <v>Pneumatic Devices</v>
      </c>
      <c r="G1235" s="160">
        <f>Nonpt_src_summary!I1235</f>
        <v>0</v>
      </c>
      <c r="H1235" s="124">
        <f>Nonpt_src_summary!J1235</f>
        <v>0</v>
      </c>
      <c r="I1235" s="124">
        <f>Nonpt_src_summary!K1235</f>
        <v>0</v>
      </c>
      <c r="J1235" s="124">
        <f>Nonpt_src_summary!L1235</f>
        <v>0</v>
      </c>
      <c r="K1235" s="125">
        <f>Nonpt_src_summary!M1235</f>
        <v>0</v>
      </c>
    </row>
    <row r="1236" spans="1:11">
      <c r="A1236" s="31" t="s">
        <v>151</v>
      </c>
      <c r="B1236" s="31" t="str">
        <f>Nonpt_src_summary!B1236</f>
        <v>Tribal</v>
      </c>
      <c r="C1236" s="31">
        <f>Nonpt_src_summary!E1236</f>
        <v>30</v>
      </c>
      <c r="D1236" s="31" t="str">
        <f>Nonpt_src_summary!F1236</f>
        <v>30091</v>
      </c>
      <c r="E1236" s="31" t="str">
        <f>Nonpt_src_summary!G1236</f>
        <v>2310010300</v>
      </c>
      <c r="F1236" s="31" t="str">
        <f>Nonpt_src_summary!H1236</f>
        <v>Pneumatic Devices</v>
      </c>
      <c r="G1236" s="160">
        <f>Nonpt_src_summary!I1236</f>
        <v>0</v>
      </c>
      <c r="H1236" s="124">
        <f>Nonpt_src_summary!J1236</f>
        <v>3.0084174757281552</v>
      </c>
      <c r="I1236" s="124">
        <f>Nonpt_src_summary!K1236</f>
        <v>0</v>
      </c>
      <c r="J1236" s="124">
        <f>Nonpt_src_summary!L1236</f>
        <v>0</v>
      </c>
      <c r="K1236" s="125">
        <f>Nonpt_src_summary!M1236</f>
        <v>0</v>
      </c>
    </row>
    <row r="1237" spans="1:11">
      <c r="A1237" s="31" t="s">
        <v>151</v>
      </c>
      <c r="B1237" s="31" t="str">
        <f>Nonpt_src_summary!B1237</f>
        <v>Tribal</v>
      </c>
      <c r="C1237" s="31">
        <f>Nonpt_src_summary!E1237</f>
        <v>30</v>
      </c>
      <c r="D1237" s="31" t="str">
        <f>Nonpt_src_summary!F1237</f>
        <v>30091</v>
      </c>
      <c r="E1237" s="31" t="str">
        <f>Nonpt_src_summary!G1237</f>
        <v>2310021300</v>
      </c>
      <c r="F1237" s="31" t="str">
        <f>Nonpt_src_summary!H1237</f>
        <v>Pneumatic Devices</v>
      </c>
      <c r="G1237" s="160">
        <f>Nonpt_src_summary!I1237</f>
        <v>0</v>
      </c>
      <c r="H1237" s="124">
        <f>Nonpt_src_summary!J1237</f>
        <v>1.2313349514563107E-2</v>
      </c>
      <c r="I1237" s="124">
        <f>Nonpt_src_summary!K1237</f>
        <v>0</v>
      </c>
      <c r="J1237" s="124">
        <f>Nonpt_src_summary!L1237</f>
        <v>0</v>
      </c>
      <c r="K1237" s="125">
        <f>Nonpt_src_summary!M1237</f>
        <v>0</v>
      </c>
    </row>
    <row r="1238" spans="1:11">
      <c r="A1238" s="31" t="s">
        <v>151</v>
      </c>
      <c r="B1238" s="31" t="str">
        <f>Nonpt_src_summary!B1238</f>
        <v>Tribal</v>
      </c>
      <c r="C1238" s="31">
        <f>Nonpt_src_summary!E1238</f>
        <v>30</v>
      </c>
      <c r="D1238" s="31" t="str">
        <f>Nonpt_src_summary!F1238</f>
        <v>30091</v>
      </c>
      <c r="E1238" s="31" t="str">
        <f>Nonpt_src_summary!G1238</f>
        <v>2310023300</v>
      </c>
      <c r="F1238" s="31" t="str">
        <f>Nonpt_src_summary!H1238</f>
        <v>Pneumatic Devices</v>
      </c>
      <c r="G1238" s="160">
        <f>Nonpt_src_summary!I1238</f>
        <v>0</v>
      </c>
      <c r="H1238" s="124">
        <f>Nonpt_src_summary!J1238</f>
        <v>0</v>
      </c>
      <c r="I1238" s="124">
        <f>Nonpt_src_summary!K1238</f>
        <v>0</v>
      </c>
      <c r="J1238" s="124">
        <f>Nonpt_src_summary!L1238</f>
        <v>0</v>
      </c>
      <c r="K1238" s="125">
        <f>Nonpt_src_summary!M1238</f>
        <v>0</v>
      </c>
    </row>
    <row r="1239" spans="1:11">
      <c r="A1239" s="31" t="s">
        <v>151</v>
      </c>
      <c r="B1239" s="31" t="str">
        <f>Nonpt_src_summary!B1239</f>
        <v>Tribal</v>
      </c>
      <c r="C1239" s="31">
        <f>Nonpt_src_summary!E1239</f>
        <v>38</v>
      </c>
      <c r="D1239" s="31" t="str">
        <f>Nonpt_src_summary!F1239</f>
        <v>38087</v>
      </c>
      <c r="E1239" s="31" t="str">
        <f>Nonpt_src_summary!G1239</f>
        <v>2310010300</v>
      </c>
      <c r="F1239" s="31" t="str">
        <f>Nonpt_src_summary!H1239</f>
        <v>Pneumatic Devices</v>
      </c>
      <c r="G1239" s="160">
        <f>Nonpt_src_summary!I1239</f>
        <v>0</v>
      </c>
      <c r="H1239" s="124">
        <f>Nonpt_src_summary!J1239</f>
        <v>0</v>
      </c>
      <c r="I1239" s="124">
        <f>Nonpt_src_summary!K1239</f>
        <v>0</v>
      </c>
      <c r="J1239" s="124">
        <f>Nonpt_src_summary!L1239</f>
        <v>0</v>
      </c>
      <c r="K1239" s="125">
        <f>Nonpt_src_summary!M1239</f>
        <v>0</v>
      </c>
    </row>
    <row r="1240" spans="1:11">
      <c r="A1240" s="31" t="s">
        <v>151</v>
      </c>
      <c r="B1240" s="31" t="str">
        <f>Nonpt_src_summary!B1240</f>
        <v>Tribal</v>
      </c>
      <c r="C1240" s="31">
        <f>Nonpt_src_summary!E1240</f>
        <v>38</v>
      </c>
      <c r="D1240" s="31" t="str">
        <f>Nonpt_src_summary!F1240</f>
        <v>38087</v>
      </c>
      <c r="E1240" s="31" t="str">
        <f>Nonpt_src_summary!G1240</f>
        <v>2310021300</v>
      </c>
      <c r="F1240" s="31" t="str">
        <f>Nonpt_src_summary!H1240</f>
        <v>Pneumatic Devices</v>
      </c>
      <c r="G1240" s="160">
        <f>Nonpt_src_summary!I1240</f>
        <v>0</v>
      </c>
      <c r="H1240" s="124">
        <f>Nonpt_src_summary!J1240</f>
        <v>0</v>
      </c>
      <c r="I1240" s="124">
        <f>Nonpt_src_summary!K1240</f>
        <v>0</v>
      </c>
      <c r="J1240" s="124">
        <f>Nonpt_src_summary!L1240</f>
        <v>0</v>
      </c>
      <c r="K1240" s="125">
        <f>Nonpt_src_summary!M1240</f>
        <v>0</v>
      </c>
    </row>
    <row r="1241" spans="1:11">
      <c r="A1241" s="31" t="s">
        <v>151</v>
      </c>
      <c r="B1241" s="31" t="str">
        <f>Nonpt_src_summary!B1241</f>
        <v>Tribal</v>
      </c>
      <c r="C1241" s="31">
        <f>Nonpt_src_summary!E1241</f>
        <v>38</v>
      </c>
      <c r="D1241" s="31" t="str">
        <f>Nonpt_src_summary!F1241</f>
        <v>38087</v>
      </c>
      <c r="E1241" s="31" t="str">
        <f>Nonpt_src_summary!G1241</f>
        <v>2310023300</v>
      </c>
      <c r="F1241" s="31" t="str">
        <f>Nonpt_src_summary!H1241</f>
        <v>Pneumatic Devices</v>
      </c>
      <c r="G1241" s="160">
        <f>Nonpt_src_summary!I1241</f>
        <v>0</v>
      </c>
      <c r="H1241" s="124">
        <f>Nonpt_src_summary!J1241</f>
        <v>0</v>
      </c>
      <c r="I1241" s="124">
        <f>Nonpt_src_summary!K1241</f>
        <v>0</v>
      </c>
      <c r="J1241" s="124">
        <f>Nonpt_src_summary!L1241</f>
        <v>0</v>
      </c>
      <c r="K1241" s="125">
        <f>Nonpt_src_summary!M1241</f>
        <v>0</v>
      </c>
    </row>
    <row r="1242" spans="1:11">
      <c r="A1242" s="31" t="s">
        <v>151</v>
      </c>
      <c r="B1242" s="31" t="str">
        <f>Nonpt_src_summary!B1242</f>
        <v>Tribal</v>
      </c>
      <c r="C1242" s="31">
        <f>Nonpt_src_summary!E1242</f>
        <v>38</v>
      </c>
      <c r="D1242" s="31" t="str">
        <f>Nonpt_src_summary!F1242</f>
        <v>38089</v>
      </c>
      <c r="E1242" s="31" t="str">
        <f>Nonpt_src_summary!G1242</f>
        <v>2310010300</v>
      </c>
      <c r="F1242" s="31" t="str">
        <f>Nonpt_src_summary!H1242</f>
        <v>Pneumatic Devices</v>
      </c>
      <c r="G1242" s="160">
        <f>Nonpt_src_summary!I1242</f>
        <v>0</v>
      </c>
      <c r="H1242" s="124">
        <f>Nonpt_src_summary!J1242</f>
        <v>0</v>
      </c>
      <c r="I1242" s="124">
        <f>Nonpt_src_summary!K1242</f>
        <v>0</v>
      </c>
      <c r="J1242" s="124">
        <f>Nonpt_src_summary!L1242</f>
        <v>0</v>
      </c>
      <c r="K1242" s="125">
        <f>Nonpt_src_summary!M1242</f>
        <v>0</v>
      </c>
    </row>
    <row r="1243" spans="1:11">
      <c r="A1243" s="31" t="s">
        <v>151</v>
      </c>
      <c r="B1243" s="31" t="str">
        <f>Nonpt_src_summary!B1243</f>
        <v>Tribal</v>
      </c>
      <c r="C1243" s="31">
        <f>Nonpt_src_summary!E1243</f>
        <v>38</v>
      </c>
      <c r="D1243" s="31" t="str">
        <f>Nonpt_src_summary!F1243</f>
        <v>38089</v>
      </c>
      <c r="E1243" s="31" t="str">
        <f>Nonpt_src_summary!G1243</f>
        <v>2310021300</v>
      </c>
      <c r="F1243" s="31" t="str">
        <f>Nonpt_src_summary!H1243</f>
        <v>Pneumatic Devices</v>
      </c>
      <c r="G1243" s="160">
        <f>Nonpt_src_summary!I1243</f>
        <v>0</v>
      </c>
      <c r="H1243" s="124">
        <f>Nonpt_src_summary!J1243</f>
        <v>0</v>
      </c>
      <c r="I1243" s="124">
        <f>Nonpt_src_summary!K1243</f>
        <v>0</v>
      </c>
      <c r="J1243" s="124">
        <f>Nonpt_src_summary!L1243</f>
        <v>0</v>
      </c>
      <c r="K1243" s="125">
        <f>Nonpt_src_summary!M1243</f>
        <v>0</v>
      </c>
    </row>
    <row r="1244" spans="1:11">
      <c r="A1244" s="31" t="s">
        <v>151</v>
      </c>
      <c r="B1244" s="31" t="str">
        <f>Nonpt_src_summary!B1244</f>
        <v>Tribal</v>
      </c>
      <c r="C1244" s="31">
        <f>Nonpt_src_summary!E1244</f>
        <v>38</v>
      </c>
      <c r="D1244" s="31" t="str">
        <f>Nonpt_src_summary!F1244</f>
        <v>38089</v>
      </c>
      <c r="E1244" s="31" t="str">
        <f>Nonpt_src_summary!G1244</f>
        <v>2310023300</v>
      </c>
      <c r="F1244" s="31" t="str">
        <f>Nonpt_src_summary!H1244</f>
        <v>Pneumatic Devices</v>
      </c>
      <c r="G1244" s="160">
        <f>Nonpt_src_summary!I1244</f>
        <v>0</v>
      </c>
      <c r="H1244" s="124">
        <f>Nonpt_src_summary!J1244</f>
        <v>0</v>
      </c>
      <c r="I1244" s="124">
        <f>Nonpt_src_summary!K1244</f>
        <v>0</v>
      </c>
      <c r="J1244" s="124">
        <f>Nonpt_src_summary!L1244</f>
        <v>0</v>
      </c>
      <c r="K1244" s="125">
        <f>Nonpt_src_summary!M1244</f>
        <v>0</v>
      </c>
    </row>
    <row r="1245" spans="1:11">
      <c r="A1245" s="31" t="s">
        <v>151</v>
      </c>
      <c r="B1245" s="31" t="str">
        <f>Nonpt_src_summary!B1245</f>
        <v>Tribal</v>
      </c>
      <c r="C1245" s="31">
        <f>Nonpt_src_summary!E1245</f>
        <v>30</v>
      </c>
      <c r="D1245" s="31" t="str">
        <f>Nonpt_src_summary!F1245</f>
        <v>30105</v>
      </c>
      <c r="E1245" s="31" t="str">
        <f>Nonpt_src_summary!G1245</f>
        <v>2310010300</v>
      </c>
      <c r="F1245" s="31" t="str">
        <f>Nonpt_src_summary!H1245</f>
        <v>Pneumatic Devices</v>
      </c>
      <c r="G1245" s="160">
        <f>Nonpt_src_summary!I1245</f>
        <v>0</v>
      </c>
      <c r="H1245" s="124">
        <f>Nonpt_src_summary!J1245</f>
        <v>138.90600000000001</v>
      </c>
      <c r="I1245" s="124">
        <f>Nonpt_src_summary!K1245</f>
        <v>0</v>
      </c>
      <c r="J1245" s="124">
        <f>Nonpt_src_summary!L1245</f>
        <v>0</v>
      </c>
      <c r="K1245" s="125">
        <f>Nonpt_src_summary!M1245</f>
        <v>0</v>
      </c>
    </row>
    <row r="1246" spans="1:11">
      <c r="A1246" s="31" t="s">
        <v>151</v>
      </c>
      <c r="B1246" s="31" t="str">
        <f>Nonpt_src_summary!B1246</f>
        <v>Tribal</v>
      </c>
      <c r="C1246" s="31">
        <f>Nonpt_src_summary!E1246</f>
        <v>30</v>
      </c>
      <c r="D1246" s="31" t="str">
        <f>Nonpt_src_summary!F1246</f>
        <v>30105</v>
      </c>
      <c r="E1246" s="31" t="str">
        <f>Nonpt_src_summary!G1246</f>
        <v>2310021300</v>
      </c>
      <c r="F1246" s="31" t="str">
        <f>Nonpt_src_summary!H1246</f>
        <v>Pneumatic Devices</v>
      </c>
      <c r="G1246" s="160">
        <f>Nonpt_src_summary!I1246</f>
        <v>0</v>
      </c>
      <c r="H1246" s="124">
        <f>Nonpt_src_summary!J1246</f>
        <v>0</v>
      </c>
      <c r="I1246" s="124">
        <f>Nonpt_src_summary!K1246</f>
        <v>0</v>
      </c>
      <c r="J1246" s="124">
        <f>Nonpt_src_summary!L1246</f>
        <v>0</v>
      </c>
      <c r="K1246" s="125">
        <f>Nonpt_src_summary!M1246</f>
        <v>0</v>
      </c>
    </row>
    <row r="1247" spans="1:11">
      <c r="A1247" s="31" t="s">
        <v>151</v>
      </c>
      <c r="B1247" s="31" t="str">
        <f>Nonpt_src_summary!B1247</f>
        <v>Tribal</v>
      </c>
      <c r="C1247" s="31">
        <f>Nonpt_src_summary!E1247</f>
        <v>30</v>
      </c>
      <c r="D1247" s="31" t="str">
        <f>Nonpt_src_summary!F1247</f>
        <v>30105</v>
      </c>
      <c r="E1247" s="31" t="str">
        <f>Nonpt_src_summary!G1247</f>
        <v>2310023300</v>
      </c>
      <c r="F1247" s="31" t="str">
        <f>Nonpt_src_summary!H1247</f>
        <v>Pneumatic Devices</v>
      </c>
      <c r="G1247" s="160">
        <f>Nonpt_src_summary!I1247</f>
        <v>0</v>
      </c>
      <c r="H1247" s="124">
        <f>Nonpt_src_summary!J1247</f>
        <v>0</v>
      </c>
      <c r="I1247" s="124">
        <f>Nonpt_src_summary!K1247</f>
        <v>0</v>
      </c>
      <c r="J1247" s="124">
        <f>Nonpt_src_summary!L1247</f>
        <v>0</v>
      </c>
      <c r="K1247" s="125">
        <f>Nonpt_src_summary!M1247</f>
        <v>0</v>
      </c>
    </row>
    <row r="1248" spans="1:11">
      <c r="A1248" s="31" t="s">
        <v>151</v>
      </c>
      <c r="B1248" s="31" t="str">
        <f>Nonpt_src_summary!B1248</f>
        <v>Tribal</v>
      </c>
      <c r="C1248" s="31">
        <f>Nonpt_src_summary!E1248</f>
        <v>38</v>
      </c>
      <c r="D1248" s="31" t="str">
        <f>Nonpt_src_summary!F1248</f>
        <v>38101</v>
      </c>
      <c r="E1248" s="31" t="str">
        <f>Nonpt_src_summary!G1248</f>
        <v>2310010300</v>
      </c>
      <c r="F1248" s="31" t="str">
        <f>Nonpt_src_summary!H1248</f>
        <v>Pneumatic Devices</v>
      </c>
      <c r="G1248" s="160">
        <f>Nonpt_src_summary!I1248</f>
        <v>0</v>
      </c>
      <c r="H1248" s="124">
        <f>Nonpt_src_summary!J1248</f>
        <v>0</v>
      </c>
      <c r="I1248" s="124">
        <f>Nonpt_src_summary!K1248</f>
        <v>0</v>
      </c>
      <c r="J1248" s="124">
        <f>Nonpt_src_summary!L1248</f>
        <v>0</v>
      </c>
      <c r="K1248" s="125">
        <f>Nonpt_src_summary!M1248</f>
        <v>0</v>
      </c>
    </row>
    <row r="1249" spans="1:11">
      <c r="A1249" s="31" t="s">
        <v>151</v>
      </c>
      <c r="B1249" s="31" t="str">
        <f>Nonpt_src_summary!B1249</f>
        <v>Tribal</v>
      </c>
      <c r="C1249" s="31">
        <f>Nonpt_src_summary!E1249</f>
        <v>38</v>
      </c>
      <c r="D1249" s="31" t="str">
        <f>Nonpt_src_summary!F1249</f>
        <v>38101</v>
      </c>
      <c r="E1249" s="31" t="str">
        <f>Nonpt_src_summary!G1249</f>
        <v>2310021300</v>
      </c>
      <c r="F1249" s="31" t="str">
        <f>Nonpt_src_summary!H1249</f>
        <v>Pneumatic Devices</v>
      </c>
      <c r="G1249" s="160">
        <f>Nonpt_src_summary!I1249</f>
        <v>0</v>
      </c>
      <c r="H1249" s="124">
        <f>Nonpt_src_summary!J1249</f>
        <v>0</v>
      </c>
      <c r="I1249" s="124">
        <f>Nonpt_src_summary!K1249</f>
        <v>0</v>
      </c>
      <c r="J1249" s="124">
        <f>Nonpt_src_summary!L1249</f>
        <v>0</v>
      </c>
      <c r="K1249" s="125">
        <f>Nonpt_src_summary!M1249</f>
        <v>0</v>
      </c>
    </row>
    <row r="1250" spans="1:11">
      <c r="A1250" s="31" t="s">
        <v>151</v>
      </c>
      <c r="B1250" s="31" t="str">
        <f>Nonpt_src_summary!B1250</f>
        <v>Tribal</v>
      </c>
      <c r="C1250" s="31">
        <f>Nonpt_src_summary!E1250</f>
        <v>38</v>
      </c>
      <c r="D1250" s="31" t="str">
        <f>Nonpt_src_summary!F1250</f>
        <v>38101</v>
      </c>
      <c r="E1250" s="31" t="str">
        <f>Nonpt_src_summary!G1250</f>
        <v>2310023300</v>
      </c>
      <c r="F1250" s="31" t="str">
        <f>Nonpt_src_summary!H1250</f>
        <v>Pneumatic Devices</v>
      </c>
      <c r="G1250" s="160">
        <f>Nonpt_src_summary!I1250</f>
        <v>0</v>
      </c>
      <c r="H1250" s="124">
        <f>Nonpt_src_summary!J1250</f>
        <v>0</v>
      </c>
      <c r="I1250" s="124">
        <f>Nonpt_src_summary!K1250</f>
        <v>0</v>
      </c>
      <c r="J1250" s="124">
        <f>Nonpt_src_summary!L1250</f>
        <v>0</v>
      </c>
      <c r="K1250" s="125">
        <f>Nonpt_src_summary!M1250</f>
        <v>0</v>
      </c>
    </row>
    <row r="1251" spans="1:11">
      <c r="A1251" s="31" t="s">
        <v>151</v>
      </c>
      <c r="B1251" s="31" t="str">
        <f>Nonpt_src_summary!B1251</f>
        <v>Tribal</v>
      </c>
      <c r="C1251" s="31">
        <f>Nonpt_src_summary!E1251</f>
        <v>30</v>
      </c>
      <c r="D1251" s="31" t="str">
        <f>Nonpt_src_summary!F1251</f>
        <v>30109</v>
      </c>
      <c r="E1251" s="31" t="str">
        <f>Nonpt_src_summary!G1251</f>
        <v>2310010300</v>
      </c>
      <c r="F1251" s="31" t="str">
        <f>Nonpt_src_summary!H1251</f>
        <v>Pneumatic Devices</v>
      </c>
      <c r="G1251" s="160">
        <f>Nonpt_src_summary!I1251</f>
        <v>0</v>
      </c>
      <c r="H1251" s="124">
        <f>Nonpt_src_summary!J1251</f>
        <v>0</v>
      </c>
      <c r="I1251" s="124">
        <f>Nonpt_src_summary!K1251</f>
        <v>0</v>
      </c>
      <c r="J1251" s="124">
        <f>Nonpt_src_summary!L1251</f>
        <v>0</v>
      </c>
      <c r="K1251" s="125">
        <f>Nonpt_src_summary!M1251</f>
        <v>0</v>
      </c>
    </row>
    <row r="1252" spans="1:11">
      <c r="A1252" s="31" t="s">
        <v>151</v>
      </c>
      <c r="B1252" s="31" t="str">
        <f>Nonpt_src_summary!B1252</f>
        <v>Tribal</v>
      </c>
      <c r="C1252" s="31">
        <f>Nonpt_src_summary!E1252</f>
        <v>30</v>
      </c>
      <c r="D1252" s="31" t="str">
        <f>Nonpt_src_summary!F1252</f>
        <v>30109</v>
      </c>
      <c r="E1252" s="31" t="str">
        <f>Nonpt_src_summary!G1252</f>
        <v>2310021300</v>
      </c>
      <c r="F1252" s="31" t="str">
        <f>Nonpt_src_summary!H1252</f>
        <v>Pneumatic Devices</v>
      </c>
      <c r="G1252" s="160">
        <f>Nonpt_src_summary!I1252</f>
        <v>0</v>
      </c>
      <c r="H1252" s="124">
        <f>Nonpt_src_summary!J1252</f>
        <v>0</v>
      </c>
      <c r="I1252" s="124">
        <f>Nonpt_src_summary!K1252</f>
        <v>0</v>
      </c>
      <c r="J1252" s="124">
        <f>Nonpt_src_summary!L1252</f>
        <v>0</v>
      </c>
      <c r="K1252" s="125">
        <f>Nonpt_src_summary!M1252</f>
        <v>0</v>
      </c>
    </row>
    <row r="1253" spans="1:11">
      <c r="A1253" s="31" t="s">
        <v>151</v>
      </c>
      <c r="B1253" s="31" t="str">
        <f>Nonpt_src_summary!B1253</f>
        <v>Tribal</v>
      </c>
      <c r="C1253" s="31">
        <f>Nonpt_src_summary!E1253</f>
        <v>30</v>
      </c>
      <c r="D1253" s="31" t="str">
        <f>Nonpt_src_summary!F1253</f>
        <v>30109</v>
      </c>
      <c r="E1253" s="31" t="str">
        <f>Nonpt_src_summary!G1253</f>
        <v>2310023300</v>
      </c>
      <c r="F1253" s="31" t="str">
        <f>Nonpt_src_summary!H1253</f>
        <v>Pneumatic Devices</v>
      </c>
      <c r="G1253" s="160">
        <f>Nonpt_src_summary!I1253</f>
        <v>0</v>
      </c>
      <c r="H1253" s="124">
        <f>Nonpt_src_summary!J1253</f>
        <v>0</v>
      </c>
      <c r="I1253" s="124">
        <f>Nonpt_src_summary!K1253</f>
        <v>0</v>
      </c>
      <c r="J1253" s="124">
        <f>Nonpt_src_summary!L1253</f>
        <v>0</v>
      </c>
      <c r="K1253" s="125">
        <f>Nonpt_src_summary!M1253</f>
        <v>0</v>
      </c>
    </row>
    <row r="1254" spans="1:11">
      <c r="A1254" s="31" t="s">
        <v>151</v>
      </c>
      <c r="B1254" s="31" t="str">
        <f>Nonpt_src_summary!B1254</f>
        <v>Tribal</v>
      </c>
      <c r="C1254" s="31">
        <f>Nonpt_src_summary!E1254</f>
        <v>38</v>
      </c>
      <c r="D1254" s="31" t="str">
        <f>Nonpt_src_summary!F1254</f>
        <v>38105</v>
      </c>
      <c r="E1254" s="31" t="str">
        <f>Nonpt_src_summary!G1254</f>
        <v>2310010300</v>
      </c>
      <c r="F1254" s="31" t="str">
        <f>Nonpt_src_summary!H1254</f>
        <v>Pneumatic Devices</v>
      </c>
      <c r="G1254" s="160">
        <f>Nonpt_src_summary!I1254</f>
        <v>0</v>
      </c>
      <c r="H1254" s="124">
        <f>Nonpt_src_summary!J1254</f>
        <v>0</v>
      </c>
      <c r="I1254" s="124">
        <f>Nonpt_src_summary!K1254</f>
        <v>0</v>
      </c>
      <c r="J1254" s="124">
        <f>Nonpt_src_summary!L1254</f>
        <v>0</v>
      </c>
      <c r="K1254" s="125">
        <f>Nonpt_src_summary!M1254</f>
        <v>0</v>
      </c>
    </row>
    <row r="1255" spans="1:11">
      <c r="A1255" s="31" t="s">
        <v>151</v>
      </c>
      <c r="B1255" s="31" t="str">
        <f>Nonpt_src_summary!B1255</f>
        <v>Tribal</v>
      </c>
      <c r="C1255" s="31">
        <f>Nonpt_src_summary!E1255</f>
        <v>38</v>
      </c>
      <c r="D1255" s="31" t="str">
        <f>Nonpt_src_summary!F1255</f>
        <v>38105</v>
      </c>
      <c r="E1255" s="31" t="str">
        <f>Nonpt_src_summary!G1255</f>
        <v>2310021300</v>
      </c>
      <c r="F1255" s="31" t="str">
        <f>Nonpt_src_summary!H1255</f>
        <v>Pneumatic Devices</v>
      </c>
      <c r="G1255" s="160">
        <f>Nonpt_src_summary!I1255</f>
        <v>0</v>
      </c>
      <c r="H1255" s="124">
        <f>Nonpt_src_summary!J1255</f>
        <v>0</v>
      </c>
      <c r="I1255" s="124">
        <f>Nonpt_src_summary!K1255</f>
        <v>0</v>
      </c>
      <c r="J1255" s="124">
        <f>Nonpt_src_summary!L1255</f>
        <v>0</v>
      </c>
      <c r="K1255" s="125">
        <f>Nonpt_src_summary!M1255</f>
        <v>0</v>
      </c>
    </row>
    <row r="1256" spans="1:11">
      <c r="A1256" s="31" t="s">
        <v>151</v>
      </c>
      <c r="B1256" s="31" t="str">
        <f>Nonpt_src_summary!B1256</f>
        <v>Tribal</v>
      </c>
      <c r="C1256" s="31">
        <f>Nonpt_src_summary!E1256</f>
        <v>38</v>
      </c>
      <c r="D1256" s="31" t="str">
        <f>Nonpt_src_summary!F1256</f>
        <v>38105</v>
      </c>
      <c r="E1256" s="31" t="str">
        <f>Nonpt_src_summary!G1256</f>
        <v>2310023300</v>
      </c>
      <c r="F1256" s="31" t="str">
        <f>Nonpt_src_summary!H1256</f>
        <v>Pneumatic Devices</v>
      </c>
      <c r="G1256" s="160">
        <f>Nonpt_src_summary!I1256</f>
        <v>0</v>
      </c>
      <c r="H1256" s="124">
        <f>Nonpt_src_summary!J1256</f>
        <v>0</v>
      </c>
      <c r="I1256" s="124">
        <f>Nonpt_src_summary!K1256</f>
        <v>0</v>
      </c>
      <c r="J1256" s="124">
        <f>Nonpt_src_summary!L1256</f>
        <v>0</v>
      </c>
      <c r="K1256" s="125">
        <f>Nonpt_src_summary!M1256</f>
        <v>0</v>
      </c>
    </row>
    <row r="1257" spans="1:11">
      <c r="A1257" s="31" t="s">
        <v>151</v>
      </c>
      <c r="B1257" s="31" t="str">
        <f>Nonpt_src_summary!B1257</f>
        <v>Tribal</v>
      </c>
      <c r="C1257" s="31">
        <f>Nonpt_src_summary!E1257</f>
        <v>38</v>
      </c>
      <c r="D1257" s="31" t="str">
        <f>Nonpt_src_summary!F1257</f>
        <v>38007</v>
      </c>
      <c r="E1257" s="31" t="str">
        <f>Nonpt_src_summary!G1257</f>
        <v>2310000550</v>
      </c>
      <c r="F1257" s="31" t="str">
        <f>Nonpt_src_summary!H1257</f>
        <v xml:space="preserve">Produced water </v>
      </c>
      <c r="G1257" s="160">
        <f>Nonpt_src_summary!I1257</f>
        <v>0</v>
      </c>
      <c r="H1257" s="124">
        <f>Nonpt_src_summary!J1257</f>
        <v>0</v>
      </c>
      <c r="I1257" s="124">
        <f>Nonpt_src_summary!K1257</f>
        <v>0</v>
      </c>
      <c r="J1257" s="124">
        <f>Nonpt_src_summary!L1257</f>
        <v>0</v>
      </c>
      <c r="K1257" s="125">
        <f>Nonpt_src_summary!M1257</f>
        <v>0</v>
      </c>
    </row>
    <row r="1258" spans="1:11">
      <c r="A1258" s="31" t="s">
        <v>151</v>
      </c>
      <c r="B1258" s="31" t="str">
        <f>Nonpt_src_summary!B1258</f>
        <v>Tribal</v>
      </c>
      <c r="C1258" s="31">
        <f>Nonpt_src_summary!E1258</f>
        <v>38</v>
      </c>
      <c r="D1258" s="31" t="str">
        <f>Nonpt_src_summary!F1258</f>
        <v>38009</v>
      </c>
      <c r="E1258" s="31" t="str">
        <f>Nonpt_src_summary!G1258</f>
        <v>2310000550</v>
      </c>
      <c r="F1258" s="31" t="str">
        <f>Nonpt_src_summary!H1258</f>
        <v xml:space="preserve">Produced water </v>
      </c>
      <c r="G1258" s="160">
        <f>Nonpt_src_summary!I1258</f>
        <v>0</v>
      </c>
      <c r="H1258" s="124">
        <f>Nonpt_src_summary!J1258</f>
        <v>0</v>
      </c>
      <c r="I1258" s="124">
        <f>Nonpt_src_summary!K1258</f>
        <v>0</v>
      </c>
      <c r="J1258" s="124">
        <f>Nonpt_src_summary!L1258</f>
        <v>0</v>
      </c>
      <c r="K1258" s="125">
        <f>Nonpt_src_summary!M1258</f>
        <v>0</v>
      </c>
    </row>
    <row r="1259" spans="1:11">
      <c r="A1259" s="31" t="s">
        <v>151</v>
      </c>
      <c r="B1259" s="31" t="str">
        <f>Nonpt_src_summary!B1259</f>
        <v>Tribal</v>
      </c>
      <c r="C1259" s="31">
        <f>Nonpt_src_summary!E1259</f>
        <v>38</v>
      </c>
      <c r="D1259" s="31" t="str">
        <f>Nonpt_src_summary!F1259</f>
        <v>38011</v>
      </c>
      <c r="E1259" s="31" t="str">
        <f>Nonpt_src_summary!G1259</f>
        <v>2310000550</v>
      </c>
      <c r="F1259" s="31" t="str">
        <f>Nonpt_src_summary!H1259</f>
        <v xml:space="preserve">Produced water </v>
      </c>
      <c r="G1259" s="160">
        <f>Nonpt_src_summary!I1259</f>
        <v>0</v>
      </c>
      <c r="H1259" s="124">
        <f>Nonpt_src_summary!J1259</f>
        <v>0</v>
      </c>
      <c r="I1259" s="124">
        <f>Nonpt_src_summary!K1259</f>
        <v>0</v>
      </c>
      <c r="J1259" s="124">
        <f>Nonpt_src_summary!L1259</f>
        <v>0</v>
      </c>
      <c r="K1259" s="125">
        <f>Nonpt_src_summary!M1259</f>
        <v>0</v>
      </c>
    </row>
    <row r="1260" spans="1:11">
      <c r="A1260" s="31" t="s">
        <v>151</v>
      </c>
      <c r="B1260" s="31" t="str">
        <f>Nonpt_src_summary!B1260</f>
        <v>Tribal</v>
      </c>
      <c r="C1260" s="31">
        <f>Nonpt_src_summary!E1260</f>
        <v>38</v>
      </c>
      <c r="D1260" s="31" t="str">
        <f>Nonpt_src_summary!F1260</f>
        <v>38013</v>
      </c>
      <c r="E1260" s="31" t="str">
        <f>Nonpt_src_summary!G1260</f>
        <v>2310000550</v>
      </c>
      <c r="F1260" s="31" t="str">
        <f>Nonpt_src_summary!H1260</f>
        <v xml:space="preserve">Produced water </v>
      </c>
      <c r="G1260" s="160">
        <f>Nonpt_src_summary!I1260</f>
        <v>0</v>
      </c>
      <c r="H1260" s="124">
        <f>Nonpt_src_summary!J1260</f>
        <v>0</v>
      </c>
      <c r="I1260" s="124">
        <f>Nonpt_src_summary!K1260</f>
        <v>0</v>
      </c>
      <c r="J1260" s="124">
        <f>Nonpt_src_summary!L1260</f>
        <v>0</v>
      </c>
      <c r="K1260" s="125">
        <f>Nonpt_src_summary!M1260</f>
        <v>0</v>
      </c>
    </row>
    <row r="1261" spans="1:11">
      <c r="A1261" s="31" t="s">
        <v>151</v>
      </c>
      <c r="B1261" s="31" t="str">
        <f>Nonpt_src_summary!B1261</f>
        <v>Tribal</v>
      </c>
      <c r="C1261" s="31">
        <f>Nonpt_src_summary!E1261</f>
        <v>30</v>
      </c>
      <c r="D1261" s="31" t="str">
        <f>Nonpt_src_summary!F1261</f>
        <v>30019</v>
      </c>
      <c r="E1261" s="31" t="str">
        <f>Nonpt_src_summary!G1261</f>
        <v>2310000550</v>
      </c>
      <c r="F1261" s="31" t="str">
        <f>Nonpt_src_summary!H1261</f>
        <v xml:space="preserve">Produced water </v>
      </c>
      <c r="G1261" s="160">
        <f>Nonpt_src_summary!I1261</f>
        <v>0</v>
      </c>
      <c r="H1261" s="124">
        <f>Nonpt_src_summary!J1261</f>
        <v>0</v>
      </c>
      <c r="I1261" s="124">
        <f>Nonpt_src_summary!K1261</f>
        <v>0</v>
      </c>
      <c r="J1261" s="124">
        <f>Nonpt_src_summary!L1261</f>
        <v>0</v>
      </c>
      <c r="K1261" s="125">
        <f>Nonpt_src_summary!M1261</f>
        <v>0</v>
      </c>
    </row>
    <row r="1262" spans="1:11">
      <c r="A1262" s="31" t="s">
        <v>151</v>
      </c>
      <c r="B1262" s="31" t="str">
        <f>Nonpt_src_summary!B1262</f>
        <v>Tribal</v>
      </c>
      <c r="C1262" s="31">
        <f>Nonpt_src_summary!E1262</f>
        <v>30</v>
      </c>
      <c r="D1262" s="31" t="str">
        <f>Nonpt_src_summary!F1262</f>
        <v>30021</v>
      </c>
      <c r="E1262" s="31" t="str">
        <f>Nonpt_src_summary!G1262</f>
        <v>2310000550</v>
      </c>
      <c r="F1262" s="31" t="str">
        <f>Nonpt_src_summary!H1262</f>
        <v xml:space="preserve">Produced water </v>
      </c>
      <c r="G1262" s="160">
        <f>Nonpt_src_summary!I1262</f>
        <v>0</v>
      </c>
      <c r="H1262" s="124">
        <f>Nonpt_src_summary!J1262</f>
        <v>0</v>
      </c>
      <c r="I1262" s="124">
        <f>Nonpt_src_summary!K1262</f>
        <v>0</v>
      </c>
      <c r="J1262" s="124">
        <f>Nonpt_src_summary!L1262</f>
        <v>0</v>
      </c>
      <c r="K1262" s="125">
        <f>Nonpt_src_summary!M1262</f>
        <v>0</v>
      </c>
    </row>
    <row r="1263" spans="1:11">
      <c r="A1263" s="31" t="s">
        <v>151</v>
      </c>
      <c r="B1263" s="31" t="str">
        <f>Nonpt_src_summary!B1263</f>
        <v>Tribal</v>
      </c>
      <c r="C1263" s="31">
        <f>Nonpt_src_summary!E1263</f>
        <v>38</v>
      </c>
      <c r="D1263" s="31" t="str">
        <f>Nonpt_src_summary!F1263</f>
        <v>38023</v>
      </c>
      <c r="E1263" s="31" t="str">
        <f>Nonpt_src_summary!G1263</f>
        <v>2310000550</v>
      </c>
      <c r="F1263" s="31" t="str">
        <f>Nonpt_src_summary!H1263</f>
        <v xml:space="preserve">Produced water </v>
      </c>
      <c r="G1263" s="160">
        <f>Nonpt_src_summary!I1263</f>
        <v>0</v>
      </c>
      <c r="H1263" s="124">
        <f>Nonpt_src_summary!J1263</f>
        <v>0</v>
      </c>
      <c r="I1263" s="124">
        <f>Nonpt_src_summary!K1263</f>
        <v>0</v>
      </c>
      <c r="J1263" s="124">
        <f>Nonpt_src_summary!L1263</f>
        <v>0</v>
      </c>
      <c r="K1263" s="125">
        <f>Nonpt_src_summary!M1263</f>
        <v>0</v>
      </c>
    </row>
    <row r="1264" spans="1:11">
      <c r="A1264" s="31" t="s">
        <v>151</v>
      </c>
      <c r="B1264" s="31" t="str">
        <f>Nonpt_src_summary!B1264</f>
        <v>Tribal</v>
      </c>
      <c r="C1264" s="31">
        <f>Nonpt_src_summary!E1264</f>
        <v>38</v>
      </c>
      <c r="D1264" s="31" t="str">
        <f>Nonpt_src_summary!F1264</f>
        <v>38025</v>
      </c>
      <c r="E1264" s="31" t="str">
        <f>Nonpt_src_summary!G1264</f>
        <v>2310000550</v>
      </c>
      <c r="F1264" s="31" t="str">
        <f>Nonpt_src_summary!H1264</f>
        <v xml:space="preserve">Produced water </v>
      </c>
      <c r="G1264" s="160">
        <f>Nonpt_src_summary!I1264</f>
        <v>0</v>
      </c>
      <c r="H1264" s="124">
        <f>Nonpt_src_summary!J1264</f>
        <v>134.77344435049088</v>
      </c>
      <c r="I1264" s="124">
        <f>Nonpt_src_summary!K1264</f>
        <v>0</v>
      </c>
      <c r="J1264" s="124">
        <f>Nonpt_src_summary!L1264</f>
        <v>0</v>
      </c>
      <c r="K1264" s="125">
        <f>Nonpt_src_summary!M1264</f>
        <v>0</v>
      </c>
    </row>
    <row r="1265" spans="1:11">
      <c r="A1265" s="31" t="s">
        <v>151</v>
      </c>
      <c r="B1265" s="31" t="str">
        <f>Nonpt_src_summary!B1265</f>
        <v>Tribal</v>
      </c>
      <c r="C1265" s="31">
        <f>Nonpt_src_summary!E1265</f>
        <v>30</v>
      </c>
      <c r="D1265" s="31" t="str">
        <f>Nonpt_src_summary!F1265</f>
        <v>30025</v>
      </c>
      <c r="E1265" s="31" t="str">
        <f>Nonpt_src_summary!G1265</f>
        <v>2310000550</v>
      </c>
      <c r="F1265" s="31" t="str">
        <f>Nonpt_src_summary!H1265</f>
        <v xml:space="preserve">Produced water </v>
      </c>
      <c r="G1265" s="160">
        <f>Nonpt_src_summary!I1265</f>
        <v>0</v>
      </c>
      <c r="H1265" s="124">
        <f>Nonpt_src_summary!J1265</f>
        <v>0</v>
      </c>
      <c r="I1265" s="124">
        <f>Nonpt_src_summary!K1265</f>
        <v>0</v>
      </c>
      <c r="J1265" s="124">
        <f>Nonpt_src_summary!L1265</f>
        <v>0</v>
      </c>
      <c r="K1265" s="125">
        <f>Nonpt_src_summary!M1265</f>
        <v>0</v>
      </c>
    </row>
    <row r="1266" spans="1:11">
      <c r="A1266" s="31" t="s">
        <v>151</v>
      </c>
      <c r="B1266" s="31" t="str">
        <f>Nonpt_src_summary!B1266</f>
        <v>Tribal</v>
      </c>
      <c r="C1266" s="31">
        <f>Nonpt_src_summary!E1266</f>
        <v>30</v>
      </c>
      <c r="D1266" s="31" t="str">
        <f>Nonpt_src_summary!F1266</f>
        <v>30033</v>
      </c>
      <c r="E1266" s="31" t="str">
        <f>Nonpt_src_summary!G1266</f>
        <v>2310000550</v>
      </c>
      <c r="F1266" s="31" t="str">
        <f>Nonpt_src_summary!H1266</f>
        <v xml:space="preserve">Produced water </v>
      </c>
      <c r="G1266" s="160">
        <f>Nonpt_src_summary!I1266</f>
        <v>0</v>
      </c>
      <c r="H1266" s="124">
        <f>Nonpt_src_summary!J1266</f>
        <v>0</v>
      </c>
      <c r="I1266" s="124">
        <f>Nonpt_src_summary!K1266</f>
        <v>0</v>
      </c>
      <c r="J1266" s="124">
        <f>Nonpt_src_summary!L1266</f>
        <v>0</v>
      </c>
      <c r="K1266" s="125">
        <f>Nonpt_src_summary!M1266</f>
        <v>0</v>
      </c>
    </row>
    <row r="1267" spans="1:11">
      <c r="A1267" s="31" t="s">
        <v>151</v>
      </c>
      <c r="B1267" s="31" t="str">
        <f>Nonpt_src_summary!B1267</f>
        <v>Tribal</v>
      </c>
      <c r="C1267" s="31">
        <f>Nonpt_src_summary!E1267</f>
        <v>38</v>
      </c>
      <c r="D1267" s="31" t="str">
        <f>Nonpt_src_summary!F1267</f>
        <v>38033</v>
      </c>
      <c r="E1267" s="31" t="str">
        <f>Nonpt_src_summary!G1267</f>
        <v>2310000550</v>
      </c>
      <c r="F1267" s="31" t="str">
        <f>Nonpt_src_summary!H1267</f>
        <v xml:space="preserve">Produced water </v>
      </c>
      <c r="G1267" s="160">
        <f>Nonpt_src_summary!I1267</f>
        <v>0</v>
      </c>
      <c r="H1267" s="124">
        <f>Nonpt_src_summary!J1267</f>
        <v>0</v>
      </c>
      <c r="I1267" s="124">
        <f>Nonpt_src_summary!K1267</f>
        <v>0</v>
      </c>
      <c r="J1267" s="124">
        <f>Nonpt_src_summary!L1267</f>
        <v>0</v>
      </c>
      <c r="K1267" s="125">
        <f>Nonpt_src_summary!M1267</f>
        <v>0</v>
      </c>
    </row>
    <row r="1268" spans="1:11">
      <c r="A1268" s="31" t="s">
        <v>151</v>
      </c>
      <c r="B1268" s="31" t="str">
        <f>Nonpt_src_summary!B1268</f>
        <v>Tribal</v>
      </c>
      <c r="C1268" s="31">
        <f>Nonpt_src_summary!E1268</f>
        <v>46</v>
      </c>
      <c r="D1268" s="31" t="str">
        <f>Nonpt_src_summary!F1268</f>
        <v>46063</v>
      </c>
      <c r="E1268" s="31" t="str">
        <f>Nonpt_src_summary!G1268</f>
        <v>2310000550</v>
      </c>
      <c r="F1268" s="31" t="str">
        <f>Nonpt_src_summary!H1268</f>
        <v xml:space="preserve">Produced water </v>
      </c>
      <c r="G1268" s="160">
        <f>Nonpt_src_summary!I1268</f>
        <v>0</v>
      </c>
      <c r="H1268" s="124">
        <f>Nonpt_src_summary!J1268</f>
        <v>0</v>
      </c>
      <c r="I1268" s="124">
        <f>Nonpt_src_summary!K1268</f>
        <v>0</v>
      </c>
      <c r="J1268" s="124">
        <f>Nonpt_src_summary!L1268</f>
        <v>0</v>
      </c>
      <c r="K1268" s="125">
        <f>Nonpt_src_summary!M1268</f>
        <v>0</v>
      </c>
    </row>
    <row r="1269" spans="1:11">
      <c r="A1269" s="31" t="s">
        <v>151</v>
      </c>
      <c r="B1269" s="31" t="str">
        <f>Nonpt_src_summary!B1269</f>
        <v>Tribal</v>
      </c>
      <c r="C1269" s="31">
        <f>Nonpt_src_summary!E1269</f>
        <v>30</v>
      </c>
      <c r="D1269" s="31" t="str">
        <f>Nonpt_src_summary!F1269</f>
        <v>30055</v>
      </c>
      <c r="E1269" s="31" t="str">
        <f>Nonpt_src_summary!G1269</f>
        <v>2310000550</v>
      </c>
      <c r="F1269" s="31" t="str">
        <f>Nonpt_src_summary!H1269</f>
        <v xml:space="preserve">Produced water </v>
      </c>
      <c r="G1269" s="160">
        <f>Nonpt_src_summary!I1269</f>
        <v>0</v>
      </c>
      <c r="H1269" s="124">
        <f>Nonpt_src_summary!J1269</f>
        <v>0</v>
      </c>
      <c r="I1269" s="124">
        <f>Nonpt_src_summary!K1269</f>
        <v>0</v>
      </c>
      <c r="J1269" s="124">
        <f>Nonpt_src_summary!L1269</f>
        <v>0</v>
      </c>
      <c r="K1269" s="125">
        <f>Nonpt_src_summary!M1269</f>
        <v>0</v>
      </c>
    </row>
    <row r="1270" spans="1:11">
      <c r="A1270" s="31" t="s">
        <v>151</v>
      </c>
      <c r="B1270" s="31" t="str">
        <f>Nonpt_src_summary!B1270</f>
        <v>Tribal</v>
      </c>
      <c r="C1270" s="31">
        <f>Nonpt_src_summary!E1270</f>
        <v>38</v>
      </c>
      <c r="D1270" s="31" t="str">
        <f>Nonpt_src_summary!F1270</f>
        <v>38049</v>
      </c>
      <c r="E1270" s="31" t="str">
        <f>Nonpt_src_summary!G1270</f>
        <v>2310000550</v>
      </c>
      <c r="F1270" s="31" t="str">
        <f>Nonpt_src_summary!H1270</f>
        <v xml:space="preserve">Produced water </v>
      </c>
      <c r="G1270" s="160">
        <f>Nonpt_src_summary!I1270</f>
        <v>0</v>
      </c>
      <c r="H1270" s="124">
        <f>Nonpt_src_summary!J1270</f>
        <v>0</v>
      </c>
      <c r="I1270" s="124">
        <f>Nonpt_src_summary!K1270</f>
        <v>0</v>
      </c>
      <c r="J1270" s="124">
        <f>Nonpt_src_summary!L1270</f>
        <v>0</v>
      </c>
      <c r="K1270" s="125">
        <f>Nonpt_src_summary!M1270</f>
        <v>0</v>
      </c>
    </row>
    <row r="1271" spans="1:11">
      <c r="A1271" s="31" t="s">
        <v>151</v>
      </c>
      <c r="B1271" s="31" t="str">
        <f>Nonpt_src_summary!B1271</f>
        <v>Tribal</v>
      </c>
      <c r="C1271" s="31">
        <f>Nonpt_src_summary!E1271</f>
        <v>38</v>
      </c>
      <c r="D1271" s="31" t="str">
        <f>Nonpt_src_summary!F1271</f>
        <v>38053</v>
      </c>
      <c r="E1271" s="31" t="str">
        <f>Nonpt_src_summary!G1271</f>
        <v>2310000550</v>
      </c>
      <c r="F1271" s="31" t="str">
        <f>Nonpt_src_summary!H1271</f>
        <v xml:space="preserve">Produced water </v>
      </c>
      <c r="G1271" s="160">
        <f>Nonpt_src_summary!I1271</f>
        <v>0</v>
      </c>
      <c r="H1271" s="124">
        <f>Nonpt_src_summary!J1271</f>
        <v>70.616156315018074</v>
      </c>
      <c r="I1271" s="124">
        <f>Nonpt_src_summary!K1271</f>
        <v>0</v>
      </c>
      <c r="J1271" s="124">
        <f>Nonpt_src_summary!L1271</f>
        <v>0</v>
      </c>
      <c r="K1271" s="125">
        <f>Nonpt_src_summary!M1271</f>
        <v>0</v>
      </c>
    </row>
    <row r="1272" spans="1:11">
      <c r="A1272" s="31" t="s">
        <v>151</v>
      </c>
      <c r="B1272" s="31" t="str">
        <f>Nonpt_src_summary!B1272</f>
        <v>Tribal</v>
      </c>
      <c r="C1272" s="31">
        <f>Nonpt_src_summary!E1272</f>
        <v>38</v>
      </c>
      <c r="D1272" s="31" t="str">
        <f>Nonpt_src_summary!F1272</f>
        <v>38055</v>
      </c>
      <c r="E1272" s="31" t="str">
        <f>Nonpt_src_summary!G1272</f>
        <v>2310000550</v>
      </c>
      <c r="F1272" s="31" t="str">
        <f>Nonpt_src_summary!H1272</f>
        <v xml:space="preserve">Produced water </v>
      </c>
      <c r="G1272" s="160">
        <f>Nonpt_src_summary!I1272</f>
        <v>0</v>
      </c>
      <c r="H1272" s="124">
        <f>Nonpt_src_summary!J1272</f>
        <v>4.5315300000000001</v>
      </c>
      <c r="I1272" s="124">
        <f>Nonpt_src_summary!K1272</f>
        <v>0</v>
      </c>
      <c r="J1272" s="124">
        <f>Nonpt_src_summary!L1272</f>
        <v>0</v>
      </c>
      <c r="K1272" s="125">
        <f>Nonpt_src_summary!M1272</f>
        <v>0</v>
      </c>
    </row>
    <row r="1273" spans="1:11">
      <c r="A1273" s="31" t="s">
        <v>151</v>
      </c>
      <c r="B1273" s="31" t="str">
        <f>Nonpt_src_summary!B1273</f>
        <v>Tribal</v>
      </c>
      <c r="C1273" s="31">
        <f>Nonpt_src_summary!E1273</f>
        <v>38</v>
      </c>
      <c r="D1273" s="31" t="str">
        <f>Nonpt_src_summary!F1273</f>
        <v>38061</v>
      </c>
      <c r="E1273" s="31" t="str">
        <f>Nonpt_src_summary!G1273</f>
        <v>2310000550</v>
      </c>
      <c r="F1273" s="31" t="str">
        <f>Nonpt_src_summary!H1273</f>
        <v xml:space="preserve">Produced water </v>
      </c>
      <c r="G1273" s="160">
        <f>Nonpt_src_summary!I1273</f>
        <v>0</v>
      </c>
      <c r="H1273" s="124">
        <f>Nonpt_src_summary!J1273</f>
        <v>118.27871142773796</v>
      </c>
      <c r="I1273" s="124">
        <f>Nonpt_src_summary!K1273</f>
        <v>0</v>
      </c>
      <c r="J1273" s="124">
        <f>Nonpt_src_summary!L1273</f>
        <v>0</v>
      </c>
      <c r="K1273" s="125">
        <f>Nonpt_src_summary!M1273</f>
        <v>0</v>
      </c>
    </row>
    <row r="1274" spans="1:11">
      <c r="A1274" s="31" t="s">
        <v>151</v>
      </c>
      <c r="B1274" s="31" t="str">
        <f>Nonpt_src_summary!B1274</f>
        <v>Tribal</v>
      </c>
      <c r="C1274" s="31">
        <f>Nonpt_src_summary!E1274</f>
        <v>30</v>
      </c>
      <c r="D1274" s="31" t="str">
        <f>Nonpt_src_summary!F1274</f>
        <v>30071</v>
      </c>
      <c r="E1274" s="31" t="str">
        <f>Nonpt_src_summary!G1274</f>
        <v>2310000550</v>
      </c>
      <c r="F1274" s="31" t="str">
        <f>Nonpt_src_summary!H1274</f>
        <v xml:space="preserve">Produced water </v>
      </c>
      <c r="G1274" s="160">
        <f>Nonpt_src_summary!I1274</f>
        <v>0</v>
      </c>
      <c r="H1274" s="124">
        <f>Nonpt_src_summary!J1274</f>
        <v>0</v>
      </c>
      <c r="I1274" s="124">
        <f>Nonpt_src_summary!K1274</f>
        <v>0</v>
      </c>
      <c r="J1274" s="124">
        <f>Nonpt_src_summary!L1274</f>
        <v>0</v>
      </c>
      <c r="K1274" s="125">
        <f>Nonpt_src_summary!M1274</f>
        <v>0</v>
      </c>
    </row>
    <row r="1275" spans="1:11">
      <c r="A1275" s="31" t="s">
        <v>151</v>
      </c>
      <c r="B1275" s="31" t="str">
        <f>Nonpt_src_summary!B1275</f>
        <v>Tribal</v>
      </c>
      <c r="C1275" s="31">
        <f>Nonpt_src_summary!E1275</f>
        <v>30</v>
      </c>
      <c r="D1275" s="31" t="str">
        <f>Nonpt_src_summary!F1275</f>
        <v>30079</v>
      </c>
      <c r="E1275" s="31" t="str">
        <f>Nonpt_src_summary!G1275</f>
        <v>2310000550</v>
      </c>
      <c r="F1275" s="31" t="str">
        <f>Nonpt_src_summary!H1275</f>
        <v xml:space="preserve">Produced water </v>
      </c>
      <c r="G1275" s="160">
        <f>Nonpt_src_summary!I1275</f>
        <v>0</v>
      </c>
      <c r="H1275" s="124">
        <f>Nonpt_src_summary!J1275</f>
        <v>0</v>
      </c>
      <c r="I1275" s="124">
        <f>Nonpt_src_summary!K1275</f>
        <v>0</v>
      </c>
      <c r="J1275" s="124">
        <f>Nonpt_src_summary!L1275</f>
        <v>0</v>
      </c>
      <c r="K1275" s="125">
        <f>Nonpt_src_summary!M1275</f>
        <v>0</v>
      </c>
    </row>
    <row r="1276" spans="1:11">
      <c r="A1276" s="31" t="s">
        <v>151</v>
      </c>
      <c r="B1276" s="31" t="str">
        <f>Nonpt_src_summary!B1276</f>
        <v>Tribal</v>
      </c>
      <c r="C1276" s="31">
        <f>Nonpt_src_summary!E1276</f>
        <v>38</v>
      </c>
      <c r="D1276" s="31" t="str">
        <f>Nonpt_src_summary!F1276</f>
        <v>38075</v>
      </c>
      <c r="E1276" s="31" t="str">
        <f>Nonpt_src_summary!G1276</f>
        <v>2310000550</v>
      </c>
      <c r="F1276" s="31" t="str">
        <f>Nonpt_src_summary!H1276</f>
        <v xml:space="preserve">Produced water </v>
      </c>
      <c r="G1276" s="160">
        <f>Nonpt_src_summary!I1276</f>
        <v>0</v>
      </c>
      <c r="H1276" s="124">
        <f>Nonpt_src_summary!J1276</f>
        <v>0</v>
      </c>
      <c r="I1276" s="124">
        <f>Nonpt_src_summary!K1276</f>
        <v>0</v>
      </c>
      <c r="J1276" s="124">
        <f>Nonpt_src_summary!L1276</f>
        <v>0</v>
      </c>
      <c r="K1276" s="125">
        <f>Nonpt_src_summary!M1276</f>
        <v>0</v>
      </c>
    </row>
    <row r="1277" spans="1:11">
      <c r="A1277" s="31" t="s">
        <v>151</v>
      </c>
      <c r="B1277" s="31" t="str">
        <f>Nonpt_src_summary!B1277</f>
        <v>Tribal</v>
      </c>
      <c r="C1277" s="31">
        <f>Nonpt_src_summary!E1277</f>
        <v>30</v>
      </c>
      <c r="D1277" s="31" t="str">
        <f>Nonpt_src_summary!F1277</f>
        <v>30083</v>
      </c>
      <c r="E1277" s="31" t="str">
        <f>Nonpt_src_summary!G1277</f>
        <v>2310000550</v>
      </c>
      <c r="F1277" s="31" t="str">
        <f>Nonpt_src_summary!H1277</f>
        <v xml:space="preserve">Produced water </v>
      </c>
      <c r="G1277" s="160">
        <f>Nonpt_src_summary!I1277</f>
        <v>0</v>
      </c>
      <c r="H1277" s="124">
        <f>Nonpt_src_summary!J1277</f>
        <v>0</v>
      </c>
      <c r="I1277" s="124">
        <f>Nonpt_src_summary!K1277</f>
        <v>0</v>
      </c>
      <c r="J1277" s="124">
        <f>Nonpt_src_summary!L1277</f>
        <v>0</v>
      </c>
      <c r="K1277" s="125">
        <f>Nonpt_src_summary!M1277</f>
        <v>0</v>
      </c>
    </row>
    <row r="1278" spans="1:11">
      <c r="A1278" s="31" t="s">
        <v>151</v>
      </c>
      <c r="B1278" s="31" t="str">
        <f>Nonpt_src_summary!B1278</f>
        <v>Tribal</v>
      </c>
      <c r="C1278" s="31">
        <f>Nonpt_src_summary!E1278</f>
        <v>30</v>
      </c>
      <c r="D1278" s="31" t="str">
        <f>Nonpt_src_summary!F1278</f>
        <v>30085</v>
      </c>
      <c r="E1278" s="31" t="str">
        <f>Nonpt_src_summary!G1278</f>
        <v>2310000550</v>
      </c>
      <c r="F1278" s="31" t="str">
        <f>Nonpt_src_summary!H1278</f>
        <v xml:space="preserve">Produced water </v>
      </c>
      <c r="G1278" s="160">
        <f>Nonpt_src_summary!I1278</f>
        <v>0</v>
      </c>
      <c r="H1278" s="124">
        <f>Nonpt_src_summary!J1278</f>
        <v>0.48742871365335827</v>
      </c>
      <c r="I1278" s="124">
        <f>Nonpt_src_summary!K1278</f>
        <v>0</v>
      </c>
      <c r="J1278" s="124">
        <f>Nonpt_src_summary!L1278</f>
        <v>0</v>
      </c>
      <c r="K1278" s="125">
        <f>Nonpt_src_summary!M1278</f>
        <v>0</v>
      </c>
    </row>
    <row r="1279" spans="1:11">
      <c r="A1279" s="31" t="s">
        <v>151</v>
      </c>
      <c r="B1279" s="31" t="str">
        <f>Nonpt_src_summary!B1279</f>
        <v>Tribal</v>
      </c>
      <c r="C1279" s="31">
        <f>Nonpt_src_summary!E1279</f>
        <v>30</v>
      </c>
      <c r="D1279" s="31" t="str">
        <f>Nonpt_src_summary!F1279</f>
        <v>30091</v>
      </c>
      <c r="E1279" s="31" t="str">
        <f>Nonpt_src_summary!G1279</f>
        <v>2310000550</v>
      </c>
      <c r="F1279" s="31" t="str">
        <f>Nonpt_src_summary!H1279</f>
        <v xml:space="preserve">Produced water </v>
      </c>
      <c r="G1279" s="160">
        <f>Nonpt_src_summary!I1279</f>
        <v>0</v>
      </c>
      <c r="H1279" s="124">
        <f>Nonpt_src_summary!J1279</f>
        <v>0.87108313469926402</v>
      </c>
      <c r="I1279" s="124">
        <f>Nonpt_src_summary!K1279</f>
        <v>0</v>
      </c>
      <c r="J1279" s="124">
        <f>Nonpt_src_summary!L1279</f>
        <v>0</v>
      </c>
      <c r="K1279" s="125">
        <f>Nonpt_src_summary!M1279</f>
        <v>0</v>
      </c>
    </row>
    <row r="1280" spans="1:11">
      <c r="A1280" s="31" t="s">
        <v>151</v>
      </c>
      <c r="B1280" s="31" t="str">
        <f>Nonpt_src_summary!B1280</f>
        <v>Tribal</v>
      </c>
      <c r="C1280" s="31">
        <f>Nonpt_src_summary!E1280</f>
        <v>38</v>
      </c>
      <c r="D1280" s="31" t="str">
        <f>Nonpt_src_summary!F1280</f>
        <v>38087</v>
      </c>
      <c r="E1280" s="31" t="str">
        <f>Nonpt_src_summary!G1280</f>
        <v>2310000550</v>
      </c>
      <c r="F1280" s="31" t="str">
        <f>Nonpt_src_summary!H1280</f>
        <v xml:space="preserve">Produced water </v>
      </c>
      <c r="G1280" s="160">
        <f>Nonpt_src_summary!I1280</f>
        <v>0</v>
      </c>
      <c r="H1280" s="124">
        <f>Nonpt_src_summary!J1280</f>
        <v>0</v>
      </c>
      <c r="I1280" s="124">
        <f>Nonpt_src_summary!K1280</f>
        <v>0</v>
      </c>
      <c r="J1280" s="124">
        <f>Nonpt_src_summary!L1280</f>
        <v>0</v>
      </c>
      <c r="K1280" s="125">
        <f>Nonpt_src_summary!M1280</f>
        <v>0</v>
      </c>
    </row>
    <row r="1281" spans="1:11">
      <c r="A1281" s="31" t="s">
        <v>151</v>
      </c>
      <c r="B1281" s="31" t="str">
        <f>Nonpt_src_summary!B1281</f>
        <v>Tribal</v>
      </c>
      <c r="C1281" s="31">
        <f>Nonpt_src_summary!E1281</f>
        <v>38</v>
      </c>
      <c r="D1281" s="31" t="str">
        <f>Nonpt_src_summary!F1281</f>
        <v>38089</v>
      </c>
      <c r="E1281" s="31" t="str">
        <f>Nonpt_src_summary!G1281</f>
        <v>2310000550</v>
      </c>
      <c r="F1281" s="31" t="str">
        <f>Nonpt_src_summary!H1281</f>
        <v xml:space="preserve">Produced water </v>
      </c>
      <c r="G1281" s="160">
        <f>Nonpt_src_summary!I1281</f>
        <v>0</v>
      </c>
      <c r="H1281" s="124">
        <f>Nonpt_src_summary!J1281</f>
        <v>0</v>
      </c>
      <c r="I1281" s="124">
        <f>Nonpt_src_summary!K1281</f>
        <v>0</v>
      </c>
      <c r="J1281" s="124">
        <f>Nonpt_src_summary!L1281</f>
        <v>0</v>
      </c>
      <c r="K1281" s="125">
        <f>Nonpt_src_summary!M1281</f>
        <v>0</v>
      </c>
    </row>
    <row r="1282" spans="1:11">
      <c r="A1282" s="31" t="s">
        <v>151</v>
      </c>
      <c r="B1282" s="31" t="str">
        <f>Nonpt_src_summary!B1282</f>
        <v>Tribal</v>
      </c>
      <c r="C1282" s="31">
        <f>Nonpt_src_summary!E1282</f>
        <v>30</v>
      </c>
      <c r="D1282" s="31" t="str">
        <f>Nonpt_src_summary!F1282</f>
        <v>30105</v>
      </c>
      <c r="E1282" s="31" t="str">
        <f>Nonpt_src_summary!G1282</f>
        <v>2310000550</v>
      </c>
      <c r="F1282" s="31" t="str">
        <f>Nonpt_src_summary!H1282</f>
        <v xml:space="preserve">Produced water </v>
      </c>
      <c r="G1282" s="160">
        <f>Nonpt_src_summary!I1282</f>
        <v>0</v>
      </c>
      <c r="H1282" s="124">
        <f>Nonpt_src_summary!J1282</f>
        <v>4.01655946814947E-2</v>
      </c>
      <c r="I1282" s="124">
        <f>Nonpt_src_summary!K1282</f>
        <v>0</v>
      </c>
      <c r="J1282" s="124">
        <f>Nonpt_src_summary!L1282</f>
        <v>0</v>
      </c>
      <c r="K1282" s="125">
        <f>Nonpt_src_summary!M1282</f>
        <v>0</v>
      </c>
    </row>
    <row r="1283" spans="1:11">
      <c r="A1283" s="31" t="s">
        <v>151</v>
      </c>
      <c r="B1283" s="31" t="str">
        <f>Nonpt_src_summary!B1283</f>
        <v>Tribal</v>
      </c>
      <c r="C1283" s="31">
        <f>Nonpt_src_summary!E1283</f>
        <v>38</v>
      </c>
      <c r="D1283" s="31" t="str">
        <f>Nonpt_src_summary!F1283</f>
        <v>38101</v>
      </c>
      <c r="E1283" s="31" t="str">
        <f>Nonpt_src_summary!G1283</f>
        <v>2310000550</v>
      </c>
      <c r="F1283" s="31" t="str">
        <f>Nonpt_src_summary!H1283</f>
        <v xml:space="preserve">Produced water </v>
      </c>
      <c r="G1283" s="160">
        <f>Nonpt_src_summary!I1283</f>
        <v>0</v>
      </c>
      <c r="H1283" s="124">
        <f>Nonpt_src_summary!J1283</f>
        <v>0</v>
      </c>
      <c r="I1283" s="124">
        <f>Nonpt_src_summary!K1283</f>
        <v>0</v>
      </c>
      <c r="J1283" s="124">
        <f>Nonpt_src_summary!L1283</f>
        <v>0</v>
      </c>
      <c r="K1283" s="125">
        <f>Nonpt_src_summary!M1283</f>
        <v>0</v>
      </c>
    </row>
    <row r="1284" spans="1:11">
      <c r="A1284" s="31" t="s">
        <v>151</v>
      </c>
      <c r="B1284" s="31" t="str">
        <f>Nonpt_src_summary!B1284</f>
        <v>Tribal</v>
      </c>
      <c r="C1284" s="31">
        <f>Nonpt_src_summary!E1284</f>
        <v>30</v>
      </c>
      <c r="D1284" s="31" t="str">
        <f>Nonpt_src_summary!F1284</f>
        <v>30109</v>
      </c>
      <c r="E1284" s="31" t="str">
        <f>Nonpt_src_summary!G1284</f>
        <v>2310000550</v>
      </c>
      <c r="F1284" s="31" t="str">
        <f>Nonpt_src_summary!H1284</f>
        <v xml:space="preserve">Produced water </v>
      </c>
      <c r="G1284" s="160">
        <f>Nonpt_src_summary!I1284</f>
        <v>0</v>
      </c>
      <c r="H1284" s="124">
        <f>Nonpt_src_summary!J1284</f>
        <v>0</v>
      </c>
      <c r="I1284" s="124">
        <f>Nonpt_src_summary!K1284</f>
        <v>0</v>
      </c>
      <c r="J1284" s="124">
        <f>Nonpt_src_summary!L1284</f>
        <v>0</v>
      </c>
      <c r="K1284" s="125">
        <f>Nonpt_src_summary!M1284</f>
        <v>0</v>
      </c>
    </row>
    <row r="1285" spans="1:11">
      <c r="A1285" s="31" t="s">
        <v>151</v>
      </c>
      <c r="B1285" s="31" t="str">
        <f>Nonpt_src_summary!B1285</f>
        <v>Tribal</v>
      </c>
      <c r="C1285" s="31">
        <f>Nonpt_src_summary!E1285</f>
        <v>38</v>
      </c>
      <c r="D1285" s="31" t="str">
        <f>Nonpt_src_summary!F1285</f>
        <v>38105</v>
      </c>
      <c r="E1285" s="31" t="str">
        <f>Nonpt_src_summary!G1285</f>
        <v>2310000550</v>
      </c>
      <c r="F1285" s="31" t="str">
        <f>Nonpt_src_summary!H1285</f>
        <v xml:space="preserve">Produced water </v>
      </c>
      <c r="G1285" s="160">
        <f>Nonpt_src_summary!I1285</f>
        <v>0</v>
      </c>
      <c r="H1285" s="124">
        <f>Nonpt_src_summary!J1285</f>
        <v>0</v>
      </c>
      <c r="I1285" s="124">
        <f>Nonpt_src_summary!K1285</f>
        <v>0</v>
      </c>
      <c r="J1285" s="124">
        <f>Nonpt_src_summary!L1285</f>
        <v>0</v>
      </c>
      <c r="K1285" s="125">
        <f>Nonpt_src_summary!M1285</f>
        <v>0</v>
      </c>
    </row>
    <row r="1286" spans="1:11">
      <c r="A1286" s="31" t="s">
        <v>151</v>
      </c>
      <c r="B1286" s="31" t="str">
        <f>Nonpt_src_summary!B1286</f>
        <v>Tribal</v>
      </c>
      <c r="C1286" s="31">
        <f>Nonpt_src_summary!E1286</f>
        <v>38</v>
      </c>
      <c r="D1286" s="31" t="str">
        <f>Nonpt_src_summary!F1286</f>
        <v>38007</v>
      </c>
      <c r="E1286" s="31" t="str">
        <f>Nonpt_src_summary!G1286</f>
        <v>2310023600</v>
      </c>
      <c r="F1286" s="31" t="str">
        <f>Nonpt_src_summary!H1286</f>
        <v>Completions</v>
      </c>
      <c r="G1286" s="160">
        <f>Nonpt_src_summary!I1286</f>
        <v>0</v>
      </c>
      <c r="H1286" s="124">
        <f>Nonpt_src_summary!J1286</f>
        <v>0</v>
      </c>
      <c r="I1286" s="124">
        <f>Nonpt_src_summary!K1286</f>
        <v>0</v>
      </c>
      <c r="J1286" s="124">
        <f>Nonpt_src_summary!L1286</f>
        <v>0</v>
      </c>
      <c r="K1286" s="125">
        <f>Nonpt_src_summary!M1286</f>
        <v>0</v>
      </c>
    </row>
    <row r="1287" spans="1:11">
      <c r="A1287" s="31" t="s">
        <v>151</v>
      </c>
      <c r="B1287" s="31" t="str">
        <f>Nonpt_src_summary!B1287</f>
        <v>Tribal</v>
      </c>
      <c r="C1287" s="31">
        <f>Nonpt_src_summary!E1287</f>
        <v>38</v>
      </c>
      <c r="D1287" s="31" t="str">
        <f>Nonpt_src_summary!F1287</f>
        <v>38007</v>
      </c>
      <c r="E1287" s="31" t="str">
        <f>Nonpt_src_summary!G1287</f>
        <v>2310111700</v>
      </c>
      <c r="F1287" s="31" t="str">
        <f>Nonpt_src_summary!H1287</f>
        <v>Completions</v>
      </c>
      <c r="G1287" s="160">
        <f>Nonpt_src_summary!I1287</f>
        <v>0</v>
      </c>
      <c r="H1287" s="124">
        <f>Nonpt_src_summary!J1287</f>
        <v>0</v>
      </c>
      <c r="I1287" s="124">
        <f>Nonpt_src_summary!K1287</f>
        <v>0</v>
      </c>
      <c r="J1287" s="124">
        <f>Nonpt_src_summary!L1287</f>
        <v>0</v>
      </c>
      <c r="K1287" s="125">
        <f>Nonpt_src_summary!M1287</f>
        <v>0</v>
      </c>
    </row>
    <row r="1288" spans="1:11">
      <c r="A1288" s="31" t="s">
        <v>151</v>
      </c>
      <c r="B1288" s="31" t="str">
        <f>Nonpt_src_summary!B1288</f>
        <v>Tribal</v>
      </c>
      <c r="C1288" s="31">
        <f>Nonpt_src_summary!E1288</f>
        <v>38</v>
      </c>
      <c r="D1288" s="31" t="str">
        <f>Nonpt_src_summary!F1288</f>
        <v>38007</v>
      </c>
      <c r="E1288" s="31" t="str">
        <f>Nonpt_src_summary!G1288</f>
        <v>2310121700</v>
      </c>
      <c r="F1288" s="31" t="str">
        <f>Nonpt_src_summary!H1288</f>
        <v>Completions</v>
      </c>
      <c r="G1288" s="160">
        <f>Nonpt_src_summary!I1288</f>
        <v>0</v>
      </c>
      <c r="H1288" s="124">
        <f>Nonpt_src_summary!J1288</f>
        <v>0</v>
      </c>
      <c r="I1288" s="124">
        <f>Nonpt_src_summary!K1288</f>
        <v>0</v>
      </c>
      <c r="J1288" s="124">
        <f>Nonpt_src_summary!L1288</f>
        <v>0</v>
      </c>
      <c r="K1288" s="125">
        <f>Nonpt_src_summary!M1288</f>
        <v>0</v>
      </c>
    </row>
    <row r="1289" spans="1:11">
      <c r="A1289" s="31" t="s">
        <v>151</v>
      </c>
      <c r="B1289" s="31" t="str">
        <f>Nonpt_src_summary!B1289</f>
        <v>Tribal</v>
      </c>
      <c r="C1289" s="31">
        <f>Nonpt_src_summary!E1289</f>
        <v>38</v>
      </c>
      <c r="D1289" s="31" t="str">
        <f>Nonpt_src_summary!F1289</f>
        <v>38009</v>
      </c>
      <c r="E1289" s="31" t="str">
        <f>Nonpt_src_summary!G1289</f>
        <v>2310023600</v>
      </c>
      <c r="F1289" s="31" t="str">
        <f>Nonpt_src_summary!H1289</f>
        <v>Completions</v>
      </c>
      <c r="G1289" s="160">
        <f>Nonpt_src_summary!I1289</f>
        <v>0</v>
      </c>
      <c r="H1289" s="124">
        <f>Nonpt_src_summary!J1289</f>
        <v>0</v>
      </c>
      <c r="I1289" s="124">
        <f>Nonpt_src_summary!K1289</f>
        <v>0</v>
      </c>
      <c r="J1289" s="124">
        <f>Nonpt_src_summary!L1289</f>
        <v>0</v>
      </c>
      <c r="K1289" s="125">
        <f>Nonpt_src_summary!M1289</f>
        <v>0</v>
      </c>
    </row>
    <row r="1290" spans="1:11">
      <c r="A1290" s="31" t="s">
        <v>151</v>
      </c>
      <c r="B1290" s="31" t="str">
        <f>Nonpt_src_summary!B1290</f>
        <v>Tribal</v>
      </c>
      <c r="C1290" s="31">
        <f>Nonpt_src_summary!E1290</f>
        <v>38</v>
      </c>
      <c r="D1290" s="31" t="str">
        <f>Nonpt_src_summary!F1290</f>
        <v>38009</v>
      </c>
      <c r="E1290" s="31" t="str">
        <f>Nonpt_src_summary!G1290</f>
        <v>2310111700</v>
      </c>
      <c r="F1290" s="31" t="str">
        <f>Nonpt_src_summary!H1290</f>
        <v>Completions</v>
      </c>
      <c r="G1290" s="160">
        <f>Nonpt_src_summary!I1290</f>
        <v>0</v>
      </c>
      <c r="H1290" s="124">
        <f>Nonpt_src_summary!J1290</f>
        <v>0</v>
      </c>
      <c r="I1290" s="124">
        <f>Nonpt_src_summary!K1290</f>
        <v>0</v>
      </c>
      <c r="J1290" s="124">
        <f>Nonpt_src_summary!L1290</f>
        <v>0</v>
      </c>
      <c r="K1290" s="125">
        <f>Nonpt_src_summary!M1290</f>
        <v>0</v>
      </c>
    </row>
    <row r="1291" spans="1:11">
      <c r="A1291" s="31" t="s">
        <v>151</v>
      </c>
      <c r="B1291" s="31" t="str">
        <f>Nonpt_src_summary!B1291</f>
        <v>Tribal</v>
      </c>
      <c r="C1291" s="31">
        <f>Nonpt_src_summary!E1291</f>
        <v>38</v>
      </c>
      <c r="D1291" s="31" t="str">
        <f>Nonpt_src_summary!F1291</f>
        <v>38009</v>
      </c>
      <c r="E1291" s="31" t="str">
        <f>Nonpt_src_summary!G1291</f>
        <v>2310121700</v>
      </c>
      <c r="F1291" s="31" t="str">
        <f>Nonpt_src_summary!H1291</f>
        <v>Completions</v>
      </c>
      <c r="G1291" s="160">
        <f>Nonpt_src_summary!I1291</f>
        <v>0</v>
      </c>
      <c r="H1291" s="124">
        <f>Nonpt_src_summary!J1291</f>
        <v>0</v>
      </c>
      <c r="I1291" s="124">
        <f>Nonpt_src_summary!K1291</f>
        <v>0</v>
      </c>
      <c r="J1291" s="124">
        <f>Nonpt_src_summary!L1291</f>
        <v>0</v>
      </c>
      <c r="K1291" s="125">
        <f>Nonpt_src_summary!M1291</f>
        <v>0</v>
      </c>
    </row>
    <row r="1292" spans="1:11">
      <c r="A1292" s="31" t="s">
        <v>151</v>
      </c>
      <c r="B1292" s="31" t="str">
        <f>Nonpt_src_summary!B1292</f>
        <v>Tribal</v>
      </c>
      <c r="C1292" s="31">
        <f>Nonpt_src_summary!E1292</f>
        <v>38</v>
      </c>
      <c r="D1292" s="31" t="str">
        <f>Nonpt_src_summary!F1292</f>
        <v>38011</v>
      </c>
      <c r="E1292" s="31" t="str">
        <f>Nonpt_src_summary!G1292</f>
        <v>2310023600</v>
      </c>
      <c r="F1292" s="31" t="str">
        <f>Nonpt_src_summary!H1292</f>
        <v>Completions</v>
      </c>
      <c r="G1292" s="160">
        <f>Nonpt_src_summary!I1292</f>
        <v>0</v>
      </c>
      <c r="H1292" s="124">
        <f>Nonpt_src_summary!J1292</f>
        <v>0</v>
      </c>
      <c r="I1292" s="124">
        <f>Nonpt_src_summary!K1292</f>
        <v>0</v>
      </c>
      <c r="J1292" s="124">
        <f>Nonpt_src_summary!L1292</f>
        <v>0</v>
      </c>
      <c r="K1292" s="125">
        <f>Nonpt_src_summary!M1292</f>
        <v>0</v>
      </c>
    </row>
    <row r="1293" spans="1:11">
      <c r="A1293" s="31" t="s">
        <v>151</v>
      </c>
      <c r="B1293" s="31" t="str">
        <f>Nonpt_src_summary!B1293</f>
        <v>Tribal</v>
      </c>
      <c r="C1293" s="31">
        <f>Nonpt_src_summary!E1293</f>
        <v>38</v>
      </c>
      <c r="D1293" s="31" t="str">
        <f>Nonpt_src_summary!F1293</f>
        <v>38011</v>
      </c>
      <c r="E1293" s="31" t="str">
        <f>Nonpt_src_summary!G1293</f>
        <v>2310111700</v>
      </c>
      <c r="F1293" s="31" t="str">
        <f>Nonpt_src_summary!H1293</f>
        <v>Completions</v>
      </c>
      <c r="G1293" s="160">
        <f>Nonpt_src_summary!I1293</f>
        <v>0</v>
      </c>
      <c r="H1293" s="124">
        <f>Nonpt_src_summary!J1293</f>
        <v>0</v>
      </c>
      <c r="I1293" s="124">
        <f>Nonpt_src_summary!K1293</f>
        <v>0</v>
      </c>
      <c r="J1293" s="124">
        <f>Nonpt_src_summary!L1293</f>
        <v>0</v>
      </c>
      <c r="K1293" s="125">
        <f>Nonpt_src_summary!M1293</f>
        <v>0</v>
      </c>
    </row>
    <row r="1294" spans="1:11">
      <c r="A1294" s="31" t="s">
        <v>151</v>
      </c>
      <c r="B1294" s="31" t="str">
        <f>Nonpt_src_summary!B1294</f>
        <v>Tribal</v>
      </c>
      <c r="C1294" s="31">
        <f>Nonpt_src_summary!E1294</f>
        <v>38</v>
      </c>
      <c r="D1294" s="31" t="str">
        <f>Nonpt_src_summary!F1294</f>
        <v>38011</v>
      </c>
      <c r="E1294" s="31" t="str">
        <f>Nonpt_src_summary!G1294</f>
        <v>2310121700</v>
      </c>
      <c r="F1294" s="31" t="str">
        <f>Nonpt_src_summary!H1294</f>
        <v>Completions</v>
      </c>
      <c r="G1294" s="160">
        <f>Nonpt_src_summary!I1294</f>
        <v>0</v>
      </c>
      <c r="H1294" s="124">
        <f>Nonpt_src_summary!J1294</f>
        <v>0</v>
      </c>
      <c r="I1294" s="124">
        <f>Nonpt_src_summary!K1294</f>
        <v>0</v>
      </c>
      <c r="J1294" s="124">
        <f>Nonpt_src_summary!L1294</f>
        <v>0</v>
      </c>
      <c r="K1294" s="125">
        <f>Nonpt_src_summary!M1294</f>
        <v>0</v>
      </c>
    </row>
    <row r="1295" spans="1:11">
      <c r="A1295" s="31" t="s">
        <v>151</v>
      </c>
      <c r="B1295" s="31" t="str">
        <f>Nonpt_src_summary!B1295</f>
        <v>Tribal</v>
      </c>
      <c r="C1295" s="31">
        <f>Nonpt_src_summary!E1295</f>
        <v>38</v>
      </c>
      <c r="D1295" s="31" t="str">
        <f>Nonpt_src_summary!F1295</f>
        <v>38013</v>
      </c>
      <c r="E1295" s="31" t="str">
        <f>Nonpt_src_summary!G1295</f>
        <v>2310023600</v>
      </c>
      <c r="F1295" s="31" t="str">
        <f>Nonpt_src_summary!H1295</f>
        <v>Completions</v>
      </c>
      <c r="G1295" s="160">
        <f>Nonpt_src_summary!I1295</f>
        <v>0</v>
      </c>
      <c r="H1295" s="124">
        <f>Nonpt_src_summary!J1295</f>
        <v>0</v>
      </c>
      <c r="I1295" s="124">
        <f>Nonpt_src_summary!K1295</f>
        <v>0</v>
      </c>
      <c r="J1295" s="124">
        <f>Nonpt_src_summary!L1295</f>
        <v>0</v>
      </c>
      <c r="K1295" s="125">
        <f>Nonpt_src_summary!M1295</f>
        <v>0</v>
      </c>
    </row>
    <row r="1296" spans="1:11">
      <c r="A1296" s="31" t="s">
        <v>151</v>
      </c>
      <c r="B1296" s="31" t="str">
        <f>Nonpt_src_summary!B1296</f>
        <v>Tribal</v>
      </c>
      <c r="C1296" s="31">
        <f>Nonpt_src_summary!E1296</f>
        <v>38</v>
      </c>
      <c r="D1296" s="31" t="str">
        <f>Nonpt_src_summary!F1296</f>
        <v>38013</v>
      </c>
      <c r="E1296" s="31" t="str">
        <f>Nonpt_src_summary!G1296</f>
        <v>2310111700</v>
      </c>
      <c r="F1296" s="31" t="str">
        <f>Nonpt_src_summary!H1296</f>
        <v>Completions</v>
      </c>
      <c r="G1296" s="160">
        <f>Nonpt_src_summary!I1296</f>
        <v>0</v>
      </c>
      <c r="H1296" s="124">
        <f>Nonpt_src_summary!J1296</f>
        <v>0</v>
      </c>
      <c r="I1296" s="124">
        <f>Nonpt_src_summary!K1296</f>
        <v>0</v>
      </c>
      <c r="J1296" s="124">
        <f>Nonpt_src_summary!L1296</f>
        <v>0</v>
      </c>
      <c r="K1296" s="125">
        <f>Nonpt_src_summary!M1296</f>
        <v>0</v>
      </c>
    </row>
    <row r="1297" spans="1:11">
      <c r="A1297" s="31" t="s">
        <v>151</v>
      </c>
      <c r="B1297" s="31" t="str">
        <f>Nonpt_src_summary!B1297</f>
        <v>Tribal</v>
      </c>
      <c r="C1297" s="31">
        <f>Nonpt_src_summary!E1297</f>
        <v>38</v>
      </c>
      <c r="D1297" s="31" t="str">
        <f>Nonpt_src_summary!F1297</f>
        <v>38013</v>
      </c>
      <c r="E1297" s="31" t="str">
        <f>Nonpt_src_summary!G1297</f>
        <v>2310121700</v>
      </c>
      <c r="F1297" s="31" t="str">
        <f>Nonpt_src_summary!H1297</f>
        <v>Completions</v>
      </c>
      <c r="G1297" s="160">
        <f>Nonpt_src_summary!I1297</f>
        <v>0</v>
      </c>
      <c r="H1297" s="124">
        <f>Nonpt_src_summary!J1297</f>
        <v>0</v>
      </c>
      <c r="I1297" s="124">
        <f>Nonpt_src_summary!K1297</f>
        <v>0</v>
      </c>
      <c r="J1297" s="124">
        <f>Nonpt_src_summary!L1297</f>
        <v>0</v>
      </c>
      <c r="K1297" s="125">
        <f>Nonpt_src_summary!M1297</f>
        <v>0</v>
      </c>
    </row>
    <row r="1298" spans="1:11">
      <c r="A1298" s="31" t="s">
        <v>151</v>
      </c>
      <c r="B1298" s="31" t="str">
        <f>Nonpt_src_summary!B1298</f>
        <v>Tribal</v>
      </c>
      <c r="C1298" s="31">
        <f>Nonpt_src_summary!E1298</f>
        <v>30</v>
      </c>
      <c r="D1298" s="31" t="str">
        <f>Nonpt_src_summary!F1298</f>
        <v>30021</v>
      </c>
      <c r="E1298" s="31" t="str">
        <f>Nonpt_src_summary!G1298</f>
        <v>2310023600</v>
      </c>
      <c r="F1298" s="31" t="str">
        <f>Nonpt_src_summary!H1298</f>
        <v>Completions</v>
      </c>
      <c r="G1298" s="160">
        <f>Nonpt_src_summary!I1298</f>
        <v>0</v>
      </c>
      <c r="H1298" s="124">
        <f>Nonpt_src_summary!J1298</f>
        <v>0</v>
      </c>
      <c r="I1298" s="124">
        <f>Nonpt_src_summary!K1298</f>
        <v>0</v>
      </c>
      <c r="J1298" s="124">
        <f>Nonpt_src_summary!L1298</f>
        <v>0</v>
      </c>
      <c r="K1298" s="125">
        <f>Nonpt_src_summary!M1298</f>
        <v>0</v>
      </c>
    </row>
    <row r="1299" spans="1:11">
      <c r="A1299" s="31" t="s">
        <v>151</v>
      </c>
      <c r="B1299" s="31" t="str">
        <f>Nonpt_src_summary!B1299</f>
        <v>Tribal</v>
      </c>
      <c r="C1299" s="31">
        <f>Nonpt_src_summary!E1299</f>
        <v>30</v>
      </c>
      <c r="D1299" s="31" t="str">
        <f>Nonpt_src_summary!F1299</f>
        <v>30021</v>
      </c>
      <c r="E1299" s="31" t="str">
        <f>Nonpt_src_summary!G1299</f>
        <v>2310111700</v>
      </c>
      <c r="F1299" s="31" t="str">
        <f>Nonpt_src_summary!H1299</f>
        <v>Completions</v>
      </c>
      <c r="G1299" s="160">
        <f>Nonpt_src_summary!I1299</f>
        <v>0</v>
      </c>
      <c r="H1299" s="124">
        <f>Nonpt_src_summary!J1299</f>
        <v>0</v>
      </c>
      <c r="I1299" s="124">
        <f>Nonpt_src_summary!K1299</f>
        <v>0</v>
      </c>
      <c r="J1299" s="124">
        <f>Nonpt_src_summary!L1299</f>
        <v>0</v>
      </c>
      <c r="K1299" s="125">
        <f>Nonpt_src_summary!M1299</f>
        <v>0</v>
      </c>
    </row>
    <row r="1300" spans="1:11">
      <c r="A1300" s="31" t="s">
        <v>151</v>
      </c>
      <c r="B1300" s="31" t="str">
        <f>Nonpt_src_summary!B1300</f>
        <v>Tribal</v>
      </c>
      <c r="C1300" s="31">
        <f>Nonpt_src_summary!E1300</f>
        <v>30</v>
      </c>
      <c r="D1300" s="31" t="str">
        <f>Nonpt_src_summary!F1300</f>
        <v>30021</v>
      </c>
      <c r="E1300" s="31" t="str">
        <f>Nonpt_src_summary!G1300</f>
        <v>2310121700</v>
      </c>
      <c r="F1300" s="31" t="str">
        <f>Nonpt_src_summary!H1300</f>
        <v>Completions</v>
      </c>
      <c r="G1300" s="160">
        <f>Nonpt_src_summary!I1300</f>
        <v>0</v>
      </c>
      <c r="H1300" s="124">
        <f>Nonpt_src_summary!J1300</f>
        <v>0</v>
      </c>
      <c r="I1300" s="124">
        <f>Nonpt_src_summary!K1300</f>
        <v>0</v>
      </c>
      <c r="J1300" s="124">
        <f>Nonpt_src_summary!L1300</f>
        <v>0</v>
      </c>
      <c r="K1300" s="125">
        <f>Nonpt_src_summary!M1300</f>
        <v>0</v>
      </c>
    </row>
    <row r="1301" spans="1:11">
      <c r="A1301" s="31" t="s">
        <v>151</v>
      </c>
      <c r="B1301" s="31" t="str">
        <f>Nonpt_src_summary!B1301</f>
        <v>Tribal</v>
      </c>
      <c r="C1301" s="31">
        <f>Nonpt_src_summary!E1301</f>
        <v>38</v>
      </c>
      <c r="D1301" s="31" t="str">
        <f>Nonpt_src_summary!F1301</f>
        <v>38023</v>
      </c>
      <c r="E1301" s="31" t="str">
        <f>Nonpt_src_summary!G1301</f>
        <v>2310023600</v>
      </c>
      <c r="F1301" s="31" t="str">
        <f>Nonpt_src_summary!H1301</f>
        <v>Completions</v>
      </c>
      <c r="G1301" s="160">
        <f>Nonpt_src_summary!I1301</f>
        <v>0</v>
      </c>
      <c r="H1301" s="124">
        <f>Nonpt_src_summary!J1301</f>
        <v>0</v>
      </c>
      <c r="I1301" s="124">
        <f>Nonpt_src_summary!K1301</f>
        <v>0</v>
      </c>
      <c r="J1301" s="124">
        <f>Nonpt_src_summary!L1301</f>
        <v>0</v>
      </c>
      <c r="K1301" s="125">
        <f>Nonpt_src_summary!M1301</f>
        <v>0</v>
      </c>
    </row>
    <row r="1302" spans="1:11">
      <c r="A1302" s="31" t="s">
        <v>151</v>
      </c>
      <c r="B1302" s="31" t="str">
        <f>Nonpt_src_summary!B1302</f>
        <v>Tribal</v>
      </c>
      <c r="C1302" s="31">
        <f>Nonpt_src_summary!E1302</f>
        <v>38</v>
      </c>
      <c r="D1302" s="31" t="str">
        <f>Nonpt_src_summary!F1302</f>
        <v>38023</v>
      </c>
      <c r="E1302" s="31" t="str">
        <f>Nonpt_src_summary!G1302</f>
        <v>2310111700</v>
      </c>
      <c r="F1302" s="31" t="str">
        <f>Nonpt_src_summary!H1302</f>
        <v>Completions</v>
      </c>
      <c r="G1302" s="160">
        <f>Nonpt_src_summary!I1302</f>
        <v>0</v>
      </c>
      <c r="H1302" s="124">
        <f>Nonpt_src_summary!J1302</f>
        <v>0</v>
      </c>
      <c r="I1302" s="124">
        <f>Nonpt_src_summary!K1302</f>
        <v>0</v>
      </c>
      <c r="J1302" s="124">
        <f>Nonpt_src_summary!L1302</f>
        <v>0</v>
      </c>
      <c r="K1302" s="125">
        <f>Nonpt_src_summary!M1302</f>
        <v>0</v>
      </c>
    </row>
    <row r="1303" spans="1:11">
      <c r="A1303" s="31" t="s">
        <v>151</v>
      </c>
      <c r="B1303" s="31" t="str">
        <f>Nonpt_src_summary!B1303</f>
        <v>Tribal</v>
      </c>
      <c r="C1303" s="31">
        <f>Nonpt_src_summary!E1303</f>
        <v>38</v>
      </c>
      <c r="D1303" s="31" t="str">
        <f>Nonpt_src_summary!F1303</f>
        <v>38023</v>
      </c>
      <c r="E1303" s="31" t="str">
        <f>Nonpt_src_summary!G1303</f>
        <v>2310121700</v>
      </c>
      <c r="F1303" s="31" t="str">
        <f>Nonpt_src_summary!H1303</f>
        <v>Completions</v>
      </c>
      <c r="G1303" s="160">
        <f>Nonpt_src_summary!I1303</f>
        <v>0</v>
      </c>
      <c r="H1303" s="124">
        <f>Nonpt_src_summary!J1303</f>
        <v>0</v>
      </c>
      <c r="I1303" s="124">
        <f>Nonpt_src_summary!K1303</f>
        <v>0</v>
      </c>
      <c r="J1303" s="124">
        <f>Nonpt_src_summary!L1303</f>
        <v>0</v>
      </c>
      <c r="K1303" s="125">
        <f>Nonpt_src_summary!M1303</f>
        <v>0</v>
      </c>
    </row>
    <row r="1304" spans="1:11">
      <c r="A1304" s="31" t="s">
        <v>151</v>
      </c>
      <c r="B1304" s="31" t="str">
        <f>Nonpt_src_summary!B1304</f>
        <v>Tribal</v>
      </c>
      <c r="C1304" s="31">
        <f>Nonpt_src_summary!E1304</f>
        <v>38</v>
      </c>
      <c r="D1304" s="31" t="str">
        <f>Nonpt_src_summary!F1304</f>
        <v>38025</v>
      </c>
      <c r="E1304" s="31" t="str">
        <f>Nonpt_src_summary!G1304</f>
        <v>2310023600</v>
      </c>
      <c r="F1304" s="31" t="str">
        <f>Nonpt_src_summary!H1304</f>
        <v>Completions</v>
      </c>
      <c r="G1304" s="160">
        <f>Nonpt_src_summary!I1304</f>
        <v>0</v>
      </c>
      <c r="H1304" s="124">
        <f>Nonpt_src_summary!J1304</f>
        <v>0</v>
      </c>
      <c r="I1304" s="124">
        <f>Nonpt_src_summary!K1304</f>
        <v>0</v>
      </c>
      <c r="J1304" s="124">
        <f>Nonpt_src_summary!L1304</f>
        <v>0</v>
      </c>
      <c r="K1304" s="125">
        <f>Nonpt_src_summary!M1304</f>
        <v>0</v>
      </c>
    </row>
    <row r="1305" spans="1:11">
      <c r="A1305" s="31" t="s">
        <v>151</v>
      </c>
      <c r="B1305" s="31" t="str">
        <f>Nonpt_src_summary!B1305</f>
        <v>Tribal</v>
      </c>
      <c r="C1305" s="31">
        <f>Nonpt_src_summary!E1305</f>
        <v>38</v>
      </c>
      <c r="D1305" s="31" t="str">
        <f>Nonpt_src_summary!F1305</f>
        <v>38025</v>
      </c>
      <c r="E1305" s="31" t="str">
        <f>Nonpt_src_summary!G1305</f>
        <v>2310111700</v>
      </c>
      <c r="F1305" s="31" t="str">
        <f>Nonpt_src_summary!H1305</f>
        <v>Completions</v>
      </c>
      <c r="G1305" s="160">
        <f>Nonpt_src_summary!I1305</f>
        <v>16.078532937685463</v>
      </c>
      <c r="H1305" s="124">
        <f>Nonpt_src_summary!J1305</f>
        <v>539.62593471810089</v>
      </c>
      <c r="I1305" s="124">
        <f>Nonpt_src_summary!K1305</f>
        <v>84.986492581602377</v>
      </c>
      <c r="J1305" s="124">
        <f>Nonpt_src_summary!L1305</f>
        <v>0</v>
      </c>
      <c r="K1305" s="125">
        <f>Nonpt_src_summary!M1305</f>
        <v>0</v>
      </c>
    </row>
    <row r="1306" spans="1:11">
      <c r="A1306" s="31" t="s">
        <v>151</v>
      </c>
      <c r="B1306" s="31" t="str">
        <f>Nonpt_src_summary!B1306</f>
        <v>Tribal</v>
      </c>
      <c r="C1306" s="31">
        <f>Nonpt_src_summary!E1306</f>
        <v>38</v>
      </c>
      <c r="D1306" s="31" t="str">
        <f>Nonpt_src_summary!F1306</f>
        <v>38025</v>
      </c>
      <c r="E1306" s="31" t="str">
        <f>Nonpt_src_summary!G1306</f>
        <v>2310121700</v>
      </c>
      <c r="F1306" s="31" t="str">
        <f>Nonpt_src_summary!H1306</f>
        <v>Completions</v>
      </c>
      <c r="G1306" s="160">
        <f>Nonpt_src_summary!I1306</f>
        <v>0</v>
      </c>
      <c r="H1306" s="124">
        <f>Nonpt_src_summary!J1306</f>
        <v>0</v>
      </c>
      <c r="I1306" s="124">
        <f>Nonpt_src_summary!K1306</f>
        <v>0</v>
      </c>
      <c r="J1306" s="124">
        <f>Nonpt_src_summary!L1306</f>
        <v>0</v>
      </c>
      <c r="K1306" s="125">
        <f>Nonpt_src_summary!M1306</f>
        <v>0</v>
      </c>
    </row>
    <row r="1307" spans="1:11">
      <c r="A1307" s="31" t="s">
        <v>151</v>
      </c>
      <c r="B1307" s="31" t="str">
        <f>Nonpt_src_summary!B1307</f>
        <v>Tribal</v>
      </c>
      <c r="C1307" s="31">
        <f>Nonpt_src_summary!E1307</f>
        <v>30</v>
      </c>
      <c r="D1307" s="31" t="str">
        <f>Nonpt_src_summary!F1307</f>
        <v>30025</v>
      </c>
      <c r="E1307" s="31" t="str">
        <f>Nonpt_src_summary!G1307</f>
        <v>2310023600</v>
      </c>
      <c r="F1307" s="31" t="str">
        <f>Nonpt_src_summary!H1307</f>
        <v>Completions</v>
      </c>
      <c r="G1307" s="160">
        <f>Nonpt_src_summary!I1307</f>
        <v>0</v>
      </c>
      <c r="H1307" s="124">
        <f>Nonpt_src_summary!J1307</f>
        <v>0</v>
      </c>
      <c r="I1307" s="124">
        <f>Nonpt_src_summary!K1307</f>
        <v>0</v>
      </c>
      <c r="J1307" s="124">
        <f>Nonpt_src_summary!L1307</f>
        <v>0</v>
      </c>
      <c r="K1307" s="125">
        <f>Nonpt_src_summary!M1307</f>
        <v>0</v>
      </c>
    </row>
    <row r="1308" spans="1:11">
      <c r="A1308" s="31" t="s">
        <v>151</v>
      </c>
      <c r="B1308" s="31" t="str">
        <f>Nonpt_src_summary!B1308</f>
        <v>Tribal</v>
      </c>
      <c r="C1308" s="31">
        <f>Nonpt_src_summary!E1308</f>
        <v>30</v>
      </c>
      <c r="D1308" s="31" t="str">
        <f>Nonpt_src_summary!F1308</f>
        <v>30025</v>
      </c>
      <c r="E1308" s="31" t="str">
        <f>Nonpt_src_summary!G1308</f>
        <v>2310111700</v>
      </c>
      <c r="F1308" s="31" t="str">
        <f>Nonpt_src_summary!H1308</f>
        <v>Completions</v>
      </c>
      <c r="G1308" s="160">
        <f>Nonpt_src_summary!I1308</f>
        <v>0</v>
      </c>
      <c r="H1308" s="124">
        <f>Nonpt_src_summary!J1308</f>
        <v>0</v>
      </c>
      <c r="I1308" s="124">
        <f>Nonpt_src_summary!K1308</f>
        <v>0</v>
      </c>
      <c r="J1308" s="124">
        <f>Nonpt_src_summary!L1308</f>
        <v>0</v>
      </c>
      <c r="K1308" s="125">
        <f>Nonpt_src_summary!M1308</f>
        <v>0</v>
      </c>
    </row>
    <row r="1309" spans="1:11">
      <c r="A1309" s="31" t="s">
        <v>151</v>
      </c>
      <c r="B1309" s="31" t="str">
        <f>Nonpt_src_summary!B1309</f>
        <v>Tribal</v>
      </c>
      <c r="C1309" s="31">
        <f>Nonpt_src_summary!E1309</f>
        <v>30</v>
      </c>
      <c r="D1309" s="31" t="str">
        <f>Nonpt_src_summary!F1309</f>
        <v>30025</v>
      </c>
      <c r="E1309" s="31" t="str">
        <f>Nonpt_src_summary!G1309</f>
        <v>2310121700</v>
      </c>
      <c r="F1309" s="31" t="str">
        <f>Nonpt_src_summary!H1309</f>
        <v>Completions</v>
      </c>
      <c r="G1309" s="160">
        <f>Nonpt_src_summary!I1309</f>
        <v>0</v>
      </c>
      <c r="H1309" s="124">
        <f>Nonpt_src_summary!J1309</f>
        <v>0</v>
      </c>
      <c r="I1309" s="124">
        <f>Nonpt_src_summary!K1309</f>
        <v>0</v>
      </c>
      <c r="J1309" s="124">
        <f>Nonpt_src_summary!L1309</f>
        <v>0</v>
      </c>
      <c r="K1309" s="125">
        <f>Nonpt_src_summary!M1309</f>
        <v>0</v>
      </c>
    </row>
    <row r="1310" spans="1:11">
      <c r="A1310" s="31" t="s">
        <v>151</v>
      </c>
      <c r="B1310" s="31" t="str">
        <f>Nonpt_src_summary!B1310</f>
        <v>Tribal</v>
      </c>
      <c r="C1310" s="31">
        <f>Nonpt_src_summary!E1310</f>
        <v>38</v>
      </c>
      <c r="D1310" s="31" t="str">
        <f>Nonpt_src_summary!F1310</f>
        <v>38033</v>
      </c>
      <c r="E1310" s="31" t="str">
        <f>Nonpt_src_summary!G1310</f>
        <v>2310023600</v>
      </c>
      <c r="F1310" s="31" t="str">
        <f>Nonpt_src_summary!H1310</f>
        <v>Completions</v>
      </c>
      <c r="G1310" s="160">
        <f>Nonpt_src_summary!I1310</f>
        <v>0</v>
      </c>
      <c r="H1310" s="124">
        <f>Nonpt_src_summary!J1310</f>
        <v>0</v>
      </c>
      <c r="I1310" s="124">
        <f>Nonpt_src_summary!K1310</f>
        <v>0</v>
      </c>
      <c r="J1310" s="124">
        <f>Nonpt_src_summary!L1310</f>
        <v>0</v>
      </c>
      <c r="K1310" s="125">
        <f>Nonpt_src_summary!M1310</f>
        <v>0</v>
      </c>
    </row>
    <row r="1311" spans="1:11">
      <c r="A1311" s="31" t="s">
        <v>151</v>
      </c>
      <c r="B1311" s="31" t="str">
        <f>Nonpt_src_summary!B1311</f>
        <v>Tribal</v>
      </c>
      <c r="C1311" s="31">
        <f>Nonpt_src_summary!E1311</f>
        <v>38</v>
      </c>
      <c r="D1311" s="31" t="str">
        <f>Nonpt_src_summary!F1311</f>
        <v>38033</v>
      </c>
      <c r="E1311" s="31" t="str">
        <f>Nonpt_src_summary!G1311</f>
        <v>2310111700</v>
      </c>
      <c r="F1311" s="31" t="str">
        <f>Nonpt_src_summary!H1311</f>
        <v>Completions</v>
      </c>
      <c r="G1311" s="160">
        <f>Nonpt_src_summary!I1311</f>
        <v>0</v>
      </c>
      <c r="H1311" s="124">
        <f>Nonpt_src_summary!J1311</f>
        <v>0</v>
      </c>
      <c r="I1311" s="124">
        <f>Nonpt_src_summary!K1311</f>
        <v>0</v>
      </c>
      <c r="J1311" s="124">
        <f>Nonpt_src_summary!L1311</f>
        <v>0</v>
      </c>
      <c r="K1311" s="125">
        <f>Nonpt_src_summary!M1311</f>
        <v>0</v>
      </c>
    </row>
    <row r="1312" spans="1:11">
      <c r="A1312" s="31" t="s">
        <v>151</v>
      </c>
      <c r="B1312" s="31" t="str">
        <f>Nonpt_src_summary!B1312</f>
        <v>Tribal</v>
      </c>
      <c r="C1312" s="31">
        <f>Nonpt_src_summary!E1312</f>
        <v>38</v>
      </c>
      <c r="D1312" s="31" t="str">
        <f>Nonpt_src_summary!F1312</f>
        <v>38033</v>
      </c>
      <c r="E1312" s="31" t="str">
        <f>Nonpt_src_summary!G1312</f>
        <v>2310121700</v>
      </c>
      <c r="F1312" s="31" t="str">
        <f>Nonpt_src_summary!H1312</f>
        <v>Completions</v>
      </c>
      <c r="G1312" s="160">
        <f>Nonpt_src_summary!I1312</f>
        <v>0</v>
      </c>
      <c r="H1312" s="124">
        <f>Nonpt_src_summary!J1312</f>
        <v>0</v>
      </c>
      <c r="I1312" s="124">
        <f>Nonpt_src_summary!K1312</f>
        <v>0</v>
      </c>
      <c r="J1312" s="124">
        <f>Nonpt_src_summary!L1312</f>
        <v>0</v>
      </c>
      <c r="K1312" s="125">
        <f>Nonpt_src_summary!M1312</f>
        <v>0</v>
      </c>
    </row>
    <row r="1313" spans="1:11">
      <c r="A1313" s="31" t="s">
        <v>151</v>
      </c>
      <c r="B1313" s="31" t="str">
        <f>Nonpt_src_summary!B1313</f>
        <v>Tribal</v>
      </c>
      <c r="C1313" s="31">
        <f>Nonpt_src_summary!E1313</f>
        <v>46</v>
      </c>
      <c r="D1313" s="31" t="str">
        <f>Nonpt_src_summary!F1313</f>
        <v>46063</v>
      </c>
      <c r="E1313" s="31" t="str">
        <f>Nonpt_src_summary!G1313</f>
        <v>2310023600</v>
      </c>
      <c r="F1313" s="31" t="str">
        <f>Nonpt_src_summary!H1313</f>
        <v>Completions</v>
      </c>
      <c r="G1313" s="160">
        <f>Nonpt_src_summary!I1313</f>
        <v>0</v>
      </c>
      <c r="H1313" s="124">
        <f>Nonpt_src_summary!J1313</f>
        <v>0</v>
      </c>
      <c r="I1313" s="124">
        <f>Nonpt_src_summary!K1313</f>
        <v>0</v>
      </c>
      <c r="J1313" s="124">
        <f>Nonpt_src_summary!L1313</f>
        <v>0</v>
      </c>
      <c r="K1313" s="125">
        <f>Nonpt_src_summary!M1313</f>
        <v>0</v>
      </c>
    </row>
    <row r="1314" spans="1:11">
      <c r="A1314" s="31" t="s">
        <v>151</v>
      </c>
      <c r="B1314" s="31" t="str">
        <f>Nonpt_src_summary!B1314</f>
        <v>Tribal</v>
      </c>
      <c r="C1314" s="31">
        <f>Nonpt_src_summary!E1314</f>
        <v>46</v>
      </c>
      <c r="D1314" s="31" t="str">
        <f>Nonpt_src_summary!F1314</f>
        <v>46063</v>
      </c>
      <c r="E1314" s="31" t="str">
        <f>Nonpt_src_summary!G1314</f>
        <v>2310111700</v>
      </c>
      <c r="F1314" s="31" t="str">
        <f>Nonpt_src_summary!H1314</f>
        <v>Completions</v>
      </c>
      <c r="G1314" s="160">
        <f>Nonpt_src_summary!I1314</f>
        <v>0</v>
      </c>
      <c r="H1314" s="124">
        <f>Nonpt_src_summary!J1314</f>
        <v>0</v>
      </c>
      <c r="I1314" s="124">
        <f>Nonpt_src_summary!K1314</f>
        <v>0</v>
      </c>
      <c r="J1314" s="124">
        <f>Nonpt_src_summary!L1314</f>
        <v>0</v>
      </c>
      <c r="K1314" s="125">
        <f>Nonpt_src_summary!M1314</f>
        <v>0</v>
      </c>
    </row>
    <row r="1315" spans="1:11">
      <c r="A1315" s="31" t="s">
        <v>151</v>
      </c>
      <c r="B1315" s="31" t="str">
        <f>Nonpt_src_summary!B1315</f>
        <v>Tribal</v>
      </c>
      <c r="C1315" s="31">
        <f>Nonpt_src_summary!E1315</f>
        <v>46</v>
      </c>
      <c r="D1315" s="31" t="str">
        <f>Nonpt_src_summary!F1315</f>
        <v>46063</v>
      </c>
      <c r="E1315" s="31" t="str">
        <f>Nonpt_src_summary!G1315</f>
        <v>2310121700</v>
      </c>
      <c r="F1315" s="31" t="str">
        <f>Nonpt_src_summary!H1315</f>
        <v>Completions</v>
      </c>
      <c r="G1315" s="160">
        <f>Nonpt_src_summary!I1315</f>
        <v>0</v>
      </c>
      <c r="H1315" s="124">
        <f>Nonpt_src_summary!J1315</f>
        <v>0</v>
      </c>
      <c r="I1315" s="124">
        <f>Nonpt_src_summary!K1315</f>
        <v>0</v>
      </c>
      <c r="J1315" s="124">
        <f>Nonpt_src_summary!L1315</f>
        <v>0</v>
      </c>
      <c r="K1315" s="125">
        <f>Nonpt_src_summary!M1315</f>
        <v>0</v>
      </c>
    </row>
    <row r="1316" spans="1:11">
      <c r="A1316" s="31" t="s">
        <v>151</v>
      </c>
      <c r="B1316" s="31" t="str">
        <f>Nonpt_src_summary!B1316</f>
        <v>Tribal</v>
      </c>
      <c r="C1316" s="31">
        <f>Nonpt_src_summary!E1316</f>
        <v>30</v>
      </c>
      <c r="D1316" s="31" t="str">
        <f>Nonpt_src_summary!F1316</f>
        <v>30055</v>
      </c>
      <c r="E1316" s="31" t="str">
        <f>Nonpt_src_summary!G1316</f>
        <v>2310023600</v>
      </c>
      <c r="F1316" s="31" t="str">
        <f>Nonpt_src_summary!H1316</f>
        <v>Completions</v>
      </c>
      <c r="G1316" s="160">
        <f>Nonpt_src_summary!I1316</f>
        <v>0</v>
      </c>
      <c r="H1316" s="124">
        <f>Nonpt_src_summary!J1316</f>
        <v>0</v>
      </c>
      <c r="I1316" s="124">
        <f>Nonpt_src_summary!K1316</f>
        <v>0</v>
      </c>
      <c r="J1316" s="124">
        <f>Nonpt_src_summary!L1316</f>
        <v>0</v>
      </c>
      <c r="K1316" s="125">
        <f>Nonpt_src_summary!M1316</f>
        <v>0</v>
      </c>
    </row>
    <row r="1317" spans="1:11">
      <c r="A1317" s="31" t="s">
        <v>151</v>
      </c>
      <c r="B1317" s="31" t="str">
        <f>Nonpt_src_summary!B1317</f>
        <v>Tribal</v>
      </c>
      <c r="C1317" s="31">
        <f>Nonpt_src_summary!E1317</f>
        <v>30</v>
      </c>
      <c r="D1317" s="31" t="str">
        <f>Nonpt_src_summary!F1317</f>
        <v>30055</v>
      </c>
      <c r="E1317" s="31" t="str">
        <f>Nonpt_src_summary!G1317</f>
        <v>2310111700</v>
      </c>
      <c r="F1317" s="31" t="str">
        <f>Nonpt_src_summary!H1317</f>
        <v>Completions</v>
      </c>
      <c r="G1317" s="160">
        <f>Nonpt_src_summary!I1317</f>
        <v>0</v>
      </c>
      <c r="H1317" s="124">
        <f>Nonpt_src_summary!J1317</f>
        <v>0</v>
      </c>
      <c r="I1317" s="124">
        <f>Nonpt_src_summary!K1317</f>
        <v>0</v>
      </c>
      <c r="J1317" s="124">
        <f>Nonpt_src_summary!L1317</f>
        <v>0</v>
      </c>
      <c r="K1317" s="125">
        <f>Nonpt_src_summary!M1317</f>
        <v>0</v>
      </c>
    </row>
    <row r="1318" spans="1:11">
      <c r="A1318" s="31" t="s">
        <v>151</v>
      </c>
      <c r="B1318" s="31" t="str">
        <f>Nonpt_src_summary!B1318</f>
        <v>Tribal</v>
      </c>
      <c r="C1318" s="31">
        <f>Nonpt_src_summary!E1318</f>
        <v>30</v>
      </c>
      <c r="D1318" s="31" t="str">
        <f>Nonpt_src_summary!F1318</f>
        <v>30055</v>
      </c>
      <c r="E1318" s="31" t="str">
        <f>Nonpt_src_summary!G1318</f>
        <v>2310121700</v>
      </c>
      <c r="F1318" s="31" t="str">
        <f>Nonpt_src_summary!H1318</f>
        <v>Completions</v>
      </c>
      <c r="G1318" s="160">
        <f>Nonpt_src_summary!I1318</f>
        <v>0</v>
      </c>
      <c r="H1318" s="124">
        <f>Nonpt_src_summary!J1318</f>
        <v>0</v>
      </c>
      <c r="I1318" s="124">
        <f>Nonpt_src_summary!K1318</f>
        <v>0</v>
      </c>
      <c r="J1318" s="124">
        <f>Nonpt_src_summary!L1318</f>
        <v>0</v>
      </c>
      <c r="K1318" s="125">
        <f>Nonpt_src_summary!M1318</f>
        <v>0</v>
      </c>
    </row>
    <row r="1319" spans="1:11">
      <c r="A1319" s="31" t="s">
        <v>151</v>
      </c>
      <c r="B1319" s="31" t="str">
        <f>Nonpt_src_summary!B1319</f>
        <v>Tribal</v>
      </c>
      <c r="C1319" s="31">
        <f>Nonpt_src_summary!E1319</f>
        <v>38</v>
      </c>
      <c r="D1319" s="31" t="str">
        <f>Nonpt_src_summary!F1319</f>
        <v>38049</v>
      </c>
      <c r="E1319" s="31" t="str">
        <f>Nonpt_src_summary!G1319</f>
        <v>2310023600</v>
      </c>
      <c r="F1319" s="31" t="str">
        <f>Nonpt_src_summary!H1319</f>
        <v>Completions</v>
      </c>
      <c r="G1319" s="160">
        <f>Nonpt_src_summary!I1319</f>
        <v>0</v>
      </c>
      <c r="H1319" s="124">
        <f>Nonpt_src_summary!J1319</f>
        <v>0</v>
      </c>
      <c r="I1319" s="124">
        <f>Nonpt_src_summary!K1319</f>
        <v>0</v>
      </c>
      <c r="J1319" s="124">
        <f>Nonpt_src_summary!L1319</f>
        <v>0</v>
      </c>
      <c r="K1319" s="125">
        <f>Nonpt_src_summary!M1319</f>
        <v>0</v>
      </c>
    </row>
    <row r="1320" spans="1:11">
      <c r="A1320" s="31" t="s">
        <v>151</v>
      </c>
      <c r="B1320" s="31" t="str">
        <f>Nonpt_src_summary!B1320</f>
        <v>Tribal</v>
      </c>
      <c r="C1320" s="31">
        <f>Nonpt_src_summary!E1320</f>
        <v>38</v>
      </c>
      <c r="D1320" s="31" t="str">
        <f>Nonpt_src_summary!F1320</f>
        <v>38049</v>
      </c>
      <c r="E1320" s="31" t="str">
        <f>Nonpt_src_summary!G1320</f>
        <v>2310111700</v>
      </c>
      <c r="F1320" s="31" t="str">
        <f>Nonpt_src_summary!H1320</f>
        <v>Completions</v>
      </c>
      <c r="G1320" s="160">
        <f>Nonpt_src_summary!I1320</f>
        <v>0</v>
      </c>
      <c r="H1320" s="124">
        <f>Nonpt_src_summary!J1320</f>
        <v>0</v>
      </c>
      <c r="I1320" s="124">
        <f>Nonpt_src_summary!K1320</f>
        <v>0</v>
      </c>
      <c r="J1320" s="124">
        <f>Nonpt_src_summary!L1320</f>
        <v>0</v>
      </c>
      <c r="K1320" s="125">
        <f>Nonpt_src_summary!M1320</f>
        <v>0</v>
      </c>
    </row>
    <row r="1321" spans="1:11">
      <c r="A1321" s="31" t="s">
        <v>151</v>
      </c>
      <c r="B1321" s="31" t="str">
        <f>Nonpt_src_summary!B1321</f>
        <v>Tribal</v>
      </c>
      <c r="C1321" s="31">
        <f>Nonpt_src_summary!E1321</f>
        <v>38</v>
      </c>
      <c r="D1321" s="31" t="str">
        <f>Nonpt_src_summary!F1321</f>
        <v>38049</v>
      </c>
      <c r="E1321" s="31" t="str">
        <f>Nonpt_src_summary!G1321</f>
        <v>2310121700</v>
      </c>
      <c r="F1321" s="31" t="str">
        <f>Nonpt_src_summary!H1321</f>
        <v>Completions</v>
      </c>
      <c r="G1321" s="160">
        <f>Nonpt_src_summary!I1321</f>
        <v>0</v>
      </c>
      <c r="H1321" s="124">
        <f>Nonpt_src_summary!J1321</f>
        <v>0</v>
      </c>
      <c r="I1321" s="124">
        <f>Nonpt_src_summary!K1321</f>
        <v>0</v>
      </c>
      <c r="J1321" s="124">
        <f>Nonpt_src_summary!L1321</f>
        <v>0</v>
      </c>
      <c r="K1321" s="125">
        <f>Nonpt_src_summary!M1321</f>
        <v>0</v>
      </c>
    </row>
    <row r="1322" spans="1:11">
      <c r="A1322" s="31" t="s">
        <v>151</v>
      </c>
      <c r="B1322" s="31" t="str">
        <f>Nonpt_src_summary!B1322</f>
        <v>Tribal</v>
      </c>
      <c r="C1322" s="31">
        <f>Nonpt_src_summary!E1322</f>
        <v>38</v>
      </c>
      <c r="D1322" s="31" t="str">
        <f>Nonpt_src_summary!F1322</f>
        <v>38053</v>
      </c>
      <c r="E1322" s="31" t="str">
        <f>Nonpt_src_summary!G1322</f>
        <v>2310023600</v>
      </c>
      <c r="F1322" s="31" t="str">
        <f>Nonpt_src_summary!H1322</f>
        <v>Completions</v>
      </c>
      <c r="G1322" s="160">
        <f>Nonpt_src_summary!I1322</f>
        <v>0</v>
      </c>
      <c r="H1322" s="124">
        <f>Nonpt_src_summary!J1322</f>
        <v>0</v>
      </c>
      <c r="I1322" s="124">
        <f>Nonpt_src_summary!K1322</f>
        <v>0</v>
      </c>
      <c r="J1322" s="124">
        <f>Nonpt_src_summary!L1322</f>
        <v>0</v>
      </c>
      <c r="K1322" s="125">
        <f>Nonpt_src_summary!M1322</f>
        <v>0</v>
      </c>
    </row>
    <row r="1323" spans="1:11">
      <c r="A1323" s="31" t="s">
        <v>151</v>
      </c>
      <c r="B1323" s="31" t="str">
        <f>Nonpt_src_summary!B1323</f>
        <v>Tribal</v>
      </c>
      <c r="C1323" s="31">
        <f>Nonpt_src_summary!E1323</f>
        <v>38</v>
      </c>
      <c r="D1323" s="31" t="str">
        <f>Nonpt_src_summary!F1323</f>
        <v>38053</v>
      </c>
      <c r="E1323" s="31" t="str">
        <f>Nonpt_src_summary!G1323</f>
        <v>2310111700</v>
      </c>
      <c r="F1323" s="31" t="str">
        <f>Nonpt_src_summary!H1323</f>
        <v>Completions</v>
      </c>
      <c r="G1323" s="160">
        <f>Nonpt_src_summary!I1323</f>
        <v>7.7825691788526434</v>
      </c>
      <c r="H1323" s="124">
        <f>Nonpt_src_summary!J1323</f>
        <v>261.19793025871763</v>
      </c>
      <c r="I1323" s="124">
        <f>Nonpt_src_summary!K1323</f>
        <v>41.136562429696291</v>
      </c>
      <c r="J1323" s="124">
        <f>Nonpt_src_summary!L1323</f>
        <v>0</v>
      </c>
      <c r="K1323" s="125">
        <f>Nonpt_src_summary!M1323</f>
        <v>0</v>
      </c>
    </row>
    <row r="1324" spans="1:11">
      <c r="A1324" s="31" t="s">
        <v>151</v>
      </c>
      <c r="B1324" s="31" t="str">
        <f>Nonpt_src_summary!B1324</f>
        <v>Tribal</v>
      </c>
      <c r="C1324" s="31">
        <f>Nonpt_src_summary!E1324</f>
        <v>38</v>
      </c>
      <c r="D1324" s="31" t="str">
        <f>Nonpt_src_summary!F1324</f>
        <v>38053</v>
      </c>
      <c r="E1324" s="31" t="str">
        <f>Nonpt_src_summary!G1324</f>
        <v>2310121700</v>
      </c>
      <c r="F1324" s="31" t="str">
        <f>Nonpt_src_summary!H1324</f>
        <v>Completions</v>
      </c>
      <c r="G1324" s="160">
        <f>Nonpt_src_summary!I1324</f>
        <v>0</v>
      </c>
      <c r="H1324" s="124">
        <f>Nonpt_src_summary!J1324</f>
        <v>0</v>
      </c>
      <c r="I1324" s="124">
        <f>Nonpt_src_summary!K1324</f>
        <v>0</v>
      </c>
      <c r="J1324" s="124">
        <f>Nonpt_src_summary!L1324</f>
        <v>0</v>
      </c>
      <c r="K1324" s="125">
        <f>Nonpt_src_summary!M1324</f>
        <v>0</v>
      </c>
    </row>
    <row r="1325" spans="1:11">
      <c r="A1325" s="31" t="s">
        <v>151</v>
      </c>
      <c r="B1325" s="31" t="str">
        <f>Nonpt_src_summary!B1325</f>
        <v>Tribal</v>
      </c>
      <c r="C1325" s="31">
        <f>Nonpt_src_summary!E1325</f>
        <v>38</v>
      </c>
      <c r="D1325" s="31" t="str">
        <f>Nonpt_src_summary!F1325</f>
        <v>38055</v>
      </c>
      <c r="E1325" s="31" t="str">
        <f>Nonpt_src_summary!G1325</f>
        <v>2310023600</v>
      </c>
      <c r="F1325" s="31" t="str">
        <f>Nonpt_src_summary!H1325</f>
        <v>Completions</v>
      </c>
      <c r="G1325" s="160">
        <f>Nonpt_src_summary!I1325</f>
        <v>0</v>
      </c>
      <c r="H1325" s="124">
        <f>Nonpt_src_summary!J1325</f>
        <v>0</v>
      </c>
      <c r="I1325" s="124">
        <f>Nonpt_src_summary!K1325</f>
        <v>0</v>
      </c>
      <c r="J1325" s="124">
        <f>Nonpt_src_summary!L1325</f>
        <v>0</v>
      </c>
      <c r="K1325" s="125">
        <f>Nonpt_src_summary!M1325</f>
        <v>0</v>
      </c>
    </row>
    <row r="1326" spans="1:11">
      <c r="A1326" s="31" t="s">
        <v>151</v>
      </c>
      <c r="B1326" s="31" t="str">
        <f>Nonpt_src_summary!B1326</f>
        <v>Tribal</v>
      </c>
      <c r="C1326" s="31">
        <f>Nonpt_src_summary!E1326</f>
        <v>38</v>
      </c>
      <c r="D1326" s="31" t="str">
        <f>Nonpt_src_summary!F1326</f>
        <v>38055</v>
      </c>
      <c r="E1326" s="31" t="str">
        <f>Nonpt_src_summary!G1326</f>
        <v>2310111700</v>
      </c>
      <c r="F1326" s="31" t="str">
        <f>Nonpt_src_summary!H1326</f>
        <v>Completions</v>
      </c>
      <c r="G1326" s="160">
        <f>Nonpt_src_summary!I1326</f>
        <v>0.32893</v>
      </c>
      <c r="H1326" s="124">
        <f>Nonpt_src_summary!J1326</f>
        <v>11.0395</v>
      </c>
      <c r="I1326" s="124">
        <f>Nonpt_src_summary!K1326</f>
        <v>1.7386299999999999</v>
      </c>
      <c r="J1326" s="124">
        <f>Nonpt_src_summary!L1326</f>
        <v>0</v>
      </c>
      <c r="K1326" s="125">
        <f>Nonpt_src_summary!M1326</f>
        <v>0</v>
      </c>
    </row>
    <row r="1327" spans="1:11">
      <c r="A1327" s="31" t="s">
        <v>151</v>
      </c>
      <c r="B1327" s="31" t="str">
        <f>Nonpt_src_summary!B1327</f>
        <v>Tribal</v>
      </c>
      <c r="C1327" s="31">
        <f>Nonpt_src_summary!E1327</f>
        <v>38</v>
      </c>
      <c r="D1327" s="31" t="str">
        <f>Nonpt_src_summary!F1327</f>
        <v>38055</v>
      </c>
      <c r="E1327" s="31" t="str">
        <f>Nonpt_src_summary!G1327</f>
        <v>2310121700</v>
      </c>
      <c r="F1327" s="31" t="str">
        <f>Nonpt_src_summary!H1327</f>
        <v>Completions</v>
      </c>
      <c r="G1327" s="160">
        <f>Nonpt_src_summary!I1327</f>
        <v>0</v>
      </c>
      <c r="H1327" s="124">
        <f>Nonpt_src_summary!J1327</f>
        <v>0</v>
      </c>
      <c r="I1327" s="124">
        <f>Nonpt_src_summary!K1327</f>
        <v>0</v>
      </c>
      <c r="J1327" s="124">
        <f>Nonpt_src_summary!L1327</f>
        <v>0</v>
      </c>
      <c r="K1327" s="125">
        <f>Nonpt_src_summary!M1327</f>
        <v>0</v>
      </c>
    </row>
    <row r="1328" spans="1:11">
      <c r="A1328" s="31" t="s">
        <v>151</v>
      </c>
      <c r="B1328" s="31" t="str">
        <f>Nonpt_src_summary!B1328</f>
        <v>Tribal</v>
      </c>
      <c r="C1328" s="31">
        <f>Nonpt_src_summary!E1328</f>
        <v>38</v>
      </c>
      <c r="D1328" s="31" t="str">
        <f>Nonpt_src_summary!F1328</f>
        <v>38061</v>
      </c>
      <c r="E1328" s="31" t="str">
        <f>Nonpt_src_summary!G1328</f>
        <v>2310023600</v>
      </c>
      <c r="F1328" s="31" t="str">
        <f>Nonpt_src_summary!H1328</f>
        <v>Completions</v>
      </c>
      <c r="G1328" s="160">
        <f>Nonpt_src_summary!I1328</f>
        <v>0</v>
      </c>
      <c r="H1328" s="124">
        <f>Nonpt_src_summary!J1328</f>
        <v>0</v>
      </c>
      <c r="I1328" s="124">
        <f>Nonpt_src_summary!K1328</f>
        <v>0</v>
      </c>
      <c r="J1328" s="124">
        <f>Nonpt_src_summary!L1328</f>
        <v>0</v>
      </c>
      <c r="K1328" s="125">
        <f>Nonpt_src_summary!M1328</f>
        <v>0</v>
      </c>
    </row>
    <row r="1329" spans="1:11">
      <c r="A1329" s="31" t="s">
        <v>151</v>
      </c>
      <c r="B1329" s="31" t="str">
        <f>Nonpt_src_summary!B1329</f>
        <v>Tribal</v>
      </c>
      <c r="C1329" s="31">
        <f>Nonpt_src_summary!E1329</f>
        <v>38</v>
      </c>
      <c r="D1329" s="31" t="str">
        <f>Nonpt_src_summary!F1329</f>
        <v>38061</v>
      </c>
      <c r="E1329" s="31" t="str">
        <f>Nonpt_src_summary!G1329</f>
        <v>2310111700</v>
      </c>
      <c r="F1329" s="31" t="str">
        <f>Nonpt_src_summary!H1329</f>
        <v>Completions</v>
      </c>
      <c r="G1329" s="160">
        <f>Nonpt_src_summary!I1329</f>
        <v>23.844244251626897</v>
      </c>
      <c r="H1329" s="124">
        <f>Nonpt_src_summary!J1329</f>
        <v>800.25548806941435</v>
      </c>
      <c r="I1329" s="124">
        <f>Nonpt_src_summary!K1329</f>
        <v>126.03380043383949</v>
      </c>
      <c r="J1329" s="124">
        <f>Nonpt_src_summary!L1329</f>
        <v>0</v>
      </c>
      <c r="K1329" s="125">
        <f>Nonpt_src_summary!M1329</f>
        <v>0</v>
      </c>
    </row>
    <row r="1330" spans="1:11">
      <c r="A1330" s="31" t="s">
        <v>151</v>
      </c>
      <c r="B1330" s="31" t="str">
        <f>Nonpt_src_summary!B1330</f>
        <v>Tribal</v>
      </c>
      <c r="C1330" s="31">
        <f>Nonpt_src_summary!E1330</f>
        <v>38</v>
      </c>
      <c r="D1330" s="31" t="str">
        <f>Nonpt_src_summary!F1330</f>
        <v>38061</v>
      </c>
      <c r="E1330" s="31" t="str">
        <f>Nonpt_src_summary!G1330</f>
        <v>2310121700</v>
      </c>
      <c r="F1330" s="31" t="str">
        <f>Nonpt_src_summary!H1330</f>
        <v>Completions</v>
      </c>
      <c r="G1330" s="160">
        <f>Nonpt_src_summary!I1330</f>
        <v>0</v>
      </c>
      <c r="H1330" s="124">
        <f>Nonpt_src_summary!J1330</f>
        <v>0</v>
      </c>
      <c r="I1330" s="124">
        <f>Nonpt_src_summary!K1330</f>
        <v>0</v>
      </c>
      <c r="J1330" s="124">
        <f>Nonpt_src_summary!L1330</f>
        <v>0</v>
      </c>
      <c r="K1330" s="125">
        <f>Nonpt_src_summary!M1330</f>
        <v>0</v>
      </c>
    </row>
    <row r="1331" spans="1:11">
      <c r="A1331" s="31" t="s">
        <v>151</v>
      </c>
      <c r="B1331" s="31" t="str">
        <f>Nonpt_src_summary!B1331</f>
        <v>Tribal</v>
      </c>
      <c r="C1331" s="31">
        <f>Nonpt_src_summary!E1331</f>
        <v>38</v>
      </c>
      <c r="D1331" s="31" t="str">
        <f>Nonpt_src_summary!F1331</f>
        <v>38075</v>
      </c>
      <c r="E1331" s="31" t="str">
        <f>Nonpt_src_summary!G1331</f>
        <v>2310023600</v>
      </c>
      <c r="F1331" s="31" t="str">
        <f>Nonpt_src_summary!H1331</f>
        <v>Completions</v>
      </c>
      <c r="G1331" s="160">
        <f>Nonpt_src_summary!I1331</f>
        <v>0</v>
      </c>
      <c r="H1331" s="124">
        <f>Nonpt_src_summary!J1331</f>
        <v>0</v>
      </c>
      <c r="I1331" s="124">
        <f>Nonpt_src_summary!K1331</f>
        <v>0</v>
      </c>
      <c r="J1331" s="124">
        <f>Nonpt_src_summary!L1331</f>
        <v>0</v>
      </c>
      <c r="K1331" s="125">
        <f>Nonpt_src_summary!M1331</f>
        <v>0</v>
      </c>
    </row>
    <row r="1332" spans="1:11">
      <c r="A1332" s="31" t="s">
        <v>151</v>
      </c>
      <c r="B1332" s="31" t="str">
        <f>Nonpt_src_summary!B1332</f>
        <v>Tribal</v>
      </c>
      <c r="C1332" s="31">
        <f>Nonpt_src_summary!E1332</f>
        <v>38</v>
      </c>
      <c r="D1332" s="31" t="str">
        <f>Nonpt_src_summary!F1332</f>
        <v>38075</v>
      </c>
      <c r="E1332" s="31" t="str">
        <f>Nonpt_src_summary!G1332</f>
        <v>2310111700</v>
      </c>
      <c r="F1332" s="31" t="str">
        <f>Nonpt_src_summary!H1332</f>
        <v>Completions</v>
      </c>
      <c r="G1332" s="160">
        <f>Nonpt_src_summary!I1332</f>
        <v>0</v>
      </c>
      <c r="H1332" s="124">
        <f>Nonpt_src_summary!J1332</f>
        <v>0</v>
      </c>
      <c r="I1332" s="124">
        <f>Nonpt_src_summary!K1332</f>
        <v>0</v>
      </c>
      <c r="J1332" s="124">
        <f>Nonpt_src_summary!L1332</f>
        <v>0</v>
      </c>
      <c r="K1332" s="125">
        <f>Nonpt_src_summary!M1332</f>
        <v>0</v>
      </c>
    </row>
    <row r="1333" spans="1:11">
      <c r="A1333" s="31" t="s">
        <v>151</v>
      </c>
      <c r="B1333" s="31" t="str">
        <f>Nonpt_src_summary!B1333</f>
        <v>Tribal</v>
      </c>
      <c r="C1333" s="31">
        <f>Nonpt_src_summary!E1333</f>
        <v>38</v>
      </c>
      <c r="D1333" s="31" t="str">
        <f>Nonpt_src_summary!F1333</f>
        <v>38075</v>
      </c>
      <c r="E1333" s="31" t="str">
        <f>Nonpt_src_summary!G1333</f>
        <v>2310121700</v>
      </c>
      <c r="F1333" s="31" t="str">
        <f>Nonpt_src_summary!H1333</f>
        <v>Completions</v>
      </c>
      <c r="G1333" s="160">
        <f>Nonpt_src_summary!I1333</f>
        <v>0</v>
      </c>
      <c r="H1333" s="124">
        <f>Nonpt_src_summary!J1333</f>
        <v>0</v>
      </c>
      <c r="I1333" s="124">
        <f>Nonpt_src_summary!K1333</f>
        <v>0</v>
      </c>
      <c r="J1333" s="124">
        <f>Nonpt_src_summary!L1333</f>
        <v>0</v>
      </c>
      <c r="K1333" s="125">
        <f>Nonpt_src_summary!M1333</f>
        <v>0</v>
      </c>
    </row>
    <row r="1334" spans="1:11">
      <c r="A1334" s="31" t="s">
        <v>151</v>
      </c>
      <c r="B1334" s="31" t="str">
        <f>Nonpt_src_summary!B1334</f>
        <v>Tribal</v>
      </c>
      <c r="C1334" s="31">
        <f>Nonpt_src_summary!E1334</f>
        <v>30</v>
      </c>
      <c r="D1334" s="31" t="str">
        <f>Nonpt_src_summary!F1334</f>
        <v>30083</v>
      </c>
      <c r="E1334" s="31" t="str">
        <f>Nonpt_src_summary!G1334</f>
        <v>2310023600</v>
      </c>
      <c r="F1334" s="31" t="str">
        <f>Nonpt_src_summary!H1334</f>
        <v>Completions</v>
      </c>
      <c r="G1334" s="160">
        <f>Nonpt_src_summary!I1334</f>
        <v>0</v>
      </c>
      <c r="H1334" s="124">
        <f>Nonpt_src_summary!J1334</f>
        <v>0</v>
      </c>
      <c r="I1334" s="124">
        <f>Nonpt_src_summary!K1334</f>
        <v>0</v>
      </c>
      <c r="J1334" s="124">
        <f>Nonpt_src_summary!L1334</f>
        <v>0</v>
      </c>
      <c r="K1334" s="125">
        <f>Nonpt_src_summary!M1334</f>
        <v>0</v>
      </c>
    </row>
    <row r="1335" spans="1:11">
      <c r="A1335" s="31" t="s">
        <v>151</v>
      </c>
      <c r="B1335" s="31" t="str">
        <f>Nonpt_src_summary!B1335</f>
        <v>Tribal</v>
      </c>
      <c r="C1335" s="31">
        <f>Nonpt_src_summary!E1335</f>
        <v>30</v>
      </c>
      <c r="D1335" s="31" t="str">
        <f>Nonpt_src_summary!F1335</f>
        <v>30083</v>
      </c>
      <c r="E1335" s="31" t="str">
        <f>Nonpt_src_summary!G1335</f>
        <v>2310111700</v>
      </c>
      <c r="F1335" s="31" t="str">
        <f>Nonpt_src_summary!H1335</f>
        <v>Completions</v>
      </c>
      <c r="G1335" s="160">
        <f>Nonpt_src_summary!I1335</f>
        <v>0</v>
      </c>
      <c r="H1335" s="124">
        <f>Nonpt_src_summary!J1335</f>
        <v>0</v>
      </c>
      <c r="I1335" s="124">
        <f>Nonpt_src_summary!K1335</f>
        <v>0</v>
      </c>
      <c r="J1335" s="124">
        <f>Nonpt_src_summary!L1335</f>
        <v>0</v>
      </c>
      <c r="K1335" s="125">
        <f>Nonpt_src_summary!M1335</f>
        <v>0</v>
      </c>
    </row>
    <row r="1336" spans="1:11">
      <c r="A1336" s="31" t="s">
        <v>151</v>
      </c>
      <c r="B1336" s="31" t="str">
        <f>Nonpt_src_summary!B1336</f>
        <v>Tribal</v>
      </c>
      <c r="C1336" s="31">
        <f>Nonpt_src_summary!E1336</f>
        <v>30</v>
      </c>
      <c r="D1336" s="31" t="str">
        <f>Nonpt_src_summary!F1336</f>
        <v>30083</v>
      </c>
      <c r="E1336" s="31" t="str">
        <f>Nonpt_src_summary!G1336</f>
        <v>2310121700</v>
      </c>
      <c r="F1336" s="31" t="str">
        <f>Nonpt_src_summary!H1336</f>
        <v>Completions</v>
      </c>
      <c r="G1336" s="160">
        <f>Nonpt_src_summary!I1336</f>
        <v>0</v>
      </c>
      <c r="H1336" s="124">
        <f>Nonpt_src_summary!J1336</f>
        <v>0</v>
      </c>
      <c r="I1336" s="124">
        <f>Nonpt_src_summary!K1336</f>
        <v>0</v>
      </c>
      <c r="J1336" s="124">
        <f>Nonpt_src_summary!L1336</f>
        <v>0</v>
      </c>
      <c r="K1336" s="125">
        <f>Nonpt_src_summary!M1336</f>
        <v>0</v>
      </c>
    </row>
    <row r="1337" spans="1:11">
      <c r="A1337" s="31" t="s">
        <v>151</v>
      </c>
      <c r="B1337" s="31" t="str">
        <f>Nonpt_src_summary!B1337</f>
        <v>Tribal</v>
      </c>
      <c r="C1337" s="31">
        <f>Nonpt_src_summary!E1337</f>
        <v>30</v>
      </c>
      <c r="D1337" s="31" t="str">
        <f>Nonpt_src_summary!F1337</f>
        <v>30085</v>
      </c>
      <c r="E1337" s="31" t="str">
        <f>Nonpt_src_summary!G1337</f>
        <v>2310023600</v>
      </c>
      <c r="F1337" s="31" t="str">
        <f>Nonpt_src_summary!H1337</f>
        <v>Completions</v>
      </c>
      <c r="G1337" s="160">
        <f>Nonpt_src_summary!I1337</f>
        <v>0</v>
      </c>
      <c r="H1337" s="124">
        <f>Nonpt_src_summary!J1337</f>
        <v>0</v>
      </c>
      <c r="I1337" s="124">
        <f>Nonpt_src_summary!K1337</f>
        <v>0</v>
      </c>
      <c r="J1337" s="124">
        <f>Nonpt_src_summary!L1337</f>
        <v>0</v>
      </c>
      <c r="K1337" s="125">
        <f>Nonpt_src_summary!M1337</f>
        <v>0</v>
      </c>
    </row>
    <row r="1338" spans="1:11">
      <c r="A1338" s="31" t="s">
        <v>151</v>
      </c>
      <c r="B1338" s="31" t="str">
        <f>Nonpt_src_summary!B1338</f>
        <v>Tribal</v>
      </c>
      <c r="C1338" s="31">
        <f>Nonpt_src_summary!E1338</f>
        <v>30</v>
      </c>
      <c r="D1338" s="31" t="str">
        <f>Nonpt_src_summary!F1338</f>
        <v>30085</v>
      </c>
      <c r="E1338" s="31" t="str">
        <f>Nonpt_src_summary!G1338</f>
        <v>2310111700</v>
      </c>
      <c r="F1338" s="31" t="str">
        <f>Nonpt_src_summary!H1338</f>
        <v>Completions</v>
      </c>
      <c r="G1338" s="160">
        <f>Nonpt_src_summary!I1338</f>
        <v>0</v>
      </c>
      <c r="H1338" s="124">
        <f>Nonpt_src_summary!J1338</f>
        <v>0</v>
      </c>
      <c r="I1338" s="124">
        <f>Nonpt_src_summary!K1338</f>
        <v>0</v>
      </c>
      <c r="J1338" s="124">
        <f>Nonpt_src_summary!L1338</f>
        <v>0</v>
      </c>
      <c r="K1338" s="125">
        <f>Nonpt_src_summary!M1338</f>
        <v>0</v>
      </c>
    </row>
    <row r="1339" spans="1:11">
      <c r="A1339" s="31" t="s">
        <v>151</v>
      </c>
      <c r="B1339" s="31" t="str">
        <f>Nonpt_src_summary!B1339</f>
        <v>Tribal</v>
      </c>
      <c r="C1339" s="31">
        <f>Nonpt_src_summary!E1339</f>
        <v>30</v>
      </c>
      <c r="D1339" s="31" t="str">
        <f>Nonpt_src_summary!F1339</f>
        <v>30085</v>
      </c>
      <c r="E1339" s="31" t="str">
        <f>Nonpt_src_summary!G1339</f>
        <v>2310121700</v>
      </c>
      <c r="F1339" s="31" t="str">
        <f>Nonpt_src_summary!H1339</f>
        <v>Completions</v>
      </c>
      <c r="G1339" s="160">
        <f>Nonpt_src_summary!I1339</f>
        <v>0</v>
      </c>
      <c r="H1339" s="124">
        <f>Nonpt_src_summary!J1339</f>
        <v>0</v>
      </c>
      <c r="I1339" s="124">
        <f>Nonpt_src_summary!K1339</f>
        <v>0</v>
      </c>
      <c r="J1339" s="124">
        <f>Nonpt_src_summary!L1339</f>
        <v>0</v>
      </c>
      <c r="K1339" s="125">
        <f>Nonpt_src_summary!M1339</f>
        <v>0</v>
      </c>
    </row>
    <row r="1340" spans="1:11">
      <c r="A1340" s="31" t="s">
        <v>151</v>
      </c>
      <c r="B1340" s="31" t="str">
        <f>Nonpt_src_summary!B1340</f>
        <v>Tribal</v>
      </c>
      <c r="C1340" s="31">
        <f>Nonpt_src_summary!E1340</f>
        <v>30</v>
      </c>
      <c r="D1340" s="31" t="str">
        <f>Nonpt_src_summary!F1340</f>
        <v>30091</v>
      </c>
      <c r="E1340" s="31" t="str">
        <f>Nonpt_src_summary!G1340</f>
        <v>2310023600</v>
      </c>
      <c r="F1340" s="31" t="str">
        <f>Nonpt_src_summary!H1340</f>
        <v>Completions</v>
      </c>
      <c r="G1340" s="160">
        <f>Nonpt_src_summary!I1340</f>
        <v>0</v>
      </c>
      <c r="H1340" s="124">
        <f>Nonpt_src_summary!J1340</f>
        <v>0</v>
      </c>
      <c r="I1340" s="124">
        <f>Nonpt_src_summary!K1340</f>
        <v>0</v>
      </c>
      <c r="J1340" s="124">
        <f>Nonpt_src_summary!L1340</f>
        <v>0</v>
      </c>
      <c r="K1340" s="125">
        <f>Nonpt_src_summary!M1340</f>
        <v>0</v>
      </c>
    </row>
    <row r="1341" spans="1:11">
      <c r="A1341" s="31" t="s">
        <v>151</v>
      </c>
      <c r="B1341" s="31" t="str">
        <f>Nonpt_src_summary!B1341</f>
        <v>Tribal</v>
      </c>
      <c r="C1341" s="31">
        <f>Nonpt_src_summary!E1341</f>
        <v>30</v>
      </c>
      <c r="D1341" s="31" t="str">
        <f>Nonpt_src_summary!F1341</f>
        <v>30091</v>
      </c>
      <c r="E1341" s="31" t="str">
        <f>Nonpt_src_summary!G1341</f>
        <v>2310111700</v>
      </c>
      <c r="F1341" s="31" t="str">
        <f>Nonpt_src_summary!H1341</f>
        <v>Completions</v>
      </c>
      <c r="G1341" s="160">
        <f>Nonpt_src_summary!I1341</f>
        <v>0</v>
      </c>
      <c r="H1341" s="124">
        <f>Nonpt_src_summary!J1341</f>
        <v>0</v>
      </c>
      <c r="I1341" s="124">
        <f>Nonpt_src_summary!K1341</f>
        <v>0</v>
      </c>
      <c r="J1341" s="124">
        <f>Nonpt_src_summary!L1341</f>
        <v>0</v>
      </c>
      <c r="K1341" s="125">
        <f>Nonpt_src_summary!M1341</f>
        <v>0</v>
      </c>
    </row>
    <row r="1342" spans="1:11">
      <c r="A1342" s="31" t="s">
        <v>151</v>
      </c>
      <c r="B1342" s="31" t="str">
        <f>Nonpt_src_summary!B1342</f>
        <v>Tribal</v>
      </c>
      <c r="C1342" s="31">
        <f>Nonpt_src_summary!E1342</f>
        <v>30</v>
      </c>
      <c r="D1342" s="31" t="str">
        <f>Nonpt_src_summary!F1342</f>
        <v>30091</v>
      </c>
      <c r="E1342" s="31" t="str">
        <f>Nonpt_src_summary!G1342</f>
        <v>2310121700</v>
      </c>
      <c r="F1342" s="31" t="str">
        <f>Nonpt_src_summary!H1342</f>
        <v>Completions</v>
      </c>
      <c r="G1342" s="160">
        <f>Nonpt_src_summary!I1342</f>
        <v>0</v>
      </c>
      <c r="H1342" s="124">
        <f>Nonpt_src_summary!J1342</f>
        <v>0</v>
      </c>
      <c r="I1342" s="124">
        <f>Nonpt_src_summary!K1342</f>
        <v>0</v>
      </c>
      <c r="J1342" s="124">
        <f>Nonpt_src_summary!L1342</f>
        <v>0</v>
      </c>
      <c r="K1342" s="125">
        <f>Nonpt_src_summary!M1342</f>
        <v>0</v>
      </c>
    </row>
    <row r="1343" spans="1:11">
      <c r="A1343" s="31" t="s">
        <v>151</v>
      </c>
      <c r="B1343" s="31" t="str">
        <f>Nonpt_src_summary!B1343</f>
        <v>Tribal</v>
      </c>
      <c r="C1343" s="31">
        <f>Nonpt_src_summary!E1343</f>
        <v>38</v>
      </c>
      <c r="D1343" s="31" t="str">
        <f>Nonpt_src_summary!F1343</f>
        <v>38087</v>
      </c>
      <c r="E1343" s="31" t="str">
        <f>Nonpt_src_summary!G1343</f>
        <v>2310023600</v>
      </c>
      <c r="F1343" s="31" t="str">
        <f>Nonpt_src_summary!H1343</f>
        <v>Completions</v>
      </c>
      <c r="G1343" s="160">
        <f>Nonpt_src_summary!I1343</f>
        <v>0</v>
      </c>
      <c r="H1343" s="124">
        <f>Nonpt_src_summary!J1343</f>
        <v>0</v>
      </c>
      <c r="I1343" s="124">
        <f>Nonpt_src_summary!K1343</f>
        <v>0</v>
      </c>
      <c r="J1343" s="124">
        <f>Nonpt_src_summary!L1343</f>
        <v>0</v>
      </c>
      <c r="K1343" s="125">
        <f>Nonpt_src_summary!M1343</f>
        <v>0</v>
      </c>
    </row>
    <row r="1344" spans="1:11">
      <c r="A1344" s="31" t="s">
        <v>151</v>
      </c>
      <c r="B1344" s="31" t="str">
        <f>Nonpt_src_summary!B1344</f>
        <v>Tribal</v>
      </c>
      <c r="C1344" s="31">
        <f>Nonpt_src_summary!E1344</f>
        <v>38</v>
      </c>
      <c r="D1344" s="31" t="str">
        <f>Nonpt_src_summary!F1344</f>
        <v>38087</v>
      </c>
      <c r="E1344" s="31" t="str">
        <f>Nonpt_src_summary!G1344</f>
        <v>2310111700</v>
      </c>
      <c r="F1344" s="31" t="str">
        <f>Nonpt_src_summary!H1344</f>
        <v>Completions</v>
      </c>
      <c r="G1344" s="160">
        <f>Nonpt_src_summary!I1344</f>
        <v>0</v>
      </c>
      <c r="H1344" s="124">
        <f>Nonpt_src_summary!J1344</f>
        <v>0</v>
      </c>
      <c r="I1344" s="124">
        <f>Nonpt_src_summary!K1344</f>
        <v>0</v>
      </c>
      <c r="J1344" s="124">
        <f>Nonpt_src_summary!L1344</f>
        <v>0</v>
      </c>
      <c r="K1344" s="125">
        <f>Nonpt_src_summary!M1344</f>
        <v>0</v>
      </c>
    </row>
    <row r="1345" spans="1:11">
      <c r="A1345" s="31" t="s">
        <v>151</v>
      </c>
      <c r="B1345" s="31" t="str">
        <f>Nonpt_src_summary!B1345</f>
        <v>Tribal</v>
      </c>
      <c r="C1345" s="31">
        <f>Nonpt_src_summary!E1345</f>
        <v>38</v>
      </c>
      <c r="D1345" s="31" t="str">
        <f>Nonpt_src_summary!F1345</f>
        <v>38087</v>
      </c>
      <c r="E1345" s="31" t="str">
        <f>Nonpt_src_summary!G1345</f>
        <v>2310121700</v>
      </c>
      <c r="F1345" s="31" t="str">
        <f>Nonpt_src_summary!H1345</f>
        <v>Completions</v>
      </c>
      <c r="G1345" s="160">
        <f>Nonpt_src_summary!I1345</f>
        <v>0</v>
      </c>
      <c r="H1345" s="124">
        <f>Nonpt_src_summary!J1345</f>
        <v>0</v>
      </c>
      <c r="I1345" s="124">
        <f>Nonpt_src_summary!K1345</f>
        <v>0</v>
      </c>
      <c r="J1345" s="124">
        <f>Nonpt_src_summary!L1345</f>
        <v>0</v>
      </c>
      <c r="K1345" s="125">
        <f>Nonpt_src_summary!M1345</f>
        <v>0</v>
      </c>
    </row>
    <row r="1346" spans="1:11">
      <c r="A1346" s="31" t="s">
        <v>151</v>
      </c>
      <c r="B1346" s="31" t="str">
        <f>Nonpt_src_summary!B1346</f>
        <v>Tribal</v>
      </c>
      <c r="C1346" s="31">
        <f>Nonpt_src_summary!E1346</f>
        <v>38</v>
      </c>
      <c r="D1346" s="31" t="str">
        <f>Nonpt_src_summary!F1346</f>
        <v>38089</v>
      </c>
      <c r="E1346" s="31" t="str">
        <f>Nonpt_src_summary!G1346</f>
        <v>2310023600</v>
      </c>
      <c r="F1346" s="31" t="str">
        <f>Nonpt_src_summary!H1346</f>
        <v>Completions</v>
      </c>
      <c r="G1346" s="160">
        <f>Nonpt_src_summary!I1346</f>
        <v>0</v>
      </c>
      <c r="H1346" s="124">
        <f>Nonpt_src_summary!J1346</f>
        <v>0</v>
      </c>
      <c r="I1346" s="124">
        <f>Nonpt_src_summary!K1346</f>
        <v>0</v>
      </c>
      <c r="J1346" s="124">
        <f>Nonpt_src_summary!L1346</f>
        <v>0</v>
      </c>
      <c r="K1346" s="125">
        <f>Nonpt_src_summary!M1346</f>
        <v>0</v>
      </c>
    </row>
    <row r="1347" spans="1:11">
      <c r="A1347" s="31" t="s">
        <v>151</v>
      </c>
      <c r="B1347" s="31" t="str">
        <f>Nonpt_src_summary!B1347</f>
        <v>Tribal</v>
      </c>
      <c r="C1347" s="31">
        <f>Nonpt_src_summary!E1347</f>
        <v>38</v>
      </c>
      <c r="D1347" s="31" t="str">
        <f>Nonpt_src_summary!F1347</f>
        <v>38089</v>
      </c>
      <c r="E1347" s="31" t="str">
        <f>Nonpt_src_summary!G1347</f>
        <v>2310111700</v>
      </c>
      <c r="F1347" s="31" t="str">
        <f>Nonpt_src_summary!H1347</f>
        <v>Completions</v>
      </c>
      <c r="G1347" s="160">
        <f>Nonpt_src_summary!I1347</f>
        <v>0</v>
      </c>
      <c r="H1347" s="124">
        <f>Nonpt_src_summary!J1347</f>
        <v>0</v>
      </c>
      <c r="I1347" s="124">
        <f>Nonpt_src_summary!K1347</f>
        <v>0</v>
      </c>
      <c r="J1347" s="124">
        <f>Nonpt_src_summary!L1347</f>
        <v>0</v>
      </c>
      <c r="K1347" s="125">
        <f>Nonpt_src_summary!M1347</f>
        <v>0</v>
      </c>
    </row>
    <row r="1348" spans="1:11">
      <c r="A1348" s="31" t="s">
        <v>151</v>
      </c>
      <c r="B1348" s="31" t="str">
        <f>Nonpt_src_summary!B1348</f>
        <v>Tribal</v>
      </c>
      <c r="C1348" s="31">
        <f>Nonpt_src_summary!E1348</f>
        <v>38</v>
      </c>
      <c r="D1348" s="31" t="str">
        <f>Nonpt_src_summary!F1348</f>
        <v>38089</v>
      </c>
      <c r="E1348" s="31" t="str">
        <f>Nonpt_src_summary!G1348</f>
        <v>2310121700</v>
      </c>
      <c r="F1348" s="31" t="str">
        <f>Nonpt_src_summary!H1348</f>
        <v>Completions</v>
      </c>
      <c r="G1348" s="160">
        <f>Nonpt_src_summary!I1348</f>
        <v>0</v>
      </c>
      <c r="H1348" s="124">
        <f>Nonpt_src_summary!J1348</f>
        <v>0</v>
      </c>
      <c r="I1348" s="124">
        <f>Nonpt_src_summary!K1348</f>
        <v>0</v>
      </c>
      <c r="J1348" s="124">
        <f>Nonpt_src_summary!L1348</f>
        <v>0</v>
      </c>
      <c r="K1348" s="125">
        <f>Nonpt_src_summary!M1348</f>
        <v>0</v>
      </c>
    </row>
    <row r="1349" spans="1:11">
      <c r="A1349" s="31" t="s">
        <v>151</v>
      </c>
      <c r="B1349" s="31" t="str">
        <f>Nonpt_src_summary!B1349</f>
        <v>Tribal</v>
      </c>
      <c r="C1349" s="31">
        <f>Nonpt_src_summary!E1349</f>
        <v>30</v>
      </c>
      <c r="D1349" s="31" t="str">
        <f>Nonpt_src_summary!F1349</f>
        <v>30105</v>
      </c>
      <c r="E1349" s="31" t="str">
        <f>Nonpt_src_summary!G1349</f>
        <v>2310023600</v>
      </c>
      <c r="F1349" s="31" t="str">
        <f>Nonpt_src_summary!H1349</f>
        <v>Completions</v>
      </c>
      <c r="G1349" s="160">
        <f>Nonpt_src_summary!I1349</f>
        <v>0</v>
      </c>
      <c r="H1349" s="124">
        <f>Nonpt_src_summary!J1349</f>
        <v>0</v>
      </c>
      <c r="I1349" s="124">
        <f>Nonpt_src_summary!K1349</f>
        <v>0</v>
      </c>
      <c r="J1349" s="124">
        <f>Nonpt_src_summary!L1349</f>
        <v>0</v>
      </c>
      <c r="K1349" s="125">
        <f>Nonpt_src_summary!M1349</f>
        <v>0</v>
      </c>
    </row>
    <row r="1350" spans="1:11">
      <c r="A1350" s="31" t="s">
        <v>151</v>
      </c>
      <c r="B1350" s="31" t="str">
        <f>Nonpt_src_summary!B1350</f>
        <v>Tribal</v>
      </c>
      <c r="C1350" s="31">
        <f>Nonpt_src_summary!E1350</f>
        <v>30</v>
      </c>
      <c r="D1350" s="31" t="str">
        <f>Nonpt_src_summary!F1350</f>
        <v>30105</v>
      </c>
      <c r="E1350" s="31" t="str">
        <f>Nonpt_src_summary!G1350</f>
        <v>2310111700</v>
      </c>
      <c r="F1350" s="31" t="str">
        <f>Nonpt_src_summary!H1350</f>
        <v>Completions</v>
      </c>
      <c r="G1350" s="160">
        <f>Nonpt_src_summary!I1350</f>
        <v>0.164465</v>
      </c>
      <c r="H1350" s="124">
        <f>Nonpt_src_summary!J1350</f>
        <v>5.5197599999999998</v>
      </c>
      <c r="I1350" s="124">
        <f>Nonpt_src_summary!K1350</f>
        <v>0.86931599999999998</v>
      </c>
      <c r="J1350" s="124">
        <f>Nonpt_src_summary!L1350</f>
        <v>0</v>
      </c>
      <c r="K1350" s="125">
        <f>Nonpt_src_summary!M1350</f>
        <v>0</v>
      </c>
    </row>
    <row r="1351" spans="1:11">
      <c r="A1351" s="31" t="s">
        <v>151</v>
      </c>
      <c r="B1351" s="31" t="str">
        <f>Nonpt_src_summary!B1351</f>
        <v>Tribal</v>
      </c>
      <c r="C1351" s="31">
        <f>Nonpt_src_summary!E1351</f>
        <v>30</v>
      </c>
      <c r="D1351" s="31" t="str">
        <f>Nonpt_src_summary!F1351</f>
        <v>30105</v>
      </c>
      <c r="E1351" s="31" t="str">
        <f>Nonpt_src_summary!G1351</f>
        <v>2310121700</v>
      </c>
      <c r="F1351" s="31" t="str">
        <f>Nonpt_src_summary!H1351</f>
        <v>Completions</v>
      </c>
      <c r="G1351" s="160">
        <f>Nonpt_src_summary!I1351</f>
        <v>0</v>
      </c>
      <c r="H1351" s="124">
        <f>Nonpt_src_summary!J1351</f>
        <v>0</v>
      </c>
      <c r="I1351" s="124">
        <f>Nonpt_src_summary!K1351</f>
        <v>0</v>
      </c>
      <c r="J1351" s="124">
        <f>Nonpt_src_summary!L1351</f>
        <v>0</v>
      </c>
      <c r="K1351" s="125">
        <f>Nonpt_src_summary!M1351</f>
        <v>0</v>
      </c>
    </row>
    <row r="1352" spans="1:11">
      <c r="A1352" s="31" t="s">
        <v>151</v>
      </c>
      <c r="B1352" s="31" t="str">
        <f>Nonpt_src_summary!B1352</f>
        <v>Tribal</v>
      </c>
      <c r="C1352" s="31">
        <f>Nonpt_src_summary!E1352</f>
        <v>30</v>
      </c>
      <c r="D1352" s="31" t="str">
        <f>Nonpt_src_summary!F1352</f>
        <v>30109</v>
      </c>
      <c r="E1352" s="31" t="str">
        <f>Nonpt_src_summary!G1352</f>
        <v>2310023600</v>
      </c>
      <c r="F1352" s="31" t="str">
        <f>Nonpt_src_summary!H1352</f>
        <v>Completions</v>
      </c>
      <c r="G1352" s="160">
        <f>Nonpt_src_summary!I1352</f>
        <v>0</v>
      </c>
      <c r="H1352" s="124">
        <f>Nonpt_src_summary!J1352</f>
        <v>0</v>
      </c>
      <c r="I1352" s="124">
        <f>Nonpt_src_summary!K1352</f>
        <v>0</v>
      </c>
      <c r="J1352" s="124">
        <f>Nonpt_src_summary!L1352</f>
        <v>0</v>
      </c>
      <c r="K1352" s="125">
        <f>Nonpt_src_summary!M1352</f>
        <v>0</v>
      </c>
    </row>
    <row r="1353" spans="1:11">
      <c r="A1353" s="31" t="s">
        <v>151</v>
      </c>
      <c r="B1353" s="31" t="str">
        <f>Nonpt_src_summary!B1353</f>
        <v>Tribal</v>
      </c>
      <c r="C1353" s="31">
        <f>Nonpt_src_summary!E1353</f>
        <v>30</v>
      </c>
      <c r="D1353" s="31" t="str">
        <f>Nonpt_src_summary!F1353</f>
        <v>30109</v>
      </c>
      <c r="E1353" s="31" t="str">
        <f>Nonpt_src_summary!G1353</f>
        <v>2310111700</v>
      </c>
      <c r="F1353" s="31" t="str">
        <f>Nonpt_src_summary!H1353</f>
        <v>Completions</v>
      </c>
      <c r="G1353" s="160">
        <f>Nonpt_src_summary!I1353</f>
        <v>0</v>
      </c>
      <c r="H1353" s="124">
        <f>Nonpt_src_summary!J1353</f>
        <v>0</v>
      </c>
      <c r="I1353" s="124">
        <f>Nonpt_src_summary!K1353</f>
        <v>0</v>
      </c>
      <c r="J1353" s="124">
        <f>Nonpt_src_summary!L1353</f>
        <v>0</v>
      </c>
      <c r="K1353" s="125">
        <f>Nonpt_src_summary!M1353</f>
        <v>0</v>
      </c>
    </row>
    <row r="1354" spans="1:11">
      <c r="A1354" s="31" t="s">
        <v>151</v>
      </c>
      <c r="B1354" s="31" t="str">
        <f>Nonpt_src_summary!B1354</f>
        <v>Tribal</v>
      </c>
      <c r="C1354" s="31">
        <f>Nonpt_src_summary!E1354</f>
        <v>30</v>
      </c>
      <c r="D1354" s="31" t="str">
        <f>Nonpt_src_summary!F1354</f>
        <v>30109</v>
      </c>
      <c r="E1354" s="31" t="str">
        <f>Nonpt_src_summary!G1354</f>
        <v>2310121700</v>
      </c>
      <c r="F1354" s="31" t="str">
        <f>Nonpt_src_summary!H1354</f>
        <v>Completions</v>
      </c>
      <c r="G1354" s="160">
        <f>Nonpt_src_summary!I1354</f>
        <v>0</v>
      </c>
      <c r="H1354" s="124">
        <f>Nonpt_src_summary!J1354</f>
        <v>0</v>
      </c>
      <c r="I1354" s="124">
        <f>Nonpt_src_summary!K1354</f>
        <v>0</v>
      </c>
      <c r="J1354" s="124">
        <f>Nonpt_src_summary!L1354</f>
        <v>0</v>
      </c>
      <c r="K1354" s="125">
        <f>Nonpt_src_summary!M1354</f>
        <v>0</v>
      </c>
    </row>
    <row r="1355" spans="1:11">
      <c r="A1355" s="31" t="s">
        <v>151</v>
      </c>
      <c r="B1355" s="31" t="str">
        <f>Nonpt_src_summary!B1355</f>
        <v>Tribal</v>
      </c>
      <c r="C1355" s="31">
        <f>Nonpt_src_summary!E1355</f>
        <v>38</v>
      </c>
      <c r="D1355" s="31" t="str">
        <f>Nonpt_src_summary!F1355</f>
        <v>38105</v>
      </c>
      <c r="E1355" s="31" t="str">
        <f>Nonpt_src_summary!G1355</f>
        <v>2310023600</v>
      </c>
      <c r="F1355" s="31" t="str">
        <f>Nonpt_src_summary!H1355</f>
        <v>Completions</v>
      </c>
      <c r="G1355" s="160">
        <f>Nonpt_src_summary!I1355</f>
        <v>0</v>
      </c>
      <c r="H1355" s="124">
        <f>Nonpt_src_summary!J1355</f>
        <v>0</v>
      </c>
      <c r="I1355" s="124">
        <f>Nonpt_src_summary!K1355</f>
        <v>0</v>
      </c>
      <c r="J1355" s="124">
        <f>Nonpt_src_summary!L1355</f>
        <v>0</v>
      </c>
      <c r="K1355" s="125">
        <f>Nonpt_src_summary!M1355</f>
        <v>0</v>
      </c>
    </row>
    <row r="1356" spans="1:11">
      <c r="A1356" s="31" t="s">
        <v>151</v>
      </c>
      <c r="B1356" s="31" t="str">
        <f>Nonpt_src_summary!B1356</f>
        <v>Tribal</v>
      </c>
      <c r="C1356" s="31">
        <f>Nonpt_src_summary!E1356</f>
        <v>38</v>
      </c>
      <c r="D1356" s="31" t="str">
        <f>Nonpt_src_summary!F1356</f>
        <v>38105</v>
      </c>
      <c r="E1356" s="31" t="str">
        <f>Nonpt_src_summary!G1356</f>
        <v>2310111700</v>
      </c>
      <c r="F1356" s="31" t="str">
        <f>Nonpt_src_summary!H1356</f>
        <v>Completions</v>
      </c>
      <c r="G1356" s="160">
        <f>Nonpt_src_summary!I1356</f>
        <v>0</v>
      </c>
      <c r="H1356" s="124">
        <f>Nonpt_src_summary!J1356</f>
        <v>0</v>
      </c>
      <c r="I1356" s="124">
        <f>Nonpt_src_summary!K1356</f>
        <v>0</v>
      </c>
      <c r="J1356" s="124">
        <f>Nonpt_src_summary!L1356</f>
        <v>0</v>
      </c>
      <c r="K1356" s="125">
        <f>Nonpt_src_summary!M1356</f>
        <v>0</v>
      </c>
    </row>
    <row r="1357" spans="1:11">
      <c r="A1357" s="31" t="s">
        <v>151</v>
      </c>
      <c r="B1357" s="31" t="str">
        <f>Nonpt_src_summary!B1357</f>
        <v>Tribal</v>
      </c>
      <c r="C1357" s="31">
        <f>Nonpt_src_summary!E1357</f>
        <v>38</v>
      </c>
      <c r="D1357" s="31" t="str">
        <f>Nonpt_src_summary!F1357</f>
        <v>38105</v>
      </c>
      <c r="E1357" s="31" t="str">
        <f>Nonpt_src_summary!G1357</f>
        <v>2310121700</v>
      </c>
      <c r="F1357" s="31" t="str">
        <f>Nonpt_src_summary!H1357</f>
        <v>Completions</v>
      </c>
      <c r="G1357" s="160">
        <f>Nonpt_src_summary!I1357</f>
        <v>0</v>
      </c>
      <c r="H1357" s="124">
        <f>Nonpt_src_summary!J1357</f>
        <v>0</v>
      </c>
      <c r="I1357" s="124">
        <f>Nonpt_src_summary!K1357</f>
        <v>0</v>
      </c>
      <c r="J1357" s="124">
        <f>Nonpt_src_summary!L1357</f>
        <v>0</v>
      </c>
      <c r="K1357" s="125">
        <f>Nonpt_src_summary!M1357</f>
        <v>0</v>
      </c>
    </row>
    <row r="1358" spans="1:11">
      <c r="A1358" s="31" t="s">
        <v>151</v>
      </c>
      <c r="B1358" s="31" t="str">
        <f>Nonpt_src_summary!B1358</f>
        <v>Tribal</v>
      </c>
      <c r="C1358" s="31">
        <f>Nonpt_src_summary!E1358</f>
        <v>38</v>
      </c>
      <c r="D1358" s="31" t="str">
        <f>Nonpt_src_summary!F1358</f>
        <v>38007</v>
      </c>
      <c r="E1358" s="31" t="str">
        <f>Nonpt_src_summary!G1358</f>
        <v>2310021102</v>
      </c>
      <c r="F1358" s="31" t="str">
        <f>Nonpt_src_summary!H1358</f>
        <v>Nonpoint Compressor Engines</v>
      </c>
      <c r="G1358" s="160">
        <f>Nonpt_src_summary!I1358</f>
        <v>0</v>
      </c>
      <c r="H1358" s="124">
        <f>Nonpt_src_summary!J1358</f>
        <v>0</v>
      </c>
      <c r="I1358" s="124">
        <f>Nonpt_src_summary!K1358</f>
        <v>0</v>
      </c>
      <c r="J1358" s="124">
        <f>Nonpt_src_summary!L1358</f>
        <v>0</v>
      </c>
      <c r="K1358" s="125">
        <f>Nonpt_src_summary!M1358</f>
        <v>0</v>
      </c>
    </row>
    <row r="1359" spans="1:11">
      <c r="A1359" s="31" t="s">
        <v>151</v>
      </c>
      <c r="B1359" s="31" t="str">
        <f>Nonpt_src_summary!B1359</f>
        <v>Tribal</v>
      </c>
      <c r="C1359" s="31">
        <f>Nonpt_src_summary!E1359</f>
        <v>38</v>
      </c>
      <c r="D1359" s="31" t="str">
        <f>Nonpt_src_summary!F1359</f>
        <v>38007</v>
      </c>
      <c r="E1359" s="31" t="str">
        <f>Nonpt_src_summary!G1359</f>
        <v>2310021202</v>
      </c>
      <c r="F1359" s="31" t="str">
        <f>Nonpt_src_summary!H1359</f>
        <v>Nonpoint Compressor Engines</v>
      </c>
      <c r="G1359" s="160">
        <f>Nonpt_src_summary!I1359</f>
        <v>0</v>
      </c>
      <c r="H1359" s="124">
        <f>Nonpt_src_summary!J1359</f>
        <v>0</v>
      </c>
      <c r="I1359" s="124">
        <f>Nonpt_src_summary!K1359</f>
        <v>0</v>
      </c>
      <c r="J1359" s="124">
        <f>Nonpt_src_summary!L1359</f>
        <v>0</v>
      </c>
      <c r="K1359" s="125">
        <f>Nonpt_src_summary!M1359</f>
        <v>0</v>
      </c>
    </row>
    <row r="1360" spans="1:11">
      <c r="A1360" s="31" t="s">
        <v>151</v>
      </c>
      <c r="B1360" s="31" t="str">
        <f>Nonpt_src_summary!B1360</f>
        <v>Tribal</v>
      </c>
      <c r="C1360" s="31">
        <f>Nonpt_src_summary!E1360</f>
        <v>38</v>
      </c>
      <c r="D1360" s="31" t="str">
        <f>Nonpt_src_summary!F1360</f>
        <v>38007</v>
      </c>
      <c r="E1360" s="31" t="str">
        <f>Nonpt_src_summary!G1360</f>
        <v>2310021302</v>
      </c>
      <c r="F1360" s="31" t="str">
        <f>Nonpt_src_summary!H1360</f>
        <v>Nonpoint Compressor Engines</v>
      </c>
      <c r="G1360" s="160">
        <f>Nonpt_src_summary!I1360</f>
        <v>0</v>
      </c>
      <c r="H1360" s="124">
        <f>Nonpt_src_summary!J1360</f>
        <v>0</v>
      </c>
      <c r="I1360" s="124">
        <f>Nonpt_src_summary!K1360</f>
        <v>0</v>
      </c>
      <c r="J1360" s="124">
        <f>Nonpt_src_summary!L1360</f>
        <v>0</v>
      </c>
      <c r="K1360" s="125">
        <f>Nonpt_src_summary!M1360</f>
        <v>0</v>
      </c>
    </row>
    <row r="1361" spans="1:11">
      <c r="A1361" s="31" t="s">
        <v>151</v>
      </c>
      <c r="B1361" s="31" t="str">
        <f>Nonpt_src_summary!B1361</f>
        <v>Tribal</v>
      </c>
      <c r="C1361" s="31">
        <f>Nonpt_src_summary!E1361</f>
        <v>38</v>
      </c>
      <c r="D1361" s="31" t="str">
        <f>Nonpt_src_summary!F1361</f>
        <v>38007</v>
      </c>
      <c r="E1361" s="31" t="str">
        <f>Nonpt_src_summary!G1361</f>
        <v>2310023102</v>
      </c>
      <c r="F1361" s="31" t="str">
        <f>Nonpt_src_summary!H1361</f>
        <v>Nonpoint Compressor Engines</v>
      </c>
      <c r="G1361" s="160">
        <f>Nonpt_src_summary!I1361</f>
        <v>0</v>
      </c>
      <c r="H1361" s="124">
        <f>Nonpt_src_summary!J1361</f>
        <v>0</v>
      </c>
      <c r="I1361" s="124">
        <f>Nonpt_src_summary!K1361</f>
        <v>0</v>
      </c>
      <c r="J1361" s="124">
        <f>Nonpt_src_summary!L1361</f>
        <v>0</v>
      </c>
      <c r="K1361" s="125">
        <f>Nonpt_src_summary!M1361</f>
        <v>0</v>
      </c>
    </row>
    <row r="1362" spans="1:11">
      <c r="A1362" s="31" t="s">
        <v>151</v>
      </c>
      <c r="B1362" s="31" t="str">
        <f>Nonpt_src_summary!B1362</f>
        <v>Tribal</v>
      </c>
      <c r="C1362" s="31">
        <f>Nonpt_src_summary!E1362</f>
        <v>38</v>
      </c>
      <c r="D1362" s="31" t="str">
        <f>Nonpt_src_summary!F1362</f>
        <v>38007</v>
      </c>
      <c r="E1362" s="31" t="str">
        <f>Nonpt_src_summary!G1362</f>
        <v>2310023202</v>
      </c>
      <c r="F1362" s="31" t="str">
        <f>Nonpt_src_summary!H1362</f>
        <v>Nonpoint Compressor Engines</v>
      </c>
      <c r="G1362" s="160">
        <f>Nonpt_src_summary!I1362</f>
        <v>0</v>
      </c>
      <c r="H1362" s="124">
        <f>Nonpt_src_summary!J1362</f>
        <v>0</v>
      </c>
      <c r="I1362" s="124">
        <f>Nonpt_src_summary!K1362</f>
        <v>0</v>
      </c>
      <c r="J1362" s="124">
        <f>Nonpt_src_summary!L1362</f>
        <v>0</v>
      </c>
      <c r="K1362" s="125">
        <f>Nonpt_src_summary!M1362</f>
        <v>0</v>
      </c>
    </row>
    <row r="1363" spans="1:11">
      <c r="A1363" s="31" t="s">
        <v>151</v>
      </c>
      <c r="B1363" s="31" t="str">
        <f>Nonpt_src_summary!B1363</f>
        <v>Tribal</v>
      </c>
      <c r="C1363" s="31">
        <f>Nonpt_src_summary!E1363</f>
        <v>38</v>
      </c>
      <c r="D1363" s="31" t="str">
        <f>Nonpt_src_summary!F1363</f>
        <v>38007</v>
      </c>
      <c r="E1363" s="31" t="str">
        <f>Nonpt_src_summary!G1363</f>
        <v>2310023302</v>
      </c>
      <c r="F1363" s="31" t="str">
        <f>Nonpt_src_summary!H1363</f>
        <v>Nonpoint Compressor Engines</v>
      </c>
      <c r="G1363" s="160">
        <f>Nonpt_src_summary!I1363</f>
        <v>0</v>
      </c>
      <c r="H1363" s="124">
        <f>Nonpt_src_summary!J1363</f>
        <v>0</v>
      </c>
      <c r="I1363" s="124">
        <f>Nonpt_src_summary!K1363</f>
        <v>0</v>
      </c>
      <c r="J1363" s="124">
        <f>Nonpt_src_summary!L1363</f>
        <v>0</v>
      </c>
      <c r="K1363" s="125">
        <f>Nonpt_src_summary!M1363</f>
        <v>0</v>
      </c>
    </row>
    <row r="1364" spans="1:11">
      <c r="A1364" s="31" t="s">
        <v>151</v>
      </c>
      <c r="B1364" s="31" t="str">
        <f>Nonpt_src_summary!B1364</f>
        <v>Tribal</v>
      </c>
      <c r="C1364" s="31">
        <f>Nonpt_src_summary!E1364</f>
        <v>38</v>
      </c>
      <c r="D1364" s="31" t="str">
        <f>Nonpt_src_summary!F1364</f>
        <v>38009</v>
      </c>
      <c r="E1364" s="31" t="str">
        <f>Nonpt_src_summary!G1364</f>
        <v>2310021102</v>
      </c>
      <c r="F1364" s="31" t="str">
        <f>Nonpt_src_summary!H1364</f>
        <v>Nonpoint Compressor Engines</v>
      </c>
      <c r="G1364" s="160">
        <f>Nonpt_src_summary!I1364</f>
        <v>0</v>
      </c>
      <c r="H1364" s="124">
        <f>Nonpt_src_summary!J1364</f>
        <v>0</v>
      </c>
      <c r="I1364" s="124">
        <f>Nonpt_src_summary!K1364</f>
        <v>0</v>
      </c>
      <c r="J1364" s="124">
        <f>Nonpt_src_summary!L1364</f>
        <v>0</v>
      </c>
      <c r="K1364" s="125">
        <f>Nonpt_src_summary!M1364</f>
        <v>0</v>
      </c>
    </row>
    <row r="1365" spans="1:11">
      <c r="A1365" s="31" t="s">
        <v>151</v>
      </c>
      <c r="B1365" s="31" t="str">
        <f>Nonpt_src_summary!B1365</f>
        <v>Tribal</v>
      </c>
      <c r="C1365" s="31">
        <f>Nonpt_src_summary!E1365</f>
        <v>38</v>
      </c>
      <c r="D1365" s="31" t="str">
        <f>Nonpt_src_summary!F1365</f>
        <v>38009</v>
      </c>
      <c r="E1365" s="31" t="str">
        <f>Nonpt_src_summary!G1365</f>
        <v>2310021202</v>
      </c>
      <c r="F1365" s="31" t="str">
        <f>Nonpt_src_summary!H1365</f>
        <v>Nonpoint Compressor Engines</v>
      </c>
      <c r="G1365" s="160">
        <f>Nonpt_src_summary!I1365</f>
        <v>0</v>
      </c>
      <c r="H1365" s="124">
        <f>Nonpt_src_summary!J1365</f>
        <v>0</v>
      </c>
      <c r="I1365" s="124">
        <f>Nonpt_src_summary!K1365</f>
        <v>0</v>
      </c>
      <c r="J1365" s="124">
        <f>Nonpt_src_summary!L1365</f>
        <v>0</v>
      </c>
      <c r="K1365" s="125">
        <f>Nonpt_src_summary!M1365</f>
        <v>0</v>
      </c>
    </row>
    <row r="1366" spans="1:11">
      <c r="A1366" s="31" t="s">
        <v>151</v>
      </c>
      <c r="B1366" s="31" t="str">
        <f>Nonpt_src_summary!B1366</f>
        <v>Tribal</v>
      </c>
      <c r="C1366" s="31">
        <f>Nonpt_src_summary!E1366</f>
        <v>38</v>
      </c>
      <c r="D1366" s="31" t="str">
        <f>Nonpt_src_summary!F1366</f>
        <v>38009</v>
      </c>
      <c r="E1366" s="31" t="str">
        <f>Nonpt_src_summary!G1366</f>
        <v>2310021302</v>
      </c>
      <c r="F1366" s="31" t="str">
        <f>Nonpt_src_summary!H1366</f>
        <v>Nonpoint Compressor Engines</v>
      </c>
      <c r="G1366" s="160">
        <f>Nonpt_src_summary!I1366</f>
        <v>0</v>
      </c>
      <c r="H1366" s="124">
        <f>Nonpt_src_summary!J1366</f>
        <v>0</v>
      </c>
      <c r="I1366" s="124">
        <f>Nonpt_src_summary!K1366</f>
        <v>0</v>
      </c>
      <c r="J1366" s="124">
        <f>Nonpt_src_summary!L1366</f>
        <v>0</v>
      </c>
      <c r="K1366" s="125">
        <f>Nonpt_src_summary!M1366</f>
        <v>0</v>
      </c>
    </row>
    <row r="1367" spans="1:11">
      <c r="A1367" s="31" t="s">
        <v>151</v>
      </c>
      <c r="B1367" s="31" t="str">
        <f>Nonpt_src_summary!B1367</f>
        <v>Tribal</v>
      </c>
      <c r="C1367" s="31">
        <f>Nonpt_src_summary!E1367</f>
        <v>38</v>
      </c>
      <c r="D1367" s="31" t="str">
        <f>Nonpt_src_summary!F1367</f>
        <v>38009</v>
      </c>
      <c r="E1367" s="31" t="str">
        <f>Nonpt_src_summary!G1367</f>
        <v>2310023102</v>
      </c>
      <c r="F1367" s="31" t="str">
        <f>Nonpt_src_summary!H1367</f>
        <v>Nonpoint Compressor Engines</v>
      </c>
      <c r="G1367" s="160">
        <f>Nonpt_src_summary!I1367</f>
        <v>0</v>
      </c>
      <c r="H1367" s="124">
        <f>Nonpt_src_summary!J1367</f>
        <v>0</v>
      </c>
      <c r="I1367" s="124">
        <f>Nonpt_src_summary!K1367</f>
        <v>0</v>
      </c>
      <c r="J1367" s="124">
        <f>Nonpt_src_summary!L1367</f>
        <v>0</v>
      </c>
      <c r="K1367" s="125">
        <f>Nonpt_src_summary!M1367</f>
        <v>0</v>
      </c>
    </row>
    <row r="1368" spans="1:11">
      <c r="A1368" s="31" t="s">
        <v>151</v>
      </c>
      <c r="B1368" s="31" t="str">
        <f>Nonpt_src_summary!B1368</f>
        <v>Tribal</v>
      </c>
      <c r="C1368" s="31">
        <f>Nonpt_src_summary!E1368</f>
        <v>38</v>
      </c>
      <c r="D1368" s="31" t="str">
        <f>Nonpt_src_summary!F1368</f>
        <v>38009</v>
      </c>
      <c r="E1368" s="31" t="str">
        <f>Nonpt_src_summary!G1368</f>
        <v>2310023202</v>
      </c>
      <c r="F1368" s="31" t="str">
        <f>Nonpt_src_summary!H1368</f>
        <v>Nonpoint Compressor Engines</v>
      </c>
      <c r="G1368" s="160">
        <f>Nonpt_src_summary!I1368</f>
        <v>0</v>
      </c>
      <c r="H1368" s="124">
        <f>Nonpt_src_summary!J1368</f>
        <v>0</v>
      </c>
      <c r="I1368" s="124">
        <f>Nonpt_src_summary!K1368</f>
        <v>0</v>
      </c>
      <c r="J1368" s="124">
        <f>Nonpt_src_summary!L1368</f>
        <v>0</v>
      </c>
      <c r="K1368" s="125">
        <f>Nonpt_src_summary!M1368</f>
        <v>0</v>
      </c>
    </row>
    <row r="1369" spans="1:11">
      <c r="A1369" s="31" t="s">
        <v>151</v>
      </c>
      <c r="B1369" s="31" t="str">
        <f>Nonpt_src_summary!B1369</f>
        <v>Tribal</v>
      </c>
      <c r="C1369" s="31">
        <f>Nonpt_src_summary!E1369</f>
        <v>38</v>
      </c>
      <c r="D1369" s="31" t="str">
        <f>Nonpt_src_summary!F1369</f>
        <v>38009</v>
      </c>
      <c r="E1369" s="31" t="str">
        <f>Nonpt_src_summary!G1369</f>
        <v>2310023302</v>
      </c>
      <c r="F1369" s="31" t="str">
        <f>Nonpt_src_summary!H1369</f>
        <v>Nonpoint Compressor Engines</v>
      </c>
      <c r="G1369" s="160">
        <f>Nonpt_src_summary!I1369</f>
        <v>0</v>
      </c>
      <c r="H1369" s="124">
        <f>Nonpt_src_summary!J1369</f>
        <v>0</v>
      </c>
      <c r="I1369" s="124">
        <f>Nonpt_src_summary!K1369</f>
        <v>0</v>
      </c>
      <c r="J1369" s="124">
        <f>Nonpt_src_summary!L1369</f>
        <v>0</v>
      </c>
      <c r="K1369" s="125">
        <f>Nonpt_src_summary!M1369</f>
        <v>0</v>
      </c>
    </row>
    <row r="1370" spans="1:11">
      <c r="A1370" s="31" t="s">
        <v>151</v>
      </c>
      <c r="B1370" s="31" t="str">
        <f>Nonpt_src_summary!B1370</f>
        <v>Tribal</v>
      </c>
      <c r="C1370" s="31">
        <f>Nonpt_src_summary!E1370</f>
        <v>38</v>
      </c>
      <c r="D1370" s="31" t="str">
        <f>Nonpt_src_summary!F1370</f>
        <v>38011</v>
      </c>
      <c r="E1370" s="31" t="str">
        <f>Nonpt_src_summary!G1370</f>
        <v>2310021102</v>
      </c>
      <c r="F1370" s="31" t="str">
        <f>Nonpt_src_summary!H1370</f>
        <v>Nonpoint Compressor Engines</v>
      </c>
      <c r="G1370" s="160">
        <f>Nonpt_src_summary!I1370</f>
        <v>0</v>
      </c>
      <c r="H1370" s="124">
        <f>Nonpt_src_summary!J1370</f>
        <v>0</v>
      </c>
      <c r="I1370" s="124">
        <f>Nonpt_src_summary!K1370</f>
        <v>0</v>
      </c>
      <c r="J1370" s="124">
        <f>Nonpt_src_summary!L1370</f>
        <v>0</v>
      </c>
      <c r="K1370" s="125">
        <f>Nonpt_src_summary!M1370</f>
        <v>0</v>
      </c>
    </row>
    <row r="1371" spans="1:11">
      <c r="A1371" s="31" t="s">
        <v>151</v>
      </c>
      <c r="B1371" s="31" t="str">
        <f>Nonpt_src_summary!B1371</f>
        <v>Tribal</v>
      </c>
      <c r="C1371" s="31">
        <f>Nonpt_src_summary!E1371</f>
        <v>38</v>
      </c>
      <c r="D1371" s="31" t="str">
        <f>Nonpt_src_summary!F1371</f>
        <v>38011</v>
      </c>
      <c r="E1371" s="31" t="str">
        <f>Nonpt_src_summary!G1371</f>
        <v>2310021202</v>
      </c>
      <c r="F1371" s="31" t="str">
        <f>Nonpt_src_summary!H1371</f>
        <v>Nonpoint Compressor Engines</v>
      </c>
      <c r="G1371" s="160">
        <f>Nonpt_src_summary!I1371</f>
        <v>0</v>
      </c>
      <c r="H1371" s="124">
        <f>Nonpt_src_summary!J1371</f>
        <v>0</v>
      </c>
      <c r="I1371" s="124">
        <f>Nonpt_src_summary!K1371</f>
        <v>0</v>
      </c>
      <c r="J1371" s="124">
        <f>Nonpt_src_summary!L1371</f>
        <v>0</v>
      </c>
      <c r="K1371" s="125">
        <f>Nonpt_src_summary!M1371</f>
        <v>0</v>
      </c>
    </row>
    <row r="1372" spans="1:11">
      <c r="A1372" s="31" t="s">
        <v>151</v>
      </c>
      <c r="B1372" s="31" t="str">
        <f>Nonpt_src_summary!B1372</f>
        <v>Tribal</v>
      </c>
      <c r="C1372" s="31">
        <f>Nonpt_src_summary!E1372</f>
        <v>38</v>
      </c>
      <c r="D1372" s="31" t="str">
        <f>Nonpt_src_summary!F1372</f>
        <v>38011</v>
      </c>
      <c r="E1372" s="31" t="str">
        <f>Nonpt_src_summary!G1372</f>
        <v>2310021302</v>
      </c>
      <c r="F1372" s="31" t="str">
        <f>Nonpt_src_summary!H1372</f>
        <v>Nonpoint Compressor Engines</v>
      </c>
      <c r="G1372" s="160">
        <f>Nonpt_src_summary!I1372</f>
        <v>0</v>
      </c>
      <c r="H1372" s="124">
        <f>Nonpt_src_summary!J1372</f>
        <v>0</v>
      </c>
      <c r="I1372" s="124">
        <f>Nonpt_src_summary!K1372</f>
        <v>0</v>
      </c>
      <c r="J1372" s="124">
        <f>Nonpt_src_summary!L1372</f>
        <v>0</v>
      </c>
      <c r="K1372" s="125">
        <f>Nonpt_src_summary!M1372</f>
        <v>0</v>
      </c>
    </row>
    <row r="1373" spans="1:11">
      <c r="A1373" s="31" t="s">
        <v>151</v>
      </c>
      <c r="B1373" s="31" t="str">
        <f>Nonpt_src_summary!B1373</f>
        <v>Tribal</v>
      </c>
      <c r="C1373" s="31">
        <f>Nonpt_src_summary!E1373</f>
        <v>38</v>
      </c>
      <c r="D1373" s="31" t="str">
        <f>Nonpt_src_summary!F1373</f>
        <v>38011</v>
      </c>
      <c r="E1373" s="31" t="str">
        <f>Nonpt_src_summary!G1373</f>
        <v>2310023102</v>
      </c>
      <c r="F1373" s="31" t="str">
        <f>Nonpt_src_summary!H1373</f>
        <v>Nonpoint Compressor Engines</v>
      </c>
      <c r="G1373" s="160">
        <f>Nonpt_src_summary!I1373</f>
        <v>0</v>
      </c>
      <c r="H1373" s="124">
        <f>Nonpt_src_summary!J1373</f>
        <v>0</v>
      </c>
      <c r="I1373" s="124">
        <f>Nonpt_src_summary!K1373</f>
        <v>0</v>
      </c>
      <c r="J1373" s="124">
        <f>Nonpt_src_summary!L1373</f>
        <v>0</v>
      </c>
      <c r="K1373" s="125">
        <f>Nonpt_src_summary!M1373</f>
        <v>0</v>
      </c>
    </row>
    <row r="1374" spans="1:11">
      <c r="A1374" s="31" t="s">
        <v>151</v>
      </c>
      <c r="B1374" s="31" t="str">
        <f>Nonpt_src_summary!B1374</f>
        <v>Tribal</v>
      </c>
      <c r="C1374" s="31">
        <f>Nonpt_src_summary!E1374</f>
        <v>38</v>
      </c>
      <c r="D1374" s="31" t="str">
        <f>Nonpt_src_summary!F1374</f>
        <v>38011</v>
      </c>
      <c r="E1374" s="31" t="str">
        <f>Nonpt_src_summary!G1374</f>
        <v>2310023202</v>
      </c>
      <c r="F1374" s="31" t="str">
        <f>Nonpt_src_summary!H1374</f>
        <v>Nonpoint Compressor Engines</v>
      </c>
      <c r="G1374" s="160">
        <f>Nonpt_src_summary!I1374</f>
        <v>0</v>
      </c>
      <c r="H1374" s="124">
        <f>Nonpt_src_summary!J1374</f>
        <v>0</v>
      </c>
      <c r="I1374" s="124">
        <f>Nonpt_src_summary!K1374</f>
        <v>0</v>
      </c>
      <c r="J1374" s="124">
        <f>Nonpt_src_summary!L1374</f>
        <v>0</v>
      </c>
      <c r="K1374" s="125">
        <f>Nonpt_src_summary!M1374</f>
        <v>0</v>
      </c>
    </row>
    <row r="1375" spans="1:11">
      <c r="A1375" s="31" t="s">
        <v>151</v>
      </c>
      <c r="B1375" s="31" t="str">
        <f>Nonpt_src_summary!B1375</f>
        <v>Tribal</v>
      </c>
      <c r="C1375" s="31">
        <f>Nonpt_src_summary!E1375</f>
        <v>38</v>
      </c>
      <c r="D1375" s="31" t="str">
        <f>Nonpt_src_summary!F1375</f>
        <v>38011</v>
      </c>
      <c r="E1375" s="31" t="str">
        <f>Nonpt_src_summary!G1375</f>
        <v>2310023302</v>
      </c>
      <c r="F1375" s="31" t="str">
        <f>Nonpt_src_summary!H1375</f>
        <v>Nonpoint Compressor Engines</v>
      </c>
      <c r="G1375" s="160">
        <f>Nonpt_src_summary!I1375</f>
        <v>0</v>
      </c>
      <c r="H1375" s="124">
        <f>Nonpt_src_summary!J1375</f>
        <v>0</v>
      </c>
      <c r="I1375" s="124">
        <f>Nonpt_src_summary!K1375</f>
        <v>0</v>
      </c>
      <c r="J1375" s="124">
        <f>Nonpt_src_summary!L1375</f>
        <v>0</v>
      </c>
      <c r="K1375" s="125">
        <f>Nonpt_src_summary!M1375</f>
        <v>0</v>
      </c>
    </row>
    <row r="1376" spans="1:11">
      <c r="A1376" s="31" t="s">
        <v>151</v>
      </c>
      <c r="B1376" s="31" t="str">
        <f>Nonpt_src_summary!B1376</f>
        <v>Tribal</v>
      </c>
      <c r="C1376" s="31">
        <f>Nonpt_src_summary!E1376</f>
        <v>38</v>
      </c>
      <c r="D1376" s="31" t="str">
        <f>Nonpt_src_summary!F1376</f>
        <v>38013</v>
      </c>
      <c r="E1376" s="31" t="str">
        <f>Nonpt_src_summary!G1376</f>
        <v>2310021102</v>
      </c>
      <c r="F1376" s="31" t="str">
        <f>Nonpt_src_summary!H1376</f>
        <v>Nonpoint Compressor Engines</v>
      </c>
      <c r="G1376" s="160">
        <f>Nonpt_src_summary!I1376</f>
        <v>0</v>
      </c>
      <c r="H1376" s="124">
        <f>Nonpt_src_summary!J1376</f>
        <v>0</v>
      </c>
      <c r="I1376" s="124">
        <f>Nonpt_src_summary!K1376</f>
        <v>0</v>
      </c>
      <c r="J1376" s="124">
        <f>Nonpt_src_summary!L1376</f>
        <v>0</v>
      </c>
      <c r="K1376" s="125">
        <f>Nonpt_src_summary!M1376</f>
        <v>0</v>
      </c>
    </row>
    <row r="1377" spans="1:11">
      <c r="A1377" s="31" t="s">
        <v>151</v>
      </c>
      <c r="B1377" s="31" t="str">
        <f>Nonpt_src_summary!B1377</f>
        <v>Tribal</v>
      </c>
      <c r="C1377" s="31">
        <f>Nonpt_src_summary!E1377</f>
        <v>38</v>
      </c>
      <c r="D1377" s="31" t="str">
        <f>Nonpt_src_summary!F1377</f>
        <v>38013</v>
      </c>
      <c r="E1377" s="31" t="str">
        <f>Nonpt_src_summary!G1377</f>
        <v>2310021202</v>
      </c>
      <c r="F1377" s="31" t="str">
        <f>Nonpt_src_summary!H1377</f>
        <v>Nonpoint Compressor Engines</v>
      </c>
      <c r="G1377" s="160">
        <f>Nonpt_src_summary!I1377</f>
        <v>0</v>
      </c>
      <c r="H1377" s="124">
        <f>Nonpt_src_summary!J1377</f>
        <v>0</v>
      </c>
      <c r="I1377" s="124">
        <f>Nonpt_src_summary!K1377</f>
        <v>0</v>
      </c>
      <c r="J1377" s="124">
        <f>Nonpt_src_summary!L1377</f>
        <v>0</v>
      </c>
      <c r="K1377" s="125">
        <f>Nonpt_src_summary!M1377</f>
        <v>0</v>
      </c>
    </row>
    <row r="1378" spans="1:11">
      <c r="A1378" s="31" t="s">
        <v>151</v>
      </c>
      <c r="B1378" s="31" t="str">
        <f>Nonpt_src_summary!B1378</f>
        <v>Tribal</v>
      </c>
      <c r="C1378" s="31">
        <f>Nonpt_src_summary!E1378</f>
        <v>38</v>
      </c>
      <c r="D1378" s="31" t="str">
        <f>Nonpt_src_summary!F1378</f>
        <v>38013</v>
      </c>
      <c r="E1378" s="31" t="str">
        <f>Nonpt_src_summary!G1378</f>
        <v>2310021302</v>
      </c>
      <c r="F1378" s="31" t="str">
        <f>Nonpt_src_summary!H1378</f>
        <v>Nonpoint Compressor Engines</v>
      </c>
      <c r="G1378" s="160">
        <f>Nonpt_src_summary!I1378</f>
        <v>0</v>
      </c>
      <c r="H1378" s="124">
        <f>Nonpt_src_summary!J1378</f>
        <v>0</v>
      </c>
      <c r="I1378" s="124">
        <f>Nonpt_src_summary!K1378</f>
        <v>0</v>
      </c>
      <c r="J1378" s="124">
        <f>Nonpt_src_summary!L1378</f>
        <v>0</v>
      </c>
      <c r="K1378" s="125">
        <f>Nonpt_src_summary!M1378</f>
        <v>0</v>
      </c>
    </row>
    <row r="1379" spans="1:11">
      <c r="A1379" s="31" t="s">
        <v>151</v>
      </c>
      <c r="B1379" s="31" t="str">
        <f>Nonpt_src_summary!B1379</f>
        <v>Tribal</v>
      </c>
      <c r="C1379" s="31">
        <f>Nonpt_src_summary!E1379</f>
        <v>38</v>
      </c>
      <c r="D1379" s="31" t="str">
        <f>Nonpt_src_summary!F1379</f>
        <v>38013</v>
      </c>
      <c r="E1379" s="31" t="str">
        <f>Nonpt_src_summary!G1379</f>
        <v>2310023102</v>
      </c>
      <c r="F1379" s="31" t="str">
        <f>Nonpt_src_summary!H1379</f>
        <v>Nonpoint Compressor Engines</v>
      </c>
      <c r="G1379" s="160">
        <f>Nonpt_src_summary!I1379</f>
        <v>0</v>
      </c>
      <c r="H1379" s="124">
        <f>Nonpt_src_summary!J1379</f>
        <v>0</v>
      </c>
      <c r="I1379" s="124">
        <f>Nonpt_src_summary!K1379</f>
        <v>0</v>
      </c>
      <c r="J1379" s="124">
        <f>Nonpt_src_summary!L1379</f>
        <v>0</v>
      </c>
      <c r="K1379" s="125">
        <f>Nonpt_src_summary!M1379</f>
        <v>0</v>
      </c>
    </row>
    <row r="1380" spans="1:11">
      <c r="A1380" s="31" t="s">
        <v>151</v>
      </c>
      <c r="B1380" s="31" t="str">
        <f>Nonpt_src_summary!B1380</f>
        <v>Tribal</v>
      </c>
      <c r="C1380" s="31">
        <f>Nonpt_src_summary!E1380</f>
        <v>38</v>
      </c>
      <c r="D1380" s="31" t="str">
        <f>Nonpt_src_summary!F1380</f>
        <v>38013</v>
      </c>
      <c r="E1380" s="31" t="str">
        <f>Nonpt_src_summary!G1380</f>
        <v>2310023202</v>
      </c>
      <c r="F1380" s="31" t="str">
        <f>Nonpt_src_summary!H1380</f>
        <v>Nonpoint Compressor Engines</v>
      </c>
      <c r="G1380" s="160">
        <f>Nonpt_src_summary!I1380</f>
        <v>0</v>
      </c>
      <c r="H1380" s="124">
        <f>Nonpt_src_summary!J1380</f>
        <v>0</v>
      </c>
      <c r="I1380" s="124">
        <f>Nonpt_src_summary!K1380</f>
        <v>0</v>
      </c>
      <c r="J1380" s="124">
        <f>Nonpt_src_summary!L1380</f>
        <v>0</v>
      </c>
      <c r="K1380" s="125">
        <f>Nonpt_src_summary!M1380</f>
        <v>0</v>
      </c>
    </row>
    <row r="1381" spans="1:11">
      <c r="A1381" s="31" t="s">
        <v>151</v>
      </c>
      <c r="B1381" s="31" t="str">
        <f>Nonpt_src_summary!B1381</f>
        <v>Tribal</v>
      </c>
      <c r="C1381" s="31">
        <f>Nonpt_src_summary!E1381</f>
        <v>38</v>
      </c>
      <c r="D1381" s="31" t="str">
        <f>Nonpt_src_summary!F1381</f>
        <v>38013</v>
      </c>
      <c r="E1381" s="31" t="str">
        <f>Nonpt_src_summary!G1381</f>
        <v>2310023302</v>
      </c>
      <c r="F1381" s="31" t="str">
        <f>Nonpt_src_summary!H1381</f>
        <v>Nonpoint Compressor Engines</v>
      </c>
      <c r="G1381" s="160">
        <f>Nonpt_src_summary!I1381</f>
        <v>0</v>
      </c>
      <c r="H1381" s="124">
        <f>Nonpt_src_summary!J1381</f>
        <v>0</v>
      </c>
      <c r="I1381" s="124">
        <f>Nonpt_src_summary!K1381</f>
        <v>0</v>
      </c>
      <c r="J1381" s="124">
        <f>Nonpt_src_summary!L1381</f>
        <v>0</v>
      </c>
      <c r="K1381" s="125">
        <f>Nonpt_src_summary!M1381</f>
        <v>0</v>
      </c>
    </row>
    <row r="1382" spans="1:11">
      <c r="A1382" s="31" t="s">
        <v>151</v>
      </c>
      <c r="B1382" s="31" t="str">
        <f>Nonpt_src_summary!B1382</f>
        <v>Tribal</v>
      </c>
      <c r="C1382" s="31">
        <f>Nonpt_src_summary!E1382</f>
        <v>30</v>
      </c>
      <c r="D1382" s="31" t="str">
        <f>Nonpt_src_summary!F1382</f>
        <v>30019</v>
      </c>
      <c r="E1382" s="31" t="str">
        <f>Nonpt_src_summary!G1382</f>
        <v>2310021102</v>
      </c>
      <c r="F1382" s="31" t="str">
        <f>Nonpt_src_summary!H1382</f>
        <v>Nonpoint Compressor Engines</v>
      </c>
      <c r="G1382" s="160">
        <f>Nonpt_src_summary!I1382</f>
        <v>0</v>
      </c>
      <c r="H1382" s="124">
        <f>Nonpt_src_summary!J1382</f>
        <v>0</v>
      </c>
      <c r="I1382" s="124">
        <f>Nonpt_src_summary!K1382</f>
        <v>0</v>
      </c>
      <c r="J1382" s="124">
        <f>Nonpt_src_summary!L1382</f>
        <v>0</v>
      </c>
      <c r="K1382" s="125">
        <f>Nonpt_src_summary!M1382</f>
        <v>0</v>
      </c>
    </row>
    <row r="1383" spans="1:11">
      <c r="A1383" s="31" t="s">
        <v>151</v>
      </c>
      <c r="B1383" s="31" t="str">
        <f>Nonpt_src_summary!B1383</f>
        <v>Tribal</v>
      </c>
      <c r="C1383" s="31">
        <f>Nonpt_src_summary!E1383</f>
        <v>30</v>
      </c>
      <c r="D1383" s="31" t="str">
        <f>Nonpt_src_summary!F1383</f>
        <v>30019</v>
      </c>
      <c r="E1383" s="31" t="str">
        <f>Nonpt_src_summary!G1383</f>
        <v>2310021202</v>
      </c>
      <c r="F1383" s="31" t="str">
        <f>Nonpt_src_summary!H1383</f>
        <v>Nonpoint Compressor Engines</v>
      </c>
      <c r="G1383" s="160">
        <f>Nonpt_src_summary!I1383</f>
        <v>0</v>
      </c>
      <c r="H1383" s="124">
        <f>Nonpt_src_summary!J1383</f>
        <v>0</v>
      </c>
      <c r="I1383" s="124">
        <f>Nonpt_src_summary!K1383</f>
        <v>0</v>
      </c>
      <c r="J1383" s="124">
        <f>Nonpt_src_summary!L1383</f>
        <v>0</v>
      </c>
      <c r="K1383" s="125">
        <f>Nonpt_src_summary!M1383</f>
        <v>0</v>
      </c>
    </row>
    <row r="1384" spans="1:11">
      <c r="A1384" s="31" t="s">
        <v>151</v>
      </c>
      <c r="B1384" s="31" t="str">
        <f>Nonpt_src_summary!B1384</f>
        <v>Tribal</v>
      </c>
      <c r="C1384" s="31">
        <f>Nonpt_src_summary!E1384</f>
        <v>30</v>
      </c>
      <c r="D1384" s="31" t="str">
        <f>Nonpt_src_summary!F1384</f>
        <v>30019</v>
      </c>
      <c r="E1384" s="31" t="str">
        <f>Nonpt_src_summary!G1384</f>
        <v>2310021302</v>
      </c>
      <c r="F1384" s="31" t="str">
        <f>Nonpt_src_summary!H1384</f>
        <v>Nonpoint Compressor Engines</v>
      </c>
      <c r="G1384" s="160">
        <f>Nonpt_src_summary!I1384</f>
        <v>0</v>
      </c>
      <c r="H1384" s="124">
        <f>Nonpt_src_summary!J1384</f>
        <v>0</v>
      </c>
      <c r="I1384" s="124">
        <f>Nonpt_src_summary!K1384</f>
        <v>0</v>
      </c>
      <c r="J1384" s="124">
        <f>Nonpt_src_summary!L1384</f>
        <v>0</v>
      </c>
      <c r="K1384" s="125">
        <f>Nonpt_src_summary!M1384</f>
        <v>0</v>
      </c>
    </row>
    <row r="1385" spans="1:11">
      <c r="A1385" s="31" t="s">
        <v>151</v>
      </c>
      <c r="B1385" s="31" t="str">
        <f>Nonpt_src_summary!B1385</f>
        <v>Tribal</v>
      </c>
      <c r="C1385" s="31">
        <f>Nonpt_src_summary!E1385</f>
        <v>30</v>
      </c>
      <c r="D1385" s="31" t="str">
        <f>Nonpt_src_summary!F1385</f>
        <v>30019</v>
      </c>
      <c r="E1385" s="31" t="str">
        <f>Nonpt_src_summary!G1385</f>
        <v>2310023102</v>
      </c>
      <c r="F1385" s="31" t="str">
        <f>Nonpt_src_summary!H1385</f>
        <v>Nonpoint Compressor Engines</v>
      </c>
      <c r="G1385" s="160">
        <f>Nonpt_src_summary!I1385</f>
        <v>0</v>
      </c>
      <c r="H1385" s="124">
        <f>Nonpt_src_summary!J1385</f>
        <v>0</v>
      </c>
      <c r="I1385" s="124">
        <f>Nonpt_src_summary!K1385</f>
        <v>0</v>
      </c>
      <c r="J1385" s="124">
        <f>Nonpt_src_summary!L1385</f>
        <v>0</v>
      </c>
      <c r="K1385" s="125">
        <f>Nonpt_src_summary!M1385</f>
        <v>0</v>
      </c>
    </row>
    <row r="1386" spans="1:11">
      <c r="A1386" s="31" t="s">
        <v>151</v>
      </c>
      <c r="B1386" s="31" t="str">
        <f>Nonpt_src_summary!B1386</f>
        <v>Tribal</v>
      </c>
      <c r="C1386" s="31">
        <f>Nonpt_src_summary!E1386</f>
        <v>30</v>
      </c>
      <c r="D1386" s="31" t="str">
        <f>Nonpt_src_summary!F1386</f>
        <v>30019</v>
      </c>
      <c r="E1386" s="31" t="str">
        <f>Nonpt_src_summary!G1386</f>
        <v>2310023202</v>
      </c>
      <c r="F1386" s="31" t="str">
        <f>Nonpt_src_summary!H1386</f>
        <v>Nonpoint Compressor Engines</v>
      </c>
      <c r="G1386" s="160">
        <f>Nonpt_src_summary!I1386</f>
        <v>0</v>
      </c>
      <c r="H1386" s="124">
        <f>Nonpt_src_summary!J1386</f>
        <v>0</v>
      </c>
      <c r="I1386" s="124">
        <f>Nonpt_src_summary!K1386</f>
        <v>0</v>
      </c>
      <c r="J1386" s="124">
        <f>Nonpt_src_summary!L1386</f>
        <v>0</v>
      </c>
      <c r="K1386" s="125">
        <f>Nonpt_src_summary!M1386</f>
        <v>0</v>
      </c>
    </row>
    <row r="1387" spans="1:11">
      <c r="A1387" s="31" t="s">
        <v>151</v>
      </c>
      <c r="B1387" s="31" t="str">
        <f>Nonpt_src_summary!B1387</f>
        <v>Tribal</v>
      </c>
      <c r="C1387" s="31">
        <f>Nonpt_src_summary!E1387</f>
        <v>30</v>
      </c>
      <c r="D1387" s="31" t="str">
        <f>Nonpt_src_summary!F1387</f>
        <v>30019</v>
      </c>
      <c r="E1387" s="31" t="str">
        <f>Nonpt_src_summary!G1387</f>
        <v>2310023302</v>
      </c>
      <c r="F1387" s="31" t="str">
        <f>Nonpt_src_summary!H1387</f>
        <v>Nonpoint Compressor Engines</v>
      </c>
      <c r="G1387" s="160">
        <f>Nonpt_src_summary!I1387</f>
        <v>0</v>
      </c>
      <c r="H1387" s="124">
        <f>Nonpt_src_summary!J1387</f>
        <v>0</v>
      </c>
      <c r="I1387" s="124">
        <f>Nonpt_src_summary!K1387</f>
        <v>0</v>
      </c>
      <c r="J1387" s="124">
        <f>Nonpt_src_summary!L1387</f>
        <v>0</v>
      </c>
      <c r="K1387" s="125">
        <f>Nonpt_src_summary!M1387</f>
        <v>0</v>
      </c>
    </row>
    <row r="1388" spans="1:11">
      <c r="A1388" s="31" t="s">
        <v>151</v>
      </c>
      <c r="B1388" s="31" t="str">
        <f>Nonpt_src_summary!B1388</f>
        <v>Tribal</v>
      </c>
      <c r="C1388" s="31">
        <f>Nonpt_src_summary!E1388</f>
        <v>30</v>
      </c>
      <c r="D1388" s="31" t="str">
        <f>Nonpt_src_summary!F1388</f>
        <v>30021</v>
      </c>
      <c r="E1388" s="31" t="str">
        <f>Nonpt_src_summary!G1388</f>
        <v>2310021102</v>
      </c>
      <c r="F1388" s="31" t="str">
        <f>Nonpt_src_summary!H1388</f>
        <v>Nonpoint Compressor Engines</v>
      </c>
      <c r="G1388" s="160">
        <f>Nonpt_src_summary!I1388</f>
        <v>0</v>
      </c>
      <c r="H1388" s="124">
        <f>Nonpt_src_summary!J1388</f>
        <v>0</v>
      </c>
      <c r="I1388" s="124">
        <f>Nonpt_src_summary!K1388</f>
        <v>0</v>
      </c>
      <c r="J1388" s="124">
        <f>Nonpt_src_summary!L1388</f>
        <v>0</v>
      </c>
      <c r="K1388" s="125">
        <f>Nonpt_src_summary!M1388</f>
        <v>0</v>
      </c>
    </row>
    <row r="1389" spans="1:11">
      <c r="A1389" s="31" t="s">
        <v>151</v>
      </c>
      <c r="B1389" s="31" t="str">
        <f>Nonpt_src_summary!B1389</f>
        <v>Tribal</v>
      </c>
      <c r="C1389" s="31">
        <f>Nonpt_src_summary!E1389</f>
        <v>30</v>
      </c>
      <c r="D1389" s="31" t="str">
        <f>Nonpt_src_summary!F1389</f>
        <v>30021</v>
      </c>
      <c r="E1389" s="31" t="str">
        <f>Nonpt_src_summary!G1389</f>
        <v>2310021202</v>
      </c>
      <c r="F1389" s="31" t="str">
        <f>Nonpt_src_summary!H1389</f>
        <v>Nonpoint Compressor Engines</v>
      </c>
      <c r="G1389" s="160">
        <f>Nonpt_src_summary!I1389</f>
        <v>0</v>
      </c>
      <c r="H1389" s="124">
        <f>Nonpt_src_summary!J1389</f>
        <v>0</v>
      </c>
      <c r="I1389" s="124">
        <f>Nonpt_src_summary!K1389</f>
        <v>0</v>
      </c>
      <c r="J1389" s="124">
        <f>Nonpt_src_summary!L1389</f>
        <v>0</v>
      </c>
      <c r="K1389" s="125">
        <f>Nonpt_src_summary!M1389</f>
        <v>0</v>
      </c>
    </row>
    <row r="1390" spans="1:11">
      <c r="A1390" s="31" t="s">
        <v>151</v>
      </c>
      <c r="B1390" s="31" t="str">
        <f>Nonpt_src_summary!B1390</f>
        <v>Tribal</v>
      </c>
      <c r="C1390" s="31">
        <f>Nonpt_src_summary!E1390</f>
        <v>30</v>
      </c>
      <c r="D1390" s="31" t="str">
        <f>Nonpt_src_summary!F1390</f>
        <v>30021</v>
      </c>
      <c r="E1390" s="31" t="str">
        <f>Nonpt_src_summary!G1390</f>
        <v>2310021302</v>
      </c>
      <c r="F1390" s="31" t="str">
        <f>Nonpt_src_summary!H1390</f>
        <v>Nonpoint Compressor Engines</v>
      </c>
      <c r="G1390" s="160">
        <f>Nonpt_src_summary!I1390</f>
        <v>0</v>
      </c>
      <c r="H1390" s="124">
        <f>Nonpt_src_summary!J1390</f>
        <v>0</v>
      </c>
      <c r="I1390" s="124">
        <f>Nonpt_src_summary!K1390</f>
        <v>0</v>
      </c>
      <c r="J1390" s="124">
        <f>Nonpt_src_summary!L1390</f>
        <v>0</v>
      </c>
      <c r="K1390" s="125">
        <f>Nonpt_src_summary!M1390</f>
        <v>0</v>
      </c>
    </row>
    <row r="1391" spans="1:11">
      <c r="A1391" s="31" t="s">
        <v>151</v>
      </c>
      <c r="B1391" s="31" t="str">
        <f>Nonpt_src_summary!B1391</f>
        <v>Tribal</v>
      </c>
      <c r="C1391" s="31">
        <f>Nonpt_src_summary!E1391</f>
        <v>30</v>
      </c>
      <c r="D1391" s="31" t="str">
        <f>Nonpt_src_summary!F1391</f>
        <v>30021</v>
      </c>
      <c r="E1391" s="31" t="str">
        <f>Nonpt_src_summary!G1391</f>
        <v>2310023102</v>
      </c>
      <c r="F1391" s="31" t="str">
        <f>Nonpt_src_summary!H1391</f>
        <v>Nonpoint Compressor Engines</v>
      </c>
      <c r="G1391" s="160">
        <f>Nonpt_src_summary!I1391</f>
        <v>0</v>
      </c>
      <c r="H1391" s="124">
        <f>Nonpt_src_summary!J1391</f>
        <v>0</v>
      </c>
      <c r="I1391" s="124">
        <f>Nonpt_src_summary!K1391</f>
        <v>0</v>
      </c>
      <c r="J1391" s="124">
        <f>Nonpt_src_summary!L1391</f>
        <v>0</v>
      </c>
      <c r="K1391" s="125">
        <f>Nonpt_src_summary!M1391</f>
        <v>0</v>
      </c>
    </row>
    <row r="1392" spans="1:11">
      <c r="A1392" s="31" t="s">
        <v>151</v>
      </c>
      <c r="B1392" s="31" t="str">
        <f>Nonpt_src_summary!B1392</f>
        <v>Tribal</v>
      </c>
      <c r="C1392" s="31">
        <f>Nonpt_src_summary!E1392</f>
        <v>30</v>
      </c>
      <c r="D1392" s="31" t="str">
        <f>Nonpt_src_summary!F1392</f>
        <v>30021</v>
      </c>
      <c r="E1392" s="31" t="str">
        <f>Nonpt_src_summary!G1392</f>
        <v>2310023202</v>
      </c>
      <c r="F1392" s="31" t="str">
        <f>Nonpt_src_summary!H1392</f>
        <v>Nonpoint Compressor Engines</v>
      </c>
      <c r="G1392" s="160">
        <f>Nonpt_src_summary!I1392</f>
        <v>0</v>
      </c>
      <c r="H1392" s="124">
        <f>Nonpt_src_summary!J1392</f>
        <v>0</v>
      </c>
      <c r="I1392" s="124">
        <f>Nonpt_src_summary!K1392</f>
        <v>0</v>
      </c>
      <c r="J1392" s="124">
        <f>Nonpt_src_summary!L1392</f>
        <v>0</v>
      </c>
      <c r="K1392" s="125">
        <f>Nonpt_src_summary!M1392</f>
        <v>0</v>
      </c>
    </row>
    <row r="1393" spans="1:11">
      <c r="A1393" s="31" t="s">
        <v>151</v>
      </c>
      <c r="B1393" s="31" t="str">
        <f>Nonpt_src_summary!B1393</f>
        <v>Tribal</v>
      </c>
      <c r="C1393" s="31">
        <f>Nonpt_src_summary!E1393</f>
        <v>30</v>
      </c>
      <c r="D1393" s="31" t="str">
        <f>Nonpt_src_summary!F1393</f>
        <v>30021</v>
      </c>
      <c r="E1393" s="31" t="str">
        <f>Nonpt_src_summary!G1393</f>
        <v>2310023302</v>
      </c>
      <c r="F1393" s="31" t="str">
        <f>Nonpt_src_summary!H1393</f>
        <v>Nonpoint Compressor Engines</v>
      </c>
      <c r="G1393" s="160">
        <f>Nonpt_src_summary!I1393</f>
        <v>0</v>
      </c>
      <c r="H1393" s="124">
        <f>Nonpt_src_summary!J1393</f>
        <v>0</v>
      </c>
      <c r="I1393" s="124">
        <f>Nonpt_src_summary!K1393</f>
        <v>0</v>
      </c>
      <c r="J1393" s="124">
        <f>Nonpt_src_summary!L1393</f>
        <v>0</v>
      </c>
      <c r="K1393" s="125">
        <f>Nonpt_src_summary!M1393</f>
        <v>0</v>
      </c>
    </row>
    <row r="1394" spans="1:11">
      <c r="A1394" s="31" t="s">
        <v>151</v>
      </c>
      <c r="B1394" s="31" t="str">
        <f>Nonpt_src_summary!B1394</f>
        <v>Tribal</v>
      </c>
      <c r="C1394" s="31">
        <f>Nonpt_src_summary!E1394</f>
        <v>38</v>
      </c>
      <c r="D1394" s="31" t="str">
        <f>Nonpt_src_summary!F1394</f>
        <v>38023</v>
      </c>
      <c r="E1394" s="31" t="str">
        <f>Nonpt_src_summary!G1394</f>
        <v>2310021102</v>
      </c>
      <c r="F1394" s="31" t="str">
        <f>Nonpt_src_summary!H1394</f>
        <v>Nonpoint Compressor Engines</v>
      </c>
      <c r="G1394" s="160">
        <f>Nonpt_src_summary!I1394</f>
        <v>0</v>
      </c>
      <c r="H1394" s="124">
        <f>Nonpt_src_summary!J1394</f>
        <v>0</v>
      </c>
      <c r="I1394" s="124">
        <f>Nonpt_src_summary!K1394</f>
        <v>0</v>
      </c>
      <c r="J1394" s="124">
        <f>Nonpt_src_summary!L1394</f>
        <v>0</v>
      </c>
      <c r="K1394" s="125">
        <f>Nonpt_src_summary!M1394</f>
        <v>0</v>
      </c>
    </row>
    <row r="1395" spans="1:11">
      <c r="A1395" s="31" t="s">
        <v>151</v>
      </c>
      <c r="B1395" s="31" t="str">
        <f>Nonpt_src_summary!B1395</f>
        <v>Tribal</v>
      </c>
      <c r="C1395" s="31">
        <f>Nonpt_src_summary!E1395</f>
        <v>38</v>
      </c>
      <c r="D1395" s="31" t="str">
        <f>Nonpt_src_summary!F1395</f>
        <v>38023</v>
      </c>
      <c r="E1395" s="31" t="str">
        <f>Nonpt_src_summary!G1395</f>
        <v>2310021202</v>
      </c>
      <c r="F1395" s="31" t="str">
        <f>Nonpt_src_summary!H1395</f>
        <v>Nonpoint Compressor Engines</v>
      </c>
      <c r="G1395" s="160">
        <f>Nonpt_src_summary!I1395</f>
        <v>0</v>
      </c>
      <c r="H1395" s="124">
        <f>Nonpt_src_summary!J1395</f>
        <v>0</v>
      </c>
      <c r="I1395" s="124">
        <f>Nonpt_src_summary!K1395</f>
        <v>0</v>
      </c>
      <c r="J1395" s="124">
        <f>Nonpt_src_summary!L1395</f>
        <v>0</v>
      </c>
      <c r="K1395" s="125">
        <f>Nonpt_src_summary!M1395</f>
        <v>0</v>
      </c>
    </row>
    <row r="1396" spans="1:11">
      <c r="A1396" s="31" t="s">
        <v>151</v>
      </c>
      <c r="B1396" s="31" t="str">
        <f>Nonpt_src_summary!B1396</f>
        <v>Tribal</v>
      </c>
      <c r="C1396" s="31">
        <f>Nonpt_src_summary!E1396</f>
        <v>38</v>
      </c>
      <c r="D1396" s="31" t="str">
        <f>Nonpt_src_summary!F1396</f>
        <v>38023</v>
      </c>
      <c r="E1396" s="31" t="str">
        <f>Nonpt_src_summary!G1396</f>
        <v>2310021302</v>
      </c>
      <c r="F1396" s="31" t="str">
        <f>Nonpt_src_summary!H1396</f>
        <v>Nonpoint Compressor Engines</v>
      </c>
      <c r="G1396" s="160">
        <f>Nonpt_src_summary!I1396</f>
        <v>0</v>
      </c>
      <c r="H1396" s="124">
        <f>Nonpt_src_summary!J1396</f>
        <v>0</v>
      </c>
      <c r="I1396" s="124">
        <f>Nonpt_src_summary!K1396</f>
        <v>0</v>
      </c>
      <c r="J1396" s="124">
        <f>Nonpt_src_summary!L1396</f>
        <v>0</v>
      </c>
      <c r="K1396" s="125">
        <f>Nonpt_src_summary!M1396</f>
        <v>0</v>
      </c>
    </row>
    <row r="1397" spans="1:11">
      <c r="A1397" s="31" t="s">
        <v>151</v>
      </c>
      <c r="B1397" s="31" t="str">
        <f>Nonpt_src_summary!B1397</f>
        <v>Tribal</v>
      </c>
      <c r="C1397" s="31">
        <f>Nonpt_src_summary!E1397</f>
        <v>38</v>
      </c>
      <c r="D1397" s="31" t="str">
        <f>Nonpt_src_summary!F1397</f>
        <v>38023</v>
      </c>
      <c r="E1397" s="31" t="str">
        <f>Nonpt_src_summary!G1397</f>
        <v>2310023102</v>
      </c>
      <c r="F1397" s="31" t="str">
        <f>Nonpt_src_summary!H1397</f>
        <v>Nonpoint Compressor Engines</v>
      </c>
      <c r="G1397" s="160">
        <f>Nonpt_src_summary!I1397</f>
        <v>0</v>
      </c>
      <c r="H1397" s="124">
        <f>Nonpt_src_summary!J1397</f>
        <v>0</v>
      </c>
      <c r="I1397" s="124">
        <f>Nonpt_src_summary!K1397</f>
        <v>0</v>
      </c>
      <c r="J1397" s="124">
        <f>Nonpt_src_summary!L1397</f>
        <v>0</v>
      </c>
      <c r="K1397" s="125">
        <f>Nonpt_src_summary!M1397</f>
        <v>0</v>
      </c>
    </row>
    <row r="1398" spans="1:11">
      <c r="A1398" s="31" t="s">
        <v>151</v>
      </c>
      <c r="B1398" s="31" t="str">
        <f>Nonpt_src_summary!B1398</f>
        <v>Tribal</v>
      </c>
      <c r="C1398" s="31">
        <f>Nonpt_src_summary!E1398</f>
        <v>38</v>
      </c>
      <c r="D1398" s="31" t="str">
        <f>Nonpt_src_summary!F1398</f>
        <v>38023</v>
      </c>
      <c r="E1398" s="31" t="str">
        <f>Nonpt_src_summary!G1398</f>
        <v>2310023202</v>
      </c>
      <c r="F1398" s="31" t="str">
        <f>Nonpt_src_summary!H1398</f>
        <v>Nonpoint Compressor Engines</v>
      </c>
      <c r="G1398" s="160">
        <f>Nonpt_src_summary!I1398</f>
        <v>0</v>
      </c>
      <c r="H1398" s="124">
        <f>Nonpt_src_summary!J1398</f>
        <v>0</v>
      </c>
      <c r="I1398" s="124">
        <f>Nonpt_src_summary!K1398</f>
        <v>0</v>
      </c>
      <c r="J1398" s="124">
        <f>Nonpt_src_summary!L1398</f>
        <v>0</v>
      </c>
      <c r="K1398" s="125">
        <f>Nonpt_src_summary!M1398</f>
        <v>0</v>
      </c>
    </row>
    <row r="1399" spans="1:11">
      <c r="A1399" s="31" t="s">
        <v>151</v>
      </c>
      <c r="B1399" s="31" t="str">
        <f>Nonpt_src_summary!B1399</f>
        <v>Tribal</v>
      </c>
      <c r="C1399" s="31">
        <f>Nonpt_src_summary!E1399</f>
        <v>38</v>
      </c>
      <c r="D1399" s="31" t="str">
        <f>Nonpt_src_summary!F1399</f>
        <v>38023</v>
      </c>
      <c r="E1399" s="31" t="str">
        <f>Nonpt_src_summary!G1399</f>
        <v>2310023302</v>
      </c>
      <c r="F1399" s="31" t="str">
        <f>Nonpt_src_summary!H1399</f>
        <v>Nonpoint Compressor Engines</v>
      </c>
      <c r="G1399" s="160">
        <f>Nonpt_src_summary!I1399</f>
        <v>0</v>
      </c>
      <c r="H1399" s="124">
        <f>Nonpt_src_summary!J1399</f>
        <v>0</v>
      </c>
      <c r="I1399" s="124">
        <f>Nonpt_src_summary!K1399</f>
        <v>0</v>
      </c>
      <c r="J1399" s="124">
        <f>Nonpt_src_summary!L1399</f>
        <v>0</v>
      </c>
      <c r="K1399" s="125">
        <f>Nonpt_src_summary!M1399</f>
        <v>0</v>
      </c>
    </row>
    <row r="1400" spans="1:11">
      <c r="A1400" s="31" t="s">
        <v>151</v>
      </c>
      <c r="B1400" s="31" t="str">
        <f>Nonpt_src_summary!B1400</f>
        <v>Tribal</v>
      </c>
      <c r="C1400" s="31">
        <f>Nonpt_src_summary!E1400</f>
        <v>38</v>
      </c>
      <c r="D1400" s="31" t="str">
        <f>Nonpt_src_summary!F1400</f>
        <v>38025</v>
      </c>
      <c r="E1400" s="31" t="str">
        <f>Nonpt_src_summary!G1400</f>
        <v>2310021102</v>
      </c>
      <c r="F1400" s="31" t="str">
        <f>Nonpt_src_summary!H1400</f>
        <v>Nonpoint Compressor Engines</v>
      </c>
      <c r="G1400" s="160">
        <f>Nonpt_src_summary!I1400</f>
        <v>0</v>
      </c>
      <c r="H1400" s="124">
        <f>Nonpt_src_summary!J1400</f>
        <v>0</v>
      </c>
      <c r="I1400" s="124">
        <f>Nonpt_src_summary!K1400</f>
        <v>0</v>
      </c>
      <c r="J1400" s="124">
        <f>Nonpt_src_summary!L1400</f>
        <v>0</v>
      </c>
      <c r="K1400" s="125">
        <f>Nonpt_src_summary!M1400</f>
        <v>0</v>
      </c>
    </row>
    <row r="1401" spans="1:11">
      <c r="A1401" s="31" t="s">
        <v>151</v>
      </c>
      <c r="B1401" s="31" t="str">
        <f>Nonpt_src_summary!B1401</f>
        <v>Tribal</v>
      </c>
      <c r="C1401" s="31">
        <f>Nonpt_src_summary!E1401</f>
        <v>38</v>
      </c>
      <c r="D1401" s="31" t="str">
        <f>Nonpt_src_summary!F1401</f>
        <v>38025</v>
      </c>
      <c r="E1401" s="31" t="str">
        <f>Nonpt_src_summary!G1401</f>
        <v>2310021202</v>
      </c>
      <c r="F1401" s="31" t="str">
        <f>Nonpt_src_summary!H1401</f>
        <v>Nonpoint Compressor Engines</v>
      </c>
      <c r="G1401" s="160">
        <f>Nonpt_src_summary!I1401</f>
        <v>0</v>
      </c>
      <c r="H1401" s="124">
        <f>Nonpt_src_summary!J1401</f>
        <v>0</v>
      </c>
      <c r="I1401" s="124">
        <f>Nonpt_src_summary!K1401</f>
        <v>0</v>
      </c>
      <c r="J1401" s="124">
        <f>Nonpt_src_summary!L1401</f>
        <v>0</v>
      </c>
      <c r="K1401" s="125">
        <f>Nonpt_src_summary!M1401</f>
        <v>0</v>
      </c>
    </row>
    <row r="1402" spans="1:11">
      <c r="A1402" s="31" t="s">
        <v>151</v>
      </c>
      <c r="B1402" s="31" t="str">
        <f>Nonpt_src_summary!B1402</f>
        <v>Tribal</v>
      </c>
      <c r="C1402" s="31">
        <f>Nonpt_src_summary!E1402</f>
        <v>38</v>
      </c>
      <c r="D1402" s="31" t="str">
        <f>Nonpt_src_summary!F1402</f>
        <v>38025</v>
      </c>
      <c r="E1402" s="31" t="str">
        <f>Nonpt_src_summary!G1402</f>
        <v>2310021302</v>
      </c>
      <c r="F1402" s="31" t="str">
        <f>Nonpt_src_summary!H1402</f>
        <v>Nonpoint Compressor Engines</v>
      </c>
      <c r="G1402" s="160">
        <f>Nonpt_src_summary!I1402</f>
        <v>0</v>
      </c>
      <c r="H1402" s="124">
        <f>Nonpt_src_summary!J1402</f>
        <v>0</v>
      </c>
      <c r="I1402" s="124">
        <f>Nonpt_src_summary!K1402</f>
        <v>0</v>
      </c>
      <c r="J1402" s="124">
        <f>Nonpt_src_summary!L1402</f>
        <v>0</v>
      </c>
      <c r="K1402" s="125">
        <f>Nonpt_src_summary!M1402</f>
        <v>0</v>
      </c>
    </row>
    <row r="1403" spans="1:11">
      <c r="A1403" s="31" t="s">
        <v>151</v>
      </c>
      <c r="B1403" s="31" t="str">
        <f>Nonpt_src_summary!B1403</f>
        <v>Tribal</v>
      </c>
      <c r="C1403" s="31">
        <f>Nonpt_src_summary!E1403</f>
        <v>38</v>
      </c>
      <c r="D1403" s="31" t="str">
        <f>Nonpt_src_summary!F1403</f>
        <v>38025</v>
      </c>
      <c r="E1403" s="31" t="str">
        <f>Nonpt_src_summary!G1403</f>
        <v>2310023102</v>
      </c>
      <c r="F1403" s="31" t="str">
        <f>Nonpt_src_summary!H1403</f>
        <v>Nonpoint Compressor Engines</v>
      </c>
      <c r="G1403" s="160">
        <f>Nonpt_src_summary!I1403</f>
        <v>0</v>
      </c>
      <c r="H1403" s="124">
        <f>Nonpt_src_summary!J1403</f>
        <v>0</v>
      </c>
      <c r="I1403" s="124">
        <f>Nonpt_src_summary!K1403</f>
        <v>0</v>
      </c>
      <c r="J1403" s="124">
        <f>Nonpt_src_summary!L1403</f>
        <v>0</v>
      </c>
      <c r="K1403" s="125">
        <f>Nonpt_src_summary!M1403</f>
        <v>0</v>
      </c>
    </row>
    <row r="1404" spans="1:11">
      <c r="A1404" s="31" t="s">
        <v>151</v>
      </c>
      <c r="B1404" s="31" t="str">
        <f>Nonpt_src_summary!B1404</f>
        <v>Tribal</v>
      </c>
      <c r="C1404" s="31">
        <f>Nonpt_src_summary!E1404</f>
        <v>38</v>
      </c>
      <c r="D1404" s="31" t="str">
        <f>Nonpt_src_summary!F1404</f>
        <v>38025</v>
      </c>
      <c r="E1404" s="31" t="str">
        <f>Nonpt_src_summary!G1404</f>
        <v>2310023202</v>
      </c>
      <c r="F1404" s="31" t="str">
        <f>Nonpt_src_summary!H1404</f>
        <v>Nonpoint Compressor Engines</v>
      </c>
      <c r="G1404" s="160">
        <f>Nonpt_src_summary!I1404</f>
        <v>0</v>
      </c>
      <c r="H1404" s="124">
        <f>Nonpt_src_summary!J1404</f>
        <v>0</v>
      </c>
      <c r="I1404" s="124">
        <f>Nonpt_src_summary!K1404</f>
        <v>0</v>
      </c>
      <c r="J1404" s="124">
        <f>Nonpt_src_summary!L1404</f>
        <v>0</v>
      </c>
      <c r="K1404" s="125">
        <f>Nonpt_src_summary!M1404</f>
        <v>0</v>
      </c>
    </row>
    <row r="1405" spans="1:11">
      <c r="A1405" s="31" t="s">
        <v>151</v>
      </c>
      <c r="B1405" s="31" t="str">
        <f>Nonpt_src_summary!B1405</f>
        <v>Tribal</v>
      </c>
      <c r="C1405" s="31">
        <f>Nonpt_src_summary!E1405</f>
        <v>38</v>
      </c>
      <c r="D1405" s="31" t="str">
        <f>Nonpt_src_summary!F1405</f>
        <v>38025</v>
      </c>
      <c r="E1405" s="31" t="str">
        <f>Nonpt_src_summary!G1405</f>
        <v>2310023302</v>
      </c>
      <c r="F1405" s="31" t="str">
        <f>Nonpt_src_summary!H1405</f>
        <v>Nonpoint Compressor Engines</v>
      </c>
      <c r="G1405" s="160">
        <f>Nonpt_src_summary!I1405</f>
        <v>0</v>
      </c>
      <c r="H1405" s="124">
        <f>Nonpt_src_summary!J1405</f>
        <v>0</v>
      </c>
      <c r="I1405" s="124">
        <f>Nonpt_src_summary!K1405</f>
        <v>0</v>
      </c>
      <c r="J1405" s="124">
        <f>Nonpt_src_summary!L1405</f>
        <v>0</v>
      </c>
      <c r="K1405" s="125">
        <f>Nonpt_src_summary!M1405</f>
        <v>0</v>
      </c>
    </row>
    <row r="1406" spans="1:11">
      <c r="A1406" s="31" t="s">
        <v>151</v>
      </c>
      <c r="B1406" s="31" t="str">
        <f>Nonpt_src_summary!B1406</f>
        <v>Tribal</v>
      </c>
      <c r="C1406" s="31">
        <f>Nonpt_src_summary!E1406</f>
        <v>30</v>
      </c>
      <c r="D1406" s="31" t="str">
        <f>Nonpt_src_summary!F1406</f>
        <v>30025</v>
      </c>
      <c r="E1406" s="31" t="str">
        <f>Nonpt_src_summary!G1406</f>
        <v>2310021102</v>
      </c>
      <c r="F1406" s="31" t="str">
        <f>Nonpt_src_summary!H1406</f>
        <v>Nonpoint Compressor Engines</v>
      </c>
      <c r="G1406" s="160">
        <f>Nonpt_src_summary!I1406</f>
        <v>0</v>
      </c>
      <c r="H1406" s="124">
        <f>Nonpt_src_summary!J1406</f>
        <v>0</v>
      </c>
      <c r="I1406" s="124">
        <f>Nonpt_src_summary!K1406</f>
        <v>0</v>
      </c>
      <c r="J1406" s="124">
        <f>Nonpt_src_summary!L1406</f>
        <v>0</v>
      </c>
      <c r="K1406" s="125">
        <f>Nonpt_src_summary!M1406</f>
        <v>0</v>
      </c>
    </row>
    <row r="1407" spans="1:11">
      <c r="A1407" s="31" t="s">
        <v>151</v>
      </c>
      <c r="B1407" s="31" t="str">
        <f>Nonpt_src_summary!B1407</f>
        <v>Tribal</v>
      </c>
      <c r="C1407" s="31">
        <f>Nonpt_src_summary!E1407</f>
        <v>30</v>
      </c>
      <c r="D1407" s="31" t="str">
        <f>Nonpt_src_summary!F1407</f>
        <v>30025</v>
      </c>
      <c r="E1407" s="31" t="str">
        <f>Nonpt_src_summary!G1407</f>
        <v>2310021202</v>
      </c>
      <c r="F1407" s="31" t="str">
        <f>Nonpt_src_summary!H1407</f>
        <v>Nonpoint Compressor Engines</v>
      </c>
      <c r="G1407" s="160">
        <f>Nonpt_src_summary!I1407</f>
        <v>0</v>
      </c>
      <c r="H1407" s="124">
        <f>Nonpt_src_summary!J1407</f>
        <v>0</v>
      </c>
      <c r="I1407" s="124">
        <f>Nonpt_src_summary!K1407</f>
        <v>0</v>
      </c>
      <c r="J1407" s="124">
        <f>Nonpt_src_summary!L1407</f>
        <v>0</v>
      </c>
      <c r="K1407" s="125">
        <f>Nonpt_src_summary!M1407</f>
        <v>0</v>
      </c>
    </row>
    <row r="1408" spans="1:11">
      <c r="A1408" s="31" t="s">
        <v>151</v>
      </c>
      <c r="B1408" s="31" t="str">
        <f>Nonpt_src_summary!B1408</f>
        <v>Tribal</v>
      </c>
      <c r="C1408" s="31">
        <f>Nonpt_src_summary!E1408</f>
        <v>30</v>
      </c>
      <c r="D1408" s="31" t="str">
        <f>Nonpt_src_summary!F1408</f>
        <v>30025</v>
      </c>
      <c r="E1408" s="31" t="str">
        <f>Nonpt_src_summary!G1408</f>
        <v>2310021302</v>
      </c>
      <c r="F1408" s="31" t="str">
        <f>Nonpt_src_summary!H1408</f>
        <v>Nonpoint Compressor Engines</v>
      </c>
      <c r="G1408" s="160">
        <f>Nonpt_src_summary!I1408</f>
        <v>0</v>
      </c>
      <c r="H1408" s="124">
        <f>Nonpt_src_summary!J1408</f>
        <v>0</v>
      </c>
      <c r="I1408" s="124">
        <f>Nonpt_src_summary!K1408</f>
        <v>0</v>
      </c>
      <c r="J1408" s="124">
        <f>Nonpt_src_summary!L1408</f>
        <v>0</v>
      </c>
      <c r="K1408" s="125">
        <f>Nonpt_src_summary!M1408</f>
        <v>0</v>
      </c>
    </row>
    <row r="1409" spans="1:11">
      <c r="A1409" s="31" t="s">
        <v>151</v>
      </c>
      <c r="B1409" s="31" t="str">
        <f>Nonpt_src_summary!B1409</f>
        <v>Tribal</v>
      </c>
      <c r="C1409" s="31">
        <f>Nonpt_src_summary!E1409</f>
        <v>30</v>
      </c>
      <c r="D1409" s="31" t="str">
        <f>Nonpt_src_summary!F1409</f>
        <v>30025</v>
      </c>
      <c r="E1409" s="31" t="str">
        <f>Nonpt_src_summary!G1409</f>
        <v>2310023102</v>
      </c>
      <c r="F1409" s="31" t="str">
        <f>Nonpt_src_summary!H1409</f>
        <v>Nonpoint Compressor Engines</v>
      </c>
      <c r="G1409" s="160">
        <f>Nonpt_src_summary!I1409</f>
        <v>0</v>
      </c>
      <c r="H1409" s="124">
        <f>Nonpt_src_summary!J1409</f>
        <v>0</v>
      </c>
      <c r="I1409" s="124">
        <f>Nonpt_src_summary!K1409</f>
        <v>0</v>
      </c>
      <c r="J1409" s="124">
        <f>Nonpt_src_summary!L1409</f>
        <v>0</v>
      </c>
      <c r="K1409" s="125">
        <f>Nonpt_src_summary!M1409</f>
        <v>0</v>
      </c>
    </row>
    <row r="1410" spans="1:11">
      <c r="A1410" s="31" t="s">
        <v>151</v>
      </c>
      <c r="B1410" s="31" t="str">
        <f>Nonpt_src_summary!B1410</f>
        <v>Tribal</v>
      </c>
      <c r="C1410" s="31">
        <f>Nonpt_src_summary!E1410</f>
        <v>30</v>
      </c>
      <c r="D1410" s="31" t="str">
        <f>Nonpt_src_summary!F1410</f>
        <v>30025</v>
      </c>
      <c r="E1410" s="31" t="str">
        <f>Nonpt_src_summary!G1410</f>
        <v>2310023202</v>
      </c>
      <c r="F1410" s="31" t="str">
        <f>Nonpt_src_summary!H1410</f>
        <v>Nonpoint Compressor Engines</v>
      </c>
      <c r="G1410" s="160">
        <f>Nonpt_src_summary!I1410</f>
        <v>0</v>
      </c>
      <c r="H1410" s="124">
        <f>Nonpt_src_summary!J1410</f>
        <v>0</v>
      </c>
      <c r="I1410" s="124">
        <f>Nonpt_src_summary!K1410</f>
        <v>0</v>
      </c>
      <c r="J1410" s="124">
        <f>Nonpt_src_summary!L1410</f>
        <v>0</v>
      </c>
      <c r="K1410" s="125">
        <f>Nonpt_src_summary!M1410</f>
        <v>0</v>
      </c>
    </row>
    <row r="1411" spans="1:11">
      <c r="A1411" s="31" t="s">
        <v>151</v>
      </c>
      <c r="B1411" s="31" t="str">
        <f>Nonpt_src_summary!B1411</f>
        <v>Tribal</v>
      </c>
      <c r="C1411" s="31">
        <f>Nonpt_src_summary!E1411</f>
        <v>30</v>
      </c>
      <c r="D1411" s="31" t="str">
        <f>Nonpt_src_summary!F1411</f>
        <v>30025</v>
      </c>
      <c r="E1411" s="31" t="str">
        <f>Nonpt_src_summary!G1411</f>
        <v>2310023302</v>
      </c>
      <c r="F1411" s="31" t="str">
        <f>Nonpt_src_summary!H1411</f>
        <v>Nonpoint Compressor Engines</v>
      </c>
      <c r="G1411" s="160">
        <f>Nonpt_src_summary!I1411</f>
        <v>0</v>
      </c>
      <c r="H1411" s="124">
        <f>Nonpt_src_summary!J1411</f>
        <v>0</v>
      </c>
      <c r="I1411" s="124">
        <f>Nonpt_src_summary!K1411</f>
        <v>0</v>
      </c>
      <c r="J1411" s="124">
        <f>Nonpt_src_summary!L1411</f>
        <v>0</v>
      </c>
      <c r="K1411" s="125">
        <f>Nonpt_src_summary!M1411</f>
        <v>0</v>
      </c>
    </row>
    <row r="1412" spans="1:11">
      <c r="A1412" s="31" t="s">
        <v>151</v>
      </c>
      <c r="B1412" s="31" t="str">
        <f>Nonpt_src_summary!B1412</f>
        <v>Tribal</v>
      </c>
      <c r="C1412" s="31">
        <f>Nonpt_src_summary!E1412</f>
        <v>30</v>
      </c>
      <c r="D1412" s="31" t="str">
        <f>Nonpt_src_summary!F1412</f>
        <v>30033</v>
      </c>
      <c r="E1412" s="31" t="str">
        <f>Nonpt_src_summary!G1412</f>
        <v>2310021102</v>
      </c>
      <c r="F1412" s="31" t="str">
        <f>Nonpt_src_summary!H1412</f>
        <v>Nonpoint Compressor Engines</v>
      </c>
      <c r="G1412" s="160">
        <f>Nonpt_src_summary!I1412</f>
        <v>0</v>
      </c>
      <c r="H1412" s="124">
        <f>Nonpt_src_summary!J1412</f>
        <v>0</v>
      </c>
      <c r="I1412" s="124">
        <f>Nonpt_src_summary!K1412</f>
        <v>0</v>
      </c>
      <c r="J1412" s="124">
        <f>Nonpt_src_summary!L1412</f>
        <v>0</v>
      </c>
      <c r="K1412" s="125">
        <f>Nonpt_src_summary!M1412</f>
        <v>0</v>
      </c>
    </row>
    <row r="1413" spans="1:11">
      <c r="A1413" s="31" t="s">
        <v>151</v>
      </c>
      <c r="B1413" s="31" t="str">
        <f>Nonpt_src_summary!B1413</f>
        <v>Tribal</v>
      </c>
      <c r="C1413" s="31">
        <f>Nonpt_src_summary!E1413</f>
        <v>30</v>
      </c>
      <c r="D1413" s="31" t="str">
        <f>Nonpt_src_summary!F1413</f>
        <v>30033</v>
      </c>
      <c r="E1413" s="31" t="str">
        <f>Nonpt_src_summary!G1413</f>
        <v>2310021202</v>
      </c>
      <c r="F1413" s="31" t="str">
        <f>Nonpt_src_summary!H1413</f>
        <v>Nonpoint Compressor Engines</v>
      </c>
      <c r="G1413" s="160">
        <f>Nonpt_src_summary!I1413</f>
        <v>0</v>
      </c>
      <c r="H1413" s="124">
        <f>Nonpt_src_summary!J1413</f>
        <v>0</v>
      </c>
      <c r="I1413" s="124">
        <f>Nonpt_src_summary!K1413</f>
        <v>0</v>
      </c>
      <c r="J1413" s="124">
        <f>Nonpt_src_summary!L1413</f>
        <v>0</v>
      </c>
      <c r="K1413" s="125">
        <f>Nonpt_src_summary!M1413</f>
        <v>0</v>
      </c>
    </row>
    <row r="1414" spans="1:11">
      <c r="A1414" s="31" t="s">
        <v>151</v>
      </c>
      <c r="B1414" s="31" t="str">
        <f>Nonpt_src_summary!B1414</f>
        <v>Tribal</v>
      </c>
      <c r="C1414" s="31">
        <f>Nonpt_src_summary!E1414</f>
        <v>30</v>
      </c>
      <c r="D1414" s="31" t="str">
        <f>Nonpt_src_summary!F1414</f>
        <v>30033</v>
      </c>
      <c r="E1414" s="31" t="str">
        <f>Nonpt_src_summary!G1414</f>
        <v>2310021302</v>
      </c>
      <c r="F1414" s="31" t="str">
        <f>Nonpt_src_summary!H1414</f>
        <v>Nonpoint Compressor Engines</v>
      </c>
      <c r="G1414" s="160">
        <f>Nonpt_src_summary!I1414</f>
        <v>0</v>
      </c>
      <c r="H1414" s="124">
        <f>Nonpt_src_summary!J1414</f>
        <v>0</v>
      </c>
      <c r="I1414" s="124">
        <f>Nonpt_src_summary!K1414</f>
        <v>0</v>
      </c>
      <c r="J1414" s="124">
        <f>Nonpt_src_summary!L1414</f>
        <v>0</v>
      </c>
      <c r="K1414" s="125">
        <f>Nonpt_src_summary!M1414</f>
        <v>0</v>
      </c>
    </row>
    <row r="1415" spans="1:11">
      <c r="A1415" s="31" t="s">
        <v>151</v>
      </c>
      <c r="B1415" s="31" t="str">
        <f>Nonpt_src_summary!B1415</f>
        <v>Tribal</v>
      </c>
      <c r="C1415" s="31">
        <f>Nonpt_src_summary!E1415</f>
        <v>30</v>
      </c>
      <c r="D1415" s="31" t="str">
        <f>Nonpt_src_summary!F1415</f>
        <v>30033</v>
      </c>
      <c r="E1415" s="31" t="str">
        <f>Nonpt_src_summary!G1415</f>
        <v>2310023102</v>
      </c>
      <c r="F1415" s="31" t="str">
        <f>Nonpt_src_summary!H1415</f>
        <v>Nonpoint Compressor Engines</v>
      </c>
      <c r="G1415" s="160">
        <f>Nonpt_src_summary!I1415</f>
        <v>0</v>
      </c>
      <c r="H1415" s="124">
        <f>Nonpt_src_summary!J1415</f>
        <v>0</v>
      </c>
      <c r="I1415" s="124">
        <f>Nonpt_src_summary!K1415</f>
        <v>0</v>
      </c>
      <c r="J1415" s="124">
        <f>Nonpt_src_summary!L1415</f>
        <v>0</v>
      </c>
      <c r="K1415" s="125">
        <f>Nonpt_src_summary!M1415</f>
        <v>0</v>
      </c>
    </row>
    <row r="1416" spans="1:11">
      <c r="A1416" s="31" t="s">
        <v>151</v>
      </c>
      <c r="B1416" s="31" t="str">
        <f>Nonpt_src_summary!B1416</f>
        <v>Tribal</v>
      </c>
      <c r="C1416" s="31">
        <f>Nonpt_src_summary!E1416</f>
        <v>30</v>
      </c>
      <c r="D1416" s="31" t="str">
        <f>Nonpt_src_summary!F1416</f>
        <v>30033</v>
      </c>
      <c r="E1416" s="31" t="str">
        <f>Nonpt_src_summary!G1416</f>
        <v>2310023202</v>
      </c>
      <c r="F1416" s="31" t="str">
        <f>Nonpt_src_summary!H1416</f>
        <v>Nonpoint Compressor Engines</v>
      </c>
      <c r="G1416" s="160">
        <f>Nonpt_src_summary!I1416</f>
        <v>0</v>
      </c>
      <c r="H1416" s="124">
        <f>Nonpt_src_summary!J1416</f>
        <v>0</v>
      </c>
      <c r="I1416" s="124">
        <f>Nonpt_src_summary!K1416</f>
        <v>0</v>
      </c>
      <c r="J1416" s="124">
        <f>Nonpt_src_summary!L1416</f>
        <v>0</v>
      </c>
      <c r="K1416" s="125">
        <f>Nonpt_src_summary!M1416</f>
        <v>0</v>
      </c>
    </row>
    <row r="1417" spans="1:11">
      <c r="A1417" s="31" t="s">
        <v>151</v>
      </c>
      <c r="B1417" s="31" t="str">
        <f>Nonpt_src_summary!B1417</f>
        <v>Tribal</v>
      </c>
      <c r="C1417" s="31">
        <f>Nonpt_src_summary!E1417</f>
        <v>30</v>
      </c>
      <c r="D1417" s="31" t="str">
        <f>Nonpt_src_summary!F1417</f>
        <v>30033</v>
      </c>
      <c r="E1417" s="31" t="str">
        <f>Nonpt_src_summary!G1417</f>
        <v>2310023302</v>
      </c>
      <c r="F1417" s="31" t="str">
        <f>Nonpt_src_summary!H1417</f>
        <v>Nonpoint Compressor Engines</v>
      </c>
      <c r="G1417" s="160">
        <f>Nonpt_src_summary!I1417</f>
        <v>0</v>
      </c>
      <c r="H1417" s="124">
        <f>Nonpt_src_summary!J1417</f>
        <v>0</v>
      </c>
      <c r="I1417" s="124">
        <f>Nonpt_src_summary!K1417</f>
        <v>0</v>
      </c>
      <c r="J1417" s="124">
        <f>Nonpt_src_summary!L1417</f>
        <v>0</v>
      </c>
      <c r="K1417" s="125">
        <f>Nonpt_src_summary!M1417</f>
        <v>0</v>
      </c>
    </row>
    <row r="1418" spans="1:11">
      <c r="A1418" s="31" t="s">
        <v>151</v>
      </c>
      <c r="B1418" s="31" t="str">
        <f>Nonpt_src_summary!B1418</f>
        <v>Tribal</v>
      </c>
      <c r="C1418" s="31">
        <f>Nonpt_src_summary!E1418</f>
        <v>38</v>
      </c>
      <c r="D1418" s="31" t="str">
        <f>Nonpt_src_summary!F1418</f>
        <v>38033</v>
      </c>
      <c r="E1418" s="31" t="str">
        <f>Nonpt_src_summary!G1418</f>
        <v>2310021102</v>
      </c>
      <c r="F1418" s="31" t="str">
        <f>Nonpt_src_summary!H1418</f>
        <v>Nonpoint Compressor Engines</v>
      </c>
      <c r="G1418" s="160">
        <f>Nonpt_src_summary!I1418</f>
        <v>0</v>
      </c>
      <c r="H1418" s="124">
        <f>Nonpt_src_summary!J1418</f>
        <v>0</v>
      </c>
      <c r="I1418" s="124">
        <f>Nonpt_src_summary!K1418</f>
        <v>0</v>
      </c>
      <c r="J1418" s="124">
        <f>Nonpt_src_summary!L1418</f>
        <v>0</v>
      </c>
      <c r="K1418" s="125">
        <f>Nonpt_src_summary!M1418</f>
        <v>0</v>
      </c>
    </row>
    <row r="1419" spans="1:11">
      <c r="A1419" s="31" t="s">
        <v>151</v>
      </c>
      <c r="B1419" s="31" t="str">
        <f>Nonpt_src_summary!B1419</f>
        <v>Tribal</v>
      </c>
      <c r="C1419" s="31">
        <f>Nonpt_src_summary!E1419</f>
        <v>38</v>
      </c>
      <c r="D1419" s="31" t="str">
        <f>Nonpt_src_summary!F1419</f>
        <v>38033</v>
      </c>
      <c r="E1419" s="31" t="str">
        <f>Nonpt_src_summary!G1419</f>
        <v>2310021202</v>
      </c>
      <c r="F1419" s="31" t="str">
        <f>Nonpt_src_summary!H1419</f>
        <v>Nonpoint Compressor Engines</v>
      </c>
      <c r="G1419" s="160">
        <f>Nonpt_src_summary!I1419</f>
        <v>0</v>
      </c>
      <c r="H1419" s="124">
        <f>Nonpt_src_summary!J1419</f>
        <v>0</v>
      </c>
      <c r="I1419" s="124">
        <f>Nonpt_src_summary!K1419</f>
        <v>0</v>
      </c>
      <c r="J1419" s="124">
        <f>Nonpt_src_summary!L1419</f>
        <v>0</v>
      </c>
      <c r="K1419" s="125">
        <f>Nonpt_src_summary!M1419</f>
        <v>0</v>
      </c>
    </row>
    <row r="1420" spans="1:11">
      <c r="A1420" s="31" t="s">
        <v>151</v>
      </c>
      <c r="B1420" s="31" t="str">
        <f>Nonpt_src_summary!B1420</f>
        <v>Tribal</v>
      </c>
      <c r="C1420" s="31">
        <f>Nonpt_src_summary!E1420</f>
        <v>38</v>
      </c>
      <c r="D1420" s="31" t="str">
        <f>Nonpt_src_summary!F1420</f>
        <v>38033</v>
      </c>
      <c r="E1420" s="31" t="str">
        <f>Nonpt_src_summary!G1420</f>
        <v>2310021302</v>
      </c>
      <c r="F1420" s="31" t="str">
        <f>Nonpt_src_summary!H1420</f>
        <v>Nonpoint Compressor Engines</v>
      </c>
      <c r="G1420" s="160">
        <f>Nonpt_src_summary!I1420</f>
        <v>0</v>
      </c>
      <c r="H1420" s="124">
        <f>Nonpt_src_summary!J1420</f>
        <v>0</v>
      </c>
      <c r="I1420" s="124">
        <f>Nonpt_src_summary!K1420</f>
        <v>0</v>
      </c>
      <c r="J1420" s="124">
        <f>Nonpt_src_summary!L1420</f>
        <v>0</v>
      </c>
      <c r="K1420" s="125">
        <f>Nonpt_src_summary!M1420</f>
        <v>0</v>
      </c>
    </row>
    <row r="1421" spans="1:11">
      <c r="A1421" s="31" t="s">
        <v>151</v>
      </c>
      <c r="B1421" s="31" t="str">
        <f>Nonpt_src_summary!B1421</f>
        <v>Tribal</v>
      </c>
      <c r="C1421" s="31">
        <f>Nonpt_src_summary!E1421</f>
        <v>38</v>
      </c>
      <c r="D1421" s="31" t="str">
        <f>Nonpt_src_summary!F1421</f>
        <v>38033</v>
      </c>
      <c r="E1421" s="31" t="str">
        <f>Nonpt_src_summary!G1421</f>
        <v>2310023102</v>
      </c>
      <c r="F1421" s="31" t="str">
        <f>Nonpt_src_summary!H1421</f>
        <v>Nonpoint Compressor Engines</v>
      </c>
      <c r="G1421" s="160">
        <f>Nonpt_src_summary!I1421</f>
        <v>0</v>
      </c>
      <c r="H1421" s="124">
        <f>Nonpt_src_summary!J1421</f>
        <v>0</v>
      </c>
      <c r="I1421" s="124">
        <f>Nonpt_src_summary!K1421</f>
        <v>0</v>
      </c>
      <c r="J1421" s="124">
        <f>Nonpt_src_summary!L1421</f>
        <v>0</v>
      </c>
      <c r="K1421" s="125">
        <f>Nonpt_src_summary!M1421</f>
        <v>0</v>
      </c>
    </row>
    <row r="1422" spans="1:11">
      <c r="A1422" s="31" t="s">
        <v>151</v>
      </c>
      <c r="B1422" s="31" t="str">
        <f>Nonpt_src_summary!B1422</f>
        <v>Tribal</v>
      </c>
      <c r="C1422" s="31">
        <f>Nonpt_src_summary!E1422</f>
        <v>38</v>
      </c>
      <c r="D1422" s="31" t="str">
        <f>Nonpt_src_summary!F1422</f>
        <v>38033</v>
      </c>
      <c r="E1422" s="31" t="str">
        <f>Nonpt_src_summary!G1422</f>
        <v>2310023202</v>
      </c>
      <c r="F1422" s="31" t="str">
        <f>Nonpt_src_summary!H1422</f>
        <v>Nonpoint Compressor Engines</v>
      </c>
      <c r="G1422" s="160">
        <f>Nonpt_src_summary!I1422</f>
        <v>0</v>
      </c>
      <c r="H1422" s="124">
        <f>Nonpt_src_summary!J1422</f>
        <v>0</v>
      </c>
      <c r="I1422" s="124">
        <f>Nonpt_src_summary!K1422</f>
        <v>0</v>
      </c>
      <c r="J1422" s="124">
        <f>Nonpt_src_summary!L1422</f>
        <v>0</v>
      </c>
      <c r="K1422" s="125">
        <f>Nonpt_src_summary!M1422</f>
        <v>0</v>
      </c>
    </row>
    <row r="1423" spans="1:11">
      <c r="A1423" s="31" t="s">
        <v>151</v>
      </c>
      <c r="B1423" s="31" t="str">
        <f>Nonpt_src_summary!B1423</f>
        <v>Tribal</v>
      </c>
      <c r="C1423" s="31">
        <f>Nonpt_src_summary!E1423</f>
        <v>38</v>
      </c>
      <c r="D1423" s="31" t="str">
        <f>Nonpt_src_summary!F1423</f>
        <v>38033</v>
      </c>
      <c r="E1423" s="31" t="str">
        <f>Nonpt_src_summary!G1423</f>
        <v>2310023302</v>
      </c>
      <c r="F1423" s="31" t="str">
        <f>Nonpt_src_summary!H1423</f>
        <v>Nonpoint Compressor Engines</v>
      </c>
      <c r="G1423" s="160">
        <f>Nonpt_src_summary!I1423</f>
        <v>0</v>
      </c>
      <c r="H1423" s="124">
        <f>Nonpt_src_summary!J1423</f>
        <v>0</v>
      </c>
      <c r="I1423" s="124">
        <f>Nonpt_src_summary!K1423</f>
        <v>0</v>
      </c>
      <c r="J1423" s="124">
        <f>Nonpt_src_summary!L1423</f>
        <v>0</v>
      </c>
      <c r="K1423" s="125">
        <f>Nonpt_src_summary!M1423</f>
        <v>0</v>
      </c>
    </row>
    <row r="1424" spans="1:11">
      <c r="A1424" s="31" t="s">
        <v>151</v>
      </c>
      <c r="B1424" s="31" t="str">
        <f>Nonpt_src_summary!B1424</f>
        <v>Tribal</v>
      </c>
      <c r="C1424" s="31">
        <f>Nonpt_src_summary!E1424</f>
        <v>46</v>
      </c>
      <c r="D1424" s="31" t="str">
        <f>Nonpt_src_summary!F1424</f>
        <v>46063</v>
      </c>
      <c r="E1424" s="31" t="str">
        <f>Nonpt_src_summary!G1424</f>
        <v>2310021102</v>
      </c>
      <c r="F1424" s="31" t="str">
        <f>Nonpt_src_summary!H1424</f>
        <v>Nonpoint Compressor Engines</v>
      </c>
      <c r="G1424" s="160">
        <f>Nonpt_src_summary!I1424</f>
        <v>0</v>
      </c>
      <c r="H1424" s="124">
        <f>Nonpt_src_summary!J1424</f>
        <v>0</v>
      </c>
      <c r="I1424" s="124">
        <f>Nonpt_src_summary!K1424</f>
        <v>0</v>
      </c>
      <c r="J1424" s="124">
        <f>Nonpt_src_summary!L1424</f>
        <v>0</v>
      </c>
      <c r="K1424" s="125">
        <f>Nonpt_src_summary!M1424</f>
        <v>0</v>
      </c>
    </row>
    <row r="1425" spans="1:11">
      <c r="A1425" s="31" t="s">
        <v>151</v>
      </c>
      <c r="B1425" s="31" t="str">
        <f>Nonpt_src_summary!B1425</f>
        <v>Tribal</v>
      </c>
      <c r="C1425" s="31">
        <f>Nonpt_src_summary!E1425</f>
        <v>46</v>
      </c>
      <c r="D1425" s="31" t="str">
        <f>Nonpt_src_summary!F1425</f>
        <v>46063</v>
      </c>
      <c r="E1425" s="31" t="str">
        <f>Nonpt_src_summary!G1425</f>
        <v>2310021202</v>
      </c>
      <c r="F1425" s="31" t="str">
        <f>Nonpt_src_summary!H1425</f>
        <v>Nonpoint Compressor Engines</v>
      </c>
      <c r="G1425" s="160">
        <f>Nonpt_src_summary!I1425</f>
        <v>0</v>
      </c>
      <c r="H1425" s="124">
        <f>Nonpt_src_summary!J1425</f>
        <v>0</v>
      </c>
      <c r="I1425" s="124">
        <f>Nonpt_src_summary!K1425</f>
        <v>0</v>
      </c>
      <c r="J1425" s="124">
        <f>Nonpt_src_summary!L1425</f>
        <v>0</v>
      </c>
      <c r="K1425" s="125">
        <f>Nonpt_src_summary!M1425</f>
        <v>0</v>
      </c>
    </row>
    <row r="1426" spans="1:11">
      <c r="A1426" s="31" t="s">
        <v>151</v>
      </c>
      <c r="B1426" s="31" t="str">
        <f>Nonpt_src_summary!B1426</f>
        <v>Tribal</v>
      </c>
      <c r="C1426" s="31">
        <f>Nonpt_src_summary!E1426</f>
        <v>46</v>
      </c>
      <c r="D1426" s="31" t="str">
        <f>Nonpt_src_summary!F1426</f>
        <v>46063</v>
      </c>
      <c r="E1426" s="31" t="str">
        <f>Nonpt_src_summary!G1426</f>
        <v>2310021302</v>
      </c>
      <c r="F1426" s="31" t="str">
        <f>Nonpt_src_summary!H1426</f>
        <v>Nonpoint Compressor Engines</v>
      </c>
      <c r="G1426" s="160">
        <f>Nonpt_src_summary!I1426</f>
        <v>0</v>
      </c>
      <c r="H1426" s="124">
        <f>Nonpt_src_summary!J1426</f>
        <v>0</v>
      </c>
      <c r="I1426" s="124">
        <f>Nonpt_src_summary!K1426</f>
        <v>0</v>
      </c>
      <c r="J1426" s="124">
        <f>Nonpt_src_summary!L1426</f>
        <v>0</v>
      </c>
      <c r="K1426" s="125">
        <f>Nonpt_src_summary!M1426</f>
        <v>0</v>
      </c>
    </row>
    <row r="1427" spans="1:11">
      <c r="A1427" s="31" t="s">
        <v>151</v>
      </c>
      <c r="B1427" s="31" t="str">
        <f>Nonpt_src_summary!B1427</f>
        <v>Tribal</v>
      </c>
      <c r="C1427" s="31">
        <f>Nonpt_src_summary!E1427</f>
        <v>46</v>
      </c>
      <c r="D1427" s="31" t="str">
        <f>Nonpt_src_summary!F1427</f>
        <v>46063</v>
      </c>
      <c r="E1427" s="31" t="str">
        <f>Nonpt_src_summary!G1427</f>
        <v>2310023102</v>
      </c>
      <c r="F1427" s="31" t="str">
        <f>Nonpt_src_summary!H1427</f>
        <v>Nonpoint Compressor Engines</v>
      </c>
      <c r="G1427" s="160">
        <f>Nonpt_src_summary!I1427</f>
        <v>0</v>
      </c>
      <c r="H1427" s="124">
        <f>Nonpt_src_summary!J1427</f>
        <v>0</v>
      </c>
      <c r="I1427" s="124">
        <f>Nonpt_src_summary!K1427</f>
        <v>0</v>
      </c>
      <c r="J1427" s="124">
        <f>Nonpt_src_summary!L1427</f>
        <v>0</v>
      </c>
      <c r="K1427" s="125">
        <f>Nonpt_src_summary!M1427</f>
        <v>0</v>
      </c>
    </row>
    <row r="1428" spans="1:11">
      <c r="A1428" s="31" t="s">
        <v>151</v>
      </c>
      <c r="B1428" s="31" t="str">
        <f>Nonpt_src_summary!B1428</f>
        <v>Tribal</v>
      </c>
      <c r="C1428" s="31">
        <f>Nonpt_src_summary!E1428</f>
        <v>46</v>
      </c>
      <c r="D1428" s="31" t="str">
        <f>Nonpt_src_summary!F1428</f>
        <v>46063</v>
      </c>
      <c r="E1428" s="31" t="str">
        <f>Nonpt_src_summary!G1428</f>
        <v>2310023202</v>
      </c>
      <c r="F1428" s="31" t="str">
        <f>Nonpt_src_summary!H1428</f>
        <v>Nonpoint Compressor Engines</v>
      </c>
      <c r="G1428" s="160">
        <f>Nonpt_src_summary!I1428</f>
        <v>0</v>
      </c>
      <c r="H1428" s="124">
        <f>Nonpt_src_summary!J1428</f>
        <v>0</v>
      </c>
      <c r="I1428" s="124">
        <f>Nonpt_src_summary!K1428</f>
        <v>0</v>
      </c>
      <c r="J1428" s="124">
        <f>Nonpt_src_summary!L1428</f>
        <v>0</v>
      </c>
      <c r="K1428" s="125">
        <f>Nonpt_src_summary!M1428</f>
        <v>0</v>
      </c>
    </row>
    <row r="1429" spans="1:11">
      <c r="A1429" s="31" t="s">
        <v>151</v>
      </c>
      <c r="B1429" s="31" t="str">
        <f>Nonpt_src_summary!B1429</f>
        <v>Tribal</v>
      </c>
      <c r="C1429" s="31">
        <f>Nonpt_src_summary!E1429</f>
        <v>46</v>
      </c>
      <c r="D1429" s="31" t="str">
        <f>Nonpt_src_summary!F1429</f>
        <v>46063</v>
      </c>
      <c r="E1429" s="31" t="str">
        <f>Nonpt_src_summary!G1429</f>
        <v>2310023302</v>
      </c>
      <c r="F1429" s="31" t="str">
        <f>Nonpt_src_summary!H1429</f>
        <v>Nonpoint Compressor Engines</v>
      </c>
      <c r="G1429" s="160">
        <f>Nonpt_src_summary!I1429</f>
        <v>0</v>
      </c>
      <c r="H1429" s="124">
        <f>Nonpt_src_summary!J1429</f>
        <v>0</v>
      </c>
      <c r="I1429" s="124">
        <f>Nonpt_src_summary!K1429</f>
        <v>0</v>
      </c>
      <c r="J1429" s="124">
        <f>Nonpt_src_summary!L1429</f>
        <v>0</v>
      </c>
      <c r="K1429" s="125">
        <f>Nonpt_src_summary!M1429</f>
        <v>0</v>
      </c>
    </row>
    <row r="1430" spans="1:11">
      <c r="A1430" s="31" t="s">
        <v>151</v>
      </c>
      <c r="B1430" s="31" t="str">
        <f>Nonpt_src_summary!B1430</f>
        <v>Tribal</v>
      </c>
      <c r="C1430" s="31">
        <f>Nonpt_src_summary!E1430</f>
        <v>30</v>
      </c>
      <c r="D1430" s="31" t="str">
        <f>Nonpt_src_summary!F1430</f>
        <v>30055</v>
      </c>
      <c r="E1430" s="31" t="str">
        <f>Nonpt_src_summary!G1430</f>
        <v>2310021102</v>
      </c>
      <c r="F1430" s="31" t="str">
        <f>Nonpt_src_summary!H1430</f>
        <v>Nonpoint Compressor Engines</v>
      </c>
      <c r="G1430" s="160">
        <f>Nonpt_src_summary!I1430</f>
        <v>0</v>
      </c>
      <c r="H1430" s="124">
        <f>Nonpt_src_summary!J1430</f>
        <v>0</v>
      </c>
      <c r="I1430" s="124">
        <f>Nonpt_src_summary!K1430</f>
        <v>0</v>
      </c>
      <c r="J1430" s="124">
        <f>Nonpt_src_summary!L1430</f>
        <v>0</v>
      </c>
      <c r="K1430" s="125">
        <f>Nonpt_src_summary!M1430</f>
        <v>0</v>
      </c>
    </row>
    <row r="1431" spans="1:11">
      <c r="A1431" s="31" t="s">
        <v>151</v>
      </c>
      <c r="B1431" s="31" t="str">
        <f>Nonpt_src_summary!B1431</f>
        <v>Tribal</v>
      </c>
      <c r="C1431" s="31">
        <f>Nonpt_src_summary!E1431</f>
        <v>30</v>
      </c>
      <c r="D1431" s="31" t="str">
        <f>Nonpt_src_summary!F1431</f>
        <v>30055</v>
      </c>
      <c r="E1431" s="31" t="str">
        <f>Nonpt_src_summary!G1431</f>
        <v>2310021202</v>
      </c>
      <c r="F1431" s="31" t="str">
        <f>Nonpt_src_summary!H1431</f>
        <v>Nonpoint Compressor Engines</v>
      </c>
      <c r="G1431" s="160">
        <f>Nonpt_src_summary!I1431</f>
        <v>0</v>
      </c>
      <c r="H1431" s="124">
        <f>Nonpt_src_summary!J1431</f>
        <v>0</v>
      </c>
      <c r="I1431" s="124">
        <f>Nonpt_src_summary!K1431</f>
        <v>0</v>
      </c>
      <c r="J1431" s="124">
        <f>Nonpt_src_summary!L1431</f>
        <v>0</v>
      </c>
      <c r="K1431" s="125">
        <f>Nonpt_src_summary!M1431</f>
        <v>0</v>
      </c>
    </row>
    <row r="1432" spans="1:11">
      <c r="A1432" s="31" t="s">
        <v>151</v>
      </c>
      <c r="B1432" s="31" t="str">
        <f>Nonpt_src_summary!B1432</f>
        <v>Tribal</v>
      </c>
      <c r="C1432" s="31">
        <f>Nonpt_src_summary!E1432</f>
        <v>30</v>
      </c>
      <c r="D1432" s="31" t="str">
        <f>Nonpt_src_summary!F1432</f>
        <v>30055</v>
      </c>
      <c r="E1432" s="31" t="str">
        <f>Nonpt_src_summary!G1432</f>
        <v>2310021302</v>
      </c>
      <c r="F1432" s="31" t="str">
        <f>Nonpt_src_summary!H1432</f>
        <v>Nonpoint Compressor Engines</v>
      </c>
      <c r="G1432" s="160">
        <f>Nonpt_src_summary!I1432</f>
        <v>0</v>
      </c>
      <c r="H1432" s="124">
        <f>Nonpt_src_summary!J1432</f>
        <v>0</v>
      </c>
      <c r="I1432" s="124">
        <f>Nonpt_src_summary!K1432</f>
        <v>0</v>
      </c>
      <c r="J1432" s="124">
        <f>Nonpt_src_summary!L1432</f>
        <v>0</v>
      </c>
      <c r="K1432" s="125">
        <f>Nonpt_src_summary!M1432</f>
        <v>0</v>
      </c>
    </row>
    <row r="1433" spans="1:11">
      <c r="A1433" s="31" t="s">
        <v>151</v>
      </c>
      <c r="B1433" s="31" t="str">
        <f>Nonpt_src_summary!B1433</f>
        <v>Tribal</v>
      </c>
      <c r="C1433" s="31">
        <f>Nonpt_src_summary!E1433</f>
        <v>30</v>
      </c>
      <c r="D1433" s="31" t="str">
        <f>Nonpt_src_summary!F1433</f>
        <v>30055</v>
      </c>
      <c r="E1433" s="31" t="str">
        <f>Nonpt_src_summary!G1433</f>
        <v>2310023102</v>
      </c>
      <c r="F1433" s="31" t="str">
        <f>Nonpt_src_summary!H1433</f>
        <v>Nonpoint Compressor Engines</v>
      </c>
      <c r="G1433" s="160">
        <f>Nonpt_src_summary!I1433</f>
        <v>0</v>
      </c>
      <c r="H1433" s="124">
        <f>Nonpt_src_summary!J1433</f>
        <v>0</v>
      </c>
      <c r="I1433" s="124">
        <f>Nonpt_src_summary!K1433</f>
        <v>0</v>
      </c>
      <c r="J1433" s="124">
        <f>Nonpt_src_summary!L1433</f>
        <v>0</v>
      </c>
      <c r="K1433" s="125">
        <f>Nonpt_src_summary!M1433</f>
        <v>0</v>
      </c>
    </row>
    <row r="1434" spans="1:11">
      <c r="A1434" s="31" t="s">
        <v>151</v>
      </c>
      <c r="B1434" s="31" t="str">
        <f>Nonpt_src_summary!B1434</f>
        <v>Tribal</v>
      </c>
      <c r="C1434" s="31">
        <f>Nonpt_src_summary!E1434</f>
        <v>30</v>
      </c>
      <c r="D1434" s="31" t="str">
        <f>Nonpt_src_summary!F1434</f>
        <v>30055</v>
      </c>
      <c r="E1434" s="31" t="str">
        <f>Nonpt_src_summary!G1434</f>
        <v>2310023202</v>
      </c>
      <c r="F1434" s="31" t="str">
        <f>Nonpt_src_summary!H1434</f>
        <v>Nonpoint Compressor Engines</v>
      </c>
      <c r="G1434" s="160">
        <f>Nonpt_src_summary!I1434</f>
        <v>0</v>
      </c>
      <c r="H1434" s="124">
        <f>Nonpt_src_summary!J1434</f>
        <v>0</v>
      </c>
      <c r="I1434" s="124">
        <f>Nonpt_src_summary!K1434</f>
        <v>0</v>
      </c>
      <c r="J1434" s="124">
        <f>Nonpt_src_summary!L1434</f>
        <v>0</v>
      </c>
      <c r="K1434" s="125">
        <f>Nonpt_src_summary!M1434</f>
        <v>0</v>
      </c>
    </row>
    <row r="1435" spans="1:11">
      <c r="A1435" s="31" t="s">
        <v>151</v>
      </c>
      <c r="B1435" s="31" t="str">
        <f>Nonpt_src_summary!B1435</f>
        <v>Tribal</v>
      </c>
      <c r="C1435" s="31">
        <f>Nonpt_src_summary!E1435</f>
        <v>30</v>
      </c>
      <c r="D1435" s="31" t="str">
        <f>Nonpt_src_summary!F1435</f>
        <v>30055</v>
      </c>
      <c r="E1435" s="31" t="str">
        <f>Nonpt_src_summary!G1435</f>
        <v>2310023302</v>
      </c>
      <c r="F1435" s="31" t="str">
        <f>Nonpt_src_summary!H1435</f>
        <v>Nonpoint Compressor Engines</v>
      </c>
      <c r="G1435" s="160">
        <f>Nonpt_src_summary!I1435</f>
        <v>0</v>
      </c>
      <c r="H1435" s="124">
        <f>Nonpt_src_summary!J1435</f>
        <v>0</v>
      </c>
      <c r="I1435" s="124">
        <f>Nonpt_src_summary!K1435</f>
        <v>0</v>
      </c>
      <c r="J1435" s="124">
        <f>Nonpt_src_summary!L1435</f>
        <v>0</v>
      </c>
      <c r="K1435" s="125">
        <f>Nonpt_src_summary!M1435</f>
        <v>0</v>
      </c>
    </row>
    <row r="1436" spans="1:11">
      <c r="A1436" s="31" t="s">
        <v>151</v>
      </c>
      <c r="B1436" s="31" t="str">
        <f>Nonpt_src_summary!B1436</f>
        <v>Tribal</v>
      </c>
      <c r="C1436" s="31">
        <f>Nonpt_src_summary!E1436</f>
        <v>38</v>
      </c>
      <c r="D1436" s="31" t="str">
        <f>Nonpt_src_summary!F1436</f>
        <v>38049</v>
      </c>
      <c r="E1436" s="31" t="str">
        <f>Nonpt_src_summary!G1436</f>
        <v>2310021102</v>
      </c>
      <c r="F1436" s="31" t="str">
        <f>Nonpt_src_summary!H1436</f>
        <v>Nonpoint Compressor Engines</v>
      </c>
      <c r="G1436" s="160">
        <f>Nonpt_src_summary!I1436</f>
        <v>0</v>
      </c>
      <c r="H1436" s="124">
        <f>Nonpt_src_summary!J1436</f>
        <v>0</v>
      </c>
      <c r="I1436" s="124">
        <f>Nonpt_src_summary!K1436</f>
        <v>0</v>
      </c>
      <c r="J1436" s="124">
        <f>Nonpt_src_summary!L1436</f>
        <v>0</v>
      </c>
      <c r="K1436" s="125">
        <f>Nonpt_src_summary!M1436</f>
        <v>0</v>
      </c>
    </row>
    <row r="1437" spans="1:11">
      <c r="A1437" s="31" t="s">
        <v>151</v>
      </c>
      <c r="B1437" s="31" t="str">
        <f>Nonpt_src_summary!B1437</f>
        <v>Tribal</v>
      </c>
      <c r="C1437" s="31">
        <f>Nonpt_src_summary!E1437</f>
        <v>38</v>
      </c>
      <c r="D1437" s="31" t="str">
        <f>Nonpt_src_summary!F1437</f>
        <v>38049</v>
      </c>
      <c r="E1437" s="31" t="str">
        <f>Nonpt_src_summary!G1437</f>
        <v>2310021202</v>
      </c>
      <c r="F1437" s="31" t="str">
        <f>Nonpt_src_summary!H1437</f>
        <v>Nonpoint Compressor Engines</v>
      </c>
      <c r="G1437" s="160">
        <f>Nonpt_src_summary!I1437</f>
        <v>0</v>
      </c>
      <c r="H1437" s="124">
        <f>Nonpt_src_summary!J1437</f>
        <v>0</v>
      </c>
      <c r="I1437" s="124">
        <f>Nonpt_src_summary!K1437</f>
        <v>0</v>
      </c>
      <c r="J1437" s="124">
        <f>Nonpt_src_summary!L1437</f>
        <v>0</v>
      </c>
      <c r="K1437" s="125">
        <f>Nonpt_src_summary!M1437</f>
        <v>0</v>
      </c>
    </row>
    <row r="1438" spans="1:11">
      <c r="A1438" s="31" t="s">
        <v>151</v>
      </c>
      <c r="B1438" s="31" t="str">
        <f>Nonpt_src_summary!B1438</f>
        <v>Tribal</v>
      </c>
      <c r="C1438" s="31">
        <f>Nonpt_src_summary!E1438</f>
        <v>38</v>
      </c>
      <c r="D1438" s="31" t="str">
        <f>Nonpt_src_summary!F1438</f>
        <v>38049</v>
      </c>
      <c r="E1438" s="31" t="str">
        <f>Nonpt_src_summary!G1438</f>
        <v>2310021302</v>
      </c>
      <c r="F1438" s="31" t="str">
        <f>Nonpt_src_summary!H1438</f>
        <v>Nonpoint Compressor Engines</v>
      </c>
      <c r="G1438" s="160">
        <f>Nonpt_src_summary!I1438</f>
        <v>0</v>
      </c>
      <c r="H1438" s="124">
        <f>Nonpt_src_summary!J1438</f>
        <v>0</v>
      </c>
      <c r="I1438" s="124">
        <f>Nonpt_src_summary!K1438</f>
        <v>0</v>
      </c>
      <c r="J1438" s="124">
        <f>Nonpt_src_summary!L1438</f>
        <v>0</v>
      </c>
      <c r="K1438" s="125">
        <f>Nonpt_src_summary!M1438</f>
        <v>0</v>
      </c>
    </row>
    <row r="1439" spans="1:11">
      <c r="A1439" s="31" t="s">
        <v>151</v>
      </c>
      <c r="B1439" s="31" t="str">
        <f>Nonpt_src_summary!B1439</f>
        <v>Tribal</v>
      </c>
      <c r="C1439" s="31">
        <f>Nonpt_src_summary!E1439</f>
        <v>38</v>
      </c>
      <c r="D1439" s="31" t="str">
        <f>Nonpt_src_summary!F1439</f>
        <v>38049</v>
      </c>
      <c r="E1439" s="31" t="str">
        <f>Nonpt_src_summary!G1439</f>
        <v>2310023102</v>
      </c>
      <c r="F1439" s="31" t="str">
        <f>Nonpt_src_summary!H1439</f>
        <v>Nonpoint Compressor Engines</v>
      </c>
      <c r="G1439" s="160">
        <f>Nonpt_src_summary!I1439</f>
        <v>0</v>
      </c>
      <c r="H1439" s="124">
        <f>Nonpt_src_summary!J1439</f>
        <v>0</v>
      </c>
      <c r="I1439" s="124">
        <f>Nonpt_src_summary!K1439</f>
        <v>0</v>
      </c>
      <c r="J1439" s="124">
        <f>Nonpt_src_summary!L1439</f>
        <v>0</v>
      </c>
      <c r="K1439" s="125">
        <f>Nonpt_src_summary!M1439</f>
        <v>0</v>
      </c>
    </row>
    <row r="1440" spans="1:11">
      <c r="A1440" s="31" t="s">
        <v>151</v>
      </c>
      <c r="B1440" s="31" t="str">
        <f>Nonpt_src_summary!B1440</f>
        <v>Tribal</v>
      </c>
      <c r="C1440" s="31">
        <f>Nonpt_src_summary!E1440</f>
        <v>38</v>
      </c>
      <c r="D1440" s="31" t="str">
        <f>Nonpt_src_summary!F1440</f>
        <v>38049</v>
      </c>
      <c r="E1440" s="31" t="str">
        <f>Nonpt_src_summary!G1440</f>
        <v>2310023202</v>
      </c>
      <c r="F1440" s="31" t="str">
        <f>Nonpt_src_summary!H1440</f>
        <v>Nonpoint Compressor Engines</v>
      </c>
      <c r="G1440" s="160">
        <f>Nonpt_src_summary!I1440</f>
        <v>0</v>
      </c>
      <c r="H1440" s="124">
        <f>Nonpt_src_summary!J1440</f>
        <v>0</v>
      </c>
      <c r="I1440" s="124">
        <f>Nonpt_src_summary!K1440</f>
        <v>0</v>
      </c>
      <c r="J1440" s="124">
        <f>Nonpt_src_summary!L1440</f>
        <v>0</v>
      </c>
      <c r="K1440" s="125">
        <f>Nonpt_src_summary!M1440</f>
        <v>0</v>
      </c>
    </row>
    <row r="1441" spans="1:11">
      <c r="A1441" s="31" t="s">
        <v>151</v>
      </c>
      <c r="B1441" s="31" t="str">
        <f>Nonpt_src_summary!B1441</f>
        <v>Tribal</v>
      </c>
      <c r="C1441" s="31">
        <f>Nonpt_src_summary!E1441</f>
        <v>38</v>
      </c>
      <c r="D1441" s="31" t="str">
        <f>Nonpt_src_summary!F1441</f>
        <v>38049</v>
      </c>
      <c r="E1441" s="31" t="str">
        <f>Nonpt_src_summary!G1441</f>
        <v>2310023302</v>
      </c>
      <c r="F1441" s="31" t="str">
        <f>Nonpt_src_summary!H1441</f>
        <v>Nonpoint Compressor Engines</v>
      </c>
      <c r="G1441" s="160">
        <f>Nonpt_src_summary!I1441</f>
        <v>0</v>
      </c>
      <c r="H1441" s="124">
        <f>Nonpt_src_summary!J1441</f>
        <v>0</v>
      </c>
      <c r="I1441" s="124">
        <f>Nonpt_src_summary!K1441</f>
        <v>0</v>
      </c>
      <c r="J1441" s="124">
        <f>Nonpt_src_summary!L1441</f>
        <v>0</v>
      </c>
      <c r="K1441" s="125">
        <f>Nonpt_src_summary!M1441</f>
        <v>0</v>
      </c>
    </row>
    <row r="1442" spans="1:11">
      <c r="A1442" s="31" t="s">
        <v>151</v>
      </c>
      <c r="B1442" s="31" t="str">
        <f>Nonpt_src_summary!B1442</f>
        <v>Tribal</v>
      </c>
      <c r="C1442" s="31">
        <f>Nonpt_src_summary!E1442</f>
        <v>38</v>
      </c>
      <c r="D1442" s="31" t="str">
        <f>Nonpt_src_summary!F1442</f>
        <v>38053</v>
      </c>
      <c r="E1442" s="31" t="str">
        <f>Nonpt_src_summary!G1442</f>
        <v>2310021102</v>
      </c>
      <c r="F1442" s="31" t="str">
        <f>Nonpt_src_summary!H1442</f>
        <v>Nonpoint Compressor Engines</v>
      </c>
      <c r="G1442" s="160">
        <f>Nonpt_src_summary!I1442</f>
        <v>0</v>
      </c>
      <c r="H1442" s="124">
        <f>Nonpt_src_summary!J1442</f>
        <v>0</v>
      </c>
      <c r="I1442" s="124">
        <f>Nonpt_src_summary!K1442</f>
        <v>0</v>
      </c>
      <c r="J1442" s="124">
        <f>Nonpt_src_summary!L1442</f>
        <v>0</v>
      </c>
      <c r="K1442" s="125">
        <f>Nonpt_src_summary!M1442</f>
        <v>0</v>
      </c>
    </row>
    <row r="1443" spans="1:11">
      <c r="A1443" s="31" t="s">
        <v>151</v>
      </c>
      <c r="B1443" s="31" t="str">
        <f>Nonpt_src_summary!B1443</f>
        <v>Tribal</v>
      </c>
      <c r="C1443" s="31">
        <f>Nonpt_src_summary!E1443</f>
        <v>38</v>
      </c>
      <c r="D1443" s="31" t="str">
        <f>Nonpt_src_summary!F1443</f>
        <v>38053</v>
      </c>
      <c r="E1443" s="31" t="str">
        <f>Nonpt_src_summary!G1443</f>
        <v>2310021202</v>
      </c>
      <c r="F1443" s="31" t="str">
        <f>Nonpt_src_summary!H1443</f>
        <v>Nonpoint Compressor Engines</v>
      </c>
      <c r="G1443" s="160">
        <f>Nonpt_src_summary!I1443</f>
        <v>0</v>
      </c>
      <c r="H1443" s="124">
        <f>Nonpt_src_summary!J1443</f>
        <v>0</v>
      </c>
      <c r="I1443" s="124">
        <f>Nonpt_src_summary!K1443</f>
        <v>0</v>
      </c>
      <c r="J1443" s="124">
        <f>Nonpt_src_summary!L1443</f>
        <v>0</v>
      </c>
      <c r="K1443" s="125">
        <f>Nonpt_src_summary!M1443</f>
        <v>0</v>
      </c>
    </row>
    <row r="1444" spans="1:11">
      <c r="A1444" s="31" t="s">
        <v>151</v>
      </c>
      <c r="B1444" s="31" t="str">
        <f>Nonpt_src_summary!B1444</f>
        <v>Tribal</v>
      </c>
      <c r="C1444" s="31">
        <f>Nonpt_src_summary!E1444</f>
        <v>38</v>
      </c>
      <c r="D1444" s="31" t="str">
        <f>Nonpt_src_summary!F1444</f>
        <v>38053</v>
      </c>
      <c r="E1444" s="31" t="str">
        <f>Nonpt_src_summary!G1444</f>
        <v>2310021302</v>
      </c>
      <c r="F1444" s="31" t="str">
        <f>Nonpt_src_summary!H1444</f>
        <v>Nonpoint Compressor Engines</v>
      </c>
      <c r="G1444" s="160">
        <f>Nonpt_src_summary!I1444</f>
        <v>0</v>
      </c>
      <c r="H1444" s="124">
        <f>Nonpt_src_summary!J1444</f>
        <v>0</v>
      </c>
      <c r="I1444" s="124">
        <f>Nonpt_src_summary!K1444</f>
        <v>0</v>
      </c>
      <c r="J1444" s="124">
        <f>Nonpt_src_summary!L1444</f>
        <v>0</v>
      </c>
      <c r="K1444" s="125">
        <f>Nonpt_src_summary!M1444</f>
        <v>0</v>
      </c>
    </row>
    <row r="1445" spans="1:11">
      <c r="A1445" s="31" t="s">
        <v>151</v>
      </c>
      <c r="B1445" s="31" t="str">
        <f>Nonpt_src_summary!B1445</f>
        <v>Tribal</v>
      </c>
      <c r="C1445" s="31">
        <f>Nonpt_src_summary!E1445</f>
        <v>38</v>
      </c>
      <c r="D1445" s="31" t="str">
        <f>Nonpt_src_summary!F1445</f>
        <v>38053</v>
      </c>
      <c r="E1445" s="31" t="str">
        <f>Nonpt_src_summary!G1445</f>
        <v>2310023102</v>
      </c>
      <c r="F1445" s="31" t="str">
        <f>Nonpt_src_summary!H1445</f>
        <v>Nonpoint Compressor Engines</v>
      </c>
      <c r="G1445" s="160">
        <f>Nonpt_src_summary!I1445</f>
        <v>0</v>
      </c>
      <c r="H1445" s="124">
        <f>Nonpt_src_summary!J1445</f>
        <v>0</v>
      </c>
      <c r="I1445" s="124">
        <f>Nonpt_src_summary!K1445</f>
        <v>0</v>
      </c>
      <c r="J1445" s="124">
        <f>Nonpt_src_summary!L1445</f>
        <v>0</v>
      </c>
      <c r="K1445" s="125">
        <f>Nonpt_src_summary!M1445</f>
        <v>0</v>
      </c>
    </row>
    <row r="1446" spans="1:11">
      <c r="A1446" s="31" t="s">
        <v>151</v>
      </c>
      <c r="B1446" s="31" t="str">
        <f>Nonpt_src_summary!B1446</f>
        <v>Tribal</v>
      </c>
      <c r="C1446" s="31">
        <f>Nonpt_src_summary!E1446</f>
        <v>38</v>
      </c>
      <c r="D1446" s="31" t="str">
        <f>Nonpt_src_summary!F1446</f>
        <v>38053</v>
      </c>
      <c r="E1446" s="31" t="str">
        <f>Nonpt_src_summary!G1446</f>
        <v>2310023202</v>
      </c>
      <c r="F1446" s="31" t="str">
        <f>Nonpt_src_summary!H1446</f>
        <v>Nonpoint Compressor Engines</v>
      </c>
      <c r="G1446" s="160">
        <f>Nonpt_src_summary!I1446</f>
        <v>0</v>
      </c>
      <c r="H1446" s="124">
        <f>Nonpt_src_summary!J1446</f>
        <v>0</v>
      </c>
      <c r="I1446" s="124">
        <f>Nonpt_src_summary!K1446</f>
        <v>0</v>
      </c>
      <c r="J1446" s="124">
        <f>Nonpt_src_summary!L1446</f>
        <v>0</v>
      </c>
      <c r="K1446" s="125">
        <f>Nonpt_src_summary!M1446</f>
        <v>0</v>
      </c>
    </row>
    <row r="1447" spans="1:11">
      <c r="A1447" s="31" t="s">
        <v>151</v>
      </c>
      <c r="B1447" s="31" t="str">
        <f>Nonpt_src_summary!B1447</f>
        <v>Tribal</v>
      </c>
      <c r="C1447" s="31">
        <f>Nonpt_src_summary!E1447</f>
        <v>38</v>
      </c>
      <c r="D1447" s="31" t="str">
        <f>Nonpt_src_summary!F1447</f>
        <v>38053</v>
      </c>
      <c r="E1447" s="31" t="str">
        <f>Nonpt_src_summary!G1447</f>
        <v>2310023302</v>
      </c>
      <c r="F1447" s="31" t="str">
        <f>Nonpt_src_summary!H1447</f>
        <v>Nonpoint Compressor Engines</v>
      </c>
      <c r="G1447" s="160">
        <f>Nonpt_src_summary!I1447</f>
        <v>0</v>
      </c>
      <c r="H1447" s="124">
        <f>Nonpt_src_summary!J1447</f>
        <v>0</v>
      </c>
      <c r="I1447" s="124">
        <f>Nonpt_src_summary!K1447</f>
        <v>0</v>
      </c>
      <c r="J1447" s="124">
        <f>Nonpt_src_summary!L1447</f>
        <v>0</v>
      </c>
      <c r="K1447" s="125">
        <f>Nonpt_src_summary!M1447</f>
        <v>0</v>
      </c>
    </row>
    <row r="1448" spans="1:11">
      <c r="A1448" s="31" t="s">
        <v>151</v>
      </c>
      <c r="B1448" s="31" t="str">
        <f>Nonpt_src_summary!B1448</f>
        <v>Tribal</v>
      </c>
      <c r="C1448" s="31">
        <f>Nonpt_src_summary!E1448</f>
        <v>38</v>
      </c>
      <c r="D1448" s="31" t="str">
        <f>Nonpt_src_summary!F1448</f>
        <v>38055</v>
      </c>
      <c r="E1448" s="31" t="str">
        <f>Nonpt_src_summary!G1448</f>
        <v>2310021102</v>
      </c>
      <c r="F1448" s="31" t="str">
        <f>Nonpt_src_summary!H1448</f>
        <v>Nonpoint Compressor Engines</v>
      </c>
      <c r="G1448" s="160">
        <f>Nonpt_src_summary!I1448</f>
        <v>0</v>
      </c>
      <c r="H1448" s="124">
        <f>Nonpt_src_summary!J1448</f>
        <v>0</v>
      </c>
      <c r="I1448" s="124">
        <f>Nonpt_src_summary!K1448</f>
        <v>0</v>
      </c>
      <c r="J1448" s="124">
        <f>Nonpt_src_summary!L1448</f>
        <v>0</v>
      </c>
      <c r="K1448" s="125">
        <f>Nonpt_src_summary!M1448</f>
        <v>0</v>
      </c>
    </row>
    <row r="1449" spans="1:11">
      <c r="A1449" s="31" t="s">
        <v>151</v>
      </c>
      <c r="B1449" s="31" t="str">
        <f>Nonpt_src_summary!B1449</f>
        <v>Tribal</v>
      </c>
      <c r="C1449" s="31">
        <f>Nonpt_src_summary!E1449</f>
        <v>38</v>
      </c>
      <c r="D1449" s="31" t="str">
        <f>Nonpt_src_summary!F1449</f>
        <v>38055</v>
      </c>
      <c r="E1449" s="31" t="str">
        <f>Nonpt_src_summary!G1449</f>
        <v>2310021202</v>
      </c>
      <c r="F1449" s="31" t="str">
        <f>Nonpt_src_summary!H1449</f>
        <v>Nonpoint Compressor Engines</v>
      </c>
      <c r="G1449" s="160">
        <f>Nonpt_src_summary!I1449</f>
        <v>0</v>
      </c>
      <c r="H1449" s="124">
        <f>Nonpt_src_summary!J1449</f>
        <v>0</v>
      </c>
      <c r="I1449" s="124">
        <f>Nonpt_src_summary!K1449</f>
        <v>0</v>
      </c>
      <c r="J1449" s="124">
        <f>Nonpt_src_summary!L1449</f>
        <v>0</v>
      </c>
      <c r="K1449" s="125">
        <f>Nonpt_src_summary!M1449</f>
        <v>0</v>
      </c>
    </row>
    <row r="1450" spans="1:11">
      <c r="A1450" s="31" t="s">
        <v>151</v>
      </c>
      <c r="B1450" s="31" t="str">
        <f>Nonpt_src_summary!B1450</f>
        <v>Tribal</v>
      </c>
      <c r="C1450" s="31">
        <f>Nonpt_src_summary!E1450</f>
        <v>38</v>
      </c>
      <c r="D1450" s="31" t="str">
        <f>Nonpt_src_summary!F1450</f>
        <v>38055</v>
      </c>
      <c r="E1450" s="31" t="str">
        <f>Nonpt_src_summary!G1450</f>
        <v>2310021302</v>
      </c>
      <c r="F1450" s="31" t="str">
        <f>Nonpt_src_summary!H1450</f>
        <v>Nonpoint Compressor Engines</v>
      </c>
      <c r="G1450" s="160">
        <f>Nonpt_src_summary!I1450</f>
        <v>0</v>
      </c>
      <c r="H1450" s="124">
        <f>Nonpt_src_summary!J1450</f>
        <v>0</v>
      </c>
      <c r="I1450" s="124">
        <f>Nonpt_src_summary!K1450</f>
        <v>0</v>
      </c>
      <c r="J1450" s="124">
        <f>Nonpt_src_summary!L1450</f>
        <v>0</v>
      </c>
      <c r="K1450" s="125">
        <f>Nonpt_src_summary!M1450</f>
        <v>0</v>
      </c>
    </row>
    <row r="1451" spans="1:11">
      <c r="A1451" s="31" t="s">
        <v>151</v>
      </c>
      <c r="B1451" s="31" t="str">
        <f>Nonpt_src_summary!B1451</f>
        <v>Tribal</v>
      </c>
      <c r="C1451" s="31">
        <f>Nonpt_src_summary!E1451</f>
        <v>38</v>
      </c>
      <c r="D1451" s="31" t="str">
        <f>Nonpt_src_summary!F1451</f>
        <v>38055</v>
      </c>
      <c r="E1451" s="31" t="str">
        <f>Nonpt_src_summary!G1451</f>
        <v>2310023102</v>
      </c>
      <c r="F1451" s="31" t="str">
        <f>Nonpt_src_summary!H1451</f>
        <v>Nonpoint Compressor Engines</v>
      </c>
      <c r="G1451" s="160">
        <f>Nonpt_src_summary!I1451</f>
        <v>0</v>
      </c>
      <c r="H1451" s="124">
        <f>Nonpt_src_summary!J1451</f>
        <v>0</v>
      </c>
      <c r="I1451" s="124">
        <f>Nonpt_src_summary!K1451</f>
        <v>0</v>
      </c>
      <c r="J1451" s="124">
        <f>Nonpt_src_summary!L1451</f>
        <v>0</v>
      </c>
      <c r="K1451" s="125">
        <f>Nonpt_src_summary!M1451</f>
        <v>0</v>
      </c>
    </row>
    <row r="1452" spans="1:11">
      <c r="A1452" s="31" t="s">
        <v>151</v>
      </c>
      <c r="B1452" s="31" t="str">
        <f>Nonpt_src_summary!B1452</f>
        <v>Tribal</v>
      </c>
      <c r="C1452" s="31">
        <f>Nonpt_src_summary!E1452</f>
        <v>38</v>
      </c>
      <c r="D1452" s="31" t="str">
        <f>Nonpt_src_summary!F1452</f>
        <v>38055</v>
      </c>
      <c r="E1452" s="31" t="str">
        <f>Nonpt_src_summary!G1452</f>
        <v>2310023202</v>
      </c>
      <c r="F1452" s="31" t="str">
        <f>Nonpt_src_summary!H1452</f>
        <v>Nonpoint Compressor Engines</v>
      </c>
      <c r="G1452" s="160">
        <f>Nonpt_src_summary!I1452</f>
        <v>0</v>
      </c>
      <c r="H1452" s="124">
        <f>Nonpt_src_summary!J1452</f>
        <v>0</v>
      </c>
      <c r="I1452" s="124">
        <f>Nonpt_src_summary!K1452</f>
        <v>0</v>
      </c>
      <c r="J1452" s="124">
        <f>Nonpt_src_summary!L1452</f>
        <v>0</v>
      </c>
      <c r="K1452" s="125">
        <f>Nonpt_src_summary!M1452</f>
        <v>0</v>
      </c>
    </row>
    <row r="1453" spans="1:11">
      <c r="A1453" s="31" t="s">
        <v>151</v>
      </c>
      <c r="B1453" s="31" t="str">
        <f>Nonpt_src_summary!B1453</f>
        <v>Tribal</v>
      </c>
      <c r="C1453" s="31">
        <f>Nonpt_src_summary!E1453</f>
        <v>38</v>
      </c>
      <c r="D1453" s="31" t="str">
        <f>Nonpt_src_summary!F1453</f>
        <v>38055</v>
      </c>
      <c r="E1453" s="31" t="str">
        <f>Nonpt_src_summary!G1453</f>
        <v>2310023302</v>
      </c>
      <c r="F1453" s="31" t="str">
        <f>Nonpt_src_summary!H1453</f>
        <v>Nonpoint Compressor Engines</v>
      </c>
      <c r="G1453" s="160">
        <f>Nonpt_src_summary!I1453</f>
        <v>0</v>
      </c>
      <c r="H1453" s="124">
        <f>Nonpt_src_summary!J1453</f>
        <v>0</v>
      </c>
      <c r="I1453" s="124">
        <f>Nonpt_src_summary!K1453</f>
        <v>0</v>
      </c>
      <c r="J1453" s="124">
        <f>Nonpt_src_summary!L1453</f>
        <v>0</v>
      </c>
      <c r="K1453" s="125">
        <f>Nonpt_src_summary!M1453</f>
        <v>0</v>
      </c>
    </row>
    <row r="1454" spans="1:11">
      <c r="A1454" s="31" t="s">
        <v>151</v>
      </c>
      <c r="B1454" s="31" t="str">
        <f>Nonpt_src_summary!B1454</f>
        <v>Tribal</v>
      </c>
      <c r="C1454" s="31">
        <f>Nonpt_src_summary!E1454</f>
        <v>38</v>
      </c>
      <c r="D1454" s="31" t="str">
        <f>Nonpt_src_summary!F1454</f>
        <v>38061</v>
      </c>
      <c r="E1454" s="31" t="str">
        <f>Nonpt_src_summary!G1454</f>
        <v>2310021102</v>
      </c>
      <c r="F1454" s="31" t="str">
        <f>Nonpt_src_summary!H1454</f>
        <v>Nonpoint Compressor Engines</v>
      </c>
      <c r="G1454" s="160">
        <f>Nonpt_src_summary!I1454</f>
        <v>0</v>
      </c>
      <c r="H1454" s="124">
        <f>Nonpt_src_summary!J1454</f>
        <v>0</v>
      </c>
      <c r="I1454" s="124">
        <f>Nonpt_src_summary!K1454</f>
        <v>0</v>
      </c>
      <c r="J1454" s="124">
        <f>Nonpt_src_summary!L1454</f>
        <v>0</v>
      </c>
      <c r="K1454" s="125">
        <f>Nonpt_src_summary!M1454</f>
        <v>0</v>
      </c>
    </row>
    <row r="1455" spans="1:11">
      <c r="A1455" s="31" t="s">
        <v>151</v>
      </c>
      <c r="B1455" s="31" t="str">
        <f>Nonpt_src_summary!B1455</f>
        <v>Tribal</v>
      </c>
      <c r="C1455" s="31">
        <f>Nonpt_src_summary!E1455</f>
        <v>38</v>
      </c>
      <c r="D1455" s="31" t="str">
        <f>Nonpt_src_summary!F1455</f>
        <v>38061</v>
      </c>
      <c r="E1455" s="31" t="str">
        <f>Nonpt_src_summary!G1455</f>
        <v>2310021202</v>
      </c>
      <c r="F1455" s="31" t="str">
        <f>Nonpt_src_summary!H1455</f>
        <v>Nonpoint Compressor Engines</v>
      </c>
      <c r="G1455" s="160">
        <f>Nonpt_src_summary!I1455</f>
        <v>0</v>
      </c>
      <c r="H1455" s="124">
        <f>Nonpt_src_summary!J1455</f>
        <v>0</v>
      </c>
      <c r="I1455" s="124">
        <f>Nonpt_src_summary!K1455</f>
        <v>0</v>
      </c>
      <c r="J1455" s="124">
        <f>Nonpt_src_summary!L1455</f>
        <v>0</v>
      </c>
      <c r="K1455" s="125">
        <f>Nonpt_src_summary!M1455</f>
        <v>0</v>
      </c>
    </row>
    <row r="1456" spans="1:11">
      <c r="A1456" s="31" t="s">
        <v>151</v>
      </c>
      <c r="B1456" s="31" t="str">
        <f>Nonpt_src_summary!B1456</f>
        <v>Tribal</v>
      </c>
      <c r="C1456" s="31">
        <f>Nonpt_src_summary!E1456</f>
        <v>38</v>
      </c>
      <c r="D1456" s="31" t="str">
        <f>Nonpt_src_summary!F1456</f>
        <v>38061</v>
      </c>
      <c r="E1456" s="31" t="str">
        <f>Nonpt_src_summary!G1456</f>
        <v>2310021302</v>
      </c>
      <c r="F1456" s="31" t="str">
        <f>Nonpt_src_summary!H1456</f>
        <v>Nonpoint Compressor Engines</v>
      </c>
      <c r="G1456" s="160">
        <f>Nonpt_src_summary!I1456</f>
        <v>0</v>
      </c>
      <c r="H1456" s="124">
        <f>Nonpt_src_summary!J1456</f>
        <v>0</v>
      </c>
      <c r="I1456" s="124">
        <f>Nonpt_src_summary!K1456</f>
        <v>0</v>
      </c>
      <c r="J1456" s="124">
        <f>Nonpt_src_summary!L1456</f>
        <v>0</v>
      </c>
      <c r="K1456" s="125">
        <f>Nonpt_src_summary!M1456</f>
        <v>0</v>
      </c>
    </row>
    <row r="1457" spans="1:11">
      <c r="A1457" s="31" t="s">
        <v>151</v>
      </c>
      <c r="B1457" s="31" t="str">
        <f>Nonpt_src_summary!B1457</f>
        <v>Tribal</v>
      </c>
      <c r="C1457" s="31">
        <f>Nonpt_src_summary!E1457</f>
        <v>38</v>
      </c>
      <c r="D1457" s="31" t="str">
        <f>Nonpt_src_summary!F1457</f>
        <v>38061</v>
      </c>
      <c r="E1457" s="31" t="str">
        <f>Nonpt_src_summary!G1457</f>
        <v>2310023102</v>
      </c>
      <c r="F1457" s="31" t="str">
        <f>Nonpt_src_summary!H1457</f>
        <v>Nonpoint Compressor Engines</v>
      </c>
      <c r="G1457" s="160">
        <f>Nonpt_src_summary!I1457</f>
        <v>0</v>
      </c>
      <c r="H1457" s="124">
        <f>Nonpt_src_summary!J1457</f>
        <v>0</v>
      </c>
      <c r="I1457" s="124">
        <f>Nonpt_src_summary!K1457</f>
        <v>0</v>
      </c>
      <c r="J1457" s="124">
        <f>Nonpt_src_summary!L1457</f>
        <v>0</v>
      </c>
      <c r="K1457" s="125">
        <f>Nonpt_src_summary!M1457</f>
        <v>0</v>
      </c>
    </row>
    <row r="1458" spans="1:11">
      <c r="A1458" s="31" t="s">
        <v>151</v>
      </c>
      <c r="B1458" s="31" t="str">
        <f>Nonpt_src_summary!B1458</f>
        <v>Tribal</v>
      </c>
      <c r="C1458" s="31">
        <f>Nonpt_src_summary!E1458</f>
        <v>38</v>
      </c>
      <c r="D1458" s="31" t="str">
        <f>Nonpt_src_summary!F1458</f>
        <v>38061</v>
      </c>
      <c r="E1458" s="31" t="str">
        <f>Nonpt_src_summary!G1458</f>
        <v>2310023202</v>
      </c>
      <c r="F1458" s="31" t="str">
        <f>Nonpt_src_summary!H1458</f>
        <v>Nonpoint Compressor Engines</v>
      </c>
      <c r="G1458" s="160">
        <f>Nonpt_src_summary!I1458</f>
        <v>0</v>
      </c>
      <c r="H1458" s="124">
        <f>Nonpt_src_summary!J1458</f>
        <v>0</v>
      </c>
      <c r="I1458" s="124">
        <f>Nonpt_src_summary!K1458</f>
        <v>0</v>
      </c>
      <c r="J1458" s="124">
        <f>Nonpt_src_summary!L1458</f>
        <v>0</v>
      </c>
      <c r="K1458" s="125">
        <f>Nonpt_src_summary!M1458</f>
        <v>0</v>
      </c>
    </row>
    <row r="1459" spans="1:11">
      <c r="A1459" s="31" t="s">
        <v>151</v>
      </c>
      <c r="B1459" s="31" t="str">
        <f>Nonpt_src_summary!B1459</f>
        <v>Tribal</v>
      </c>
      <c r="C1459" s="31">
        <f>Nonpt_src_summary!E1459</f>
        <v>38</v>
      </c>
      <c r="D1459" s="31" t="str">
        <f>Nonpt_src_summary!F1459</f>
        <v>38061</v>
      </c>
      <c r="E1459" s="31" t="str">
        <f>Nonpt_src_summary!G1459</f>
        <v>2310023302</v>
      </c>
      <c r="F1459" s="31" t="str">
        <f>Nonpt_src_summary!H1459</f>
        <v>Nonpoint Compressor Engines</v>
      </c>
      <c r="G1459" s="160">
        <f>Nonpt_src_summary!I1459</f>
        <v>0</v>
      </c>
      <c r="H1459" s="124">
        <f>Nonpt_src_summary!J1459</f>
        <v>0</v>
      </c>
      <c r="I1459" s="124">
        <f>Nonpt_src_summary!K1459</f>
        <v>0</v>
      </c>
      <c r="J1459" s="124">
        <f>Nonpt_src_summary!L1459</f>
        <v>0</v>
      </c>
      <c r="K1459" s="125">
        <f>Nonpt_src_summary!M1459</f>
        <v>0</v>
      </c>
    </row>
    <row r="1460" spans="1:11">
      <c r="A1460" s="31" t="s">
        <v>151</v>
      </c>
      <c r="B1460" s="31" t="str">
        <f>Nonpt_src_summary!B1460</f>
        <v>Tribal</v>
      </c>
      <c r="C1460" s="31">
        <f>Nonpt_src_summary!E1460</f>
        <v>30</v>
      </c>
      <c r="D1460" s="31" t="str">
        <f>Nonpt_src_summary!F1460</f>
        <v>30071</v>
      </c>
      <c r="E1460" s="31" t="str">
        <f>Nonpt_src_summary!G1460</f>
        <v>2310021102</v>
      </c>
      <c r="F1460" s="31" t="str">
        <f>Nonpt_src_summary!H1460</f>
        <v>Nonpoint Compressor Engines</v>
      </c>
      <c r="G1460" s="160">
        <f>Nonpt_src_summary!I1460</f>
        <v>0</v>
      </c>
      <c r="H1460" s="124">
        <f>Nonpt_src_summary!J1460</f>
        <v>0</v>
      </c>
      <c r="I1460" s="124">
        <f>Nonpt_src_summary!K1460</f>
        <v>0</v>
      </c>
      <c r="J1460" s="124">
        <f>Nonpt_src_summary!L1460</f>
        <v>0</v>
      </c>
      <c r="K1460" s="125">
        <f>Nonpt_src_summary!M1460</f>
        <v>0</v>
      </c>
    </row>
    <row r="1461" spans="1:11">
      <c r="A1461" s="31" t="s">
        <v>151</v>
      </c>
      <c r="B1461" s="31" t="str">
        <f>Nonpt_src_summary!B1461</f>
        <v>Tribal</v>
      </c>
      <c r="C1461" s="31">
        <f>Nonpt_src_summary!E1461</f>
        <v>30</v>
      </c>
      <c r="D1461" s="31" t="str">
        <f>Nonpt_src_summary!F1461</f>
        <v>30071</v>
      </c>
      <c r="E1461" s="31" t="str">
        <f>Nonpt_src_summary!G1461</f>
        <v>2310021202</v>
      </c>
      <c r="F1461" s="31" t="str">
        <f>Nonpt_src_summary!H1461</f>
        <v>Nonpoint Compressor Engines</v>
      </c>
      <c r="G1461" s="160">
        <f>Nonpt_src_summary!I1461</f>
        <v>0</v>
      </c>
      <c r="H1461" s="124">
        <f>Nonpt_src_summary!J1461</f>
        <v>0</v>
      </c>
      <c r="I1461" s="124">
        <f>Nonpt_src_summary!K1461</f>
        <v>0</v>
      </c>
      <c r="J1461" s="124">
        <f>Nonpt_src_summary!L1461</f>
        <v>0</v>
      </c>
      <c r="K1461" s="125">
        <f>Nonpt_src_summary!M1461</f>
        <v>0</v>
      </c>
    </row>
    <row r="1462" spans="1:11">
      <c r="A1462" s="31" t="s">
        <v>151</v>
      </c>
      <c r="B1462" s="31" t="str">
        <f>Nonpt_src_summary!B1462</f>
        <v>Tribal</v>
      </c>
      <c r="C1462" s="31">
        <f>Nonpt_src_summary!E1462</f>
        <v>30</v>
      </c>
      <c r="D1462" s="31" t="str">
        <f>Nonpt_src_summary!F1462</f>
        <v>30071</v>
      </c>
      <c r="E1462" s="31" t="str">
        <f>Nonpt_src_summary!G1462</f>
        <v>2310021302</v>
      </c>
      <c r="F1462" s="31" t="str">
        <f>Nonpt_src_summary!H1462</f>
        <v>Nonpoint Compressor Engines</v>
      </c>
      <c r="G1462" s="160">
        <f>Nonpt_src_summary!I1462</f>
        <v>0</v>
      </c>
      <c r="H1462" s="124">
        <f>Nonpt_src_summary!J1462</f>
        <v>0</v>
      </c>
      <c r="I1462" s="124">
        <f>Nonpt_src_summary!K1462</f>
        <v>0</v>
      </c>
      <c r="J1462" s="124">
        <f>Nonpt_src_summary!L1462</f>
        <v>0</v>
      </c>
      <c r="K1462" s="125">
        <f>Nonpt_src_summary!M1462</f>
        <v>0</v>
      </c>
    </row>
    <row r="1463" spans="1:11">
      <c r="A1463" s="31" t="s">
        <v>151</v>
      </c>
      <c r="B1463" s="31" t="str">
        <f>Nonpt_src_summary!B1463</f>
        <v>Tribal</v>
      </c>
      <c r="C1463" s="31">
        <f>Nonpt_src_summary!E1463</f>
        <v>30</v>
      </c>
      <c r="D1463" s="31" t="str">
        <f>Nonpt_src_summary!F1463</f>
        <v>30071</v>
      </c>
      <c r="E1463" s="31" t="str">
        <f>Nonpt_src_summary!G1463</f>
        <v>2310023102</v>
      </c>
      <c r="F1463" s="31" t="str">
        <f>Nonpt_src_summary!H1463</f>
        <v>Nonpoint Compressor Engines</v>
      </c>
      <c r="G1463" s="160">
        <f>Nonpt_src_summary!I1463</f>
        <v>0</v>
      </c>
      <c r="H1463" s="124">
        <f>Nonpt_src_summary!J1463</f>
        <v>0</v>
      </c>
      <c r="I1463" s="124">
        <f>Nonpt_src_summary!K1463</f>
        <v>0</v>
      </c>
      <c r="J1463" s="124">
        <f>Nonpt_src_summary!L1463</f>
        <v>0</v>
      </c>
      <c r="K1463" s="125">
        <f>Nonpt_src_summary!M1463</f>
        <v>0</v>
      </c>
    </row>
    <row r="1464" spans="1:11">
      <c r="A1464" s="31" t="s">
        <v>151</v>
      </c>
      <c r="B1464" s="31" t="str">
        <f>Nonpt_src_summary!B1464</f>
        <v>Tribal</v>
      </c>
      <c r="C1464" s="31">
        <f>Nonpt_src_summary!E1464</f>
        <v>30</v>
      </c>
      <c r="D1464" s="31" t="str">
        <f>Nonpt_src_summary!F1464</f>
        <v>30071</v>
      </c>
      <c r="E1464" s="31" t="str">
        <f>Nonpt_src_summary!G1464</f>
        <v>2310023202</v>
      </c>
      <c r="F1464" s="31" t="str">
        <f>Nonpt_src_summary!H1464</f>
        <v>Nonpoint Compressor Engines</v>
      </c>
      <c r="G1464" s="160">
        <f>Nonpt_src_summary!I1464</f>
        <v>0</v>
      </c>
      <c r="H1464" s="124">
        <f>Nonpt_src_summary!J1464</f>
        <v>0</v>
      </c>
      <c r="I1464" s="124">
        <f>Nonpt_src_summary!K1464</f>
        <v>0</v>
      </c>
      <c r="J1464" s="124">
        <f>Nonpt_src_summary!L1464</f>
        <v>0</v>
      </c>
      <c r="K1464" s="125">
        <f>Nonpt_src_summary!M1464</f>
        <v>0</v>
      </c>
    </row>
    <row r="1465" spans="1:11">
      <c r="A1465" s="31" t="s">
        <v>151</v>
      </c>
      <c r="B1465" s="31" t="str">
        <f>Nonpt_src_summary!B1465</f>
        <v>Tribal</v>
      </c>
      <c r="C1465" s="31">
        <f>Nonpt_src_summary!E1465</f>
        <v>30</v>
      </c>
      <c r="D1465" s="31" t="str">
        <f>Nonpt_src_summary!F1465</f>
        <v>30071</v>
      </c>
      <c r="E1465" s="31" t="str">
        <f>Nonpt_src_summary!G1465</f>
        <v>2310023302</v>
      </c>
      <c r="F1465" s="31" t="str">
        <f>Nonpt_src_summary!H1465</f>
        <v>Nonpoint Compressor Engines</v>
      </c>
      <c r="G1465" s="160">
        <f>Nonpt_src_summary!I1465</f>
        <v>0</v>
      </c>
      <c r="H1465" s="124">
        <f>Nonpt_src_summary!J1465</f>
        <v>0</v>
      </c>
      <c r="I1465" s="124">
        <f>Nonpt_src_summary!K1465</f>
        <v>0</v>
      </c>
      <c r="J1465" s="124">
        <f>Nonpt_src_summary!L1465</f>
        <v>0</v>
      </c>
      <c r="K1465" s="125">
        <f>Nonpt_src_summary!M1465</f>
        <v>0</v>
      </c>
    </row>
    <row r="1466" spans="1:11">
      <c r="A1466" s="31" t="s">
        <v>151</v>
      </c>
      <c r="B1466" s="31" t="str">
        <f>Nonpt_src_summary!B1466</f>
        <v>Tribal</v>
      </c>
      <c r="C1466" s="31">
        <f>Nonpt_src_summary!E1466</f>
        <v>30</v>
      </c>
      <c r="D1466" s="31" t="str">
        <f>Nonpt_src_summary!F1466</f>
        <v>30079</v>
      </c>
      <c r="E1466" s="31" t="str">
        <f>Nonpt_src_summary!G1466</f>
        <v>2310021102</v>
      </c>
      <c r="F1466" s="31" t="str">
        <f>Nonpt_src_summary!H1466</f>
        <v>Nonpoint Compressor Engines</v>
      </c>
      <c r="G1466" s="160">
        <f>Nonpt_src_summary!I1466</f>
        <v>0</v>
      </c>
      <c r="H1466" s="124">
        <f>Nonpt_src_summary!J1466</f>
        <v>0</v>
      </c>
      <c r="I1466" s="124">
        <f>Nonpt_src_summary!K1466</f>
        <v>0</v>
      </c>
      <c r="J1466" s="124">
        <f>Nonpt_src_summary!L1466</f>
        <v>0</v>
      </c>
      <c r="K1466" s="125">
        <f>Nonpt_src_summary!M1466</f>
        <v>0</v>
      </c>
    </row>
    <row r="1467" spans="1:11">
      <c r="A1467" s="31" t="s">
        <v>151</v>
      </c>
      <c r="B1467" s="31" t="str">
        <f>Nonpt_src_summary!B1467</f>
        <v>Tribal</v>
      </c>
      <c r="C1467" s="31">
        <f>Nonpt_src_summary!E1467</f>
        <v>30</v>
      </c>
      <c r="D1467" s="31" t="str">
        <f>Nonpt_src_summary!F1467</f>
        <v>30079</v>
      </c>
      <c r="E1467" s="31" t="str">
        <f>Nonpt_src_summary!G1467</f>
        <v>2310021202</v>
      </c>
      <c r="F1467" s="31" t="str">
        <f>Nonpt_src_summary!H1467</f>
        <v>Nonpoint Compressor Engines</v>
      </c>
      <c r="G1467" s="160">
        <f>Nonpt_src_summary!I1467</f>
        <v>0</v>
      </c>
      <c r="H1467" s="124">
        <f>Nonpt_src_summary!J1467</f>
        <v>0</v>
      </c>
      <c r="I1467" s="124">
        <f>Nonpt_src_summary!K1467</f>
        <v>0</v>
      </c>
      <c r="J1467" s="124">
        <f>Nonpt_src_summary!L1467</f>
        <v>0</v>
      </c>
      <c r="K1467" s="125">
        <f>Nonpt_src_summary!M1467</f>
        <v>0</v>
      </c>
    </row>
    <row r="1468" spans="1:11">
      <c r="A1468" s="31" t="s">
        <v>151</v>
      </c>
      <c r="B1468" s="31" t="str">
        <f>Nonpt_src_summary!B1468</f>
        <v>Tribal</v>
      </c>
      <c r="C1468" s="31">
        <f>Nonpt_src_summary!E1468</f>
        <v>30</v>
      </c>
      <c r="D1468" s="31" t="str">
        <f>Nonpt_src_summary!F1468</f>
        <v>30079</v>
      </c>
      <c r="E1468" s="31" t="str">
        <f>Nonpt_src_summary!G1468</f>
        <v>2310021302</v>
      </c>
      <c r="F1468" s="31" t="str">
        <f>Nonpt_src_summary!H1468</f>
        <v>Nonpoint Compressor Engines</v>
      </c>
      <c r="G1468" s="160">
        <f>Nonpt_src_summary!I1468</f>
        <v>0</v>
      </c>
      <c r="H1468" s="124">
        <f>Nonpt_src_summary!J1468</f>
        <v>0</v>
      </c>
      <c r="I1468" s="124">
        <f>Nonpt_src_summary!K1468</f>
        <v>0</v>
      </c>
      <c r="J1468" s="124">
        <f>Nonpt_src_summary!L1468</f>
        <v>0</v>
      </c>
      <c r="K1468" s="125">
        <f>Nonpt_src_summary!M1468</f>
        <v>0</v>
      </c>
    </row>
    <row r="1469" spans="1:11">
      <c r="A1469" s="31" t="s">
        <v>151</v>
      </c>
      <c r="B1469" s="31" t="str">
        <f>Nonpt_src_summary!B1469</f>
        <v>Tribal</v>
      </c>
      <c r="C1469" s="31">
        <f>Nonpt_src_summary!E1469</f>
        <v>30</v>
      </c>
      <c r="D1469" s="31" t="str">
        <f>Nonpt_src_summary!F1469</f>
        <v>30079</v>
      </c>
      <c r="E1469" s="31" t="str">
        <f>Nonpt_src_summary!G1469</f>
        <v>2310023102</v>
      </c>
      <c r="F1469" s="31" t="str">
        <f>Nonpt_src_summary!H1469</f>
        <v>Nonpoint Compressor Engines</v>
      </c>
      <c r="G1469" s="160">
        <f>Nonpt_src_summary!I1469</f>
        <v>0</v>
      </c>
      <c r="H1469" s="124">
        <f>Nonpt_src_summary!J1469</f>
        <v>0</v>
      </c>
      <c r="I1469" s="124">
        <f>Nonpt_src_summary!K1469</f>
        <v>0</v>
      </c>
      <c r="J1469" s="124">
        <f>Nonpt_src_summary!L1469</f>
        <v>0</v>
      </c>
      <c r="K1469" s="125">
        <f>Nonpt_src_summary!M1469</f>
        <v>0</v>
      </c>
    </row>
    <row r="1470" spans="1:11">
      <c r="A1470" s="31" t="s">
        <v>151</v>
      </c>
      <c r="B1470" s="31" t="str">
        <f>Nonpt_src_summary!B1470</f>
        <v>Tribal</v>
      </c>
      <c r="C1470" s="31">
        <f>Nonpt_src_summary!E1470</f>
        <v>30</v>
      </c>
      <c r="D1470" s="31" t="str">
        <f>Nonpt_src_summary!F1470</f>
        <v>30079</v>
      </c>
      <c r="E1470" s="31" t="str">
        <f>Nonpt_src_summary!G1470</f>
        <v>2310023202</v>
      </c>
      <c r="F1470" s="31" t="str">
        <f>Nonpt_src_summary!H1470</f>
        <v>Nonpoint Compressor Engines</v>
      </c>
      <c r="G1470" s="160">
        <f>Nonpt_src_summary!I1470</f>
        <v>0</v>
      </c>
      <c r="H1470" s="124">
        <f>Nonpt_src_summary!J1470</f>
        <v>0</v>
      </c>
      <c r="I1470" s="124">
        <f>Nonpt_src_summary!K1470</f>
        <v>0</v>
      </c>
      <c r="J1470" s="124">
        <f>Nonpt_src_summary!L1470</f>
        <v>0</v>
      </c>
      <c r="K1470" s="125">
        <f>Nonpt_src_summary!M1470</f>
        <v>0</v>
      </c>
    </row>
    <row r="1471" spans="1:11">
      <c r="A1471" s="31" t="s">
        <v>151</v>
      </c>
      <c r="B1471" s="31" t="str">
        <f>Nonpt_src_summary!B1471</f>
        <v>Tribal</v>
      </c>
      <c r="C1471" s="31">
        <f>Nonpt_src_summary!E1471</f>
        <v>30</v>
      </c>
      <c r="D1471" s="31" t="str">
        <f>Nonpt_src_summary!F1471</f>
        <v>30079</v>
      </c>
      <c r="E1471" s="31" t="str">
        <f>Nonpt_src_summary!G1471</f>
        <v>2310023302</v>
      </c>
      <c r="F1471" s="31" t="str">
        <f>Nonpt_src_summary!H1471</f>
        <v>Nonpoint Compressor Engines</v>
      </c>
      <c r="G1471" s="160">
        <f>Nonpt_src_summary!I1471</f>
        <v>0</v>
      </c>
      <c r="H1471" s="124">
        <f>Nonpt_src_summary!J1471</f>
        <v>0</v>
      </c>
      <c r="I1471" s="124">
        <f>Nonpt_src_summary!K1471</f>
        <v>0</v>
      </c>
      <c r="J1471" s="124">
        <f>Nonpt_src_summary!L1471</f>
        <v>0</v>
      </c>
      <c r="K1471" s="125">
        <f>Nonpt_src_summary!M1471</f>
        <v>0</v>
      </c>
    </row>
    <row r="1472" spans="1:11">
      <c r="A1472" s="31" t="s">
        <v>151</v>
      </c>
      <c r="B1472" s="31" t="str">
        <f>Nonpt_src_summary!B1472</f>
        <v>Tribal</v>
      </c>
      <c r="C1472" s="31">
        <f>Nonpt_src_summary!E1472</f>
        <v>38</v>
      </c>
      <c r="D1472" s="31" t="str">
        <f>Nonpt_src_summary!F1472</f>
        <v>38075</v>
      </c>
      <c r="E1472" s="31" t="str">
        <f>Nonpt_src_summary!G1472</f>
        <v>2310021102</v>
      </c>
      <c r="F1472" s="31" t="str">
        <f>Nonpt_src_summary!H1472</f>
        <v>Nonpoint Compressor Engines</v>
      </c>
      <c r="G1472" s="160">
        <f>Nonpt_src_summary!I1472</f>
        <v>0</v>
      </c>
      <c r="H1472" s="124">
        <f>Nonpt_src_summary!J1472</f>
        <v>0</v>
      </c>
      <c r="I1472" s="124">
        <f>Nonpt_src_summary!K1472</f>
        <v>0</v>
      </c>
      <c r="J1472" s="124">
        <f>Nonpt_src_summary!L1472</f>
        <v>0</v>
      </c>
      <c r="K1472" s="125">
        <f>Nonpt_src_summary!M1472</f>
        <v>0</v>
      </c>
    </row>
    <row r="1473" spans="1:11">
      <c r="A1473" s="31" t="s">
        <v>151</v>
      </c>
      <c r="B1473" s="31" t="str">
        <f>Nonpt_src_summary!B1473</f>
        <v>Tribal</v>
      </c>
      <c r="C1473" s="31">
        <f>Nonpt_src_summary!E1473</f>
        <v>38</v>
      </c>
      <c r="D1473" s="31" t="str">
        <f>Nonpt_src_summary!F1473</f>
        <v>38075</v>
      </c>
      <c r="E1473" s="31" t="str">
        <f>Nonpt_src_summary!G1473</f>
        <v>2310021202</v>
      </c>
      <c r="F1473" s="31" t="str">
        <f>Nonpt_src_summary!H1473</f>
        <v>Nonpoint Compressor Engines</v>
      </c>
      <c r="G1473" s="160">
        <f>Nonpt_src_summary!I1473</f>
        <v>0</v>
      </c>
      <c r="H1473" s="124">
        <f>Nonpt_src_summary!J1473</f>
        <v>0</v>
      </c>
      <c r="I1473" s="124">
        <f>Nonpt_src_summary!K1473</f>
        <v>0</v>
      </c>
      <c r="J1473" s="124">
        <f>Nonpt_src_summary!L1473</f>
        <v>0</v>
      </c>
      <c r="K1473" s="125">
        <f>Nonpt_src_summary!M1473</f>
        <v>0</v>
      </c>
    </row>
    <row r="1474" spans="1:11">
      <c r="A1474" s="31" t="s">
        <v>151</v>
      </c>
      <c r="B1474" s="31" t="str">
        <f>Nonpt_src_summary!B1474</f>
        <v>Tribal</v>
      </c>
      <c r="C1474" s="31">
        <f>Nonpt_src_summary!E1474</f>
        <v>38</v>
      </c>
      <c r="D1474" s="31" t="str">
        <f>Nonpt_src_summary!F1474</f>
        <v>38075</v>
      </c>
      <c r="E1474" s="31" t="str">
        <f>Nonpt_src_summary!G1474</f>
        <v>2310021302</v>
      </c>
      <c r="F1474" s="31" t="str">
        <f>Nonpt_src_summary!H1474</f>
        <v>Nonpoint Compressor Engines</v>
      </c>
      <c r="G1474" s="160">
        <f>Nonpt_src_summary!I1474</f>
        <v>0</v>
      </c>
      <c r="H1474" s="124">
        <f>Nonpt_src_summary!J1474</f>
        <v>0</v>
      </c>
      <c r="I1474" s="124">
        <f>Nonpt_src_summary!K1474</f>
        <v>0</v>
      </c>
      <c r="J1474" s="124">
        <f>Nonpt_src_summary!L1474</f>
        <v>0</v>
      </c>
      <c r="K1474" s="125">
        <f>Nonpt_src_summary!M1474</f>
        <v>0</v>
      </c>
    </row>
    <row r="1475" spans="1:11">
      <c r="A1475" s="31" t="s">
        <v>151</v>
      </c>
      <c r="B1475" s="31" t="str">
        <f>Nonpt_src_summary!B1475</f>
        <v>Tribal</v>
      </c>
      <c r="C1475" s="31">
        <f>Nonpt_src_summary!E1475</f>
        <v>38</v>
      </c>
      <c r="D1475" s="31" t="str">
        <f>Nonpt_src_summary!F1475</f>
        <v>38075</v>
      </c>
      <c r="E1475" s="31" t="str">
        <f>Nonpt_src_summary!G1475</f>
        <v>2310023102</v>
      </c>
      <c r="F1475" s="31" t="str">
        <f>Nonpt_src_summary!H1475</f>
        <v>Nonpoint Compressor Engines</v>
      </c>
      <c r="G1475" s="160">
        <f>Nonpt_src_summary!I1475</f>
        <v>0</v>
      </c>
      <c r="H1475" s="124">
        <f>Nonpt_src_summary!J1475</f>
        <v>0</v>
      </c>
      <c r="I1475" s="124">
        <f>Nonpt_src_summary!K1475</f>
        <v>0</v>
      </c>
      <c r="J1475" s="124">
        <f>Nonpt_src_summary!L1475</f>
        <v>0</v>
      </c>
      <c r="K1475" s="125">
        <f>Nonpt_src_summary!M1475</f>
        <v>0</v>
      </c>
    </row>
    <row r="1476" spans="1:11">
      <c r="A1476" s="31" t="s">
        <v>151</v>
      </c>
      <c r="B1476" s="31" t="str">
        <f>Nonpt_src_summary!B1476</f>
        <v>Tribal</v>
      </c>
      <c r="C1476" s="31">
        <f>Nonpt_src_summary!E1476</f>
        <v>38</v>
      </c>
      <c r="D1476" s="31" t="str">
        <f>Nonpt_src_summary!F1476</f>
        <v>38075</v>
      </c>
      <c r="E1476" s="31" t="str">
        <f>Nonpt_src_summary!G1476</f>
        <v>2310023202</v>
      </c>
      <c r="F1476" s="31" t="str">
        <f>Nonpt_src_summary!H1476</f>
        <v>Nonpoint Compressor Engines</v>
      </c>
      <c r="G1476" s="160">
        <f>Nonpt_src_summary!I1476</f>
        <v>0</v>
      </c>
      <c r="H1476" s="124">
        <f>Nonpt_src_summary!J1476</f>
        <v>0</v>
      </c>
      <c r="I1476" s="124">
        <f>Nonpt_src_summary!K1476</f>
        <v>0</v>
      </c>
      <c r="J1476" s="124">
        <f>Nonpt_src_summary!L1476</f>
        <v>0</v>
      </c>
      <c r="K1476" s="125">
        <f>Nonpt_src_summary!M1476</f>
        <v>0</v>
      </c>
    </row>
    <row r="1477" spans="1:11">
      <c r="A1477" s="31" t="s">
        <v>151</v>
      </c>
      <c r="B1477" s="31" t="str">
        <f>Nonpt_src_summary!B1477</f>
        <v>Tribal</v>
      </c>
      <c r="C1477" s="31">
        <f>Nonpt_src_summary!E1477</f>
        <v>38</v>
      </c>
      <c r="D1477" s="31" t="str">
        <f>Nonpt_src_summary!F1477</f>
        <v>38075</v>
      </c>
      <c r="E1477" s="31" t="str">
        <f>Nonpt_src_summary!G1477</f>
        <v>2310023302</v>
      </c>
      <c r="F1477" s="31" t="str">
        <f>Nonpt_src_summary!H1477</f>
        <v>Nonpoint Compressor Engines</v>
      </c>
      <c r="G1477" s="160">
        <f>Nonpt_src_summary!I1477</f>
        <v>0</v>
      </c>
      <c r="H1477" s="124">
        <f>Nonpt_src_summary!J1477</f>
        <v>0</v>
      </c>
      <c r="I1477" s="124">
        <f>Nonpt_src_summary!K1477</f>
        <v>0</v>
      </c>
      <c r="J1477" s="124">
        <f>Nonpt_src_summary!L1477</f>
        <v>0</v>
      </c>
      <c r="K1477" s="125">
        <f>Nonpt_src_summary!M1477</f>
        <v>0</v>
      </c>
    </row>
    <row r="1478" spans="1:11">
      <c r="A1478" s="31" t="s">
        <v>151</v>
      </c>
      <c r="B1478" s="31" t="str">
        <f>Nonpt_src_summary!B1478</f>
        <v>Tribal</v>
      </c>
      <c r="C1478" s="31">
        <f>Nonpt_src_summary!E1478</f>
        <v>30</v>
      </c>
      <c r="D1478" s="31" t="str">
        <f>Nonpt_src_summary!F1478</f>
        <v>30083</v>
      </c>
      <c r="E1478" s="31" t="str">
        <f>Nonpt_src_summary!G1478</f>
        <v>2310021102</v>
      </c>
      <c r="F1478" s="31" t="str">
        <f>Nonpt_src_summary!H1478</f>
        <v>Nonpoint Compressor Engines</v>
      </c>
      <c r="G1478" s="160">
        <f>Nonpt_src_summary!I1478</f>
        <v>0</v>
      </c>
      <c r="H1478" s="124">
        <f>Nonpt_src_summary!J1478</f>
        <v>0</v>
      </c>
      <c r="I1478" s="124">
        <f>Nonpt_src_summary!K1478</f>
        <v>0</v>
      </c>
      <c r="J1478" s="124">
        <f>Nonpt_src_summary!L1478</f>
        <v>0</v>
      </c>
      <c r="K1478" s="125">
        <f>Nonpt_src_summary!M1478</f>
        <v>0</v>
      </c>
    </row>
    <row r="1479" spans="1:11">
      <c r="A1479" s="31" t="s">
        <v>151</v>
      </c>
      <c r="B1479" s="31" t="str">
        <f>Nonpt_src_summary!B1479</f>
        <v>Tribal</v>
      </c>
      <c r="C1479" s="31">
        <f>Nonpt_src_summary!E1479</f>
        <v>30</v>
      </c>
      <c r="D1479" s="31" t="str">
        <f>Nonpt_src_summary!F1479</f>
        <v>30083</v>
      </c>
      <c r="E1479" s="31" t="str">
        <f>Nonpt_src_summary!G1479</f>
        <v>2310021202</v>
      </c>
      <c r="F1479" s="31" t="str">
        <f>Nonpt_src_summary!H1479</f>
        <v>Nonpoint Compressor Engines</v>
      </c>
      <c r="G1479" s="160">
        <f>Nonpt_src_summary!I1479</f>
        <v>0</v>
      </c>
      <c r="H1479" s="124">
        <f>Nonpt_src_summary!J1479</f>
        <v>0</v>
      </c>
      <c r="I1479" s="124">
        <f>Nonpt_src_summary!K1479</f>
        <v>0</v>
      </c>
      <c r="J1479" s="124">
        <f>Nonpt_src_summary!L1479</f>
        <v>0</v>
      </c>
      <c r="K1479" s="125">
        <f>Nonpt_src_summary!M1479</f>
        <v>0</v>
      </c>
    </row>
    <row r="1480" spans="1:11">
      <c r="A1480" s="31" t="s">
        <v>151</v>
      </c>
      <c r="B1480" s="31" t="str">
        <f>Nonpt_src_summary!B1480</f>
        <v>Tribal</v>
      </c>
      <c r="C1480" s="31">
        <f>Nonpt_src_summary!E1480</f>
        <v>30</v>
      </c>
      <c r="D1480" s="31" t="str">
        <f>Nonpt_src_summary!F1480</f>
        <v>30083</v>
      </c>
      <c r="E1480" s="31" t="str">
        <f>Nonpt_src_summary!G1480</f>
        <v>2310021302</v>
      </c>
      <c r="F1480" s="31" t="str">
        <f>Nonpt_src_summary!H1480</f>
        <v>Nonpoint Compressor Engines</v>
      </c>
      <c r="G1480" s="160">
        <f>Nonpt_src_summary!I1480</f>
        <v>0</v>
      </c>
      <c r="H1480" s="124">
        <f>Nonpt_src_summary!J1480</f>
        <v>0</v>
      </c>
      <c r="I1480" s="124">
        <f>Nonpt_src_summary!K1480</f>
        <v>0</v>
      </c>
      <c r="J1480" s="124">
        <f>Nonpt_src_summary!L1480</f>
        <v>0</v>
      </c>
      <c r="K1480" s="125">
        <f>Nonpt_src_summary!M1480</f>
        <v>0</v>
      </c>
    </row>
    <row r="1481" spans="1:11">
      <c r="A1481" s="31" t="s">
        <v>151</v>
      </c>
      <c r="B1481" s="31" t="str">
        <f>Nonpt_src_summary!B1481</f>
        <v>Tribal</v>
      </c>
      <c r="C1481" s="31">
        <f>Nonpt_src_summary!E1481</f>
        <v>30</v>
      </c>
      <c r="D1481" s="31" t="str">
        <f>Nonpt_src_summary!F1481</f>
        <v>30083</v>
      </c>
      <c r="E1481" s="31" t="str">
        <f>Nonpt_src_summary!G1481</f>
        <v>2310023102</v>
      </c>
      <c r="F1481" s="31" t="str">
        <f>Nonpt_src_summary!H1481</f>
        <v>Nonpoint Compressor Engines</v>
      </c>
      <c r="G1481" s="160">
        <f>Nonpt_src_summary!I1481</f>
        <v>0</v>
      </c>
      <c r="H1481" s="124">
        <f>Nonpt_src_summary!J1481</f>
        <v>0</v>
      </c>
      <c r="I1481" s="124">
        <f>Nonpt_src_summary!K1481</f>
        <v>0</v>
      </c>
      <c r="J1481" s="124">
        <f>Nonpt_src_summary!L1481</f>
        <v>0</v>
      </c>
      <c r="K1481" s="125">
        <f>Nonpt_src_summary!M1481</f>
        <v>0</v>
      </c>
    </row>
    <row r="1482" spans="1:11">
      <c r="A1482" s="31" t="s">
        <v>151</v>
      </c>
      <c r="B1482" s="31" t="str">
        <f>Nonpt_src_summary!B1482</f>
        <v>Tribal</v>
      </c>
      <c r="C1482" s="31">
        <f>Nonpt_src_summary!E1482</f>
        <v>30</v>
      </c>
      <c r="D1482" s="31" t="str">
        <f>Nonpt_src_summary!F1482</f>
        <v>30083</v>
      </c>
      <c r="E1482" s="31" t="str">
        <f>Nonpt_src_summary!G1482</f>
        <v>2310023202</v>
      </c>
      <c r="F1482" s="31" t="str">
        <f>Nonpt_src_summary!H1482</f>
        <v>Nonpoint Compressor Engines</v>
      </c>
      <c r="G1482" s="160">
        <f>Nonpt_src_summary!I1482</f>
        <v>0</v>
      </c>
      <c r="H1482" s="124">
        <f>Nonpt_src_summary!J1482</f>
        <v>0</v>
      </c>
      <c r="I1482" s="124">
        <f>Nonpt_src_summary!K1482</f>
        <v>0</v>
      </c>
      <c r="J1482" s="124">
        <f>Nonpt_src_summary!L1482</f>
        <v>0</v>
      </c>
      <c r="K1482" s="125">
        <f>Nonpt_src_summary!M1482</f>
        <v>0</v>
      </c>
    </row>
    <row r="1483" spans="1:11">
      <c r="A1483" s="31" t="s">
        <v>151</v>
      </c>
      <c r="B1483" s="31" t="str">
        <f>Nonpt_src_summary!B1483</f>
        <v>Tribal</v>
      </c>
      <c r="C1483" s="31">
        <f>Nonpt_src_summary!E1483</f>
        <v>30</v>
      </c>
      <c r="D1483" s="31" t="str">
        <f>Nonpt_src_summary!F1483</f>
        <v>30083</v>
      </c>
      <c r="E1483" s="31" t="str">
        <f>Nonpt_src_summary!G1483</f>
        <v>2310023302</v>
      </c>
      <c r="F1483" s="31" t="str">
        <f>Nonpt_src_summary!H1483</f>
        <v>Nonpoint Compressor Engines</v>
      </c>
      <c r="G1483" s="160">
        <f>Nonpt_src_summary!I1483</f>
        <v>0</v>
      </c>
      <c r="H1483" s="124">
        <f>Nonpt_src_summary!J1483</f>
        <v>0</v>
      </c>
      <c r="I1483" s="124">
        <f>Nonpt_src_summary!K1483</f>
        <v>0</v>
      </c>
      <c r="J1483" s="124">
        <f>Nonpt_src_summary!L1483</f>
        <v>0</v>
      </c>
      <c r="K1483" s="125">
        <f>Nonpt_src_summary!M1483</f>
        <v>0</v>
      </c>
    </row>
    <row r="1484" spans="1:11">
      <c r="A1484" s="31" t="s">
        <v>151</v>
      </c>
      <c r="B1484" s="31" t="str">
        <f>Nonpt_src_summary!B1484</f>
        <v>Tribal</v>
      </c>
      <c r="C1484" s="31">
        <f>Nonpt_src_summary!E1484</f>
        <v>30</v>
      </c>
      <c r="D1484" s="31" t="str">
        <f>Nonpt_src_summary!F1484</f>
        <v>30085</v>
      </c>
      <c r="E1484" s="31" t="str">
        <f>Nonpt_src_summary!G1484</f>
        <v>2310021102</v>
      </c>
      <c r="F1484" s="31" t="str">
        <f>Nonpt_src_summary!H1484</f>
        <v>Nonpoint Compressor Engines</v>
      </c>
      <c r="G1484" s="160">
        <f>Nonpt_src_summary!I1484</f>
        <v>0</v>
      </c>
      <c r="H1484" s="124">
        <f>Nonpt_src_summary!J1484</f>
        <v>0</v>
      </c>
      <c r="I1484" s="124">
        <f>Nonpt_src_summary!K1484</f>
        <v>0</v>
      </c>
      <c r="J1484" s="124">
        <f>Nonpt_src_summary!L1484</f>
        <v>0</v>
      </c>
      <c r="K1484" s="125">
        <f>Nonpt_src_summary!M1484</f>
        <v>0</v>
      </c>
    </row>
    <row r="1485" spans="1:11">
      <c r="A1485" s="31" t="s">
        <v>151</v>
      </c>
      <c r="B1485" s="31" t="str">
        <f>Nonpt_src_summary!B1485</f>
        <v>Tribal</v>
      </c>
      <c r="C1485" s="31">
        <f>Nonpt_src_summary!E1485</f>
        <v>30</v>
      </c>
      <c r="D1485" s="31" t="str">
        <f>Nonpt_src_summary!F1485</f>
        <v>30085</v>
      </c>
      <c r="E1485" s="31" t="str">
        <f>Nonpt_src_summary!G1485</f>
        <v>2310021202</v>
      </c>
      <c r="F1485" s="31" t="str">
        <f>Nonpt_src_summary!H1485</f>
        <v>Nonpoint Compressor Engines</v>
      </c>
      <c r="G1485" s="160">
        <f>Nonpt_src_summary!I1485</f>
        <v>0</v>
      </c>
      <c r="H1485" s="124">
        <f>Nonpt_src_summary!J1485</f>
        <v>0</v>
      </c>
      <c r="I1485" s="124">
        <f>Nonpt_src_summary!K1485</f>
        <v>0</v>
      </c>
      <c r="J1485" s="124">
        <f>Nonpt_src_summary!L1485</f>
        <v>0</v>
      </c>
      <c r="K1485" s="125">
        <f>Nonpt_src_summary!M1485</f>
        <v>0</v>
      </c>
    </row>
    <row r="1486" spans="1:11">
      <c r="A1486" s="31" t="s">
        <v>151</v>
      </c>
      <c r="B1486" s="31" t="str">
        <f>Nonpt_src_summary!B1486</f>
        <v>Tribal</v>
      </c>
      <c r="C1486" s="31">
        <f>Nonpt_src_summary!E1486</f>
        <v>30</v>
      </c>
      <c r="D1486" s="31" t="str">
        <f>Nonpt_src_summary!F1486</f>
        <v>30085</v>
      </c>
      <c r="E1486" s="31" t="str">
        <f>Nonpt_src_summary!G1486</f>
        <v>2310021302</v>
      </c>
      <c r="F1486" s="31" t="str">
        <f>Nonpt_src_summary!H1486</f>
        <v>Nonpoint Compressor Engines</v>
      </c>
      <c r="G1486" s="160">
        <f>Nonpt_src_summary!I1486</f>
        <v>0</v>
      </c>
      <c r="H1486" s="124">
        <f>Nonpt_src_summary!J1486</f>
        <v>0</v>
      </c>
      <c r="I1486" s="124">
        <f>Nonpt_src_summary!K1486</f>
        <v>0</v>
      </c>
      <c r="J1486" s="124">
        <f>Nonpt_src_summary!L1486</f>
        <v>0</v>
      </c>
      <c r="K1486" s="125">
        <f>Nonpt_src_summary!M1486</f>
        <v>0</v>
      </c>
    </row>
    <row r="1487" spans="1:11">
      <c r="A1487" s="31" t="s">
        <v>151</v>
      </c>
      <c r="B1487" s="31" t="str">
        <f>Nonpt_src_summary!B1487</f>
        <v>Tribal</v>
      </c>
      <c r="C1487" s="31">
        <f>Nonpt_src_summary!E1487</f>
        <v>30</v>
      </c>
      <c r="D1487" s="31" t="str">
        <f>Nonpt_src_summary!F1487</f>
        <v>30085</v>
      </c>
      <c r="E1487" s="31" t="str">
        <f>Nonpt_src_summary!G1487</f>
        <v>2310023102</v>
      </c>
      <c r="F1487" s="31" t="str">
        <f>Nonpt_src_summary!H1487</f>
        <v>Nonpoint Compressor Engines</v>
      </c>
      <c r="G1487" s="160">
        <f>Nonpt_src_summary!I1487</f>
        <v>0</v>
      </c>
      <c r="H1487" s="124">
        <f>Nonpt_src_summary!J1487</f>
        <v>0</v>
      </c>
      <c r="I1487" s="124">
        <f>Nonpt_src_summary!K1487</f>
        <v>0</v>
      </c>
      <c r="J1487" s="124">
        <f>Nonpt_src_summary!L1487</f>
        <v>0</v>
      </c>
      <c r="K1487" s="125">
        <f>Nonpt_src_summary!M1487</f>
        <v>0</v>
      </c>
    </row>
    <row r="1488" spans="1:11">
      <c r="A1488" s="31" t="s">
        <v>151</v>
      </c>
      <c r="B1488" s="31" t="str">
        <f>Nonpt_src_summary!B1488</f>
        <v>Tribal</v>
      </c>
      <c r="C1488" s="31">
        <f>Nonpt_src_summary!E1488</f>
        <v>30</v>
      </c>
      <c r="D1488" s="31" t="str">
        <f>Nonpt_src_summary!F1488</f>
        <v>30085</v>
      </c>
      <c r="E1488" s="31" t="str">
        <f>Nonpt_src_summary!G1488</f>
        <v>2310023202</v>
      </c>
      <c r="F1488" s="31" t="str">
        <f>Nonpt_src_summary!H1488</f>
        <v>Nonpoint Compressor Engines</v>
      </c>
      <c r="G1488" s="160">
        <f>Nonpt_src_summary!I1488</f>
        <v>0</v>
      </c>
      <c r="H1488" s="124">
        <f>Nonpt_src_summary!J1488</f>
        <v>0</v>
      </c>
      <c r="I1488" s="124">
        <f>Nonpt_src_summary!K1488</f>
        <v>0</v>
      </c>
      <c r="J1488" s="124">
        <f>Nonpt_src_summary!L1488</f>
        <v>0</v>
      </c>
      <c r="K1488" s="125">
        <f>Nonpt_src_summary!M1488</f>
        <v>0</v>
      </c>
    </row>
    <row r="1489" spans="1:11">
      <c r="A1489" s="31" t="s">
        <v>151</v>
      </c>
      <c r="B1489" s="31" t="str">
        <f>Nonpt_src_summary!B1489</f>
        <v>Tribal</v>
      </c>
      <c r="C1489" s="31">
        <f>Nonpt_src_summary!E1489</f>
        <v>30</v>
      </c>
      <c r="D1489" s="31" t="str">
        <f>Nonpt_src_summary!F1489</f>
        <v>30085</v>
      </c>
      <c r="E1489" s="31" t="str">
        <f>Nonpt_src_summary!G1489</f>
        <v>2310023302</v>
      </c>
      <c r="F1489" s="31" t="str">
        <f>Nonpt_src_summary!H1489</f>
        <v>Nonpoint Compressor Engines</v>
      </c>
      <c r="G1489" s="160">
        <f>Nonpt_src_summary!I1489</f>
        <v>0</v>
      </c>
      <c r="H1489" s="124">
        <f>Nonpt_src_summary!J1489</f>
        <v>0</v>
      </c>
      <c r="I1489" s="124">
        <f>Nonpt_src_summary!K1489</f>
        <v>0</v>
      </c>
      <c r="J1489" s="124">
        <f>Nonpt_src_summary!L1489</f>
        <v>0</v>
      </c>
      <c r="K1489" s="125">
        <f>Nonpt_src_summary!M1489</f>
        <v>0</v>
      </c>
    </row>
    <row r="1490" spans="1:11">
      <c r="A1490" s="31" t="s">
        <v>151</v>
      </c>
      <c r="B1490" s="31" t="str">
        <f>Nonpt_src_summary!B1490</f>
        <v>Tribal</v>
      </c>
      <c r="C1490" s="31">
        <f>Nonpt_src_summary!E1490</f>
        <v>30</v>
      </c>
      <c r="D1490" s="31" t="str">
        <f>Nonpt_src_summary!F1490</f>
        <v>30091</v>
      </c>
      <c r="E1490" s="31" t="str">
        <f>Nonpt_src_summary!G1490</f>
        <v>2310021102</v>
      </c>
      <c r="F1490" s="31" t="str">
        <f>Nonpt_src_summary!H1490</f>
        <v>Nonpoint Compressor Engines</v>
      </c>
      <c r="G1490" s="160">
        <f>Nonpt_src_summary!I1490</f>
        <v>0</v>
      </c>
      <c r="H1490" s="124">
        <f>Nonpt_src_summary!J1490</f>
        <v>0</v>
      </c>
      <c r="I1490" s="124">
        <f>Nonpt_src_summary!K1490</f>
        <v>0</v>
      </c>
      <c r="J1490" s="124">
        <f>Nonpt_src_summary!L1490</f>
        <v>0</v>
      </c>
      <c r="K1490" s="125">
        <f>Nonpt_src_summary!M1490</f>
        <v>0</v>
      </c>
    </row>
    <row r="1491" spans="1:11">
      <c r="A1491" s="31" t="s">
        <v>151</v>
      </c>
      <c r="B1491" s="31" t="str">
        <f>Nonpt_src_summary!B1491</f>
        <v>Tribal</v>
      </c>
      <c r="C1491" s="31">
        <f>Nonpt_src_summary!E1491</f>
        <v>30</v>
      </c>
      <c r="D1491" s="31" t="str">
        <f>Nonpt_src_summary!F1491</f>
        <v>30091</v>
      </c>
      <c r="E1491" s="31" t="str">
        <f>Nonpt_src_summary!G1491</f>
        <v>2310021202</v>
      </c>
      <c r="F1491" s="31" t="str">
        <f>Nonpt_src_summary!H1491</f>
        <v>Nonpoint Compressor Engines</v>
      </c>
      <c r="G1491" s="160">
        <f>Nonpt_src_summary!I1491</f>
        <v>5.533460837544588E-4</v>
      </c>
      <c r="H1491" s="124">
        <f>Nonpt_src_summary!J1491</f>
        <v>7.7053799317803267E-5</v>
      </c>
      <c r="I1491" s="124">
        <f>Nonpt_src_summary!K1491</f>
        <v>3.63888849116745E-4</v>
      </c>
      <c r="J1491" s="124">
        <f>Nonpt_src_summary!L1491</f>
        <v>3.8414063256629067E-7</v>
      </c>
      <c r="K1491" s="125">
        <f>Nonpt_src_summary!M1491</f>
        <v>6.5245833119001287E-6</v>
      </c>
    </row>
    <row r="1492" spans="1:11">
      <c r="A1492" s="31" t="s">
        <v>151</v>
      </c>
      <c r="B1492" s="31" t="str">
        <f>Nonpt_src_summary!B1492</f>
        <v>Tribal</v>
      </c>
      <c r="C1492" s="31">
        <f>Nonpt_src_summary!E1492</f>
        <v>30</v>
      </c>
      <c r="D1492" s="31" t="str">
        <f>Nonpt_src_summary!F1492</f>
        <v>30091</v>
      </c>
      <c r="E1492" s="31" t="str">
        <f>Nonpt_src_summary!G1492</f>
        <v>2310021302</v>
      </c>
      <c r="F1492" s="31" t="str">
        <f>Nonpt_src_summary!H1492</f>
        <v>Nonpoint Compressor Engines</v>
      </c>
      <c r="G1492" s="160">
        <f>Nonpt_src_summary!I1492</f>
        <v>6.3387558619074902E-5</v>
      </c>
      <c r="H1492" s="124">
        <f>Nonpt_src_summary!J1492</f>
        <v>8.2655229128345576E-7</v>
      </c>
      <c r="I1492" s="124">
        <f>Nonpt_src_summary!K1492</f>
        <v>9.8013374745240493E-5</v>
      </c>
      <c r="J1492" s="124">
        <f>Nonpt_src_summary!L1492</f>
        <v>1.641929932046395E-8</v>
      </c>
      <c r="K1492" s="125">
        <f>Nonpt_src_summary!M1492</f>
        <v>5.4200581162075812E-7</v>
      </c>
    </row>
    <row r="1493" spans="1:11">
      <c r="A1493" s="31" t="s">
        <v>151</v>
      </c>
      <c r="B1493" s="31" t="str">
        <f>Nonpt_src_summary!B1493</f>
        <v>Tribal</v>
      </c>
      <c r="C1493" s="31">
        <f>Nonpt_src_summary!E1493</f>
        <v>30</v>
      </c>
      <c r="D1493" s="31" t="str">
        <f>Nonpt_src_summary!F1493</f>
        <v>30091</v>
      </c>
      <c r="E1493" s="31" t="str">
        <f>Nonpt_src_summary!G1493</f>
        <v>2310023102</v>
      </c>
      <c r="F1493" s="31" t="str">
        <f>Nonpt_src_summary!H1493</f>
        <v>Nonpoint Compressor Engines</v>
      </c>
      <c r="G1493" s="160">
        <f>Nonpt_src_summary!I1493</f>
        <v>0</v>
      </c>
      <c r="H1493" s="124">
        <f>Nonpt_src_summary!J1493</f>
        <v>0</v>
      </c>
      <c r="I1493" s="124">
        <f>Nonpt_src_summary!K1493</f>
        <v>0</v>
      </c>
      <c r="J1493" s="124">
        <f>Nonpt_src_summary!L1493</f>
        <v>0</v>
      </c>
      <c r="K1493" s="125">
        <f>Nonpt_src_summary!M1493</f>
        <v>0</v>
      </c>
    </row>
    <row r="1494" spans="1:11">
      <c r="A1494" s="31" t="s">
        <v>151</v>
      </c>
      <c r="B1494" s="31" t="str">
        <f>Nonpt_src_summary!B1494</f>
        <v>Tribal</v>
      </c>
      <c r="C1494" s="31">
        <f>Nonpt_src_summary!E1494</f>
        <v>30</v>
      </c>
      <c r="D1494" s="31" t="str">
        <f>Nonpt_src_summary!F1494</f>
        <v>30091</v>
      </c>
      <c r="E1494" s="31" t="str">
        <f>Nonpt_src_summary!G1494</f>
        <v>2310023202</v>
      </c>
      <c r="F1494" s="31" t="str">
        <f>Nonpt_src_summary!H1494</f>
        <v>Nonpoint Compressor Engines</v>
      </c>
      <c r="G1494" s="160">
        <f>Nonpt_src_summary!I1494</f>
        <v>0</v>
      </c>
      <c r="H1494" s="124">
        <f>Nonpt_src_summary!J1494</f>
        <v>0</v>
      </c>
      <c r="I1494" s="124">
        <f>Nonpt_src_summary!K1494</f>
        <v>0</v>
      </c>
      <c r="J1494" s="124">
        <f>Nonpt_src_summary!L1494</f>
        <v>0</v>
      </c>
      <c r="K1494" s="125">
        <f>Nonpt_src_summary!M1494</f>
        <v>0</v>
      </c>
    </row>
    <row r="1495" spans="1:11">
      <c r="A1495" s="31" t="s">
        <v>151</v>
      </c>
      <c r="B1495" s="31" t="str">
        <f>Nonpt_src_summary!B1495</f>
        <v>Tribal</v>
      </c>
      <c r="C1495" s="31">
        <f>Nonpt_src_summary!E1495</f>
        <v>30</v>
      </c>
      <c r="D1495" s="31" t="str">
        <f>Nonpt_src_summary!F1495</f>
        <v>30091</v>
      </c>
      <c r="E1495" s="31" t="str">
        <f>Nonpt_src_summary!G1495</f>
        <v>2310023302</v>
      </c>
      <c r="F1495" s="31" t="str">
        <f>Nonpt_src_summary!H1495</f>
        <v>Nonpoint Compressor Engines</v>
      </c>
      <c r="G1495" s="160">
        <f>Nonpt_src_summary!I1495</f>
        <v>0</v>
      </c>
      <c r="H1495" s="124">
        <f>Nonpt_src_summary!J1495</f>
        <v>0</v>
      </c>
      <c r="I1495" s="124">
        <f>Nonpt_src_summary!K1495</f>
        <v>0</v>
      </c>
      <c r="J1495" s="124">
        <f>Nonpt_src_summary!L1495</f>
        <v>0</v>
      </c>
      <c r="K1495" s="125">
        <f>Nonpt_src_summary!M1495</f>
        <v>0</v>
      </c>
    </row>
    <row r="1496" spans="1:11">
      <c r="A1496" s="31" t="s">
        <v>151</v>
      </c>
      <c r="B1496" s="31" t="str">
        <f>Nonpt_src_summary!B1496</f>
        <v>Tribal</v>
      </c>
      <c r="C1496" s="31">
        <f>Nonpt_src_summary!E1496</f>
        <v>38</v>
      </c>
      <c r="D1496" s="31" t="str">
        <f>Nonpt_src_summary!F1496</f>
        <v>38087</v>
      </c>
      <c r="E1496" s="31" t="str">
        <f>Nonpt_src_summary!G1496</f>
        <v>2310021102</v>
      </c>
      <c r="F1496" s="31" t="str">
        <f>Nonpt_src_summary!H1496</f>
        <v>Nonpoint Compressor Engines</v>
      </c>
      <c r="G1496" s="160">
        <f>Nonpt_src_summary!I1496</f>
        <v>0</v>
      </c>
      <c r="H1496" s="124">
        <f>Nonpt_src_summary!J1496</f>
        <v>0</v>
      </c>
      <c r="I1496" s="124">
        <f>Nonpt_src_summary!K1496</f>
        <v>0</v>
      </c>
      <c r="J1496" s="124">
        <f>Nonpt_src_summary!L1496</f>
        <v>0</v>
      </c>
      <c r="K1496" s="125">
        <f>Nonpt_src_summary!M1496</f>
        <v>0</v>
      </c>
    </row>
    <row r="1497" spans="1:11">
      <c r="A1497" s="31" t="s">
        <v>151</v>
      </c>
      <c r="B1497" s="31" t="str">
        <f>Nonpt_src_summary!B1497</f>
        <v>Tribal</v>
      </c>
      <c r="C1497" s="31">
        <f>Nonpt_src_summary!E1497</f>
        <v>38</v>
      </c>
      <c r="D1497" s="31" t="str">
        <f>Nonpt_src_summary!F1497</f>
        <v>38087</v>
      </c>
      <c r="E1497" s="31" t="str">
        <f>Nonpt_src_summary!G1497</f>
        <v>2310021202</v>
      </c>
      <c r="F1497" s="31" t="str">
        <f>Nonpt_src_summary!H1497</f>
        <v>Nonpoint Compressor Engines</v>
      </c>
      <c r="G1497" s="160">
        <f>Nonpt_src_summary!I1497</f>
        <v>0</v>
      </c>
      <c r="H1497" s="124">
        <f>Nonpt_src_summary!J1497</f>
        <v>0</v>
      </c>
      <c r="I1497" s="124">
        <f>Nonpt_src_summary!K1497</f>
        <v>0</v>
      </c>
      <c r="J1497" s="124">
        <f>Nonpt_src_summary!L1497</f>
        <v>0</v>
      </c>
      <c r="K1497" s="125">
        <f>Nonpt_src_summary!M1497</f>
        <v>0</v>
      </c>
    </row>
    <row r="1498" spans="1:11">
      <c r="A1498" s="31" t="s">
        <v>151</v>
      </c>
      <c r="B1498" s="31" t="str">
        <f>Nonpt_src_summary!B1498</f>
        <v>Tribal</v>
      </c>
      <c r="C1498" s="31">
        <f>Nonpt_src_summary!E1498</f>
        <v>38</v>
      </c>
      <c r="D1498" s="31" t="str">
        <f>Nonpt_src_summary!F1498</f>
        <v>38087</v>
      </c>
      <c r="E1498" s="31" t="str">
        <f>Nonpt_src_summary!G1498</f>
        <v>2310021302</v>
      </c>
      <c r="F1498" s="31" t="str">
        <f>Nonpt_src_summary!H1498</f>
        <v>Nonpoint Compressor Engines</v>
      </c>
      <c r="G1498" s="160">
        <f>Nonpt_src_summary!I1498</f>
        <v>0</v>
      </c>
      <c r="H1498" s="124">
        <f>Nonpt_src_summary!J1498</f>
        <v>0</v>
      </c>
      <c r="I1498" s="124">
        <f>Nonpt_src_summary!K1498</f>
        <v>0</v>
      </c>
      <c r="J1498" s="124">
        <f>Nonpt_src_summary!L1498</f>
        <v>0</v>
      </c>
      <c r="K1498" s="125">
        <f>Nonpt_src_summary!M1498</f>
        <v>0</v>
      </c>
    </row>
    <row r="1499" spans="1:11">
      <c r="A1499" s="31" t="s">
        <v>151</v>
      </c>
      <c r="B1499" s="31" t="str">
        <f>Nonpt_src_summary!B1499</f>
        <v>Tribal</v>
      </c>
      <c r="C1499" s="31">
        <f>Nonpt_src_summary!E1499</f>
        <v>38</v>
      </c>
      <c r="D1499" s="31" t="str">
        <f>Nonpt_src_summary!F1499</f>
        <v>38087</v>
      </c>
      <c r="E1499" s="31" t="str">
        <f>Nonpt_src_summary!G1499</f>
        <v>2310023102</v>
      </c>
      <c r="F1499" s="31" t="str">
        <f>Nonpt_src_summary!H1499</f>
        <v>Nonpoint Compressor Engines</v>
      </c>
      <c r="G1499" s="160">
        <f>Nonpt_src_summary!I1499</f>
        <v>0</v>
      </c>
      <c r="H1499" s="124">
        <f>Nonpt_src_summary!J1499</f>
        <v>0</v>
      </c>
      <c r="I1499" s="124">
        <f>Nonpt_src_summary!K1499</f>
        <v>0</v>
      </c>
      <c r="J1499" s="124">
        <f>Nonpt_src_summary!L1499</f>
        <v>0</v>
      </c>
      <c r="K1499" s="125">
        <f>Nonpt_src_summary!M1499</f>
        <v>0</v>
      </c>
    </row>
    <row r="1500" spans="1:11">
      <c r="A1500" s="31" t="s">
        <v>151</v>
      </c>
      <c r="B1500" s="31" t="str">
        <f>Nonpt_src_summary!B1500</f>
        <v>Tribal</v>
      </c>
      <c r="C1500" s="31">
        <f>Nonpt_src_summary!E1500</f>
        <v>38</v>
      </c>
      <c r="D1500" s="31" t="str">
        <f>Nonpt_src_summary!F1500</f>
        <v>38087</v>
      </c>
      <c r="E1500" s="31" t="str">
        <f>Nonpt_src_summary!G1500</f>
        <v>2310023202</v>
      </c>
      <c r="F1500" s="31" t="str">
        <f>Nonpt_src_summary!H1500</f>
        <v>Nonpoint Compressor Engines</v>
      </c>
      <c r="G1500" s="160">
        <f>Nonpt_src_summary!I1500</f>
        <v>0</v>
      </c>
      <c r="H1500" s="124">
        <f>Nonpt_src_summary!J1500</f>
        <v>0</v>
      </c>
      <c r="I1500" s="124">
        <f>Nonpt_src_summary!K1500</f>
        <v>0</v>
      </c>
      <c r="J1500" s="124">
        <f>Nonpt_src_summary!L1500</f>
        <v>0</v>
      </c>
      <c r="K1500" s="125">
        <f>Nonpt_src_summary!M1500</f>
        <v>0</v>
      </c>
    </row>
    <row r="1501" spans="1:11">
      <c r="A1501" s="31" t="s">
        <v>151</v>
      </c>
      <c r="B1501" s="31" t="str">
        <f>Nonpt_src_summary!B1501</f>
        <v>Tribal</v>
      </c>
      <c r="C1501" s="31">
        <f>Nonpt_src_summary!E1501</f>
        <v>38</v>
      </c>
      <c r="D1501" s="31" t="str">
        <f>Nonpt_src_summary!F1501</f>
        <v>38087</v>
      </c>
      <c r="E1501" s="31" t="str">
        <f>Nonpt_src_summary!G1501</f>
        <v>2310023302</v>
      </c>
      <c r="F1501" s="31" t="str">
        <f>Nonpt_src_summary!H1501</f>
        <v>Nonpoint Compressor Engines</v>
      </c>
      <c r="G1501" s="160">
        <f>Nonpt_src_summary!I1501</f>
        <v>0</v>
      </c>
      <c r="H1501" s="124">
        <f>Nonpt_src_summary!J1501</f>
        <v>0</v>
      </c>
      <c r="I1501" s="124">
        <f>Nonpt_src_summary!K1501</f>
        <v>0</v>
      </c>
      <c r="J1501" s="124">
        <f>Nonpt_src_summary!L1501</f>
        <v>0</v>
      </c>
      <c r="K1501" s="125">
        <f>Nonpt_src_summary!M1501</f>
        <v>0</v>
      </c>
    </row>
    <row r="1502" spans="1:11">
      <c r="A1502" s="31" t="s">
        <v>151</v>
      </c>
      <c r="B1502" s="31" t="str">
        <f>Nonpt_src_summary!B1502</f>
        <v>Tribal</v>
      </c>
      <c r="C1502" s="31">
        <f>Nonpt_src_summary!E1502</f>
        <v>38</v>
      </c>
      <c r="D1502" s="31" t="str">
        <f>Nonpt_src_summary!F1502</f>
        <v>38089</v>
      </c>
      <c r="E1502" s="31" t="str">
        <f>Nonpt_src_summary!G1502</f>
        <v>2310021102</v>
      </c>
      <c r="F1502" s="31" t="str">
        <f>Nonpt_src_summary!H1502</f>
        <v>Nonpoint Compressor Engines</v>
      </c>
      <c r="G1502" s="160">
        <f>Nonpt_src_summary!I1502</f>
        <v>0</v>
      </c>
      <c r="H1502" s="124">
        <f>Nonpt_src_summary!J1502</f>
        <v>0</v>
      </c>
      <c r="I1502" s="124">
        <f>Nonpt_src_summary!K1502</f>
        <v>0</v>
      </c>
      <c r="J1502" s="124">
        <f>Nonpt_src_summary!L1502</f>
        <v>0</v>
      </c>
      <c r="K1502" s="125">
        <f>Nonpt_src_summary!M1502</f>
        <v>0</v>
      </c>
    </row>
    <row r="1503" spans="1:11">
      <c r="A1503" s="31" t="s">
        <v>151</v>
      </c>
      <c r="B1503" s="31" t="str">
        <f>Nonpt_src_summary!B1503</f>
        <v>Tribal</v>
      </c>
      <c r="C1503" s="31">
        <f>Nonpt_src_summary!E1503</f>
        <v>38</v>
      </c>
      <c r="D1503" s="31" t="str">
        <f>Nonpt_src_summary!F1503</f>
        <v>38089</v>
      </c>
      <c r="E1503" s="31" t="str">
        <f>Nonpt_src_summary!G1503</f>
        <v>2310021202</v>
      </c>
      <c r="F1503" s="31" t="str">
        <f>Nonpt_src_summary!H1503</f>
        <v>Nonpoint Compressor Engines</v>
      </c>
      <c r="G1503" s="160">
        <f>Nonpt_src_summary!I1503</f>
        <v>0</v>
      </c>
      <c r="H1503" s="124">
        <f>Nonpt_src_summary!J1503</f>
        <v>0</v>
      </c>
      <c r="I1503" s="124">
        <f>Nonpt_src_summary!K1503</f>
        <v>0</v>
      </c>
      <c r="J1503" s="124">
        <f>Nonpt_src_summary!L1503</f>
        <v>0</v>
      </c>
      <c r="K1503" s="125">
        <f>Nonpt_src_summary!M1503</f>
        <v>0</v>
      </c>
    </row>
    <row r="1504" spans="1:11">
      <c r="A1504" s="31" t="s">
        <v>151</v>
      </c>
      <c r="B1504" s="31" t="str">
        <f>Nonpt_src_summary!B1504</f>
        <v>Tribal</v>
      </c>
      <c r="C1504" s="31">
        <f>Nonpt_src_summary!E1504</f>
        <v>38</v>
      </c>
      <c r="D1504" s="31" t="str">
        <f>Nonpt_src_summary!F1504</f>
        <v>38089</v>
      </c>
      <c r="E1504" s="31" t="str">
        <f>Nonpt_src_summary!G1504</f>
        <v>2310021302</v>
      </c>
      <c r="F1504" s="31" t="str">
        <f>Nonpt_src_summary!H1504</f>
        <v>Nonpoint Compressor Engines</v>
      </c>
      <c r="G1504" s="160">
        <f>Nonpt_src_summary!I1504</f>
        <v>0</v>
      </c>
      <c r="H1504" s="124">
        <f>Nonpt_src_summary!J1504</f>
        <v>0</v>
      </c>
      <c r="I1504" s="124">
        <f>Nonpt_src_summary!K1504</f>
        <v>0</v>
      </c>
      <c r="J1504" s="124">
        <f>Nonpt_src_summary!L1504</f>
        <v>0</v>
      </c>
      <c r="K1504" s="125">
        <f>Nonpt_src_summary!M1504</f>
        <v>0</v>
      </c>
    </row>
    <row r="1505" spans="1:11">
      <c r="A1505" s="31" t="s">
        <v>151</v>
      </c>
      <c r="B1505" s="31" t="str">
        <f>Nonpt_src_summary!B1505</f>
        <v>Tribal</v>
      </c>
      <c r="C1505" s="31">
        <f>Nonpt_src_summary!E1505</f>
        <v>38</v>
      </c>
      <c r="D1505" s="31" t="str">
        <f>Nonpt_src_summary!F1505</f>
        <v>38089</v>
      </c>
      <c r="E1505" s="31" t="str">
        <f>Nonpt_src_summary!G1505</f>
        <v>2310023102</v>
      </c>
      <c r="F1505" s="31" t="str">
        <f>Nonpt_src_summary!H1505</f>
        <v>Nonpoint Compressor Engines</v>
      </c>
      <c r="G1505" s="160">
        <f>Nonpt_src_summary!I1505</f>
        <v>0</v>
      </c>
      <c r="H1505" s="124">
        <f>Nonpt_src_summary!J1505</f>
        <v>0</v>
      </c>
      <c r="I1505" s="124">
        <f>Nonpt_src_summary!K1505</f>
        <v>0</v>
      </c>
      <c r="J1505" s="124">
        <f>Nonpt_src_summary!L1505</f>
        <v>0</v>
      </c>
      <c r="K1505" s="125">
        <f>Nonpt_src_summary!M1505</f>
        <v>0</v>
      </c>
    </row>
    <row r="1506" spans="1:11">
      <c r="A1506" s="31" t="s">
        <v>151</v>
      </c>
      <c r="B1506" s="31" t="str">
        <f>Nonpt_src_summary!B1506</f>
        <v>Tribal</v>
      </c>
      <c r="C1506" s="31">
        <f>Nonpt_src_summary!E1506</f>
        <v>38</v>
      </c>
      <c r="D1506" s="31" t="str">
        <f>Nonpt_src_summary!F1506</f>
        <v>38089</v>
      </c>
      <c r="E1506" s="31" t="str">
        <f>Nonpt_src_summary!G1506</f>
        <v>2310023202</v>
      </c>
      <c r="F1506" s="31" t="str">
        <f>Nonpt_src_summary!H1506</f>
        <v>Nonpoint Compressor Engines</v>
      </c>
      <c r="G1506" s="160">
        <f>Nonpt_src_summary!I1506</f>
        <v>0</v>
      </c>
      <c r="H1506" s="124">
        <f>Nonpt_src_summary!J1506</f>
        <v>0</v>
      </c>
      <c r="I1506" s="124">
        <f>Nonpt_src_summary!K1506</f>
        <v>0</v>
      </c>
      <c r="J1506" s="124">
        <f>Nonpt_src_summary!L1506</f>
        <v>0</v>
      </c>
      <c r="K1506" s="125">
        <f>Nonpt_src_summary!M1506</f>
        <v>0</v>
      </c>
    </row>
    <row r="1507" spans="1:11">
      <c r="A1507" s="31" t="s">
        <v>151</v>
      </c>
      <c r="B1507" s="31" t="str">
        <f>Nonpt_src_summary!B1507</f>
        <v>Tribal</v>
      </c>
      <c r="C1507" s="31">
        <f>Nonpt_src_summary!E1507</f>
        <v>38</v>
      </c>
      <c r="D1507" s="31" t="str">
        <f>Nonpt_src_summary!F1507</f>
        <v>38089</v>
      </c>
      <c r="E1507" s="31" t="str">
        <f>Nonpt_src_summary!G1507</f>
        <v>2310023302</v>
      </c>
      <c r="F1507" s="31" t="str">
        <f>Nonpt_src_summary!H1507</f>
        <v>Nonpoint Compressor Engines</v>
      </c>
      <c r="G1507" s="160">
        <f>Nonpt_src_summary!I1507</f>
        <v>0</v>
      </c>
      <c r="H1507" s="124">
        <f>Nonpt_src_summary!J1507</f>
        <v>0</v>
      </c>
      <c r="I1507" s="124">
        <f>Nonpt_src_summary!K1507</f>
        <v>0</v>
      </c>
      <c r="J1507" s="124">
        <f>Nonpt_src_summary!L1507</f>
        <v>0</v>
      </c>
      <c r="K1507" s="125">
        <f>Nonpt_src_summary!M1507</f>
        <v>0</v>
      </c>
    </row>
    <row r="1508" spans="1:11">
      <c r="A1508" s="31" t="s">
        <v>151</v>
      </c>
      <c r="B1508" s="31" t="str">
        <f>Nonpt_src_summary!B1508</f>
        <v>Tribal</v>
      </c>
      <c r="C1508" s="31">
        <f>Nonpt_src_summary!E1508</f>
        <v>30</v>
      </c>
      <c r="D1508" s="31" t="str">
        <f>Nonpt_src_summary!F1508</f>
        <v>30105</v>
      </c>
      <c r="E1508" s="31" t="str">
        <f>Nonpt_src_summary!G1508</f>
        <v>2310021102</v>
      </c>
      <c r="F1508" s="31" t="str">
        <f>Nonpt_src_summary!H1508</f>
        <v>Nonpoint Compressor Engines</v>
      </c>
      <c r="G1508" s="160">
        <f>Nonpt_src_summary!I1508</f>
        <v>0</v>
      </c>
      <c r="H1508" s="124">
        <f>Nonpt_src_summary!J1508</f>
        <v>0</v>
      </c>
      <c r="I1508" s="124">
        <f>Nonpt_src_summary!K1508</f>
        <v>0</v>
      </c>
      <c r="J1508" s="124">
        <f>Nonpt_src_summary!L1508</f>
        <v>0</v>
      </c>
      <c r="K1508" s="125">
        <f>Nonpt_src_summary!M1508</f>
        <v>0</v>
      </c>
    </row>
    <row r="1509" spans="1:11">
      <c r="A1509" s="31" t="s">
        <v>151</v>
      </c>
      <c r="B1509" s="31" t="str">
        <f>Nonpt_src_summary!B1509</f>
        <v>Tribal</v>
      </c>
      <c r="C1509" s="31">
        <f>Nonpt_src_summary!E1509</f>
        <v>30</v>
      </c>
      <c r="D1509" s="31" t="str">
        <f>Nonpt_src_summary!F1509</f>
        <v>30105</v>
      </c>
      <c r="E1509" s="31" t="str">
        <f>Nonpt_src_summary!G1509</f>
        <v>2310021202</v>
      </c>
      <c r="F1509" s="31" t="str">
        <f>Nonpt_src_summary!H1509</f>
        <v>Nonpoint Compressor Engines</v>
      </c>
      <c r="G1509" s="160">
        <f>Nonpt_src_summary!I1509</f>
        <v>0</v>
      </c>
      <c r="H1509" s="124">
        <f>Nonpt_src_summary!J1509</f>
        <v>0</v>
      </c>
      <c r="I1509" s="124">
        <f>Nonpt_src_summary!K1509</f>
        <v>0</v>
      </c>
      <c r="J1509" s="124">
        <f>Nonpt_src_summary!L1509</f>
        <v>0</v>
      </c>
      <c r="K1509" s="125">
        <f>Nonpt_src_summary!M1509</f>
        <v>0</v>
      </c>
    </row>
    <row r="1510" spans="1:11">
      <c r="A1510" s="31" t="s">
        <v>151</v>
      </c>
      <c r="B1510" s="31" t="str">
        <f>Nonpt_src_summary!B1510</f>
        <v>Tribal</v>
      </c>
      <c r="C1510" s="31">
        <f>Nonpt_src_summary!E1510</f>
        <v>30</v>
      </c>
      <c r="D1510" s="31" t="str">
        <f>Nonpt_src_summary!F1510</f>
        <v>30105</v>
      </c>
      <c r="E1510" s="31" t="str">
        <f>Nonpt_src_summary!G1510</f>
        <v>2310021302</v>
      </c>
      <c r="F1510" s="31" t="str">
        <f>Nonpt_src_summary!H1510</f>
        <v>Nonpoint Compressor Engines</v>
      </c>
      <c r="G1510" s="160">
        <f>Nonpt_src_summary!I1510</f>
        <v>0</v>
      </c>
      <c r="H1510" s="124">
        <f>Nonpt_src_summary!J1510</f>
        <v>0</v>
      </c>
      <c r="I1510" s="124">
        <f>Nonpt_src_summary!K1510</f>
        <v>0</v>
      </c>
      <c r="J1510" s="124">
        <f>Nonpt_src_summary!L1510</f>
        <v>0</v>
      </c>
      <c r="K1510" s="125">
        <f>Nonpt_src_summary!M1510</f>
        <v>0</v>
      </c>
    </row>
    <row r="1511" spans="1:11">
      <c r="A1511" s="31" t="s">
        <v>151</v>
      </c>
      <c r="B1511" s="31" t="str">
        <f>Nonpt_src_summary!B1511</f>
        <v>Tribal</v>
      </c>
      <c r="C1511" s="31">
        <f>Nonpt_src_summary!E1511</f>
        <v>30</v>
      </c>
      <c r="D1511" s="31" t="str">
        <f>Nonpt_src_summary!F1511</f>
        <v>30105</v>
      </c>
      <c r="E1511" s="31" t="str">
        <f>Nonpt_src_summary!G1511</f>
        <v>2310023102</v>
      </c>
      <c r="F1511" s="31" t="str">
        <f>Nonpt_src_summary!H1511</f>
        <v>Nonpoint Compressor Engines</v>
      </c>
      <c r="G1511" s="160">
        <f>Nonpt_src_summary!I1511</f>
        <v>0</v>
      </c>
      <c r="H1511" s="124">
        <f>Nonpt_src_summary!J1511</f>
        <v>0</v>
      </c>
      <c r="I1511" s="124">
        <f>Nonpt_src_summary!K1511</f>
        <v>0</v>
      </c>
      <c r="J1511" s="124">
        <f>Nonpt_src_summary!L1511</f>
        <v>0</v>
      </c>
      <c r="K1511" s="125">
        <f>Nonpt_src_summary!M1511</f>
        <v>0</v>
      </c>
    </row>
    <row r="1512" spans="1:11">
      <c r="A1512" s="31" t="s">
        <v>151</v>
      </c>
      <c r="B1512" s="31" t="str">
        <f>Nonpt_src_summary!B1512</f>
        <v>Tribal</v>
      </c>
      <c r="C1512" s="31">
        <f>Nonpt_src_summary!E1512</f>
        <v>30</v>
      </c>
      <c r="D1512" s="31" t="str">
        <f>Nonpt_src_summary!F1512</f>
        <v>30105</v>
      </c>
      <c r="E1512" s="31" t="str">
        <f>Nonpt_src_summary!G1512</f>
        <v>2310023202</v>
      </c>
      <c r="F1512" s="31" t="str">
        <f>Nonpt_src_summary!H1512</f>
        <v>Nonpoint Compressor Engines</v>
      </c>
      <c r="G1512" s="160">
        <f>Nonpt_src_summary!I1512</f>
        <v>0</v>
      </c>
      <c r="H1512" s="124">
        <f>Nonpt_src_summary!J1512</f>
        <v>0</v>
      </c>
      <c r="I1512" s="124">
        <f>Nonpt_src_summary!K1512</f>
        <v>0</v>
      </c>
      <c r="J1512" s="124">
        <f>Nonpt_src_summary!L1512</f>
        <v>0</v>
      </c>
      <c r="K1512" s="125">
        <f>Nonpt_src_summary!M1512</f>
        <v>0</v>
      </c>
    </row>
    <row r="1513" spans="1:11">
      <c r="A1513" s="31" t="s">
        <v>151</v>
      </c>
      <c r="B1513" s="31" t="str">
        <f>Nonpt_src_summary!B1513</f>
        <v>Tribal</v>
      </c>
      <c r="C1513" s="31">
        <f>Nonpt_src_summary!E1513</f>
        <v>30</v>
      </c>
      <c r="D1513" s="31" t="str">
        <f>Nonpt_src_summary!F1513</f>
        <v>30105</v>
      </c>
      <c r="E1513" s="31" t="str">
        <f>Nonpt_src_summary!G1513</f>
        <v>2310023302</v>
      </c>
      <c r="F1513" s="31" t="str">
        <f>Nonpt_src_summary!H1513</f>
        <v>Nonpoint Compressor Engines</v>
      </c>
      <c r="G1513" s="160">
        <f>Nonpt_src_summary!I1513</f>
        <v>0</v>
      </c>
      <c r="H1513" s="124">
        <f>Nonpt_src_summary!J1513</f>
        <v>0</v>
      </c>
      <c r="I1513" s="124">
        <f>Nonpt_src_summary!K1513</f>
        <v>0</v>
      </c>
      <c r="J1513" s="124">
        <f>Nonpt_src_summary!L1513</f>
        <v>0</v>
      </c>
      <c r="K1513" s="125">
        <f>Nonpt_src_summary!M1513</f>
        <v>0</v>
      </c>
    </row>
    <row r="1514" spans="1:11">
      <c r="A1514" s="31" t="s">
        <v>151</v>
      </c>
      <c r="B1514" s="31" t="str">
        <f>Nonpt_src_summary!B1514</f>
        <v>Tribal</v>
      </c>
      <c r="C1514" s="31">
        <f>Nonpt_src_summary!E1514</f>
        <v>38</v>
      </c>
      <c r="D1514" s="31" t="str">
        <f>Nonpt_src_summary!F1514</f>
        <v>38101</v>
      </c>
      <c r="E1514" s="31" t="str">
        <f>Nonpt_src_summary!G1514</f>
        <v>2310021102</v>
      </c>
      <c r="F1514" s="31" t="str">
        <f>Nonpt_src_summary!H1514</f>
        <v>Nonpoint Compressor Engines</v>
      </c>
      <c r="G1514" s="160">
        <f>Nonpt_src_summary!I1514</f>
        <v>0</v>
      </c>
      <c r="H1514" s="124">
        <f>Nonpt_src_summary!J1514</f>
        <v>0</v>
      </c>
      <c r="I1514" s="124">
        <f>Nonpt_src_summary!K1514</f>
        <v>0</v>
      </c>
      <c r="J1514" s="124">
        <f>Nonpt_src_summary!L1514</f>
        <v>0</v>
      </c>
      <c r="K1514" s="125">
        <f>Nonpt_src_summary!M1514</f>
        <v>0</v>
      </c>
    </row>
    <row r="1515" spans="1:11">
      <c r="A1515" s="31" t="s">
        <v>151</v>
      </c>
      <c r="B1515" s="31" t="str">
        <f>Nonpt_src_summary!B1515</f>
        <v>Tribal</v>
      </c>
      <c r="C1515" s="31">
        <f>Nonpt_src_summary!E1515</f>
        <v>38</v>
      </c>
      <c r="D1515" s="31" t="str">
        <f>Nonpt_src_summary!F1515</f>
        <v>38101</v>
      </c>
      <c r="E1515" s="31" t="str">
        <f>Nonpt_src_summary!G1515</f>
        <v>2310021202</v>
      </c>
      <c r="F1515" s="31" t="str">
        <f>Nonpt_src_summary!H1515</f>
        <v>Nonpoint Compressor Engines</v>
      </c>
      <c r="G1515" s="160">
        <f>Nonpt_src_summary!I1515</f>
        <v>0</v>
      </c>
      <c r="H1515" s="124">
        <f>Nonpt_src_summary!J1515</f>
        <v>0</v>
      </c>
      <c r="I1515" s="124">
        <f>Nonpt_src_summary!K1515</f>
        <v>0</v>
      </c>
      <c r="J1515" s="124">
        <f>Nonpt_src_summary!L1515</f>
        <v>0</v>
      </c>
      <c r="K1515" s="125">
        <f>Nonpt_src_summary!M1515</f>
        <v>0</v>
      </c>
    </row>
    <row r="1516" spans="1:11">
      <c r="A1516" s="31" t="s">
        <v>151</v>
      </c>
      <c r="B1516" s="31" t="str">
        <f>Nonpt_src_summary!B1516</f>
        <v>Tribal</v>
      </c>
      <c r="C1516" s="31">
        <f>Nonpt_src_summary!E1516</f>
        <v>38</v>
      </c>
      <c r="D1516" s="31" t="str">
        <f>Nonpt_src_summary!F1516</f>
        <v>38101</v>
      </c>
      <c r="E1516" s="31" t="str">
        <f>Nonpt_src_summary!G1516</f>
        <v>2310021302</v>
      </c>
      <c r="F1516" s="31" t="str">
        <f>Nonpt_src_summary!H1516</f>
        <v>Nonpoint Compressor Engines</v>
      </c>
      <c r="G1516" s="160">
        <f>Nonpt_src_summary!I1516</f>
        <v>0</v>
      </c>
      <c r="H1516" s="124">
        <f>Nonpt_src_summary!J1516</f>
        <v>0</v>
      </c>
      <c r="I1516" s="124">
        <f>Nonpt_src_summary!K1516</f>
        <v>0</v>
      </c>
      <c r="J1516" s="124">
        <f>Nonpt_src_summary!L1516</f>
        <v>0</v>
      </c>
      <c r="K1516" s="125">
        <f>Nonpt_src_summary!M1516</f>
        <v>0</v>
      </c>
    </row>
    <row r="1517" spans="1:11">
      <c r="A1517" s="31" t="s">
        <v>151</v>
      </c>
      <c r="B1517" s="31" t="str">
        <f>Nonpt_src_summary!B1517</f>
        <v>Tribal</v>
      </c>
      <c r="C1517" s="31">
        <f>Nonpt_src_summary!E1517</f>
        <v>38</v>
      </c>
      <c r="D1517" s="31" t="str">
        <f>Nonpt_src_summary!F1517</f>
        <v>38101</v>
      </c>
      <c r="E1517" s="31" t="str">
        <f>Nonpt_src_summary!G1517</f>
        <v>2310023102</v>
      </c>
      <c r="F1517" s="31" t="str">
        <f>Nonpt_src_summary!H1517</f>
        <v>Nonpoint Compressor Engines</v>
      </c>
      <c r="G1517" s="160">
        <f>Nonpt_src_summary!I1517</f>
        <v>0</v>
      </c>
      <c r="H1517" s="124">
        <f>Nonpt_src_summary!J1517</f>
        <v>0</v>
      </c>
      <c r="I1517" s="124">
        <f>Nonpt_src_summary!K1517</f>
        <v>0</v>
      </c>
      <c r="J1517" s="124">
        <f>Nonpt_src_summary!L1517</f>
        <v>0</v>
      </c>
      <c r="K1517" s="125">
        <f>Nonpt_src_summary!M1517</f>
        <v>0</v>
      </c>
    </row>
    <row r="1518" spans="1:11">
      <c r="A1518" s="31" t="s">
        <v>151</v>
      </c>
      <c r="B1518" s="31" t="str">
        <f>Nonpt_src_summary!B1518</f>
        <v>Tribal</v>
      </c>
      <c r="C1518" s="31">
        <f>Nonpt_src_summary!E1518</f>
        <v>38</v>
      </c>
      <c r="D1518" s="31" t="str">
        <f>Nonpt_src_summary!F1518</f>
        <v>38101</v>
      </c>
      <c r="E1518" s="31" t="str">
        <f>Nonpt_src_summary!G1518</f>
        <v>2310023202</v>
      </c>
      <c r="F1518" s="31" t="str">
        <f>Nonpt_src_summary!H1518</f>
        <v>Nonpoint Compressor Engines</v>
      </c>
      <c r="G1518" s="160">
        <f>Nonpt_src_summary!I1518</f>
        <v>0</v>
      </c>
      <c r="H1518" s="124">
        <f>Nonpt_src_summary!J1518</f>
        <v>0</v>
      </c>
      <c r="I1518" s="124">
        <f>Nonpt_src_summary!K1518</f>
        <v>0</v>
      </c>
      <c r="J1518" s="124">
        <f>Nonpt_src_summary!L1518</f>
        <v>0</v>
      </c>
      <c r="K1518" s="125">
        <f>Nonpt_src_summary!M1518</f>
        <v>0</v>
      </c>
    </row>
    <row r="1519" spans="1:11">
      <c r="A1519" s="31" t="s">
        <v>151</v>
      </c>
      <c r="B1519" s="31" t="str">
        <f>Nonpt_src_summary!B1519</f>
        <v>Tribal</v>
      </c>
      <c r="C1519" s="31">
        <f>Nonpt_src_summary!E1519</f>
        <v>38</v>
      </c>
      <c r="D1519" s="31" t="str">
        <f>Nonpt_src_summary!F1519</f>
        <v>38101</v>
      </c>
      <c r="E1519" s="31" t="str">
        <f>Nonpt_src_summary!G1519</f>
        <v>2310023302</v>
      </c>
      <c r="F1519" s="31" t="str">
        <f>Nonpt_src_summary!H1519</f>
        <v>Nonpoint Compressor Engines</v>
      </c>
      <c r="G1519" s="160">
        <f>Nonpt_src_summary!I1519</f>
        <v>0</v>
      </c>
      <c r="H1519" s="124">
        <f>Nonpt_src_summary!J1519</f>
        <v>0</v>
      </c>
      <c r="I1519" s="124">
        <f>Nonpt_src_summary!K1519</f>
        <v>0</v>
      </c>
      <c r="J1519" s="124">
        <f>Nonpt_src_summary!L1519</f>
        <v>0</v>
      </c>
      <c r="K1519" s="125">
        <f>Nonpt_src_summary!M1519</f>
        <v>0</v>
      </c>
    </row>
    <row r="1520" spans="1:11">
      <c r="A1520" s="31" t="s">
        <v>151</v>
      </c>
      <c r="B1520" s="31" t="str">
        <f>Nonpt_src_summary!B1520</f>
        <v>Tribal</v>
      </c>
      <c r="C1520" s="31">
        <f>Nonpt_src_summary!E1520</f>
        <v>30</v>
      </c>
      <c r="D1520" s="31" t="str">
        <f>Nonpt_src_summary!F1520</f>
        <v>30109</v>
      </c>
      <c r="E1520" s="31" t="str">
        <f>Nonpt_src_summary!G1520</f>
        <v>2310021102</v>
      </c>
      <c r="F1520" s="31" t="str">
        <f>Nonpt_src_summary!H1520</f>
        <v>Nonpoint Compressor Engines</v>
      </c>
      <c r="G1520" s="160">
        <f>Nonpt_src_summary!I1520</f>
        <v>0</v>
      </c>
      <c r="H1520" s="124">
        <f>Nonpt_src_summary!J1520</f>
        <v>0</v>
      </c>
      <c r="I1520" s="124">
        <f>Nonpt_src_summary!K1520</f>
        <v>0</v>
      </c>
      <c r="J1520" s="124">
        <f>Nonpt_src_summary!L1520</f>
        <v>0</v>
      </c>
      <c r="K1520" s="125">
        <f>Nonpt_src_summary!M1520</f>
        <v>0</v>
      </c>
    </row>
    <row r="1521" spans="1:11">
      <c r="A1521" s="31" t="s">
        <v>151</v>
      </c>
      <c r="B1521" s="31" t="str">
        <f>Nonpt_src_summary!B1521</f>
        <v>Tribal</v>
      </c>
      <c r="C1521" s="31">
        <f>Nonpt_src_summary!E1521</f>
        <v>30</v>
      </c>
      <c r="D1521" s="31" t="str">
        <f>Nonpt_src_summary!F1521</f>
        <v>30109</v>
      </c>
      <c r="E1521" s="31" t="str">
        <f>Nonpt_src_summary!G1521</f>
        <v>2310021202</v>
      </c>
      <c r="F1521" s="31" t="str">
        <f>Nonpt_src_summary!H1521</f>
        <v>Nonpoint Compressor Engines</v>
      </c>
      <c r="G1521" s="160">
        <f>Nonpt_src_summary!I1521</f>
        <v>0</v>
      </c>
      <c r="H1521" s="124">
        <f>Nonpt_src_summary!J1521</f>
        <v>0</v>
      </c>
      <c r="I1521" s="124">
        <f>Nonpt_src_summary!K1521</f>
        <v>0</v>
      </c>
      <c r="J1521" s="124">
        <f>Nonpt_src_summary!L1521</f>
        <v>0</v>
      </c>
      <c r="K1521" s="125">
        <f>Nonpt_src_summary!M1521</f>
        <v>0</v>
      </c>
    </row>
    <row r="1522" spans="1:11">
      <c r="A1522" s="31" t="s">
        <v>151</v>
      </c>
      <c r="B1522" s="31" t="str">
        <f>Nonpt_src_summary!B1522</f>
        <v>Tribal</v>
      </c>
      <c r="C1522" s="31">
        <f>Nonpt_src_summary!E1522</f>
        <v>30</v>
      </c>
      <c r="D1522" s="31" t="str">
        <f>Nonpt_src_summary!F1522</f>
        <v>30109</v>
      </c>
      <c r="E1522" s="31" t="str">
        <f>Nonpt_src_summary!G1522</f>
        <v>2310021302</v>
      </c>
      <c r="F1522" s="31" t="str">
        <f>Nonpt_src_summary!H1522</f>
        <v>Nonpoint Compressor Engines</v>
      </c>
      <c r="G1522" s="160">
        <f>Nonpt_src_summary!I1522</f>
        <v>0</v>
      </c>
      <c r="H1522" s="124">
        <f>Nonpt_src_summary!J1522</f>
        <v>0</v>
      </c>
      <c r="I1522" s="124">
        <f>Nonpt_src_summary!K1522</f>
        <v>0</v>
      </c>
      <c r="J1522" s="124">
        <f>Nonpt_src_summary!L1522</f>
        <v>0</v>
      </c>
      <c r="K1522" s="125">
        <f>Nonpt_src_summary!M1522</f>
        <v>0</v>
      </c>
    </row>
    <row r="1523" spans="1:11">
      <c r="A1523" s="31" t="s">
        <v>151</v>
      </c>
      <c r="B1523" s="31" t="str">
        <f>Nonpt_src_summary!B1523</f>
        <v>Tribal</v>
      </c>
      <c r="C1523" s="31">
        <f>Nonpt_src_summary!E1523</f>
        <v>30</v>
      </c>
      <c r="D1523" s="31" t="str">
        <f>Nonpt_src_summary!F1523</f>
        <v>30109</v>
      </c>
      <c r="E1523" s="31" t="str">
        <f>Nonpt_src_summary!G1523</f>
        <v>2310023102</v>
      </c>
      <c r="F1523" s="31" t="str">
        <f>Nonpt_src_summary!H1523</f>
        <v>Nonpoint Compressor Engines</v>
      </c>
      <c r="G1523" s="160">
        <f>Nonpt_src_summary!I1523</f>
        <v>0</v>
      </c>
      <c r="H1523" s="124">
        <f>Nonpt_src_summary!J1523</f>
        <v>0</v>
      </c>
      <c r="I1523" s="124">
        <f>Nonpt_src_summary!K1523</f>
        <v>0</v>
      </c>
      <c r="J1523" s="124">
        <f>Nonpt_src_summary!L1523</f>
        <v>0</v>
      </c>
      <c r="K1523" s="125">
        <f>Nonpt_src_summary!M1523</f>
        <v>0</v>
      </c>
    </row>
    <row r="1524" spans="1:11">
      <c r="A1524" s="31" t="s">
        <v>151</v>
      </c>
      <c r="B1524" s="31" t="str">
        <f>Nonpt_src_summary!B1524</f>
        <v>Tribal</v>
      </c>
      <c r="C1524" s="31">
        <f>Nonpt_src_summary!E1524</f>
        <v>30</v>
      </c>
      <c r="D1524" s="31" t="str">
        <f>Nonpt_src_summary!F1524</f>
        <v>30109</v>
      </c>
      <c r="E1524" s="31" t="str">
        <f>Nonpt_src_summary!G1524</f>
        <v>2310023202</v>
      </c>
      <c r="F1524" s="31" t="str">
        <f>Nonpt_src_summary!H1524</f>
        <v>Nonpoint Compressor Engines</v>
      </c>
      <c r="G1524" s="160">
        <f>Nonpt_src_summary!I1524</f>
        <v>0</v>
      </c>
      <c r="H1524" s="124">
        <f>Nonpt_src_summary!J1524</f>
        <v>0</v>
      </c>
      <c r="I1524" s="124">
        <f>Nonpt_src_summary!K1524</f>
        <v>0</v>
      </c>
      <c r="J1524" s="124">
        <f>Nonpt_src_summary!L1524</f>
        <v>0</v>
      </c>
      <c r="K1524" s="125">
        <f>Nonpt_src_summary!M1524</f>
        <v>0</v>
      </c>
    </row>
    <row r="1525" spans="1:11">
      <c r="A1525" s="31" t="s">
        <v>151</v>
      </c>
      <c r="B1525" s="31" t="str">
        <f>Nonpt_src_summary!B1525</f>
        <v>Tribal</v>
      </c>
      <c r="C1525" s="31">
        <f>Nonpt_src_summary!E1525</f>
        <v>30</v>
      </c>
      <c r="D1525" s="31" t="str">
        <f>Nonpt_src_summary!F1525</f>
        <v>30109</v>
      </c>
      <c r="E1525" s="31" t="str">
        <f>Nonpt_src_summary!G1525</f>
        <v>2310023302</v>
      </c>
      <c r="F1525" s="31" t="str">
        <f>Nonpt_src_summary!H1525</f>
        <v>Nonpoint Compressor Engines</v>
      </c>
      <c r="G1525" s="160">
        <f>Nonpt_src_summary!I1525</f>
        <v>0</v>
      </c>
      <c r="H1525" s="124">
        <f>Nonpt_src_summary!J1525</f>
        <v>0</v>
      </c>
      <c r="I1525" s="124">
        <f>Nonpt_src_summary!K1525</f>
        <v>0</v>
      </c>
      <c r="J1525" s="124">
        <f>Nonpt_src_summary!L1525</f>
        <v>0</v>
      </c>
      <c r="K1525" s="125">
        <f>Nonpt_src_summary!M1525</f>
        <v>0</v>
      </c>
    </row>
    <row r="1526" spans="1:11">
      <c r="A1526" s="31" t="s">
        <v>151</v>
      </c>
      <c r="B1526" s="31" t="str">
        <f>Nonpt_src_summary!B1526</f>
        <v>Tribal</v>
      </c>
      <c r="C1526" s="31">
        <f>Nonpt_src_summary!E1526</f>
        <v>38</v>
      </c>
      <c r="D1526" s="31" t="str">
        <f>Nonpt_src_summary!F1526</f>
        <v>38105</v>
      </c>
      <c r="E1526" s="31" t="str">
        <f>Nonpt_src_summary!G1526</f>
        <v>2310021102</v>
      </c>
      <c r="F1526" s="31" t="str">
        <f>Nonpt_src_summary!H1526</f>
        <v>Nonpoint Compressor Engines</v>
      </c>
      <c r="G1526" s="160">
        <f>Nonpt_src_summary!I1526</f>
        <v>0</v>
      </c>
      <c r="H1526" s="124">
        <f>Nonpt_src_summary!J1526</f>
        <v>0</v>
      </c>
      <c r="I1526" s="124">
        <f>Nonpt_src_summary!K1526</f>
        <v>0</v>
      </c>
      <c r="J1526" s="124">
        <f>Nonpt_src_summary!L1526</f>
        <v>0</v>
      </c>
      <c r="K1526" s="125">
        <f>Nonpt_src_summary!M1526</f>
        <v>0</v>
      </c>
    </row>
    <row r="1527" spans="1:11">
      <c r="A1527" s="31" t="s">
        <v>151</v>
      </c>
      <c r="B1527" s="31" t="str">
        <f>Nonpt_src_summary!B1527</f>
        <v>Tribal</v>
      </c>
      <c r="C1527" s="31">
        <f>Nonpt_src_summary!E1527</f>
        <v>38</v>
      </c>
      <c r="D1527" s="31" t="str">
        <f>Nonpt_src_summary!F1527</f>
        <v>38105</v>
      </c>
      <c r="E1527" s="31" t="str">
        <f>Nonpt_src_summary!G1527</f>
        <v>2310021202</v>
      </c>
      <c r="F1527" s="31" t="str">
        <f>Nonpt_src_summary!H1527</f>
        <v>Nonpoint Compressor Engines</v>
      </c>
      <c r="G1527" s="160">
        <f>Nonpt_src_summary!I1527</f>
        <v>0</v>
      </c>
      <c r="H1527" s="124">
        <f>Nonpt_src_summary!J1527</f>
        <v>0</v>
      </c>
      <c r="I1527" s="124">
        <f>Nonpt_src_summary!K1527</f>
        <v>0</v>
      </c>
      <c r="J1527" s="124">
        <f>Nonpt_src_summary!L1527</f>
        <v>0</v>
      </c>
      <c r="K1527" s="125">
        <f>Nonpt_src_summary!M1527</f>
        <v>0</v>
      </c>
    </row>
    <row r="1528" spans="1:11">
      <c r="A1528" s="31" t="s">
        <v>151</v>
      </c>
      <c r="B1528" s="31" t="str">
        <f>Nonpt_src_summary!B1528</f>
        <v>Tribal</v>
      </c>
      <c r="C1528" s="31">
        <f>Nonpt_src_summary!E1528</f>
        <v>38</v>
      </c>
      <c r="D1528" s="31" t="str">
        <f>Nonpt_src_summary!F1528</f>
        <v>38105</v>
      </c>
      <c r="E1528" s="31" t="str">
        <f>Nonpt_src_summary!G1528</f>
        <v>2310021302</v>
      </c>
      <c r="F1528" s="31" t="str">
        <f>Nonpt_src_summary!H1528</f>
        <v>Nonpoint Compressor Engines</v>
      </c>
      <c r="G1528" s="160">
        <f>Nonpt_src_summary!I1528</f>
        <v>0</v>
      </c>
      <c r="H1528" s="124">
        <f>Nonpt_src_summary!J1528</f>
        <v>0</v>
      </c>
      <c r="I1528" s="124">
        <f>Nonpt_src_summary!K1528</f>
        <v>0</v>
      </c>
      <c r="J1528" s="124">
        <f>Nonpt_src_summary!L1528</f>
        <v>0</v>
      </c>
      <c r="K1528" s="125">
        <f>Nonpt_src_summary!M1528</f>
        <v>0</v>
      </c>
    </row>
    <row r="1529" spans="1:11">
      <c r="A1529" s="31" t="s">
        <v>151</v>
      </c>
      <c r="B1529" s="31" t="str">
        <f>Nonpt_src_summary!B1529</f>
        <v>Tribal</v>
      </c>
      <c r="C1529" s="31">
        <f>Nonpt_src_summary!E1529</f>
        <v>38</v>
      </c>
      <c r="D1529" s="31" t="str">
        <f>Nonpt_src_summary!F1529</f>
        <v>38105</v>
      </c>
      <c r="E1529" s="31" t="str">
        <f>Nonpt_src_summary!G1529</f>
        <v>2310023102</v>
      </c>
      <c r="F1529" s="31" t="str">
        <f>Nonpt_src_summary!H1529</f>
        <v>Nonpoint Compressor Engines</v>
      </c>
      <c r="G1529" s="160">
        <f>Nonpt_src_summary!I1529</f>
        <v>0</v>
      </c>
      <c r="H1529" s="124">
        <f>Nonpt_src_summary!J1529</f>
        <v>0</v>
      </c>
      <c r="I1529" s="124">
        <f>Nonpt_src_summary!K1529</f>
        <v>0</v>
      </c>
      <c r="J1529" s="124">
        <f>Nonpt_src_summary!L1529</f>
        <v>0</v>
      </c>
      <c r="K1529" s="125">
        <f>Nonpt_src_summary!M1529</f>
        <v>0</v>
      </c>
    </row>
    <row r="1530" spans="1:11">
      <c r="A1530" s="31" t="s">
        <v>151</v>
      </c>
      <c r="B1530" s="31" t="str">
        <f>Nonpt_src_summary!B1530</f>
        <v>Tribal</v>
      </c>
      <c r="C1530" s="31">
        <f>Nonpt_src_summary!E1530</f>
        <v>38</v>
      </c>
      <c r="D1530" s="31" t="str">
        <f>Nonpt_src_summary!F1530</f>
        <v>38105</v>
      </c>
      <c r="E1530" s="31" t="str">
        <f>Nonpt_src_summary!G1530</f>
        <v>2310023202</v>
      </c>
      <c r="F1530" s="31" t="str">
        <f>Nonpt_src_summary!H1530</f>
        <v>Nonpoint Compressor Engines</v>
      </c>
      <c r="G1530" s="160">
        <f>Nonpt_src_summary!I1530</f>
        <v>0</v>
      </c>
      <c r="H1530" s="124">
        <f>Nonpt_src_summary!J1530</f>
        <v>0</v>
      </c>
      <c r="I1530" s="124">
        <f>Nonpt_src_summary!K1530</f>
        <v>0</v>
      </c>
      <c r="J1530" s="124">
        <f>Nonpt_src_summary!L1530</f>
        <v>0</v>
      </c>
      <c r="K1530" s="125">
        <f>Nonpt_src_summary!M1530</f>
        <v>0</v>
      </c>
    </row>
    <row r="1531" spans="1:11">
      <c r="A1531" s="31" t="s">
        <v>151</v>
      </c>
      <c r="B1531" s="31" t="str">
        <f>Nonpt_src_summary!B1531</f>
        <v>Tribal</v>
      </c>
      <c r="C1531" s="31">
        <f>Nonpt_src_summary!E1531</f>
        <v>38</v>
      </c>
      <c r="D1531" s="31" t="str">
        <f>Nonpt_src_summary!F1531</f>
        <v>38105</v>
      </c>
      <c r="E1531" s="31" t="str">
        <f>Nonpt_src_summary!G1531</f>
        <v>2310023302</v>
      </c>
      <c r="F1531" s="31" t="str">
        <f>Nonpt_src_summary!H1531</f>
        <v>Nonpoint Compressor Engines</v>
      </c>
      <c r="G1531" s="160">
        <f>Nonpt_src_summary!I1531</f>
        <v>0</v>
      </c>
      <c r="H1531" s="124">
        <f>Nonpt_src_summary!J1531</f>
        <v>0</v>
      </c>
      <c r="I1531" s="124">
        <f>Nonpt_src_summary!K1531</f>
        <v>0</v>
      </c>
      <c r="J1531" s="124">
        <f>Nonpt_src_summary!L1531</f>
        <v>0</v>
      </c>
      <c r="K1531" s="125">
        <f>Nonpt_src_summary!M1531</f>
        <v>0</v>
      </c>
    </row>
    <row r="1532" spans="1:11">
      <c r="A1532" s="31" t="s">
        <v>151</v>
      </c>
      <c r="B1532" s="31" t="str">
        <f>Nonpt_src_summary!B1532</f>
        <v>Non-tribal</v>
      </c>
      <c r="C1532" s="31">
        <f>Nonpt_src_summary!E1532</f>
        <v>38</v>
      </c>
      <c r="D1532" s="31" t="str">
        <f>Nonpt_src_summary!F1532</f>
        <v>38007</v>
      </c>
      <c r="E1532" s="31" t="str">
        <f>Nonpt_src_summary!G1532</f>
        <v>2310000330</v>
      </c>
      <c r="F1532" s="31" t="str">
        <f>Nonpt_src_summary!H1532</f>
        <v>Artificial Lift Engines</v>
      </c>
      <c r="G1532" s="160">
        <f>Nonpt_src_summary!I1532</f>
        <v>262.35199999999998</v>
      </c>
      <c r="H1532" s="124">
        <f>Nonpt_src_summary!J1532</f>
        <v>3.4209700000000001</v>
      </c>
      <c r="I1532" s="124">
        <f>Nonpt_src_summary!K1532</f>
        <v>405.66199999999998</v>
      </c>
      <c r="J1532" s="124">
        <f>Nonpt_src_summary!L1532</f>
        <v>6.7957100000000006E-2</v>
      </c>
      <c r="K1532" s="125">
        <f>Nonpt_src_summary!M1532</f>
        <v>2.2432799999999999</v>
      </c>
    </row>
    <row r="1533" spans="1:11">
      <c r="A1533" s="31" t="s">
        <v>151</v>
      </c>
      <c r="B1533" s="31" t="str">
        <f>Nonpt_src_summary!B1533</f>
        <v>Non-tribal</v>
      </c>
      <c r="C1533" s="31">
        <f>Nonpt_src_summary!E1533</f>
        <v>38</v>
      </c>
      <c r="D1533" s="31" t="str">
        <f>Nonpt_src_summary!F1533</f>
        <v>38009</v>
      </c>
      <c r="E1533" s="31" t="str">
        <f>Nonpt_src_summary!G1533</f>
        <v>2310000330</v>
      </c>
      <c r="F1533" s="31" t="str">
        <f>Nonpt_src_summary!H1533</f>
        <v>Artificial Lift Engines</v>
      </c>
      <c r="G1533" s="160">
        <f>Nonpt_src_summary!I1533</f>
        <v>297.36599999999999</v>
      </c>
      <c r="H1533" s="124">
        <f>Nonpt_src_summary!J1533</f>
        <v>3.8775599999999999</v>
      </c>
      <c r="I1533" s="124">
        <f>Nonpt_src_summary!K1533</f>
        <v>459.80500000000001</v>
      </c>
      <c r="J1533" s="124">
        <f>Nonpt_src_summary!L1533</f>
        <v>7.7027100000000001E-2</v>
      </c>
      <c r="K1533" s="125">
        <f>Nonpt_src_summary!M1533</f>
        <v>2.5426799999999998</v>
      </c>
    </row>
    <row r="1534" spans="1:11">
      <c r="A1534" s="31" t="s">
        <v>151</v>
      </c>
      <c r="B1534" s="31" t="str">
        <f>Nonpt_src_summary!B1534</f>
        <v>Non-tribal</v>
      </c>
      <c r="C1534" s="31">
        <f>Nonpt_src_summary!E1534</f>
        <v>38</v>
      </c>
      <c r="D1534" s="31" t="str">
        <f>Nonpt_src_summary!F1534</f>
        <v>38011</v>
      </c>
      <c r="E1534" s="31" t="str">
        <f>Nonpt_src_summary!G1534</f>
        <v>2310000330</v>
      </c>
      <c r="F1534" s="31" t="str">
        <f>Nonpt_src_summary!H1534</f>
        <v>Artificial Lift Engines</v>
      </c>
      <c r="G1534" s="160">
        <f>Nonpt_src_summary!I1534</f>
        <v>194.41200000000001</v>
      </c>
      <c r="H1534" s="124">
        <f>Nonpt_src_summary!J1534</f>
        <v>2.5350600000000001</v>
      </c>
      <c r="I1534" s="124">
        <f>Nonpt_src_summary!K1534</f>
        <v>300.61</v>
      </c>
      <c r="J1534" s="124">
        <f>Nonpt_src_summary!L1534</f>
        <v>5.0358699999999999E-2</v>
      </c>
      <c r="K1534" s="125">
        <f>Nonpt_src_summary!M1534</f>
        <v>1.66235</v>
      </c>
    </row>
    <row r="1535" spans="1:11">
      <c r="A1535" s="31" t="s">
        <v>151</v>
      </c>
      <c r="B1535" s="31" t="str">
        <f>Nonpt_src_summary!B1535</f>
        <v>Non-tribal</v>
      </c>
      <c r="C1535" s="31">
        <f>Nonpt_src_summary!E1535</f>
        <v>38</v>
      </c>
      <c r="D1535" s="31" t="str">
        <f>Nonpt_src_summary!F1535</f>
        <v>38013</v>
      </c>
      <c r="E1535" s="31" t="str">
        <f>Nonpt_src_summary!G1535</f>
        <v>2310000330</v>
      </c>
      <c r="F1535" s="31" t="str">
        <f>Nonpt_src_summary!H1535</f>
        <v>Artificial Lift Engines</v>
      </c>
      <c r="G1535" s="160">
        <f>Nonpt_src_summary!I1535</f>
        <v>257.64800000000002</v>
      </c>
      <c r="H1535" s="124">
        <f>Nonpt_src_summary!J1535</f>
        <v>3.3596400000000002</v>
      </c>
      <c r="I1535" s="124">
        <f>Nonpt_src_summary!K1535</f>
        <v>398.39</v>
      </c>
      <c r="J1535" s="124">
        <f>Nonpt_src_summary!L1535</f>
        <v>6.6738800000000001E-2</v>
      </c>
      <c r="K1535" s="125">
        <f>Nonpt_src_summary!M1535</f>
        <v>2.2030599999999998</v>
      </c>
    </row>
    <row r="1536" spans="1:11">
      <c r="A1536" s="31" t="s">
        <v>151</v>
      </c>
      <c r="B1536" s="31" t="str">
        <f>Nonpt_src_summary!B1536</f>
        <v>Non-tribal</v>
      </c>
      <c r="C1536" s="31">
        <f>Nonpt_src_summary!E1536</f>
        <v>30</v>
      </c>
      <c r="D1536" s="31" t="str">
        <f>Nonpt_src_summary!F1536</f>
        <v>30019</v>
      </c>
      <c r="E1536" s="31" t="str">
        <f>Nonpt_src_summary!G1536</f>
        <v>2310000330</v>
      </c>
      <c r="F1536" s="31" t="str">
        <f>Nonpt_src_summary!H1536</f>
        <v>Artificial Lift Engines</v>
      </c>
      <c r="G1536" s="160">
        <f>Nonpt_src_summary!I1536</f>
        <v>0</v>
      </c>
      <c r="H1536" s="124">
        <f>Nonpt_src_summary!J1536</f>
        <v>0</v>
      </c>
      <c r="I1536" s="124">
        <f>Nonpt_src_summary!K1536</f>
        <v>0</v>
      </c>
      <c r="J1536" s="124">
        <f>Nonpt_src_summary!L1536</f>
        <v>0</v>
      </c>
      <c r="K1536" s="125">
        <f>Nonpt_src_summary!M1536</f>
        <v>0</v>
      </c>
    </row>
    <row r="1537" spans="1:11">
      <c r="A1537" s="31" t="s">
        <v>151</v>
      </c>
      <c r="B1537" s="31" t="str">
        <f>Nonpt_src_summary!B1537</f>
        <v>Non-tribal</v>
      </c>
      <c r="C1537" s="31">
        <f>Nonpt_src_summary!E1537</f>
        <v>30</v>
      </c>
      <c r="D1537" s="31" t="str">
        <f>Nonpt_src_summary!F1537</f>
        <v>30021</v>
      </c>
      <c r="E1537" s="31" t="str">
        <f>Nonpt_src_summary!G1537</f>
        <v>2310000330</v>
      </c>
      <c r="F1537" s="31" t="str">
        <f>Nonpt_src_summary!H1537</f>
        <v>Artificial Lift Engines</v>
      </c>
      <c r="G1537" s="160">
        <f>Nonpt_src_summary!I1537</f>
        <v>33.447200000000002</v>
      </c>
      <c r="H1537" s="124">
        <f>Nonpt_src_summary!J1537</f>
        <v>0.43614000000000003</v>
      </c>
      <c r="I1537" s="124">
        <f>Nonpt_src_summary!K1537</f>
        <v>51.7179</v>
      </c>
      <c r="J1537" s="124">
        <f>Nonpt_src_summary!L1537</f>
        <v>8.6638600000000007E-3</v>
      </c>
      <c r="K1537" s="125">
        <f>Nonpt_src_summary!M1537</f>
        <v>0.28599599999999997</v>
      </c>
    </row>
    <row r="1538" spans="1:11">
      <c r="A1538" s="31" t="s">
        <v>151</v>
      </c>
      <c r="B1538" s="31" t="str">
        <f>Nonpt_src_summary!B1538</f>
        <v>Non-tribal</v>
      </c>
      <c r="C1538" s="31">
        <f>Nonpt_src_summary!E1538</f>
        <v>38</v>
      </c>
      <c r="D1538" s="31" t="str">
        <f>Nonpt_src_summary!F1538</f>
        <v>38023</v>
      </c>
      <c r="E1538" s="31" t="str">
        <f>Nonpt_src_summary!G1538</f>
        <v>2310000330</v>
      </c>
      <c r="F1538" s="31" t="str">
        <f>Nonpt_src_summary!H1538</f>
        <v>Artificial Lift Engines</v>
      </c>
      <c r="G1538" s="160">
        <f>Nonpt_src_summary!I1538</f>
        <v>322.452</v>
      </c>
      <c r="H1538" s="124">
        <f>Nonpt_src_summary!J1538</f>
        <v>4.2046599999999996</v>
      </c>
      <c r="I1538" s="124">
        <f>Nonpt_src_summary!K1538</f>
        <v>498.59300000000002</v>
      </c>
      <c r="J1538" s="124">
        <f>Nonpt_src_summary!L1538</f>
        <v>8.3525000000000002E-2</v>
      </c>
      <c r="K1538" s="125">
        <f>Nonpt_src_summary!M1538</f>
        <v>2.75718</v>
      </c>
    </row>
    <row r="1539" spans="1:11">
      <c r="A1539" s="31" t="s">
        <v>151</v>
      </c>
      <c r="B1539" s="31" t="str">
        <f>Nonpt_src_summary!B1539</f>
        <v>Non-tribal</v>
      </c>
      <c r="C1539" s="31">
        <f>Nonpt_src_summary!E1539</f>
        <v>38</v>
      </c>
      <c r="D1539" s="31" t="str">
        <f>Nonpt_src_summary!F1539</f>
        <v>38025</v>
      </c>
      <c r="E1539" s="31" t="str">
        <f>Nonpt_src_summary!G1539</f>
        <v>2310000330</v>
      </c>
      <c r="F1539" s="31" t="str">
        <f>Nonpt_src_summary!H1539</f>
        <v>Artificial Lift Engines</v>
      </c>
      <c r="G1539" s="160">
        <f>Nonpt_src_summary!I1539</f>
        <v>424.33970831412921</v>
      </c>
      <c r="H1539" s="124">
        <f>Nonpt_src_summary!J1539</f>
        <v>5.533238818619421</v>
      </c>
      <c r="I1539" s="124">
        <f>Nonpt_src_summary!K1539</f>
        <v>656.13748801629151</v>
      </c>
      <c r="J1539" s="124">
        <f>Nonpt_src_summary!L1539</f>
        <v>0.10991707901657659</v>
      </c>
      <c r="K1539" s="125">
        <f>Nonpt_src_summary!M1539</f>
        <v>3.6283852695747507</v>
      </c>
    </row>
    <row r="1540" spans="1:11">
      <c r="A1540" s="31" t="s">
        <v>151</v>
      </c>
      <c r="B1540" s="31" t="str">
        <f>Nonpt_src_summary!B1540</f>
        <v>Non-tribal</v>
      </c>
      <c r="C1540" s="31">
        <f>Nonpt_src_summary!E1540</f>
        <v>30</v>
      </c>
      <c r="D1540" s="31" t="str">
        <f>Nonpt_src_summary!F1540</f>
        <v>30025</v>
      </c>
      <c r="E1540" s="31" t="str">
        <f>Nonpt_src_summary!G1540</f>
        <v>2310000330</v>
      </c>
      <c r="F1540" s="31" t="str">
        <f>Nonpt_src_summary!H1540</f>
        <v>Artificial Lift Engines</v>
      </c>
      <c r="G1540" s="160">
        <f>Nonpt_src_summary!I1540</f>
        <v>245.62799999999999</v>
      </c>
      <c r="H1540" s="124">
        <f>Nonpt_src_summary!J1540</f>
        <v>3.2029000000000001</v>
      </c>
      <c r="I1540" s="124">
        <f>Nonpt_src_summary!K1540</f>
        <v>379.80399999999997</v>
      </c>
      <c r="J1540" s="124">
        <f>Nonpt_src_summary!L1540</f>
        <v>6.3625200000000007E-2</v>
      </c>
      <c r="K1540" s="125">
        <f>Nonpt_src_summary!M1540</f>
        <v>2.1002800000000001</v>
      </c>
    </row>
    <row r="1541" spans="1:11">
      <c r="A1541" s="31" t="s">
        <v>151</v>
      </c>
      <c r="B1541" s="31" t="str">
        <f>Nonpt_src_summary!B1541</f>
        <v>Non-tribal</v>
      </c>
      <c r="C1541" s="31">
        <f>Nonpt_src_summary!E1541</f>
        <v>30</v>
      </c>
      <c r="D1541" s="31" t="str">
        <f>Nonpt_src_summary!F1541</f>
        <v>30033</v>
      </c>
      <c r="E1541" s="31" t="str">
        <f>Nonpt_src_summary!G1541</f>
        <v>2310000330</v>
      </c>
      <c r="F1541" s="31" t="str">
        <f>Nonpt_src_summary!H1541</f>
        <v>Artificial Lift Engines</v>
      </c>
      <c r="G1541" s="160">
        <f>Nonpt_src_summary!I1541</f>
        <v>3.1356799999999998</v>
      </c>
      <c r="H1541" s="124">
        <f>Nonpt_src_summary!J1541</f>
        <v>4.0888099999999997E-2</v>
      </c>
      <c r="I1541" s="124">
        <f>Nonpt_src_summary!K1541</f>
        <v>4.84856</v>
      </c>
      <c r="J1541" s="124">
        <f>Nonpt_src_summary!L1541</f>
        <v>8.1223600000000003E-4</v>
      </c>
      <c r="K1541" s="125">
        <f>Nonpt_src_summary!M1541</f>
        <v>2.6812099999999998E-2</v>
      </c>
    </row>
    <row r="1542" spans="1:11">
      <c r="A1542" s="31" t="s">
        <v>151</v>
      </c>
      <c r="B1542" s="31" t="str">
        <f>Nonpt_src_summary!B1542</f>
        <v>Non-tribal</v>
      </c>
      <c r="C1542" s="31">
        <f>Nonpt_src_summary!E1542</f>
        <v>38</v>
      </c>
      <c r="D1542" s="31" t="str">
        <f>Nonpt_src_summary!F1542</f>
        <v>38033</v>
      </c>
      <c r="E1542" s="31" t="str">
        <f>Nonpt_src_summary!G1542</f>
        <v>2310000330</v>
      </c>
      <c r="F1542" s="31" t="str">
        <f>Nonpt_src_summary!H1542</f>
        <v>Artificial Lift Engines</v>
      </c>
      <c r="G1542" s="160">
        <f>Nonpt_src_summary!I1542</f>
        <v>46.512500000000003</v>
      </c>
      <c r="H1542" s="124">
        <f>Nonpt_src_summary!J1542</f>
        <v>0.60650700000000002</v>
      </c>
      <c r="I1542" s="124">
        <f>Nonpt_src_summary!K1542</f>
        <v>71.920199999999994</v>
      </c>
      <c r="J1542" s="124">
        <f>Nonpt_src_summary!L1542</f>
        <v>1.20482E-2</v>
      </c>
      <c r="K1542" s="125">
        <f>Nonpt_src_summary!M1542</f>
        <v>0.39771299999999998</v>
      </c>
    </row>
    <row r="1543" spans="1:11">
      <c r="A1543" s="31" t="s">
        <v>151</v>
      </c>
      <c r="B1543" s="31" t="str">
        <f>Nonpt_src_summary!B1543</f>
        <v>Non-tribal</v>
      </c>
      <c r="C1543" s="31">
        <f>Nonpt_src_summary!E1543</f>
        <v>46</v>
      </c>
      <c r="D1543" s="31" t="str">
        <f>Nonpt_src_summary!F1543</f>
        <v>46063</v>
      </c>
      <c r="E1543" s="31" t="str">
        <f>Nonpt_src_summary!G1543</f>
        <v>2310000330</v>
      </c>
      <c r="F1543" s="31" t="str">
        <f>Nonpt_src_summary!H1543</f>
        <v>Artificial Lift Engines</v>
      </c>
      <c r="G1543" s="160">
        <f>Nonpt_src_summary!I1543</f>
        <v>77.346599999999995</v>
      </c>
      <c r="H1543" s="124">
        <f>Nonpt_src_summary!J1543</f>
        <v>1.00857</v>
      </c>
      <c r="I1543" s="124">
        <f>Nonpt_src_summary!K1543</f>
        <v>119.598</v>
      </c>
      <c r="J1543" s="124">
        <f>Nonpt_src_summary!L1543</f>
        <v>2.00352E-2</v>
      </c>
      <c r="K1543" s="125">
        <f>Nonpt_src_summary!M1543</f>
        <v>0.66136499999999998</v>
      </c>
    </row>
    <row r="1544" spans="1:11">
      <c r="A1544" s="31" t="s">
        <v>151</v>
      </c>
      <c r="B1544" s="31" t="str">
        <f>Nonpt_src_summary!B1544</f>
        <v>Non-tribal</v>
      </c>
      <c r="C1544" s="31">
        <f>Nonpt_src_summary!E1544</f>
        <v>30</v>
      </c>
      <c r="D1544" s="31" t="str">
        <f>Nonpt_src_summary!F1544</f>
        <v>30055</v>
      </c>
      <c r="E1544" s="31" t="str">
        <f>Nonpt_src_summary!G1544</f>
        <v>2310000330</v>
      </c>
      <c r="F1544" s="31" t="str">
        <f>Nonpt_src_summary!H1544</f>
        <v>Artificial Lift Engines</v>
      </c>
      <c r="G1544" s="160">
        <f>Nonpt_src_summary!I1544</f>
        <v>3.1356799999999998</v>
      </c>
      <c r="H1544" s="124">
        <f>Nonpt_src_summary!J1544</f>
        <v>4.0888099999999997E-2</v>
      </c>
      <c r="I1544" s="124">
        <f>Nonpt_src_summary!K1544</f>
        <v>4.84856</v>
      </c>
      <c r="J1544" s="124">
        <f>Nonpt_src_summary!L1544</f>
        <v>8.1223600000000003E-4</v>
      </c>
      <c r="K1544" s="125">
        <f>Nonpt_src_summary!M1544</f>
        <v>2.6812099999999998E-2</v>
      </c>
    </row>
    <row r="1545" spans="1:11">
      <c r="A1545" s="31" t="s">
        <v>151</v>
      </c>
      <c r="B1545" s="31" t="str">
        <f>Nonpt_src_summary!B1545</f>
        <v>Non-tribal</v>
      </c>
      <c r="C1545" s="31">
        <f>Nonpt_src_summary!E1545</f>
        <v>38</v>
      </c>
      <c r="D1545" s="31" t="str">
        <f>Nonpt_src_summary!F1545</f>
        <v>38049</v>
      </c>
      <c r="E1545" s="31" t="str">
        <f>Nonpt_src_summary!G1545</f>
        <v>2310000330</v>
      </c>
      <c r="F1545" s="31" t="str">
        <f>Nonpt_src_summary!H1545</f>
        <v>Artificial Lift Engines</v>
      </c>
      <c r="G1545" s="160">
        <f>Nonpt_src_summary!I1545</f>
        <v>8.3618000000000006</v>
      </c>
      <c r="H1545" s="124">
        <f>Nonpt_src_summary!J1545</f>
        <v>0.10903500000000001</v>
      </c>
      <c r="I1545" s="124">
        <f>Nonpt_src_summary!K1545</f>
        <v>12.929500000000001</v>
      </c>
      <c r="J1545" s="124">
        <f>Nonpt_src_summary!L1545</f>
        <v>2.1659600000000002E-3</v>
      </c>
      <c r="K1545" s="125">
        <f>Nonpt_src_summary!M1545</f>
        <v>7.1498900000000004E-2</v>
      </c>
    </row>
    <row r="1546" spans="1:11">
      <c r="A1546" s="31" t="s">
        <v>151</v>
      </c>
      <c r="B1546" s="31" t="str">
        <f>Nonpt_src_summary!B1546</f>
        <v>Non-tribal</v>
      </c>
      <c r="C1546" s="31">
        <f>Nonpt_src_summary!E1546</f>
        <v>38</v>
      </c>
      <c r="D1546" s="31" t="str">
        <f>Nonpt_src_summary!F1546</f>
        <v>38053</v>
      </c>
      <c r="E1546" s="31" t="str">
        <f>Nonpt_src_summary!G1546</f>
        <v>2310000330</v>
      </c>
      <c r="F1546" s="31" t="str">
        <f>Nonpt_src_summary!H1546</f>
        <v>Artificial Lift Engines</v>
      </c>
      <c r="G1546" s="160">
        <f>Nonpt_src_summary!I1546</f>
        <v>1150.9317092321523</v>
      </c>
      <c r="H1546" s="124">
        <f>Nonpt_src_summary!J1546</f>
        <v>15.007715408349268</v>
      </c>
      <c r="I1546" s="124">
        <f>Nonpt_src_summary!K1546</f>
        <v>1779.6307887364983</v>
      </c>
      <c r="J1546" s="124">
        <f>Nonpt_src_summary!L1546</f>
        <v>0.29812641794053002</v>
      </c>
      <c r="K1546" s="125">
        <f>Nonpt_src_summary!M1546</f>
        <v>9.8412423949163959</v>
      </c>
    </row>
    <row r="1547" spans="1:11">
      <c r="A1547" s="31" t="s">
        <v>151</v>
      </c>
      <c r="B1547" s="31" t="str">
        <f>Nonpt_src_summary!B1547</f>
        <v>Non-tribal</v>
      </c>
      <c r="C1547" s="31">
        <f>Nonpt_src_summary!E1547</f>
        <v>38</v>
      </c>
      <c r="D1547" s="31" t="str">
        <f>Nonpt_src_summary!F1547</f>
        <v>38055</v>
      </c>
      <c r="E1547" s="31" t="str">
        <f>Nonpt_src_summary!G1547</f>
        <v>2310000330</v>
      </c>
      <c r="F1547" s="31" t="str">
        <f>Nonpt_src_summary!H1547</f>
        <v>Artificial Lift Engines</v>
      </c>
      <c r="G1547" s="160">
        <f>Nonpt_src_summary!I1547</f>
        <v>0</v>
      </c>
      <c r="H1547" s="124">
        <f>Nonpt_src_summary!J1547</f>
        <v>0</v>
      </c>
      <c r="I1547" s="124">
        <f>Nonpt_src_summary!K1547</f>
        <v>0</v>
      </c>
      <c r="J1547" s="124">
        <f>Nonpt_src_summary!L1547</f>
        <v>0</v>
      </c>
      <c r="K1547" s="125">
        <f>Nonpt_src_summary!M1547</f>
        <v>0</v>
      </c>
    </row>
    <row r="1548" spans="1:11">
      <c r="A1548" s="31" t="s">
        <v>151</v>
      </c>
      <c r="B1548" s="31" t="str">
        <f>Nonpt_src_summary!B1548</f>
        <v>Non-tribal</v>
      </c>
      <c r="C1548" s="31">
        <f>Nonpt_src_summary!E1548</f>
        <v>38</v>
      </c>
      <c r="D1548" s="31" t="str">
        <f>Nonpt_src_summary!F1548</f>
        <v>38061</v>
      </c>
      <c r="E1548" s="31" t="str">
        <f>Nonpt_src_summary!G1548</f>
        <v>2310000330</v>
      </c>
      <c r="F1548" s="31" t="str">
        <f>Nonpt_src_summary!H1548</f>
        <v>Artificial Lift Engines</v>
      </c>
      <c r="G1548" s="160">
        <f>Nonpt_src_summary!I1548</f>
        <v>715.00338886392308</v>
      </c>
      <c r="H1548" s="124">
        <f>Nonpt_src_summary!J1548</f>
        <v>9.3234015771933514</v>
      </c>
      <c r="I1548" s="124">
        <f>Nonpt_src_summary!K1548</f>
        <v>1105.579710593129</v>
      </c>
      <c r="J1548" s="124">
        <f>Nonpt_src_summary!L1548</f>
        <v>0.18520762099838339</v>
      </c>
      <c r="K1548" s="125">
        <f>Nonpt_src_summary!M1548</f>
        <v>6.1137458824491464</v>
      </c>
    </row>
    <row r="1549" spans="1:11">
      <c r="A1549" s="31" t="s">
        <v>151</v>
      </c>
      <c r="B1549" s="31" t="str">
        <f>Nonpt_src_summary!B1549</f>
        <v>Non-tribal</v>
      </c>
      <c r="C1549" s="31">
        <f>Nonpt_src_summary!E1549</f>
        <v>30</v>
      </c>
      <c r="D1549" s="31" t="str">
        <f>Nonpt_src_summary!F1549</f>
        <v>30071</v>
      </c>
      <c r="E1549" s="31" t="str">
        <f>Nonpt_src_summary!G1549</f>
        <v>2310000330</v>
      </c>
      <c r="F1549" s="31" t="str">
        <f>Nonpt_src_summary!H1549</f>
        <v>Artificial Lift Engines</v>
      </c>
      <c r="G1549" s="160">
        <f>Nonpt_src_summary!I1549</f>
        <v>0</v>
      </c>
      <c r="H1549" s="124">
        <f>Nonpt_src_summary!J1549</f>
        <v>0</v>
      </c>
      <c r="I1549" s="124">
        <f>Nonpt_src_summary!K1549</f>
        <v>0</v>
      </c>
      <c r="J1549" s="124">
        <f>Nonpt_src_summary!L1549</f>
        <v>0</v>
      </c>
      <c r="K1549" s="125">
        <f>Nonpt_src_summary!M1549</f>
        <v>0</v>
      </c>
    </row>
    <row r="1550" spans="1:11">
      <c r="A1550" s="31" t="s">
        <v>151</v>
      </c>
      <c r="B1550" s="31" t="str">
        <f>Nonpt_src_summary!B1550</f>
        <v>Non-tribal</v>
      </c>
      <c r="C1550" s="31">
        <f>Nonpt_src_summary!E1550</f>
        <v>30</v>
      </c>
      <c r="D1550" s="31" t="str">
        <f>Nonpt_src_summary!F1550</f>
        <v>30079</v>
      </c>
      <c r="E1550" s="31" t="str">
        <f>Nonpt_src_summary!G1550</f>
        <v>2310000330</v>
      </c>
      <c r="F1550" s="31" t="str">
        <f>Nonpt_src_summary!H1550</f>
        <v>Artificial Lift Engines</v>
      </c>
      <c r="G1550" s="160">
        <f>Nonpt_src_summary!I1550</f>
        <v>6.27135</v>
      </c>
      <c r="H1550" s="124">
        <f>Nonpt_src_summary!J1550</f>
        <v>8.1776199999999993E-2</v>
      </c>
      <c r="I1550" s="124">
        <f>Nonpt_src_summary!K1550</f>
        <v>9.6971100000000003</v>
      </c>
      <c r="J1550" s="124">
        <f>Nonpt_src_summary!L1550</f>
        <v>1.62447E-3</v>
      </c>
      <c r="K1550" s="125">
        <f>Nonpt_src_summary!M1550</f>
        <v>5.3624199999999997E-2</v>
      </c>
    </row>
    <row r="1551" spans="1:11">
      <c r="A1551" s="31" t="s">
        <v>151</v>
      </c>
      <c r="B1551" s="31" t="str">
        <f>Nonpt_src_summary!B1551</f>
        <v>Non-tribal</v>
      </c>
      <c r="C1551" s="31">
        <f>Nonpt_src_summary!E1551</f>
        <v>38</v>
      </c>
      <c r="D1551" s="31" t="str">
        <f>Nonpt_src_summary!F1551</f>
        <v>38075</v>
      </c>
      <c r="E1551" s="31" t="str">
        <f>Nonpt_src_summary!G1551</f>
        <v>2310000330</v>
      </c>
      <c r="F1551" s="31" t="str">
        <f>Nonpt_src_summary!H1551</f>
        <v>Artificial Lift Engines</v>
      </c>
      <c r="G1551" s="160">
        <f>Nonpt_src_summary!I1551</f>
        <v>139.53800000000001</v>
      </c>
      <c r="H1551" s="124">
        <f>Nonpt_src_summary!J1551</f>
        <v>1.81952</v>
      </c>
      <c r="I1551" s="124">
        <f>Nonpt_src_summary!K1551</f>
        <v>215.761</v>
      </c>
      <c r="J1551" s="124">
        <f>Nonpt_src_summary!L1551</f>
        <v>3.6144500000000003E-2</v>
      </c>
      <c r="K1551" s="125">
        <f>Nonpt_src_summary!M1551</f>
        <v>1.1931400000000001</v>
      </c>
    </row>
    <row r="1552" spans="1:11">
      <c r="A1552" s="31" t="s">
        <v>151</v>
      </c>
      <c r="B1552" s="31" t="str">
        <f>Nonpt_src_summary!B1552</f>
        <v>Non-tribal</v>
      </c>
      <c r="C1552" s="31">
        <f>Nonpt_src_summary!E1552</f>
        <v>30</v>
      </c>
      <c r="D1552" s="31" t="str">
        <f>Nonpt_src_summary!F1552</f>
        <v>30083</v>
      </c>
      <c r="E1552" s="31" t="str">
        <f>Nonpt_src_summary!G1552</f>
        <v>2310000330</v>
      </c>
      <c r="F1552" s="31" t="str">
        <f>Nonpt_src_summary!H1552</f>
        <v>Artificial Lift Engines</v>
      </c>
      <c r="G1552" s="160">
        <f>Nonpt_src_summary!I1552</f>
        <v>609.36599999999999</v>
      </c>
      <c r="H1552" s="124">
        <f>Nonpt_src_summary!J1552</f>
        <v>7.9459200000000001</v>
      </c>
      <c r="I1552" s="124">
        <f>Nonpt_src_summary!K1552</f>
        <v>942.23599999999999</v>
      </c>
      <c r="J1552" s="124">
        <f>Nonpt_src_summary!L1552</f>
        <v>0.15784500000000001</v>
      </c>
      <c r="K1552" s="125">
        <f>Nonpt_src_summary!M1552</f>
        <v>5.2104799999999996</v>
      </c>
    </row>
    <row r="1553" spans="1:11">
      <c r="A1553" s="31" t="s">
        <v>151</v>
      </c>
      <c r="B1553" s="31" t="str">
        <f>Nonpt_src_summary!B1553</f>
        <v>Non-tribal</v>
      </c>
      <c r="C1553" s="31">
        <f>Nonpt_src_summary!E1553</f>
        <v>30</v>
      </c>
      <c r="D1553" s="31" t="str">
        <f>Nonpt_src_summary!F1553</f>
        <v>30085</v>
      </c>
      <c r="E1553" s="31" t="str">
        <f>Nonpt_src_summary!G1553</f>
        <v>2310000330</v>
      </c>
      <c r="F1553" s="31" t="str">
        <f>Nonpt_src_summary!H1553</f>
        <v>Artificial Lift Engines</v>
      </c>
      <c r="G1553" s="160">
        <f>Nonpt_src_summary!I1553</f>
        <v>125.35396545861968</v>
      </c>
      <c r="H1553" s="124">
        <f>Nonpt_src_summary!J1553</f>
        <v>1.6345699573489245</v>
      </c>
      <c r="I1553" s="124">
        <f>Nonpt_src_summary!K1553</f>
        <v>193.82993065196678</v>
      </c>
      <c r="J1553" s="124">
        <f>Nonpt_src_summary!L1553</f>
        <v>3.2470539279572823E-2</v>
      </c>
      <c r="K1553" s="125">
        <f>Nonpt_src_summary!M1553</f>
        <v>1.071857016641542</v>
      </c>
    </row>
    <row r="1554" spans="1:11">
      <c r="A1554" s="31" t="s">
        <v>151</v>
      </c>
      <c r="B1554" s="31" t="str">
        <f>Nonpt_src_summary!B1554</f>
        <v>Non-tribal</v>
      </c>
      <c r="C1554" s="31">
        <f>Nonpt_src_summary!E1554</f>
        <v>30</v>
      </c>
      <c r="D1554" s="31" t="str">
        <f>Nonpt_src_summary!F1554</f>
        <v>30091</v>
      </c>
      <c r="E1554" s="31" t="str">
        <f>Nonpt_src_summary!G1554</f>
        <v>2310000330</v>
      </c>
      <c r="F1554" s="31" t="str">
        <f>Nonpt_src_summary!H1554</f>
        <v>Artificial Lift Engines</v>
      </c>
      <c r="G1554" s="160">
        <f>Nonpt_src_summary!I1554</f>
        <v>90.217528502974105</v>
      </c>
      <c r="H1554" s="124">
        <f>Nonpt_src_summary!J1554</f>
        <v>1.1764096020402197</v>
      </c>
      <c r="I1554" s="124">
        <f>Nonpt_src_summary!K1554</f>
        <v>139.49922524260495</v>
      </c>
      <c r="J1554" s="124">
        <f>Nonpt_src_summary!L1554</f>
        <v>2.3369156098280573E-2</v>
      </c>
      <c r="K1554" s="125">
        <f>Nonpt_src_summary!M1554</f>
        <v>0.77141956422545455</v>
      </c>
    </row>
    <row r="1555" spans="1:11">
      <c r="A1555" s="31" t="s">
        <v>151</v>
      </c>
      <c r="B1555" s="31" t="str">
        <f>Nonpt_src_summary!B1555</f>
        <v>Non-tribal</v>
      </c>
      <c r="C1555" s="31">
        <f>Nonpt_src_summary!E1555</f>
        <v>38</v>
      </c>
      <c r="D1555" s="31" t="str">
        <f>Nonpt_src_summary!F1555</f>
        <v>38087</v>
      </c>
      <c r="E1555" s="31" t="str">
        <f>Nonpt_src_summary!G1555</f>
        <v>2310000330</v>
      </c>
      <c r="F1555" s="31" t="str">
        <f>Nonpt_src_summary!H1555</f>
        <v>Artificial Lift Engines</v>
      </c>
      <c r="G1555" s="160">
        <f>Nonpt_src_summary!I1555</f>
        <v>9.4070199999999993</v>
      </c>
      <c r="H1555" s="124">
        <f>Nonpt_src_summary!J1555</f>
        <v>0.122664</v>
      </c>
      <c r="I1555" s="124">
        <f>Nonpt_src_summary!K1555</f>
        <v>14.5457</v>
      </c>
      <c r="J1555" s="124">
        <f>Nonpt_src_summary!L1555</f>
        <v>2.4367099999999999E-3</v>
      </c>
      <c r="K1555" s="125">
        <f>Nonpt_src_summary!M1555</f>
        <v>8.0436300000000002E-2</v>
      </c>
    </row>
    <row r="1556" spans="1:11">
      <c r="A1556" s="31" t="s">
        <v>151</v>
      </c>
      <c r="B1556" s="31" t="str">
        <f>Nonpt_src_summary!B1556</f>
        <v>Non-tribal</v>
      </c>
      <c r="C1556" s="31">
        <f>Nonpt_src_summary!E1556</f>
        <v>38</v>
      </c>
      <c r="D1556" s="31" t="str">
        <f>Nonpt_src_summary!F1556</f>
        <v>38089</v>
      </c>
      <c r="E1556" s="31" t="str">
        <f>Nonpt_src_summary!G1556</f>
        <v>2310000330</v>
      </c>
      <c r="F1556" s="31" t="str">
        <f>Nonpt_src_summary!H1556</f>
        <v>Artificial Lift Engines</v>
      </c>
      <c r="G1556" s="160">
        <f>Nonpt_src_summary!I1556</f>
        <v>119.678</v>
      </c>
      <c r="H1556" s="124">
        <f>Nonpt_src_summary!J1556</f>
        <v>1.5605599999999999</v>
      </c>
      <c r="I1556" s="124">
        <f>Nonpt_src_summary!K1556</f>
        <v>185.053</v>
      </c>
      <c r="J1556" s="124">
        <f>Nonpt_src_summary!L1556</f>
        <v>3.1000400000000001E-2</v>
      </c>
      <c r="K1556" s="125">
        <f>Nonpt_src_summary!M1556</f>
        <v>1.0233300000000001</v>
      </c>
    </row>
    <row r="1557" spans="1:11">
      <c r="A1557" s="31" t="s">
        <v>151</v>
      </c>
      <c r="B1557" s="31" t="str">
        <f>Nonpt_src_summary!B1557</f>
        <v>Non-tribal</v>
      </c>
      <c r="C1557" s="31">
        <f>Nonpt_src_summary!E1557</f>
        <v>30</v>
      </c>
      <c r="D1557" s="31" t="str">
        <f>Nonpt_src_summary!F1557</f>
        <v>30105</v>
      </c>
      <c r="E1557" s="31" t="str">
        <f>Nonpt_src_summary!G1557</f>
        <v>2310000330</v>
      </c>
      <c r="F1557" s="31" t="str">
        <f>Nonpt_src_summary!H1557</f>
        <v>Artificial Lift Engines</v>
      </c>
      <c r="G1557" s="160">
        <f>Nonpt_src_summary!I1557</f>
        <v>0</v>
      </c>
      <c r="H1557" s="124">
        <f>Nonpt_src_summary!J1557</f>
        <v>0</v>
      </c>
      <c r="I1557" s="124">
        <f>Nonpt_src_summary!K1557</f>
        <v>0</v>
      </c>
      <c r="J1557" s="124">
        <f>Nonpt_src_summary!L1557</f>
        <v>0</v>
      </c>
      <c r="K1557" s="125">
        <f>Nonpt_src_summary!M1557</f>
        <v>0</v>
      </c>
    </row>
    <row r="1558" spans="1:11">
      <c r="A1558" s="31" t="s">
        <v>151</v>
      </c>
      <c r="B1558" s="31" t="str">
        <f>Nonpt_src_summary!B1558</f>
        <v>Non-tribal</v>
      </c>
      <c r="C1558" s="31">
        <f>Nonpt_src_summary!E1558</f>
        <v>38</v>
      </c>
      <c r="D1558" s="31" t="str">
        <f>Nonpt_src_summary!F1558</f>
        <v>38101</v>
      </c>
      <c r="E1558" s="31" t="str">
        <f>Nonpt_src_summary!G1558</f>
        <v>2310000330</v>
      </c>
      <c r="F1558" s="31" t="str">
        <f>Nonpt_src_summary!H1558</f>
        <v>Artificial Lift Engines</v>
      </c>
      <c r="G1558" s="160">
        <f>Nonpt_src_summary!I1558</f>
        <v>5.7487399999999997</v>
      </c>
      <c r="H1558" s="124">
        <f>Nonpt_src_summary!J1558</f>
        <v>7.49615E-2</v>
      </c>
      <c r="I1558" s="124">
        <f>Nonpt_src_summary!K1558</f>
        <v>8.8890200000000004</v>
      </c>
      <c r="J1558" s="124">
        <f>Nonpt_src_summary!L1558</f>
        <v>1.4890999999999999E-3</v>
      </c>
      <c r="K1558" s="125">
        <f>Nonpt_src_summary!M1558</f>
        <v>4.9155499999999998E-2</v>
      </c>
    </row>
    <row r="1559" spans="1:11">
      <c r="A1559" s="31" t="s">
        <v>151</v>
      </c>
      <c r="B1559" s="31" t="str">
        <f>Nonpt_src_summary!B1559</f>
        <v>Non-tribal</v>
      </c>
      <c r="C1559" s="31">
        <f>Nonpt_src_summary!E1559</f>
        <v>30</v>
      </c>
      <c r="D1559" s="31" t="str">
        <f>Nonpt_src_summary!F1559</f>
        <v>30109</v>
      </c>
      <c r="E1559" s="31" t="str">
        <f>Nonpt_src_summary!G1559</f>
        <v>2310000330</v>
      </c>
      <c r="F1559" s="31" t="str">
        <f>Nonpt_src_summary!H1559</f>
        <v>Artificial Lift Engines</v>
      </c>
      <c r="G1559" s="160">
        <f>Nonpt_src_summary!I1559</f>
        <v>44.944699999999997</v>
      </c>
      <c r="H1559" s="124">
        <f>Nonpt_src_summary!J1559</f>
        <v>0.586063</v>
      </c>
      <c r="I1559" s="124">
        <f>Nonpt_src_summary!K1559</f>
        <v>69.495999999999995</v>
      </c>
      <c r="J1559" s="124">
        <f>Nonpt_src_summary!L1559</f>
        <v>1.1642E-2</v>
      </c>
      <c r="K1559" s="125">
        <f>Nonpt_src_summary!M1559</f>
        <v>0.38430700000000001</v>
      </c>
    </row>
    <row r="1560" spans="1:11">
      <c r="A1560" s="31" t="s">
        <v>151</v>
      </c>
      <c r="B1560" s="31" t="str">
        <f>Nonpt_src_summary!B1560</f>
        <v>Non-tribal</v>
      </c>
      <c r="C1560" s="31">
        <f>Nonpt_src_summary!E1560</f>
        <v>38</v>
      </c>
      <c r="D1560" s="31" t="str">
        <f>Nonpt_src_summary!F1560</f>
        <v>38105</v>
      </c>
      <c r="E1560" s="31" t="str">
        <f>Nonpt_src_summary!G1560</f>
        <v>2310000330</v>
      </c>
      <c r="F1560" s="31" t="str">
        <f>Nonpt_src_summary!H1560</f>
        <v>Artificial Lift Engines</v>
      </c>
      <c r="G1560" s="160">
        <f>Nonpt_src_summary!I1560</f>
        <v>844.01900000000001</v>
      </c>
      <c r="H1560" s="124">
        <f>Nonpt_src_summary!J1560</f>
        <v>11.005699999999999</v>
      </c>
      <c r="I1560" s="124">
        <f>Nonpt_src_summary!K1560</f>
        <v>1305.07</v>
      </c>
      <c r="J1560" s="124">
        <f>Nonpt_src_summary!L1560</f>
        <v>0.21862699999999999</v>
      </c>
      <c r="K1560" s="125">
        <f>Nonpt_src_summary!M1560</f>
        <v>7.21692</v>
      </c>
    </row>
    <row r="1561" spans="1:11">
      <c r="A1561" s="31" t="s">
        <v>151</v>
      </c>
      <c r="B1561" s="31" t="str">
        <f>Nonpt_src_summary!B1561</f>
        <v>Non-tribal</v>
      </c>
      <c r="C1561" s="31">
        <f>Nonpt_src_summary!E1561</f>
        <v>38</v>
      </c>
      <c r="D1561" s="31" t="str">
        <f>Nonpt_src_summary!F1561</f>
        <v>38007</v>
      </c>
      <c r="E1561" s="31" t="str">
        <f>Nonpt_src_summary!G1561</f>
        <v>2310011000</v>
      </c>
      <c r="F1561" s="31" t="str">
        <f>Nonpt_src_summary!H1561</f>
        <v>Associated Gas Venting</v>
      </c>
      <c r="G1561" s="160">
        <f>Nonpt_src_summary!I1561</f>
        <v>3.9674700000000001</v>
      </c>
      <c r="H1561" s="124">
        <f>Nonpt_src_summary!J1561</f>
        <v>1338.76</v>
      </c>
      <c r="I1561" s="124">
        <f>Nonpt_src_summary!K1561</f>
        <v>20.9709</v>
      </c>
      <c r="J1561" s="124">
        <f>Nonpt_src_summary!L1561</f>
        <v>0</v>
      </c>
      <c r="K1561" s="125">
        <f>Nonpt_src_summary!M1561</f>
        <v>0</v>
      </c>
    </row>
    <row r="1562" spans="1:11">
      <c r="A1562" s="31" t="s">
        <v>151</v>
      </c>
      <c r="B1562" s="31" t="str">
        <f>Nonpt_src_summary!B1562</f>
        <v>Non-tribal</v>
      </c>
      <c r="C1562" s="31">
        <f>Nonpt_src_summary!E1562</f>
        <v>38</v>
      </c>
      <c r="D1562" s="31" t="str">
        <f>Nonpt_src_summary!F1562</f>
        <v>38009</v>
      </c>
      <c r="E1562" s="31" t="str">
        <f>Nonpt_src_summary!G1562</f>
        <v>2310011000</v>
      </c>
      <c r="F1562" s="31" t="str">
        <f>Nonpt_src_summary!H1562</f>
        <v>Associated Gas Venting</v>
      </c>
      <c r="G1562" s="160">
        <f>Nonpt_src_summary!I1562</f>
        <v>1.9686699999999999</v>
      </c>
      <c r="H1562" s="124">
        <f>Nonpt_src_summary!J1562</f>
        <v>664.298</v>
      </c>
      <c r="I1562" s="124">
        <f>Nonpt_src_summary!K1562</f>
        <v>10.405799999999999</v>
      </c>
      <c r="J1562" s="124">
        <f>Nonpt_src_summary!L1562</f>
        <v>0</v>
      </c>
      <c r="K1562" s="125">
        <f>Nonpt_src_summary!M1562</f>
        <v>0</v>
      </c>
    </row>
    <row r="1563" spans="1:11">
      <c r="A1563" s="31" t="s">
        <v>151</v>
      </c>
      <c r="B1563" s="31" t="str">
        <f>Nonpt_src_summary!B1563</f>
        <v>Non-tribal</v>
      </c>
      <c r="C1563" s="31">
        <f>Nonpt_src_summary!E1563</f>
        <v>38</v>
      </c>
      <c r="D1563" s="31" t="str">
        <f>Nonpt_src_summary!F1563</f>
        <v>38011</v>
      </c>
      <c r="E1563" s="31" t="str">
        <f>Nonpt_src_summary!G1563</f>
        <v>2310011000</v>
      </c>
      <c r="F1563" s="31" t="str">
        <f>Nonpt_src_summary!H1563</f>
        <v>Associated Gas Venting</v>
      </c>
      <c r="G1563" s="160">
        <f>Nonpt_src_summary!I1563</f>
        <v>6.0445500000000001</v>
      </c>
      <c r="H1563" s="124">
        <f>Nonpt_src_summary!J1563</f>
        <v>2039.64</v>
      </c>
      <c r="I1563" s="124">
        <f>Nonpt_src_summary!K1563</f>
        <v>31.9498</v>
      </c>
      <c r="J1563" s="124">
        <f>Nonpt_src_summary!L1563</f>
        <v>0</v>
      </c>
      <c r="K1563" s="125">
        <f>Nonpt_src_summary!M1563</f>
        <v>0</v>
      </c>
    </row>
    <row r="1564" spans="1:11">
      <c r="A1564" s="31" t="s">
        <v>151</v>
      </c>
      <c r="B1564" s="31" t="str">
        <f>Nonpt_src_summary!B1564</f>
        <v>Non-tribal</v>
      </c>
      <c r="C1564" s="31">
        <f>Nonpt_src_summary!E1564</f>
        <v>38</v>
      </c>
      <c r="D1564" s="31" t="str">
        <f>Nonpt_src_summary!F1564</f>
        <v>38013</v>
      </c>
      <c r="E1564" s="31" t="str">
        <f>Nonpt_src_summary!G1564</f>
        <v>2310011000</v>
      </c>
      <c r="F1564" s="31" t="str">
        <f>Nonpt_src_summary!H1564</f>
        <v>Associated Gas Venting</v>
      </c>
      <c r="G1564" s="160">
        <f>Nonpt_src_summary!I1564</f>
        <v>4.79678</v>
      </c>
      <c r="H1564" s="124">
        <f>Nonpt_src_summary!J1564</f>
        <v>1618.6</v>
      </c>
      <c r="I1564" s="124">
        <f>Nonpt_src_summary!K1564</f>
        <v>25.354399999999998</v>
      </c>
      <c r="J1564" s="124">
        <f>Nonpt_src_summary!L1564</f>
        <v>0</v>
      </c>
      <c r="K1564" s="125">
        <f>Nonpt_src_summary!M1564</f>
        <v>0</v>
      </c>
    </row>
    <row r="1565" spans="1:11">
      <c r="A1565" s="31" t="s">
        <v>151</v>
      </c>
      <c r="B1565" s="31" t="str">
        <f>Nonpt_src_summary!B1565</f>
        <v>Non-tribal</v>
      </c>
      <c r="C1565" s="31">
        <f>Nonpt_src_summary!E1565</f>
        <v>30</v>
      </c>
      <c r="D1565" s="31" t="str">
        <f>Nonpt_src_summary!F1565</f>
        <v>30019</v>
      </c>
      <c r="E1565" s="31" t="str">
        <f>Nonpt_src_summary!G1565</f>
        <v>2310011000</v>
      </c>
      <c r="F1565" s="31" t="str">
        <f>Nonpt_src_summary!H1565</f>
        <v>Associated Gas Venting</v>
      </c>
      <c r="G1565" s="160">
        <f>Nonpt_src_summary!I1565</f>
        <v>8.4246399999999994E-5</v>
      </c>
      <c r="H1565" s="124">
        <f>Nonpt_src_summary!J1565</f>
        <v>2.8427600000000001E-2</v>
      </c>
      <c r="I1565" s="124">
        <f>Nonpt_src_summary!K1565</f>
        <v>4.4530200000000001E-4</v>
      </c>
      <c r="J1565" s="124">
        <f>Nonpt_src_summary!L1565</f>
        <v>0</v>
      </c>
      <c r="K1565" s="125">
        <f>Nonpt_src_summary!M1565</f>
        <v>0</v>
      </c>
    </row>
    <row r="1566" spans="1:11">
      <c r="A1566" s="31" t="s">
        <v>151</v>
      </c>
      <c r="B1566" s="31" t="str">
        <f>Nonpt_src_summary!B1566</f>
        <v>Non-tribal</v>
      </c>
      <c r="C1566" s="31">
        <f>Nonpt_src_summary!E1566</f>
        <v>30</v>
      </c>
      <c r="D1566" s="31" t="str">
        <f>Nonpt_src_summary!F1566</f>
        <v>30021</v>
      </c>
      <c r="E1566" s="31" t="str">
        <f>Nonpt_src_summary!G1566</f>
        <v>2310011000</v>
      </c>
      <c r="F1566" s="31" t="str">
        <f>Nonpt_src_summary!H1566</f>
        <v>Associated Gas Venting</v>
      </c>
      <c r="G1566" s="160">
        <f>Nonpt_src_summary!I1566</f>
        <v>0.53188999999999997</v>
      </c>
      <c r="H1566" s="124">
        <f>Nonpt_src_summary!J1566</f>
        <v>179.47800000000001</v>
      </c>
      <c r="I1566" s="124">
        <f>Nonpt_src_summary!K1566</f>
        <v>2.81142</v>
      </c>
      <c r="J1566" s="124">
        <f>Nonpt_src_summary!L1566</f>
        <v>0</v>
      </c>
      <c r="K1566" s="125">
        <f>Nonpt_src_summary!M1566</f>
        <v>0</v>
      </c>
    </row>
    <row r="1567" spans="1:11">
      <c r="A1567" s="31" t="s">
        <v>151</v>
      </c>
      <c r="B1567" s="31" t="str">
        <f>Nonpt_src_summary!B1567</f>
        <v>Non-tribal</v>
      </c>
      <c r="C1567" s="31">
        <f>Nonpt_src_summary!E1567</f>
        <v>38</v>
      </c>
      <c r="D1567" s="31" t="str">
        <f>Nonpt_src_summary!F1567</f>
        <v>38023</v>
      </c>
      <c r="E1567" s="31" t="str">
        <f>Nonpt_src_summary!G1567</f>
        <v>2310011000</v>
      </c>
      <c r="F1567" s="31" t="str">
        <f>Nonpt_src_summary!H1567</f>
        <v>Associated Gas Venting</v>
      </c>
      <c r="G1567" s="160">
        <f>Nonpt_src_summary!I1567</f>
        <v>11.0281</v>
      </c>
      <c r="H1567" s="124">
        <f>Nonpt_src_summary!J1567</f>
        <v>3721.26</v>
      </c>
      <c r="I1567" s="124">
        <f>Nonpt_src_summary!K1567</f>
        <v>58.291499999999999</v>
      </c>
      <c r="J1567" s="124">
        <f>Nonpt_src_summary!L1567</f>
        <v>0</v>
      </c>
      <c r="K1567" s="125">
        <f>Nonpt_src_summary!M1567</f>
        <v>0</v>
      </c>
    </row>
    <row r="1568" spans="1:11">
      <c r="A1568" s="31" t="s">
        <v>151</v>
      </c>
      <c r="B1568" s="31" t="str">
        <f>Nonpt_src_summary!B1568</f>
        <v>Non-tribal</v>
      </c>
      <c r="C1568" s="31">
        <f>Nonpt_src_summary!E1568</f>
        <v>38</v>
      </c>
      <c r="D1568" s="31" t="str">
        <f>Nonpt_src_summary!F1568</f>
        <v>38025</v>
      </c>
      <c r="E1568" s="31" t="str">
        <f>Nonpt_src_summary!G1568</f>
        <v>2310011000</v>
      </c>
      <c r="F1568" s="31" t="str">
        <f>Nonpt_src_summary!H1568</f>
        <v>Associated Gas Venting</v>
      </c>
      <c r="G1568" s="160">
        <f>Nonpt_src_summary!I1568</f>
        <v>27.617794535514037</v>
      </c>
      <c r="H1568" s="124">
        <f>Nonpt_src_summary!J1568</f>
        <v>9319.1977485881362</v>
      </c>
      <c r="I1568" s="124">
        <f>Nonpt_src_summary!K1568</f>
        <v>145.97935286130922</v>
      </c>
      <c r="J1568" s="124">
        <f>Nonpt_src_summary!L1568</f>
        <v>0</v>
      </c>
      <c r="K1568" s="125">
        <f>Nonpt_src_summary!M1568</f>
        <v>0</v>
      </c>
    </row>
    <row r="1569" spans="1:11">
      <c r="A1569" s="31" t="s">
        <v>151</v>
      </c>
      <c r="B1569" s="31" t="str">
        <f>Nonpt_src_summary!B1569</f>
        <v>Non-tribal</v>
      </c>
      <c r="C1569" s="31">
        <f>Nonpt_src_summary!E1569</f>
        <v>30</v>
      </c>
      <c r="D1569" s="31" t="str">
        <f>Nonpt_src_summary!F1569</f>
        <v>30025</v>
      </c>
      <c r="E1569" s="31" t="str">
        <f>Nonpt_src_summary!G1569</f>
        <v>2310011000</v>
      </c>
      <c r="F1569" s="31" t="str">
        <f>Nonpt_src_summary!H1569</f>
        <v>Associated Gas Venting</v>
      </c>
      <c r="G1569" s="160">
        <f>Nonpt_src_summary!I1569</f>
        <v>3.0099499999999999</v>
      </c>
      <c r="H1569" s="124">
        <f>Nonpt_src_summary!J1569</f>
        <v>1015.66</v>
      </c>
      <c r="I1569" s="124">
        <f>Nonpt_src_summary!K1569</f>
        <v>15.909700000000001</v>
      </c>
      <c r="J1569" s="124">
        <f>Nonpt_src_summary!L1569</f>
        <v>0</v>
      </c>
      <c r="K1569" s="125">
        <f>Nonpt_src_summary!M1569</f>
        <v>0</v>
      </c>
    </row>
    <row r="1570" spans="1:11">
      <c r="A1570" s="31" t="s">
        <v>151</v>
      </c>
      <c r="B1570" s="31" t="str">
        <f>Nonpt_src_summary!B1570</f>
        <v>Non-tribal</v>
      </c>
      <c r="C1570" s="31">
        <f>Nonpt_src_summary!E1570</f>
        <v>30</v>
      </c>
      <c r="D1570" s="31" t="str">
        <f>Nonpt_src_summary!F1570</f>
        <v>30033</v>
      </c>
      <c r="E1570" s="31" t="str">
        <f>Nonpt_src_summary!G1570</f>
        <v>2310011000</v>
      </c>
      <c r="F1570" s="31" t="str">
        <f>Nonpt_src_summary!H1570</f>
        <v>Associated Gas Venting</v>
      </c>
      <c r="G1570" s="160">
        <f>Nonpt_src_summary!I1570</f>
        <v>7.6826799999999999E-3</v>
      </c>
      <c r="H1570" s="124">
        <f>Nonpt_src_summary!J1570</f>
        <v>2.5924</v>
      </c>
      <c r="I1570" s="124">
        <f>Nonpt_src_summary!K1570</f>
        <v>4.0608400000000003E-2</v>
      </c>
      <c r="J1570" s="124">
        <f>Nonpt_src_summary!L1570</f>
        <v>0</v>
      </c>
      <c r="K1570" s="125">
        <f>Nonpt_src_summary!M1570</f>
        <v>0</v>
      </c>
    </row>
    <row r="1571" spans="1:11">
      <c r="A1571" s="31" t="s">
        <v>151</v>
      </c>
      <c r="B1571" s="31" t="str">
        <f>Nonpt_src_summary!B1571</f>
        <v>Non-tribal</v>
      </c>
      <c r="C1571" s="31">
        <f>Nonpt_src_summary!E1571</f>
        <v>38</v>
      </c>
      <c r="D1571" s="31" t="str">
        <f>Nonpt_src_summary!F1571</f>
        <v>38033</v>
      </c>
      <c r="E1571" s="31" t="str">
        <f>Nonpt_src_summary!G1571</f>
        <v>2310011000</v>
      </c>
      <c r="F1571" s="31" t="str">
        <f>Nonpt_src_summary!H1571</f>
        <v>Associated Gas Venting</v>
      </c>
      <c r="G1571" s="160">
        <f>Nonpt_src_summary!I1571</f>
        <v>0.76921799999999996</v>
      </c>
      <c r="H1571" s="124">
        <f>Nonpt_src_summary!J1571</f>
        <v>259.56</v>
      </c>
      <c r="I1571" s="124">
        <f>Nonpt_src_summary!K1571</f>
        <v>4.0658700000000003</v>
      </c>
      <c r="J1571" s="124">
        <f>Nonpt_src_summary!L1571</f>
        <v>0</v>
      </c>
      <c r="K1571" s="125">
        <f>Nonpt_src_summary!M1571</f>
        <v>0</v>
      </c>
    </row>
    <row r="1572" spans="1:11">
      <c r="A1572" s="31" t="s">
        <v>151</v>
      </c>
      <c r="B1572" s="31" t="str">
        <f>Nonpt_src_summary!B1572</f>
        <v>Non-tribal</v>
      </c>
      <c r="C1572" s="31">
        <f>Nonpt_src_summary!E1572</f>
        <v>46</v>
      </c>
      <c r="D1572" s="31" t="str">
        <f>Nonpt_src_summary!F1572</f>
        <v>46063</v>
      </c>
      <c r="E1572" s="31" t="str">
        <f>Nonpt_src_summary!G1572</f>
        <v>2310011000</v>
      </c>
      <c r="F1572" s="31" t="str">
        <f>Nonpt_src_summary!H1572</f>
        <v>Associated Gas Venting</v>
      </c>
      <c r="G1572" s="160">
        <f>Nonpt_src_summary!I1572</f>
        <v>1.31219</v>
      </c>
      <c r="H1572" s="124">
        <f>Nonpt_src_summary!J1572</f>
        <v>442.779</v>
      </c>
      <c r="I1572" s="124">
        <f>Nonpt_src_summary!K1572</f>
        <v>6.93588</v>
      </c>
      <c r="J1572" s="124">
        <f>Nonpt_src_summary!L1572</f>
        <v>0</v>
      </c>
      <c r="K1572" s="125">
        <f>Nonpt_src_summary!M1572</f>
        <v>0</v>
      </c>
    </row>
    <row r="1573" spans="1:11">
      <c r="A1573" s="31" t="s">
        <v>151</v>
      </c>
      <c r="B1573" s="31" t="str">
        <f>Nonpt_src_summary!B1573</f>
        <v>Non-tribal</v>
      </c>
      <c r="C1573" s="31">
        <f>Nonpt_src_summary!E1573</f>
        <v>30</v>
      </c>
      <c r="D1573" s="31" t="str">
        <f>Nonpt_src_summary!F1573</f>
        <v>30055</v>
      </c>
      <c r="E1573" s="31" t="str">
        <f>Nonpt_src_summary!G1573</f>
        <v>2310011000</v>
      </c>
      <c r="F1573" s="31" t="str">
        <f>Nonpt_src_summary!H1573</f>
        <v>Associated Gas Venting</v>
      </c>
      <c r="G1573" s="160">
        <f>Nonpt_src_summary!I1573</f>
        <v>1.0935E-2</v>
      </c>
      <c r="H1573" s="124">
        <f>Nonpt_src_summary!J1573</f>
        <v>3.6898499999999999</v>
      </c>
      <c r="I1573" s="124">
        <f>Nonpt_src_summary!K1573</f>
        <v>5.7799400000000001E-2</v>
      </c>
      <c r="J1573" s="124">
        <f>Nonpt_src_summary!L1573</f>
        <v>0</v>
      </c>
      <c r="K1573" s="125">
        <f>Nonpt_src_summary!M1573</f>
        <v>0</v>
      </c>
    </row>
    <row r="1574" spans="1:11">
      <c r="A1574" s="31" t="s">
        <v>151</v>
      </c>
      <c r="B1574" s="31" t="str">
        <f>Nonpt_src_summary!B1574</f>
        <v>Non-tribal</v>
      </c>
      <c r="C1574" s="31">
        <f>Nonpt_src_summary!E1574</f>
        <v>38</v>
      </c>
      <c r="D1574" s="31" t="str">
        <f>Nonpt_src_summary!F1574</f>
        <v>38049</v>
      </c>
      <c r="E1574" s="31" t="str">
        <f>Nonpt_src_summary!G1574</f>
        <v>2310011000</v>
      </c>
      <c r="F1574" s="31" t="str">
        <f>Nonpt_src_summary!H1574</f>
        <v>Associated Gas Venting</v>
      </c>
      <c r="G1574" s="160">
        <f>Nonpt_src_summary!I1574</f>
        <v>1.88224E-2</v>
      </c>
      <c r="H1574" s="124">
        <f>Nonpt_src_summary!J1574</f>
        <v>6.3513299999999999</v>
      </c>
      <c r="I1574" s="124">
        <f>Nonpt_src_summary!K1574</f>
        <v>9.9489900000000006E-2</v>
      </c>
      <c r="J1574" s="124">
        <f>Nonpt_src_summary!L1574</f>
        <v>0</v>
      </c>
      <c r="K1574" s="125">
        <f>Nonpt_src_summary!M1574</f>
        <v>0</v>
      </c>
    </row>
    <row r="1575" spans="1:11">
      <c r="A1575" s="31" t="s">
        <v>151</v>
      </c>
      <c r="B1575" s="31" t="str">
        <f>Nonpt_src_summary!B1575</f>
        <v>Non-tribal</v>
      </c>
      <c r="C1575" s="31">
        <f>Nonpt_src_summary!E1575</f>
        <v>38</v>
      </c>
      <c r="D1575" s="31" t="str">
        <f>Nonpt_src_summary!F1575</f>
        <v>38053</v>
      </c>
      <c r="E1575" s="31" t="str">
        <f>Nonpt_src_summary!G1575</f>
        <v>2310011000</v>
      </c>
      <c r="F1575" s="31" t="str">
        <f>Nonpt_src_summary!H1575</f>
        <v>Associated Gas Venting</v>
      </c>
      <c r="G1575" s="160">
        <f>Nonpt_src_summary!I1575</f>
        <v>86.370280195682071</v>
      </c>
      <c r="H1575" s="124">
        <f>Nonpt_src_summary!J1575</f>
        <v>29144.299057868688</v>
      </c>
      <c r="I1575" s="124">
        <f>Nonpt_src_summary!K1575</f>
        <v>456.52850950584377</v>
      </c>
      <c r="J1575" s="124">
        <f>Nonpt_src_summary!L1575</f>
        <v>0</v>
      </c>
      <c r="K1575" s="125">
        <f>Nonpt_src_summary!M1575</f>
        <v>0</v>
      </c>
    </row>
    <row r="1576" spans="1:11">
      <c r="A1576" s="31" t="s">
        <v>151</v>
      </c>
      <c r="B1576" s="31" t="str">
        <f>Nonpt_src_summary!B1576</f>
        <v>Non-tribal</v>
      </c>
      <c r="C1576" s="31">
        <f>Nonpt_src_summary!E1576</f>
        <v>38</v>
      </c>
      <c r="D1576" s="31" t="str">
        <f>Nonpt_src_summary!F1576</f>
        <v>38055</v>
      </c>
      <c r="E1576" s="31" t="str">
        <f>Nonpt_src_summary!G1576</f>
        <v>2310011000</v>
      </c>
      <c r="F1576" s="31" t="str">
        <f>Nonpt_src_summary!H1576</f>
        <v>Associated Gas Venting</v>
      </c>
      <c r="G1576" s="160">
        <f>Nonpt_src_summary!I1576</f>
        <v>0</v>
      </c>
      <c r="H1576" s="124">
        <f>Nonpt_src_summary!J1576</f>
        <v>0</v>
      </c>
      <c r="I1576" s="124">
        <f>Nonpt_src_summary!K1576</f>
        <v>0</v>
      </c>
      <c r="J1576" s="124">
        <f>Nonpt_src_summary!L1576</f>
        <v>0</v>
      </c>
      <c r="K1576" s="125">
        <f>Nonpt_src_summary!M1576</f>
        <v>0</v>
      </c>
    </row>
    <row r="1577" spans="1:11">
      <c r="A1577" s="31" t="s">
        <v>151</v>
      </c>
      <c r="B1577" s="31" t="str">
        <f>Nonpt_src_summary!B1577</f>
        <v>Non-tribal</v>
      </c>
      <c r="C1577" s="31">
        <f>Nonpt_src_summary!E1577</f>
        <v>38</v>
      </c>
      <c r="D1577" s="31" t="str">
        <f>Nonpt_src_summary!F1577</f>
        <v>38061</v>
      </c>
      <c r="E1577" s="31" t="str">
        <f>Nonpt_src_summary!G1577</f>
        <v>2310011000</v>
      </c>
      <c r="F1577" s="31" t="str">
        <f>Nonpt_src_summary!H1577</f>
        <v>Associated Gas Venting</v>
      </c>
      <c r="G1577" s="160">
        <f>Nonpt_src_summary!I1577</f>
        <v>49.588162395223378</v>
      </c>
      <c r="H1577" s="124">
        <f>Nonpt_src_summary!J1577</f>
        <v>16732.730756091391</v>
      </c>
      <c r="I1577" s="124">
        <f>Nonpt_src_summary!K1577</f>
        <v>262.10865720410413</v>
      </c>
      <c r="J1577" s="124">
        <f>Nonpt_src_summary!L1577</f>
        <v>0</v>
      </c>
      <c r="K1577" s="125">
        <f>Nonpt_src_summary!M1577</f>
        <v>0</v>
      </c>
    </row>
    <row r="1578" spans="1:11">
      <c r="A1578" s="31" t="s">
        <v>151</v>
      </c>
      <c r="B1578" s="31" t="str">
        <f>Nonpt_src_summary!B1578</f>
        <v>Non-tribal</v>
      </c>
      <c r="C1578" s="31">
        <f>Nonpt_src_summary!E1578</f>
        <v>30</v>
      </c>
      <c r="D1578" s="31" t="str">
        <f>Nonpt_src_summary!F1578</f>
        <v>30071</v>
      </c>
      <c r="E1578" s="31" t="str">
        <f>Nonpt_src_summary!G1578</f>
        <v>2310011000</v>
      </c>
      <c r="F1578" s="31" t="str">
        <f>Nonpt_src_summary!H1578</f>
        <v>Associated Gas Venting</v>
      </c>
      <c r="G1578" s="160">
        <f>Nonpt_src_summary!I1578</f>
        <v>0</v>
      </c>
      <c r="H1578" s="124">
        <f>Nonpt_src_summary!J1578</f>
        <v>0</v>
      </c>
      <c r="I1578" s="124">
        <f>Nonpt_src_summary!K1578</f>
        <v>0</v>
      </c>
      <c r="J1578" s="124">
        <f>Nonpt_src_summary!L1578</f>
        <v>0</v>
      </c>
      <c r="K1578" s="125">
        <f>Nonpt_src_summary!M1578</f>
        <v>0</v>
      </c>
    </row>
    <row r="1579" spans="1:11">
      <c r="A1579" s="31" t="s">
        <v>151</v>
      </c>
      <c r="B1579" s="31" t="str">
        <f>Nonpt_src_summary!B1579</f>
        <v>Non-tribal</v>
      </c>
      <c r="C1579" s="31">
        <f>Nonpt_src_summary!E1579</f>
        <v>30</v>
      </c>
      <c r="D1579" s="31" t="str">
        <f>Nonpt_src_summary!F1579</f>
        <v>30079</v>
      </c>
      <c r="E1579" s="31" t="str">
        <f>Nonpt_src_summary!G1579</f>
        <v>2310011000</v>
      </c>
      <c r="F1579" s="31" t="str">
        <f>Nonpt_src_summary!H1579</f>
        <v>Associated Gas Venting</v>
      </c>
      <c r="G1579" s="160">
        <f>Nonpt_src_summary!I1579</f>
        <v>5.2155199999999999E-2</v>
      </c>
      <c r="H1579" s="124">
        <f>Nonpt_src_summary!J1579</f>
        <v>17.5989</v>
      </c>
      <c r="I1579" s="124">
        <f>Nonpt_src_summary!K1579</f>
        <v>0.27567700000000001</v>
      </c>
      <c r="J1579" s="124">
        <f>Nonpt_src_summary!L1579</f>
        <v>0</v>
      </c>
      <c r="K1579" s="125">
        <f>Nonpt_src_summary!M1579</f>
        <v>0</v>
      </c>
    </row>
    <row r="1580" spans="1:11">
      <c r="A1580" s="31" t="s">
        <v>151</v>
      </c>
      <c r="B1580" s="31" t="str">
        <f>Nonpt_src_summary!B1580</f>
        <v>Non-tribal</v>
      </c>
      <c r="C1580" s="31">
        <f>Nonpt_src_summary!E1580</f>
        <v>38</v>
      </c>
      <c r="D1580" s="31" t="str">
        <f>Nonpt_src_summary!F1580</f>
        <v>38075</v>
      </c>
      <c r="E1580" s="31" t="str">
        <f>Nonpt_src_summary!G1580</f>
        <v>2310011000</v>
      </c>
      <c r="F1580" s="31" t="str">
        <f>Nonpt_src_summary!H1580</f>
        <v>Associated Gas Venting</v>
      </c>
      <c r="G1580" s="160">
        <f>Nonpt_src_summary!I1580</f>
        <v>0.661381</v>
      </c>
      <c r="H1580" s="124">
        <f>Nonpt_src_summary!J1580</f>
        <v>223.172</v>
      </c>
      <c r="I1580" s="124">
        <f>Nonpt_src_summary!K1580</f>
        <v>3.49587</v>
      </c>
      <c r="J1580" s="124">
        <f>Nonpt_src_summary!L1580</f>
        <v>0</v>
      </c>
      <c r="K1580" s="125">
        <f>Nonpt_src_summary!M1580</f>
        <v>0</v>
      </c>
    </row>
    <row r="1581" spans="1:11">
      <c r="A1581" s="31" t="s">
        <v>151</v>
      </c>
      <c r="B1581" s="31" t="str">
        <f>Nonpt_src_summary!B1581</f>
        <v>Non-tribal</v>
      </c>
      <c r="C1581" s="31">
        <f>Nonpt_src_summary!E1581</f>
        <v>30</v>
      </c>
      <c r="D1581" s="31" t="str">
        <f>Nonpt_src_summary!F1581</f>
        <v>30083</v>
      </c>
      <c r="E1581" s="31" t="str">
        <f>Nonpt_src_summary!G1581</f>
        <v>2310011000</v>
      </c>
      <c r="F1581" s="31" t="str">
        <f>Nonpt_src_summary!H1581</f>
        <v>Associated Gas Venting</v>
      </c>
      <c r="G1581" s="160">
        <f>Nonpt_src_summary!I1581</f>
        <v>11.7446</v>
      </c>
      <c r="H1581" s="124">
        <f>Nonpt_src_summary!J1581</f>
        <v>3963.01</v>
      </c>
      <c r="I1581" s="124">
        <f>Nonpt_src_summary!K1581</f>
        <v>62.078299999999999</v>
      </c>
      <c r="J1581" s="124">
        <f>Nonpt_src_summary!L1581</f>
        <v>0</v>
      </c>
      <c r="K1581" s="125">
        <f>Nonpt_src_summary!M1581</f>
        <v>0</v>
      </c>
    </row>
    <row r="1582" spans="1:11">
      <c r="A1582" s="31" t="s">
        <v>151</v>
      </c>
      <c r="B1582" s="31" t="str">
        <f>Nonpt_src_summary!B1582</f>
        <v>Non-tribal</v>
      </c>
      <c r="C1582" s="31">
        <f>Nonpt_src_summary!E1582</f>
        <v>30</v>
      </c>
      <c r="D1582" s="31" t="str">
        <f>Nonpt_src_summary!F1582</f>
        <v>30085</v>
      </c>
      <c r="E1582" s="31" t="str">
        <f>Nonpt_src_summary!G1582</f>
        <v>2310011000</v>
      </c>
      <c r="F1582" s="31" t="str">
        <f>Nonpt_src_summary!H1582</f>
        <v>Associated Gas Venting</v>
      </c>
      <c r="G1582" s="160">
        <f>Nonpt_src_summary!I1582</f>
        <v>3.1902460579811605</v>
      </c>
      <c r="H1582" s="124">
        <f>Nonpt_src_summary!J1582</f>
        <v>1076.500416276109</v>
      </c>
      <c r="I1582" s="124">
        <f>Nonpt_src_summary!K1582</f>
        <v>16.862703556836589</v>
      </c>
      <c r="J1582" s="124">
        <f>Nonpt_src_summary!L1582</f>
        <v>0</v>
      </c>
      <c r="K1582" s="125">
        <f>Nonpt_src_summary!M1582</f>
        <v>0</v>
      </c>
    </row>
    <row r="1583" spans="1:11">
      <c r="A1583" s="31" t="s">
        <v>151</v>
      </c>
      <c r="B1583" s="31" t="str">
        <f>Nonpt_src_summary!B1583</f>
        <v>Non-tribal</v>
      </c>
      <c r="C1583" s="31">
        <f>Nonpt_src_summary!E1583</f>
        <v>30</v>
      </c>
      <c r="D1583" s="31" t="str">
        <f>Nonpt_src_summary!F1583</f>
        <v>30091</v>
      </c>
      <c r="E1583" s="31" t="str">
        <f>Nonpt_src_summary!G1583</f>
        <v>2310011000</v>
      </c>
      <c r="F1583" s="31" t="str">
        <f>Nonpt_src_summary!H1583</f>
        <v>Associated Gas Venting</v>
      </c>
      <c r="G1583" s="160">
        <f>Nonpt_src_summary!I1583</f>
        <v>0.80157643470086049</v>
      </c>
      <c r="H1583" s="124">
        <f>Nonpt_src_summary!J1583</f>
        <v>270.47963776347319</v>
      </c>
      <c r="I1583" s="124">
        <f>Nonpt_src_summary!K1583</f>
        <v>4.2369085345719073</v>
      </c>
      <c r="J1583" s="124">
        <f>Nonpt_src_summary!L1583</f>
        <v>0</v>
      </c>
      <c r="K1583" s="125">
        <f>Nonpt_src_summary!M1583</f>
        <v>0</v>
      </c>
    </row>
    <row r="1584" spans="1:11">
      <c r="A1584" s="31" t="s">
        <v>151</v>
      </c>
      <c r="B1584" s="31" t="str">
        <f>Nonpt_src_summary!B1584</f>
        <v>Non-tribal</v>
      </c>
      <c r="C1584" s="31">
        <f>Nonpt_src_summary!E1584</f>
        <v>38</v>
      </c>
      <c r="D1584" s="31" t="str">
        <f>Nonpt_src_summary!F1584</f>
        <v>38087</v>
      </c>
      <c r="E1584" s="31" t="str">
        <f>Nonpt_src_summary!G1584</f>
        <v>2310011000</v>
      </c>
      <c r="F1584" s="31" t="str">
        <f>Nonpt_src_summary!H1584</f>
        <v>Associated Gas Venting</v>
      </c>
      <c r="G1584" s="160">
        <f>Nonpt_src_summary!I1584</f>
        <v>0.33788600000000002</v>
      </c>
      <c r="H1584" s="124">
        <f>Nonpt_src_summary!J1584</f>
        <v>114.014</v>
      </c>
      <c r="I1584" s="124">
        <f>Nonpt_src_summary!K1584</f>
        <v>1.7859700000000001</v>
      </c>
      <c r="J1584" s="124">
        <f>Nonpt_src_summary!L1584</f>
        <v>0</v>
      </c>
      <c r="K1584" s="125">
        <f>Nonpt_src_summary!M1584</f>
        <v>0</v>
      </c>
    </row>
    <row r="1585" spans="1:11">
      <c r="A1585" s="31" t="s">
        <v>151</v>
      </c>
      <c r="B1585" s="31" t="str">
        <f>Nonpt_src_summary!B1585</f>
        <v>Non-tribal</v>
      </c>
      <c r="C1585" s="31">
        <f>Nonpt_src_summary!E1585</f>
        <v>38</v>
      </c>
      <c r="D1585" s="31" t="str">
        <f>Nonpt_src_summary!F1585</f>
        <v>38089</v>
      </c>
      <c r="E1585" s="31" t="str">
        <f>Nonpt_src_summary!G1585</f>
        <v>2310011000</v>
      </c>
      <c r="F1585" s="31" t="str">
        <f>Nonpt_src_summary!H1585</f>
        <v>Associated Gas Venting</v>
      </c>
      <c r="G1585" s="160">
        <f>Nonpt_src_summary!I1585</f>
        <v>5.3536299999999999</v>
      </c>
      <c r="H1585" s="124">
        <f>Nonpt_src_summary!J1585</f>
        <v>1806.5</v>
      </c>
      <c r="I1585" s="124">
        <f>Nonpt_src_summary!K1585</f>
        <v>28.297799999999999</v>
      </c>
      <c r="J1585" s="124">
        <f>Nonpt_src_summary!L1585</f>
        <v>0</v>
      </c>
      <c r="K1585" s="125">
        <f>Nonpt_src_summary!M1585</f>
        <v>0</v>
      </c>
    </row>
    <row r="1586" spans="1:11">
      <c r="A1586" s="31" t="s">
        <v>151</v>
      </c>
      <c r="B1586" s="31" t="str">
        <f>Nonpt_src_summary!B1586</f>
        <v>Non-tribal</v>
      </c>
      <c r="C1586" s="31">
        <f>Nonpt_src_summary!E1586</f>
        <v>30</v>
      </c>
      <c r="D1586" s="31" t="str">
        <f>Nonpt_src_summary!F1586</f>
        <v>30105</v>
      </c>
      <c r="E1586" s="31" t="str">
        <f>Nonpt_src_summary!G1586</f>
        <v>2310011000</v>
      </c>
      <c r="F1586" s="31" t="str">
        <f>Nonpt_src_summary!H1586</f>
        <v>Associated Gas Venting</v>
      </c>
      <c r="G1586" s="160">
        <f>Nonpt_src_summary!I1586</f>
        <v>0</v>
      </c>
      <c r="H1586" s="124">
        <f>Nonpt_src_summary!J1586</f>
        <v>0</v>
      </c>
      <c r="I1586" s="124">
        <f>Nonpt_src_summary!K1586</f>
        <v>0</v>
      </c>
      <c r="J1586" s="124">
        <f>Nonpt_src_summary!L1586</f>
        <v>0</v>
      </c>
      <c r="K1586" s="125">
        <f>Nonpt_src_summary!M1586</f>
        <v>0</v>
      </c>
    </row>
    <row r="1587" spans="1:11">
      <c r="A1587" s="31" t="s">
        <v>151</v>
      </c>
      <c r="B1587" s="31" t="str">
        <f>Nonpt_src_summary!B1587</f>
        <v>Non-tribal</v>
      </c>
      <c r="C1587" s="31">
        <f>Nonpt_src_summary!E1587</f>
        <v>38</v>
      </c>
      <c r="D1587" s="31" t="str">
        <f>Nonpt_src_summary!F1587</f>
        <v>38101</v>
      </c>
      <c r="E1587" s="31" t="str">
        <f>Nonpt_src_summary!G1587</f>
        <v>2310011000</v>
      </c>
      <c r="F1587" s="31" t="str">
        <f>Nonpt_src_summary!H1587</f>
        <v>Associated Gas Venting</v>
      </c>
      <c r="G1587" s="160">
        <f>Nonpt_src_summary!I1587</f>
        <v>2.5143800000000001E-2</v>
      </c>
      <c r="H1587" s="124">
        <f>Nonpt_src_summary!J1587</f>
        <v>8.4843899999999994</v>
      </c>
      <c r="I1587" s="124">
        <f>Nonpt_src_summary!K1587</f>
        <v>0.13290299999999999</v>
      </c>
      <c r="J1587" s="124">
        <f>Nonpt_src_summary!L1587</f>
        <v>0</v>
      </c>
      <c r="K1587" s="125">
        <f>Nonpt_src_summary!M1587</f>
        <v>0</v>
      </c>
    </row>
    <row r="1588" spans="1:11">
      <c r="A1588" s="31" t="s">
        <v>151</v>
      </c>
      <c r="B1588" s="31" t="str">
        <f>Nonpt_src_summary!B1588</f>
        <v>Non-tribal</v>
      </c>
      <c r="C1588" s="31">
        <f>Nonpt_src_summary!E1588</f>
        <v>30</v>
      </c>
      <c r="D1588" s="31" t="str">
        <f>Nonpt_src_summary!F1588</f>
        <v>30109</v>
      </c>
      <c r="E1588" s="31" t="str">
        <f>Nonpt_src_summary!G1588</f>
        <v>2310011000</v>
      </c>
      <c r="F1588" s="31" t="str">
        <f>Nonpt_src_summary!H1588</f>
        <v>Associated Gas Venting</v>
      </c>
      <c r="G1588" s="160">
        <f>Nonpt_src_summary!I1588</f>
        <v>0.45632099999999998</v>
      </c>
      <c r="H1588" s="124">
        <f>Nonpt_src_summary!J1588</f>
        <v>153.97800000000001</v>
      </c>
      <c r="I1588" s="124">
        <f>Nonpt_src_summary!K1588</f>
        <v>2.4119799999999998</v>
      </c>
      <c r="J1588" s="124">
        <f>Nonpt_src_summary!L1588</f>
        <v>0</v>
      </c>
      <c r="K1588" s="125">
        <f>Nonpt_src_summary!M1588</f>
        <v>0</v>
      </c>
    </row>
    <row r="1589" spans="1:11">
      <c r="A1589" s="31" t="s">
        <v>151</v>
      </c>
      <c r="B1589" s="31" t="str">
        <f>Nonpt_src_summary!B1589</f>
        <v>Non-tribal</v>
      </c>
      <c r="C1589" s="31">
        <f>Nonpt_src_summary!E1589</f>
        <v>38</v>
      </c>
      <c r="D1589" s="31" t="str">
        <f>Nonpt_src_summary!F1589</f>
        <v>38105</v>
      </c>
      <c r="E1589" s="31" t="str">
        <f>Nonpt_src_summary!G1589</f>
        <v>2310011000</v>
      </c>
      <c r="F1589" s="31" t="str">
        <f>Nonpt_src_summary!H1589</f>
        <v>Associated Gas Venting</v>
      </c>
      <c r="G1589" s="160">
        <f>Nonpt_src_summary!I1589</f>
        <v>41.171599999999998</v>
      </c>
      <c r="H1589" s="124">
        <f>Nonpt_src_summary!J1589</f>
        <v>13892.7</v>
      </c>
      <c r="I1589" s="124">
        <f>Nonpt_src_summary!K1589</f>
        <v>217.62200000000001</v>
      </c>
      <c r="J1589" s="124">
        <f>Nonpt_src_summary!L1589</f>
        <v>0</v>
      </c>
      <c r="K1589" s="125">
        <f>Nonpt_src_summary!M1589</f>
        <v>0</v>
      </c>
    </row>
    <row r="1590" spans="1:11">
      <c r="A1590" s="31" t="s">
        <v>151</v>
      </c>
      <c r="B1590" s="31" t="str">
        <f>Nonpt_src_summary!B1590</f>
        <v>Non-tribal</v>
      </c>
      <c r="C1590" s="31">
        <f>Nonpt_src_summary!E1590</f>
        <v>38</v>
      </c>
      <c r="D1590" s="31" t="str">
        <f>Nonpt_src_summary!F1590</f>
        <v>38007</v>
      </c>
      <c r="E1590" s="31" t="str">
        <f>Nonpt_src_summary!G1590</f>
        <v>2310021010</v>
      </c>
      <c r="F1590" s="31" t="str">
        <f>Nonpt_src_summary!H1590</f>
        <v>Condensate Tanks</v>
      </c>
      <c r="G1590" s="160">
        <f>Nonpt_src_summary!I1590</f>
        <v>0</v>
      </c>
      <c r="H1590" s="124">
        <f>Nonpt_src_summary!J1590</f>
        <v>0</v>
      </c>
      <c r="I1590" s="124">
        <f>Nonpt_src_summary!K1590</f>
        <v>0</v>
      </c>
      <c r="J1590" s="124">
        <f>Nonpt_src_summary!L1590</f>
        <v>0</v>
      </c>
      <c r="K1590" s="125">
        <f>Nonpt_src_summary!M1590</f>
        <v>0</v>
      </c>
    </row>
    <row r="1591" spans="1:11">
      <c r="A1591" s="31" t="s">
        <v>151</v>
      </c>
      <c r="B1591" s="31" t="str">
        <f>Nonpt_src_summary!B1591</f>
        <v>Non-tribal</v>
      </c>
      <c r="C1591" s="31">
        <f>Nonpt_src_summary!E1591</f>
        <v>38</v>
      </c>
      <c r="D1591" s="31" t="str">
        <f>Nonpt_src_summary!F1591</f>
        <v>38007</v>
      </c>
      <c r="E1591" s="31" t="str">
        <f>Nonpt_src_summary!G1591</f>
        <v>2310023010</v>
      </c>
      <c r="F1591" s="31" t="str">
        <f>Nonpt_src_summary!H1591</f>
        <v>Condensate Tanks</v>
      </c>
      <c r="G1591" s="160">
        <f>Nonpt_src_summary!I1591</f>
        <v>0</v>
      </c>
      <c r="H1591" s="124">
        <f>Nonpt_src_summary!J1591</f>
        <v>0</v>
      </c>
      <c r="I1591" s="124">
        <f>Nonpt_src_summary!K1591</f>
        <v>0</v>
      </c>
      <c r="J1591" s="124">
        <f>Nonpt_src_summary!L1591</f>
        <v>0</v>
      </c>
      <c r="K1591" s="125">
        <f>Nonpt_src_summary!M1591</f>
        <v>0</v>
      </c>
    </row>
    <row r="1592" spans="1:11">
      <c r="A1592" s="31" t="s">
        <v>151</v>
      </c>
      <c r="B1592" s="31" t="str">
        <f>Nonpt_src_summary!B1592</f>
        <v>Non-tribal</v>
      </c>
      <c r="C1592" s="31">
        <f>Nonpt_src_summary!E1592</f>
        <v>38</v>
      </c>
      <c r="D1592" s="31" t="str">
        <f>Nonpt_src_summary!F1592</f>
        <v>38009</v>
      </c>
      <c r="E1592" s="31" t="str">
        <f>Nonpt_src_summary!G1592</f>
        <v>2310021010</v>
      </c>
      <c r="F1592" s="31" t="str">
        <f>Nonpt_src_summary!H1592</f>
        <v>Condensate Tanks</v>
      </c>
      <c r="G1592" s="160">
        <f>Nonpt_src_summary!I1592</f>
        <v>0</v>
      </c>
      <c r="H1592" s="124">
        <f>Nonpt_src_summary!J1592</f>
        <v>0</v>
      </c>
      <c r="I1592" s="124">
        <f>Nonpt_src_summary!K1592</f>
        <v>0</v>
      </c>
      <c r="J1592" s="124">
        <f>Nonpt_src_summary!L1592</f>
        <v>0</v>
      </c>
      <c r="K1592" s="125">
        <f>Nonpt_src_summary!M1592</f>
        <v>0</v>
      </c>
    </row>
    <row r="1593" spans="1:11">
      <c r="A1593" s="31" t="s">
        <v>151</v>
      </c>
      <c r="B1593" s="31" t="str">
        <f>Nonpt_src_summary!B1593</f>
        <v>Non-tribal</v>
      </c>
      <c r="C1593" s="31">
        <f>Nonpt_src_summary!E1593</f>
        <v>38</v>
      </c>
      <c r="D1593" s="31" t="str">
        <f>Nonpt_src_summary!F1593</f>
        <v>38009</v>
      </c>
      <c r="E1593" s="31" t="str">
        <f>Nonpt_src_summary!G1593</f>
        <v>2310023010</v>
      </c>
      <c r="F1593" s="31" t="str">
        <f>Nonpt_src_summary!H1593</f>
        <v>Condensate Tanks</v>
      </c>
      <c r="G1593" s="160">
        <f>Nonpt_src_summary!I1593</f>
        <v>0</v>
      </c>
      <c r="H1593" s="124">
        <f>Nonpt_src_summary!J1593</f>
        <v>0</v>
      </c>
      <c r="I1593" s="124">
        <f>Nonpt_src_summary!K1593</f>
        <v>0</v>
      </c>
      <c r="J1593" s="124">
        <f>Nonpt_src_summary!L1593</f>
        <v>0</v>
      </c>
      <c r="K1593" s="125">
        <f>Nonpt_src_summary!M1593</f>
        <v>0</v>
      </c>
    </row>
    <row r="1594" spans="1:11">
      <c r="A1594" s="31" t="s">
        <v>151</v>
      </c>
      <c r="B1594" s="31" t="str">
        <f>Nonpt_src_summary!B1594</f>
        <v>Non-tribal</v>
      </c>
      <c r="C1594" s="31">
        <f>Nonpt_src_summary!E1594</f>
        <v>38</v>
      </c>
      <c r="D1594" s="31" t="str">
        <f>Nonpt_src_summary!F1594</f>
        <v>38011</v>
      </c>
      <c r="E1594" s="31" t="str">
        <f>Nonpt_src_summary!G1594</f>
        <v>2310021010</v>
      </c>
      <c r="F1594" s="31" t="str">
        <f>Nonpt_src_summary!H1594</f>
        <v>Condensate Tanks</v>
      </c>
      <c r="G1594" s="160">
        <f>Nonpt_src_summary!I1594</f>
        <v>5.9253300000000002E-2</v>
      </c>
      <c r="H1594" s="124">
        <f>Nonpt_src_summary!J1594</f>
        <v>5.1671300000000002</v>
      </c>
      <c r="I1594" s="124">
        <f>Nonpt_src_summary!K1594</f>
        <v>0.31319599999999997</v>
      </c>
      <c r="J1594" s="124">
        <f>Nonpt_src_summary!L1594</f>
        <v>0</v>
      </c>
      <c r="K1594" s="125">
        <f>Nonpt_src_summary!M1594</f>
        <v>0</v>
      </c>
    </row>
    <row r="1595" spans="1:11">
      <c r="A1595" s="31" t="s">
        <v>151</v>
      </c>
      <c r="B1595" s="31" t="str">
        <f>Nonpt_src_summary!B1595</f>
        <v>Non-tribal</v>
      </c>
      <c r="C1595" s="31">
        <f>Nonpt_src_summary!E1595</f>
        <v>38</v>
      </c>
      <c r="D1595" s="31" t="str">
        <f>Nonpt_src_summary!F1595</f>
        <v>38011</v>
      </c>
      <c r="E1595" s="31" t="str">
        <f>Nonpt_src_summary!G1595</f>
        <v>2310023010</v>
      </c>
      <c r="F1595" s="31" t="str">
        <f>Nonpt_src_summary!H1595</f>
        <v>Condensate Tanks</v>
      </c>
      <c r="G1595" s="160">
        <f>Nonpt_src_summary!I1595</f>
        <v>0</v>
      </c>
      <c r="H1595" s="124">
        <f>Nonpt_src_summary!J1595</f>
        <v>0</v>
      </c>
      <c r="I1595" s="124">
        <f>Nonpt_src_summary!K1595</f>
        <v>0</v>
      </c>
      <c r="J1595" s="124">
        <f>Nonpt_src_summary!L1595</f>
        <v>0</v>
      </c>
      <c r="K1595" s="125">
        <f>Nonpt_src_summary!M1595</f>
        <v>0</v>
      </c>
    </row>
    <row r="1596" spans="1:11">
      <c r="A1596" s="31" t="s">
        <v>151</v>
      </c>
      <c r="B1596" s="31" t="str">
        <f>Nonpt_src_summary!B1596</f>
        <v>Non-tribal</v>
      </c>
      <c r="C1596" s="31">
        <f>Nonpt_src_summary!E1596</f>
        <v>38</v>
      </c>
      <c r="D1596" s="31" t="str">
        <f>Nonpt_src_summary!F1596</f>
        <v>38013</v>
      </c>
      <c r="E1596" s="31" t="str">
        <f>Nonpt_src_summary!G1596</f>
        <v>2310021010</v>
      </c>
      <c r="F1596" s="31" t="str">
        <f>Nonpt_src_summary!H1596</f>
        <v>Condensate Tanks</v>
      </c>
      <c r="G1596" s="160">
        <f>Nonpt_src_summary!I1596</f>
        <v>3.2736600000000001E-5</v>
      </c>
      <c r="H1596" s="124">
        <f>Nonpt_src_summary!J1596</f>
        <v>2.85477E-3</v>
      </c>
      <c r="I1596" s="124">
        <f>Nonpt_src_summary!K1596</f>
        <v>1.73036E-4</v>
      </c>
      <c r="J1596" s="124">
        <f>Nonpt_src_summary!L1596</f>
        <v>0</v>
      </c>
      <c r="K1596" s="125">
        <f>Nonpt_src_summary!M1596</f>
        <v>0</v>
      </c>
    </row>
    <row r="1597" spans="1:11">
      <c r="A1597" s="31" t="s">
        <v>151</v>
      </c>
      <c r="B1597" s="31" t="str">
        <f>Nonpt_src_summary!B1597</f>
        <v>Non-tribal</v>
      </c>
      <c r="C1597" s="31">
        <f>Nonpt_src_summary!E1597</f>
        <v>38</v>
      </c>
      <c r="D1597" s="31" t="str">
        <f>Nonpt_src_summary!F1597</f>
        <v>38013</v>
      </c>
      <c r="E1597" s="31" t="str">
        <f>Nonpt_src_summary!G1597</f>
        <v>2310023010</v>
      </c>
      <c r="F1597" s="31" t="str">
        <f>Nonpt_src_summary!H1597</f>
        <v>Condensate Tanks</v>
      </c>
      <c r="G1597" s="160">
        <f>Nonpt_src_summary!I1597</f>
        <v>0</v>
      </c>
      <c r="H1597" s="124">
        <f>Nonpt_src_summary!J1597</f>
        <v>0</v>
      </c>
      <c r="I1597" s="124">
        <f>Nonpt_src_summary!K1597</f>
        <v>0</v>
      </c>
      <c r="J1597" s="124">
        <f>Nonpt_src_summary!L1597</f>
        <v>0</v>
      </c>
      <c r="K1597" s="125">
        <f>Nonpt_src_summary!M1597</f>
        <v>0</v>
      </c>
    </row>
    <row r="1598" spans="1:11">
      <c r="A1598" s="31" t="s">
        <v>151</v>
      </c>
      <c r="B1598" s="31" t="str">
        <f>Nonpt_src_summary!B1598</f>
        <v>Non-tribal</v>
      </c>
      <c r="C1598" s="31">
        <f>Nonpt_src_summary!E1598</f>
        <v>30</v>
      </c>
      <c r="D1598" s="31" t="str">
        <f>Nonpt_src_summary!F1598</f>
        <v>30019</v>
      </c>
      <c r="E1598" s="31" t="str">
        <f>Nonpt_src_summary!G1598</f>
        <v>2310021010</v>
      </c>
      <c r="F1598" s="31" t="str">
        <f>Nonpt_src_summary!H1598</f>
        <v>Condensate Tanks</v>
      </c>
      <c r="G1598" s="160">
        <f>Nonpt_src_summary!I1598</f>
        <v>0</v>
      </c>
      <c r="H1598" s="124">
        <f>Nonpt_src_summary!J1598</f>
        <v>0</v>
      </c>
      <c r="I1598" s="124">
        <f>Nonpt_src_summary!K1598</f>
        <v>0</v>
      </c>
      <c r="J1598" s="124">
        <f>Nonpt_src_summary!L1598</f>
        <v>0</v>
      </c>
      <c r="K1598" s="125">
        <f>Nonpt_src_summary!M1598</f>
        <v>0</v>
      </c>
    </row>
    <row r="1599" spans="1:11">
      <c r="A1599" s="31" t="s">
        <v>151</v>
      </c>
      <c r="B1599" s="31" t="str">
        <f>Nonpt_src_summary!B1599</f>
        <v>Non-tribal</v>
      </c>
      <c r="C1599" s="31">
        <f>Nonpt_src_summary!E1599</f>
        <v>30</v>
      </c>
      <c r="D1599" s="31" t="str">
        <f>Nonpt_src_summary!F1599</f>
        <v>30019</v>
      </c>
      <c r="E1599" s="31" t="str">
        <f>Nonpt_src_summary!G1599</f>
        <v>2310023010</v>
      </c>
      <c r="F1599" s="31" t="str">
        <f>Nonpt_src_summary!H1599</f>
        <v>Condensate Tanks</v>
      </c>
      <c r="G1599" s="160">
        <f>Nonpt_src_summary!I1599</f>
        <v>0</v>
      </c>
      <c r="H1599" s="124">
        <f>Nonpt_src_summary!J1599</f>
        <v>0</v>
      </c>
      <c r="I1599" s="124">
        <f>Nonpt_src_summary!K1599</f>
        <v>0</v>
      </c>
      <c r="J1599" s="124">
        <f>Nonpt_src_summary!L1599</f>
        <v>0</v>
      </c>
      <c r="K1599" s="125">
        <f>Nonpt_src_summary!M1599</f>
        <v>0</v>
      </c>
    </row>
    <row r="1600" spans="1:11">
      <c r="A1600" s="31" t="s">
        <v>151</v>
      </c>
      <c r="B1600" s="31" t="str">
        <f>Nonpt_src_summary!B1600</f>
        <v>Non-tribal</v>
      </c>
      <c r="C1600" s="31">
        <f>Nonpt_src_summary!E1600</f>
        <v>30</v>
      </c>
      <c r="D1600" s="31" t="str">
        <f>Nonpt_src_summary!F1600</f>
        <v>30021</v>
      </c>
      <c r="E1600" s="31" t="str">
        <f>Nonpt_src_summary!G1600</f>
        <v>2310021010</v>
      </c>
      <c r="F1600" s="31" t="str">
        <f>Nonpt_src_summary!H1600</f>
        <v>Condensate Tanks</v>
      </c>
      <c r="G1600" s="160">
        <f>Nonpt_src_summary!I1600</f>
        <v>0</v>
      </c>
      <c r="H1600" s="124">
        <f>Nonpt_src_summary!J1600</f>
        <v>0</v>
      </c>
      <c r="I1600" s="124">
        <f>Nonpt_src_summary!K1600</f>
        <v>0</v>
      </c>
      <c r="J1600" s="124">
        <f>Nonpt_src_summary!L1600</f>
        <v>0</v>
      </c>
      <c r="K1600" s="125">
        <f>Nonpt_src_summary!M1600</f>
        <v>0</v>
      </c>
    </row>
    <row r="1601" spans="1:11">
      <c r="A1601" s="31" t="s">
        <v>151</v>
      </c>
      <c r="B1601" s="31" t="str">
        <f>Nonpt_src_summary!B1601</f>
        <v>Non-tribal</v>
      </c>
      <c r="C1601" s="31">
        <f>Nonpt_src_summary!E1601</f>
        <v>30</v>
      </c>
      <c r="D1601" s="31" t="str">
        <f>Nonpt_src_summary!F1601</f>
        <v>30021</v>
      </c>
      <c r="E1601" s="31" t="str">
        <f>Nonpt_src_summary!G1601</f>
        <v>2310023010</v>
      </c>
      <c r="F1601" s="31" t="str">
        <f>Nonpt_src_summary!H1601</f>
        <v>Condensate Tanks</v>
      </c>
      <c r="G1601" s="160">
        <f>Nonpt_src_summary!I1601</f>
        <v>0</v>
      </c>
      <c r="H1601" s="124">
        <f>Nonpt_src_summary!J1601</f>
        <v>0</v>
      </c>
      <c r="I1601" s="124">
        <f>Nonpt_src_summary!K1601</f>
        <v>0</v>
      </c>
      <c r="J1601" s="124">
        <f>Nonpt_src_summary!L1601</f>
        <v>0</v>
      </c>
      <c r="K1601" s="125">
        <f>Nonpt_src_summary!M1601</f>
        <v>0</v>
      </c>
    </row>
    <row r="1602" spans="1:11">
      <c r="A1602" s="31" t="s">
        <v>151</v>
      </c>
      <c r="B1602" s="31" t="str">
        <f>Nonpt_src_summary!B1602</f>
        <v>Non-tribal</v>
      </c>
      <c r="C1602" s="31">
        <f>Nonpt_src_summary!E1602</f>
        <v>38</v>
      </c>
      <c r="D1602" s="31" t="str">
        <f>Nonpt_src_summary!F1602</f>
        <v>38023</v>
      </c>
      <c r="E1602" s="31" t="str">
        <f>Nonpt_src_summary!G1602</f>
        <v>2310021010</v>
      </c>
      <c r="F1602" s="31" t="str">
        <f>Nonpt_src_summary!H1602</f>
        <v>Condensate Tanks</v>
      </c>
      <c r="G1602" s="160">
        <f>Nonpt_src_summary!I1602</f>
        <v>1.14578E-4</v>
      </c>
      <c r="H1602" s="124">
        <f>Nonpt_src_summary!J1602</f>
        <v>9.9916899999999993E-3</v>
      </c>
      <c r="I1602" s="124">
        <f>Nonpt_src_summary!K1602</f>
        <v>6.0562699999999997E-4</v>
      </c>
      <c r="J1602" s="124">
        <f>Nonpt_src_summary!L1602</f>
        <v>0</v>
      </c>
      <c r="K1602" s="125">
        <f>Nonpt_src_summary!M1602</f>
        <v>0</v>
      </c>
    </row>
    <row r="1603" spans="1:11">
      <c r="A1603" s="31" t="s">
        <v>151</v>
      </c>
      <c r="B1603" s="31" t="str">
        <f>Nonpt_src_summary!B1603</f>
        <v>Non-tribal</v>
      </c>
      <c r="C1603" s="31">
        <f>Nonpt_src_summary!E1603</f>
        <v>38</v>
      </c>
      <c r="D1603" s="31" t="str">
        <f>Nonpt_src_summary!F1603</f>
        <v>38023</v>
      </c>
      <c r="E1603" s="31" t="str">
        <f>Nonpt_src_summary!G1603</f>
        <v>2310023010</v>
      </c>
      <c r="F1603" s="31" t="str">
        <f>Nonpt_src_summary!H1603</f>
        <v>Condensate Tanks</v>
      </c>
      <c r="G1603" s="160">
        <f>Nonpt_src_summary!I1603</f>
        <v>0</v>
      </c>
      <c r="H1603" s="124">
        <f>Nonpt_src_summary!J1603</f>
        <v>0</v>
      </c>
      <c r="I1603" s="124">
        <f>Nonpt_src_summary!K1603</f>
        <v>0</v>
      </c>
      <c r="J1603" s="124">
        <f>Nonpt_src_summary!L1603</f>
        <v>0</v>
      </c>
      <c r="K1603" s="125">
        <f>Nonpt_src_summary!M1603</f>
        <v>0</v>
      </c>
    </row>
    <row r="1604" spans="1:11">
      <c r="A1604" s="31" t="s">
        <v>151</v>
      </c>
      <c r="B1604" s="31" t="str">
        <f>Nonpt_src_summary!B1604</f>
        <v>Non-tribal</v>
      </c>
      <c r="C1604" s="31">
        <f>Nonpt_src_summary!E1604</f>
        <v>38</v>
      </c>
      <c r="D1604" s="31" t="str">
        <f>Nonpt_src_summary!F1604</f>
        <v>38025</v>
      </c>
      <c r="E1604" s="31" t="str">
        <f>Nonpt_src_summary!G1604</f>
        <v>2310021010</v>
      </c>
      <c r="F1604" s="31" t="str">
        <f>Nonpt_src_summary!H1604</f>
        <v>Condensate Tanks</v>
      </c>
      <c r="G1604" s="160">
        <f>Nonpt_src_summary!I1604</f>
        <v>0</v>
      </c>
      <c r="H1604" s="124">
        <f>Nonpt_src_summary!J1604</f>
        <v>0</v>
      </c>
      <c r="I1604" s="124">
        <f>Nonpt_src_summary!K1604</f>
        <v>0</v>
      </c>
      <c r="J1604" s="124">
        <f>Nonpt_src_summary!L1604</f>
        <v>0</v>
      </c>
      <c r="K1604" s="125">
        <f>Nonpt_src_summary!M1604</f>
        <v>0</v>
      </c>
    </row>
    <row r="1605" spans="1:11">
      <c r="A1605" s="31" t="s">
        <v>151</v>
      </c>
      <c r="B1605" s="31" t="str">
        <f>Nonpt_src_summary!B1605</f>
        <v>Non-tribal</v>
      </c>
      <c r="C1605" s="31">
        <f>Nonpt_src_summary!E1605</f>
        <v>38</v>
      </c>
      <c r="D1605" s="31" t="str">
        <f>Nonpt_src_summary!F1605</f>
        <v>38025</v>
      </c>
      <c r="E1605" s="31" t="str">
        <f>Nonpt_src_summary!G1605</f>
        <v>2310023010</v>
      </c>
      <c r="F1605" s="31" t="str">
        <f>Nonpt_src_summary!H1605</f>
        <v>Condensate Tanks</v>
      </c>
      <c r="G1605" s="160">
        <f>Nonpt_src_summary!I1605</f>
        <v>0</v>
      </c>
      <c r="H1605" s="124">
        <f>Nonpt_src_summary!J1605</f>
        <v>0</v>
      </c>
      <c r="I1605" s="124">
        <f>Nonpt_src_summary!K1605</f>
        <v>0</v>
      </c>
      <c r="J1605" s="124">
        <f>Nonpt_src_summary!L1605</f>
        <v>0</v>
      </c>
      <c r="K1605" s="125">
        <f>Nonpt_src_summary!M1605</f>
        <v>0</v>
      </c>
    </row>
    <row r="1606" spans="1:11">
      <c r="A1606" s="31" t="s">
        <v>151</v>
      </c>
      <c r="B1606" s="31" t="str">
        <f>Nonpt_src_summary!B1606</f>
        <v>Non-tribal</v>
      </c>
      <c r="C1606" s="31">
        <f>Nonpt_src_summary!E1606</f>
        <v>30</v>
      </c>
      <c r="D1606" s="31" t="str">
        <f>Nonpt_src_summary!F1606</f>
        <v>30025</v>
      </c>
      <c r="E1606" s="31" t="str">
        <f>Nonpt_src_summary!G1606</f>
        <v>2310021010</v>
      </c>
      <c r="F1606" s="31" t="str">
        <f>Nonpt_src_summary!H1606</f>
        <v>Condensate Tanks</v>
      </c>
      <c r="G1606" s="160">
        <f>Nonpt_src_summary!I1606</f>
        <v>0</v>
      </c>
      <c r="H1606" s="124">
        <f>Nonpt_src_summary!J1606</f>
        <v>0</v>
      </c>
      <c r="I1606" s="124">
        <f>Nonpt_src_summary!K1606</f>
        <v>0</v>
      </c>
      <c r="J1606" s="124">
        <f>Nonpt_src_summary!L1606</f>
        <v>0</v>
      </c>
      <c r="K1606" s="125">
        <f>Nonpt_src_summary!M1606</f>
        <v>0</v>
      </c>
    </row>
    <row r="1607" spans="1:11">
      <c r="A1607" s="31" t="s">
        <v>151</v>
      </c>
      <c r="B1607" s="31" t="str">
        <f>Nonpt_src_summary!B1607</f>
        <v>Non-tribal</v>
      </c>
      <c r="C1607" s="31">
        <f>Nonpt_src_summary!E1607</f>
        <v>30</v>
      </c>
      <c r="D1607" s="31" t="str">
        <f>Nonpt_src_summary!F1607</f>
        <v>30025</v>
      </c>
      <c r="E1607" s="31" t="str">
        <f>Nonpt_src_summary!G1607</f>
        <v>2310023010</v>
      </c>
      <c r="F1607" s="31" t="str">
        <f>Nonpt_src_summary!H1607</f>
        <v>Condensate Tanks</v>
      </c>
      <c r="G1607" s="160">
        <f>Nonpt_src_summary!I1607</f>
        <v>0</v>
      </c>
      <c r="H1607" s="124">
        <f>Nonpt_src_summary!J1607</f>
        <v>0</v>
      </c>
      <c r="I1607" s="124">
        <f>Nonpt_src_summary!K1607</f>
        <v>0</v>
      </c>
      <c r="J1607" s="124">
        <f>Nonpt_src_summary!L1607</f>
        <v>0</v>
      </c>
      <c r="K1607" s="125">
        <f>Nonpt_src_summary!M1607</f>
        <v>0</v>
      </c>
    </row>
    <row r="1608" spans="1:11">
      <c r="A1608" s="31" t="s">
        <v>151</v>
      </c>
      <c r="B1608" s="31" t="str">
        <f>Nonpt_src_summary!B1608</f>
        <v>Non-tribal</v>
      </c>
      <c r="C1608" s="31">
        <f>Nonpt_src_summary!E1608</f>
        <v>30</v>
      </c>
      <c r="D1608" s="31" t="str">
        <f>Nonpt_src_summary!F1608</f>
        <v>30033</v>
      </c>
      <c r="E1608" s="31" t="str">
        <f>Nonpt_src_summary!G1608</f>
        <v>2310021010</v>
      </c>
      <c r="F1608" s="31" t="str">
        <f>Nonpt_src_summary!H1608</f>
        <v>Condensate Tanks</v>
      </c>
      <c r="G1608" s="160">
        <f>Nonpt_src_summary!I1608</f>
        <v>0</v>
      </c>
      <c r="H1608" s="124">
        <f>Nonpt_src_summary!J1608</f>
        <v>0</v>
      </c>
      <c r="I1608" s="124">
        <f>Nonpt_src_summary!K1608</f>
        <v>0</v>
      </c>
      <c r="J1608" s="124">
        <f>Nonpt_src_summary!L1608</f>
        <v>0</v>
      </c>
      <c r="K1608" s="125">
        <f>Nonpt_src_summary!M1608</f>
        <v>0</v>
      </c>
    </row>
    <row r="1609" spans="1:11">
      <c r="A1609" s="31" t="s">
        <v>151</v>
      </c>
      <c r="B1609" s="31" t="str">
        <f>Nonpt_src_summary!B1609</f>
        <v>Non-tribal</v>
      </c>
      <c r="C1609" s="31">
        <f>Nonpt_src_summary!E1609</f>
        <v>30</v>
      </c>
      <c r="D1609" s="31" t="str">
        <f>Nonpt_src_summary!F1609</f>
        <v>30033</v>
      </c>
      <c r="E1609" s="31" t="str">
        <f>Nonpt_src_summary!G1609</f>
        <v>2310023010</v>
      </c>
      <c r="F1609" s="31" t="str">
        <f>Nonpt_src_summary!H1609</f>
        <v>Condensate Tanks</v>
      </c>
      <c r="G1609" s="160">
        <f>Nonpt_src_summary!I1609</f>
        <v>0</v>
      </c>
      <c r="H1609" s="124">
        <f>Nonpt_src_summary!J1609</f>
        <v>0</v>
      </c>
      <c r="I1609" s="124">
        <f>Nonpt_src_summary!K1609</f>
        <v>0</v>
      </c>
      <c r="J1609" s="124">
        <f>Nonpt_src_summary!L1609</f>
        <v>0</v>
      </c>
      <c r="K1609" s="125">
        <f>Nonpt_src_summary!M1609</f>
        <v>0</v>
      </c>
    </row>
    <row r="1610" spans="1:11">
      <c r="A1610" s="31" t="s">
        <v>151</v>
      </c>
      <c r="B1610" s="31" t="str">
        <f>Nonpt_src_summary!B1610</f>
        <v>Non-tribal</v>
      </c>
      <c r="C1610" s="31">
        <f>Nonpt_src_summary!E1610</f>
        <v>38</v>
      </c>
      <c r="D1610" s="31" t="str">
        <f>Nonpt_src_summary!F1610</f>
        <v>38033</v>
      </c>
      <c r="E1610" s="31" t="str">
        <f>Nonpt_src_summary!G1610</f>
        <v>2310021010</v>
      </c>
      <c r="F1610" s="31" t="str">
        <f>Nonpt_src_summary!H1610</f>
        <v>Condensate Tanks</v>
      </c>
      <c r="G1610" s="160">
        <f>Nonpt_src_summary!I1610</f>
        <v>0</v>
      </c>
      <c r="H1610" s="124">
        <f>Nonpt_src_summary!J1610</f>
        <v>0</v>
      </c>
      <c r="I1610" s="124">
        <f>Nonpt_src_summary!K1610</f>
        <v>0</v>
      </c>
      <c r="J1610" s="124">
        <f>Nonpt_src_summary!L1610</f>
        <v>0</v>
      </c>
      <c r="K1610" s="125">
        <f>Nonpt_src_summary!M1610</f>
        <v>0</v>
      </c>
    </row>
    <row r="1611" spans="1:11">
      <c r="A1611" s="31" t="s">
        <v>151</v>
      </c>
      <c r="B1611" s="31" t="str">
        <f>Nonpt_src_summary!B1611</f>
        <v>Non-tribal</v>
      </c>
      <c r="C1611" s="31">
        <f>Nonpt_src_summary!E1611</f>
        <v>38</v>
      </c>
      <c r="D1611" s="31" t="str">
        <f>Nonpt_src_summary!F1611</f>
        <v>38033</v>
      </c>
      <c r="E1611" s="31" t="str">
        <f>Nonpt_src_summary!G1611</f>
        <v>2310023010</v>
      </c>
      <c r="F1611" s="31" t="str">
        <f>Nonpt_src_summary!H1611</f>
        <v>Condensate Tanks</v>
      </c>
      <c r="G1611" s="160">
        <f>Nonpt_src_summary!I1611</f>
        <v>0</v>
      </c>
      <c r="H1611" s="124">
        <f>Nonpt_src_summary!J1611</f>
        <v>0</v>
      </c>
      <c r="I1611" s="124">
        <f>Nonpt_src_summary!K1611</f>
        <v>0</v>
      </c>
      <c r="J1611" s="124">
        <f>Nonpt_src_summary!L1611</f>
        <v>0</v>
      </c>
      <c r="K1611" s="125">
        <f>Nonpt_src_summary!M1611</f>
        <v>0</v>
      </c>
    </row>
    <row r="1612" spans="1:11">
      <c r="A1612" s="31" t="s">
        <v>151</v>
      </c>
      <c r="B1612" s="31" t="str">
        <f>Nonpt_src_summary!B1612</f>
        <v>Non-tribal</v>
      </c>
      <c r="C1612" s="31">
        <f>Nonpt_src_summary!E1612</f>
        <v>46</v>
      </c>
      <c r="D1612" s="31" t="str">
        <f>Nonpt_src_summary!F1612</f>
        <v>46063</v>
      </c>
      <c r="E1612" s="31" t="str">
        <f>Nonpt_src_summary!G1612</f>
        <v>2310021010</v>
      </c>
      <c r="F1612" s="31" t="str">
        <f>Nonpt_src_summary!H1612</f>
        <v>Condensate Tanks</v>
      </c>
      <c r="G1612" s="160">
        <f>Nonpt_src_summary!I1612</f>
        <v>1.78414E-2</v>
      </c>
      <c r="H1612" s="124">
        <f>Nonpt_src_summary!J1612</f>
        <v>1.55585</v>
      </c>
      <c r="I1612" s="124">
        <f>Nonpt_src_summary!K1612</f>
        <v>9.4304799999999994E-2</v>
      </c>
      <c r="J1612" s="124">
        <f>Nonpt_src_summary!L1612</f>
        <v>0</v>
      </c>
      <c r="K1612" s="125">
        <f>Nonpt_src_summary!M1612</f>
        <v>0</v>
      </c>
    </row>
    <row r="1613" spans="1:11">
      <c r="A1613" s="31" t="s">
        <v>151</v>
      </c>
      <c r="B1613" s="31" t="str">
        <f>Nonpt_src_summary!B1613</f>
        <v>Non-tribal</v>
      </c>
      <c r="C1613" s="31">
        <f>Nonpt_src_summary!E1613</f>
        <v>46</v>
      </c>
      <c r="D1613" s="31" t="str">
        <f>Nonpt_src_summary!F1613</f>
        <v>46063</v>
      </c>
      <c r="E1613" s="31" t="str">
        <f>Nonpt_src_summary!G1613</f>
        <v>2310023010</v>
      </c>
      <c r="F1613" s="31" t="str">
        <f>Nonpt_src_summary!H1613</f>
        <v>Condensate Tanks</v>
      </c>
      <c r="G1613" s="160">
        <f>Nonpt_src_summary!I1613</f>
        <v>0</v>
      </c>
      <c r="H1613" s="124">
        <f>Nonpt_src_summary!J1613</f>
        <v>0</v>
      </c>
      <c r="I1613" s="124">
        <f>Nonpt_src_summary!K1613</f>
        <v>0</v>
      </c>
      <c r="J1613" s="124">
        <f>Nonpt_src_summary!L1613</f>
        <v>0</v>
      </c>
      <c r="K1613" s="125">
        <f>Nonpt_src_summary!M1613</f>
        <v>0</v>
      </c>
    </row>
    <row r="1614" spans="1:11">
      <c r="A1614" s="31" t="s">
        <v>151</v>
      </c>
      <c r="B1614" s="31" t="str">
        <f>Nonpt_src_summary!B1614</f>
        <v>Non-tribal</v>
      </c>
      <c r="C1614" s="31">
        <f>Nonpt_src_summary!E1614</f>
        <v>30</v>
      </c>
      <c r="D1614" s="31" t="str">
        <f>Nonpt_src_summary!F1614</f>
        <v>30055</v>
      </c>
      <c r="E1614" s="31" t="str">
        <f>Nonpt_src_summary!G1614</f>
        <v>2310021010</v>
      </c>
      <c r="F1614" s="31" t="str">
        <f>Nonpt_src_summary!H1614</f>
        <v>Condensate Tanks</v>
      </c>
      <c r="G1614" s="160">
        <f>Nonpt_src_summary!I1614</f>
        <v>0</v>
      </c>
      <c r="H1614" s="124">
        <f>Nonpt_src_summary!J1614</f>
        <v>0</v>
      </c>
      <c r="I1614" s="124">
        <f>Nonpt_src_summary!K1614</f>
        <v>0</v>
      </c>
      <c r="J1614" s="124">
        <f>Nonpt_src_summary!L1614</f>
        <v>0</v>
      </c>
      <c r="K1614" s="125">
        <f>Nonpt_src_summary!M1614</f>
        <v>0</v>
      </c>
    </row>
    <row r="1615" spans="1:11">
      <c r="A1615" s="31" t="s">
        <v>151</v>
      </c>
      <c r="B1615" s="31" t="str">
        <f>Nonpt_src_summary!B1615</f>
        <v>Non-tribal</v>
      </c>
      <c r="C1615" s="31">
        <f>Nonpt_src_summary!E1615</f>
        <v>30</v>
      </c>
      <c r="D1615" s="31" t="str">
        <f>Nonpt_src_summary!F1615</f>
        <v>30055</v>
      </c>
      <c r="E1615" s="31" t="str">
        <f>Nonpt_src_summary!G1615</f>
        <v>2310023010</v>
      </c>
      <c r="F1615" s="31" t="str">
        <f>Nonpt_src_summary!H1615</f>
        <v>Condensate Tanks</v>
      </c>
      <c r="G1615" s="160">
        <f>Nonpt_src_summary!I1615</f>
        <v>0</v>
      </c>
      <c r="H1615" s="124">
        <f>Nonpt_src_summary!J1615</f>
        <v>0</v>
      </c>
      <c r="I1615" s="124">
        <f>Nonpt_src_summary!K1615</f>
        <v>0</v>
      </c>
      <c r="J1615" s="124">
        <f>Nonpt_src_summary!L1615</f>
        <v>0</v>
      </c>
      <c r="K1615" s="125">
        <f>Nonpt_src_summary!M1615</f>
        <v>0</v>
      </c>
    </row>
    <row r="1616" spans="1:11">
      <c r="A1616" s="31" t="s">
        <v>151</v>
      </c>
      <c r="B1616" s="31" t="str">
        <f>Nonpt_src_summary!B1616</f>
        <v>Non-tribal</v>
      </c>
      <c r="C1616" s="31">
        <f>Nonpt_src_summary!E1616</f>
        <v>38</v>
      </c>
      <c r="D1616" s="31" t="str">
        <f>Nonpt_src_summary!F1616</f>
        <v>38049</v>
      </c>
      <c r="E1616" s="31" t="str">
        <f>Nonpt_src_summary!G1616</f>
        <v>2310021010</v>
      </c>
      <c r="F1616" s="31" t="str">
        <f>Nonpt_src_summary!H1616</f>
        <v>Condensate Tanks</v>
      </c>
      <c r="G1616" s="160">
        <f>Nonpt_src_summary!I1616</f>
        <v>0</v>
      </c>
      <c r="H1616" s="124">
        <f>Nonpt_src_summary!J1616</f>
        <v>0</v>
      </c>
      <c r="I1616" s="124">
        <f>Nonpt_src_summary!K1616</f>
        <v>0</v>
      </c>
      <c r="J1616" s="124">
        <f>Nonpt_src_summary!L1616</f>
        <v>0</v>
      </c>
      <c r="K1616" s="125">
        <f>Nonpt_src_summary!M1616</f>
        <v>0</v>
      </c>
    </row>
    <row r="1617" spans="1:11">
      <c r="A1617" s="31" t="s">
        <v>151</v>
      </c>
      <c r="B1617" s="31" t="str">
        <f>Nonpt_src_summary!B1617</f>
        <v>Non-tribal</v>
      </c>
      <c r="C1617" s="31">
        <f>Nonpt_src_summary!E1617</f>
        <v>38</v>
      </c>
      <c r="D1617" s="31" t="str">
        <f>Nonpt_src_summary!F1617</f>
        <v>38049</v>
      </c>
      <c r="E1617" s="31" t="str">
        <f>Nonpt_src_summary!G1617</f>
        <v>2310023010</v>
      </c>
      <c r="F1617" s="31" t="str">
        <f>Nonpt_src_summary!H1617</f>
        <v>Condensate Tanks</v>
      </c>
      <c r="G1617" s="160">
        <f>Nonpt_src_summary!I1617</f>
        <v>0</v>
      </c>
      <c r="H1617" s="124">
        <f>Nonpt_src_summary!J1617</f>
        <v>0</v>
      </c>
      <c r="I1617" s="124">
        <f>Nonpt_src_summary!K1617</f>
        <v>0</v>
      </c>
      <c r="J1617" s="124">
        <f>Nonpt_src_summary!L1617</f>
        <v>0</v>
      </c>
      <c r="K1617" s="125">
        <f>Nonpt_src_summary!M1617</f>
        <v>0</v>
      </c>
    </row>
    <row r="1618" spans="1:11">
      <c r="A1618" s="31" t="s">
        <v>151</v>
      </c>
      <c r="B1618" s="31" t="str">
        <f>Nonpt_src_summary!B1618</f>
        <v>Non-tribal</v>
      </c>
      <c r="C1618" s="31">
        <f>Nonpt_src_summary!E1618</f>
        <v>38</v>
      </c>
      <c r="D1618" s="31" t="str">
        <f>Nonpt_src_summary!F1618</f>
        <v>38053</v>
      </c>
      <c r="E1618" s="31" t="str">
        <f>Nonpt_src_summary!G1618</f>
        <v>2310021010</v>
      </c>
      <c r="F1618" s="31" t="str">
        <f>Nonpt_src_summary!H1618</f>
        <v>Condensate Tanks</v>
      </c>
      <c r="G1618" s="160">
        <f>Nonpt_src_summary!I1618</f>
        <v>4.2639400000000001E-2</v>
      </c>
      <c r="H1618" s="124">
        <f>Nonpt_src_summary!J1618</f>
        <v>3.71834</v>
      </c>
      <c r="I1618" s="124">
        <f>Nonpt_src_summary!K1618</f>
        <v>0.22538</v>
      </c>
      <c r="J1618" s="124">
        <f>Nonpt_src_summary!L1618</f>
        <v>0</v>
      </c>
      <c r="K1618" s="125">
        <f>Nonpt_src_summary!M1618</f>
        <v>0</v>
      </c>
    </row>
    <row r="1619" spans="1:11">
      <c r="A1619" s="31" t="s">
        <v>151</v>
      </c>
      <c r="B1619" s="31" t="str">
        <f>Nonpt_src_summary!B1619</f>
        <v>Non-tribal</v>
      </c>
      <c r="C1619" s="31">
        <f>Nonpt_src_summary!E1619</f>
        <v>38</v>
      </c>
      <c r="D1619" s="31" t="str">
        <f>Nonpt_src_summary!F1619</f>
        <v>38053</v>
      </c>
      <c r="E1619" s="31" t="str">
        <f>Nonpt_src_summary!G1619</f>
        <v>2310023010</v>
      </c>
      <c r="F1619" s="31" t="str">
        <f>Nonpt_src_summary!H1619</f>
        <v>Condensate Tanks</v>
      </c>
      <c r="G1619" s="160">
        <f>Nonpt_src_summary!I1619</f>
        <v>0</v>
      </c>
      <c r="H1619" s="124">
        <f>Nonpt_src_summary!J1619</f>
        <v>0</v>
      </c>
      <c r="I1619" s="124">
        <f>Nonpt_src_summary!K1619</f>
        <v>0</v>
      </c>
      <c r="J1619" s="124">
        <f>Nonpt_src_summary!L1619</f>
        <v>0</v>
      </c>
      <c r="K1619" s="125">
        <f>Nonpt_src_summary!M1619</f>
        <v>0</v>
      </c>
    </row>
    <row r="1620" spans="1:11">
      <c r="A1620" s="31" t="s">
        <v>151</v>
      </c>
      <c r="B1620" s="31" t="str">
        <f>Nonpt_src_summary!B1620</f>
        <v>Non-tribal</v>
      </c>
      <c r="C1620" s="31">
        <f>Nonpt_src_summary!E1620</f>
        <v>38</v>
      </c>
      <c r="D1620" s="31" t="str">
        <f>Nonpt_src_summary!F1620</f>
        <v>38055</v>
      </c>
      <c r="E1620" s="31" t="str">
        <f>Nonpt_src_summary!G1620</f>
        <v>2310021010</v>
      </c>
      <c r="F1620" s="31" t="str">
        <f>Nonpt_src_summary!H1620</f>
        <v>Condensate Tanks</v>
      </c>
      <c r="G1620" s="160">
        <f>Nonpt_src_summary!I1620</f>
        <v>0</v>
      </c>
      <c r="H1620" s="124">
        <f>Nonpt_src_summary!J1620</f>
        <v>0</v>
      </c>
      <c r="I1620" s="124">
        <f>Nonpt_src_summary!K1620</f>
        <v>0</v>
      </c>
      <c r="J1620" s="124">
        <f>Nonpt_src_summary!L1620</f>
        <v>0</v>
      </c>
      <c r="K1620" s="125">
        <f>Nonpt_src_summary!M1620</f>
        <v>0</v>
      </c>
    </row>
    <row r="1621" spans="1:11">
      <c r="A1621" s="31" t="s">
        <v>151</v>
      </c>
      <c r="B1621" s="31" t="str">
        <f>Nonpt_src_summary!B1621</f>
        <v>Non-tribal</v>
      </c>
      <c r="C1621" s="31">
        <f>Nonpt_src_summary!E1621</f>
        <v>38</v>
      </c>
      <c r="D1621" s="31" t="str">
        <f>Nonpt_src_summary!F1621</f>
        <v>38055</v>
      </c>
      <c r="E1621" s="31" t="str">
        <f>Nonpt_src_summary!G1621</f>
        <v>2310023010</v>
      </c>
      <c r="F1621" s="31" t="str">
        <f>Nonpt_src_summary!H1621</f>
        <v>Condensate Tanks</v>
      </c>
      <c r="G1621" s="160">
        <f>Nonpt_src_summary!I1621</f>
        <v>0</v>
      </c>
      <c r="H1621" s="124">
        <f>Nonpt_src_summary!J1621</f>
        <v>0</v>
      </c>
      <c r="I1621" s="124">
        <f>Nonpt_src_summary!K1621</f>
        <v>0</v>
      </c>
      <c r="J1621" s="124">
        <f>Nonpt_src_summary!L1621</f>
        <v>0</v>
      </c>
      <c r="K1621" s="125">
        <f>Nonpt_src_summary!M1621</f>
        <v>0</v>
      </c>
    </row>
    <row r="1622" spans="1:11">
      <c r="A1622" s="31" t="s">
        <v>151</v>
      </c>
      <c r="B1622" s="31" t="str">
        <f>Nonpt_src_summary!B1622</f>
        <v>Non-tribal</v>
      </c>
      <c r="C1622" s="31">
        <f>Nonpt_src_summary!E1622</f>
        <v>38</v>
      </c>
      <c r="D1622" s="31" t="str">
        <f>Nonpt_src_summary!F1622</f>
        <v>38061</v>
      </c>
      <c r="E1622" s="31" t="str">
        <f>Nonpt_src_summary!G1622</f>
        <v>2310021010</v>
      </c>
      <c r="F1622" s="31" t="str">
        <f>Nonpt_src_summary!H1622</f>
        <v>Condensate Tanks</v>
      </c>
      <c r="G1622" s="160">
        <f>Nonpt_src_summary!I1622</f>
        <v>0</v>
      </c>
      <c r="H1622" s="124">
        <f>Nonpt_src_summary!J1622</f>
        <v>0</v>
      </c>
      <c r="I1622" s="124">
        <f>Nonpt_src_summary!K1622</f>
        <v>0</v>
      </c>
      <c r="J1622" s="124">
        <f>Nonpt_src_summary!L1622</f>
        <v>0</v>
      </c>
      <c r="K1622" s="125">
        <f>Nonpt_src_summary!M1622</f>
        <v>0</v>
      </c>
    </row>
    <row r="1623" spans="1:11">
      <c r="A1623" s="31" t="s">
        <v>151</v>
      </c>
      <c r="B1623" s="31" t="str">
        <f>Nonpt_src_summary!B1623</f>
        <v>Non-tribal</v>
      </c>
      <c r="C1623" s="31">
        <f>Nonpt_src_summary!E1623</f>
        <v>38</v>
      </c>
      <c r="D1623" s="31" t="str">
        <f>Nonpt_src_summary!F1623</f>
        <v>38061</v>
      </c>
      <c r="E1623" s="31" t="str">
        <f>Nonpt_src_summary!G1623</f>
        <v>2310023010</v>
      </c>
      <c r="F1623" s="31" t="str">
        <f>Nonpt_src_summary!H1623</f>
        <v>Condensate Tanks</v>
      </c>
      <c r="G1623" s="160">
        <f>Nonpt_src_summary!I1623</f>
        <v>0</v>
      </c>
      <c r="H1623" s="124">
        <f>Nonpt_src_summary!J1623</f>
        <v>0</v>
      </c>
      <c r="I1623" s="124">
        <f>Nonpt_src_summary!K1623</f>
        <v>0</v>
      </c>
      <c r="J1623" s="124">
        <f>Nonpt_src_summary!L1623</f>
        <v>0</v>
      </c>
      <c r="K1623" s="125">
        <f>Nonpt_src_summary!M1623</f>
        <v>0</v>
      </c>
    </row>
    <row r="1624" spans="1:11">
      <c r="A1624" s="31" t="s">
        <v>151</v>
      </c>
      <c r="B1624" s="31" t="str">
        <f>Nonpt_src_summary!B1624</f>
        <v>Non-tribal</v>
      </c>
      <c r="C1624" s="31">
        <f>Nonpt_src_summary!E1624</f>
        <v>30</v>
      </c>
      <c r="D1624" s="31" t="str">
        <f>Nonpt_src_summary!F1624</f>
        <v>30071</v>
      </c>
      <c r="E1624" s="31" t="str">
        <f>Nonpt_src_summary!G1624</f>
        <v>2310021010</v>
      </c>
      <c r="F1624" s="31" t="str">
        <f>Nonpt_src_summary!H1624</f>
        <v>Condensate Tanks</v>
      </c>
      <c r="G1624" s="160">
        <f>Nonpt_src_summary!I1624</f>
        <v>0</v>
      </c>
      <c r="H1624" s="124">
        <f>Nonpt_src_summary!J1624</f>
        <v>0</v>
      </c>
      <c r="I1624" s="124">
        <f>Nonpt_src_summary!K1624</f>
        <v>0</v>
      </c>
      <c r="J1624" s="124">
        <f>Nonpt_src_summary!L1624</f>
        <v>0</v>
      </c>
      <c r="K1624" s="125">
        <f>Nonpt_src_summary!M1624</f>
        <v>0</v>
      </c>
    </row>
    <row r="1625" spans="1:11">
      <c r="A1625" s="31" t="s">
        <v>151</v>
      </c>
      <c r="B1625" s="31" t="str">
        <f>Nonpt_src_summary!B1625</f>
        <v>Non-tribal</v>
      </c>
      <c r="C1625" s="31">
        <f>Nonpt_src_summary!E1625</f>
        <v>30</v>
      </c>
      <c r="D1625" s="31" t="str">
        <f>Nonpt_src_summary!F1625</f>
        <v>30071</v>
      </c>
      <c r="E1625" s="31" t="str">
        <f>Nonpt_src_summary!G1625</f>
        <v>2310023010</v>
      </c>
      <c r="F1625" s="31" t="str">
        <f>Nonpt_src_summary!H1625</f>
        <v>Condensate Tanks</v>
      </c>
      <c r="G1625" s="160">
        <f>Nonpt_src_summary!I1625</f>
        <v>0</v>
      </c>
      <c r="H1625" s="124">
        <f>Nonpt_src_summary!J1625</f>
        <v>0</v>
      </c>
      <c r="I1625" s="124">
        <f>Nonpt_src_summary!K1625</f>
        <v>0</v>
      </c>
      <c r="J1625" s="124">
        <f>Nonpt_src_summary!L1625</f>
        <v>0</v>
      </c>
      <c r="K1625" s="125">
        <f>Nonpt_src_summary!M1625</f>
        <v>0</v>
      </c>
    </row>
    <row r="1626" spans="1:11">
      <c r="A1626" s="31" t="s">
        <v>151</v>
      </c>
      <c r="B1626" s="31" t="str">
        <f>Nonpt_src_summary!B1626</f>
        <v>Non-tribal</v>
      </c>
      <c r="C1626" s="31">
        <f>Nonpt_src_summary!E1626</f>
        <v>30</v>
      </c>
      <c r="D1626" s="31" t="str">
        <f>Nonpt_src_summary!F1626</f>
        <v>30079</v>
      </c>
      <c r="E1626" s="31" t="str">
        <f>Nonpt_src_summary!G1626</f>
        <v>2310021010</v>
      </c>
      <c r="F1626" s="31" t="str">
        <f>Nonpt_src_summary!H1626</f>
        <v>Condensate Tanks</v>
      </c>
      <c r="G1626" s="160">
        <f>Nonpt_src_summary!I1626</f>
        <v>0</v>
      </c>
      <c r="H1626" s="124">
        <f>Nonpt_src_summary!J1626</f>
        <v>0</v>
      </c>
      <c r="I1626" s="124">
        <f>Nonpt_src_summary!K1626</f>
        <v>0</v>
      </c>
      <c r="J1626" s="124">
        <f>Nonpt_src_summary!L1626</f>
        <v>0</v>
      </c>
      <c r="K1626" s="125">
        <f>Nonpt_src_summary!M1626</f>
        <v>0</v>
      </c>
    </row>
    <row r="1627" spans="1:11">
      <c r="A1627" s="31" t="s">
        <v>151</v>
      </c>
      <c r="B1627" s="31" t="str">
        <f>Nonpt_src_summary!B1627</f>
        <v>Non-tribal</v>
      </c>
      <c r="C1627" s="31">
        <f>Nonpt_src_summary!E1627</f>
        <v>30</v>
      </c>
      <c r="D1627" s="31" t="str">
        <f>Nonpt_src_summary!F1627</f>
        <v>30079</v>
      </c>
      <c r="E1627" s="31" t="str">
        <f>Nonpt_src_summary!G1627</f>
        <v>2310023010</v>
      </c>
      <c r="F1627" s="31" t="str">
        <f>Nonpt_src_summary!H1627</f>
        <v>Condensate Tanks</v>
      </c>
      <c r="G1627" s="160">
        <f>Nonpt_src_summary!I1627</f>
        <v>0</v>
      </c>
      <c r="H1627" s="124">
        <f>Nonpt_src_summary!J1627</f>
        <v>0</v>
      </c>
      <c r="I1627" s="124">
        <f>Nonpt_src_summary!K1627</f>
        <v>0</v>
      </c>
      <c r="J1627" s="124">
        <f>Nonpt_src_summary!L1627</f>
        <v>0</v>
      </c>
      <c r="K1627" s="125">
        <f>Nonpt_src_summary!M1627</f>
        <v>0</v>
      </c>
    </row>
    <row r="1628" spans="1:11">
      <c r="A1628" s="31" t="s">
        <v>151</v>
      </c>
      <c r="B1628" s="31" t="str">
        <f>Nonpt_src_summary!B1628</f>
        <v>Non-tribal</v>
      </c>
      <c r="C1628" s="31">
        <f>Nonpt_src_summary!E1628</f>
        <v>38</v>
      </c>
      <c r="D1628" s="31" t="str">
        <f>Nonpt_src_summary!F1628</f>
        <v>38075</v>
      </c>
      <c r="E1628" s="31" t="str">
        <f>Nonpt_src_summary!G1628</f>
        <v>2310021010</v>
      </c>
      <c r="F1628" s="31" t="str">
        <f>Nonpt_src_summary!H1628</f>
        <v>Condensate Tanks</v>
      </c>
      <c r="G1628" s="160">
        <f>Nonpt_src_summary!I1628</f>
        <v>0</v>
      </c>
      <c r="H1628" s="124">
        <f>Nonpt_src_summary!J1628</f>
        <v>0</v>
      </c>
      <c r="I1628" s="124">
        <f>Nonpt_src_summary!K1628</f>
        <v>0</v>
      </c>
      <c r="J1628" s="124">
        <f>Nonpt_src_summary!L1628</f>
        <v>0</v>
      </c>
      <c r="K1628" s="125">
        <f>Nonpt_src_summary!M1628</f>
        <v>0</v>
      </c>
    </row>
    <row r="1629" spans="1:11">
      <c r="A1629" s="31" t="s">
        <v>151</v>
      </c>
      <c r="B1629" s="31" t="str">
        <f>Nonpt_src_summary!B1629</f>
        <v>Non-tribal</v>
      </c>
      <c r="C1629" s="31">
        <f>Nonpt_src_summary!E1629</f>
        <v>38</v>
      </c>
      <c r="D1629" s="31" t="str">
        <f>Nonpt_src_summary!F1629</f>
        <v>38075</v>
      </c>
      <c r="E1629" s="31" t="str">
        <f>Nonpt_src_summary!G1629</f>
        <v>2310023010</v>
      </c>
      <c r="F1629" s="31" t="str">
        <f>Nonpt_src_summary!H1629</f>
        <v>Condensate Tanks</v>
      </c>
      <c r="G1629" s="160">
        <f>Nonpt_src_summary!I1629</f>
        <v>0</v>
      </c>
      <c r="H1629" s="124">
        <f>Nonpt_src_summary!J1629</f>
        <v>0</v>
      </c>
      <c r="I1629" s="124">
        <f>Nonpt_src_summary!K1629</f>
        <v>0</v>
      </c>
      <c r="J1629" s="124">
        <f>Nonpt_src_summary!L1629</f>
        <v>0</v>
      </c>
      <c r="K1629" s="125">
        <f>Nonpt_src_summary!M1629</f>
        <v>0</v>
      </c>
    </row>
    <row r="1630" spans="1:11">
      <c r="A1630" s="31" t="s">
        <v>151</v>
      </c>
      <c r="B1630" s="31" t="str">
        <f>Nonpt_src_summary!B1630</f>
        <v>Non-tribal</v>
      </c>
      <c r="C1630" s="31">
        <f>Nonpt_src_summary!E1630</f>
        <v>30</v>
      </c>
      <c r="D1630" s="31" t="str">
        <f>Nonpt_src_summary!F1630</f>
        <v>30083</v>
      </c>
      <c r="E1630" s="31" t="str">
        <f>Nonpt_src_summary!G1630</f>
        <v>2310021010</v>
      </c>
      <c r="F1630" s="31" t="str">
        <f>Nonpt_src_summary!H1630</f>
        <v>Condensate Tanks</v>
      </c>
      <c r="G1630" s="160">
        <f>Nonpt_src_summary!I1630</f>
        <v>0</v>
      </c>
      <c r="H1630" s="124">
        <f>Nonpt_src_summary!J1630</f>
        <v>0</v>
      </c>
      <c r="I1630" s="124">
        <f>Nonpt_src_summary!K1630</f>
        <v>0</v>
      </c>
      <c r="J1630" s="124">
        <f>Nonpt_src_summary!L1630</f>
        <v>0</v>
      </c>
      <c r="K1630" s="125">
        <f>Nonpt_src_summary!M1630</f>
        <v>0</v>
      </c>
    </row>
    <row r="1631" spans="1:11">
      <c r="A1631" s="31" t="s">
        <v>151</v>
      </c>
      <c r="B1631" s="31" t="str">
        <f>Nonpt_src_summary!B1631</f>
        <v>Non-tribal</v>
      </c>
      <c r="C1631" s="31">
        <f>Nonpt_src_summary!E1631</f>
        <v>30</v>
      </c>
      <c r="D1631" s="31" t="str">
        <f>Nonpt_src_summary!F1631</f>
        <v>30083</v>
      </c>
      <c r="E1631" s="31" t="str">
        <f>Nonpt_src_summary!G1631</f>
        <v>2310023010</v>
      </c>
      <c r="F1631" s="31" t="str">
        <f>Nonpt_src_summary!H1631</f>
        <v>Condensate Tanks</v>
      </c>
      <c r="G1631" s="160">
        <f>Nonpt_src_summary!I1631</f>
        <v>0</v>
      </c>
      <c r="H1631" s="124">
        <f>Nonpt_src_summary!J1631</f>
        <v>0</v>
      </c>
      <c r="I1631" s="124">
        <f>Nonpt_src_summary!K1631</f>
        <v>0</v>
      </c>
      <c r="J1631" s="124">
        <f>Nonpt_src_summary!L1631</f>
        <v>0</v>
      </c>
      <c r="K1631" s="125">
        <f>Nonpt_src_summary!M1631</f>
        <v>0</v>
      </c>
    </row>
    <row r="1632" spans="1:11">
      <c r="A1632" s="31" t="s">
        <v>151</v>
      </c>
      <c r="B1632" s="31" t="str">
        <f>Nonpt_src_summary!B1632</f>
        <v>Non-tribal</v>
      </c>
      <c r="C1632" s="31">
        <f>Nonpt_src_summary!E1632</f>
        <v>30</v>
      </c>
      <c r="D1632" s="31" t="str">
        <f>Nonpt_src_summary!F1632</f>
        <v>30085</v>
      </c>
      <c r="E1632" s="31" t="str">
        <f>Nonpt_src_summary!G1632</f>
        <v>2310021010</v>
      </c>
      <c r="F1632" s="31" t="str">
        <f>Nonpt_src_summary!H1632</f>
        <v>Condensate Tanks</v>
      </c>
      <c r="G1632" s="160">
        <f>Nonpt_src_summary!I1632</f>
        <v>0</v>
      </c>
      <c r="H1632" s="124">
        <f>Nonpt_src_summary!J1632</f>
        <v>0</v>
      </c>
      <c r="I1632" s="124">
        <f>Nonpt_src_summary!K1632</f>
        <v>0</v>
      </c>
      <c r="J1632" s="124">
        <f>Nonpt_src_summary!L1632</f>
        <v>0</v>
      </c>
      <c r="K1632" s="125">
        <f>Nonpt_src_summary!M1632</f>
        <v>0</v>
      </c>
    </row>
    <row r="1633" spans="1:11">
      <c r="A1633" s="31" t="s">
        <v>151</v>
      </c>
      <c r="B1633" s="31" t="str">
        <f>Nonpt_src_summary!B1633</f>
        <v>Non-tribal</v>
      </c>
      <c r="C1633" s="31">
        <f>Nonpt_src_summary!E1633</f>
        <v>30</v>
      </c>
      <c r="D1633" s="31" t="str">
        <f>Nonpt_src_summary!F1633</f>
        <v>30085</v>
      </c>
      <c r="E1633" s="31" t="str">
        <f>Nonpt_src_summary!G1633</f>
        <v>2310023010</v>
      </c>
      <c r="F1633" s="31" t="str">
        <f>Nonpt_src_summary!H1633</f>
        <v>Condensate Tanks</v>
      </c>
      <c r="G1633" s="160">
        <f>Nonpt_src_summary!I1633</f>
        <v>0</v>
      </c>
      <c r="H1633" s="124">
        <f>Nonpt_src_summary!J1633</f>
        <v>0</v>
      </c>
      <c r="I1633" s="124">
        <f>Nonpt_src_summary!K1633</f>
        <v>0</v>
      </c>
      <c r="J1633" s="124">
        <f>Nonpt_src_summary!L1633</f>
        <v>0</v>
      </c>
      <c r="K1633" s="125">
        <f>Nonpt_src_summary!M1633</f>
        <v>0</v>
      </c>
    </row>
    <row r="1634" spans="1:11">
      <c r="A1634" s="31" t="s">
        <v>151</v>
      </c>
      <c r="B1634" s="31" t="str">
        <f>Nonpt_src_summary!B1634</f>
        <v>Non-tribal</v>
      </c>
      <c r="C1634" s="31">
        <f>Nonpt_src_summary!E1634</f>
        <v>30</v>
      </c>
      <c r="D1634" s="31" t="str">
        <f>Nonpt_src_summary!F1634</f>
        <v>30091</v>
      </c>
      <c r="E1634" s="31" t="str">
        <f>Nonpt_src_summary!G1634</f>
        <v>2310021010</v>
      </c>
      <c r="F1634" s="31" t="str">
        <f>Nonpt_src_summary!H1634</f>
        <v>Condensate Tanks</v>
      </c>
      <c r="G1634" s="160">
        <f>Nonpt_src_summary!I1634</f>
        <v>0</v>
      </c>
      <c r="H1634" s="124">
        <f>Nonpt_src_summary!J1634</f>
        <v>0</v>
      </c>
      <c r="I1634" s="124">
        <f>Nonpt_src_summary!K1634</f>
        <v>0</v>
      </c>
      <c r="J1634" s="124">
        <f>Nonpt_src_summary!L1634</f>
        <v>0</v>
      </c>
      <c r="K1634" s="125">
        <f>Nonpt_src_summary!M1634</f>
        <v>0</v>
      </c>
    </row>
    <row r="1635" spans="1:11">
      <c r="A1635" s="31" t="s">
        <v>151</v>
      </c>
      <c r="B1635" s="31" t="str">
        <f>Nonpt_src_summary!B1635</f>
        <v>Non-tribal</v>
      </c>
      <c r="C1635" s="31">
        <f>Nonpt_src_summary!E1635</f>
        <v>30</v>
      </c>
      <c r="D1635" s="31" t="str">
        <f>Nonpt_src_summary!F1635</f>
        <v>30091</v>
      </c>
      <c r="E1635" s="31" t="str">
        <f>Nonpt_src_summary!G1635</f>
        <v>2310023010</v>
      </c>
      <c r="F1635" s="31" t="str">
        <f>Nonpt_src_summary!H1635</f>
        <v>Condensate Tanks</v>
      </c>
      <c r="G1635" s="160">
        <f>Nonpt_src_summary!I1635</f>
        <v>0</v>
      </c>
      <c r="H1635" s="124">
        <f>Nonpt_src_summary!J1635</f>
        <v>0</v>
      </c>
      <c r="I1635" s="124">
        <f>Nonpt_src_summary!K1635</f>
        <v>0</v>
      </c>
      <c r="J1635" s="124">
        <f>Nonpt_src_summary!L1635</f>
        <v>0</v>
      </c>
      <c r="K1635" s="125">
        <f>Nonpt_src_summary!M1635</f>
        <v>0</v>
      </c>
    </row>
    <row r="1636" spans="1:11">
      <c r="A1636" s="31" t="s">
        <v>151</v>
      </c>
      <c r="B1636" s="31" t="str">
        <f>Nonpt_src_summary!B1636</f>
        <v>Non-tribal</v>
      </c>
      <c r="C1636" s="31">
        <f>Nonpt_src_summary!E1636</f>
        <v>38</v>
      </c>
      <c r="D1636" s="31" t="str">
        <f>Nonpt_src_summary!F1636</f>
        <v>38087</v>
      </c>
      <c r="E1636" s="31" t="str">
        <f>Nonpt_src_summary!G1636</f>
        <v>2310021010</v>
      </c>
      <c r="F1636" s="31" t="str">
        <f>Nonpt_src_summary!H1636</f>
        <v>Condensate Tanks</v>
      </c>
      <c r="G1636" s="160">
        <f>Nonpt_src_summary!I1636</f>
        <v>0</v>
      </c>
      <c r="H1636" s="124">
        <f>Nonpt_src_summary!J1636</f>
        <v>0</v>
      </c>
      <c r="I1636" s="124">
        <f>Nonpt_src_summary!K1636</f>
        <v>0</v>
      </c>
      <c r="J1636" s="124">
        <f>Nonpt_src_summary!L1636</f>
        <v>0</v>
      </c>
      <c r="K1636" s="125">
        <f>Nonpt_src_summary!M1636</f>
        <v>0</v>
      </c>
    </row>
    <row r="1637" spans="1:11">
      <c r="A1637" s="31" t="s">
        <v>151</v>
      </c>
      <c r="B1637" s="31" t="str">
        <f>Nonpt_src_summary!B1637</f>
        <v>Non-tribal</v>
      </c>
      <c r="C1637" s="31">
        <f>Nonpt_src_summary!E1637</f>
        <v>38</v>
      </c>
      <c r="D1637" s="31" t="str">
        <f>Nonpt_src_summary!F1637</f>
        <v>38087</v>
      </c>
      <c r="E1637" s="31" t="str">
        <f>Nonpt_src_summary!G1637</f>
        <v>2310023010</v>
      </c>
      <c r="F1637" s="31" t="str">
        <f>Nonpt_src_summary!H1637</f>
        <v>Condensate Tanks</v>
      </c>
      <c r="G1637" s="160">
        <f>Nonpt_src_summary!I1637</f>
        <v>0</v>
      </c>
      <c r="H1637" s="124">
        <f>Nonpt_src_summary!J1637</f>
        <v>0</v>
      </c>
      <c r="I1637" s="124">
        <f>Nonpt_src_summary!K1637</f>
        <v>0</v>
      </c>
      <c r="J1637" s="124">
        <f>Nonpt_src_summary!L1637</f>
        <v>0</v>
      </c>
      <c r="K1637" s="125">
        <f>Nonpt_src_summary!M1637</f>
        <v>0</v>
      </c>
    </row>
    <row r="1638" spans="1:11">
      <c r="A1638" s="31" t="s">
        <v>151</v>
      </c>
      <c r="B1638" s="31" t="str">
        <f>Nonpt_src_summary!B1638</f>
        <v>Non-tribal</v>
      </c>
      <c r="C1638" s="31">
        <f>Nonpt_src_summary!E1638</f>
        <v>38</v>
      </c>
      <c r="D1638" s="31" t="str">
        <f>Nonpt_src_summary!F1638</f>
        <v>38089</v>
      </c>
      <c r="E1638" s="31" t="str">
        <f>Nonpt_src_summary!G1638</f>
        <v>2310021010</v>
      </c>
      <c r="F1638" s="31" t="str">
        <f>Nonpt_src_summary!H1638</f>
        <v>Condensate Tanks</v>
      </c>
      <c r="G1638" s="160">
        <f>Nonpt_src_summary!I1638</f>
        <v>8.8748999999999995E-2</v>
      </c>
      <c r="H1638" s="124">
        <f>Nonpt_src_summary!J1638</f>
        <v>7.7392799999999999</v>
      </c>
      <c r="I1638" s="124">
        <f>Nonpt_src_summary!K1638</f>
        <v>0.46910200000000002</v>
      </c>
      <c r="J1638" s="124">
        <f>Nonpt_src_summary!L1638</f>
        <v>0</v>
      </c>
      <c r="K1638" s="125">
        <f>Nonpt_src_summary!M1638</f>
        <v>0</v>
      </c>
    </row>
    <row r="1639" spans="1:11">
      <c r="A1639" s="31" t="s">
        <v>151</v>
      </c>
      <c r="B1639" s="31" t="str">
        <f>Nonpt_src_summary!B1639</f>
        <v>Non-tribal</v>
      </c>
      <c r="C1639" s="31">
        <f>Nonpt_src_summary!E1639</f>
        <v>38</v>
      </c>
      <c r="D1639" s="31" t="str">
        <f>Nonpt_src_summary!F1639</f>
        <v>38089</v>
      </c>
      <c r="E1639" s="31" t="str">
        <f>Nonpt_src_summary!G1639</f>
        <v>2310023010</v>
      </c>
      <c r="F1639" s="31" t="str">
        <f>Nonpt_src_summary!H1639</f>
        <v>Condensate Tanks</v>
      </c>
      <c r="G1639" s="160">
        <f>Nonpt_src_summary!I1639</f>
        <v>0</v>
      </c>
      <c r="H1639" s="124">
        <f>Nonpt_src_summary!J1639</f>
        <v>0</v>
      </c>
      <c r="I1639" s="124">
        <f>Nonpt_src_summary!K1639</f>
        <v>0</v>
      </c>
      <c r="J1639" s="124">
        <f>Nonpt_src_summary!L1639</f>
        <v>0</v>
      </c>
      <c r="K1639" s="125">
        <f>Nonpt_src_summary!M1639</f>
        <v>0</v>
      </c>
    </row>
    <row r="1640" spans="1:11">
      <c r="A1640" s="31" t="s">
        <v>151</v>
      </c>
      <c r="B1640" s="31" t="str">
        <f>Nonpt_src_summary!B1640</f>
        <v>Non-tribal</v>
      </c>
      <c r="C1640" s="31">
        <f>Nonpt_src_summary!E1640</f>
        <v>30</v>
      </c>
      <c r="D1640" s="31" t="str">
        <f>Nonpt_src_summary!F1640</f>
        <v>30105</v>
      </c>
      <c r="E1640" s="31" t="str">
        <f>Nonpt_src_summary!G1640</f>
        <v>2310021010</v>
      </c>
      <c r="F1640" s="31" t="str">
        <f>Nonpt_src_summary!H1640</f>
        <v>Condensate Tanks</v>
      </c>
      <c r="G1640" s="160">
        <f>Nonpt_src_summary!I1640</f>
        <v>0</v>
      </c>
      <c r="H1640" s="124">
        <f>Nonpt_src_summary!J1640</f>
        <v>0</v>
      </c>
      <c r="I1640" s="124">
        <f>Nonpt_src_summary!K1640</f>
        <v>0</v>
      </c>
      <c r="J1640" s="124">
        <f>Nonpt_src_summary!L1640</f>
        <v>0</v>
      </c>
      <c r="K1640" s="125">
        <f>Nonpt_src_summary!M1640</f>
        <v>0</v>
      </c>
    </row>
    <row r="1641" spans="1:11">
      <c r="A1641" s="31" t="s">
        <v>151</v>
      </c>
      <c r="B1641" s="31" t="str">
        <f>Nonpt_src_summary!B1641</f>
        <v>Non-tribal</v>
      </c>
      <c r="C1641" s="31">
        <f>Nonpt_src_summary!E1641</f>
        <v>30</v>
      </c>
      <c r="D1641" s="31" t="str">
        <f>Nonpt_src_summary!F1641</f>
        <v>30105</v>
      </c>
      <c r="E1641" s="31" t="str">
        <f>Nonpt_src_summary!G1641</f>
        <v>2310023010</v>
      </c>
      <c r="F1641" s="31" t="str">
        <f>Nonpt_src_summary!H1641</f>
        <v>Condensate Tanks</v>
      </c>
      <c r="G1641" s="160">
        <f>Nonpt_src_summary!I1641</f>
        <v>0</v>
      </c>
      <c r="H1641" s="124">
        <f>Nonpt_src_summary!J1641</f>
        <v>0</v>
      </c>
      <c r="I1641" s="124">
        <f>Nonpt_src_summary!K1641</f>
        <v>0</v>
      </c>
      <c r="J1641" s="124">
        <f>Nonpt_src_summary!L1641</f>
        <v>0</v>
      </c>
      <c r="K1641" s="125">
        <f>Nonpt_src_summary!M1641</f>
        <v>0</v>
      </c>
    </row>
    <row r="1642" spans="1:11">
      <c r="A1642" s="31" t="s">
        <v>151</v>
      </c>
      <c r="B1642" s="31" t="str">
        <f>Nonpt_src_summary!B1642</f>
        <v>Non-tribal</v>
      </c>
      <c r="C1642" s="31">
        <f>Nonpt_src_summary!E1642</f>
        <v>38</v>
      </c>
      <c r="D1642" s="31" t="str">
        <f>Nonpt_src_summary!F1642</f>
        <v>38101</v>
      </c>
      <c r="E1642" s="31" t="str">
        <f>Nonpt_src_summary!G1642</f>
        <v>2310021010</v>
      </c>
      <c r="F1642" s="31" t="str">
        <f>Nonpt_src_summary!H1642</f>
        <v>Condensate Tanks</v>
      </c>
      <c r="G1642" s="160">
        <f>Nonpt_src_summary!I1642</f>
        <v>0</v>
      </c>
      <c r="H1642" s="124">
        <f>Nonpt_src_summary!J1642</f>
        <v>0</v>
      </c>
      <c r="I1642" s="124">
        <f>Nonpt_src_summary!K1642</f>
        <v>0</v>
      </c>
      <c r="J1642" s="124">
        <f>Nonpt_src_summary!L1642</f>
        <v>0</v>
      </c>
      <c r="K1642" s="125">
        <f>Nonpt_src_summary!M1642</f>
        <v>0</v>
      </c>
    </row>
    <row r="1643" spans="1:11">
      <c r="A1643" s="31" t="s">
        <v>151</v>
      </c>
      <c r="B1643" s="31" t="str">
        <f>Nonpt_src_summary!B1643</f>
        <v>Non-tribal</v>
      </c>
      <c r="C1643" s="31">
        <f>Nonpt_src_summary!E1643</f>
        <v>38</v>
      </c>
      <c r="D1643" s="31" t="str">
        <f>Nonpt_src_summary!F1643</f>
        <v>38101</v>
      </c>
      <c r="E1643" s="31" t="str">
        <f>Nonpt_src_summary!G1643</f>
        <v>2310023010</v>
      </c>
      <c r="F1643" s="31" t="str">
        <f>Nonpt_src_summary!H1643</f>
        <v>Condensate Tanks</v>
      </c>
      <c r="G1643" s="160">
        <f>Nonpt_src_summary!I1643</f>
        <v>0</v>
      </c>
      <c r="H1643" s="124">
        <f>Nonpt_src_summary!J1643</f>
        <v>0</v>
      </c>
      <c r="I1643" s="124">
        <f>Nonpt_src_summary!K1643</f>
        <v>0</v>
      </c>
      <c r="J1643" s="124">
        <f>Nonpt_src_summary!L1643</f>
        <v>0</v>
      </c>
      <c r="K1643" s="125">
        <f>Nonpt_src_summary!M1643</f>
        <v>0</v>
      </c>
    </row>
    <row r="1644" spans="1:11">
      <c r="A1644" s="31" t="s">
        <v>151</v>
      </c>
      <c r="B1644" s="31" t="str">
        <f>Nonpt_src_summary!B1644</f>
        <v>Non-tribal</v>
      </c>
      <c r="C1644" s="31">
        <f>Nonpt_src_summary!E1644</f>
        <v>30</v>
      </c>
      <c r="D1644" s="31" t="str">
        <f>Nonpt_src_summary!F1644</f>
        <v>30109</v>
      </c>
      <c r="E1644" s="31" t="str">
        <f>Nonpt_src_summary!G1644</f>
        <v>2310021010</v>
      </c>
      <c r="F1644" s="31" t="str">
        <f>Nonpt_src_summary!H1644</f>
        <v>Condensate Tanks</v>
      </c>
      <c r="G1644" s="160">
        <f>Nonpt_src_summary!I1644</f>
        <v>0</v>
      </c>
      <c r="H1644" s="124">
        <f>Nonpt_src_summary!J1644</f>
        <v>0</v>
      </c>
      <c r="I1644" s="124">
        <f>Nonpt_src_summary!K1644</f>
        <v>0</v>
      </c>
      <c r="J1644" s="124">
        <f>Nonpt_src_summary!L1644</f>
        <v>0</v>
      </c>
      <c r="K1644" s="125">
        <f>Nonpt_src_summary!M1644</f>
        <v>0</v>
      </c>
    </row>
    <row r="1645" spans="1:11">
      <c r="A1645" s="31" t="s">
        <v>151</v>
      </c>
      <c r="B1645" s="31" t="str">
        <f>Nonpt_src_summary!B1645</f>
        <v>Non-tribal</v>
      </c>
      <c r="C1645" s="31">
        <f>Nonpt_src_summary!E1645</f>
        <v>30</v>
      </c>
      <c r="D1645" s="31" t="str">
        <f>Nonpt_src_summary!F1645</f>
        <v>30109</v>
      </c>
      <c r="E1645" s="31" t="str">
        <f>Nonpt_src_summary!G1645</f>
        <v>2310023010</v>
      </c>
      <c r="F1645" s="31" t="str">
        <f>Nonpt_src_summary!H1645</f>
        <v>Condensate Tanks</v>
      </c>
      <c r="G1645" s="160">
        <f>Nonpt_src_summary!I1645</f>
        <v>0</v>
      </c>
      <c r="H1645" s="124">
        <f>Nonpt_src_summary!J1645</f>
        <v>0</v>
      </c>
      <c r="I1645" s="124">
        <f>Nonpt_src_summary!K1645</f>
        <v>0</v>
      </c>
      <c r="J1645" s="124">
        <f>Nonpt_src_summary!L1645</f>
        <v>0</v>
      </c>
      <c r="K1645" s="125">
        <f>Nonpt_src_summary!M1645</f>
        <v>0</v>
      </c>
    </row>
    <row r="1646" spans="1:11">
      <c r="A1646" s="31" t="s">
        <v>151</v>
      </c>
      <c r="B1646" s="31" t="str">
        <f>Nonpt_src_summary!B1646</f>
        <v>Non-tribal</v>
      </c>
      <c r="C1646" s="31">
        <f>Nonpt_src_summary!E1646</f>
        <v>38</v>
      </c>
      <c r="D1646" s="31" t="str">
        <f>Nonpt_src_summary!F1646</f>
        <v>38105</v>
      </c>
      <c r="E1646" s="31" t="str">
        <f>Nonpt_src_summary!G1646</f>
        <v>2310021010</v>
      </c>
      <c r="F1646" s="31" t="str">
        <f>Nonpt_src_summary!H1646</f>
        <v>Condensate Tanks</v>
      </c>
      <c r="G1646" s="160">
        <f>Nonpt_src_summary!I1646</f>
        <v>3.3669600000000001E-2</v>
      </c>
      <c r="H1646" s="124">
        <f>Nonpt_src_summary!J1646</f>
        <v>2.9361299999999999</v>
      </c>
      <c r="I1646" s="124">
        <f>Nonpt_src_summary!K1646</f>
        <v>0.17796799999999999</v>
      </c>
      <c r="J1646" s="124">
        <f>Nonpt_src_summary!L1646</f>
        <v>0</v>
      </c>
      <c r="K1646" s="125">
        <f>Nonpt_src_summary!M1646</f>
        <v>0</v>
      </c>
    </row>
    <row r="1647" spans="1:11">
      <c r="A1647" s="31" t="s">
        <v>151</v>
      </c>
      <c r="B1647" s="31" t="str">
        <f>Nonpt_src_summary!B1647</f>
        <v>Non-tribal</v>
      </c>
      <c r="C1647" s="31">
        <f>Nonpt_src_summary!E1647</f>
        <v>38</v>
      </c>
      <c r="D1647" s="31" t="str">
        <f>Nonpt_src_summary!F1647</f>
        <v>38105</v>
      </c>
      <c r="E1647" s="31" t="str">
        <f>Nonpt_src_summary!G1647</f>
        <v>2310023010</v>
      </c>
      <c r="F1647" s="31" t="str">
        <f>Nonpt_src_summary!H1647</f>
        <v>Condensate Tanks</v>
      </c>
      <c r="G1647" s="160">
        <f>Nonpt_src_summary!I1647</f>
        <v>0</v>
      </c>
      <c r="H1647" s="124">
        <f>Nonpt_src_summary!J1647</f>
        <v>0</v>
      </c>
      <c r="I1647" s="124">
        <f>Nonpt_src_summary!K1647</f>
        <v>0</v>
      </c>
      <c r="J1647" s="124">
        <f>Nonpt_src_summary!L1647</f>
        <v>0</v>
      </c>
      <c r="K1647" s="125">
        <f>Nonpt_src_summary!M1647</f>
        <v>0</v>
      </c>
    </row>
    <row r="1648" spans="1:11">
      <c r="A1648" s="31" t="s">
        <v>151</v>
      </c>
      <c r="B1648" s="31" t="str">
        <f>Nonpt_src_summary!B1648</f>
        <v>Non-tribal</v>
      </c>
      <c r="C1648" s="31">
        <f>Nonpt_src_summary!E1648</f>
        <v>38</v>
      </c>
      <c r="D1648" s="31" t="str">
        <f>Nonpt_src_summary!F1648</f>
        <v>38007</v>
      </c>
      <c r="E1648" s="31" t="str">
        <f>Nonpt_src_summary!G1648</f>
        <v>2310010200</v>
      </c>
      <c r="F1648" s="31" t="str">
        <f>Nonpt_src_summary!H1648</f>
        <v>Oil Tanks</v>
      </c>
      <c r="G1648" s="160">
        <f>Nonpt_src_summary!I1648</f>
        <v>20.055499999999999</v>
      </c>
      <c r="H1648" s="124">
        <f>Nonpt_src_summary!J1648</f>
        <v>3977.59</v>
      </c>
      <c r="I1648" s="124">
        <f>Nonpt_src_summary!K1648</f>
        <v>106.008</v>
      </c>
      <c r="J1648" s="124">
        <f>Nonpt_src_summary!L1648</f>
        <v>33.828499999999998</v>
      </c>
      <c r="K1648" s="125">
        <f>Nonpt_src_summary!M1648</f>
        <v>0</v>
      </c>
    </row>
    <row r="1649" spans="1:11">
      <c r="A1649" s="31" t="s">
        <v>151</v>
      </c>
      <c r="B1649" s="31" t="str">
        <f>Nonpt_src_summary!B1649</f>
        <v>Non-tribal</v>
      </c>
      <c r="C1649" s="31">
        <f>Nonpt_src_summary!E1649</f>
        <v>38</v>
      </c>
      <c r="D1649" s="31" t="str">
        <f>Nonpt_src_summary!F1649</f>
        <v>38009</v>
      </c>
      <c r="E1649" s="31" t="str">
        <f>Nonpt_src_summary!G1649</f>
        <v>2310010200</v>
      </c>
      <c r="F1649" s="31" t="str">
        <f>Nonpt_src_summary!H1649</f>
        <v>Oil Tanks</v>
      </c>
      <c r="G1649" s="160">
        <f>Nonpt_src_summary!I1649</f>
        <v>9.9516200000000001</v>
      </c>
      <c r="H1649" s="124">
        <f>Nonpt_src_summary!J1649</f>
        <v>1973.69</v>
      </c>
      <c r="I1649" s="124">
        <f>Nonpt_src_summary!K1649</f>
        <v>52.601399999999998</v>
      </c>
      <c r="J1649" s="124">
        <f>Nonpt_src_summary!L1649</f>
        <v>16.785799999999998</v>
      </c>
      <c r="K1649" s="125">
        <f>Nonpt_src_summary!M1649</f>
        <v>0</v>
      </c>
    </row>
    <row r="1650" spans="1:11">
      <c r="A1650" s="31" t="s">
        <v>151</v>
      </c>
      <c r="B1650" s="31" t="str">
        <f>Nonpt_src_summary!B1650</f>
        <v>Non-tribal</v>
      </c>
      <c r="C1650" s="31">
        <f>Nonpt_src_summary!E1650</f>
        <v>38</v>
      </c>
      <c r="D1650" s="31" t="str">
        <f>Nonpt_src_summary!F1650</f>
        <v>38011</v>
      </c>
      <c r="E1650" s="31" t="str">
        <f>Nonpt_src_summary!G1650</f>
        <v>2310010200</v>
      </c>
      <c r="F1650" s="31" t="str">
        <f>Nonpt_src_summary!H1650</f>
        <v>Oil Tanks</v>
      </c>
      <c r="G1650" s="160">
        <f>Nonpt_src_summary!I1650</f>
        <v>30.555099999999999</v>
      </c>
      <c r="H1650" s="124">
        <f>Nonpt_src_summary!J1650</f>
        <v>6059.96</v>
      </c>
      <c r="I1650" s="124">
        <f>Nonpt_src_summary!K1650</f>
        <v>161.506</v>
      </c>
      <c r="J1650" s="124">
        <f>Nonpt_src_summary!L1650</f>
        <v>51.538600000000002</v>
      </c>
      <c r="K1650" s="125">
        <f>Nonpt_src_summary!M1650</f>
        <v>0</v>
      </c>
    </row>
    <row r="1651" spans="1:11">
      <c r="A1651" s="31" t="s">
        <v>151</v>
      </c>
      <c r="B1651" s="31" t="str">
        <f>Nonpt_src_summary!B1651</f>
        <v>Non-tribal</v>
      </c>
      <c r="C1651" s="31">
        <f>Nonpt_src_summary!E1651</f>
        <v>38</v>
      </c>
      <c r="D1651" s="31" t="str">
        <f>Nonpt_src_summary!F1651</f>
        <v>38013</v>
      </c>
      <c r="E1651" s="31" t="str">
        <f>Nonpt_src_summary!G1651</f>
        <v>2310010200</v>
      </c>
      <c r="F1651" s="31" t="str">
        <f>Nonpt_src_summary!H1651</f>
        <v>Oil Tanks</v>
      </c>
      <c r="G1651" s="160">
        <f>Nonpt_src_summary!I1651</f>
        <v>24.247699999999998</v>
      </c>
      <c r="H1651" s="124">
        <f>Nonpt_src_summary!J1651</f>
        <v>4809.0200000000004</v>
      </c>
      <c r="I1651" s="124">
        <f>Nonpt_src_summary!K1651</f>
        <v>128.166</v>
      </c>
      <c r="J1651" s="124">
        <f>Nonpt_src_summary!L1651</f>
        <v>40.8996</v>
      </c>
      <c r="K1651" s="125">
        <f>Nonpt_src_summary!M1651</f>
        <v>0</v>
      </c>
    </row>
    <row r="1652" spans="1:11">
      <c r="A1652" s="31" t="s">
        <v>151</v>
      </c>
      <c r="B1652" s="31" t="str">
        <f>Nonpt_src_summary!B1652</f>
        <v>Non-tribal</v>
      </c>
      <c r="C1652" s="31">
        <f>Nonpt_src_summary!E1652</f>
        <v>30</v>
      </c>
      <c r="D1652" s="31" t="str">
        <f>Nonpt_src_summary!F1652</f>
        <v>30019</v>
      </c>
      <c r="E1652" s="31" t="str">
        <f>Nonpt_src_summary!G1652</f>
        <v>2310010200</v>
      </c>
      <c r="F1652" s="31" t="str">
        <f>Nonpt_src_summary!H1652</f>
        <v>Oil Tanks</v>
      </c>
      <c r="G1652" s="160">
        <f>Nonpt_src_summary!I1652</f>
        <v>0</v>
      </c>
      <c r="H1652" s="124">
        <f>Nonpt_src_summary!J1652</f>
        <v>0</v>
      </c>
      <c r="I1652" s="124">
        <f>Nonpt_src_summary!K1652</f>
        <v>0</v>
      </c>
      <c r="J1652" s="124">
        <f>Nonpt_src_summary!L1652</f>
        <v>0</v>
      </c>
      <c r="K1652" s="125">
        <f>Nonpt_src_summary!M1652</f>
        <v>0</v>
      </c>
    </row>
    <row r="1653" spans="1:11">
      <c r="A1653" s="31" t="s">
        <v>151</v>
      </c>
      <c r="B1653" s="31" t="str">
        <f>Nonpt_src_summary!B1653</f>
        <v>Non-tribal</v>
      </c>
      <c r="C1653" s="31">
        <f>Nonpt_src_summary!E1653</f>
        <v>30</v>
      </c>
      <c r="D1653" s="31" t="str">
        <f>Nonpt_src_summary!F1653</f>
        <v>30021</v>
      </c>
      <c r="E1653" s="31" t="str">
        <f>Nonpt_src_summary!G1653</f>
        <v>2310010200</v>
      </c>
      <c r="F1653" s="31" t="str">
        <f>Nonpt_src_summary!H1653</f>
        <v>Oil Tanks</v>
      </c>
      <c r="G1653" s="160">
        <f>Nonpt_src_summary!I1653</f>
        <v>2.6886999999999999</v>
      </c>
      <c r="H1653" s="124">
        <f>Nonpt_src_summary!J1653</f>
        <v>533.24599999999998</v>
      </c>
      <c r="I1653" s="124">
        <f>Nonpt_src_summary!K1653</f>
        <v>14.2117</v>
      </c>
      <c r="J1653" s="124">
        <f>Nonpt_src_summary!L1653</f>
        <v>4.5351299999999997</v>
      </c>
      <c r="K1653" s="125">
        <f>Nonpt_src_summary!M1653</f>
        <v>0</v>
      </c>
    </row>
    <row r="1654" spans="1:11">
      <c r="A1654" s="31" t="s">
        <v>151</v>
      </c>
      <c r="B1654" s="31" t="str">
        <f>Nonpt_src_summary!B1654</f>
        <v>Non-tribal</v>
      </c>
      <c r="C1654" s="31">
        <f>Nonpt_src_summary!E1654</f>
        <v>38</v>
      </c>
      <c r="D1654" s="31" t="str">
        <f>Nonpt_src_summary!F1654</f>
        <v>38023</v>
      </c>
      <c r="E1654" s="31" t="str">
        <f>Nonpt_src_summary!G1654</f>
        <v>2310010200</v>
      </c>
      <c r="F1654" s="31" t="str">
        <f>Nonpt_src_summary!H1654</f>
        <v>Oil Tanks</v>
      </c>
      <c r="G1654" s="160">
        <f>Nonpt_src_summary!I1654</f>
        <v>55.747</v>
      </c>
      <c r="H1654" s="124">
        <f>Nonpt_src_summary!J1654</f>
        <v>11056.2</v>
      </c>
      <c r="I1654" s="124">
        <f>Nonpt_src_summary!K1654</f>
        <v>294.66300000000001</v>
      </c>
      <c r="J1654" s="124">
        <f>Nonpt_src_summary!L1654</f>
        <v>94.030699999999996</v>
      </c>
      <c r="K1654" s="125">
        <f>Nonpt_src_summary!M1654</f>
        <v>0</v>
      </c>
    </row>
    <row r="1655" spans="1:11">
      <c r="A1655" s="31" t="s">
        <v>151</v>
      </c>
      <c r="B1655" s="31" t="str">
        <f>Nonpt_src_summary!B1655</f>
        <v>Non-tribal</v>
      </c>
      <c r="C1655" s="31">
        <f>Nonpt_src_summary!E1655</f>
        <v>38</v>
      </c>
      <c r="D1655" s="31" t="str">
        <f>Nonpt_src_summary!F1655</f>
        <v>38025</v>
      </c>
      <c r="E1655" s="31" t="str">
        <f>Nonpt_src_summary!G1655</f>
        <v>2310010200</v>
      </c>
      <c r="F1655" s="31" t="str">
        <f>Nonpt_src_summary!H1655</f>
        <v>Oil Tanks</v>
      </c>
      <c r="G1655" s="160">
        <f>Nonpt_src_summary!I1655</f>
        <v>138.27529334311669</v>
      </c>
      <c r="H1655" s="124">
        <f>Nonpt_src_summary!J1655</f>
        <v>27423.998610792558</v>
      </c>
      <c r="I1655" s="124">
        <f>Nonpt_src_summary!K1655</f>
        <v>730.88402479648801</v>
      </c>
      <c r="J1655" s="124">
        <f>Nonpt_src_summary!L1655</f>
        <v>233.23494542330852</v>
      </c>
      <c r="K1655" s="125">
        <f>Nonpt_src_summary!M1655</f>
        <v>0</v>
      </c>
    </row>
    <row r="1656" spans="1:11">
      <c r="A1656" s="31" t="s">
        <v>151</v>
      </c>
      <c r="B1656" s="31" t="str">
        <f>Nonpt_src_summary!B1656</f>
        <v>Non-tribal</v>
      </c>
      <c r="C1656" s="31">
        <f>Nonpt_src_summary!E1656</f>
        <v>30</v>
      </c>
      <c r="D1656" s="31" t="str">
        <f>Nonpt_src_summary!F1656</f>
        <v>30025</v>
      </c>
      <c r="E1656" s="31" t="str">
        <f>Nonpt_src_summary!G1656</f>
        <v>2310010200</v>
      </c>
      <c r="F1656" s="31" t="str">
        <f>Nonpt_src_summary!H1656</f>
        <v>Oil Tanks</v>
      </c>
      <c r="G1656" s="160">
        <f>Nonpt_src_summary!I1656</f>
        <v>15.215299999999999</v>
      </c>
      <c r="H1656" s="124">
        <f>Nonpt_src_summary!J1656</f>
        <v>3017.62</v>
      </c>
      <c r="I1656" s="124">
        <f>Nonpt_src_summary!K1656</f>
        <v>80.423500000000004</v>
      </c>
      <c r="J1656" s="124">
        <f>Nonpt_src_summary!L1656</f>
        <v>25.664200000000001</v>
      </c>
      <c r="K1656" s="125">
        <f>Nonpt_src_summary!M1656</f>
        <v>0</v>
      </c>
    </row>
    <row r="1657" spans="1:11">
      <c r="A1657" s="31" t="s">
        <v>151</v>
      </c>
      <c r="B1657" s="31" t="str">
        <f>Nonpt_src_summary!B1657</f>
        <v>Non-tribal</v>
      </c>
      <c r="C1657" s="31">
        <f>Nonpt_src_summary!E1657</f>
        <v>30</v>
      </c>
      <c r="D1657" s="31" t="str">
        <f>Nonpt_src_summary!F1657</f>
        <v>30033</v>
      </c>
      <c r="E1657" s="31" t="str">
        <f>Nonpt_src_summary!G1657</f>
        <v>2310010200</v>
      </c>
      <c r="F1657" s="31" t="str">
        <f>Nonpt_src_summary!H1657</f>
        <v>Oil Tanks</v>
      </c>
      <c r="G1657" s="160">
        <f>Nonpt_src_summary!I1657</f>
        <v>3.8835799999999997E-2</v>
      </c>
      <c r="H1657" s="124">
        <f>Nonpt_src_summary!J1657</f>
        <v>7.7022700000000004</v>
      </c>
      <c r="I1657" s="124">
        <f>Nonpt_src_summary!K1657</f>
        <v>0.20527500000000001</v>
      </c>
      <c r="J1657" s="124">
        <f>Nonpt_src_summary!L1657</f>
        <v>6.5505999999999995E-2</v>
      </c>
      <c r="K1657" s="125">
        <f>Nonpt_src_summary!M1657</f>
        <v>0</v>
      </c>
    </row>
    <row r="1658" spans="1:11">
      <c r="A1658" s="31" t="s">
        <v>151</v>
      </c>
      <c r="B1658" s="31" t="str">
        <f>Nonpt_src_summary!B1658</f>
        <v>Non-tribal</v>
      </c>
      <c r="C1658" s="31">
        <f>Nonpt_src_summary!E1658</f>
        <v>38</v>
      </c>
      <c r="D1658" s="31" t="str">
        <f>Nonpt_src_summary!F1658</f>
        <v>38033</v>
      </c>
      <c r="E1658" s="31" t="str">
        <f>Nonpt_src_summary!G1658</f>
        <v>2310010200</v>
      </c>
      <c r="F1658" s="31" t="str">
        <f>Nonpt_src_summary!H1658</f>
        <v>Oil Tanks</v>
      </c>
      <c r="G1658" s="160">
        <f>Nonpt_src_summary!I1658</f>
        <v>3.8883899999999998</v>
      </c>
      <c r="H1658" s="124">
        <f>Nonpt_src_summary!J1658</f>
        <v>771.17899999999997</v>
      </c>
      <c r="I1658" s="124">
        <f>Nonpt_src_summary!K1658</f>
        <v>20.552900000000001</v>
      </c>
      <c r="J1658" s="124">
        <f>Nonpt_src_summary!L1658</f>
        <v>6.5587</v>
      </c>
      <c r="K1658" s="125">
        <f>Nonpt_src_summary!M1658</f>
        <v>0</v>
      </c>
    </row>
    <row r="1659" spans="1:11">
      <c r="A1659" s="31" t="s">
        <v>151</v>
      </c>
      <c r="B1659" s="31" t="str">
        <f>Nonpt_src_summary!B1659</f>
        <v>Non-tribal</v>
      </c>
      <c r="C1659" s="31">
        <f>Nonpt_src_summary!E1659</f>
        <v>46</v>
      </c>
      <c r="D1659" s="31" t="str">
        <f>Nonpt_src_summary!F1659</f>
        <v>46063</v>
      </c>
      <c r="E1659" s="31" t="str">
        <f>Nonpt_src_summary!G1659</f>
        <v>2310010200</v>
      </c>
      <c r="F1659" s="31" t="str">
        <f>Nonpt_src_summary!H1659</f>
        <v>Oil Tanks</v>
      </c>
      <c r="G1659" s="160">
        <f>Nonpt_src_summary!I1659</f>
        <v>6.6331199999999999</v>
      </c>
      <c r="H1659" s="124">
        <f>Nonpt_src_summary!J1659</f>
        <v>1315.54</v>
      </c>
      <c r="I1659" s="124">
        <f>Nonpt_src_summary!K1659</f>
        <v>35.0608</v>
      </c>
      <c r="J1659" s="124">
        <f>Nonpt_src_summary!L1659</f>
        <v>11.1884</v>
      </c>
      <c r="K1659" s="125">
        <f>Nonpt_src_summary!M1659</f>
        <v>0</v>
      </c>
    </row>
    <row r="1660" spans="1:11">
      <c r="A1660" s="31" t="s">
        <v>151</v>
      </c>
      <c r="B1660" s="31" t="str">
        <f>Nonpt_src_summary!B1660</f>
        <v>Non-tribal</v>
      </c>
      <c r="C1660" s="31">
        <f>Nonpt_src_summary!E1660</f>
        <v>30</v>
      </c>
      <c r="D1660" s="31" t="str">
        <f>Nonpt_src_summary!F1660</f>
        <v>30055</v>
      </c>
      <c r="E1660" s="31" t="str">
        <f>Nonpt_src_summary!G1660</f>
        <v>2310010200</v>
      </c>
      <c r="F1660" s="31" t="str">
        <f>Nonpt_src_summary!H1660</f>
        <v>Oil Tanks</v>
      </c>
      <c r="G1660" s="160">
        <f>Nonpt_src_summary!I1660</f>
        <v>5.5276400000000003E-2</v>
      </c>
      <c r="H1660" s="124">
        <f>Nonpt_src_summary!J1660</f>
        <v>10.962899999999999</v>
      </c>
      <c r="I1660" s="124">
        <f>Nonpt_src_summary!K1660</f>
        <v>0.29217599999999999</v>
      </c>
      <c r="J1660" s="124">
        <f>Nonpt_src_summary!L1660</f>
        <v>9.3237E-2</v>
      </c>
      <c r="K1660" s="125">
        <f>Nonpt_src_summary!M1660</f>
        <v>0</v>
      </c>
    </row>
    <row r="1661" spans="1:11">
      <c r="A1661" s="31" t="s">
        <v>151</v>
      </c>
      <c r="B1661" s="31" t="str">
        <f>Nonpt_src_summary!B1661</f>
        <v>Non-tribal</v>
      </c>
      <c r="C1661" s="31">
        <f>Nonpt_src_summary!E1661</f>
        <v>38</v>
      </c>
      <c r="D1661" s="31" t="str">
        <f>Nonpt_src_summary!F1661</f>
        <v>38049</v>
      </c>
      <c r="E1661" s="31" t="str">
        <f>Nonpt_src_summary!G1661</f>
        <v>2310010200</v>
      </c>
      <c r="F1661" s="31" t="str">
        <f>Nonpt_src_summary!H1661</f>
        <v>Oil Tanks</v>
      </c>
      <c r="G1661" s="160">
        <f>Nonpt_src_summary!I1661</f>
        <v>9.5146999999999995E-2</v>
      </c>
      <c r="H1661" s="124">
        <f>Nonpt_src_summary!J1661</f>
        <v>18.8704</v>
      </c>
      <c r="I1661" s="124">
        <f>Nonpt_src_summary!K1661</f>
        <v>0.50292000000000003</v>
      </c>
      <c r="J1661" s="124">
        <f>Nonpt_src_summary!L1661</f>
        <v>0.16048799999999999</v>
      </c>
      <c r="K1661" s="125">
        <f>Nonpt_src_summary!M1661</f>
        <v>0</v>
      </c>
    </row>
    <row r="1662" spans="1:11">
      <c r="A1662" s="31" t="s">
        <v>151</v>
      </c>
      <c r="B1662" s="31" t="str">
        <f>Nonpt_src_summary!B1662</f>
        <v>Non-tribal</v>
      </c>
      <c r="C1662" s="31">
        <f>Nonpt_src_summary!E1662</f>
        <v>38</v>
      </c>
      <c r="D1662" s="31" t="str">
        <f>Nonpt_src_summary!F1662</f>
        <v>38053</v>
      </c>
      <c r="E1662" s="31" t="str">
        <f>Nonpt_src_summary!G1662</f>
        <v>2310010200</v>
      </c>
      <c r="F1662" s="31" t="str">
        <f>Nonpt_src_summary!H1662</f>
        <v>Oil Tanks</v>
      </c>
      <c r="G1662" s="160">
        <f>Nonpt_src_summary!I1662</f>
        <v>434.38718680152516</v>
      </c>
      <c r="H1662" s="124">
        <f>Nonpt_src_summary!J1662</f>
        <v>86151.43318582284</v>
      </c>
      <c r="I1662" s="124">
        <f>Nonpt_src_summary!K1662</f>
        <v>2296.0479497660017</v>
      </c>
      <c r="J1662" s="124">
        <f>Nonpt_src_summary!L1662</f>
        <v>732.69771699308205</v>
      </c>
      <c r="K1662" s="125">
        <f>Nonpt_src_summary!M1662</f>
        <v>0</v>
      </c>
    </row>
    <row r="1663" spans="1:11">
      <c r="A1663" s="31" t="s">
        <v>151</v>
      </c>
      <c r="B1663" s="31" t="str">
        <f>Nonpt_src_summary!B1663</f>
        <v>Non-tribal</v>
      </c>
      <c r="C1663" s="31">
        <f>Nonpt_src_summary!E1663</f>
        <v>38</v>
      </c>
      <c r="D1663" s="31" t="str">
        <f>Nonpt_src_summary!F1663</f>
        <v>38055</v>
      </c>
      <c r="E1663" s="31" t="str">
        <f>Nonpt_src_summary!G1663</f>
        <v>2310010200</v>
      </c>
      <c r="F1663" s="31" t="str">
        <f>Nonpt_src_summary!H1663</f>
        <v>Oil Tanks</v>
      </c>
      <c r="G1663" s="160">
        <f>Nonpt_src_summary!I1663</f>
        <v>0</v>
      </c>
      <c r="H1663" s="124">
        <f>Nonpt_src_summary!J1663</f>
        <v>0</v>
      </c>
      <c r="I1663" s="124">
        <f>Nonpt_src_summary!K1663</f>
        <v>0</v>
      </c>
      <c r="J1663" s="124">
        <f>Nonpt_src_summary!L1663</f>
        <v>0</v>
      </c>
      <c r="K1663" s="125">
        <f>Nonpt_src_summary!M1663</f>
        <v>0</v>
      </c>
    </row>
    <row r="1664" spans="1:11">
      <c r="A1664" s="31" t="s">
        <v>151</v>
      </c>
      <c r="B1664" s="31" t="str">
        <f>Nonpt_src_summary!B1664</f>
        <v>Non-tribal</v>
      </c>
      <c r="C1664" s="31">
        <f>Nonpt_src_summary!E1664</f>
        <v>38</v>
      </c>
      <c r="D1664" s="31" t="str">
        <f>Nonpt_src_summary!F1664</f>
        <v>38061</v>
      </c>
      <c r="E1664" s="31" t="str">
        <f>Nonpt_src_summary!G1664</f>
        <v>2310010200</v>
      </c>
      <c r="F1664" s="31" t="str">
        <f>Nonpt_src_summary!H1664</f>
        <v>Oil Tanks</v>
      </c>
      <c r="G1664" s="160">
        <f>Nonpt_src_summary!I1664</f>
        <v>244.26921041331539</v>
      </c>
      <c r="H1664" s="124">
        <f>Nonpt_src_summary!J1664</f>
        <v>48445.598057315918</v>
      </c>
      <c r="I1664" s="124">
        <f>Nonpt_src_summary!K1664</f>
        <v>1291.1351966685729</v>
      </c>
      <c r="J1664" s="124">
        <f>Nonpt_src_summary!L1664</f>
        <v>412.01839573949917</v>
      </c>
      <c r="K1664" s="125">
        <f>Nonpt_src_summary!M1664</f>
        <v>0</v>
      </c>
    </row>
    <row r="1665" spans="1:11">
      <c r="A1665" s="31" t="s">
        <v>151</v>
      </c>
      <c r="B1665" s="31" t="str">
        <f>Nonpt_src_summary!B1665</f>
        <v>Non-tribal</v>
      </c>
      <c r="C1665" s="31">
        <f>Nonpt_src_summary!E1665</f>
        <v>30</v>
      </c>
      <c r="D1665" s="31" t="str">
        <f>Nonpt_src_summary!F1665</f>
        <v>30071</v>
      </c>
      <c r="E1665" s="31" t="str">
        <f>Nonpt_src_summary!G1665</f>
        <v>2310010200</v>
      </c>
      <c r="F1665" s="31" t="str">
        <f>Nonpt_src_summary!H1665</f>
        <v>Oil Tanks</v>
      </c>
      <c r="G1665" s="160">
        <f>Nonpt_src_summary!I1665</f>
        <v>0</v>
      </c>
      <c r="H1665" s="124">
        <f>Nonpt_src_summary!J1665</f>
        <v>0</v>
      </c>
      <c r="I1665" s="124">
        <f>Nonpt_src_summary!K1665</f>
        <v>0</v>
      </c>
      <c r="J1665" s="124">
        <f>Nonpt_src_summary!L1665</f>
        <v>0</v>
      </c>
      <c r="K1665" s="125">
        <f>Nonpt_src_summary!M1665</f>
        <v>0</v>
      </c>
    </row>
    <row r="1666" spans="1:11">
      <c r="A1666" s="31" t="s">
        <v>151</v>
      </c>
      <c r="B1666" s="31" t="str">
        <f>Nonpt_src_summary!B1666</f>
        <v>Non-tribal</v>
      </c>
      <c r="C1666" s="31">
        <f>Nonpt_src_summary!E1666</f>
        <v>30</v>
      </c>
      <c r="D1666" s="31" t="str">
        <f>Nonpt_src_summary!F1666</f>
        <v>30079</v>
      </c>
      <c r="E1666" s="31" t="str">
        <f>Nonpt_src_summary!G1666</f>
        <v>2310010200</v>
      </c>
      <c r="F1666" s="31" t="str">
        <f>Nonpt_src_summary!H1666</f>
        <v>Oil Tanks</v>
      </c>
      <c r="G1666" s="160">
        <f>Nonpt_src_summary!I1666</f>
        <v>0.26364399999999999</v>
      </c>
      <c r="H1666" s="124">
        <f>Nonpt_src_summary!J1666</f>
        <v>52.2881</v>
      </c>
      <c r="I1666" s="124">
        <f>Nonpt_src_summary!K1666</f>
        <v>1.39354</v>
      </c>
      <c r="J1666" s="124">
        <f>Nonpt_src_summary!L1666</f>
        <v>0.44469799999999998</v>
      </c>
      <c r="K1666" s="125">
        <f>Nonpt_src_summary!M1666</f>
        <v>0</v>
      </c>
    </row>
    <row r="1667" spans="1:11">
      <c r="A1667" s="31" t="s">
        <v>151</v>
      </c>
      <c r="B1667" s="31" t="str">
        <f>Nonpt_src_summary!B1667</f>
        <v>Non-tribal</v>
      </c>
      <c r="C1667" s="31">
        <f>Nonpt_src_summary!E1667</f>
        <v>38</v>
      </c>
      <c r="D1667" s="31" t="str">
        <f>Nonpt_src_summary!F1667</f>
        <v>38075</v>
      </c>
      <c r="E1667" s="31" t="str">
        <f>Nonpt_src_summary!G1667</f>
        <v>2310010200</v>
      </c>
      <c r="F1667" s="31" t="str">
        <f>Nonpt_src_summary!H1667</f>
        <v>Oil Tanks</v>
      </c>
      <c r="G1667" s="160">
        <f>Nonpt_src_summary!I1667</f>
        <v>3.34327</v>
      </c>
      <c r="H1667" s="124">
        <f>Nonpt_src_summary!J1667</f>
        <v>663.06700000000001</v>
      </c>
      <c r="I1667" s="124">
        <f>Nonpt_src_summary!K1667</f>
        <v>17.671600000000002</v>
      </c>
      <c r="J1667" s="124">
        <f>Nonpt_src_summary!L1667</f>
        <v>5.6392300000000004</v>
      </c>
      <c r="K1667" s="125">
        <f>Nonpt_src_summary!M1667</f>
        <v>0</v>
      </c>
    </row>
    <row r="1668" spans="1:11">
      <c r="A1668" s="31" t="s">
        <v>151</v>
      </c>
      <c r="B1668" s="31" t="str">
        <f>Nonpt_src_summary!B1668</f>
        <v>Non-tribal</v>
      </c>
      <c r="C1668" s="31">
        <f>Nonpt_src_summary!E1668</f>
        <v>30</v>
      </c>
      <c r="D1668" s="31" t="str">
        <f>Nonpt_src_summary!F1668</f>
        <v>30083</v>
      </c>
      <c r="E1668" s="31" t="str">
        <f>Nonpt_src_summary!G1668</f>
        <v>2310010200</v>
      </c>
      <c r="F1668" s="31" t="str">
        <f>Nonpt_src_summary!H1668</f>
        <v>Oil Tanks</v>
      </c>
      <c r="G1668" s="160">
        <f>Nonpt_src_summary!I1668</f>
        <v>59.368499999999997</v>
      </c>
      <c r="H1668" s="124">
        <f>Nonpt_src_summary!J1668</f>
        <v>11774.5</v>
      </c>
      <c r="I1668" s="124">
        <f>Nonpt_src_summary!K1668</f>
        <v>313.80500000000001</v>
      </c>
      <c r="J1668" s="124">
        <f>Nonpt_src_summary!L1668</f>
        <v>100.139</v>
      </c>
      <c r="K1668" s="125">
        <f>Nonpt_src_summary!M1668</f>
        <v>0</v>
      </c>
    </row>
    <row r="1669" spans="1:11">
      <c r="A1669" s="31" t="s">
        <v>151</v>
      </c>
      <c r="B1669" s="31" t="str">
        <f>Nonpt_src_summary!B1669</f>
        <v>Non-tribal</v>
      </c>
      <c r="C1669" s="31">
        <f>Nonpt_src_summary!E1669</f>
        <v>30</v>
      </c>
      <c r="D1669" s="31" t="str">
        <f>Nonpt_src_summary!F1669</f>
        <v>30085</v>
      </c>
      <c r="E1669" s="31" t="str">
        <f>Nonpt_src_summary!G1669</f>
        <v>2310010200</v>
      </c>
      <c r="F1669" s="31" t="str">
        <f>Nonpt_src_summary!H1669</f>
        <v>Oil Tanks</v>
      </c>
      <c r="G1669" s="160">
        <f>Nonpt_src_summary!I1669</f>
        <v>15.23293456863019</v>
      </c>
      <c r="H1669" s="124">
        <f>Nonpt_src_summary!J1669</f>
        <v>3021.1240661507759</v>
      </c>
      <c r="I1669" s="124">
        <f>Nonpt_src_summary!K1669</f>
        <v>80.516684548967845</v>
      </c>
      <c r="J1669" s="124">
        <f>Nonpt_src_summary!L1669</f>
        <v>25.693960307040189</v>
      </c>
      <c r="K1669" s="125">
        <f>Nonpt_src_summary!M1669</f>
        <v>0</v>
      </c>
    </row>
    <row r="1670" spans="1:11">
      <c r="A1670" s="31" t="s">
        <v>151</v>
      </c>
      <c r="B1670" s="31" t="str">
        <f>Nonpt_src_summary!B1670</f>
        <v>Non-tribal</v>
      </c>
      <c r="C1670" s="31">
        <f>Nonpt_src_summary!E1670</f>
        <v>30</v>
      </c>
      <c r="D1670" s="31" t="str">
        <f>Nonpt_src_summary!F1670</f>
        <v>30091</v>
      </c>
      <c r="E1670" s="31" t="str">
        <f>Nonpt_src_summary!G1670</f>
        <v>2310010200</v>
      </c>
      <c r="F1670" s="31" t="str">
        <f>Nonpt_src_summary!H1670</f>
        <v>Oil Tanks</v>
      </c>
      <c r="G1670" s="160">
        <f>Nonpt_src_summary!I1670</f>
        <v>4.0634228977770954</v>
      </c>
      <c r="H1670" s="124">
        <f>Nonpt_src_summary!J1670</f>
        <v>805.89454842233715</v>
      </c>
      <c r="I1670" s="124">
        <f>Nonpt_src_summary!K1670</f>
        <v>21.478086790453641</v>
      </c>
      <c r="J1670" s="124">
        <f>Nonpt_src_summary!L1670</f>
        <v>6.8539431444193557</v>
      </c>
      <c r="K1670" s="125">
        <f>Nonpt_src_summary!M1670</f>
        <v>0</v>
      </c>
    </row>
    <row r="1671" spans="1:11">
      <c r="A1671" s="31" t="s">
        <v>151</v>
      </c>
      <c r="B1671" s="31" t="str">
        <f>Nonpt_src_summary!B1671</f>
        <v>Non-tribal</v>
      </c>
      <c r="C1671" s="31">
        <f>Nonpt_src_summary!E1671</f>
        <v>38</v>
      </c>
      <c r="D1671" s="31" t="str">
        <f>Nonpt_src_summary!F1671</f>
        <v>38087</v>
      </c>
      <c r="E1671" s="31" t="str">
        <f>Nonpt_src_summary!G1671</f>
        <v>2310010200</v>
      </c>
      <c r="F1671" s="31" t="str">
        <f>Nonpt_src_summary!H1671</f>
        <v>Oil Tanks</v>
      </c>
      <c r="G1671" s="160">
        <f>Nonpt_src_summary!I1671</f>
        <v>1.70801</v>
      </c>
      <c r="H1671" s="124">
        <f>Nonpt_src_summary!J1671</f>
        <v>338.74700000000001</v>
      </c>
      <c r="I1671" s="124">
        <f>Nonpt_src_summary!K1671</f>
        <v>9.0280400000000007</v>
      </c>
      <c r="J1671" s="124">
        <f>Nonpt_src_summary!L1671</f>
        <v>2.88097</v>
      </c>
      <c r="K1671" s="125">
        <f>Nonpt_src_summary!M1671</f>
        <v>0</v>
      </c>
    </row>
    <row r="1672" spans="1:11">
      <c r="A1672" s="31" t="s">
        <v>151</v>
      </c>
      <c r="B1672" s="31" t="str">
        <f>Nonpt_src_summary!B1672</f>
        <v>Non-tribal</v>
      </c>
      <c r="C1672" s="31">
        <f>Nonpt_src_summary!E1672</f>
        <v>38</v>
      </c>
      <c r="D1672" s="31" t="str">
        <f>Nonpt_src_summary!F1672</f>
        <v>38089</v>
      </c>
      <c r="E1672" s="31" t="str">
        <f>Nonpt_src_summary!G1672</f>
        <v>2310010200</v>
      </c>
      <c r="F1672" s="31" t="str">
        <f>Nonpt_src_summary!H1672</f>
        <v>Oil Tanks</v>
      </c>
      <c r="G1672" s="160">
        <f>Nonpt_src_summary!I1672</f>
        <v>27.0625</v>
      </c>
      <c r="H1672" s="124">
        <f>Nonpt_src_summary!J1672</f>
        <v>5367.28</v>
      </c>
      <c r="I1672" s="124">
        <f>Nonpt_src_summary!K1672</f>
        <v>143.04499999999999</v>
      </c>
      <c r="J1672" s="124">
        <f>Nonpt_src_summary!L1672</f>
        <v>45.647500000000001</v>
      </c>
      <c r="K1672" s="125">
        <f>Nonpt_src_summary!M1672</f>
        <v>0</v>
      </c>
    </row>
    <row r="1673" spans="1:11">
      <c r="A1673" s="31" t="s">
        <v>151</v>
      </c>
      <c r="B1673" s="31" t="str">
        <f>Nonpt_src_summary!B1673</f>
        <v>Non-tribal</v>
      </c>
      <c r="C1673" s="31">
        <f>Nonpt_src_summary!E1673</f>
        <v>30</v>
      </c>
      <c r="D1673" s="31" t="str">
        <f>Nonpt_src_summary!F1673</f>
        <v>30105</v>
      </c>
      <c r="E1673" s="31" t="str">
        <f>Nonpt_src_summary!G1673</f>
        <v>2310010200</v>
      </c>
      <c r="F1673" s="31" t="str">
        <f>Nonpt_src_summary!H1673</f>
        <v>Oil Tanks</v>
      </c>
      <c r="G1673" s="160">
        <f>Nonpt_src_summary!I1673</f>
        <v>0</v>
      </c>
      <c r="H1673" s="124">
        <f>Nonpt_src_summary!J1673</f>
        <v>0</v>
      </c>
      <c r="I1673" s="124">
        <f>Nonpt_src_summary!K1673</f>
        <v>0</v>
      </c>
      <c r="J1673" s="124">
        <f>Nonpt_src_summary!L1673</f>
        <v>0</v>
      </c>
      <c r="K1673" s="125">
        <f>Nonpt_src_summary!M1673</f>
        <v>0</v>
      </c>
    </row>
    <row r="1674" spans="1:11">
      <c r="A1674" s="31" t="s">
        <v>151</v>
      </c>
      <c r="B1674" s="31" t="str">
        <f>Nonpt_src_summary!B1674</f>
        <v>Non-tribal</v>
      </c>
      <c r="C1674" s="31">
        <f>Nonpt_src_summary!E1674</f>
        <v>38</v>
      </c>
      <c r="D1674" s="31" t="str">
        <f>Nonpt_src_summary!F1674</f>
        <v>38101</v>
      </c>
      <c r="E1674" s="31" t="str">
        <f>Nonpt_src_summary!G1674</f>
        <v>2310010200</v>
      </c>
      <c r="F1674" s="31" t="str">
        <f>Nonpt_src_summary!H1674</f>
        <v>Oil Tanks</v>
      </c>
      <c r="G1674" s="160">
        <f>Nonpt_src_summary!I1674</f>
        <v>0.12710199999999999</v>
      </c>
      <c r="H1674" s="124">
        <f>Nonpt_src_summary!J1674</f>
        <v>25.207999999999998</v>
      </c>
      <c r="I1674" s="124">
        <f>Nonpt_src_summary!K1674</f>
        <v>0.67182399999999998</v>
      </c>
      <c r="J1674" s="124">
        <f>Nonpt_src_summary!L1674</f>
        <v>0.214388</v>
      </c>
      <c r="K1674" s="125">
        <f>Nonpt_src_summary!M1674</f>
        <v>0</v>
      </c>
    </row>
    <row r="1675" spans="1:11">
      <c r="A1675" s="31" t="s">
        <v>151</v>
      </c>
      <c r="B1675" s="31" t="str">
        <f>Nonpt_src_summary!B1675</f>
        <v>Non-tribal</v>
      </c>
      <c r="C1675" s="31">
        <f>Nonpt_src_summary!E1675</f>
        <v>30</v>
      </c>
      <c r="D1675" s="31" t="str">
        <f>Nonpt_src_summary!F1675</f>
        <v>30109</v>
      </c>
      <c r="E1675" s="31" t="str">
        <f>Nonpt_src_summary!G1675</f>
        <v>2310010200</v>
      </c>
      <c r="F1675" s="31" t="str">
        <f>Nonpt_src_summary!H1675</f>
        <v>Oil Tanks</v>
      </c>
      <c r="G1675" s="160">
        <f>Nonpt_src_summary!I1675</f>
        <v>2.3067000000000002</v>
      </c>
      <c r="H1675" s="124">
        <f>Nonpt_src_summary!J1675</f>
        <v>457.48500000000001</v>
      </c>
      <c r="I1675" s="124">
        <f>Nonpt_src_summary!K1675</f>
        <v>12.192600000000001</v>
      </c>
      <c r="J1675" s="124">
        <f>Nonpt_src_summary!L1675</f>
        <v>3.8908</v>
      </c>
      <c r="K1675" s="125">
        <f>Nonpt_src_summary!M1675</f>
        <v>0</v>
      </c>
    </row>
    <row r="1676" spans="1:11">
      <c r="A1676" s="31" t="s">
        <v>151</v>
      </c>
      <c r="B1676" s="31" t="str">
        <f>Nonpt_src_summary!B1676</f>
        <v>Non-tribal</v>
      </c>
      <c r="C1676" s="31">
        <f>Nonpt_src_summary!E1676</f>
        <v>38</v>
      </c>
      <c r="D1676" s="31" t="str">
        <f>Nonpt_src_summary!F1676</f>
        <v>38105</v>
      </c>
      <c r="E1676" s="31" t="str">
        <f>Nonpt_src_summary!G1676</f>
        <v>2310010200</v>
      </c>
      <c r="F1676" s="31" t="str">
        <f>Nonpt_src_summary!H1676</f>
        <v>Oil Tanks</v>
      </c>
      <c r="G1676" s="160">
        <f>Nonpt_src_summary!I1676</f>
        <v>208.12200000000001</v>
      </c>
      <c r="H1676" s="124">
        <f>Nonpt_src_summary!J1676</f>
        <v>41276.6</v>
      </c>
      <c r="I1676" s="124">
        <f>Nonpt_src_summary!K1676</f>
        <v>1100.07</v>
      </c>
      <c r="J1676" s="124">
        <f>Nonpt_src_summary!L1676</f>
        <v>351.048</v>
      </c>
      <c r="K1676" s="125">
        <f>Nonpt_src_summary!M1676</f>
        <v>0</v>
      </c>
    </row>
    <row r="1677" spans="1:11">
      <c r="A1677" s="31" t="s">
        <v>151</v>
      </c>
      <c r="B1677" s="31" t="str">
        <f>Nonpt_src_summary!B1677</f>
        <v>Non-tribal</v>
      </c>
      <c r="C1677" s="31">
        <f>Nonpt_src_summary!E1677</f>
        <v>38</v>
      </c>
      <c r="D1677" s="31" t="str">
        <f>Nonpt_src_summary!F1677</f>
        <v>38007</v>
      </c>
      <c r="E1677" s="31" t="str">
        <f>Nonpt_src_summary!G1677</f>
        <v>2310021400</v>
      </c>
      <c r="F1677" s="31" t="str">
        <f>Nonpt_src_summary!H1677</f>
        <v>Dehydrators</v>
      </c>
      <c r="G1677" s="160">
        <f>Nonpt_src_summary!I1677</f>
        <v>9.3902400000000004</v>
      </c>
      <c r="H1677" s="124">
        <f>Nonpt_src_summary!J1677</f>
        <v>106.223</v>
      </c>
      <c r="I1677" s="124">
        <f>Nonpt_src_summary!K1677</f>
        <v>49.634099999999997</v>
      </c>
      <c r="J1677" s="124">
        <f>Nonpt_src_summary!L1677</f>
        <v>0</v>
      </c>
      <c r="K1677" s="125">
        <f>Nonpt_src_summary!M1677</f>
        <v>0</v>
      </c>
    </row>
    <row r="1678" spans="1:11">
      <c r="A1678" s="31" t="s">
        <v>151</v>
      </c>
      <c r="B1678" s="31" t="str">
        <f>Nonpt_src_summary!B1678</f>
        <v>Non-tribal</v>
      </c>
      <c r="C1678" s="31">
        <f>Nonpt_src_summary!E1678</f>
        <v>38</v>
      </c>
      <c r="D1678" s="31" t="str">
        <f>Nonpt_src_summary!F1678</f>
        <v>38007</v>
      </c>
      <c r="E1678" s="31" t="str">
        <f>Nonpt_src_summary!G1678</f>
        <v>2310023400</v>
      </c>
      <c r="F1678" s="31" t="str">
        <f>Nonpt_src_summary!H1678</f>
        <v>Dehydrators</v>
      </c>
      <c r="G1678" s="160">
        <f>Nonpt_src_summary!I1678</f>
        <v>0</v>
      </c>
      <c r="H1678" s="124">
        <f>Nonpt_src_summary!J1678</f>
        <v>0</v>
      </c>
      <c r="I1678" s="124">
        <f>Nonpt_src_summary!K1678</f>
        <v>0</v>
      </c>
      <c r="J1678" s="124">
        <f>Nonpt_src_summary!L1678</f>
        <v>0</v>
      </c>
      <c r="K1678" s="125">
        <f>Nonpt_src_summary!M1678</f>
        <v>0</v>
      </c>
    </row>
    <row r="1679" spans="1:11">
      <c r="A1679" s="31" t="s">
        <v>151</v>
      </c>
      <c r="B1679" s="31" t="str">
        <f>Nonpt_src_summary!B1679</f>
        <v>Non-tribal</v>
      </c>
      <c r="C1679" s="31">
        <f>Nonpt_src_summary!E1679</f>
        <v>38</v>
      </c>
      <c r="D1679" s="31" t="str">
        <f>Nonpt_src_summary!F1679</f>
        <v>38009</v>
      </c>
      <c r="E1679" s="31" t="str">
        <f>Nonpt_src_summary!G1679</f>
        <v>2310021400</v>
      </c>
      <c r="F1679" s="31" t="str">
        <f>Nonpt_src_summary!H1679</f>
        <v>Dehydrators</v>
      </c>
      <c r="G1679" s="160">
        <f>Nonpt_src_summary!I1679</f>
        <v>0.54057699999999997</v>
      </c>
      <c r="H1679" s="124">
        <f>Nonpt_src_summary!J1679</f>
        <v>6.1150200000000003</v>
      </c>
      <c r="I1679" s="124">
        <f>Nonpt_src_summary!K1679</f>
        <v>2.8573400000000002</v>
      </c>
      <c r="J1679" s="124">
        <f>Nonpt_src_summary!L1679</f>
        <v>0</v>
      </c>
      <c r="K1679" s="125">
        <f>Nonpt_src_summary!M1679</f>
        <v>0</v>
      </c>
    </row>
    <row r="1680" spans="1:11">
      <c r="A1680" s="31" t="s">
        <v>151</v>
      </c>
      <c r="B1680" s="31" t="str">
        <f>Nonpt_src_summary!B1680</f>
        <v>Non-tribal</v>
      </c>
      <c r="C1680" s="31">
        <f>Nonpt_src_summary!E1680</f>
        <v>38</v>
      </c>
      <c r="D1680" s="31" t="str">
        <f>Nonpt_src_summary!F1680</f>
        <v>38009</v>
      </c>
      <c r="E1680" s="31" t="str">
        <f>Nonpt_src_summary!G1680</f>
        <v>2310023400</v>
      </c>
      <c r="F1680" s="31" t="str">
        <f>Nonpt_src_summary!H1680</f>
        <v>Dehydrators</v>
      </c>
      <c r="G1680" s="160">
        <f>Nonpt_src_summary!I1680</f>
        <v>0</v>
      </c>
      <c r="H1680" s="124">
        <f>Nonpt_src_summary!J1680</f>
        <v>0</v>
      </c>
      <c r="I1680" s="124">
        <f>Nonpt_src_summary!K1680</f>
        <v>0</v>
      </c>
      <c r="J1680" s="124">
        <f>Nonpt_src_summary!L1680</f>
        <v>0</v>
      </c>
      <c r="K1680" s="125">
        <f>Nonpt_src_summary!M1680</f>
        <v>0</v>
      </c>
    </row>
    <row r="1681" spans="1:11">
      <c r="A1681" s="31" t="s">
        <v>151</v>
      </c>
      <c r="B1681" s="31" t="str">
        <f>Nonpt_src_summary!B1681</f>
        <v>Non-tribal</v>
      </c>
      <c r="C1681" s="31">
        <f>Nonpt_src_summary!E1681</f>
        <v>38</v>
      </c>
      <c r="D1681" s="31" t="str">
        <f>Nonpt_src_summary!F1681</f>
        <v>38011</v>
      </c>
      <c r="E1681" s="31" t="str">
        <f>Nonpt_src_summary!G1681</f>
        <v>2310021400</v>
      </c>
      <c r="F1681" s="31" t="str">
        <f>Nonpt_src_summary!H1681</f>
        <v>Dehydrators</v>
      </c>
      <c r="G1681" s="160">
        <f>Nonpt_src_summary!I1681</f>
        <v>17.567399999999999</v>
      </c>
      <c r="H1681" s="124">
        <f>Nonpt_src_summary!J1681</f>
        <v>198.72300000000001</v>
      </c>
      <c r="I1681" s="124">
        <f>Nonpt_src_summary!K1681</f>
        <v>92.856399999999994</v>
      </c>
      <c r="J1681" s="124">
        <f>Nonpt_src_summary!L1681</f>
        <v>0</v>
      </c>
      <c r="K1681" s="125">
        <f>Nonpt_src_summary!M1681</f>
        <v>0</v>
      </c>
    </row>
    <row r="1682" spans="1:11">
      <c r="A1682" s="31" t="s">
        <v>151</v>
      </c>
      <c r="B1682" s="31" t="str">
        <f>Nonpt_src_summary!B1682</f>
        <v>Non-tribal</v>
      </c>
      <c r="C1682" s="31">
        <f>Nonpt_src_summary!E1682</f>
        <v>38</v>
      </c>
      <c r="D1682" s="31" t="str">
        <f>Nonpt_src_summary!F1682</f>
        <v>38011</v>
      </c>
      <c r="E1682" s="31" t="str">
        <f>Nonpt_src_summary!G1682</f>
        <v>2310023400</v>
      </c>
      <c r="F1682" s="31" t="str">
        <f>Nonpt_src_summary!H1682</f>
        <v>Dehydrators</v>
      </c>
      <c r="G1682" s="160">
        <f>Nonpt_src_summary!I1682</f>
        <v>0</v>
      </c>
      <c r="H1682" s="124">
        <f>Nonpt_src_summary!J1682</f>
        <v>0</v>
      </c>
      <c r="I1682" s="124">
        <f>Nonpt_src_summary!K1682</f>
        <v>0</v>
      </c>
      <c r="J1682" s="124">
        <f>Nonpt_src_summary!L1682</f>
        <v>0</v>
      </c>
      <c r="K1682" s="125">
        <f>Nonpt_src_summary!M1682</f>
        <v>0</v>
      </c>
    </row>
    <row r="1683" spans="1:11">
      <c r="A1683" s="31" t="s">
        <v>151</v>
      </c>
      <c r="B1683" s="31" t="str">
        <f>Nonpt_src_summary!B1683</f>
        <v>Non-tribal</v>
      </c>
      <c r="C1683" s="31">
        <f>Nonpt_src_summary!E1683</f>
        <v>38</v>
      </c>
      <c r="D1683" s="31" t="str">
        <f>Nonpt_src_summary!F1683</f>
        <v>38013</v>
      </c>
      <c r="E1683" s="31" t="str">
        <f>Nonpt_src_summary!G1683</f>
        <v>2310021400</v>
      </c>
      <c r="F1683" s="31" t="str">
        <f>Nonpt_src_summary!H1683</f>
        <v>Dehydrators</v>
      </c>
      <c r="G1683" s="160">
        <f>Nonpt_src_summary!I1683</f>
        <v>11.7737</v>
      </c>
      <c r="H1683" s="124">
        <f>Nonpt_src_summary!J1683</f>
        <v>133.185</v>
      </c>
      <c r="I1683" s="124">
        <f>Nonpt_src_summary!K1683</f>
        <v>62.232599999999998</v>
      </c>
      <c r="J1683" s="124">
        <f>Nonpt_src_summary!L1683</f>
        <v>0</v>
      </c>
      <c r="K1683" s="125">
        <f>Nonpt_src_summary!M1683</f>
        <v>0</v>
      </c>
    </row>
    <row r="1684" spans="1:11">
      <c r="A1684" s="31" t="s">
        <v>151</v>
      </c>
      <c r="B1684" s="31" t="str">
        <f>Nonpt_src_summary!B1684</f>
        <v>Non-tribal</v>
      </c>
      <c r="C1684" s="31">
        <f>Nonpt_src_summary!E1684</f>
        <v>38</v>
      </c>
      <c r="D1684" s="31" t="str">
        <f>Nonpt_src_summary!F1684</f>
        <v>38013</v>
      </c>
      <c r="E1684" s="31" t="str">
        <f>Nonpt_src_summary!G1684</f>
        <v>2310023400</v>
      </c>
      <c r="F1684" s="31" t="str">
        <f>Nonpt_src_summary!H1684</f>
        <v>Dehydrators</v>
      </c>
      <c r="G1684" s="160">
        <f>Nonpt_src_summary!I1684</f>
        <v>0</v>
      </c>
      <c r="H1684" s="124">
        <f>Nonpt_src_summary!J1684</f>
        <v>0</v>
      </c>
      <c r="I1684" s="124">
        <f>Nonpt_src_summary!K1684</f>
        <v>0</v>
      </c>
      <c r="J1684" s="124">
        <f>Nonpt_src_summary!L1684</f>
        <v>0</v>
      </c>
      <c r="K1684" s="125">
        <f>Nonpt_src_summary!M1684</f>
        <v>0</v>
      </c>
    </row>
    <row r="1685" spans="1:11">
      <c r="A1685" s="31" t="s">
        <v>151</v>
      </c>
      <c r="B1685" s="31" t="str">
        <f>Nonpt_src_summary!B1685</f>
        <v>Non-tribal</v>
      </c>
      <c r="C1685" s="31">
        <f>Nonpt_src_summary!E1685</f>
        <v>30</v>
      </c>
      <c r="D1685" s="31" t="str">
        <f>Nonpt_src_summary!F1685</f>
        <v>30019</v>
      </c>
      <c r="E1685" s="31" t="str">
        <f>Nonpt_src_summary!G1685</f>
        <v>2310021400</v>
      </c>
      <c r="F1685" s="31" t="str">
        <f>Nonpt_src_summary!H1685</f>
        <v>Dehydrators</v>
      </c>
      <c r="G1685" s="160">
        <f>Nonpt_src_summary!I1685</f>
        <v>0</v>
      </c>
      <c r="H1685" s="124">
        <f>Nonpt_src_summary!J1685</f>
        <v>0</v>
      </c>
      <c r="I1685" s="124">
        <f>Nonpt_src_summary!K1685</f>
        <v>0</v>
      </c>
      <c r="J1685" s="124">
        <f>Nonpt_src_summary!L1685</f>
        <v>0</v>
      </c>
      <c r="K1685" s="125">
        <f>Nonpt_src_summary!M1685</f>
        <v>0</v>
      </c>
    </row>
    <row r="1686" spans="1:11">
      <c r="A1686" s="31" t="s">
        <v>151</v>
      </c>
      <c r="B1686" s="31" t="str">
        <f>Nonpt_src_summary!B1686</f>
        <v>Non-tribal</v>
      </c>
      <c r="C1686" s="31">
        <f>Nonpt_src_summary!E1686</f>
        <v>30</v>
      </c>
      <c r="D1686" s="31" t="str">
        <f>Nonpt_src_summary!F1686</f>
        <v>30019</v>
      </c>
      <c r="E1686" s="31" t="str">
        <f>Nonpt_src_summary!G1686</f>
        <v>2310023400</v>
      </c>
      <c r="F1686" s="31" t="str">
        <f>Nonpt_src_summary!H1686</f>
        <v>Dehydrators</v>
      </c>
      <c r="G1686" s="160">
        <f>Nonpt_src_summary!I1686</f>
        <v>0</v>
      </c>
      <c r="H1686" s="124">
        <f>Nonpt_src_summary!J1686</f>
        <v>0</v>
      </c>
      <c r="I1686" s="124">
        <f>Nonpt_src_summary!K1686</f>
        <v>0</v>
      </c>
      <c r="J1686" s="124">
        <f>Nonpt_src_summary!L1686</f>
        <v>0</v>
      </c>
      <c r="K1686" s="125">
        <f>Nonpt_src_summary!M1686</f>
        <v>0</v>
      </c>
    </row>
    <row r="1687" spans="1:11">
      <c r="A1687" s="31" t="s">
        <v>151</v>
      </c>
      <c r="B1687" s="31" t="str">
        <f>Nonpt_src_summary!B1687</f>
        <v>Non-tribal</v>
      </c>
      <c r="C1687" s="31">
        <f>Nonpt_src_summary!E1687</f>
        <v>30</v>
      </c>
      <c r="D1687" s="31" t="str">
        <f>Nonpt_src_summary!F1687</f>
        <v>30021</v>
      </c>
      <c r="E1687" s="31" t="str">
        <f>Nonpt_src_summary!G1687</f>
        <v>2310021400</v>
      </c>
      <c r="F1687" s="31" t="str">
        <f>Nonpt_src_summary!H1687</f>
        <v>Dehydrators</v>
      </c>
      <c r="G1687" s="160">
        <f>Nonpt_src_summary!I1687</f>
        <v>0.49110799999999999</v>
      </c>
      <c r="H1687" s="124">
        <f>Nonpt_src_summary!J1687</f>
        <v>5.5554199999999998</v>
      </c>
      <c r="I1687" s="124">
        <f>Nonpt_src_summary!K1687</f>
        <v>2.5958600000000001</v>
      </c>
      <c r="J1687" s="124">
        <f>Nonpt_src_summary!L1687</f>
        <v>0</v>
      </c>
      <c r="K1687" s="125">
        <f>Nonpt_src_summary!M1687</f>
        <v>0</v>
      </c>
    </row>
    <row r="1688" spans="1:11">
      <c r="A1688" s="31" t="s">
        <v>151</v>
      </c>
      <c r="B1688" s="31" t="str">
        <f>Nonpt_src_summary!B1688</f>
        <v>Non-tribal</v>
      </c>
      <c r="C1688" s="31">
        <f>Nonpt_src_summary!E1688</f>
        <v>30</v>
      </c>
      <c r="D1688" s="31" t="str">
        <f>Nonpt_src_summary!F1688</f>
        <v>30021</v>
      </c>
      <c r="E1688" s="31" t="str">
        <f>Nonpt_src_summary!G1688</f>
        <v>2310023400</v>
      </c>
      <c r="F1688" s="31" t="str">
        <f>Nonpt_src_summary!H1688</f>
        <v>Dehydrators</v>
      </c>
      <c r="G1688" s="160">
        <f>Nonpt_src_summary!I1688</f>
        <v>0</v>
      </c>
      <c r="H1688" s="124">
        <f>Nonpt_src_summary!J1688</f>
        <v>0</v>
      </c>
      <c r="I1688" s="124">
        <f>Nonpt_src_summary!K1688</f>
        <v>0</v>
      </c>
      <c r="J1688" s="124">
        <f>Nonpt_src_summary!L1688</f>
        <v>0</v>
      </c>
      <c r="K1688" s="125">
        <f>Nonpt_src_summary!M1688</f>
        <v>0</v>
      </c>
    </row>
    <row r="1689" spans="1:11">
      <c r="A1689" s="31" t="s">
        <v>151</v>
      </c>
      <c r="B1689" s="31" t="str">
        <f>Nonpt_src_summary!B1689</f>
        <v>Non-tribal</v>
      </c>
      <c r="C1689" s="31">
        <f>Nonpt_src_summary!E1689</f>
        <v>38</v>
      </c>
      <c r="D1689" s="31" t="str">
        <f>Nonpt_src_summary!F1689</f>
        <v>38023</v>
      </c>
      <c r="E1689" s="31" t="str">
        <f>Nonpt_src_summary!G1689</f>
        <v>2310021400</v>
      </c>
      <c r="F1689" s="31" t="str">
        <f>Nonpt_src_summary!H1689</f>
        <v>Dehydrators</v>
      </c>
      <c r="G1689" s="160">
        <f>Nonpt_src_summary!I1689</f>
        <v>24.724</v>
      </c>
      <c r="H1689" s="124">
        <f>Nonpt_src_summary!J1689</f>
        <v>279.678</v>
      </c>
      <c r="I1689" s="124">
        <f>Nonpt_src_summary!K1689</f>
        <v>130.684</v>
      </c>
      <c r="J1689" s="124">
        <f>Nonpt_src_summary!L1689</f>
        <v>0</v>
      </c>
      <c r="K1689" s="125">
        <f>Nonpt_src_summary!M1689</f>
        <v>0</v>
      </c>
    </row>
    <row r="1690" spans="1:11">
      <c r="A1690" s="31" t="s">
        <v>151</v>
      </c>
      <c r="B1690" s="31" t="str">
        <f>Nonpt_src_summary!B1690</f>
        <v>Non-tribal</v>
      </c>
      <c r="C1690" s="31">
        <f>Nonpt_src_summary!E1690</f>
        <v>38</v>
      </c>
      <c r="D1690" s="31" t="str">
        <f>Nonpt_src_summary!F1690</f>
        <v>38023</v>
      </c>
      <c r="E1690" s="31" t="str">
        <f>Nonpt_src_summary!G1690</f>
        <v>2310023400</v>
      </c>
      <c r="F1690" s="31" t="str">
        <f>Nonpt_src_summary!H1690</f>
        <v>Dehydrators</v>
      </c>
      <c r="G1690" s="160">
        <f>Nonpt_src_summary!I1690</f>
        <v>0</v>
      </c>
      <c r="H1690" s="124">
        <f>Nonpt_src_summary!J1690</f>
        <v>0</v>
      </c>
      <c r="I1690" s="124">
        <f>Nonpt_src_summary!K1690</f>
        <v>0</v>
      </c>
      <c r="J1690" s="124">
        <f>Nonpt_src_summary!L1690</f>
        <v>0</v>
      </c>
      <c r="K1690" s="125">
        <f>Nonpt_src_summary!M1690</f>
        <v>0</v>
      </c>
    </row>
    <row r="1691" spans="1:11">
      <c r="A1691" s="31" t="s">
        <v>151</v>
      </c>
      <c r="B1691" s="31" t="str">
        <f>Nonpt_src_summary!B1691</f>
        <v>Non-tribal</v>
      </c>
      <c r="C1691" s="31">
        <f>Nonpt_src_summary!E1691</f>
        <v>38</v>
      </c>
      <c r="D1691" s="31" t="str">
        <f>Nonpt_src_summary!F1691</f>
        <v>38025</v>
      </c>
      <c r="E1691" s="31" t="str">
        <f>Nonpt_src_summary!G1691</f>
        <v>2310021400</v>
      </c>
      <c r="F1691" s="31" t="str">
        <f>Nonpt_src_summary!H1691</f>
        <v>Dehydrators</v>
      </c>
      <c r="G1691" s="160">
        <f>Nonpt_src_summary!I1691</f>
        <v>59.412177107402648</v>
      </c>
      <c r="H1691" s="124">
        <f>Nonpt_src_summary!J1691</f>
        <v>672.07149422336329</v>
      </c>
      <c r="I1691" s="124">
        <f>Nonpt_src_summary!K1691</f>
        <v>314.03571673085156</v>
      </c>
      <c r="J1691" s="124">
        <f>Nonpt_src_summary!L1691</f>
        <v>0</v>
      </c>
      <c r="K1691" s="125">
        <f>Nonpt_src_summary!M1691</f>
        <v>0</v>
      </c>
    </row>
    <row r="1692" spans="1:11">
      <c r="A1692" s="31" t="s">
        <v>151</v>
      </c>
      <c r="B1692" s="31" t="str">
        <f>Nonpt_src_summary!B1692</f>
        <v>Non-tribal</v>
      </c>
      <c r="C1692" s="31">
        <f>Nonpt_src_summary!E1692</f>
        <v>38</v>
      </c>
      <c r="D1692" s="31" t="str">
        <f>Nonpt_src_summary!F1692</f>
        <v>38025</v>
      </c>
      <c r="E1692" s="31" t="str">
        <f>Nonpt_src_summary!G1692</f>
        <v>2310023400</v>
      </c>
      <c r="F1692" s="31" t="str">
        <f>Nonpt_src_summary!H1692</f>
        <v>Dehydrators</v>
      </c>
      <c r="G1692" s="160">
        <f>Nonpt_src_summary!I1692</f>
        <v>0</v>
      </c>
      <c r="H1692" s="124">
        <f>Nonpt_src_summary!J1692</f>
        <v>0</v>
      </c>
      <c r="I1692" s="124">
        <f>Nonpt_src_summary!K1692</f>
        <v>0</v>
      </c>
      <c r="J1692" s="124">
        <f>Nonpt_src_summary!L1692</f>
        <v>0</v>
      </c>
      <c r="K1692" s="125">
        <f>Nonpt_src_summary!M1692</f>
        <v>0</v>
      </c>
    </row>
    <row r="1693" spans="1:11">
      <c r="A1693" s="31" t="s">
        <v>151</v>
      </c>
      <c r="B1693" s="31" t="str">
        <f>Nonpt_src_summary!B1693</f>
        <v>Non-tribal</v>
      </c>
      <c r="C1693" s="31">
        <f>Nonpt_src_summary!E1693</f>
        <v>30</v>
      </c>
      <c r="D1693" s="31" t="str">
        <f>Nonpt_src_summary!F1693</f>
        <v>30025</v>
      </c>
      <c r="E1693" s="31" t="str">
        <f>Nonpt_src_summary!G1693</f>
        <v>2310021400</v>
      </c>
      <c r="F1693" s="31" t="str">
        <f>Nonpt_src_summary!H1693</f>
        <v>Dehydrators</v>
      </c>
      <c r="G1693" s="160">
        <f>Nonpt_src_summary!I1693</f>
        <v>16.2346</v>
      </c>
      <c r="H1693" s="124">
        <f>Nonpt_src_summary!J1693</f>
        <v>183.64500000000001</v>
      </c>
      <c r="I1693" s="124">
        <f>Nonpt_src_summary!K1693</f>
        <v>85.811199999999999</v>
      </c>
      <c r="J1693" s="124">
        <f>Nonpt_src_summary!L1693</f>
        <v>0</v>
      </c>
      <c r="K1693" s="125">
        <f>Nonpt_src_summary!M1693</f>
        <v>0</v>
      </c>
    </row>
    <row r="1694" spans="1:11">
      <c r="A1694" s="31" t="s">
        <v>151</v>
      </c>
      <c r="B1694" s="31" t="str">
        <f>Nonpt_src_summary!B1694</f>
        <v>Non-tribal</v>
      </c>
      <c r="C1694" s="31">
        <f>Nonpt_src_summary!E1694</f>
        <v>30</v>
      </c>
      <c r="D1694" s="31" t="str">
        <f>Nonpt_src_summary!F1694</f>
        <v>30025</v>
      </c>
      <c r="E1694" s="31" t="str">
        <f>Nonpt_src_summary!G1694</f>
        <v>2310023400</v>
      </c>
      <c r="F1694" s="31" t="str">
        <f>Nonpt_src_summary!H1694</f>
        <v>Dehydrators</v>
      </c>
      <c r="G1694" s="160">
        <f>Nonpt_src_summary!I1694</f>
        <v>0</v>
      </c>
      <c r="H1694" s="124">
        <f>Nonpt_src_summary!J1694</f>
        <v>0</v>
      </c>
      <c r="I1694" s="124">
        <f>Nonpt_src_summary!K1694</f>
        <v>0</v>
      </c>
      <c r="J1694" s="124">
        <f>Nonpt_src_summary!L1694</f>
        <v>0</v>
      </c>
      <c r="K1694" s="125">
        <f>Nonpt_src_summary!M1694</f>
        <v>0</v>
      </c>
    </row>
    <row r="1695" spans="1:11">
      <c r="A1695" s="31" t="s">
        <v>151</v>
      </c>
      <c r="B1695" s="31" t="str">
        <f>Nonpt_src_summary!B1695</f>
        <v>Non-tribal</v>
      </c>
      <c r="C1695" s="31">
        <f>Nonpt_src_summary!E1695</f>
        <v>30</v>
      </c>
      <c r="D1695" s="31" t="str">
        <f>Nonpt_src_summary!F1695</f>
        <v>30033</v>
      </c>
      <c r="E1695" s="31" t="str">
        <f>Nonpt_src_summary!G1695</f>
        <v>2310021400</v>
      </c>
      <c r="F1695" s="31" t="str">
        <f>Nonpt_src_summary!H1695</f>
        <v>Dehydrators</v>
      </c>
      <c r="G1695" s="160">
        <f>Nonpt_src_summary!I1695</f>
        <v>3.0136199999999998E-3</v>
      </c>
      <c r="H1695" s="124">
        <f>Nonpt_src_summary!J1695</f>
        <v>3.4090099999999998E-2</v>
      </c>
      <c r="I1695" s="124">
        <f>Nonpt_src_summary!K1695</f>
        <v>1.5929200000000001E-2</v>
      </c>
      <c r="J1695" s="124">
        <f>Nonpt_src_summary!L1695</f>
        <v>0</v>
      </c>
      <c r="K1695" s="125">
        <f>Nonpt_src_summary!M1695</f>
        <v>0</v>
      </c>
    </row>
    <row r="1696" spans="1:11">
      <c r="A1696" s="31" t="s">
        <v>151</v>
      </c>
      <c r="B1696" s="31" t="str">
        <f>Nonpt_src_summary!B1696</f>
        <v>Non-tribal</v>
      </c>
      <c r="C1696" s="31">
        <f>Nonpt_src_summary!E1696</f>
        <v>30</v>
      </c>
      <c r="D1696" s="31" t="str">
        <f>Nonpt_src_summary!F1696</f>
        <v>30033</v>
      </c>
      <c r="E1696" s="31" t="str">
        <f>Nonpt_src_summary!G1696</f>
        <v>2310023400</v>
      </c>
      <c r="F1696" s="31" t="str">
        <f>Nonpt_src_summary!H1696</f>
        <v>Dehydrators</v>
      </c>
      <c r="G1696" s="160">
        <f>Nonpt_src_summary!I1696</f>
        <v>0</v>
      </c>
      <c r="H1696" s="124">
        <f>Nonpt_src_summary!J1696</f>
        <v>0</v>
      </c>
      <c r="I1696" s="124">
        <f>Nonpt_src_summary!K1696</f>
        <v>0</v>
      </c>
      <c r="J1696" s="124">
        <f>Nonpt_src_summary!L1696</f>
        <v>0</v>
      </c>
      <c r="K1696" s="125">
        <f>Nonpt_src_summary!M1696</f>
        <v>0</v>
      </c>
    </row>
    <row r="1697" spans="1:11">
      <c r="A1697" s="31" t="s">
        <v>151</v>
      </c>
      <c r="B1697" s="31" t="str">
        <f>Nonpt_src_summary!B1697</f>
        <v>Non-tribal</v>
      </c>
      <c r="C1697" s="31">
        <f>Nonpt_src_summary!E1697</f>
        <v>38</v>
      </c>
      <c r="D1697" s="31" t="str">
        <f>Nonpt_src_summary!F1697</f>
        <v>38033</v>
      </c>
      <c r="E1697" s="31" t="str">
        <f>Nonpt_src_summary!G1697</f>
        <v>2310021400</v>
      </c>
      <c r="F1697" s="31" t="str">
        <f>Nonpt_src_summary!H1697</f>
        <v>Dehydrators</v>
      </c>
      <c r="G1697" s="160">
        <f>Nonpt_src_summary!I1697</f>
        <v>1.30966</v>
      </c>
      <c r="H1697" s="124">
        <f>Nonpt_src_summary!J1697</f>
        <v>14.815</v>
      </c>
      <c r="I1697" s="124">
        <f>Nonpt_src_summary!K1697</f>
        <v>6.9225199999999996</v>
      </c>
      <c r="J1697" s="124">
        <f>Nonpt_src_summary!L1697</f>
        <v>0</v>
      </c>
      <c r="K1697" s="125">
        <f>Nonpt_src_summary!M1697</f>
        <v>0</v>
      </c>
    </row>
    <row r="1698" spans="1:11">
      <c r="A1698" s="31" t="s">
        <v>151</v>
      </c>
      <c r="B1698" s="31" t="str">
        <f>Nonpt_src_summary!B1698</f>
        <v>Non-tribal</v>
      </c>
      <c r="C1698" s="31">
        <f>Nonpt_src_summary!E1698</f>
        <v>38</v>
      </c>
      <c r="D1698" s="31" t="str">
        <f>Nonpt_src_summary!F1698</f>
        <v>38033</v>
      </c>
      <c r="E1698" s="31" t="str">
        <f>Nonpt_src_summary!G1698</f>
        <v>2310023400</v>
      </c>
      <c r="F1698" s="31" t="str">
        <f>Nonpt_src_summary!H1698</f>
        <v>Dehydrators</v>
      </c>
      <c r="G1698" s="160">
        <f>Nonpt_src_summary!I1698</f>
        <v>0</v>
      </c>
      <c r="H1698" s="124">
        <f>Nonpt_src_summary!J1698</f>
        <v>0</v>
      </c>
      <c r="I1698" s="124">
        <f>Nonpt_src_summary!K1698</f>
        <v>0</v>
      </c>
      <c r="J1698" s="124">
        <f>Nonpt_src_summary!L1698</f>
        <v>0</v>
      </c>
      <c r="K1698" s="125">
        <f>Nonpt_src_summary!M1698</f>
        <v>0</v>
      </c>
    </row>
    <row r="1699" spans="1:11">
      <c r="A1699" s="31" t="s">
        <v>151</v>
      </c>
      <c r="B1699" s="31" t="str">
        <f>Nonpt_src_summary!B1699</f>
        <v>Non-tribal</v>
      </c>
      <c r="C1699" s="31">
        <f>Nonpt_src_summary!E1699</f>
        <v>46</v>
      </c>
      <c r="D1699" s="31" t="str">
        <f>Nonpt_src_summary!F1699</f>
        <v>46063</v>
      </c>
      <c r="E1699" s="31" t="str">
        <f>Nonpt_src_summary!G1699</f>
        <v>2310021400</v>
      </c>
      <c r="F1699" s="31" t="str">
        <f>Nonpt_src_summary!H1699</f>
        <v>Dehydrators</v>
      </c>
      <c r="G1699" s="160">
        <f>Nonpt_src_summary!I1699</f>
        <v>23.122900000000001</v>
      </c>
      <c r="H1699" s="124">
        <f>Nonpt_src_summary!J1699</f>
        <v>261.56700000000001</v>
      </c>
      <c r="I1699" s="124">
        <f>Nonpt_src_summary!K1699</f>
        <v>122.221</v>
      </c>
      <c r="J1699" s="124">
        <f>Nonpt_src_summary!L1699</f>
        <v>0</v>
      </c>
      <c r="K1699" s="125">
        <f>Nonpt_src_summary!M1699</f>
        <v>0</v>
      </c>
    </row>
    <row r="1700" spans="1:11">
      <c r="A1700" s="31" t="s">
        <v>151</v>
      </c>
      <c r="B1700" s="31" t="str">
        <f>Nonpt_src_summary!B1700</f>
        <v>Non-tribal</v>
      </c>
      <c r="C1700" s="31">
        <f>Nonpt_src_summary!E1700</f>
        <v>46</v>
      </c>
      <c r="D1700" s="31" t="str">
        <f>Nonpt_src_summary!F1700</f>
        <v>46063</v>
      </c>
      <c r="E1700" s="31" t="str">
        <f>Nonpt_src_summary!G1700</f>
        <v>2310023400</v>
      </c>
      <c r="F1700" s="31" t="str">
        <f>Nonpt_src_summary!H1700</f>
        <v>Dehydrators</v>
      </c>
      <c r="G1700" s="160">
        <f>Nonpt_src_summary!I1700</f>
        <v>0</v>
      </c>
      <c r="H1700" s="124">
        <f>Nonpt_src_summary!J1700</f>
        <v>0</v>
      </c>
      <c r="I1700" s="124">
        <f>Nonpt_src_summary!K1700</f>
        <v>0</v>
      </c>
      <c r="J1700" s="124">
        <f>Nonpt_src_summary!L1700</f>
        <v>0</v>
      </c>
      <c r="K1700" s="125">
        <f>Nonpt_src_summary!M1700</f>
        <v>0</v>
      </c>
    </row>
    <row r="1701" spans="1:11">
      <c r="A1701" s="31" t="s">
        <v>151</v>
      </c>
      <c r="B1701" s="31" t="str">
        <f>Nonpt_src_summary!B1701</f>
        <v>Non-tribal</v>
      </c>
      <c r="C1701" s="31">
        <f>Nonpt_src_summary!E1701</f>
        <v>30</v>
      </c>
      <c r="D1701" s="31" t="str">
        <f>Nonpt_src_summary!F1701</f>
        <v>30055</v>
      </c>
      <c r="E1701" s="31" t="str">
        <f>Nonpt_src_summary!G1701</f>
        <v>2310021400</v>
      </c>
      <c r="F1701" s="31" t="str">
        <f>Nonpt_src_summary!H1701</f>
        <v>Dehydrators</v>
      </c>
      <c r="G1701" s="160">
        <f>Nonpt_src_summary!I1701</f>
        <v>8.9807700000000008E-3</v>
      </c>
      <c r="H1701" s="124">
        <f>Nonpt_src_summary!J1701</f>
        <v>0.101591</v>
      </c>
      <c r="I1701" s="124">
        <f>Nonpt_src_summary!K1701</f>
        <v>4.7469799999999999E-2</v>
      </c>
      <c r="J1701" s="124">
        <f>Nonpt_src_summary!L1701</f>
        <v>0</v>
      </c>
      <c r="K1701" s="125">
        <f>Nonpt_src_summary!M1701</f>
        <v>0</v>
      </c>
    </row>
    <row r="1702" spans="1:11">
      <c r="A1702" s="31" t="s">
        <v>151</v>
      </c>
      <c r="B1702" s="31" t="str">
        <f>Nonpt_src_summary!B1702</f>
        <v>Non-tribal</v>
      </c>
      <c r="C1702" s="31">
        <f>Nonpt_src_summary!E1702</f>
        <v>30</v>
      </c>
      <c r="D1702" s="31" t="str">
        <f>Nonpt_src_summary!F1702</f>
        <v>30055</v>
      </c>
      <c r="E1702" s="31" t="str">
        <f>Nonpt_src_summary!G1702</f>
        <v>2310023400</v>
      </c>
      <c r="F1702" s="31" t="str">
        <f>Nonpt_src_summary!H1702</f>
        <v>Dehydrators</v>
      </c>
      <c r="G1702" s="160">
        <f>Nonpt_src_summary!I1702</f>
        <v>0</v>
      </c>
      <c r="H1702" s="124">
        <f>Nonpt_src_summary!J1702</f>
        <v>0</v>
      </c>
      <c r="I1702" s="124">
        <f>Nonpt_src_summary!K1702</f>
        <v>0</v>
      </c>
      <c r="J1702" s="124">
        <f>Nonpt_src_summary!L1702</f>
        <v>0</v>
      </c>
      <c r="K1702" s="125">
        <f>Nonpt_src_summary!M1702</f>
        <v>0</v>
      </c>
    </row>
    <row r="1703" spans="1:11">
      <c r="A1703" s="31" t="s">
        <v>151</v>
      </c>
      <c r="B1703" s="31" t="str">
        <f>Nonpt_src_summary!B1703</f>
        <v>Non-tribal</v>
      </c>
      <c r="C1703" s="31">
        <f>Nonpt_src_summary!E1703</f>
        <v>38</v>
      </c>
      <c r="D1703" s="31" t="str">
        <f>Nonpt_src_summary!F1703</f>
        <v>38049</v>
      </c>
      <c r="E1703" s="31" t="str">
        <f>Nonpt_src_summary!G1703</f>
        <v>2310021400</v>
      </c>
      <c r="F1703" s="31" t="str">
        <f>Nonpt_src_summary!H1703</f>
        <v>Dehydrators</v>
      </c>
      <c r="G1703" s="160">
        <f>Nonpt_src_summary!I1703</f>
        <v>0</v>
      </c>
      <c r="H1703" s="124">
        <f>Nonpt_src_summary!J1703</f>
        <v>0</v>
      </c>
      <c r="I1703" s="124">
        <f>Nonpt_src_summary!K1703</f>
        <v>0</v>
      </c>
      <c r="J1703" s="124">
        <f>Nonpt_src_summary!L1703</f>
        <v>0</v>
      </c>
      <c r="K1703" s="125">
        <f>Nonpt_src_summary!M1703</f>
        <v>0</v>
      </c>
    </row>
    <row r="1704" spans="1:11">
      <c r="A1704" s="31" t="s">
        <v>151</v>
      </c>
      <c r="B1704" s="31" t="str">
        <f>Nonpt_src_summary!B1704</f>
        <v>Non-tribal</v>
      </c>
      <c r="C1704" s="31">
        <f>Nonpt_src_summary!E1704</f>
        <v>38</v>
      </c>
      <c r="D1704" s="31" t="str">
        <f>Nonpt_src_summary!F1704</f>
        <v>38049</v>
      </c>
      <c r="E1704" s="31" t="str">
        <f>Nonpt_src_summary!G1704</f>
        <v>2310023400</v>
      </c>
      <c r="F1704" s="31" t="str">
        <f>Nonpt_src_summary!H1704</f>
        <v>Dehydrators</v>
      </c>
      <c r="G1704" s="160">
        <f>Nonpt_src_summary!I1704</f>
        <v>0</v>
      </c>
      <c r="H1704" s="124">
        <f>Nonpt_src_summary!J1704</f>
        <v>0</v>
      </c>
      <c r="I1704" s="124">
        <f>Nonpt_src_summary!K1704</f>
        <v>0</v>
      </c>
      <c r="J1704" s="124">
        <f>Nonpt_src_summary!L1704</f>
        <v>0</v>
      </c>
      <c r="K1704" s="125">
        <f>Nonpt_src_summary!M1704</f>
        <v>0</v>
      </c>
    </row>
    <row r="1705" spans="1:11">
      <c r="A1705" s="31" t="s">
        <v>151</v>
      </c>
      <c r="B1705" s="31" t="str">
        <f>Nonpt_src_summary!B1705</f>
        <v>Non-tribal</v>
      </c>
      <c r="C1705" s="31">
        <f>Nonpt_src_summary!E1705</f>
        <v>38</v>
      </c>
      <c r="D1705" s="31" t="str">
        <f>Nonpt_src_summary!F1705</f>
        <v>38053</v>
      </c>
      <c r="E1705" s="31" t="str">
        <f>Nonpt_src_summary!G1705</f>
        <v>2310021400</v>
      </c>
      <c r="F1705" s="31" t="str">
        <f>Nonpt_src_summary!H1705</f>
        <v>Dehydrators</v>
      </c>
      <c r="G1705" s="160">
        <f>Nonpt_src_summary!I1705</f>
        <v>297.8</v>
      </c>
      <c r="H1705" s="124">
        <f>Nonpt_src_summary!J1705</f>
        <v>3368.71</v>
      </c>
      <c r="I1705" s="124">
        <f>Nonpt_src_summary!K1705</f>
        <v>1574.08</v>
      </c>
      <c r="J1705" s="124">
        <f>Nonpt_src_summary!L1705</f>
        <v>0</v>
      </c>
      <c r="K1705" s="125">
        <f>Nonpt_src_summary!M1705</f>
        <v>0</v>
      </c>
    </row>
    <row r="1706" spans="1:11">
      <c r="A1706" s="31" t="s">
        <v>151</v>
      </c>
      <c r="B1706" s="31" t="str">
        <f>Nonpt_src_summary!B1706</f>
        <v>Non-tribal</v>
      </c>
      <c r="C1706" s="31">
        <f>Nonpt_src_summary!E1706</f>
        <v>38</v>
      </c>
      <c r="D1706" s="31" t="str">
        <f>Nonpt_src_summary!F1706</f>
        <v>38053</v>
      </c>
      <c r="E1706" s="31" t="str">
        <f>Nonpt_src_summary!G1706</f>
        <v>2310023400</v>
      </c>
      <c r="F1706" s="31" t="str">
        <f>Nonpt_src_summary!H1706</f>
        <v>Dehydrators</v>
      </c>
      <c r="G1706" s="160">
        <f>Nonpt_src_summary!I1706</f>
        <v>0</v>
      </c>
      <c r="H1706" s="124">
        <f>Nonpt_src_summary!J1706</f>
        <v>0</v>
      </c>
      <c r="I1706" s="124">
        <f>Nonpt_src_summary!K1706</f>
        <v>0</v>
      </c>
      <c r="J1706" s="124">
        <f>Nonpt_src_summary!L1706</f>
        <v>0</v>
      </c>
      <c r="K1706" s="125">
        <f>Nonpt_src_summary!M1706</f>
        <v>0</v>
      </c>
    </row>
    <row r="1707" spans="1:11">
      <c r="A1707" s="31" t="s">
        <v>151</v>
      </c>
      <c r="B1707" s="31" t="str">
        <f>Nonpt_src_summary!B1707</f>
        <v>Non-tribal</v>
      </c>
      <c r="C1707" s="31">
        <f>Nonpt_src_summary!E1707</f>
        <v>38</v>
      </c>
      <c r="D1707" s="31" t="str">
        <f>Nonpt_src_summary!F1707</f>
        <v>38055</v>
      </c>
      <c r="E1707" s="31" t="str">
        <f>Nonpt_src_summary!G1707</f>
        <v>2310021400</v>
      </c>
      <c r="F1707" s="31" t="str">
        <f>Nonpt_src_summary!H1707</f>
        <v>Dehydrators</v>
      </c>
      <c r="G1707" s="160">
        <f>Nonpt_src_summary!I1707</f>
        <v>0</v>
      </c>
      <c r="H1707" s="124">
        <f>Nonpt_src_summary!J1707</f>
        <v>0</v>
      </c>
      <c r="I1707" s="124">
        <f>Nonpt_src_summary!K1707</f>
        <v>0</v>
      </c>
      <c r="J1707" s="124">
        <f>Nonpt_src_summary!L1707</f>
        <v>0</v>
      </c>
      <c r="K1707" s="125">
        <f>Nonpt_src_summary!M1707</f>
        <v>0</v>
      </c>
    </row>
    <row r="1708" spans="1:11">
      <c r="A1708" s="31" t="s">
        <v>151</v>
      </c>
      <c r="B1708" s="31" t="str">
        <f>Nonpt_src_summary!B1708</f>
        <v>Non-tribal</v>
      </c>
      <c r="C1708" s="31">
        <f>Nonpt_src_summary!E1708</f>
        <v>38</v>
      </c>
      <c r="D1708" s="31" t="str">
        <f>Nonpt_src_summary!F1708</f>
        <v>38055</v>
      </c>
      <c r="E1708" s="31" t="str">
        <f>Nonpt_src_summary!G1708</f>
        <v>2310023400</v>
      </c>
      <c r="F1708" s="31" t="str">
        <f>Nonpt_src_summary!H1708</f>
        <v>Dehydrators</v>
      </c>
      <c r="G1708" s="160">
        <f>Nonpt_src_summary!I1708</f>
        <v>0</v>
      </c>
      <c r="H1708" s="124">
        <f>Nonpt_src_summary!J1708</f>
        <v>0</v>
      </c>
      <c r="I1708" s="124">
        <f>Nonpt_src_summary!K1708</f>
        <v>0</v>
      </c>
      <c r="J1708" s="124">
        <f>Nonpt_src_summary!L1708</f>
        <v>0</v>
      </c>
      <c r="K1708" s="125">
        <f>Nonpt_src_summary!M1708</f>
        <v>0</v>
      </c>
    </row>
    <row r="1709" spans="1:11">
      <c r="A1709" s="31" t="s">
        <v>151</v>
      </c>
      <c r="B1709" s="31" t="str">
        <f>Nonpt_src_summary!B1709</f>
        <v>Non-tribal</v>
      </c>
      <c r="C1709" s="31">
        <f>Nonpt_src_summary!E1709</f>
        <v>38</v>
      </c>
      <c r="D1709" s="31" t="str">
        <f>Nonpt_src_summary!F1709</f>
        <v>38061</v>
      </c>
      <c r="E1709" s="31" t="str">
        <f>Nonpt_src_summary!G1709</f>
        <v>2310021400</v>
      </c>
      <c r="F1709" s="31" t="str">
        <f>Nonpt_src_summary!H1709</f>
        <v>Dehydrators</v>
      </c>
      <c r="G1709" s="160">
        <f>Nonpt_src_summary!I1709</f>
        <v>84.880559917400774</v>
      </c>
      <c r="H1709" s="124">
        <f>Nonpt_src_summary!J1709</f>
        <v>960.16650673001789</v>
      </c>
      <c r="I1709" s="124">
        <f>Nonpt_src_summary!K1709</f>
        <v>448.65368770771425</v>
      </c>
      <c r="J1709" s="124">
        <f>Nonpt_src_summary!L1709</f>
        <v>0</v>
      </c>
      <c r="K1709" s="125">
        <f>Nonpt_src_summary!M1709</f>
        <v>0</v>
      </c>
    </row>
    <row r="1710" spans="1:11">
      <c r="A1710" s="31" t="s">
        <v>151</v>
      </c>
      <c r="B1710" s="31" t="str">
        <f>Nonpt_src_summary!B1710</f>
        <v>Non-tribal</v>
      </c>
      <c r="C1710" s="31">
        <f>Nonpt_src_summary!E1710</f>
        <v>38</v>
      </c>
      <c r="D1710" s="31" t="str">
        <f>Nonpt_src_summary!F1710</f>
        <v>38061</v>
      </c>
      <c r="E1710" s="31" t="str">
        <f>Nonpt_src_summary!G1710</f>
        <v>2310023400</v>
      </c>
      <c r="F1710" s="31" t="str">
        <f>Nonpt_src_summary!H1710</f>
        <v>Dehydrators</v>
      </c>
      <c r="G1710" s="160">
        <f>Nonpt_src_summary!I1710</f>
        <v>0</v>
      </c>
      <c r="H1710" s="124">
        <f>Nonpt_src_summary!J1710</f>
        <v>0</v>
      </c>
      <c r="I1710" s="124">
        <f>Nonpt_src_summary!K1710</f>
        <v>0</v>
      </c>
      <c r="J1710" s="124">
        <f>Nonpt_src_summary!L1710</f>
        <v>0</v>
      </c>
      <c r="K1710" s="125">
        <f>Nonpt_src_summary!M1710</f>
        <v>0</v>
      </c>
    </row>
    <row r="1711" spans="1:11">
      <c r="A1711" s="31" t="s">
        <v>151</v>
      </c>
      <c r="B1711" s="31" t="str">
        <f>Nonpt_src_summary!B1711</f>
        <v>Non-tribal</v>
      </c>
      <c r="C1711" s="31">
        <f>Nonpt_src_summary!E1711</f>
        <v>30</v>
      </c>
      <c r="D1711" s="31" t="str">
        <f>Nonpt_src_summary!F1711</f>
        <v>30071</v>
      </c>
      <c r="E1711" s="31" t="str">
        <f>Nonpt_src_summary!G1711</f>
        <v>2310021400</v>
      </c>
      <c r="F1711" s="31" t="str">
        <f>Nonpt_src_summary!H1711</f>
        <v>Dehydrators</v>
      </c>
      <c r="G1711" s="160">
        <f>Nonpt_src_summary!I1711</f>
        <v>0</v>
      </c>
      <c r="H1711" s="124">
        <f>Nonpt_src_summary!J1711</f>
        <v>79.478899999999996</v>
      </c>
      <c r="I1711" s="124">
        <f>Nonpt_src_summary!K1711</f>
        <v>0</v>
      </c>
      <c r="J1711" s="124">
        <f>Nonpt_src_summary!L1711</f>
        <v>0</v>
      </c>
      <c r="K1711" s="125">
        <f>Nonpt_src_summary!M1711</f>
        <v>0</v>
      </c>
    </row>
    <row r="1712" spans="1:11">
      <c r="A1712" s="31" t="s">
        <v>151</v>
      </c>
      <c r="B1712" s="31" t="str">
        <f>Nonpt_src_summary!B1712</f>
        <v>Non-tribal</v>
      </c>
      <c r="C1712" s="31">
        <f>Nonpt_src_summary!E1712</f>
        <v>30</v>
      </c>
      <c r="D1712" s="31" t="str">
        <f>Nonpt_src_summary!F1712</f>
        <v>30071</v>
      </c>
      <c r="E1712" s="31" t="str">
        <f>Nonpt_src_summary!G1712</f>
        <v>2310023400</v>
      </c>
      <c r="F1712" s="31" t="str">
        <f>Nonpt_src_summary!H1712</f>
        <v>Dehydrators</v>
      </c>
      <c r="G1712" s="160">
        <f>Nonpt_src_summary!I1712</f>
        <v>0</v>
      </c>
      <c r="H1712" s="124">
        <f>Nonpt_src_summary!J1712</f>
        <v>0</v>
      </c>
      <c r="I1712" s="124">
        <f>Nonpt_src_summary!K1712</f>
        <v>0</v>
      </c>
      <c r="J1712" s="124">
        <f>Nonpt_src_summary!L1712</f>
        <v>0</v>
      </c>
      <c r="K1712" s="125">
        <f>Nonpt_src_summary!M1712</f>
        <v>0</v>
      </c>
    </row>
    <row r="1713" spans="1:11">
      <c r="A1713" s="31" t="s">
        <v>151</v>
      </c>
      <c r="B1713" s="31" t="str">
        <f>Nonpt_src_summary!B1713</f>
        <v>Non-tribal</v>
      </c>
      <c r="C1713" s="31">
        <f>Nonpt_src_summary!E1713</f>
        <v>30</v>
      </c>
      <c r="D1713" s="31" t="str">
        <f>Nonpt_src_summary!F1713</f>
        <v>30079</v>
      </c>
      <c r="E1713" s="31" t="str">
        <f>Nonpt_src_summary!G1713</f>
        <v>2310021400</v>
      </c>
      <c r="F1713" s="31" t="str">
        <f>Nonpt_src_summary!H1713</f>
        <v>Dehydrators</v>
      </c>
      <c r="G1713" s="160">
        <f>Nonpt_src_summary!I1713</f>
        <v>5.8319399999999999E-3</v>
      </c>
      <c r="H1713" s="124">
        <f>Nonpt_src_summary!J1713</f>
        <v>6.5971000000000002E-2</v>
      </c>
      <c r="I1713" s="124">
        <f>Nonpt_src_summary!K1713</f>
        <v>3.0825999999999999E-2</v>
      </c>
      <c r="J1713" s="124">
        <f>Nonpt_src_summary!L1713</f>
        <v>0</v>
      </c>
      <c r="K1713" s="125">
        <f>Nonpt_src_summary!M1713</f>
        <v>0</v>
      </c>
    </row>
    <row r="1714" spans="1:11">
      <c r="A1714" s="31" t="s">
        <v>151</v>
      </c>
      <c r="B1714" s="31" t="str">
        <f>Nonpt_src_summary!B1714</f>
        <v>Non-tribal</v>
      </c>
      <c r="C1714" s="31">
        <f>Nonpt_src_summary!E1714</f>
        <v>30</v>
      </c>
      <c r="D1714" s="31" t="str">
        <f>Nonpt_src_summary!F1714</f>
        <v>30079</v>
      </c>
      <c r="E1714" s="31" t="str">
        <f>Nonpt_src_summary!G1714</f>
        <v>2310023400</v>
      </c>
      <c r="F1714" s="31" t="str">
        <f>Nonpt_src_summary!H1714</f>
        <v>Dehydrators</v>
      </c>
      <c r="G1714" s="160">
        <f>Nonpt_src_summary!I1714</f>
        <v>0</v>
      </c>
      <c r="H1714" s="124">
        <f>Nonpt_src_summary!J1714</f>
        <v>0</v>
      </c>
      <c r="I1714" s="124">
        <f>Nonpt_src_summary!K1714</f>
        <v>0</v>
      </c>
      <c r="J1714" s="124">
        <f>Nonpt_src_summary!L1714</f>
        <v>0</v>
      </c>
      <c r="K1714" s="125">
        <f>Nonpt_src_summary!M1714</f>
        <v>0</v>
      </c>
    </row>
    <row r="1715" spans="1:11">
      <c r="A1715" s="31" t="s">
        <v>151</v>
      </c>
      <c r="B1715" s="31" t="str">
        <f>Nonpt_src_summary!B1715</f>
        <v>Non-tribal</v>
      </c>
      <c r="C1715" s="31">
        <f>Nonpt_src_summary!E1715</f>
        <v>38</v>
      </c>
      <c r="D1715" s="31" t="str">
        <f>Nonpt_src_summary!F1715</f>
        <v>38075</v>
      </c>
      <c r="E1715" s="31" t="str">
        <f>Nonpt_src_summary!G1715</f>
        <v>2310021400</v>
      </c>
      <c r="F1715" s="31" t="str">
        <f>Nonpt_src_summary!H1715</f>
        <v>Dehydrators</v>
      </c>
      <c r="G1715" s="160">
        <f>Nonpt_src_summary!I1715</f>
        <v>0.150337</v>
      </c>
      <c r="H1715" s="124">
        <f>Nonpt_src_summary!J1715</f>
        <v>1.70062</v>
      </c>
      <c r="I1715" s="124">
        <f>Nonpt_src_summary!K1715</f>
        <v>0.79463899999999998</v>
      </c>
      <c r="J1715" s="124">
        <f>Nonpt_src_summary!L1715</f>
        <v>0</v>
      </c>
      <c r="K1715" s="125">
        <f>Nonpt_src_summary!M1715</f>
        <v>0</v>
      </c>
    </row>
    <row r="1716" spans="1:11">
      <c r="A1716" s="31" t="s">
        <v>151</v>
      </c>
      <c r="B1716" s="31" t="str">
        <f>Nonpt_src_summary!B1716</f>
        <v>Non-tribal</v>
      </c>
      <c r="C1716" s="31">
        <f>Nonpt_src_summary!E1716</f>
        <v>38</v>
      </c>
      <c r="D1716" s="31" t="str">
        <f>Nonpt_src_summary!F1716</f>
        <v>38075</v>
      </c>
      <c r="E1716" s="31" t="str">
        <f>Nonpt_src_summary!G1716</f>
        <v>2310023400</v>
      </c>
      <c r="F1716" s="31" t="str">
        <f>Nonpt_src_summary!H1716</f>
        <v>Dehydrators</v>
      </c>
      <c r="G1716" s="160">
        <f>Nonpt_src_summary!I1716</f>
        <v>0</v>
      </c>
      <c r="H1716" s="124">
        <f>Nonpt_src_summary!J1716</f>
        <v>0</v>
      </c>
      <c r="I1716" s="124">
        <f>Nonpt_src_summary!K1716</f>
        <v>0</v>
      </c>
      <c r="J1716" s="124">
        <f>Nonpt_src_summary!L1716</f>
        <v>0</v>
      </c>
      <c r="K1716" s="125">
        <f>Nonpt_src_summary!M1716</f>
        <v>0</v>
      </c>
    </row>
    <row r="1717" spans="1:11">
      <c r="A1717" s="31" t="s">
        <v>151</v>
      </c>
      <c r="B1717" s="31" t="str">
        <f>Nonpt_src_summary!B1717</f>
        <v>Non-tribal</v>
      </c>
      <c r="C1717" s="31">
        <f>Nonpt_src_summary!E1717</f>
        <v>30</v>
      </c>
      <c r="D1717" s="31" t="str">
        <f>Nonpt_src_summary!F1717</f>
        <v>30083</v>
      </c>
      <c r="E1717" s="31" t="str">
        <f>Nonpt_src_summary!G1717</f>
        <v>2310021400</v>
      </c>
      <c r="F1717" s="31" t="str">
        <f>Nonpt_src_summary!H1717</f>
        <v>Dehydrators</v>
      </c>
      <c r="G1717" s="160">
        <f>Nonpt_src_summary!I1717</f>
        <v>25.314599999999999</v>
      </c>
      <c r="H1717" s="124">
        <f>Nonpt_src_summary!J1717</f>
        <v>286.36</v>
      </c>
      <c r="I1717" s="124">
        <f>Nonpt_src_summary!K1717</f>
        <v>133.80600000000001</v>
      </c>
      <c r="J1717" s="124">
        <f>Nonpt_src_summary!L1717</f>
        <v>0</v>
      </c>
      <c r="K1717" s="125">
        <f>Nonpt_src_summary!M1717</f>
        <v>0</v>
      </c>
    </row>
    <row r="1718" spans="1:11">
      <c r="A1718" s="31" t="s">
        <v>151</v>
      </c>
      <c r="B1718" s="31" t="str">
        <f>Nonpt_src_summary!B1718</f>
        <v>Non-tribal</v>
      </c>
      <c r="C1718" s="31">
        <f>Nonpt_src_summary!E1718</f>
        <v>30</v>
      </c>
      <c r="D1718" s="31" t="str">
        <f>Nonpt_src_summary!F1718</f>
        <v>30083</v>
      </c>
      <c r="E1718" s="31" t="str">
        <f>Nonpt_src_summary!G1718</f>
        <v>2310023400</v>
      </c>
      <c r="F1718" s="31" t="str">
        <f>Nonpt_src_summary!H1718</f>
        <v>Dehydrators</v>
      </c>
      <c r="G1718" s="160">
        <f>Nonpt_src_summary!I1718</f>
        <v>0</v>
      </c>
      <c r="H1718" s="124">
        <f>Nonpt_src_summary!J1718</f>
        <v>0</v>
      </c>
      <c r="I1718" s="124">
        <f>Nonpt_src_summary!K1718</f>
        <v>0</v>
      </c>
      <c r="J1718" s="124">
        <f>Nonpt_src_summary!L1718</f>
        <v>0</v>
      </c>
      <c r="K1718" s="125">
        <f>Nonpt_src_summary!M1718</f>
        <v>0</v>
      </c>
    </row>
    <row r="1719" spans="1:11">
      <c r="A1719" s="31" t="s">
        <v>151</v>
      </c>
      <c r="B1719" s="31" t="str">
        <f>Nonpt_src_summary!B1719</f>
        <v>Non-tribal</v>
      </c>
      <c r="C1719" s="31">
        <f>Nonpt_src_summary!E1719</f>
        <v>30</v>
      </c>
      <c r="D1719" s="31" t="str">
        <f>Nonpt_src_summary!F1719</f>
        <v>30085</v>
      </c>
      <c r="E1719" s="31" t="str">
        <f>Nonpt_src_summary!G1719</f>
        <v>2310021400</v>
      </c>
      <c r="F1719" s="31" t="str">
        <f>Nonpt_src_summary!H1719</f>
        <v>Dehydrators</v>
      </c>
      <c r="G1719" s="160">
        <f>Nonpt_src_summary!I1719</f>
        <v>4.8701431711122609</v>
      </c>
      <c r="H1719" s="124">
        <f>Nonpt_src_summary!J1719</f>
        <v>55.091105279637212</v>
      </c>
      <c r="I1719" s="124">
        <f>Nonpt_src_summary!K1719</f>
        <v>25.742223743189118</v>
      </c>
      <c r="J1719" s="124">
        <f>Nonpt_src_summary!L1719</f>
        <v>0</v>
      </c>
      <c r="K1719" s="125">
        <f>Nonpt_src_summary!M1719</f>
        <v>0</v>
      </c>
    </row>
    <row r="1720" spans="1:11">
      <c r="A1720" s="31" t="s">
        <v>151</v>
      </c>
      <c r="B1720" s="31" t="str">
        <f>Nonpt_src_summary!B1720</f>
        <v>Non-tribal</v>
      </c>
      <c r="C1720" s="31">
        <f>Nonpt_src_summary!E1720</f>
        <v>30</v>
      </c>
      <c r="D1720" s="31" t="str">
        <f>Nonpt_src_summary!F1720</f>
        <v>30085</v>
      </c>
      <c r="E1720" s="31" t="str">
        <f>Nonpt_src_summary!G1720</f>
        <v>2310023400</v>
      </c>
      <c r="F1720" s="31" t="str">
        <f>Nonpt_src_summary!H1720</f>
        <v>Dehydrators</v>
      </c>
      <c r="G1720" s="160">
        <f>Nonpt_src_summary!I1720</f>
        <v>0</v>
      </c>
      <c r="H1720" s="124">
        <f>Nonpt_src_summary!J1720</f>
        <v>0</v>
      </c>
      <c r="I1720" s="124">
        <f>Nonpt_src_summary!K1720</f>
        <v>0</v>
      </c>
      <c r="J1720" s="124">
        <f>Nonpt_src_summary!L1720</f>
        <v>0</v>
      </c>
      <c r="K1720" s="125">
        <f>Nonpt_src_summary!M1720</f>
        <v>0</v>
      </c>
    </row>
    <row r="1721" spans="1:11">
      <c r="A1721" s="31" t="s">
        <v>151</v>
      </c>
      <c r="B1721" s="31" t="str">
        <f>Nonpt_src_summary!B1721</f>
        <v>Non-tribal</v>
      </c>
      <c r="C1721" s="31">
        <f>Nonpt_src_summary!E1721</f>
        <v>30</v>
      </c>
      <c r="D1721" s="31" t="str">
        <f>Nonpt_src_summary!F1721</f>
        <v>30091</v>
      </c>
      <c r="E1721" s="31" t="str">
        <f>Nonpt_src_summary!G1721</f>
        <v>2310021400</v>
      </c>
      <c r="F1721" s="31" t="str">
        <f>Nonpt_src_summary!H1721</f>
        <v>Dehydrators</v>
      </c>
      <c r="G1721" s="160">
        <f>Nonpt_src_summary!I1721</f>
        <v>0.84013596579792715</v>
      </c>
      <c r="H1721" s="124">
        <f>Nonpt_src_summary!J1721</f>
        <v>9.5036343490129784</v>
      </c>
      <c r="I1721" s="124">
        <f>Nonpt_src_summary!K1721</f>
        <v>4.440717263053708</v>
      </c>
      <c r="J1721" s="124">
        <f>Nonpt_src_summary!L1721</f>
        <v>0</v>
      </c>
      <c r="K1721" s="125">
        <f>Nonpt_src_summary!M1721</f>
        <v>0</v>
      </c>
    </row>
    <row r="1722" spans="1:11">
      <c r="A1722" s="31" t="s">
        <v>151</v>
      </c>
      <c r="B1722" s="31" t="str">
        <f>Nonpt_src_summary!B1722</f>
        <v>Non-tribal</v>
      </c>
      <c r="C1722" s="31">
        <f>Nonpt_src_summary!E1722</f>
        <v>30</v>
      </c>
      <c r="D1722" s="31" t="str">
        <f>Nonpt_src_summary!F1722</f>
        <v>30091</v>
      </c>
      <c r="E1722" s="31" t="str">
        <f>Nonpt_src_summary!G1722</f>
        <v>2310023400</v>
      </c>
      <c r="F1722" s="31" t="str">
        <f>Nonpt_src_summary!H1722</f>
        <v>Dehydrators</v>
      </c>
      <c r="G1722" s="160">
        <f>Nonpt_src_summary!I1722</f>
        <v>0</v>
      </c>
      <c r="H1722" s="124">
        <f>Nonpt_src_summary!J1722</f>
        <v>0</v>
      </c>
      <c r="I1722" s="124">
        <f>Nonpt_src_summary!K1722</f>
        <v>0</v>
      </c>
      <c r="J1722" s="124">
        <f>Nonpt_src_summary!L1722</f>
        <v>0</v>
      </c>
      <c r="K1722" s="125">
        <f>Nonpt_src_summary!M1722</f>
        <v>0</v>
      </c>
    </row>
    <row r="1723" spans="1:11">
      <c r="A1723" s="31" t="s">
        <v>151</v>
      </c>
      <c r="B1723" s="31" t="str">
        <f>Nonpt_src_summary!B1723</f>
        <v>Non-tribal</v>
      </c>
      <c r="C1723" s="31">
        <f>Nonpt_src_summary!E1723</f>
        <v>38</v>
      </c>
      <c r="D1723" s="31" t="str">
        <f>Nonpt_src_summary!F1723</f>
        <v>38087</v>
      </c>
      <c r="E1723" s="31" t="str">
        <f>Nonpt_src_summary!G1723</f>
        <v>2310021400</v>
      </c>
      <c r="F1723" s="31" t="str">
        <f>Nonpt_src_summary!H1723</f>
        <v>Dehydrators</v>
      </c>
      <c r="G1723" s="160">
        <f>Nonpt_src_summary!I1723</f>
        <v>0.20984900000000001</v>
      </c>
      <c r="H1723" s="124">
        <f>Nonpt_src_summary!J1723</f>
        <v>2.3738199999999998</v>
      </c>
      <c r="I1723" s="124">
        <f>Nonpt_src_summary!K1723</f>
        <v>1.1092</v>
      </c>
      <c r="J1723" s="124">
        <f>Nonpt_src_summary!L1723</f>
        <v>0</v>
      </c>
      <c r="K1723" s="125">
        <f>Nonpt_src_summary!M1723</f>
        <v>0</v>
      </c>
    </row>
    <row r="1724" spans="1:11">
      <c r="A1724" s="31" t="s">
        <v>151</v>
      </c>
      <c r="B1724" s="31" t="str">
        <f>Nonpt_src_summary!B1724</f>
        <v>Non-tribal</v>
      </c>
      <c r="C1724" s="31">
        <f>Nonpt_src_summary!E1724</f>
        <v>38</v>
      </c>
      <c r="D1724" s="31" t="str">
        <f>Nonpt_src_summary!F1724</f>
        <v>38087</v>
      </c>
      <c r="E1724" s="31" t="str">
        <f>Nonpt_src_summary!G1724</f>
        <v>2310023400</v>
      </c>
      <c r="F1724" s="31" t="str">
        <f>Nonpt_src_summary!H1724</f>
        <v>Dehydrators</v>
      </c>
      <c r="G1724" s="160">
        <f>Nonpt_src_summary!I1724</f>
        <v>0</v>
      </c>
      <c r="H1724" s="124">
        <f>Nonpt_src_summary!J1724</f>
        <v>0</v>
      </c>
      <c r="I1724" s="124">
        <f>Nonpt_src_summary!K1724</f>
        <v>0</v>
      </c>
      <c r="J1724" s="124">
        <f>Nonpt_src_summary!L1724</f>
        <v>0</v>
      </c>
      <c r="K1724" s="125">
        <f>Nonpt_src_summary!M1724</f>
        <v>0</v>
      </c>
    </row>
    <row r="1725" spans="1:11">
      <c r="A1725" s="31" t="s">
        <v>151</v>
      </c>
      <c r="B1725" s="31" t="str">
        <f>Nonpt_src_summary!B1725</f>
        <v>Non-tribal</v>
      </c>
      <c r="C1725" s="31">
        <f>Nonpt_src_summary!E1725</f>
        <v>38</v>
      </c>
      <c r="D1725" s="31" t="str">
        <f>Nonpt_src_summary!F1725</f>
        <v>38089</v>
      </c>
      <c r="E1725" s="31" t="str">
        <f>Nonpt_src_summary!G1725</f>
        <v>2310021400</v>
      </c>
      <c r="F1725" s="31" t="str">
        <f>Nonpt_src_summary!H1725</f>
        <v>Dehydrators</v>
      </c>
      <c r="G1725" s="160">
        <f>Nonpt_src_summary!I1725</f>
        <v>13.8306</v>
      </c>
      <c r="H1725" s="124">
        <f>Nonpt_src_summary!J1725</f>
        <v>156.452</v>
      </c>
      <c r="I1725" s="124">
        <f>Nonpt_src_summary!K1725</f>
        <v>73.104600000000005</v>
      </c>
      <c r="J1725" s="124">
        <f>Nonpt_src_summary!L1725</f>
        <v>0</v>
      </c>
      <c r="K1725" s="125">
        <f>Nonpt_src_summary!M1725</f>
        <v>0</v>
      </c>
    </row>
    <row r="1726" spans="1:11">
      <c r="A1726" s="31" t="s">
        <v>151</v>
      </c>
      <c r="B1726" s="31" t="str">
        <f>Nonpt_src_summary!B1726</f>
        <v>Non-tribal</v>
      </c>
      <c r="C1726" s="31">
        <f>Nonpt_src_summary!E1726</f>
        <v>38</v>
      </c>
      <c r="D1726" s="31" t="str">
        <f>Nonpt_src_summary!F1726</f>
        <v>38089</v>
      </c>
      <c r="E1726" s="31" t="str">
        <f>Nonpt_src_summary!G1726</f>
        <v>2310023400</v>
      </c>
      <c r="F1726" s="31" t="str">
        <f>Nonpt_src_summary!H1726</f>
        <v>Dehydrators</v>
      </c>
      <c r="G1726" s="160">
        <f>Nonpt_src_summary!I1726</f>
        <v>0</v>
      </c>
      <c r="H1726" s="124">
        <f>Nonpt_src_summary!J1726</f>
        <v>0</v>
      </c>
      <c r="I1726" s="124">
        <f>Nonpt_src_summary!K1726</f>
        <v>0</v>
      </c>
      <c r="J1726" s="124">
        <f>Nonpt_src_summary!L1726</f>
        <v>0</v>
      </c>
      <c r="K1726" s="125">
        <f>Nonpt_src_summary!M1726</f>
        <v>0</v>
      </c>
    </row>
    <row r="1727" spans="1:11">
      <c r="A1727" s="31" t="s">
        <v>151</v>
      </c>
      <c r="B1727" s="31" t="str">
        <f>Nonpt_src_summary!B1727</f>
        <v>Non-tribal</v>
      </c>
      <c r="C1727" s="31">
        <f>Nonpt_src_summary!E1727</f>
        <v>30</v>
      </c>
      <c r="D1727" s="31" t="str">
        <f>Nonpt_src_summary!F1727</f>
        <v>30105</v>
      </c>
      <c r="E1727" s="31" t="str">
        <f>Nonpt_src_summary!G1727</f>
        <v>2310021400</v>
      </c>
      <c r="F1727" s="31" t="str">
        <f>Nonpt_src_summary!H1727</f>
        <v>Dehydrators</v>
      </c>
      <c r="G1727" s="160">
        <f>Nonpt_src_summary!I1727</f>
        <v>1.7230399999999999</v>
      </c>
      <c r="H1727" s="124">
        <f>Nonpt_src_summary!J1727</f>
        <v>19.491099999999999</v>
      </c>
      <c r="I1727" s="124">
        <f>Nonpt_src_summary!K1727</f>
        <v>9.1075199999999992</v>
      </c>
      <c r="J1727" s="124">
        <f>Nonpt_src_summary!L1727</f>
        <v>0</v>
      </c>
      <c r="K1727" s="125">
        <f>Nonpt_src_summary!M1727</f>
        <v>0</v>
      </c>
    </row>
    <row r="1728" spans="1:11">
      <c r="A1728" s="31" t="s">
        <v>151</v>
      </c>
      <c r="B1728" s="31" t="str">
        <f>Nonpt_src_summary!B1728</f>
        <v>Non-tribal</v>
      </c>
      <c r="C1728" s="31">
        <f>Nonpt_src_summary!E1728</f>
        <v>30</v>
      </c>
      <c r="D1728" s="31" t="str">
        <f>Nonpt_src_summary!F1728</f>
        <v>30105</v>
      </c>
      <c r="E1728" s="31" t="str">
        <f>Nonpt_src_summary!G1728</f>
        <v>2310023400</v>
      </c>
      <c r="F1728" s="31" t="str">
        <f>Nonpt_src_summary!H1728</f>
        <v>Dehydrators</v>
      </c>
      <c r="G1728" s="160">
        <f>Nonpt_src_summary!I1728</f>
        <v>0</v>
      </c>
      <c r="H1728" s="124">
        <f>Nonpt_src_summary!J1728</f>
        <v>0</v>
      </c>
      <c r="I1728" s="124">
        <f>Nonpt_src_summary!K1728</f>
        <v>0</v>
      </c>
      <c r="J1728" s="124">
        <f>Nonpt_src_summary!L1728</f>
        <v>0</v>
      </c>
      <c r="K1728" s="125">
        <f>Nonpt_src_summary!M1728</f>
        <v>0</v>
      </c>
    </row>
    <row r="1729" spans="1:11">
      <c r="A1729" s="31" t="s">
        <v>151</v>
      </c>
      <c r="B1729" s="31" t="str">
        <f>Nonpt_src_summary!B1729</f>
        <v>Non-tribal</v>
      </c>
      <c r="C1729" s="31">
        <f>Nonpt_src_summary!E1729</f>
        <v>38</v>
      </c>
      <c r="D1729" s="31" t="str">
        <f>Nonpt_src_summary!F1729</f>
        <v>38101</v>
      </c>
      <c r="E1729" s="31" t="str">
        <f>Nonpt_src_summary!G1729</f>
        <v>2310021400</v>
      </c>
      <c r="F1729" s="31" t="str">
        <f>Nonpt_src_summary!H1729</f>
        <v>Dehydrators</v>
      </c>
      <c r="G1729" s="160">
        <f>Nonpt_src_summary!I1729</f>
        <v>1.4703000000000001E-2</v>
      </c>
      <c r="H1729" s="124">
        <f>Nonpt_src_summary!J1729</f>
        <v>0.166321</v>
      </c>
      <c r="I1729" s="124">
        <f>Nonpt_src_summary!K1729</f>
        <v>7.7716099999999996E-2</v>
      </c>
      <c r="J1729" s="124">
        <f>Nonpt_src_summary!L1729</f>
        <v>0</v>
      </c>
      <c r="K1729" s="125">
        <f>Nonpt_src_summary!M1729</f>
        <v>0</v>
      </c>
    </row>
    <row r="1730" spans="1:11">
      <c r="A1730" s="31" t="s">
        <v>151</v>
      </c>
      <c r="B1730" s="31" t="str">
        <f>Nonpt_src_summary!B1730</f>
        <v>Non-tribal</v>
      </c>
      <c r="C1730" s="31">
        <f>Nonpt_src_summary!E1730</f>
        <v>38</v>
      </c>
      <c r="D1730" s="31" t="str">
        <f>Nonpt_src_summary!F1730</f>
        <v>38101</v>
      </c>
      <c r="E1730" s="31" t="str">
        <f>Nonpt_src_summary!G1730</f>
        <v>2310023400</v>
      </c>
      <c r="F1730" s="31" t="str">
        <f>Nonpt_src_summary!H1730</f>
        <v>Dehydrators</v>
      </c>
      <c r="G1730" s="160">
        <f>Nonpt_src_summary!I1730</f>
        <v>0</v>
      </c>
      <c r="H1730" s="124">
        <f>Nonpt_src_summary!J1730</f>
        <v>0</v>
      </c>
      <c r="I1730" s="124">
        <f>Nonpt_src_summary!K1730</f>
        <v>0</v>
      </c>
      <c r="J1730" s="124">
        <f>Nonpt_src_summary!L1730</f>
        <v>0</v>
      </c>
      <c r="K1730" s="125">
        <f>Nonpt_src_summary!M1730</f>
        <v>0</v>
      </c>
    </row>
    <row r="1731" spans="1:11">
      <c r="A1731" s="31" t="s">
        <v>151</v>
      </c>
      <c r="B1731" s="31" t="str">
        <f>Nonpt_src_summary!B1731</f>
        <v>Non-tribal</v>
      </c>
      <c r="C1731" s="31">
        <f>Nonpt_src_summary!E1731</f>
        <v>30</v>
      </c>
      <c r="D1731" s="31" t="str">
        <f>Nonpt_src_summary!F1731</f>
        <v>30109</v>
      </c>
      <c r="E1731" s="31" t="str">
        <f>Nonpt_src_summary!G1731</f>
        <v>2310021400</v>
      </c>
      <c r="F1731" s="31" t="str">
        <f>Nonpt_src_summary!H1731</f>
        <v>Dehydrators</v>
      </c>
      <c r="G1731" s="160">
        <f>Nonpt_src_summary!I1731</f>
        <v>0.57933999999999997</v>
      </c>
      <c r="H1731" s="124">
        <f>Nonpt_src_summary!J1731</f>
        <v>6.5534999999999997</v>
      </c>
      <c r="I1731" s="124">
        <f>Nonpt_src_summary!K1731</f>
        <v>3.0622199999999999</v>
      </c>
      <c r="J1731" s="124">
        <f>Nonpt_src_summary!L1731</f>
        <v>0</v>
      </c>
      <c r="K1731" s="125">
        <f>Nonpt_src_summary!M1731</f>
        <v>0</v>
      </c>
    </row>
    <row r="1732" spans="1:11">
      <c r="A1732" s="31" t="s">
        <v>151</v>
      </c>
      <c r="B1732" s="31" t="str">
        <f>Nonpt_src_summary!B1732</f>
        <v>Non-tribal</v>
      </c>
      <c r="C1732" s="31">
        <f>Nonpt_src_summary!E1732</f>
        <v>30</v>
      </c>
      <c r="D1732" s="31" t="str">
        <f>Nonpt_src_summary!F1732</f>
        <v>30109</v>
      </c>
      <c r="E1732" s="31" t="str">
        <f>Nonpt_src_summary!G1732</f>
        <v>2310023400</v>
      </c>
      <c r="F1732" s="31" t="str">
        <f>Nonpt_src_summary!H1732</f>
        <v>Dehydrators</v>
      </c>
      <c r="G1732" s="160">
        <f>Nonpt_src_summary!I1732</f>
        <v>0</v>
      </c>
      <c r="H1732" s="124">
        <f>Nonpt_src_summary!J1732</f>
        <v>0</v>
      </c>
      <c r="I1732" s="124">
        <f>Nonpt_src_summary!K1732</f>
        <v>0</v>
      </c>
      <c r="J1732" s="124">
        <f>Nonpt_src_summary!L1732</f>
        <v>0</v>
      </c>
      <c r="K1732" s="125">
        <f>Nonpt_src_summary!M1732</f>
        <v>0</v>
      </c>
    </row>
    <row r="1733" spans="1:11">
      <c r="A1733" s="31" t="s">
        <v>151</v>
      </c>
      <c r="B1733" s="31" t="str">
        <f>Nonpt_src_summary!B1733</f>
        <v>Non-tribal</v>
      </c>
      <c r="C1733" s="31">
        <f>Nonpt_src_summary!E1733</f>
        <v>38</v>
      </c>
      <c r="D1733" s="31" t="str">
        <f>Nonpt_src_summary!F1733</f>
        <v>38105</v>
      </c>
      <c r="E1733" s="31" t="str">
        <f>Nonpt_src_summary!G1733</f>
        <v>2310021400</v>
      </c>
      <c r="F1733" s="31" t="str">
        <f>Nonpt_src_summary!H1733</f>
        <v>Dehydrators</v>
      </c>
      <c r="G1733" s="160">
        <f>Nonpt_src_summary!I1733</f>
        <v>118.983</v>
      </c>
      <c r="H1733" s="124">
        <f>Nonpt_src_summary!J1733</f>
        <v>1345.94</v>
      </c>
      <c r="I1733" s="124">
        <f>Nonpt_src_summary!K1733</f>
        <v>628.91200000000003</v>
      </c>
      <c r="J1733" s="124">
        <f>Nonpt_src_summary!L1733</f>
        <v>0</v>
      </c>
      <c r="K1733" s="125">
        <f>Nonpt_src_summary!M1733</f>
        <v>0</v>
      </c>
    </row>
    <row r="1734" spans="1:11">
      <c r="A1734" s="31" t="s">
        <v>151</v>
      </c>
      <c r="B1734" s="31" t="str">
        <f>Nonpt_src_summary!B1734</f>
        <v>Non-tribal</v>
      </c>
      <c r="C1734" s="31">
        <f>Nonpt_src_summary!E1734</f>
        <v>38</v>
      </c>
      <c r="D1734" s="31" t="str">
        <f>Nonpt_src_summary!F1734</f>
        <v>38105</v>
      </c>
      <c r="E1734" s="31" t="str">
        <f>Nonpt_src_summary!G1734</f>
        <v>2310023400</v>
      </c>
      <c r="F1734" s="31" t="str">
        <f>Nonpt_src_summary!H1734</f>
        <v>Dehydrators</v>
      </c>
      <c r="G1734" s="160">
        <f>Nonpt_src_summary!I1734</f>
        <v>0</v>
      </c>
      <c r="H1734" s="124">
        <f>Nonpt_src_summary!J1734</f>
        <v>0</v>
      </c>
      <c r="I1734" s="124">
        <f>Nonpt_src_summary!K1734</f>
        <v>0</v>
      </c>
      <c r="J1734" s="124">
        <f>Nonpt_src_summary!L1734</f>
        <v>0</v>
      </c>
      <c r="K1734" s="125">
        <f>Nonpt_src_summary!M1734</f>
        <v>0</v>
      </c>
    </row>
    <row r="1735" spans="1:11">
      <c r="A1735" s="31" t="s">
        <v>151</v>
      </c>
      <c r="B1735" s="31" t="str">
        <f>Nonpt_src_summary!B1735</f>
        <v>Non-tribal</v>
      </c>
      <c r="C1735" s="31">
        <f>Nonpt_src_summary!E1735</f>
        <v>38</v>
      </c>
      <c r="D1735" s="31" t="str">
        <f>Nonpt_src_summary!F1735</f>
        <v>38007</v>
      </c>
      <c r="E1735" s="31" t="str">
        <f>Nonpt_src_summary!G1735</f>
        <v>2310000220</v>
      </c>
      <c r="F1735" s="31" t="str">
        <f>Nonpt_src_summary!H1735</f>
        <v>Drill Rigs</v>
      </c>
      <c r="G1735" s="160">
        <f>Nonpt_src_summary!I1735</f>
        <v>323.33600000000001</v>
      </c>
      <c r="H1735" s="124">
        <f>Nonpt_src_summary!J1735</f>
        <v>20.405999999999999</v>
      </c>
      <c r="I1735" s="124">
        <f>Nonpt_src_summary!K1735</f>
        <v>73.084599999999995</v>
      </c>
      <c r="J1735" s="124">
        <f>Nonpt_src_summary!L1735</f>
        <v>0.55451099999999998</v>
      </c>
      <c r="K1735" s="125">
        <f>Nonpt_src_summary!M1735</f>
        <v>12.587400000000001</v>
      </c>
    </row>
    <row r="1736" spans="1:11">
      <c r="A1736" s="31" t="s">
        <v>151</v>
      </c>
      <c r="B1736" s="31" t="str">
        <f>Nonpt_src_summary!B1736</f>
        <v>Non-tribal</v>
      </c>
      <c r="C1736" s="31">
        <f>Nonpt_src_summary!E1736</f>
        <v>38</v>
      </c>
      <c r="D1736" s="31" t="str">
        <f>Nonpt_src_summary!F1736</f>
        <v>38009</v>
      </c>
      <c r="E1736" s="31" t="str">
        <f>Nonpt_src_summary!G1736</f>
        <v>2310000220</v>
      </c>
      <c r="F1736" s="31" t="str">
        <f>Nonpt_src_summary!H1736</f>
        <v>Drill Rigs</v>
      </c>
      <c r="G1736" s="160">
        <f>Nonpt_src_summary!I1736</f>
        <v>245.58699999999999</v>
      </c>
      <c r="H1736" s="124">
        <f>Nonpt_src_summary!J1736</f>
        <v>15.4992</v>
      </c>
      <c r="I1736" s="124">
        <f>Nonpt_src_summary!K1736</f>
        <v>55.510899999999999</v>
      </c>
      <c r="J1736" s="124">
        <f>Nonpt_src_summary!L1736</f>
        <v>0.42117500000000002</v>
      </c>
      <c r="K1736" s="125">
        <f>Nonpt_src_summary!M1736</f>
        <v>9.56067</v>
      </c>
    </row>
    <row r="1737" spans="1:11">
      <c r="A1737" s="31" t="s">
        <v>151</v>
      </c>
      <c r="B1737" s="31" t="str">
        <f>Nonpt_src_summary!B1737</f>
        <v>Non-tribal</v>
      </c>
      <c r="C1737" s="31">
        <f>Nonpt_src_summary!E1737</f>
        <v>38</v>
      </c>
      <c r="D1737" s="31" t="str">
        <f>Nonpt_src_summary!F1737</f>
        <v>38011</v>
      </c>
      <c r="E1737" s="31" t="str">
        <f>Nonpt_src_summary!G1737</f>
        <v>2310000220</v>
      </c>
      <c r="F1737" s="31" t="str">
        <f>Nonpt_src_summary!H1737</f>
        <v>Drill Rigs</v>
      </c>
      <c r="G1737" s="160">
        <f>Nonpt_src_summary!I1737</f>
        <v>56.463200000000001</v>
      </c>
      <c r="H1737" s="124">
        <f>Nonpt_src_summary!J1737</f>
        <v>3.56345</v>
      </c>
      <c r="I1737" s="124">
        <f>Nonpt_src_summary!K1737</f>
        <v>12.762600000000001</v>
      </c>
      <c r="J1737" s="124">
        <f>Nonpt_src_summary!L1737</f>
        <v>9.6832799999999997E-2</v>
      </c>
      <c r="K1737" s="125">
        <f>Nonpt_src_summary!M1737</f>
        <v>2.1981000000000002</v>
      </c>
    </row>
    <row r="1738" spans="1:11">
      <c r="A1738" s="31" t="s">
        <v>151</v>
      </c>
      <c r="B1738" s="31" t="str">
        <f>Nonpt_src_summary!B1738</f>
        <v>Non-tribal</v>
      </c>
      <c r="C1738" s="31">
        <f>Nonpt_src_summary!E1738</f>
        <v>38</v>
      </c>
      <c r="D1738" s="31" t="str">
        <f>Nonpt_src_summary!F1738</f>
        <v>38013</v>
      </c>
      <c r="E1738" s="31" t="str">
        <f>Nonpt_src_summary!G1738</f>
        <v>2310000220</v>
      </c>
      <c r="F1738" s="31" t="str">
        <f>Nonpt_src_summary!H1738</f>
        <v>Drill Rigs</v>
      </c>
      <c r="G1738" s="160">
        <f>Nonpt_src_summary!I1738</f>
        <v>470.06700000000001</v>
      </c>
      <c r="H1738" s="124">
        <f>Nonpt_src_summary!J1738</f>
        <v>29.666399999999999</v>
      </c>
      <c r="I1738" s="124">
        <f>Nonpt_src_summary!K1738</f>
        <v>106.251</v>
      </c>
      <c r="J1738" s="124">
        <f>Nonpt_src_summary!L1738</f>
        <v>0.80615099999999995</v>
      </c>
      <c r="K1738" s="125">
        <f>Nonpt_src_summary!M1738</f>
        <v>18.299600000000002</v>
      </c>
    </row>
    <row r="1739" spans="1:11">
      <c r="A1739" s="31" t="s">
        <v>151</v>
      </c>
      <c r="B1739" s="31" t="str">
        <f>Nonpt_src_summary!B1739</f>
        <v>Non-tribal</v>
      </c>
      <c r="C1739" s="31">
        <f>Nonpt_src_summary!E1739</f>
        <v>30</v>
      </c>
      <c r="D1739" s="31" t="str">
        <f>Nonpt_src_summary!F1739</f>
        <v>30021</v>
      </c>
      <c r="E1739" s="31" t="str">
        <f>Nonpt_src_summary!G1739</f>
        <v>2310000220</v>
      </c>
      <c r="F1739" s="31" t="str">
        <f>Nonpt_src_summary!H1739</f>
        <v>Drill Rigs</v>
      </c>
      <c r="G1739" s="160">
        <f>Nonpt_src_summary!I1739</f>
        <v>16.8507</v>
      </c>
      <c r="H1739" s="124">
        <f>Nonpt_src_summary!J1739</f>
        <v>1.0634600000000001</v>
      </c>
      <c r="I1739" s="124">
        <f>Nonpt_src_summary!K1739</f>
        <v>3.8088199999999999</v>
      </c>
      <c r="J1739" s="124">
        <f>Nonpt_src_summary!L1739</f>
        <v>2.8898500000000001E-2</v>
      </c>
      <c r="K1739" s="125">
        <f>Nonpt_src_summary!M1739</f>
        <v>0.65599499999999999</v>
      </c>
    </row>
    <row r="1740" spans="1:11">
      <c r="A1740" s="31" t="s">
        <v>151</v>
      </c>
      <c r="B1740" s="31" t="str">
        <f>Nonpt_src_summary!B1740</f>
        <v>Non-tribal</v>
      </c>
      <c r="C1740" s="31">
        <f>Nonpt_src_summary!E1740</f>
        <v>38</v>
      </c>
      <c r="D1740" s="31" t="str">
        <f>Nonpt_src_summary!F1740</f>
        <v>38023</v>
      </c>
      <c r="E1740" s="31" t="str">
        <f>Nonpt_src_summary!G1740</f>
        <v>2310000220</v>
      </c>
      <c r="F1740" s="31" t="str">
        <f>Nonpt_src_summary!H1740</f>
        <v>Drill Rigs</v>
      </c>
      <c r="G1740" s="160">
        <f>Nonpt_src_summary!I1740</f>
        <v>1221.46</v>
      </c>
      <c r="H1740" s="124">
        <f>Nonpt_src_summary!J1740</f>
        <v>77.087699999999998</v>
      </c>
      <c r="I1740" s="124">
        <f>Nonpt_src_summary!K1740</f>
        <v>276.09100000000001</v>
      </c>
      <c r="J1740" s="124">
        <f>Nonpt_src_summary!L1740</f>
        <v>2.09477</v>
      </c>
      <c r="K1740" s="125">
        <f>Nonpt_src_summary!M1740</f>
        <v>47.551400000000001</v>
      </c>
    </row>
    <row r="1741" spans="1:11">
      <c r="A1741" s="31" t="s">
        <v>151</v>
      </c>
      <c r="B1741" s="31" t="str">
        <f>Nonpt_src_summary!B1741</f>
        <v>Non-tribal</v>
      </c>
      <c r="C1741" s="31">
        <f>Nonpt_src_summary!E1741</f>
        <v>38</v>
      </c>
      <c r="D1741" s="31" t="str">
        <f>Nonpt_src_summary!F1741</f>
        <v>38025</v>
      </c>
      <c r="E1741" s="31" t="str">
        <f>Nonpt_src_summary!G1741</f>
        <v>2310000220</v>
      </c>
      <c r="F1741" s="31" t="str">
        <f>Nonpt_src_summary!H1741</f>
        <v>Drill Rigs</v>
      </c>
      <c r="G1741" s="160">
        <f>Nonpt_src_summary!I1741</f>
        <v>2023.4437685459939</v>
      </c>
      <c r="H1741" s="124">
        <f>Nonpt_src_summary!J1741</f>
        <v>127.70157863501484</v>
      </c>
      <c r="I1741" s="124">
        <f>Nonpt_src_summary!K1741</f>
        <v>457.36572106824929</v>
      </c>
      <c r="J1741" s="124">
        <f>Nonpt_src_summary!L1741</f>
        <v>3.4701446884272995</v>
      </c>
      <c r="K1741" s="125">
        <f>Nonpt_src_summary!M1741</f>
        <v>78.772599406528187</v>
      </c>
    </row>
    <row r="1742" spans="1:11">
      <c r="A1742" s="31" t="s">
        <v>151</v>
      </c>
      <c r="B1742" s="31" t="str">
        <f>Nonpt_src_summary!B1742</f>
        <v>Non-tribal</v>
      </c>
      <c r="C1742" s="31">
        <f>Nonpt_src_summary!E1742</f>
        <v>30</v>
      </c>
      <c r="D1742" s="31" t="str">
        <f>Nonpt_src_summary!F1742</f>
        <v>30025</v>
      </c>
      <c r="E1742" s="31" t="str">
        <f>Nonpt_src_summary!G1742</f>
        <v>2310000220</v>
      </c>
      <c r="F1742" s="31" t="str">
        <f>Nonpt_src_summary!H1742</f>
        <v>Drill Rigs</v>
      </c>
      <c r="G1742" s="160">
        <f>Nonpt_src_summary!I1742</f>
        <v>27.945399999999999</v>
      </c>
      <c r="H1742" s="124">
        <f>Nonpt_src_summary!J1742</f>
        <v>1.76366</v>
      </c>
      <c r="I1742" s="124">
        <f>Nonpt_src_summary!K1742</f>
        <v>6.3165899999999997</v>
      </c>
      <c r="J1742" s="124">
        <f>Nonpt_src_summary!L1742</f>
        <v>4.7925599999999999E-2</v>
      </c>
      <c r="K1742" s="125">
        <f>Nonpt_src_summary!M1742</f>
        <v>1.0879099999999999</v>
      </c>
    </row>
    <row r="1743" spans="1:11">
      <c r="A1743" s="31" t="s">
        <v>151</v>
      </c>
      <c r="B1743" s="31" t="str">
        <f>Nonpt_src_summary!B1743</f>
        <v>Non-tribal</v>
      </c>
      <c r="C1743" s="31">
        <f>Nonpt_src_summary!E1743</f>
        <v>38</v>
      </c>
      <c r="D1743" s="31" t="str">
        <f>Nonpt_src_summary!F1743</f>
        <v>38033</v>
      </c>
      <c r="E1743" s="31" t="str">
        <f>Nonpt_src_summary!G1743</f>
        <v>2310000220</v>
      </c>
      <c r="F1743" s="31" t="str">
        <f>Nonpt_src_summary!H1743</f>
        <v>Drill Rigs</v>
      </c>
      <c r="G1743" s="160">
        <f>Nonpt_src_summary!I1743</f>
        <v>17.292899999999999</v>
      </c>
      <c r="H1743" s="124">
        <f>Nonpt_src_summary!J1743</f>
        <v>1.09137</v>
      </c>
      <c r="I1743" s="124">
        <f>Nonpt_src_summary!K1743</f>
        <v>3.90876</v>
      </c>
      <c r="J1743" s="124">
        <f>Nonpt_src_summary!L1743</f>
        <v>2.9656800000000001E-2</v>
      </c>
      <c r="K1743" s="125">
        <f>Nonpt_src_summary!M1743</f>
        <v>0.67320899999999995</v>
      </c>
    </row>
    <row r="1744" spans="1:11">
      <c r="A1744" s="31" t="s">
        <v>151</v>
      </c>
      <c r="B1744" s="31" t="str">
        <f>Nonpt_src_summary!B1744</f>
        <v>Non-tribal</v>
      </c>
      <c r="C1744" s="31">
        <f>Nonpt_src_summary!E1744</f>
        <v>46</v>
      </c>
      <c r="D1744" s="31" t="str">
        <f>Nonpt_src_summary!F1744</f>
        <v>46063</v>
      </c>
      <c r="E1744" s="31" t="str">
        <f>Nonpt_src_summary!G1744</f>
        <v>2310000220</v>
      </c>
      <c r="F1744" s="31" t="str">
        <f>Nonpt_src_summary!H1744</f>
        <v>Drill Rigs</v>
      </c>
      <c r="G1744" s="160">
        <f>Nonpt_src_summary!I1744</f>
        <v>107.857</v>
      </c>
      <c r="H1744" s="124">
        <f>Nonpt_src_summary!J1744</f>
        <v>6.8069499999999996</v>
      </c>
      <c r="I1744" s="124">
        <f>Nonpt_src_summary!K1744</f>
        <v>24.379200000000001</v>
      </c>
      <c r="J1744" s="124">
        <f>Nonpt_src_summary!L1744</f>
        <v>0.184971</v>
      </c>
      <c r="K1744" s="125">
        <f>Nonpt_src_summary!M1744</f>
        <v>4.1988500000000002</v>
      </c>
    </row>
    <row r="1745" spans="1:11">
      <c r="A1745" s="31" t="s">
        <v>151</v>
      </c>
      <c r="B1745" s="31" t="str">
        <f>Nonpt_src_summary!B1745</f>
        <v>Non-tribal</v>
      </c>
      <c r="C1745" s="31">
        <f>Nonpt_src_summary!E1745</f>
        <v>30</v>
      </c>
      <c r="D1745" s="31" t="str">
        <f>Nonpt_src_summary!F1745</f>
        <v>30055</v>
      </c>
      <c r="E1745" s="31" t="str">
        <f>Nonpt_src_summary!G1745</f>
        <v>2310000220</v>
      </c>
      <c r="F1745" s="31" t="str">
        <f>Nonpt_src_summary!H1745</f>
        <v>Drill Rigs</v>
      </c>
      <c r="G1745" s="160">
        <f>Nonpt_src_summary!I1745</f>
        <v>7.5723099999999999</v>
      </c>
      <c r="H1745" s="124">
        <f>Nonpt_src_summary!J1745</f>
        <v>0.47789599999999999</v>
      </c>
      <c r="I1745" s="124">
        <f>Nonpt_src_summary!K1745</f>
        <v>1.7116</v>
      </c>
      <c r="J1745" s="124">
        <f>Nonpt_src_summary!L1745</f>
        <v>1.2986299999999999E-2</v>
      </c>
      <c r="K1745" s="125">
        <f>Nonpt_src_summary!M1745</f>
        <v>0.29478900000000002</v>
      </c>
    </row>
    <row r="1746" spans="1:11">
      <c r="A1746" s="31" t="s">
        <v>151</v>
      </c>
      <c r="B1746" s="31" t="str">
        <f>Nonpt_src_summary!B1746</f>
        <v>Non-tribal</v>
      </c>
      <c r="C1746" s="31">
        <f>Nonpt_src_summary!E1746</f>
        <v>38</v>
      </c>
      <c r="D1746" s="31" t="str">
        <f>Nonpt_src_summary!F1746</f>
        <v>38049</v>
      </c>
      <c r="E1746" s="31" t="str">
        <f>Nonpt_src_summary!G1746</f>
        <v>2310000220</v>
      </c>
      <c r="F1746" s="31" t="str">
        <f>Nonpt_src_summary!H1746</f>
        <v>Drill Rigs</v>
      </c>
      <c r="G1746" s="160">
        <f>Nonpt_src_summary!I1746</f>
        <v>7.5958300000000003</v>
      </c>
      <c r="H1746" s="124">
        <f>Nonpt_src_summary!J1746</f>
        <v>0.47937999999999997</v>
      </c>
      <c r="I1746" s="124">
        <f>Nonpt_src_summary!K1746</f>
        <v>1.7169099999999999</v>
      </c>
      <c r="J1746" s="124">
        <f>Nonpt_src_summary!L1746</f>
        <v>1.3026599999999999E-2</v>
      </c>
      <c r="K1746" s="125">
        <f>Nonpt_src_summary!M1746</f>
        <v>0.29570400000000002</v>
      </c>
    </row>
    <row r="1747" spans="1:11">
      <c r="A1747" s="31" t="s">
        <v>151</v>
      </c>
      <c r="B1747" s="31" t="str">
        <f>Nonpt_src_summary!B1747</f>
        <v>Non-tribal</v>
      </c>
      <c r="C1747" s="31">
        <f>Nonpt_src_summary!E1747</f>
        <v>38</v>
      </c>
      <c r="D1747" s="31" t="str">
        <f>Nonpt_src_summary!F1747</f>
        <v>38053</v>
      </c>
      <c r="E1747" s="31" t="str">
        <f>Nonpt_src_summary!G1747</f>
        <v>2310000220</v>
      </c>
      <c r="F1747" s="31" t="str">
        <f>Nonpt_src_summary!H1747</f>
        <v>Drill Rigs</v>
      </c>
      <c r="G1747" s="160">
        <f>Nonpt_src_summary!I1747</f>
        <v>8007.2937232845898</v>
      </c>
      <c r="H1747" s="124">
        <f>Nonpt_src_summary!J1747</f>
        <v>505.34840044994377</v>
      </c>
      <c r="I1747" s="124">
        <f>Nonpt_src_summary!K1747</f>
        <v>1809.9159955005623</v>
      </c>
      <c r="J1747" s="124">
        <f>Nonpt_src_summary!L1747</f>
        <v>13.732260742407199</v>
      </c>
      <c r="K1747" s="125">
        <f>Nonpt_src_summary!M1747</f>
        <v>311.72271428571429</v>
      </c>
    </row>
    <row r="1748" spans="1:11">
      <c r="A1748" s="31" t="s">
        <v>151</v>
      </c>
      <c r="B1748" s="31" t="str">
        <f>Nonpt_src_summary!B1748</f>
        <v>Non-tribal</v>
      </c>
      <c r="C1748" s="31">
        <f>Nonpt_src_summary!E1748</f>
        <v>38</v>
      </c>
      <c r="D1748" s="31" t="str">
        <f>Nonpt_src_summary!F1748</f>
        <v>38055</v>
      </c>
      <c r="E1748" s="31" t="str">
        <f>Nonpt_src_summary!G1748</f>
        <v>2310000220</v>
      </c>
      <c r="F1748" s="31" t="str">
        <f>Nonpt_src_summary!H1748</f>
        <v>Drill Rigs</v>
      </c>
      <c r="G1748" s="160">
        <f>Nonpt_src_summary!I1748</f>
        <v>0</v>
      </c>
      <c r="H1748" s="124">
        <f>Nonpt_src_summary!J1748</f>
        <v>0</v>
      </c>
      <c r="I1748" s="124">
        <f>Nonpt_src_summary!K1748</f>
        <v>0</v>
      </c>
      <c r="J1748" s="124">
        <f>Nonpt_src_summary!L1748</f>
        <v>0</v>
      </c>
      <c r="K1748" s="125">
        <f>Nonpt_src_summary!M1748</f>
        <v>0</v>
      </c>
    </row>
    <row r="1749" spans="1:11">
      <c r="A1749" s="31" t="s">
        <v>151</v>
      </c>
      <c r="B1749" s="31" t="str">
        <f>Nonpt_src_summary!B1749</f>
        <v>Non-tribal</v>
      </c>
      <c r="C1749" s="31">
        <f>Nonpt_src_summary!E1749</f>
        <v>38</v>
      </c>
      <c r="D1749" s="31" t="str">
        <f>Nonpt_src_summary!F1749</f>
        <v>38061</v>
      </c>
      <c r="E1749" s="31" t="str">
        <f>Nonpt_src_summary!G1749</f>
        <v>2310000220</v>
      </c>
      <c r="F1749" s="31" t="str">
        <f>Nonpt_src_summary!H1749</f>
        <v>Drill Rigs</v>
      </c>
      <c r="G1749" s="160">
        <f>Nonpt_src_summary!I1749</f>
        <v>2853.0488937093273</v>
      </c>
      <c r="H1749" s="124">
        <f>Nonpt_src_summary!J1749</f>
        <v>180.05849674620387</v>
      </c>
      <c r="I1749" s="124">
        <f>Nonpt_src_summary!K1749</f>
        <v>644.88380043383938</v>
      </c>
      <c r="J1749" s="124">
        <f>Nonpt_src_summary!L1749</f>
        <v>4.8928940780911061</v>
      </c>
      <c r="K1749" s="125">
        <f>Nonpt_src_summary!M1749</f>
        <v>111.06873752711495</v>
      </c>
    </row>
    <row r="1750" spans="1:11">
      <c r="A1750" s="31" t="s">
        <v>151</v>
      </c>
      <c r="B1750" s="31" t="str">
        <f>Nonpt_src_summary!B1750</f>
        <v>Non-tribal</v>
      </c>
      <c r="C1750" s="31">
        <f>Nonpt_src_summary!E1750</f>
        <v>38</v>
      </c>
      <c r="D1750" s="31" t="str">
        <f>Nonpt_src_summary!F1750</f>
        <v>38075</v>
      </c>
      <c r="E1750" s="31" t="str">
        <f>Nonpt_src_summary!G1750</f>
        <v>2310000220</v>
      </c>
      <c r="F1750" s="31" t="str">
        <f>Nonpt_src_summary!H1750</f>
        <v>Drill Rigs</v>
      </c>
      <c r="G1750" s="160">
        <f>Nonpt_src_summary!I1750</f>
        <v>53.036799999999999</v>
      </c>
      <c r="H1750" s="124">
        <f>Nonpt_src_summary!J1750</f>
        <v>3.3472</v>
      </c>
      <c r="I1750" s="124">
        <f>Nonpt_src_summary!K1750</f>
        <v>11.988099999999999</v>
      </c>
      <c r="J1750" s="124">
        <f>Nonpt_src_summary!L1750</f>
        <v>9.0956599999999999E-2</v>
      </c>
      <c r="K1750" s="125">
        <f>Nonpt_src_summary!M1750</f>
        <v>2.0647199999999999</v>
      </c>
    </row>
    <row r="1751" spans="1:11">
      <c r="A1751" s="31" t="s">
        <v>151</v>
      </c>
      <c r="B1751" s="31" t="str">
        <f>Nonpt_src_summary!B1751</f>
        <v>Non-tribal</v>
      </c>
      <c r="C1751" s="31">
        <f>Nonpt_src_summary!E1751</f>
        <v>30</v>
      </c>
      <c r="D1751" s="31" t="str">
        <f>Nonpt_src_summary!F1751</f>
        <v>30083</v>
      </c>
      <c r="E1751" s="31" t="str">
        <f>Nonpt_src_summary!G1751</f>
        <v>2310000220</v>
      </c>
      <c r="F1751" s="31" t="str">
        <f>Nonpt_src_summary!H1751</f>
        <v>Drill Rigs</v>
      </c>
      <c r="G1751" s="160">
        <f>Nonpt_src_summary!I1751</f>
        <v>1128.26</v>
      </c>
      <c r="H1751" s="124">
        <f>Nonpt_src_summary!J1751</f>
        <v>71.205500000000001</v>
      </c>
      <c r="I1751" s="124">
        <f>Nonpt_src_summary!K1751</f>
        <v>255.024</v>
      </c>
      <c r="J1751" s="124">
        <f>Nonpt_src_summary!L1751</f>
        <v>1.93493</v>
      </c>
      <c r="K1751" s="125">
        <f>Nonpt_src_summary!M1751</f>
        <v>43.923000000000002</v>
      </c>
    </row>
    <row r="1752" spans="1:11">
      <c r="A1752" s="31" t="s">
        <v>151</v>
      </c>
      <c r="B1752" s="31" t="str">
        <f>Nonpt_src_summary!B1752</f>
        <v>Non-tribal</v>
      </c>
      <c r="C1752" s="31">
        <f>Nonpt_src_summary!E1752</f>
        <v>30</v>
      </c>
      <c r="D1752" s="31" t="str">
        <f>Nonpt_src_summary!F1752</f>
        <v>30085</v>
      </c>
      <c r="E1752" s="31" t="str">
        <f>Nonpt_src_summary!G1752</f>
        <v>2310000220</v>
      </c>
      <c r="F1752" s="31" t="str">
        <f>Nonpt_src_summary!H1752</f>
        <v>Drill Rigs</v>
      </c>
      <c r="G1752" s="160">
        <f>Nonpt_src_summary!I1752</f>
        <v>350.72399999999999</v>
      </c>
      <c r="H1752" s="124">
        <f>Nonpt_src_summary!J1752</f>
        <v>22.134499999999999</v>
      </c>
      <c r="I1752" s="124">
        <f>Nonpt_src_summary!K1752</f>
        <v>79.275199999999998</v>
      </c>
      <c r="J1752" s="124">
        <f>Nonpt_src_summary!L1752</f>
        <v>0.60148100000000004</v>
      </c>
      <c r="K1752" s="125">
        <f>Nonpt_src_summary!M1752</f>
        <v>13.653600000000001</v>
      </c>
    </row>
    <row r="1753" spans="1:11">
      <c r="A1753" s="31" t="s">
        <v>151</v>
      </c>
      <c r="B1753" s="31" t="str">
        <f>Nonpt_src_summary!B1753</f>
        <v>Non-tribal</v>
      </c>
      <c r="C1753" s="31">
        <f>Nonpt_src_summary!E1753</f>
        <v>30</v>
      </c>
      <c r="D1753" s="31" t="str">
        <f>Nonpt_src_summary!F1753</f>
        <v>30091</v>
      </c>
      <c r="E1753" s="31" t="str">
        <f>Nonpt_src_summary!G1753</f>
        <v>2310000220</v>
      </c>
      <c r="F1753" s="31" t="str">
        <f>Nonpt_src_summary!H1753</f>
        <v>Drill Rigs</v>
      </c>
      <c r="G1753" s="160">
        <f>Nonpt_src_summary!I1753</f>
        <v>8.9409799999999997</v>
      </c>
      <c r="H1753" s="124">
        <f>Nonpt_src_summary!J1753</f>
        <v>0.56427400000000005</v>
      </c>
      <c r="I1753" s="124">
        <f>Nonpt_src_summary!K1753</f>
        <v>2.0209600000000001</v>
      </c>
      <c r="J1753" s="124">
        <f>Nonpt_src_summary!L1753</f>
        <v>1.53335E-2</v>
      </c>
      <c r="K1753" s="125">
        <f>Nonpt_src_summary!M1753</f>
        <v>0.34807100000000002</v>
      </c>
    </row>
    <row r="1754" spans="1:11">
      <c r="A1754" s="31" t="s">
        <v>151</v>
      </c>
      <c r="B1754" s="31" t="str">
        <f>Nonpt_src_summary!B1754</f>
        <v>Non-tribal</v>
      </c>
      <c r="C1754" s="31">
        <f>Nonpt_src_summary!E1754</f>
        <v>38</v>
      </c>
      <c r="D1754" s="31" t="str">
        <f>Nonpt_src_summary!F1754</f>
        <v>38087</v>
      </c>
      <c r="E1754" s="31" t="str">
        <f>Nonpt_src_summary!G1754</f>
        <v>2310000220</v>
      </c>
      <c r="F1754" s="31" t="str">
        <f>Nonpt_src_summary!H1754</f>
        <v>Drill Rigs</v>
      </c>
      <c r="G1754" s="160">
        <f>Nonpt_src_summary!I1754</f>
        <v>23.898599999999998</v>
      </c>
      <c r="H1754" s="124">
        <f>Nonpt_src_summary!J1754</f>
        <v>1.5082599999999999</v>
      </c>
      <c r="I1754" s="124">
        <f>Nonpt_src_summary!K1754</f>
        <v>5.4018699999999997</v>
      </c>
      <c r="J1754" s="124">
        <f>Nonpt_src_summary!L1754</f>
        <v>4.0985399999999998E-2</v>
      </c>
      <c r="K1754" s="125">
        <f>Nonpt_src_summary!M1754</f>
        <v>0.93036799999999997</v>
      </c>
    </row>
    <row r="1755" spans="1:11">
      <c r="A1755" s="31" t="s">
        <v>151</v>
      </c>
      <c r="B1755" s="31" t="str">
        <f>Nonpt_src_summary!B1755</f>
        <v>Non-tribal</v>
      </c>
      <c r="C1755" s="31">
        <f>Nonpt_src_summary!E1755</f>
        <v>38</v>
      </c>
      <c r="D1755" s="31" t="str">
        <f>Nonpt_src_summary!F1755</f>
        <v>38089</v>
      </c>
      <c r="E1755" s="31" t="str">
        <f>Nonpt_src_summary!G1755</f>
        <v>2310000220</v>
      </c>
      <c r="F1755" s="31" t="str">
        <f>Nonpt_src_summary!H1755</f>
        <v>Drill Rigs</v>
      </c>
      <c r="G1755" s="160">
        <f>Nonpt_src_summary!I1755</f>
        <v>436.97199999999998</v>
      </c>
      <c r="H1755" s="124">
        <f>Nonpt_src_summary!J1755</f>
        <v>27.5777</v>
      </c>
      <c r="I1755" s="124">
        <f>Nonpt_src_summary!K1755</f>
        <v>98.770300000000006</v>
      </c>
      <c r="J1755" s="124">
        <f>Nonpt_src_summary!L1755</f>
        <v>0.74939500000000003</v>
      </c>
      <c r="K1755" s="125">
        <f>Nonpt_src_summary!M1755</f>
        <v>17.011299999999999</v>
      </c>
    </row>
    <row r="1756" spans="1:11">
      <c r="A1756" s="31" t="s">
        <v>151</v>
      </c>
      <c r="B1756" s="31" t="str">
        <f>Nonpt_src_summary!B1756</f>
        <v>Non-tribal</v>
      </c>
      <c r="C1756" s="31">
        <f>Nonpt_src_summary!E1756</f>
        <v>30</v>
      </c>
      <c r="D1756" s="31" t="str">
        <f>Nonpt_src_summary!F1756</f>
        <v>30105</v>
      </c>
      <c r="E1756" s="31" t="str">
        <f>Nonpt_src_summary!G1756</f>
        <v>2310000220</v>
      </c>
      <c r="F1756" s="31" t="str">
        <f>Nonpt_src_summary!H1756</f>
        <v>Drill Rigs</v>
      </c>
      <c r="G1756" s="160">
        <f>Nonpt_src_summary!I1756</f>
        <v>0</v>
      </c>
      <c r="H1756" s="124">
        <f>Nonpt_src_summary!J1756</f>
        <v>0</v>
      </c>
      <c r="I1756" s="124">
        <f>Nonpt_src_summary!K1756</f>
        <v>0</v>
      </c>
      <c r="J1756" s="124">
        <f>Nonpt_src_summary!L1756</f>
        <v>0</v>
      </c>
      <c r="K1756" s="125">
        <f>Nonpt_src_summary!M1756</f>
        <v>0</v>
      </c>
    </row>
    <row r="1757" spans="1:11">
      <c r="A1757" s="31" t="s">
        <v>151</v>
      </c>
      <c r="B1757" s="31" t="str">
        <f>Nonpt_src_summary!B1757</f>
        <v>Non-tribal</v>
      </c>
      <c r="C1757" s="31">
        <f>Nonpt_src_summary!E1757</f>
        <v>30</v>
      </c>
      <c r="D1757" s="31" t="str">
        <f>Nonpt_src_summary!F1757</f>
        <v>30109</v>
      </c>
      <c r="E1757" s="31" t="str">
        <f>Nonpt_src_summary!G1757</f>
        <v>2310000220</v>
      </c>
      <c r="F1757" s="31" t="str">
        <f>Nonpt_src_summary!H1757</f>
        <v>Drill Rigs</v>
      </c>
      <c r="G1757" s="160">
        <f>Nonpt_src_summary!I1757</f>
        <v>34.163200000000003</v>
      </c>
      <c r="H1757" s="124">
        <f>Nonpt_src_summary!J1757</f>
        <v>2.1560700000000002</v>
      </c>
      <c r="I1757" s="124">
        <f>Nonpt_src_summary!K1757</f>
        <v>7.7220199999999997</v>
      </c>
      <c r="J1757" s="124">
        <f>Nonpt_src_summary!L1757</f>
        <v>5.8588899999999999E-2</v>
      </c>
      <c r="K1757" s="125">
        <f>Nonpt_src_summary!M1757</f>
        <v>1.3299700000000001</v>
      </c>
    </row>
    <row r="1758" spans="1:11">
      <c r="A1758" s="31" t="s">
        <v>151</v>
      </c>
      <c r="B1758" s="31" t="str">
        <f>Nonpt_src_summary!B1758</f>
        <v>Non-tribal</v>
      </c>
      <c r="C1758" s="31">
        <f>Nonpt_src_summary!E1758</f>
        <v>38</v>
      </c>
      <c r="D1758" s="31" t="str">
        <f>Nonpt_src_summary!F1758</f>
        <v>38105</v>
      </c>
      <c r="E1758" s="31" t="str">
        <f>Nonpt_src_summary!G1758</f>
        <v>2310000220</v>
      </c>
      <c r="F1758" s="31" t="str">
        <f>Nonpt_src_summary!H1758</f>
        <v>Drill Rigs</v>
      </c>
      <c r="G1758" s="160">
        <f>Nonpt_src_summary!I1758</f>
        <v>4126.92</v>
      </c>
      <c r="H1758" s="124">
        <f>Nonpt_src_summary!J1758</f>
        <v>260.45400000000001</v>
      </c>
      <c r="I1758" s="124">
        <f>Nonpt_src_summary!K1758</f>
        <v>932.82</v>
      </c>
      <c r="J1758" s="124">
        <f>Nonpt_src_summary!L1758</f>
        <v>7.0775399999999999</v>
      </c>
      <c r="K1758" s="125">
        <f>Nonpt_src_summary!M1758</f>
        <v>160.66</v>
      </c>
    </row>
    <row r="1759" spans="1:11">
      <c r="A1759" s="31" t="s">
        <v>151</v>
      </c>
      <c r="B1759" s="31" t="str">
        <f>Nonpt_src_summary!B1759</f>
        <v>Non-tribal</v>
      </c>
      <c r="C1759" s="31">
        <f>Nonpt_src_summary!E1759</f>
        <v>38</v>
      </c>
      <c r="D1759" s="31" t="str">
        <f>Nonpt_src_summary!F1759</f>
        <v>38007</v>
      </c>
      <c r="E1759" s="31" t="str">
        <f>Nonpt_src_summary!G1759</f>
        <v>2310011501</v>
      </c>
      <c r="F1759" s="31" t="str">
        <f>Nonpt_src_summary!H1759</f>
        <v>Nonpoint Fugitives</v>
      </c>
      <c r="G1759" s="160">
        <f>Nonpt_src_summary!I1759</f>
        <v>0</v>
      </c>
      <c r="H1759" s="124">
        <f>Nonpt_src_summary!J1759</f>
        <v>39.572099999999999</v>
      </c>
      <c r="I1759" s="124">
        <f>Nonpt_src_summary!K1759</f>
        <v>0</v>
      </c>
      <c r="J1759" s="124">
        <f>Nonpt_src_summary!L1759</f>
        <v>0</v>
      </c>
      <c r="K1759" s="125">
        <f>Nonpt_src_summary!M1759</f>
        <v>0</v>
      </c>
    </row>
    <row r="1760" spans="1:11">
      <c r="A1760" s="31" t="s">
        <v>151</v>
      </c>
      <c r="B1760" s="31" t="str">
        <f>Nonpt_src_summary!B1760</f>
        <v>Non-tribal</v>
      </c>
      <c r="C1760" s="31">
        <f>Nonpt_src_summary!E1760</f>
        <v>38</v>
      </c>
      <c r="D1760" s="31" t="str">
        <f>Nonpt_src_summary!F1760</f>
        <v>38007</v>
      </c>
      <c r="E1760" s="31" t="str">
        <f>Nonpt_src_summary!G1760</f>
        <v>2310011502</v>
      </c>
      <c r="F1760" s="31" t="str">
        <f>Nonpt_src_summary!H1760</f>
        <v>Nonpoint Fugitives</v>
      </c>
      <c r="G1760" s="160">
        <f>Nonpt_src_summary!I1760</f>
        <v>0</v>
      </c>
      <c r="H1760" s="124">
        <f>Nonpt_src_summary!J1760</f>
        <v>19.410399999999999</v>
      </c>
      <c r="I1760" s="124">
        <f>Nonpt_src_summary!K1760</f>
        <v>0</v>
      </c>
      <c r="J1760" s="124">
        <f>Nonpt_src_summary!L1760</f>
        <v>0</v>
      </c>
      <c r="K1760" s="125">
        <f>Nonpt_src_summary!M1760</f>
        <v>0</v>
      </c>
    </row>
    <row r="1761" spans="1:11">
      <c r="A1761" s="31" t="s">
        <v>151</v>
      </c>
      <c r="B1761" s="31" t="str">
        <f>Nonpt_src_summary!B1761</f>
        <v>Non-tribal</v>
      </c>
      <c r="C1761" s="31">
        <f>Nonpt_src_summary!E1761</f>
        <v>38</v>
      </c>
      <c r="D1761" s="31" t="str">
        <f>Nonpt_src_summary!F1761</f>
        <v>38007</v>
      </c>
      <c r="E1761" s="31" t="str">
        <f>Nonpt_src_summary!G1761</f>
        <v>2310011503</v>
      </c>
      <c r="F1761" s="31" t="str">
        <f>Nonpt_src_summary!H1761</f>
        <v>Nonpoint Fugitives</v>
      </c>
      <c r="G1761" s="160">
        <f>Nonpt_src_summary!I1761</f>
        <v>0</v>
      </c>
      <c r="H1761" s="124">
        <f>Nonpt_src_summary!J1761</f>
        <v>8.0436399999999999</v>
      </c>
      <c r="I1761" s="124">
        <f>Nonpt_src_summary!K1761</f>
        <v>0</v>
      </c>
      <c r="J1761" s="124">
        <f>Nonpt_src_summary!L1761</f>
        <v>0</v>
      </c>
      <c r="K1761" s="125">
        <f>Nonpt_src_summary!M1761</f>
        <v>0</v>
      </c>
    </row>
    <row r="1762" spans="1:11">
      <c r="A1762" s="31" t="s">
        <v>151</v>
      </c>
      <c r="B1762" s="31" t="str">
        <f>Nonpt_src_summary!B1762</f>
        <v>Non-tribal</v>
      </c>
      <c r="C1762" s="31">
        <f>Nonpt_src_summary!E1762</f>
        <v>38</v>
      </c>
      <c r="D1762" s="31" t="str">
        <f>Nonpt_src_summary!F1762</f>
        <v>38007</v>
      </c>
      <c r="E1762" s="31" t="str">
        <f>Nonpt_src_summary!G1762</f>
        <v>2310011505</v>
      </c>
      <c r="F1762" s="31" t="str">
        <f>Nonpt_src_summary!H1762</f>
        <v>Nonpoint Fugitives</v>
      </c>
      <c r="G1762" s="160">
        <f>Nonpt_src_summary!I1762</f>
        <v>0</v>
      </c>
      <c r="H1762" s="124">
        <f>Nonpt_src_summary!J1762</f>
        <v>264.92700000000002</v>
      </c>
      <c r="I1762" s="124">
        <f>Nonpt_src_summary!K1762</f>
        <v>0</v>
      </c>
      <c r="J1762" s="124">
        <f>Nonpt_src_summary!L1762</f>
        <v>0</v>
      </c>
      <c r="K1762" s="125">
        <f>Nonpt_src_summary!M1762</f>
        <v>0</v>
      </c>
    </row>
    <row r="1763" spans="1:11">
      <c r="A1763" s="31" t="s">
        <v>151</v>
      </c>
      <c r="B1763" s="31" t="str">
        <f>Nonpt_src_summary!B1763</f>
        <v>Non-tribal</v>
      </c>
      <c r="C1763" s="31">
        <f>Nonpt_src_summary!E1763</f>
        <v>38</v>
      </c>
      <c r="D1763" s="31" t="str">
        <f>Nonpt_src_summary!F1763</f>
        <v>38007</v>
      </c>
      <c r="E1763" s="31" t="str">
        <f>Nonpt_src_summary!G1763</f>
        <v>2310021501</v>
      </c>
      <c r="F1763" s="31" t="str">
        <f>Nonpt_src_summary!H1763</f>
        <v>Nonpoint Fugitives</v>
      </c>
      <c r="G1763" s="160">
        <f>Nonpt_src_summary!I1763</f>
        <v>0</v>
      </c>
      <c r="H1763" s="124">
        <f>Nonpt_src_summary!J1763</f>
        <v>0.15765799999999999</v>
      </c>
      <c r="I1763" s="124">
        <f>Nonpt_src_summary!K1763</f>
        <v>0</v>
      </c>
      <c r="J1763" s="124">
        <f>Nonpt_src_summary!L1763</f>
        <v>0</v>
      </c>
      <c r="K1763" s="125">
        <f>Nonpt_src_summary!M1763</f>
        <v>0</v>
      </c>
    </row>
    <row r="1764" spans="1:11">
      <c r="A1764" s="31" t="s">
        <v>151</v>
      </c>
      <c r="B1764" s="31" t="str">
        <f>Nonpt_src_summary!B1764</f>
        <v>Non-tribal</v>
      </c>
      <c r="C1764" s="31">
        <f>Nonpt_src_summary!E1764</f>
        <v>38</v>
      </c>
      <c r="D1764" s="31" t="str">
        <f>Nonpt_src_summary!F1764</f>
        <v>38007</v>
      </c>
      <c r="E1764" s="31" t="str">
        <f>Nonpt_src_summary!G1764</f>
        <v>2310021502</v>
      </c>
      <c r="F1764" s="31" t="str">
        <f>Nonpt_src_summary!H1764</f>
        <v>Nonpoint Fugitives</v>
      </c>
      <c r="G1764" s="160">
        <f>Nonpt_src_summary!I1764</f>
        <v>0</v>
      </c>
      <c r="H1764" s="124">
        <f>Nonpt_src_summary!J1764</f>
        <v>7.7332499999999998E-2</v>
      </c>
      <c r="I1764" s="124">
        <f>Nonpt_src_summary!K1764</f>
        <v>0</v>
      </c>
      <c r="J1764" s="124">
        <f>Nonpt_src_summary!L1764</f>
        <v>0</v>
      </c>
      <c r="K1764" s="125">
        <f>Nonpt_src_summary!M1764</f>
        <v>0</v>
      </c>
    </row>
    <row r="1765" spans="1:11">
      <c r="A1765" s="31" t="s">
        <v>151</v>
      </c>
      <c r="B1765" s="31" t="str">
        <f>Nonpt_src_summary!B1765</f>
        <v>Non-tribal</v>
      </c>
      <c r="C1765" s="31">
        <f>Nonpt_src_summary!E1765</f>
        <v>38</v>
      </c>
      <c r="D1765" s="31" t="str">
        <f>Nonpt_src_summary!F1765</f>
        <v>38007</v>
      </c>
      <c r="E1765" s="31" t="str">
        <f>Nonpt_src_summary!G1765</f>
        <v>2310021503</v>
      </c>
      <c r="F1765" s="31" t="str">
        <f>Nonpt_src_summary!H1765</f>
        <v>Nonpoint Fugitives</v>
      </c>
      <c r="G1765" s="160">
        <f>Nonpt_src_summary!I1765</f>
        <v>0</v>
      </c>
      <c r="H1765" s="124">
        <f>Nonpt_src_summary!J1765</f>
        <v>3.2046400000000003E-2</v>
      </c>
      <c r="I1765" s="124">
        <f>Nonpt_src_summary!K1765</f>
        <v>0</v>
      </c>
      <c r="J1765" s="124">
        <f>Nonpt_src_summary!L1765</f>
        <v>0</v>
      </c>
      <c r="K1765" s="125">
        <f>Nonpt_src_summary!M1765</f>
        <v>0</v>
      </c>
    </row>
    <row r="1766" spans="1:11">
      <c r="A1766" s="31" t="s">
        <v>151</v>
      </c>
      <c r="B1766" s="31" t="str">
        <f>Nonpt_src_summary!B1766</f>
        <v>Non-tribal</v>
      </c>
      <c r="C1766" s="31">
        <f>Nonpt_src_summary!E1766</f>
        <v>38</v>
      </c>
      <c r="D1766" s="31" t="str">
        <f>Nonpt_src_summary!F1766</f>
        <v>38007</v>
      </c>
      <c r="E1766" s="31" t="str">
        <f>Nonpt_src_summary!G1766</f>
        <v>2310021505</v>
      </c>
      <c r="F1766" s="31" t="str">
        <f>Nonpt_src_summary!H1766</f>
        <v>Nonpoint Fugitives</v>
      </c>
      <c r="G1766" s="160">
        <f>Nonpt_src_summary!I1766</f>
        <v>0</v>
      </c>
      <c r="H1766" s="124">
        <f>Nonpt_src_summary!J1766</f>
        <v>1.05549</v>
      </c>
      <c r="I1766" s="124">
        <f>Nonpt_src_summary!K1766</f>
        <v>0</v>
      </c>
      <c r="J1766" s="124">
        <f>Nonpt_src_summary!L1766</f>
        <v>0</v>
      </c>
      <c r="K1766" s="125">
        <f>Nonpt_src_summary!M1766</f>
        <v>0</v>
      </c>
    </row>
    <row r="1767" spans="1:11">
      <c r="A1767" s="31" t="s">
        <v>151</v>
      </c>
      <c r="B1767" s="31" t="str">
        <f>Nonpt_src_summary!B1767</f>
        <v>Non-tribal</v>
      </c>
      <c r="C1767" s="31">
        <f>Nonpt_src_summary!E1767</f>
        <v>38</v>
      </c>
      <c r="D1767" s="31" t="str">
        <f>Nonpt_src_summary!F1767</f>
        <v>38007</v>
      </c>
      <c r="E1767" s="31" t="str">
        <f>Nonpt_src_summary!G1767</f>
        <v>2310021506</v>
      </c>
      <c r="F1767" s="31" t="str">
        <f>Nonpt_src_summary!H1767</f>
        <v>Nonpoint Fugitives</v>
      </c>
      <c r="G1767" s="160">
        <f>Nonpt_src_summary!I1767</f>
        <v>0</v>
      </c>
      <c r="H1767" s="124">
        <f>Nonpt_src_summary!J1767</f>
        <v>2.1834599999999999E-3</v>
      </c>
      <c r="I1767" s="124">
        <f>Nonpt_src_summary!K1767</f>
        <v>0</v>
      </c>
      <c r="J1767" s="124">
        <f>Nonpt_src_summary!L1767</f>
        <v>0</v>
      </c>
      <c r="K1767" s="125">
        <f>Nonpt_src_summary!M1767</f>
        <v>0</v>
      </c>
    </row>
    <row r="1768" spans="1:11">
      <c r="A1768" s="31" t="s">
        <v>151</v>
      </c>
      <c r="B1768" s="31" t="str">
        <f>Nonpt_src_summary!B1768</f>
        <v>Non-tribal</v>
      </c>
      <c r="C1768" s="31">
        <f>Nonpt_src_summary!E1768</f>
        <v>38</v>
      </c>
      <c r="D1768" s="31" t="str">
        <f>Nonpt_src_summary!F1768</f>
        <v>38007</v>
      </c>
      <c r="E1768" s="31" t="str">
        <f>Nonpt_src_summary!G1768</f>
        <v>2310023511</v>
      </c>
      <c r="F1768" s="31" t="str">
        <f>Nonpt_src_summary!H1768</f>
        <v>Nonpoint Fugitives</v>
      </c>
      <c r="G1768" s="160">
        <f>Nonpt_src_summary!I1768</f>
        <v>0</v>
      </c>
      <c r="H1768" s="124">
        <f>Nonpt_src_summary!J1768</f>
        <v>0</v>
      </c>
      <c r="I1768" s="124">
        <f>Nonpt_src_summary!K1768</f>
        <v>0</v>
      </c>
      <c r="J1768" s="124">
        <f>Nonpt_src_summary!L1768</f>
        <v>0</v>
      </c>
      <c r="K1768" s="125">
        <f>Nonpt_src_summary!M1768</f>
        <v>0</v>
      </c>
    </row>
    <row r="1769" spans="1:11">
      <c r="A1769" s="31" t="s">
        <v>151</v>
      </c>
      <c r="B1769" s="31" t="str">
        <f>Nonpt_src_summary!B1769</f>
        <v>Non-tribal</v>
      </c>
      <c r="C1769" s="31">
        <f>Nonpt_src_summary!E1769</f>
        <v>38</v>
      </c>
      <c r="D1769" s="31" t="str">
        <f>Nonpt_src_summary!F1769</f>
        <v>38007</v>
      </c>
      <c r="E1769" s="31" t="str">
        <f>Nonpt_src_summary!G1769</f>
        <v>2310023512</v>
      </c>
      <c r="F1769" s="31" t="str">
        <f>Nonpt_src_summary!H1769</f>
        <v>Nonpoint Fugitives</v>
      </c>
      <c r="G1769" s="160">
        <f>Nonpt_src_summary!I1769</f>
        <v>0</v>
      </c>
      <c r="H1769" s="124">
        <f>Nonpt_src_summary!J1769</f>
        <v>0</v>
      </c>
      <c r="I1769" s="124">
        <f>Nonpt_src_summary!K1769</f>
        <v>0</v>
      </c>
      <c r="J1769" s="124">
        <f>Nonpt_src_summary!L1769</f>
        <v>0</v>
      </c>
      <c r="K1769" s="125">
        <f>Nonpt_src_summary!M1769</f>
        <v>0</v>
      </c>
    </row>
    <row r="1770" spans="1:11">
      <c r="A1770" s="31" t="s">
        <v>151</v>
      </c>
      <c r="B1770" s="31" t="str">
        <f>Nonpt_src_summary!B1770</f>
        <v>Non-tribal</v>
      </c>
      <c r="C1770" s="31">
        <f>Nonpt_src_summary!E1770</f>
        <v>38</v>
      </c>
      <c r="D1770" s="31" t="str">
        <f>Nonpt_src_summary!F1770</f>
        <v>38007</v>
      </c>
      <c r="E1770" s="31" t="str">
        <f>Nonpt_src_summary!G1770</f>
        <v>2310023513</v>
      </c>
      <c r="F1770" s="31" t="str">
        <f>Nonpt_src_summary!H1770</f>
        <v>Nonpoint Fugitives</v>
      </c>
      <c r="G1770" s="160">
        <f>Nonpt_src_summary!I1770</f>
        <v>0</v>
      </c>
      <c r="H1770" s="124">
        <f>Nonpt_src_summary!J1770</f>
        <v>0</v>
      </c>
      <c r="I1770" s="124">
        <f>Nonpt_src_summary!K1770</f>
        <v>0</v>
      </c>
      <c r="J1770" s="124">
        <f>Nonpt_src_summary!L1770</f>
        <v>0</v>
      </c>
      <c r="K1770" s="125">
        <f>Nonpt_src_summary!M1770</f>
        <v>0</v>
      </c>
    </row>
    <row r="1771" spans="1:11">
      <c r="A1771" s="31" t="s">
        <v>151</v>
      </c>
      <c r="B1771" s="31" t="str">
        <f>Nonpt_src_summary!B1771</f>
        <v>Non-tribal</v>
      </c>
      <c r="C1771" s="31">
        <f>Nonpt_src_summary!E1771</f>
        <v>38</v>
      </c>
      <c r="D1771" s="31" t="str">
        <f>Nonpt_src_summary!F1771</f>
        <v>38007</v>
      </c>
      <c r="E1771" s="31" t="str">
        <f>Nonpt_src_summary!G1771</f>
        <v>2310023515</v>
      </c>
      <c r="F1771" s="31" t="str">
        <f>Nonpt_src_summary!H1771</f>
        <v>Nonpoint Fugitives</v>
      </c>
      <c r="G1771" s="160">
        <f>Nonpt_src_summary!I1771</f>
        <v>0</v>
      </c>
      <c r="H1771" s="124">
        <f>Nonpt_src_summary!J1771</f>
        <v>0</v>
      </c>
      <c r="I1771" s="124">
        <f>Nonpt_src_summary!K1771</f>
        <v>0</v>
      </c>
      <c r="J1771" s="124">
        <f>Nonpt_src_summary!L1771</f>
        <v>0</v>
      </c>
      <c r="K1771" s="125">
        <f>Nonpt_src_summary!M1771</f>
        <v>0</v>
      </c>
    </row>
    <row r="1772" spans="1:11">
      <c r="A1772" s="31" t="s">
        <v>151</v>
      </c>
      <c r="B1772" s="31" t="str">
        <f>Nonpt_src_summary!B1772</f>
        <v>Non-tribal</v>
      </c>
      <c r="C1772" s="31">
        <f>Nonpt_src_summary!E1772</f>
        <v>38</v>
      </c>
      <c r="D1772" s="31" t="str">
        <f>Nonpt_src_summary!F1772</f>
        <v>38007</v>
      </c>
      <c r="E1772" s="31" t="str">
        <f>Nonpt_src_summary!G1772</f>
        <v>2310023516</v>
      </c>
      <c r="F1772" s="31" t="str">
        <f>Nonpt_src_summary!H1772</f>
        <v>Nonpoint Fugitives</v>
      </c>
      <c r="G1772" s="160">
        <f>Nonpt_src_summary!I1772</f>
        <v>0</v>
      </c>
      <c r="H1772" s="124">
        <f>Nonpt_src_summary!J1772</f>
        <v>0</v>
      </c>
      <c r="I1772" s="124">
        <f>Nonpt_src_summary!K1772</f>
        <v>0</v>
      </c>
      <c r="J1772" s="124">
        <f>Nonpt_src_summary!L1772</f>
        <v>0</v>
      </c>
      <c r="K1772" s="125">
        <f>Nonpt_src_summary!M1772</f>
        <v>0</v>
      </c>
    </row>
    <row r="1773" spans="1:11">
      <c r="A1773" s="31" t="s">
        <v>151</v>
      </c>
      <c r="B1773" s="31" t="str">
        <f>Nonpt_src_summary!B1773</f>
        <v>Non-tribal</v>
      </c>
      <c r="C1773" s="31">
        <f>Nonpt_src_summary!E1773</f>
        <v>38</v>
      </c>
      <c r="D1773" s="31" t="str">
        <f>Nonpt_src_summary!F1773</f>
        <v>38009</v>
      </c>
      <c r="E1773" s="31" t="str">
        <f>Nonpt_src_summary!G1773</f>
        <v>2310011501</v>
      </c>
      <c r="F1773" s="31" t="str">
        <f>Nonpt_src_summary!H1773</f>
        <v>Nonpoint Fugitives</v>
      </c>
      <c r="G1773" s="160">
        <f>Nonpt_src_summary!I1773</f>
        <v>0</v>
      </c>
      <c r="H1773" s="124">
        <f>Nonpt_src_summary!J1773</f>
        <v>44.8536</v>
      </c>
      <c r="I1773" s="124">
        <f>Nonpt_src_summary!K1773</f>
        <v>0</v>
      </c>
      <c r="J1773" s="124">
        <f>Nonpt_src_summary!L1773</f>
        <v>0</v>
      </c>
      <c r="K1773" s="125">
        <f>Nonpt_src_summary!M1773</f>
        <v>0</v>
      </c>
    </row>
    <row r="1774" spans="1:11">
      <c r="A1774" s="31" t="s">
        <v>151</v>
      </c>
      <c r="B1774" s="31" t="str">
        <f>Nonpt_src_summary!B1774</f>
        <v>Non-tribal</v>
      </c>
      <c r="C1774" s="31">
        <f>Nonpt_src_summary!E1774</f>
        <v>38</v>
      </c>
      <c r="D1774" s="31" t="str">
        <f>Nonpt_src_summary!F1774</f>
        <v>38009</v>
      </c>
      <c r="E1774" s="31" t="str">
        <f>Nonpt_src_summary!G1774</f>
        <v>2310011502</v>
      </c>
      <c r="F1774" s="31" t="str">
        <f>Nonpt_src_summary!H1774</f>
        <v>Nonpoint Fugitives</v>
      </c>
      <c r="G1774" s="160">
        <f>Nonpt_src_summary!I1774</f>
        <v>0</v>
      </c>
      <c r="H1774" s="124">
        <f>Nonpt_src_summary!J1774</f>
        <v>22.001100000000001</v>
      </c>
      <c r="I1774" s="124">
        <f>Nonpt_src_summary!K1774</f>
        <v>0</v>
      </c>
      <c r="J1774" s="124">
        <f>Nonpt_src_summary!L1774</f>
        <v>0</v>
      </c>
      <c r="K1774" s="125">
        <f>Nonpt_src_summary!M1774</f>
        <v>0</v>
      </c>
    </row>
    <row r="1775" spans="1:11">
      <c r="A1775" s="31" t="s">
        <v>151</v>
      </c>
      <c r="B1775" s="31" t="str">
        <f>Nonpt_src_summary!B1775</f>
        <v>Non-tribal</v>
      </c>
      <c r="C1775" s="31">
        <f>Nonpt_src_summary!E1775</f>
        <v>38</v>
      </c>
      <c r="D1775" s="31" t="str">
        <f>Nonpt_src_summary!F1775</f>
        <v>38009</v>
      </c>
      <c r="E1775" s="31" t="str">
        <f>Nonpt_src_summary!G1775</f>
        <v>2310011503</v>
      </c>
      <c r="F1775" s="31" t="str">
        <f>Nonpt_src_summary!H1775</f>
        <v>Nonpoint Fugitives</v>
      </c>
      <c r="G1775" s="160">
        <f>Nonpt_src_summary!I1775</f>
        <v>0</v>
      </c>
      <c r="H1775" s="124">
        <f>Nonpt_src_summary!J1775</f>
        <v>9.1172000000000004</v>
      </c>
      <c r="I1775" s="124">
        <f>Nonpt_src_summary!K1775</f>
        <v>0</v>
      </c>
      <c r="J1775" s="124">
        <f>Nonpt_src_summary!L1775</f>
        <v>0</v>
      </c>
      <c r="K1775" s="125">
        <f>Nonpt_src_summary!M1775</f>
        <v>0</v>
      </c>
    </row>
    <row r="1776" spans="1:11">
      <c r="A1776" s="31" t="s">
        <v>151</v>
      </c>
      <c r="B1776" s="31" t="str">
        <f>Nonpt_src_summary!B1776</f>
        <v>Non-tribal</v>
      </c>
      <c r="C1776" s="31">
        <f>Nonpt_src_summary!E1776</f>
        <v>38</v>
      </c>
      <c r="D1776" s="31" t="str">
        <f>Nonpt_src_summary!F1776</f>
        <v>38009</v>
      </c>
      <c r="E1776" s="31" t="str">
        <f>Nonpt_src_summary!G1776</f>
        <v>2310011505</v>
      </c>
      <c r="F1776" s="31" t="str">
        <f>Nonpt_src_summary!H1776</f>
        <v>Nonpoint Fugitives</v>
      </c>
      <c r="G1776" s="160">
        <f>Nonpt_src_summary!I1776</f>
        <v>0</v>
      </c>
      <c r="H1776" s="124">
        <f>Nonpt_src_summary!J1776</f>
        <v>300.286</v>
      </c>
      <c r="I1776" s="124">
        <f>Nonpt_src_summary!K1776</f>
        <v>0</v>
      </c>
      <c r="J1776" s="124">
        <f>Nonpt_src_summary!L1776</f>
        <v>0</v>
      </c>
      <c r="K1776" s="125">
        <f>Nonpt_src_summary!M1776</f>
        <v>0</v>
      </c>
    </row>
    <row r="1777" spans="1:11">
      <c r="A1777" s="31" t="s">
        <v>151</v>
      </c>
      <c r="B1777" s="31" t="str">
        <f>Nonpt_src_summary!B1777</f>
        <v>Non-tribal</v>
      </c>
      <c r="C1777" s="31">
        <f>Nonpt_src_summary!E1777</f>
        <v>38</v>
      </c>
      <c r="D1777" s="31" t="str">
        <f>Nonpt_src_summary!F1777</f>
        <v>38009</v>
      </c>
      <c r="E1777" s="31" t="str">
        <f>Nonpt_src_summary!G1777</f>
        <v>2310021501</v>
      </c>
      <c r="F1777" s="31" t="str">
        <f>Nonpt_src_summary!H1777</f>
        <v>Nonpoint Fugitives</v>
      </c>
      <c r="G1777" s="160">
        <f>Nonpt_src_summary!I1777</f>
        <v>0</v>
      </c>
      <c r="H1777" s="124">
        <f>Nonpt_src_summary!J1777</f>
        <v>0</v>
      </c>
      <c r="I1777" s="124">
        <f>Nonpt_src_summary!K1777</f>
        <v>0</v>
      </c>
      <c r="J1777" s="124">
        <f>Nonpt_src_summary!L1777</f>
        <v>0</v>
      </c>
      <c r="K1777" s="125">
        <f>Nonpt_src_summary!M1777</f>
        <v>0</v>
      </c>
    </row>
    <row r="1778" spans="1:11">
      <c r="A1778" s="31" t="s">
        <v>151</v>
      </c>
      <c r="B1778" s="31" t="str">
        <f>Nonpt_src_summary!B1778</f>
        <v>Non-tribal</v>
      </c>
      <c r="C1778" s="31">
        <f>Nonpt_src_summary!E1778</f>
        <v>38</v>
      </c>
      <c r="D1778" s="31" t="str">
        <f>Nonpt_src_summary!F1778</f>
        <v>38009</v>
      </c>
      <c r="E1778" s="31" t="str">
        <f>Nonpt_src_summary!G1778</f>
        <v>2310021502</v>
      </c>
      <c r="F1778" s="31" t="str">
        <f>Nonpt_src_summary!H1778</f>
        <v>Nonpoint Fugitives</v>
      </c>
      <c r="G1778" s="160">
        <f>Nonpt_src_summary!I1778</f>
        <v>0</v>
      </c>
      <c r="H1778" s="124">
        <f>Nonpt_src_summary!J1778</f>
        <v>0</v>
      </c>
      <c r="I1778" s="124">
        <f>Nonpt_src_summary!K1778</f>
        <v>0</v>
      </c>
      <c r="J1778" s="124">
        <f>Nonpt_src_summary!L1778</f>
        <v>0</v>
      </c>
      <c r="K1778" s="125">
        <f>Nonpt_src_summary!M1778</f>
        <v>0</v>
      </c>
    </row>
    <row r="1779" spans="1:11">
      <c r="A1779" s="31" t="s">
        <v>151</v>
      </c>
      <c r="B1779" s="31" t="str">
        <f>Nonpt_src_summary!B1779</f>
        <v>Non-tribal</v>
      </c>
      <c r="C1779" s="31">
        <f>Nonpt_src_summary!E1779</f>
        <v>38</v>
      </c>
      <c r="D1779" s="31" t="str">
        <f>Nonpt_src_summary!F1779</f>
        <v>38009</v>
      </c>
      <c r="E1779" s="31" t="str">
        <f>Nonpt_src_summary!G1779</f>
        <v>2310021503</v>
      </c>
      <c r="F1779" s="31" t="str">
        <f>Nonpt_src_summary!H1779</f>
        <v>Nonpoint Fugitives</v>
      </c>
      <c r="G1779" s="160">
        <f>Nonpt_src_summary!I1779</f>
        <v>0</v>
      </c>
      <c r="H1779" s="124">
        <f>Nonpt_src_summary!J1779</f>
        <v>0</v>
      </c>
      <c r="I1779" s="124">
        <f>Nonpt_src_summary!K1779</f>
        <v>0</v>
      </c>
      <c r="J1779" s="124">
        <f>Nonpt_src_summary!L1779</f>
        <v>0</v>
      </c>
      <c r="K1779" s="125">
        <f>Nonpt_src_summary!M1779</f>
        <v>0</v>
      </c>
    </row>
    <row r="1780" spans="1:11">
      <c r="A1780" s="31" t="s">
        <v>151</v>
      </c>
      <c r="B1780" s="31" t="str">
        <f>Nonpt_src_summary!B1780</f>
        <v>Non-tribal</v>
      </c>
      <c r="C1780" s="31">
        <f>Nonpt_src_summary!E1780</f>
        <v>38</v>
      </c>
      <c r="D1780" s="31" t="str">
        <f>Nonpt_src_summary!F1780</f>
        <v>38009</v>
      </c>
      <c r="E1780" s="31" t="str">
        <f>Nonpt_src_summary!G1780</f>
        <v>2310021505</v>
      </c>
      <c r="F1780" s="31" t="str">
        <f>Nonpt_src_summary!H1780</f>
        <v>Nonpoint Fugitives</v>
      </c>
      <c r="G1780" s="160">
        <f>Nonpt_src_summary!I1780</f>
        <v>0</v>
      </c>
      <c r="H1780" s="124">
        <f>Nonpt_src_summary!J1780</f>
        <v>0</v>
      </c>
      <c r="I1780" s="124">
        <f>Nonpt_src_summary!K1780</f>
        <v>0</v>
      </c>
      <c r="J1780" s="124">
        <f>Nonpt_src_summary!L1780</f>
        <v>0</v>
      </c>
      <c r="K1780" s="125">
        <f>Nonpt_src_summary!M1780</f>
        <v>0</v>
      </c>
    </row>
    <row r="1781" spans="1:11">
      <c r="A1781" s="31" t="s">
        <v>151</v>
      </c>
      <c r="B1781" s="31" t="str">
        <f>Nonpt_src_summary!B1781</f>
        <v>Non-tribal</v>
      </c>
      <c r="C1781" s="31">
        <f>Nonpt_src_summary!E1781</f>
        <v>38</v>
      </c>
      <c r="D1781" s="31" t="str">
        <f>Nonpt_src_summary!F1781</f>
        <v>38009</v>
      </c>
      <c r="E1781" s="31" t="str">
        <f>Nonpt_src_summary!G1781</f>
        <v>2310021506</v>
      </c>
      <c r="F1781" s="31" t="str">
        <f>Nonpt_src_summary!H1781</f>
        <v>Nonpoint Fugitives</v>
      </c>
      <c r="G1781" s="160">
        <f>Nonpt_src_summary!I1781</f>
        <v>0</v>
      </c>
      <c r="H1781" s="124">
        <f>Nonpt_src_summary!J1781</f>
        <v>0</v>
      </c>
      <c r="I1781" s="124">
        <f>Nonpt_src_summary!K1781</f>
        <v>0</v>
      </c>
      <c r="J1781" s="124">
        <f>Nonpt_src_summary!L1781</f>
        <v>0</v>
      </c>
      <c r="K1781" s="125">
        <f>Nonpt_src_summary!M1781</f>
        <v>0</v>
      </c>
    </row>
    <row r="1782" spans="1:11">
      <c r="A1782" s="31" t="s">
        <v>151</v>
      </c>
      <c r="B1782" s="31" t="str">
        <f>Nonpt_src_summary!B1782</f>
        <v>Non-tribal</v>
      </c>
      <c r="C1782" s="31">
        <f>Nonpt_src_summary!E1782</f>
        <v>38</v>
      </c>
      <c r="D1782" s="31" t="str">
        <f>Nonpt_src_summary!F1782</f>
        <v>38009</v>
      </c>
      <c r="E1782" s="31" t="str">
        <f>Nonpt_src_summary!G1782</f>
        <v>2310023511</v>
      </c>
      <c r="F1782" s="31" t="str">
        <f>Nonpt_src_summary!H1782</f>
        <v>Nonpoint Fugitives</v>
      </c>
      <c r="G1782" s="160">
        <f>Nonpt_src_summary!I1782</f>
        <v>0</v>
      </c>
      <c r="H1782" s="124">
        <f>Nonpt_src_summary!J1782</f>
        <v>0</v>
      </c>
      <c r="I1782" s="124">
        <f>Nonpt_src_summary!K1782</f>
        <v>0</v>
      </c>
      <c r="J1782" s="124">
        <f>Nonpt_src_summary!L1782</f>
        <v>0</v>
      </c>
      <c r="K1782" s="125">
        <f>Nonpt_src_summary!M1782</f>
        <v>0</v>
      </c>
    </row>
    <row r="1783" spans="1:11">
      <c r="A1783" s="31" t="s">
        <v>151</v>
      </c>
      <c r="B1783" s="31" t="str">
        <f>Nonpt_src_summary!B1783</f>
        <v>Non-tribal</v>
      </c>
      <c r="C1783" s="31">
        <f>Nonpt_src_summary!E1783</f>
        <v>38</v>
      </c>
      <c r="D1783" s="31" t="str">
        <f>Nonpt_src_summary!F1783</f>
        <v>38009</v>
      </c>
      <c r="E1783" s="31" t="str">
        <f>Nonpt_src_summary!G1783</f>
        <v>2310023512</v>
      </c>
      <c r="F1783" s="31" t="str">
        <f>Nonpt_src_summary!H1783</f>
        <v>Nonpoint Fugitives</v>
      </c>
      <c r="G1783" s="160">
        <f>Nonpt_src_summary!I1783</f>
        <v>0</v>
      </c>
      <c r="H1783" s="124">
        <f>Nonpt_src_summary!J1783</f>
        <v>0</v>
      </c>
      <c r="I1783" s="124">
        <f>Nonpt_src_summary!K1783</f>
        <v>0</v>
      </c>
      <c r="J1783" s="124">
        <f>Nonpt_src_summary!L1783</f>
        <v>0</v>
      </c>
      <c r="K1783" s="125">
        <f>Nonpt_src_summary!M1783</f>
        <v>0</v>
      </c>
    </row>
    <row r="1784" spans="1:11">
      <c r="A1784" s="31" t="s">
        <v>151</v>
      </c>
      <c r="B1784" s="31" t="str">
        <f>Nonpt_src_summary!B1784</f>
        <v>Non-tribal</v>
      </c>
      <c r="C1784" s="31">
        <f>Nonpt_src_summary!E1784</f>
        <v>38</v>
      </c>
      <c r="D1784" s="31" t="str">
        <f>Nonpt_src_summary!F1784</f>
        <v>38009</v>
      </c>
      <c r="E1784" s="31" t="str">
        <f>Nonpt_src_summary!G1784</f>
        <v>2310023513</v>
      </c>
      <c r="F1784" s="31" t="str">
        <f>Nonpt_src_summary!H1784</f>
        <v>Nonpoint Fugitives</v>
      </c>
      <c r="G1784" s="160">
        <f>Nonpt_src_summary!I1784</f>
        <v>0</v>
      </c>
      <c r="H1784" s="124">
        <f>Nonpt_src_summary!J1784</f>
        <v>0</v>
      </c>
      <c r="I1784" s="124">
        <f>Nonpt_src_summary!K1784</f>
        <v>0</v>
      </c>
      <c r="J1784" s="124">
        <f>Nonpt_src_summary!L1784</f>
        <v>0</v>
      </c>
      <c r="K1784" s="125">
        <f>Nonpt_src_summary!M1784</f>
        <v>0</v>
      </c>
    </row>
    <row r="1785" spans="1:11">
      <c r="A1785" s="31" t="s">
        <v>151</v>
      </c>
      <c r="B1785" s="31" t="str">
        <f>Nonpt_src_summary!B1785</f>
        <v>Non-tribal</v>
      </c>
      <c r="C1785" s="31">
        <f>Nonpt_src_summary!E1785</f>
        <v>38</v>
      </c>
      <c r="D1785" s="31" t="str">
        <f>Nonpt_src_summary!F1785</f>
        <v>38009</v>
      </c>
      <c r="E1785" s="31" t="str">
        <f>Nonpt_src_summary!G1785</f>
        <v>2310023515</v>
      </c>
      <c r="F1785" s="31" t="str">
        <f>Nonpt_src_summary!H1785</f>
        <v>Nonpoint Fugitives</v>
      </c>
      <c r="G1785" s="160">
        <f>Nonpt_src_summary!I1785</f>
        <v>0</v>
      </c>
      <c r="H1785" s="124">
        <f>Nonpt_src_summary!J1785</f>
        <v>0</v>
      </c>
      <c r="I1785" s="124">
        <f>Nonpt_src_summary!K1785</f>
        <v>0</v>
      </c>
      <c r="J1785" s="124">
        <f>Nonpt_src_summary!L1785</f>
        <v>0</v>
      </c>
      <c r="K1785" s="125">
        <f>Nonpt_src_summary!M1785</f>
        <v>0</v>
      </c>
    </row>
    <row r="1786" spans="1:11">
      <c r="A1786" s="31" t="s">
        <v>151</v>
      </c>
      <c r="B1786" s="31" t="str">
        <f>Nonpt_src_summary!B1786</f>
        <v>Non-tribal</v>
      </c>
      <c r="C1786" s="31">
        <f>Nonpt_src_summary!E1786</f>
        <v>38</v>
      </c>
      <c r="D1786" s="31" t="str">
        <f>Nonpt_src_summary!F1786</f>
        <v>38009</v>
      </c>
      <c r="E1786" s="31" t="str">
        <f>Nonpt_src_summary!G1786</f>
        <v>2310023516</v>
      </c>
      <c r="F1786" s="31" t="str">
        <f>Nonpt_src_summary!H1786</f>
        <v>Nonpoint Fugitives</v>
      </c>
      <c r="G1786" s="160">
        <f>Nonpt_src_summary!I1786</f>
        <v>0</v>
      </c>
      <c r="H1786" s="124">
        <f>Nonpt_src_summary!J1786</f>
        <v>0</v>
      </c>
      <c r="I1786" s="124">
        <f>Nonpt_src_summary!K1786</f>
        <v>0</v>
      </c>
      <c r="J1786" s="124">
        <f>Nonpt_src_summary!L1786</f>
        <v>0</v>
      </c>
      <c r="K1786" s="125">
        <f>Nonpt_src_summary!M1786</f>
        <v>0</v>
      </c>
    </row>
    <row r="1787" spans="1:11">
      <c r="A1787" s="31" t="s">
        <v>151</v>
      </c>
      <c r="B1787" s="31" t="str">
        <f>Nonpt_src_summary!B1787</f>
        <v>Non-tribal</v>
      </c>
      <c r="C1787" s="31">
        <f>Nonpt_src_summary!E1787</f>
        <v>38</v>
      </c>
      <c r="D1787" s="31" t="str">
        <f>Nonpt_src_summary!F1787</f>
        <v>38011</v>
      </c>
      <c r="E1787" s="31" t="str">
        <f>Nonpt_src_summary!G1787</f>
        <v>2310011501</v>
      </c>
      <c r="F1787" s="31" t="str">
        <f>Nonpt_src_summary!H1787</f>
        <v>Nonpoint Fugitives</v>
      </c>
      <c r="G1787" s="160">
        <f>Nonpt_src_summary!I1787</f>
        <v>0</v>
      </c>
      <c r="H1787" s="124">
        <f>Nonpt_src_summary!J1787</f>
        <v>29.324300000000001</v>
      </c>
      <c r="I1787" s="124">
        <f>Nonpt_src_summary!K1787</f>
        <v>0</v>
      </c>
      <c r="J1787" s="124">
        <f>Nonpt_src_summary!L1787</f>
        <v>0</v>
      </c>
      <c r="K1787" s="125">
        <f>Nonpt_src_summary!M1787</f>
        <v>0</v>
      </c>
    </row>
    <row r="1788" spans="1:11">
      <c r="A1788" s="31" t="s">
        <v>151</v>
      </c>
      <c r="B1788" s="31" t="str">
        <f>Nonpt_src_summary!B1788</f>
        <v>Non-tribal</v>
      </c>
      <c r="C1788" s="31">
        <f>Nonpt_src_summary!E1788</f>
        <v>38</v>
      </c>
      <c r="D1788" s="31" t="str">
        <f>Nonpt_src_summary!F1788</f>
        <v>38011</v>
      </c>
      <c r="E1788" s="31" t="str">
        <f>Nonpt_src_summary!G1788</f>
        <v>2310011502</v>
      </c>
      <c r="F1788" s="31" t="str">
        <f>Nonpt_src_summary!H1788</f>
        <v>Nonpoint Fugitives</v>
      </c>
      <c r="G1788" s="160">
        <f>Nonpt_src_summary!I1788</f>
        <v>0</v>
      </c>
      <c r="H1788" s="124">
        <f>Nonpt_src_summary!J1788</f>
        <v>14.383800000000001</v>
      </c>
      <c r="I1788" s="124">
        <f>Nonpt_src_summary!K1788</f>
        <v>0</v>
      </c>
      <c r="J1788" s="124">
        <f>Nonpt_src_summary!L1788</f>
        <v>0</v>
      </c>
      <c r="K1788" s="125">
        <f>Nonpt_src_summary!M1788</f>
        <v>0</v>
      </c>
    </row>
    <row r="1789" spans="1:11">
      <c r="A1789" s="31" t="s">
        <v>151</v>
      </c>
      <c r="B1789" s="31" t="str">
        <f>Nonpt_src_summary!B1789</f>
        <v>Non-tribal</v>
      </c>
      <c r="C1789" s="31">
        <f>Nonpt_src_summary!E1789</f>
        <v>38</v>
      </c>
      <c r="D1789" s="31" t="str">
        <f>Nonpt_src_summary!F1789</f>
        <v>38011</v>
      </c>
      <c r="E1789" s="31" t="str">
        <f>Nonpt_src_summary!G1789</f>
        <v>2310011503</v>
      </c>
      <c r="F1789" s="31" t="str">
        <f>Nonpt_src_summary!H1789</f>
        <v>Nonpoint Fugitives</v>
      </c>
      <c r="G1789" s="160">
        <f>Nonpt_src_summary!I1789</f>
        <v>0</v>
      </c>
      <c r="H1789" s="124">
        <f>Nonpt_src_summary!J1789</f>
        <v>5.9606300000000001</v>
      </c>
      <c r="I1789" s="124">
        <f>Nonpt_src_summary!K1789</f>
        <v>0</v>
      </c>
      <c r="J1789" s="124">
        <f>Nonpt_src_summary!L1789</f>
        <v>0</v>
      </c>
      <c r="K1789" s="125">
        <f>Nonpt_src_summary!M1789</f>
        <v>0</v>
      </c>
    </row>
    <row r="1790" spans="1:11">
      <c r="A1790" s="31" t="s">
        <v>151</v>
      </c>
      <c r="B1790" s="31" t="str">
        <f>Nonpt_src_summary!B1790</f>
        <v>Non-tribal</v>
      </c>
      <c r="C1790" s="31">
        <f>Nonpt_src_summary!E1790</f>
        <v>38</v>
      </c>
      <c r="D1790" s="31" t="str">
        <f>Nonpt_src_summary!F1790</f>
        <v>38011</v>
      </c>
      <c r="E1790" s="31" t="str">
        <f>Nonpt_src_summary!G1790</f>
        <v>2310011505</v>
      </c>
      <c r="F1790" s="31" t="str">
        <f>Nonpt_src_summary!H1790</f>
        <v>Nonpoint Fugitives</v>
      </c>
      <c r="G1790" s="160">
        <f>Nonpt_src_summary!I1790</f>
        <v>0</v>
      </c>
      <c r="H1790" s="124">
        <f>Nonpt_src_summary!J1790</f>
        <v>196.32</v>
      </c>
      <c r="I1790" s="124">
        <f>Nonpt_src_summary!K1790</f>
        <v>0</v>
      </c>
      <c r="J1790" s="124">
        <f>Nonpt_src_summary!L1790</f>
        <v>0</v>
      </c>
      <c r="K1790" s="125">
        <f>Nonpt_src_summary!M1790</f>
        <v>0</v>
      </c>
    </row>
    <row r="1791" spans="1:11">
      <c r="A1791" s="31" t="s">
        <v>151</v>
      </c>
      <c r="B1791" s="31" t="str">
        <f>Nonpt_src_summary!B1791</f>
        <v>Non-tribal</v>
      </c>
      <c r="C1791" s="31">
        <f>Nonpt_src_summary!E1791</f>
        <v>38</v>
      </c>
      <c r="D1791" s="31" t="str">
        <f>Nonpt_src_summary!F1791</f>
        <v>38011</v>
      </c>
      <c r="E1791" s="31" t="str">
        <f>Nonpt_src_summary!G1791</f>
        <v>2310021501</v>
      </c>
      <c r="F1791" s="31" t="str">
        <f>Nonpt_src_summary!H1791</f>
        <v>Nonpoint Fugitives</v>
      </c>
      <c r="G1791" s="160">
        <f>Nonpt_src_summary!I1791</f>
        <v>0</v>
      </c>
      <c r="H1791" s="124">
        <f>Nonpt_src_summary!J1791</f>
        <v>12.2973</v>
      </c>
      <c r="I1791" s="124">
        <f>Nonpt_src_summary!K1791</f>
        <v>0</v>
      </c>
      <c r="J1791" s="124">
        <f>Nonpt_src_summary!L1791</f>
        <v>0</v>
      </c>
      <c r="K1791" s="125">
        <f>Nonpt_src_summary!M1791</f>
        <v>0</v>
      </c>
    </row>
    <row r="1792" spans="1:11">
      <c r="A1792" s="31" t="s">
        <v>151</v>
      </c>
      <c r="B1792" s="31" t="str">
        <f>Nonpt_src_summary!B1792</f>
        <v>Non-tribal</v>
      </c>
      <c r="C1792" s="31">
        <f>Nonpt_src_summary!E1792</f>
        <v>38</v>
      </c>
      <c r="D1792" s="31" t="str">
        <f>Nonpt_src_summary!F1792</f>
        <v>38011</v>
      </c>
      <c r="E1792" s="31" t="str">
        <f>Nonpt_src_summary!G1792</f>
        <v>2310021502</v>
      </c>
      <c r="F1792" s="31" t="str">
        <f>Nonpt_src_summary!H1792</f>
        <v>Nonpoint Fugitives</v>
      </c>
      <c r="G1792" s="160">
        <f>Nonpt_src_summary!I1792</f>
        <v>0</v>
      </c>
      <c r="H1792" s="124">
        <f>Nonpt_src_summary!J1792</f>
        <v>6.0319399999999996</v>
      </c>
      <c r="I1792" s="124">
        <f>Nonpt_src_summary!K1792</f>
        <v>0</v>
      </c>
      <c r="J1792" s="124">
        <f>Nonpt_src_summary!L1792</f>
        <v>0</v>
      </c>
      <c r="K1792" s="125">
        <f>Nonpt_src_summary!M1792</f>
        <v>0</v>
      </c>
    </row>
    <row r="1793" spans="1:11">
      <c r="A1793" s="31" t="s">
        <v>151</v>
      </c>
      <c r="B1793" s="31" t="str">
        <f>Nonpt_src_summary!B1793</f>
        <v>Non-tribal</v>
      </c>
      <c r="C1793" s="31">
        <f>Nonpt_src_summary!E1793</f>
        <v>38</v>
      </c>
      <c r="D1793" s="31" t="str">
        <f>Nonpt_src_summary!F1793</f>
        <v>38011</v>
      </c>
      <c r="E1793" s="31" t="str">
        <f>Nonpt_src_summary!G1793</f>
        <v>2310021503</v>
      </c>
      <c r="F1793" s="31" t="str">
        <f>Nonpt_src_summary!H1793</f>
        <v>Nonpoint Fugitives</v>
      </c>
      <c r="G1793" s="160">
        <f>Nonpt_src_summary!I1793</f>
        <v>0</v>
      </c>
      <c r="H1793" s="124">
        <f>Nonpt_src_summary!J1793</f>
        <v>2.4996200000000002</v>
      </c>
      <c r="I1793" s="124">
        <f>Nonpt_src_summary!K1793</f>
        <v>0</v>
      </c>
      <c r="J1793" s="124">
        <f>Nonpt_src_summary!L1793</f>
        <v>0</v>
      </c>
      <c r="K1793" s="125">
        <f>Nonpt_src_summary!M1793</f>
        <v>0</v>
      </c>
    </row>
    <row r="1794" spans="1:11">
      <c r="A1794" s="31" t="s">
        <v>151</v>
      </c>
      <c r="B1794" s="31" t="str">
        <f>Nonpt_src_summary!B1794</f>
        <v>Non-tribal</v>
      </c>
      <c r="C1794" s="31">
        <f>Nonpt_src_summary!E1794</f>
        <v>38</v>
      </c>
      <c r="D1794" s="31" t="str">
        <f>Nonpt_src_summary!F1794</f>
        <v>38011</v>
      </c>
      <c r="E1794" s="31" t="str">
        <f>Nonpt_src_summary!G1794</f>
        <v>2310021505</v>
      </c>
      <c r="F1794" s="31" t="str">
        <f>Nonpt_src_summary!H1794</f>
        <v>Nonpoint Fugitives</v>
      </c>
      <c r="G1794" s="160">
        <f>Nonpt_src_summary!I1794</f>
        <v>0</v>
      </c>
      <c r="H1794" s="124">
        <f>Nonpt_src_summary!J1794</f>
        <v>82.3279</v>
      </c>
      <c r="I1794" s="124">
        <f>Nonpt_src_summary!K1794</f>
        <v>0</v>
      </c>
      <c r="J1794" s="124">
        <f>Nonpt_src_summary!L1794</f>
        <v>0</v>
      </c>
      <c r="K1794" s="125">
        <f>Nonpt_src_summary!M1794</f>
        <v>0</v>
      </c>
    </row>
    <row r="1795" spans="1:11">
      <c r="A1795" s="31" t="s">
        <v>151</v>
      </c>
      <c r="B1795" s="31" t="str">
        <f>Nonpt_src_summary!B1795</f>
        <v>Non-tribal</v>
      </c>
      <c r="C1795" s="31">
        <f>Nonpt_src_summary!E1795</f>
        <v>38</v>
      </c>
      <c r="D1795" s="31" t="str">
        <f>Nonpt_src_summary!F1795</f>
        <v>38011</v>
      </c>
      <c r="E1795" s="31" t="str">
        <f>Nonpt_src_summary!G1795</f>
        <v>2310021506</v>
      </c>
      <c r="F1795" s="31" t="str">
        <f>Nonpt_src_summary!H1795</f>
        <v>Nonpoint Fugitives</v>
      </c>
      <c r="G1795" s="160">
        <f>Nonpt_src_summary!I1795</f>
        <v>0</v>
      </c>
      <c r="H1795" s="124">
        <f>Nonpt_src_summary!J1795</f>
        <v>0.17030999999999999</v>
      </c>
      <c r="I1795" s="124">
        <f>Nonpt_src_summary!K1795</f>
        <v>0</v>
      </c>
      <c r="J1795" s="124">
        <f>Nonpt_src_summary!L1795</f>
        <v>0</v>
      </c>
      <c r="K1795" s="125">
        <f>Nonpt_src_summary!M1795</f>
        <v>0</v>
      </c>
    </row>
    <row r="1796" spans="1:11">
      <c r="A1796" s="31" t="s">
        <v>151</v>
      </c>
      <c r="B1796" s="31" t="str">
        <f>Nonpt_src_summary!B1796</f>
        <v>Non-tribal</v>
      </c>
      <c r="C1796" s="31">
        <f>Nonpt_src_summary!E1796</f>
        <v>38</v>
      </c>
      <c r="D1796" s="31" t="str">
        <f>Nonpt_src_summary!F1796</f>
        <v>38011</v>
      </c>
      <c r="E1796" s="31" t="str">
        <f>Nonpt_src_summary!G1796</f>
        <v>2310023511</v>
      </c>
      <c r="F1796" s="31" t="str">
        <f>Nonpt_src_summary!H1796</f>
        <v>Nonpoint Fugitives</v>
      </c>
      <c r="G1796" s="160">
        <f>Nonpt_src_summary!I1796</f>
        <v>0</v>
      </c>
      <c r="H1796" s="124">
        <f>Nonpt_src_summary!J1796</f>
        <v>0</v>
      </c>
      <c r="I1796" s="124">
        <f>Nonpt_src_summary!K1796</f>
        <v>0</v>
      </c>
      <c r="J1796" s="124">
        <f>Nonpt_src_summary!L1796</f>
        <v>0</v>
      </c>
      <c r="K1796" s="125">
        <f>Nonpt_src_summary!M1796</f>
        <v>0</v>
      </c>
    </row>
    <row r="1797" spans="1:11">
      <c r="A1797" s="31" t="s">
        <v>151</v>
      </c>
      <c r="B1797" s="31" t="str">
        <f>Nonpt_src_summary!B1797</f>
        <v>Non-tribal</v>
      </c>
      <c r="C1797" s="31">
        <f>Nonpt_src_summary!E1797</f>
        <v>38</v>
      </c>
      <c r="D1797" s="31" t="str">
        <f>Nonpt_src_summary!F1797</f>
        <v>38011</v>
      </c>
      <c r="E1797" s="31" t="str">
        <f>Nonpt_src_summary!G1797</f>
        <v>2310023512</v>
      </c>
      <c r="F1797" s="31" t="str">
        <f>Nonpt_src_summary!H1797</f>
        <v>Nonpoint Fugitives</v>
      </c>
      <c r="G1797" s="160">
        <f>Nonpt_src_summary!I1797</f>
        <v>0</v>
      </c>
      <c r="H1797" s="124">
        <f>Nonpt_src_summary!J1797</f>
        <v>0</v>
      </c>
      <c r="I1797" s="124">
        <f>Nonpt_src_summary!K1797</f>
        <v>0</v>
      </c>
      <c r="J1797" s="124">
        <f>Nonpt_src_summary!L1797</f>
        <v>0</v>
      </c>
      <c r="K1797" s="125">
        <f>Nonpt_src_summary!M1797</f>
        <v>0</v>
      </c>
    </row>
    <row r="1798" spans="1:11">
      <c r="A1798" s="31" t="s">
        <v>151</v>
      </c>
      <c r="B1798" s="31" t="str">
        <f>Nonpt_src_summary!B1798</f>
        <v>Non-tribal</v>
      </c>
      <c r="C1798" s="31">
        <f>Nonpt_src_summary!E1798</f>
        <v>38</v>
      </c>
      <c r="D1798" s="31" t="str">
        <f>Nonpt_src_summary!F1798</f>
        <v>38011</v>
      </c>
      <c r="E1798" s="31" t="str">
        <f>Nonpt_src_summary!G1798</f>
        <v>2310023513</v>
      </c>
      <c r="F1798" s="31" t="str">
        <f>Nonpt_src_summary!H1798</f>
        <v>Nonpoint Fugitives</v>
      </c>
      <c r="G1798" s="160">
        <f>Nonpt_src_summary!I1798</f>
        <v>0</v>
      </c>
      <c r="H1798" s="124">
        <f>Nonpt_src_summary!J1798</f>
        <v>0</v>
      </c>
      <c r="I1798" s="124">
        <f>Nonpt_src_summary!K1798</f>
        <v>0</v>
      </c>
      <c r="J1798" s="124">
        <f>Nonpt_src_summary!L1798</f>
        <v>0</v>
      </c>
      <c r="K1798" s="125">
        <f>Nonpt_src_summary!M1798</f>
        <v>0</v>
      </c>
    </row>
    <row r="1799" spans="1:11">
      <c r="A1799" s="31" t="s">
        <v>151</v>
      </c>
      <c r="B1799" s="31" t="str">
        <f>Nonpt_src_summary!B1799</f>
        <v>Non-tribal</v>
      </c>
      <c r="C1799" s="31">
        <f>Nonpt_src_summary!E1799</f>
        <v>38</v>
      </c>
      <c r="D1799" s="31" t="str">
        <f>Nonpt_src_summary!F1799</f>
        <v>38011</v>
      </c>
      <c r="E1799" s="31" t="str">
        <f>Nonpt_src_summary!G1799</f>
        <v>2310023515</v>
      </c>
      <c r="F1799" s="31" t="str">
        <f>Nonpt_src_summary!H1799</f>
        <v>Nonpoint Fugitives</v>
      </c>
      <c r="G1799" s="160">
        <f>Nonpt_src_summary!I1799</f>
        <v>0</v>
      </c>
      <c r="H1799" s="124">
        <f>Nonpt_src_summary!J1799</f>
        <v>0</v>
      </c>
      <c r="I1799" s="124">
        <f>Nonpt_src_summary!K1799</f>
        <v>0</v>
      </c>
      <c r="J1799" s="124">
        <f>Nonpt_src_summary!L1799</f>
        <v>0</v>
      </c>
      <c r="K1799" s="125">
        <f>Nonpt_src_summary!M1799</f>
        <v>0</v>
      </c>
    </row>
    <row r="1800" spans="1:11">
      <c r="A1800" s="31" t="s">
        <v>151</v>
      </c>
      <c r="B1800" s="31" t="str">
        <f>Nonpt_src_summary!B1800</f>
        <v>Non-tribal</v>
      </c>
      <c r="C1800" s="31">
        <f>Nonpt_src_summary!E1800</f>
        <v>38</v>
      </c>
      <c r="D1800" s="31" t="str">
        <f>Nonpt_src_summary!F1800</f>
        <v>38011</v>
      </c>
      <c r="E1800" s="31" t="str">
        <f>Nonpt_src_summary!G1800</f>
        <v>2310023516</v>
      </c>
      <c r="F1800" s="31" t="str">
        <f>Nonpt_src_summary!H1800</f>
        <v>Nonpoint Fugitives</v>
      </c>
      <c r="G1800" s="160">
        <f>Nonpt_src_summary!I1800</f>
        <v>0</v>
      </c>
      <c r="H1800" s="124">
        <f>Nonpt_src_summary!J1800</f>
        <v>0</v>
      </c>
      <c r="I1800" s="124">
        <f>Nonpt_src_summary!K1800</f>
        <v>0</v>
      </c>
      <c r="J1800" s="124">
        <f>Nonpt_src_summary!L1800</f>
        <v>0</v>
      </c>
      <c r="K1800" s="125">
        <f>Nonpt_src_summary!M1800</f>
        <v>0</v>
      </c>
    </row>
    <row r="1801" spans="1:11">
      <c r="A1801" s="31" t="s">
        <v>151</v>
      </c>
      <c r="B1801" s="31" t="str">
        <f>Nonpt_src_summary!B1801</f>
        <v>Non-tribal</v>
      </c>
      <c r="C1801" s="31">
        <f>Nonpt_src_summary!E1801</f>
        <v>38</v>
      </c>
      <c r="D1801" s="31" t="str">
        <f>Nonpt_src_summary!F1801</f>
        <v>38013</v>
      </c>
      <c r="E1801" s="31" t="str">
        <f>Nonpt_src_summary!G1801</f>
        <v>2310011501</v>
      </c>
      <c r="F1801" s="31" t="str">
        <f>Nonpt_src_summary!H1801</f>
        <v>Nonpoint Fugitives</v>
      </c>
      <c r="G1801" s="160">
        <f>Nonpt_src_summary!I1801</f>
        <v>0</v>
      </c>
      <c r="H1801" s="124">
        <f>Nonpt_src_summary!J1801</f>
        <v>38.8626</v>
      </c>
      <c r="I1801" s="124">
        <f>Nonpt_src_summary!K1801</f>
        <v>0</v>
      </c>
      <c r="J1801" s="124">
        <f>Nonpt_src_summary!L1801</f>
        <v>0</v>
      </c>
      <c r="K1801" s="125">
        <f>Nonpt_src_summary!M1801</f>
        <v>0</v>
      </c>
    </row>
    <row r="1802" spans="1:11">
      <c r="A1802" s="31" t="s">
        <v>151</v>
      </c>
      <c r="B1802" s="31" t="str">
        <f>Nonpt_src_summary!B1802</f>
        <v>Non-tribal</v>
      </c>
      <c r="C1802" s="31">
        <f>Nonpt_src_summary!E1802</f>
        <v>38</v>
      </c>
      <c r="D1802" s="31" t="str">
        <f>Nonpt_src_summary!F1802</f>
        <v>38013</v>
      </c>
      <c r="E1802" s="31" t="str">
        <f>Nonpt_src_summary!G1802</f>
        <v>2310011502</v>
      </c>
      <c r="F1802" s="31" t="str">
        <f>Nonpt_src_summary!H1802</f>
        <v>Nonpoint Fugitives</v>
      </c>
      <c r="G1802" s="160">
        <f>Nonpt_src_summary!I1802</f>
        <v>0</v>
      </c>
      <c r="H1802" s="124">
        <f>Nonpt_src_summary!J1802</f>
        <v>19.0625</v>
      </c>
      <c r="I1802" s="124">
        <f>Nonpt_src_summary!K1802</f>
        <v>0</v>
      </c>
      <c r="J1802" s="124">
        <f>Nonpt_src_summary!L1802</f>
        <v>0</v>
      </c>
      <c r="K1802" s="125">
        <f>Nonpt_src_summary!M1802</f>
        <v>0</v>
      </c>
    </row>
    <row r="1803" spans="1:11">
      <c r="A1803" s="31" t="s">
        <v>151</v>
      </c>
      <c r="B1803" s="31" t="str">
        <f>Nonpt_src_summary!B1803</f>
        <v>Non-tribal</v>
      </c>
      <c r="C1803" s="31">
        <f>Nonpt_src_summary!E1803</f>
        <v>38</v>
      </c>
      <c r="D1803" s="31" t="str">
        <f>Nonpt_src_summary!F1803</f>
        <v>38013</v>
      </c>
      <c r="E1803" s="31" t="str">
        <f>Nonpt_src_summary!G1803</f>
        <v>2310011503</v>
      </c>
      <c r="F1803" s="31" t="str">
        <f>Nonpt_src_summary!H1803</f>
        <v>Nonpoint Fugitives</v>
      </c>
      <c r="G1803" s="160">
        <f>Nonpt_src_summary!I1803</f>
        <v>0</v>
      </c>
      <c r="H1803" s="124">
        <f>Nonpt_src_summary!J1803</f>
        <v>7.8994299999999997</v>
      </c>
      <c r="I1803" s="124">
        <f>Nonpt_src_summary!K1803</f>
        <v>0</v>
      </c>
      <c r="J1803" s="124">
        <f>Nonpt_src_summary!L1803</f>
        <v>0</v>
      </c>
      <c r="K1803" s="125">
        <f>Nonpt_src_summary!M1803</f>
        <v>0</v>
      </c>
    </row>
    <row r="1804" spans="1:11">
      <c r="A1804" s="31" t="s">
        <v>151</v>
      </c>
      <c r="B1804" s="31" t="str">
        <f>Nonpt_src_summary!B1804</f>
        <v>Non-tribal</v>
      </c>
      <c r="C1804" s="31">
        <f>Nonpt_src_summary!E1804</f>
        <v>38</v>
      </c>
      <c r="D1804" s="31" t="str">
        <f>Nonpt_src_summary!F1804</f>
        <v>38013</v>
      </c>
      <c r="E1804" s="31" t="str">
        <f>Nonpt_src_summary!G1804</f>
        <v>2310011505</v>
      </c>
      <c r="F1804" s="31" t="str">
        <f>Nonpt_src_summary!H1804</f>
        <v>Nonpoint Fugitives</v>
      </c>
      <c r="G1804" s="160">
        <f>Nonpt_src_summary!I1804</f>
        <v>0</v>
      </c>
      <c r="H1804" s="124">
        <f>Nonpt_src_summary!J1804</f>
        <v>260.17700000000002</v>
      </c>
      <c r="I1804" s="124">
        <f>Nonpt_src_summary!K1804</f>
        <v>0</v>
      </c>
      <c r="J1804" s="124">
        <f>Nonpt_src_summary!L1804</f>
        <v>0</v>
      </c>
      <c r="K1804" s="125">
        <f>Nonpt_src_summary!M1804</f>
        <v>0</v>
      </c>
    </row>
    <row r="1805" spans="1:11">
      <c r="A1805" s="31" t="s">
        <v>151</v>
      </c>
      <c r="B1805" s="31" t="str">
        <f>Nonpt_src_summary!B1805</f>
        <v>Non-tribal</v>
      </c>
      <c r="C1805" s="31">
        <f>Nonpt_src_summary!E1805</f>
        <v>38</v>
      </c>
      <c r="D1805" s="31" t="str">
        <f>Nonpt_src_summary!F1805</f>
        <v>38013</v>
      </c>
      <c r="E1805" s="31" t="str">
        <f>Nonpt_src_summary!G1805</f>
        <v>2310021501</v>
      </c>
      <c r="F1805" s="31" t="str">
        <f>Nonpt_src_summary!H1805</f>
        <v>Nonpoint Fugitives</v>
      </c>
      <c r="G1805" s="160">
        <f>Nonpt_src_summary!I1805</f>
        <v>0</v>
      </c>
      <c r="H1805" s="124">
        <f>Nonpt_src_summary!J1805</f>
        <v>0.236486</v>
      </c>
      <c r="I1805" s="124">
        <f>Nonpt_src_summary!K1805</f>
        <v>0</v>
      </c>
      <c r="J1805" s="124">
        <f>Nonpt_src_summary!L1805</f>
        <v>0</v>
      </c>
      <c r="K1805" s="125">
        <f>Nonpt_src_summary!M1805</f>
        <v>0</v>
      </c>
    </row>
    <row r="1806" spans="1:11">
      <c r="A1806" s="31" t="s">
        <v>151</v>
      </c>
      <c r="B1806" s="31" t="str">
        <f>Nonpt_src_summary!B1806</f>
        <v>Non-tribal</v>
      </c>
      <c r="C1806" s="31">
        <f>Nonpt_src_summary!E1806</f>
        <v>38</v>
      </c>
      <c r="D1806" s="31" t="str">
        <f>Nonpt_src_summary!F1806</f>
        <v>38013</v>
      </c>
      <c r="E1806" s="31" t="str">
        <f>Nonpt_src_summary!G1806</f>
        <v>2310021502</v>
      </c>
      <c r="F1806" s="31" t="str">
        <f>Nonpt_src_summary!H1806</f>
        <v>Nonpoint Fugitives</v>
      </c>
      <c r="G1806" s="160">
        <f>Nonpt_src_summary!I1806</f>
        <v>0</v>
      </c>
      <c r="H1806" s="124">
        <f>Nonpt_src_summary!J1806</f>
        <v>0.115999</v>
      </c>
      <c r="I1806" s="124">
        <f>Nonpt_src_summary!K1806</f>
        <v>0</v>
      </c>
      <c r="J1806" s="124">
        <f>Nonpt_src_summary!L1806</f>
        <v>0</v>
      </c>
      <c r="K1806" s="125">
        <f>Nonpt_src_summary!M1806</f>
        <v>0</v>
      </c>
    </row>
    <row r="1807" spans="1:11">
      <c r="A1807" s="31" t="s">
        <v>151</v>
      </c>
      <c r="B1807" s="31" t="str">
        <f>Nonpt_src_summary!B1807</f>
        <v>Non-tribal</v>
      </c>
      <c r="C1807" s="31">
        <f>Nonpt_src_summary!E1807</f>
        <v>38</v>
      </c>
      <c r="D1807" s="31" t="str">
        <f>Nonpt_src_summary!F1807</f>
        <v>38013</v>
      </c>
      <c r="E1807" s="31" t="str">
        <f>Nonpt_src_summary!G1807</f>
        <v>2310021503</v>
      </c>
      <c r="F1807" s="31" t="str">
        <f>Nonpt_src_summary!H1807</f>
        <v>Nonpoint Fugitives</v>
      </c>
      <c r="G1807" s="160">
        <f>Nonpt_src_summary!I1807</f>
        <v>0</v>
      </c>
      <c r="H1807" s="124">
        <f>Nonpt_src_summary!J1807</f>
        <v>4.8069599999999997E-2</v>
      </c>
      <c r="I1807" s="124">
        <f>Nonpt_src_summary!K1807</f>
        <v>0</v>
      </c>
      <c r="J1807" s="124">
        <f>Nonpt_src_summary!L1807</f>
        <v>0</v>
      </c>
      <c r="K1807" s="125">
        <f>Nonpt_src_summary!M1807</f>
        <v>0</v>
      </c>
    </row>
    <row r="1808" spans="1:11">
      <c r="A1808" s="31" t="s">
        <v>151</v>
      </c>
      <c r="B1808" s="31" t="str">
        <f>Nonpt_src_summary!B1808</f>
        <v>Non-tribal</v>
      </c>
      <c r="C1808" s="31">
        <f>Nonpt_src_summary!E1808</f>
        <v>38</v>
      </c>
      <c r="D1808" s="31" t="str">
        <f>Nonpt_src_summary!F1808</f>
        <v>38013</v>
      </c>
      <c r="E1808" s="31" t="str">
        <f>Nonpt_src_summary!G1808</f>
        <v>2310021505</v>
      </c>
      <c r="F1808" s="31" t="str">
        <f>Nonpt_src_summary!H1808</f>
        <v>Nonpoint Fugitives</v>
      </c>
      <c r="G1808" s="160">
        <f>Nonpt_src_summary!I1808</f>
        <v>0</v>
      </c>
      <c r="H1808" s="124">
        <f>Nonpt_src_summary!J1808</f>
        <v>1.5832299999999999</v>
      </c>
      <c r="I1808" s="124">
        <f>Nonpt_src_summary!K1808</f>
        <v>0</v>
      </c>
      <c r="J1808" s="124">
        <f>Nonpt_src_summary!L1808</f>
        <v>0</v>
      </c>
      <c r="K1808" s="125">
        <f>Nonpt_src_summary!M1808</f>
        <v>0</v>
      </c>
    </row>
    <row r="1809" spans="1:11">
      <c r="A1809" s="31" t="s">
        <v>151</v>
      </c>
      <c r="B1809" s="31" t="str">
        <f>Nonpt_src_summary!B1809</f>
        <v>Non-tribal</v>
      </c>
      <c r="C1809" s="31">
        <f>Nonpt_src_summary!E1809</f>
        <v>38</v>
      </c>
      <c r="D1809" s="31" t="str">
        <f>Nonpt_src_summary!F1809</f>
        <v>38013</v>
      </c>
      <c r="E1809" s="31" t="str">
        <f>Nonpt_src_summary!G1809</f>
        <v>2310021506</v>
      </c>
      <c r="F1809" s="31" t="str">
        <f>Nonpt_src_summary!H1809</f>
        <v>Nonpoint Fugitives</v>
      </c>
      <c r="G1809" s="160">
        <f>Nonpt_src_summary!I1809</f>
        <v>0</v>
      </c>
      <c r="H1809" s="124">
        <f>Nonpt_src_summary!J1809</f>
        <v>3.2751899999999999E-3</v>
      </c>
      <c r="I1809" s="124">
        <f>Nonpt_src_summary!K1809</f>
        <v>0</v>
      </c>
      <c r="J1809" s="124">
        <f>Nonpt_src_summary!L1809</f>
        <v>0</v>
      </c>
      <c r="K1809" s="125">
        <f>Nonpt_src_summary!M1809</f>
        <v>0</v>
      </c>
    </row>
    <row r="1810" spans="1:11">
      <c r="A1810" s="31" t="s">
        <v>151</v>
      </c>
      <c r="B1810" s="31" t="str">
        <f>Nonpt_src_summary!B1810</f>
        <v>Non-tribal</v>
      </c>
      <c r="C1810" s="31">
        <f>Nonpt_src_summary!E1810</f>
        <v>38</v>
      </c>
      <c r="D1810" s="31" t="str">
        <f>Nonpt_src_summary!F1810</f>
        <v>38013</v>
      </c>
      <c r="E1810" s="31" t="str">
        <f>Nonpt_src_summary!G1810</f>
        <v>2310023511</v>
      </c>
      <c r="F1810" s="31" t="str">
        <f>Nonpt_src_summary!H1810</f>
        <v>Nonpoint Fugitives</v>
      </c>
      <c r="G1810" s="160">
        <f>Nonpt_src_summary!I1810</f>
        <v>0</v>
      </c>
      <c r="H1810" s="124">
        <f>Nonpt_src_summary!J1810</f>
        <v>0</v>
      </c>
      <c r="I1810" s="124">
        <f>Nonpt_src_summary!K1810</f>
        <v>0</v>
      </c>
      <c r="J1810" s="124">
        <f>Nonpt_src_summary!L1810</f>
        <v>0</v>
      </c>
      <c r="K1810" s="125">
        <f>Nonpt_src_summary!M1810</f>
        <v>0</v>
      </c>
    </row>
    <row r="1811" spans="1:11">
      <c r="A1811" s="31" t="s">
        <v>151</v>
      </c>
      <c r="B1811" s="31" t="str">
        <f>Nonpt_src_summary!B1811</f>
        <v>Non-tribal</v>
      </c>
      <c r="C1811" s="31">
        <f>Nonpt_src_summary!E1811</f>
        <v>38</v>
      </c>
      <c r="D1811" s="31" t="str">
        <f>Nonpt_src_summary!F1811</f>
        <v>38013</v>
      </c>
      <c r="E1811" s="31" t="str">
        <f>Nonpt_src_summary!G1811</f>
        <v>2310023512</v>
      </c>
      <c r="F1811" s="31" t="str">
        <f>Nonpt_src_summary!H1811</f>
        <v>Nonpoint Fugitives</v>
      </c>
      <c r="G1811" s="160">
        <f>Nonpt_src_summary!I1811</f>
        <v>0</v>
      </c>
      <c r="H1811" s="124">
        <f>Nonpt_src_summary!J1811</f>
        <v>0</v>
      </c>
      <c r="I1811" s="124">
        <f>Nonpt_src_summary!K1811</f>
        <v>0</v>
      </c>
      <c r="J1811" s="124">
        <f>Nonpt_src_summary!L1811</f>
        <v>0</v>
      </c>
      <c r="K1811" s="125">
        <f>Nonpt_src_summary!M1811</f>
        <v>0</v>
      </c>
    </row>
    <row r="1812" spans="1:11">
      <c r="A1812" s="31" t="s">
        <v>151</v>
      </c>
      <c r="B1812" s="31" t="str">
        <f>Nonpt_src_summary!B1812</f>
        <v>Non-tribal</v>
      </c>
      <c r="C1812" s="31">
        <f>Nonpt_src_summary!E1812</f>
        <v>38</v>
      </c>
      <c r="D1812" s="31" t="str">
        <f>Nonpt_src_summary!F1812</f>
        <v>38013</v>
      </c>
      <c r="E1812" s="31" t="str">
        <f>Nonpt_src_summary!G1812</f>
        <v>2310023513</v>
      </c>
      <c r="F1812" s="31" t="str">
        <f>Nonpt_src_summary!H1812</f>
        <v>Nonpoint Fugitives</v>
      </c>
      <c r="G1812" s="160">
        <f>Nonpt_src_summary!I1812</f>
        <v>0</v>
      </c>
      <c r="H1812" s="124">
        <f>Nonpt_src_summary!J1812</f>
        <v>0</v>
      </c>
      <c r="I1812" s="124">
        <f>Nonpt_src_summary!K1812</f>
        <v>0</v>
      </c>
      <c r="J1812" s="124">
        <f>Nonpt_src_summary!L1812</f>
        <v>0</v>
      </c>
      <c r="K1812" s="125">
        <f>Nonpt_src_summary!M1812</f>
        <v>0</v>
      </c>
    </row>
    <row r="1813" spans="1:11">
      <c r="A1813" s="31" t="s">
        <v>151</v>
      </c>
      <c r="B1813" s="31" t="str">
        <f>Nonpt_src_summary!B1813</f>
        <v>Non-tribal</v>
      </c>
      <c r="C1813" s="31">
        <f>Nonpt_src_summary!E1813</f>
        <v>38</v>
      </c>
      <c r="D1813" s="31" t="str">
        <f>Nonpt_src_summary!F1813</f>
        <v>38013</v>
      </c>
      <c r="E1813" s="31" t="str">
        <f>Nonpt_src_summary!G1813</f>
        <v>2310023515</v>
      </c>
      <c r="F1813" s="31" t="str">
        <f>Nonpt_src_summary!H1813</f>
        <v>Nonpoint Fugitives</v>
      </c>
      <c r="G1813" s="160">
        <f>Nonpt_src_summary!I1813</f>
        <v>0</v>
      </c>
      <c r="H1813" s="124">
        <f>Nonpt_src_summary!J1813</f>
        <v>0</v>
      </c>
      <c r="I1813" s="124">
        <f>Nonpt_src_summary!K1813</f>
        <v>0</v>
      </c>
      <c r="J1813" s="124">
        <f>Nonpt_src_summary!L1813</f>
        <v>0</v>
      </c>
      <c r="K1813" s="125">
        <f>Nonpt_src_summary!M1813</f>
        <v>0</v>
      </c>
    </row>
    <row r="1814" spans="1:11">
      <c r="A1814" s="31" t="s">
        <v>151</v>
      </c>
      <c r="B1814" s="31" t="str">
        <f>Nonpt_src_summary!B1814</f>
        <v>Non-tribal</v>
      </c>
      <c r="C1814" s="31">
        <f>Nonpt_src_summary!E1814</f>
        <v>38</v>
      </c>
      <c r="D1814" s="31" t="str">
        <f>Nonpt_src_summary!F1814</f>
        <v>38013</v>
      </c>
      <c r="E1814" s="31" t="str">
        <f>Nonpt_src_summary!G1814</f>
        <v>2310023516</v>
      </c>
      <c r="F1814" s="31" t="str">
        <f>Nonpt_src_summary!H1814</f>
        <v>Nonpoint Fugitives</v>
      </c>
      <c r="G1814" s="160">
        <f>Nonpt_src_summary!I1814</f>
        <v>0</v>
      </c>
      <c r="H1814" s="124">
        <f>Nonpt_src_summary!J1814</f>
        <v>0</v>
      </c>
      <c r="I1814" s="124">
        <f>Nonpt_src_summary!K1814</f>
        <v>0</v>
      </c>
      <c r="J1814" s="124">
        <f>Nonpt_src_summary!L1814</f>
        <v>0</v>
      </c>
      <c r="K1814" s="125">
        <f>Nonpt_src_summary!M1814</f>
        <v>0</v>
      </c>
    </row>
    <row r="1815" spans="1:11">
      <c r="A1815" s="31" t="s">
        <v>151</v>
      </c>
      <c r="B1815" s="31" t="str">
        <f>Nonpt_src_summary!B1815</f>
        <v>Non-tribal</v>
      </c>
      <c r="C1815" s="31">
        <f>Nonpt_src_summary!E1815</f>
        <v>30</v>
      </c>
      <c r="D1815" s="31" t="str">
        <f>Nonpt_src_summary!F1815</f>
        <v>30019</v>
      </c>
      <c r="E1815" s="31" t="str">
        <f>Nonpt_src_summary!G1815</f>
        <v>2310011501</v>
      </c>
      <c r="F1815" s="31" t="str">
        <f>Nonpt_src_summary!H1815</f>
        <v>Nonpoint Fugitives</v>
      </c>
      <c r="G1815" s="160">
        <f>Nonpt_src_summary!I1815</f>
        <v>0</v>
      </c>
      <c r="H1815" s="124">
        <f>Nonpt_src_summary!J1815</f>
        <v>0</v>
      </c>
      <c r="I1815" s="124">
        <f>Nonpt_src_summary!K1815</f>
        <v>0</v>
      </c>
      <c r="J1815" s="124">
        <f>Nonpt_src_summary!L1815</f>
        <v>0</v>
      </c>
      <c r="K1815" s="125">
        <f>Nonpt_src_summary!M1815</f>
        <v>0</v>
      </c>
    </row>
    <row r="1816" spans="1:11">
      <c r="A1816" s="31" t="s">
        <v>151</v>
      </c>
      <c r="B1816" s="31" t="str">
        <f>Nonpt_src_summary!B1816</f>
        <v>Non-tribal</v>
      </c>
      <c r="C1816" s="31">
        <f>Nonpt_src_summary!E1816</f>
        <v>30</v>
      </c>
      <c r="D1816" s="31" t="str">
        <f>Nonpt_src_summary!F1816</f>
        <v>30019</v>
      </c>
      <c r="E1816" s="31" t="str">
        <f>Nonpt_src_summary!G1816</f>
        <v>2310011502</v>
      </c>
      <c r="F1816" s="31" t="str">
        <f>Nonpt_src_summary!H1816</f>
        <v>Nonpoint Fugitives</v>
      </c>
      <c r="G1816" s="160">
        <f>Nonpt_src_summary!I1816</f>
        <v>0</v>
      </c>
      <c r="H1816" s="124">
        <f>Nonpt_src_summary!J1816</f>
        <v>0</v>
      </c>
      <c r="I1816" s="124">
        <f>Nonpt_src_summary!K1816</f>
        <v>0</v>
      </c>
      <c r="J1816" s="124">
        <f>Nonpt_src_summary!L1816</f>
        <v>0</v>
      </c>
      <c r="K1816" s="125">
        <f>Nonpt_src_summary!M1816</f>
        <v>0</v>
      </c>
    </row>
    <row r="1817" spans="1:11">
      <c r="A1817" s="31" t="s">
        <v>151</v>
      </c>
      <c r="B1817" s="31" t="str">
        <f>Nonpt_src_summary!B1817</f>
        <v>Non-tribal</v>
      </c>
      <c r="C1817" s="31">
        <f>Nonpt_src_summary!E1817</f>
        <v>30</v>
      </c>
      <c r="D1817" s="31" t="str">
        <f>Nonpt_src_summary!F1817</f>
        <v>30019</v>
      </c>
      <c r="E1817" s="31" t="str">
        <f>Nonpt_src_summary!G1817</f>
        <v>2310011503</v>
      </c>
      <c r="F1817" s="31" t="str">
        <f>Nonpt_src_summary!H1817</f>
        <v>Nonpoint Fugitives</v>
      </c>
      <c r="G1817" s="160">
        <f>Nonpt_src_summary!I1817</f>
        <v>0</v>
      </c>
      <c r="H1817" s="124">
        <f>Nonpt_src_summary!J1817</f>
        <v>0</v>
      </c>
      <c r="I1817" s="124">
        <f>Nonpt_src_summary!K1817</f>
        <v>0</v>
      </c>
      <c r="J1817" s="124">
        <f>Nonpt_src_summary!L1817</f>
        <v>0</v>
      </c>
      <c r="K1817" s="125">
        <f>Nonpt_src_summary!M1817</f>
        <v>0</v>
      </c>
    </row>
    <row r="1818" spans="1:11">
      <c r="A1818" s="31" t="s">
        <v>151</v>
      </c>
      <c r="B1818" s="31" t="str">
        <f>Nonpt_src_summary!B1818</f>
        <v>Non-tribal</v>
      </c>
      <c r="C1818" s="31">
        <f>Nonpt_src_summary!E1818</f>
        <v>30</v>
      </c>
      <c r="D1818" s="31" t="str">
        <f>Nonpt_src_summary!F1818</f>
        <v>30019</v>
      </c>
      <c r="E1818" s="31" t="str">
        <f>Nonpt_src_summary!G1818</f>
        <v>2310011505</v>
      </c>
      <c r="F1818" s="31" t="str">
        <f>Nonpt_src_summary!H1818</f>
        <v>Nonpoint Fugitives</v>
      </c>
      <c r="G1818" s="160">
        <f>Nonpt_src_summary!I1818</f>
        <v>0</v>
      </c>
      <c r="H1818" s="124">
        <f>Nonpt_src_summary!J1818</f>
        <v>0</v>
      </c>
      <c r="I1818" s="124">
        <f>Nonpt_src_summary!K1818</f>
        <v>0</v>
      </c>
      <c r="J1818" s="124">
        <f>Nonpt_src_summary!L1818</f>
        <v>0</v>
      </c>
      <c r="K1818" s="125">
        <f>Nonpt_src_summary!M1818</f>
        <v>0</v>
      </c>
    </row>
    <row r="1819" spans="1:11">
      <c r="A1819" s="31" t="s">
        <v>151</v>
      </c>
      <c r="B1819" s="31" t="str">
        <f>Nonpt_src_summary!B1819</f>
        <v>Non-tribal</v>
      </c>
      <c r="C1819" s="31">
        <f>Nonpt_src_summary!E1819</f>
        <v>30</v>
      </c>
      <c r="D1819" s="31" t="str">
        <f>Nonpt_src_summary!F1819</f>
        <v>30019</v>
      </c>
      <c r="E1819" s="31" t="str">
        <f>Nonpt_src_summary!G1819</f>
        <v>2310021501</v>
      </c>
      <c r="F1819" s="31" t="str">
        <f>Nonpt_src_summary!H1819</f>
        <v>Nonpoint Fugitives</v>
      </c>
      <c r="G1819" s="160">
        <f>Nonpt_src_summary!I1819</f>
        <v>0</v>
      </c>
      <c r="H1819" s="124">
        <f>Nonpt_src_summary!J1819</f>
        <v>0</v>
      </c>
      <c r="I1819" s="124">
        <f>Nonpt_src_summary!K1819</f>
        <v>0</v>
      </c>
      <c r="J1819" s="124">
        <f>Nonpt_src_summary!L1819</f>
        <v>0</v>
      </c>
      <c r="K1819" s="125">
        <f>Nonpt_src_summary!M1819</f>
        <v>0</v>
      </c>
    </row>
    <row r="1820" spans="1:11">
      <c r="A1820" s="31" t="s">
        <v>151</v>
      </c>
      <c r="B1820" s="31" t="str">
        <f>Nonpt_src_summary!B1820</f>
        <v>Non-tribal</v>
      </c>
      <c r="C1820" s="31">
        <f>Nonpt_src_summary!E1820</f>
        <v>30</v>
      </c>
      <c r="D1820" s="31" t="str">
        <f>Nonpt_src_summary!F1820</f>
        <v>30019</v>
      </c>
      <c r="E1820" s="31" t="str">
        <f>Nonpt_src_summary!G1820</f>
        <v>2310021502</v>
      </c>
      <c r="F1820" s="31" t="str">
        <f>Nonpt_src_summary!H1820</f>
        <v>Nonpoint Fugitives</v>
      </c>
      <c r="G1820" s="160">
        <f>Nonpt_src_summary!I1820</f>
        <v>0</v>
      </c>
      <c r="H1820" s="124">
        <f>Nonpt_src_summary!J1820</f>
        <v>0</v>
      </c>
      <c r="I1820" s="124">
        <f>Nonpt_src_summary!K1820</f>
        <v>0</v>
      </c>
      <c r="J1820" s="124">
        <f>Nonpt_src_summary!L1820</f>
        <v>0</v>
      </c>
      <c r="K1820" s="125">
        <f>Nonpt_src_summary!M1820</f>
        <v>0</v>
      </c>
    </row>
    <row r="1821" spans="1:11">
      <c r="A1821" s="31" t="s">
        <v>151</v>
      </c>
      <c r="B1821" s="31" t="str">
        <f>Nonpt_src_summary!B1821</f>
        <v>Non-tribal</v>
      </c>
      <c r="C1821" s="31">
        <f>Nonpt_src_summary!E1821</f>
        <v>30</v>
      </c>
      <c r="D1821" s="31" t="str">
        <f>Nonpt_src_summary!F1821</f>
        <v>30019</v>
      </c>
      <c r="E1821" s="31" t="str">
        <f>Nonpt_src_summary!G1821</f>
        <v>2310021503</v>
      </c>
      <c r="F1821" s="31" t="str">
        <f>Nonpt_src_summary!H1821</f>
        <v>Nonpoint Fugitives</v>
      </c>
      <c r="G1821" s="160">
        <f>Nonpt_src_summary!I1821</f>
        <v>0</v>
      </c>
      <c r="H1821" s="124">
        <f>Nonpt_src_summary!J1821</f>
        <v>0</v>
      </c>
      <c r="I1821" s="124">
        <f>Nonpt_src_summary!K1821</f>
        <v>0</v>
      </c>
      <c r="J1821" s="124">
        <f>Nonpt_src_summary!L1821</f>
        <v>0</v>
      </c>
      <c r="K1821" s="125">
        <f>Nonpt_src_summary!M1821</f>
        <v>0</v>
      </c>
    </row>
    <row r="1822" spans="1:11">
      <c r="A1822" s="31" t="s">
        <v>151</v>
      </c>
      <c r="B1822" s="31" t="str">
        <f>Nonpt_src_summary!B1822</f>
        <v>Non-tribal</v>
      </c>
      <c r="C1822" s="31">
        <f>Nonpt_src_summary!E1822</f>
        <v>30</v>
      </c>
      <c r="D1822" s="31" t="str">
        <f>Nonpt_src_summary!F1822</f>
        <v>30019</v>
      </c>
      <c r="E1822" s="31" t="str">
        <f>Nonpt_src_summary!G1822</f>
        <v>2310021505</v>
      </c>
      <c r="F1822" s="31" t="str">
        <f>Nonpt_src_summary!H1822</f>
        <v>Nonpoint Fugitives</v>
      </c>
      <c r="G1822" s="160">
        <f>Nonpt_src_summary!I1822</f>
        <v>0</v>
      </c>
      <c r="H1822" s="124">
        <f>Nonpt_src_summary!J1822</f>
        <v>0</v>
      </c>
      <c r="I1822" s="124">
        <f>Nonpt_src_summary!K1822</f>
        <v>0</v>
      </c>
      <c r="J1822" s="124">
        <f>Nonpt_src_summary!L1822</f>
        <v>0</v>
      </c>
      <c r="K1822" s="125">
        <f>Nonpt_src_summary!M1822</f>
        <v>0</v>
      </c>
    </row>
    <row r="1823" spans="1:11">
      <c r="A1823" s="31" t="s">
        <v>151</v>
      </c>
      <c r="B1823" s="31" t="str">
        <f>Nonpt_src_summary!B1823</f>
        <v>Non-tribal</v>
      </c>
      <c r="C1823" s="31">
        <f>Nonpt_src_summary!E1823</f>
        <v>30</v>
      </c>
      <c r="D1823" s="31" t="str">
        <f>Nonpt_src_summary!F1823</f>
        <v>30019</v>
      </c>
      <c r="E1823" s="31" t="str">
        <f>Nonpt_src_summary!G1823</f>
        <v>2310021506</v>
      </c>
      <c r="F1823" s="31" t="str">
        <f>Nonpt_src_summary!H1823</f>
        <v>Nonpoint Fugitives</v>
      </c>
      <c r="G1823" s="160">
        <f>Nonpt_src_summary!I1823</f>
        <v>0</v>
      </c>
      <c r="H1823" s="124">
        <f>Nonpt_src_summary!J1823</f>
        <v>0</v>
      </c>
      <c r="I1823" s="124">
        <f>Nonpt_src_summary!K1823</f>
        <v>0</v>
      </c>
      <c r="J1823" s="124">
        <f>Nonpt_src_summary!L1823</f>
        <v>0</v>
      </c>
      <c r="K1823" s="125">
        <f>Nonpt_src_summary!M1823</f>
        <v>0</v>
      </c>
    </row>
    <row r="1824" spans="1:11">
      <c r="A1824" s="31" t="s">
        <v>151</v>
      </c>
      <c r="B1824" s="31" t="str">
        <f>Nonpt_src_summary!B1824</f>
        <v>Non-tribal</v>
      </c>
      <c r="C1824" s="31">
        <f>Nonpt_src_summary!E1824</f>
        <v>30</v>
      </c>
      <c r="D1824" s="31" t="str">
        <f>Nonpt_src_summary!F1824</f>
        <v>30019</v>
      </c>
      <c r="E1824" s="31" t="str">
        <f>Nonpt_src_summary!G1824</f>
        <v>2310023511</v>
      </c>
      <c r="F1824" s="31" t="str">
        <f>Nonpt_src_summary!H1824</f>
        <v>Nonpoint Fugitives</v>
      </c>
      <c r="G1824" s="160">
        <f>Nonpt_src_summary!I1824</f>
        <v>0</v>
      </c>
      <c r="H1824" s="124">
        <f>Nonpt_src_summary!J1824</f>
        <v>0</v>
      </c>
      <c r="I1824" s="124">
        <f>Nonpt_src_summary!K1824</f>
        <v>0</v>
      </c>
      <c r="J1824" s="124">
        <f>Nonpt_src_summary!L1824</f>
        <v>0</v>
      </c>
      <c r="K1824" s="125">
        <f>Nonpt_src_summary!M1824</f>
        <v>0</v>
      </c>
    </row>
    <row r="1825" spans="1:11">
      <c r="A1825" s="31" t="s">
        <v>151</v>
      </c>
      <c r="B1825" s="31" t="str">
        <f>Nonpt_src_summary!B1825</f>
        <v>Non-tribal</v>
      </c>
      <c r="C1825" s="31">
        <f>Nonpt_src_summary!E1825</f>
        <v>30</v>
      </c>
      <c r="D1825" s="31" t="str">
        <f>Nonpt_src_summary!F1825</f>
        <v>30019</v>
      </c>
      <c r="E1825" s="31" t="str">
        <f>Nonpt_src_summary!G1825</f>
        <v>2310023512</v>
      </c>
      <c r="F1825" s="31" t="str">
        <f>Nonpt_src_summary!H1825</f>
        <v>Nonpoint Fugitives</v>
      </c>
      <c r="G1825" s="160">
        <f>Nonpt_src_summary!I1825</f>
        <v>0</v>
      </c>
      <c r="H1825" s="124">
        <f>Nonpt_src_summary!J1825</f>
        <v>0</v>
      </c>
      <c r="I1825" s="124">
        <f>Nonpt_src_summary!K1825</f>
        <v>0</v>
      </c>
      <c r="J1825" s="124">
        <f>Nonpt_src_summary!L1825</f>
        <v>0</v>
      </c>
      <c r="K1825" s="125">
        <f>Nonpt_src_summary!M1825</f>
        <v>0</v>
      </c>
    </row>
    <row r="1826" spans="1:11">
      <c r="A1826" s="31" t="s">
        <v>151</v>
      </c>
      <c r="B1826" s="31" t="str">
        <f>Nonpt_src_summary!B1826</f>
        <v>Non-tribal</v>
      </c>
      <c r="C1826" s="31">
        <f>Nonpt_src_summary!E1826</f>
        <v>30</v>
      </c>
      <c r="D1826" s="31" t="str">
        <f>Nonpt_src_summary!F1826</f>
        <v>30019</v>
      </c>
      <c r="E1826" s="31" t="str">
        <f>Nonpt_src_summary!G1826</f>
        <v>2310023513</v>
      </c>
      <c r="F1826" s="31" t="str">
        <f>Nonpt_src_summary!H1826</f>
        <v>Nonpoint Fugitives</v>
      </c>
      <c r="G1826" s="160">
        <f>Nonpt_src_summary!I1826</f>
        <v>0</v>
      </c>
      <c r="H1826" s="124">
        <f>Nonpt_src_summary!J1826</f>
        <v>0</v>
      </c>
      <c r="I1826" s="124">
        <f>Nonpt_src_summary!K1826</f>
        <v>0</v>
      </c>
      <c r="J1826" s="124">
        <f>Nonpt_src_summary!L1826</f>
        <v>0</v>
      </c>
      <c r="K1826" s="125">
        <f>Nonpt_src_summary!M1826</f>
        <v>0</v>
      </c>
    </row>
    <row r="1827" spans="1:11">
      <c r="A1827" s="31" t="s">
        <v>151</v>
      </c>
      <c r="B1827" s="31" t="str">
        <f>Nonpt_src_summary!B1827</f>
        <v>Non-tribal</v>
      </c>
      <c r="C1827" s="31">
        <f>Nonpt_src_summary!E1827</f>
        <v>30</v>
      </c>
      <c r="D1827" s="31" t="str">
        <f>Nonpt_src_summary!F1827</f>
        <v>30019</v>
      </c>
      <c r="E1827" s="31" t="str">
        <f>Nonpt_src_summary!G1827</f>
        <v>2310023515</v>
      </c>
      <c r="F1827" s="31" t="str">
        <f>Nonpt_src_summary!H1827</f>
        <v>Nonpoint Fugitives</v>
      </c>
      <c r="G1827" s="160">
        <f>Nonpt_src_summary!I1827</f>
        <v>0</v>
      </c>
      <c r="H1827" s="124">
        <f>Nonpt_src_summary!J1827</f>
        <v>0</v>
      </c>
      <c r="I1827" s="124">
        <f>Nonpt_src_summary!K1827</f>
        <v>0</v>
      </c>
      <c r="J1827" s="124">
        <f>Nonpt_src_summary!L1827</f>
        <v>0</v>
      </c>
      <c r="K1827" s="125">
        <f>Nonpt_src_summary!M1827</f>
        <v>0</v>
      </c>
    </row>
    <row r="1828" spans="1:11">
      <c r="A1828" s="31" t="s">
        <v>151</v>
      </c>
      <c r="B1828" s="31" t="str">
        <f>Nonpt_src_summary!B1828</f>
        <v>Non-tribal</v>
      </c>
      <c r="C1828" s="31">
        <f>Nonpt_src_summary!E1828</f>
        <v>30</v>
      </c>
      <c r="D1828" s="31" t="str">
        <f>Nonpt_src_summary!F1828</f>
        <v>30019</v>
      </c>
      <c r="E1828" s="31" t="str">
        <f>Nonpt_src_summary!G1828</f>
        <v>2310023516</v>
      </c>
      <c r="F1828" s="31" t="str">
        <f>Nonpt_src_summary!H1828</f>
        <v>Nonpoint Fugitives</v>
      </c>
      <c r="G1828" s="160">
        <f>Nonpt_src_summary!I1828</f>
        <v>0</v>
      </c>
      <c r="H1828" s="124">
        <f>Nonpt_src_summary!J1828</f>
        <v>0</v>
      </c>
      <c r="I1828" s="124">
        <f>Nonpt_src_summary!K1828</f>
        <v>0</v>
      </c>
      <c r="J1828" s="124">
        <f>Nonpt_src_summary!L1828</f>
        <v>0</v>
      </c>
      <c r="K1828" s="125">
        <f>Nonpt_src_summary!M1828</f>
        <v>0</v>
      </c>
    </row>
    <row r="1829" spans="1:11">
      <c r="A1829" s="31" t="s">
        <v>151</v>
      </c>
      <c r="B1829" s="31" t="str">
        <f>Nonpt_src_summary!B1829</f>
        <v>Non-tribal</v>
      </c>
      <c r="C1829" s="31">
        <f>Nonpt_src_summary!E1829</f>
        <v>30</v>
      </c>
      <c r="D1829" s="31" t="str">
        <f>Nonpt_src_summary!F1829</f>
        <v>30021</v>
      </c>
      <c r="E1829" s="31" t="str">
        <f>Nonpt_src_summary!G1829</f>
        <v>2310011501</v>
      </c>
      <c r="F1829" s="31" t="str">
        <f>Nonpt_src_summary!H1829</f>
        <v>Nonpoint Fugitives</v>
      </c>
      <c r="G1829" s="160">
        <f>Nonpt_src_summary!I1829</f>
        <v>0</v>
      </c>
      <c r="H1829" s="124">
        <f>Nonpt_src_summary!J1829</f>
        <v>5.0450400000000002</v>
      </c>
      <c r="I1829" s="124">
        <f>Nonpt_src_summary!K1829</f>
        <v>0</v>
      </c>
      <c r="J1829" s="124">
        <f>Nonpt_src_summary!L1829</f>
        <v>0</v>
      </c>
      <c r="K1829" s="125">
        <f>Nonpt_src_summary!M1829</f>
        <v>0</v>
      </c>
    </row>
    <row r="1830" spans="1:11">
      <c r="A1830" s="31" t="s">
        <v>151</v>
      </c>
      <c r="B1830" s="31" t="str">
        <f>Nonpt_src_summary!B1830</f>
        <v>Non-tribal</v>
      </c>
      <c r="C1830" s="31">
        <f>Nonpt_src_summary!E1830</f>
        <v>30</v>
      </c>
      <c r="D1830" s="31" t="str">
        <f>Nonpt_src_summary!F1830</f>
        <v>30021</v>
      </c>
      <c r="E1830" s="31" t="str">
        <f>Nonpt_src_summary!G1830</f>
        <v>2310011502</v>
      </c>
      <c r="F1830" s="31" t="str">
        <f>Nonpt_src_summary!H1830</f>
        <v>Nonpoint Fugitives</v>
      </c>
      <c r="G1830" s="160">
        <f>Nonpt_src_summary!I1830</f>
        <v>0</v>
      </c>
      <c r="H1830" s="124">
        <f>Nonpt_src_summary!J1830</f>
        <v>2.47464</v>
      </c>
      <c r="I1830" s="124">
        <f>Nonpt_src_summary!K1830</f>
        <v>0</v>
      </c>
      <c r="J1830" s="124">
        <f>Nonpt_src_summary!L1830</f>
        <v>0</v>
      </c>
      <c r="K1830" s="125">
        <f>Nonpt_src_summary!M1830</f>
        <v>0</v>
      </c>
    </row>
    <row r="1831" spans="1:11">
      <c r="A1831" s="31" t="s">
        <v>151</v>
      </c>
      <c r="B1831" s="31" t="str">
        <f>Nonpt_src_summary!B1831</f>
        <v>Non-tribal</v>
      </c>
      <c r="C1831" s="31">
        <f>Nonpt_src_summary!E1831</f>
        <v>30</v>
      </c>
      <c r="D1831" s="31" t="str">
        <f>Nonpt_src_summary!F1831</f>
        <v>30021</v>
      </c>
      <c r="E1831" s="31" t="str">
        <f>Nonpt_src_summary!G1831</f>
        <v>2310011503</v>
      </c>
      <c r="F1831" s="31" t="str">
        <f>Nonpt_src_summary!H1831</f>
        <v>Nonpoint Fugitives</v>
      </c>
      <c r="G1831" s="160">
        <f>Nonpt_src_summary!I1831</f>
        <v>0</v>
      </c>
      <c r="H1831" s="124">
        <f>Nonpt_src_summary!J1831</f>
        <v>1.0254799999999999</v>
      </c>
      <c r="I1831" s="124">
        <f>Nonpt_src_summary!K1831</f>
        <v>0</v>
      </c>
      <c r="J1831" s="124">
        <f>Nonpt_src_summary!L1831</f>
        <v>0</v>
      </c>
      <c r="K1831" s="125">
        <f>Nonpt_src_summary!M1831</f>
        <v>0</v>
      </c>
    </row>
    <row r="1832" spans="1:11">
      <c r="A1832" s="31" t="s">
        <v>151</v>
      </c>
      <c r="B1832" s="31" t="str">
        <f>Nonpt_src_summary!B1832</f>
        <v>Non-tribal</v>
      </c>
      <c r="C1832" s="31">
        <f>Nonpt_src_summary!E1832</f>
        <v>30</v>
      </c>
      <c r="D1832" s="31" t="str">
        <f>Nonpt_src_summary!F1832</f>
        <v>30021</v>
      </c>
      <c r="E1832" s="31" t="str">
        <f>Nonpt_src_summary!G1832</f>
        <v>2310011505</v>
      </c>
      <c r="F1832" s="31" t="str">
        <f>Nonpt_src_summary!H1832</f>
        <v>Nonpoint Fugitives</v>
      </c>
      <c r="G1832" s="160">
        <f>Nonpt_src_summary!I1832</f>
        <v>0</v>
      </c>
      <c r="H1832" s="124">
        <f>Nonpt_src_summary!J1832</f>
        <v>33.775599999999997</v>
      </c>
      <c r="I1832" s="124">
        <f>Nonpt_src_summary!K1832</f>
        <v>0</v>
      </c>
      <c r="J1832" s="124">
        <f>Nonpt_src_summary!L1832</f>
        <v>0</v>
      </c>
      <c r="K1832" s="125">
        <f>Nonpt_src_summary!M1832</f>
        <v>0</v>
      </c>
    </row>
    <row r="1833" spans="1:11">
      <c r="A1833" s="31" t="s">
        <v>151</v>
      </c>
      <c r="B1833" s="31" t="str">
        <f>Nonpt_src_summary!B1833</f>
        <v>Non-tribal</v>
      </c>
      <c r="C1833" s="31">
        <f>Nonpt_src_summary!E1833</f>
        <v>30</v>
      </c>
      <c r="D1833" s="31" t="str">
        <f>Nonpt_src_summary!F1833</f>
        <v>30021</v>
      </c>
      <c r="E1833" s="31" t="str">
        <f>Nonpt_src_summary!G1833</f>
        <v>2310021501</v>
      </c>
      <c r="F1833" s="31" t="str">
        <f>Nonpt_src_summary!H1833</f>
        <v>Nonpoint Fugitives</v>
      </c>
      <c r="G1833" s="160">
        <f>Nonpt_src_summary!I1833</f>
        <v>0</v>
      </c>
      <c r="H1833" s="124">
        <f>Nonpt_src_summary!J1833</f>
        <v>0</v>
      </c>
      <c r="I1833" s="124">
        <f>Nonpt_src_summary!K1833</f>
        <v>0</v>
      </c>
      <c r="J1833" s="124">
        <f>Nonpt_src_summary!L1833</f>
        <v>0</v>
      </c>
      <c r="K1833" s="125">
        <f>Nonpt_src_summary!M1833</f>
        <v>0</v>
      </c>
    </row>
    <row r="1834" spans="1:11">
      <c r="A1834" s="31" t="s">
        <v>151</v>
      </c>
      <c r="B1834" s="31" t="str">
        <f>Nonpt_src_summary!B1834</f>
        <v>Non-tribal</v>
      </c>
      <c r="C1834" s="31">
        <f>Nonpt_src_summary!E1834</f>
        <v>30</v>
      </c>
      <c r="D1834" s="31" t="str">
        <f>Nonpt_src_summary!F1834</f>
        <v>30021</v>
      </c>
      <c r="E1834" s="31" t="str">
        <f>Nonpt_src_summary!G1834</f>
        <v>2310021502</v>
      </c>
      <c r="F1834" s="31" t="str">
        <f>Nonpt_src_summary!H1834</f>
        <v>Nonpoint Fugitives</v>
      </c>
      <c r="G1834" s="160">
        <f>Nonpt_src_summary!I1834</f>
        <v>0</v>
      </c>
      <c r="H1834" s="124">
        <f>Nonpt_src_summary!J1834</f>
        <v>0</v>
      </c>
      <c r="I1834" s="124">
        <f>Nonpt_src_summary!K1834</f>
        <v>0</v>
      </c>
      <c r="J1834" s="124">
        <f>Nonpt_src_summary!L1834</f>
        <v>0</v>
      </c>
      <c r="K1834" s="125">
        <f>Nonpt_src_summary!M1834</f>
        <v>0</v>
      </c>
    </row>
    <row r="1835" spans="1:11">
      <c r="A1835" s="31" t="s">
        <v>151</v>
      </c>
      <c r="B1835" s="31" t="str">
        <f>Nonpt_src_summary!B1835</f>
        <v>Non-tribal</v>
      </c>
      <c r="C1835" s="31">
        <f>Nonpt_src_summary!E1835</f>
        <v>30</v>
      </c>
      <c r="D1835" s="31" t="str">
        <f>Nonpt_src_summary!F1835</f>
        <v>30021</v>
      </c>
      <c r="E1835" s="31" t="str">
        <f>Nonpt_src_summary!G1835</f>
        <v>2310021503</v>
      </c>
      <c r="F1835" s="31" t="str">
        <f>Nonpt_src_summary!H1835</f>
        <v>Nonpoint Fugitives</v>
      </c>
      <c r="G1835" s="160">
        <f>Nonpt_src_summary!I1835</f>
        <v>0</v>
      </c>
      <c r="H1835" s="124">
        <f>Nonpt_src_summary!J1835</f>
        <v>0</v>
      </c>
      <c r="I1835" s="124">
        <f>Nonpt_src_summary!K1835</f>
        <v>0</v>
      </c>
      <c r="J1835" s="124">
        <f>Nonpt_src_summary!L1835</f>
        <v>0</v>
      </c>
      <c r="K1835" s="125">
        <f>Nonpt_src_summary!M1835</f>
        <v>0</v>
      </c>
    </row>
    <row r="1836" spans="1:11">
      <c r="A1836" s="31" t="s">
        <v>151</v>
      </c>
      <c r="B1836" s="31" t="str">
        <f>Nonpt_src_summary!B1836</f>
        <v>Non-tribal</v>
      </c>
      <c r="C1836" s="31">
        <f>Nonpt_src_summary!E1836</f>
        <v>30</v>
      </c>
      <c r="D1836" s="31" t="str">
        <f>Nonpt_src_summary!F1836</f>
        <v>30021</v>
      </c>
      <c r="E1836" s="31" t="str">
        <f>Nonpt_src_summary!G1836</f>
        <v>2310021505</v>
      </c>
      <c r="F1836" s="31" t="str">
        <f>Nonpt_src_summary!H1836</f>
        <v>Nonpoint Fugitives</v>
      </c>
      <c r="G1836" s="160">
        <f>Nonpt_src_summary!I1836</f>
        <v>0</v>
      </c>
      <c r="H1836" s="124">
        <f>Nonpt_src_summary!J1836</f>
        <v>0</v>
      </c>
      <c r="I1836" s="124">
        <f>Nonpt_src_summary!K1836</f>
        <v>0</v>
      </c>
      <c r="J1836" s="124">
        <f>Nonpt_src_summary!L1836</f>
        <v>0</v>
      </c>
      <c r="K1836" s="125">
        <f>Nonpt_src_summary!M1836</f>
        <v>0</v>
      </c>
    </row>
    <row r="1837" spans="1:11">
      <c r="A1837" s="31" t="s">
        <v>151</v>
      </c>
      <c r="B1837" s="31" t="str">
        <f>Nonpt_src_summary!B1837</f>
        <v>Non-tribal</v>
      </c>
      <c r="C1837" s="31">
        <f>Nonpt_src_summary!E1837</f>
        <v>30</v>
      </c>
      <c r="D1837" s="31" t="str">
        <f>Nonpt_src_summary!F1837</f>
        <v>30021</v>
      </c>
      <c r="E1837" s="31" t="str">
        <f>Nonpt_src_summary!G1837</f>
        <v>2310021506</v>
      </c>
      <c r="F1837" s="31" t="str">
        <f>Nonpt_src_summary!H1837</f>
        <v>Nonpoint Fugitives</v>
      </c>
      <c r="G1837" s="160">
        <f>Nonpt_src_summary!I1837</f>
        <v>0</v>
      </c>
      <c r="H1837" s="124">
        <f>Nonpt_src_summary!J1837</f>
        <v>0</v>
      </c>
      <c r="I1837" s="124">
        <f>Nonpt_src_summary!K1837</f>
        <v>0</v>
      </c>
      <c r="J1837" s="124">
        <f>Nonpt_src_summary!L1837</f>
        <v>0</v>
      </c>
      <c r="K1837" s="125">
        <f>Nonpt_src_summary!M1837</f>
        <v>0</v>
      </c>
    </row>
    <row r="1838" spans="1:11">
      <c r="A1838" s="31" t="s">
        <v>151</v>
      </c>
      <c r="B1838" s="31" t="str">
        <f>Nonpt_src_summary!B1838</f>
        <v>Non-tribal</v>
      </c>
      <c r="C1838" s="31">
        <f>Nonpt_src_summary!E1838</f>
        <v>30</v>
      </c>
      <c r="D1838" s="31" t="str">
        <f>Nonpt_src_summary!F1838</f>
        <v>30021</v>
      </c>
      <c r="E1838" s="31" t="str">
        <f>Nonpt_src_summary!G1838</f>
        <v>2310023511</v>
      </c>
      <c r="F1838" s="31" t="str">
        <f>Nonpt_src_summary!H1838</f>
        <v>Nonpoint Fugitives</v>
      </c>
      <c r="G1838" s="160">
        <f>Nonpt_src_summary!I1838</f>
        <v>0</v>
      </c>
      <c r="H1838" s="124">
        <f>Nonpt_src_summary!J1838</f>
        <v>0</v>
      </c>
      <c r="I1838" s="124">
        <f>Nonpt_src_summary!K1838</f>
        <v>0</v>
      </c>
      <c r="J1838" s="124">
        <f>Nonpt_src_summary!L1838</f>
        <v>0</v>
      </c>
      <c r="K1838" s="125">
        <f>Nonpt_src_summary!M1838</f>
        <v>0</v>
      </c>
    </row>
    <row r="1839" spans="1:11">
      <c r="A1839" s="31" t="s">
        <v>151</v>
      </c>
      <c r="B1839" s="31" t="str">
        <f>Nonpt_src_summary!B1839</f>
        <v>Non-tribal</v>
      </c>
      <c r="C1839" s="31">
        <f>Nonpt_src_summary!E1839</f>
        <v>30</v>
      </c>
      <c r="D1839" s="31" t="str">
        <f>Nonpt_src_summary!F1839</f>
        <v>30021</v>
      </c>
      <c r="E1839" s="31" t="str">
        <f>Nonpt_src_summary!G1839</f>
        <v>2310023512</v>
      </c>
      <c r="F1839" s="31" t="str">
        <f>Nonpt_src_summary!H1839</f>
        <v>Nonpoint Fugitives</v>
      </c>
      <c r="G1839" s="160">
        <f>Nonpt_src_summary!I1839</f>
        <v>0</v>
      </c>
      <c r="H1839" s="124">
        <f>Nonpt_src_summary!J1839</f>
        <v>0</v>
      </c>
      <c r="I1839" s="124">
        <f>Nonpt_src_summary!K1839</f>
        <v>0</v>
      </c>
      <c r="J1839" s="124">
        <f>Nonpt_src_summary!L1839</f>
        <v>0</v>
      </c>
      <c r="K1839" s="125">
        <f>Nonpt_src_summary!M1839</f>
        <v>0</v>
      </c>
    </row>
    <row r="1840" spans="1:11">
      <c r="A1840" s="31" t="s">
        <v>151</v>
      </c>
      <c r="B1840" s="31" t="str">
        <f>Nonpt_src_summary!B1840</f>
        <v>Non-tribal</v>
      </c>
      <c r="C1840" s="31">
        <f>Nonpt_src_summary!E1840</f>
        <v>30</v>
      </c>
      <c r="D1840" s="31" t="str">
        <f>Nonpt_src_summary!F1840</f>
        <v>30021</v>
      </c>
      <c r="E1840" s="31" t="str">
        <f>Nonpt_src_summary!G1840</f>
        <v>2310023513</v>
      </c>
      <c r="F1840" s="31" t="str">
        <f>Nonpt_src_summary!H1840</f>
        <v>Nonpoint Fugitives</v>
      </c>
      <c r="G1840" s="160">
        <f>Nonpt_src_summary!I1840</f>
        <v>0</v>
      </c>
      <c r="H1840" s="124">
        <f>Nonpt_src_summary!J1840</f>
        <v>0</v>
      </c>
      <c r="I1840" s="124">
        <f>Nonpt_src_summary!K1840</f>
        <v>0</v>
      </c>
      <c r="J1840" s="124">
        <f>Nonpt_src_summary!L1840</f>
        <v>0</v>
      </c>
      <c r="K1840" s="125">
        <f>Nonpt_src_summary!M1840</f>
        <v>0</v>
      </c>
    </row>
    <row r="1841" spans="1:11">
      <c r="A1841" s="31" t="s">
        <v>151</v>
      </c>
      <c r="B1841" s="31" t="str">
        <f>Nonpt_src_summary!B1841</f>
        <v>Non-tribal</v>
      </c>
      <c r="C1841" s="31">
        <f>Nonpt_src_summary!E1841</f>
        <v>30</v>
      </c>
      <c r="D1841" s="31" t="str">
        <f>Nonpt_src_summary!F1841</f>
        <v>30021</v>
      </c>
      <c r="E1841" s="31" t="str">
        <f>Nonpt_src_summary!G1841</f>
        <v>2310023515</v>
      </c>
      <c r="F1841" s="31" t="str">
        <f>Nonpt_src_summary!H1841</f>
        <v>Nonpoint Fugitives</v>
      </c>
      <c r="G1841" s="160">
        <f>Nonpt_src_summary!I1841</f>
        <v>0</v>
      </c>
      <c r="H1841" s="124">
        <f>Nonpt_src_summary!J1841</f>
        <v>0</v>
      </c>
      <c r="I1841" s="124">
        <f>Nonpt_src_summary!K1841</f>
        <v>0</v>
      </c>
      <c r="J1841" s="124">
        <f>Nonpt_src_summary!L1841</f>
        <v>0</v>
      </c>
      <c r="K1841" s="125">
        <f>Nonpt_src_summary!M1841</f>
        <v>0</v>
      </c>
    </row>
    <row r="1842" spans="1:11">
      <c r="A1842" s="31" t="s">
        <v>151</v>
      </c>
      <c r="B1842" s="31" t="str">
        <f>Nonpt_src_summary!B1842</f>
        <v>Non-tribal</v>
      </c>
      <c r="C1842" s="31">
        <f>Nonpt_src_summary!E1842</f>
        <v>30</v>
      </c>
      <c r="D1842" s="31" t="str">
        <f>Nonpt_src_summary!F1842</f>
        <v>30021</v>
      </c>
      <c r="E1842" s="31" t="str">
        <f>Nonpt_src_summary!G1842</f>
        <v>2310023516</v>
      </c>
      <c r="F1842" s="31" t="str">
        <f>Nonpt_src_summary!H1842</f>
        <v>Nonpoint Fugitives</v>
      </c>
      <c r="G1842" s="160">
        <f>Nonpt_src_summary!I1842</f>
        <v>0</v>
      </c>
      <c r="H1842" s="124">
        <f>Nonpt_src_summary!J1842</f>
        <v>0</v>
      </c>
      <c r="I1842" s="124">
        <f>Nonpt_src_summary!K1842</f>
        <v>0</v>
      </c>
      <c r="J1842" s="124">
        <f>Nonpt_src_summary!L1842</f>
        <v>0</v>
      </c>
      <c r="K1842" s="125">
        <f>Nonpt_src_summary!M1842</f>
        <v>0</v>
      </c>
    </row>
    <row r="1843" spans="1:11">
      <c r="A1843" s="31" t="s">
        <v>151</v>
      </c>
      <c r="B1843" s="31" t="str">
        <f>Nonpt_src_summary!B1843</f>
        <v>Non-tribal</v>
      </c>
      <c r="C1843" s="31">
        <f>Nonpt_src_summary!E1843</f>
        <v>38</v>
      </c>
      <c r="D1843" s="31" t="str">
        <f>Nonpt_src_summary!F1843</f>
        <v>38023</v>
      </c>
      <c r="E1843" s="31" t="str">
        <f>Nonpt_src_summary!G1843</f>
        <v>2310011501</v>
      </c>
      <c r="F1843" s="31" t="str">
        <f>Nonpt_src_summary!H1843</f>
        <v>Nonpoint Fugitives</v>
      </c>
      <c r="G1843" s="160">
        <f>Nonpt_src_summary!I1843</f>
        <v>0</v>
      </c>
      <c r="H1843" s="124">
        <f>Nonpt_src_summary!J1843</f>
        <v>48.6374</v>
      </c>
      <c r="I1843" s="124">
        <f>Nonpt_src_summary!K1843</f>
        <v>0</v>
      </c>
      <c r="J1843" s="124">
        <f>Nonpt_src_summary!L1843</f>
        <v>0</v>
      </c>
      <c r="K1843" s="125">
        <f>Nonpt_src_summary!M1843</f>
        <v>0</v>
      </c>
    </row>
    <row r="1844" spans="1:11">
      <c r="A1844" s="31" t="s">
        <v>151</v>
      </c>
      <c r="B1844" s="31" t="str">
        <f>Nonpt_src_summary!B1844</f>
        <v>Non-tribal</v>
      </c>
      <c r="C1844" s="31">
        <f>Nonpt_src_summary!E1844</f>
        <v>38</v>
      </c>
      <c r="D1844" s="31" t="str">
        <f>Nonpt_src_summary!F1844</f>
        <v>38023</v>
      </c>
      <c r="E1844" s="31" t="str">
        <f>Nonpt_src_summary!G1844</f>
        <v>2310011502</v>
      </c>
      <c r="F1844" s="31" t="str">
        <f>Nonpt_src_summary!H1844</f>
        <v>Nonpoint Fugitives</v>
      </c>
      <c r="G1844" s="160">
        <f>Nonpt_src_summary!I1844</f>
        <v>0</v>
      </c>
      <c r="H1844" s="124">
        <f>Nonpt_src_summary!J1844</f>
        <v>23.857099999999999</v>
      </c>
      <c r="I1844" s="124">
        <f>Nonpt_src_summary!K1844</f>
        <v>0</v>
      </c>
      <c r="J1844" s="124">
        <f>Nonpt_src_summary!L1844</f>
        <v>0</v>
      </c>
      <c r="K1844" s="125">
        <f>Nonpt_src_summary!M1844</f>
        <v>0</v>
      </c>
    </row>
    <row r="1845" spans="1:11">
      <c r="A1845" s="31" t="s">
        <v>151</v>
      </c>
      <c r="B1845" s="31" t="str">
        <f>Nonpt_src_summary!B1845</f>
        <v>Non-tribal</v>
      </c>
      <c r="C1845" s="31">
        <f>Nonpt_src_summary!E1845</f>
        <v>38</v>
      </c>
      <c r="D1845" s="31" t="str">
        <f>Nonpt_src_summary!F1845</f>
        <v>38023</v>
      </c>
      <c r="E1845" s="31" t="str">
        <f>Nonpt_src_summary!G1845</f>
        <v>2310011503</v>
      </c>
      <c r="F1845" s="31" t="str">
        <f>Nonpt_src_summary!H1845</f>
        <v>Nonpoint Fugitives</v>
      </c>
      <c r="G1845" s="160">
        <f>Nonpt_src_summary!I1845</f>
        <v>0</v>
      </c>
      <c r="H1845" s="124">
        <f>Nonpt_src_summary!J1845</f>
        <v>9.8863099999999999</v>
      </c>
      <c r="I1845" s="124">
        <f>Nonpt_src_summary!K1845</f>
        <v>0</v>
      </c>
      <c r="J1845" s="124">
        <f>Nonpt_src_summary!L1845</f>
        <v>0</v>
      </c>
      <c r="K1845" s="125">
        <f>Nonpt_src_summary!M1845</f>
        <v>0</v>
      </c>
    </row>
    <row r="1846" spans="1:11">
      <c r="A1846" s="31" t="s">
        <v>151</v>
      </c>
      <c r="B1846" s="31" t="str">
        <f>Nonpt_src_summary!B1846</f>
        <v>Non-tribal</v>
      </c>
      <c r="C1846" s="31">
        <f>Nonpt_src_summary!E1846</f>
        <v>38</v>
      </c>
      <c r="D1846" s="31" t="str">
        <f>Nonpt_src_summary!F1846</f>
        <v>38023</v>
      </c>
      <c r="E1846" s="31" t="str">
        <f>Nonpt_src_summary!G1846</f>
        <v>2310011505</v>
      </c>
      <c r="F1846" s="31" t="str">
        <f>Nonpt_src_summary!H1846</f>
        <v>Nonpoint Fugitives</v>
      </c>
      <c r="G1846" s="160">
        <f>Nonpt_src_summary!I1846</f>
        <v>0</v>
      </c>
      <c r="H1846" s="124">
        <f>Nonpt_src_summary!J1846</f>
        <v>325.61700000000002</v>
      </c>
      <c r="I1846" s="124">
        <f>Nonpt_src_summary!K1846</f>
        <v>0</v>
      </c>
      <c r="J1846" s="124">
        <f>Nonpt_src_summary!L1846</f>
        <v>0</v>
      </c>
      <c r="K1846" s="125">
        <f>Nonpt_src_summary!M1846</f>
        <v>0</v>
      </c>
    </row>
    <row r="1847" spans="1:11">
      <c r="A1847" s="31" t="s">
        <v>151</v>
      </c>
      <c r="B1847" s="31" t="str">
        <f>Nonpt_src_summary!B1847</f>
        <v>Non-tribal</v>
      </c>
      <c r="C1847" s="31">
        <f>Nonpt_src_summary!E1847</f>
        <v>38</v>
      </c>
      <c r="D1847" s="31" t="str">
        <f>Nonpt_src_summary!F1847</f>
        <v>38023</v>
      </c>
      <c r="E1847" s="31" t="str">
        <f>Nonpt_src_summary!G1847</f>
        <v>2310021501</v>
      </c>
      <c r="F1847" s="31" t="str">
        <f>Nonpt_src_summary!H1847</f>
        <v>Nonpoint Fugitives</v>
      </c>
      <c r="G1847" s="160">
        <f>Nonpt_src_summary!I1847</f>
        <v>0</v>
      </c>
      <c r="H1847" s="124">
        <f>Nonpt_src_summary!J1847</f>
        <v>0.15765799999999999</v>
      </c>
      <c r="I1847" s="124">
        <f>Nonpt_src_summary!K1847</f>
        <v>0</v>
      </c>
      <c r="J1847" s="124">
        <f>Nonpt_src_summary!L1847</f>
        <v>0</v>
      </c>
      <c r="K1847" s="125">
        <f>Nonpt_src_summary!M1847</f>
        <v>0</v>
      </c>
    </row>
    <row r="1848" spans="1:11">
      <c r="A1848" s="31" t="s">
        <v>151</v>
      </c>
      <c r="B1848" s="31" t="str">
        <f>Nonpt_src_summary!B1848</f>
        <v>Non-tribal</v>
      </c>
      <c r="C1848" s="31">
        <f>Nonpt_src_summary!E1848</f>
        <v>38</v>
      </c>
      <c r="D1848" s="31" t="str">
        <f>Nonpt_src_summary!F1848</f>
        <v>38023</v>
      </c>
      <c r="E1848" s="31" t="str">
        <f>Nonpt_src_summary!G1848</f>
        <v>2310021502</v>
      </c>
      <c r="F1848" s="31" t="str">
        <f>Nonpt_src_summary!H1848</f>
        <v>Nonpoint Fugitives</v>
      </c>
      <c r="G1848" s="160">
        <f>Nonpt_src_summary!I1848</f>
        <v>0</v>
      </c>
      <c r="H1848" s="124">
        <f>Nonpt_src_summary!J1848</f>
        <v>7.7332499999999998E-2</v>
      </c>
      <c r="I1848" s="124">
        <f>Nonpt_src_summary!K1848</f>
        <v>0</v>
      </c>
      <c r="J1848" s="124">
        <f>Nonpt_src_summary!L1848</f>
        <v>0</v>
      </c>
      <c r="K1848" s="125">
        <f>Nonpt_src_summary!M1848</f>
        <v>0</v>
      </c>
    </row>
    <row r="1849" spans="1:11">
      <c r="A1849" s="31" t="s">
        <v>151</v>
      </c>
      <c r="B1849" s="31" t="str">
        <f>Nonpt_src_summary!B1849</f>
        <v>Non-tribal</v>
      </c>
      <c r="C1849" s="31">
        <f>Nonpt_src_summary!E1849</f>
        <v>38</v>
      </c>
      <c r="D1849" s="31" t="str">
        <f>Nonpt_src_summary!F1849</f>
        <v>38023</v>
      </c>
      <c r="E1849" s="31" t="str">
        <f>Nonpt_src_summary!G1849</f>
        <v>2310021503</v>
      </c>
      <c r="F1849" s="31" t="str">
        <f>Nonpt_src_summary!H1849</f>
        <v>Nonpoint Fugitives</v>
      </c>
      <c r="G1849" s="160">
        <f>Nonpt_src_summary!I1849</f>
        <v>0</v>
      </c>
      <c r="H1849" s="124">
        <f>Nonpt_src_summary!J1849</f>
        <v>3.2046400000000003E-2</v>
      </c>
      <c r="I1849" s="124">
        <f>Nonpt_src_summary!K1849</f>
        <v>0</v>
      </c>
      <c r="J1849" s="124">
        <f>Nonpt_src_summary!L1849</f>
        <v>0</v>
      </c>
      <c r="K1849" s="125">
        <f>Nonpt_src_summary!M1849</f>
        <v>0</v>
      </c>
    </row>
    <row r="1850" spans="1:11">
      <c r="A1850" s="31" t="s">
        <v>151</v>
      </c>
      <c r="B1850" s="31" t="str">
        <f>Nonpt_src_summary!B1850</f>
        <v>Non-tribal</v>
      </c>
      <c r="C1850" s="31">
        <f>Nonpt_src_summary!E1850</f>
        <v>38</v>
      </c>
      <c r="D1850" s="31" t="str">
        <f>Nonpt_src_summary!F1850</f>
        <v>38023</v>
      </c>
      <c r="E1850" s="31" t="str">
        <f>Nonpt_src_summary!G1850</f>
        <v>2310021505</v>
      </c>
      <c r="F1850" s="31" t="str">
        <f>Nonpt_src_summary!H1850</f>
        <v>Nonpoint Fugitives</v>
      </c>
      <c r="G1850" s="160">
        <f>Nonpt_src_summary!I1850</f>
        <v>0</v>
      </c>
      <c r="H1850" s="124">
        <f>Nonpt_src_summary!J1850</f>
        <v>1.05549</v>
      </c>
      <c r="I1850" s="124">
        <f>Nonpt_src_summary!K1850</f>
        <v>0</v>
      </c>
      <c r="J1850" s="124">
        <f>Nonpt_src_summary!L1850</f>
        <v>0</v>
      </c>
      <c r="K1850" s="125">
        <f>Nonpt_src_summary!M1850</f>
        <v>0</v>
      </c>
    </row>
    <row r="1851" spans="1:11">
      <c r="A1851" s="31" t="s">
        <v>151</v>
      </c>
      <c r="B1851" s="31" t="str">
        <f>Nonpt_src_summary!B1851</f>
        <v>Non-tribal</v>
      </c>
      <c r="C1851" s="31">
        <f>Nonpt_src_summary!E1851</f>
        <v>38</v>
      </c>
      <c r="D1851" s="31" t="str">
        <f>Nonpt_src_summary!F1851</f>
        <v>38023</v>
      </c>
      <c r="E1851" s="31" t="str">
        <f>Nonpt_src_summary!G1851</f>
        <v>2310021506</v>
      </c>
      <c r="F1851" s="31" t="str">
        <f>Nonpt_src_summary!H1851</f>
        <v>Nonpoint Fugitives</v>
      </c>
      <c r="G1851" s="160">
        <f>Nonpt_src_summary!I1851</f>
        <v>0</v>
      </c>
      <c r="H1851" s="124">
        <f>Nonpt_src_summary!J1851</f>
        <v>2.1834599999999999E-3</v>
      </c>
      <c r="I1851" s="124">
        <f>Nonpt_src_summary!K1851</f>
        <v>0</v>
      </c>
      <c r="J1851" s="124">
        <f>Nonpt_src_summary!L1851</f>
        <v>0</v>
      </c>
      <c r="K1851" s="125">
        <f>Nonpt_src_summary!M1851</f>
        <v>0</v>
      </c>
    </row>
    <row r="1852" spans="1:11">
      <c r="A1852" s="31" t="s">
        <v>151</v>
      </c>
      <c r="B1852" s="31" t="str">
        <f>Nonpt_src_summary!B1852</f>
        <v>Non-tribal</v>
      </c>
      <c r="C1852" s="31">
        <f>Nonpt_src_summary!E1852</f>
        <v>38</v>
      </c>
      <c r="D1852" s="31" t="str">
        <f>Nonpt_src_summary!F1852</f>
        <v>38023</v>
      </c>
      <c r="E1852" s="31" t="str">
        <f>Nonpt_src_summary!G1852</f>
        <v>2310023511</v>
      </c>
      <c r="F1852" s="31" t="str">
        <f>Nonpt_src_summary!H1852</f>
        <v>Nonpoint Fugitives</v>
      </c>
      <c r="G1852" s="160">
        <f>Nonpt_src_summary!I1852</f>
        <v>0</v>
      </c>
      <c r="H1852" s="124">
        <f>Nonpt_src_summary!J1852</f>
        <v>0</v>
      </c>
      <c r="I1852" s="124">
        <f>Nonpt_src_summary!K1852</f>
        <v>0</v>
      </c>
      <c r="J1852" s="124">
        <f>Nonpt_src_summary!L1852</f>
        <v>0</v>
      </c>
      <c r="K1852" s="125">
        <f>Nonpt_src_summary!M1852</f>
        <v>0</v>
      </c>
    </row>
    <row r="1853" spans="1:11">
      <c r="A1853" s="31" t="s">
        <v>151</v>
      </c>
      <c r="B1853" s="31" t="str">
        <f>Nonpt_src_summary!B1853</f>
        <v>Non-tribal</v>
      </c>
      <c r="C1853" s="31">
        <f>Nonpt_src_summary!E1853</f>
        <v>38</v>
      </c>
      <c r="D1853" s="31" t="str">
        <f>Nonpt_src_summary!F1853</f>
        <v>38023</v>
      </c>
      <c r="E1853" s="31" t="str">
        <f>Nonpt_src_summary!G1853</f>
        <v>2310023512</v>
      </c>
      <c r="F1853" s="31" t="str">
        <f>Nonpt_src_summary!H1853</f>
        <v>Nonpoint Fugitives</v>
      </c>
      <c r="G1853" s="160">
        <f>Nonpt_src_summary!I1853</f>
        <v>0</v>
      </c>
      <c r="H1853" s="124">
        <f>Nonpt_src_summary!J1853</f>
        <v>0</v>
      </c>
      <c r="I1853" s="124">
        <f>Nonpt_src_summary!K1853</f>
        <v>0</v>
      </c>
      <c r="J1853" s="124">
        <f>Nonpt_src_summary!L1853</f>
        <v>0</v>
      </c>
      <c r="K1853" s="125">
        <f>Nonpt_src_summary!M1853</f>
        <v>0</v>
      </c>
    </row>
    <row r="1854" spans="1:11">
      <c r="A1854" s="31" t="s">
        <v>151</v>
      </c>
      <c r="B1854" s="31" t="str">
        <f>Nonpt_src_summary!B1854</f>
        <v>Non-tribal</v>
      </c>
      <c r="C1854" s="31">
        <f>Nonpt_src_summary!E1854</f>
        <v>38</v>
      </c>
      <c r="D1854" s="31" t="str">
        <f>Nonpt_src_summary!F1854</f>
        <v>38023</v>
      </c>
      <c r="E1854" s="31" t="str">
        <f>Nonpt_src_summary!G1854</f>
        <v>2310023513</v>
      </c>
      <c r="F1854" s="31" t="str">
        <f>Nonpt_src_summary!H1854</f>
        <v>Nonpoint Fugitives</v>
      </c>
      <c r="G1854" s="160">
        <f>Nonpt_src_summary!I1854</f>
        <v>0</v>
      </c>
      <c r="H1854" s="124">
        <f>Nonpt_src_summary!J1854</f>
        <v>0</v>
      </c>
      <c r="I1854" s="124">
        <f>Nonpt_src_summary!K1854</f>
        <v>0</v>
      </c>
      <c r="J1854" s="124">
        <f>Nonpt_src_summary!L1854</f>
        <v>0</v>
      </c>
      <c r="K1854" s="125">
        <f>Nonpt_src_summary!M1854</f>
        <v>0</v>
      </c>
    </row>
    <row r="1855" spans="1:11">
      <c r="A1855" s="31" t="s">
        <v>151</v>
      </c>
      <c r="B1855" s="31" t="str">
        <f>Nonpt_src_summary!B1855</f>
        <v>Non-tribal</v>
      </c>
      <c r="C1855" s="31">
        <f>Nonpt_src_summary!E1855</f>
        <v>38</v>
      </c>
      <c r="D1855" s="31" t="str">
        <f>Nonpt_src_summary!F1855</f>
        <v>38023</v>
      </c>
      <c r="E1855" s="31" t="str">
        <f>Nonpt_src_summary!G1855</f>
        <v>2310023515</v>
      </c>
      <c r="F1855" s="31" t="str">
        <f>Nonpt_src_summary!H1855</f>
        <v>Nonpoint Fugitives</v>
      </c>
      <c r="G1855" s="160">
        <f>Nonpt_src_summary!I1855</f>
        <v>0</v>
      </c>
      <c r="H1855" s="124">
        <f>Nonpt_src_summary!J1855</f>
        <v>0</v>
      </c>
      <c r="I1855" s="124">
        <f>Nonpt_src_summary!K1855</f>
        <v>0</v>
      </c>
      <c r="J1855" s="124">
        <f>Nonpt_src_summary!L1855</f>
        <v>0</v>
      </c>
      <c r="K1855" s="125">
        <f>Nonpt_src_summary!M1855</f>
        <v>0</v>
      </c>
    </row>
    <row r="1856" spans="1:11">
      <c r="A1856" s="31" t="s">
        <v>151</v>
      </c>
      <c r="B1856" s="31" t="str">
        <f>Nonpt_src_summary!B1856</f>
        <v>Non-tribal</v>
      </c>
      <c r="C1856" s="31">
        <f>Nonpt_src_summary!E1856</f>
        <v>38</v>
      </c>
      <c r="D1856" s="31" t="str">
        <f>Nonpt_src_summary!F1856</f>
        <v>38023</v>
      </c>
      <c r="E1856" s="31" t="str">
        <f>Nonpt_src_summary!G1856</f>
        <v>2310023516</v>
      </c>
      <c r="F1856" s="31" t="str">
        <f>Nonpt_src_summary!H1856</f>
        <v>Nonpoint Fugitives</v>
      </c>
      <c r="G1856" s="160">
        <f>Nonpt_src_summary!I1856</f>
        <v>0</v>
      </c>
      <c r="H1856" s="124">
        <f>Nonpt_src_summary!J1856</f>
        <v>0</v>
      </c>
      <c r="I1856" s="124">
        <f>Nonpt_src_summary!K1856</f>
        <v>0</v>
      </c>
      <c r="J1856" s="124">
        <f>Nonpt_src_summary!L1856</f>
        <v>0</v>
      </c>
      <c r="K1856" s="125">
        <f>Nonpt_src_summary!M1856</f>
        <v>0</v>
      </c>
    </row>
    <row r="1857" spans="1:11">
      <c r="A1857" s="31" t="s">
        <v>151</v>
      </c>
      <c r="B1857" s="31" t="str">
        <f>Nonpt_src_summary!B1857</f>
        <v>Non-tribal</v>
      </c>
      <c r="C1857" s="31">
        <f>Nonpt_src_summary!E1857</f>
        <v>38</v>
      </c>
      <c r="D1857" s="31" t="str">
        <f>Nonpt_src_summary!F1857</f>
        <v>38025</v>
      </c>
      <c r="E1857" s="31" t="str">
        <f>Nonpt_src_summary!G1857</f>
        <v>2310011501</v>
      </c>
      <c r="F1857" s="31" t="str">
        <f>Nonpt_src_summary!H1857</f>
        <v>Nonpoint Fugitives</v>
      </c>
      <c r="G1857" s="160">
        <f>Nonpt_src_summary!I1857</f>
        <v>0</v>
      </c>
      <c r="H1857" s="124">
        <f>Nonpt_src_summary!J1857</f>
        <v>78.649754253308117</v>
      </c>
      <c r="I1857" s="124">
        <f>Nonpt_src_summary!K1857</f>
        <v>0</v>
      </c>
      <c r="J1857" s="124">
        <f>Nonpt_src_summary!L1857</f>
        <v>0</v>
      </c>
      <c r="K1857" s="125">
        <f>Nonpt_src_summary!M1857</f>
        <v>0</v>
      </c>
    </row>
    <row r="1858" spans="1:11">
      <c r="A1858" s="31" t="s">
        <v>151</v>
      </c>
      <c r="B1858" s="31" t="str">
        <f>Nonpt_src_summary!B1858</f>
        <v>Non-tribal</v>
      </c>
      <c r="C1858" s="31">
        <f>Nonpt_src_summary!E1858</f>
        <v>38</v>
      </c>
      <c r="D1858" s="31" t="str">
        <f>Nonpt_src_summary!F1858</f>
        <v>38025</v>
      </c>
      <c r="E1858" s="31" t="str">
        <f>Nonpt_src_summary!G1858</f>
        <v>2310011502</v>
      </c>
      <c r="F1858" s="31" t="str">
        <f>Nonpt_src_summary!H1858</f>
        <v>Nonpoint Fugitives</v>
      </c>
      <c r="G1858" s="160">
        <f>Nonpt_src_summary!I1858</f>
        <v>0</v>
      </c>
      <c r="H1858" s="124">
        <f>Nonpt_src_summary!J1858</f>
        <v>38.578502646502834</v>
      </c>
      <c r="I1858" s="124">
        <f>Nonpt_src_summary!K1858</f>
        <v>0</v>
      </c>
      <c r="J1858" s="124">
        <f>Nonpt_src_summary!L1858</f>
        <v>0</v>
      </c>
      <c r="K1858" s="125">
        <f>Nonpt_src_summary!M1858</f>
        <v>0</v>
      </c>
    </row>
    <row r="1859" spans="1:11">
      <c r="A1859" s="31" t="s">
        <v>151</v>
      </c>
      <c r="B1859" s="31" t="str">
        <f>Nonpt_src_summary!B1859</f>
        <v>Non-tribal</v>
      </c>
      <c r="C1859" s="31">
        <f>Nonpt_src_summary!E1859</f>
        <v>38</v>
      </c>
      <c r="D1859" s="31" t="str">
        <f>Nonpt_src_summary!F1859</f>
        <v>38025</v>
      </c>
      <c r="E1859" s="31" t="str">
        <f>Nonpt_src_summary!G1859</f>
        <v>2310011503</v>
      </c>
      <c r="F1859" s="31" t="str">
        <f>Nonpt_src_summary!H1859</f>
        <v>Nonpoint Fugitives</v>
      </c>
      <c r="G1859" s="160">
        <f>Nonpt_src_summary!I1859</f>
        <v>0</v>
      </c>
      <c r="H1859" s="124">
        <f>Nonpt_src_summary!J1859</f>
        <v>15.986866729678638</v>
      </c>
      <c r="I1859" s="124">
        <f>Nonpt_src_summary!K1859</f>
        <v>0</v>
      </c>
      <c r="J1859" s="124">
        <f>Nonpt_src_summary!L1859</f>
        <v>0</v>
      </c>
      <c r="K1859" s="125">
        <f>Nonpt_src_summary!M1859</f>
        <v>0</v>
      </c>
    </row>
    <row r="1860" spans="1:11">
      <c r="A1860" s="31" t="s">
        <v>151</v>
      </c>
      <c r="B1860" s="31" t="str">
        <f>Nonpt_src_summary!B1860</f>
        <v>Non-tribal</v>
      </c>
      <c r="C1860" s="31">
        <f>Nonpt_src_summary!E1860</f>
        <v>38</v>
      </c>
      <c r="D1860" s="31" t="str">
        <f>Nonpt_src_summary!F1860</f>
        <v>38025</v>
      </c>
      <c r="E1860" s="31" t="str">
        <f>Nonpt_src_summary!G1860</f>
        <v>2310011505</v>
      </c>
      <c r="F1860" s="31" t="str">
        <f>Nonpt_src_summary!H1860</f>
        <v>Nonpoint Fugitives</v>
      </c>
      <c r="G1860" s="160">
        <f>Nonpt_src_summary!I1860</f>
        <v>0</v>
      </c>
      <c r="H1860" s="124">
        <f>Nonpt_src_summary!J1860</f>
        <v>526.54570888468811</v>
      </c>
      <c r="I1860" s="124">
        <f>Nonpt_src_summary!K1860</f>
        <v>0</v>
      </c>
      <c r="J1860" s="124">
        <f>Nonpt_src_summary!L1860</f>
        <v>0</v>
      </c>
      <c r="K1860" s="125">
        <f>Nonpt_src_summary!M1860</f>
        <v>0</v>
      </c>
    </row>
    <row r="1861" spans="1:11">
      <c r="A1861" s="31" t="s">
        <v>151</v>
      </c>
      <c r="B1861" s="31" t="str">
        <f>Nonpt_src_summary!B1861</f>
        <v>Non-tribal</v>
      </c>
      <c r="C1861" s="31">
        <f>Nonpt_src_summary!E1861</f>
        <v>38</v>
      </c>
      <c r="D1861" s="31" t="str">
        <f>Nonpt_src_summary!F1861</f>
        <v>38025</v>
      </c>
      <c r="E1861" s="31" t="str">
        <f>Nonpt_src_summary!G1861</f>
        <v>2310021501</v>
      </c>
      <c r="F1861" s="31" t="str">
        <f>Nonpt_src_summary!H1861</f>
        <v>Nonpoint Fugitives</v>
      </c>
      <c r="G1861" s="160">
        <f>Nonpt_src_summary!I1861</f>
        <v>0</v>
      </c>
      <c r="H1861" s="124">
        <f>Nonpt_src_summary!J1861</f>
        <v>0</v>
      </c>
      <c r="I1861" s="124">
        <f>Nonpt_src_summary!K1861</f>
        <v>0</v>
      </c>
      <c r="J1861" s="124">
        <f>Nonpt_src_summary!L1861</f>
        <v>0</v>
      </c>
      <c r="K1861" s="125">
        <f>Nonpt_src_summary!M1861</f>
        <v>0</v>
      </c>
    </row>
    <row r="1862" spans="1:11">
      <c r="A1862" s="31" t="s">
        <v>151</v>
      </c>
      <c r="B1862" s="31" t="str">
        <f>Nonpt_src_summary!B1862</f>
        <v>Non-tribal</v>
      </c>
      <c r="C1862" s="31">
        <f>Nonpt_src_summary!E1862</f>
        <v>38</v>
      </c>
      <c r="D1862" s="31" t="str">
        <f>Nonpt_src_summary!F1862</f>
        <v>38025</v>
      </c>
      <c r="E1862" s="31" t="str">
        <f>Nonpt_src_summary!G1862</f>
        <v>2310021502</v>
      </c>
      <c r="F1862" s="31" t="str">
        <f>Nonpt_src_summary!H1862</f>
        <v>Nonpoint Fugitives</v>
      </c>
      <c r="G1862" s="160">
        <f>Nonpt_src_summary!I1862</f>
        <v>0</v>
      </c>
      <c r="H1862" s="124">
        <f>Nonpt_src_summary!J1862</f>
        <v>0</v>
      </c>
      <c r="I1862" s="124">
        <f>Nonpt_src_summary!K1862</f>
        <v>0</v>
      </c>
      <c r="J1862" s="124">
        <f>Nonpt_src_summary!L1862</f>
        <v>0</v>
      </c>
      <c r="K1862" s="125">
        <f>Nonpt_src_summary!M1862</f>
        <v>0</v>
      </c>
    </row>
    <row r="1863" spans="1:11">
      <c r="A1863" s="31" t="s">
        <v>151</v>
      </c>
      <c r="B1863" s="31" t="str">
        <f>Nonpt_src_summary!B1863</f>
        <v>Non-tribal</v>
      </c>
      <c r="C1863" s="31">
        <f>Nonpt_src_summary!E1863</f>
        <v>38</v>
      </c>
      <c r="D1863" s="31" t="str">
        <f>Nonpt_src_summary!F1863</f>
        <v>38025</v>
      </c>
      <c r="E1863" s="31" t="str">
        <f>Nonpt_src_summary!G1863</f>
        <v>2310021503</v>
      </c>
      <c r="F1863" s="31" t="str">
        <f>Nonpt_src_summary!H1863</f>
        <v>Nonpoint Fugitives</v>
      </c>
      <c r="G1863" s="160">
        <f>Nonpt_src_summary!I1863</f>
        <v>0</v>
      </c>
      <c r="H1863" s="124">
        <f>Nonpt_src_summary!J1863</f>
        <v>0</v>
      </c>
      <c r="I1863" s="124">
        <f>Nonpt_src_summary!K1863</f>
        <v>0</v>
      </c>
      <c r="J1863" s="124">
        <f>Nonpt_src_summary!L1863</f>
        <v>0</v>
      </c>
      <c r="K1863" s="125">
        <f>Nonpt_src_summary!M1863</f>
        <v>0</v>
      </c>
    </row>
    <row r="1864" spans="1:11">
      <c r="A1864" s="31" t="s">
        <v>151</v>
      </c>
      <c r="B1864" s="31" t="str">
        <f>Nonpt_src_summary!B1864</f>
        <v>Non-tribal</v>
      </c>
      <c r="C1864" s="31">
        <f>Nonpt_src_summary!E1864</f>
        <v>38</v>
      </c>
      <c r="D1864" s="31" t="str">
        <f>Nonpt_src_summary!F1864</f>
        <v>38025</v>
      </c>
      <c r="E1864" s="31" t="str">
        <f>Nonpt_src_summary!G1864</f>
        <v>2310021505</v>
      </c>
      <c r="F1864" s="31" t="str">
        <f>Nonpt_src_summary!H1864</f>
        <v>Nonpoint Fugitives</v>
      </c>
      <c r="G1864" s="160">
        <f>Nonpt_src_summary!I1864</f>
        <v>0</v>
      </c>
      <c r="H1864" s="124">
        <f>Nonpt_src_summary!J1864</f>
        <v>0</v>
      </c>
      <c r="I1864" s="124">
        <f>Nonpt_src_summary!K1864</f>
        <v>0</v>
      </c>
      <c r="J1864" s="124">
        <f>Nonpt_src_summary!L1864</f>
        <v>0</v>
      </c>
      <c r="K1864" s="125">
        <f>Nonpt_src_summary!M1864</f>
        <v>0</v>
      </c>
    </row>
    <row r="1865" spans="1:11">
      <c r="A1865" s="31" t="s">
        <v>151</v>
      </c>
      <c r="B1865" s="31" t="str">
        <f>Nonpt_src_summary!B1865</f>
        <v>Non-tribal</v>
      </c>
      <c r="C1865" s="31">
        <f>Nonpt_src_summary!E1865</f>
        <v>38</v>
      </c>
      <c r="D1865" s="31" t="str">
        <f>Nonpt_src_summary!F1865</f>
        <v>38025</v>
      </c>
      <c r="E1865" s="31" t="str">
        <f>Nonpt_src_summary!G1865</f>
        <v>2310021506</v>
      </c>
      <c r="F1865" s="31" t="str">
        <f>Nonpt_src_summary!H1865</f>
        <v>Nonpoint Fugitives</v>
      </c>
      <c r="G1865" s="160">
        <f>Nonpt_src_summary!I1865</f>
        <v>0</v>
      </c>
      <c r="H1865" s="124">
        <f>Nonpt_src_summary!J1865</f>
        <v>0</v>
      </c>
      <c r="I1865" s="124">
        <f>Nonpt_src_summary!K1865</f>
        <v>0</v>
      </c>
      <c r="J1865" s="124">
        <f>Nonpt_src_summary!L1865</f>
        <v>0</v>
      </c>
      <c r="K1865" s="125">
        <f>Nonpt_src_summary!M1865</f>
        <v>0</v>
      </c>
    </row>
    <row r="1866" spans="1:11">
      <c r="A1866" s="31" t="s">
        <v>151</v>
      </c>
      <c r="B1866" s="31" t="str">
        <f>Nonpt_src_summary!B1866</f>
        <v>Non-tribal</v>
      </c>
      <c r="C1866" s="31">
        <f>Nonpt_src_summary!E1866</f>
        <v>38</v>
      </c>
      <c r="D1866" s="31" t="str">
        <f>Nonpt_src_summary!F1866</f>
        <v>38025</v>
      </c>
      <c r="E1866" s="31" t="str">
        <f>Nonpt_src_summary!G1866</f>
        <v>2310023511</v>
      </c>
      <c r="F1866" s="31" t="str">
        <f>Nonpt_src_summary!H1866</f>
        <v>Nonpoint Fugitives</v>
      </c>
      <c r="G1866" s="160">
        <f>Nonpt_src_summary!I1866</f>
        <v>0</v>
      </c>
      <c r="H1866" s="124">
        <f>Nonpt_src_summary!J1866</f>
        <v>0</v>
      </c>
      <c r="I1866" s="124">
        <f>Nonpt_src_summary!K1866</f>
        <v>0</v>
      </c>
      <c r="J1866" s="124">
        <f>Nonpt_src_summary!L1866</f>
        <v>0</v>
      </c>
      <c r="K1866" s="125">
        <f>Nonpt_src_summary!M1866</f>
        <v>0</v>
      </c>
    </row>
    <row r="1867" spans="1:11">
      <c r="A1867" s="31" t="s">
        <v>151</v>
      </c>
      <c r="B1867" s="31" t="str">
        <f>Nonpt_src_summary!B1867</f>
        <v>Non-tribal</v>
      </c>
      <c r="C1867" s="31">
        <f>Nonpt_src_summary!E1867</f>
        <v>38</v>
      </c>
      <c r="D1867" s="31" t="str">
        <f>Nonpt_src_summary!F1867</f>
        <v>38025</v>
      </c>
      <c r="E1867" s="31" t="str">
        <f>Nonpt_src_summary!G1867</f>
        <v>2310023512</v>
      </c>
      <c r="F1867" s="31" t="str">
        <f>Nonpt_src_summary!H1867</f>
        <v>Nonpoint Fugitives</v>
      </c>
      <c r="G1867" s="160">
        <f>Nonpt_src_summary!I1867</f>
        <v>0</v>
      </c>
      <c r="H1867" s="124">
        <f>Nonpt_src_summary!J1867</f>
        <v>0</v>
      </c>
      <c r="I1867" s="124">
        <f>Nonpt_src_summary!K1867</f>
        <v>0</v>
      </c>
      <c r="J1867" s="124">
        <f>Nonpt_src_summary!L1867</f>
        <v>0</v>
      </c>
      <c r="K1867" s="125">
        <f>Nonpt_src_summary!M1867</f>
        <v>0</v>
      </c>
    </row>
    <row r="1868" spans="1:11">
      <c r="A1868" s="31" t="s">
        <v>151</v>
      </c>
      <c r="B1868" s="31" t="str">
        <f>Nonpt_src_summary!B1868</f>
        <v>Non-tribal</v>
      </c>
      <c r="C1868" s="31">
        <f>Nonpt_src_summary!E1868</f>
        <v>38</v>
      </c>
      <c r="D1868" s="31" t="str">
        <f>Nonpt_src_summary!F1868</f>
        <v>38025</v>
      </c>
      <c r="E1868" s="31" t="str">
        <f>Nonpt_src_summary!G1868</f>
        <v>2310023513</v>
      </c>
      <c r="F1868" s="31" t="str">
        <f>Nonpt_src_summary!H1868</f>
        <v>Nonpoint Fugitives</v>
      </c>
      <c r="G1868" s="160">
        <f>Nonpt_src_summary!I1868</f>
        <v>0</v>
      </c>
      <c r="H1868" s="124">
        <f>Nonpt_src_summary!J1868</f>
        <v>0</v>
      </c>
      <c r="I1868" s="124">
        <f>Nonpt_src_summary!K1868</f>
        <v>0</v>
      </c>
      <c r="J1868" s="124">
        <f>Nonpt_src_summary!L1868</f>
        <v>0</v>
      </c>
      <c r="K1868" s="125">
        <f>Nonpt_src_summary!M1868</f>
        <v>0</v>
      </c>
    </row>
    <row r="1869" spans="1:11">
      <c r="A1869" s="31" t="s">
        <v>151</v>
      </c>
      <c r="B1869" s="31" t="str">
        <f>Nonpt_src_summary!B1869</f>
        <v>Non-tribal</v>
      </c>
      <c r="C1869" s="31">
        <f>Nonpt_src_summary!E1869</f>
        <v>38</v>
      </c>
      <c r="D1869" s="31" t="str">
        <f>Nonpt_src_summary!F1869</f>
        <v>38025</v>
      </c>
      <c r="E1869" s="31" t="str">
        <f>Nonpt_src_summary!G1869</f>
        <v>2310023515</v>
      </c>
      <c r="F1869" s="31" t="str">
        <f>Nonpt_src_summary!H1869</f>
        <v>Nonpoint Fugitives</v>
      </c>
      <c r="G1869" s="160">
        <f>Nonpt_src_summary!I1869</f>
        <v>0</v>
      </c>
      <c r="H1869" s="124">
        <f>Nonpt_src_summary!J1869</f>
        <v>0</v>
      </c>
      <c r="I1869" s="124">
        <f>Nonpt_src_summary!K1869</f>
        <v>0</v>
      </c>
      <c r="J1869" s="124">
        <f>Nonpt_src_summary!L1869</f>
        <v>0</v>
      </c>
      <c r="K1869" s="125">
        <f>Nonpt_src_summary!M1869</f>
        <v>0</v>
      </c>
    </row>
    <row r="1870" spans="1:11">
      <c r="A1870" s="31" t="s">
        <v>151</v>
      </c>
      <c r="B1870" s="31" t="str">
        <f>Nonpt_src_summary!B1870</f>
        <v>Non-tribal</v>
      </c>
      <c r="C1870" s="31">
        <f>Nonpt_src_summary!E1870</f>
        <v>38</v>
      </c>
      <c r="D1870" s="31" t="str">
        <f>Nonpt_src_summary!F1870</f>
        <v>38025</v>
      </c>
      <c r="E1870" s="31" t="str">
        <f>Nonpt_src_summary!G1870</f>
        <v>2310023516</v>
      </c>
      <c r="F1870" s="31" t="str">
        <f>Nonpt_src_summary!H1870</f>
        <v>Nonpoint Fugitives</v>
      </c>
      <c r="G1870" s="160">
        <f>Nonpt_src_summary!I1870</f>
        <v>0</v>
      </c>
      <c r="H1870" s="124">
        <f>Nonpt_src_summary!J1870</f>
        <v>0</v>
      </c>
      <c r="I1870" s="124">
        <f>Nonpt_src_summary!K1870</f>
        <v>0</v>
      </c>
      <c r="J1870" s="124">
        <f>Nonpt_src_summary!L1870</f>
        <v>0</v>
      </c>
      <c r="K1870" s="125">
        <f>Nonpt_src_summary!M1870</f>
        <v>0</v>
      </c>
    </row>
    <row r="1871" spans="1:11">
      <c r="A1871" s="31" t="s">
        <v>151</v>
      </c>
      <c r="B1871" s="31" t="str">
        <f>Nonpt_src_summary!B1871</f>
        <v>Non-tribal</v>
      </c>
      <c r="C1871" s="31">
        <f>Nonpt_src_summary!E1871</f>
        <v>30</v>
      </c>
      <c r="D1871" s="31" t="str">
        <f>Nonpt_src_summary!F1871</f>
        <v>30025</v>
      </c>
      <c r="E1871" s="31" t="str">
        <f>Nonpt_src_summary!G1871</f>
        <v>2310011501</v>
      </c>
      <c r="F1871" s="31" t="str">
        <f>Nonpt_src_summary!H1871</f>
        <v>Nonpoint Fugitives</v>
      </c>
      <c r="G1871" s="160">
        <f>Nonpt_src_summary!I1871</f>
        <v>0</v>
      </c>
      <c r="H1871" s="124">
        <f>Nonpt_src_summary!J1871</f>
        <v>37.049599999999998</v>
      </c>
      <c r="I1871" s="124">
        <f>Nonpt_src_summary!K1871</f>
        <v>0</v>
      </c>
      <c r="J1871" s="124">
        <f>Nonpt_src_summary!L1871</f>
        <v>0</v>
      </c>
      <c r="K1871" s="125">
        <f>Nonpt_src_summary!M1871</f>
        <v>0</v>
      </c>
    </row>
    <row r="1872" spans="1:11">
      <c r="A1872" s="31" t="s">
        <v>151</v>
      </c>
      <c r="B1872" s="31" t="str">
        <f>Nonpt_src_summary!B1872</f>
        <v>Non-tribal</v>
      </c>
      <c r="C1872" s="31">
        <f>Nonpt_src_summary!E1872</f>
        <v>30</v>
      </c>
      <c r="D1872" s="31" t="str">
        <f>Nonpt_src_summary!F1872</f>
        <v>30025</v>
      </c>
      <c r="E1872" s="31" t="str">
        <f>Nonpt_src_summary!G1872</f>
        <v>2310011502</v>
      </c>
      <c r="F1872" s="31" t="str">
        <f>Nonpt_src_summary!H1872</f>
        <v>Nonpoint Fugitives</v>
      </c>
      <c r="G1872" s="160">
        <f>Nonpt_src_summary!I1872</f>
        <v>0</v>
      </c>
      <c r="H1872" s="124">
        <f>Nonpt_src_summary!J1872</f>
        <v>18.173100000000002</v>
      </c>
      <c r="I1872" s="124">
        <f>Nonpt_src_summary!K1872</f>
        <v>0</v>
      </c>
      <c r="J1872" s="124">
        <f>Nonpt_src_summary!L1872</f>
        <v>0</v>
      </c>
      <c r="K1872" s="125">
        <f>Nonpt_src_summary!M1872</f>
        <v>0</v>
      </c>
    </row>
    <row r="1873" spans="1:11">
      <c r="A1873" s="31" t="s">
        <v>151</v>
      </c>
      <c r="B1873" s="31" t="str">
        <f>Nonpt_src_summary!B1873</f>
        <v>Non-tribal</v>
      </c>
      <c r="C1873" s="31">
        <f>Nonpt_src_summary!E1873</f>
        <v>30</v>
      </c>
      <c r="D1873" s="31" t="str">
        <f>Nonpt_src_summary!F1873</f>
        <v>30025</v>
      </c>
      <c r="E1873" s="31" t="str">
        <f>Nonpt_src_summary!G1873</f>
        <v>2310011503</v>
      </c>
      <c r="F1873" s="31" t="str">
        <f>Nonpt_src_summary!H1873</f>
        <v>Nonpoint Fugitives</v>
      </c>
      <c r="G1873" s="160">
        <f>Nonpt_src_summary!I1873</f>
        <v>0</v>
      </c>
      <c r="H1873" s="124">
        <f>Nonpt_src_summary!J1873</f>
        <v>7.5308999999999999</v>
      </c>
      <c r="I1873" s="124">
        <f>Nonpt_src_summary!K1873</f>
        <v>0</v>
      </c>
      <c r="J1873" s="124">
        <f>Nonpt_src_summary!L1873</f>
        <v>0</v>
      </c>
      <c r="K1873" s="125">
        <f>Nonpt_src_summary!M1873</f>
        <v>0</v>
      </c>
    </row>
    <row r="1874" spans="1:11">
      <c r="A1874" s="31" t="s">
        <v>151</v>
      </c>
      <c r="B1874" s="31" t="str">
        <f>Nonpt_src_summary!B1874</f>
        <v>Non-tribal</v>
      </c>
      <c r="C1874" s="31">
        <f>Nonpt_src_summary!E1874</f>
        <v>30</v>
      </c>
      <c r="D1874" s="31" t="str">
        <f>Nonpt_src_summary!F1874</f>
        <v>30025</v>
      </c>
      <c r="E1874" s="31" t="str">
        <f>Nonpt_src_summary!G1874</f>
        <v>2310011505</v>
      </c>
      <c r="F1874" s="31" t="str">
        <f>Nonpt_src_summary!H1874</f>
        <v>Nonpoint Fugitives</v>
      </c>
      <c r="G1874" s="160">
        <f>Nonpt_src_summary!I1874</f>
        <v>0</v>
      </c>
      <c r="H1874" s="124">
        <f>Nonpt_src_summary!J1874</f>
        <v>248.03899999999999</v>
      </c>
      <c r="I1874" s="124">
        <f>Nonpt_src_summary!K1874</f>
        <v>0</v>
      </c>
      <c r="J1874" s="124">
        <f>Nonpt_src_summary!L1874</f>
        <v>0</v>
      </c>
      <c r="K1874" s="125">
        <f>Nonpt_src_summary!M1874</f>
        <v>0</v>
      </c>
    </row>
    <row r="1875" spans="1:11">
      <c r="A1875" s="31" t="s">
        <v>151</v>
      </c>
      <c r="B1875" s="31" t="str">
        <f>Nonpt_src_summary!B1875</f>
        <v>Non-tribal</v>
      </c>
      <c r="C1875" s="31">
        <f>Nonpt_src_summary!E1875</f>
        <v>30</v>
      </c>
      <c r="D1875" s="31" t="str">
        <f>Nonpt_src_summary!F1875</f>
        <v>30025</v>
      </c>
      <c r="E1875" s="31" t="str">
        <f>Nonpt_src_summary!G1875</f>
        <v>2310021501</v>
      </c>
      <c r="F1875" s="31" t="str">
        <f>Nonpt_src_summary!H1875</f>
        <v>Nonpoint Fugitives</v>
      </c>
      <c r="G1875" s="160">
        <f>Nonpt_src_summary!I1875</f>
        <v>0</v>
      </c>
      <c r="H1875" s="124">
        <f>Nonpt_src_summary!J1875</f>
        <v>63.772500000000001</v>
      </c>
      <c r="I1875" s="124">
        <f>Nonpt_src_summary!K1875</f>
        <v>0</v>
      </c>
      <c r="J1875" s="124">
        <f>Nonpt_src_summary!L1875</f>
        <v>0</v>
      </c>
      <c r="K1875" s="125">
        <f>Nonpt_src_summary!M1875</f>
        <v>0</v>
      </c>
    </row>
    <row r="1876" spans="1:11">
      <c r="A1876" s="31" t="s">
        <v>151</v>
      </c>
      <c r="B1876" s="31" t="str">
        <f>Nonpt_src_summary!B1876</f>
        <v>Non-tribal</v>
      </c>
      <c r="C1876" s="31">
        <f>Nonpt_src_summary!E1876</f>
        <v>30</v>
      </c>
      <c r="D1876" s="31" t="str">
        <f>Nonpt_src_summary!F1876</f>
        <v>30025</v>
      </c>
      <c r="E1876" s="31" t="str">
        <f>Nonpt_src_summary!G1876</f>
        <v>2310021502</v>
      </c>
      <c r="F1876" s="31" t="str">
        <f>Nonpt_src_summary!H1876</f>
        <v>Nonpoint Fugitives</v>
      </c>
      <c r="G1876" s="160">
        <f>Nonpt_src_summary!I1876</f>
        <v>0</v>
      </c>
      <c r="H1876" s="124">
        <f>Nonpt_src_summary!J1876</f>
        <v>31.280999999999999</v>
      </c>
      <c r="I1876" s="124">
        <f>Nonpt_src_summary!K1876</f>
        <v>0</v>
      </c>
      <c r="J1876" s="124">
        <f>Nonpt_src_summary!L1876</f>
        <v>0</v>
      </c>
      <c r="K1876" s="125">
        <f>Nonpt_src_summary!M1876</f>
        <v>0</v>
      </c>
    </row>
    <row r="1877" spans="1:11">
      <c r="A1877" s="31" t="s">
        <v>151</v>
      </c>
      <c r="B1877" s="31" t="str">
        <f>Nonpt_src_summary!B1877</f>
        <v>Non-tribal</v>
      </c>
      <c r="C1877" s="31">
        <f>Nonpt_src_summary!E1877</f>
        <v>30</v>
      </c>
      <c r="D1877" s="31" t="str">
        <f>Nonpt_src_summary!F1877</f>
        <v>30025</v>
      </c>
      <c r="E1877" s="31" t="str">
        <f>Nonpt_src_summary!G1877</f>
        <v>2310021503</v>
      </c>
      <c r="F1877" s="31" t="str">
        <f>Nonpt_src_summary!H1877</f>
        <v>Nonpoint Fugitives</v>
      </c>
      <c r="G1877" s="160">
        <f>Nonpt_src_summary!I1877</f>
        <v>0</v>
      </c>
      <c r="H1877" s="124">
        <f>Nonpt_src_summary!J1877</f>
        <v>12.9628</v>
      </c>
      <c r="I1877" s="124">
        <f>Nonpt_src_summary!K1877</f>
        <v>0</v>
      </c>
      <c r="J1877" s="124">
        <f>Nonpt_src_summary!L1877</f>
        <v>0</v>
      </c>
      <c r="K1877" s="125">
        <f>Nonpt_src_summary!M1877</f>
        <v>0</v>
      </c>
    </row>
    <row r="1878" spans="1:11">
      <c r="A1878" s="31" t="s">
        <v>151</v>
      </c>
      <c r="B1878" s="31" t="str">
        <f>Nonpt_src_summary!B1878</f>
        <v>Non-tribal</v>
      </c>
      <c r="C1878" s="31">
        <f>Nonpt_src_summary!E1878</f>
        <v>30</v>
      </c>
      <c r="D1878" s="31" t="str">
        <f>Nonpt_src_summary!F1878</f>
        <v>30025</v>
      </c>
      <c r="E1878" s="31" t="str">
        <f>Nonpt_src_summary!G1878</f>
        <v>2310021505</v>
      </c>
      <c r="F1878" s="31" t="str">
        <f>Nonpt_src_summary!H1878</f>
        <v>Nonpoint Fugitives</v>
      </c>
      <c r="G1878" s="160">
        <f>Nonpt_src_summary!I1878</f>
        <v>0</v>
      </c>
      <c r="H1878" s="124">
        <f>Nonpt_src_summary!J1878</f>
        <v>426.94400000000002</v>
      </c>
      <c r="I1878" s="124">
        <f>Nonpt_src_summary!K1878</f>
        <v>0</v>
      </c>
      <c r="J1878" s="124">
        <f>Nonpt_src_summary!L1878</f>
        <v>0</v>
      </c>
      <c r="K1878" s="125">
        <f>Nonpt_src_summary!M1878</f>
        <v>0</v>
      </c>
    </row>
    <row r="1879" spans="1:11">
      <c r="A1879" s="31" t="s">
        <v>151</v>
      </c>
      <c r="B1879" s="31" t="str">
        <f>Nonpt_src_summary!B1879</f>
        <v>Non-tribal</v>
      </c>
      <c r="C1879" s="31">
        <f>Nonpt_src_summary!E1879</f>
        <v>30</v>
      </c>
      <c r="D1879" s="31" t="str">
        <f>Nonpt_src_summary!F1879</f>
        <v>30025</v>
      </c>
      <c r="E1879" s="31" t="str">
        <f>Nonpt_src_summary!G1879</f>
        <v>2310021506</v>
      </c>
      <c r="F1879" s="31" t="str">
        <f>Nonpt_src_summary!H1879</f>
        <v>Nonpoint Fugitives</v>
      </c>
      <c r="G1879" s="160">
        <f>Nonpt_src_summary!I1879</f>
        <v>0</v>
      </c>
      <c r="H1879" s="124">
        <f>Nonpt_src_summary!J1879</f>
        <v>0.88320900000000002</v>
      </c>
      <c r="I1879" s="124">
        <f>Nonpt_src_summary!K1879</f>
        <v>0</v>
      </c>
      <c r="J1879" s="124">
        <f>Nonpt_src_summary!L1879</f>
        <v>0</v>
      </c>
      <c r="K1879" s="125">
        <f>Nonpt_src_summary!M1879</f>
        <v>0</v>
      </c>
    </row>
    <row r="1880" spans="1:11">
      <c r="A1880" s="31" t="s">
        <v>151</v>
      </c>
      <c r="B1880" s="31" t="str">
        <f>Nonpt_src_summary!B1880</f>
        <v>Non-tribal</v>
      </c>
      <c r="C1880" s="31">
        <f>Nonpt_src_summary!E1880</f>
        <v>30</v>
      </c>
      <c r="D1880" s="31" t="str">
        <f>Nonpt_src_summary!F1880</f>
        <v>30025</v>
      </c>
      <c r="E1880" s="31" t="str">
        <f>Nonpt_src_summary!G1880</f>
        <v>2310023511</v>
      </c>
      <c r="F1880" s="31" t="str">
        <f>Nonpt_src_summary!H1880</f>
        <v>Nonpoint Fugitives</v>
      </c>
      <c r="G1880" s="160">
        <f>Nonpt_src_summary!I1880</f>
        <v>0</v>
      </c>
      <c r="H1880" s="124">
        <f>Nonpt_src_summary!J1880</f>
        <v>0</v>
      </c>
      <c r="I1880" s="124">
        <f>Nonpt_src_summary!K1880</f>
        <v>0</v>
      </c>
      <c r="J1880" s="124">
        <f>Nonpt_src_summary!L1880</f>
        <v>0</v>
      </c>
      <c r="K1880" s="125">
        <f>Nonpt_src_summary!M1880</f>
        <v>0</v>
      </c>
    </row>
    <row r="1881" spans="1:11">
      <c r="A1881" s="31" t="s">
        <v>151</v>
      </c>
      <c r="B1881" s="31" t="str">
        <f>Nonpt_src_summary!B1881</f>
        <v>Non-tribal</v>
      </c>
      <c r="C1881" s="31">
        <f>Nonpt_src_summary!E1881</f>
        <v>30</v>
      </c>
      <c r="D1881" s="31" t="str">
        <f>Nonpt_src_summary!F1881</f>
        <v>30025</v>
      </c>
      <c r="E1881" s="31" t="str">
        <f>Nonpt_src_summary!G1881</f>
        <v>2310023512</v>
      </c>
      <c r="F1881" s="31" t="str">
        <f>Nonpt_src_summary!H1881</f>
        <v>Nonpoint Fugitives</v>
      </c>
      <c r="G1881" s="160">
        <f>Nonpt_src_summary!I1881</f>
        <v>0</v>
      </c>
      <c r="H1881" s="124">
        <f>Nonpt_src_summary!J1881</f>
        <v>0</v>
      </c>
      <c r="I1881" s="124">
        <f>Nonpt_src_summary!K1881</f>
        <v>0</v>
      </c>
      <c r="J1881" s="124">
        <f>Nonpt_src_summary!L1881</f>
        <v>0</v>
      </c>
      <c r="K1881" s="125">
        <f>Nonpt_src_summary!M1881</f>
        <v>0</v>
      </c>
    </row>
    <row r="1882" spans="1:11">
      <c r="A1882" s="31" t="s">
        <v>151</v>
      </c>
      <c r="B1882" s="31" t="str">
        <f>Nonpt_src_summary!B1882</f>
        <v>Non-tribal</v>
      </c>
      <c r="C1882" s="31">
        <f>Nonpt_src_summary!E1882</f>
        <v>30</v>
      </c>
      <c r="D1882" s="31" t="str">
        <f>Nonpt_src_summary!F1882</f>
        <v>30025</v>
      </c>
      <c r="E1882" s="31" t="str">
        <f>Nonpt_src_summary!G1882</f>
        <v>2310023513</v>
      </c>
      <c r="F1882" s="31" t="str">
        <f>Nonpt_src_summary!H1882</f>
        <v>Nonpoint Fugitives</v>
      </c>
      <c r="G1882" s="160">
        <f>Nonpt_src_summary!I1882</f>
        <v>0</v>
      </c>
      <c r="H1882" s="124">
        <f>Nonpt_src_summary!J1882</f>
        <v>0</v>
      </c>
      <c r="I1882" s="124">
        <f>Nonpt_src_summary!K1882</f>
        <v>0</v>
      </c>
      <c r="J1882" s="124">
        <f>Nonpt_src_summary!L1882</f>
        <v>0</v>
      </c>
      <c r="K1882" s="125">
        <f>Nonpt_src_summary!M1882</f>
        <v>0</v>
      </c>
    </row>
    <row r="1883" spans="1:11">
      <c r="A1883" s="31" t="s">
        <v>151</v>
      </c>
      <c r="B1883" s="31" t="str">
        <f>Nonpt_src_summary!B1883</f>
        <v>Non-tribal</v>
      </c>
      <c r="C1883" s="31">
        <f>Nonpt_src_summary!E1883</f>
        <v>30</v>
      </c>
      <c r="D1883" s="31" t="str">
        <f>Nonpt_src_summary!F1883</f>
        <v>30025</v>
      </c>
      <c r="E1883" s="31" t="str">
        <f>Nonpt_src_summary!G1883</f>
        <v>2310023515</v>
      </c>
      <c r="F1883" s="31" t="str">
        <f>Nonpt_src_summary!H1883</f>
        <v>Nonpoint Fugitives</v>
      </c>
      <c r="G1883" s="160">
        <f>Nonpt_src_summary!I1883</f>
        <v>0</v>
      </c>
      <c r="H1883" s="124">
        <f>Nonpt_src_summary!J1883</f>
        <v>0</v>
      </c>
      <c r="I1883" s="124">
        <f>Nonpt_src_summary!K1883</f>
        <v>0</v>
      </c>
      <c r="J1883" s="124">
        <f>Nonpt_src_summary!L1883</f>
        <v>0</v>
      </c>
      <c r="K1883" s="125">
        <f>Nonpt_src_summary!M1883</f>
        <v>0</v>
      </c>
    </row>
    <row r="1884" spans="1:11">
      <c r="A1884" s="31" t="s">
        <v>151</v>
      </c>
      <c r="B1884" s="31" t="str">
        <f>Nonpt_src_summary!B1884</f>
        <v>Non-tribal</v>
      </c>
      <c r="C1884" s="31">
        <f>Nonpt_src_summary!E1884</f>
        <v>30</v>
      </c>
      <c r="D1884" s="31" t="str">
        <f>Nonpt_src_summary!F1884</f>
        <v>30025</v>
      </c>
      <c r="E1884" s="31" t="str">
        <f>Nonpt_src_summary!G1884</f>
        <v>2310023516</v>
      </c>
      <c r="F1884" s="31" t="str">
        <f>Nonpt_src_summary!H1884</f>
        <v>Nonpoint Fugitives</v>
      </c>
      <c r="G1884" s="160">
        <f>Nonpt_src_summary!I1884</f>
        <v>0</v>
      </c>
      <c r="H1884" s="124">
        <f>Nonpt_src_summary!J1884</f>
        <v>0</v>
      </c>
      <c r="I1884" s="124">
        <f>Nonpt_src_summary!K1884</f>
        <v>0</v>
      </c>
      <c r="J1884" s="124">
        <f>Nonpt_src_summary!L1884</f>
        <v>0</v>
      </c>
      <c r="K1884" s="125">
        <f>Nonpt_src_summary!M1884</f>
        <v>0</v>
      </c>
    </row>
    <row r="1885" spans="1:11">
      <c r="A1885" s="31" t="s">
        <v>151</v>
      </c>
      <c r="B1885" s="31" t="str">
        <f>Nonpt_src_summary!B1885</f>
        <v>Non-tribal</v>
      </c>
      <c r="C1885" s="31">
        <f>Nonpt_src_summary!E1885</f>
        <v>30</v>
      </c>
      <c r="D1885" s="31" t="str">
        <f>Nonpt_src_summary!F1885</f>
        <v>30033</v>
      </c>
      <c r="E1885" s="31" t="str">
        <f>Nonpt_src_summary!G1885</f>
        <v>2310011501</v>
      </c>
      <c r="F1885" s="31" t="str">
        <f>Nonpt_src_summary!H1885</f>
        <v>Nonpoint Fugitives</v>
      </c>
      <c r="G1885" s="160">
        <f>Nonpt_src_summary!I1885</f>
        <v>0</v>
      </c>
      <c r="H1885" s="124">
        <f>Nonpt_src_summary!J1885</f>
        <v>0.47297299999999998</v>
      </c>
      <c r="I1885" s="124">
        <f>Nonpt_src_summary!K1885</f>
        <v>0</v>
      </c>
      <c r="J1885" s="124">
        <f>Nonpt_src_summary!L1885</f>
        <v>0</v>
      </c>
      <c r="K1885" s="125">
        <f>Nonpt_src_summary!M1885</f>
        <v>0</v>
      </c>
    </row>
    <row r="1886" spans="1:11">
      <c r="A1886" s="31" t="s">
        <v>151</v>
      </c>
      <c r="B1886" s="31" t="str">
        <f>Nonpt_src_summary!B1886</f>
        <v>Non-tribal</v>
      </c>
      <c r="C1886" s="31">
        <f>Nonpt_src_summary!E1886</f>
        <v>30</v>
      </c>
      <c r="D1886" s="31" t="str">
        <f>Nonpt_src_summary!F1886</f>
        <v>30033</v>
      </c>
      <c r="E1886" s="31" t="str">
        <f>Nonpt_src_summary!G1886</f>
        <v>2310011502</v>
      </c>
      <c r="F1886" s="31" t="str">
        <f>Nonpt_src_summary!H1886</f>
        <v>Nonpoint Fugitives</v>
      </c>
      <c r="G1886" s="160">
        <f>Nonpt_src_summary!I1886</f>
        <v>0</v>
      </c>
      <c r="H1886" s="124">
        <f>Nonpt_src_summary!J1886</f>
        <v>0.23199800000000001</v>
      </c>
      <c r="I1886" s="124">
        <f>Nonpt_src_summary!K1886</f>
        <v>0</v>
      </c>
      <c r="J1886" s="124">
        <f>Nonpt_src_summary!L1886</f>
        <v>0</v>
      </c>
      <c r="K1886" s="125">
        <f>Nonpt_src_summary!M1886</f>
        <v>0</v>
      </c>
    </row>
    <row r="1887" spans="1:11">
      <c r="A1887" s="31" t="s">
        <v>151</v>
      </c>
      <c r="B1887" s="31" t="str">
        <f>Nonpt_src_summary!B1887</f>
        <v>Non-tribal</v>
      </c>
      <c r="C1887" s="31">
        <f>Nonpt_src_summary!E1887</f>
        <v>30</v>
      </c>
      <c r="D1887" s="31" t="str">
        <f>Nonpt_src_summary!F1887</f>
        <v>30033</v>
      </c>
      <c r="E1887" s="31" t="str">
        <f>Nonpt_src_summary!G1887</f>
        <v>2310011503</v>
      </c>
      <c r="F1887" s="31" t="str">
        <f>Nonpt_src_summary!H1887</f>
        <v>Nonpoint Fugitives</v>
      </c>
      <c r="G1887" s="160">
        <f>Nonpt_src_summary!I1887</f>
        <v>0</v>
      </c>
      <c r="H1887" s="124">
        <f>Nonpt_src_summary!J1887</f>
        <v>9.6139100000000005E-2</v>
      </c>
      <c r="I1887" s="124">
        <f>Nonpt_src_summary!K1887</f>
        <v>0</v>
      </c>
      <c r="J1887" s="124">
        <f>Nonpt_src_summary!L1887</f>
        <v>0</v>
      </c>
      <c r="K1887" s="125">
        <f>Nonpt_src_summary!M1887</f>
        <v>0</v>
      </c>
    </row>
    <row r="1888" spans="1:11">
      <c r="A1888" s="31" t="s">
        <v>151</v>
      </c>
      <c r="B1888" s="31" t="str">
        <f>Nonpt_src_summary!B1888</f>
        <v>Non-tribal</v>
      </c>
      <c r="C1888" s="31">
        <f>Nonpt_src_summary!E1888</f>
        <v>30</v>
      </c>
      <c r="D1888" s="31" t="str">
        <f>Nonpt_src_summary!F1888</f>
        <v>30033</v>
      </c>
      <c r="E1888" s="31" t="str">
        <f>Nonpt_src_summary!G1888</f>
        <v>2310011505</v>
      </c>
      <c r="F1888" s="31" t="str">
        <f>Nonpt_src_summary!H1888</f>
        <v>Nonpoint Fugitives</v>
      </c>
      <c r="G1888" s="160">
        <f>Nonpt_src_summary!I1888</f>
        <v>0</v>
      </c>
      <c r="H1888" s="124">
        <f>Nonpt_src_summary!J1888</f>
        <v>3.1664599999999998</v>
      </c>
      <c r="I1888" s="124">
        <f>Nonpt_src_summary!K1888</f>
        <v>0</v>
      </c>
      <c r="J1888" s="124">
        <f>Nonpt_src_summary!L1888</f>
        <v>0</v>
      </c>
      <c r="K1888" s="125">
        <f>Nonpt_src_summary!M1888</f>
        <v>0</v>
      </c>
    </row>
    <row r="1889" spans="1:11">
      <c r="A1889" s="31" t="s">
        <v>151</v>
      </c>
      <c r="B1889" s="31" t="str">
        <f>Nonpt_src_summary!B1889</f>
        <v>Non-tribal</v>
      </c>
      <c r="C1889" s="31">
        <f>Nonpt_src_summary!E1889</f>
        <v>30</v>
      </c>
      <c r="D1889" s="31" t="str">
        <f>Nonpt_src_summary!F1889</f>
        <v>30033</v>
      </c>
      <c r="E1889" s="31" t="str">
        <f>Nonpt_src_summary!G1889</f>
        <v>2310021501</v>
      </c>
      <c r="F1889" s="31" t="str">
        <f>Nonpt_src_summary!H1889</f>
        <v>Nonpoint Fugitives</v>
      </c>
      <c r="G1889" s="160">
        <f>Nonpt_src_summary!I1889</f>
        <v>0</v>
      </c>
      <c r="H1889" s="124">
        <f>Nonpt_src_summary!J1889</f>
        <v>0</v>
      </c>
      <c r="I1889" s="124">
        <f>Nonpt_src_summary!K1889</f>
        <v>0</v>
      </c>
      <c r="J1889" s="124">
        <f>Nonpt_src_summary!L1889</f>
        <v>0</v>
      </c>
      <c r="K1889" s="125">
        <f>Nonpt_src_summary!M1889</f>
        <v>0</v>
      </c>
    </row>
    <row r="1890" spans="1:11">
      <c r="A1890" s="31" t="s">
        <v>151</v>
      </c>
      <c r="B1890" s="31" t="str">
        <f>Nonpt_src_summary!B1890</f>
        <v>Non-tribal</v>
      </c>
      <c r="C1890" s="31">
        <f>Nonpt_src_summary!E1890</f>
        <v>30</v>
      </c>
      <c r="D1890" s="31" t="str">
        <f>Nonpt_src_summary!F1890</f>
        <v>30033</v>
      </c>
      <c r="E1890" s="31" t="str">
        <f>Nonpt_src_summary!G1890</f>
        <v>2310021502</v>
      </c>
      <c r="F1890" s="31" t="str">
        <f>Nonpt_src_summary!H1890</f>
        <v>Nonpoint Fugitives</v>
      </c>
      <c r="G1890" s="160">
        <f>Nonpt_src_summary!I1890</f>
        <v>0</v>
      </c>
      <c r="H1890" s="124">
        <f>Nonpt_src_summary!J1890</f>
        <v>0</v>
      </c>
      <c r="I1890" s="124">
        <f>Nonpt_src_summary!K1890</f>
        <v>0</v>
      </c>
      <c r="J1890" s="124">
        <f>Nonpt_src_summary!L1890</f>
        <v>0</v>
      </c>
      <c r="K1890" s="125">
        <f>Nonpt_src_summary!M1890</f>
        <v>0</v>
      </c>
    </row>
    <row r="1891" spans="1:11">
      <c r="A1891" s="31" t="s">
        <v>151</v>
      </c>
      <c r="B1891" s="31" t="str">
        <f>Nonpt_src_summary!B1891</f>
        <v>Non-tribal</v>
      </c>
      <c r="C1891" s="31">
        <f>Nonpt_src_summary!E1891</f>
        <v>30</v>
      </c>
      <c r="D1891" s="31" t="str">
        <f>Nonpt_src_summary!F1891</f>
        <v>30033</v>
      </c>
      <c r="E1891" s="31" t="str">
        <f>Nonpt_src_summary!G1891</f>
        <v>2310021503</v>
      </c>
      <c r="F1891" s="31" t="str">
        <f>Nonpt_src_summary!H1891</f>
        <v>Nonpoint Fugitives</v>
      </c>
      <c r="G1891" s="160">
        <f>Nonpt_src_summary!I1891</f>
        <v>0</v>
      </c>
      <c r="H1891" s="124">
        <f>Nonpt_src_summary!J1891</f>
        <v>0</v>
      </c>
      <c r="I1891" s="124">
        <f>Nonpt_src_summary!K1891</f>
        <v>0</v>
      </c>
      <c r="J1891" s="124">
        <f>Nonpt_src_summary!L1891</f>
        <v>0</v>
      </c>
      <c r="K1891" s="125">
        <f>Nonpt_src_summary!M1891</f>
        <v>0</v>
      </c>
    </row>
    <row r="1892" spans="1:11">
      <c r="A1892" s="31" t="s">
        <v>151</v>
      </c>
      <c r="B1892" s="31" t="str">
        <f>Nonpt_src_summary!B1892</f>
        <v>Non-tribal</v>
      </c>
      <c r="C1892" s="31">
        <f>Nonpt_src_summary!E1892</f>
        <v>30</v>
      </c>
      <c r="D1892" s="31" t="str">
        <f>Nonpt_src_summary!F1892</f>
        <v>30033</v>
      </c>
      <c r="E1892" s="31" t="str">
        <f>Nonpt_src_summary!G1892</f>
        <v>2310021505</v>
      </c>
      <c r="F1892" s="31" t="str">
        <f>Nonpt_src_summary!H1892</f>
        <v>Nonpoint Fugitives</v>
      </c>
      <c r="G1892" s="160">
        <f>Nonpt_src_summary!I1892</f>
        <v>0</v>
      </c>
      <c r="H1892" s="124">
        <f>Nonpt_src_summary!J1892</f>
        <v>0</v>
      </c>
      <c r="I1892" s="124">
        <f>Nonpt_src_summary!K1892</f>
        <v>0</v>
      </c>
      <c r="J1892" s="124">
        <f>Nonpt_src_summary!L1892</f>
        <v>0</v>
      </c>
      <c r="K1892" s="125">
        <f>Nonpt_src_summary!M1892</f>
        <v>0</v>
      </c>
    </row>
    <row r="1893" spans="1:11">
      <c r="A1893" s="31" t="s">
        <v>151</v>
      </c>
      <c r="B1893" s="31" t="str">
        <f>Nonpt_src_summary!B1893</f>
        <v>Non-tribal</v>
      </c>
      <c r="C1893" s="31">
        <f>Nonpt_src_summary!E1893</f>
        <v>30</v>
      </c>
      <c r="D1893" s="31" t="str">
        <f>Nonpt_src_summary!F1893</f>
        <v>30033</v>
      </c>
      <c r="E1893" s="31" t="str">
        <f>Nonpt_src_summary!G1893</f>
        <v>2310021506</v>
      </c>
      <c r="F1893" s="31" t="str">
        <f>Nonpt_src_summary!H1893</f>
        <v>Nonpoint Fugitives</v>
      </c>
      <c r="G1893" s="160">
        <f>Nonpt_src_summary!I1893</f>
        <v>0</v>
      </c>
      <c r="H1893" s="124">
        <f>Nonpt_src_summary!J1893</f>
        <v>0</v>
      </c>
      <c r="I1893" s="124">
        <f>Nonpt_src_summary!K1893</f>
        <v>0</v>
      </c>
      <c r="J1893" s="124">
        <f>Nonpt_src_summary!L1893</f>
        <v>0</v>
      </c>
      <c r="K1893" s="125">
        <f>Nonpt_src_summary!M1893</f>
        <v>0</v>
      </c>
    </row>
    <row r="1894" spans="1:11">
      <c r="A1894" s="31" t="s">
        <v>151</v>
      </c>
      <c r="B1894" s="31" t="str">
        <f>Nonpt_src_summary!B1894</f>
        <v>Non-tribal</v>
      </c>
      <c r="C1894" s="31">
        <f>Nonpt_src_summary!E1894</f>
        <v>30</v>
      </c>
      <c r="D1894" s="31" t="str">
        <f>Nonpt_src_summary!F1894</f>
        <v>30033</v>
      </c>
      <c r="E1894" s="31" t="str">
        <f>Nonpt_src_summary!G1894</f>
        <v>2310023511</v>
      </c>
      <c r="F1894" s="31" t="str">
        <f>Nonpt_src_summary!H1894</f>
        <v>Nonpoint Fugitives</v>
      </c>
      <c r="G1894" s="160">
        <f>Nonpt_src_summary!I1894</f>
        <v>0</v>
      </c>
      <c r="H1894" s="124">
        <f>Nonpt_src_summary!J1894</f>
        <v>0</v>
      </c>
      <c r="I1894" s="124">
        <f>Nonpt_src_summary!K1894</f>
        <v>0</v>
      </c>
      <c r="J1894" s="124">
        <f>Nonpt_src_summary!L1894</f>
        <v>0</v>
      </c>
      <c r="K1894" s="125">
        <f>Nonpt_src_summary!M1894</f>
        <v>0</v>
      </c>
    </row>
    <row r="1895" spans="1:11">
      <c r="A1895" s="31" t="s">
        <v>151</v>
      </c>
      <c r="B1895" s="31" t="str">
        <f>Nonpt_src_summary!B1895</f>
        <v>Non-tribal</v>
      </c>
      <c r="C1895" s="31">
        <f>Nonpt_src_summary!E1895</f>
        <v>30</v>
      </c>
      <c r="D1895" s="31" t="str">
        <f>Nonpt_src_summary!F1895</f>
        <v>30033</v>
      </c>
      <c r="E1895" s="31" t="str">
        <f>Nonpt_src_summary!G1895</f>
        <v>2310023512</v>
      </c>
      <c r="F1895" s="31" t="str">
        <f>Nonpt_src_summary!H1895</f>
        <v>Nonpoint Fugitives</v>
      </c>
      <c r="G1895" s="160">
        <f>Nonpt_src_summary!I1895</f>
        <v>0</v>
      </c>
      <c r="H1895" s="124">
        <f>Nonpt_src_summary!J1895</f>
        <v>0</v>
      </c>
      <c r="I1895" s="124">
        <f>Nonpt_src_summary!K1895</f>
        <v>0</v>
      </c>
      <c r="J1895" s="124">
        <f>Nonpt_src_summary!L1895</f>
        <v>0</v>
      </c>
      <c r="K1895" s="125">
        <f>Nonpt_src_summary!M1895</f>
        <v>0</v>
      </c>
    </row>
    <row r="1896" spans="1:11">
      <c r="A1896" s="31" t="s">
        <v>151</v>
      </c>
      <c r="B1896" s="31" t="str">
        <f>Nonpt_src_summary!B1896</f>
        <v>Non-tribal</v>
      </c>
      <c r="C1896" s="31">
        <f>Nonpt_src_summary!E1896</f>
        <v>30</v>
      </c>
      <c r="D1896" s="31" t="str">
        <f>Nonpt_src_summary!F1896</f>
        <v>30033</v>
      </c>
      <c r="E1896" s="31" t="str">
        <f>Nonpt_src_summary!G1896</f>
        <v>2310023513</v>
      </c>
      <c r="F1896" s="31" t="str">
        <f>Nonpt_src_summary!H1896</f>
        <v>Nonpoint Fugitives</v>
      </c>
      <c r="G1896" s="160">
        <f>Nonpt_src_summary!I1896</f>
        <v>0</v>
      </c>
      <c r="H1896" s="124">
        <f>Nonpt_src_summary!J1896</f>
        <v>0</v>
      </c>
      <c r="I1896" s="124">
        <f>Nonpt_src_summary!K1896</f>
        <v>0</v>
      </c>
      <c r="J1896" s="124">
        <f>Nonpt_src_summary!L1896</f>
        <v>0</v>
      </c>
      <c r="K1896" s="125">
        <f>Nonpt_src_summary!M1896</f>
        <v>0</v>
      </c>
    </row>
    <row r="1897" spans="1:11">
      <c r="A1897" s="31" t="s">
        <v>151</v>
      </c>
      <c r="B1897" s="31" t="str">
        <f>Nonpt_src_summary!B1897</f>
        <v>Non-tribal</v>
      </c>
      <c r="C1897" s="31">
        <f>Nonpt_src_summary!E1897</f>
        <v>30</v>
      </c>
      <c r="D1897" s="31" t="str">
        <f>Nonpt_src_summary!F1897</f>
        <v>30033</v>
      </c>
      <c r="E1897" s="31" t="str">
        <f>Nonpt_src_summary!G1897</f>
        <v>2310023515</v>
      </c>
      <c r="F1897" s="31" t="str">
        <f>Nonpt_src_summary!H1897</f>
        <v>Nonpoint Fugitives</v>
      </c>
      <c r="G1897" s="160">
        <f>Nonpt_src_summary!I1897</f>
        <v>0</v>
      </c>
      <c r="H1897" s="124">
        <f>Nonpt_src_summary!J1897</f>
        <v>0</v>
      </c>
      <c r="I1897" s="124">
        <f>Nonpt_src_summary!K1897</f>
        <v>0</v>
      </c>
      <c r="J1897" s="124">
        <f>Nonpt_src_summary!L1897</f>
        <v>0</v>
      </c>
      <c r="K1897" s="125">
        <f>Nonpt_src_summary!M1897</f>
        <v>0</v>
      </c>
    </row>
    <row r="1898" spans="1:11">
      <c r="A1898" s="31" t="s">
        <v>151</v>
      </c>
      <c r="B1898" s="31" t="str">
        <f>Nonpt_src_summary!B1898</f>
        <v>Non-tribal</v>
      </c>
      <c r="C1898" s="31">
        <f>Nonpt_src_summary!E1898</f>
        <v>30</v>
      </c>
      <c r="D1898" s="31" t="str">
        <f>Nonpt_src_summary!F1898</f>
        <v>30033</v>
      </c>
      <c r="E1898" s="31" t="str">
        <f>Nonpt_src_summary!G1898</f>
        <v>2310023516</v>
      </c>
      <c r="F1898" s="31" t="str">
        <f>Nonpt_src_summary!H1898</f>
        <v>Nonpoint Fugitives</v>
      </c>
      <c r="G1898" s="160">
        <f>Nonpt_src_summary!I1898</f>
        <v>0</v>
      </c>
      <c r="H1898" s="124">
        <f>Nonpt_src_summary!J1898</f>
        <v>0</v>
      </c>
      <c r="I1898" s="124">
        <f>Nonpt_src_summary!K1898</f>
        <v>0</v>
      </c>
      <c r="J1898" s="124">
        <f>Nonpt_src_summary!L1898</f>
        <v>0</v>
      </c>
      <c r="K1898" s="125">
        <f>Nonpt_src_summary!M1898</f>
        <v>0</v>
      </c>
    </row>
    <row r="1899" spans="1:11">
      <c r="A1899" s="31" t="s">
        <v>151</v>
      </c>
      <c r="B1899" s="31" t="str">
        <f>Nonpt_src_summary!B1899</f>
        <v>Non-tribal</v>
      </c>
      <c r="C1899" s="31">
        <f>Nonpt_src_summary!E1899</f>
        <v>38</v>
      </c>
      <c r="D1899" s="31" t="str">
        <f>Nonpt_src_summary!F1899</f>
        <v>38033</v>
      </c>
      <c r="E1899" s="31" t="str">
        <f>Nonpt_src_summary!G1899</f>
        <v>2310011501</v>
      </c>
      <c r="F1899" s="31" t="str">
        <f>Nonpt_src_summary!H1899</f>
        <v>Nonpoint Fugitives</v>
      </c>
      <c r="G1899" s="160">
        <f>Nonpt_src_summary!I1899</f>
        <v>0</v>
      </c>
      <c r="H1899" s="124">
        <f>Nonpt_src_summary!J1899</f>
        <v>7.0157699999999998</v>
      </c>
      <c r="I1899" s="124">
        <f>Nonpt_src_summary!K1899</f>
        <v>0</v>
      </c>
      <c r="J1899" s="124">
        <f>Nonpt_src_summary!L1899</f>
        <v>0</v>
      </c>
      <c r="K1899" s="125">
        <f>Nonpt_src_summary!M1899</f>
        <v>0</v>
      </c>
    </row>
    <row r="1900" spans="1:11">
      <c r="A1900" s="31" t="s">
        <v>151</v>
      </c>
      <c r="B1900" s="31" t="str">
        <f>Nonpt_src_summary!B1900</f>
        <v>Non-tribal</v>
      </c>
      <c r="C1900" s="31">
        <f>Nonpt_src_summary!E1900</f>
        <v>38</v>
      </c>
      <c r="D1900" s="31" t="str">
        <f>Nonpt_src_summary!F1900</f>
        <v>38033</v>
      </c>
      <c r="E1900" s="31" t="str">
        <f>Nonpt_src_summary!G1900</f>
        <v>2310011502</v>
      </c>
      <c r="F1900" s="31" t="str">
        <f>Nonpt_src_summary!H1900</f>
        <v>Nonpoint Fugitives</v>
      </c>
      <c r="G1900" s="160">
        <f>Nonpt_src_summary!I1900</f>
        <v>0</v>
      </c>
      <c r="H1900" s="124">
        <f>Nonpt_src_summary!J1900</f>
        <v>3.4413</v>
      </c>
      <c r="I1900" s="124">
        <f>Nonpt_src_summary!K1900</f>
        <v>0</v>
      </c>
      <c r="J1900" s="124">
        <f>Nonpt_src_summary!L1900</f>
        <v>0</v>
      </c>
      <c r="K1900" s="125">
        <f>Nonpt_src_summary!M1900</f>
        <v>0</v>
      </c>
    </row>
    <row r="1901" spans="1:11">
      <c r="A1901" s="31" t="s">
        <v>151</v>
      </c>
      <c r="B1901" s="31" t="str">
        <f>Nonpt_src_summary!B1901</f>
        <v>Non-tribal</v>
      </c>
      <c r="C1901" s="31">
        <f>Nonpt_src_summary!E1901</f>
        <v>38</v>
      </c>
      <c r="D1901" s="31" t="str">
        <f>Nonpt_src_summary!F1901</f>
        <v>38033</v>
      </c>
      <c r="E1901" s="31" t="str">
        <f>Nonpt_src_summary!G1901</f>
        <v>2310011503</v>
      </c>
      <c r="F1901" s="31" t="str">
        <f>Nonpt_src_summary!H1901</f>
        <v>Nonpoint Fugitives</v>
      </c>
      <c r="G1901" s="160">
        <f>Nonpt_src_summary!I1901</f>
        <v>0</v>
      </c>
      <c r="H1901" s="124">
        <f>Nonpt_src_summary!J1901</f>
        <v>1.4260600000000001</v>
      </c>
      <c r="I1901" s="124">
        <f>Nonpt_src_summary!K1901</f>
        <v>0</v>
      </c>
      <c r="J1901" s="124">
        <f>Nonpt_src_summary!L1901</f>
        <v>0</v>
      </c>
      <c r="K1901" s="125">
        <f>Nonpt_src_summary!M1901</f>
        <v>0</v>
      </c>
    </row>
    <row r="1902" spans="1:11">
      <c r="A1902" s="31" t="s">
        <v>151</v>
      </c>
      <c r="B1902" s="31" t="str">
        <f>Nonpt_src_summary!B1902</f>
        <v>Non-tribal</v>
      </c>
      <c r="C1902" s="31">
        <f>Nonpt_src_summary!E1902</f>
        <v>38</v>
      </c>
      <c r="D1902" s="31" t="str">
        <f>Nonpt_src_summary!F1902</f>
        <v>38033</v>
      </c>
      <c r="E1902" s="31" t="str">
        <f>Nonpt_src_summary!G1902</f>
        <v>2310011505</v>
      </c>
      <c r="F1902" s="31" t="str">
        <f>Nonpt_src_summary!H1902</f>
        <v>Nonpoint Fugitives</v>
      </c>
      <c r="G1902" s="160">
        <f>Nonpt_src_summary!I1902</f>
        <v>0</v>
      </c>
      <c r="H1902" s="124">
        <f>Nonpt_src_summary!J1902</f>
        <v>46.969099999999997</v>
      </c>
      <c r="I1902" s="124">
        <f>Nonpt_src_summary!K1902</f>
        <v>0</v>
      </c>
      <c r="J1902" s="124">
        <f>Nonpt_src_summary!L1902</f>
        <v>0</v>
      </c>
      <c r="K1902" s="125">
        <f>Nonpt_src_summary!M1902</f>
        <v>0</v>
      </c>
    </row>
    <row r="1903" spans="1:11">
      <c r="A1903" s="31" t="s">
        <v>151</v>
      </c>
      <c r="B1903" s="31" t="str">
        <f>Nonpt_src_summary!B1903</f>
        <v>Non-tribal</v>
      </c>
      <c r="C1903" s="31">
        <f>Nonpt_src_summary!E1903</f>
        <v>38</v>
      </c>
      <c r="D1903" s="31" t="str">
        <f>Nonpt_src_summary!F1903</f>
        <v>38033</v>
      </c>
      <c r="E1903" s="31" t="str">
        <f>Nonpt_src_summary!G1903</f>
        <v>2310021501</v>
      </c>
      <c r="F1903" s="31" t="str">
        <f>Nonpt_src_summary!H1903</f>
        <v>Nonpoint Fugitives</v>
      </c>
      <c r="G1903" s="160">
        <f>Nonpt_src_summary!I1903</f>
        <v>0</v>
      </c>
      <c r="H1903" s="124">
        <f>Nonpt_src_summary!J1903</f>
        <v>0</v>
      </c>
      <c r="I1903" s="124">
        <f>Nonpt_src_summary!K1903</f>
        <v>0</v>
      </c>
      <c r="J1903" s="124">
        <f>Nonpt_src_summary!L1903</f>
        <v>0</v>
      </c>
      <c r="K1903" s="125">
        <f>Nonpt_src_summary!M1903</f>
        <v>0</v>
      </c>
    </row>
    <row r="1904" spans="1:11">
      <c r="A1904" s="31" t="s">
        <v>151</v>
      </c>
      <c r="B1904" s="31" t="str">
        <f>Nonpt_src_summary!B1904</f>
        <v>Non-tribal</v>
      </c>
      <c r="C1904" s="31">
        <f>Nonpt_src_summary!E1904</f>
        <v>38</v>
      </c>
      <c r="D1904" s="31" t="str">
        <f>Nonpt_src_summary!F1904</f>
        <v>38033</v>
      </c>
      <c r="E1904" s="31" t="str">
        <f>Nonpt_src_summary!G1904</f>
        <v>2310021502</v>
      </c>
      <c r="F1904" s="31" t="str">
        <f>Nonpt_src_summary!H1904</f>
        <v>Nonpoint Fugitives</v>
      </c>
      <c r="G1904" s="160">
        <f>Nonpt_src_summary!I1904</f>
        <v>0</v>
      </c>
      <c r="H1904" s="124">
        <f>Nonpt_src_summary!J1904</f>
        <v>0</v>
      </c>
      <c r="I1904" s="124">
        <f>Nonpt_src_summary!K1904</f>
        <v>0</v>
      </c>
      <c r="J1904" s="124">
        <f>Nonpt_src_summary!L1904</f>
        <v>0</v>
      </c>
      <c r="K1904" s="125">
        <f>Nonpt_src_summary!M1904</f>
        <v>0</v>
      </c>
    </row>
    <row r="1905" spans="1:11">
      <c r="A1905" s="31" t="s">
        <v>151</v>
      </c>
      <c r="B1905" s="31" t="str">
        <f>Nonpt_src_summary!B1905</f>
        <v>Non-tribal</v>
      </c>
      <c r="C1905" s="31">
        <f>Nonpt_src_summary!E1905</f>
        <v>38</v>
      </c>
      <c r="D1905" s="31" t="str">
        <f>Nonpt_src_summary!F1905</f>
        <v>38033</v>
      </c>
      <c r="E1905" s="31" t="str">
        <f>Nonpt_src_summary!G1905</f>
        <v>2310021503</v>
      </c>
      <c r="F1905" s="31" t="str">
        <f>Nonpt_src_summary!H1905</f>
        <v>Nonpoint Fugitives</v>
      </c>
      <c r="G1905" s="160">
        <f>Nonpt_src_summary!I1905</f>
        <v>0</v>
      </c>
      <c r="H1905" s="124">
        <f>Nonpt_src_summary!J1905</f>
        <v>0</v>
      </c>
      <c r="I1905" s="124">
        <f>Nonpt_src_summary!K1905</f>
        <v>0</v>
      </c>
      <c r="J1905" s="124">
        <f>Nonpt_src_summary!L1905</f>
        <v>0</v>
      </c>
      <c r="K1905" s="125">
        <f>Nonpt_src_summary!M1905</f>
        <v>0</v>
      </c>
    </row>
    <row r="1906" spans="1:11">
      <c r="A1906" s="31" t="s">
        <v>151</v>
      </c>
      <c r="B1906" s="31" t="str">
        <f>Nonpt_src_summary!B1906</f>
        <v>Non-tribal</v>
      </c>
      <c r="C1906" s="31">
        <f>Nonpt_src_summary!E1906</f>
        <v>38</v>
      </c>
      <c r="D1906" s="31" t="str">
        <f>Nonpt_src_summary!F1906</f>
        <v>38033</v>
      </c>
      <c r="E1906" s="31" t="str">
        <f>Nonpt_src_summary!G1906</f>
        <v>2310021505</v>
      </c>
      <c r="F1906" s="31" t="str">
        <f>Nonpt_src_summary!H1906</f>
        <v>Nonpoint Fugitives</v>
      </c>
      <c r="G1906" s="160">
        <f>Nonpt_src_summary!I1906</f>
        <v>0</v>
      </c>
      <c r="H1906" s="124">
        <f>Nonpt_src_summary!J1906</f>
        <v>0</v>
      </c>
      <c r="I1906" s="124">
        <f>Nonpt_src_summary!K1906</f>
        <v>0</v>
      </c>
      <c r="J1906" s="124">
        <f>Nonpt_src_summary!L1906</f>
        <v>0</v>
      </c>
      <c r="K1906" s="125">
        <f>Nonpt_src_summary!M1906</f>
        <v>0</v>
      </c>
    </row>
    <row r="1907" spans="1:11">
      <c r="A1907" s="31" t="s">
        <v>151</v>
      </c>
      <c r="B1907" s="31" t="str">
        <f>Nonpt_src_summary!B1907</f>
        <v>Non-tribal</v>
      </c>
      <c r="C1907" s="31">
        <f>Nonpt_src_summary!E1907</f>
        <v>38</v>
      </c>
      <c r="D1907" s="31" t="str">
        <f>Nonpt_src_summary!F1907</f>
        <v>38033</v>
      </c>
      <c r="E1907" s="31" t="str">
        <f>Nonpt_src_summary!G1907</f>
        <v>2310021506</v>
      </c>
      <c r="F1907" s="31" t="str">
        <f>Nonpt_src_summary!H1907</f>
        <v>Nonpoint Fugitives</v>
      </c>
      <c r="G1907" s="160">
        <f>Nonpt_src_summary!I1907</f>
        <v>0</v>
      </c>
      <c r="H1907" s="124">
        <f>Nonpt_src_summary!J1907</f>
        <v>0</v>
      </c>
      <c r="I1907" s="124">
        <f>Nonpt_src_summary!K1907</f>
        <v>0</v>
      </c>
      <c r="J1907" s="124">
        <f>Nonpt_src_summary!L1907</f>
        <v>0</v>
      </c>
      <c r="K1907" s="125">
        <f>Nonpt_src_summary!M1907</f>
        <v>0</v>
      </c>
    </row>
    <row r="1908" spans="1:11">
      <c r="A1908" s="31" t="s">
        <v>151</v>
      </c>
      <c r="B1908" s="31" t="str">
        <f>Nonpt_src_summary!B1908</f>
        <v>Non-tribal</v>
      </c>
      <c r="C1908" s="31">
        <f>Nonpt_src_summary!E1908</f>
        <v>38</v>
      </c>
      <c r="D1908" s="31" t="str">
        <f>Nonpt_src_summary!F1908</f>
        <v>38033</v>
      </c>
      <c r="E1908" s="31" t="str">
        <f>Nonpt_src_summary!G1908</f>
        <v>2310023511</v>
      </c>
      <c r="F1908" s="31" t="str">
        <f>Nonpt_src_summary!H1908</f>
        <v>Nonpoint Fugitives</v>
      </c>
      <c r="G1908" s="160">
        <f>Nonpt_src_summary!I1908</f>
        <v>0</v>
      </c>
      <c r="H1908" s="124">
        <f>Nonpt_src_summary!J1908</f>
        <v>0</v>
      </c>
      <c r="I1908" s="124">
        <f>Nonpt_src_summary!K1908</f>
        <v>0</v>
      </c>
      <c r="J1908" s="124">
        <f>Nonpt_src_summary!L1908</f>
        <v>0</v>
      </c>
      <c r="K1908" s="125">
        <f>Nonpt_src_summary!M1908</f>
        <v>0</v>
      </c>
    </row>
    <row r="1909" spans="1:11">
      <c r="A1909" s="31" t="s">
        <v>151</v>
      </c>
      <c r="B1909" s="31" t="str">
        <f>Nonpt_src_summary!B1909</f>
        <v>Non-tribal</v>
      </c>
      <c r="C1909" s="31">
        <f>Nonpt_src_summary!E1909</f>
        <v>38</v>
      </c>
      <c r="D1909" s="31" t="str">
        <f>Nonpt_src_summary!F1909</f>
        <v>38033</v>
      </c>
      <c r="E1909" s="31" t="str">
        <f>Nonpt_src_summary!G1909</f>
        <v>2310023512</v>
      </c>
      <c r="F1909" s="31" t="str">
        <f>Nonpt_src_summary!H1909</f>
        <v>Nonpoint Fugitives</v>
      </c>
      <c r="G1909" s="160">
        <f>Nonpt_src_summary!I1909</f>
        <v>0</v>
      </c>
      <c r="H1909" s="124">
        <f>Nonpt_src_summary!J1909</f>
        <v>0</v>
      </c>
      <c r="I1909" s="124">
        <f>Nonpt_src_summary!K1909</f>
        <v>0</v>
      </c>
      <c r="J1909" s="124">
        <f>Nonpt_src_summary!L1909</f>
        <v>0</v>
      </c>
      <c r="K1909" s="125">
        <f>Nonpt_src_summary!M1909</f>
        <v>0</v>
      </c>
    </row>
    <row r="1910" spans="1:11">
      <c r="A1910" s="31" t="s">
        <v>151</v>
      </c>
      <c r="B1910" s="31" t="str">
        <f>Nonpt_src_summary!B1910</f>
        <v>Non-tribal</v>
      </c>
      <c r="C1910" s="31">
        <f>Nonpt_src_summary!E1910</f>
        <v>38</v>
      </c>
      <c r="D1910" s="31" t="str">
        <f>Nonpt_src_summary!F1910</f>
        <v>38033</v>
      </c>
      <c r="E1910" s="31" t="str">
        <f>Nonpt_src_summary!G1910</f>
        <v>2310023513</v>
      </c>
      <c r="F1910" s="31" t="str">
        <f>Nonpt_src_summary!H1910</f>
        <v>Nonpoint Fugitives</v>
      </c>
      <c r="G1910" s="160">
        <f>Nonpt_src_summary!I1910</f>
        <v>0</v>
      </c>
      <c r="H1910" s="124">
        <f>Nonpt_src_summary!J1910</f>
        <v>0</v>
      </c>
      <c r="I1910" s="124">
        <f>Nonpt_src_summary!K1910</f>
        <v>0</v>
      </c>
      <c r="J1910" s="124">
        <f>Nonpt_src_summary!L1910</f>
        <v>0</v>
      </c>
      <c r="K1910" s="125">
        <f>Nonpt_src_summary!M1910</f>
        <v>0</v>
      </c>
    </row>
    <row r="1911" spans="1:11">
      <c r="A1911" s="31" t="s">
        <v>151</v>
      </c>
      <c r="B1911" s="31" t="str">
        <f>Nonpt_src_summary!B1911</f>
        <v>Non-tribal</v>
      </c>
      <c r="C1911" s="31">
        <f>Nonpt_src_summary!E1911</f>
        <v>38</v>
      </c>
      <c r="D1911" s="31" t="str">
        <f>Nonpt_src_summary!F1911</f>
        <v>38033</v>
      </c>
      <c r="E1911" s="31" t="str">
        <f>Nonpt_src_summary!G1911</f>
        <v>2310023515</v>
      </c>
      <c r="F1911" s="31" t="str">
        <f>Nonpt_src_summary!H1911</f>
        <v>Nonpoint Fugitives</v>
      </c>
      <c r="G1911" s="160">
        <f>Nonpt_src_summary!I1911</f>
        <v>0</v>
      </c>
      <c r="H1911" s="124">
        <f>Nonpt_src_summary!J1911</f>
        <v>0</v>
      </c>
      <c r="I1911" s="124">
        <f>Nonpt_src_summary!K1911</f>
        <v>0</v>
      </c>
      <c r="J1911" s="124">
        <f>Nonpt_src_summary!L1911</f>
        <v>0</v>
      </c>
      <c r="K1911" s="125">
        <f>Nonpt_src_summary!M1911</f>
        <v>0</v>
      </c>
    </row>
    <row r="1912" spans="1:11">
      <c r="A1912" s="31" t="s">
        <v>151</v>
      </c>
      <c r="B1912" s="31" t="str">
        <f>Nonpt_src_summary!B1912</f>
        <v>Non-tribal</v>
      </c>
      <c r="C1912" s="31">
        <f>Nonpt_src_summary!E1912</f>
        <v>38</v>
      </c>
      <c r="D1912" s="31" t="str">
        <f>Nonpt_src_summary!F1912</f>
        <v>38033</v>
      </c>
      <c r="E1912" s="31" t="str">
        <f>Nonpt_src_summary!G1912</f>
        <v>2310023516</v>
      </c>
      <c r="F1912" s="31" t="str">
        <f>Nonpt_src_summary!H1912</f>
        <v>Nonpoint Fugitives</v>
      </c>
      <c r="G1912" s="160">
        <f>Nonpt_src_summary!I1912</f>
        <v>0</v>
      </c>
      <c r="H1912" s="124">
        <f>Nonpt_src_summary!J1912</f>
        <v>0</v>
      </c>
      <c r="I1912" s="124">
        <f>Nonpt_src_summary!K1912</f>
        <v>0</v>
      </c>
      <c r="J1912" s="124">
        <f>Nonpt_src_summary!L1912</f>
        <v>0</v>
      </c>
      <c r="K1912" s="125">
        <f>Nonpt_src_summary!M1912</f>
        <v>0</v>
      </c>
    </row>
    <row r="1913" spans="1:11">
      <c r="A1913" s="31" t="s">
        <v>151</v>
      </c>
      <c r="B1913" s="31" t="str">
        <f>Nonpt_src_summary!B1913</f>
        <v>Non-tribal</v>
      </c>
      <c r="C1913" s="31">
        <f>Nonpt_src_summary!E1913</f>
        <v>46</v>
      </c>
      <c r="D1913" s="31" t="str">
        <f>Nonpt_src_summary!F1913</f>
        <v>46063</v>
      </c>
      <c r="E1913" s="31" t="str">
        <f>Nonpt_src_summary!G1913</f>
        <v>2310011501</v>
      </c>
      <c r="F1913" s="31" t="str">
        <f>Nonpt_src_summary!H1913</f>
        <v>Nonpoint Fugitives</v>
      </c>
      <c r="G1913" s="160">
        <f>Nonpt_src_summary!I1913</f>
        <v>0</v>
      </c>
      <c r="H1913" s="124">
        <f>Nonpt_src_summary!J1913</f>
        <v>11.666700000000001</v>
      </c>
      <c r="I1913" s="124">
        <f>Nonpt_src_summary!K1913</f>
        <v>0</v>
      </c>
      <c r="J1913" s="124">
        <f>Nonpt_src_summary!L1913</f>
        <v>0</v>
      </c>
      <c r="K1913" s="125">
        <f>Nonpt_src_summary!M1913</f>
        <v>0</v>
      </c>
    </row>
    <row r="1914" spans="1:11">
      <c r="A1914" s="31" t="s">
        <v>151</v>
      </c>
      <c r="B1914" s="31" t="str">
        <f>Nonpt_src_summary!B1914</f>
        <v>Non-tribal</v>
      </c>
      <c r="C1914" s="31">
        <f>Nonpt_src_summary!E1914</f>
        <v>46</v>
      </c>
      <c r="D1914" s="31" t="str">
        <f>Nonpt_src_summary!F1914</f>
        <v>46063</v>
      </c>
      <c r="E1914" s="31" t="str">
        <f>Nonpt_src_summary!G1914</f>
        <v>2310011502</v>
      </c>
      <c r="F1914" s="31" t="str">
        <f>Nonpt_src_summary!H1914</f>
        <v>Nonpoint Fugitives</v>
      </c>
      <c r="G1914" s="160">
        <f>Nonpt_src_summary!I1914</f>
        <v>0</v>
      </c>
      <c r="H1914" s="124">
        <f>Nonpt_src_summary!J1914</f>
        <v>5.7225999999999999</v>
      </c>
      <c r="I1914" s="124">
        <f>Nonpt_src_summary!K1914</f>
        <v>0</v>
      </c>
      <c r="J1914" s="124">
        <f>Nonpt_src_summary!L1914</f>
        <v>0</v>
      </c>
      <c r="K1914" s="125">
        <f>Nonpt_src_summary!M1914</f>
        <v>0</v>
      </c>
    </row>
    <row r="1915" spans="1:11">
      <c r="A1915" s="31" t="s">
        <v>151</v>
      </c>
      <c r="B1915" s="31" t="str">
        <f>Nonpt_src_summary!B1915</f>
        <v>Non-tribal</v>
      </c>
      <c r="C1915" s="31">
        <f>Nonpt_src_summary!E1915</f>
        <v>46</v>
      </c>
      <c r="D1915" s="31" t="str">
        <f>Nonpt_src_summary!F1915</f>
        <v>46063</v>
      </c>
      <c r="E1915" s="31" t="str">
        <f>Nonpt_src_summary!G1915</f>
        <v>2310011503</v>
      </c>
      <c r="F1915" s="31" t="str">
        <f>Nonpt_src_summary!H1915</f>
        <v>Nonpoint Fugitives</v>
      </c>
      <c r="G1915" s="160">
        <f>Nonpt_src_summary!I1915</f>
        <v>0</v>
      </c>
      <c r="H1915" s="124">
        <f>Nonpt_src_summary!J1915</f>
        <v>2.3714300000000001</v>
      </c>
      <c r="I1915" s="124">
        <f>Nonpt_src_summary!K1915</f>
        <v>0</v>
      </c>
      <c r="J1915" s="124">
        <f>Nonpt_src_summary!L1915</f>
        <v>0</v>
      </c>
      <c r="K1915" s="125">
        <f>Nonpt_src_summary!M1915</f>
        <v>0</v>
      </c>
    </row>
    <row r="1916" spans="1:11">
      <c r="A1916" s="31" t="s">
        <v>151</v>
      </c>
      <c r="B1916" s="31" t="str">
        <f>Nonpt_src_summary!B1916</f>
        <v>Non-tribal</v>
      </c>
      <c r="C1916" s="31">
        <f>Nonpt_src_summary!E1916</f>
        <v>46</v>
      </c>
      <c r="D1916" s="31" t="str">
        <f>Nonpt_src_summary!F1916</f>
        <v>46063</v>
      </c>
      <c r="E1916" s="31" t="str">
        <f>Nonpt_src_summary!G1916</f>
        <v>2310011505</v>
      </c>
      <c r="F1916" s="31" t="str">
        <f>Nonpt_src_summary!H1916</f>
        <v>Nonpoint Fugitives</v>
      </c>
      <c r="G1916" s="160">
        <f>Nonpt_src_summary!I1916</f>
        <v>0</v>
      </c>
      <c r="H1916" s="124">
        <f>Nonpt_src_summary!J1916</f>
        <v>78.105999999999995</v>
      </c>
      <c r="I1916" s="124">
        <f>Nonpt_src_summary!K1916</f>
        <v>0</v>
      </c>
      <c r="J1916" s="124">
        <f>Nonpt_src_summary!L1916</f>
        <v>0</v>
      </c>
      <c r="K1916" s="125">
        <f>Nonpt_src_summary!M1916</f>
        <v>0</v>
      </c>
    </row>
    <row r="1917" spans="1:11">
      <c r="A1917" s="31" t="s">
        <v>151</v>
      </c>
      <c r="B1917" s="31" t="str">
        <f>Nonpt_src_summary!B1917</f>
        <v>Non-tribal</v>
      </c>
      <c r="C1917" s="31">
        <f>Nonpt_src_summary!E1917</f>
        <v>46</v>
      </c>
      <c r="D1917" s="31" t="str">
        <f>Nonpt_src_summary!F1917</f>
        <v>46063</v>
      </c>
      <c r="E1917" s="31" t="str">
        <f>Nonpt_src_summary!G1917</f>
        <v>2310021501</v>
      </c>
      <c r="F1917" s="31" t="str">
        <f>Nonpt_src_summary!H1917</f>
        <v>Nonpoint Fugitives</v>
      </c>
      <c r="G1917" s="160">
        <f>Nonpt_src_summary!I1917</f>
        <v>0</v>
      </c>
      <c r="H1917" s="124">
        <f>Nonpt_src_summary!J1917</f>
        <v>5.2027000000000001</v>
      </c>
      <c r="I1917" s="124">
        <f>Nonpt_src_summary!K1917</f>
        <v>0</v>
      </c>
      <c r="J1917" s="124">
        <f>Nonpt_src_summary!L1917</f>
        <v>0</v>
      </c>
      <c r="K1917" s="125">
        <f>Nonpt_src_summary!M1917</f>
        <v>0</v>
      </c>
    </row>
    <row r="1918" spans="1:11">
      <c r="A1918" s="31" t="s">
        <v>151</v>
      </c>
      <c r="B1918" s="31" t="str">
        <f>Nonpt_src_summary!B1918</f>
        <v>Non-tribal</v>
      </c>
      <c r="C1918" s="31">
        <f>Nonpt_src_summary!E1918</f>
        <v>46</v>
      </c>
      <c r="D1918" s="31" t="str">
        <f>Nonpt_src_summary!F1918</f>
        <v>46063</v>
      </c>
      <c r="E1918" s="31" t="str">
        <f>Nonpt_src_summary!G1918</f>
        <v>2310021502</v>
      </c>
      <c r="F1918" s="31" t="str">
        <f>Nonpt_src_summary!H1918</f>
        <v>Nonpoint Fugitives</v>
      </c>
      <c r="G1918" s="160">
        <f>Nonpt_src_summary!I1918</f>
        <v>0</v>
      </c>
      <c r="H1918" s="124">
        <f>Nonpt_src_summary!J1918</f>
        <v>2.5519699999999998</v>
      </c>
      <c r="I1918" s="124">
        <f>Nonpt_src_summary!K1918</f>
        <v>0</v>
      </c>
      <c r="J1918" s="124">
        <f>Nonpt_src_summary!L1918</f>
        <v>0</v>
      </c>
      <c r="K1918" s="125">
        <f>Nonpt_src_summary!M1918</f>
        <v>0</v>
      </c>
    </row>
    <row r="1919" spans="1:11">
      <c r="A1919" s="31" t="s">
        <v>151</v>
      </c>
      <c r="B1919" s="31" t="str">
        <f>Nonpt_src_summary!B1919</f>
        <v>Non-tribal</v>
      </c>
      <c r="C1919" s="31">
        <f>Nonpt_src_summary!E1919</f>
        <v>46</v>
      </c>
      <c r="D1919" s="31" t="str">
        <f>Nonpt_src_summary!F1919</f>
        <v>46063</v>
      </c>
      <c r="E1919" s="31" t="str">
        <f>Nonpt_src_summary!G1919</f>
        <v>2310021503</v>
      </c>
      <c r="F1919" s="31" t="str">
        <f>Nonpt_src_summary!H1919</f>
        <v>Nonpoint Fugitives</v>
      </c>
      <c r="G1919" s="160">
        <f>Nonpt_src_summary!I1919</f>
        <v>0</v>
      </c>
      <c r="H1919" s="124">
        <f>Nonpt_src_summary!J1919</f>
        <v>1.0575300000000001</v>
      </c>
      <c r="I1919" s="124">
        <f>Nonpt_src_summary!K1919</f>
        <v>0</v>
      </c>
      <c r="J1919" s="124">
        <f>Nonpt_src_summary!L1919</f>
        <v>0</v>
      </c>
      <c r="K1919" s="125">
        <f>Nonpt_src_summary!M1919</f>
        <v>0</v>
      </c>
    </row>
    <row r="1920" spans="1:11">
      <c r="A1920" s="31" t="s">
        <v>151</v>
      </c>
      <c r="B1920" s="31" t="str">
        <f>Nonpt_src_summary!B1920</f>
        <v>Non-tribal</v>
      </c>
      <c r="C1920" s="31">
        <f>Nonpt_src_summary!E1920</f>
        <v>46</v>
      </c>
      <c r="D1920" s="31" t="str">
        <f>Nonpt_src_summary!F1920</f>
        <v>46063</v>
      </c>
      <c r="E1920" s="31" t="str">
        <f>Nonpt_src_summary!G1920</f>
        <v>2310021505</v>
      </c>
      <c r="F1920" s="31" t="str">
        <f>Nonpt_src_summary!H1920</f>
        <v>Nonpoint Fugitives</v>
      </c>
      <c r="G1920" s="160">
        <f>Nonpt_src_summary!I1920</f>
        <v>0</v>
      </c>
      <c r="H1920" s="124">
        <f>Nonpt_src_summary!J1920</f>
        <v>34.831000000000003</v>
      </c>
      <c r="I1920" s="124">
        <f>Nonpt_src_summary!K1920</f>
        <v>0</v>
      </c>
      <c r="J1920" s="124">
        <f>Nonpt_src_summary!L1920</f>
        <v>0</v>
      </c>
      <c r="K1920" s="125">
        <f>Nonpt_src_summary!M1920</f>
        <v>0</v>
      </c>
    </row>
    <row r="1921" spans="1:11">
      <c r="A1921" s="31" t="s">
        <v>151</v>
      </c>
      <c r="B1921" s="31" t="str">
        <f>Nonpt_src_summary!B1921</f>
        <v>Non-tribal</v>
      </c>
      <c r="C1921" s="31">
        <f>Nonpt_src_summary!E1921</f>
        <v>46</v>
      </c>
      <c r="D1921" s="31" t="str">
        <f>Nonpt_src_summary!F1921</f>
        <v>46063</v>
      </c>
      <c r="E1921" s="31" t="str">
        <f>Nonpt_src_summary!G1921</f>
        <v>2310021506</v>
      </c>
      <c r="F1921" s="31" t="str">
        <f>Nonpt_src_summary!H1921</f>
        <v>Nonpoint Fugitives</v>
      </c>
      <c r="G1921" s="160">
        <f>Nonpt_src_summary!I1921</f>
        <v>0</v>
      </c>
      <c r="H1921" s="124">
        <f>Nonpt_src_summary!J1921</f>
        <v>7.2054099999999996E-2</v>
      </c>
      <c r="I1921" s="124">
        <f>Nonpt_src_summary!K1921</f>
        <v>0</v>
      </c>
      <c r="J1921" s="124">
        <f>Nonpt_src_summary!L1921</f>
        <v>0</v>
      </c>
      <c r="K1921" s="125">
        <f>Nonpt_src_summary!M1921</f>
        <v>0</v>
      </c>
    </row>
    <row r="1922" spans="1:11">
      <c r="A1922" s="31" t="s">
        <v>151</v>
      </c>
      <c r="B1922" s="31" t="str">
        <f>Nonpt_src_summary!B1922</f>
        <v>Non-tribal</v>
      </c>
      <c r="C1922" s="31">
        <f>Nonpt_src_summary!E1922</f>
        <v>46</v>
      </c>
      <c r="D1922" s="31" t="str">
        <f>Nonpt_src_summary!F1922</f>
        <v>46063</v>
      </c>
      <c r="E1922" s="31" t="str">
        <f>Nonpt_src_summary!G1922</f>
        <v>2310023511</v>
      </c>
      <c r="F1922" s="31" t="str">
        <f>Nonpt_src_summary!H1922</f>
        <v>Nonpoint Fugitives</v>
      </c>
      <c r="G1922" s="160">
        <f>Nonpt_src_summary!I1922</f>
        <v>0</v>
      </c>
      <c r="H1922" s="124">
        <f>Nonpt_src_summary!J1922</f>
        <v>0</v>
      </c>
      <c r="I1922" s="124">
        <f>Nonpt_src_summary!K1922</f>
        <v>0</v>
      </c>
      <c r="J1922" s="124">
        <f>Nonpt_src_summary!L1922</f>
        <v>0</v>
      </c>
      <c r="K1922" s="125">
        <f>Nonpt_src_summary!M1922</f>
        <v>0</v>
      </c>
    </row>
    <row r="1923" spans="1:11">
      <c r="A1923" s="31" t="s">
        <v>151</v>
      </c>
      <c r="B1923" s="31" t="str">
        <f>Nonpt_src_summary!B1923</f>
        <v>Non-tribal</v>
      </c>
      <c r="C1923" s="31">
        <f>Nonpt_src_summary!E1923</f>
        <v>46</v>
      </c>
      <c r="D1923" s="31" t="str">
        <f>Nonpt_src_summary!F1923</f>
        <v>46063</v>
      </c>
      <c r="E1923" s="31" t="str">
        <f>Nonpt_src_summary!G1923</f>
        <v>2310023512</v>
      </c>
      <c r="F1923" s="31" t="str">
        <f>Nonpt_src_summary!H1923</f>
        <v>Nonpoint Fugitives</v>
      </c>
      <c r="G1923" s="160">
        <f>Nonpt_src_summary!I1923</f>
        <v>0</v>
      </c>
      <c r="H1923" s="124">
        <f>Nonpt_src_summary!J1923</f>
        <v>0</v>
      </c>
      <c r="I1923" s="124">
        <f>Nonpt_src_summary!K1923</f>
        <v>0</v>
      </c>
      <c r="J1923" s="124">
        <f>Nonpt_src_summary!L1923</f>
        <v>0</v>
      </c>
      <c r="K1923" s="125">
        <f>Nonpt_src_summary!M1923</f>
        <v>0</v>
      </c>
    </row>
    <row r="1924" spans="1:11">
      <c r="A1924" s="31" t="s">
        <v>151</v>
      </c>
      <c r="B1924" s="31" t="str">
        <f>Nonpt_src_summary!B1924</f>
        <v>Non-tribal</v>
      </c>
      <c r="C1924" s="31">
        <f>Nonpt_src_summary!E1924</f>
        <v>46</v>
      </c>
      <c r="D1924" s="31" t="str">
        <f>Nonpt_src_summary!F1924</f>
        <v>46063</v>
      </c>
      <c r="E1924" s="31" t="str">
        <f>Nonpt_src_summary!G1924</f>
        <v>2310023513</v>
      </c>
      <c r="F1924" s="31" t="str">
        <f>Nonpt_src_summary!H1924</f>
        <v>Nonpoint Fugitives</v>
      </c>
      <c r="G1924" s="160">
        <f>Nonpt_src_summary!I1924</f>
        <v>0</v>
      </c>
      <c r="H1924" s="124">
        <f>Nonpt_src_summary!J1924</f>
        <v>0</v>
      </c>
      <c r="I1924" s="124">
        <f>Nonpt_src_summary!K1924</f>
        <v>0</v>
      </c>
      <c r="J1924" s="124">
        <f>Nonpt_src_summary!L1924</f>
        <v>0</v>
      </c>
      <c r="K1924" s="125">
        <f>Nonpt_src_summary!M1924</f>
        <v>0</v>
      </c>
    </row>
    <row r="1925" spans="1:11">
      <c r="A1925" s="31" t="s">
        <v>151</v>
      </c>
      <c r="B1925" s="31" t="str">
        <f>Nonpt_src_summary!B1925</f>
        <v>Non-tribal</v>
      </c>
      <c r="C1925" s="31">
        <f>Nonpt_src_summary!E1925</f>
        <v>46</v>
      </c>
      <c r="D1925" s="31" t="str">
        <f>Nonpt_src_summary!F1925</f>
        <v>46063</v>
      </c>
      <c r="E1925" s="31" t="str">
        <f>Nonpt_src_summary!G1925</f>
        <v>2310023515</v>
      </c>
      <c r="F1925" s="31" t="str">
        <f>Nonpt_src_summary!H1925</f>
        <v>Nonpoint Fugitives</v>
      </c>
      <c r="G1925" s="160">
        <f>Nonpt_src_summary!I1925</f>
        <v>0</v>
      </c>
      <c r="H1925" s="124">
        <f>Nonpt_src_summary!J1925</f>
        <v>0</v>
      </c>
      <c r="I1925" s="124">
        <f>Nonpt_src_summary!K1925</f>
        <v>0</v>
      </c>
      <c r="J1925" s="124">
        <f>Nonpt_src_summary!L1925</f>
        <v>0</v>
      </c>
      <c r="K1925" s="125">
        <f>Nonpt_src_summary!M1925</f>
        <v>0</v>
      </c>
    </row>
    <row r="1926" spans="1:11">
      <c r="A1926" s="31" t="s">
        <v>151</v>
      </c>
      <c r="B1926" s="31" t="str">
        <f>Nonpt_src_summary!B1926</f>
        <v>Non-tribal</v>
      </c>
      <c r="C1926" s="31">
        <f>Nonpt_src_summary!E1926</f>
        <v>46</v>
      </c>
      <c r="D1926" s="31" t="str">
        <f>Nonpt_src_summary!F1926</f>
        <v>46063</v>
      </c>
      <c r="E1926" s="31" t="str">
        <f>Nonpt_src_summary!G1926</f>
        <v>2310023516</v>
      </c>
      <c r="F1926" s="31" t="str">
        <f>Nonpt_src_summary!H1926</f>
        <v>Nonpoint Fugitives</v>
      </c>
      <c r="G1926" s="160">
        <f>Nonpt_src_summary!I1926</f>
        <v>0</v>
      </c>
      <c r="H1926" s="124">
        <f>Nonpt_src_summary!J1926</f>
        <v>0</v>
      </c>
      <c r="I1926" s="124">
        <f>Nonpt_src_summary!K1926</f>
        <v>0</v>
      </c>
      <c r="J1926" s="124">
        <f>Nonpt_src_summary!L1926</f>
        <v>0</v>
      </c>
      <c r="K1926" s="125">
        <f>Nonpt_src_summary!M1926</f>
        <v>0</v>
      </c>
    </row>
    <row r="1927" spans="1:11">
      <c r="A1927" s="31" t="s">
        <v>151</v>
      </c>
      <c r="B1927" s="31" t="str">
        <f>Nonpt_src_summary!B1927</f>
        <v>Non-tribal</v>
      </c>
      <c r="C1927" s="31">
        <f>Nonpt_src_summary!E1927</f>
        <v>30</v>
      </c>
      <c r="D1927" s="31" t="str">
        <f>Nonpt_src_summary!F1927</f>
        <v>30055</v>
      </c>
      <c r="E1927" s="31" t="str">
        <f>Nonpt_src_summary!G1927</f>
        <v>2310011501</v>
      </c>
      <c r="F1927" s="31" t="str">
        <f>Nonpt_src_summary!H1927</f>
        <v>Nonpoint Fugitives</v>
      </c>
      <c r="G1927" s="160">
        <f>Nonpt_src_summary!I1927</f>
        <v>0</v>
      </c>
      <c r="H1927" s="124">
        <f>Nonpt_src_summary!J1927</f>
        <v>0.47297299999999998</v>
      </c>
      <c r="I1927" s="124">
        <f>Nonpt_src_summary!K1927</f>
        <v>0</v>
      </c>
      <c r="J1927" s="124">
        <f>Nonpt_src_summary!L1927</f>
        <v>0</v>
      </c>
      <c r="K1927" s="125">
        <f>Nonpt_src_summary!M1927</f>
        <v>0</v>
      </c>
    </row>
    <row r="1928" spans="1:11">
      <c r="A1928" s="31" t="s">
        <v>151</v>
      </c>
      <c r="B1928" s="31" t="str">
        <f>Nonpt_src_summary!B1928</f>
        <v>Non-tribal</v>
      </c>
      <c r="C1928" s="31">
        <f>Nonpt_src_summary!E1928</f>
        <v>30</v>
      </c>
      <c r="D1928" s="31" t="str">
        <f>Nonpt_src_summary!F1928</f>
        <v>30055</v>
      </c>
      <c r="E1928" s="31" t="str">
        <f>Nonpt_src_summary!G1928</f>
        <v>2310011502</v>
      </c>
      <c r="F1928" s="31" t="str">
        <f>Nonpt_src_summary!H1928</f>
        <v>Nonpoint Fugitives</v>
      </c>
      <c r="G1928" s="160">
        <f>Nonpt_src_summary!I1928</f>
        <v>0</v>
      </c>
      <c r="H1928" s="124">
        <f>Nonpt_src_summary!J1928</f>
        <v>0.23199800000000001</v>
      </c>
      <c r="I1928" s="124">
        <f>Nonpt_src_summary!K1928</f>
        <v>0</v>
      </c>
      <c r="J1928" s="124">
        <f>Nonpt_src_summary!L1928</f>
        <v>0</v>
      </c>
      <c r="K1928" s="125">
        <f>Nonpt_src_summary!M1928</f>
        <v>0</v>
      </c>
    </row>
    <row r="1929" spans="1:11">
      <c r="A1929" s="31" t="s">
        <v>151</v>
      </c>
      <c r="B1929" s="31" t="str">
        <f>Nonpt_src_summary!B1929</f>
        <v>Non-tribal</v>
      </c>
      <c r="C1929" s="31">
        <f>Nonpt_src_summary!E1929</f>
        <v>30</v>
      </c>
      <c r="D1929" s="31" t="str">
        <f>Nonpt_src_summary!F1929</f>
        <v>30055</v>
      </c>
      <c r="E1929" s="31" t="str">
        <f>Nonpt_src_summary!G1929</f>
        <v>2310011503</v>
      </c>
      <c r="F1929" s="31" t="str">
        <f>Nonpt_src_summary!H1929</f>
        <v>Nonpoint Fugitives</v>
      </c>
      <c r="G1929" s="160">
        <f>Nonpt_src_summary!I1929</f>
        <v>0</v>
      </c>
      <c r="H1929" s="124">
        <f>Nonpt_src_summary!J1929</f>
        <v>9.6139100000000005E-2</v>
      </c>
      <c r="I1929" s="124">
        <f>Nonpt_src_summary!K1929</f>
        <v>0</v>
      </c>
      <c r="J1929" s="124">
        <f>Nonpt_src_summary!L1929</f>
        <v>0</v>
      </c>
      <c r="K1929" s="125">
        <f>Nonpt_src_summary!M1929</f>
        <v>0</v>
      </c>
    </row>
    <row r="1930" spans="1:11">
      <c r="A1930" s="31" t="s">
        <v>151</v>
      </c>
      <c r="B1930" s="31" t="str">
        <f>Nonpt_src_summary!B1930</f>
        <v>Non-tribal</v>
      </c>
      <c r="C1930" s="31">
        <f>Nonpt_src_summary!E1930</f>
        <v>30</v>
      </c>
      <c r="D1930" s="31" t="str">
        <f>Nonpt_src_summary!F1930</f>
        <v>30055</v>
      </c>
      <c r="E1930" s="31" t="str">
        <f>Nonpt_src_summary!G1930</f>
        <v>2310011505</v>
      </c>
      <c r="F1930" s="31" t="str">
        <f>Nonpt_src_summary!H1930</f>
        <v>Nonpoint Fugitives</v>
      </c>
      <c r="G1930" s="160">
        <f>Nonpt_src_summary!I1930</f>
        <v>0</v>
      </c>
      <c r="H1930" s="124">
        <f>Nonpt_src_summary!J1930</f>
        <v>3.1664599999999998</v>
      </c>
      <c r="I1930" s="124">
        <f>Nonpt_src_summary!K1930</f>
        <v>0</v>
      </c>
      <c r="J1930" s="124">
        <f>Nonpt_src_summary!L1930</f>
        <v>0</v>
      </c>
      <c r="K1930" s="125">
        <f>Nonpt_src_summary!M1930</f>
        <v>0</v>
      </c>
    </row>
    <row r="1931" spans="1:11">
      <c r="A1931" s="31" t="s">
        <v>151</v>
      </c>
      <c r="B1931" s="31" t="str">
        <f>Nonpt_src_summary!B1931</f>
        <v>Non-tribal</v>
      </c>
      <c r="C1931" s="31">
        <f>Nonpt_src_summary!E1931</f>
        <v>30</v>
      </c>
      <c r="D1931" s="31" t="str">
        <f>Nonpt_src_summary!F1931</f>
        <v>30055</v>
      </c>
      <c r="E1931" s="31" t="str">
        <f>Nonpt_src_summary!G1931</f>
        <v>2310021501</v>
      </c>
      <c r="F1931" s="31" t="str">
        <f>Nonpt_src_summary!H1931</f>
        <v>Nonpoint Fugitives</v>
      </c>
      <c r="G1931" s="160">
        <f>Nonpt_src_summary!I1931</f>
        <v>0</v>
      </c>
      <c r="H1931" s="124">
        <f>Nonpt_src_summary!J1931</f>
        <v>0</v>
      </c>
      <c r="I1931" s="124">
        <f>Nonpt_src_summary!K1931</f>
        <v>0</v>
      </c>
      <c r="J1931" s="124">
        <f>Nonpt_src_summary!L1931</f>
        <v>0</v>
      </c>
      <c r="K1931" s="125">
        <f>Nonpt_src_summary!M1931</f>
        <v>0</v>
      </c>
    </row>
    <row r="1932" spans="1:11">
      <c r="A1932" s="31" t="s">
        <v>151</v>
      </c>
      <c r="B1932" s="31" t="str">
        <f>Nonpt_src_summary!B1932</f>
        <v>Non-tribal</v>
      </c>
      <c r="C1932" s="31">
        <f>Nonpt_src_summary!E1932</f>
        <v>30</v>
      </c>
      <c r="D1932" s="31" t="str">
        <f>Nonpt_src_summary!F1932</f>
        <v>30055</v>
      </c>
      <c r="E1932" s="31" t="str">
        <f>Nonpt_src_summary!G1932</f>
        <v>2310021502</v>
      </c>
      <c r="F1932" s="31" t="str">
        <f>Nonpt_src_summary!H1932</f>
        <v>Nonpoint Fugitives</v>
      </c>
      <c r="G1932" s="160">
        <f>Nonpt_src_summary!I1932</f>
        <v>0</v>
      </c>
      <c r="H1932" s="124">
        <f>Nonpt_src_summary!J1932</f>
        <v>0</v>
      </c>
      <c r="I1932" s="124">
        <f>Nonpt_src_summary!K1932</f>
        <v>0</v>
      </c>
      <c r="J1932" s="124">
        <f>Nonpt_src_summary!L1932</f>
        <v>0</v>
      </c>
      <c r="K1932" s="125">
        <f>Nonpt_src_summary!M1932</f>
        <v>0</v>
      </c>
    </row>
    <row r="1933" spans="1:11">
      <c r="A1933" s="31" t="s">
        <v>151</v>
      </c>
      <c r="B1933" s="31" t="str">
        <f>Nonpt_src_summary!B1933</f>
        <v>Non-tribal</v>
      </c>
      <c r="C1933" s="31">
        <f>Nonpt_src_summary!E1933</f>
        <v>30</v>
      </c>
      <c r="D1933" s="31" t="str">
        <f>Nonpt_src_summary!F1933</f>
        <v>30055</v>
      </c>
      <c r="E1933" s="31" t="str">
        <f>Nonpt_src_summary!G1933</f>
        <v>2310021503</v>
      </c>
      <c r="F1933" s="31" t="str">
        <f>Nonpt_src_summary!H1933</f>
        <v>Nonpoint Fugitives</v>
      </c>
      <c r="G1933" s="160">
        <f>Nonpt_src_summary!I1933</f>
        <v>0</v>
      </c>
      <c r="H1933" s="124">
        <f>Nonpt_src_summary!J1933</f>
        <v>0</v>
      </c>
      <c r="I1933" s="124">
        <f>Nonpt_src_summary!K1933</f>
        <v>0</v>
      </c>
      <c r="J1933" s="124">
        <f>Nonpt_src_summary!L1933</f>
        <v>0</v>
      </c>
      <c r="K1933" s="125">
        <f>Nonpt_src_summary!M1933</f>
        <v>0</v>
      </c>
    </row>
    <row r="1934" spans="1:11">
      <c r="A1934" s="31" t="s">
        <v>151</v>
      </c>
      <c r="B1934" s="31" t="str">
        <f>Nonpt_src_summary!B1934</f>
        <v>Non-tribal</v>
      </c>
      <c r="C1934" s="31">
        <f>Nonpt_src_summary!E1934</f>
        <v>30</v>
      </c>
      <c r="D1934" s="31" t="str">
        <f>Nonpt_src_summary!F1934</f>
        <v>30055</v>
      </c>
      <c r="E1934" s="31" t="str">
        <f>Nonpt_src_summary!G1934</f>
        <v>2310021505</v>
      </c>
      <c r="F1934" s="31" t="str">
        <f>Nonpt_src_summary!H1934</f>
        <v>Nonpoint Fugitives</v>
      </c>
      <c r="G1934" s="160">
        <f>Nonpt_src_summary!I1934</f>
        <v>0</v>
      </c>
      <c r="H1934" s="124">
        <f>Nonpt_src_summary!J1934</f>
        <v>0</v>
      </c>
      <c r="I1934" s="124">
        <f>Nonpt_src_summary!K1934</f>
        <v>0</v>
      </c>
      <c r="J1934" s="124">
        <f>Nonpt_src_summary!L1934</f>
        <v>0</v>
      </c>
      <c r="K1934" s="125">
        <f>Nonpt_src_summary!M1934</f>
        <v>0</v>
      </c>
    </row>
    <row r="1935" spans="1:11">
      <c r="A1935" s="31" t="s">
        <v>151</v>
      </c>
      <c r="B1935" s="31" t="str">
        <f>Nonpt_src_summary!B1935</f>
        <v>Non-tribal</v>
      </c>
      <c r="C1935" s="31">
        <f>Nonpt_src_summary!E1935</f>
        <v>30</v>
      </c>
      <c r="D1935" s="31" t="str">
        <f>Nonpt_src_summary!F1935</f>
        <v>30055</v>
      </c>
      <c r="E1935" s="31" t="str">
        <f>Nonpt_src_summary!G1935</f>
        <v>2310021506</v>
      </c>
      <c r="F1935" s="31" t="str">
        <f>Nonpt_src_summary!H1935</f>
        <v>Nonpoint Fugitives</v>
      </c>
      <c r="G1935" s="160">
        <f>Nonpt_src_summary!I1935</f>
        <v>0</v>
      </c>
      <c r="H1935" s="124">
        <f>Nonpt_src_summary!J1935</f>
        <v>0</v>
      </c>
      <c r="I1935" s="124">
        <f>Nonpt_src_summary!K1935</f>
        <v>0</v>
      </c>
      <c r="J1935" s="124">
        <f>Nonpt_src_summary!L1935</f>
        <v>0</v>
      </c>
      <c r="K1935" s="125">
        <f>Nonpt_src_summary!M1935</f>
        <v>0</v>
      </c>
    </row>
    <row r="1936" spans="1:11">
      <c r="A1936" s="31" t="s">
        <v>151</v>
      </c>
      <c r="B1936" s="31" t="str">
        <f>Nonpt_src_summary!B1936</f>
        <v>Non-tribal</v>
      </c>
      <c r="C1936" s="31">
        <f>Nonpt_src_summary!E1936</f>
        <v>30</v>
      </c>
      <c r="D1936" s="31" t="str">
        <f>Nonpt_src_summary!F1936</f>
        <v>30055</v>
      </c>
      <c r="E1936" s="31" t="str">
        <f>Nonpt_src_summary!G1936</f>
        <v>2310023511</v>
      </c>
      <c r="F1936" s="31" t="str">
        <f>Nonpt_src_summary!H1936</f>
        <v>Nonpoint Fugitives</v>
      </c>
      <c r="G1936" s="160">
        <f>Nonpt_src_summary!I1936</f>
        <v>0</v>
      </c>
      <c r="H1936" s="124">
        <f>Nonpt_src_summary!J1936</f>
        <v>0</v>
      </c>
      <c r="I1936" s="124">
        <f>Nonpt_src_summary!K1936</f>
        <v>0</v>
      </c>
      <c r="J1936" s="124">
        <f>Nonpt_src_summary!L1936</f>
        <v>0</v>
      </c>
      <c r="K1936" s="125">
        <f>Nonpt_src_summary!M1936</f>
        <v>0</v>
      </c>
    </row>
    <row r="1937" spans="1:11">
      <c r="A1937" s="31" t="s">
        <v>151</v>
      </c>
      <c r="B1937" s="31" t="str">
        <f>Nonpt_src_summary!B1937</f>
        <v>Non-tribal</v>
      </c>
      <c r="C1937" s="31">
        <f>Nonpt_src_summary!E1937</f>
        <v>30</v>
      </c>
      <c r="D1937" s="31" t="str">
        <f>Nonpt_src_summary!F1937</f>
        <v>30055</v>
      </c>
      <c r="E1937" s="31" t="str">
        <f>Nonpt_src_summary!G1937</f>
        <v>2310023512</v>
      </c>
      <c r="F1937" s="31" t="str">
        <f>Nonpt_src_summary!H1937</f>
        <v>Nonpoint Fugitives</v>
      </c>
      <c r="G1937" s="160">
        <f>Nonpt_src_summary!I1937</f>
        <v>0</v>
      </c>
      <c r="H1937" s="124">
        <f>Nonpt_src_summary!J1937</f>
        <v>0</v>
      </c>
      <c r="I1937" s="124">
        <f>Nonpt_src_summary!K1937</f>
        <v>0</v>
      </c>
      <c r="J1937" s="124">
        <f>Nonpt_src_summary!L1937</f>
        <v>0</v>
      </c>
      <c r="K1937" s="125">
        <f>Nonpt_src_summary!M1937</f>
        <v>0</v>
      </c>
    </row>
    <row r="1938" spans="1:11">
      <c r="A1938" s="31" t="s">
        <v>151</v>
      </c>
      <c r="B1938" s="31" t="str">
        <f>Nonpt_src_summary!B1938</f>
        <v>Non-tribal</v>
      </c>
      <c r="C1938" s="31">
        <f>Nonpt_src_summary!E1938</f>
        <v>30</v>
      </c>
      <c r="D1938" s="31" t="str">
        <f>Nonpt_src_summary!F1938</f>
        <v>30055</v>
      </c>
      <c r="E1938" s="31" t="str">
        <f>Nonpt_src_summary!G1938</f>
        <v>2310023513</v>
      </c>
      <c r="F1938" s="31" t="str">
        <f>Nonpt_src_summary!H1938</f>
        <v>Nonpoint Fugitives</v>
      </c>
      <c r="G1938" s="160">
        <f>Nonpt_src_summary!I1938</f>
        <v>0</v>
      </c>
      <c r="H1938" s="124">
        <f>Nonpt_src_summary!J1938</f>
        <v>0</v>
      </c>
      <c r="I1938" s="124">
        <f>Nonpt_src_summary!K1938</f>
        <v>0</v>
      </c>
      <c r="J1938" s="124">
        <f>Nonpt_src_summary!L1938</f>
        <v>0</v>
      </c>
      <c r="K1938" s="125">
        <f>Nonpt_src_summary!M1938</f>
        <v>0</v>
      </c>
    </row>
    <row r="1939" spans="1:11">
      <c r="A1939" s="31" t="s">
        <v>151</v>
      </c>
      <c r="B1939" s="31" t="str">
        <f>Nonpt_src_summary!B1939</f>
        <v>Non-tribal</v>
      </c>
      <c r="C1939" s="31">
        <f>Nonpt_src_summary!E1939</f>
        <v>30</v>
      </c>
      <c r="D1939" s="31" t="str">
        <f>Nonpt_src_summary!F1939</f>
        <v>30055</v>
      </c>
      <c r="E1939" s="31" t="str">
        <f>Nonpt_src_summary!G1939</f>
        <v>2310023515</v>
      </c>
      <c r="F1939" s="31" t="str">
        <f>Nonpt_src_summary!H1939</f>
        <v>Nonpoint Fugitives</v>
      </c>
      <c r="G1939" s="160">
        <f>Nonpt_src_summary!I1939</f>
        <v>0</v>
      </c>
      <c r="H1939" s="124">
        <f>Nonpt_src_summary!J1939</f>
        <v>0</v>
      </c>
      <c r="I1939" s="124">
        <f>Nonpt_src_summary!K1939</f>
        <v>0</v>
      </c>
      <c r="J1939" s="124">
        <f>Nonpt_src_summary!L1939</f>
        <v>0</v>
      </c>
      <c r="K1939" s="125">
        <f>Nonpt_src_summary!M1939</f>
        <v>0</v>
      </c>
    </row>
    <row r="1940" spans="1:11">
      <c r="A1940" s="31" t="s">
        <v>151</v>
      </c>
      <c r="B1940" s="31" t="str">
        <f>Nonpt_src_summary!B1940</f>
        <v>Non-tribal</v>
      </c>
      <c r="C1940" s="31">
        <f>Nonpt_src_summary!E1940</f>
        <v>30</v>
      </c>
      <c r="D1940" s="31" t="str">
        <f>Nonpt_src_summary!F1940</f>
        <v>30055</v>
      </c>
      <c r="E1940" s="31" t="str">
        <f>Nonpt_src_summary!G1940</f>
        <v>2310023516</v>
      </c>
      <c r="F1940" s="31" t="str">
        <f>Nonpt_src_summary!H1940</f>
        <v>Nonpoint Fugitives</v>
      </c>
      <c r="G1940" s="160">
        <f>Nonpt_src_summary!I1940</f>
        <v>0</v>
      </c>
      <c r="H1940" s="124">
        <f>Nonpt_src_summary!J1940</f>
        <v>0</v>
      </c>
      <c r="I1940" s="124">
        <f>Nonpt_src_summary!K1940</f>
        <v>0</v>
      </c>
      <c r="J1940" s="124">
        <f>Nonpt_src_summary!L1940</f>
        <v>0</v>
      </c>
      <c r="K1940" s="125">
        <f>Nonpt_src_summary!M1940</f>
        <v>0</v>
      </c>
    </row>
    <row r="1941" spans="1:11">
      <c r="A1941" s="31" t="s">
        <v>151</v>
      </c>
      <c r="B1941" s="31" t="str">
        <f>Nonpt_src_summary!B1941</f>
        <v>Non-tribal</v>
      </c>
      <c r="C1941" s="31">
        <f>Nonpt_src_summary!E1941</f>
        <v>38</v>
      </c>
      <c r="D1941" s="31" t="str">
        <f>Nonpt_src_summary!F1941</f>
        <v>38049</v>
      </c>
      <c r="E1941" s="31" t="str">
        <f>Nonpt_src_summary!G1941</f>
        <v>2310011501</v>
      </c>
      <c r="F1941" s="31" t="str">
        <f>Nonpt_src_summary!H1941</f>
        <v>Nonpoint Fugitives</v>
      </c>
      <c r="G1941" s="160">
        <f>Nonpt_src_summary!I1941</f>
        <v>0</v>
      </c>
      <c r="H1941" s="124">
        <f>Nonpt_src_summary!J1941</f>
        <v>1.26126</v>
      </c>
      <c r="I1941" s="124">
        <f>Nonpt_src_summary!K1941</f>
        <v>0</v>
      </c>
      <c r="J1941" s="124">
        <f>Nonpt_src_summary!L1941</f>
        <v>0</v>
      </c>
      <c r="K1941" s="125">
        <f>Nonpt_src_summary!M1941</f>
        <v>0</v>
      </c>
    </row>
    <row r="1942" spans="1:11">
      <c r="A1942" s="31" t="s">
        <v>151</v>
      </c>
      <c r="B1942" s="31" t="str">
        <f>Nonpt_src_summary!B1942</f>
        <v>Non-tribal</v>
      </c>
      <c r="C1942" s="31">
        <f>Nonpt_src_summary!E1942</f>
        <v>38</v>
      </c>
      <c r="D1942" s="31" t="str">
        <f>Nonpt_src_summary!F1942</f>
        <v>38049</v>
      </c>
      <c r="E1942" s="31" t="str">
        <f>Nonpt_src_summary!G1942</f>
        <v>2310011502</v>
      </c>
      <c r="F1942" s="31" t="str">
        <f>Nonpt_src_summary!H1942</f>
        <v>Nonpoint Fugitives</v>
      </c>
      <c r="G1942" s="160">
        <f>Nonpt_src_summary!I1942</f>
        <v>0</v>
      </c>
      <c r="H1942" s="124">
        <f>Nonpt_src_summary!J1942</f>
        <v>0.61865999999999999</v>
      </c>
      <c r="I1942" s="124">
        <f>Nonpt_src_summary!K1942</f>
        <v>0</v>
      </c>
      <c r="J1942" s="124">
        <f>Nonpt_src_summary!L1942</f>
        <v>0</v>
      </c>
      <c r="K1942" s="125">
        <f>Nonpt_src_summary!M1942</f>
        <v>0</v>
      </c>
    </row>
    <row r="1943" spans="1:11">
      <c r="A1943" s="31" t="s">
        <v>151</v>
      </c>
      <c r="B1943" s="31" t="str">
        <f>Nonpt_src_summary!B1943</f>
        <v>Non-tribal</v>
      </c>
      <c r="C1943" s="31">
        <f>Nonpt_src_summary!E1943</f>
        <v>38</v>
      </c>
      <c r="D1943" s="31" t="str">
        <f>Nonpt_src_summary!F1943</f>
        <v>38049</v>
      </c>
      <c r="E1943" s="31" t="str">
        <f>Nonpt_src_summary!G1943</f>
        <v>2310011503</v>
      </c>
      <c r="F1943" s="31" t="str">
        <f>Nonpt_src_summary!H1943</f>
        <v>Nonpoint Fugitives</v>
      </c>
      <c r="G1943" s="160">
        <f>Nonpt_src_summary!I1943</f>
        <v>0</v>
      </c>
      <c r="H1943" s="124">
        <f>Nonpt_src_summary!J1943</f>
        <v>0.25637100000000002</v>
      </c>
      <c r="I1943" s="124">
        <f>Nonpt_src_summary!K1943</f>
        <v>0</v>
      </c>
      <c r="J1943" s="124">
        <f>Nonpt_src_summary!L1943</f>
        <v>0</v>
      </c>
      <c r="K1943" s="125">
        <f>Nonpt_src_summary!M1943</f>
        <v>0</v>
      </c>
    </row>
    <row r="1944" spans="1:11">
      <c r="A1944" s="31" t="s">
        <v>151</v>
      </c>
      <c r="B1944" s="31" t="str">
        <f>Nonpt_src_summary!B1944</f>
        <v>Non-tribal</v>
      </c>
      <c r="C1944" s="31">
        <f>Nonpt_src_summary!E1944</f>
        <v>38</v>
      </c>
      <c r="D1944" s="31" t="str">
        <f>Nonpt_src_summary!F1944</f>
        <v>38049</v>
      </c>
      <c r="E1944" s="31" t="str">
        <f>Nonpt_src_summary!G1944</f>
        <v>2310011505</v>
      </c>
      <c r="F1944" s="31" t="str">
        <f>Nonpt_src_summary!H1944</f>
        <v>Nonpoint Fugitives</v>
      </c>
      <c r="G1944" s="160">
        <f>Nonpt_src_summary!I1944</f>
        <v>0</v>
      </c>
      <c r="H1944" s="124">
        <f>Nonpt_src_summary!J1944</f>
        <v>8.4438899999999997</v>
      </c>
      <c r="I1944" s="124">
        <f>Nonpt_src_summary!K1944</f>
        <v>0</v>
      </c>
      <c r="J1944" s="124">
        <f>Nonpt_src_summary!L1944</f>
        <v>0</v>
      </c>
      <c r="K1944" s="125">
        <f>Nonpt_src_summary!M1944</f>
        <v>0</v>
      </c>
    </row>
    <row r="1945" spans="1:11">
      <c r="A1945" s="31" t="s">
        <v>151</v>
      </c>
      <c r="B1945" s="31" t="str">
        <f>Nonpt_src_summary!B1945</f>
        <v>Non-tribal</v>
      </c>
      <c r="C1945" s="31">
        <f>Nonpt_src_summary!E1945</f>
        <v>38</v>
      </c>
      <c r="D1945" s="31" t="str">
        <f>Nonpt_src_summary!F1945</f>
        <v>38049</v>
      </c>
      <c r="E1945" s="31" t="str">
        <f>Nonpt_src_summary!G1945</f>
        <v>2310021501</v>
      </c>
      <c r="F1945" s="31" t="str">
        <f>Nonpt_src_summary!H1945</f>
        <v>Nonpoint Fugitives</v>
      </c>
      <c r="G1945" s="160">
        <f>Nonpt_src_summary!I1945</f>
        <v>0</v>
      </c>
      <c r="H1945" s="124">
        <f>Nonpt_src_summary!J1945</f>
        <v>0</v>
      </c>
      <c r="I1945" s="124">
        <f>Nonpt_src_summary!K1945</f>
        <v>0</v>
      </c>
      <c r="J1945" s="124">
        <f>Nonpt_src_summary!L1945</f>
        <v>0</v>
      </c>
      <c r="K1945" s="125">
        <f>Nonpt_src_summary!M1945</f>
        <v>0</v>
      </c>
    </row>
    <row r="1946" spans="1:11">
      <c r="A1946" s="31" t="s">
        <v>151</v>
      </c>
      <c r="B1946" s="31" t="str">
        <f>Nonpt_src_summary!B1946</f>
        <v>Non-tribal</v>
      </c>
      <c r="C1946" s="31">
        <f>Nonpt_src_summary!E1946</f>
        <v>38</v>
      </c>
      <c r="D1946" s="31" t="str">
        <f>Nonpt_src_summary!F1946</f>
        <v>38049</v>
      </c>
      <c r="E1946" s="31" t="str">
        <f>Nonpt_src_summary!G1946</f>
        <v>2310021502</v>
      </c>
      <c r="F1946" s="31" t="str">
        <f>Nonpt_src_summary!H1946</f>
        <v>Nonpoint Fugitives</v>
      </c>
      <c r="G1946" s="160">
        <f>Nonpt_src_summary!I1946</f>
        <v>0</v>
      </c>
      <c r="H1946" s="124">
        <f>Nonpt_src_summary!J1946</f>
        <v>0</v>
      </c>
      <c r="I1946" s="124">
        <f>Nonpt_src_summary!K1946</f>
        <v>0</v>
      </c>
      <c r="J1946" s="124">
        <f>Nonpt_src_summary!L1946</f>
        <v>0</v>
      </c>
      <c r="K1946" s="125">
        <f>Nonpt_src_summary!M1946</f>
        <v>0</v>
      </c>
    </row>
    <row r="1947" spans="1:11">
      <c r="A1947" s="31" t="s">
        <v>151</v>
      </c>
      <c r="B1947" s="31" t="str">
        <f>Nonpt_src_summary!B1947</f>
        <v>Non-tribal</v>
      </c>
      <c r="C1947" s="31">
        <f>Nonpt_src_summary!E1947</f>
        <v>38</v>
      </c>
      <c r="D1947" s="31" t="str">
        <f>Nonpt_src_summary!F1947</f>
        <v>38049</v>
      </c>
      <c r="E1947" s="31" t="str">
        <f>Nonpt_src_summary!G1947</f>
        <v>2310021503</v>
      </c>
      <c r="F1947" s="31" t="str">
        <f>Nonpt_src_summary!H1947</f>
        <v>Nonpoint Fugitives</v>
      </c>
      <c r="G1947" s="160">
        <f>Nonpt_src_summary!I1947</f>
        <v>0</v>
      </c>
      <c r="H1947" s="124">
        <f>Nonpt_src_summary!J1947</f>
        <v>0</v>
      </c>
      <c r="I1947" s="124">
        <f>Nonpt_src_summary!K1947</f>
        <v>0</v>
      </c>
      <c r="J1947" s="124">
        <f>Nonpt_src_summary!L1947</f>
        <v>0</v>
      </c>
      <c r="K1947" s="125">
        <f>Nonpt_src_summary!M1947</f>
        <v>0</v>
      </c>
    </row>
    <row r="1948" spans="1:11">
      <c r="A1948" s="31" t="s">
        <v>151</v>
      </c>
      <c r="B1948" s="31" t="str">
        <f>Nonpt_src_summary!B1948</f>
        <v>Non-tribal</v>
      </c>
      <c r="C1948" s="31">
        <f>Nonpt_src_summary!E1948</f>
        <v>38</v>
      </c>
      <c r="D1948" s="31" t="str">
        <f>Nonpt_src_summary!F1948</f>
        <v>38049</v>
      </c>
      <c r="E1948" s="31" t="str">
        <f>Nonpt_src_summary!G1948</f>
        <v>2310021505</v>
      </c>
      <c r="F1948" s="31" t="str">
        <f>Nonpt_src_summary!H1948</f>
        <v>Nonpoint Fugitives</v>
      </c>
      <c r="G1948" s="160">
        <f>Nonpt_src_summary!I1948</f>
        <v>0</v>
      </c>
      <c r="H1948" s="124">
        <f>Nonpt_src_summary!J1948</f>
        <v>0</v>
      </c>
      <c r="I1948" s="124">
        <f>Nonpt_src_summary!K1948</f>
        <v>0</v>
      </c>
      <c r="J1948" s="124">
        <f>Nonpt_src_summary!L1948</f>
        <v>0</v>
      </c>
      <c r="K1948" s="125">
        <f>Nonpt_src_summary!M1948</f>
        <v>0</v>
      </c>
    </row>
    <row r="1949" spans="1:11">
      <c r="A1949" s="31" t="s">
        <v>151</v>
      </c>
      <c r="B1949" s="31" t="str">
        <f>Nonpt_src_summary!B1949</f>
        <v>Non-tribal</v>
      </c>
      <c r="C1949" s="31">
        <f>Nonpt_src_summary!E1949</f>
        <v>38</v>
      </c>
      <c r="D1949" s="31" t="str">
        <f>Nonpt_src_summary!F1949</f>
        <v>38049</v>
      </c>
      <c r="E1949" s="31" t="str">
        <f>Nonpt_src_summary!G1949</f>
        <v>2310021506</v>
      </c>
      <c r="F1949" s="31" t="str">
        <f>Nonpt_src_summary!H1949</f>
        <v>Nonpoint Fugitives</v>
      </c>
      <c r="G1949" s="160">
        <f>Nonpt_src_summary!I1949</f>
        <v>0</v>
      </c>
      <c r="H1949" s="124">
        <f>Nonpt_src_summary!J1949</f>
        <v>0</v>
      </c>
      <c r="I1949" s="124">
        <f>Nonpt_src_summary!K1949</f>
        <v>0</v>
      </c>
      <c r="J1949" s="124">
        <f>Nonpt_src_summary!L1949</f>
        <v>0</v>
      </c>
      <c r="K1949" s="125">
        <f>Nonpt_src_summary!M1949</f>
        <v>0</v>
      </c>
    </row>
    <row r="1950" spans="1:11">
      <c r="A1950" s="31" t="s">
        <v>151</v>
      </c>
      <c r="B1950" s="31" t="str">
        <f>Nonpt_src_summary!B1950</f>
        <v>Non-tribal</v>
      </c>
      <c r="C1950" s="31">
        <f>Nonpt_src_summary!E1950</f>
        <v>38</v>
      </c>
      <c r="D1950" s="31" t="str">
        <f>Nonpt_src_summary!F1950</f>
        <v>38049</v>
      </c>
      <c r="E1950" s="31" t="str">
        <f>Nonpt_src_summary!G1950</f>
        <v>2310023511</v>
      </c>
      <c r="F1950" s="31" t="str">
        <f>Nonpt_src_summary!H1950</f>
        <v>Nonpoint Fugitives</v>
      </c>
      <c r="G1950" s="160">
        <f>Nonpt_src_summary!I1950</f>
        <v>0</v>
      </c>
      <c r="H1950" s="124">
        <f>Nonpt_src_summary!J1950</f>
        <v>0</v>
      </c>
      <c r="I1950" s="124">
        <f>Nonpt_src_summary!K1950</f>
        <v>0</v>
      </c>
      <c r="J1950" s="124">
        <f>Nonpt_src_summary!L1950</f>
        <v>0</v>
      </c>
      <c r="K1950" s="125">
        <f>Nonpt_src_summary!M1950</f>
        <v>0</v>
      </c>
    </row>
    <row r="1951" spans="1:11">
      <c r="A1951" s="31" t="s">
        <v>151</v>
      </c>
      <c r="B1951" s="31" t="str">
        <f>Nonpt_src_summary!B1951</f>
        <v>Non-tribal</v>
      </c>
      <c r="C1951" s="31">
        <f>Nonpt_src_summary!E1951</f>
        <v>38</v>
      </c>
      <c r="D1951" s="31" t="str">
        <f>Nonpt_src_summary!F1951</f>
        <v>38049</v>
      </c>
      <c r="E1951" s="31" t="str">
        <f>Nonpt_src_summary!G1951</f>
        <v>2310023512</v>
      </c>
      <c r="F1951" s="31" t="str">
        <f>Nonpt_src_summary!H1951</f>
        <v>Nonpoint Fugitives</v>
      </c>
      <c r="G1951" s="160">
        <f>Nonpt_src_summary!I1951</f>
        <v>0</v>
      </c>
      <c r="H1951" s="124">
        <f>Nonpt_src_summary!J1951</f>
        <v>0</v>
      </c>
      <c r="I1951" s="124">
        <f>Nonpt_src_summary!K1951</f>
        <v>0</v>
      </c>
      <c r="J1951" s="124">
        <f>Nonpt_src_summary!L1951</f>
        <v>0</v>
      </c>
      <c r="K1951" s="125">
        <f>Nonpt_src_summary!M1951</f>
        <v>0</v>
      </c>
    </row>
    <row r="1952" spans="1:11">
      <c r="A1952" s="31" t="s">
        <v>151</v>
      </c>
      <c r="B1952" s="31" t="str">
        <f>Nonpt_src_summary!B1952</f>
        <v>Non-tribal</v>
      </c>
      <c r="C1952" s="31">
        <f>Nonpt_src_summary!E1952</f>
        <v>38</v>
      </c>
      <c r="D1952" s="31" t="str">
        <f>Nonpt_src_summary!F1952</f>
        <v>38049</v>
      </c>
      <c r="E1952" s="31" t="str">
        <f>Nonpt_src_summary!G1952</f>
        <v>2310023513</v>
      </c>
      <c r="F1952" s="31" t="str">
        <f>Nonpt_src_summary!H1952</f>
        <v>Nonpoint Fugitives</v>
      </c>
      <c r="G1952" s="160">
        <f>Nonpt_src_summary!I1952</f>
        <v>0</v>
      </c>
      <c r="H1952" s="124">
        <f>Nonpt_src_summary!J1952</f>
        <v>0</v>
      </c>
      <c r="I1952" s="124">
        <f>Nonpt_src_summary!K1952</f>
        <v>0</v>
      </c>
      <c r="J1952" s="124">
        <f>Nonpt_src_summary!L1952</f>
        <v>0</v>
      </c>
      <c r="K1952" s="125">
        <f>Nonpt_src_summary!M1952</f>
        <v>0</v>
      </c>
    </row>
    <row r="1953" spans="1:11">
      <c r="A1953" s="31" t="s">
        <v>151</v>
      </c>
      <c r="B1953" s="31" t="str">
        <f>Nonpt_src_summary!B1953</f>
        <v>Non-tribal</v>
      </c>
      <c r="C1953" s="31">
        <f>Nonpt_src_summary!E1953</f>
        <v>38</v>
      </c>
      <c r="D1953" s="31" t="str">
        <f>Nonpt_src_summary!F1953</f>
        <v>38049</v>
      </c>
      <c r="E1953" s="31" t="str">
        <f>Nonpt_src_summary!G1953</f>
        <v>2310023515</v>
      </c>
      <c r="F1953" s="31" t="str">
        <f>Nonpt_src_summary!H1953</f>
        <v>Nonpoint Fugitives</v>
      </c>
      <c r="G1953" s="160">
        <f>Nonpt_src_summary!I1953</f>
        <v>0</v>
      </c>
      <c r="H1953" s="124">
        <f>Nonpt_src_summary!J1953</f>
        <v>0</v>
      </c>
      <c r="I1953" s="124">
        <f>Nonpt_src_summary!K1953</f>
        <v>0</v>
      </c>
      <c r="J1953" s="124">
        <f>Nonpt_src_summary!L1953</f>
        <v>0</v>
      </c>
      <c r="K1953" s="125">
        <f>Nonpt_src_summary!M1953</f>
        <v>0</v>
      </c>
    </row>
    <row r="1954" spans="1:11">
      <c r="A1954" s="31" t="s">
        <v>151</v>
      </c>
      <c r="B1954" s="31" t="str">
        <f>Nonpt_src_summary!B1954</f>
        <v>Non-tribal</v>
      </c>
      <c r="C1954" s="31">
        <f>Nonpt_src_summary!E1954</f>
        <v>38</v>
      </c>
      <c r="D1954" s="31" t="str">
        <f>Nonpt_src_summary!F1954</f>
        <v>38049</v>
      </c>
      <c r="E1954" s="31" t="str">
        <f>Nonpt_src_summary!G1954</f>
        <v>2310023516</v>
      </c>
      <c r="F1954" s="31" t="str">
        <f>Nonpt_src_summary!H1954</f>
        <v>Nonpoint Fugitives</v>
      </c>
      <c r="G1954" s="160">
        <f>Nonpt_src_summary!I1954</f>
        <v>0</v>
      </c>
      <c r="H1954" s="124">
        <f>Nonpt_src_summary!J1954</f>
        <v>0</v>
      </c>
      <c r="I1954" s="124">
        <f>Nonpt_src_summary!K1954</f>
        <v>0</v>
      </c>
      <c r="J1954" s="124">
        <f>Nonpt_src_summary!L1954</f>
        <v>0</v>
      </c>
      <c r="K1954" s="125">
        <f>Nonpt_src_summary!M1954</f>
        <v>0</v>
      </c>
    </row>
    <row r="1955" spans="1:11">
      <c r="A1955" s="31" t="s">
        <v>151</v>
      </c>
      <c r="B1955" s="31" t="str">
        <f>Nonpt_src_summary!B1955</f>
        <v>Non-tribal</v>
      </c>
      <c r="C1955" s="31">
        <f>Nonpt_src_summary!E1955</f>
        <v>38</v>
      </c>
      <c r="D1955" s="31" t="str">
        <f>Nonpt_src_summary!F1955</f>
        <v>38053</v>
      </c>
      <c r="E1955" s="31" t="str">
        <f>Nonpt_src_summary!G1955</f>
        <v>2310011501</v>
      </c>
      <c r="F1955" s="31" t="str">
        <f>Nonpt_src_summary!H1955</f>
        <v>Nonpoint Fugitives</v>
      </c>
      <c r="G1955" s="160">
        <f>Nonpt_src_summary!I1955</f>
        <v>0</v>
      </c>
      <c r="H1955" s="124">
        <f>Nonpt_src_summary!J1955</f>
        <v>182.84106067415729</v>
      </c>
      <c r="I1955" s="124">
        <f>Nonpt_src_summary!K1955</f>
        <v>0</v>
      </c>
      <c r="J1955" s="124">
        <f>Nonpt_src_summary!L1955</f>
        <v>0</v>
      </c>
      <c r="K1955" s="125">
        <f>Nonpt_src_summary!M1955</f>
        <v>0</v>
      </c>
    </row>
    <row r="1956" spans="1:11">
      <c r="A1956" s="31" t="s">
        <v>151</v>
      </c>
      <c r="B1956" s="31" t="str">
        <f>Nonpt_src_summary!B1956</f>
        <v>Non-tribal</v>
      </c>
      <c r="C1956" s="31">
        <f>Nonpt_src_summary!E1956</f>
        <v>38</v>
      </c>
      <c r="D1956" s="31" t="str">
        <f>Nonpt_src_summary!F1956</f>
        <v>38053</v>
      </c>
      <c r="E1956" s="31" t="str">
        <f>Nonpt_src_summary!G1956</f>
        <v>2310011502</v>
      </c>
      <c r="F1956" s="31" t="str">
        <f>Nonpt_src_summary!H1956</f>
        <v>Nonpoint Fugitives</v>
      </c>
      <c r="G1956" s="160">
        <f>Nonpt_src_summary!I1956</f>
        <v>0</v>
      </c>
      <c r="H1956" s="124">
        <f>Nonpt_src_summary!J1956</f>
        <v>89.685215537720694</v>
      </c>
      <c r="I1956" s="124">
        <f>Nonpt_src_summary!K1956</f>
        <v>0</v>
      </c>
      <c r="J1956" s="124">
        <f>Nonpt_src_summary!L1956</f>
        <v>0</v>
      </c>
      <c r="K1956" s="125">
        <f>Nonpt_src_summary!M1956</f>
        <v>0</v>
      </c>
    </row>
    <row r="1957" spans="1:11">
      <c r="A1957" s="31" t="s">
        <v>151</v>
      </c>
      <c r="B1957" s="31" t="str">
        <f>Nonpt_src_summary!B1957</f>
        <v>Non-tribal</v>
      </c>
      <c r="C1957" s="31">
        <f>Nonpt_src_summary!E1957</f>
        <v>38</v>
      </c>
      <c r="D1957" s="31" t="str">
        <f>Nonpt_src_summary!F1957</f>
        <v>38053</v>
      </c>
      <c r="E1957" s="31" t="str">
        <f>Nonpt_src_summary!G1957</f>
        <v>2310011503</v>
      </c>
      <c r="F1957" s="31" t="str">
        <f>Nonpt_src_summary!H1957</f>
        <v>Nonpoint Fugitives</v>
      </c>
      <c r="G1957" s="160">
        <f>Nonpt_src_summary!I1957</f>
        <v>0</v>
      </c>
      <c r="H1957" s="124">
        <f>Nonpt_src_summary!J1957</f>
        <v>37.165326741573026</v>
      </c>
      <c r="I1957" s="124">
        <f>Nonpt_src_summary!K1957</f>
        <v>0</v>
      </c>
      <c r="J1957" s="124">
        <f>Nonpt_src_summary!L1957</f>
        <v>0</v>
      </c>
      <c r="K1957" s="125">
        <f>Nonpt_src_summary!M1957</f>
        <v>0</v>
      </c>
    </row>
    <row r="1958" spans="1:11">
      <c r="A1958" s="31" t="s">
        <v>151</v>
      </c>
      <c r="B1958" s="31" t="str">
        <f>Nonpt_src_summary!B1958</f>
        <v>Non-tribal</v>
      </c>
      <c r="C1958" s="31">
        <f>Nonpt_src_summary!E1958</f>
        <v>38</v>
      </c>
      <c r="D1958" s="31" t="str">
        <f>Nonpt_src_summary!F1958</f>
        <v>38053</v>
      </c>
      <c r="E1958" s="31" t="str">
        <f>Nonpt_src_summary!G1958</f>
        <v>2310011505</v>
      </c>
      <c r="F1958" s="31" t="str">
        <f>Nonpt_src_summary!H1958</f>
        <v>Nonpoint Fugitives</v>
      </c>
      <c r="G1958" s="160">
        <f>Nonpt_src_summary!I1958</f>
        <v>0</v>
      </c>
      <c r="H1958" s="124">
        <f>Nonpt_src_summary!J1958</f>
        <v>1224.0802825040128</v>
      </c>
      <c r="I1958" s="124">
        <f>Nonpt_src_summary!K1958</f>
        <v>0</v>
      </c>
      <c r="J1958" s="124">
        <f>Nonpt_src_summary!L1958</f>
        <v>0</v>
      </c>
      <c r="K1958" s="125">
        <f>Nonpt_src_summary!M1958</f>
        <v>0</v>
      </c>
    </row>
    <row r="1959" spans="1:11">
      <c r="A1959" s="31" t="s">
        <v>151</v>
      </c>
      <c r="B1959" s="31" t="str">
        <f>Nonpt_src_summary!B1959</f>
        <v>Non-tribal</v>
      </c>
      <c r="C1959" s="31">
        <f>Nonpt_src_summary!E1959</f>
        <v>38</v>
      </c>
      <c r="D1959" s="31" t="str">
        <f>Nonpt_src_summary!F1959</f>
        <v>38053</v>
      </c>
      <c r="E1959" s="31" t="str">
        <f>Nonpt_src_summary!G1959</f>
        <v>2310021501</v>
      </c>
      <c r="F1959" s="31" t="str">
        <f>Nonpt_src_summary!H1959</f>
        <v>Nonpoint Fugitives</v>
      </c>
      <c r="G1959" s="160">
        <f>Nonpt_src_summary!I1959</f>
        <v>0</v>
      </c>
      <c r="H1959" s="124">
        <f>Nonpt_src_summary!J1959</f>
        <v>0.70945999999999998</v>
      </c>
      <c r="I1959" s="124">
        <f>Nonpt_src_summary!K1959</f>
        <v>0</v>
      </c>
      <c r="J1959" s="124">
        <f>Nonpt_src_summary!L1959</f>
        <v>0</v>
      </c>
      <c r="K1959" s="125">
        <f>Nonpt_src_summary!M1959</f>
        <v>0</v>
      </c>
    </row>
    <row r="1960" spans="1:11">
      <c r="A1960" s="31" t="s">
        <v>151</v>
      </c>
      <c r="B1960" s="31" t="str">
        <f>Nonpt_src_summary!B1960</f>
        <v>Non-tribal</v>
      </c>
      <c r="C1960" s="31">
        <f>Nonpt_src_summary!E1960</f>
        <v>38</v>
      </c>
      <c r="D1960" s="31" t="str">
        <f>Nonpt_src_summary!F1960</f>
        <v>38053</v>
      </c>
      <c r="E1960" s="31" t="str">
        <f>Nonpt_src_summary!G1960</f>
        <v>2310021502</v>
      </c>
      <c r="F1960" s="31" t="str">
        <f>Nonpt_src_summary!H1960</f>
        <v>Nonpoint Fugitives</v>
      </c>
      <c r="G1960" s="160">
        <f>Nonpt_src_summary!I1960</f>
        <v>0</v>
      </c>
      <c r="H1960" s="124">
        <f>Nonpt_src_summary!J1960</f>
        <v>0.34799600000000003</v>
      </c>
      <c r="I1960" s="124">
        <f>Nonpt_src_summary!K1960</f>
        <v>0</v>
      </c>
      <c r="J1960" s="124">
        <f>Nonpt_src_summary!L1960</f>
        <v>0</v>
      </c>
      <c r="K1960" s="125">
        <f>Nonpt_src_summary!M1960</f>
        <v>0</v>
      </c>
    </row>
    <row r="1961" spans="1:11">
      <c r="A1961" s="31" t="s">
        <v>151</v>
      </c>
      <c r="B1961" s="31" t="str">
        <f>Nonpt_src_summary!B1961</f>
        <v>Non-tribal</v>
      </c>
      <c r="C1961" s="31">
        <f>Nonpt_src_summary!E1961</f>
        <v>38</v>
      </c>
      <c r="D1961" s="31" t="str">
        <f>Nonpt_src_summary!F1961</f>
        <v>38053</v>
      </c>
      <c r="E1961" s="31" t="str">
        <f>Nonpt_src_summary!G1961</f>
        <v>2310021503</v>
      </c>
      <c r="F1961" s="31" t="str">
        <f>Nonpt_src_summary!H1961</f>
        <v>Nonpoint Fugitives</v>
      </c>
      <c r="G1961" s="160">
        <f>Nonpt_src_summary!I1961</f>
        <v>0</v>
      </c>
      <c r="H1961" s="124">
        <f>Nonpt_src_summary!J1961</f>
        <v>0.144209</v>
      </c>
      <c r="I1961" s="124">
        <f>Nonpt_src_summary!K1961</f>
        <v>0</v>
      </c>
      <c r="J1961" s="124">
        <f>Nonpt_src_summary!L1961</f>
        <v>0</v>
      </c>
      <c r="K1961" s="125">
        <f>Nonpt_src_summary!M1961</f>
        <v>0</v>
      </c>
    </row>
    <row r="1962" spans="1:11">
      <c r="A1962" s="31" t="s">
        <v>151</v>
      </c>
      <c r="B1962" s="31" t="str">
        <f>Nonpt_src_summary!B1962</f>
        <v>Non-tribal</v>
      </c>
      <c r="C1962" s="31">
        <f>Nonpt_src_summary!E1962</f>
        <v>38</v>
      </c>
      <c r="D1962" s="31" t="str">
        <f>Nonpt_src_summary!F1962</f>
        <v>38053</v>
      </c>
      <c r="E1962" s="31" t="str">
        <f>Nonpt_src_summary!G1962</f>
        <v>2310021505</v>
      </c>
      <c r="F1962" s="31" t="str">
        <f>Nonpt_src_summary!H1962</f>
        <v>Nonpoint Fugitives</v>
      </c>
      <c r="G1962" s="160">
        <f>Nonpt_src_summary!I1962</f>
        <v>0</v>
      </c>
      <c r="H1962" s="124">
        <f>Nonpt_src_summary!J1962</f>
        <v>4.7496900000000002</v>
      </c>
      <c r="I1962" s="124">
        <f>Nonpt_src_summary!K1962</f>
        <v>0</v>
      </c>
      <c r="J1962" s="124">
        <f>Nonpt_src_summary!L1962</f>
        <v>0</v>
      </c>
      <c r="K1962" s="125">
        <f>Nonpt_src_summary!M1962</f>
        <v>0</v>
      </c>
    </row>
    <row r="1963" spans="1:11">
      <c r="A1963" s="31" t="s">
        <v>151</v>
      </c>
      <c r="B1963" s="31" t="str">
        <f>Nonpt_src_summary!B1963</f>
        <v>Non-tribal</v>
      </c>
      <c r="C1963" s="31">
        <f>Nonpt_src_summary!E1963</f>
        <v>38</v>
      </c>
      <c r="D1963" s="31" t="str">
        <f>Nonpt_src_summary!F1963</f>
        <v>38053</v>
      </c>
      <c r="E1963" s="31" t="str">
        <f>Nonpt_src_summary!G1963</f>
        <v>2310021506</v>
      </c>
      <c r="F1963" s="31" t="str">
        <f>Nonpt_src_summary!H1963</f>
        <v>Nonpoint Fugitives</v>
      </c>
      <c r="G1963" s="160">
        <f>Nonpt_src_summary!I1963</f>
        <v>0</v>
      </c>
      <c r="H1963" s="124">
        <f>Nonpt_src_summary!J1963</f>
        <v>9.8255600000000005E-3</v>
      </c>
      <c r="I1963" s="124">
        <f>Nonpt_src_summary!K1963</f>
        <v>0</v>
      </c>
      <c r="J1963" s="124">
        <f>Nonpt_src_summary!L1963</f>
        <v>0</v>
      </c>
      <c r="K1963" s="125">
        <f>Nonpt_src_summary!M1963</f>
        <v>0</v>
      </c>
    </row>
    <row r="1964" spans="1:11">
      <c r="A1964" s="31" t="s">
        <v>151</v>
      </c>
      <c r="B1964" s="31" t="str">
        <f>Nonpt_src_summary!B1964</f>
        <v>Non-tribal</v>
      </c>
      <c r="C1964" s="31">
        <f>Nonpt_src_summary!E1964</f>
        <v>38</v>
      </c>
      <c r="D1964" s="31" t="str">
        <f>Nonpt_src_summary!F1964</f>
        <v>38053</v>
      </c>
      <c r="E1964" s="31" t="str">
        <f>Nonpt_src_summary!G1964</f>
        <v>2310023511</v>
      </c>
      <c r="F1964" s="31" t="str">
        <f>Nonpt_src_summary!H1964</f>
        <v>Nonpoint Fugitives</v>
      </c>
      <c r="G1964" s="160">
        <f>Nonpt_src_summary!I1964</f>
        <v>0</v>
      </c>
      <c r="H1964" s="124">
        <f>Nonpt_src_summary!J1964</f>
        <v>0</v>
      </c>
      <c r="I1964" s="124">
        <f>Nonpt_src_summary!K1964</f>
        <v>0</v>
      </c>
      <c r="J1964" s="124">
        <f>Nonpt_src_summary!L1964</f>
        <v>0</v>
      </c>
      <c r="K1964" s="125">
        <f>Nonpt_src_summary!M1964</f>
        <v>0</v>
      </c>
    </row>
    <row r="1965" spans="1:11">
      <c r="A1965" s="31" t="s">
        <v>151</v>
      </c>
      <c r="B1965" s="31" t="str">
        <f>Nonpt_src_summary!B1965</f>
        <v>Non-tribal</v>
      </c>
      <c r="C1965" s="31">
        <f>Nonpt_src_summary!E1965</f>
        <v>38</v>
      </c>
      <c r="D1965" s="31" t="str">
        <f>Nonpt_src_summary!F1965</f>
        <v>38053</v>
      </c>
      <c r="E1965" s="31" t="str">
        <f>Nonpt_src_summary!G1965</f>
        <v>2310023512</v>
      </c>
      <c r="F1965" s="31" t="str">
        <f>Nonpt_src_summary!H1965</f>
        <v>Nonpoint Fugitives</v>
      </c>
      <c r="G1965" s="160">
        <f>Nonpt_src_summary!I1965</f>
        <v>0</v>
      </c>
      <c r="H1965" s="124">
        <f>Nonpt_src_summary!J1965</f>
        <v>0</v>
      </c>
      <c r="I1965" s="124">
        <f>Nonpt_src_summary!K1965</f>
        <v>0</v>
      </c>
      <c r="J1965" s="124">
        <f>Nonpt_src_summary!L1965</f>
        <v>0</v>
      </c>
      <c r="K1965" s="125">
        <f>Nonpt_src_summary!M1965</f>
        <v>0</v>
      </c>
    </row>
    <row r="1966" spans="1:11">
      <c r="A1966" s="31" t="s">
        <v>151</v>
      </c>
      <c r="B1966" s="31" t="str">
        <f>Nonpt_src_summary!B1966</f>
        <v>Non-tribal</v>
      </c>
      <c r="C1966" s="31">
        <f>Nonpt_src_summary!E1966</f>
        <v>38</v>
      </c>
      <c r="D1966" s="31" t="str">
        <f>Nonpt_src_summary!F1966</f>
        <v>38053</v>
      </c>
      <c r="E1966" s="31" t="str">
        <f>Nonpt_src_summary!G1966</f>
        <v>2310023513</v>
      </c>
      <c r="F1966" s="31" t="str">
        <f>Nonpt_src_summary!H1966</f>
        <v>Nonpoint Fugitives</v>
      </c>
      <c r="G1966" s="160">
        <f>Nonpt_src_summary!I1966</f>
        <v>0</v>
      </c>
      <c r="H1966" s="124">
        <f>Nonpt_src_summary!J1966</f>
        <v>0</v>
      </c>
      <c r="I1966" s="124">
        <f>Nonpt_src_summary!K1966</f>
        <v>0</v>
      </c>
      <c r="J1966" s="124">
        <f>Nonpt_src_summary!L1966</f>
        <v>0</v>
      </c>
      <c r="K1966" s="125">
        <f>Nonpt_src_summary!M1966</f>
        <v>0</v>
      </c>
    </row>
    <row r="1967" spans="1:11">
      <c r="A1967" s="31" t="s">
        <v>151</v>
      </c>
      <c r="B1967" s="31" t="str">
        <f>Nonpt_src_summary!B1967</f>
        <v>Non-tribal</v>
      </c>
      <c r="C1967" s="31">
        <f>Nonpt_src_summary!E1967</f>
        <v>38</v>
      </c>
      <c r="D1967" s="31" t="str">
        <f>Nonpt_src_summary!F1967</f>
        <v>38053</v>
      </c>
      <c r="E1967" s="31" t="str">
        <f>Nonpt_src_summary!G1967</f>
        <v>2310023515</v>
      </c>
      <c r="F1967" s="31" t="str">
        <f>Nonpt_src_summary!H1967</f>
        <v>Nonpoint Fugitives</v>
      </c>
      <c r="G1967" s="160">
        <f>Nonpt_src_summary!I1967</f>
        <v>0</v>
      </c>
      <c r="H1967" s="124">
        <f>Nonpt_src_summary!J1967</f>
        <v>0</v>
      </c>
      <c r="I1967" s="124">
        <f>Nonpt_src_summary!K1967</f>
        <v>0</v>
      </c>
      <c r="J1967" s="124">
        <f>Nonpt_src_summary!L1967</f>
        <v>0</v>
      </c>
      <c r="K1967" s="125">
        <f>Nonpt_src_summary!M1967</f>
        <v>0</v>
      </c>
    </row>
    <row r="1968" spans="1:11">
      <c r="A1968" s="31" t="s">
        <v>151</v>
      </c>
      <c r="B1968" s="31" t="str">
        <f>Nonpt_src_summary!B1968</f>
        <v>Non-tribal</v>
      </c>
      <c r="C1968" s="31">
        <f>Nonpt_src_summary!E1968</f>
        <v>38</v>
      </c>
      <c r="D1968" s="31" t="str">
        <f>Nonpt_src_summary!F1968</f>
        <v>38053</v>
      </c>
      <c r="E1968" s="31" t="str">
        <f>Nonpt_src_summary!G1968</f>
        <v>2310023516</v>
      </c>
      <c r="F1968" s="31" t="str">
        <f>Nonpt_src_summary!H1968</f>
        <v>Nonpoint Fugitives</v>
      </c>
      <c r="G1968" s="160">
        <f>Nonpt_src_summary!I1968</f>
        <v>0</v>
      </c>
      <c r="H1968" s="124">
        <f>Nonpt_src_summary!J1968</f>
        <v>0</v>
      </c>
      <c r="I1968" s="124">
        <f>Nonpt_src_summary!K1968</f>
        <v>0</v>
      </c>
      <c r="J1968" s="124">
        <f>Nonpt_src_summary!L1968</f>
        <v>0</v>
      </c>
      <c r="K1968" s="125">
        <f>Nonpt_src_summary!M1968</f>
        <v>0</v>
      </c>
    </row>
    <row r="1969" spans="1:11">
      <c r="A1969" s="31" t="s">
        <v>151</v>
      </c>
      <c r="B1969" s="31" t="str">
        <f>Nonpt_src_summary!B1969</f>
        <v>Non-tribal</v>
      </c>
      <c r="C1969" s="31">
        <f>Nonpt_src_summary!E1969</f>
        <v>38</v>
      </c>
      <c r="D1969" s="31" t="str">
        <f>Nonpt_src_summary!F1969</f>
        <v>38055</v>
      </c>
      <c r="E1969" s="31" t="str">
        <f>Nonpt_src_summary!G1969</f>
        <v>2310011501</v>
      </c>
      <c r="F1969" s="31" t="str">
        <f>Nonpt_src_summary!H1969</f>
        <v>Nonpoint Fugitives</v>
      </c>
      <c r="G1969" s="160">
        <f>Nonpt_src_summary!I1969</f>
        <v>0</v>
      </c>
      <c r="H1969" s="124">
        <f>Nonpt_src_summary!J1969</f>
        <v>0</v>
      </c>
      <c r="I1969" s="124">
        <f>Nonpt_src_summary!K1969</f>
        <v>0</v>
      </c>
      <c r="J1969" s="124">
        <f>Nonpt_src_summary!L1969</f>
        <v>0</v>
      </c>
      <c r="K1969" s="125">
        <f>Nonpt_src_summary!M1969</f>
        <v>0</v>
      </c>
    </row>
    <row r="1970" spans="1:11">
      <c r="A1970" s="31" t="s">
        <v>151</v>
      </c>
      <c r="B1970" s="31" t="str">
        <f>Nonpt_src_summary!B1970</f>
        <v>Non-tribal</v>
      </c>
      <c r="C1970" s="31">
        <f>Nonpt_src_summary!E1970</f>
        <v>38</v>
      </c>
      <c r="D1970" s="31" t="str">
        <f>Nonpt_src_summary!F1970</f>
        <v>38055</v>
      </c>
      <c r="E1970" s="31" t="str">
        <f>Nonpt_src_summary!G1970</f>
        <v>2310011502</v>
      </c>
      <c r="F1970" s="31" t="str">
        <f>Nonpt_src_summary!H1970</f>
        <v>Nonpoint Fugitives</v>
      </c>
      <c r="G1970" s="160">
        <f>Nonpt_src_summary!I1970</f>
        <v>0</v>
      </c>
      <c r="H1970" s="124">
        <f>Nonpt_src_summary!J1970</f>
        <v>0</v>
      </c>
      <c r="I1970" s="124">
        <f>Nonpt_src_summary!K1970</f>
        <v>0</v>
      </c>
      <c r="J1970" s="124">
        <f>Nonpt_src_summary!L1970</f>
        <v>0</v>
      </c>
      <c r="K1970" s="125">
        <f>Nonpt_src_summary!M1970</f>
        <v>0</v>
      </c>
    </row>
    <row r="1971" spans="1:11">
      <c r="A1971" s="31" t="s">
        <v>151</v>
      </c>
      <c r="B1971" s="31" t="str">
        <f>Nonpt_src_summary!B1971</f>
        <v>Non-tribal</v>
      </c>
      <c r="C1971" s="31">
        <f>Nonpt_src_summary!E1971</f>
        <v>38</v>
      </c>
      <c r="D1971" s="31" t="str">
        <f>Nonpt_src_summary!F1971</f>
        <v>38055</v>
      </c>
      <c r="E1971" s="31" t="str">
        <f>Nonpt_src_summary!G1971</f>
        <v>2310011503</v>
      </c>
      <c r="F1971" s="31" t="str">
        <f>Nonpt_src_summary!H1971</f>
        <v>Nonpoint Fugitives</v>
      </c>
      <c r="G1971" s="160">
        <f>Nonpt_src_summary!I1971</f>
        <v>0</v>
      </c>
      <c r="H1971" s="124">
        <f>Nonpt_src_summary!J1971</f>
        <v>0</v>
      </c>
      <c r="I1971" s="124">
        <f>Nonpt_src_summary!K1971</f>
        <v>0</v>
      </c>
      <c r="J1971" s="124">
        <f>Nonpt_src_summary!L1971</f>
        <v>0</v>
      </c>
      <c r="K1971" s="125">
        <f>Nonpt_src_summary!M1971</f>
        <v>0</v>
      </c>
    </row>
    <row r="1972" spans="1:11">
      <c r="A1972" s="31" t="s">
        <v>151</v>
      </c>
      <c r="B1972" s="31" t="str">
        <f>Nonpt_src_summary!B1972</f>
        <v>Non-tribal</v>
      </c>
      <c r="C1972" s="31">
        <f>Nonpt_src_summary!E1972</f>
        <v>38</v>
      </c>
      <c r="D1972" s="31" t="str">
        <f>Nonpt_src_summary!F1972</f>
        <v>38055</v>
      </c>
      <c r="E1972" s="31" t="str">
        <f>Nonpt_src_summary!G1972</f>
        <v>2310011505</v>
      </c>
      <c r="F1972" s="31" t="str">
        <f>Nonpt_src_summary!H1972</f>
        <v>Nonpoint Fugitives</v>
      </c>
      <c r="G1972" s="160">
        <f>Nonpt_src_summary!I1972</f>
        <v>0</v>
      </c>
      <c r="H1972" s="124">
        <f>Nonpt_src_summary!J1972</f>
        <v>0</v>
      </c>
      <c r="I1972" s="124">
        <f>Nonpt_src_summary!K1972</f>
        <v>0</v>
      </c>
      <c r="J1972" s="124">
        <f>Nonpt_src_summary!L1972</f>
        <v>0</v>
      </c>
      <c r="K1972" s="125">
        <f>Nonpt_src_summary!M1972</f>
        <v>0</v>
      </c>
    </row>
    <row r="1973" spans="1:11">
      <c r="A1973" s="31" t="s">
        <v>151</v>
      </c>
      <c r="B1973" s="31" t="str">
        <f>Nonpt_src_summary!B1973</f>
        <v>Non-tribal</v>
      </c>
      <c r="C1973" s="31">
        <f>Nonpt_src_summary!E1973</f>
        <v>38</v>
      </c>
      <c r="D1973" s="31" t="str">
        <f>Nonpt_src_summary!F1973</f>
        <v>38055</v>
      </c>
      <c r="E1973" s="31" t="str">
        <f>Nonpt_src_summary!G1973</f>
        <v>2310021501</v>
      </c>
      <c r="F1973" s="31" t="str">
        <f>Nonpt_src_summary!H1973</f>
        <v>Nonpoint Fugitives</v>
      </c>
      <c r="G1973" s="160">
        <f>Nonpt_src_summary!I1973</f>
        <v>0</v>
      </c>
      <c r="H1973" s="124">
        <f>Nonpt_src_summary!J1973</f>
        <v>0</v>
      </c>
      <c r="I1973" s="124">
        <f>Nonpt_src_summary!K1973</f>
        <v>0</v>
      </c>
      <c r="J1973" s="124">
        <f>Nonpt_src_summary!L1973</f>
        <v>0</v>
      </c>
      <c r="K1973" s="125">
        <f>Nonpt_src_summary!M1973</f>
        <v>0</v>
      </c>
    </row>
    <row r="1974" spans="1:11">
      <c r="A1974" s="31" t="s">
        <v>151</v>
      </c>
      <c r="B1974" s="31" t="str">
        <f>Nonpt_src_summary!B1974</f>
        <v>Non-tribal</v>
      </c>
      <c r="C1974" s="31">
        <f>Nonpt_src_summary!E1974</f>
        <v>38</v>
      </c>
      <c r="D1974" s="31" t="str">
        <f>Nonpt_src_summary!F1974</f>
        <v>38055</v>
      </c>
      <c r="E1974" s="31" t="str">
        <f>Nonpt_src_summary!G1974</f>
        <v>2310021502</v>
      </c>
      <c r="F1974" s="31" t="str">
        <f>Nonpt_src_summary!H1974</f>
        <v>Nonpoint Fugitives</v>
      </c>
      <c r="G1974" s="160">
        <f>Nonpt_src_summary!I1974</f>
        <v>0</v>
      </c>
      <c r="H1974" s="124">
        <f>Nonpt_src_summary!J1974</f>
        <v>0</v>
      </c>
      <c r="I1974" s="124">
        <f>Nonpt_src_summary!K1974</f>
        <v>0</v>
      </c>
      <c r="J1974" s="124">
        <f>Nonpt_src_summary!L1974</f>
        <v>0</v>
      </c>
      <c r="K1974" s="125">
        <f>Nonpt_src_summary!M1974</f>
        <v>0</v>
      </c>
    </row>
    <row r="1975" spans="1:11">
      <c r="A1975" s="31" t="s">
        <v>151</v>
      </c>
      <c r="B1975" s="31" t="str">
        <f>Nonpt_src_summary!B1975</f>
        <v>Non-tribal</v>
      </c>
      <c r="C1975" s="31">
        <f>Nonpt_src_summary!E1975</f>
        <v>38</v>
      </c>
      <c r="D1975" s="31" t="str">
        <f>Nonpt_src_summary!F1975</f>
        <v>38055</v>
      </c>
      <c r="E1975" s="31" t="str">
        <f>Nonpt_src_summary!G1975</f>
        <v>2310021503</v>
      </c>
      <c r="F1975" s="31" t="str">
        <f>Nonpt_src_summary!H1975</f>
        <v>Nonpoint Fugitives</v>
      </c>
      <c r="G1975" s="160">
        <f>Nonpt_src_summary!I1975</f>
        <v>0</v>
      </c>
      <c r="H1975" s="124">
        <f>Nonpt_src_summary!J1975</f>
        <v>0</v>
      </c>
      <c r="I1975" s="124">
        <f>Nonpt_src_summary!K1975</f>
        <v>0</v>
      </c>
      <c r="J1975" s="124">
        <f>Nonpt_src_summary!L1975</f>
        <v>0</v>
      </c>
      <c r="K1975" s="125">
        <f>Nonpt_src_summary!M1975</f>
        <v>0</v>
      </c>
    </row>
    <row r="1976" spans="1:11">
      <c r="A1976" s="31" t="s">
        <v>151</v>
      </c>
      <c r="B1976" s="31" t="str">
        <f>Nonpt_src_summary!B1976</f>
        <v>Non-tribal</v>
      </c>
      <c r="C1976" s="31">
        <f>Nonpt_src_summary!E1976</f>
        <v>38</v>
      </c>
      <c r="D1976" s="31" t="str">
        <f>Nonpt_src_summary!F1976</f>
        <v>38055</v>
      </c>
      <c r="E1976" s="31" t="str">
        <f>Nonpt_src_summary!G1976</f>
        <v>2310021505</v>
      </c>
      <c r="F1976" s="31" t="str">
        <f>Nonpt_src_summary!H1976</f>
        <v>Nonpoint Fugitives</v>
      </c>
      <c r="G1976" s="160">
        <f>Nonpt_src_summary!I1976</f>
        <v>0</v>
      </c>
      <c r="H1976" s="124">
        <f>Nonpt_src_summary!J1976</f>
        <v>0</v>
      </c>
      <c r="I1976" s="124">
        <f>Nonpt_src_summary!K1976</f>
        <v>0</v>
      </c>
      <c r="J1976" s="124">
        <f>Nonpt_src_summary!L1976</f>
        <v>0</v>
      </c>
      <c r="K1976" s="125">
        <f>Nonpt_src_summary!M1976</f>
        <v>0</v>
      </c>
    </row>
    <row r="1977" spans="1:11">
      <c r="A1977" s="31" t="s">
        <v>151</v>
      </c>
      <c r="B1977" s="31" t="str">
        <f>Nonpt_src_summary!B1977</f>
        <v>Non-tribal</v>
      </c>
      <c r="C1977" s="31">
        <f>Nonpt_src_summary!E1977</f>
        <v>38</v>
      </c>
      <c r="D1977" s="31" t="str">
        <f>Nonpt_src_summary!F1977</f>
        <v>38055</v>
      </c>
      <c r="E1977" s="31" t="str">
        <f>Nonpt_src_summary!G1977</f>
        <v>2310021506</v>
      </c>
      <c r="F1977" s="31" t="str">
        <f>Nonpt_src_summary!H1977</f>
        <v>Nonpoint Fugitives</v>
      </c>
      <c r="G1977" s="160">
        <f>Nonpt_src_summary!I1977</f>
        <v>0</v>
      </c>
      <c r="H1977" s="124">
        <f>Nonpt_src_summary!J1977</f>
        <v>0</v>
      </c>
      <c r="I1977" s="124">
        <f>Nonpt_src_summary!K1977</f>
        <v>0</v>
      </c>
      <c r="J1977" s="124">
        <f>Nonpt_src_summary!L1977</f>
        <v>0</v>
      </c>
      <c r="K1977" s="125">
        <f>Nonpt_src_summary!M1977</f>
        <v>0</v>
      </c>
    </row>
    <row r="1978" spans="1:11">
      <c r="A1978" s="31" t="s">
        <v>151</v>
      </c>
      <c r="B1978" s="31" t="str">
        <f>Nonpt_src_summary!B1978</f>
        <v>Non-tribal</v>
      </c>
      <c r="C1978" s="31">
        <f>Nonpt_src_summary!E1978</f>
        <v>38</v>
      </c>
      <c r="D1978" s="31" t="str">
        <f>Nonpt_src_summary!F1978</f>
        <v>38055</v>
      </c>
      <c r="E1978" s="31" t="str">
        <f>Nonpt_src_summary!G1978</f>
        <v>2310023511</v>
      </c>
      <c r="F1978" s="31" t="str">
        <f>Nonpt_src_summary!H1978</f>
        <v>Nonpoint Fugitives</v>
      </c>
      <c r="G1978" s="160">
        <f>Nonpt_src_summary!I1978</f>
        <v>0</v>
      </c>
      <c r="H1978" s="124">
        <f>Nonpt_src_summary!J1978</f>
        <v>0</v>
      </c>
      <c r="I1978" s="124">
        <f>Nonpt_src_summary!K1978</f>
        <v>0</v>
      </c>
      <c r="J1978" s="124">
        <f>Nonpt_src_summary!L1978</f>
        <v>0</v>
      </c>
      <c r="K1978" s="125">
        <f>Nonpt_src_summary!M1978</f>
        <v>0</v>
      </c>
    </row>
    <row r="1979" spans="1:11">
      <c r="A1979" s="31" t="s">
        <v>151</v>
      </c>
      <c r="B1979" s="31" t="str">
        <f>Nonpt_src_summary!B1979</f>
        <v>Non-tribal</v>
      </c>
      <c r="C1979" s="31">
        <f>Nonpt_src_summary!E1979</f>
        <v>38</v>
      </c>
      <c r="D1979" s="31" t="str">
        <f>Nonpt_src_summary!F1979</f>
        <v>38055</v>
      </c>
      <c r="E1979" s="31" t="str">
        <f>Nonpt_src_summary!G1979</f>
        <v>2310023512</v>
      </c>
      <c r="F1979" s="31" t="str">
        <f>Nonpt_src_summary!H1979</f>
        <v>Nonpoint Fugitives</v>
      </c>
      <c r="G1979" s="160">
        <f>Nonpt_src_summary!I1979</f>
        <v>0</v>
      </c>
      <c r="H1979" s="124">
        <f>Nonpt_src_summary!J1979</f>
        <v>0</v>
      </c>
      <c r="I1979" s="124">
        <f>Nonpt_src_summary!K1979</f>
        <v>0</v>
      </c>
      <c r="J1979" s="124">
        <f>Nonpt_src_summary!L1979</f>
        <v>0</v>
      </c>
      <c r="K1979" s="125">
        <f>Nonpt_src_summary!M1979</f>
        <v>0</v>
      </c>
    </row>
    <row r="1980" spans="1:11">
      <c r="A1980" s="31" t="s">
        <v>151</v>
      </c>
      <c r="B1980" s="31" t="str">
        <f>Nonpt_src_summary!B1980</f>
        <v>Non-tribal</v>
      </c>
      <c r="C1980" s="31">
        <f>Nonpt_src_summary!E1980</f>
        <v>38</v>
      </c>
      <c r="D1980" s="31" t="str">
        <f>Nonpt_src_summary!F1980</f>
        <v>38055</v>
      </c>
      <c r="E1980" s="31" t="str">
        <f>Nonpt_src_summary!G1980</f>
        <v>2310023513</v>
      </c>
      <c r="F1980" s="31" t="str">
        <f>Nonpt_src_summary!H1980</f>
        <v>Nonpoint Fugitives</v>
      </c>
      <c r="G1980" s="160">
        <f>Nonpt_src_summary!I1980</f>
        <v>0</v>
      </c>
      <c r="H1980" s="124">
        <f>Nonpt_src_summary!J1980</f>
        <v>0</v>
      </c>
      <c r="I1980" s="124">
        <f>Nonpt_src_summary!K1980</f>
        <v>0</v>
      </c>
      <c r="J1980" s="124">
        <f>Nonpt_src_summary!L1980</f>
        <v>0</v>
      </c>
      <c r="K1980" s="125">
        <f>Nonpt_src_summary!M1980</f>
        <v>0</v>
      </c>
    </row>
    <row r="1981" spans="1:11">
      <c r="A1981" s="31" t="s">
        <v>151</v>
      </c>
      <c r="B1981" s="31" t="str">
        <f>Nonpt_src_summary!B1981</f>
        <v>Non-tribal</v>
      </c>
      <c r="C1981" s="31">
        <f>Nonpt_src_summary!E1981</f>
        <v>38</v>
      </c>
      <c r="D1981" s="31" t="str">
        <f>Nonpt_src_summary!F1981</f>
        <v>38055</v>
      </c>
      <c r="E1981" s="31" t="str">
        <f>Nonpt_src_summary!G1981</f>
        <v>2310023515</v>
      </c>
      <c r="F1981" s="31" t="str">
        <f>Nonpt_src_summary!H1981</f>
        <v>Nonpoint Fugitives</v>
      </c>
      <c r="G1981" s="160">
        <f>Nonpt_src_summary!I1981</f>
        <v>0</v>
      </c>
      <c r="H1981" s="124">
        <f>Nonpt_src_summary!J1981</f>
        <v>0</v>
      </c>
      <c r="I1981" s="124">
        <f>Nonpt_src_summary!K1981</f>
        <v>0</v>
      </c>
      <c r="J1981" s="124">
        <f>Nonpt_src_summary!L1981</f>
        <v>0</v>
      </c>
      <c r="K1981" s="125">
        <f>Nonpt_src_summary!M1981</f>
        <v>0</v>
      </c>
    </row>
    <row r="1982" spans="1:11">
      <c r="A1982" s="31" t="s">
        <v>151</v>
      </c>
      <c r="B1982" s="31" t="str">
        <f>Nonpt_src_summary!B1982</f>
        <v>Non-tribal</v>
      </c>
      <c r="C1982" s="31">
        <f>Nonpt_src_summary!E1982</f>
        <v>38</v>
      </c>
      <c r="D1982" s="31" t="str">
        <f>Nonpt_src_summary!F1982</f>
        <v>38055</v>
      </c>
      <c r="E1982" s="31" t="str">
        <f>Nonpt_src_summary!G1982</f>
        <v>2310023516</v>
      </c>
      <c r="F1982" s="31" t="str">
        <f>Nonpt_src_summary!H1982</f>
        <v>Nonpoint Fugitives</v>
      </c>
      <c r="G1982" s="160">
        <f>Nonpt_src_summary!I1982</f>
        <v>0</v>
      </c>
      <c r="H1982" s="124">
        <f>Nonpt_src_summary!J1982</f>
        <v>0</v>
      </c>
      <c r="I1982" s="124">
        <f>Nonpt_src_summary!K1982</f>
        <v>0</v>
      </c>
      <c r="J1982" s="124">
        <f>Nonpt_src_summary!L1982</f>
        <v>0</v>
      </c>
      <c r="K1982" s="125">
        <f>Nonpt_src_summary!M1982</f>
        <v>0</v>
      </c>
    </row>
    <row r="1983" spans="1:11">
      <c r="A1983" s="31" t="s">
        <v>151</v>
      </c>
      <c r="B1983" s="31" t="str">
        <f>Nonpt_src_summary!B1983</f>
        <v>Non-tribal</v>
      </c>
      <c r="C1983" s="31">
        <f>Nonpt_src_summary!E1983</f>
        <v>38</v>
      </c>
      <c r="D1983" s="31" t="str">
        <f>Nonpt_src_summary!F1983</f>
        <v>38061</v>
      </c>
      <c r="E1983" s="31" t="str">
        <f>Nonpt_src_summary!G1983</f>
        <v>2310011501</v>
      </c>
      <c r="F1983" s="31" t="str">
        <f>Nonpt_src_summary!H1983</f>
        <v>Nonpoint Fugitives</v>
      </c>
      <c r="G1983" s="160">
        <f>Nonpt_src_summary!I1983</f>
        <v>0</v>
      </c>
      <c r="H1983" s="124">
        <f>Nonpt_src_summary!J1983</f>
        <v>118.26430060816682</v>
      </c>
      <c r="I1983" s="124">
        <f>Nonpt_src_summary!K1983</f>
        <v>0</v>
      </c>
      <c r="J1983" s="124">
        <f>Nonpt_src_summary!L1983</f>
        <v>0</v>
      </c>
      <c r="K1983" s="125">
        <f>Nonpt_src_summary!M1983</f>
        <v>0</v>
      </c>
    </row>
    <row r="1984" spans="1:11">
      <c r="A1984" s="31" t="s">
        <v>151</v>
      </c>
      <c r="B1984" s="31" t="str">
        <f>Nonpt_src_summary!B1984</f>
        <v>Non-tribal</v>
      </c>
      <c r="C1984" s="31">
        <f>Nonpt_src_summary!E1984</f>
        <v>38</v>
      </c>
      <c r="D1984" s="31" t="str">
        <f>Nonpt_src_summary!F1984</f>
        <v>38061</v>
      </c>
      <c r="E1984" s="31" t="str">
        <f>Nonpt_src_summary!G1984</f>
        <v>2310011502</v>
      </c>
      <c r="F1984" s="31" t="str">
        <f>Nonpt_src_summary!H1984</f>
        <v>Nonpoint Fugitives</v>
      </c>
      <c r="G1984" s="160">
        <f>Nonpt_src_summary!I1984</f>
        <v>0</v>
      </c>
      <c r="H1984" s="124">
        <f>Nonpt_src_summary!J1984</f>
        <v>58.009585577758472</v>
      </c>
      <c r="I1984" s="124">
        <f>Nonpt_src_summary!K1984</f>
        <v>0</v>
      </c>
      <c r="J1984" s="124">
        <f>Nonpt_src_summary!L1984</f>
        <v>0</v>
      </c>
      <c r="K1984" s="125">
        <f>Nonpt_src_summary!M1984</f>
        <v>0</v>
      </c>
    </row>
    <row r="1985" spans="1:11">
      <c r="A1985" s="31" t="s">
        <v>151</v>
      </c>
      <c r="B1985" s="31" t="str">
        <f>Nonpt_src_summary!B1985</f>
        <v>Non-tribal</v>
      </c>
      <c r="C1985" s="31">
        <f>Nonpt_src_summary!E1985</f>
        <v>38</v>
      </c>
      <c r="D1985" s="31" t="str">
        <f>Nonpt_src_summary!F1985</f>
        <v>38061</v>
      </c>
      <c r="E1985" s="31" t="str">
        <f>Nonpt_src_summary!G1985</f>
        <v>2310011503</v>
      </c>
      <c r="F1985" s="31" t="str">
        <f>Nonpt_src_summary!H1985</f>
        <v>Nonpoint Fugitives</v>
      </c>
      <c r="G1985" s="160">
        <f>Nonpt_src_summary!I1985</f>
        <v>0</v>
      </c>
      <c r="H1985" s="124">
        <f>Nonpt_src_summary!J1985</f>
        <v>24.038986272806255</v>
      </c>
      <c r="I1985" s="124">
        <f>Nonpt_src_summary!K1985</f>
        <v>0</v>
      </c>
      <c r="J1985" s="124">
        <f>Nonpt_src_summary!L1985</f>
        <v>0</v>
      </c>
      <c r="K1985" s="125">
        <f>Nonpt_src_summary!M1985</f>
        <v>0</v>
      </c>
    </row>
    <row r="1986" spans="1:11">
      <c r="A1986" s="31" t="s">
        <v>151</v>
      </c>
      <c r="B1986" s="31" t="str">
        <f>Nonpt_src_summary!B1986</f>
        <v>Non-tribal</v>
      </c>
      <c r="C1986" s="31">
        <f>Nonpt_src_summary!E1986</f>
        <v>38</v>
      </c>
      <c r="D1986" s="31" t="str">
        <f>Nonpt_src_summary!F1986</f>
        <v>38061</v>
      </c>
      <c r="E1986" s="31" t="str">
        <f>Nonpt_src_summary!G1986</f>
        <v>2310011505</v>
      </c>
      <c r="F1986" s="31" t="str">
        <f>Nonpt_src_summary!H1986</f>
        <v>Nonpoint Fugitives</v>
      </c>
      <c r="G1986" s="160">
        <f>Nonpt_src_summary!I1986</f>
        <v>0</v>
      </c>
      <c r="H1986" s="124">
        <f>Nonpt_src_summary!J1986</f>
        <v>791.75423110338829</v>
      </c>
      <c r="I1986" s="124">
        <f>Nonpt_src_summary!K1986</f>
        <v>0</v>
      </c>
      <c r="J1986" s="124">
        <f>Nonpt_src_summary!L1986</f>
        <v>0</v>
      </c>
      <c r="K1986" s="125">
        <f>Nonpt_src_summary!M1986</f>
        <v>0</v>
      </c>
    </row>
    <row r="1987" spans="1:11">
      <c r="A1987" s="31" t="s">
        <v>151</v>
      </c>
      <c r="B1987" s="31" t="str">
        <f>Nonpt_src_summary!B1987</f>
        <v>Non-tribal</v>
      </c>
      <c r="C1987" s="31">
        <f>Nonpt_src_summary!E1987</f>
        <v>38</v>
      </c>
      <c r="D1987" s="31" t="str">
        <f>Nonpt_src_summary!F1987</f>
        <v>38061</v>
      </c>
      <c r="E1987" s="31" t="str">
        <f>Nonpt_src_summary!G1987</f>
        <v>2310021501</v>
      </c>
      <c r="F1987" s="31" t="str">
        <f>Nonpt_src_summary!H1987</f>
        <v>Nonpoint Fugitives</v>
      </c>
      <c r="G1987" s="160">
        <f>Nonpt_src_summary!I1987</f>
        <v>0</v>
      </c>
      <c r="H1987" s="124">
        <f>Nonpt_src_summary!J1987</f>
        <v>0</v>
      </c>
      <c r="I1987" s="124">
        <f>Nonpt_src_summary!K1987</f>
        <v>0</v>
      </c>
      <c r="J1987" s="124">
        <f>Nonpt_src_summary!L1987</f>
        <v>0</v>
      </c>
      <c r="K1987" s="125">
        <f>Nonpt_src_summary!M1987</f>
        <v>0</v>
      </c>
    </row>
    <row r="1988" spans="1:11">
      <c r="A1988" s="31" t="s">
        <v>151</v>
      </c>
      <c r="B1988" s="31" t="str">
        <f>Nonpt_src_summary!B1988</f>
        <v>Non-tribal</v>
      </c>
      <c r="C1988" s="31">
        <f>Nonpt_src_summary!E1988</f>
        <v>38</v>
      </c>
      <c r="D1988" s="31" t="str">
        <f>Nonpt_src_summary!F1988</f>
        <v>38061</v>
      </c>
      <c r="E1988" s="31" t="str">
        <f>Nonpt_src_summary!G1988</f>
        <v>2310021502</v>
      </c>
      <c r="F1988" s="31" t="str">
        <f>Nonpt_src_summary!H1988</f>
        <v>Nonpoint Fugitives</v>
      </c>
      <c r="G1988" s="160">
        <f>Nonpt_src_summary!I1988</f>
        <v>0</v>
      </c>
      <c r="H1988" s="124">
        <f>Nonpt_src_summary!J1988</f>
        <v>0</v>
      </c>
      <c r="I1988" s="124">
        <f>Nonpt_src_summary!K1988</f>
        <v>0</v>
      </c>
      <c r="J1988" s="124">
        <f>Nonpt_src_summary!L1988</f>
        <v>0</v>
      </c>
      <c r="K1988" s="125">
        <f>Nonpt_src_summary!M1988</f>
        <v>0</v>
      </c>
    </row>
    <row r="1989" spans="1:11">
      <c r="A1989" s="31" t="s">
        <v>151</v>
      </c>
      <c r="B1989" s="31" t="str">
        <f>Nonpt_src_summary!B1989</f>
        <v>Non-tribal</v>
      </c>
      <c r="C1989" s="31">
        <f>Nonpt_src_summary!E1989</f>
        <v>38</v>
      </c>
      <c r="D1989" s="31" t="str">
        <f>Nonpt_src_summary!F1989</f>
        <v>38061</v>
      </c>
      <c r="E1989" s="31" t="str">
        <f>Nonpt_src_summary!G1989</f>
        <v>2310021503</v>
      </c>
      <c r="F1989" s="31" t="str">
        <f>Nonpt_src_summary!H1989</f>
        <v>Nonpoint Fugitives</v>
      </c>
      <c r="G1989" s="160">
        <f>Nonpt_src_summary!I1989</f>
        <v>0</v>
      </c>
      <c r="H1989" s="124">
        <f>Nonpt_src_summary!J1989</f>
        <v>0</v>
      </c>
      <c r="I1989" s="124">
        <f>Nonpt_src_summary!K1989</f>
        <v>0</v>
      </c>
      <c r="J1989" s="124">
        <f>Nonpt_src_summary!L1989</f>
        <v>0</v>
      </c>
      <c r="K1989" s="125">
        <f>Nonpt_src_summary!M1989</f>
        <v>0</v>
      </c>
    </row>
    <row r="1990" spans="1:11">
      <c r="A1990" s="31" t="s">
        <v>151</v>
      </c>
      <c r="B1990" s="31" t="str">
        <f>Nonpt_src_summary!B1990</f>
        <v>Non-tribal</v>
      </c>
      <c r="C1990" s="31">
        <f>Nonpt_src_summary!E1990</f>
        <v>38</v>
      </c>
      <c r="D1990" s="31" t="str">
        <f>Nonpt_src_summary!F1990</f>
        <v>38061</v>
      </c>
      <c r="E1990" s="31" t="str">
        <f>Nonpt_src_summary!G1990</f>
        <v>2310021505</v>
      </c>
      <c r="F1990" s="31" t="str">
        <f>Nonpt_src_summary!H1990</f>
        <v>Nonpoint Fugitives</v>
      </c>
      <c r="G1990" s="160">
        <f>Nonpt_src_summary!I1990</f>
        <v>0</v>
      </c>
      <c r="H1990" s="124">
        <f>Nonpt_src_summary!J1990</f>
        <v>0</v>
      </c>
      <c r="I1990" s="124">
        <f>Nonpt_src_summary!K1990</f>
        <v>0</v>
      </c>
      <c r="J1990" s="124">
        <f>Nonpt_src_summary!L1990</f>
        <v>0</v>
      </c>
      <c r="K1990" s="125">
        <f>Nonpt_src_summary!M1990</f>
        <v>0</v>
      </c>
    </row>
    <row r="1991" spans="1:11">
      <c r="A1991" s="31" t="s">
        <v>151</v>
      </c>
      <c r="B1991" s="31" t="str">
        <f>Nonpt_src_summary!B1991</f>
        <v>Non-tribal</v>
      </c>
      <c r="C1991" s="31">
        <f>Nonpt_src_summary!E1991</f>
        <v>38</v>
      </c>
      <c r="D1991" s="31" t="str">
        <f>Nonpt_src_summary!F1991</f>
        <v>38061</v>
      </c>
      <c r="E1991" s="31" t="str">
        <f>Nonpt_src_summary!G1991</f>
        <v>2310021506</v>
      </c>
      <c r="F1991" s="31" t="str">
        <f>Nonpt_src_summary!H1991</f>
        <v>Nonpoint Fugitives</v>
      </c>
      <c r="G1991" s="160">
        <f>Nonpt_src_summary!I1991</f>
        <v>0</v>
      </c>
      <c r="H1991" s="124">
        <f>Nonpt_src_summary!J1991</f>
        <v>0</v>
      </c>
      <c r="I1991" s="124">
        <f>Nonpt_src_summary!K1991</f>
        <v>0</v>
      </c>
      <c r="J1991" s="124">
        <f>Nonpt_src_summary!L1991</f>
        <v>0</v>
      </c>
      <c r="K1991" s="125">
        <f>Nonpt_src_summary!M1991</f>
        <v>0</v>
      </c>
    </row>
    <row r="1992" spans="1:11">
      <c r="A1992" s="31" t="s">
        <v>151</v>
      </c>
      <c r="B1992" s="31" t="str">
        <f>Nonpt_src_summary!B1992</f>
        <v>Non-tribal</v>
      </c>
      <c r="C1992" s="31">
        <f>Nonpt_src_summary!E1992</f>
        <v>38</v>
      </c>
      <c r="D1992" s="31" t="str">
        <f>Nonpt_src_summary!F1992</f>
        <v>38061</v>
      </c>
      <c r="E1992" s="31" t="str">
        <f>Nonpt_src_summary!G1992</f>
        <v>2310023511</v>
      </c>
      <c r="F1992" s="31" t="str">
        <f>Nonpt_src_summary!H1992</f>
        <v>Nonpoint Fugitives</v>
      </c>
      <c r="G1992" s="160">
        <f>Nonpt_src_summary!I1992</f>
        <v>0</v>
      </c>
      <c r="H1992" s="124">
        <f>Nonpt_src_summary!J1992</f>
        <v>0</v>
      </c>
      <c r="I1992" s="124">
        <f>Nonpt_src_summary!K1992</f>
        <v>0</v>
      </c>
      <c r="J1992" s="124">
        <f>Nonpt_src_summary!L1992</f>
        <v>0</v>
      </c>
      <c r="K1992" s="125">
        <f>Nonpt_src_summary!M1992</f>
        <v>0</v>
      </c>
    </row>
    <row r="1993" spans="1:11">
      <c r="A1993" s="31" t="s">
        <v>151</v>
      </c>
      <c r="B1993" s="31" t="str">
        <f>Nonpt_src_summary!B1993</f>
        <v>Non-tribal</v>
      </c>
      <c r="C1993" s="31">
        <f>Nonpt_src_summary!E1993</f>
        <v>38</v>
      </c>
      <c r="D1993" s="31" t="str">
        <f>Nonpt_src_summary!F1993</f>
        <v>38061</v>
      </c>
      <c r="E1993" s="31" t="str">
        <f>Nonpt_src_summary!G1993</f>
        <v>2310023512</v>
      </c>
      <c r="F1993" s="31" t="str">
        <f>Nonpt_src_summary!H1993</f>
        <v>Nonpoint Fugitives</v>
      </c>
      <c r="G1993" s="160">
        <f>Nonpt_src_summary!I1993</f>
        <v>0</v>
      </c>
      <c r="H1993" s="124">
        <f>Nonpt_src_summary!J1993</f>
        <v>0</v>
      </c>
      <c r="I1993" s="124">
        <f>Nonpt_src_summary!K1993</f>
        <v>0</v>
      </c>
      <c r="J1993" s="124">
        <f>Nonpt_src_summary!L1993</f>
        <v>0</v>
      </c>
      <c r="K1993" s="125">
        <f>Nonpt_src_summary!M1993</f>
        <v>0</v>
      </c>
    </row>
    <row r="1994" spans="1:11">
      <c r="A1994" s="31" t="s">
        <v>151</v>
      </c>
      <c r="B1994" s="31" t="str">
        <f>Nonpt_src_summary!B1994</f>
        <v>Non-tribal</v>
      </c>
      <c r="C1994" s="31">
        <f>Nonpt_src_summary!E1994</f>
        <v>38</v>
      </c>
      <c r="D1994" s="31" t="str">
        <f>Nonpt_src_summary!F1994</f>
        <v>38061</v>
      </c>
      <c r="E1994" s="31" t="str">
        <f>Nonpt_src_summary!G1994</f>
        <v>2310023513</v>
      </c>
      <c r="F1994" s="31" t="str">
        <f>Nonpt_src_summary!H1994</f>
        <v>Nonpoint Fugitives</v>
      </c>
      <c r="G1994" s="160">
        <f>Nonpt_src_summary!I1994</f>
        <v>0</v>
      </c>
      <c r="H1994" s="124">
        <f>Nonpt_src_summary!J1994</f>
        <v>0</v>
      </c>
      <c r="I1994" s="124">
        <f>Nonpt_src_summary!K1994</f>
        <v>0</v>
      </c>
      <c r="J1994" s="124">
        <f>Nonpt_src_summary!L1994</f>
        <v>0</v>
      </c>
      <c r="K1994" s="125">
        <f>Nonpt_src_summary!M1994</f>
        <v>0</v>
      </c>
    </row>
    <row r="1995" spans="1:11">
      <c r="A1995" s="31" t="s">
        <v>151</v>
      </c>
      <c r="B1995" s="31" t="str">
        <f>Nonpt_src_summary!B1995</f>
        <v>Non-tribal</v>
      </c>
      <c r="C1995" s="31">
        <f>Nonpt_src_summary!E1995</f>
        <v>38</v>
      </c>
      <c r="D1995" s="31" t="str">
        <f>Nonpt_src_summary!F1995</f>
        <v>38061</v>
      </c>
      <c r="E1995" s="31" t="str">
        <f>Nonpt_src_summary!G1995</f>
        <v>2310023515</v>
      </c>
      <c r="F1995" s="31" t="str">
        <f>Nonpt_src_summary!H1995</f>
        <v>Nonpoint Fugitives</v>
      </c>
      <c r="G1995" s="160">
        <f>Nonpt_src_summary!I1995</f>
        <v>0</v>
      </c>
      <c r="H1995" s="124">
        <f>Nonpt_src_summary!J1995</f>
        <v>0</v>
      </c>
      <c r="I1995" s="124">
        <f>Nonpt_src_summary!K1995</f>
        <v>0</v>
      </c>
      <c r="J1995" s="124">
        <f>Nonpt_src_summary!L1995</f>
        <v>0</v>
      </c>
      <c r="K1995" s="125">
        <f>Nonpt_src_summary!M1995</f>
        <v>0</v>
      </c>
    </row>
    <row r="1996" spans="1:11">
      <c r="A1996" s="31" t="s">
        <v>151</v>
      </c>
      <c r="B1996" s="31" t="str">
        <f>Nonpt_src_summary!B1996</f>
        <v>Non-tribal</v>
      </c>
      <c r="C1996" s="31">
        <f>Nonpt_src_summary!E1996</f>
        <v>38</v>
      </c>
      <c r="D1996" s="31" t="str">
        <f>Nonpt_src_summary!F1996</f>
        <v>38061</v>
      </c>
      <c r="E1996" s="31" t="str">
        <f>Nonpt_src_summary!G1996</f>
        <v>2310023516</v>
      </c>
      <c r="F1996" s="31" t="str">
        <f>Nonpt_src_summary!H1996</f>
        <v>Nonpoint Fugitives</v>
      </c>
      <c r="G1996" s="160">
        <f>Nonpt_src_summary!I1996</f>
        <v>0</v>
      </c>
      <c r="H1996" s="124">
        <f>Nonpt_src_summary!J1996</f>
        <v>0</v>
      </c>
      <c r="I1996" s="124">
        <f>Nonpt_src_summary!K1996</f>
        <v>0</v>
      </c>
      <c r="J1996" s="124">
        <f>Nonpt_src_summary!L1996</f>
        <v>0</v>
      </c>
      <c r="K1996" s="125">
        <f>Nonpt_src_summary!M1996</f>
        <v>0</v>
      </c>
    </row>
    <row r="1997" spans="1:11">
      <c r="A1997" s="31" t="s">
        <v>151</v>
      </c>
      <c r="B1997" s="31" t="str">
        <f>Nonpt_src_summary!B1997</f>
        <v>Non-tribal</v>
      </c>
      <c r="C1997" s="31">
        <f>Nonpt_src_summary!E1997</f>
        <v>30</v>
      </c>
      <c r="D1997" s="31" t="str">
        <f>Nonpt_src_summary!F1997</f>
        <v>30071</v>
      </c>
      <c r="E1997" s="31" t="str">
        <f>Nonpt_src_summary!G1997</f>
        <v>2310011501</v>
      </c>
      <c r="F1997" s="31" t="str">
        <f>Nonpt_src_summary!H1997</f>
        <v>Nonpoint Fugitives</v>
      </c>
      <c r="G1997" s="160">
        <f>Nonpt_src_summary!I1997</f>
        <v>0</v>
      </c>
      <c r="H1997" s="124">
        <f>Nonpt_src_summary!J1997</f>
        <v>0</v>
      </c>
      <c r="I1997" s="124">
        <f>Nonpt_src_summary!K1997</f>
        <v>0</v>
      </c>
      <c r="J1997" s="124">
        <f>Nonpt_src_summary!L1997</f>
        <v>0</v>
      </c>
      <c r="K1997" s="125">
        <f>Nonpt_src_summary!M1997</f>
        <v>0</v>
      </c>
    </row>
    <row r="1998" spans="1:11">
      <c r="A1998" s="31" t="s">
        <v>151</v>
      </c>
      <c r="B1998" s="31" t="str">
        <f>Nonpt_src_summary!B1998</f>
        <v>Non-tribal</v>
      </c>
      <c r="C1998" s="31">
        <f>Nonpt_src_summary!E1998</f>
        <v>30</v>
      </c>
      <c r="D1998" s="31" t="str">
        <f>Nonpt_src_summary!F1998</f>
        <v>30071</v>
      </c>
      <c r="E1998" s="31" t="str">
        <f>Nonpt_src_summary!G1998</f>
        <v>2310011502</v>
      </c>
      <c r="F1998" s="31" t="str">
        <f>Nonpt_src_summary!H1998</f>
        <v>Nonpoint Fugitives</v>
      </c>
      <c r="G1998" s="160">
        <f>Nonpt_src_summary!I1998</f>
        <v>0</v>
      </c>
      <c r="H1998" s="124">
        <f>Nonpt_src_summary!J1998</f>
        <v>0</v>
      </c>
      <c r="I1998" s="124">
        <f>Nonpt_src_summary!K1998</f>
        <v>0</v>
      </c>
      <c r="J1998" s="124">
        <f>Nonpt_src_summary!L1998</f>
        <v>0</v>
      </c>
      <c r="K1998" s="125">
        <f>Nonpt_src_summary!M1998</f>
        <v>0</v>
      </c>
    </row>
    <row r="1999" spans="1:11">
      <c r="A1999" s="31" t="s">
        <v>151</v>
      </c>
      <c r="B1999" s="31" t="str">
        <f>Nonpt_src_summary!B1999</f>
        <v>Non-tribal</v>
      </c>
      <c r="C1999" s="31">
        <f>Nonpt_src_summary!E1999</f>
        <v>30</v>
      </c>
      <c r="D1999" s="31" t="str">
        <f>Nonpt_src_summary!F1999</f>
        <v>30071</v>
      </c>
      <c r="E1999" s="31" t="str">
        <f>Nonpt_src_summary!G1999</f>
        <v>2310011503</v>
      </c>
      <c r="F1999" s="31" t="str">
        <f>Nonpt_src_summary!H1999</f>
        <v>Nonpoint Fugitives</v>
      </c>
      <c r="G1999" s="160">
        <f>Nonpt_src_summary!I1999</f>
        <v>0</v>
      </c>
      <c r="H1999" s="124">
        <f>Nonpt_src_summary!J1999</f>
        <v>0</v>
      </c>
      <c r="I1999" s="124">
        <f>Nonpt_src_summary!K1999</f>
        <v>0</v>
      </c>
      <c r="J1999" s="124">
        <f>Nonpt_src_summary!L1999</f>
        <v>0</v>
      </c>
      <c r="K1999" s="125">
        <f>Nonpt_src_summary!M1999</f>
        <v>0</v>
      </c>
    </row>
    <row r="2000" spans="1:11">
      <c r="A2000" s="31" t="s">
        <v>151</v>
      </c>
      <c r="B2000" s="31" t="str">
        <f>Nonpt_src_summary!B2000</f>
        <v>Non-tribal</v>
      </c>
      <c r="C2000" s="31">
        <f>Nonpt_src_summary!E2000</f>
        <v>30</v>
      </c>
      <c r="D2000" s="31" t="str">
        <f>Nonpt_src_summary!F2000</f>
        <v>30071</v>
      </c>
      <c r="E2000" s="31" t="str">
        <f>Nonpt_src_summary!G2000</f>
        <v>2310011505</v>
      </c>
      <c r="F2000" s="31" t="str">
        <f>Nonpt_src_summary!H2000</f>
        <v>Nonpoint Fugitives</v>
      </c>
      <c r="G2000" s="160">
        <f>Nonpt_src_summary!I2000</f>
        <v>0</v>
      </c>
      <c r="H2000" s="124">
        <f>Nonpt_src_summary!J2000</f>
        <v>0</v>
      </c>
      <c r="I2000" s="124">
        <f>Nonpt_src_summary!K2000</f>
        <v>0</v>
      </c>
      <c r="J2000" s="124">
        <f>Nonpt_src_summary!L2000</f>
        <v>0</v>
      </c>
      <c r="K2000" s="125">
        <f>Nonpt_src_summary!M2000</f>
        <v>0</v>
      </c>
    </row>
    <row r="2001" spans="1:11">
      <c r="A2001" s="31" t="s">
        <v>151</v>
      </c>
      <c r="B2001" s="31" t="str">
        <f>Nonpt_src_summary!B2001</f>
        <v>Non-tribal</v>
      </c>
      <c r="C2001" s="31">
        <f>Nonpt_src_summary!E2001</f>
        <v>30</v>
      </c>
      <c r="D2001" s="31" t="str">
        <f>Nonpt_src_summary!F2001</f>
        <v>30071</v>
      </c>
      <c r="E2001" s="31" t="str">
        <f>Nonpt_src_summary!G2001</f>
        <v>2310021501</v>
      </c>
      <c r="F2001" s="31" t="str">
        <f>Nonpt_src_summary!H2001</f>
        <v>Nonpoint Fugitives</v>
      </c>
      <c r="G2001" s="160">
        <f>Nonpt_src_summary!I2001</f>
        <v>0</v>
      </c>
      <c r="H2001" s="124">
        <f>Nonpt_src_summary!J2001</f>
        <v>2.9245800000000002</v>
      </c>
      <c r="I2001" s="124">
        <f>Nonpt_src_summary!K2001</f>
        <v>0</v>
      </c>
      <c r="J2001" s="124">
        <f>Nonpt_src_summary!L2001</f>
        <v>0</v>
      </c>
      <c r="K2001" s="125">
        <f>Nonpt_src_summary!M2001</f>
        <v>0</v>
      </c>
    </row>
    <row r="2002" spans="1:11">
      <c r="A2002" s="31" t="s">
        <v>151</v>
      </c>
      <c r="B2002" s="31" t="str">
        <f>Nonpt_src_summary!B2002</f>
        <v>Non-tribal</v>
      </c>
      <c r="C2002" s="31">
        <f>Nonpt_src_summary!E2002</f>
        <v>30</v>
      </c>
      <c r="D2002" s="31" t="str">
        <f>Nonpt_src_summary!F2002</f>
        <v>30071</v>
      </c>
      <c r="E2002" s="31" t="str">
        <f>Nonpt_src_summary!G2002</f>
        <v>2310021502</v>
      </c>
      <c r="F2002" s="31" t="str">
        <f>Nonpt_src_summary!H2002</f>
        <v>Nonpoint Fugitives</v>
      </c>
      <c r="G2002" s="160">
        <f>Nonpt_src_summary!I2002</f>
        <v>0</v>
      </c>
      <c r="H2002" s="124">
        <f>Nonpt_src_summary!J2002</f>
        <v>1.0692699999999999</v>
      </c>
      <c r="I2002" s="124">
        <f>Nonpt_src_summary!K2002</f>
        <v>0</v>
      </c>
      <c r="J2002" s="124">
        <f>Nonpt_src_summary!L2002</f>
        <v>0</v>
      </c>
      <c r="K2002" s="125">
        <f>Nonpt_src_summary!M2002</f>
        <v>0</v>
      </c>
    </row>
    <row r="2003" spans="1:11">
      <c r="A2003" s="31" t="s">
        <v>151</v>
      </c>
      <c r="B2003" s="31" t="str">
        <f>Nonpt_src_summary!B2003</f>
        <v>Non-tribal</v>
      </c>
      <c r="C2003" s="31">
        <f>Nonpt_src_summary!E2003</f>
        <v>30</v>
      </c>
      <c r="D2003" s="31" t="str">
        <f>Nonpt_src_summary!F2003</f>
        <v>30071</v>
      </c>
      <c r="E2003" s="31" t="str">
        <f>Nonpt_src_summary!G2003</f>
        <v>2310021503</v>
      </c>
      <c r="F2003" s="31" t="str">
        <f>Nonpt_src_summary!H2003</f>
        <v>Nonpoint Fugitives</v>
      </c>
      <c r="G2003" s="160">
        <f>Nonpt_src_summary!I2003</f>
        <v>0</v>
      </c>
      <c r="H2003" s="124">
        <f>Nonpt_src_summary!J2003</f>
        <v>1.3504799999999999</v>
      </c>
      <c r="I2003" s="124">
        <f>Nonpt_src_summary!K2003</f>
        <v>0</v>
      </c>
      <c r="J2003" s="124">
        <f>Nonpt_src_summary!L2003</f>
        <v>0</v>
      </c>
      <c r="K2003" s="125">
        <f>Nonpt_src_summary!M2003</f>
        <v>0</v>
      </c>
    </row>
    <row r="2004" spans="1:11">
      <c r="A2004" s="31" t="s">
        <v>151</v>
      </c>
      <c r="B2004" s="31" t="str">
        <f>Nonpt_src_summary!B2004</f>
        <v>Non-tribal</v>
      </c>
      <c r="C2004" s="31">
        <f>Nonpt_src_summary!E2004</f>
        <v>30</v>
      </c>
      <c r="D2004" s="31" t="str">
        <f>Nonpt_src_summary!F2004</f>
        <v>30071</v>
      </c>
      <c r="E2004" s="31" t="str">
        <f>Nonpt_src_summary!G2004</f>
        <v>2310021505</v>
      </c>
      <c r="F2004" s="31" t="str">
        <f>Nonpt_src_summary!H2004</f>
        <v>Nonpoint Fugitives</v>
      </c>
      <c r="G2004" s="160">
        <f>Nonpt_src_summary!I2004</f>
        <v>0</v>
      </c>
      <c r="H2004" s="124">
        <f>Nonpt_src_summary!J2004</f>
        <v>36.432200000000002</v>
      </c>
      <c r="I2004" s="124">
        <f>Nonpt_src_summary!K2004</f>
        <v>0</v>
      </c>
      <c r="J2004" s="124">
        <f>Nonpt_src_summary!L2004</f>
        <v>0</v>
      </c>
      <c r="K2004" s="125">
        <f>Nonpt_src_summary!M2004</f>
        <v>0</v>
      </c>
    </row>
    <row r="2005" spans="1:11">
      <c r="A2005" s="31" t="s">
        <v>151</v>
      </c>
      <c r="B2005" s="31" t="str">
        <f>Nonpt_src_summary!B2005</f>
        <v>Non-tribal</v>
      </c>
      <c r="C2005" s="31">
        <f>Nonpt_src_summary!E2005</f>
        <v>30</v>
      </c>
      <c r="D2005" s="31" t="str">
        <f>Nonpt_src_summary!F2005</f>
        <v>30071</v>
      </c>
      <c r="E2005" s="31" t="str">
        <f>Nonpt_src_summary!G2005</f>
        <v>2310021506</v>
      </c>
      <c r="F2005" s="31" t="str">
        <f>Nonpt_src_summary!H2005</f>
        <v>Nonpoint Fugitives</v>
      </c>
      <c r="G2005" s="160">
        <f>Nonpt_src_summary!I2005</f>
        <v>0</v>
      </c>
      <c r="H2005" s="124">
        <f>Nonpt_src_summary!J2005</f>
        <v>0.44631999999999999</v>
      </c>
      <c r="I2005" s="124">
        <f>Nonpt_src_summary!K2005</f>
        <v>0</v>
      </c>
      <c r="J2005" s="124">
        <f>Nonpt_src_summary!L2005</f>
        <v>0</v>
      </c>
      <c r="K2005" s="125">
        <f>Nonpt_src_summary!M2005</f>
        <v>0</v>
      </c>
    </row>
    <row r="2006" spans="1:11">
      <c r="A2006" s="31" t="s">
        <v>151</v>
      </c>
      <c r="B2006" s="31" t="str">
        <f>Nonpt_src_summary!B2006</f>
        <v>Non-tribal</v>
      </c>
      <c r="C2006" s="31">
        <f>Nonpt_src_summary!E2006</f>
        <v>30</v>
      </c>
      <c r="D2006" s="31" t="str">
        <f>Nonpt_src_summary!F2006</f>
        <v>30071</v>
      </c>
      <c r="E2006" s="31" t="str">
        <f>Nonpt_src_summary!G2006</f>
        <v>2310023511</v>
      </c>
      <c r="F2006" s="31" t="str">
        <f>Nonpt_src_summary!H2006</f>
        <v>Nonpoint Fugitives</v>
      </c>
      <c r="G2006" s="160">
        <f>Nonpt_src_summary!I2006</f>
        <v>0</v>
      </c>
      <c r="H2006" s="124">
        <f>Nonpt_src_summary!J2006</f>
        <v>0</v>
      </c>
      <c r="I2006" s="124">
        <f>Nonpt_src_summary!K2006</f>
        <v>0</v>
      </c>
      <c r="J2006" s="124">
        <f>Nonpt_src_summary!L2006</f>
        <v>0</v>
      </c>
      <c r="K2006" s="125">
        <f>Nonpt_src_summary!M2006</f>
        <v>0</v>
      </c>
    </row>
    <row r="2007" spans="1:11">
      <c r="A2007" s="31" t="s">
        <v>151</v>
      </c>
      <c r="B2007" s="31" t="str">
        <f>Nonpt_src_summary!B2007</f>
        <v>Non-tribal</v>
      </c>
      <c r="C2007" s="31">
        <f>Nonpt_src_summary!E2007</f>
        <v>30</v>
      </c>
      <c r="D2007" s="31" t="str">
        <f>Nonpt_src_summary!F2007</f>
        <v>30071</v>
      </c>
      <c r="E2007" s="31" t="str">
        <f>Nonpt_src_summary!G2007</f>
        <v>2310023512</v>
      </c>
      <c r="F2007" s="31" t="str">
        <f>Nonpt_src_summary!H2007</f>
        <v>Nonpoint Fugitives</v>
      </c>
      <c r="G2007" s="160">
        <f>Nonpt_src_summary!I2007</f>
        <v>0</v>
      </c>
      <c r="H2007" s="124">
        <f>Nonpt_src_summary!J2007</f>
        <v>0</v>
      </c>
      <c r="I2007" s="124">
        <f>Nonpt_src_summary!K2007</f>
        <v>0</v>
      </c>
      <c r="J2007" s="124">
        <f>Nonpt_src_summary!L2007</f>
        <v>0</v>
      </c>
      <c r="K2007" s="125">
        <f>Nonpt_src_summary!M2007</f>
        <v>0</v>
      </c>
    </row>
    <row r="2008" spans="1:11">
      <c r="A2008" s="31" t="s">
        <v>151</v>
      </c>
      <c r="B2008" s="31" t="str">
        <f>Nonpt_src_summary!B2008</f>
        <v>Non-tribal</v>
      </c>
      <c r="C2008" s="31">
        <f>Nonpt_src_summary!E2008</f>
        <v>30</v>
      </c>
      <c r="D2008" s="31" t="str">
        <f>Nonpt_src_summary!F2008</f>
        <v>30071</v>
      </c>
      <c r="E2008" s="31" t="str">
        <f>Nonpt_src_summary!G2008</f>
        <v>2310023513</v>
      </c>
      <c r="F2008" s="31" t="str">
        <f>Nonpt_src_summary!H2008</f>
        <v>Nonpoint Fugitives</v>
      </c>
      <c r="G2008" s="160">
        <f>Nonpt_src_summary!I2008</f>
        <v>0</v>
      </c>
      <c r="H2008" s="124">
        <f>Nonpt_src_summary!J2008</f>
        <v>0</v>
      </c>
      <c r="I2008" s="124">
        <f>Nonpt_src_summary!K2008</f>
        <v>0</v>
      </c>
      <c r="J2008" s="124">
        <f>Nonpt_src_summary!L2008</f>
        <v>0</v>
      </c>
      <c r="K2008" s="125">
        <f>Nonpt_src_summary!M2008</f>
        <v>0</v>
      </c>
    </row>
    <row r="2009" spans="1:11">
      <c r="A2009" s="31" t="s">
        <v>151</v>
      </c>
      <c r="B2009" s="31" t="str">
        <f>Nonpt_src_summary!B2009</f>
        <v>Non-tribal</v>
      </c>
      <c r="C2009" s="31">
        <f>Nonpt_src_summary!E2009</f>
        <v>30</v>
      </c>
      <c r="D2009" s="31" t="str">
        <f>Nonpt_src_summary!F2009</f>
        <v>30071</v>
      </c>
      <c r="E2009" s="31" t="str">
        <f>Nonpt_src_summary!G2009</f>
        <v>2310023515</v>
      </c>
      <c r="F2009" s="31" t="str">
        <f>Nonpt_src_summary!H2009</f>
        <v>Nonpoint Fugitives</v>
      </c>
      <c r="G2009" s="160">
        <f>Nonpt_src_summary!I2009</f>
        <v>0</v>
      </c>
      <c r="H2009" s="124">
        <f>Nonpt_src_summary!J2009</f>
        <v>0</v>
      </c>
      <c r="I2009" s="124">
        <f>Nonpt_src_summary!K2009</f>
        <v>0</v>
      </c>
      <c r="J2009" s="124">
        <f>Nonpt_src_summary!L2009</f>
        <v>0</v>
      </c>
      <c r="K2009" s="125">
        <f>Nonpt_src_summary!M2009</f>
        <v>0</v>
      </c>
    </row>
    <row r="2010" spans="1:11">
      <c r="A2010" s="31" t="s">
        <v>151</v>
      </c>
      <c r="B2010" s="31" t="str">
        <f>Nonpt_src_summary!B2010</f>
        <v>Non-tribal</v>
      </c>
      <c r="C2010" s="31">
        <f>Nonpt_src_summary!E2010</f>
        <v>30</v>
      </c>
      <c r="D2010" s="31" t="str">
        <f>Nonpt_src_summary!F2010</f>
        <v>30071</v>
      </c>
      <c r="E2010" s="31" t="str">
        <f>Nonpt_src_summary!G2010</f>
        <v>2310023516</v>
      </c>
      <c r="F2010" s="31" t="str">
        <f>Nonpt_src_summary!H2010</f>
        <v>Nonpoint Fugitives</v>
      </c>
      <c r="G2010" s="160">
        <f>Nonpt_src_summary!I2010</f>
        <v>0</v>
      </c>
      <c r="H2010" s="124">
        <f>Nonpt_src_summary!J2010</f>
        <v>0</v>
      </c>
      <c r="I2010" s="124">
        <f>Nonpt_src_summary!K2010</f>
        <v>0</v>
      </c>
      <c r="J2010" s="124">
        <f>Nonpt_src_summary!L2010</f>
        <v>0</v>
      </c>
      <c r="K2010" s="125">
        <f>Nonpt_src_summary!M2010</f>
        <v>0</v>
      </c>
    </row>
    <row r="2011" spans="1:11">
      <c r="A2011" s="31" t="s">
        <v>151</v>
      </c>
      <c r="B2011" s="31" t="str">
        <f>Nonpt_src_summary!B2011</f>
        <v>Non-tribal</v>
      </c>
      <c r="C2011" s="31">
        <f>Nonpt_src_summary!E2011</f>
        <v>30</v>
      </c>
      <c r="D2011" s="31" t="str">
        <f>Nonpt_src_summary!F2011</f>
        <v>30079</v>
      </c>
      <c r="E2011" s="31" t="str">
        <f>Nonpt_src_summary!G2011</f>
        <v>2310011501</v>
      </c>
      <c r="F2011" s="31" t="str">
        <f>Nonpt_src_summary!H2011</f>
        <v>Nonpoint Fugitives</v>
      </c>
      <c r="G2011" s="160">
        <f>Nonpt_src_summary!I2011</f>
        <v>0</v>
      </c>
      <c r="H2011" s="124">
        <f>Nonpt_src_summary!J2011</f>
        <v>0.94594599999999995</v>
      </c>
      <c r="I2011" s="124">
        <f>Nonpt_src_summary!K2011</f>
        <v>0</v>
      </c>
      <c r="J2011" s="124">
        <f>Nonpt_src_summary!L2011</f>
        <v>0</v>
      </c>
      <c r="K2011" s="125">
        <f>Nonpt_src_summary!M2011</f>
        <v>0</v>
      </c>
    </row>
    <row r="2012" spans="1:11">
      <c r="A2012" s="31" t="s">
        <v>151</v>
      </c>
      <c r="B2012" s="31" t="str">
        <f>Nonpt_src_summary!B2012</f>
        <v>Non-tribal</v>
      </c>
      <c r="C2012" s="31">
        <f>Nonpt_src_summary!E2012</f>
        <v>30</v>
      </c>
      <c r="D2012" s="31" t="str">
        <f>Nonpt_src_summary!F2012</f>
        <v>30079</v>
      </c>
      <c r="E2012" s="31" t="str">
        <f>Nonpt_src_summary!G2012</f>
        <v>2310011502</v>
      </c>
      <c r="F2012" s="31" t="str">
        <f>Nonpt_src_summary!H2012</f>
        <v>Nonpoint Fugitives</v>
      </c>
      <c r="G2012" s="160">
        <f>Nonpt_src_summary!I2012</f>
        <v>0</v>
      </c>
      <c r="H2012" s="124">
        <f>Nonpt_src_summary!J2012</f>
        <v>0.46399499999999999</v>
      </c>
      <c r="I2012" s="124">
        <f>Nonpt_src_summary!K2012</f>
        <v>0</v>
      </c>
      <c r="J2012" s="124">
        <f>Nonpt_src_summary!L2012</f>
        <v>0</v>
      </c>
      <c r="K2012" s="125">
        <f>Nonpt_src_summary!M2012</f>
        <v>0</v>
      </c>
    </row>
    <row r="2013" spans="1:11">
      <c r="A2013" s="31" t="s">
        <v>151</v>
      </c>
      <c r="B2013" s="31" t="str">
        <f>Nonpt_src_summary!B2013</f>
        <v>Non-tribal</v>
      </c>
      <c r="C2013" s="31">
        <f>Nonpt_src_summary!E2013</f>
        <v>30</v>
      </c>
      <c r="D2013" s="31" t="str">
        <f>Nonpt_src_summary!F2013</f>
        <v>30079</v>
      </c>
      <c r="E2013" s="31" t="str">
        <f>Nonpt_src_summary!G2013</f>
        <v>2310011503</v>
      </c>
      <c r="F2013" s="31" t="str">
        <f>Nonpt_src_summary!H2013</f>
        <v>Nonpoint Fugitives</v>
      </c>
      <c r="G2013" s="160">
        <f>Nonpt_src_summary!I2013</f>
        <v>0</v>
      </c>
      <c r="H2013" s="124">
        <f>Nonpt_src_summary!J2013</f>
        <v>0.192278</v>
      </c>
      <c r="I2013" s="124">
        <f>Nonpt_src_summary!K2013</f>
        <v>0</v>
      </c>
      <c r="J2013" s="124">
        <f>Nonpt_src_summary!L2013</f>
        <v>0</v>
      </c>
      <c r="K2013" s="125">
        <f>Nonpt_src_summary!M2013</f>
        <v>0</v>
      </c>
    </row>
    <row r="2014" spans="1:11">
      <c r="A2014" s="31" t="s">
        <v>151</v>
      </c>
      <c r="B2014" s="31" t="str">
        <f>Nonpt_src_summary!B2014</f>
        <v>Non-tribal</v>
      </c>
      <c r="C2014" s="31">
        <f>Nonpt_src_summary!E2014</f>
        <v>30</v>
      </c>
      <c r="D2014" s="31" t="str">
        <f>Nonpt_src_summary!F2014</f>
        <v>30079</v>
      </c>
      <c r="E2014" s="31" t="str">
        <f>Nonpt_src_summary!G2014</f>
        <v>2310011505</v>
      </c>
      <c r="F2014" s="31" t="str">
        <f>Nonpt_src_summary!H2014</f>
        <v>Nonpoint Fugitives</v>
      </c>
      <c r="G2014" s="160">
        <f>Nonpt_src_summary!I2014</f>
        <v>0</v>
      </c>
      <c r="H2014" s="124">
        <f>Nonpt_src_summary!J2014</f>
        <v>6.3329199999999997</v>
      </c>
      <c r="I2014" s="124">
        <f>Nonpt_src_summary!K2014</f>
        <v>0</v>
      </c>
      <c r="J2014" s="124">
        <f>Nonpt_src_summary!L2014</f>
        <v>0</v>
      </c>
      <c r="K2014" s="125">
        <f>Nonpt_src_summary!M2014</f>
        <v>0</v>
      </c>
    </row>
    <row r="2015" spans="1:11">
      <c r="A2015" s="31" t="s">
        <v>151</v>
      </c>
      <c r="B2015" s="31" t="str">
        <f>Nonpt_src_summary!B2015</f>
        <v>Non-tribal</v>
      </c>
      <c r="C2015" s="31">
        <f>Nonpt_src_summary!E2015</f>
        <v>30</v>
      </c>
      <c r="D2015" s="31" t="str">
        <f>Nonpt_src_summary!F2015</f>
        <v>30079</v>
      </c>
      <c r="E2015" s="31" t="str">
        <f>Nonpt_src_summary!G2015</f>
        <v>2310021501</v>
      </c>
      <c r="F2015" s="31" t="str">
        <f>Nonpt_src_summary!H2015</f>
        <v>Nonpoint Fugitives</v>
      </c>
      <c r="G2015" s="160">
        <f>Nonpt_src_summary!I2015</f>
        <v>0</v>
      </c>
      <c r="H2015" s="124">
        <f>Nonpt_src_summary!J2015</f>
        <v>0</v>
      </c>
      <c r="I2015" s="124">
        <f>Nonpt_src_summary!K2015</f>
        <v>0</v>
      </c>
      <c r="J2015" s="124">
        <f>Nonpt_src_summary!L2015</f>
        <v>0</v>
      </c>
      <c r="K2015" s="125">
        <f>Nonpt_src_summary!M2015</f>
        <v>0</v>
      </c>
    </row>
    <row r="2016" spans="1:11">
      <c r="A2016" s="31" t="s">
        <v>151</v>
      </c>
      <c r="B2016" s="31" t="str">
        <f>Nonpt_src_summary!B2016</f>
        <v>Non-tribal</v>
      </c>
      <c r="C2016" s="31">
        <f>Nonpt_src_summary!E2016</f>
        <v>30</v>
      </c>
      <c r="D2016" s="31" t="str">
        <f>Nonpt_src_summary!F2016</f>
        <v>30079</v>
      </c>
      <c r="E2016" s="31" t="str">
        <f>Nonpt_src_summary!G2016</f>
        <v>2310021502</v>
      </c>
      <c r="F2016" s="31" t="str">
        <f>Nonpt_src_summary!H2016</f>
        <v>Nonpoint Fugitives</v>
      </c>
      <c r="G2016" s="160">
        <f>Nonpt_src_summary!I2016</f>
        <v>0</v>
      </c>
      <c r="H2016" s="124">
        <f>Nonpt_src_summary!J2016</f>
        <v>0</v>
      </c>
      <c r="I2016" s="124">
        <f>Nonpt_src_summary!K2016</f>
        <v>0</v>
      </c>
      <c r="J2016" s="124">
        <f>Nonpt_src_summary!L2016</f>
        <v>0</v>
      </c>
      <c r="K2016" s="125">
        <f>Nonpt_src_summary!M2016</f>
        <v>0</v>
      </c>
    </row>
    <row r="2017" spans="1:11">
      <c r="A2017" s="31" t="s">
        <v>151</v>
      </c>
      <c r="B2017" s="31" t="str">
        <f>Nonpt_src_summary!B2017</f>
        <v>Non-tribal</v>
      </c>
      <c r="C2017" s="31">
        <f>Nonpt_src_summary!E2017</f>
        <v>30</v>
      </c>
      <c r="D2017" s="31" t="str">
        <f>Nonpt_src_summary!F2017</f>
        <v>30079</v>
      </c>
      <c r="E2017" s="31" t="str">
        <f>Nonpt_src_summary!G2017</f>
        <v>2310021503</v>
      </c>
      <c r="F2017" s="31" t="str">
        <f>Nonpt_src_summary!H2017</f>
        <v>Nonpoint Fugitives</v>
      </c>
      <c r="G2017" s="160">
        <f>Nonpt_src_summary!I2017</f>
        <v>0</v>
      </c>
      <c r="H2017" s="124">
        <f>Nonpt_src_summary!J2017</f>
        <v>0</v>
      </c>
      <c r="I2017" s="124">
        <f>Nonpt_src_summary!K2017</f>
        <v>0</v>
      </c>
      <c r="J2017" s="124">
        <f>Nonpt_src_summary!L2017</f>
        <v>0</v>
      </c>
      <c r="K2017" s="125">
        <f>Nonpt_src_summary!M2017</f>
        <v>0</v>
      </c>
    </row>
    <row r="2018" spans="1:11">
      <c r="A2018" s="31" t="s">
        <v>151</v>
      </c>
      <c r="B2018" s="31" t="str">
        <f>Nonpt_src_summary!B2018</f>
        <v>Non-tribal</v>
      </c>
      <c r="C2018" s="31">
        <f>Nonpt_src_summary!E2018</f>
        <v>30</v>
      </c>
      <c r="D2018" s="31" t="str">
        <f>Nonpt_src_summary!F2018</f>
        <v>30079</v>
      </c>
      <c r="E2018" s="31" t="str">
        <f>Nonpt_src_summary!G2018</f>
        <v>2310021505</v>
      </c>
      <c r="F2018" s="31" t="str">
        <f>Nonpt_src_summary!H2018</f>
        <v>Nonpoint Fugitives</v>
      </c>
      <c r="G2018" s="160">
        <f>Nonpt_src_summary!I2018</f>
        <v>0</v>
      </c>
      <c r="H2018" s="124">
        <f>Nonpt_src_summary!J2018</f>
        <v>0</v>
      </c>
      <c r="I2018" s="124">
        <f>Nonpt_src_summary!K2018</f>
        <v>0</v>
      </c>
      <c r="J2018" s="124">
        <f>Nonpt_src_summary!L2018</f>
        <v>0</v>
      </c>
      <c r="K2018" s="125">
        <f>Nonpt_src_summary!M2018</f>
        <v>0</v>
      </c>
    </row>
    <row r="2019" spans="1:11">
      <c r="A2019" s="31" t="s">
        <v>151</v>
      </c>
      <c r="B2019" s="31" t="str">
        <f>Nonpt_src_summary!B2019</f>
        <v>Non-tribal</v>
      </c>
      <c r="C2019" s="31">
        <f>Nonpt_src_summary!E2019</f>
        <v>30</v>
      </c>
      <c r="D2019" s="31" t="str">
        <f>Nonpt_src_summary!F2019</f>
        <v>30079</v>
      </c>
      <c r="E2019" s="31" t="str">
        <f>Nonpt_src_summary!G2019</f>
        <v>2310021506</v>
      </c>
      <c r="F2019" s="31" t="str">
        <f>Nonpt_src_summary!H2019</f>
        <v>Nonpoint Fugitives</v>
      </c>
      <c r="G2019" s="160">
        <f>Nonpt_src_summary!I2019</f>
        <v>0</v>
      </c>
      <c r="H2019" s="124">
        <f>Nonpt_src_summary!J2019</f>
        <v>0</v>
      </c>
      <c r="I2019" s="124">
        <f>Nonpt_src_summary!K2019</f>
        <v>0</v>
      </c>
      <c r="J2019" s="124">
        <f>Nonpt_src_summary!L2019</f>
        <v>0</v>
      </c>
      <c r="K2019" s="125">
        <f>Nonpt_src_summary!M2019</f>
        <v>0</v>
      </c>
    </row>
    <row r="2020" spans="1:11">
      <c r="A2020" s="31" t="s">
        <v>151</v>
      </c>
      <c r="B2020" s="31" t="str">
        <f>Nonpt_src_summary!B2020</f>
        <v>Non-tribal</v>
      </c>
      <c r="C2020" s="31">
        <f>Nonpt_src_summary!E2020</f>
        <v>30</v>
      </c>
      <c r="D2020" s="31" t="str">
        <f>Nonpt_src_summary!F2020</f>
        <v>30079</v>
      </c>
      <c r="E2020" s="31" t="str">
        <f>Nonpt_src_summary!G2020</f>
        <v>2310023511</v>
      </c>
      <c r="F2020" s="31" t="str">
        <f>Nonpt_src_summary!H2020</f>
        <v>Nonpoint Fugitives</v>
      </c>
      <c r="G2020" s="160">
        <f>Nonpt_src_summary!I2020</f>
        <v>0</v>
      </c>
      <c r="H2020" s="124">
        <f>Nonpt_src_summary!J2020</f>
        <v>0</v>
      </c>
      <c r="I2020" s="124">
        <f>Nonpt_src_summary!K2020</f>
        <v>0</v>
      </c>
      <c r="J2020" s="124">
        <f>Nonpt_src_summary!L2020</f>
        <v>0</v>
      </c>
      <c r="K2020" s="125">
        <f>Nonpt_src_summary!M2020</f>
        <v>0</v>
      </c>
    </row>
    <row r="2021" spans="1:11">
      <c r="A2021" s="31" t="s">
        <v>151</v>
      </c>
      <c r="B2021" s="31" t="str">
        <f>Nonpt_src_summary!B2021</f>
        <v>Non-tribal</v>
      </c>
      <c r="C2021" s="31">
        <f>Nonpt_src_summary!E2021</f>
        <v>30</v>
      </c>
      <c r="D2021" s="31" t="str">
        <f>Nonpt_src_summary!F2021</f>
        <v>30079</v>
      </c>
      <c r="E2021" s="31" t="str">
        <f>Nonpt_src_summary!G2021</f>
        <v>2310023512</v>
      </c>
      <c r="F2021" s="31" t="str">
        <f>Nonpt_src_summary!H2021</f>
        <v>Nonpoint Fugitives</v>
      </c>
      <c r="G2021" s="160">
        <f>Nonpt_src_summary!I2021</f>
        <v>0</v>
      </c>
      <c r="H2021" s="124">
        <f>Nonpt_src_summary!J2021</f>
        <v>0</v>
      </c>
      <c r="I2021" s="124">
        <f>Nonpt_src_summary!K2021</f>
        <v>0</v>
      </c>
      <c r="J2021" s="124">
        <f>Nonpt_src_summary!L2021</f>
        <v>0</v>
      </c>
      <c r="K2021" s="125">
        <f>Nonpt_src_summary!M2021</f>
        <v>0</v>
      </c>
    </row>
    <row r="2022" spans="1:11">
      <c r="A2022" s="31" t="s">
        <v>151</v>
      </c>
      <c r="B2022" s="31" t="str">
        <f>Nonpt_src_summary!B2022</f>
        <v>Non-tribal</v>
      </c>
      <c r="C2022" s="31">
        <f>Nonpt_src_summary!E2022</f>
        <v>30</v>
      </c>
      <c r="D2022" s="31" t="str">
        <f>Nonpt_src_summary!F2022</f>
        <v>30079</v>
      </c>
      <c r="E2022" s="31" t="str">
        <f>Nonpt_src_summary!G2022</f>
        <v>2310023513</v>
      </c>
      <c r="F2022" s="31" t="str">
        <f>Nonpt_src_summary!H2022</f>
        <v>Nonpoint Fugitives</v>
      </c>
      <c r="G2022" s="160">
        <f>Nonpt_src_summary!I2022</f>
        <v>0</v>
      </c>
      <c r="H2022" s="124">
        <f>Nonpt_src_summary!J2022</f>
        <v>0</v>
      </c>
      <c r="I2022" s="124">
        <f>Nonpt_src_summary!K2022</f>
        <v>0</v>
      </c>
      <c r="J2022" s="124">
        <f>Nonpt_src_summary!L2022</f>
        <v>0</v>
      </c>
      <c r="K2022" s="125">
        <f>Nonpt_src_summary!M2022</f>
        <v>0</v>
      </c>
    </row>
    <row r="2023" spans="1:11">
      <c r="A2023" s="31" t="s">
        <v>151</v>
      </c>
      <c r="B2023" s="31" t="str">
        <f>Nonpt_src_summary!B2023</f>
        <v>Non-tribal</v>
      </c>
      <c r="C2023" s="31">
        <f>Nonpt_src_summary!E2023</f>
        <v>30</v>
      </c>
      <c r="D2023" s="31" t="str">
        <f>Nonpt_src_summary!F2023</f>
        <v>30079</v>
      </c>
      <c r="E2023" s="31" t="str">
        <f>Nonpt_src_summary!G2023</f>
        <v>2310023515</v>
      </c>
      <c r="F2023" s="31" t="str">
        <f>Nonpt_src_summary!H2023</f>
        <v>Nonpoint Fugitives</v>
      </c>
      <c r="G2023" s="160">
        <f>Nonpt_src_summary!I2023</f>
        <v>0</v>
      </c>
      <c r="H2023" s="124">
        <f>Nonpt_src_summary!J2023</f>
        <v>0</v>
      </c>
      <c r="I2023" s="124">
        <f>Nonpt_src_summary!K2023</f>
        <v>0</v>
      </c>
      <c r="J2023" s="124">
        <f>Nonpt_src_summary!L2023</f>
        <v>0</v>
      </c>
      <c r="K2023" s="125">
        <f>Nonpt_src_summary!M2023</f>
        <v>0</v>
      </c>
    </row>
    <row r="2024" spans="1:11">
      <c r="A2024" s="31" t="s">
        <v>151</v>
      </c>
      <c r="B2024" s="31" t="str">
        <f>Nonpt_src_summary!B2024</f>
        <v>Non-tribal</v>
      </c>
      <c r="C2024" s="31">
        <f>Nonpt_src_summary!E2024</f>
        <v>30</v>
      </c>
      <c r="D2024" s="31" t="str">
        <f>Nonpt_src_summary!F2024</f>
        <v>30079</v>
      </c>
      <c r="E2024" s="31" t="str">
        <f>Nonpt_src_summary!G2024</f>
        <v>2310023516</v>
      </c>
      <c r="F2024" s="31" t="str">
        <f>Nonpt_src_summary!H2024</f>
        <v>Nonpoint Fugitives</v>
      </c>
      <c r="G2024" s="160">
        <f>Nonpt_src_summary!I2024</f>
        <v>0</v>
      </c>
      <c r="H2024" s="124">
        <f>Nonpt_src_summary!J2024</f>
        <v>0</v>
      </c>
      <c r="I2024" s="124">
        <f>Nonpt_src_summary!K2024</f>
        <v>0</v>
      </c>
      <c r="J2024" s="124">
        <f>Nonpt_src_summary!L2024</f>
        <v>0</v>
      </c>
      <c r="K2024" s="125">
        <f>Nonpt_src_summary!M2024</f>
        <v>0</v>
      </c>
    </row>
    <row r="2025" spans="1:11">
      <c r="A2025" s="31" t="s">
        <v>151</v>
      </c>
      <c r="B2025" s="31" t="str">
        <f>Nonpt_src_summary!B2025</f>
        <v>Non-tribal</v>
      </c>
      <c r="C2025" s="31">
        <f>Nonpt_src_summary!E2025</f>
        <v>38</v>
      </c>
      <c r="D2025" s="31" t="str">
        <f>Nonpt_src_summary!F2025</f>
        <v>38075</v>
      </c>
      <c r="E2025" s="31" t="str">
        <f>Nonpt_src_summary!G2025</f>
        <v>2310011501</v>
      </c>
      <c r="F2025" s="31" t="str">
        <f>Nonpt_src_summary!H2025</f>
        <v>Nonpoint Fugitives</v>
      </c>
      <c r="G2025" s="160">
        <f>Nonpt_src_summary!I2025</f>
        <v>0</v>
      </c>
      <c r="H2025" s="124">
        <f>Nonpt_src_summary!J2025</f>
        <v>21.0473</v>
      </c>
      <c r="I2025" s="124">
        <f>Nonpt_src_summary!K2025</f>
        <v>0</v>
      </c>
      <c r="J2025" s="124">
        <f>Nonpt_src_summary!L2025</f>
        <v>0</v>
      </c>
      <c r="K2025" s="125">
        <f>Nonpt_src_summary!M2025</f>
        <v>0</v>
      </c>
    </row>
    <row r="2026" spans="1:11">
      <c r="A2026" s="31" t="s">
        <v>151</v>
      </c>
      <c r="B2026" s="31" t="str">
        <f>Nonpt_src_summary!B2026</f>
        <v>Non-tribal</v>
      </c>
      <c r="C2026" s="31">
        <f>Nonpt_src_summary!E2026</f>
        <v>38</v>
      </c>
      <c r="D2026" s="31" t="str">
        <f>Nonpt_src_summary!F2026</f>
        <v>38075</v>
      </c>
      <c r="E2026" s="31" t="str">
        <f>Nonpt_src_summary!G2026</f>
        <v>2310011502</v>
      </c>
      <c r="F2026" s="31" t="str">
        <f>Nonpt_src_summary!H2026</f>
        <v>Nonpoint Fugitives</v>
      </c>
      <c r="G2026" s="160">
        <f>Nonpt_src_summary!I2026</f>
        <v>0</v>
      </c>
      <c r="H2026" s="124">
        <f>Nonpt_src_summary!J2026</f>
        <v>10.3239</v>
      </c>
      <c r="I2026" s="124">
        <f>Nonpt_src_summary!K2026</f>
        <v>0</v>
      </c>
      <c r="J2026" s="124">
        <f>Nonpt_src_summary!L2026</f>
        <v>0</v>
      </c>
      <c r="K2026" s="125">
        <f>Nonpt_src_summary!M2026</f>
        <v>0</v>
      </c>
    </row>
    <row r="2027" spans="1:11">
      <c r="A2027" s="31" t="s">
        <v>151</v>
      </c>
      <c r="B2027" s="31" t="str">
        <f>Nonpt_src_summary!B2027</f>
        <v>Non-tribal</v>
      </c>
      <c r="C2027" s="31">
        <f>Nonpt_src_summary!E2027</f>
        <v>38</v>
      </c>
      <c r="D2027" s="31" t="str">
        <f>Nonpt_src_summary!F2027</f>
        <v>38075</v>
      </c>
      <c r="E2027" s="31" t="str">
        <f>Nonpt_src_summary!G2027</f>
        <v>2310011503</v>
      </c>
      <c r="F2027" s="31" t="str">
        <f>Nonpt_src_summary!H2027</f>
        <v>Nonpoint Fugitives</v>
      </c>
      <c r="G2027" s="160">
        <f>Nonpt_src_summary!I2027</f>
        <v>0</v>
      </c>
      <c r="H2027" s="124">
        <f>Nonpt_src_summary!J2027</f>
        <v>4.2781900000000004</v>
      </c>
      <c r="I2027" s="124">
        <f>Nonpt_src_summary!K2027</f>
        <v>0</v>
      </c>
      <c r="J2027" s="124">
        <f>Nonpt_src_summary!L2027</f>
        <v>0</v>
      </c>
      <c r="K2027" s="125">
        <f>Nonpt_src_summary!M2027</f>
        <v>0</v>
      </c>
    </row>
    <row r="2028" spans="1:11">
      <c r="A2028" s="31" t="s">
        <v>151</v>
      </c>
      <c r="B2028" s="31" t="str">
        <f>Nonpt_src_summary!B2028</f>
        <v>Non-tribal</v>
      </c>
      <c r="C2028" s="31">
        <f>Nonpt_src_summary!E2028</f>
        <v>38</v>
      </c>
      <c r="D2028" s="31" t="str">
        <f>Nonpt_src_summary!F2028</f>
        <v>38075</v>
      </c>
      <c r="E2028" s="31" t="str">
        <f>Nonpt_src_summary!G2028</f>
        <v>2310011505</v>
      </c>
      <c r="F2028" s="31" t="str">
        <f>Nonpt_src_summary!H2028</f>
        <v>Nonpoint Fugitives</v>
      </c>
      <c r="G2028" s="160">
        <f>Nonpt_src_summary!I2028</f>
        <v>0</v>
      </c>
      <c r="H2028" s="124">
        <f>Nonpt_src_summary!J2028</f>
        <v>140.90700000000001</v>
      </c>
      <c r="I2028" s="124">
        <f>Nonpt_src_summary!K2028</f>
        <v>0</v>
      </c>
      <c r="J2028" s="124">
        <f>Nonpt_src_summary!L2028</f>
        <v>0</v>
      </c>
      <c r="K2028" s="125">
        <f>Nonpt_src_summary!M2028</f>
        <v>0</v>
      </c>
    </row>
    <row r="2029" spans="1:11">
      <c r="A2029" s="31" t="s">
        <v>151</v>
      </c>
      <c r="B2029" s="31" t="str">
        <f>Nonpt_src_summary!B2029</f>
        <v>Non-tribal</v>
      </c>
      <c r="C2029" s="31">
        <f>Nonpt_src_summary!E2029</f>
        <v>38</v>
      </c>
      <c r="D2029" s="31" t="str">
        <f>Nonpt_src_summary!F2029</f>
        <v>38075</v>
      </c>
      <c r="E2029" s="31" t="str">
        <f>Nonpt_src_summary!G2029</f>
        <v>2310021501</v>
      </c>
      <c r="F2029" s="31" t="str">
        <f>Nonpt_src_summary!H2029</f>
        <v>Nonpoint Fugitives</v>
      </c>
      <c r="G2029" s="160">
        <f>Nonpt_src_summary!I2029</f>
        <v>0</v>
      </c>
      <c r="H2029" s="124">
        <f>Nonpt_src_summary!J2029</f>
        <v>0</v>
      </c>
      <c r="I2029" s="124">
        <f>Nonpt_src_summary!K2029</f>
        <v>0</v>
      </c>
      <c r="J2029" s="124">
        <f>Nonpt_src_summary!L2029</f>
        <v>0</v>
      </c>
      <c r="K2029" s="125">
        <f>Nonpt_src_summary!M2029</f>
        <v>0</v>
      </c>
    </row>
    <row r="2030" spans="1:11">
      <c r="A2030" s="31" t="s">
        <v>151</v>
      </c>
      <c r="B2030" s="31" t="str">
        <f>Nonpt_src_summary!B2030</f>
        <v>Non-tribal</v>
      </c>
      <c r="C2030" s="31">
        <f>Nonpt_src_summary!E2030</f>
        <v>38</v>
      </c>
      <c r="D2030" s="31" t="str">
        <f>Nonpt_src_summary!F2030</f>
        <v>38075</v>
      </c>
      <c r="E2030" s="31" t="str">
        <f>Nonpt_src_summary!G2030</f>
        <v>2310021502</v>
      </c>
      <c r="F2030" s="31" t="str">
        <f>Nonpt_src_summary!H2030</f>
        <v>Nonpoint Fugitives</v>
      </c>
      <c r="G2030" s="160">
        <f>Nonpt_src_summary!I2030</f>
        <v>0</v>
      </c>
      <c r="H2030" s="124">
        <f>Nonpt_src_summary!J2030</f>
        <v>0</v>
      </c>
      <c r="I2030" s="124">
        <f>Nonpt_src_summary!K2030</f>
        <v>0</v>
      </c>
      <c r="J2030" s="124">
        <f>Nonpt_src_summary!L2030</f>
        <v>0</v>
      </c>
      <c r="K2030" s="125">
        <f>Nonpt_src_summary!M2030</f>
        <v>0</v>
      </c>
    </row>
    <row r="2031" spans="1:11">
      <c r="A2031" s="31" t="s">
        <v>151</v>
      </c>
      <c r="B2031" s="31" t="str">
        <f>Nonpt_src_summary!B2031</f>
        <v>Non-tribal</v>
      </c>
      <c r="C2031" s="31">
        <f>Nonpt_src_summary!E2031</f>
        <v>38</v>
      </c>
      <c r="D2031" s="31" t="str">
        <f>Nonpt_src_summary!F2031</f>
        <v>38075</v>
      </c>
      <c r="E2031" s="31" t="str">
        <f>Nonpt_src_summary!G2031</f>
        <v>2310021503</v>
      </c>
      <c r="F2031" s="31" t="str">
        <f>Nonpt_src_summary!H2031</f>
        <v>Nonpoint Fugitives</v>
      </c>
      <c r="G2031" s="160">
        <f>Nonpt_src_summary!I2031</f>
        <v>0</v>
      </c>
      <c r="H2031" s="124">
        <f>Nonpt_src_summary!J2031</f>
        <v>0</v>
      </c>
      <c r="I2031" s="124">
        <f>Nonpt_src_summary!K2031</f>
        <v>0</v>
      </c>
      <c r="J2031" s="124">
        <f>Nonpt_src_summary!L2031</f>
        <v>0</v>
      </c>
      <c r="K2031" s="125">
        <f>Nonpt_src_summary!M2031</f>
        <v>0</v>
      </c>
    </row>
    <row r="2032" spans="1:11">
      <c r="A2032" s="31" t="s">
        <v>151</v>
      </c>
      <c r="B2032" s="31" t="str">
        <f>Nonpt_src_summary!B2032</f>
        <v>Non-tribal</v>
      </c>
      <c r="C2032" s="31">
        <f>Nonpt_src_summary!E2032</f>
        <v>38</v>
      </c>
      <c r="D2032" s="31" t="str">
        <f>Nonpt_src_summary!F2032</f>
        <v>38075</v>
      </c>
      <c r="E2032" s="31" t="str">
        <f>Nonpt_src_summary!G2032</f>
        <v>2310021505</v>
      </c>
      <c r="F2032" s="31" t="str">
        <f>Nonpt_src_summary!H2032</f>
        <v>Nonpoint Fugitives</v>
      </c>
      <c r="G2032" s="160">
        <f>Nonpt_src_summary!I2032</f>
        <v>0</v>
      </c>
      <c r="H2032" s="124">
        <f>Nonpt_src_summary!J2032</f>
        <v>0</v>
      </c>
      <c r="I2032" s="124">
        <f>Nonpt_src_summary!K2032</f>
        <v>0</v>
      </c>
      <c r="J2032" s="124">
        <f>Nonpt_src_summary!L2032</f>
        <v>0</v>
      </c>
      <c r="K2032" s="125">
        <f>Nonpt_src_summary!M2032</f>
        <v>0</v>
      </c>
    </row>
    <row r="2033" spans="1:11">
      <c r="A2033" s="31" t="s">
        <v>151</v>
      </c>
      <c r="B2033" s="31" t="str">
        <f>Nonpt_src_summary!B2033</f>
        <v>Non-tribal</v>
      </c>
      <c r="C2033" s="31">
        <f>Nonpt_src_summary!E2033</f>
        <v>38</v>
      </c>
      <c r="D2033" s="31" t="str">
        <f>Nonpt_src_summary!F2033</f>
        <v>38075</v>
      </c>
      <c r="E2033" s="31" t="str">
        <f>Nonpt_src_summary!G2033</f>
        <v>2310021506</v>
      </c>
      <c r="F2033" s="31" t="str">
        <f>Nonpt_src_summary!H2033</f>
        <v>Nonpoint Fugitives</v>
      </c>
      <c r="G2033" s="160">
        <f>Nonpt_src_summary!I2033</f>
        <v>0</v>
      </c>
      <c r="H2033" s="124">
        <f>Nonpt_src_summary!J2033</f>
        <v>0</v>
      </c>
      <c r="I2033" s="124">
        <f>Nonpt_src_summary!K2033</f>
        <v>0</v>
      </c>
      <c r="J2033" s="124">
        <f>Nonpt_src_summary!L2033</f>
        <v>0</v>
      </c>
      <c r="K2033" s="125">
        <f>Nonpt_src_summary!M2033</f>
        <v>0</v>
      </c>
    </row>
    <row r="2034" spans="1:11">
      <c r="A2034" s="31" t="s">
        <v>151</v>
      </c>
      <c r="B2034" s="31" t="str">
        <f>Nonpt_src_summary!B2034</f>
        <v>Non-tribal</v>
      </c>
      <c r="C2034" s="31">
        <f>Nonpt_src_summary!E2034</f>
        <v>38</v>
      </c>
      <c r="D2034" s="31" t="str">
        <f>Nonpt_src_summary!F2034</f>
        <v>38075</v>
      </c>
      <c r="E2034" s="31" t="str">
        <f>Nonpt_src_summary!G2034</f>
        <v>2310023511</v>
      </c>
      <c r="F2034" s="31" t="str">
        <f>Nonpt_src_summary!H2034</f>
        <v>Nonpoint Fugitives</v>
      </c>
      <c r="G2034" s="160">
        <f>Nonpt_src_summary!I2034</f>
        <v>0</v>
      </c>
      <c r="H2034" s="124">
        <f>Nonpt_src_summary!J2034</f>
        <v>0</v>
      </c>
      <c r="I2034" s="124">
        <f>Nonpt_src_summary!K2034</f>
        <v>0</v>
      </c>
      <c r="J2034" s="124">
        <f>Nonpt_src_summary!L2034</f>
        <v>0</v>
      </c>
      <c r="K2034" s="125">
        <f>Nonpt_src_summary!M2034</f>
        <v>0</v>
      </c>
    </row>
    <row r="2035" spans="1:11">
      <c r="A2035" s="31" t="s">
        <v>151</v>
      </c>
      <c r="B2035" s="31" t="str">
        <f>Nonpt_src_summary!B2035</f>
        <v>Non-tribal</v>
      </c>
      <c r="C2035" s="31">
        <f>Nonpt_src_summary!E2035</f>
        <v>38</v>
      </c>
      <c r="D2035" s="31" t="str">
        <f>Nonpt_src_summary!F2035</f>
        <v>38075</v>
      </c>
      <c r="E2035" s="31" t="str">
        <f>Nonpt_src_summary!G2035</f>
        <v>2310023512</v>
      </c>
      <c r="F2035" s="31" t="str">
        <f>Nonpt_src_summary!H2035</f>
        <v>Nonpoint Fugitives</v>
      </c>
      <c r="G2035" s="160">
        <f>Nonpt_src_summary!I2035</f>
        <v>0</v>
      </c>
      <c r="H2035" s="124">
        <f>Nonpt_src_summary!J2035</f>
        <v>0</v>
      </c>
      <c r="I2035" s="124">
        <f>Nonpt_src_summary!K2035</f>
        <v>0</v>
      </c>
      <c r="J2035" s="124">
        <f>Nonpt_src_summary!L2035</f>
        <v>0</v>
      </c>
      <c r="K2035" s="125">
        <f>Nonpt_src_summary!M2035</f>
        <v>0</v>
      </c>
    </row>
    <row r="2036" spans="1:11">
      <c r="A2036" s="31" t="s">
        <v>151</v>
      </c>
      <c r="B2036" s="31" t="str">
        <f>Nonpt_src_summary!B2036</f>
        <v>Non-tribal</v>
      </c>
      <c r="C2036" s="31">
        <f>Nonpt_src_summary!E2036</f>
        <v>38</v>
      </c>
      <c r="D2036" s="31" t="str">
        <f>Nonpt_src_summary!F2036</f>
        <v>38075</v>
      </c>
      <c r="E2036" s="31" t="str">
        <f>Nonpt_src_summary!G2036</f>
        <v>2310023513</v>
      </c>
      <c r="F2036" s="31" t="str">
        <f>Nonpt_src_summary!H2036</f>
        <v>Nonpoint Fugitives</v>
      </c>
      <c r="G2036" s="160">
        <f>Nonpt_src_summary!I2036</f>
        <v>0</v>
      </c>
      <c r="H2036" s="124">
        <f>Nonpt_src_summary!J2036</f>
        <v>0</v>
      </c>
      <c r="I2036" s="124">
        <f>Nonpt_src_summary!K2036</f>
        <v>0</v>
      </c>
      <c r="J2036" s="124">
        <f>Nonpt_src_summary!L2036</f>
        <v>0</v>
      </c>
      <c r="K2036" s="125">
        <f>Nonpt_src_summary!M2036</f>
        <v>0</v>
      </c>
    </row>
    <row r="2037" spans="1:11">
      <c r="A2037" s="31" t="s">
        <v>151</v>
      </c>
      <c r="B2037" s="31" t="str">
        <f>Nonpt_src_summary!B2037</f>
        <v>Non-tribal</v>
      </c>
      <c r="C2037" s="31">
        <f>Nonpt_src_summary!E2037</f>
        <v>38</v>
      </c>
      <c r="D2037" s="31" t="str">
        <f>Nonpt_src_summary!F2037</f>
        <v>38075</v>
      </c>
      <c r="E2037" s="31" t="str">
        <f>Nonpt_src_summary!G2037</f>
        <v>2310023515</v>
      </c>
      <c r="F2037" s="31" t="str">
        <f>Nonpt_src_summary!H2037</f>
        <v>Nonpoint Fugitives</v>
      </c>
      <c r="G2037" s="160">
        <f>Nonpt_src_summary!I2037</f>
        <v>0</v>
      </c>
      <c r="H2037" s="124">
        <f>Nonpt_src_summary!J2037</f>
        <v>0</v>
      </c>
      <c r="I2037" s="124">
        <f>Nonpt_src_summary!K2037</f>
        <v>0</v>
      </c>
      <c r="J2037" s="124">
        <f>Nonpt_src_summary!L2037</f>
        <v>0</v>
      </c>
      <c r="K2037" s="125">
        <f>Nonpt_src_summary!M2037</f>
        <v>0</v>
      </c>
    </row>
    <row r="2038" spans="1:11">
      <c r="A2038" s="31" t="s">
        <v>151</v>
      </c>
      <c r="B2038" s="31" t="str">
        <f>Nonpt_src_summary!B2038</f>
        <v>Non-tribal</v>
      </c>
      <c r="C2038" s="31">
        <f>Nonpt_src_summary!E2038</f>
        <v>38</v>
      </c>
      <c r="D2038" s="31" t="str">
        <f>Nonpt_src_summary!F2038</f>
        <v>38075</v>
      </c>
      <c r="E2038" s="31" t="str">
        <f>Nonpt_src_summary!G2038</f>
        <v>2310023516</v>
      </c>
      <c r="F2038" s="31" t="str">
        <f>Nonpt_src_summary!H2038</f>
        <v>Nonpoint Fugitives</v>
      </c>
      <c r="G2038" s="160">
        <f>Nonpt_src_summary!I2038</f>
        <v>0</v>
      </c>
      <c r="H2038" s="124">
        <f>Nonpt_src_summary!J2038</f>
        <v>0</v>
      </c>
      <c r="I2038" s="124">
        <f>Nonpt_src_summary!K2038</f>
        <v>0</v>
      </c>
      <c r="J2038" s="124">
        <f>Nonpt_src_summary!L2038</f>
        <v>0</v>
      </c>
      <c r="K2038" s="125">
        <f>Nonpt_src_summary!M2038</f>
        <v>0</v>
      </c>
    </row>
    <row r="2039" spans="1:11">
      <c r="A2039" s="31" t="s">
        <v>151</v>
      </c>
      <c r="B2039" s="31" t="str">
        <f>Nonpt_src_summary!B2039</f>
        <v>Non-tribal</v>
      </c>
      <c r="C2039" s="31">
        <f>Nonpt_src_summary!E2039</f>
        <v>30</v>
      </c>
      <c r="D2039" s="31" t="str">
        <f>Nonpt_src_summary!F2039</f>
        <v>30083</v>
      </c>
      <c r="E2039" s="31" t="str">
        <f>Nonpt_src_summary!G2039</f>
        <v>2310011501</v>
      </c>
      <c r="F2039" s="31" t="str">
        <f>Nonpt_src_summary!H2039</f>
        <v>Nonpoint Fugitives</v>
      </c>
      <c r="G2039" s="160">
        <f>Nonpt_src_summary!I2039</f>
        <v>0</v>
      </c>
      <c r="H2039" s="124">
        <f>Nonpt_src_summary!J2039</f>
        <v>91.914400000000001</v>
      </c>
      <c r="I2039" s="124">
        <f>Nonpt_src_summary!K2039</f>
        <v>0</v>
      </c>
      <c r="J2039" s="124">
        <f>Nonpt_src_summary!L2039</f>
        <v>0</v>
      </c>
      <c r="K2039" s="125">
        <f>Nonpt_src_summary!M2039</f>
        <v>0</v>
      </c>
    </row>
    <row r="2040" spans="1:11">
      <c r="A2040" s="31" t="s">
        <v>151</v>
      </c>
      <c r="B2040" s="31" t="str">
        <f>Nonpt_src_summary!B2040</f>
        <v>Non-tribal</v>
      </c>
      <c r="C2040" s="31">
        <f>Nonpt_src_summary!E2040</f>
        <v>30</v>
      </c>
      <c r="D2040" s="31" t="str">
        <f>Nonpt_src_summary!F2040</f>
        <v>30083</v>
      </c>
      <c r="E2040" s="31" t="str">
        <f>Nonpt_src_summary!G2040</f>
        <v>2310011502</v>
      </c>
      <c r="F2040" s="31" t="str">
        <f>Nonpt_src_summary!H2040</f>
        <v>Nonpoint Fugitives</v>
      </c>
      <c r="G2040" s="160">
        <f>Nonpt_src_summary!I2040</f>
        <v>0</v>
      </c>
      <c r="H2040" s="124">
        <f>Nonpt_src_summary!J2040</f>
        <v>45.084800000000001</v>
      </c>
      <c r="I2040" s="124">
        <f>Nonpt_src_summary!K2040</f>
        <v>0</v>
      </c>
      <c r="J2040" s="124">
        <f>Nonpt_src_summary!L2040</f>
        <v>0</v>
      </c>
      <c r="K2040" s="125">
        <f>Nonpt_src_summary!M2040</f>
        <v>0</v>
      </c>
    </row>
    <row r="2041" spans="1:11">
      <c r="A2041" s="31" t="s">
        <v>151</v>
      </c>
      <c r="B2041" s="31" t="str">
        <f>Nonpt_src_summary!B2041</f>
        <v>Non-tribal</v>
      </c>
      <c r="C2041" s="31">
        <f>Nonpt_src_summary!E2041</f>
        <v>30</v>
      </c>
      <c r="D2041" s="31" t="str">
        <f>Nonpt_src_summary!F2041</f>
        <v>30083</v>
      </c>
      <c r="E2041" s="31" t="str">
        <f>Nonpt_src_summary!G2041</f>
        <v>2310011503</v>
      </c>
      <c r="F2041" s="31" t="str">
        <f>Nonpt_src_summary!H2041</f>
        <v>Nonpoint Fugitives</v>
      </c>
      <c r="G2041" s="160">
        <f>Nonpt_src_summary!I2041</f>
        <v>0</v>
      </c>
      <c r="H2041" s="124">
        <f>Nonpt_src_summary!J2041</f>
        <v>18.683</v>
      </c>
      <c r="I2041" s="124">
        <f>Nonpt_src_summary!K2041</f>
        <v>0</v>
      </c>
      <c r="J2041" s="124">
        <f>Nonpt_src_summary!L2041</f>
        <v>0</v>
      </c>
      <c r="K2041" s="125">
        <f>Nonpt_src_summary!M2041</f>
        <v>0</v>
      </c>
    </row>
    <row r="2042" spans="1:11">
      <c r="A2042" s="31" t="s">
        <v>151</v>
      </c>
      <c r="B2042" s="31" t="str">
        <f>Nonpt_src_summary!B2042</f>
        <v>Non-tribal</v>
      </c>
      <c r="C2042" s="31">
        <f>Nonpt_src_summary!E2042</f>
        <v>30</v>
      </c>
      <c r="D2042" s="31" t="str">
        <f>Nonpt_src_summary!F2042</f>
        <v>30083</v>
      </c>
      <c r="E2042" s="31" t="str">
        <f>Nonpt_src_summary!G2042</f>
        <v>2310011505</v>
      </c>
      <c r="F2042" s="31" t="str">
        <f>Nonpt_src_summary!H2042</f>
        <v>Nonpoint Fugitives</v>
      </c>
      <c r="G2042" s="160">
        <f>Nonpt_src_summary!I2042</f>
        <v>0</v>
      </c>
      <c r="H2042" s="124">
        <f>Nonpt_src_summary!J2042</f>
        <v>615.34799999999996</v>
      </c>
      <c r="I2042" s="124">
        <f>Nonpt_src_summary!K2042</f>
        <v>0</v>
      </c>
      <c r="J2042" s="124">
        <f>Nonpt_src_summary!L2042</f>
        <v>0</v>
      </c>
      <c r="K2042" s="125">
        <f>Nonpt_src_summary!M2042</f>
        <v>0</v>
      </c>
    </row>
    <row r="2043" spans="1:11">
      <c r="A2043" s="31" t="s">
        <v>151</v>
      </c>
      <c r="B2043" s="31" t="str">
        <f>Nonpt_src_summary!B2043</f>
        <v>Non-tribal</v>
      </c>
      <c r="C2043" s="31">
        <f>Nonpt_src_summary!E2043</f>
        <v>30</v>
      </c>
      <c r="D2043" s="31" t="str">
        <f>Nonpt_src_summary!F2043</f>
        <v>30083</v>
      </c>
      <c r="E2043" s="31" t="str">
        <f>Nonpt_src_summary!G2043</f>
        <v>2310021501</v>
      </c>
      <c r="F2043" s="31" t="str">
        <f>Nonpt_src_summary!H2043</f>
        <v>Nonpoint Fugitives</v>
      </c>
      <c r="G2043" s="160">
        <f>Nonpt_src_summary!I2043</f>
        <v>0</v>
      </c>
      <c r="H2043" s="124">
        <f>Nonpt_src_summary!J2043</f>
        <v>7.8828800000000004E-2</v>
      </c>
      <c r="I2043" s="124">
        <f>Nonpt_src_summary!K2043</f>
        <v>0</v>
      </c>
      <c r="J2043" s="124">
        <f>Nonpt_src_summary!L2043</f>
        <v>0</v>
      </c>
      <c r="K2043" s="125">
        <f>Nonpt_src_summary!M2043</f>
        <v>0</v>
      </c>
    </row>
    <row r="2044" spans="1:11">
      <c r="A2044" s="31" t="s">
        <v>151</v>
      </c>
      <c r="B2044" s="31" t="str">
        <f>Nonpt_src_summary!B2044</f>
        <v>Non-tribal</v>
      </c>
      <c r="C2044" s="31">
        <f>Nonpt_src_summary!E2044</f>
        <v>30</v>
      </c>
      <c r="D2044" s="31" t="str">
        <f>Nonpt_src_summary!F2044</f>
        <v>30083</v>
      </c>
      <c r="E2044" s="31" t="str">
        <f>Nonpt_src_summary!G2044</f>
        <v>2310021502</v>
      </c>
      <c r="F2044" s="31" t="str">
        <f>Nonpt_src_summary!H2044</f>
        <v>Nonpoint Fugitives</v>
      </c>
      <c r="G2044" s="160">
        <f>Nonpt_src_summary!I2044</f>
        <v>0</v>
      </c>
      <c r="H2044" s="124">
        <f>Nonpt_src_summary!J2044</f>
        <v>3.8666199999999998E-2</v>
      </c>
      <c r="I2044" s="124">
        <f>Nonpt_src_summary!K2044</f>
        <v>0</v>
      </c>
      <c r="J2044" s="124">
        <f>Nonpt_src_summary!L2044</f>
        <v>0</v>
      </c>
      <c r="K2044" s="125">
        <f>Nonpt_src_summary!M2044</f>
        <v>0</v>
      </c>
    </row>
    <row r="2045" spans="1:11">
      <c r="A2045" s="31" t="s">
        <v>151</v>
      </c>
      <c r="B2045" s="31" t="str">
        <f>Nonpt_src_summary!B2045</f>
        <v>Non-tribal</v>
      </c>
      <c r="C2045" s="31">
        <f>Nonpt_src_summary!E2045</f>
        <v>30</v>
      </c>
      <c r="D2045" s="31" t="str">
        <f>Nonpt_src_summary!F2045</f>
        <v>30083</v>
      </c>
      <c r="E2045" s="31" t="str">
        <f>Nonpt_src_summary!G2045</f>
        <v>2310021503</v>
      </c>
      <c r="F2045" s="31" t="str">
        <f>Nonpt_src_summary!H2045</f>
        <v>Nonpoint Fugitives</v>
      </c>
      <c r="G2045" s="160">
        <f>Nonpt_src_summary!I2045</f>
        <v>0</v>
      </c>
      <c r="H2045" s="124">
        <f>Nonpt_src_summary!J2045</f>
        <v>1.6023200000000001E-2</v>
      </c>
      <c r="I2045" s="124">
        <f>Nonpt_src_summary!K2045</f>
        <v>0</v>
      </c>
      <c r="J2045" s="124">
        <f>Nonpt_src_summary!L2045</f>
        <v>0</v>
      </c>
      <c r="K2045" s="125">
        <f>Nonpt_src_summary!M2045</f>
        <v>0</v>
      </c>
    </row>
    <row r="2046" spans="1:11">
      <c r="A2046" s="31" t="s">
        <v>151</v>
      </c>
      <c r="B2046" s="31" t="str">
        <f>Nonpt_src_summary!B2046</f>
        <v>Non-tribal</v>
      </c>
      <c r="C2046" s="31">
        <f>Nonpt_src_summary!E2046</f>
        <v>30</v>
      </c>
      <c r="D2046" s="31" t="str">
        <f>Nonpt_src_summary!F2046</f>
        <v>30083</v>
      </c>
      <c r="E2046" s="31" t="str">
        <f>Nonpt_src_summary!G2046</f>
        <v>2310021505</v>
      </c>
      <c r="F2046" s="31" t="str">
        <f>Nonpt_src_summary!H2046</f>
        <v>Nonpoint Fugitives</v>
      </c>
      <c r="G2046" s="160">
        <f>Nonpt_src_summary!I2046</f>
        <v>0</v>
      </c>
      <c r="H2046" s="124">
        <f>Nonpt_src_summary!J2046</f>
        <v>0.52774299999999996</v>
      </c>
      <c r="I2046" s="124">
        <f>Nonpt_src_summary!K2046</f>
        <v>0</v>
      </c>
      <c r="J2046" s="124">
        <f>Nonpt_src_summary!L2046</f>
        <v>0</v>
      </c>
      <c r="K2046" s="125">
        <f>Nonpt_src_summary!M2046</f>
        <v>0</v>
      </c>
    </row>
    <row r="2047" spans="1:11">
      <c r="A2047" s="31" t="s">
        <v>151</v>
      </c>
      <c r="B2047" s="31" t="str">
        <f>Nonpt_src_summary!B2047</f>
        <v>Non-tribal</v>
      </c>
      <c r="C2047" s="31">
        <f>Nonpt_src_summary!E2047</f>
        <v>30</v>
      </c>
      <c r="D2047" s="31" t="str">
        <f>Nonpt_src_summary!F2047</f>
        <v>30083</v>
      </c>
      <c r="E2047" s="31" t="str">
        <f>Nonpt_src_summary!G2047</f>
        <v>2310021506</v>
      </c>
      <c r="F2047" s="31" t="str">
        <f>Nonpt_src_summary!H2047</f>
        <v>Nonpoint Fugitives</v>
      </c>
      <c r="G2047" s="160">
        <f>Nonpt_src_summary!I2047</f>
        <v>0</v>
      </c>
      <c r="H2047" s="124">
        <f>Nonpt_src_summary!J2047</f>
        <v>1.09173E-3</v>
      </c>
      <c r="I2047" s="124">
        <f>Nonpt_src_summary!K2047</f>
        <v>0</v>
      </c>
      <c r="J2047" s="124">
        <f>Nonpt_src_summary!L2047</f>
        <v>0</v>
      </c>
      <c r="K2047" s="125">
        <f>Nonpt_src_summary!M2047</f>
        <v>0</v>
      </c>
    </row>
    <row r="2048" spans="1:11">
      <c r="A2048" s="31" t="s">
        <v>151</v>
      </c>
      <c r="B2048" s="31" t="str">
        <f>Nonpt_src_summary!B2048</f>
        <v>Non-tribal</v>
      </c>
      <c r="C2048" s="31">
        <f>Nonpt_src_summary!E2048</f>
        <v>30</v>
      </c>
      <c r="D2048" s="31" t="str">
        <f>Nonpt_src_summary!F2048</f>
        <v>30083</v>
      </c>
      <c r="E2048" s="31" t="str">
        <f>Nonpt_src_summary!G2048</f>
        <v>2310023511</v>
      </c>
      <c r="F2048" s="31" t="str">
        <f>Nonpt_src_summary!H2048</f>
        <v>Nonpoint Fugitives</v>
      </c>
      <c r="G2048" s="160">
        <f>Nonpt_src_summary!I2048</f>
        <v>0</v>
      </c>
      <c r="H2048" s="124">
        <f>Nonpt_src_summary!J2048</f>
        <v>0</v>
      </c>
      <c r="I2048" s="124">
        <f>Nonpt_src_summary!K2048</f>
        <v>0</v>
      </c>
      <c r="J2048" s="124">
        <f>Nonpt_src_summary!L2048</f>
        <v>0</v>
      </c>
      <c r="K2048" s="125">
        <f>Nonpt_src_summary!M2048</f>
        <v>0</v>
      </c>
    </row>
    <row r="2049" spans="1:11">
      <c r="A2049" s="31" t="s">
        <v>151</v>
      </c>
      <c r="B2049" s="31" t="str">
        <f>Nonpt_src_summary!B2049</f>
        <v>Non-tribal</v>
      </c>
      <c r="C2049" s="31">
        <f>Nonpt_src_summary!E2049</f>
        <v>30</v>
      </c>
      <c r="D2049" s="31" t="str">
        <f>Nonpt_src_summary!F2049</f>
        <v>30083</v>
      </c>
      <c r="E2049" s="31" t="str">
        <f>Nonpt_src_summary!G2049</f>
        <v>2310023512</v>
      </c>
      <c r="F2049" s="31" t="str">
        <f>Nonpt_src_summary!H2049</f>
        <v>Nonpoint Fugitives</v>
      </c>
      <c r="G2049" s="160">
        <f>Nonpt_src_summary!I2049</f>
        <v>0</v>
      </c>
      <c r="H2049" s="124">
        <f>Nonpt_src_summary!J2049</f>
        <v>0</v>
      </c>
      <c r="I2049" s="124">
        <f>Nonpt_src_summary!K2049</f>
        <v>0</v>
      </c>
      <c r="J2049" s="124">
        <f>Nonpt_src_summary!L2049</f>
        <v>0</v>
      </c>
      <c r="K2049" s="125">
        <f>Nonpt_src_summary!M2049</f>
        <v>0</v>
      </c>
    </row>
    <row r="2050" spans="1:11">
      <c r="A2050" s="31" t="s">
        <v>151</v>
      </c>
      <c r="B2050" s="31" t="str">
        <f>Nonpt_src_summary!B2050</f>
        <v>Non-tribal</v>
      </c>
      <c r="C2050" s="31">
        <f>Nonpt_src_summary!E2050</f>
        <v>30</v>
      </c>
      <c r="D2050" s="31" t="str">
        <f>Nonpt_src_summary!F2050</f>
        <v>30083</v>
      </c>
      <c r="E2050" s="31" t="str">
        <f>Nonpt_src_summary!G2050</f>
        <v>2310023513</v>
      </c>
      <c r="F2050" s="31" t="str">
        <f>Nonpt_src_summary!H2050</f>
        <v>Nonpoint Fugitives</v>
      </c>
      <c r="G2050" s="160">
        <f>Nonpt_src_summary!I2050</f>
        <v>0</v>
      </c>
      <c r="H2050" s="124">
        <f>Nonpt_src_summary!J2050</f>
        <v>0</v>
      </c>
      <c r="I2050" s="124">
        <f>Nonpt_src_summary!K2050</f>
        <v>0</v>
      </c>
      <c r="J2050" s="124">
        <f>Nonpt_src_summary!L2050</f>
        <v>0</v>
      </c>
      <c r="K2050" s="125">
        <f>Nonpt_src_summary!M2050</f>
        <v>0</v>
      </c>
    </row>
    <row r="2051" spans="1:11">
      <c r="A2051" s="31" t="s">
        <v>151</v>
      </c>
      <c r="B2051" s="31" t="str">
        <f>Nonpt_src_summary!B2051</f>
        <v>Non-tribal</v>
      </c>
      <c r="C2051" s="31">
        <f>Nonpt_src_summary!E2051</f>
        <v>30</v>
      </c>
      <c r="D2051" s="31" t="str">
        <f>Nonpt_src_summary!F2051</f>
        <v>30083</v>
      </c>
      <c r="E2051" s="31" t="str">
        <f>Nonpt_src_summary!G2051</f>
        <v>2310023515</v>
      </c>
      <c r="F2051" s="31" t="str">
        <f>Nonpt_src_summary!H2051</f>
        <v>Nonpoint Fugitives</v>
      </c>
      <c r="G2051" s="160">
        <f>Nonpt_src_summary!I2051</f>
        <v>0</v>
      </c>
      <c r="H2051" s="124">
        <f>Nonpt_src_summary!J2051</f>
        <v>0</v>
      </c>
      <c r="I2051" s="124">
        <f>Nonpt_src_summary!K2051</f>
        <v>0</v>
      </c>
      <c r="J2051" s="124">
        <f>Nonpt_src_summary!L2051</f>
        <v>0</v>
      </c>
      <c r="K2051" s="125">
        <f>Nonpt_src_summary!M2051</f>
        <v>0</v>
      </c>
    </row>
    <row r="2052" spans="1:11">
      <c r="A2052" s="31" t="s">
        <v>151</v>
      </c>
      <c r="B2052" s="31" t="str">
        <f>Nonpt_src_summary!B2052</f>
        <v>Non-tribal</v>
      </c>
      <c r="C2052" s="31">
        <f>Nonpt_src_summary!E2052</f>
        <v>30</v>
      </c>
      <c r="D2052" s="31" t="str">
        <f>Nonpt_src_summary!F2052</f>
        <v>30083</v>
      </c>
      <c r="E2052" s="31" t="str">
        <f>Nonpt_src_summary!G2052</f>
        <v>2310023516</v>
      </c>
      <c r="F2052" s="31" t="str">
        <f>Nonpt_src_summary!H2052</f>
        <v>Nonpoint Fugitives</v>
      </c>
      <c r="G2052" s="160">
        <f>Nonpt_src_summary!I2052</f>
        <v>0</v>
      </c>
      <c r="H2052" s="124">
        <f>Nonpt_src_summary!J2052</f>
        <v>0</v>
      </c>
      <c r="I2052" s="124">
        <f>Nonpt_src_summary!K2052</f>
        <v>0</v>
      </c>
      <c r="J2052" s="124">
        <f>Nonpt_src_summary!L2052</f>
        <v>0</v>
      </c>
      <c r="K2052" s="125">
        <f>Nonpt_src_summary!M2052</f>
        <v>0</v>
      </c>
    </row>
    <row r="2053" spans="1:11">
      <c r="A2053" s="31" t="s">
        <v>151</v>
      </c>
      <c r="B2053" s="31" t="str">
        <f>Nonpt_src_summary!B2053</f>
        <v>Non-tribal</v>
      </c>
      <c r="C2053" s="31">
        <f>Nonpt_src_summary!E2053</f>
        <v>30</v>
      </c>
      <c r="D2053" s="31" t="str">
        <f>Nonpt_src_summary!F2053</f>
        <v>30085</v>
      </c>
      <c r="E2053" s="31" t="str">
        <f>Nonpt_src_summary!G2053</f>
        <v>2310011501</v>
      </c>
      <c r="F2053" s="31" t="str">
        <f>Nonpt_src_summary!H2053</f>
        <v>Nonpoint Fugitives</v>
      </c>
      <c r="G2053" s="160">
        <f>Nonpt_src_summary!I2053</f>
        <v>0</v>
      </c>
      <c r="H2053" s="124">
        <f>Nonpt_src_summary!J2053</f>
        <v>15.716866442953021</v>
      </c>
      <c r="I2053" s="124">
        <f>Nonpt_src_summary!K2053</f>
        <v>0</v>
      </c>
      <c r="J2053" s="124">
        <f>Nonpt_src_summary!L2053</f>
        <v>0</v>
      </c>
      <c r="K2053" s="125">
        <f>Nonpt_src_summary!M2053</f>
        <v>0</v>
      </c>
    </row>
    <row r="2054" spans="1:11">
      <c r="A2054" s="31" t="s">
        <v>151</v>
      </c>
      <c r="B2054" s="31" t="str">
        <f>Nonpt_src_summary!B2054</f>
        <v>Non-tribal</v>
      </c>
      <c r="C2054" s="31">
        <f>Nonpt_src_summary!E2054</f>
        <v>30</v>
      </c>
      <c r="D2054" s="31" t="str">
        <f>Nonpt_src_summary!F2054</f>
        <v>30085</v>
      </c>
      <c r="E2054" s="31" t="str">
        <f>Nonpt_src_summary!G2054</f>
        <v>2310011502</v>
      </c>
      <c r="F2054" s="31" t="str">
        <f>Nonpt_src_summary!H2054</f>
        <v>Nonpoint Fugitives</v>
      </c>
      <c r="G2054" s="160">
        <f>Nonpt_src_summary!I2054</f>
        <v>0</v>
      </c>
      <c r="H2054" s="124">
        <f>Nonpt_src_summary!J2054</f>
        <v>7.7092428523489938</v>
      </c>
      <c r="I2054" s="124">
        <f>Nonpt_src_summary!K2054</f>
        <v>0</v>
      </c>
      <c r="J2054" s="124">
        <f>Nonpt_src_summary!L2054</f>
        <v>0</v>
      </c>
      <c r="K2054" s="125">
        <f>Nonpt_src_summary!M2054</f>
        <v>0</v>
      </c>
    </row>
    <row r="2055" spans="1:11">
      <c r="A2055" s="31" t="s">
        <v>151</v>
      </c>
      <c r="B2055" s="31" t="str">
        <f>Nonpt_src_summary!B2055</f>
        <v>Non-tribal</v>
      </c>
      <c r="C2055" s="31">
        <f>Nonpt_src_summary!E2055</f>
        <v>30</v>
      </c>
      <c r="D2055" s="31" t="str">
        <f>Nonpt_src_summary!F2055</f>
        <v>30085</v>
      </c>
      <c r="E2055" s="31" t="str">
        <f>Nonpt_src_summary!G2055</f>
        <v>2310011503</v>
      </c>
      <c r="F2055" s="31" t="str">
        <f>Nonpt_src_summary!H2055</f>
        <v>Nonpoint Fugitives</v>
      </c>
      <c r="G2055" s="160">
        <f>Nonpt_src_summary!I2055</f>
        <v>0</v>
      </c>
      <c r="H2055" s="124">
        <f>Nonpt_src_summary!J2055</f>
        <v>3.1946880201342283</v>
      </c>
      <c r="I2055" s="124">
        <f>Nonpt_src_summary!K2055</f>
        <v>0</v>
      </c>
      <c r="J2055" s="124">
        <f>Nonpt_src_summary!L2055</f>
        <v>0</v>
      </c>
      <c r="K2055" s="125">
        <f>Nonpt_src_summary!M2055</f>
        <v>0</v>
      </c>
    </row>
    <row r="2056" spans="1:11">
      <c r="A2056" s="31" t="s">
        <v>151</v>
      </c>
      <c r="B2056" s="31" t="str">
        <f>Nonpt_src_summary!B2056</f>
        <v>Non-tribal</v>
      </c>
      <c r="C2056" s="31">
        <f>Nonpt_src_summary!E2056</f>
        <v>30</v>
      </c>
      <c r="D2056" s="31" t="str">
        <f>Nonpt_src_summary!F2056</f>
        <v>30085</v>
      </c>
      <c r="E2056" s="31" t="str">
        <f>Nonpt_src_summary!G2056</f>
        <v>2310011505</v>
      </c>
      <c r="F2056" s="31" t="str">
        <f>Nonpt_src_summary!H2056</f>
        <v>Nonpoint Fugitives</v>
      </c>
      <c r="G2056" s="160">
        <f>Nonpt_src_summary!I2056</f>
        <v>0</v>
      </c>
      <c r="H2056" s="124">
        <f>Nonpt_src_summary!J2056</f>
        <v>105.22061073825505</v>
      </c>
      <c r="I2056" s="124">
        <f>Nonpt_src_summary!K2056</f>
        <v>0</v>
      </c>
      <c r="J2056" s="124">
        <f>Nonpt_src_summary!L2056</f>
        <v>0</v>
      </c>
      <c r="K2056" s="125">
        <f>Nonpt_src_summary!M2056</f>
        <v>0</v>
      </c>
    </row>
    <row r="2057" spans="1:11">
      <c r="A2057" s="31" t="s">
        <v>151</v>
      </c>
      <c r="B2057" s="31" t="str">
        <f>Nonpt_src_summary!B2057</f>
        <v>Non-tribal</v>
      </c>
      <c r="C2057" s="31">
        <f>Nonpt_src_summary!E2057</f>
        <v>30</v>
      </c>
      <c r="D2057" s="31" t="str">
        <f>Nonpt_src_summary!F2057</f>
        <v>30085</v>
      </c>
      <c r="E2057" s="31" t="str">
        <f>Nonpt_src_summary!G2057</f>
        <v>2310021501</v>
      </c>
      <c r="F2057" s="31" t="str">
        <f>Nonpt_src_summary!H2057</f>
        <v>Nonpoint Fugitives</v>
      </c>
      <c r="G2057" s="160">
        <f>Nonpt_src_summary!I2057</f>
        <v>0</v>
      </c>
      <c r="H2057" s="124">
        <f>Nonpt_src_summary!J2057</f>
        <v>0</v>
      </c>
      <c r="I2057" s="124">
        <f>Nonpt_src_summary!K2057</f>
        <v>0</v>
      </c>
      <c r="J2057" s="124">
        <f>Nonpt_src_summary!L2057</f>
        <v>0</v>
      </c>
      <c r="K2057" s="125">
        <f>Nonpt_src_summary!M2057</f>
        <v>0</v>
      </c>
    </row>
    <row r="2058" spans="1:11">
      <c r="A2058" s="31" t="s">
        <v>151</v>
      </c>
      <c r="B2058" s="31" t="str">
        <f>Nonpt_src_summary!B2058</f>
        <v>Non-tribal</v>
      </c>
      <c r="C2058" s="31">
        <f>Nonpt_src_summary!E2058</f>
        <v>30</v>
      </c>
      <c r="D2058" s="31" t="str">
        <f>Nonpt_src_summary!F2058</f>
        <v>30085</v>
      </c>
      <c r="E2058" s="31" t="str">
        <f>Nonpt_src_summary!G2058</f>
        <v>2310021502</v>
      </c>
      <c r="F2058" s="31" t="str">
        <f>Nonpt_src_summary!H2058</f>
        <v>Nonpoint Fugitives</v>
      </c>
      <c r="G2058" s="160">
        <f>Nonpt_src_summary!I2058</f>
        <v>0</v>
      </c>
      <c r="H2058" s="124">
        <f>Nonpt_src_summary!J2058</f>
        <v>0</v>
      </c>
      <c r="I2058" s="124">
        <f>Nonpt_src_summary!K2058</f>
        <v>0</v>
      </c>
      <c r="J2058" s="124">
        <f>Nonpt_src_summary!L2058</f>
        <v>0</v>
      </c>
      <c r="K2058" s="125">
        <f>Nonpt_src_summary!M2058</f>
        <v>0</v>
      </c>
    </row>
    <row r="2059" spans="1:11">
      <c r="A2059" s="31" t="s">
        <v>151</v>
      </c>
      <c r="B2059" s="31" t="str">
        <f>Nonpt_src_summary!B2059</f>
        <v>Non-tribal</v>
      </c>
      <c r="C2059" s="31">
        <f>Nonpt_src_summary!E2059</f>
        <v>30</v>
      </c>
      <c r="D2059" s="31" t="str">
        <f>Nonpt_src_summary!F2059</f>
        <v>30085</v>
      </c>
      <c r="E2059" s="31" t="str">
        <f>Nonpt_src_summary!G2059</f>
        <v>2310021503</v>
      </c>
      <c r="F2059" s="31" t="str">
        <f>Nonpt_src_summary!H2059</f>
        <v>Nonpoint Fugitives</v>
      </c>
      <c r="G2059" s="160">
        <f>Nonpt_src_summary!I2059</f>
        <v>0</v>
      </c>
      <c r="H2059" s="124">
        <f>Nonpt_src_summary!J2059</f>
        <v>0</v>
      </c>
      <c r="I2059" s="124">
        <f>Nonpt_src_summary!K2059</f>
        <v>0</v>
      </c>
      <c r="J2059" s="124">
        <f>Nonpt_src_summary!L2059</f>
        <v>0</v>
      </c>
      <c r="K2059" s="125">
        <f>Nonpt_src_summary!M2059</f>
        <v>0</v>
      </c>
    </row>
    <row r="2060" spans="1:11">
      <c r="A2060" s="31" t="s">
        <v>151</v>
      </c>
      <c r="B2060" s="31" t="str">
        <f>Nonpt_src_summary!B2060</f>
        <v>Non-tribal</v>
      </c>
      <c r="C2060" s="31">
        <f>Nonpt_src_summary!E2060</f>
        <v>30</v>
      </c>
      <c r="D2060" s="31" t="str">
        <f>Nonpt_src_summary!F2060</f>
        <v>30085</v>
      </c>
      <c r="E2060" s="31" t="str">
        <f>Nonpt_src_summary!G2060</f>
        <v>2310021505</v>
      </c>
      <c r="F2060" s="31" t="str">
        <f>Nonpt_src_summary!H2060</f>
        <v>Nonpoint Fugitives</v>
      </c>
      <c r="G2060" s="160">
        <f>Nonpt_src_summary!I2060</f>
        <v>0</v>
      </c>
      <c r="H2060" s="124">
        <f>Nonpt_src_summary!J2060</f>
        <v>0</v>
      </c>
      <c r="I2060" s="124">
        <f>Nonpt_src_summary!K2060</f>
        <v>0</v>
      </c>
      <c r="J2060" s="124">
        <f>Nonpt_src_summary!L2060</f>
        <v>0</v>
      </c>
      <c r="K2060" s="125">
        <f>Nonpt_src_summary!M2060</f>
        <v>0</v>
      </c>
    </row>
    <row r="2061" spans="1:11">
      <c r="A2061" s="31" t="s">
        <v>151</v>
      </c>
      <c r="B2061" s="31" t="str">
        <f>Nonpt_src_summary!B2061</f>
        <v>Non-tribal</v>
      </c>
      <c r="C2061" s="31">
        <f>Nonpt_src_summary!E2061</f>
        <v>30</v>
      </c>
      <c r="D2061" s="31" t="str">
        <f>Nonpt_src_summary!F2061</f>
        <v>30085</v>
      </c>
      <c r="E2061" s="31" t="str">
        <f>Nonpt_src_summary!G2061</f>
        <v>2310021506</v>
      </c>
      <c r="F2061" s="31" t="str">
        <f>Nonpt_src_summary!H2061</f>
        <v>Nonpoint Fugitives</v>
      </c>
      <c r="G2061" s="160">
        <f>Nonpt_src_summary!I2061</f>
        <v>0</v>
      </c>
      <c r="H2061" s="124">
        <f>Nonpt_src_summary!J2061</f>
        <v>0</v>
      </c>
      <c r="I2061" s="124">
        <f>Nonpt_src_summary!K2061</f>
        <v>0</v>
      </c>
      <c r="J2061" s="124">
        <f>Nonpt_src_summary!L2061</f>
        <v>0</v>
      </c>
      <c r="K2061" s="125">
        <f>Nonpt_src_summary!M2061</f>
        <v>0</v>
      </c>
    </row>
    <row r="2062" spans="1:11">
      <c r="A2062" s="31" t="s">
        <v>151</v>
      </c>
      <c r="B2062" s="31" t="str">
        <f>Nonpt_src_summary!B2062</f>
        <v>Non-tribal</v>
      </c>
      <c r="C2062" s="31">
        <f>Nonpt_src_summary!E2062</f>
        <v>30</v>
      </c>
      <c r="D2062" s="31" t="str">
        <f>Nonpt_src_summary!F2062</f>
        <v>30085</v>
      </c>
      <c r="E2062" s="31" t="str">
        <f>Nonpt_src_summary!G2062</f>
        <v>2310023511</v>
      </c>
      <c r="F2062" s="31" t="str">
        <f>Nonpt_src_summary!H2062</f>
        <v>Nonpoint Fugitives</v>
      </c>
      <c r="G2062" s="160">
        <f>Nonpt_src_summary!I2062</f>
        <v>0</v>
      </c>
      <c r="H2062" s="124">
        <f>Nonpt_src_summary!J2062</f>
        <v>0</v>
      </c>
      <c r="I2062" s="124">
        <f>Nonpt_src_summary!K2062</f>
        <v>0</v>
      </c>
      <c r="J2062" s="124">
        <f>Nonpt_src_summary!L2062</f>
        <v>0</v>
      </c>
      <c r="K2062" s="125">
        <f>Nonpt_src_summary!M2062</f>
        <v>0</v>
      </c>
    </row>
    <row r="2063" spans="1:11">
      <c r="A2063" s="31" t="s">
        <v>151</v>
      </c>
      <c r="B2063" s="31" t="str">
        <f>Nonpt_src_summary!B2063</f>
        <v>Non-tribal</v>
      </c>
      <c r="C2063" s="31">
        <f>Nonpt_src_summary!E2063</f>
        <v>30</v>
      </c>
      <c r="D2063" s="31" t="str">
        <f>Nonpt_src_summary!F2063</f>
        <v>30085</v>
      </c>
      <c r="E2063" s="31" t="str">
        <f>Nonpt_src_summary!G2063</f>
        <v>2310023512</v>
      </c>
      <c r="F2063" s="31" t="str">
        <f>Nonpt_src_summary!H2063</f>
        <v>Nonpoint Fugitives</v>
      </c>
      <c r="G2063" s="160">
        <f>Nonpt_src_summary!I2063</f>
        <v>0</v>
      </c>
      <c r="H2063" s="124">
        <f>Nonpt_src_summary!J2063</f>
        <v>0</v>
      </c>
      <c r="I2063" s="124">
        <f>Nonpt_src_summary!K2063</f>
        <v>0</v>
      </c>
      <c r="J2063" s="124">
        <f>Nonpt_src_summary!L2063</f>
        <v>0</v>
      </c>
      <c r="K2063" s="125">
        <f>Nonpt_src_summary!M2063</f>
        <v>0</v>
      </c>
    </row>
    <row r="2064" spans="1:11">
      <c r="A2064" s="31" t="s">
        <v>151</v>
      </c>
      <c r="B2064" s="31" t="str">
        <f>Nonpt_src_summary!B2064</f>
        <v>Non-tribal</v>
      </c>
      <c r="C2064" s="31">
        <f>Nonpt_src_summary!E2064</f>
        <v>30</v>
      </c>
      <c r="D2064" s="31" t="str">
        <f>Nonpt_src_summary!F2064</f>
        <v>30085</v>
      </c>
      <c r="E2064" s="31" t="str">
        <f>Nonpt_src_summary!G2064</f>
        <v>2310023513</v>
      </c>
      <c r="F2064" s="31" t="str">
        <f>Nonpt_src_summary!H2064</f>
        <v>Nonpoint Fugitives</v>
      </c>
      <c r="G2064" s="160">
        <f>Nonpt_src_summary!I2064</f>
        <v>0</v>
      </c>
      <c r="H2064" s="124">
        <f>Nonpt_src_summary!J2064</f>
        <v>0</v>
      </c>
      <c r="I2064" s="124">
        <f>Nonpt_src_summary!K2064</f>
        <v>0</v>
      </c>
      <c r="J2064" s="124">
        <f>Nonpt_src_summary!L2064</f>
        <v>0</v>
      </c>
      <c r="K2064" s="125">
        <f>Nonpt_src_summary!M2064</f>
        <v>0</v>
      </c>
    </row>
    <row r="2065" spans="1:11">
      <c r="A2065" s="31" t="s">
        <v>151</v>
      </c>
      <c r="B2065" s="31" t="str">
        <f>Nonpt_src_summary!B2065</f>
        <v>Non-tribal</v>
      </c>
      <c r="C2065" s="31">
        <f>Nonpt_src_summary!E2065</f>
        <v>30</v>
      </c>
      <c r="D2065" s="31" t="str">
        <f>Nonpt_src_summary!F2065</f>
        <v>30085</v>
      </c>
      <c r="E2065" s="31" t="str">
        <f>Nonpt_src_summary!G2065</f>
        <v>2310023515</v>
      </c>
      <c r="F2065" s="31" t="str">
        <f>Nonpt_src_summary!H2065</f>
        <v>Nonpoint Fugitives</v>
      </c>
      <c r="G2065" s="160">
        <f>Nonpt_src_summary!I2065</f>
        <v>0</v>
      </c>
      <c r="H2065" s="124">
        <f>Nonpt_src_summary!J2065</f>
        <v>0</v>
      </c>
      <c r="I2065" s="124">
        <f>Nonpt_src_summary!K2065</f>
        <v>0</v>
      </c>
      <c r="J2065" s="124">
        <f>Nonpt_src_summary!L2065</f>
        <v>0</v>
      </c>
      <c r="K2065" s="125">
        <f>Nonpt_src_summary!M2065</f>
        <v>0</v>
      </c>
    </row>
    <row r="2066" spans="1:11">
      <c r="A2066" s="31" t="s">
        <v>151</v>
      </c>
      <c r="B2066" s="31" t="str">
        <f>Nonpt_src_summary!B2066</f>
        <v>Non-tribal</v>
      </c>
      <c r="C2066" s="31">
        <f>Nonpt_src_summary!E2066</f>
        <v>30</v>
      </c>
      <c r="D2066" s="31" t="str">
        <f>Nonpt_src_summary!F2066</f>
        <v>30085</v>
      </c>
      <c r="E2066" s="31" t="str">
        <f>Nonpt_src_summary!G2066</f>
        <v>2310023516</v>
      </c>
      <c r="F2066" s="31" t="str">
        <f>Nonpt_src_summary!H2066</f>
        <v>Nonpoint Fugitives</v>
      </c>
      <c r="G2066" s="160">
        <f>Nonpt_src_summary!I2066</f>
        <v>0</v>
      </c>
      <c r="H2066" s="124">
        <f>Nonpt_src_summary!J2066</f>
        <v>0</v>
      </c>
      <c r="I2066" s="124">
        <f>Nonpt_src_summary!K2066</f>
        <v>0</v>
      </c>
      <c r="J2066" s="124">
        <f>Nonpt_src_summary!L2066</f>
        <v>0</v>
      </c>
      <c r="K2066" s="125">
        <f>Nonpt_src_summary!M2066</f>
        <v>0</v>
      </c>
    </row>
    <row r="2067" spans="1:11">
      <c r="A2067" s="31" t="s">
        <v>151</v>
      </c>
      <c r="B2067" s="31" t="str">
        <f>Nonpt_src_summary!B2067</f>
        <v>Non-tribal</v>
      </c>
      <c r="C2067" s="31">
        <f>Nonpt_src_summary!E2067</f>
        <v>30</v>
      </c>
      <c r="D2067" s="31" t="str">
        <f>Nonpt_src_summary!F2067</f>
        <v>30091</v>
      </c>
      <c r="E2067" s="31" t="str">
        <f>Nonpt_src_summary!G2067</f>
        <v>2310011501</v>
      </c>
      <c r="F2067" s="31" t="str">
        <f>Nonpt_src_summary!H2067</f>
        <v>Nonpoint Fugitives</v>
      </c>
      <c r="G2067" s="160">
        <f>Nonpt_src_summary!I2067</f>
        <v>0</v>
      </c>
      <c r="H2067" s="124">
        <f>Nonpt_src_summary!J2067</f>
        <v>13.64961650485437</v>
      </c>
      <c r="I2067" s="124">
        <f>Nonpt_src_summary!K2067</f>
        <v>0</v>
      </c>
      <c r="J2067" s="124">
        <f>Nonpt_src_summary!L2067</f>
        <v>0</v>
      </c>
      <c r="K2067" s="125">
        <f>Nonpt_src_summary!M2067</f>
        <v>0</v>
      </c>
    </row>
    <row r="2068" spans="1:11">
      <c r="A2068" s="31" t="s">
        <v>151</v>
      </c>
      <c r="B2068" s="31" t="str">
        <f>Nonpt_src_summary!B2068</f>
        <v>Non-tribal</v>
      </c>
      <c r="C2068" s="31">
        <f>Nonpt_src_summary!E2068</f>
        <v>30</v>
      </c>
      <c r="D2068" s="31" t="str">
        <f>Nonpt_src_summary!F2068</f>
        <v>30091</v>
      </c>
      <c r="E2068" s="31" t="str">
        <f>Nonpt_src_summary!G2068</f>
        <v>2310011502</v>
      </c>
      <c r="F2068" s="31" t="str">
        <f>Nonpt_src_summary!H2068</f>
        <v>Nonpoint Fugitives</v>
      </c>
      <c r="G2068" s="160">
        <f>Nonpt_src_summary!I2068</f>
        <v>0</v>
      </c>
      <c r="H2068" s="124">
        <f>Nonpt_src_summary!J2068</f>
        <v>6.6952701456310679</v>
      </c>
      <c r="I2068" s="124">
        <f>Nonpt_src_summary!K2068</f>
        <v>0</v>
      </c>
      <c r="J2068" s="124">
        <f>Nonpt_src_summary!L2068</f>
        <v>0</v>
      </c>
      <c r="K2068" s="125">
        <f>Nonpt_src_summary!M2068</f>
        <v>0</v>
      </c>
    </row>
    <row r="2069" spans="1:11">
      <c r="A2069" s="31" t="s">
        <v>151</v>
      </c>
      <c r="B2069" s="31" t="str">
        <f>Nonpt_src_summary!B2069</f>
        <v>Non-tribal</v>
      </c>
      <c r="C2069" s="31">
        <f>Nonpt_src_summary!E2069</f>
        <v>30</v>
      </c>
      <c r="D2069" s="31" t="str">
        <f>Nonpt_src_summary!F2069</f>
        <v>30091</v>
      </c>
      <c r="E2069" s="31" t="str">
        <f>Nonpt_src_summary!G2069</f>
        <v>2310011503</v>
      </c>
      <c r="F2069" s="31" t="str">
        <f>Nonpt_src_summary!H2069</f>
        <v>Nonpoint Fugitives</v>
      </c>
      <c r="G2069" s="160">
        <f>Nonpt_src_summary!I2069</f>
        <v>0</v>
      </c>
      <c r="H2069" s="124">
        <f>Nonpt_src_summary!J2069</f>
        <v>2.7745058252427186</v>
      </c>
      <c r="I2069" s="124">
        <f>Nonpt_src_summary!K2069</f>
        <v>0</v>
      </c>
      <c r="J2069" s="124">
        <f>Nonpt_src_summary!L2069</f>
        <v>0</v>
      </c>
      <c r="K2069" s="125">
        <f>Nonpt_src_summary!M2069</f>
        <v>0</v>
      </c>
    </row>
    <row r="2070" spans="1:11">
      <c r="A2070" s="31" t="s">
        <v>151</v>
      </c>
      <c r="B2070" s="31" t="str">
        <f>Nonpt_src_summary!B2070</f>
        <v>Non-tribal</v>
      </c>
      <c r="C2070" s="31">
        <f>Nonpt_src_summary!E2070</f>
        <v>30</v>
      </c>
      <c r="D2070" s="31" t="str">
        <f>Nonpt_src_summary!F2070</f>
        <v>30091</v>
      </c>
      <c r="E2070" s="31" t="str">
        <f>Nonpt_src_summary!G2070</f>
        <v>2310011505</v>
      </c>
      <c r="F2070" s="31" t="str">
        <f>Nonpt_src_summary!H2070</f>
        <v>Nonpoint Fugitives</v>
      </c>
      <c r="G2070" s="160">
        <f>Nonpt_src_summary!I2070</f>
        <v>0</v>
      </c>
      <c r="H2070" s="124">
        <f>Nonpt_src_summary!J2070</f>
        <v>91.381536407766987</v>
      </c>
      <c r="I2070" s="124">
        <f>Nonpt_src_summary!K2070</f>
        <v>0</v>
      </c>
      <c r="J2070" s="124">
        <f>Nonpt_src_summary!L2070</f>
        <v>0</v>
      </c>
      <c r="K2070" s="125">
        <f>Nonpt_src_summary!M2070</f>
        <v>0</v>
      </c>
    </row>
    <row r="2071" spans="1:11">
      <c r="A2071" s="31" t="s">
        <v>151</v>
      </c>
      <c r="B2071" s="31" t="str">
        <f>Nonpt_src_summary!B2071</f>
        <v>Non-tribal</v>
      </c>
      <c r="C2071" s="31">
        <f>Nonpt_src_summary!E2071</f>
        <v>30</v>
      </c>
      <c r="D2071" s="31" t="str">
        <f>Nonpt_src_summary!F2071</f>
        <v>30091</v>
      </c>
      <c r="E2071" s="31" t="str">
        <f>Nonpt_src_summary!G2071</f>
        <v>2310021501</v>
      </c>
      <c r="F2071" s="31" t="str">
        <f>Nonpt_src_summary!H2071</f>
        <v>Nonpoint Fugitives</v>
      </c>
      <c r="G2071" s="160">
        <f>Nonpt_src_summary!I2071</f>
        <v>0</v>
      </c>
      <c r="H2071" s="124">
        <f>Nonpt_src_summary!J2071</f>
        <v>0.15689266990291262</v>
      </c>
      <c r="I2071" s="124">
        <f>Nonpt_src_summary!K2071</f>
        <v>0</v>
      </c>
      <c r="J2071" s="124">
        <f>Nonpt_src_summary!L2071</f>
        <v>0</v>
      </c>
      <c r="K2071" s="125">
        <f>Nonpt_src_summary!M2071</f>
        <v>0</v>
      </c>
    </row>
    <row r="2072" spans="1:11">
      <c r="A2072" s="31" t="s">
        <v>151</v>
      </c>
      <c r="B2072" s="31" t="str">
        <f>Nonpt_src_summary!B2072</f>
        <v>Non-tribal</v>
      </c>
      <c r="C2072" s="31">
        <f>Nonpt_src_summary!E2072</f>
        <v>30</v>
      </c>
      <c r="D2072" s="31" t="str">
        <f>Nonpt_src_summary!F2072</f>
        <v>30091</v>
      </c>
      <c r="E2072" s="31" t="str">
        <f>Nonpt_src_summary!G2072</f>
        <v>2310021502</v>
      </c>
      <c r="F2072" s="31" t="str">
        <f>Nonpt_src_summary!H2072</f>
        <v>Nonpoint Fugitives</v>
      </c>
      <c r="G2072" s="160">
        <f>Nonpt_src_summary!I2072</f>
        <v>0</v>
      </c>
      <c r="H2072" s="124">
        <f>Nonpt_src_summary!J2072</f>
        <v>7.6957099514563101E-2</v>
      </c>
      <c r="I2072" s="124">
        <f>Nonpt_src_summary!K2072</f>
        <v>0</v>
      </c>
      <c r="J2072" s="124">
        <f>Nonpt_src_summary!L2072</f>
        <v>0</v>
      </c>
      <c r="K2072" s="125">
        <f>Nonpt_src_summary!M2072</f>
        <v>0</v>
      </c>
    </row>
    <row r="2073" spans="1:11">
      <c r="A2073" s="31" t="s">
        <v>151</v>
      </c>
      <c r="B2073" s="31" t="str">
        <f>Nonpt_src_summary!B2073</f>
        <v>Non-tribal</v>
      </c>
      <c r="C2073" s="31">
        <f>Nonpt_src_summary!E2073</f>
        <v>30</v>
      </c>
      <c r="D2073" s="31" t="str">
        <f>Nonpt_src_summary!F2073</f>
        <v>30091</v>
      </c>
      <c r="E2073" s="31" t="str">
        <f>Nonpt_src_summary!G2073</f>
        <v>2310021503</v>
      </c>
      <c r="F2073" s="31" t="str">
        <f>Nonpt_src_summary!H2073</f>
        <v>Nonpoint Fugitives</v>
      </c>
      <c r="G2073" s="160">
        <f>Nonpt_src_summary!I2073</f>
        <v>0</v>
      </c>
      <c r="H2073" s="124">
        <f>Nonpt_src_summary!J2073</f>
        <v>3.1890834951456316E-2</v>
      </c>
      <c r="I2073" s="124">
        <f>Nonpt_src_summary!K2073</f>
        <v>0</v>
      </c>
      <c r="J2073" s="124">
        <f>Nonpt_src_summary!L2073</f>
        <v>0</v>
      </c>
      <c r="K2073" s="125">
        <f>Nonpt_src_summary!M2073</f>
        <v>0</v>
      </c>
    </row>
    <row r="2074" spans="1:11">
      <c r="A2074" s="31" t="s">
        <v>151</v>
      </c>
      <c r="B2074" s="31" t="str">
        <f>Nonpt_src_summary!B2074</f>
        <v>Non-tribal</v>
      </c>
      <c r="C2074" s="31">
        <f>Nonpt_src_summary!E2074</f>
        <v>30</v>
      </c>
      <c r="D2074" s="31" t="str">
        <f>Nonpt_src_summary!F2074</f>
        <v>30091</v>
      </c>
      <c r="E2074" s="31" t="str">
        <f>Nonpt_src_summary!G2074</f>
        <v>2310021505</v>
      </c>
      <c r="F2074" s="31" t="str">
        <f>Nonpt_src_summary!H2074</f>
        <v>Nonpoint Fugitives</v>
      </c>
      <c r="G2074" s="160">
        <f>Nonpt_src_summary!I2074</f>
        <v>0</v>
      </c>
      <c r="H2074" s="124">
        <f>Nonpt_src_summary!J2074</f>
        <v>1.0503662621359224</v>
      </c>
      <c r="I2074" s="124">
        <f>Nonpt_src_summary!K2074</f>
        <v>0</v>
      </c>
      <c r="J2074" s="124">
        <f>Nonpt_src_summary!L2074</f>
        <v>0</v>
      </c>
      <c r="K2074" s="125">
        <f>Nonpt_src_summary!M2074</f>
        <v>0</v>
      </c>
    </row>
    <row r="2075" spans="1:11">
      <c r="A2075" s="31" t="s">
        <v>151</v>
      </c>
      <c r="B2075" s="31" t="str">
        <f>Nonpt_src_summary!B2075</f>
        <v>Non-tribal</v>
      </c>
      <c r="C2075" s="31">
        <f>Nonpt_src_summary!E2075</f>
        <v>30</v>
      </c>
      <c r="D2075" s="31" t="str">
        <f>Nonpt_src_summary!F2075</f>
        <v>30091</v>
      </c>
      <c r="E2075" s="31" t="str">
        <f>Nonpt_src_summary!G2075</f>
        <v>2310021506</v>
      </c>
      <c r="F2075" s="31" t="str">
        <f>Nonpt_src_summary!H2075</f>
        <v>Nonpoint Fugitives</v>
      </c>
      <c r="G2075" s="160">
        <f>Nonpt_src_summary!I2075</f>
        <v>0</v>
      </c>
      <c r="H2075" s="124">
        <f>Nonpt_src_summary!J2075</f>
        <v>2.1728606796116504E-3</v>
      </c>
      <c r="I2075" s="124">
        <f>Nonpt_src_summary!K2075</f>
        <v>0</v>
      </c>
      <c r="J2075" s="124">
        <f>Nonpt_src_summary!L2075</f>
        <v>0</v>
      </c>
      <c r="K2075" s="125">
        <f>Nonpt_src_summary!M2075</f>
        <v>0</v>
      </c>
    </row>
    <row r="2076" spans="1:11">
      <c r="A2076" s="31" t="s">
        <v>151</v>
      </c>
      <c r="B2076" s="31" t="str">
        <f>Nonpt_src_summary!B2076</f>
        <v>Non-tribal</v>
      </c>
      <c r="C2076" s="31">
        <f>Nonpt_src_summary!E2076</f>
        <v>30</v>
      </c>
      <c r="D2076" s="31" t="str">
        <f>Nonpt_src_summary!F2076</f>
        <v>30091</v>
      </c>
      <c r="E2076" s="31" t="str">
        <f>Nonpt_src_summary!G2076</f>
        <v>2310023511</v>
      </c>
      <c r="F2076" s="31" t="str">
        <f>Nonpt_src_summary!H2076</f>
        <v>Nonpoint Fugitives</v>
      </c>
      <c r="G2076" s="160">
        <f>Nonpt_src_summary!I2076</f>
        <v>0</v>
      </c>
      <c r="H2076" s="124">
        <f>Nonpt_src_summary!J2076</f>
        <v>0</v>
      </c>
      <c r="I2076" s="124">
        <f>Nonpt_src_summary!K2076</f>
        <v>0</v>
      </c>
      <c r="J2076" s="124">
        <f>Nonpt_src_summary!L2076</f>
        <v>0</v>
      </c>
      <c r="K2076" s="125">
        <f>Nonpt_src_summary!M2076</f>
        <v>0</v>
      </c>
    </row>
    <row r="2077" spans="1:11">
      <c r="A2077" s="31" t="s">
        <v>151</v>
      </c>
      <c r="B2077" s="31" t="str">
        <f>Nonpt_src_summary!B2077</f>
        <v>Non-tribal</v>
      </c>
      <c r="C2077" s="31">
        <f>Nonpt_src_summary!E2077</f>
        <v>30</v>
      </c>
      <c r="D2077" s="31" t="str">
        <f>Nonpt_src_summary!F2077</f>
        <v>30091</v>
      </c>
      <c r="E2077" s="31" t="str">
        <f>Nonpt_src_summary!G2077</f>
        <v>2310023512</v>
      </c>
      <c r="F2077" s="31" t="str">
        <f>Nonpt_src_summary!H2077</f>
        <v>Nonpoint Fugitives</v>
      </c>
      <c r="G2077" s="160">
        <f>Nonpt_src_summary!I2077</f>
        <v>0</v>
      </c>
      <c r="H2077" s="124">
        <f>Nonpt_src_summary!J2077</f>
        <v>0</v>
      </c>
      <c r="I2077" s="124">
        <f>Nonpt_src_summary!K2077</f>
        <v>0</v>
      </c>
      <c r="J2077" s="124">
        <f>Nonpt_src_summary!L2077</f>
        <v>0</v>
      </c>
      <c r="K2077" s="125">
        <f>Nonpt_src_summary!M2077</f>
        <v>0</v>
      </c>
    </row>
    <row r="2078" spans="1:11">
      <c r="A2078" s="31" t="s">
        <v>151</v>
      </c>
      <c r="B2078" s="31" t="str">
        <f>Nonpt_src_summary!B2078</f>
        <v>Non-tribal</v>
      </c>
      <c r="C2078" s="31">
        <f>Nonpt_src_summary!E2078</f>
        <v>30</v>
      </c>
      <c r="D2078" s="31" t="str">
        <f>Nonpt_src_summary!F2078</f>
        <v>30091</v>
      </c>
      <c r="E2078" s="31" t="str">
        <f>Nonpt_src_summary!G2078</f>
        <v>2310023513</v>
      </c>
      <c r="F2078" s="31" t="str">
        <f>Nonpt_src_summary!H2078</f>
        <v>Nonpoint Fugitives</v>
      </c>
      <c r="G2078" s="160">
        <f>Nonpt_src_summary!I2078</f>
        <v>0</v>
      </c>
      <c r="H2078" s="124">
        <f>Nonpt_src_summary!J2078</f>
        <v>0</v>
      </c>
      <c r="I2078" s="124">
        <f>Nonpt_src_summary!K2078</f>
        <v>0</v>
      </c>
      <c r="J2078" s="124">
        <f>Nonpt_src_summary!L2078</f>
        <v>0</v>
      </c>
      <c r="K2078" s="125">
        <f>Nonpt_src_summary!M2078</f>
        <v>0</v>
      </c>
    </row>
    <row r="2079" spans="1:11">
      <c r="A2079" s="31" t="s">
        <v>151</v>
      </c>
      <c r="B2079" s="31" t="str">
        <f>Nonpt_src_summary!B2079</f>
        <v>Non-tribal</v>
      </c>
      <c r="C2079" s="31">
        <f>Nonpt_src_summary!E2079</f>
        <v>30</v>
      </c>
      <c r="D2079" s="31" t="str">
        <f>Nonpt_src_summary!F2079</f>
        <v>30091</v>
      </c>
      <c r="E2079" s="31" t="str">
        <f>Nonpt_src_summary!G2079</f>
        <v>2310023515</v>
      </c>
      <c r="F2079" s="31" t="str">
        <f>Nonpt_src_summary!H2079</f>
        <v>Nonpoint Fugitives</v>
      </c>
      <c r="G2079" s="160">
        <f>Nonpt_src_summary!I2079</f>
        <v>0</v>
      </c>
      <c r="H2079" s="124">
        <f>Nonpt_src_summary!J2079</f>
        <v>0</v>
      </c>
      <c r="I2079" s="124">
        <f>Nonpt_src_summary!K2079</f>
        <v>0</v>
      </c>
      <c r="J2079" s="124">
        <f>Nonpt_src_summary!L2079</f>
        <v>0</v>
      </c>
      <c r="K2079" s="125">
        <f>Nonpt_src_summary!M2079</f>
        <v>0</v>
      </c>
    </row>
    <row r="2080" spans="1:11">
      <c r="A2080" s="31" t="s">
        <v>151</v>
      </c>
      <c r="B2080" s="31" t="str">
        <f>Nonpt_src_summary!B2080</f>
        <v>Non-tribal</v>
      </c>
      <c r="C2080" s="31">
        <f>Nonpt_src_summary!E2080</f>
        <v>30</v>
      </c>
      <c r="D2080" s="31" t="str">
        <f>Nonpt_src_summary!F2080</f>
        <v>30091</v>
      </c>
      <c r="E2080" s="31" t="str">
        <f>Nonpt_src_summary!G2080</f>
        <v>2310023516</v>
      </c>
      <c r="F2080" s="31" t="str">
        <f>Nonpt_src_summary!H2080</f>
        <v>Nonpoint Fugitives</v>
      </c>
      <c r="G2080" s="160">
        <f>Nonpt_src_summary!I2080</f>
        <v>0</v>
      </c>
      <c r="H2080" s="124">
        <f>Nonpt_src_summary!J2080</f>
        <v>0</v>
      </c>
      <c r="I2080" s="124">
        <f>Nonpt_src_summary!K2080</f>
        <v>0</v>
      </c>
      <c r="J2080" s="124">
        <f>Nonpt_src_summary!L2080</f>
        <v>0</v>
      </c>
      <c r="K2080" s="125">
        <f>Nonpt_src_summary!M2080</f>
        <v>0</v>
      </c>
    </row>
    <row r="2081" spans="1:11">
      <c r="A2081" s="31" t="s">
        <v>151</v>
      </c>
      <c r="B2081" s="31" t="str">
        <f>Nonpt_src_summary!B2081</f>
        <v>Non-tribal</v>
      </c>
      <c r="C2081" s="31">
        <f>Nonpt_src_summary!E2081</f>
        <v>38</v>
      </c>
      <c r="D2081" s="31" t="str">
        <f>Nonpt_src_summary!F2081</f>
        <v>38087</v>
      </c>
      <c r="E2081" s="31" t="str">
        <f>Nonpt_src_summary!G2081</f>
        <v>2310011501</v>
      </c>
      <c r="F2081" s="31" t="str">
        <f>Nonpt_src_summary!H2081</f>
        <v>Nonpoint Fugitives</v>
      </c>
      <c r="G2081" s="160">
        <f>Nonpt_src_summary!I2081</f>
        <v>0</v>
      </c>
      <c r="H2081" s="124">
        <f>Nonpt_src_summary!J2081</f>
        <v>1.41892</v>
      </c>
      <c r="I2081" s="124">
        <f>Nonpt_src_summary!K2081</f>
        <v>0</v>
      </c>
      <c r="J2081" s="124">
        <f>Nonpt_src_summary!L2081</f>
        <v>0</v>
      </c>
      <c r="K2081" s="125">
        <f>Nonpt_src_summary!M2081</f>
        <v>0</v>
      </c>
    </row>
    <row r="2082" spans="1:11">
      <c r="A2082" s="31" t="s">
        <v>151</v>
      </c>
      <c r="B2082" s="31" t="str">
        <f>Nonpt_src_summary!B2082</f>
        <v>Non-tribal</v>
      </c>
      <c r="C2082" s="31">
        <f>Nonpt_src_summary!E2082</f>
        <v>38</v>
      </c>
      <c r="D2082" s="31" t="str">
        <f>Nonpt_src_summary!F2082</f>
        <v>38087</v>
      </c>
      <c r="E2082" s="31" t="str">
        <f>Nonpt_src_summary!G2082</f>
        <v>2310011502</v>
      </c>
      <c r="F2082" s="31" t="str">
        <f>Nonpt_src_summary!H2082</f>
        <v>Nonpoint Fugitives</v>
      </c>
      <c r="G2082" s="160">
        <f>Nonpt_src_summary!I2082</f>
        <v>0</v>
      </c>
      <c r="H2082" s="124">
        <f>Nonpt_src_summary!J2082</f>
        <v>0.69599200000000006</v>
      </c>
      <c r="I2082" s="124">
        <f>Nonpt_src_summary!K2082</f>
        <v>0</v>
      </c>
      <c r="J2082" s="124">
        <f>Nonpt_src_summary!L2082</f>
        <v>0</v>
      </c>
      <c r="K2082" s="125">
        <f>Nonpt_src_summary!M2082</f>
        <v>0</v>
      </c>
    </row>
    <row r="2083" spans="1:11">
      <c r="A2083" s="31" t="s">
        <v>151</v>
      </c>
      <c r="B2083" s="31" t="str">
        <f>Nonpt_src_summary!B2083</f>
        <v>Non-tribal</v>
      </c>
      <c r="C2083" s="31">
        <f>Nonpt_src_summary!E2083</f>
        <v>38</v>
      </c>
      <c r="D2083" s="31" t="str">
        <f>Nonpt_src_summary!F2083</f>
        <v>38087</v>
      </c>
      <c r="E2083" s="31" t="str">
        <f>Nonpt_src_summary!G2083</f>
        <v>2310011503</v>
      </c>
      <c r="F2083" s="31" t="str">
        <f>Nonpt_src_summary!H2083</f>
        <v>Nonpoint Fugitives</v>
      </c>
      <c r="G2083" s="160">
        <f>Nonpt_src_summary!I2083</f>
        <v>0</v>
      </c>
      <c r="H2083" s="124">
        <f>Nonpt_src_summary!J2083</f>
        <v>0.28841800000000001</v>
      </c>
      <c r="I2083" s="124">
        <f>Nonpt_src_summary!K2083</f>
        <v>0</v>
      </c>
      <c r="J2083" s="124">
        <f>Nonpt_src_summary!L2083</f>
        <v>0</v>
      </c>
      <c r="K2083" s="125">
        <f>Nonpt_src_summary!M2083</f>
        <v>0</v>
      </c>
    </row>
    <row r="2084" spans="1:11">
      <c r="A2084" s="31" t="s">
        <v>151</v>
      </c>
      <c r="B2084" s="31" t="str">
        <f>Nonpt_src_summary!B2084</f>
        <v>Non-tribal</v>
      </c>
      <c r="C2084" s="31">
        <f>Nonpt_src_summary!E2084</f>
        <v>38</v>
      </c>
      <c r="D2084" s="31" t="str">
        <f>Nonpt_src_summary!F2084</f>
        <v>38087</v>
      </c>
      <c r="E2084" s="31" t="str">
        <f>Nonpt_src_summary!G2084</f>
        <v>2310011505</v>
      </c>
      <c r="F2084" s="31" t="str">
        <f>Nonpt_src_summary!H2084</f>
        <v>Nonpoint Fugitives</v>
      </c>
      <c r="G2084" s="160">
        <f>Nonpt_src_summary!I2084</f>
        <v>0</v>
      </c>
      <c r="H2084" s="124">
        <f>Nonpt_src_summary!J2084</f>
        <v>9.4993700000000008</v>
      </c>
      <c r="I2084" s="124">
        <f>Nonpt_src_summary!K2084</f>
        <v>0</v>
      </c>
      <c r="J2084" s="124">
        <f>Nonpt_src_summary!L2084</f>
        <v>0</v>
      </c>
      <c r="K2084" s="125">
        <f>Nonpt_src_summary!M2084</f>
        <v>0</v>
      </c>
    </row>
    <row r="2085" spans="1:11">
      <c r="A2085" s="31" t="s">
        <v>151</v>
      </c>
      <c r="B2085" s="31" t="str">
        <f>Nonpt_src_summary!B2085</f>
        <v>Non-tribal</v>
      </c>
      <c r="C2085" s="31">
        <f>Nonpt_src_summary!E2085</f>
        <v>38</v>
      </c>
      <c r="D2085" s="31" t="str">
        <f>Nonpt_src_summary!F2085</f>
        <v>38087</v>
      </c>
      <c r="E2085" s="31" t="str">
        <f>Nonpt_src_summary!G2085</f>
        <v>2310021501</v>
      </c>
      <c r="F2085" s="31" t="str">
        <f>Nonpt_src_summary!H2085</f>
        <v>Nonpoint Fugitives</v>
      </c>
      <c r="G2085" s="160">
        <f>Nonpt_src_summary!I2085</f>
        <v>0</v>
      </c>
      <c r="H2085" s="124">
        <f>Nonpt_src_summary!J2085</f>
        <v>0</v>
      </c>
      <c r="I2085" s="124">
        <f>Nonpt_src_summary!K2085</f>
        <v>0</v>
      </c>
      <c r="J2085" s="124">
        <f>Nonpt_src_summary!L2085</f>
        <v>0</v>
      </c>
      <c r="K2085" s="125">
        <f>Nonpt_src_summary!M2085</f>
        <v>0</v>
      </c>
    </row>
    <row r="2086" spans="1:11">
      <c r="A2086" s="31" t="s">
        <v>151</v>
      </c>
      <c r="B2086" s="31" t="str">
        <f>Nonpt_src_summary!B2086</f>
        <v>Non-tribal</v>
      </c>
      <c r="C2086" s="31">
        <f>Nonpt_src_summary!E2086</f>
        <v>38</v>
      </c>
      <c r="D2086" s="31" t="str">
        <f>Nonpt_src_summary!F2086</f>
        <v>38087</v>
      </c>
      <c r="E2086" s="31" t="str">
        <f>Nonpt_src_summary!G2086</f>
        <v>2310021502</v>
      </c>
      <c r="F2086" s="31" t="str">
        <f>Nonpt_src_summary!H2086</f>
        <v>Nonpoint Fugitives</v>
      </c>
      <c r="G2086" s="160">
        <f>Nonpt_src_summary!I2086</f>
        <v>0</v>
      </c>
      <c r="H2086" s="124">
        <f>Nonpt_src_summary!J2086</f>
        <v>0</v>
      </c>
      <c r="I2086" s="124">
        <f>Nonpt_src_summary!K2086</f>
        <v>0</v>
      </c>
      <c r="J2086" s="124">
        <f>Nonpt_src_summary!L2086</f>
        <v>0</v>
      </c>
      <c r="K2086" s="125">
        <f>Nonpt_src_summary!M2086</f>
        <v>0</v>
      </c>
    </row>
    <row r="2087" spans="1:11">
      <c r="A2087" s="31" t="s">
        <v>151</v>
      </c>
      <c r="B2087" s="31" t="str">
        <f>Nonpt_src_summary!B2087</f>
        <v>Non-tribal</v>
      </c>
      <c r="C2087" s="31">
        <f>Nonpt_src_summary!E2087</f>
        <v>38</v>
      </c>
      <c r="D2087" s="31" t="str">
        <f>Nonpt_src_summary!F2087</f>
        <v>38087</v>
      </c>
      <c r="E2087" s="31" t="str">
        <f>Nonpt_src_summary!G2087</f>
        <v>2310021503</v>
      </c>
      <c r="F2087" s="31" t="str">
        <f>Nonpt_src_summary!H2087</f>
        <v>Nonpoint Fugitives</v>
      </c>
      <c r="G2087" s="160">
        <f>Nonpt_src_summary!I2087</f>
        <v>0</v>
      </c>
      <c r="H2087" s="124">
        <f>Nonpt_src_summary!J2087</f>
        <v>0</v>
      </c>
      <c r="I2087" s="124">
        <f>Nonpt_src_summary!K2087</f>
        <v>0</v>
      </c>
      <c r="J2087" s="124">
        <f>Nonpt_src_summary!L2087</f>
        <v>0</v>
      </c>
      <c r="K2087" s="125">
        <f>Nonpt_src_summary!M2087</f>
        <v>0</v>
      </c>
    </row>
    <row r="2088" spans="1:11">
      <c r="A2088" s="31" t="s">
        <v>151</v>
      </c>
      <c r="B2088" s="31" t="str">
        <f>Nonpt_src_summary!B2088</f>
        <v>Non-tribal</v>
      </c>
      <c r="C2088" s="31">
        <f>Nonpt_src_summary!E2088</f>
        <v>38</v>
      </c>
      <c r="D2088" s="31" t="str">
        <f>Nonpt_src_summary!F2088</f>
        <v>38087</v>
      </c>
      <c r="E2088" s="31" t="str">
        <f>Nonpt_src_summary!G2088</f>
        <v>2310021505</v>
      </c>
      <c r="F2088" s="31" t="str">
        <f>Nonpt_src_summary!H2088</f>
        <v>Nonpoint Fugitives</v>
      </c>
      <c r="G2088" s="160">
        <f>Nonpt_src_summary!I2088</f>
        <v>0</v>
      </c>
      <c r="H2088" s="124">
        <f>Nonpt_src_summary!J2088</f>
        <v>0</v>
      </c>
      <c r="I2088" s="124">
        <f>Nonpt_src_summary!K2088</f>
        <v>0</v>
      </c>
      <c r="J2088" s="124">
        <f>Nonpt_src_summary!L2088</f>
        <v>0</v>
      </c>
      <c r="K2088" s="125">
        <f>Nonpt_src_summary!M2088</f>
        <v>0</v>
      </c>
    </row>
    <row r="2089" spans="1:11">
      <c r="A2089" s="31" t="s">
        <v>151</v>
      </c>
      <c r="B2089" s="31" t="str">
        <f>Nonpt_src_summary!B2089</f>
        <v>Non-tribal</v>
      </c>
      <c r="C2089" s="31">
        <f>Nonpt_src_summary!E2089</f>
        <v>38</v>
      </c>
      <c r="D2089" s="31" t="str">
        <f>Nonpt_src_summary!F2089</f>
        <v>38087</v>
      </c>
      <c r="E2089" s="31" t="str">
        <f>Nonpt_src_summary!G2089</f>
        <v>2310021506</v>
      </c>
      <c r="F2089" s="31" t="str">
        <f>Nonpt_src_summary!H2089</f>
        <v>Nonpoint Fugitives</v>
      </c>
      <c r="G2089" s="160">
        <f>Nonpt_src_summary!I2089</f>
        <v>0</v>
      </c>
      <c r="H2089" s="124">
        <f>Nonpt_src_summary!J2089</f>
        <v>0</v>
      </c>
      <c r="I2089" s="124">
        <f>Nonpt_src_summary!K2089</f>
        <v>0</v>
      </c>
      <c r="J2089" s="124">
        <f>Nonpt_src_summary!L2089</f>
        <v>0</v>
      </c>
      <c r="K2089" s="125">
        <f>Nonpt_src_summary!M2089</f>
        <v>0</v>
      </c>
    </row>
    <row r="2090" spans="1:11">
      <c r="A2090" s="31" t="s">
        <v>151</v>
      </c>
      <c r="B2090" s="31" t="str">
        <f>Nonpt_src_summary!B2090</f>
        <v>Non-tribal</v>
      </c>
      <c r="C2090" s="31">
        <f>Nonpt_src_summary!E2090</f>
        <v>38</v>
      </c>
      <c r="D2090" s="31" t="str">
        <f>Nonpt_src_summary!F2090</f>
        <v>38087</v>
      </c>
      <c r="E2090" s="31" t="str">
        <f>Nonpt_src_summary!G2090</f>
        <v>2310023511</v>
      </c>
      <c r="F2090" s="31" t="str">
        <f>Nonpt_src_summary!H2090</f>
        <v>Nonpoint Fugitives</v>
      </c>
      <c r="G2090" s="160">
        <f>Nonpt_src_summary!I2090</f>
        <v>0</v>
      </c>
      <c r="H2090" s="124">
        <f>Nonpt_src_summary!J2090</f>
        <v>0</v>
      </c>
      <c r="I2090" s="124">
        <f>Nonpt_src_summary!K2090</f>
        <v>0</v>
      </c>
      <c r="J2090" s="124">
        <f>Nonpt_src_summary!L2090</f>
        <v>0</v>
      </c>
      <c r="K2090" s="125">
        <f>Nonpt_src_summary!M2090</f>
        <v>0</v>
      </c>
    </row>
    <row r="2091" spans="1:11">
      <c r="A2091" s="31" t="s">
        <v>151</v>
      </c>
      <c r="B2091" s="31" t="str">
        <f>Nonpt_src_summary!B2091</f>
        <v>Non-tribal</v>
      </c>
      <c r="C2091" s="31">
        <f>Nonpt_src_summary!E2091</f>
        <v>38</v>
      </c>
      <c r="D2091" s="31" t="str">
        <f>Nonpt_src_summary!F2091</f>
        <v>38087</v>
      </c>
      <c r="E2091" s="31" t="str">
        <f>Nonpt_src_summary!G2091</f>
        <v>2310023512</v>
      </c>
      <c r="F2091" s="31" t="str">
        <f>Nonpt_src_summary!H2091</f>
        <v>Nonpoint Fugitives</v>
      </c>
      <c r="G2091" s="160">
        <f>Nonpt_src_summary!I2091</f>
        <v>0</v>
      </c>
      <c r="H2091" s="124">
        <f>Nonpt_src_summary!J2091</f>
        <v>0</v>
      </c>
      <c r="I2091" s="124">
        <f>Nonpt_src_summary!K2091</f>
        <v>0</v>
      </c>
      <c r="J2091" s="124">
        <f>Nonpt_src_summary!L2091</f>
        <v>0</v>
      </c>
      <c r="K2091" s="125">
        <f>Nonpt_src_summary!M2091</f>
        <v>0</v>
      </c>
    </row>
    <row r="2092" spans="1:11">
      <c r="A2092" s="31" t="s">
        <v>151</v>
      </c>
      <c r="B2092" s="31" t="str">
        <f>Nonpt_src_summary!B2092</f>
        <v>Non-tribal</v>
      </c>
      <c r="C2092" s="31">
        <f>Nonpt_src_summary!E2092</f>
        <v>38</v>
      </c>
      <c r="D2092" s="31" t="str">
        <f>Nonpt_src_summary!F2092</f>
        <v>38087</v>
      </c>
      <c r="E2092" s="31" t="str">
        <f>Nonpt_src_summary!G2092</f>
        <v>2310023513</v>
      </c>
      <c r="F2092" s="31" t="str">
        <f>Nonpt_src_summary!H2092</f>
        <v>Nonpoint Fugitives</v>
      </c>
      <c r="G2092" s="160">
        <f>Nonpt_src_summary!I2092</f>
        <v>0</v>
      </c>
      <c r="H2092" s="124">
        <f>Nonpt_src_summary!J2092</f>
        <v>0</v>
      </c>
      <c r="I2092" s="124">
        <f>Nonpt_src_summary!K2092</f>
        <v>0</v>
      </c>
      <c r="J2092" s="124">
        <f>Nonpt_src_summary!L2092</f>
        <v>0</v>
      </c>
      <c r="K2092" s="125">
        <f>Nonpt_src_summary!M2092</f>
        <v>0</v>
      </c>
    </row>
    <row r="2093" spans="1:11">
      <c r="A2093" s="31" t="s">
        <v>151</v>
      </c>
      <c r="B2093" s="31" t="str">
        <f>Nonpt_src_summary!B2093</f>
        <v>Non-tribal</v>
      </c>
      <c r="C2093" s="31">
        <f>Nonpt_src_summary!E2093</f>
        <v>38</v>
      </c>
      <c r="D2093" s="31" t="str">
        <f>Nonpt_src_summary!F2093</f>
        <v>38087</v>
      </c>
      <c r="E2093" s="31" t="str">
        <f>Nonpt_src_summary!G2093</f>
        <v>2310023515</v>
      </c>
      <c r="F2093" s="31" t="str">
        <f>Nonpt_src_summary!H2093</f>
        <v>Nonpoint Fugitives</v>
      </c>
      <c r="G2093" s="160">
        <f>Nonpt_src_summary!I2093</f>
        <v>0</v>
      </c>
      <c r="H2093" s="124">
        <f>Nonpt_src_summary!J2093</f>
        <v>0</v>
      </c>
      <c r="I2093" s="124">
        <f>Nonpt_src_summary!K2093</f>
        <v>0</v>
      </c>
      <c r="J2093" s="124">
        <f>Nonpt_src_summary!L2093</f>
        <v>0</v>
      </c>
      <c r="K2093" s="125">
        <f>Nonpt_src_summary!M2093</f>
        <v>0</v>
      </c>
    </row>
    <row r="2094" spans="1:11">
      <c r="A2094" s="31" t="s">
        <v>151</v>
      </c>
      <c r="B2094" s="31" t="str">
        <f>Nonpt_src_summary!B2094</f>
        <v>Non-tribal</v>
      </c>
      <c r="C2094" s="31">
        <f>Nonpt_src_summary!E2094</f>
        <v>38</v>
      </c>
      <c r="D2094" s="31" t="str">
        <f>Nonpt_src_summary!F2094</f>
        <v>38087</v>
      </c>
      <c r="E2094" s="31" t="str">
        <f>Nonpt_src_summary!G2094</f>
        <v>2310023516</v>
      </c>
      <c r="F2094" s="31" t="str">
        <f>Nonpt_src_summary!H2094</f>
        <v>Nonpoint Fugitives</v>
      </c>
      <c r="G2094" s="160">
        <f>Nonpt_src_summary!I2094</f>
        <v>0</v>
      </c>
      <c r="H2094" s="124">
        <f>Nonpt_src_summary!J2094</f>
        <v>0</v>
      </c>
      <c r="I2094" s="124">
        <f>Nonpt_src_summary!K2094</f>
        <v>0</v>
      </c>
      <c r="J2094" s="124">
        <f>Nonpt_src_summary!L2094</f>
        <v>0</v>
      </c>
      <c r="K2094" s="125">
        <f>Nonpt_src_summary!M2094</f>
        <v>0</v>
      </c>
    </row>
    <row r="2095" spans="1:11">
      <c r="A2095" s="31" t="s">
        <v>151</v>
      </c>
      <c r="B2095" s="31" t="str">
        <f>Nonpt_src_summary!B2095</f>
        <v>Non-tribal</v>
      </c>
      <c r="C2095" s="31">
        <f>Nonpt_src_summary!E2095</f>
        <v>38</v>
      </c>
      <c r="D2095" s="31" t="str">
        <f>Nonpt_src_summary!F2095</f>
        <v>38089</v>
      </c>
      <c r="E2095" s="31" t="str">
        <f>Nonpt_src_summary!G2095</f>
        <v>2310011501</v>
      </c>
      <c r="F2095" s="31" t="str">
        <f>Nonpt_src_summary!H2095</f>
        <v>Nonpoint Fugitives</v>
      </c>
      <c r="G2095" s="160">
        <f>Nonpt_src_summary!I2095</f>
        <v>0</v>
      </c>
      <c r="H2095" s="124">
        <f>Nonpt_src_summary!J2095</f>
        <v>18.0518</v>
      </c>
      <c r="I2095" s="124">
        <f>Nonpt_src_summary!K2095</f>
        <v>0</v>
      </c>
      <c r="J2095" s="124">
        <f>Nonpt_src_summary!L2095</f>
        <v>0</v>
      </c>
      <c r="K2095" s="125">
        <f>Nonpt_src_summary!M2095</f>
        <v>0</v>
      </c>
    </row>
    <row r="2096" spans="1:11">
      <c r="A2096" s="31" t="s">
        <v>151</v>
      </c>
      <c r="B2096" s="31" t="str">
        <f>Nonpt_src_summary!B2096</f>
        <v>Non-tribal</v>
      </c>
      <c r="C2096" s="31">
        <f>Nonpt_src_summary!E2096</f>
        <v>38</v>
      </c>
      <c r="D2096" s="31" t="str">
        <f>Nonpt_src_summary!F2096</f>
        <v>38089</v>
      </c>
      <c r="E2096" s="31" t="str">
        <f>Nonpt_src_summary!G2096</f>
        <v>2310011502</v>
      </c>
      <c r="F2096" s="31" t="str">
        <f>Nonpt_src_summary!H2096</f>
        <v>Nonpoint Fugitives</v>
      </c>
      <c r="G2096" s="160">
        <f>Nonpt_src_summary!I2096</f>
        <v>0</v>
      </c>
      <c r="H2096" s="124">
        <f>Nonpt_src_summary!J2096</f>
        <v>8.8545700000000007</v>
      </c>
      <c r="I2096" s="124">
        <f>Nonpt_src_summary!K2096</f>
        <v>0</v>
      </c>
      <c r="J2096" s="124">
        <f>Nonpt_src_summary!L2096</f>
        <v>0</v>
      </c>
      <c r="K2096" s="125">
        <f>Nonpt_src_summary!M2096</f>
        <v>0</v>
      </c>
    </row>
    <row r="2097" spans="1:11">
      <c r="A2097" s="31" t="s">
        <v>151</v>
      </c>
      <c r="B2097" s="31" t="str">
        <f>Nonpt_src_summary!B2097</f>
        <v>Non-tribal</v>
      </c>
      <c r="C2097" s="31">
        <f>Nonpt_src_summary!E2097</f>
        <v>38</v>
      </c>
      <c r="D2097" s="31" t="str">
        <f>Nonpt_src_summary!F2097</f>
        <v>38089</v>
      </c>
      <c r="E2097" s="31" t="str">
        <f>Nonpt_src_summary!G2097</f>
        <v>2310011503</v>
      </c>
      <c r="F2097" s="31" t="str">
        <f>Nonpt_src_summary!H2097</f>
        <v>Nonpoint Fugitives</v>
      </c>
      <c r="G2097" s="160">
        <f>Nonpt_src_summary!I2097</f>
        <v>0</v>
      </c>
      <c r="H2097" s="124">
        <f>Nonpt_src_summary!J2097</f>
        <v>3.6693099999999998</v>
      </c>
      <c r="I2097" s="124">
        <f>Nonpt_src_summary!K2097</f>
        <v>0</v>
      </c>
      <c r="J2097" s="124">
        <f>Nonpt_src_summary!L2097</f>
        <v>0</v>
      </c>
      <c r="K2097" s="125">
        <f>Nonpt_src_summary!M2097</f>
        <v>0</v>
      </c>
    </row>
    <row r="2098" spans="1:11">
      <c r="A2098" s="31" t="s">
        <v>151</v>
      </c>
      <c r="B2098" s="31" t="str">
        <f>Nonpt_src_summary!B2098</f>
        <v>Non-tribal</v>
      </c>
      <c r="C2098" s="31">
        <f>Nonpt_src_summary!E2098</f>
        <v>38</v>
      </c>
      <c r="D2098" s="31" t="str">
        <f>Nonpt_src_summary!F2098</f>
        <v>38089</v>
      </c>
      <c r="E2098" s="31" t="str">
        <f>Nonpt_src_summary!G2098</f>
        <v>2310011505</v>
      </c>
      <c r="F2098" s="31" t="str">
        <f>Nonpt_src_summary!H2098</f>
        <v>Nonpoint Fugitives</v>
      </c>
      <c r="G2098" s="160">
        <f>Nonpt_src_summary!I2098</f>
        <v>0</v>
      </c>
      <c r="H2098" s="124">
        <f>Nonpt_src_summary!J2098</f>
        <v>120.85299999999999</v>
      </c>
      <c r="I2098" s="124">
        <f>Nonpt_src_summary!K2098</f>
        <v>0</v>
      </c>
      <c r="J2098" s="124">
        <f>Nonpt_src_summary!L2098</f>
        <v>0</v>
      </c>
      <c r="K2098" s="125">
        <f>Nonpt_src_summary!M2098</f>
        <v>0</v>
      </c>
    </row>
    <row r="2099" spans="1:11">
      <c r="A2099" s="31" t="s">
        <v>151</v>
      </c>
      <c r="B2099" s="31" t="str">
        <f>Nonpt_src_summary!B2099</f>
        <v>Non-tribal</v>
      </c>
      <c r="C2099" s="31">
        <f>Nonpt_src_summary!E2099</f>
        <v>38</v>
      </c>
      <c r="D2099" s="31" t="str">
        <f>Nonpt_src_summary!F2099</f>
        <v>38089</v>
      </c>
      <c r="E2099" s="31" t="str">
        <f>Nonpt_src_summary!G2099</f>
        <v>2310021501</v>
      </c>
      <c r="F2099" s="31" t="str">
        <f>Nonpt_src_summary!H2099</f>
        <v>Nonpoint Fugitives</v>
      </c>
      <c r="G2099" s="160">
        <f>Nonpt_src_summary!I2099</f>
        <v>0</v>
      </c>
      <c r="H2099" s="124">
        <f>Nonpt_src_summary!J2099</f>
        <v>0.15765799999999999</v>
      </c>
      <c r="I2099" s="124">
        <f>Nonpt_src_summary!K2099</f>
        <v>0</v>
      </c>
      <c r="J2099" s="124">
        <f>Nonpt_src_summary!L2099</f>
        <v>0</v>
      </c>
      <c r="K2099" s="125">
        <f>Nonpt_src_summary!M2099</f>
        <v>0</v>
      </c>
    </row>
    <row r="2100" spans="1:11">
      <c r="A2100" s="31" t="s">
        <v>151</v>
      </c>
      <c r="B2100" s="31" t="str">
        <f>Nonpt_src_summary!B2100</f>
        <v>Non-tribal</v>
      </c>
      <c r="C2100" s="31">
        <f>Nonpt_src_summary!E2100</f>
        <v>38</v>
      </c>
      <c r="D2100" s="31" t="str">
        <f>Nonpt_src_summary!F2100</f>
        <v>38089</v>
      </c>
      <c r="E2100" s="31" t="str">
        <f>Nonpt_src_summary!G2100</f>
        <v>2310021502</v>
      </c>
      <c r="F2100" s="31" t="str">
        <f>Nonpt_src_summary!H2100</f>
        <v>Nonpoint Fugitives</v>
      </c>
      <c r="G2100" s="160">
        <f>Nonpt_src_summary!I2100</f>
        <v>0</v>
      </c>
      <c r="H2100" s="124">
        <f>Nonpt_src_summary!J2100</f>
        <v>7.7332499999999998E-2</v>
      </c>
      <c r="I2100" s="124">
        <f>Nonpt_src_summary!K2100</f>
        <v>0</v>
      </c>
      <c r="J2100" s="124">
        <f>Nonpt_src_summary!L2100</f>
        <v>0</v>
      </c>
      <c r="K2100" s="125">
        <f>Nonpt_src_summary!M2100</f>
        <v>0</v>
      </c>
    </row>
    <row r="2101" spans="1:11">
      <c r="A2101" s="31" t="s">
        <v>151</v>
      </c>
      <c r="B2101" s="31" t="str">
        <f>Nonpt_src_summary!B2101</f>
        <v>Non-tribal</v>
      </c>
      <c r="C2101" s="31">
        <f>Nonpt_src_summary!E2101</f>
        <v>38</v>
      </c>
      <c r="D2101" s="31" t="str">
        <f>Nonpt_src_summary!F2101</f>
        <v>38089</v>
      </c>
      <c r="E2101" s="31" t="str">
        <f>Nonpt_src_summary!G2101</f>
        <v>2310021503</v>
      </c>
      <c r="F2101" s="31" t="str">
        <f>Nonpt_src_summary!H2101</f>
        <v>Nonpoint Fugitives</v>
      </c>
      <c r="G2101" s="160">
        <f>Nonpt_src_summary!I2101</f>
        <v>0</v>
      </c>
      <c r="H2101" s="124">
        <f>Nonpt_src_summary!J2101</f>
        <v>3.2046400000000003E-2</v>
      </c>
      <c r="I2101" s="124">
        <f>Nonpt_src_summary!K2101</f>
        <v>0</v>
      </c>
      <c r="J2101" s="124">
        <f>Nonpt_src_summary!L2101</f>
        <v>0</v>
      </c>
      <c r="K2101" s="125">
        <f>Nonpt_src_summary!M2101</f>
        <v>0</v>
      </c>
    </row>
    <row r="2102" spans="1:11">
      <c r="A2102" s="31" t="s">
        <v>151</v>
      </c>
      <c r="B2102" s="31" t="str">
        <f>Nonpt_src_summary!B2102</f>
        <v>Non-tribal</v>
      </c>
      <c r="C2102" s="31">
        <f>Nonpt_src_summary!E2102</f>
        <v>38</v>
      </c>
      <c r="D2102" s="31" t="str">
        <f>Nonpt_src_summary!F2102</f>
        <v>38089</v>
      </c>
      <c r="E2102" s="31" t="str">
        <f>Nonpt_src_summary!G2102</f>
        <v>2310021505</v>
      </c>
      <c r="F2102" s="31" t="str">
        <f>Nonpt_src_summary!H2102</f>
        <v>Nonpoint Fugitives</v>
      </c>
      <c r="G2102" s="160">
        <f>Nonpt_src_summary!I2102</f>
        <v>0</v>
      </c>
      <c r="H2102" s="124">
        <f>Nonpt_src_summary!J2102</f>
        <v>1.05549</v>
      </c>
      <c r="I2102" s="124">
        <f>Nonpt_src_summary!K2102</f>
        <v>0</v>
      </c>
      <c r="J2102" s="124">
        <f>Nonpt_src_summary!L2102</f>
        <v>0</v>
      </c>
      <c r="K2102" s="125">
        <f>Nonpt_src_summary!M2102</f>
        <v>0</v>
      </c>
    </row>
    <row r="2103" spans="1:11">
      <c r="A2103" s="31" t="s">
        <v>151</v>
      </c>
      <c r="B2103" s="31" t="str">
        <f>Nonpt_src_summary!B2103</f>
        <v>Non-tribal</v>
      </c>
      <c r="C2103" s="31">
        <f>Nonpt_src_summary!E2103</f>
        <v>38</v>
      </c>
      <c r="D2103" s="31" t="str">
        <f>Nonpt_src_summary!F2103</f>
        <v>38089</v>
      </c>
      <c r="E2103" s="31" t="str">
        <f>Nonpt_src_summary!G2103</f>
        <v>2310021506</v>
      </c>
      <c r="F2103" s="31" t="str">
        <f>Nonpt_src_summary!H2103</f>
        <v>Nonpoint Fugitives</v>
      </c>
      <c r="G2103" s="160">
        <f>Nonpt_src_summary!I2103</f>
        <v>0</v>
      </c>
      <c r="H2103" s="124">
        <f>Nonpt_src_summary!J2103</f>
        <v>2.1834599999999999E-3</v>
      </c>
      <c r="I2103" s="124">
        <f>Nonpt_src_summary!K2103</f>
        <v>0</v>
      </c>
      <c r="J2103" s="124">
        <f>Nonpt_src_summary!L2103</f>
        <v>0</v>
      </c>
      <c r="K2103" s="125">
        <f>Nonpt_src_summary!M2103</f>
        <v>0</v>
      </c>
    </row>
    <row r="2104" spans="1:11">
      <c r="A2104" s="31" t="s">
        <v>151</v>
      </c>
      <c r="B2104" s="31" t="str">
        <f>Nonpt_src_summary!B2104</f>
        <v>Non-tribal</v>
      </c>
      <c r="C2104" s="31">
        <f>Nonpt_src_summary!E2104</f>
        <v>38</v>
      </c>
      <c r="D2104" s="31" t="str">
        <f>Nonpt_src_summary!F2104</f>
        <v>38089</v>
      </c>
      <c r="E2104" s="31" t="str">
        <f>Nonpt_src_summary!G2104</f>
        <v>2310023511</v>
      </c>
      <c r="F2104" s="31" t="str">
        <f>Nonpt_src_summary!H2104</f>
        <v>Nonpoint Fugitives</v>
      </c>
      <c r="G2104" s="160">
        <f>Nonpt_src_summary!I2104</f>
        <v>0</v>
      </c>
      <c r="H2104" s="124">
        <f>Nonpt_src_summary!J2104</f>
        <v>0</v>
      </c>
      <c r="I2104" s="124">
        <f>Nonpt_src_summary!K2104</f>
        <v>0</v>
      </c>
      <c r="J2104" s="124">
        <f>Nonpt_src_summary!L2104</f>
        <v>0</v>
      </c>
      <c r="K2104" s="125">
        <f>Nonpt_src_summary!M2104</f>
        <v>0</v>
      </c>
    </row>
    <row r="2105" spans="1:11">
      <c r="A2105" s="31" t="s">
        <v>151</v>
      </c>
      <c r="B2105" s="31" t="str">
        <f>Nonpt_src_summary!B2105</f>
        <v>Non-tribal</v>
      </c>
      <c r="C2105" s="31">
        <f>Nonpt_src_summary!E2105</f>
        <v>38</v>
      </c>
      <c r="D2105" s="31" t="str">
        <f>Nonpt_src_summary!F2105</f>
        <v>38089</v>
      </c>
      <c r="E2105" s="31" t="str">
        <f>Nonpt_src_summary!G2105</f>
        <v>2310023512</v>
      </c>
      <c r="F2105" s="31" t="str">
        <f>Nonpt_src_summary!H2105</f>
        <v>Nonpoint Fugitives</v>
      </c>
      <c r="G2105" s="160">
        <f>Nonpt_src_summary!I2105</f>
        <v>0</v>
      </c>
      <c r="H2105" s="124">
        <f>Nonpt_src_summary!J2105</f>
        <v>0</v>
      </c>
      <c r="I2105" s="124">
        <f>Nonpt_src_summary!K2105</f>
        <v>0</v>
      </c>
      <c r="J2105" s="124">
        <f>Nonpt_src_summary!L2105</f>
        <v>0</v>
      </c>
      <c r="K2105" s="125">
        <f>Nonpt_src_summary!M2105</f>
        <v>0</v>
      </c>
    </row>
    <row r="2106" spans="1:11">
      <c r="A2106" s="31" t="s">
        <v>151</v>
      </c>
      <c r="B2106" s="31" t="str">
        <f>Nonpt_src_summary!B2106</f>
        <v>Non-tribal</v>
      </c>
      <c r="C2106" s="31">
        <f>Nonpt_src_summary!E2106</f>
        <v>38</v>
      </c>
      <c r="D2106" s="31" t="str">
        <f>Nonpt_src_summary!F2106</f>
        <v>38089</v>
      </c>
      <c r="E2106" s="31" t="str">
        <f>Nonpt_src_summary!G2106</f>
        <v>2310023513</v>
      </c>
      <c r="F2106" s="31" t="str">
        <f>Nonpt_src_summary!H2106</f>
        <v>Nonpoint Fugitives</v>
      </c>
      <c r="G2106" s="160">
        <f>Nonpt_src_summary!I2106</f>
        <v>0</v>
      </c>
      <c r="H2106" s="124">
        <f>Nonpt_src_summary!J2106</f>
        <v>0</v>
      </c>
      <c r="I2106" s="124">
        <f>Nonpt_src_summary!K2106</f>
        <v>0</v>
      </c>
      <c r="J2106" s="124">
        <f>Nonpt_src_summary!L2106</f>
        <v>0</v>
      </c>
      <c r="K2106" s="125">
        <f>Nonpt_src_summary!M2106</f>
        <v>0</v>
      </c>
    </row>
    <row r="2107" spans="1:11">
      <c r="A2107" s="31" t="s">
        <v>151</v>
      </c>
      <c r="B2107" s="31" t="str">
        <f>Nonpt_src_summary!B2107</f>
        <v>Non-tribal</v>
      </c>
      <c r="C2107" s="31">
        <f>Nonpt_src_summary!E2107</f>
        <v>38</v>
      </c>
      <c r="D2107" s="31" t="str">
        <f>Nonpt_src_summary!F2107</f>
        <v>38089</v>
      </c>
      <c r="E2107" s="31" t="str">
        <f>Nonpt_src_summary!G2107</f>
        <v>2310023515</v>
      </c>
      <c r="F2107" s="31" t="str">
        <f>Nonpt_src_summary!H2107</f>
        <v>Nonpoint Fugitives</v>
      </c>
      <c r="G2107" s="160">
        <f>Nonpt_src_summary!I2107</f>
        <v>0</v>
      </c>
      <c r="H2107" s="124">
        <f>Nonpt_src_summary!J2107</f>
        <v>0</v>
      </c>
      <c r="I2107" s="124">
        <f>Nonpt_src_summary!K2107</f>
        <v>0</v>
      </c>
      <c r="J2107" s="124">
        <f>Nonpt_src_summary!L2107</f>
        <v>0</v>
      </c>
      <c r="K2107" s="125">
        <f>Nonpt_src_summary!M2107</f>
        <v>0</v>
      </c>
    </row>
    <row r="2108" spans="1:11">
      <c r="A2108" s="31" t="s">
        <v>151</v>
      </c>
      <c r="B2108" s="31" t="str">
        <f>Nonpt_src_summary!B2108</f>
        <v>Non-tribal</v>
      </c>
      <c r="C2108" s="31">
        <f>Nonpt_src_summary!E2108</f>
        <v>38</v>
      </c>
      <c r="D2108" s="31" t="str">
        <f>Nonpt_src_summary!F2108</f>
        <v>38089</v>
      </c>
      <c r="E2108" s="31" t="str">
        <f>Nonpt_src_summary!G2108</f>
        <v>2310023516</v>
      </c>
      <c r="F2108" s="31" t="str">
        <f>Nonpt_src_summary!H2108</f>
        <v>Nonpoint Fugitives</v>
      </c>
      <c r="G2108" s="160">
        <f>Nonpt_src_summary!I2108</f>
        <v>0</v>
      </c>
      <c r="H2108" s="124">
        <f>Nonpt_src_summary!J2108</f>
        <v>0</v>
      </c>
      <c r="I2108" s="124">
        <f>Nonpt_src_summary!K2108</f>
        <v>0</v>
      </c>
      <c r="J2108" s="124">
        <f>Nonpt_src_summary!L2108</f>
        <v>0</v>
      </c>
      <c r="K2108" s="125">
        <f>Nonpt_src_summary!M2108</f>
        <v>0</v>
      </c>
    </row>
    <row r="2109" spans="1:11">
      <c r="A2109" s="31" t="s">
        <v>151</v>
      </c>
      <c r="B2109" s="31" t="str">
        <f>Nonpt_src_summary!B2109</f>
        <v>Non-tribal</v>
      </c>
      <c r="C2109" s="31">
        <f>Nonpt_src_summary!E2109</f>
        <v>30</v>
      </c>
      <c r="D2109" s="31" t="str">
        <f>Nonpt_src_summary!F2109</f>
        <v>30105</v>
      </c>
      <c r="E2109" s="31" t="str">
        <f>Nonpt_src_summary!G2109</f>
        <v>2310011501</v>
      </c>
      <c r="F2109" s="31" t="str">
        <f>Nonpt_src_summary!H2109</f>
        <v>Nonpoint Fugitives</v>
      </c>
      <c r="G2109" s="160">
        <f>Nonpt_src_summary!I2109</f>
        <v>0</v>
      </c>
      <c r="H2109" s="124">
        <f>Nonpt_src_summary!J2109</f>
        <v>0</v>
      </c>
      <c r="I2109" s="124">
        <f>Nonpt_src_summary!K2109</f>
        <v>0</v>
      </c>
      <c r="J2109" s="124">
        <f>Nonpt_src_summary!L2109</f>
        <v>0</v>
      </c>
      <c r="K2109" s="125">
        <f>Nonpt_src_summary!M2109</f>
        <v>0</v>
      </c>
    </row>
    <row r="2110" spans="1:11">
      <c r="A2110" s="31" t="s">
        <v>151</v>
      </c>
      <c r="B2110" s="31" t="str">
        <f>Nonpt_src_summary!B2110</f>
        <v>Non-tribal</v>
      </c>
      <c r="C2110" s="31">
        <f>Nonpt_src_summary!E2110</f>
        <v>30</v>
      </c>
      <c r="D2110" s="31" t="str">
        <f>Nonpt_src_summary!F2110</f>
        <v>30105</v>
      </c>
      <c r="E2110" s="31" t="str">
        <f>Nonpt_src_summary!G2110</f>
        <v>2310011502</v>
      </c>
      <c r="F2110" s="31" t="str">
        <f>Nonpt_src_summary!H2110</f>
        <v>Nonpoint Fugitives</v>
      </c>
      <c r="G2110" s="160">
        <f>Nonpt_src_summary!I2110</f>
        <v>0</v>
      </c>
      <c r="H2110" s="124">
        <f>Nonpt_src_summary!J2110</f>
        <v>0</v>
      </c>
      <c r="I2110" s="124">
        <f>Nonpt_src_summary!K2110</f>
        <v>0</v>
      </c>
      <c r="J2110" s="124">
        <f>Nonpt_src_summary!L2110</f>
        <v>0</v>
      </c>
      <c r="K2110" s="125">
        <f>Nonpt_src_summary!M2110</f>
        <v>0</v>
      </c>
    </row>
    <row r="2111" spans="1:11">
      <c r="A2111" s="31" t="s">
        <v>151</v>
      </c>
      <c r="B2111" s="31" t="str">
        <f>Nonpt_src_summary!B2111</f>
        <v>Non-tribal</v>
      </c>
      <c r="C2111" s="31">
        <f>Nonpt_src_summary!E2111</f>
        <v>30</v>
      </c>
      <c r="D2111" s="31" t="str">
        <f>Nonpt_src_summary!F2111</f>
        <v>30105</v>
      </c>
      <c r="E2111" s="31" t="str">
        <f>Nonpt_src_summary!G2111</f>
        <v>2310011503</v>
      </c>
      <c r="F2111" s="31" t="str">
        <f>Nonpt_src_summary!H2111</f>
        <v>Nonpoint Fugitives</v>
      </c>
      <c r="G2111" s="160">
        <f>Nonpt_src_summary!I2111</f>
        <v>0</v>
      </c>
      <c r="H2111" s="124">
        <f>Nonpt_src_summary!J2111</f>
        <v>0</v>
      </c>
      <c r="I2111" s="124">
        <f>Nonpt_src_summary!K2111</f>
        <v>0</v>
      </c>
      <c r="J2111" s="124">
        <f>Nonpt_src_summary!L2111</f>
        <v>0</v>
      </c>
      <c r="K2111" s="125">
        <f>Nonpt_src_summary!M2111</f>
        <v>0</v>
      </c>
    </row>
    <row r="2112" spans="1:11">
      <c r="A2112" s="31" t="s">
        <v>151</v>
      </c>
      <c r="B2112" s="31" t="str">
        <f>Nonpt_src_summary!B2112</f>
        <v>Non-tribal</v>
      </c>
      <c r="C2112" s="31">
        <f>Nonpt_src_summary!E2112</f>
        <v>30</v>
      </c>
      <c r="D2112" s="31" t="str">
        <f>Nonpt_src_summary!F2112</f>
        <v>30105</v>
      </c>
      <c r="E2112" s="31" t="str">
        <f>Nonpt_src_summary!G2112</f>
        <v>2310011505</v>
      </c>
      <c r="F2112" s="31" t="str">
        <f>Nonpt_src_summary!H2112</f>
        <v>Nonpoint Fugitives</v>
      </c>
      <c r="G2112" s="160">
        <f>Nonpt_src_summary!I2112</f>
        <v>0</v>
      </c>
      <c r="H2112" s="124">
        <f>Nonpt_src_summary!J2112</f>
        <v>0</v>
      </c>
      <c r="I2112" s="124">
        <f>Nonpt_src_summary!K2112</f>
        <v>0</v>
      </c>
      <c r="J2112" s="124">
        <f>Nonpt_src_summary!L2112</f>
        <v>0</v>
      </c>
      <c r="K2112" s="125">
        <f>Nonpt_src_summary!M2112</f>
        <v>0</v>
      </c>
    </row>
    <row r="2113" spans="1:11">
      <c r="A2113" s="31" t="s">
        <v>151</v>
      </c>
      <c r="B2113" s="31" t="str">
        <f>Nonpt_src_summary!B2113</f>
        <v>Non-tribal</v>
      </c>
      <c r="C2113" s="31">
        <f>Nonpt_src_summary!E2113</f>
        <v>30</v>
      </c>
      <c r="D2113" s="31" t="str">
        <f>Nonpt_src_summary!F2113</f>
        <v>30105</v>
      </c>
      <c r="E2113" s="31" t="str">
        <f>Nonpt_src_summary!G2113</f>
        <v>2310021501</v>
      </c>
      <c r="F2113" s="31" t="str">
        <f>Nonpt_src_summary!H2113</f>
        <v>Nonpoint Fugitives</v>
      </c>
      <c r="G2113" s="160">
        <f>Nonpt_src_summary!I2113</f>
        <v>0</v>
      </c>
      <c r="H2113" s="124">
        <f>Nonpt_src_summary!J2113</f>
        <v>11.1149</v>
      </c>
      <c r="I2113" s="124">
        <f>Nonpt_src_summary!K2113</f>
        <v>0</v>
      </c>
      <c r="J2113" s="124">
        <f>Nonpt_src_summary!L2113</f>
        <v>0</v>
      </c>
      <c r="K2113" s="125">
        <f>Nonpt_src_summary!M2113</f>
        <v>0</v>
      </c>
    </row>
    <row r="2114" spans="1:11">
      <c r="A2114" s="31" t="s">
        <v>151</v>
      </c>
      <c r="B2114" s="31" t="str">
        <f>Nonpt_src_summary!B2114</f>
        <v>Non-tribal</v>
      </c>
      <c r="C2114" s="31">
        <f>Nonpt_src_summary!E2114</f>
        <v>30</v>
      </c>
      <c r="D2114" s="31" t="str">
        <f>Nonpt_src_summary!F2114</f>
        <v>30105</v>
      </c>
      <c r="E2114" s="31" t="str">
        <f>Nonpt_src_summary!G2114</f>
        <v>2310021502</v>
      </c>
      <c r="F2114" s="31" t="str">
        <f>Nonpt_src_summary!H2114</f>
        <v>Nonpoint Fugitives</v>
      </c>
      <c r="G2114" s="160">
        <f>Nonpt_src_summary!I2114</f>
        <v>0</v>
      </c>
      <c r="H2114" s="124">
        <f>Nonpt_src_summary!J2114</f>
        <v>5.4519399999999996</v>
      </c>
      <c r="I2114" s="124">
        <f>Nonpt_src_summary!K2114</f>
        <v>0</v>
      </c>
      <c r="J2114" s="124">
        <f>Nonpt_src_summary!L2114</f>
        <v>0</v>
      </c>
      <c r="K2114" s="125">
        <f>Nonpt_src_summary!M2114</f>
        <v>0</v>
      </c>
    </row>
    <row r="2115" spans="1:11">
      <c r="A2115" s="31" t="s">
        <v>151</v>
      </c>
      <c r="B2115" s="31" t="str">
        <f>Nonpt_src_summary!B2115</f>
        <v>Non-tribal</v>
      </c>
      <c r="C2115" s="31">
        <f>Nonpt_src_summary!E2115</f>
        <v>30</v>
      </c>
      <c r="D2115" s="31" t="str">
        <f>Nonpt_src_summary!F2115</f>
        <v>30105</v>
      </c>
      <c r="E2115" s="31" t="str">
        <f>Nonpt_src_summary!G2115</f>
        <v>2310021503</v>
      </c>
      <c r="F2115" s="31" t="str">
        <f>Nonpt_src_summary!H2115</f>
        <v>Nonpoint Fugitives</v>
      </c>
      <c r="G2115" s="160">
        <f>Nonpt_src_summary!I2115</f>
        <v>0</v>
      </c>
      <c r="H2115" s="124">
        <f>Nonpt_src_summary!J2115</f>
        <v>2.2592699999999999</v>
      </c>
      <c r="I2115" s="124">
        <f>Nonpt_src_summary!K2115</f>
        <v>0</v>
      </c>
      <c r="J2115" s="124">
        <f>Nonpt_src_summary!L2115</f>
        <v>0</v>
      </c>
      <c r="K2115" s="125">
        <f>Nonpt_src_summary!M2115</f>
        <v>0</v>
      </c>
    </row>
    <row r="2116" spans="1:11">
      <c r="A2116" s="31" t="s">
        <v>151</v>
      </c>
      <c r="B2116" s="31" t="str">
        <f>Nonpt_src_summary!B2116</f>
        <v>Non-tribal</v>
      </c>
      <c r="C2116" s="31">
        <f>Nonpt_src_summary!E2116</f>
        <v>30</v>
      </c>
      <c r="D2116" s="31" t="str">
        <f>Nonpt_src_summary!F2116</f>
        <v>30105</v>
      </c>
      <c r="E2116" s="31" t="str">
        <f>Nonpt_src_summary!G2116</f>
        <v>2310021505</v>
      </c>
      <c r="F2116" s="31" t="str">
        <f>Nonpt_src_summary!H2116</f>
        <v>Nonpoint Fugitives</v>
      </c>
      <c r="G2116" s="160">
        <f>Nonpt_src_summary!I2116</f>
        <v>0</v>
      </c>
      <c r="H2116" s="124">
        <f>Nonpt_src_summary!J2116</f>
        <v>74.411799999999999</v>
      </c>
      <c r="I2116" s="124">
        <f>Nonpt_src_summary!K2116</f>
        <v>0</v>
      </c>
      <c r="J2116" s="124">
        <f>Nonpt_src_summary!L2116</f>
        <v>0</v>
      </c>
      <c r="K2116" s="125">
        <f>Nonpt_src_summary!M2116</f>
        <v>0</v>
      </c>
    </row>
    <row r="2117" spans="1:11">
      <c r="A2117" s="31" t="s">
        <v>151</v>
      </c>
      <c r="B2117" s="31" t="str">
        <f>Nonpt_src_summary!B2117</f>
        <v>Non-tribal</v>
      </c>
      <c r="C2117" s="31">
        <f>Nonpt_src_summary!E2117</f>
        <v>30</v>
      </c>
      <c r="D2117" s="31" t="str">
        <f>Nonpt_src_summary!F2117</f>
        <v>30105</v>
      </c>
      <c r="E2117" s="31" t="str">
        <f>Nonpt_src_summary!G2117</f>
        <v>2310021506</v>
      </c>
      <c r="F2117" s="31" t="str">
        <f>Nonpt_src_summary!H2117</f>
        <v>Nonpoint Fugitives</v>
      </c>
      <c r="G2117" s="160">
        <f>Nonpt_src_summary!I2117</f>
        <v>0</v>
      </c>
      <c r="H2117" s="124">
        <f>Nonpt_src_summary!J2117</f>
        <v>0.15393399999999999</v>
      </c>
      <c r="I2117" s="124">
        <f>Nonpt_src_summary!K2117</f>
        <v>0</v>
      </c>
      <c r="J2117" s="124">
        <f>Nonpt_src_summary!L2117</f>
        <v>0</v>
      </c>
      <c r="K2117" s="125">
        <f>Nonpt_src_summary!M2117</f>
        <v>0</v>
      </c>
    </row>
    <row r="2118" spans="1:11">
      <c r="A2118" s="31" t="s">
        <v>151</v>
      </c>
      <c r="B2118" s="31" t="str">
        <f>Nonpt_src_summary!B2118</f>
        <v>Non-tribal</v>
      </c>
      <c r="C2118" s="31">
        <f>Nonpt_src_summary!E2118</f>
        <v>30</v>
      </c>
      <c r="D2118" s="31" t="str">
        <f>Nonpt_src_summary!F2118</f>
        <v>30105</v>
      </c>
      <c r="E2118" s="31" t="str">
        <f>Nonpt_src_summary!G2118</f>
        <v>2310023511</v>
      </c>
      <c r="F2118" s="31" t="str">
        <f>Nonpt_src_summary!H2118</f>
        <v>Nonpoint Fugitives</v>
      </c>
      <c r="G2118" s="160">
        <f>Nonpt_src_summary!I2118</f>
        <v>0</v>
      </c>
      <c r="H2118" s="124">
        <f>Nonpt_src_summary!J2118</f>
        <v>0</v>
      </c>
      <c r="I2118" s="124">
        <f>Nonpt_src_summary!K2118</f>
        <v>0</v>
      </c>
      <c r="J2118" s="124">
        <f>Nonpt_src_summary!L2118</f>
        <v>0</v>
      </c>
      <c r="K2118" s="125">
        <f>Nonpt_src_summary!M2118</f>
        <v>0</v>
      </c>
    </row>
    <row r="2119" spans="1:11">
      <c r="A2119" s="31" t="s">
        <v>151</v>
      </c>
      <c r="B2119" s="31" t="str">
        <f>Nonpt_src_summary!B2119</f>
        <v>Non-tribal</v>
      </c>
      <c r="C2119" s="31">
        <f>Nonpt_src_summary!E2119</f>
        <v>30</v>
      </c>
      <c r="D2119" s="31" t="str">
        <f>Nonpt_src_summary!F2119</f>
        <v>30105</v>
      </c>
      <c r="E2119" s="31" t="str">
        <f>Nonpt_src_summary!G2119</f>
        <v>2310023512</v>
      </c>
      <c r="F2119" s="31" t="str">
        <f>Nonpt_src_summary!H2119</f>
        <v>Nonpoint Fugitives</v>
      </c>
      <c r="G2119" s="160">
        <f>Nonpt_src_summary!I2119</f>
        <v>0</v>
      </c>
      <c r="H2119" s="124">
        <f>Nonpt_src_summary!J2119</f>
        <v>0</v>
      </c>
      <c r="I2119" s="124">
        <f>Nonpt_src_summary!K2119</f>
        <v>0</v>
      </c>
      <c r="J2119" s="124">
        <f>Nonpt_src_summary!L2119</f>
        <v>0</v>
      </c>
      <c r="K2119" s="125">
        <f>Nonpt_src_summary!M2119</f>
        <v>0</v>
      </c>
    </row>
    <row r="2120" spans="1:11">
      <c r="A2120" s="31" t="s">
        <v>151</v>
      </c>
      <c r="B2120" s="31" t="str">
        <f>Nonpt_src_summary!B2120</f>
        <v>Non-tribal</v>
      </c>
      <c r="C2120" s="31">
        <f>Nonpt_src_summary!E2120</f>
        <v>30</v>
      </c>
      <c r="D2120" s="31" t="str">
        <f>Nonpt_src_summary!F2120</f>
        <v>30105</v>
      </c>
      <c r="E2120" s="31" t="str">
        <f>Nonpt_src_summary!G2120</f>
        <v>2310023513</v>
      </c>
      <c r="F2120" s="31" t="str">
        <f>Nonpt_src_summary!H2120</f>
        <v>Nonpoint Fugitives</v>
      </c>
      <c r="G2120" s="160">
        <f>Nonpt_src_summary!I2120</f>
        <v>0</v>
      </c>
      <c r="H2120" s="124">
        <f>Nonpt_src_summary!J2120</f>
        <v>0</v>
      </c>
      <c r="I2120" s="124">
        <f>Nonpt_src_summary!K2120</f>
        <v>0</v>
      </c>
      <c r="J2120" s="124">
        <f>Nonpt_src_summary!L2120</f>
        <v>0</v>
      </c>
      <c r="K2120" s="125">
        <f>Nonpt_src_summary!M2120</f>
        <v>0</v>
      </c>
    </row>
    <row r="2121" spans="1:11">
      <c r="A2121" s="31" t="s">
        <v>151</v>
      </c>
      <c r="B2121" s="31" t="str">
        <f>Nonpt_src_summary!B2121</f>
        <v>Non-tribal</v>
      </c>
      <c r="C2121" s="31">
        <f>Nonpt_src_summary!E2121</f>
        <v>30</v>
      </c>
      <c r="D2121" s="31" t="str">
        <f>Nonpt_src_summary!F2121</f>
        <v>30105</v>
      </c>
      <c r="E2121" s="31" t="str">
        <f>Nonpt_src_summary!G2121</f>
        <v>2310023515</v>
      </c>
      <c r="F2121" s="31" t="str">
        <f>Nonpt_src_summary!H2121</f>
        <v>Nonpoint Fugitives</v>
      </c>
      <c r="G2121" s="160">
        <f>Nonpt_src_summary!I2121</f>
        <v>0</v>
      </c>
      <c r="H2121" s="124">
        <f>Nonpt_src_summary!J2121</f>
        <v>0</v>
      </c>
      <c r="I2121" s="124">
        <f>Nonpt_src_summary!K2121</f>
        <v>0</v>
      </c>
      <c r="J2121" s="124">
        <f>Nonpt_src_summary!L2121</f>
        <v>0</v>
      </c>
      <c r="K2121" s="125">
        <f>Nonpt_src_summary!M2121</f>
        <v>0</v>
      </c>
    </row>
    <row r="2122" spans="1:11">
      <c r="A2122" s="31" t="s">
        <v>151</v>
      </c>
      <c r="B2122" s="31" t="str">
        <f>Nonpt_src_summary!B2122</f>
        <v>Non-tribal</v>
      </c>
      <c r="C2122" s="31">
        <f>Nonpt_src_summary!E2122</f>
        <v>30</v>
      </c>
      <c r="D2122" s="31" t="str">
        <f>Nonpt_src_summary!F2122</f>
        <v>30105</v>
      </c>
      <c r="E2122" s="31" t="str">
        <f>Nonpt_src_summary!G2122</f>
        <v>2310023516</v>
      </c>
      <c r="F2122" s="31" t="str">
        <f>Nonpt_src_summary!H2122</f>
        <v>Nonpoint Fugitives</v>
      </c>
      <c r="G2122" s="160">
        <f>Nonpt_src_summary!I2122</f>
        <v>0</v>
      </c>
      <c r="H2122" s="124">
        <f>Nonpt_src_summary!J2122</f>
        <v>0</v>
      </c>
      <c r="I2122" s="124">
        <f>Nonpt_src_summary!K2122</f>
        <v>0</v>
      </c>
      <c r="J2122" s="124">
        <f>Nonpt_src_summary!L2122</f>
        <v>0</v>
      </c>
      <c r="K2122" s="125">
        <f>Nonpt_src_summary!M2122</f>
        <v>0</v>
      </c>
    </row>
    <row r="2123" spans="1:11">
      <c r="A2123" s="31" t="s">
        <v>151</v>
      </c>
      <c r="B2123" s="31" t="str">
        <f>Nonpt_src_summary!B2123</f>
        <v>Non-tribal</v>
      </c>
      <c r="C2123" s="31">
        <f>Nonpt_src_summary!E2123</f>
        <v>38</v>
      </c>
      <c r="D2123" s="31" t="str">
        <f>Nonpt_src_summary!F2123</f>
        <v>38101</v>
      </c>
      <c r="E2123" s="31" t="str">
        <f>Nonpt_src_summary!G2123</f>
        <v>2310011501</v>
      </c>
      <c r="F2123" s="31" t="str">
        <f>Nonpt_src_summary!H2123</f>
        <v>Nonpoint Fugitives</v>
      </c>
      <c r="G2123" s="160">
        <f>Nonpt_src_summary!I2123</f>
        <v>0</v>
      </c>
      <c r="H2123" s="124">
        <f>Nonpt_src_summary!J2123</f>
        <v>0.86711700000000003</v>
      </c>
      <c r="I2123" s="124">
        <f>Nonpt_src_summary!K2123</f>
        <v>0</v>
      </c>
      <c r="J2123" s="124">
        <f>Nonpt_src_summary!L2123</f>
        <v>0</v>
      </c>
      <c r="K2123" s="125">
        <f>Nonpt_src_summary!M2123</f>
        <v>0</v>
      </c>
    </row>
    <row r="2124" spans="1:11">
      <c r="A2124" s="31" t="s">
        <v>151</v>
      </c>
      <c r="B2124" s="31" t="str">
        <f>Nonpt_src_summary!B2124</f>
        <v>Non-tribal</v>
      </c>
      <c r="C2124" s="31">
        <f>Nonpt_src_summary!E2124</f>
        <v>38</v>
      </c>
      <c r="D2124" s="31" t="str">
        <f>Nonpt_src_summary!F2124</f>
        <v>38101</v>
      </c>
      <c r="E2124" s="31" t="str">
        <f>Nonpt_src_summary!G2124</f>
        <v>2310011502</v>
      </c>
      <c r="F2124" s="31" t="str">
        <f>Nonpt_src_summary!H2124</f>
        <v>Nonpoint Fugitives</v>
      </c>
      <c r="G2124" s="160">
        <f>Nonpt_src_summary!I2124</f>
        <v>0</v>
      </c>
      <c r="H2124" s="124">
        <f>Nonpt_src_summary!J2124</f>
        <v>0.42532900000000001</v>
      </c>
      <c r="I2124" s="124">
        <f>Nonpt_src_summary!K2124</f>
        <v>0</v>
      </c>
      <c r="J2124" s="124">
        <f>Nonpt_src_summary!L2124</f>
        <v>0</v>
      </c>
      <c r="K2124" s="125">
        <f>Nonpt_src_summary!M2124</f>
        <v>0</v>
      </c>
    </row>
    <row r="2125" spans="1:11">
      <c r="A2125" s="31" t="s">
        <v>151</v>
      </c>
      <c r="B2125" s="31" t="str">
        <f>Nonpt_src_summary!B2125</f>
        <v>Non-tribal</v>
      </c>
      <c r="C2125" s="31">
        <f>Nonpt_src_summary!E2125</f>
        <v>38</v>
      </c>
      <c r="D2125" s="31" t="str">
        <f>Nonpt_src_summary!F2125</f>
        <v>38101</v>
      </c>
      <c r="E2125" s="31" t="str">
        <f>Nonpt_src_summary!G2125</f>
        <v>2310011503</v>
      </c>
      <c r="F2125" s="31" t="str">
        <f>Nonpt_src_summary!H2125</f>
        <v>Nonpoint Fugitives</v>
      </c>
      <c r="G2125" s="160">
        <f>Nonpt_src_summary!I2125</f>
        <v>0</v>
      </c>
      <c r="H2125" s="124">
        <f>Nonpt_src_summary!J2125</f>
        <v>0.176255</v>
      </c>
      <c r="I2125" s="124">
        <f>Nonpt_src_summary!K2125</f>
        <v>0</v>
      </c>
      <c r="J2125" s="124">
        <f>Nonpt_src_summary!L2125</f>
        <v>0</v>
      </c>
      <c r="K2125" s="125">
        <f>Nonpt_src_summary!M2125</f>
        <v>0</v>
      </c>
    </row>
    <row r="2126" spans="1:11">
      <c r="A2126" s="31" t="s">
        <v>151</v>
      </c>
      <c r="B2126" s="31" t="str">
        <f>Nonpt_src_summary!B2126</f>
        <v>Non-tribal</v>
      </c>
      <c r="C2126" s="31">
        <f>Nonpt_src_summary!E2126</f>
        <v>38</v>
      </c>
      <c r="D2126" s="31" t="str">
        <f>Nonpt_src_summary!F2126</f>
        <v>38101</v>
      </c>
      <c r="E2126" s="31" t="str">
        <f>Nonpt_src_summary!G2126</f>
        <v>2310011505</v>
      </c>
      <c r="F2126" s="31" t="str">
        <f>Nonpt_src_summary!H2126</f>
        <v>Nonpoint Fugitives</v>
      </c>
      <c r="G2126" s="160">
        <f>Nonpt_src_summary!I2126</f>
        <v>0</v>
      </c>
      <c r="H2126" s="124">
        <f>Nonpt_src_summary!J2126</f>
        <v>5.8051700000000004</v>
      </c>
      <c r="I2126" s="124">
        <f>Nonpt_src_summary!K2126</f>
        <v>0</v>
      </c>
      <c r="J2126" s="124">
        <f>Nonpt_src_summary!L2126</f>
        <v>0</v>
      </c>
      <c r="K2126" s="125">
        <f>Nonpt_src_summary!M2126</f>
        <v>0</v>
      </c>
    </row>
    <row r="2127" spans="1:11">
      <c r="A2127" s="31" t="s">
        <v>151</v>
      </c>
      <c r="B2127" s="31" t="str">
        <f>Nonpt_src_summary!B2127</f>
        <v>Non-tribal</v>
      </c>
      <c r="C2127" s="31">
        <f>Nonpt_src_summary!E2127</f>
        <v>38</v>
      </c>
      <c r="D2127" s="31" t="str">
        <f>Nonpt_src_summary!F2127</f>
        <v>38101</v>
      </c>
      <c r="E2127" s="31" t="str">
        <f>Nonpt_src_summary!G2127</f>
        <v>2310021501</v>
      </c>
      <c r="F2127" s="31" t="str">
        <f>Nonpt_src_summary!H2127</f>
        <v>Nonpoint Fugitives</v>
      </c>
      <c r="G2127" s="160">
        <f>Nonpt_src_summary!I2127</f>
        <v>0</v>
      </c>
      <c r="H2127" s="124">
        <f>Nonpt_src_summary!J2127</f>
        <v>0</v>
      </c>
      <c r="I2127" s="124">
        <f>Nonpt_src_summary!K2127</f>
        <v>0</v>
      </c>
      <c r="J2127" s="124">
        <f>Nonpt_src_summary!L2127</f>
        <v>0</v>
      </c>
      <c r="K2127" s="125">
        <f>Nonpt_src_summary!M2127</f>
        <v>0</v>
      </c>
    </row>
    <row r="2128" spans="1:11">
      <c r="A2128" s="31" t="s">
        <v>151</v>
      </c>
      <c r="B2128" s="31" t="str">
        <f>Nonpt_src_summary!B2128</f>
        <v>Non-tribal</v>
      </c>
      <c r="C2128" s="31">
        <f>Nonpt_src_summary!E2128</f>
        <v>38</v>
      </c>
      <c r="D2128" s="31" t="str">
        <f>Nonpt_src_summary!F2128</f>
        <v>38101</v>
      </c>
      <c r="E2128" s="31" t="str">
        <f>Nonpt_src_summary!G2128</f>
        <v>2310021502</v>
      </c>
      <c r="F2128" s="31" t="str">
        <f>Nonpt_src_summary!H2128</f>
        <v>Nonpoint Fugitives</v>
      </c>
      <c r="G2128" s="160">
        <f>Nonpt_src_summary!I2128</f>
        <v>0</v>
      </c>
      <c r="H2128" s="124">
        <f>Nonpt_src_summary!J2128</f>
        <v>0</v>
      </c>
      <c r="I2128" s="124">
        <f>Nonpt_src_summary!K2128</f>
        <v>0</v>
      </c>
      <c r="J2128" s="124">
        <f>Nonpt_src_summary!L2128</f>
        <v>0</v>
      </c>
      <c r="K2128" s="125">
        <f>Nonpt_src_summary!M2128</f>
        <v>0</v>
      </c>
    </row>
    <row r="2129" spans="1:11">
      <c r="A2129" s="31" t="s">
        <v>151</v>
      </c>
      <c r="B2129" s="31" t="str">
        <f>Nonpt_src_summary!B2129</f>
        <v>Non-tribal</v>
      </c>
      <c r="C2129" s="31">
        <f>Nonpt_src_summary!E2129</f>
        <v>38</v>
      </c>
      <c r="D2129" s="31" t="str">
        <f>Nonpt_src_summary!F2129</f>
        <v>38101</v>
      </c>
      <c r="E2129" s="31" t="str">
        <f>Nonpt_src_summary!G2129</f>
        <v>2310021503</v>
      </c>
      <c r="F2129" s="31" t="str">
        <f>Nonpt_src_summary!H2129</f>
        <v>Nonpoint Fugitives</v>
      </c>
      <c r="G2129" s="160">
        <f>Nonpt_src_summary!I2129</f>
        <v>0</v>
      </c>
      <c r="H2129" s="124">
        <f>Nonpt_src_summary!J2129</f>
        <v>0</v>
      </c>
      <c r="I2129" s="124">
        <f>Nonpt_src_summary!K2129</f>
        <v>0</v>
      </c>
      <c r="J2129" s="124">
        <f>Nonpt_src_summary!L2129</f>
        <v>0</v>
      </c>
      <c r="K2129" s="125">
        <f>Nonpt_src_summary!M2129</f>
        <v>0</v>
      </c>
    </row>
    <row r="2130" spans="1:11">
      <c r="A2130" s="31" t="s">
        <v>151</v>
      </c>
      <c r="B2130" s="31" t="str">
        <f>Nonpt_src_summary!B2130</f>
        <v>Non-tribal</v>
      </c>
      <c r="C2130" s="31">
        <f>Nonpt_src_summary!E2130</f>
        <v>38</v>
      </c>
      <c r="D2130" s="31" t="str">
        <f>Nonpt_src_summary!F2130</f>
        <v>38101</v>
      </c>
      <c r="E2130" s="31" t="str">
        <f>Nonpt_src_summary!G2130</f>
        <v>2310021505</v>
      </c>
      <c r="F2130" s="31" t="str">
        <f>Nonpt_src_summary!H2130</f>
        <v>Nonpoint Fugitives</v>
      </c>
      <c r="G2130" s="160">
        <f>Nonpt_src_summary!I2130</f>
        <v>0</v>
      </c>
      <c r="H2130" s="124">
        <f>Nonpt_src_summary!J2130</f>
        <v>0</v>
      </c>
      <c r="I2130" s="124">
        <f>Nonpt_src_summary!K2130</f>
        <v>0</v>
      </c>
      <c r="J2130" s="124">
        <f>Nonpt_src_summary!L2130</f>
        <v>0</v>
      </c>
      <c r="K2130" s="125">
        <f>Nonpt_src_summary!M2130</f>
        <v>0</v>
      </c>
    </row>
    <row r="2131" spans="1:11">
      <c r="A2131" s="31" t="s">
        <v>151</v>
      </c>
      <c r="B2131" s="31" t="str">
        <f>Nonpt_src_summary!B2131</f>
        <v>Non-tribal</v>
      </c>
      <c r="C2131" s="31">
        <f>Nonpt_src_summary!E2131</f>
        <v>38</v>
      </c>
      <c r="D2131" s="31" t="str">
        <f>Nonpt_src_summary!F2131</f>
        <v>38101</v>
      </c>
      <c r="E2131" s="31" t="str">
        <f>Nonpt_src_summary!G2131</f>
        <v>2310021506</v>
      </c>
      <c r="F2131" s="31" t="str">
        <f>Nonpt_src_summary!H2131</f>
        <v>Nonpoint Fugitives</v>
      </c>
      <c r="G2131" s="160">
        <f>Nonpt_src_summary!I2131</f>
        <v>0</v>
      </c>
      <c r="H2131" s="124">
        <f>Nonpt_src_summary!J2131</f>
        <v>0</v>
      </c>
      <c r="I2131" s="124">
        <f>Nonpt_src_summary!K2131</f>
        <v>0</v>
      </c>
      <c r="J2131" s="124">
        <f>Nonpt_src_summary!L2131</f>
        <v>0</v>
      </c>
      <c r="K2131" s="125">
        <f>Nonpt_src_summary!M2131</f>
        <v>0</v>
      </c>
    </row>
    <row r="2132" spans="1:11">
      <c r="A2132" s="31" t="s">
        <v>151</v>
      </c>
      <c r="B2132" s="31" t="str">
        <f>Nonpt_src_summary!B2132</f>
        <v>Non-tribal</v>
      </c>
      <c r="C2132" s="31">
        <f>Nonpt_src_summary!E2132</f>
        <v>38</v>
      </c>
      <c r="D2132" s="31" t="str">
        <f>Nonpt_src_summary!F2132</f>
        <v>38101</v>
      </c>
      <c r="E2132" s="31" t="str">
        <f>Nonpt_src_summary!G2132</f>
        <v>2310023511</v>
      </c>
      <c r="F2132" s="31" t="str">
        <f>Nonpt_src_summary!H2132</f>
        <v>Nonpoint Fugitives</v>
      </c>
      <c r="G2132" s="160">
        <f>Nonpt_src_summary!I2132</f>
        <v>0</v>
      </c>
      <c r="H2132" s="124">
        <f>Nonpt_src_summary!J2132</f>
        <v>0</v>
      </c>
      <c r="I2132" s="124">
        <f>Nonpt_src_summary!K2132</f>
        <v>0</v>
      </c>
      <c r="J2132" s="124">
        <f>Nonpt_src_summary!L2132</f>
        <v>0</v>
      </c>
      <c r="K2132" s="125">
        <f>Nonpt_src_summary!M2132</f>
        <v>0</v>
      </c>
    </row>
    <row r="2133" spans="1:11">
      <c r="A2133" s="31" t="s">
        <v>151</v>
      </c>
      <c r="B2133" s="31" t="str">
        <f>Nonpt_src_summary!B2133</f>
        <v>Non-tribal</v>
      </c>
      <c r="C2133" s="31">
        <f>Nonpt_src_summary!E2133</f>
        <v>38</v>
      </c>
      <c r="D2133" s="31" t="str">
        <f>Nonpt_src_summary!F2133</f>
        <v>38101</v>
      </c>
      <c r="E2133" s="31" t="str">
        <f>Nonpt_src_summary!G2133</f>
        <v>2310023512</v>
      </c>
      <c r="F2133" s="31" t="str">
        <f>Nonpt_src_summary!H2133</f>
        <v>Nonpoint Fugitives</v>
      </c>
      <c r="G2133" s="160">
        <f>Nonpt_src_summary!I2133</f>
        <v>0</v>
      </c>
      <c r="H2133" s="124">
        <f>Nonpt_src_summary!J2133</f>
        <v>0</v>
      </c>
      <c r="I2133" s="124">
        <f>Nonpt_src_summary!K2133</f>
        <v>0</v>
      </c>
      <c r="J2133" s="124">
        <f>Nonpt_src_summary!L2133</f>
        <v>0</v>
      </c>
      <c r="K2133" s="125">
        <f>Nonpt_src_summary!M2133</f>
        <v>0</v>
      </c>
    </row>
    <row r="2134" spans="1:11">
      <c r="A2134" s="31" t="s">
        <v>151</v>
      </c>
      <c r="B2134" s="31" t="str">
        <f>Nonpt_src_summary!B2134</f>
        <v>Non-tribal</v>
      </c>
      <c r="C2134" s="31">
        <f>Nonpt_src_summary!E2134</f>
        <v>38</v>
      </c>
      <c r="D2134" s="31" t="str">
        <f>Nonpt_src_summary!F2134</f>
        <v>38101</v>
      </c>
      <c r="E2134" s="31" t="str">
        <f>Nonpt_src_summary!G2134</f>
        <v>2310023513</v>
      </c>
      <c r="F2134" s="31" t="str">
        <f>Nonpt_src_summary!H2134</f>
        <v>Nonpoint Fugitives</v>
      </c>
      <c r="G2134" s="160">
        <f>Nonpt_src_summary!I2134</f>
        <v>0</v>
      </c>
      <c r="H2134" s="124">
        <f>Nonpt_src_summary!J2134</f>
        <v>0</v>
      </c>
      <c r="I2134" s="124">
        <f>Nonpt_src_summary!K2134</f>
        <v>0</v>
      </c>
      <c r="J2134" s="124">
        <f>Nonpt_src_summary!L2134</f>
        <v>0</v>
      </c>
      <c r="K2134" s="125">
        <f>Nonpt_src_summary!M2134</f>
        <v>0</v>
      </c>
    </row>
    <row r="2135" spans="1:11">
      <c r="A2135" s="31" t="s">
        <v>151</v>
      </c>
      <c r="B2135" s="31" t="str">
        <f>Nonpt_src_summary!B2135</f>
        <v>Non-tribal</v>
      </c>
      <c r="C2135" s="31">
        <f>Nonpt_src_summary!E2135</f>
        <v>38</v>
      </c>
      <c r="D2135" s="31" t="str">
        <f>Nonpt_src_summary!F2135</f>
        <v>38101</v>
      </c>
      <c r="E2135" s="31" t="str">
        <f>Nonpt_src_summary!G2135</f>
        <v>2310023515</v>
      </c>
      <c r="F2135" s="31" t="str">
        <f>Nonpt_src_summary!H2135</f>
        <v>Nonpoint Fugitives</v>
      </c>
      <c r="G2135" s="160">
        <f>Nonpt_src_summary!I2135</f>
        <v>0</v>
      </c>
      <c r="H2135" s="124">
        <f>Nonpt_src_summary!J2135</f>
        <v>0</v>
      </c>
      <c r="I2135" s="124">
        <f>Nonpt_src_summary!K2135</f>
        <v>0</v>
      </c>
      <c r="J2135" s="124">
        <f>Nonpt_src_summary!L2135</f>
        <v>0</v>
      </c>
      <c r="K2135" s="125">
        <f>Nonpt_src_summary!M2135</f>
        <v>0</v>
      </c>
    </row>
    <row r="2136" spans="1:11">
      <c r="A2136" s="31" t="s">
        <v>151</v>
      </c>
      <c r="B2136" s="31" t="str">
        <f>Nonpt_src_summary!B2136</f>
        <v>Non-tribal</v>
      </c>
      <c r="C2136" s="31">
        <f>Nonpt_src_summary!E2136</f>
        <v>38</v>
      </c>
      <c r="D2136" s="31" t="str">
        <f>Nonpt_src_summary!F2136</f>
        <v>38101</v>
      </c>
      <c r="E2136" s="31" t="str">
        <f>Nonpt_src_summary!G2136</f>
        <v>2310023516</v>
      </c>
      <c r="F2136" s="31" t="str">
        <f>Nonpt_src_summary!H2136</f>
        <v>Nonpoint Fugitives</v>
      </c>
      <c r="G2136" s="160">
        <f>Nonpt_src_summary!I2136</f>
        <v>0</v>
      </c>
      <c r="H2136" s="124">
        <f>Nonpt_src_summary!J2136</f>
        <v>0</v>
      </c>
      <c r="I2136" s="124">
        <f>Nonpt_src_summary!K2136</f>
        <v>0</v>
      </c>
      <c r="J2136" s="124">
        <f>Nonpt_src_summary!L2136</f>
        <v>0</v>
      </c>
      <c r="K2136" s="125">
        <f>Nonpt_src_summary!M2136</f>
        <v>0</v>
      </c>
    </row>
    <row r="2137" spans="1:11">
      <c r="A2137" s="31" t="s">
        <v>151</v>
      </c>
      <c r="B2137" s="31" t="str">
        <f>Nonpt_src_summary!B2137</f>
        <v>Non-tribal</v>
      </c>
      <c r="C2137" s="31">
        <f>Nonpt_src_summary!E2137</f>
        <v>30</v>
      </c>
      <c r="D2137" s="31" t="str">
        <f>Nonpt_src_summary!F2137</f>
        <v>30109</v>
      </c>
      <c r="E2137" s="31" t="str">
        <f>Nonpt_src_summary!G2137</f>
        <v>2310011501</v>
      </c>
      <c r="F2137" s="31" t="str">
        <f>Nonpt_src_summary!H2137</f>
        <v>Nonpoint Fugitives</v>
      </c>
      <c r="G2137" s="160">
        <f>Nonpt_src_summary!I2137</f>
        <v>0</v>
      </c>
      <c r="H2137" s="124">
        <f>Nonpt_src_summary!J2137</f>
        <v>6.77928</v>
      </c>
      <c r="I2137" s="124">
        <f>Nonpt_src_summary!K2137</f>
        <v>0</v>
      </c>
      <c r="J2137" s="124">
        <f>Nonpt_src_summary!L2137</f>
        <v>0</v>
      </c>
      <c r="K2137" s="125">
        <f>Nonpt_src_summary!M2137</f>
        <v>0</v>
      </c>
    </row>
    <row r="2138" spans="1:11">
      <c r="A2138" s="31" t="s">
        <v>151</v>
      </c>
      <c r="B2138" s="31" t="str">
        <f>Nonpt_src_summary!B2138</f>
        <v>Non-tribal</v>
      </c>
      <c r="C2138" s="31">
        <f>Nonpt_src_summary!E2138</f>
        <v>30</v>
      </c>
      <c r="D2138" s="31" t="str">
        <f>Nonpt_src_summary!F2138</f>
        <v>30109</v>
      </c>
      <c r="E2138" s="31" t="str">
        <f>Nonpt_src_summary!G2138</f>
        <v>2310011502</v>
      </c>
      <c r="F2138" s="31" t="str">
        <f>Nonpt_src_summary!H2138</f>
        <v>Nonpoint Fugitives</v>
      </c>
      <c r="G2138" s="160">
        <f>Nonpt_src_summary!I2138</f>
        <v>0</v>
      </c>
      <c r="H2138" s="124">
        <f>Nonpt_src_summary!J2138</f>
        <v>3.3252999999999999</v>
      </c>
      <c r="I2138" s="124">
        <f>Nonpt_src_summary!K2138</f>
        <v>0</v>
      </c>
      <c r="J2138" s="124">
        <f>Nonpt_src_summary!L2138</f>
        <v>0</v>
      </c>
      <c r="K2138" s="125">
        <f>Nonpt_src_summary!M2138</f>
        <v>0</v>
      </c>
    </row>
    <row r="2139" spans="1:11">
      <c r="A2139" s="31" t="s">
        <v>151</v>
      </c>
      <c r="B2139" s="31" t="str">
        <f>Nonpt_src_summary!B2139</f>
        <v>Non-tribal</v>
      </c>
      <c r="C2139" s="31">
        <f>Nonpt_src_summary!E2139</f>
        <v>30</v>
      </c>
      <c r="D2139" s="31" t="str">
        <f>Nonpt_src_summary!F2139</f>
        <v>30109</v>
      </c>
      <c r="E2139" s="31" t="str">
        <f>Nonpt_src_summary!G2139</f>
        <v>2310011503</v>
      </c>
      <c r="F2139" s="31" t="str">
        <f>Nonpt_src_summary!H2139</f>
        <v>Nonpoint Fugitives</v>
      </c>
      <c r="G2139" s="160">
        <f>Nonpt_src_summary!I2139</f>
        <v>0</v>
      </c>
      <c r="H2139" s="124">
        <f>Nonpt_src_summary!J2139</f>
        <v>1.37799</v>
      </c>
      <c r="I2139" s="124">
        <f>Nonpt_src_summary!K2139</f>
        <v>0</v>
      </c>
      <c r="J2139" s="124">
        <f>Nonpt_src_summary!L2139</f>
        <v>0</v>
      </c>
      <c r="K2139" s="125">
        <f>Nonpt_src_summary!M2139</f>
        <v>0</v>
      </c>
    </row>
    <row r="2140" spans="1:11">
      <c r="A2140" s="31" t="s">
        <v>151</v>
      </c>
      <c r="B2140" s="31" t="str">
        <f>Nonpt_src_summary!B2140</f>
        <v>Non-tribal</v>
      </c>
      <c r="C2140" s="31">
        <f>Nonpt_src_summary!E2140</f>
        <v>30</v>
      </c>
      <c r="D2140" s="31" t="str">
        <f>Nonpt_src_summary!F2140</f>
        <v>30109</v>
      </c>
      <c r="E2140" s="31" t="str">
        <f>Nonpt_src_summary!G2140</f>
        <v>2310011505</v>
      </c>
      <c r="F2140" s="31" t="str">
        <f>Nonpt_src_summary!H2140</f>
        <v>Nonpoint Fugitives</v>
      </c>
      <c r="G2140" s="160">
        <f>Nonpt_src_summary!I2140</f>
        <v>0</v>
      </c>
      <c r="H2140" s="124">
        <f>Nonpt_src_summary!J2140</f>
        <v>45.385899999999999</v>
      </c>
      <c r="I2140" s="124">
        <f>Nonpt_src_summary!K2140</f>
        <v>0</v>
      </c>
      <c r="J2140" s="124">
        <f>Nonpt_src_summary!L2140</f>
        <v>0</v>
      </c>
      <c r="K2140" s="125">
        <f>Nonpt_src_summary!M2140</f>
        <v>0</v>
      </c>
    </row>
    <row r="2141" spans="1:11">
      <c r="A2141" s="31" t="s">
        <v>151</v>
      </c>
      <c r="B2141" s="31" t="str">
        <f>Nonpt_src_summary!B2141</f>
        <v>Non-tribal</v>
      </c>
      <c r="C2141" s="31">
        <f>Nonpt_src_summary!E2141</f>
        <v>30</v>
      </c>
      <c r="D2141" s="31" t="str">
        <f>Nonpt_src_summary!F2141</f>
        <v>30109</v>
      </c>
      <c r="E2141" s="31" t="str">
        <f>Nonpt_src_summary!G2141</f>
        <v>2310021501</v>
      </c>
      <c r="F2141" s="31" t="str">
        <f>Nonpt_src_summary!H2141</f>
        <v>Nonpoint Fugitives</v>
      </c>
      <c r="G2141" s="160">
        <f>Nonpt_src_summary!I2141</f>
        <v>0</v>
      </c>
      <c r="H2141" s="124">
        <f>Nonpt_src_summary!J2141</f>
        <v>2.1283799999999999</v>
      </c>
      <c r="I2141" s="124">
        <f>Nonpt_src_summary!K2141</f>
        <v>0</v>
      </c>
      <c r="J2141" s="124">
        <f>Nonpt_src_summary!L2141</f>
        <v>0</v>
      </c>
      <c r="K2141" s="125">
        <f>Nonpt_src_summary!M2141</f>
        <v>0</v>
      </c>
    </row>
    <row r="2142" spans="1:11">
      <c r="A2142" s="31" t="s">
        <v>151</v>
      </c>
      <c r="B2142" s="31" t="str">
        <f>Nonpt_src_summary!B2142</f>
        <v>Non-tribal</v>
      </c>
      <c r="C2142" s="31">
        <f>Nonpt_src_summary!E2142</f>
        <v>30</v>
      </c>
      <c r="D2142" s="31" t="str">
        <f>Nonpt_src_summary!F2142</f>
        <v>30109</v>
      </c>
      <c r="E2142" s="31" t="str">
        <f>Nonpt_src_summary!G2142</f>
        <v>2310021502</v>
      </c>
      <c r="F2142" s="31" t="str">
        <f>Nonpt_src_summary!H2142</f>
        <v>Nonpoint Fugitives</v>
      </c>
      <c r="G2142" s="160">
        <f>Nonpt_src_summary!I2142</f>
        <v>0</v>
      </c>
      <c r="H2142" s="124">
        <f>Nonpt_src_summary!J2142</f>
        <v>1.04399</v>
      </c>
      <c r="I2142" s="124">
        <f>Nonpt_src_summary!K2142</f>
        <v>0</v>
      </c>
      <c r="J2142" s="124">
        <f>Nonpt_src_summary!L2142</f>
        <v>0</v>
      </c>
      <c r="K2142" s="125">
        <f>Nonpt_src_summary!M2142</f>
        <v>0</v>
      </c>
    </row>
    <row r="2143" spans="1:11">
      <c r="A2143" s="31" t="s">
        <v>151</v>
      </c>
      <c r="B2143" s="31" t="str">
        <f>Nonpt_src_summary!B2143</f>
        <v>Non-tribal</v>
      </c>
      <c r="C2143" s="31">
        <f>Nonpt_src_summary!E2143</f>
        <v>30</v>
      </c>
      <c r="D2143" s="31" t="str">
        <f>Nonpt_src_summary!F2143</f>
        <v>30109</v>
      </c>
      <c r="E2143" s="31" t="str">
        <f>Nonpt_src_summary!G2143</f>
        <v>2310021503</v>
      </c>
      <c r="F2143" s="31" t="str">
        <f>Nonpt_src_summary!H2143</f>
        <v>Nonpoint Fugitives</v>
      </c>
      <c r="G2143" s="160">
        <f>Nonpt_src_summary!I2143</f>
        <v>0</v>
      </c>
      <c r="H2143" s="124">
        <f>Nonpt_src_summary!J2143</f>
        <v>0.43262600000000001</v>
      </c>
      <c r="I2143" s="124">
        <f>Nonpt_src_summary!K2143</f>
        <v>0</v>
      </c>
      <c r="J2143" s="124">
        <f>Nonpt_src_summary!L2143</f>
        <v>0</v>
      </c>
      <c r="K2143" s="125">
        <f>Nonpt_src_summary!M2143</f>
        <v>0</v>
      </c>
    </row>
    <row r="2144" spans="1:11">
      <c r="A2144" s="31" t="s">
        <v>151</v>
      </c>
      <c r="B2144" s="31" t="str">
        <f>Nonpt_src_summary!B2144</f>
        <v>Non-tribal</v>
      </c>
      <c r="C2144" s="31">
        <f>Nonpt_src_summary!E2144</f>
        <v>30</v>
      </c>
      <c r="D2144" s="31" t="str">
        <f>Nonpt_src_summary!F2144</f>
        <v>30109</v>
      </c>
      <c r="E2144" s="31" t="str">
        <f>Nonpt_src_summary!G2144</f>
        <v>2310021505</v>
      </c>
      <c r="F2144" s="31" t="str">
        <f>Nonpt_src_summary!H2144</f>
        <v>Nonpoint Fugitives</v>
      </c>
      <c r="G2144" s="160">
        <f>Nonpt_src_summary!I2144</f>
        <v>0</v>
      </c>
      <c r="H2144" s="124">
        <f>Nonpt_src_summary!J2144</f>
        <v>14.2491</v>
      </c>
      <c r="I2144" s="124">
        <f>Nonpt_src_summary!K2144</f>
        <v>0</v>
      </c>
      <c r="J2144" s="124">
        <f>Nonpt_src_summary!L2144</f>
        <v>0</v>
      </c>
      <c r="K2144" s="125">
        <f>Nonpt_src_summary!M2144</f>
        <v>0</v>
      </c>
    </row>
    <row r="2145" spans="1:11">
      <c r="A2145" s="31" t="s">
        <v>151</v>
      </c>
      <c r="B2145" s="31" t="str">
        <f>Nonpt_src_summary!B2145</f>
        <v>Non-tribal</v>
      </c>
      <c r="C2145" s="31">
        <f>Nonpt_src_summary!E2145</f>
        <v>30</v>
      </c>
      <c r="D2145" s="31" t="str">
        <f>Nonpt_src_summary!F2145</f>
        <v>30109</v>
      </c>
      <c r="E2145" s="31" t="str">
        <f>Nonpt_src_summary!G2145</f>
        <v>2310021506</v>
      </c>
      <c r="F2145" s="31" t="str">
        <f>Nonpt_src_summary!H2145</f>
        <v>Nonpoint Fugitives</v>
      </c>
      <c r="G2145" s="160">
        <f>Nonpt_src_summary!I2145</f>
        <v>0</v>
      </c>
      <c r="H2145" s="124">
        <f>Nonpt_src_summary!J2145</f>
        <v>2.9476700000000002E-2</v>
      </c>
      <c r="I2145" s="124">
        <f>Nonpt_src_summary!K2145</f>
        <v>0</v>
      </c>
      <c r="J2145" s="124">
        <f>Nonpt_src_summary!L2145</f>
        <v>0</v>
      </c>
      <c r="K2145" s="125">
        <f>Nonpt_src_summary!M2145</f>
        <v>0</v>
      </c>
    </row>
    <row r="2146" spans="1:11">
      <c r="A2146" s="31" t="s">
        <v>151</v>
      </c>
      <c r="B2146" s="31" t="str">
        <f>Nonpt_src_summary!B2146</f>
        <v>Non-tribal</v>
      </c>
      <c r="C2146" s="31">
        <f>Nonpt_src_summary!E2146</f>
        <v>30</v>
      </c>
      <c r="D2146" s="31" t="str">
        <f>Nonpt_src_summary!F2146</f>
        <v>30109</v>
      </c>
      <c r="E2146" s="31" t="str">
        <f>Nonpt_src_summary!G2146</f>
        <v>2310023511</v>
      </c>
      <c r="F2146" s="31" t="str">
        <f>Nonpt_src_summary!H2146</f>
        <v>Nonpoint Fugitives</v>
      </c>
      <c r="G2146" s="160">
        <f>Nonpt_src_summary!I2146</f>
        <v>0</v>
      </c>
      <c r="H2146" s="124">
        <f>Nonpt_src_summary!J2146</f>
        <v>0</v>
      </c>
      <c r="I2146" s="124">
        <f>Nonpt_src_summary!K2146</f>
        <v>0</v>
      </c>
      <c r="J2146" s="124">
        <f>Nonpt_src_summary!L2146</f>
        <v>0</v>
      </c>
      <c r="K2146" s="125">
        <f>Nonpt_src_summary!M2146</f>
        <v>0</v>
      </c>
    </row>
    <row r="2147" spans="1:11">
      <c r="A2147" s="31" t="s">
        <v>151</v>
      </c>
      <c r="B2147" s="31" t="str">
        <f>Nonpt_src_summary!B2147</f>
        <v>Non-tribal</v>
      </c>
      <c r="C2147" s="31">
        <f>Nonpt_src_summary!E2147</f>
        <v>30</v>
      </c>
      <c r="D2147" s="31" t="str">
        <f>Nonpt_src_summary!F2147</f>
        <v>30109</v>
      </c>
      <c r="E2147" s="31" t="str">
        <f>Nonpt_src_summary!G2147</f>
        <v>2310023512</v>
      </c>
      <c r="F2147" s="31" t="str">
        <f>Nonpt_src_summary!H2147</f>
        <v>Nonpoint Fugitives</v>
      </c>
      <c r="G2147" s="160">
        <f>Nonpt_src_summary!I2147</f>
        <v>0</v>
      </c>
      <c r="H2147" s="124">
        <f>Nonpt_src_summary!J2147</f>
        <v>0</v>
      </c>
      <c r="I2147" s="124">
        <f>Nonpt_src_summary!K2147</f>
        <v>0</v>
      </c>
      <c r="J2147" s="124">
        <f>Nonpt_src_summary!L2147</f>
        <v>0</v>
      </c>
      <c r="K2147" s="125">
        <f>Nonpt_src_summary!M2147</f>
        <v>0</v>
      </c>
    </row>
    <row r="2148" spans="1:11">
      <c r="A2148" s="31" t="s">
        <v>151</v>
      </c>
      <c r="B2148" s="31" t="str">
        <f>Nonpt_src_summary!B2148</f>
        <v>Non-tribal</v>
      </c>
      <c r="C2148" s="31">
        <f>Nonpt_src_summary!E2148</f>
        <v>30</v>
      </c>
      <c r="D2148" s="31" t="str">
        <f>Nonpt_src_summary!F2148</f>
        <v>30109</v>
      </c>
      <c r="E2148" s="31" t="str">
        <f>Nonpt_src_summary!G2148</f>
        <v>2310023513</v>
      </c>
      <c r="F2148" s="31" t="str">
        <f>Nonpt_src_summary!H2148</f>
        <v>Nonpoint Fugitives</v>
      </c>
      <c r="G2148" s="160">
        <f>Nonpt_src_summary!I2148</f>
        <v>0</v>
      </c>
      <c r="H2148" s="124">
        <f>Nonpt_src_summary!J2148</f>
        <v>0</v>
      </c>
      <c r="I2148" s="124">
        <f>Nonpt_src_summary!K2148</f>
        <v>0</v>
      </c>
      <c r="J2148" s="124">
        <f>Nonpt_src_summary!L2148</f>
        <v>0</v>
      </c>
      <c r="K2148" s="125">
        <f>Nonpt_src_summary!M2148</f>
        <v>0</v>
      </c>
    </row>
    <row r="2149" spans="1:11">
      <c r="A2149" s="31" t="s">
        <v>151</v>
      </c>
      <c r="B2149" s="31" t="str">
        <f>Nonpt_src_summary!B2149</f>
        <v>Non-tribal</v>
      </c>
      <c r="C2149" s="31">
        <f>Nonpt_src_summary!E2149</f>
        <v>30</v>
      </c>
      <c r="D2149" s="31" t="str">
        <f>Nonpt_src_summary!F2149</f>
        <v>30109</v>
      </c>
      <c r="E2149" s="31" t="str">
        <f>Nonpt_src_summary!G2149</f>
        <v>2310023515</v>
      </c>
      <c r="F2149" s="31" t="str">
        <f>Nonpt_src_summary!H2149</f>
        <v>Nonpoint Fugitives</v>
      </c>
      <c r="G2149" s="160">
        <f>Nonpt_src_summary!I2149</f>
        <v>0</v>
      </c>
      <c r="H2149" s="124">
        <f>Nonpt_src_summary!J2149</f>
        <v>0</v>
      </c>
      <c r="I2149" s="124">
        <f>Nonpt_src_summary!K2149</f>
        <v>0</v>
      </c>
      <c r="J2149" s="124">
        <f>Nonpt_src_summary!L2149</f>
        <v>0</v>
      </c>
      <c r="K2149" s="125">
        <f>Nonpt_src_summary!M2149</f>
        <v>0</v>
      </c>
    </row>
    <row r="2150" spans="1:11">
      <c r="A2150" s="31" t="s">
        <v>151</v>
      </c>
      <c r="B2150" s="31" t="str">
        <f>Nonpt_src_summary!B2150</f>
        <v>Non-tribal</v>
      </c>
      <c r="C2150" s="31">
        <f>Nonpt_src_summary!E2150</f>
        <v>30</v>
      </c>
      <c r="D2150" s="31" t="str">
        <f>Nonpt_src_summary!F2150</f>
        <v>30109</v>
      </c>
      <c r="E2150" s="31" t="str">
        <f>Nonpt_src_summary!G2150</f>
        <v>2310023516</v>
      </c>
      <c r="F2150" s="31" t="str">
        <f>Nonpt_src_summary!H2150</f>
        <v>Nonpoint Fugitives</v>
      </c>
      <c r="G2150" s="160">
        <f>Nonpt_src_summary!I2150</f>
        <v>0</v>
      </c>
      <c r="H2150" s="124">
        <f>Nonpt_src_summary!J2150</f>
        <v>0</v>
      </c>
      <c r="I2150" s="124">
        <f>Nonpt_src_summary!K2150</f>
        <v>0</v>
      </c>
      <c r="J2150" s="124">
        <f>Nonpt_src_summary!L2150</f>
        <v>0</v>
      </c>
      <c r="K2150" s="125">
        <f>Nonpt_src_summary!M2150</f>
        <v>0</v>
      </c>
    </row>
    <row r="2151" spans="1:11">
      <c r="A2151" s="31" t="s">
        <v>151</v>
      </c>
      <c r="B2151" s="31" t="str">
        <f>Nonpt_src_summary!B2151</f>
        <v>Non-tribal</v>
      </c>
      <c r="C2151" s="31">
        <f>Nonpt_src_summary!E2151</f>
        <v>38</v>
      </c>
      <c r="D2151" s="31" t="str">
        <f>Nonpt_src_summary!F2151</f>
        <v>38105</v>
      </c>
      <c r="E2151" s="31" t="str">
        <f>Nonpt_src_summary!G2151</f>
        <v>2310011501</v>
      </c>
      <c r="F2151" s="31" t="str">
        <f>Nonpt_src_summary!H2151</f>
        <v>Nonpoint Fugitives</v>
      </c>
      <c r="G2151" s="160">
        <f>Nonpt_src_summary!I2151</f>
        <v>0</v>
      </c>
      <c r="H2151" s="124">
        <f>Nonpt_src_summary!J2151</f>
        <v>127.309</v>
      </c>
      <c r="I2151" s="124">
        <f>Nonpt_src_summary!K2151</f>
        <v>0</v>
      </c>
      <c r="J2151" s="124">
        <f>Nonpt_src_summary!L2151</f>
        <v>0</v>
      </c>
      <c r="K2151" s="125">
        <f>Nonpt_src_summary!M2151</f>
        <v>0</v>
      </c>
    </row>
    <row r="2152" spans="1:11">
      <c r="A2152" s="31" t="s">
        <v>151</v>
      </c>
      <c r="B2152" s="31" t="str">
        <f>Nonpt_src_summary!B2152</f>
        <v>Non-tribal</v>
      </c>
      <c r="C2152" s="31">
        <f>Nonpt_src_summary!E2152</f>
        <v>38</v>
      </c>
      <c r="D2152" s="31" t="str">
        <f>Nonpt_src_summary!F2152</f>
        <v>38105</v>
      </c>
      <c r="E2152" s="31" t="str">
        <f>Nonpt_src_summary!G2152</f>
        <v>2310011502</v>
      </c>
      <c r="F2152" s="31" t="str">
        <f>Nonpt_src_summary!H2152</f>
        <v>Nonpoint Fugitives</v>
      </c>
      <c r="G2152" s="160">
        <f>Nonpt_src_summary!I2152</f>
        <v>0</v>
      </c>
      <c r="H2152" s="124">
        <f>Nonpt_src_summary!J2152</f>
        <v>62.445999999999998</v>
      </c>
      <c r="I2152" s="124">
        <f>Nonpt_src_summary!K2152</f>
        <v>0</v>
      </c>
      <c r="J2152" s="124">
        <f>Nonpt_src_summary!L2152</f>
        <v>0</v>
      </c>
      <c r="K2152" s="125">
        <f>Nonpt_src_summary!M2152</f>
        <v>0</v>
      </c>
    </row>
    <row r="2153" spans="1:11">
      <c r="A2153" s="31" t="s">
        <v>151</v>
      </c>
      <c r="B2153" s="31" t="str">
        <f>Nonpt_src_summary!B2153</f>
        <v>Non-tribal</v>
      </c>
      <c r="C2153" s="31">
        <f>Nonpt_src_summary!E2153</f>
        <v>38</v>
      </c>
      <c r="D2153" s="31" t="str">
        <f>Nonpt_src_summary!F2153</f>
        <v>38105</v>
      </c>
      <c r="E2153" s="31" t="str">
        <f>Nonpt_src_summary!G2153</f>
        <v>2310011503</v>
      </c>
      <c r="F2153" s="31" t="str">
        <f>Nonpt_src_summary!H2153</f>
        <v>Nonpoint Fugitives</v>
      </c>
      <c r="G2153" s="160">
        <f>Nonpt_src_summary!I2153</f>
        <v>0</v>
      </c>
      <c r="H2153" s="124">
        <f>Nonpt_src_summary!J2153</f>
        <v>25.877400000000002</v>
      </c>
      <c r="I2153" s="124">
        <f>Nonpt_src_summary!K2153</f>
        <v>0</v>
      </c>
      <c r="J2153" s="124">
        <f>Nonpt_src_summary!L2153</f>
        <v>0</v>
      </c>
      <c r="K2153" s="125">
        <f>Nonpt_src_summary!M2153</f>
        <v>0</v>
      </c>
    </row>
    <row r="2154" spans="1:11">
      <c r="A2154" s="31" t="s">
        <v>151</v>
      </c>
      <c r="B2154" s="31" t="str">
        <f>Nonpt_src_summary!B2154</f>
        <v>Non-tribal</v>
      </c>
      <c r="C2154" s="31">
        <f>Nonpt_src_summary!E2154</f>
        <v>38</v>
      </c>
      <c r="D2154" s="31" t="str">
        <f>Nonpt_src_summary!F2154</f>
        <v>38105</v>
      </c>
      <c r="E2154" s="31" t="str">
        <f>Nonpt_src_summary!G2154</f>
        <v>2310011505</v>
      </c>
      <c r="F2154" s="31" t="str">
        <f>Nonpt_src_summary!H2154</f>
        <v>Nonpoint Fugitives</v>
      </c>
      <c r="G2154" s="160">
        <f>Nonpt_src_summary!I2154</f>
        <v>0</v>
      </c>
      <c r="H2154" s="124">
        <f>Nonpt_src_summary!J2154</f>
        <v>852.30499999999995</v>
      </c>
      <c r="I2154" s="124">
        <f>Nonpt_src_summary!K2154</f>
        <v>0</v>
      </c>
      <c r="J2154" s="124">
        <f>Nonpt_src_summary!L2154</f>
        <v>0</v>
      </c>
      <c r="K2154" s="125">
        <f>Nonpt_src_summary!M2154</f>
        <v>0</v>
      </c>
    </row>
    <row r="2155" spans="1:11">
      <c r="A2155" s="31" t="s">
        <v>151</v>
      </c>
      <c r="B2155" s="31" t="str">
        <f>Nonpt_src_summary!B2155</f>
        <v>Non-tribal</v>
      </c>
      <c r="C2155" s="31">
        <f>Nonpt_src_summary!E2155</f>
        <v>38</v>
      </c>
      <c r="D2155" s="31" t="str">
        <f>Nonpt_src_summary!F2155</f>
        <v>38105</v>
      </c>
      <c r="E2155" s="31" t="str">
        <f>Nonpt_src_summary!G2155</f>
        <v>2310021501</v>
      </c>
      <c r="F2155" s="31" t="str">
        <f>Nonpt_src_summary!H2155</f>
        <v>Nonpoint Fugitives</v>
      </c>
      <c r="G2155" s="160">
        <f>Nonpt_src_summary!I2155</f>
        <v>0</v>
      </c>
      <c r="H2155" s="124">
        <f>Nonpt_src_summary!J2155</f>
        <v>0.39414399999999999</v>
      </c>
      <c r="I2155" s="124">
        <f>Nonpt_src_summary!K2155</f>
        <v>0</v>
      </c>
      <c r="J2155" s="124">
        <f>Nonpt_src_summary!L2155</f>
        <v>0</v>
      </c>
      <c r="K2155" s="125">
        <f>Nonpt_src_summary!M2155</f>
        <v>0</v>
      </c>
    </row>
    <row r="2156" spans="1:11">
      <c r="A2156" s="31" t="s">
        <v>151</v>
      </c>
      <c r="B2156" s="31" t="str">
        <f>Nonpt_src_summary!B2156</f>
        <v>Non-tribal</v>
      </c>
      <c r="C2156" s="31">
        <f>Nonpt_src_summary!E2156</f>
        <v>38</v>
      </c>
      <c r="D2156" s="31" t="str">
        <f>Nonpt_src_summary!F2156</f>
        <v>38105</v>
      </c>
      <c r="E2156" s="31" t="str">
        <f>Nonpt_src_summary!G2156</f>
        <v>2310021502</v>
      </c>
      <c r="F2156" s="31" t="str">
        <f>Nonpt_src_summary!H2156</f>
        <v>Nonpoint Fugitives</v>
      </c>
      <c r="G2156" s="160">
        <f>Nonpt_src_summary!I2156</f>
        <v>0</v>
      </c>
      <c r="H2156" s="124">
        <f>Nonpt_src_summary!J2156</f>
        <v>0.193331</v>
      </c>
      <c r="I2156" s="124">
        <f>Nonpt_src_summary!K2156</f>
        <v>0</v>
      </c>
      <c r="J2156" s="124">
        <f>Nonpt_src_summary!L2156</f>
        <v>0</v>
      </c>
      <c r="K2156" s="125">
        <f>Nonpt_src_summary!M2156</f>
        <v>0</v>
      </c>
    </row>
    <row r="2157" spans="1:11">
      <c r="A2157" s="31" t="s">
        <v>151</v>
      </c>
      <c r="B2157" s="31" t="str">
        <f>Nonpt_src_summary!B2157</f>
        <v>Non-tribal</v>
      </c>
      <c r="C2157" s="31">
        <f>Nonpt_src_summary!E2157</f>
        <v>38</v>
      </c>
      <c r="D2157" s="31" t="str">
        <f>Nonpt_src_summary!F2157</f>
        <v>38105</v>
      </c>
      <c r="E2157" s="31" t="str">
        <f>Nonpt_src_summary!G2157</f>
        <v>2310021503</v>
      </c>
      <c r="F2157" s="31" t="str">
        <f>Nonpt_src_summary!H2157</f>
        <v>Nonpoint Fugitives</v>
      </c>
      <c r="G2157" s="160">
        <f>Nonpt_src_summary!I2157</f>
        <v>0</v>
      </c>
      <c r="H2157" s="124">
        <f>Nonpt_src_summary!J2157</f>
        <v>8.0116000000000007E-2</v>
      </c>
      <c r="I2157" s="124">
        <f>Nonpt_src_summary!K2157</f>
        <v>0</v>
      </c>
      <c r="J2157" s="124">
        <f>Nonpt_src_summary!L2157</f>
        <v>0</v>
      </c>
      <c r="K2157" s="125">
        <f>Nonpt_src_summary!M2157</f>
        <v>0</v>
      </c>
    </row>
    <row r="2158" spans="1:11">
      <c r="A2158" s="31" t="s">
        <v>151</v>
      </c>
      <c r="B2158" s="31" t="str">
        <f>Nonpt_src_summary!B2158</f>
        <v>Non-tribal</v>
      </c>
      <c r="C2158" s="31">
        <f>Nonpt_src_summary!E2158</f>
        <v>38</v>
      </c>
      <c r="D2158" s="31" t="str">
        <f>Nonpt_src_summary!F2158</f>
        <v>38105</v>
      </c>
      <c r="E2158" s="31" t="str">
        <f>Nonpt_src_summary!G2158</f>
        <v>2310021505</v>
      </c>
      <c r="F2158" s="31" t="str">
        <f>Nonpt_src_summary!H2158</f>
        <v>Nonpoint Fugitives</v>
      </c>
      <c r="G2158" s="160">
        <f>Nonpt_src_summary!I2158</f>
        <v>0</v>
      </c>
      <c r="H2158" s="124">
        <f>Nonpt_src_summary!J2158</f>
        <v>2.6387200000000002</v>
      </c>
      <c r="I2158" s="124">
        <f>Nonpt_src_summary!K2158</f>
        <v>0</v>
      </c>
      <c r="J2158" s="124">
        <f>Nonpt_src_summary!L2158</f>
        <v>0</v>
      </c>
      <c r="K2158" s="125">
        <f>Nonpt_src_summary!M2158</f>
        <v>0</v>
      </c>
    </row>
    <row r="2159" spans="1:11">
      <c r="A2159" s="31" t="s">
        <v>151</v>
      </c>
      <c r="B2159" s="31" t="str">
        <f>Nonpt_src_summary!B2159</f>
        <v>Non-tribal</v>
      </c>
      <c r="C2159" s="31">
        <f>Nonpt_src_summary!E2159</f>
        <v>38</v>
      </c>
      <c r="D2159" s="31" t="str">
        <f>Nonpt_src_summary!F2159</f>
        <v>38105</v>
      </c>
      <c r="E2159" s="31" t="str">
        <f>Nonpt_src_summary!G2159</f>
        <v>2310021506</v>
      </c>
      <c r="F2159" s="31" t="str">
        <f>Nonpt_src_summary!H2159</f>
        <v>Nonpoint Fugitives</v>
      </c>
      <c r="G2159" s="160">
        <f>Nonpt_src_summary!I2159</f>
        <v>0</v>
      </c>
      <c r="H2159" s="124">
        <f>Nonpt_src_summary!J2159</f>
        <v>5.4586499999999998E-3</v>
      </c>
      <c r="I2159" s="124">
        <f>Nonpt_src_summary!K2159</f>
        <v>0</v>
      </c>
      <c r="J2159" s="124">
        <f>Nonpt_src_summary!L2159</f>
        <v>0</v>
      </c>
      <c r="K2159" s="125">
        <f>Nonpt_src_summary!M2159</f>
        <v>0</v>
      </c>
    </row>
    <row r="2160" spans="1:11">
      <c r="A2160" s="31" t="s">
        <v>151</v>
      </c>
      <c r="B2160" s="31" t="str">
        <f>Nonpt_src_summary!B2160</f>
        <v>Non-tribal</v>
      </c>
      <c r="C2160" s="31">
        <f>Nonpt_src_summary!E2160</f>
        <v>38</v>
      </c>
      <c r="D2160" s="31" t="str">
        <f>Nonpt_src_summary!F2160</f>
        <v>38105</v>
      </c>
      <c r="E2160" s="31" t="str">
        <f>Nonpt_src_summary!G2160</f>
        <v>2310023511</v>
      </c>
      <c r="F2160" s="31" t="str">
        <f>Nonpt_src_summary!H2160</f>
        <v>Nonpoint Fugitives</v>
      </c>
      <c r="G2160" s="160">
        <f>Nonpt_src_summary!I2160</f>
        <v>0</v>
      </c>
      <c r="H2160" s="124">
        <f>Nonpt_src_summary!J2160</f>
        <v>0</v>
      </c>
      <c r="I2160" s="124">
        <f>Nonpt_src_summary!K2160</f>
        <v>0</v>
      </c>
      <c r="J2160" s="124">
        <f>Nonpt_src_summary!L2160</f>
        <v>0</v>
      </c>
      <c r="K2160" s="125">
        <f>Nonpt_src_summary!M2160</f>
        <v>0</v>
      </c>
    </row>
    <row r="2161" spans="1:11">
      <c r="A2161" s="31" t="s">
        <v>151</v>
      </c>
      <c r="B2161" s="31" t="str">
        <f>Nonpt_src_summary!B2161</f>
        <v>Non-tribal</v>
      </c>
      <c r="C2161" s="31">
        <f>Nonpt_src_summary!E2161</f>
        <v>38</v>
      </c>
      <c r="D2161" s="31" t="str">
        <f>Nonpt_src_summary!F2161</f>
        <v>38105</v>
      </c>
      <c r="E2161" s="31" t="str">
        <f>Nonpt_src_summary!G2161</f>
        <v>2310023512</v>
      </c>
      <c r="F2161" s="31" t="str">
        <f>Nonpt_src_summary!H2161</f>
        <v>Nonpoint Fugitives</v>
      </c>
      <c r="G2161" s="160">
        <f>Nonpt_src_summary!I2161</f>
        <v>0</v>
      </c>
      <c r="H2161" s="124">
        <f>Nonpt_src_summary!J2161</f>
        <v>0</v>
      </c>
      <c r="I2161" s="124">
        <f>Nonpt_src_summary!K2161</f>
        <v>0</v>
      </c>
      <c r="J2161" s="124">
        <f>Nonpt_src_summary!L2161</f>
        <v>0</v>
      </c>
      <c r="K2161" s="125">
        <f>Nonpt_src_summary!M2161</f>
        <v>0</v>
      </c>
    </row>
    <row r="2162" spans="1:11">
      <c r="A2162" s="31" t="s">
        <v>151</v>
      </c>
      <c r="B2162" s="31" t="str">
        <f>Nonpt_src_summary!B2162</f>
        <v>Non-tribal</v>
      </c>
      <c r="C2162" s="31">
        <f>Nonpt_src_summary!E2162</f>
        <v>38</v>
      </c>
      <c r="D2162" s="31" t="str">
        <f>Nonpt_src_summary!F2162</f>
        <v>38105</v>
      </c>
      <c r="E2162" s="31" t="str">
        <f>Nonpt_src_summary!G2162</f>
        <v>2310023513</v>
      </c>
      <c r="F2162" s="31" t="str">
        <f>Nonpt_src_summary!H2162</f>
        <v>Nonpoint Fugitives</v>
      </c>
      <c r="G2162" s="160">
        <f>Nonpt_src_summary!I2162</f>
        <v>0</v>
      </c>
      <c r="H2162" s="124">
        <f>Nonpt_src_summary!J2162</f>
        <v>0</v>
      </c>
      <c r="I2162" s="124">
        <f>Nonpt_src_summary!K2162</f>
        <v>0</v>
      </c>
      <c r="J2162" s="124">
        <f>Nonpt_src_summary!L2162</f>
        <v>0</v>
      </c>
      <c r="K2162" s="125">
        <f>Nonpt_src_summary!M2162</f>
        <v>0</v>
      </c>
    </row>
    <row r="2163" spans="1:11">
      <c r="A2163" s="31" t="s">
        <v>151</v>
      </c>
      <c r="B2163" s="31" t="str">
        <f>Nonpt_src_summary!B2163</f>
        <v>Non-tribal</v>
      </c>
      <c r="C2163" s="31">
        <f>Nonpt_src_summary!E2163</f>
        <v>38</v>
      </c>
      <c r="D2163" s="31" t="str">
        <f>Nonpt_src_summary!F2163</f>
        <v>38105</v>
      </c>
      <c r="E2163" s="31" t="str">
        <f>Nonpt_src_summary!G2163</f>
        <v>2310023515</v>
      </c>
      <c r="F2163" s="31" t="str">
        <f>Nonpt_src_summary!H2163</f>
        <v>Nonpoint Fugitives</v>
      </c>
      <c r="G2163" s="160">
        <f>Nonpt_src_summary!I2163</f>
        <v>0</v>
      </c>
      <c r="H2163" s="124">
        <f>Nonpt_src_summary!J2163</f>
        <v>0</v>
      </c>
      <c r="I2163" s="124">
        <f>Nonpt_src_summary!K2163</f>
        <v>0</v>
      </c>
      <c r="J2163" s="124">
        <f>Nonpt_src_summary!L2163</f>
        <v>0</v>
      </c>
      <c r="K2163" s="125">
        <f>Nonpt_src_summary!M2163</f>
        <v>0</v>
      </c>
    </row>
    <row r="2164" spans="1:11">
      <c r="A2164" s="31" t="s">
        <v>151</v>
      </c>
      <c r="B2164" s="31" t="str">
        <f>Nonpt_src_summary!B2164</f>
        <v>Non-tribal</v>
      </c>
      <c r="C2164" s="31">
        <f>Nonpt_src_summary!E2164</f>
        <v>38</v>
      </c>
      <c r="D2164" s="31" t="str">
        <f>Nonpt_src_summary!F2164</f>
        <v>38105</v>
      </c>
      <c r="E2164" s="31" t="str">
        <f>Nonpt_src_summary!G2164</f>
        <v>2310023516</v>
      </c>
      <c r="F2164" s="31" t="str">
        <f>Nonpt_src_summary!H2164</f>
        <v>Nonpoint Fugitives</v>
      </c>
      <c r="G2164" s="160">
        <f>Nonpt_src_summary!I2164</f>
        <v>0</v>
      </c>
      <c r="H2164" s="124">
        <f>Nonpt_src_summary!J2164</f>
        <v>0</v>
      </c>
      <c r="I2164" s="124">
        <f>Nonpt_src_summary!K2164</f>
        <v>0</v>
      </c>
      <c r="J2164" s="124">
        <f>Nonpt_src_summary!L2164</f>
        <v>0</v>
      </c>
      <c r="K2164" s="125">
        <f>Nonpt_src_summary!M2164</f>
        <v>0</v>
      </c>
    </row>
    <row r="2165" spans="1:11">
      <c r="A2165" s="31" t="s">
        <v>151</v>
      </c>
      <c r="B2165" s="31" t="str">
        <f>Nonpt_src_summary!B2165</f>
        <v>Non-tribal</v>
      </c>
      <c r="C2165" s="31">
        <f>Nonpt_src_summary!E2165</f>
        <v>38</v>
      </c>
      <c r="D2165" s="31" t="str">
        <f>Nonpt_src_summary!F2165</f>
        <v>38007</v>
      </c>
      <c r="E2165" s="31" t="str">
        <f>Nonpt_src_summary!G2165</f>
        <v>2310023310</v>
      </c>
      <c r="F2165" s="31" t="str">
        <f>Nonpt_src_summary!H2165</f>
        <v>Pneumatic Pumps</v>
      </c>
      <c r="G2165" s="160">
        <f>Nonpt_src_summary!I2165</f>
        <v>0</v>
      </c>
      <c r="H2165" s="124">
        <f>Nonpt_src_summary!J2165</f>
        <v>0</v>
      </c>
      <c r="I2165" s="124">
        <f>Nonpt_src_summary!K2165</f>
        <v>0</v>
      </c>
      <c r="J2165" s="124">
        <f>Nonpt_src_summary!L2165</f>
        <v>0</v>
      </c>
      <c r="K2165" s="125">
        <f>Nonpt_src_summary!M2165</f>
        <v>0</v>
      </c>
    </row>
    <row r="2166" spans="1:11">
      <c r="A2166" s="31" t="s">
        <v>151</v>
      </c>
      <c r="B2166" s="31" t="str">
        <f>Nonpt_src_summary!B2166</f>
        <v>Non-tribal</v>
      </c>
      <c r="C2166" s="31">
        <f>Nonpt_src_summary!E2166</f>
        <v>38</v>
      </c>
      <c r="D2166" s="31" t="str">
        <f>Nonpt_src_summary!F2166</f>
        <v>38007</v>
      </c>
      <c r="E2166" s="31" t="str">
        <f>Nonpt_src_summary!G2166</f>
        <v>2310111401</v>
      </c>
      <c r="F2166" s="31" t="str">
        <f>Nonpt_src_summary!H2166</f>
        <v>Pneumatic Pumps</v>
      </c>
      <c r="G2166" s="160">
        <f>Nonpt_src_summary!I2166</f>
        <v>0</v>
      </c>
      <c r="H2166" s="124">
        <f>Nonpt_src_summary!J2166</f>
        <v>3.0657000000000001</v>
      </c>
      <c r="I2166" s="124">
        <f>Nonpt_src_summary!K2166</f>
        <v>0</v>
      </c>
      <c r="J2166" s="124">
        <f>Nonpt_src_summary!L2166</f>
        <v>0</v>
      </c>
      <c r="K2166" s="125">
        <f>Nonpt_src_summary!M2166</f>
        <v>0</v>
      </c>
    </row>
    <row r="2167" spans="1:11">
      <c r="A2167" s="31" t="s">
        <v>151</v>
      </c>
      <c r="B2167" s="31" t="str">
        <f>Nonpt_src_summary!B2167</f>
        <v>Non-tribal</v>
      </c>
      <c r="C2167" s="31">
        <f>Nonpt_src_summary!E2167</f>
        <v>38</v>
      </c>
      <c r="D2167" s="31" t="str">
        <f>Nonpt_src_summary!F2167</f>
        <v>38007</v>
      </c>
      <c r="E2167" s="31" t="str">
        <f>Nonpt_src_summary!G2167</f>
        <v>2310121401</v>
      </c>
      <c r="F2167" s="31" t="str">
        <f>Nonpt_src_summary!H2167</f>
        <v>Pneumatic Pumps</v>
      </c>
      <c r="G2167" s="160">
        <f>Nonpt_src_summary!I2167</f>
        <v>0</v>
      </c>
      <c r="H2167" s="124">
        <f>Nonpt_src_summary!J2167</f>
        <v>2.9866799999999998</v>
      </c>
      <c r="I2167" s="124">
        <f>Nonpt_src_summary!K2167</f>
        <v>0</v>
      </c>
      <c r="J2167" s="124">
        <f>Nonpt_src_summary!L2167</f>
        <v>0</v>
      </c>
      <c r="K2167" s="125">
        <f>Nonpt_src_summary!M2167</f>
        <v>0</v>
      </c>
    </row>
    <row r="2168" spans="1:11">
      <c r="A2168" s="31" t="s">
        <v>151</v>
      </c>
      <c r="B2168" s="31" t="str">
        <f>Nonpt_src_summary!B2168</f>
        <v>Non-tribal</v>
      </c>
      <c r="C2168" s="31">
        <f>Nonpt_src_summary!E2168</f>
        <v>38</v>
      </c>
      <c r="D2168" s="31" t="str">
        <f>Nonpt_src_summary!F2168</f>
        <v>38009</v>
      </c>
      <c r="E2168" s="31" t="str">
        <f>Nonpt_src_summary!G2168</f>
        <v>2310023310</v>
      </c>
      <c r="F2168" s="31" t="str">
        <f>Nonpt_src_summary!H2168</f>
        <v>Pneumatic Pumps</v>
      </c>
      <c r="G2168" s="160">
        <f>Nonpt_src_summary!I2168</f>
        <v>0</v>
      </c>
      <c r="H2168" s="124">
        <f>Nonpt_src_summary!J2168</f>
        <v>0</v>
      </c>
      <c r="I2168" s="124">
        <f>Nonpt_src_summary!K2168</f>
        <v>0</v>
      </c>
      <c r="J2168" s="124">
        <f>Nonpt_src_summary!L2168</f>
        <v>0</v>
      </c>
      <c r="K2168" s="125">
        <f>Nonpt_src_summary!M2168</f>
        <v>0</v>
      </c>
    </row>
    <row r="2169" spans="1:11">
      <c r="A2169" s="31" t="s">
        <v>151</v>
      </c>
      <c r="B2169" s="31" t="str">
        <f>Nonpt_src_summary!B2169</f>
        <v>Non-tribal</v>
      </c>
      <c r="C2169" s="31">
        <f>Nonpt_src_summary!E2169</f>
        <v>38</v>
      </c>
      <c r="D2169" s="31" t="str">
        <f>Nonpt_src_summary!F2169</f>
        <v>38009</v>
      </c>
      <c r="E2169" s="31" t="str">
        <f>Nonpt_src_summary!G2169</f>
        <v>2310111401</v>
      </c>
      <c r="F2169" s="31" t="str">
        <f>Nonpt_src_summary!H2169</f>
        <v>Pneumatic Pumps</v>
      </c>
      <c r="G2169" s="160">
        <f>Nonpt_src_summary!I2169</f>
        <v>0</v>
      </c>
      <c r="H2169" s="124">
        <f>Nonpt_src_summary!J2169</f>
        <v>3.4748700000000001</v>
      </c>
      <c r="I2169" s="124">
        <f>Nonpt_src_summary!K2169</f>
        <v>0</v>
      </c>
      <c r="J2169" s="124">
        <f>Nonpt_src_summary!L2169</f>
        <v>0</v>
      </c>
      <c r="K2169" s="125">
        <f>Nonpt_src_summary!M2169</f>
        <v>0</v>
      </c>
    </row>
    <row r="2170" spans="1:11">
      <c r="A2170" s="31" t="s">
        <v>151</v>
      </c>
      <c r="B2170" s="31" t="str">
        <f>Nonpt_src_summary!B2170</f>
        <v>Non-tribal</v>
      </c>
      <c r="C2170" s="31">
        <f>Nonpt_src_summary!E2170</f>
        <v>38</v>
      </c>
      <c r="D2170" s="31" t="str">
        <f>Nonpt_src_summary!F2170</f>
        <v>38009</v>
      </c>
      <c r="E2170" s="31" t="str">
        <f>Nonpt_src_summary!G2170</f>
        <v>2310121401</v>
      </c>
      <c r="F2170" s="31" t="str">
        <f>Nonpt_src_summary!H2170</f>
        <v>Pneumatic Pumps</v>
      </c>
      <c r="G2170" s="160">
        <f>Nonpt_src_summary!I2170</f>
        <v>0</v>
      </c>
      <c r="H2170" s="124">
        <f>Nonpt_src_summary!J2170</f>
        <v>0</v>
      </c>
      <c r="I2170" s="124">
        <f>Nonpt_src_summary!K2170</f>
        <v>0</v>
      </c>
      <c r="J2170" s="124">
        <f>Nonpt_src_summary!L2170</f>
        <v>0</v>
      </c>
      <c r="K2170" s="125">
        <f>Nonpt_src_summary!M2170</f>
        <v>0</v>
      </c>
    </row>
    <row r="2171" spans="1:11">
      <c r="A2171" s="31" t="s">
        <v>151</v>
      </c>
      <c r="B2171" s="31" t="str">
        <f>Nonpt_src_summary!B2171</f>
        <v>Non-tribal</v>
      </c>
      <c r="C2171" s="31">
        <f>Nonpt_src_summary!E2171</f>
        <v>38</v>
      </c>
      <c r="D2171" s="31" t="str">
        <f>Nonpt_src_summary!F2171</f>
        <v>38011</v>
      </c>
      <c r="E2171" s="31" t="str">
        <f>Nonpt_src_summary!G2171</f>
        <v>2310023310</v>
      </c>
      <c r="F2171" s="31" t="str">
        <f>Nonpt_src_summary!H2171</f>
        <v>Pneumatic Pumps</v>
      </c>
      <c r="G2171" s="160">
        <f>Nonpt_src_summary!I2171</f>
        <v>0</v>
      </c>
      <c r="H2171" s="124">
        <f>Nonpt_src_summary!J2171</f>
        <v>0</v>
      </c>
      <c r="I2171" s="124">
        <f>Nonpt_src_summary!K2171</f>
        <v>0</v>
      </c>
      <c r="J2171" s="124">
        <f>Nonpt_src_summary!L2171</f>
        <v>0</v>
      </c>
      <c r="K2171" s="125">
        <f>Nonpt_src_summary!M2171</f>
        <v>0</v>
      </c>
    </row>
    <row r="2172" spans="1:11">
      <c r="A2172" s="31" t="s">
        <v>151</v>
      </c>
      <c r="B2172" s="31" t="str">
        <f>Nonpt_src_summary!B2172</f>
        <v>Non-tribal</v>
      </c>
      <c r="C2172" s="31">
        <f>Nonpt_src_summary!E2172</f>
        <v>38</v>
      </c>
      <c r="D2172" s="31" t="str">
        <f>Nonpt_src_summary!F2172</f>
        <v>38011</v>
      </c>
      <c r="E2172" s="31" t="str">
        <f>Nonpt_src_summary!G2172</f>
        <v>2310111401</v>
      </c>
      <c r="F2172" s="31" t="str">
        <f>Nonpt_src_summary!H2172</f>
        <v>Pneumatic Pumps</v>
      </c>
      <c r="G2172" s="160">
        <f>Nonpt_src_summary!I2172</f>
        <v>0</v>
      </c>
      <c r="H2172" s="124">
        <f>Nonpt_src_summary!J2172</f>
        <v>2.2717900000000002</v>
      </c>
      <c r="I2172" s="124">
        <f>Nonpt_src_summary!K2172</f>
        <v>0</v>
      </c>
      <c r="J2172" s="124">
        <f>Nonpt_src_summary!L2172</f>
        <v>0</v>
      </c>
      <c r="K2172" s="125">
        <f>Nonpt_src_summary!M2172</f>
        <v>0</v>
      </c>
    </row>
    <row r="2173" spans="1:11">
      <c r="A2173" s="31" t="s">
        <v>151</v>
      </c>
      <c r="B2173" s="31" t="str">
        <f>Nonpt_src_summary!B2173</f>
        <v>Non-tribal</v>
      </c>
      <c r="C2173" s="31">
        <f>Nonpt_src_summary!E2173</f>
        <v>38</v>
      </c>
      <c r="D2173" s="31" t="str">
        <f>Nonpt_src_summary!F2173</f>
        <v>38011</v>
      </c>
      <c r="E2173" s="31" t="str">
        <f>Nonpt_src_summary!G2173</f>
        <v>2310121401</v>
      </c>
      <c r="F2173" s="31" t="str">
        <f>Nonpt_src_summary!H2173</f>
        <v>Pneumatic Pumps</v>
      </c>
      <c r="G2173" s="160">
        <f>Nonpt_src_summary!I2173</f>
        <v>0</v>
      </c>
      <c r="H2173" s="124">
        <f>Nonpt_src_summary!J2173</f>
        <v>232.96100000000001</v>
      </c>
      <c r="I2173" s="124">
        <f>Nonpt_src_summary!K2173</f>
        <v>0</v>
      </c>
      <c r="J2173" s="124">
        <f>Nonpt_src_summary!L2173</f>
        <v>0</v>
      </c>
      <c r="K2173" s="125">
        <f>Nonpt_src_summary!M2173</f>
        <v>0</v>
      </c>
    </row>
    <row r="2174" spans="1:11">
      <c r="A2174" s="31" t="s">
        <v>151</v>
      </c>
      <c r="B2174" s="31" t="str">
        <f>Nonpt_src_summary!B2174</f>
        <v>Non-tribal</v>
      </c>
      <c r="C2174" s="31">
        <f>Nonpt_src_summary!E2174</f>
        <v>38</v>
      </c>
      <c r="D2174" s="31" t="str">
        <f>Nonpt_src_summary!F2174</f>
        <v>38013</v>
      </c>
      <c r="E2174" s="31" t="str">
        <f>Nonpt_src_summary!G2174</f>
        <v>2310023310</v>
      </c>
      <c r="F2174" s="31" t="str">
        <f>Nonpt_src_summary!H2174</f>
        <v>Pneumatic Pumps</v>
      </c>
      <c r="G2174" s="160">
        <f>Nonpt_src_summary!I2174</f>
        <v>0</v>
      </c>
      <c r="H2174" s="124">
        <f>Nonpt_src_summary!J2174</f>
        <v>0</v>
      </c>
      <c r="I2174" s="124">
        <f>Nonpt_src_summary!K2174</f>
        <v>0</v>
      </c>
      <c r="J2174" s="124">
        <f>Nonpt_src_summary!L2174</f>
        <v>0</v>
      </c>
      <c r="K2174" s="125">
        <f>Nonpt_src_summary!M2174</f>
        <v>0</v>
      </c>
    </row>
    <row r="2175" spans="1:11">
      <c r="A2175" s="31" t="s">
        <v>151</v>
      </c>
      <c r="B2175" s="31" t="str">
        <f>Nonpt_src_summary!B2175</f>
        <v>Non-tribal</v>
      </c>
      <c r="C2175" s="31">
        <f>Nonpt_src_summary!E2175</f>
        <v>38</v>
      </c>
      <c r="D2175" s="31" t="str">
        <f>Nonpt_src_summary!F2175</f>
        <v>38013</v>
      </c>
      <c r="E2175" s="31" t="str">
        <f>Nonpt_src_summary!G2175</f>
        <v>2310111401</v>
      </c>
      <c r="F2175" s="31" t="str">
        <f>Nonpt_src_summary!H2175</f>
        <v>Pneumatic Pumps</v>
      </c>
      <c r="G2175" s="160">
        <f>Nonpt_src_summary!I2175</f>
        <v>0</v>
      </c>
      <c r="H2175" s="124">
        <f>Nonpt_src_summary!J2175</f>
        <v>3.0107400000000002</v>
      </c>
      <c r="I2175" s="124">
        <f>Nonpt_src_summary!K2175</f>
        <v>0</v>
      </c>
      <c r="J2175" s="124">
        <f>Nonpt_src_summary!L2175</f>
        <v>0</v>
      </c>
      <c r="K2175" s="125">
        <f>Nonpt_src_summary!M2175</f>
        <v>0</v>
      </c>
    </row>
    <row r="2176" spans="1:11">
      <c r="A2176" s="31" t="s">
        <v>151</v>
      </c>
      <c r="B2176" s="31" t="str">
        <f>Nonpt_src_summary!B2176</f>
        <v>Non-tribal</v>
      </c>
      <c r="C2176" s="31">
        <f>Nonpt_src_summary!E2176</f>
        <v>38</v>
      </c>
      <c r="D2176" s="31" t="str">
        <f>Nonpt_src_summary!F2176</f>
        <v>38013</v>
      </c>
      <c r="E2176" s="31" t="str">
        <f>Nonpt_src_summary!G2176</f>
        <v>2310121401</v>
      </c>
      <c r="F2176" s="31" t="str">
        <f>Nonpt_src_summary!H2176</f>
        <v>Pneumatic Pumps</v>
      </c>
      <c r="G2176" s="160">
        <f>Nonpt_src_summary!I2176</f>
        <v>0</v>
      </c>
      <c r="H2176" s="124">
        <f>Nonpt_src_summary!J2176</f>
        <v>4.4800199999999997</v>
      </c>
      <c r="I2176" s="124">
        <f>Nonpt_src_summary!K2176</f>
        <v>0</v>
      </c>
      <c r="J2176" s="124">
        <f>Nonpt_src_summary!L2176</f>
        <v>0</v>
      </c>
      <c r="K2176" s="125">
        <f>Nonpt_src_summary!M2176</f>
        <v>0</v>
      </c>
    </row>
    <row r="2177" spans="1:11">
      <c r="A2177" s="31" t="s">
        <v>151</v>
      </c>
      <c r="B2177" s="31" t="str">
        <f>Nonpt_src_summary!B2177</f>
        <v>Non-tribal</v>
      </c>
      <c r="C2177" s="31">
        <f>Nonpt_src_summary!E2177</f>
        <v>30</v>
      </c>
      <c r="D2177" s="31" t="str">
        <f>Nonpt_src_summary!F2177</f>
        <v>30019</v>
      </c>
      <c r="E2177" s="31" t="str">
        <f>Nonpt_src_summary!G2177</f>
        <v>2310023310</v>
      </c>
      <c r="F2177" s="31" t="str">
        <f>Nonpt_src_summary!H2177</f>
        <v>Pneumatic Pumps</v>
      </c>
      <c r="G2177" s="160">
        <f>Nonpt_src_summary!I2177</f>
        <v>0</v>
      </c>
      <c r="H2177" s="124">
        <f>Nonpt_src_summary!J2177</f>
        <v>0</v>
      </c>
      <c r="I2177" s="124">
        <f>Nonpt_src_summary!K2177</f>
        <v>0</v>
      </c>
      <c r="J2177" s="124">
        <f>Nonpt_src_summary!L2177</f>
        <v>0</v>
      </c>
      <c r="K2177" s="125">
        <f>Nonpt_src_summary!M2177</f>
        <v>0</v>
      </c>
    </row>
    <row r="2178" spans="1:11">
      <c r="A2178" s="31" t="s">
        <v>151</v>
      </c>
      <c r="B2178" s="31" t="str">
        <f>Nonpt_src_summary!B2178</f>
        <v>Non-tribal</v>
      </c>
      <c r="C2178" s="31">
        <f>Nonpt_src_summary!E2178</f>
        <v>30</v>
      </c>
      <c r="D2178" s="31" t="str">
        <f>Nonpt_src_summary!F2178</f>
        <v>30019</v>
      </c>
      <c r="E2178" s="31" t="str">
        <f>Nonpt_src_summary!G2178</f>
        <v>2310111401</v>
      </c>
      <c r="F2178" s="31" t="str">
        <f>Nonpt_src_summary!H2178</f>
        <v>Pneumatic Pumps</v>
      </c>
      <c r="G2178" s="160">
        <f>Nonpt_src_summary!I2178</f>
        <v>0</v>
      </c>
      <c r="H2178" s="124">
        <f>Nonpt_src_summary!J2178</f>
        <v>0</v>
      </c>
      <c r="I2178" s="124">
        <f>Nonpt_src_summary!K2178</f>
        <v>0</v>
      </c>
      <c r="J2178" s="124">
        <f>Nonpt_src_summary!L2178</f>
        <v>0</v>
      </c>
      <c r="K2178" s="125">
        <f>Nonpt_src_summary!M2178</f>
        <v>0</v>
      </c>
    </row>
    <row r="2179" spans="1:11">
      <c r="A2179" s="31" t="s">
        <v>151</v>
      </c>
      <c r="B2179" s="31" t="str">
        <f>Nonpt_src_summary!B2179</f>
        <v>Non-tribal</v>
      </c>
      <c r="C2179" s="31">
        <f>Nonpt_src_summary!E2179</f>
        <v>30</v>
      </c>
      <c r="D2179" s="31" t="str">
        <f>Nonpt_src_summary!F2179</f>
        <v>30019</v>
      </c>
      <c r="E2179" s="31" t="str">
        <f>Nonpt_src_summary!G2179</f>
        <v>2310121401</v>
      </c>
      <c r="F2179" s="31" t="str">
        <f>Nonpt_src_summary!H2179</f>
        <v>Pneumatic Pumps</v>
      </c>
      <c r="G2179" s="160">
        <f>Nonpt_src_summary!I2179</f>
        <v>0</v>
      </c>
      <c r="H2179" s="124">
        <f>Nonpt_src_summary!J2179</f>
        <v>0</v>
      </c>
      <c r="I2179" s="124">
        <f>Nonpt_src_summary!K2179</f>
        <v>0</v>
      </c>
      <c r="J2179" s="124">
        <f>Nonpt_src_summary!L2179</f>
        <v>0</v>
      </c>
      <c r="K2179" s="125">
        <f>Nonpt_src_summary!M2179</f>
        <v>0</v>
      </c>
    </row>
    <row r="2180" spans="1:11">
      <c r="A2180" s="31" t="s">
        <v>151</v>
      </c>
      <c r="B2180" s="31" t="str">
        <f>Nonpt_src_summary!B2180</f>
        <v>Non-tribal</v>
      </c>
      <c r="C2180" s="31">
        <f>Nonpt_src_summary!E2180</f>
        <v>30</v>
      </c>
      <c r="D2180" s="31" t="str">
        <f>Nonpt_src_summary!F2180</f>
        <v>30021</v>
      </c>
      <c r="E2180" s="31" t="str">
        <f>Nonpt_src_summary!G2180</f>
        <v>2310023310</v>
      </c>
      <c r="F2180" s="31" t="str">
        <f>Nonpt_src_summary!H2180</f>
        <v>Pneumatic Pumps</v>
      </c>
      <c r="G2180" s="160">
        <f>Nonpt_src_summary!I2180</f>
        <v>0</v>
      </c>
      <c r="H2180" s="124">
        <f>Nonpt_src_summary!J2180</f>
        <v>0</v>
      </c>
      <c r="I2180" s="124">
        <f>Nonpt_src_summary!K2180</f>
        <v>0</v>
      </c>
      <c r="J2180" s="124">
        <f>Nonpt_src_summary!L2180</f>
        <v>0</v>
      </c>
      <c r="K2180" s="125">
        <f>Nonpt_src_summary!M2180</f>
        <v>0</v>
      </c>
    </row>
    <row r="2181" spans="1:11">
      <c r="A2181" s="31" t="s">
        <v>151</v>
      </c>
      <c r="B2181" s="31" t="str">
        <f>Nonpt_src_summary!B2181</f>
        <v>Non-tribal</v>
      </c>
      <c r="C2181" s="31">
        <f>Nonpt_src_summary!E2181</f>
        <v>30</v>
      </c>
      <c r="D2181" s="31" t="str">
        <f>Nonpt_src_summary!F2181</f>
        <v>30021</v>
      </c>
      <c r="E2181" s="31" t="str">
        <f>Nonpt_src_summary!G2181</f>
        <v>2310111401</v>
      </c>
      <c r="F2181" s="31" t="str">
        <f>Nonpt_src_summary!H2181</f>
        <v>Pneumatic Pumps</v>
      </c>
      <c r="G2181" s="160">
        <f>Nonpt_src_summary!I2181</f>
        <v>0</v>
      </c>
      <c r="H2181" s="124">
        <f>Nonpt_src_summary!J2181</f>
        <v>0.39084600000000003</v>
      </c>
      <c r="I2181" s="124">
        <f>Nonpt_src_summary!K2181</f>
        <v>0</v>
      </c>
      <c r="J2181" s="124">
        <f>Nonpt_src_summary!L2181</f>
        <v>0</v>
      </c>
      <c r="K2181" s="125">
        <f>Nonpt_src_summary!M2181</f>
        <v>0</v>
      </c>
    </row>
    <row r="2182" spans="1:11">
      <c r="A2182" s="31" t="s">
        <v>151</v>
      </c>
      <c r="B2182" s="31" t="str">
        <f>Nonpt_src_summary!B2182</f>
        <v>Non-tribal</v>
      </c>
      <c r="C2182" s="31">
        <f>Nonpt_src_summary!E2182</f>
        <v>30</v>
      </c>
      <c r="D2182" s="31" t="str">
        <f>Nonpt_src_summary!F2182</f>
        <v>30021</v>
      </c>
      <c r="E2182" s="31" t="str">
        <f>Nonpt_src_summary!G2182</f>
        <v>2310121401</v>
      </c>
      <c r="F2182" s="31" t="str">
        <f>Nonpt_src_summary!H2182</f>
        <v>Pneumatic Pumps</v>
      </c>
      <c r="G2182" s="160">
        <f>Nonpt_src_summary!I2182</f>
        <v>0</v>
      </c>
      <c r="H2182" s="124">
        <f>Nonpt_src_summary!J2182</f>
        <v>0</v>
      </c>
      <c r="I2182" s="124">
        <f>Nonpt_src_summary!K2182</f>
        <v>0</v>
      </c>
      <c r="J2182" s="124">
        <f>Nonpt_src_summary!L2182</f>
        <v>0</v>
      </c>
      <c r="K2182" s="125">
        <f>Nonpt_src_summary!M2182</f>
        <v>0</v>
      </c>
    </row>
    <row r="2183" spans="1:11">
      <c r="A2183" s="31" t="s">
        <v>151</v>
      </c>
      <c r="B2183" s="31" t="str">
        <f>Nonpt_src_summary!B2183</f>
        <v>Non-tribal</v>
      </c>
      <c r="C2183" s="31">
        <f>Nonpt_src_summary!E2183</f>
        <v>38</v>
      </c>
      <c r="D2183" s="31" t="str">
        <f>Nonpt_src_summary!F2183</f>
        <v>38023</v>
      </c>
      <c r="E2183" s="31" t="str">
        <f>Nonpt_src_summary!G2183</f>
        <v>2310023310</v>
      </c>
      <c r="F2183" s="31" t="str">
        <f>Nonpt_src_summary!H2183</f>
        <v>Pneumatic Pumps</v>
      </c>
      <c r="G2183" s="160">
        <f>Nonpt_src_summary!I2183</f>
        <v>0</v>
      </c>
      <c r="H2183" s="124">
        <f>Nonpt_src_summary!J2183</f>
        <v>0</v>
      </c>
      <c r="I2183" s="124">
        <f>Nonpt_src_summary!K2183</f>
        <v>0</v>
      </c>
      <c r="J2183" s="124">
        <f>Nonpt_src_summary!L2183</f>
        <v>0</v>
      </c>
      <c r="K2183" s="125">
        <f>Nonpt_src_summary!M2183</f>
        <v>0</v>
      </c>
    </row>
    <row r="2184" spans="1:11">
      <c r="A2184" s="31" t="s">
        <v>151</v>
      </c>
      <c r="B2184" s="31" t="str">
        <f>Nonpt_src_summary!B2184</f>
        <v>Non-tribal</v>
      </c>
      <c r="C2184" s="31">
        <f>Nonpt_src_summary!E2184</f>
        <v>38</v>
      </c>
      <c r="D2184" s="31" t="str">
        <f>Nonpt_src_summary!F2184</f>
        <v>38023</v>
      </c>
      <c r="E2184" s="31" t="str">
        <f>Nonpt_src_summary!G2184</f>
        <v>2310111401</v>
      </c>
      <c r="F2184" s="31" t="str">
        <f>Nonpt_src_summary!H2184</f>
        <v>Pneumatic Pumps</v>
      </c>
      <c r="G2184" s="160">
        <f>Nonpt_src_summary!I2184</f>
        <v>0</v>
      </c>
      <c r="H2184" s="124">
        <f>Nonpt_src_summary!J2184</f>
        <v>3.7679999999999998</v>
      </c>
      <c r="I2184" s="124">
        <f>Nonpt_src_summary!K2184</f>
        <v>0</v>
      </c>
      <c r="J2184" s="124">
        <f>Nonpt_src_summary!L2184</f>
        <v>0</v>
      </c>
      <c r="K2184" s="125">
        <f>Nonpt_src_summary!M2184</f>
        <v>0</v>
      </c>
    </row>
    <row r="2185" spans="1:11">
      <c r="A2185" s="31" t="s">
        <v>151</v>
      </c>
      <c r="B2185" s="31" t="str">
        <f>Nonpt_src_summary!B2185</f>
        <v>Non-tribal</v>
      </c>
      <c r="C2185" s="31">
        <f>Nonpt_src_summary!E2185</f>
        <v>38</v>
      </c>
      <c r="D2185" s="31" t="str">
        <f>Nonpt_src_summary!F2185</f>
        <v>38023</v>
      </c>
      <c r="E2185" s="31" t="str">
        <f>Nonpt_src_summary!G2185</f>
        <v>2310121401</v>
      </c>
      <c r="F2185" s="31" t="str">
        <f>Nonpt_src_summary!H2185</f>
        <v>Pneumatic Pumps</v>
      </c>
      <c r="G2185" s="160">
        <f>Nonpt_src_summary!I2185</f>
        <v>0</v>
      </c>
      <c r="H2185" s="124">
        <f>Nonpt_src_summary!J2185</f>
        <v>2.9866799999999998</v>
      </c>
      <c r="I2185" s="124">
        <f>Nonpt_src_summary!K2185</f>
        <v>0</v>
      </c>
      <c r="J2185" s="124">
        <f>Nonpt_src_summary!L2185</f>
        <v>0</v>
      </c>
      <c r="K2185" s="125">
        <f>Nonpt_src_summary!M2185</f>
        <v>0</v>
      </c>
    </row>
    <row r="2186" spans="1:11">
      <c r="A2186" s="31" t="s">
        <v>151</v>
      </c>
      <c r="B2186" s="31" t="str">
        <f>Nonpt_src_summary!B2186</f>
        <v>Non-tribal</v>
      </c>
      <c r="C2186" s="31">
        <f>Nonpt_src_summary!E2186</f>
        <v>38</v>
      </c>
      <c r="D2186" s="31" t="str">
        <f>Nonpt_src_summary!F2186</f>
        <v>38025</v>
      </c>
      <c r="E2186" s="31" t="str">
        <f>Nonpt_src_summary!G2186</f>
        <v>2310023310</v>
      </c>
      <c r="F2186" s="31" t="str">
        <f>Nonpt_src_summary!H2186</f>
        <v>Pneumatic Pumps</v>
      </c>
      <c r="G2186" s="160">
        <f>Nonpt_src_summary!I2186</f>
        <v>0</v>
      </c>
      <c r="H2186" s="124">
        <f>Nonpt_src_summary!J2186</f>
        <v>0</v>
      </c>
      <c r="I2186" s="124">
        <f>Nonpt_src_summary!K2186</f>
        <v>0</v>
      </c>
      <c r="J2186" s="124">
        <f>Nonpt_src_summary!L2186</f>
        <v>0</v>
      </c>
      <c r="K2186" s="125">
        <f>Nonpt_src_summary!M2186</f>
        <v>0</v>
      </c>
    </row>
    <row r="2187" spans="1:11">
      <c r="A2187" s="31" t="s">
        <v>151</v>
      </c>
      <c r="B2187" s="31" t="str">
        <f>Nonpt_src_summary!B2187</f>
        <v>Non-tribal</v>
      </c>
      <c r="C2187" s="31">
        <f>Nonpt_src_summary!E2187</f>
        <v>38</v>
      </c>
      <c r="D2187" s="31" t="str">
        <f>Nonpt_src_summary!F2187</f>
        <v>38025</v>
      </c>
      <c r="E2187" s="31" t="str">
        <f>Nonpt_src_summary!G2187</f>
        <v>2310111401</v>
      </c>
      <c r="F2187" s="31" t="str">
        <f>Nonpt_src_summary!H2187</f>
        <v>Pneumatic Pumps</v>
      </c>
      <c r="G2187" s="160">
        <f>Nonpt_src_summary!I2187</f>
        <v>0</v>
      </c>
      <c r="H2187" s="124">
        <f>Nonpt_src_summary!J2187</f>
        <v>6.0931181852551974</v>
      </c>
      <c r="I2187" s="124">
        <f>Nonpt_src_summary!K2187</f>
        <v>0</v>
      </c>
      <c r="J2187" s="124">
        <f>Nonpt_src_summary!L2187</f>
        <v>0</v>
      </c>
      <c r="K2187" s="125">
        <f>Nonpt_src_summary!M2187</f>
        <v>0</v>
      </c>
    </row>
    <row r="2188" spans="1:11">
      <c r="A2188" s="31" t="s">
        <v>151</v>
      </c>
      <c r="B2188" s="31" t="str">
        <f>Nonpt_src_summary!B2188</f>
        <v>Non-tribal</v>
      </c>
      <c r="C2188" s="31">
        <f>Nonpt_src_summary!E2188</f>
        <v>38</v>
      </c>
      <c r="D2188" s="31" t="str">
        <f>Nonpt_src_summary!F2188</f>
        <v>38025</v>
      </c>
      <c r="E2188" s="31" t="str">
        <f>Nonpt_src_summary!G2188</f>
        <v>2310121401</v>
      </c>
      <c r="F2188" s="31" t="str">
        <f>Nonpt_src_summary!H2188</f>
        <v>Pneumatic Pumps</v>
      </c>
      <c r="G2188" s="160">
        <f>Nonpt_src_summary!I2188</f>
        <v>0</v>
      </c>
      <c r="H2188" s="124">
        <f>Nonpt_src_summary!J2188</f>
        <v>0</v>
      </c>
      <c r="I2188" s="124">
        <f>Nonpt_src_summary!K2188</f>
        <v>0</v>
      </c>
      <c r="J2188" s="124">
        <f>Nonpt_src_summary!L2188</f>
        <v>0</v>
      </c>
      <c r="K2188" s="125">
        <f>Nonpt_src_summary!M2188</f>
        <v>0</v>
      </c>
    </row>
    <row r="2189" spans="1:11">
      <c r="A2189" s="31" t="s">
        <v>151</v>
      </c>
      <c r="B2189" s="31" t="str">
        <f>Nonpt_src_summary!B2189</f>
        <v>Non-tribal</v>
      </c>
      <c r="C2189" s="31">
        <f>Nonpt_src_summary!E2189</f>
        <v>30</v>
      </c>
      <c r="D2189" s="31" t="str">
        <f>Nonpt_src_summary!F2189</f>
        <v>30025</v>
      </c>
      <c r="E2189" s="31" t="str">
        <f>Nonpt_src_summary!G2189</f>
        <v>2310023310</v>
      </c>
      <c r="F2189" s="31" t="str">
        <f>Nonpt_src_summary!H2189</f>
        <v>Pneumatic Pumps</v>
      </c>
      <c r="G2189" s="160">
        <f>Nonpt_src_summary!I2189</f>
        <v>0</v>
      </c>
      <c r="H2189" s="124">
        <f>Nonpt_src_summary!J2189</f>
        <v>0</v>
      </c>
      <c r="I2189" s="124">
        <f>Nonpt_src_summary!K2189</f>
        <v>0</v>
      </c>
      <c r="J2189" s="124">
        <f>Nonpt_src_summary!L2189</f>
        <v>0</v>
      </c>
      <c r="K2189" s="125">
        <f>Nonpt_src_summary!M2189</f>
        <v>0</v>
      </c>
    </row>
    <row r="2190" spans="1:11">
      <c r="A2190" s="31" t="s">
        <v>151</v>
      </c>
      <c r="B2190" s="31" t="str">
        <f>Nonpt_src_summary!B2190</f>
        <v>Non-tribal</v>
      </c>
      <c r="C2190" s="31">
        <f>Nonpt_src_summary!E2190</f>
        <v>30</v>
      </c>
      <c r="D2190" s="31" t="str">
        <f>Nonpt_src_summary!F2190</f>
        <v>30025</v>
      </c>
      <c r="E2190" s="31" t="str">
        <f>Nonpt_src_summary!G2190</f>
        <v>2310111401</v>
      </c>
      <c r="F2190" s="31" t="str">
        <f>Nonpt_src_summary!H2190</f>
        <v>Pneumatic Pumps</v>
      </c>
      <c r="G2190" s="160">
        <f>Nonpt_src_summary!I2190</f>
        <v>0</v>
      </c>
      <c r="H2190" s="124">
        <f>Nonpt_src_summary!J2190</f>
        <v>2.8702800000000002</v>
      </c>
      <c r="I2190" s="124">
        <f>Nonpt_src_summary!K2190</f>
        <v>0</v>
      </c>
      <c r="J2190" s="124">
        <f>Nonpt_src_summary!L2190</f>
        <v>0</v>
      </c>
      <c r="K2190" s="125">
        <f>Nonpt_src_summary!M2190</f>
        <v>0</v>
      </c>
    </row>
    <row r="2191" spans="1:11">
      <c r="A2191" s="31" t="s">
        <v>151</v>
      </c>
      <c r="B2191" s="31" t="str">
        <f>Nonpt_src_summary!B2191</f>
        <v>Non-tribal</v>
      </c>
      <c r="C2191" s="31">
        <f>Nonpt_src_summary!E2191</f>
        <v>30</v>
      </c>
      <c r="D2191" s="31" t="str">
        <f>Nonpt_src_summary!F2191</f>
        <v>30025</v>
      </c>
      <c r="E2191" s="31" t="str">
        <f>Nonpt_src_summary!G2191</f>
        <v>2310121401</v>
      </c>
      <c r="F2191" s="31" t="str">
        <f>Nonpt_src_summary!H2191</f>
        <v>Pneumatic Pumps</v>
      </c>
      <c r="G2191" s="160">
        <f>Nonpt_src_summary!I2191</f>
        <v>0</v>
      </c>
      <c r="H2191" s="124">
        <f>Nonpt_src_summary!J2191</f>
        <v>1208.1099999999999</v>
      </c>
      <c r="I2191" s="124">
        <f>Nonpt_src_summary!K2191</f>
        <v>0</v>
      </c>
      <c r="J2191" s="124">
        <f>Nonpt_src_summary!L2191</f>
        <v>0</v>
      </c>
      <c r="K2191" s="125">
        <f>Nonpt_src_summary!M2191</f>
        <v>0</v>
      </c>
    </row>
    <row r="2192" spans="1:11">
      <c r="A2192" s="31" t="s">
        <v>151</v>
      </c>
      <c r="B2192" s="31" t="str">
        <f>Nonpt_src_summary!B2192</f>
        <v>Non-tribal</v>
      </c>
      <c r="C2192" s="31">
        <f>Nonpt_src_summary!E2192</f>
        <v>30</v>
      </c>
      <c r="D2192" s="31" t="str">
        <f>Nonpt_src_summary!F2192</f>
        <v>30033</v>
      </c>
      <c r="E2192" s="31" t="str">
        <f>Nonpt_src_summary!G2192</f>
        <v>2310023310</v>
      </c>
      <c r="F2192" s="31" t="str">
        <f>Nonpt_src_summary!H2192</f>
        <v>Pneumatic Pumps</v>
      </c>
      <c r="G2192" s="160">
        <f>Nonpt_src_summary!I2192</f>
        <v>0</v>
      </c>
      <c r="H2192" s="124">
        <f>Nonpt_src_summary!J2192</f>
        <v>0</v>
      </c>
      <c r="I2192" s="124">
        <f>Nonpt_src_summary!K2192</f>
        <v>0</v>
      </c>
      <c r="J2192" s="124">
        <f>Nonpt_src_summary!L2192</f>
        <v>0</v>
      </c>
      <c r="K2192" s="125">
        <f>Nonpt_src_summary!M2192</f>
        <v>0</v>
      </c>
    </row>
    <row r="2193" spans="1:11">
      <c r="A2193" s="31" t="s">
        <v>151</v>
      </c>
      <c r="B2193" s="31" t="str">
        <f>Nonpt_src_summary!B2193</f>
        <v>Non-tribal</v>
      </c>
      <c r="C2193" s="31">
        <f>Nonpt_src_summary!E2193</f>
        <v>30</v>
      </c>
      <c r="D2193" s="31" t="str">
        <f>Nonpt_src_summary!F2193</f>
        <v>30033</v>
      </c>
      <c r="E2193" s="31" t="str">
        <f>Nonpt_src_summary!G2193</f>
        <v>2310111401</v>
      </c>
      <c r="F2193" s="31" t="str">
        <f>Nonpt_src_summary!H2193</f>
        <v>Pneumatic Pumps</v>
      </c>
      <c r="G2193" s="160">
        <f>Nonpt_src_summary!I2193</f>
        <v>0</v>
      </c>
      <c r="H2193" s="124">
        <f>Nonpt_src_summary!J2193</f>
        <v>3.6641800000000002E-2</v>
      </c>
      <c r="I2193" s="124">
        <f>Nonpt_src_summary!K2193</f>
        <v>0</v>
      </c>
      <c r="J2193" s="124">
        <f>Nonpt_src_summary!L2193</f>
        <v>0</v>
      </c>
      <c r="K2193" s="125">
        <f>Nonpt_src_summary!M2193</f>
        <v>0</v>
      </c>
    </row>
    <row r="2194" spans="1:11">
      <c r="A2194" s="31" t="s">
        <v>151</v>
      </c>
      <c r="B2194" s="31" t="str">
        <f>Nonpt_src_summary!B2194</f>
        <v>Non-tribal</v>
      </c>
      <c r="C2194" s="31">
        <f>Nonpt_src_summary!E2194</f>
        <v>30</v>
      </c>
      <c r="D2194" s="31" t="str">
        <f>Nonpt_src_summary!F2194</f>
        <v>30033</v>
      </c>
      <c r="E2194" s="31" t="str">
        <f>Nonpt_src_summary!G2194</f>
        <v>2310121401</v>
      </c>
      <c r="F2194" s="31" t="str">
        <f>Nonpt_src_summary!H2194</f>
        <v>Pneumatic Pumps</v>
      </c>
      <c r="G2194" s="160">
        <f>Nonpt_src_summary!I2194</f>
        <v>0</v>
      </c>
      <c r="H2194" s="124">
        <f>Nonpt_src_summary!J2194</f>
        <v>0</v>
      </c>
      <c r="I2194" s="124">
        <f>Nonpt_src_summary!K2194</f>
        <v>0</v>
      </c>
      <c r="J2194" s="124">
        <f>Nonpt_src_summary!L2194</f>
        <v>0</v>
      </c>
      <c r="K2194" s="125">
        <f>Nonpt_src_summary!M2194</f>
        <v>0</v>
      </c>
    </row>
    <row r="2195" spans="1:11">
      <c r="A2195" s="31" t="s">
        <v>151</v>
      </c>
      <c r="B2195" s="31" t="str">
        <f>Nonpt_src_summary!B2195</f>
        <v>Non-tribal</v>
      </c>
      <c r="C2195" s="31">
        <f>Nonpt_src_summary!E2195</f>
        <v>38</v>
      </c>
      <c r="D2195" s="31" t="str">
        <f>Nonpt_src_summary!F2195</f>
        <v>38033</v>
      </c>
      <c r="E2195" s="31" t="str">
        <f>Nonpt_src_summary!G2195</f>
        <v>2310023310</v>
      </c>
      <c r="F2195" s="31" t="str">
        <f>Nonpt_src_summary!H2195</f>
        <v>Pneumatic Pumps</v>
      </c>
      <c r="G2195" s="160">
        <f>Nonpt_src_summary!I2195</f>
        <v>0</v>
      </c>
      <c r="H2195" s="124">
        <f>Nonpt_src_summary!J2195</f>
        <v>0</v>
      </c>
      <c r="I2195" s="124">
        <f>Nonpt_src_summary!K2195</f>
        <v>0</v>
      </c>
      <c r="J2195" s="124">
        <f>Nonpt_src_summary!L2195</f>
        <v>0</v>
      </c>
      <c r="K2195" s="125">
        <f>Nonpt_src_summary!M2195</f>
        <v>0</v>
      </c>
    </row>
    <row r="2196" spans="1:11">
      <c r="A2196" s="31" t="s">
        <v>151</v>
      </c>
      <c r="B2196" s="31" t="str">
        <f>Nonpt_src_summary!B2196</f>
        <v>Non-tribal</v>
      </c>
      <c r="C2196" s="31">
        <f>Nonpt_src_summary!E2196</f>
        <v>38</v>
      </c>
      <c r="D2196" s="31" t="str">
        <f>Nonpt_src_summary!F2196</f>
        <v>38033</v>
      </c>
      <c r="E2196" s="31" t="str">
        <f>Nonpt_src_summary!G2196</f>
        <v>2310111401</v>
      </c>
      <c r="F2196" s="31" t="str">
        <f>Nonpt_src_summary!H2196</f>
        <v>Pneumatic Pumps</v>
      </c>
      <c r="G2196" s="160">
        <f>Nonpt_src_summary!I2196</f>
        <v>0</v>
      </c>
      <c r="H2196" s="124">
        <f>Nonpt_src_summary!J2196</f>
        <v>0.54352</v>
      </c>
      <c r="I2196" s="124">
        <f>Nonpt_src_summary!K2196</f>
        <v>0</v>
      </c>
      <c r="J2196" s="124">
        <f>Nonpt_src_summary!L2196</f>
        <v>0</v>
      </c>
      <c r="K2196" s="125">
        <f>Nonpt_src_summary!M2196</f>
        <v>0</v>
      </c>
    </row>
    <row r="2197" spans="1:11">
      <c r="A2197" s="31" t="s">
        <v>151</v>
      </c>
      <c r="B2197" s="31" t="str">
        <f>Nonpt_src_summary!B2197</f>
        <v>Non-tribal</v>
      </c>
      <c r="C2197" s="31">
        <f>Nonpt_src_summary!E2197</f>
        <v>38</v>
      </c>
      <c r="D2197" s="31" t="str">
        <f>Nonpt_src_summary!F2197</f>
        <v>38033</v>
      </c>
      <c r="E2197" s="31" t="str">
        <f>Nonpt_src_summary!G2197</f>
        <v>2310121401</v>
      </c>
      <c r="F2197" s="31" t="str">
        <f>Nonpt_src_summary!H2197</f>
        <v>Pneumatic Pumps</v>
      </c>
      <c r="G2197" s="160">
        <f>Nonpt_src_summary!I2197</f>
        <v>0</v>
      </c>
      <c r="H2197" s="124">
        <f>Nonpt_src_summary!J2197</f>
        <v>0</v>
      </c>
      <c r="I2197" s="124">
        <f>Nonpt_src_summary!K2197</f>
        <v>0</v>
      </c>
      <c r="J2197" s="124">
        <f>Nonpt_src_summary!L2197</f>
        <v>0</v>
      </c>
      <c r="K2197" s="125">
        <f>Nonpt_src_summary!M2197</f>
        <v>0</v>
      </c>
    </row>
    <row r="2198" spans="1:11">
      <c r="A2198" s="31" t="s">
        <v>151</v>
      </c>
      <c r="B2198" s="31" t="str">
        <f>Nonpt_src_summary!B2198</f>
        <v>Non-tribal</v>
      </c>
      <c r="C2198" s="31">
        <f>Nonpt_src_summary!E2198</f>
        <v>46</v>
      </c>
      <c r="D2198" s="31" t="str">
        <f>Nonpt_src_summary!F2198</f>
        <v>46063</v>
      </c>
      <c r="E2198" s="31" t="str">
        <f>Nonpt_src_summary!G2198</f>
        <v>2310023310</v>
      </c>
      <c r="F2198" s="31" t="str">
        <f>Nonpt_src_summary!H2198</f>
        <v>Pneumatic Pumps</v>
      </c>
      <c r="G2198" s="160">
        <f>Nonpt_src_summary!I2198</f>
        <v>0</v>
      </c>
      <c r="H2198" s="124">
        <f>Nonpt_src_summary!J2198</f>
        <v>0</v>
      </c>
      <c r="I2198" s="124">
        <f>Nonpt_src_summary!K2198</f>
        <v>0</v>
      </c>
      <c r="J2198" s="124">
        <f>Nonpt_src_summary!L2198</f>
        <v>0</v>
      </c>
      <c r="K2198" s="125">
        <f>Nonpt_src_summary!M2198</f>
        <v>0</v>
      </c>
    </row>
    <row r="2199" spans="1:11">
      <c r="A2199" s="31" t="s">
        <v>151</v>
      </c>
      <c r="B2199" s="31" t="str">
        <f>Nonpt_src_summary!B2199</f>
        <v>Non-tribal</v>
      </c>
      <c r="C2199" s="31">
        <f>Nonpt_src_summary!E2199</f>
        <v>46</v>
      </c>
      <c r="D2199" s="31" t="str">
        <f>Nonpt_src_summary!F2199</f>
        <v>46063</v>
      </c>
      <c r="E2199" s="31" t="str">
        <f>Nonpt_src_summary!G2199</f>
        <v>2310111401</v>
      </c>
      <c r="F2199" s="31" t="str">
        <f>Nonpt_src_summary!H2199</f>
        <v>Pneumatic Pumps</v>
      </c>
      <c r="G2199" s="160">
        <f>Nonpt_src_summary!I2199</f>
        <v>0</v>
      </c>
      <c r="H2199" s="124">
        <f>Nonpt_src_summary!J2199</f>
        <v>0.90383199999999997</v>
      </c>
      <c r="I2199" s="124">
        <f>Nonpt_src_summary!K2199</f>
        <v>0</v>
      </c>
      <c r="J2199" s="124">
        <f>Nonpt_src_summary!L2199</f>
        <v>0</v>
      </c>
      <c r="K2199" s="125">
        <f>Nonpt_src_summary!M2199</f>
        <v>0</v>
      </c>
    </row>
    <row r="2200" spans="1:11">
      <c r="A2200" s="31" t="s">
        <v>151</v>
      </c>
      <c r="B2200" s="31" t="str">
        <f>Nonpt_src_summary!B2200</f>
        <v>Non-tribal</v>
      </c>
      <c r="C2200" s="31">
        <f>Nonpt_src_summary!E2200</f>
        <v>46</v>
      </c>
      <c r="D2200" s="31" t="str">
        <f>Nonpt_src_summary!F2200</f>
        <v>46063</v>
      </c>
      <c r="E2200" s="31" t="str">
        <f>Nonpt_src_summary!G2200</f>
        <v>2310121401</v>
      </c>
      <c r="F2200" s="31" t="str">
        <f>Nonpt_src_summary!H2200</f>
        <v>Pneumatic Pumps</v>
      </c>
      <c r="G2200" s="160">
        <f>Nonpt_src_summary!I2200</f>
        <v>0</v>
      </c>
      <c r="H2200" s="124">
        <f>Nonpt_src_summary!J2200</f>
        <v>98.560299999999998</v>
      </c>
      <c r="I2200" s="124">
        <f>Nonpt_src_summary!K2200</f>
        <v>0</v>
      </c>
      <c r="J2200" s="124">
        <f>Nonpt_src_summary!L2200</f>
        <v>0</v>
      </c>
      <c r="K2200" s="125">
        <f>Nonpt_src_summary!M2200</f>
        <v>0</v>
      </c>
    </row>
    <row r="2201" spans="1:11">
      <c r="A2201" s="31" t="s">
        <v>151</v>
      </c>
      <c r="B2201" s="31" t="str">
        <f>Nonpt_src_summary!B2201</f>
        <v>Non-tribal</v>
      </c>
      <c r="C2201" s="31">
        <f>Nonpt_src_summary!E2201</f>
        <v>30</v>
      </c>
      <c r="D2201" s="31" t="str">
        <f>Nonpt_src_summary!F2201</f>
        <v>30055</v>
      </c>
      <c r="E2201" s="31" t="str">
        <f>Nonpt_src_summary!G2201</f>
        <v>2310023310</v>
      </c>
      <c r="F2201" s="31" t="str">
        <f>Nonpt_src_summary!H2201</f>
        <v>Pneumatic Pumps</v>
      </c>
      <c r="G2201" s="160">
        <f>Nonpt_src_summary!I2201</f>
        <v>0</v>
      </c>
      <c r="H2201" s="124">
        <f>Nonpt_src_summary!J2201</f>
        <v>0</v>
      </c>
      <c r="I2201" s="124">
        <f>Nonpt_src_summary!K2201</f>
        <v>0</v>
      </c>
      <c r="J2201" s="124">
        <f>Nonpt_src_summary!L2201</f>
        <v>0</v>
      </c>
      <c r="K2201" s="125">
        <f>Nonpt_src_summary!M2201</f>
        <v>0</v>
      </c>
    </row>
    <row r="2202" spans="1:11">
      <c r="A2202" s="31" t="s">
        <v>151</v>
      </c>
      <c r="B2202" s="31" t="str">
        <f>Nonpt_src_summary!B2202</f>
        <v>Non-tribal</v>
      </c>
      <c r="C2202" s="31">
        <f>Nonpt_src_summary!E2202</f>
        <v>30</v>
      </c>
      <c r="D2202" s="31" t="str">
        <f>Nonpt_src_summary!F2202</f>
        <v>30055</v>
      </c>
      <c r="E2202" s="31" t="str">
        <f>Nonpt_src_summary!G2202</f>
        <v>2310111401</v>
      </c>
      <c r="F2202" s="31" t="str">
        <f>Nonpt_src_summary!H2202</f>
        <v>Pneumatic Pumps</v>
      </c>
      <c r="G2202" s="160">
        <f>Nonpt_src_summary!I2202</f>
        <v>0</v>
      </c>
      <c r="H2202" s="124">
        <f>Nonpt_src_summary!J2202</f>
        <v>3.6641800000000002E-2</v>
      </c>
      <c r="I2202" s="124">
        <f>Nonpt_src_summary!K2202</f>
        <v>0</v>
      </c>
      <c r="J2202" s="124">
        <f>Nonpt_src_summary!L2202</f>
        <v>0</v>
      </c>
      <c r="K2202" s="125">
        <f>Nonpt_src_summary!M2202</f>
        <v>0</v>
      </c>
    </row>
    <row r="2203" spans="1:11">
      <c r="A2203" s="31" t="s">
        <v>151</v>
      </c>
      <c r="B2203" s="31" t="str">
        <f>Nonpt_src_summary!B2203</f>
        <v>Non-tribal</v>
      </c>
      <c r="C2203" s="31">
        <f>Nonpt_src_summary!E2203</f>
        <v>30</v>
      </c>
      <c r="D2203" s="31" t="str">
        <f>Nonpt_src_summary!F2203</f>
        <v>30055</v>
      </c>
      <c r="E2203" s="31" t="str">
        <f>Nonpt_src_summary!G2203</f>
        <v>2310121401</v>
      </c>
      <c r="F2203" s="31" t="str">
        <f>Nonpt_src_summary!H2203</f>
        <v>Pneumatic Pumps</v>
      </c>
      <c r="G2203" s="160">
        <f>Nonpt_src_summary!I2203</f>
        <v>0</v>
      </c>
      <c r="H2203" s="124">
        <f>Nonpt_src_summary!J2203</f>
        <v>0</v>
      </c>
      <c r="I2203" s="124">
        <f>Nonpt_src_summary!K2203</f>
        <v>0</v>
      </c>
      <c r="J2203" s="124">
        <f>Nonpt_src_summary!L2203</f>
        <v>0</v>
      </c>
      <c r="K2203" s="125">
        <f>Nonpt_src_summary!M2203</f>
        <v>0</v>
      </c>
    </row>
    <row r="2204" spans="1:11">
      <c r="A2204" s="31" t="s">
        <v>151</v>
      </c>
      <c r="B2204" s="31" t="str">
        <f>Nonpt_src_summary!B2204</f>
        <v>Non-tribal</v>
      </c>
      <c r="C2204" s="31">
        <f>Nonpt_src_summary!E2204</f>
        <v>38</v>
      </c>
      <c r="D2204" s="31" t="str">
        <f>Nonpt_src_summary!F2204</f>
        <v>38049</v>
      </c>
      <c r="E2204" s="31" t="str">
        <f>Nonpt_src_summary!G2204</f>
        <v>2310023310</v>
      </c>
      <c r="F2204" s="31" t="str">
        <f>Nonpt_src_summary!H2204</f>
        <v>Pneumatic Pumps</v>
      </c>
      <c r="G2204" s="160">
        <f>Nonpt_src_summary!I2204</f>
        <v>0</v>
      </c>
      <c r="H2204" s="124">
        <f>Nonpt_src_summary!J2204</f>
        <v>0</v>
      </c>
      <c r="I2204" s="124">
        <f>Nonpt_src_summary!K2204</f>
        <v>0</v>
      </c>
      <c r="J2204" s="124">
        <f>Nonpt_src_summary!L2204</f>
        <v>0</v>
      </c>
      <c r="K2204" s="125">
        <f>Nonpt_src_summary!M2204</f>
        <v>0</v>
      </c>
    </row>
    <row r="2205" spans="1:11">
      <c r="A2205" s="31" t="s">
        <v>151</v>
      </c>
      <c r="B2205" s="31" t="str">
        <f>Nonpt_src_summary!B2205</f>
        <v>Non-tribal</v>
      </c>
      <c r="C2205" s="31">
        <f>Nonpt_src_summary!E2205</f>
        <v>38</v>
      </c>
      <c r="D2205" s="31" t="str">
        <f>Nonpt_src_summary!F2205</f>
        <v>38049</v>
      </c>
      <c r="E2205" s="31" t="str">
        <f>Nonpt_src_summary!G2205</f>
        <v>2310111401</v>
      </c>
      <c r="F2205" s="31" t="str">
        <f>Nonpt_src_summary!H2205</f>
        <v>Pneumatic Pumps</v>
      </c>
      <c r="G2205" s="160">
        <f>Nonpt_src_summary!I2205</f>
        <v>0</v>
      </c>
      <c r="H2205" s="124">
        <f>Nonpt_src_summary!J2205</f>
        <v>9.7711500000000007E-2</v>
      </c>
      <c r="I2205" s="124">
        <f>Nonpt_src_summary!K2205</f>
        <v>0</v>
      </c>
      <c r="J2205" s="124">
        <f>Nonpt_src_summary!L2205</f>
        <v>0</v>
      </c>
      <c r="K2205" s="125">
        <f>Nonpt_src_summary!M2205</f>
        <v>0</v>
      </c>
    </row>
    <row r="2206" spans="1:11">
      <c r="A2206" s="31" t="s">
        <v>151</v>
      </c>
      <c r="B2206" s="31" t="str">
        <f>Nonpt_src_summary!B2206</f>
        <v>Non-tribal</v>
      </c>
      <c r="C2206" s="31">
        <f>Nonpt_src_summary!E2206</f>
        <v>38</v>
      </c>
      <c r="D2206" s="31" t="str">
        <f>Nonpt_src_summary!F2206</f>
        <v>38049</v>
      </c>
      <c r="E2206" s="31" t="str">
        <f>Nonpt_src_summary!G2206</f>
        <v>2310121401</v>
      </c>
      <c r="F2206" s="31" t="str">
        <f>Nonpt_src_summary!H2206</f>
        <v>Pneumatic Pumps</v>
      </c>
      <c r="G2206" s="160">
        <f>Nonpt_src_summary!I2206</f>
        <v>0</v>
      </c>
      <c r="H2206" s="124">
        <f>Nonpt_src_summary!J2206</f>
        <v>0</v>
      </c>
      <c r="I2206" s="124">
        <f>Nonpt_src_summary!K2206</f>
        <v>0</v>
      </c>
      <c r="J2206" s="124">
        <f>Nonpt_src_summary!L2206</f>
        <v>0</v>
      </c>
      <c r="K2206" s="125">
        <f>Nonpt_src_summary!M2206</f>
        <v>0</v>
      </c>
    </row>
    <row r="2207" spans="1:11">
      <c r="A2207" s="31" t="s">
        <v>151</v>
      </c>
      <c r="B2207" s="31" t="str">
        <f>Nonpt_src_summary!B2207</f>
        <v>Non-tribal</v>
      </c>
      <c r="C2207" s="31">
        <f>Nonpt_src_summary!E2207</f>
        <v>38</v>
      </c>
      <c r="D2207" s="31" t="str">
        <f>Nonpt_src_summary!F2207</f>
        <v>38053</v>
      </c>
      <c r="E2207" s="31" t="str">
        <f>Nonpt_src_summary!G2207</f>
        <v>2310023310</v>
      </c>
      <c r="F2207" s="31" t="str">
        <f>Nonpt_src_summary!H2207</f>
        <v>Pneumatic Pumps</v>
      </c>
      <c r="G2207" s="160">
        <f>Nonpt_src_summary!I2207</f>
        <v>0</v>
      </c>
      <c r="H2207" s="124">
        <f>Nonpt_src_summary!J2207</f>
        <v>0</v>
      </c>
      <c r="I2207" s="124">
        <f>Nonpt_src_summary!K2207</f>
        <v>0</v>
      </c>
      <c r="J2207" s="124">
        <f>Nonpt_src_summary!L2207</f>
        <v>0</v>
      </c>
      <c r="K2207" s="125">
        <f>Nonpt_src_summary!M2207</f>
        <v>0</v>
      </c>
    </row>
    <row r="2208" spans="1:11">
      <c r="A2208" s="31" t="s">
        <v>151</v>
      </c>
      <c r="B2208" s="31" t="str">
        <f>Nonpt_src_summary!B2208</f>
        <v>Non-tribal</v>
      </c>
      <c r="C2208" s="31">
        <f>Nonpt_src_summary!E2208</f>
        <v>38</v>
      </c>
      <c r="D2208" s="31" t="str">
        <f>Nonpt_src_summary!F2208</f>
        <v>38053</v>
      </c>
      <c r="E2208" s="31" t="str">
        <f>Nonpt_src_summary!G2208</f>
        <v>2310111401</v>
      </c>
      <c r="F2208" s="31" t="str">
        <f>Nonpt_src_summary!H2208</f>
        <v>Pneumatic Pumps</v>
      </c>
      <c r="G2208" s="160">
        <f>Nonpt_src_summary!I2208</f>
        <v>0</v>
      </c>
      <c r="H2208" s="124">
        <f>Nonpt_src_summary!J2208</f>
        <v>14.164900930979133</v>
      </c>
      <c r="I2208" s="124">
        <f>Nonpt_src_summary!K2208</f>
        <v>0</v>
      </c>
      <c r="J2208" s="124">
        <f>Nonpt_src_summary!L2208</f>
        <v>0</v>
      </c>
      <c r="K2208" s="125">
        <f>Nonpt_src_summary!M2208</f>
        <v>0</v>
      </c>
    </row>
    <row r="2209" spans="1:11">
      <c r="A2209" s="31" t="s">
        <v>151</v>
      </c>
      <c r="B2209" s="31" t="str">
        <f>Nonpt_src_summary!B2209</f>
        <v>Non-tribal</v>
      </c>
      <c r="C2209" s="31">
        <f>Nonpt_src_summary!E2209</f>
        <v>38</v>
      </c>
      <c r="D2209" s="31" t="str">
        <f>Nonpt_src_summary!F2209</f>
        <v>38053</v>
      </c>
      <c r="E2209" s="31" t="str">
        <f>Nonpt_src_summary!G2209</f>
        <v>2310121401</v>
      </c>
      <c r="F2209" s="31" t="str">
        <f>Nonpt_src_summary!H2209</f>
        <v>Pneumatic Pumps</v>
      </c>
      <c r="G2209" s="160">
        <f>Nonpt_src_summary!I2209</f>
        <v>0</v>
      </c>
      <c r="H2209" s="124">
        <f>Nonpt_src_summary!J2209</f>
        <v>13.44</v>
      </c>
      <c r="I2209" s="124">
        <f>Nonpt_src_summary!K2209</f>
        <v>0</v>
      </c>
      <c r="J2209" s="124">
        <f>Nonpt_src_summary!L2209</f>
        <v>0</v>
      </c>
      <c r="K2209" s="125">
        <f>Nonpt_src_summary!M2209</f>
        <v>0</v>
      </c>
    </row>
    <row r="2210" spans="1:11">
      <c r="A2210" s="31" t="s">
        <v>151</v>
      </c>
      <c r="B2210" s="31" t="str">
        <f>Nonpt_src_summary!B2210</f>
        <v>Non-tribal</v>
      </c>
      <c r="C2210" s="31">
        <f>Nonpt_src_summary!E2210</f>
        <v>38</v>
      </c>
      <c r="D2210" s="31" t="str">
        <f>Nonpt_src_summary!F2210</f>
        <v>38055</v>
      </c>
      <c r="E2210" s="31" t="str">
        <f>Nonpt_src_summary!G2210</f>
        <v>2310023310</v>
      </c>
      <c r="F2210" s="31" t="str">
        <f>Nonpt_src_summary!H2210</f>
        <v>Pneumatic Pumps</v>
      </c>
      <c r="G2210" s="160">
        <f>Nonpt_src_summary!I2210</f>
        <v>0</v>
      </c>
      <c r="H2210" s="124">
        <f>Nonpt_src_summary!J2210</f>
        <v>0</v>
      </c>
      <c r="I2210" s="124">
        <f>Nonpt_src_summary!K2210</f>
        <v>0</v>
      </c>
      <c r="J2210" s="124">
        <f>Nonpt_src_summary!L2210</f>
        <v>0</v>
      </c>
      <c r="K2210" s="125">
        <f>Nonpt_src_summary!M2210</f>
        <v>0</v>
      </c>
    </row>
    <row r="2211" spans="1:11">
      <c r="A2211" s="31" t="s">
        <v>151</v>
      </c>
      <c r="B2211" s="31" t="str">
        <f>Nonpt_src_summary!B2211</f>
        <v>Non-tribal</v>
      </c>
      <c r="C2211" s="31">
        <f>Nonpt_src_summary!E2211</f>
        <v>38</v>
      </c>
      <c r="D2211" s="31" t="str">
        <f>Nonpt_src_summary!F2211</f>
        <v>38055</v>
      </c>
      <c r="E2211" s="31" t="str">
        <f>Nonpt_src_summary!G2211</f>
        <v>2310111401</v>
      </c>
      <c r="F2211" s="31" t="str">
        <f>Nonpt_src_summary!H2211</f>
        <v>Pneumatic Pumps</v>
      </c>
      <c r="G2211" s="160">
        <f>Nonpt_src_summary!I2211</f>
        <v>0</v>
      </c>
      <c r="H2211" s="124">
        <f>Nonpt_src_summary!J2211</f>
        <v>0</v>
      </c>
      <c r="I2211" s="124">
        <f>Nonpt_src_summary!K2211</f>
        <v>0</v>
      </c>
      <c r="J2211" s="124">
        <f>Nonpt_src_summary!L2211</f>
        <v>0</v>
      </c>
      <c r="K2211" s="125">
        <f>Nonpt_src_summary!M2211</f>
        <v>0</v>
      </c>
    </row>
    <row r="2212" spans="1:11">
      <c r="A2212" s="31" t="s">
        <v>151</v>
      </c>
      <c r="B2212" s="31" t="str">
        <f>Nonpt_src_summary!B2212</f>
        <v>Non-tribal</v>
      </c>
      <c r="C2212" s="31">
        <f>Nonpt_src_summary!E2212</f>
        <v>38</v>
      </c>
      <c r="D2212" s="31" t="str">
        <f>Nonpt_src_summary!F2212</f>
        <v>38055</v>
      </c>
      <c r="E2212" s="31" t="str">
        <f>Nonpt_src_summary!G2212</f>
        <v>2310121401</v>
      </c>
      <c r="F2212" s="31" t="str">
        <f>Nonpt_src_summary!H2212</f>
        <v>Pneumatic Pumps</v>
      </c>
      <c r="G2212" s="160">
        <f>Nonpt_src_summary!I2212</f>
        <v>0</v>
      </c>
      <c r="H2212" s="124">
        <f>Nonpt_src_summary!J2212</f>
        <v>0</v>
      </c>
      <c r="I2212" s="124">
        <f>Nonpt_src_summary!K2212</f>
        <v>0</v>
      </c>
      <c r="J2212" s="124">
        <f>Nonpt_src_summary!L2212</f>
        <v>0</v>
      </c>
      <c r="K2212" s="125">
        <f>Nonpt_src_summary!M2212</f>
        <v>0</v>
      </c>
    </row>
    <row r="2213" spans="1:11">
      <c r="A2213" s="31" t="s">
        <v>151</v>
      </c>
      <c r="B2213" s="31" t="str">
        <f>Nonpt_src_summary!B2213</f>
        <v>Non-tribal</v>
      </c>
      <c r="C2213" s="31">
        <f>Nonpt_src_summary!E2213</f>
        <v>38</v>
      </c>
      <c r="D2213" s="31" t="str">
        <f>Nonpt_src_summary!F2213</f>
        <v>38061</v>
      </c>
      <c r="E2213" s="31" t="str">
        <f>Nonpt_src_summary!G2213</f>
        <v>2310023310</v>
      </c>
      <c r="F2213" s="31" t="str">
        <f>Nonpt_src_summary!H2213</f>
        <v>Pneumatic Pumps</v>
      </c>
      <c r="G2213" s="160">
        <f>Nonpt_src_summary!I2213</f>
        <v>0</v>
      </c>
      <c r="H2213" s="124">
        <f>Nonpt_src_summary!J2213</f>
        <v>0</v>
      </c>
      <c r="I2213" s="124">
        <f>Nonpt_src_summary!K2213</f>
        <v>0</v>
      </c>
      <c r="J2213" s="124">
        <f>Nonpt_src_summary!L2213</f>
        <v>0</v>
      </c>
      <c r="K2213" s="125">
        <f>Nonpt_src_summary!M2213</f>
        <v>0</v>
      </c>
    </row>
    <row r="2214" spans="1:11">
      <c r="A2214" s="31" t="s">
        <v>151</v>
      </c>
      <c r="B2214" s="31" t="str">
        <f>Nonpt_src_summary!B2214</f>
        <v>Non-tribal</v>
      </c>
      <c r="C2214" s="31">
        <f>Nonpt_src_summary!E2214</f>
        <v>38</v>
      </c>
      <c r="D2214" s="31" t="str">
        <f>Nonpt_src_summary!F2214</f>
        <v>38061</v>
      </c>
      <c r="E2214" s="31" t="str">
        <f>Nonpt_src_summary!G2214</f>
        <v>2310111401</v>
      </c>
      <c r="F2214" s="31" t="str">
        <f>Nonpt_src_summary!H2214</f>
        <v>Pneumatic Pumps</v>
      </c>
      <c r="G2214" s="160">
        <f>Nonpt_src_summary!I2214</f>
        <v>0</v>
      </c>
      <c r="H2214" s="124">
        <f>Nonpt_src_summary!J2214</f>
        <v>9.1620693310165073</v>
      </c>
      <c r="I2214" s="124">
        <f>Nonpt_src_summary!K2214</f>
        <v>0</v>
      </c>
      <c r="J2214" s="124">
        <f>Nonpt_src_summary!L2214</f>
        <v>0</v>
      </c>
      <c r="K2214" s="125">
        <f>Nonpt_src_summary!M2214</f>
        <v>0</v>
      </c>
    </row>
    <row r="2215" spans="1:11">
      <c r="A2215" s="31" t="s">
        <v>151</v>
      </c>
      <c r="B2215" s="31" t="str">
        <f>Nonpt_src_summary!B2215</f>
        <v>Non-tribal</v>
      </c>
      <c r="C2215" s="31">
        <f>Nonpt_src_summary!E2215</f>
        <v>38</v>
      </c>
      <c r="D2215" s="31" t="str">
        <f>Nonpt_src_summary!F2215</f>
        <v>38061</v>
      </c>
      <c r="E2215" s="31" t="str">
        <f>Nonpt_src_summary!G2215</f>
        <v>2310121401</v>
      </c>
      <c r="F2215" s="31" t="str">
        <f>Nonpt_src_summary!H2215</f>
        <v>Pneumatic Pumps</v>
      </c>
      <c r="G2215" s="160">
        <f>Nonpt_src_summary!I2215</f>
        <v>0</v>
      </c>
      <c r="H2215" s="124">
        <f>Nonpt_src_summary!J2215</f>
        <v>0</v>
      </c>
      <c r="I2215" s="124">
        <f>Nonpt_src_summary!K2215</f>
        <v>0</v>
      </c>
      <c r="J2215" s="124">
        <f>Nonpt_src_summary!L2215</f>
        <v>0</v>
      </c>
      <c r="K2215" s="125">
        <f>Nonpt_src_summary!M2215</f>
        <v>0</v>
      </c>
    </row>
    <row r="2216" spans="1:11">
      <c r="A2216" s="31" t="s">
        <v>151</v>
      </c>
      <c r="B2216" s="31" t="str">
        <f>Nonpt_src_summary!B2216</f>
        <v>Non-tribal</v>
      </c>
      <c r="C2216" s="31">
        <f>Nonpt_src_summary!E2216</f>
        <v>30</v>
      </c>
      <c r="D2216" s="31" t="str">
        <f>Nonpt_src_summary!F2216</f>
        <v>30071</v>
      </c>
      <c r="E2216" s="31" t="str">
        <f>Nonpt_src_summary!G2216</f>
        <v>2310023310</v>
      </c>
      <c r="F2216" s="31" t="str">
        <f>Nonpt_src_summary!H2216</f>
        <v>Pneumatic Pumps</v>
      </c>
      <c r="G2216" s="160">
        <f>Nonpt_src_summary!I2216</f>
        <v>0</v>
      </c>
      <c r="H2216" s="124">
        <f>Nonpt_src_summary!J2216</f>
        <v>0</v>
      </c>
      <c r="I2216" s="124">
        <f>Nonpt_src_summary!K2216</f>
        <v>0</v>
      </c>
      <c r="J2216" s="124">
        <f>Nonpt_src_summary!L2216</f>
        <v>0</v>
      </c>
      <c r="K2216" s="125">
        <f>Nonpt_src_summary!M2216</f>
        <v>0</v>
      </c>
    </row>
    <row r="2217" spans="1:11">
      <c r="A2217" s="31" t="s">
        <v>151</v>
      </c>
      <c r="B2217" s="31" t="str">
        <f>Nonpt_src_summary!B2217</f>
        <v>Non-tribal</v>
      </c>
      <c r="C2217" s="31">
        <f>Nonpt_src_summary!E2217</f>
        <v>30</v>
      </c>
      <c r="D2217" s="31" t="str">
        <f>Nonpt_src_summary!F2217</f>
        <v>30071</v>
      </c>
      <c r="E2217" s="31" t="str">
        <f>Nonpt_src_summary!G2217</f>
        <v>2310111401</v>
      </c>
      <c r="F2217" s="31" t="str">
        <f>Nonpt_src_summary!H2217</f>
        <v>Pneumatic Pumps</v>
      </c>
      <c r="G2217" s="160">
        <f>Nonpt_src_summary!I2217</f>
        <v>0</v>
      </c>
      <c r="H2217" s="124">
        <f>Nonpt_src_summary!J2217</f>
        <v>0</v>
      </c>
      <c r="I2217" s="124">
        <f>Nonpt_src_summary!K2217</f>
        <v>0</v>
      </c>
      <c r="J2217" s="124">
        <f>Nonpt_src_summary!L2217</f>
        <v>0</v>
      </c>
      <c r="K2217" s="125">
        <f>Nonpt_src_summary!M2217</f>
        <v>0</v>
      </c>
    </row>
    <row r="2218" spans="1:11">
      <c r="A2218" s="31" t="s">
        <v>151</v>
      </c>
      <c r="B2218" s="31" t="str">
        <f>Nonpt_src_summary!B2218</f>
        <v>Non-tribal</v>
      </c>
      <c r="C2218" s="31">
        <f>Nonpt_src_summary!E2218</f>
        <v>30</v>
      </c>
      <c r="D2218" s="31" t="str">
        <f>Nonpt_src_summary!F2218</f>
        <v>30071</v>
      </c>
      <c r="E2218" s="31" t="str">
        <f>Nonpt_src_summary!G2218</f>
        <v>2310121401</v>
      </c>
      <c r="F2218" s="31" t="str">
        <f>Nonpt_src_summary!H2218</f>
        <v>Pneumatic Pumps</v>
      </c>
      <c r="G2218" s="160">
        <f>Nonpt_src_summary!I2218</f>
        <v>0</v>
      </c>
      <c r="H2218" s="124">
        <f>Nonpt_src_summary!J2218</f>
        <v>0.508934</v>
      </c>
      <c r="I2218" s="124">
        <f>Nonpt_src_summary!K2218</f>
        <v>0</v>
      </c>
      <c r="J2218" s="124">
        <f>Nonpt_src_summary!L2218</f>
        <v>0</v>
      </c>
      <c r="K2218" s="125">
        <f>Nonpt_src_summary!M2218</f>
        <v>0</v>
      </c>
    </row>
    <row r="2219" spans="1:11">
      <c r="A2219" s="31" t="s">
        <v>151</v>
      </c>
      <c r="B2219" s="31" t="str">
        <f>Nonpt_src_summary!B2219</f>
        <v>Non-tribal</v>
      </c>
      <c r="C2219" s="31">
        <f>Nonpt_src_summary!E2219</f>
        <v>30</v>
      </c>
      <c r="D2219" s="31" t="str">
        <f>Nonpt_src_summary!F2219</f>
        <v>30079</v>
      </c>
      <c r="E2219" s="31" t="str">
        <f>Nonpt_src_summary!G2219</f>
        <v>2310023310</v>
      </c>
      <c r="F2219" s="31" t="str">
        <f>Nonpt_src_summary!H2219</f>
        <v>Pneumatic Pumps</v>
      </c>
      <c r="G2219" s="160">
        <f>Nonpt_src_summary!I2219</f>
        <v>0</v>
      </c>
      <c r="H2219" s="124">
        <f>Nonpt_src_summary!J2219</f>
        <v>0</v>
      </c>
      <c r="I2219" s="124">
        <f>Nonpt_src_summary!K2219</f>
        <v>0</v>
      </c>
      <c r="J2219" s="124">
        <f>Nonpt_src_summary!L2219</f>
        <v>0</v>
      </c>
      <c r="K2219" s="125">
        <f>Nonpt_src_summary!M2219</f>
        <v>0</v>
      </c>
    </row>
    <row r="2220" spans="1:11">
      <c r="A2220" s="31" t="s">
        <v>151</v>
      </c>
      <c r="B2220" s="31" t="str">
        <f>Nonpt_src_summary!B2220</f>
        <v>Non-tribal</v>
      </c>
      <c r="C2220" s="31">
        <f>Nonpt_src_summary!E2220</f>
        <v>30</v>
      </c>
      <c r="D2220" s="31" t="str">
        <f>Nonpt_src_summary!F2220</f>
        <v>30079</v>
      </c>
      <c r="E2220" s="31" t="str">
        <f>Nonpt_src_summary!G2220</f>
        <v>2310111401</v>
      </c>
      <c r="F2220" s="31" t="str">
        <f>Nonpt_src_summary!H2220</f>
        <v>Pneumatic Pumps</v>
      </c>
      <c r="G2220" s="160">
        <f>Nonpt_src_summary!I2220</f>
        <v>0</v>
      </c>
      <c r="H2220" s="124">
        <f>Nonpt_src_summary!J2220</f>
        <v>7.3283600000000004E-2</v>
      </c>
      <c r="I2220" s="124">
        <f>Nonpt_src_summary!K2220</f>
        <v>0</v>
      </c>
      <c r="J2220" s="124">
        <f>Nonpt_src_summary!L2220</f>
        <v>0</v>
      </c>
      <c r="K2220" s="125">
        <f>Nonpt_src_summary!M2220</f>
        <v>0</v>
      </c>
    </row>
    <row r="2221" spans="1:11">
      <c r="A2221" s="31" t="s">
        <v>151</v>
      </c>
      <c r="B2221" s="31" t="str">
        <f>Nonpt_src_summary!B2221</f>
        <v>Non-tribal</v>
      </c>
      <c r="C2221" s="31">
        <f>Nonpt_src_summary!E2221</f>
        <v>30</v>
      </c>
      <c r="D2221" s="31" t="str">
        <f>Nonpt_src_summary!F2221</f>
        <v>30079</v>
      </c>
      <c r="E2221" s="31" t="str">
        <f>Nonpt_src_summary!G2221</f>
        <v>2310121401</v>
      </c>
      <c r="F2221" s="31" t="str">
        <f>Nonpt_src_summary!H2221</f>
        <v>Pneumatic Pumps</v>
      </c>
      <c r="G2221" s="160">
        <f>Nonpt_src_summary!I2221</f>
        <v>0</v>
      </c>
      <c r="H2221" s="124">
        <f>Nonpt_src_summary!J2221</f>
        <v>0</v>
      </c>
      <c r="I2221" s="124">
        <f>Nonpt_src_summary!K2221</f>
        <v>0</v>
      </c>
      <c r="J2221" s="124">
        <f>Nonpt_src_summary!L2221</f>
        <v>0</v>
      </c>
      <c r="K2221" s="125">
        <f>Nonpt_src_summary!M2221</f>
        <v>0</v>
      </c>
    </row>
    <row r="2222" spans="1:11">
      <c r="A2222" s="31" t="s">
        <v>151</v>
      </c>
      <c r="B2222" s="31" t="str">
        <f>Nonpt_src_summary!B2222</f>
        <v>Non-tribal</v>
      </c>
      <c r="C2222" s="31">
        <f>Nonpt_src_summary!E2222</f>
        <v>38</v>
      </c>
      <c r="D2222" s="31" t="str">
        <f>Nonpt_src_summary!F2222</f>
        <v>38075</v>
      </c>
      <c r="E2222" s="31" t="str">
        <f>Nonpt_src_summary!G2222</f>
        <v>2310023310</v>
      </c>
      <c r="F2222" s="31" t="str">
        <f>Nonpt_src_summary!H2222</f>
        <v>Pneumatic Pumps</v>
      </c>
      <c r="G2222" s="160">
        <f>Nonpt_src_summary!I2222</f>
        <v>0</v>
      </c>
      <c r="H2222" s="124">
        <f>Nonpt_src_summary!J2222</f>
        <v>0</v>
      </c>
      <c r="I2222" s="124">
        <f>Nonpt_src_summary!K2222</f>
        <v>0</v>
      </c>
      <c r="J2222" s="124">
        <f>Nonpt_src_summary!L2222</f>
        <v>0</v>
      </c>
      <c r="K2222" s="125">
        <f>Nonpt_src_summary!M2222</f>
        <v>0</v>
      </c>
    </row>
    <row r="2223" spans="1:11">
      <c r="A2223" s="31" t="s">
        <v>151</v>
      </c>
      <c r="B2223" s="31" t="str">
        <f>Nonpt_src_summary!B2223</f>
        <v>Non-tribal</v>
      </c>
      <c r="C2223" s="31">
        <f>Nonpt_src_summary!E2223</f>
        <v>38</v>
      </c>
      <c r="D2223" s="31" t="str">
        <f>Nonpt_src_summary!F2223</f>
        <v>38075</v>
      </c>
      <c r="E2223" s="31" t="str">
        <f>Nonpt_src_summary!G2223</f>
        <v>2310111401</v>
      </c>
      <c r="F2223" s="31" t="str">
        <f>Nonpt_src_summary!H2223</f>
        <v>Pneumatic Pumps</v>
      </c>
      <c r="G2223" s="160">
        <f>Nonpt_src_summary!I2223</f>
        <v>0</v>
      </c>
      <c r="H2223" s="124">
        <f>Nonpt_src_summary!J2223</f>
        <v>1.63056</v>
      </c>
      <c r="I2223" s="124">
        <f>Nonpt_src_summary!K2223</f>
        <v>0</v>
      </c>
      <c r="J2223" s="124">
        <f>Nonpt_src_summary!L2223</f>
        <v>0</v>
      </c>
      <c r="K2223" s="125">
        <f>Nonpt_src_summary!M2223</f>
        <v>0</v>
      </c>
    </row>
    <row r="2224" spans="1:11">
      <c r="A2224" s="31" t="s">
        <v>151</v>
      </c>
      <c r="B2224" s="31" t="str">
        <f>Nonpt_src_summary!B2224</f>
        <v>Non-tribal</v>
      </c>
      <c r="C2224" s="31">
        <f>Nonpt_src_summary!E2224</f>
        <v>38</v>
      </c>
      <c r="D2224" s="31" t="str">
        <f>Nonpt_src_summary!F2224</f>
        <v>38075</v>
      </c>
      <c r="E2224" s="31" t="str">
        <f>Nonpt_src_summary!G2224</f>
        <v>2310121401</v>
      </c>
      <c r="F2224" s="31" t="str">
        <f>Nonpt_src_summary!H2224</f>
        <v>Pneumatic Pumps</v>
      </c>
      <c r="G2224" s="160">
        <f>Nonpt_src_summary!I2224</f>
        <v>0</v>
      </c>
      <c r="H2224" s="124">
        <f>Nonpt_src_summary!J2224</f>
        <v>0</v>
      </c>
      <c r="I2224" s="124">
        <f>Nonpt_src_summary!K2224</f>
        <v>0</v>
      </c>
      <c r="J2224" s="124">
        <f>Nonpt_src_summary!L2224</f>
        <v>0</v>
      </c>
      <c r="K2224" s="125">
        <f>Nonpt_src_summary!M2224</f>
        <v>0</v>
      </c>
    </row>
    <row r="2225" spans="1:11">
      <c r="A2225" s="31" t="s">
        <v>151</v>
      </c>
      <c r="B2225" s="31" t="str">
        <f>Nonpt_src_summary!B2225</f>
        <v>Non-tribal</v>
      </c>
      <c r="C2225" s="31">
        <f>Nonpt_src_summary!E2225</f>
        <v>30</v>
      </c>
      <c r="D2225" s="31" t="str">
        <f>Nonpt_src_summary!F2225</f>
        <v>30083</v>
      </c>
      <c r="E2225" s="31" t="str">
        <f>Nonpt_src_summary!G2225</f>
        <v>2310023310</v>
      </c>
      <c r="F2225" s="31" t="str">
        <f>Nonpt_src_summary!H2225</f>
        <v>Pneumatic Pumps</v>
      </c>
      <c r="G2225" s="160">
        <f>Nonpt_src_summary!I2225</f>
        <v>0</v>
      </c>
      <c r="H2225" s="124">
        <f>Nonpt_src_summary!J2225</f>
        <v>0</v>
      </c>
      <c r="I2225" s="124">
        <f>Nonpt_src_summary!K2225</f>
        <v>0</v>
      </c>
      <c r="J2225" s="124">
        <f>Nonpt_src_summary!L2225</f>
        <v>0</v>
      </c>
      <c r="K2225" s="125">
        <f>Nonpt_src_summary!M2225</f>
        <v>0</v>
      </c>
    </row>
    <row r="2226" spans="1:11">
      <c r="A2226" s="31" t="s">
        <v>151</v>
      </c>
      <c r="B2226" s="31" t="str">
        <f>Nonpt_src_summary!B2226</f>
        <v>Non-tribal</v>
      </c>
      <c r="C2226" s="31">
        <f>Nonpt_src_summary!E2226</f>
        <v>30</v>
      </c>
      <c r="D2226" s="31" t="str">
        <f>Nonpt_src_summary!F2226</f>
        <v>30083</v>
      </c>
      <c r="E2226" s="31" t="str">
        <f>Nonpt_src_summary!G2226</f>
        <v>2310111401</v>
      </c>
      <c r="F2226" s="31" t="str">
        <f>Nonpt_src_summary!H2226</f>
        <v>Pneumatic Pumps</v>
      </c>
      <c r="G2226" s="160">
        <f>Nonpt_src_summary!I2226</f>
        <v>0</v>
      </c>
      <c r="H2226" s="124">
        <f>Nonpt_src_summary!J2226</f>
        <v>7.12073</v>
      </c>
      <c r="I2226" s="124">
        <f>Nonpt_src_summary!K2226</f>
        <v>0</v>
      </c>
      <c r="J2226" s="124">
        <f>Nonpt_src_summary!L2226</f>
        <v>0</v>
      </c>
      <c r="K2226" s="125">
        <f>Nonpt_src_summary!M2226</f>
        <v>0</v>
      </c>
    </row>
    <row r="2227" spans="1:11">
      <c r="A2227" s="31" t="s">
        <v>151</v>
      </c>
      <c r="B2227" s="31" t="str">
        <f>Nonpt_src_summary!B2227</f>
        <v>Non-tribal</v>
      </c>
      <c r="C2227" s="31">
        <f>Nonpt_src_summary!E2227</f>
        <v>30</v>
      </c>
      <c r="D2227" s="31" t="str">
        <f>Nonpt_src_summary!F2227</f>
        <v>30083</v>
      </c>
      <c r="E2227" s="31" t="str">
        <f>Nonpt_src_summary!G2227</f>
        <v>2310121401</v>
      </c>
      <c r="F2227" s="31" t="str">
        <f>Nonpt_src_summary!H2227</f>
        <v>Pneumatic Pumps</v>
      </c>
      <c r="G2227" s="160">
        <f>Nonpt_src_summary!I2227</f>
        <v>0</v>
      </c>
      <c r="H2227" s="124">
        <f>Nonpt_src_summary!J2227</f>
        <v>1.4933399999999999</v>
      </c>
      <c r="I2227" s="124">
        <f>Nonpt_src_summary!K2227</f>
        <v>0</v>
      </c>
      <c r="J2227" s="124">
        <f>Nonpt_src_summary!L2227</f>
        <v>0</v>
      </c>
      <c r="K2227" s="125">
        <f>Nonpt_src_summary!M2227</f>
        <v>0</v>
      </c>
    </row>
    <row r="2228" spans="1:11">
      <c r="A2228" s="31" t="s">
        <v>151</v>
      </c>
      <c r="B2228" s="31" t="str">
        <f>Nonpt_src_summary!B2228</f>
        <v>Non-tribal</v>
      </c>
      <c r="C2228" s="31">
        <f>Nonpt_src_summary!E2228</f>
        <v>30</v>
      </c>
      <c r="D2228" s="31" t="str">
        <f>Nonpt_src_summary!F2228</f>
        <v>30085</v>
      </c>
      <c r="E2228" s="31" t="str">
        <f>Nonpt_src_summary!G2228</f>
        <v>2310023310</v>
      </c>
      <c r="F2228" s="31" t="str">
        <f>Nonpt_src_summary!H2228</f>
        <v>Pneumatic Pumps</v>
      </c>
      <c r="G2228" s="160">
        <f>Nonpt_src_summary!I2228</f>
        <v>0</v>
      </c>
      <c r="H2228" s="124">
        <f>Nonpt_src_summary!J2228</f>
        <v>0</v>
      </c>
      <c r="I2228" s="124">
        <f>Nonpt_src_summary!K2228</f>
        <v>0</v>
      </c>
      <c r="J2228" s="124">
        <f>Nonpt_src_summary!L2228</f>
        <v>0</v>
      </c>
      <c r="K2228" s="125">
        <f>Nonpt_src_summary!M2228</f>
        <v>0</v>
      </c>
    </row>
    <row r="2229" spans="1:11">
      <c r="A2229" s="31" t="s">
        <v>151</v>
      </c>
      <c r="B2229" s="31" t="str">
        <f>Nonpt_src_summary!B2229</f>
        <v>Non-tribal</v>
      </c>
      <c r="C2229" s="31">
        <f>Nonpt_src_summary!E2229</f>
        <v>30</v>
      </c>
      <c r="D2229" s="31" t="str">
        <f>Nonpt_src_summary!F2229</f>
        <v>30085</v>
      </c>
      <c r="E2229" s="31" t="str">
        <f>Nonpt_src_summary!G2229</f>
        <v>2310111401</v>
      </c>
      <c r="F2229" s="31" t="str">
        <f>Nonpt_src_summary!H2229</f>
        <v>Pneumatic Pumps</v>
      </c>
      <c r="G2229" s="160">
        <f>Nonpt_src_summary!I2229</f>
        <v>0</v>
      </c>
      <c r="H2229" s="124">
        <f>Nonpt_src_summary!J2229</f>
        <v>1.2176048322147652</v>
      </c>
      <c r="I2229" s="124">
        <f>Nonpt_src_summary!K2229</f>
        <v>0</v>
      </c>
      <c r="J2229" s="124">
        <f>Nonpt_src_summary!L2229</f>
        <v>0</v>
      </c>
      <c r="K2229" s="125">
        <f>Nonpt_src_summary!M2229</f>
        <v>0</v>
      </c>
    </row>
    <row r="2230" spans="1:11">
      <c r="A2230" s="31" t="s">
        <v>151</v>
      </c>
      <c r="B2230" s="31" t="str">
        <f>Nonpt_src_summary!B2230</f>
        <v>Non-tribal</v>
      </c>
      <c r="C2230" s="31">
        <f>Nonpt_src_summary!E2230</f>
        <v>30</v>
      </c>
      <c r="D2230" s="31" t="str">
        <f>Nonpt_src_summary!F2230</f>
        <v>30085</v>
      </c>
      <c r="E2230" s="31" t="str">
        <f>Nonpt_src_summary!G2230</f>
        <v>2310121401</v>
      </c>
      <c r="F2230" s="31" t="str">
        <f>Nonpt_src_summary!H2230</f>
        <v>Pneumatic Pumps</v>
      </c>
      <c r="G2230" s="160">
        <f>Nonpt_src_summary!I2230</f>
        <v>0</v>
      </c>
      <c r="H2230" s="124">
        <f>Nonpt_src_summary!J2230</f>
        <v>0</v>
      </c>
      <c r="I2230" s="124">
        <f>Nonpt_src_summary!K2230</f>
        <v>0</v>
      </c>
      <c r="J2230" s="124">
        <f>Nonpt_src_summary!L2230</f>
        <v>0</v>
      </c>
      <c r="K2230" s="125">
        <f>Nonpt_src_summary!M2230</f>
        <v>0</v>
      </c>
    </row>
    <row r="2231" spans="1:11">
      <c r="A2231" s="31" t="s">
        <v>151</v>
      </c>
      <c r="B2231" s="31" t="str">
        <f>Nonpt_src_summary!B2231</f>
        <v>Non-tribal</v>
      </c>
      <c r="C2231" s="31">
        <f>Nonpt_src_summary!E2231</f>
        <v>30</v>
      </c>
      <c r="D2231" s="31" t="str">
        <f>Nonpt_src_summary!F2231</f>
        <v>30091</v>
      </c>
      <c r="E2231" s="31" t="str">
        <f>Nonpt_src_summary!G2231</f>
        <v>2310023310</v>
      </c>
      <c r="F2231" s="31" t="str">
        <f>Nonpt_src_summary!H2231</f>
        <v>Pneumatic Pumps</v>
      </c>
      <c r="G2231" s="160">
        <f>Nonpt_src_summary!I2231</f>
        <v>0</v>
      </c>
      <c r="H2231" s="124">
        <f>Nonpt_src_summary!J2231</f>
        <v>0</v>
      </c>
      <c r="I2231" s="124">
        <f>Nonpt_src_summary!K2231</f>
        <v>0</v>
      </c>
      <c r="J2231" s="124">
        <f>Nonpt_src_summary!L2231</f>
        <v>0</v>
      </c>
      <c r="K2231" s="125">
        <f>Nonpt_src_summary!M2231</f>
        <v>0</v>
      </c>
    </row>
    <row r="2232" spans="1:11">
      <c r="A2232" s="31" t="s">
        <v>151</v>
      </c>
      <c r="B2232" s="31" t="str">
        <f>Nonpt_src_summary!B2232</f>
        <v>Non-tribal</v>
      </c>
      <c r="C2232" s="31">
        <f>Nonpt_src_summary!E2232</f>
        <v>30</v>
      </c>
      <c r="D2232" s="31" t="str">
        <f>Nonpt_src_summary!F2232</f>
        <v>30091</v>
      </c>
      <c r="E2232" s="31" t="str">
        <f>Nonpt_src_summary!G2232</f>
        <v>2310111401</v>
      </c>
      <c r="F2232" s="31" t="str">
        <f>Nonpt_src_summary!H2232</f>
        <v>Pneumatic Pumps</v>
      </c>
      <c r="G2232" s="160">
        <f>Nonpt_src_summary!I2232</f>
        <v>0</v>
      </c>
      <c r="H2232" s="124">
        <f>Nonpt_src_summary!J2232</f>
        <v>1.0574516990291263</v>
      </c>
      <c r="I2232" s="124">
        <f>Nonpt_src_summary!K2232</f>
        <v>0</v>
      </c>
      <c r="J2232" s="124">
        <f>Nonpt_src_summary!L2232</f>
        <v>0</v>
      </c>
      <c r="K2232" s="125">
        <f>Nonpt_src_summary!M2232</f>
        <v>0</v>
      </c>
    </row>
    <row r="2233" spans="1:11">
      <c r="A2233" s="31" t="s">
        <v>151</v>
      </c>
      <c r="B2233" s="31" t="str">
        <f>Nonpt_src_summary!B2233</f>
        <v>Non-tribal</v>
      </c>
      <c r="C2233" s="31">
        <f>Nonpt_src_summary!E2233</f>
        <v>30</v>
      </c>
      <c r="D2233" s="31" t="str">
        <f>Nonpt_src_summary!F2233</f>
        <v>30091</v>
      </c>
      <c r="E2233" s="31" t="str">
        <f>Nonpt_src_summary!G2233</f>
        <v>2310121401</v>
      </c>
      <c r="F2233" s="31" t="str">
        <f>Nonpt_src_summary!H2233</f>
        <v>Pneumatic Pumps</v>
      </c>
      <c r="G2233" s="160">
        <f>Nonpt_src_summary!I2233</f>
        <v>0</v>
      </c>
      <c r="H2233" s="124">
        <f>Nonpt_src_summary!J2233</f>
        <v>0</v>
      </c>
      <c r="I2233" s="124">
        <f>Nonpt_src_summary!K2233</f>
        <v>0</v>
      </c>
      <c r="J2233" s="124">
        <f>Nonpt_src_summary!L2233</f>
        <v>0</v>
      </c>
      <c r="K2233" s="125">
        <f>Nonpt_src_summary!M2233</f>
        <v>0</v>
      </c>
    </row>
    <row r="2234" spans="1:11">
      <c r="A2234" s="31" t="s">
        <v>151</v>
      </c>
      <c r="B2234" s="31" t="str">
        <f>Nonpt_src_summary!B2234</f>
        <v>Non-tribal</v>
      </c>
      <c r="C2234" s="31">
        <f>Nonpt_src_summary!E2234</f>
        <v>38</v>
      </c>
      <c r="D2234" s="31" t="str">
        <f>Nonpt_src_summary!F2234</f>
        <v>38087</v>
      </c>
      <c r="E2234" s="31" t="str">
        <f>Nonpt_src_summary!G2234</f>
        <v>2310023310</v>
      </c>
      <c r="F2234" s="31" t="str">
        <f>Nonpt_src_summary!H2234</f>
        <v>Pneumatic Pumps</v>
      </c>
      <c r="G2234" s="160">
        <f>Nonpt_src_summary!I2234</f>
        <v>0</v>
      </c>
      <c r="H2234" s="124">
        <f>Nonpt_src_summary!J2234</f>
        <v>0</v>
      </c>
      <c r="I2234" s="124">
        <f>Nonpt_src_summary!K2234</f>
        <v>0</v>
      </c>
      <c r="J2234" s="124">
        <f>Nonpt_src_summary!L2234</f>
        <v>0</v>
      </c>
      <c r="K2234" s="125">
        <f>Nonpt_src_summary!M2234</f>
        <v>0</v>
      </c>
    </row>
    <row r="2235" spans="1:11">
      <c r="A2235" s="31" t="s">
        <v>151</v>
      </c>
      <c r="B2235" s="31" t="str">
        <f>Nonpt_src_summary!B2235</f>
        <v>Non-tribal</v>
      </c>
      <c r="C2235" s="31">
        <f>Nonpt_src_summary!E2235</f>
        <v>38</v>
      </c>
      <c r="D2235" s="31" t="str">
        <f>Nonpt_src_summary!F2235</f>
        <v>38087</v>
      </c>
      <c r="E2235" s="31" t="str">
        <f>Nonpt_src_summary!G2235</f>
        <v>2310111401</v>
      </c>
      <c r="F2235" s="31" t="str">
        <f>Nonpt_src_summary!H2235</f>
        <v>Pneumatic Pumps</v>
      </c>
      <c r="G2235" s="160">
        <f>Nonpt_src_summary!I2235</f>
        <v>0</v>
      </c>
      <c r="H2235" s="124">
        <f>Nonpt_src_summary!J2235</f>
        <v>0.109926</v>
      </c>
      <c r="I2235" s="124">
        <f>Nonpt_src_summary!K2235</f>
        <v>0</v>
      </c>
      <c r="J2235" s="124">
        <f>Nonpt_src_summary!L2235</f>
        <v>0</v>
      </c>
      <c r="K2235" s="125">
        <f>Nonpt_src_summary!M2235</f>
        <v>0</v>
      </c>
    </row>
    <row r="2236" spans="1:11">
      <c r="A2236" s="31" t="s">
        <v>151</v>
      </c>
      <c r="B2236" s="31" t="str">
        <f>Nonpt_src_summary!B2236</f>
        <v>Non-tribal</v>
      </c>
      <c r="C2236" s="31">
        <f>Nonpt_src_summary!E2236</f>
        <v>38</v>
      </c>
      <c r="D2236" s="31" t="str">
        <f>Nonpt_src_summary!F2236</f>
        <v>38087</v>
      </c>
      <c r="E2236" s="31" t="str">
        <f>Nonpt_src_summary!G2236</f>
        <v>2310121401</v>
      </c>
      <c r="F2236" s="31" t="str">
        <f>Nonpt_src_summary!H2236</f>
        <v>Pneumatic Pumps</v>
      </c>
      <c r="G2236" s="160">
        <f>Nonpt_src_summary!I2236</f>
        <v>0</v>
      </c>
      <c r="H2236" s="124">
        <f>Nonpt_src_summary!J2236</f>
        <v>0</v>
      </c>
      <c r="I2236" s="124">
        <f>Nonpt_src_summary!K2236</f>
        <v>0</v>
      </c>
      <c r="J2236" s="124">
        <f>Nonpt_src_summary!L2236</f>
        <v>0</v>
      </c>
      <c r="K2236" s="125">
        <f>Nonpt_src_summary!M2236</f>
        <v>0</v>
      </c>
    </row>
    <row r="2237" spans="1:11">
      <c r="A2237" s="31" t="s">
        <v>151</v>
      </c>
      <c r="B2237" s="31" t="str">
        <f>Nonpt_src_summary!B2237</f>
        <v>Non-tribal</v>
      </c>
      <c r="C2237" s="31">
        <f>Nonpt_src_summary!E2237</f>
        <v>38</v>
      </c>
      <c r="D2237" s="31" t="str">
        <f>Nonpt_src_summary!F2237</f>
        <v>38089</v>
      </c>
      <c r="E2237" s="31" t="str">
        <f>Nonpt_src_summary!G2237</f>
        <v>2310023310</v>
      </c>
      <c r="F2237" s="31" t="str">
        <f>Nonpt_src_summary!H2237</f>
        <v>Pneumatic Pumps</v>
      </c>
      <c r="G2237" s="160">
        <f>Nonpt_src_summary!I2237</f>
        <v>0</v>
      </c>
      <c r="H2237" s="124">
        <f>Nonpt_src_summary!J2237</f>
        <v>0</v>
      </c>
      <c r="I2237" s="124">
        <f>Nonpt_src_summary!K2237</f>
        <v>0</v>
      </c>
      <c r="J2237" s="124">
        <f>Nonpt_src_summary!L2237</f>
        <v>0</v>
      </c>
      <c r="K2237" s="125">
        <f>Nonpt_src_summary!M2237</f>
        <v>0</v>
      </c>
    </row>
    <row r="2238" spans="1:11">
      <c r="A2238" s="31" t="s">
        <v>151</v>
      </c>
      <c r="B2238" s="31" t="str">
        <f>Nonpt_src_summary!B2238</f>
        <v>Non-tribal</v>
      </c>
      <c r="C2238" s="31">
        <f>Nonpt_src_summary!E2238</f>
        <v>38</v>
      </c>
      <c r="D2238" s="31" t="str">
        <f>Nonpt_src_summary!F2238</f>
        <v>38089</v>
      </c>
      <c r="E2238" s="31" t="str">
        <f>Nonpt_src_summary!G2238</f>
        <v>2310111401</v>
      </c>
      <c r="F2238" s="31" t="str">
        <f>Nonpt_src_summary!H2238</f>
        <v>Pneumatic Pumps</v>
      </c>
      <c r="G2238" s="160">
        <f>Nonpt_src_summary!I2238</f>
        <v>0</v>
      </c>
      <c r="H2238" s="124">
        <f>Nonpt_src_summary!J2238</f>
        <v>1.3985000000000001</v>
      </c>
      <c r="I2238" s="124">
        <f>Nonpt_src_summary!K2238</f>
        <v>0</v>
      </c>
      <c r="J2238" s="124">
        <f>Nonpt_src_summary!L2238</f>
        <v>0</v>
      </c>
      <c r="K2238" s="125">
        <f>Nonpt_src_summary!M2238</f>
        <v>0</v>
      </c>
    </row>
    <row r="2239" spans="1:11">
      <c r="A2239" s="31" t="s">
        <v>151</v>
      </c>
      <c r="B2239" s="31" t="str">
        <f>Nonpt_src_summary!B2239</f>
        <v>Non-tribal</v>
      </c>
      <c r="C2239" s="31">
        <f>Nonpt_src_summary!E2239</f>
        <v>38</v>
      </c>
      <c r="D2239" s="31" t="str">
        <f>Nonpt_src_summary!F2239</f>
        <v>38089</v>
      </c>
      <c r="E2239" s="31" t="str">
        <f>Nonpt_src_summary!G2239</f>
        <v>2310121401</v>
      </c>
      <c r="F2239" s="31" t="str">
        <f>Nonpt_src_summary!H2239</f>
        <v>Pneumatic Pumps</v>
      </c>
      <c r="G2239" s="160">
        <f>Nonpt_src_summary!I2239</f>
        <v>0</v>
      </c>
      <c r="H2239" s="124">
        <f>Nonpt_src_summary!J2239</f>
        <v>2.9866799999999998</v>
      </c>
      <c r="I2239" s="124">
        <f>Nonpt_src_summary!K2239</f>
        <v>0</v>
      </c>
      <c r="J2239" s="124">
        <f>Nonpt_src_summary!L2239</f>
        <v>0</v>
      </c>
      <c r="K2239" s="125">
        <f>Nonpt_src_summary!M2239</f>
        <v>0</v>
      </c>
    </row>
    <row r="2240" spans="1:11">
      <c r="A2240" s="31" t="s">
        <v>151</v>
      </c>
      <c r="B2240" s="31" t="str">
        <f>Nonpt_src_summary!B2240</f>
        <v>Non-tribal</v>
      </c>
      <c r="C2240" s="31">
        <f>Nonpt_src_summary!E2240</f>
        <v>30</v>
      </c>
      <c r="D2240" s="31" t="str">
        <f>Nonpt_src_summary!F2240</f>
        <v>30105</v>
      </c>
      <c r="E2240" s="31" t="str">
        <f>Nonpt_src_summary!G2240</f>
        <v>2310023310</v>
      </c>
      <c r="F2240" s="31" t="str">
        <f>Nonpt_src_summary!H2240</f>
        <v>Pneumatic Pumps</v>
      </c>
      <c r="G2240" s="160">
        <f>Nonpt_src_summary!I2240</f>
        <v>0</v>
      </c>
      <c r="H2240" s="124">
        <f>Nonpt_src_summary!J2240</f>
        <v>0</v>
      </c>
      <c r="I2240" s="124">
        <f>Nonpt_src_summary!K2240</f>
        <v>0</v>
      </c>
      <c r="J2240" s="124">
        <f>Nonpt_src_summary!L2240</f>
        <v>0</v>
      </c>
      <c r="K2240" s="125">
        <f>Nonpt_src_summary!M2240</f>
        <v>0</v>
      </c>
    </row>
    <row r="2241" spans="1:11">
      <c r="A2241" s="31" t="s">
        <v>151</v>
      </c>
      <c r="B2241" s="31" t="str">
        <f>Nonpt_src_summary!B2241</f>
        <v>Non-tribal</v>
      </c>
      <c r="C2241" s="31">
        <f>Nonpt_src_summary!E2241</f>
        <v>30</v>
      </c>
      <c r="D2241" s="31" t="str">
        <f>Nonpt_src_summary!F2241</f>
        <v>30105</v>
      </c>
      <c r="E2241" s="31" t="str">
        <f>Nonpt_src_summary!G2241</f>
        <v>2310111401</v>
      </c>
      <c r="F2241" s="31" t="str">
        <f>Nonpt_src_summary!H2241</f>
        <v>Pneumatic Pumps</v>
      </c>
      <c r="G2241" s="160">
        <f>Nonpt_src_summary!I2241</f>
        <v>0</v>
      </c>
      <c r="H2241" s="124">
        <f>Nonpt_src_summary!J2241</f>
        <v>0</v>
      </c>
      <c r="I2241" s="124">
        <f>Nonpt_src_summary!K2241</f>
        <v>0</v>
      </c>
      <c r="J2241" s="124">
        <f>Nonpt_src_summary!L2241</f>
        <v>0</v>
      </c>
      <c r="K2241" s="125">
        <f>Nonpt_src_summary!M2241</f>
        <v>0</v>
      </c>
    </row>
    <row r="2242" spans="1:11">
      <c r="A2242" s="31" t="s">
        <v>151</v>
      </c>
      <c r="B2242" s="31" t="str">
        <f>Nonpt_src_summary!B2242</f>
        <v>Non-tribal</v>
      </c>
      <c r="C2242" s="31">
        <f>Nonpt_src_summary!E2242</f>
        <v>30</v>
      </c>
      <c r="D2242" s="31" t="str">
        <f>Nonpt_src_summary!F2242</f>
        <v>30105</v>
      </c>
      <c r="E2242" s="31" t="str">
        <f>Nonpt_src_summary!G2242</f>
        <v>2310121401</v>
      </c>
      <c r="F2242" s="31" t="str">
        <f>Nonpt_src_summary!H2242</f>
        <v>Pneumatic Pumps</v>
      </c>
      <c r="G2242" s="160">
        <f>Nonpt_src_summary!I2242</f>
        <v>0</v>
      </c>
      <c r="H2242" s="124">
        <f>Nonpt_src_summary!J2242</f>
        <v>210.56100000000001</v>
      </c>
      <c r="I2242" s="124">
        <f>Nonpt_src_summary!K2242</f>
        <v>0</v>
      </c>
      <c r="J2242" s="124">
        <f>Nonpt_src_summary!L2242</f>
        <v>0</v>
      </c>
      <c r="K2242" s="125">
        <f>Nonpt_src_summary!M2242</f>
        <v>0</v>
      </c>
    </row>
    <row r="2243" spans="1:11">
      <c r="A2243" s="31" t="s">
        <v>151</v>
      </c>
      <c r="B2243" s="31" t="str">
        <f>Nonpt_src_summary!B2243</f>
        <v>Non-tribal</v>
      </c>
      <c r="C2243" s="31">
        <f>Nonpt_src_summary!E2243</f>
        <v>38</v>
      </c>
      <c r="D2243" s="31" t="str">
        <f>Nonpt_src_summary!F2243</f>
        <v>38101</v>
      </c>
      <c r="E2243" s="31" t="str">
        <f>Nonpt_src_summary!G2243</f>
        <v>2310023310</v>
      </c>
      <c r="F2243" s="31" t="str">
        <f>Nonpt_src_summary!H2243</f>
        <v>Pneumatic Pumps</v>
      </c>
      <c r="G2243" s="160">
        <f>Nonpt_src_summary!I2243</f>
        <v>0</v>
      </c>
      <c r="H2243" s="124">
        <f>Nonpt_src_summary!J2243</f>
        <v>0</v>
      </c>
      <c r="I2243" s="124">
        <f>Nonpt_src_summary!K2243</f>
        <v>0</v>
      </c>
      <c r="J2243" s="124">
        <f>Nonpt_src_summary!L2243</f>
        <v>0</v>
      </c>
      <c r="K2243" s="125">
        <f>Nonpt_src_summary!M2243</f>
        <v>0</v>
      </c>
    </row>
    <row r="2244" spans="1:11">
      <c r="A2244" s="31" t="s">
        <v>151</v>
      </c>
      <c r="B2244" s="31" t="str">
        <f>Nonpt_src_summary!B2244</f>
        <v>Non-tribal</v>
      </c>
      <c r="C2244" s="31">
        <f>Nonpt_src_summary!E2244</f>
        <v>38</v>
      </c>
      <c r="D2244" s="31" t="str">
        <f>Nonpt_src_summary!F2244</f>
        <v>38101</v>
      </c>
      <c r="E2244" s="31" t="str">
        <f>Nonpt_src_summary!G2244</f>
        <v>2310111401</v>
      </c>
      <c r="F2244" s="31" t="str">
        <f>Nonpt_src_summary!H2244</f>
        <v>Pneumatic Pumps</v>
      </c>
      <c r="G2244" s="160">
        <f>Nonpt_src_summary!I2244</f>
        <v>0</v>
      </c>
      <c r="H2244" s="124">
        <f>Nonpt_src_summary!J2244</f>
        <v>6.7176700000000006E-2</v>
      </c>
      <c r="I2244" s="124">
        <f>Nonpt_src_summary!K2244</f>
        <v>0</v>
      </c>
      <c r="J2244" s="124">
        <f>Nonpt_src_summary!L2244</f>
        <v>0</v>
      </c>
      <c r="K2244" s="125">
        <f>Nonpt_src_summary!M2244</f>
        <v>0</v>
      </c>
    </row>
    <row r="2245" spans="1:11">
      <c r="A2245" s="31" t="s">
        <v>151</v>
      </c>
      <c r="B2245" s="31" t="str">
        <f>Nonpt_src_summary!B2245</f>
        <v>Non-tribal</v>
      </c>
      <c r="C2245" s="31">
        <f>Nonpt_src_summary!E2245</f>
        <v>38</v>
      </c>
      <c r="D2245" s="31" t="str">
        <f>Nonpt_src_summary!F2245</f>
        <v>38101</v>
      </c>
      <c r="E2245" s="31" t="str">
        <f>Nonpt_src_summary!G2245</f>
        <v>2310121401</v>
      </c>
      <c r="F2245" s="31" t="str">
        <f>Nonpt_src_summary!H2245</f>
        <v>Pneumatic Pumps</v>
      </c>
      <c r="G2245" s="160">
        <f>Nonpt_src_summary!I2245</f>
        <v>0</v>
      </c>
      <c r="H2245" s="124">
        <f>Nonpt_src_summary!J2245</f>
        <v>0</v>
      </c>
      <c r="I2245" s="124">
        <f>Nonpt_src_summary!K2245</f>
        <v>0</v>
      </c>
      <c r="J2245" s="124">
        <f>Nonpt_src_summary!L2245</f>
        <v>0</v>
      </c>
      <c r="K2245" s="125">
        <f>Nonpt_src_summary!M2245</f>
        <v>0</v>
      </c>
    </row>
    <row r="2246" spans="1:11">
      <c r="A2246" s="31" t="s">
        <v>151</v>
      </c>
      <c r="B2246" s="31" t="str">
        <f>Nonpt_src_summary!B2246</f>
        <v>Non-tribal</v>
      </c>
      <c r="C2246" s="31">
        <f>Nonpt_src_summary!E2246</f>
        <v>30</v>
      </c>
      <c r="D2246" s="31" t="str">
        <f>Nonpt_src_summary!F2246</f>
        <v>30109</v>
      </c>
      <c r="E2246" s="31" t="str">
        <f>Nonpt_src_summary!G2246</f>
        <v>2310023310</v>
      </c>
      <c r="F2246" s="31" t="str">
        <f>Nonpt_src_summary!H2246</f>
        <v>Pneumatic Pumps</v>
      </c>
      <c r="G2246" s="160">
        <f>Nonpt_src_summary!I2246</f>
        <v>0</v>
      </c>
      <c r="H2246" s="124">
        <f>Nonpt_src_summary!J2246</f>
        <v>0</v>
      </c>
      <c r="I2246" s="124">
        <f>Nonpt_src_summary!K2246</f>
        <v>0</v>
      </c>
      <c r="J2246" s="124">
        <f>Nonpt_src_summary!L2246</f>
        <v>0</v>
      </c>
      <c r="K2246" s="125">
        <f>Nonpt_src_summary!M2246</f>
        <v>0</v>
      </c>
    </row>
    <row r="2247" spans="1:11">
      <c r="A2247" s="31" t="s">
        <v>151</v>
      </c>
      <c r="B2247" s="31" t="str">
        <f>Nonpt_src_summary!B2247</f>
        <v>Non-tribal</v>
      </c>
      <c r="C2247" s="31">
        <f>Nonpt_src_summary!E2247</f>
        <v>30</v>
      </c>
      <c r="D2247" s="31" t="str">
        <f>Nonpt_src_summary!F2247</f>
        <v>30109</v>
      </c>
      <c r="E2247" s="31" t="str">
        <f>Nonpt_src_summary!G2247</f>
        <v>2310111401</v>
      </c>
      <c r="F2247" s="31" t="str">
        <f>Nonpt_src_summary!H2247</f>
        <v>Pneumatic Pumps</v>
      </c>
      <c r="G2247" s="160">
        <f>Nonpt_src_summary!I2247</f>
        <v>0</v>
      </c>
      <c r="H2247" s="124">
        <f>Nonpt_src_summary!J2247</f>
        <v>0.5252</v>
      </c>
      <c r="I2247" s="124">
        <f>Nonpt_src_summary!K2247</f>
        <v>0</v>
      </c>
      <c r="J2247" s="124">
        <f>Nonpt_src_summary!L2247</f>
        <v>0</v>
      </c>
      <c r="K2247" s="125">
        <f>Nonpt_src_summary!M2247</f>
        <v>0</v>
      </c>
    </row>
    <row r="2248" spans="1:11">
      <c r="A2248" s="31" t="s">
        <v>151</v>
      </c>
      <c r="B2248" s="31" t="str">
        <f>Nonpt_src_summary!B2248</f>
        <v>Non-tribal</v>
      </c>
      <c r="C2248" s="31">
        <f>Nonpt_src_summary!E2248</f>
        <v>30</v>
      </c>
      <c r="D2248" s="31" t="str">
        <f>Nonpt_src_summary!F2248</f>
        <v>30109</v>
      </c>
      <c r="E2248" s="31" t="str">
        <f>Nonpt_src_summary!G2248</f>
        <v>2310121401</v>
      </c>
      <c r="F2248" s="31" t="str">
        <f>Nonpt_src_summary!H2248</f>
        <v>Pneumatic Pumps</v>
      </c>
      <c r="G2248" s="160">
        <f>Nonpt_src_summary!I2248</f>
        <v>0</v>
      </c>
      <c r="H2248" s="124">
        <f>Nonpt_src_summary!J2248</f>
        <v>40.320099999999996</v>
      </c>
      <c r="I2248" s="124">
        <f>Nonpt_src_summary!K2248</f>
        <v>0</v>
      </c>
      <c r="J2248" s="124">
        <f>Nonpt_src_summary!L2248</f>
        <v>0</v>
      </c>
      <c r="K2248" s="125">
        <f>Nonpt_src_summary!M2248</f>
        <v>0</v>
      </c>
    </row>
    <row r="2249" spans="1:11">
      <c r="A2249" s="31" t="s">
        <v>151</v>
      </c>
      <c r="B2249" s="31" t="str">
        <f>Nonpt_src_summary!B2249</f>
        <v>Non-tribal</v>
      </c>
      <c r="C2249" s="31">
        <f>Nonpt_src_summary!E2249</f>
        <v>38</v>
      </c>
      <c r="D2249" s="31" t="str">
        <f>Nonpt_src_summary!F2249</f>
        <v>38105</v>
      </c>
      <c r="E2249" s="31" t="str">
        <f>Nonpt_src_summary!G2249</f>
        <v>2310023310</v>
      </c>
      <c r="F2249" s="31" t="str">
        <f>Nonpt_src_summary!H2249</f>
        <v>Pneumatic Pumps</v>
      </c>
      <c r="G2249" s="160">
        <f>Nonpt_src_summary!I2249</f>
        <v>0</v>
      </c>
      <c r="H2249" s="124">
        <f>Nonpt_src_summary!J2249</f>
        <v>0</v>
      </c>
      <c r="I2249" s="124">
        <f>Nonpt_src_summary!K2249</f>
        <v>0</v>
      </c>
      <c r="J2249" s="124">
        <f>Nonpt_src_summary!L2249</f>
        <v>0</v>
      </c>
      <c r="K2249" s="125">
        <f>Nonpt_src_summary!M2249</f>
        <v>0</v>
      </c>
    </row>
    <row r="2250" spans="1:11">
      <c r="A2250" s="31" t="s">
        <v>151</v>
      </c>
      <c r="B2250" s="31" t="str">
        <f>Nonpt_src_summary!B2250</f>
        <v>Non-tribal</v>
      </c>
      <c r="C2250" s="31">
        <f>Nonpt_src_summary!E2250</f>
        <v>38</v>
      </c>
      <c r="D2250" s="31" t="str">
        <f>Nonpt_src_summary!F2250</f>
        <v>38105</v>
      </c>
      <c r="E2250" s="31" t="str">
        <f>Nonpt_src_summary!G2250</f>
        <v>2310111401</v>
      </c>
      <c r="F2250" s="31" t="str">
        <f>Nonpt_src_summary!H2250</f>
        <v>Pneumatic Pumps</v>
      </c>
      <c r="G2250" s="160">
        <f>Nonpt_src_summary!I2250</f>
        <v>0</v>
      </c>
      <c r="H2250" s="124">
        <f>Nonpt_src_summary!J2250</f>
        <v>9.8627599999999997</v>
      </c>
      <c r="I2250" s="124">
        <f>Nonpt_src_summary!K2250</f>
        <v>0</v>
      </c>
      <c r="J2250" s="124">
        <f>Nonpt_src_summary!L2250</f>
        <v>0</v>
      </c>
      <c r="K2250" s="125">
        <f>Nonpt_src_summary!M2250</f>
        <v>0</v>
      </c>
    </row>
    <row r="2251" spans="1:11">
      <c r="A2251" s="31" t="s">
        <v>151</v>
      </c>
      <c r="B2251" s="31" t="str">
        <f>Nonpt_src_summary!B2251</f>
        <v>Non-tribal</v>
      </c>
      <c r="C2251" s="31">
        <f>Nonpt_src_summary!E2251</f>
        <v>38</v>
      </c>
      <c r="D2251" s="31" t="str">
        <f>Nonpt_src_summary!F2251</f>
        <v>38105</v>
      </c>
      <c r="E2251" s="31" t="str">
        <f>Nonpt_src_summary!G2251</f>
        <v>2310121401</v>
      </c>
      <c r="F2251" s="31" t="str">
        <f>Nonpt_src_summary!H2251</f>
        <v>Pneumatic Pumps</v>
      </c>
      <c r="G2251" s="160">
        <f>Nonpt_src_summary!I2251</f>
        <v>0</v>
      </c>
      <c r="H2251" s="124">
        <f>Nonpt_src_summary!J2251</f>
        <v>7.4666899999999998</v>
      </c>
      <c r="I2251" s="124">
        <f>Nonpt_src_summary!K2251</f>
        <v>0</v>
      </c>
      <c r="J2251" s="124">
        <f>Nonpt_src_summary!L2251</f>
        <v>0</v>
      </c>
      <c r="K2251" s="125">
        <f>Nonpt_src_summary!M2251</f>
        <v>0</v>
      </c>
    </row>
    <row r="2252" spans="1:11">
      <c r="A2252" s="31" t="s">
        <v>151</v>
      </c>
      <c r="B2252" s="31" t="str">
        <f>Nonpt_src_summary!B2252</f>
        <v>Non-tribal</v>
      </c>
      <c r="C2252" s="31">
        <f>Nonpt_src_summary!E2252</f>
        <v>38</v>
      </c>
      <c r="D2252" s="31" t="str">
        <f>Nonpt_src_summary!F2252</f>
        <v>38007</v>
      </c>
      <c r="E2252" s="31" t="str">
        <f>Nonpt_src_summary!G2252</f>
        <v>2310010100</v>
      </c>
      <c r="F2252" s="31" t="str">
        <f>Nonpt_src_summary!H2252</f>
        <v>Nonpoint Heaters</v>
      </c>
      <c r="G2252" s="160">
        <f>Nonpt_src_summary!I2252</f>
        <v>25.893999999999998</v>
      </c>
      <c r="H2252" s="124">
        <f>Nonpt_src_summary!J2252</f>
        <v>2.4470299999999998</v>
      </c>
      <c r="I2252" s="124">
        <f>Nonpt_src_summary!K2252</f>
        <v>37.372900000000001</v>
      </c>
      <c r="J2252" s="124">
        <f>Nonpt_src_summary!L2252</f>
        <v>0</v>
      </c>
      <c r="K2252" s="125">
        <f>Nonpt_src_summary!M2252</f>
        <v>3.3813499999999999</v>
      </c>
    </row>
    <row r="2253" spans="1:11">
      <c r="A2253" s="31" t="s">
        <v>151</v>
      </c>
      <c r="B2253" s="31" t="str">
        <f>Nonpt_src_summary!B2253</f>
        <v>Non-tribal</v>
      </c>
      <c r="C2253" s="31">
        <f>Nonpt_src_summary!E2253</f>
        <v>38</v>
      </c>
      <c r="D2253" s="31" t="str">
        <f>Nonpt_src_summary!F2253</f>
        <v>38007</v>
      </c>
      <c r="E2253" s="31" t="str">
        <f>Nonpt_src_summary!G2253</f>
        <v>2310021100</v>
      </c>
      <c r="F2253" s="31" t="str">
        <f>Nonpt_src_summary!H2253</f>
        <v>Nonpoint Heaters</v>
      </c>
      <c r="G2253" s="160">
        <f>Nonpt_src_summary!I2253</f>
        <v>0.18945400000000001</v>
      </c>
      <c r="H2253" s="124">
        <f>Nonpt_src_summary!J2253</f>
        <v>1.7903800000000001E-2</v>
      </c>
      <c r="I2253" s="124">
        <f>Nonpt_src_summary!K2253</f>
        <v>0.27343899999999999</v>
      </c>
      <c r="J2253" s="124">
        <f>Nonpt_src_summary!L2253</f>
        <v>0</v>
      </c>
      <c r="K2253" s="125">
        <f>Nonpt_src_summary!M2253</f>
        <v>2.4739799999999999E-2</v>
      </c>
    </row>
    <row r="2254" spans="1:11">
      <c r="A2254" s="31" t="s">
        <v>151</v>
      </c>
      <c r="B2254" s="31" t="str">
        <f>Nonpt_src_summary!B2254</f>
        <v>Non-tribal</v>
      </c>
      <c r="C2254" s="31">
        <f>Nonpt_src_summary!E2254</f>
        <v>38</v>
      </c>
      <c r="D2254" s="31" t="str">
        <f>Nonpt_src_summary!F2254</f>
        <v>38007</v>
      </c>
      <c r="E2254" s="31" t="str">
        <f>Nonpt_src_summary!G2254</f>
        <v>2310023100</v>
      </c>
      <c r="F2254" s="31" t="str">
        <f>Nonpt_src_summary!H2254</f>
        <v>Nonpoint Heaters</v>
      </c>
      <c r="G2254" s="160">
        <f>Nonpt_src_summary!I2254</f>
        <v>0</v>
      </c>
      <c r="H2254" s="124">
        <f>Nonpt_src_summary!J2254</f>
        <v>0</v>
      </c>
      <c r="I2254" s="124">
        <f>Nonpt_src_summary!K2254</f>
        <v>0</v>
      </c>
      <c r="J2254" s="124">
        <f>Nonpt_src_summary!L2254</f>
        <v>0</v>
      </c>
      <c r="K2254" s="125">
        <f>Nonpt_src_summary!M2254</f>
        <v>0</v>
      </c>
    </row>
    <row r="2255" spans="1:11">
      <c r="A2255" s="31" t="s">
        <v>151</v>
      </c>
      <c r="B2255" s="31" t="str">
        <f>Nonpt_src_summary!B2255</f>
        <v>Non-tribal</v>
      </c>
      <c r="C2255" s="31">
        <f>Nonpt_src_summary!E2255</f>
        <v>38</v>
      </c>
      <c r="D2255" s="31" t="str">
        <f>Nonpt_src_summary!F2255</f>
        <v>38009</v>
      </c>
      <c r="E2255" s="31" t="str">
        <f>Nonpt_src_summary!G2255</f>
        <v>2310010100</v>
      </c>
      <c r="F2255" s="31" t="str">
        <f>Nonpt_src_summary!H2255</f>
        <v>Nonpoint Heaters</v>
      </c>
      <c r="G2255" s="160">
        <f>Nonpt_src_summary!I2255</f>
        <v>29.35</v>
      </c>
      <c r="H2255" s="124">
        <f>Nonpt_src_summary!J2255</f>
        <v>2.7736299999999998</v>
      </c>
      <c r="I2255" s="124">
        <f>Nonpt_src_summary!K2255</f>
        <v>42.360900000000001</v>
      </c>
      <c r="J2255" s="124">
        <f>Nonpt_src_summary!L2255</f>
        <v>0</v>
      </c>
      <c r="K2255" s="125">
        <f>Nonpt_src_summary!M2255</f>
        <v>3.8326500000000001</v>
      </c>
    </row>
    <row r="2256" spans="1:11">
      <c r="A2256" s="31" t="s">
        <v>151</v>
      </c>
      <c r="B2256" s="31" t="str">
        <f>Nonpt_src_summary!B2256</f>
        <v>Non-tribal</v>
      </c>
      <c r="C2256" s="31">
        <f>Nonpt_src_summary!E2256</f>
        <v>38</v>
      </c>
      <c r="D2256" s="31" t="str">
        <f>Nonpt_src_summary!F2256</f>
        <v>38009</v>
      </c>
      <c r="E2256" s="31" t="str">
        <f>Nonpt_src_summary!G2256</f>
        <v>2310021100</v>
      </c>
      <c r="F2256" s="31" t="str">
        <f>Nonpt_src_summary!H2256</f>
        <v>Nonpoint Heaters</v>
      </c>
      <c r="G2256" s="160">
        <f>Nonpt_src_summary!I2256</f>
        <v>0</v>
      </c>
      <c r="H2256" s="124">
        <f>Nonpt_src_summary!J2256</f>
        <v>0</v>
      </c>
      <c r="I2256" s="124">
        <f>Nonpt_src_summary!K2256</f>
        <v>0</v>
      </c>
      <c r="J2256" s="124">
        <f>Nonpt_src_summary!L2256</f>
        <v>0</v>
      </c>
      <c r="K2256" s="125">
        <f>Nonpt_src_summary!M2256</f>
        <v>0</v>
      </c>
    </row>
    <row r="2257" spans="1:11">
      <c r="A2257" s="31" t="s">
        <v>151</v>
      </c>
      <c r="B2257" s="31" t="str">
        <f>Nonpt_src_summary!B2257</f>
        <v>Non-tribal</v>
      </c>
      <c r="C2257" s="31">
        <f>Nonpt_src_summary!E2257</f>
        <v>38</v>
      </c>
      <c r="D2257" s="31" t="str">
        <f>Nonpt_src_summary!F2257</f>
        <v>38009</v>
      </c>
      <c r="E2257" s="31" t="str">
        <f>Nonpt_src_summary!G2257</f>
        <v>2310023100</v>
      </c>
      <c r="F2257" s="31" t="str">
        <f>Nonpt_src_summary!H2257</f>
        <v>Nonpoint Heaters</v>
      </c>
      <c r="G2257" s="160">
        <f>Nonpt_src_summary!I2257</f>
        <v>0</v>
      </c>
      <c r="H2257" s="124">
        <f>Nonpt_src_summary!J2257</f>
        <v>0</v>
      </c>
      <c r="I2257" s="124">
        <f>Nonpt_src_summary!K2257</f>
        <v>0</v>
      </c>
      <c r="J2257" s="124">
        <f>Nonpt_src_summary!L2257</f>
        <v>0</v>
      </c>
      <c r="K2257" s="125">
        <f>Nonpt_src_summary!M2257</f>
        <v>0</v>
      </c>
    </row>
    <row r="2258" spans="1:11">
      <c r="A2258" s="31" t="s">
        <v>151</v>
      </c>
      <c r="B2258" s="31" t="str">
        <f>Nonpt_src_summary!B2258</f>
        <v>Non-tribal</v>
      </c>
      <c r="C2258" s="31">
        <f>Nonpt_src_summary!E2258</f>
        <v>38</v>
      </c>
      <c r="D2258" s="31" t="str">
        <f>Nonpt_src_summary!F2258</f>
        <v>38011</v>
      </c>
      <c r="E2258" s="31" t="str">
        <f>Nonpt_src_summary!G2258</f>
        <v>2310010100</v>
      </c>
      <c r="F2258" s="31" t="str">
        <f>Nonpt_src_summary!H2258</f>
        <v>Nonpoint Heaters</v>
      </c>
      <c r="G2258" s="160">
        <f>Nonpt_src_summary!I2258</f>
        <v>19.188400000000001</v>
      </c>
      <c r="H2258" s="124">
        <f>Nonpt_src_summary!J2258</f>
        <v>1.81334</v>
      </c>
      <c r="I2258" s="124">
        <f>Nonpt_src_summary!K2258</f>
        <v>27.694600000000001</v>
      </c>
      <c r="J2258" s="124">
        <f>Nonpt_src_summary!L2258</f>
        <v>0</v>
      </c>
      <c r="K2258" s="125">
        <f>Nonpt_src_summary!M2258</f>
        <v>2.5057</v>
      </c>
    </row>
    <row r="2259" spans="1:11">
      <c r="A2259" s="31" t="s">
        <v>151</v>
      </c>
      <c r="B2259" s="31" t="str">
        <f>Nonpt_src_summary!B2259</f>
        <v>Non-tribal</v>
      </c>
      <c r="C2259" s="31">
        <f>Nonpt_src_summary!E2259</f>
        <v>38</v>
      </c>
      <c r="D2259" s="31" t="str">
        <f>Nonpt_src_summary!F2259</f>
        <v>38011</v>
      </c>
      <c r="E2259" s="31" t="str">
        <f>Nonpt_src_summary!G2259</f>
        <v>2310021100</v>
      </c>
      <c r="F2259" s="31" t="str">
        <f>Nonpt_src_summary!H2259</f>
        <v>Nonpoint Heaters</v>
      </c>
      <c r="G2259" s="160">
        <f>Nonpt_src_summary!I2259</f>
        <v>14.7774</v>
      </c>
      <c r="H2259" s="124">
        <f>Nonpt_src_summary!J2259</f>
        <v>1.39649</v>
      </c>
      <c r="I2259" s="124">
        <f>Nonpt_src_summary!K2259</f>
        <v>21.328299999999999</v>
      </c>
      <c r="J2259" s="124">
        <f>Nonpt_src_summary!L2259</f>
        <v>0</v>
      </c>
      <c r="K2259" s="125">
        <f>Nonpt_src_summary!M2259</f>
        <v>1.9297</v>
      </c>
    </row>
    <row r="2260" spans="1:11">
      <c r="A2260" s="31" t="s">
        <v>151</v>
      </c>
      <c r="B2260" s="31" t="str">
        <f>Nonpt_src_summary!B2260</f>
        <v>Non-tribal</v>
      </c>
      <c r="C2260" s="31">
        <f>Nonpt_src_summary!E2260</f>
        <v>38</v>
      </c>
      <c r="D2260" s="31" t="str">
        <f>Nonpt_src_summary!F2260</f>
        <v>38011</v>
      </c>
      <c r="E2260" s="31" t="str">
        <f>Nonpt_src_summary!G2260</f>
        <v>2310023100</v>
      </c>
      <c r="F2260" s="31" t="str">
        <f>Nonpt_src_summary!H2260</f>
        <v>Nonpoint Heaters</v>
      </c>
      <c r="G2260" s="160">
        <f>Nonpt_src_summary!I2260</f>
        <v>0</v>
      </c>
      <c r="H2260" s="124">
        <f>Nonpt_src_summary!J2260</f>
        <v>0</v>
      </c>
      <c r="I2260" s="124">
        <f>Nonpt_src_summary!K2260</f>
        <v>0</v>
      </c>
      <c r="J2260" s="124">
        <f>Nonpt_src_summary!L2260</f>
        <v>0</v>
      </c>
      <c r="K2260" s="125">
        <f>Nonpt_src_summary!M2260</f>
        <v>0</v>
      </c>
    </row>
    <row r="2261" spans="1:11">
      <c r="A2261" s="31" t="s">
        <v>151</v>
      </c>
      <c r="B2261" s="31" t="str">
        <f>Nonpt_src_summary!B2261</f>
        <v>Non-tribal</v>
      </c>
      <c r="C2261" s="31">
        <f>Nonpt_src_summary!E2261</f>
        <v>38</v>
      </c>
      <c r="D2261" s="31" t="str">
        <f>Nonpt_src_summary!F2261</f>
        <v>38013</v>
      </c>
      <c r="E2261" s="31" t="str">
        <f>Nonpt_src_summary!G2261</f>
        <v>2310010100</v>
      </c>
      <c r="F2261" s="31" t="str">
        <f>Nonpt_src_summary!H2261</f>
        <v>Nonpoint Heaters</v>
      </c>
      <c r="G2261" s="160">
        <f>Nonpt_src_summary!I2261</f>
        <v>25.4298</v>
      </c>
      <c r="H2261" s="124">
        <f>Nonpt_src_summary!J2261</f>
        <v>2.4031600000000002</v>
      </c>
      <c r="I2261" s="124">
        <f>Nonpt_src_summary!K2261</f>
        <v>36.702800000000003</v>
      </c>
      <c r="J2261" s="124">
        <f>Nonpt_src_summary!L2261</f>
        <v>0</v>
      </c>
      <c r="K2261" s="125">
        <f>Nonpt_src_summary!M2261</f>
        <v>3.3207300000000002</v>
      </c>
    </row>
    <row r="2262" spans="1:11">
      <c r="A2262" s="31" t="s">
        <v>151</v>
      </c>
      <c r="B2262" s="31" t="str">
        <f>Nonpt_src_summary!B2262</f>
        <v>Non-tribal</v>
      </c>
      <c r="C2262" s="31">
        <f>Nonpt_src_summary!E2262</f>
        <v>38</v>
      </c>
      <c r="D2262" s="31" t="str">
        <f>Nonpt_src_summary!F2262</f>
        <v>38013</v>
      </c>
      <c r="E2262" s="31" t="str">
        <f>Nonpt_src_summary!G2262</f>
        <v>2310021100</v>
      </c>
      <c r="F2262" s="31" t="str">
        <f>Nonpt_src_summary!H2262</f>
        <v>Nonpoint Heaters</v>
      </c>
      <c r="G2262" s="160">
        <f>Nonpt_src_summary!I2262</f>
        <v>0.28418199999999999</v>
      </c>
      <c r="H2262" s="124">
        <f>Nonpt_src_summary!J2262</f>
        <v>2.68556E-2</v>
      </c>
      <c r="I2262" s="124">
        <f>Nonpt_src_summary!K2262</f>
        <v>0.410159</v>
      </c>
      <c r="J2262" s="124">
        <f>Nonpt_src_summary!L2262</f>
        <v>0</v>
      </c>
      <c r="K2262" s="125">
        <f>Nonpt_src_summary!M2262</f>
        <v>3.71096E-2</v>
      </c>
    </row>
    <row r="2263" spans="1:11">
      <c r="A2263" s="31" t="s">
        <v>151</v>
      </c>
      <c r="B2263" s="31" t="str">
        <f>Nonpt_src_summary!B2263</f>
        <v>Non-tribal</v>
      </c>
      <c r="C2263" s="31">
        <f>Nonpt_src_summary!E2263</f>
        <v>38</v>
      </c>
      <c r="D2263" s="31" t="str">
        <f>Nonpt_src_summary!F2263</f>
        <v>38013</v>
      </c>
      <c r="E2263" s="31" t="str">
        <f>Nonpt_src_summary!G2263</f>
        <v>2310023100</v>
      </c>
      <c r="F2263" s="31" t="str">
        <f>Nonpt_src_summary!H2263</f>
        <v>Nonpoint Heaters</v>
      </c>
      <c r="G2263" s="160">
        <f>Nonpt_src_summary!I2263</f>
        <v>0</v>
      </c>
      <c r="H2263" s="124">
        <f>Nonpt_src_summary!J2263</f>
        <v>0</v>
      </c>
      <c r="I2263" s="124">
        <f>Nonpt_src_summary!K2263</f>
        <v>0</v>
      </c>
      <c r="J2263" s="124">
        <f>Nonpt_src_summary!L2263</f>
        <v>0</v>
      </c>
      <c r="K2263" s="125">
        <f>Nonpt_src_summary!M2263</f>
        <v>0</v>
      </c>
    </row>
    <row r="2264" spans="1:11">
      <c r="A2264" s="31" t="s">
        <v>151</v>
      </c>
      <c r="B2264" s="31" t="str">
        <f>Nonpt_src_summary!B2264</f>
        <v>Non-tribal</v>
      </c>
      <c r="C2264" s="31">
        <f>Nonpt_src_summary!E2264</f>
        <v>30</v>
      </c>
      <c r="D2264" s="31" t="str">
        <f>Nonpt_src_summary!F2264</f>
        <v>30019</v>
      </c>
      <c r="E2264" s="31" t="str">
        <f>Nonpt_src_summary!G2264</f>
        <v>2310010100</v>
      </c>
      <c r="F2264" s="31" t="str">
        <f>Nonpt_src_summary!H2264</f>
        <v>Nonpoint Heaters</v>
      </c>
      <c r="G2264" s="160">
        <f>Nonpt_src_summary!I2264</f>
        <v>0</v>
      </c>
      <c r="H2264" s="124">
        <f>Nonpt_src_summary!J2264</f>
        <v>0</v>
      </c>
      <c r="I2264" s="124">
        <f>Nonpt_src_summary!K2264</f>
        <v>0</v>
      </c>
      <c r="J2264" s="124">
        <f>Nonpt_src_summary!L2264</f>
        <v>0</v>
      </c>
      <c r="K2264" s="125">
        <f>Nonpt_src_summary!M2264</f>
        <v>0</v>
      </c>
    </row>
    <row r="2265" spans="1:11">
      <c r="A2265" s="31" t="s">
        <v>151</v>
      </c>
      <c r="B2265" s="31" t="str">
        <f>Nonpt_src_summary!B2265</f>
        <v>Non-tribal</v>
      </c>
      <c r="C2265" s="31">
        <f>Nonpt_src_summary!E2265</f>
        <v>30</v>
      </c>
      <c r="D2265" s="31" t="str">
        <f>Nonpt_src_summary!F2265</f>
        <v>30019</v>
      </c>
      <c r="E2265" s="31" t="str">
        <f>Nonpt_src_summary!G2265</f>
        <v>2310021100</v>
      </c>
      <c r="F2265" s="31" t="str">
        <f>Nonpt_src_summary!H2265</f>
        <v>Nonpoint Heaters</v>
      </c>
      <c r="G2265" s="160">
        <f>Nonpt_src_summary!I2265</f>
        <v>0</v>
      </c>
      <c r="H2265" s="124">
        <f>Nonpt_src_summary!J2265</f>
        <v>0</v>
      </c>
      <c r="I2265" s="124">
        <f>Nonpt_src_summary!K2265</f>
        <v>0</v>
      </c>
      <c r="J2265" s="124">
        <f>Nonpt_src_summary!L2265</f>
        <v>0</v>
      </c>
      <c r="K2265" s="125">
        <f>Nonpt_src_summary!M2265</f>
        <v>0</v>
      </c>
    </row>
    <row r="2266" spans="1:11">
      <c r="A2266" s="31" t="s">
        <v>151</v>
      </c>
      <c r="B2266" s="31" t="str">
        <f>Nonpt_src_summary!B2266</f>
        <v>Non-tribal</v>
      </c>
      <c r="C2266" s="31">
        <f>Nonpt_src_summary!E2266</f>
        <v>30</v>
      </c>
      <c r="D2266" s="31" t="str">
        <f>Nonpt_src_summary!F2266</f>
        <v>30019</v>
      </c>
      <c r="E2266" s="31" t="str">
        <f>Nonpt_src_summary!G2266</f>
        <v>2310023100</v>
      </c>
      <c r="F2266" s="31" t="str">
        <f>Nonpt_src_summary!H2266</f>
        <v>Nonpoint Heaters</v>
      </c>
      <c r="G2266" s="160">
        <f>Nonpt_src_summary!I2266</f>
        <v>0</v>
      </c>
      <c r="H2266" s="124">
        <f>Nonpt_src_summary!J2266</f>
        <v>0</v>
      </c>
      <c r="I2266" s="124">
        <f>Nonpt_src_summary!K2266</f>
        <v>0</v>
      </c>
      <c r="J2266" s="124">
        <f>Nonpt_src_summary!L2266</f>
        <v>0</v>
      </c>
      <c r="K2266" s="125">
        <f>Nonpt_src_summary!M2266</f>
        <v>0</v>
      </c>
    </row>
    <row r="2267" spans="1:11">
      <c r="A2267" s="31" t="s">
        <v>151</v>
      </c>
      <c r="B2267" s="31" t="str">
        <f>Nonpt_src_summary!B2267</f>
        <v>Non-tribal</v>
      </c>
      <c r="C2267" s="31">
        <f>Nonpt_src_summary!E2267</f>
        <v>30</v>
      </c>
      <c r="D2267" s="31" t="str">
        <f>Nonpt_src_summary!F2267</f>
        <v>30021</v>
      </c>
      <c r="E2267" s="31" t="str">
        <f>Nonpt_src_summary!G2267</f>
        <v>2310010100</v>
      </c>
      <c r="F2267" s="31" t="str">
        <f>Nonpt_src_summary!H2267</f>
        <v>Nonpoint Heaters</v>
      </c>
      <c r="G2267" s="160">
        <f>Nonpt_src_summary!I2267</f>
        <v>3.3012299999999999</v>
      </c>
      <c r="H2267" s="124">
        <f>Nonpt_src_summary!J2267</f>
        <v>0.31197200000000003</v>
      </c>
      <c r="I2267" s="124">
        <f>Nonpt_src_summary!K2267</f>
        <v>4.7646699999999997</v>
      </c>
      <c r="J2267" s="124">
        <f>Nonpt_src_summary!L2267</f>
        <v>0</v>
      </c>
      <c r="K2267" s="125">
        <f>Nonpt_src_summary!M2267</f>
        <v>0.431089</v>
      </c>
    </row>
    <row r="2268" spans="1:11">
      <c r="A2268" s="31" t="s">
        <v>151</v>
      </c>
      <c r="B2268" s="31" t="str">
        <f>Nonpt_src_summary!B2268</f>
        <v>Non-tribal</v>
      </c>
      <c r="C2268" s="31">
        <f>Nonpt_src_summary!E2268</f>
        <v>30</v>
      </c>
      <c r="D2268" s="31" t="str">
        <f>Nonpt_src_summary!F2268</f>
        <v>30021</v>
      </c>
      <c r="E2268" s="31" t="str">
        <f>Nonpt_src_summary!G2268</f>
        <v>2310021100</v>
      </c>
      <c r="F2268" s="31" t="str">
        <f>Nonpt_src_summary!H2268</f>
        <v>Nonpoint Heaters</v>
      </c>
      <c r="G2268" s="160">
        <f>Nonpt_src_summary!I2268</f>
        <v>0</v>
      </c>
      <c r="H2268" s="124">
        <f>Nonpt_src_summary!J2268</f>
        <v>0</v>
      </c>
      <c r="I2268" s="124">
        <f>Nonpt_src_summary!K2268</f>
        <v>0</v>
      </c>
      <c r="J2268" s="124">
        <f>Nonpt_src_summary!L2268</f>
        <v>0</v>
      </c>
      <c r="K2268" s="125">
        <f>Nonpt_src_summary!M2268</f>
        <v>0</v>
      </c>
    </row>
    <row r="2269" spans="1:11">
      <c r="A2269" s="31" t="s">
        <v>151</v>
      </c>
      <c r="B2269" s="31" t="str">
        <f>Nonpt_src_summary!B2269</f>
        <v>Non-tribal</v>
      </c>
      <c r="C2269" s="31">
        <f>Nonpt_src_summary!E2269</f>
        <v>30</v>
      </c>
      <c r="D2269" s="31" t="str">
        <f>Nonpt_src_summary!F2269</f>
        <v>30021</v>
      </c>
      <c r="E2269" s="31" t="str">
        <f>Nonpt_src_summary!G2269</f>
        <v>2310023100</v>
      </c>
      <c r="F2269" s="31" t="str">
        <f>Nonpt_src_summary!H2269</f>
        <v>Nonpoint Heaters</v>
      </c>
      <c r="G2269" s="160">
        <f>Nonpt_src_summary!I2269</f>
        <v>0</v>
      </c>
      <c r="H2269" s="124">
        <f>Nonpt_src_summary!J2269</f>
        <v>0</v>
      </c>
      <c r="I2269" s="124">
        <f>Nonpt_src_summary!K2269</f>
        <v>0</v>
      </c>
      <c r="J2269" s="124">
        <f>Nonpt_src_summary!L2269</f>
        <v>0</v>
      </c>
      <c r="K2269" s="125">
        <f>Nonpt_src_summary!M2269</f>
        <v>0</v>
      </c>
    </row>
    <row r="2270" spans="1:11">
      <c r="A2270" s="31" t="s">
        <v>151</v>
      </c>
      <c r="B2270" s="31" t="str">
        <f>Nonpt_src_summary!B2270</f>
        <v>Non-tribal</v>
      </c>
      <c r="C2270" s="31">
        <f>Nonpt_src_summary!E2270</f>
        <v>38</v>
      </c>
      <c r="D2270" s="31" t="str">
        <f>Nonpt_src_summary!F2270</f>
        <v>38023</v>
      </c>
      <c r="E2270" s="31" t="str">
        <f>Nonpt_src_summary!G2270</f>
        <v>2310010100</v>
      </c>
      <c r="F2270" s="31" t="str">
        <f>Nonpt_src_summary!H2270</f>
        <v>Nonpoint Heaters</v>
      </c>
      <c r="G2270" s="160">
        <f>Nonpt_src_summary!I2270</f>
        <v>31.826000000000001</v>
      </c>
      <c r="H2270" s="124">
        <f>Nonpt_src_summary!J2270</f>
        <v>3.0076100000000001</v>
      </c>
      <c r="I2270" s="124">
        <f>Nonpt_src_summary!K2270</f>
        <v>45.934399999999997</v>
      </c>
      <c r="J2270" s="124">
        <f>Nonpt_src_summary!L2270</f>
        <v>0</v>
      </c>
      <c r="K2270" s="125">
        <f>Nonpt_src_summary!M2270</f>
        <v>4.1559699999999999</v>
      </c>
    </row>
    <row r="2271" spans="1:11">
      <c r="A2271" s="31" t="s">
        <v>151</v>
      </c>
      <c r="B2271" s="31" t="str">
        <f>Nonpt_src_summary!B2271</f>
        <v>Non-tribal</v>
      </c>
      <c r="C2271" s="31">
        <f>Nonpt_src_summary!E2271</f>
        <v>38</v>
      </c>
      <c r="D2271" s="31" t="str">
        <f>Nonpt_src_summary!F2271</f>
        <v>38023</v>
      </c>
      <c r="E2271" s="31" t="str">
        <f>Nonpt_src_summary!G2271</f>
        <v>2310021100</v>
      </c>
      <c r="F2271" s="31" t="str">
        <f>Nonpt_src_summary!H2271</f>
        <v>Nonpoint Heaters</v>
      </c>
      <c r="G2271" s="160">
        <f>Nonpt_src_summary!I2271</f>
        <v>0.18945400000000001</v>
      </c>
      <c r="H2271" s="124">
        <f>Nonpt_src_summary!J2271</f>
        <v>1.7903800000000001E-2</v>
      </c>
      <c r="I2271" s="124">
        <f>Nonpt_src_summary!K2271</f>
        <v>0.27343899999999999</v>
      </c>
      <c r="J2271" s="124">
        <f>Nonpt_src_summary!L2271</f>
        <v>0</v>
      </c>
      <c r="K2271" s="125">
        <f>Nonpt_src_summary!M2271</f>
        <v>2.4739799999999999E-2</v>
      </c>
    </row>
    <row r="2272" spans="1:11">
      <c r="A2272" s="31" t="s">
        <v>151</v>
      </c>
      <c r="B2272" s="31" t="str">
        <f>Nonpt_src_summary!B2272</f>
        <v>Non-tribal</v>
      </c>
      <c r="C2272" s="31">
        <f>Nonpt_src_summary!E2272</f>
        <v>38</v>
      </c>
      <c r="D2272" s="31" t="str">
        <f>Nonpt_src_summary!F2272</f>
        <v>38023</v>
      </c>
      <c r="E2272" s="31" t="str">
        <f>Nonpt_src_summary!G2272</f>
        <v>2310023100</v>
      </c>
      <c r="F2272" s="31" t="str">
        <f>Nonpt_src_summary!H2272</f>
        <v>Nonpoint Heaters</v>
      </c>
      <c r="G2272" s="160">
        <f>Nonpt_src_summary!I2272</f>
        <v>0</v>
      </c>
      <c r="H2272" s="124">
        <f>Nonpt_src_summary!J2272</f>
        <v>0</v>
      </c>
      <c r="I2272" s="124">
        <f>Nonpt_src_summary!K2272</f>
        <v>0</v>
      </c>
      <c r="J2272" s="124">
        <f>Nonpt_src_summary!L2272</f>
        <v>0</v>
      </c>
      <c r="K2272" s="125">
        <f>Nonpt_src_summary!M2272</f>
        <v>0</v>
      </c>
    </row>
    <row r="2273" spans="1:11">
      <c r="A2273" s="31" t="s">
        <v>151</v>
      </c>
      <c r="B2273" s="31" t="str">
        <f>Nonpt_src_summary!B2273</f>
        <v>Non-tribal</v>
      </c>
      <c r="C2273" s="31">
        <f>Nonpt_src_summary!E2273</f>
        <v>38</v>
      </c>
      <c r="D2273" s="31" t="str">
        <f>Nonpt_src_summary!F2273</f>
        <v>38025</v>
      </c>
      <c r="E2273" s="31" t="str">
        <f>Nonpt_src_summary!G2273</f>
        <v>2310010100</v>
      </c>
      <c r="F2273" s="31" t="str">
        <f>Nonpt_src_summary!H2273</f>
        <v>Nonpoint Heaters</v>
      </c>
      <c r="G2273" s="160">
        <f>Nonpt_src_summary!I2273</f>
        <v>51.464775992438561</v>
      </c>
      <c r="H2273" s="124">
        <f>Nonpt_src_summary!J2273</f>
        <v>4.8635066729678638</v>
      </c>
      <c r="I2273" s="124">
        <f>Nonpt_src_summary!K2273</f>
        <v>74.278977315689971</v>
      </c>
      <c r="J2273" s="124">
        <f>Nonpt_src_summary!L2273</f>
        <v>0</v>
      </c>
      <c r="K2273" s="125">
        <f>Nonpt_src_summary!M2273</f>
        <v>6.7204846691871456</v>
      </c>
    </row>
    <row r="2274" spans="1:11">
      <c r="A2274" s="31" t="s">
        <v>151</v>
      </c>
      <c r="B2274" s="31" t="str">
        <f>Nonpt_src_summary!B2274</f>
        <v>Non-tribal</v>
      </c>
      <c r="C2274" s="31">
        <f>Nonpt_src_summary!E2274</f>
        <v>38</v>
      </c>
      <c r="D2274" s="31" t="str">
        <f>Nonpt_src_summary!F2274</f>
        <v>38025</v>
      </c>
      <c r="E2274" s="31" t="str">
        <f>Nonpt_src_summary!G2274</f>
        <v>2310021100</v>
      </c>
      <c r="F2274" s="31" t="str">
        <f>Nonpt_src_summary!H2274</f>
        <v>Nonpoint Heaters</v>
      </c>
      <c r="G2274" s="160">
        <f>Nonpt_src_summary!I2274</f>
        <v>0</v>
      </c>
      <c r="H2274" s="124">
        <f>Nonpt_src_summary!J2274</f>
        <v>0</v>
      </c>
      <c r="I2274" s="124">
        <f>Nonpt_src_summary!K2274</f>
        <v>0</v>
      </c>
      <c r="J2274" s="124">
        <f>Nonpt_src_summary!L2274</f>
        <v>0</v>
      </c>
      <c r="K2274" s="125">
        <f>Nonpt_src_summary!M2274</f>
        <v>0</v>
      </c>
    </row>
    <row r="2275" spans="1:11">
      <c r="A2275" s="31" t="s">
        <v>151</v>
      </c>
      <c r="B2275" s="31" t="str">
        <f>Nonpt_src_summary!B2275</f>
        <v>Non-tribal</v>
      </c>
      <c r="C2275" s="31">
        <f>Nonpt_src_summary!E2275</f>
        <v>38</v>
      </c>
      <c r="D2275" s="31" t="str">
        <f>Nonpt_src_summary!F2275</f>
        <v>38025</v>
      </c>
      <c r="E2275" s="31" t="str">
        <f>Nonpt_src_summary!G2275</f>
        <v>2310023100</v>
      </c>
      <c r="F2275" s="31" t="str">
        <f>Nonpt_src_summary!H2275</f>
        <v>Nonpoint Heaters</v>
      </c>
      <c r="G2275" s="160">
        <f>Nonpt_src_summary!I2275</f>
        <v>0</v>
      </c>
      <c r="H2275" s="124">
        <f>Nonpt_src_summary!J2275</f>
        <v>0</v>
      </c>
      <c r="I2275" s="124">
        <f>Nonpt_src_summary!K2275</f>
        <v>0</v>
      </c>
      <c r="J2275" s="124">
        <f>Nonpt_src_summary!L2275</f>
        <v>0</v>
      </c>
      <c r="K2275" s="125">
        <f>Nonpt_src_summary!M2275</f>
        <v>0</v>
      </c>
    </row>
    <row r="2276" spans="1:11">
      <c r="A2276" s="31" t="s">
        <v>151</v>
      </c>
      <c r="B2276" s="31" t="str">
        <f>Nonpt_src_summary!B2276</f>
        <v>Non-tribal</v>
      </c>
      <c r="C2276" s="31">
        <f>Nonpt_src_summary!E2276</f>
        <v>30</v>
      </c>
      <c r="D2276" s="31" t="str">
        <f>Nonpt_src_summary!F2276</f>
        <v>30025</v>
      </c>
      <c r="E2276" s="31" t="str">
        <f>Nonpt_src_summary!G2276</f>
        <v>2310010100</v>
      </c>
      <c r="F2276" s="31" t="str">
        <f>Nonpt_src_summary!H2276</f>
        <v>Nonpoint Heaters</v>
      </c>
      <c r="G2276" s="160">
        <f>Nonpt_src_summary!I2276</f>
        <v>24.243400000000001</v>
      </c>
      <c r="H2276" s="124">
        <f>Nonpt_src_summary!J2276</f>
        <v>2.2910499999999998</v>
      </c>
      <c r="I2276" s="124">
        <f>Nonpt_src_summary!K2276</f>
        <v>34.990499999999997</v>
      </c>
      <c r="J2276" s="124">
        <f>Nonpt_src_summary!L2276</f>
        <v>0</v>
      </c>
      <c r="K2276" s="125">
        <f>Nonpt_src_summary!M2276</f>
        <v>3.16581</v>
      </c>
    </row>
    <row r="2277" spans="1:11">
      <c r="A2277" s="31" t="s">
        <v>151</v>
      </c>
      <c r="B2277" s="31" t="str">
        <f>Nonpt_src_summary!B2277</f>
        <v>Non-tribal</v>
      </c>
      <c r="C2277" s="31">
        <f>Nonpt_src_summary!E2277</f>
        <v>30</v>
      </c>
      <c r="D2277" s="31" t="str">
        <f>Nonpt_src_summary!F2277</f>
        <v>30025</v>
      </c>
      <c r="E2277" s="31" t="str">
        <f>Nonpt_src_summary!G2277</f>
        <v>2310021100</v>
      </c>
      <c r="F2277" s="31" t="str">
        <f>Nonpt_src_summary!H2277</f>
        <v>Nonpoint Heaters</v>
      </c>
      <c r="G2277" s="160">
        <f>Nonpt_src_summary!I2277</f>
        <v>76.634299999999996</v>
      </c>
      <c r="H2277" s="124">
        <f>Nonpt_src_summary!J2277</f>
        <v>7.24207</v>
      </c>
      <c r="I2277" s="124">
        <f>Nonpt_src_summary!K2277</f>
        <v>110.60599999999999</v>
      </c>
      <c r="J2277" s="124">
        <f>Nonpt_src_summary!L2277</f>
        <v>0</v>
      </c>
      <c r="K2277" s="125">
        <f>Nonpt_src_summary!M2277</f>
        <v>10.007199999999999</v>
      </c>
    </row>
    <row r="2278" spans="1:11">
      <c r="A2278" s="31" t="s">
        <v>151</v>
      </c>
      <c r="B2278" s="31" t="str">
        <f>Nonpt_src_summary!B2278</f>
        <v>Non-tribal</v>
      </c>
      <c r="C2278" s="31">
        <f>Nonpt_src_summary!E2278</f>
        <v>30</v>
      </c>
      <c r="D2278" s="31" t="str">
        <f>Nonpt_src_summary!F2278</f>
        <v>30025</v>
      </c>
      <c r="E2278" s="31" t="str">
        <f>Nonpt_src_summary!G2278</f>
        <v>2310023100</v>
      </c>
      <c r="F2278" s="31" t="str">
        <f>Nonpt_src_summary!H2278</f>
        <v>Nonpoint Heaters</v>
      </c>
      <c r="G2278" s="160">
        <f>Nonpt_src_summary!I2278</f>
        <v>0</v>
      </c>
      <c r="H2278" s="124">
        <f>Nonpt_src_summary!J2278</f>
        <v>0</v>
      </c>
      <c r="I2278" s="124">
        <f>Nonpt_src_summary!K2278</f>
        <v>0</v>
      </c>
      <c r="J2278" s="124">
        <f>Nonpt_src_summary!L2278</f>
        <v>0</v>
      </c>
      <c r="K2278" s="125">
        <f>Nonpt_src_summary!M2278</f>
        <v>0</v>
      </c>
    </row>
    <row r="2279" spans="1:11">
      <c r="A2279" s="31" t="s">
        <v>151</v>
      </c>
      <c r="B2279" s="31" t="str">
        <f>Nonpt_src_summary!B2279</f>
        <v>Non-tribal</v>
      </c>
      <c r="C2279" s="31">
        <f>Nonpt_src_summary!E2279</f>
        <v>30</v>
      </c>
      <c r="D2279" s="31" t="str">
        <f>Nonpt_src_summary!F2279</f>
        <v>30033</v>
      </c>
      <c r="E2279" s="31" t="str">
        <f>Nonpt_src_summary!G2279</f>
        <v>2310010100</v>
      </c>
      <c r="F2279" s="31" t="str">
        <f>Nonpt_src_summary!H2279</f>
        <v>Nonpoint Heaters</v>
      </c>
      <c r="G2279" s="160">
        <f>Nonpt_src_summary!I2279</f>
        <v>0.30949100000000002</v>
      </c>
      <c r="H2279" s="124">
        <f>Nonpt_src_summary!J2279</f>
        <v>2.92474E-2</v>
      </c>
      <c r="I2279" s="124">
        <f>Nonpt_src_summary!K2279</f>
        <v>0.44668799999999997</v>
      </c>
      <c r="J2279" s="124">
        <f>Nonpt_src_summary!L2279</f>
        <v>0</v>
      </c>
      <c r="K2279" s="125">
        <f>Nonpt_src_summary!M2279</f>
        <v>4.0414600000000002E-2</v>
      </c>
    </row>
    <row r="2280" spans="1:11">
      <c r="A2280" s="31" t="s">
        <v>151</v>
      </c>
      <c r="B2280" s="31" t="str">
        <f>Nonpt_src_summary!B2280</f>
        <v>Non-tribal</v>
      </c>
      <c r="C2280" s="31">
        <f>Nonpt_src_summary!E2280</f>
        <v>30</v>
      </c>
      <c r="D2280" s="31" t="str">
        <f>Nonpt_src_summary!F2280</f>
        <v>30033</v>
      </c>
      <c r="E2280" s="31" t="str">
        <f>Nonpt_src_summary!G2280</f>
        <v>2310021100</v>
      </c>
      <c r="F2280" s="31" t="str">
        <f>Nonpt_src_summary!H2280</f>
        <v>Nonpoint Heaters</v>
      </c>
      <c r="G2280" s="160">
        <f>Nonpt_src_summary!I2280</f>
        <v>0</v>
      </c>
      <c r="H2280" s="124">
        <f>Nonpt_src_summary!J2280</f>
        <v>0</v>
      </c>
      <c r="I2280" s="124">
        <f>Nonpt_src_summary!K2280</f>
        <v>0</v>
      </c>
      <c r="J2280" s="124">
        <f>Nonpt_src_summary!L2280</f>
        <v>0</v>
      </c>
      <c r="K2280" s="125">
        <f>Nonpt_src_summary!M2280</f>
        <v>0</v>
      </c>
    </row>
    <row r="2281" spans="1:11">
      <c r="A2281" s="31" t="s">
        <v>151</v>
      </c>
      <c r="B2281" s="31" t="str">
        <f>Nonpt_src_summary!B2281</f>
        <v>Non-tribal</v>
      </c>
      <c r="C2281" s="31">
        <f>Nonpt_src_summary!E2281</f>
        <v>30</v>
      </c>
      <c r="D2281" s="31" t="str">
        <f>Nonpt_src_summary!F2281</f>
        <v>30033</v>
      </c>
      <c r="E2281" s="31" t="str">
        <f>Nonpt_src_summary!G2281</f>
        <v>2310023100</v>
      </c>
      <c r="F2281" s="31" t="str">
        <f>Nonpt_src_summary!H2281</f>
        <v>Nonpoint Heaters</v>
      </c>
      <c r="G2281" s="160">
        <f>Nonpt_src_summary!I2281</f>
        <v>0</v>
      </c>
      <c r="H2281" s="124">
        <f>Nonpt_src_summary!J2281</f>
        <v>0</v>
      </c>
      <c r="I2281" s="124">
        <f>Nonpt_src_summary!K2281</f>
        <v>0</v>
      </c>
      <c r="J2281" s="124">
        <f>Nonpt_src_summary!L2281</f>
        <v>0</v>
      </c>
      <c r="K2281" s="125">
        <f>Nonpt_src_summary!M2281</f>
        <v>0</v>
      </c>
    </row>
    <row r="2282" spans="1:11">
      <c r="A2282" s="31" t="s">
        <v>151</v>
      </c>
      <c r="B2282" s="31" t="str">
        <f>Nonpt_src_summary!B2282</f>
        <v>Non-tribal</v>
      </c>
      <c r="C2282" s="31">
        <f>Nonpt_src_summary!E2282</f>
        <v>38</v>
      </c>
      <c r="D2282" s="31" t="str">
        <f>Nonpt_src_summary!F2282</f>
        <v>38033</v>
      </c>
      <c r="E2282" s="31" t="str">
        <f>Nonpt_src_summary!G2282</f>
        <v>2310010100</v>
      </c>
      <c r="F2282" s="31" t="str">
        <f>Nonpt_src_summary!H2282</f>
        <v>Nonpoint Heaters</v>
      </c>
      <c r="G2282" s="160">
        <f>Nonpt_src_summary!I2282</f>
        <v>4.5907799999999996</v>
      </c>
      <c r="H2282" s="124">
        <f>Nonpt_src_summary!J2282</f>
        <v>0.433836</v>
      </c>
      <c r="I2282" s="124">
        <f>Nonpt_src_summary!K2282</f>
        <v>6.6258699999999999</v>
      </c>
      <c r="J2282" s="124">
        <f>Nonpt_src_summary!L2282</f>
        <v>0</v>
      </c>
      <c r="K2282" s="125">
        <f>Nonpt_src_summary!M2282</f>
        <v>0.59948299999999999</v>
      </c>
    </row>
    <row r="2283" spans="1:11">
      <c r="A2283" s="31" t="s">
        <v>151</v>
      </c>
      <c r="B2283" s="31" t="str">
        <f>Nonpt_src_summary!B2283</f>
        <v>Non-tribal</v>
      </c>
      <c r="C2283" s="31">
        <f>Nonpt_src_summary!E2283</f>
        <v>38</v>
      </c>
      <c r="D2283" s="31" t="str">
        <f>Nonpt_src_summary!F2283</f>
        <v>38033</v>
      </c>
      <c r="E2283" s="31" t="str">
        <f>Nonpt_src_summary!G2283</f>
        <v>2310021100</v>
      </c>
      <c r="F2283" s="31" t="str">
        <f>Nonpt_src_summary!H2283</f>
        <v>Nonpoint Heaters</v>
      </c>
      <c r="G2283" s="160">
        <f>Nonpt_src_summary!I2283</f>
        <v>0</v>
      </c>
      <c r="H2283" s="124">
        <f>Nonpt_src_summary!J2283</f>
        <v>0</v>
      </c>
      <c r="I2283" s="124">
        <f>Nonpt_src_summary!K2283</f>
        <v>0</v>
      </c>
      <c r="J2283" s="124">
        <f>Nonpt_src_summary!L2283</f>
        <v>0</v>
      </c>
      <c r="K2283" s="125">
        <f>Nonpt_src_summary!M2283</f>
        <v>0</v>
      </c>
    </row>
    <row r="2284" spans="1:11">
      <c r="A2284" s="31" t="s">
        <v>151</v>
      </c>
      <c r="B2284" s="31" t="str">
        <f>Nonpt_src_summary!B2284</f>
        <v>Non-tribal</v>
      </c>
      <c r="C2284" s="31">
        <f>Nonpt_src_summary!E2284</f>
        <v>38</v>
      </c>
      <c r="D2284" s="31" t="str">
        <f>Nonpt_src_summary!F2284</f>
        <v>38033</v>
      </c>
      <c r="E2284" s="31" t="str">
        <f>Nonpt_src_summary!G2284</f>
        <v>2310023100</v>
      </c>
      <c r="F2284" s="31" t="str">
        <f>Nonpt_src_summary!H2284</f>
        <v>Nonpoint Heaters</v>
      </c>
      <c r="G2284" s="160">
        <f>Nonpt_src_summary!I2284</f>
        <v>0</v>
      </c>
      <c r="H2284" s="124">
        <f>Nonpt_src_summary!J2284</f>
        <v>0</v>
      </c>
      <c r="I2284" s="124">
        <f>Nonpt_src_summary!K2284</f>
        <v>0</v>
      </c>
      <c r="J2284" s="124">
        <f>Nonpt_src_summary!L2284</f>
        <v>0</v>
      </c>
      <c r="K2284" s="125">
        <f>Nonpt_src_summary!M2284</f>
        <v>0</v>
      </c>
    </row>
    <row r="2285" spans="1:11">
      <c r="A2285" s="31" t="s">
        <v>151</v>
      </c>
      <c r="B2285" s="31" t="str">
        <f>Nonpt_src_summary!B2285</f>
        <v>Non-tribal</v>
      </c>
      <c r="C2285" s="31">
        <f>Nonpt_src_summary!E2285</f>
        <v>46</v>
      </c>
      <c r="D2285" s="31" t="str">
        <f>Nonpt_src_summary!F2285</f>
        <v>46063</v>
      </c>
      <c r="E2285" s="31" t="str">
        <f>Nonpt_src_summary!G2285</f>
        <v>2310010100</v>
      </c>
      <c r="F2285" s="31" t="str">
        <f>Nonpt_src_summary!H2285</f>
        <v>Nonpoint Heaters</v>
      </c>
      <c r="G2285" s="160">
        <f>Nonpt_src_summary!I2285</f>
        <v>7.6341000000000001</v>
      </c>
      <c r="H2285" s="124">
        <f>Nonpt_src_summary!J2285</f>
        <v>0.72143599999999997</v>
      </c>
      <c r="I2285" s="124">
        <f>Nonpt_src_summary!K2285</f>
        <v>11.0183</v>
      </c>
      <c r="J2285" s="124">
        <f>Nonpt_src_summary!L2285</f>
        <v>0</v>
      </c>
      <c r="K2285" s="125">
        <f>Nonpt_src_summary!M2285</f>
        <v>0.99689300000000003</v>
      </c>
    </row>
    <row r="2286" spans="1:11">
      <c r="A2286" s="31" t="s">
        <v>151</v>
      </c>
      <c r="B2286" s="31" t="str">
        <f>Nonpt_src_summary!B2286</f>
        <v>Non-tribal</v>
      </c>
      <c r="C2286" s="31">
        <f>Nonpt_src_summary!E2286</f>
        <v>46</v>
      </c>
      <c r="D2286" s="31" t="str">
        <f>Nonpt_src_summary!F2286</f>
        <v>46063</v>
      </c>
      <c r="E2286" s="31" t="str">
        <f>Nonpt_src_summary!G2286</f>
        <v>2310021100</v>
      </c>
      <c r="F2286" s="31" t="str">
        <f>Nonpt_src_summary!H2286</f>
        <v>Nonpoint Heaters</v>
      </c>
      <c r="G2286" s="160">
        <f>Nonpt_src_summary!I2286</f>
        <v>6.2519999999999998</v>
      </c>
      <c r="H2286" s="124">
        <f>Nonpt_src_summary!J2286</f>
        <v>0.59082400000000002</v>
      </c>
      <c r="I2286" s="124">
        <f>Nonpt_src_summary!K2286</f>
        <v>9.0235000000000003</v>
      </c>
      <c r="J2286" s="124">
        <f>Nonpt_src_summary!L2286</f>
        <v>0</v>
      </c>
      <c r="K2286" s="125">
        <f>Nonpt_src_summary!M2286</f>
        <v>0.81641200000000003</v>
      </c>
    </row>
    <row r="2287" spans="1:11">
      <c r="A2287" s="31" t="s">
        <v>151</v>
      </c>
      <c r="B2287" s="31" t="str">
        <f>Nonpt_src_summary!B2287</f>
        <v>Non-tribal</v>
      </c>
      <c r="C2287" s="31">
        <f>Nonpt_src_summary!E2287</f>
        <v>46</v>
      </c>
      <c r="D2287" s="31" t="str">
        <f>Nonpt_src_summary!F2287</f>
        <v>46063</v>
      </c>
      <c r="E2287" s="31" t="str">
        <f>Nonpt_src_summary!G2287</f>
        <v>2310023100</v>
      </c>
      <c r="F2287" s="31" t="str">
        <f>Nonpt_src_summary!H2287</f>
        <v>Nonpoint Heaters</v>
      </c>
      <c r="G2287" s="160">
        <f>Nonpt_src_summary!I2287</f>
        <v>0</v>
      </c>
      <c r="H2287" s="124">
        <f>Nonpt_src_summary!J2287</f>
        <v>0</v>
      </c>
      <c r="I2287" s="124">
        <f>Nonpt_src_summary!K2287</f>
        <v>0</v>
      </c>
      <c r="J2287" s="124">
        <f>Nonpt_src_summary!L2287</f>
        <v>0</v>
      </c>
      <c r="K2287" s="125">
        <f>Nonpt_src_summary!M2287</f>
        <v>0</v>
      </c>
    </row>
    <row r="2288" spans="1:11">
      <c r="A2288" s="31" t="s">
        <v>151</v>
      </c>
      <c r="B2288" s="31" t="str">
        <f>Nonpt_src_summary!B2288</f>
        <v>Non-tribal</v>
      </c>
      <c r="C2288" s="31">
        <f>Nonpt_src_summary!E2288</f>
        <v>30</v>
      </c>
      <c r="D2288" s="31" t="str">
        <f>Nonpt_src_summary!F2288</f>
        <v>30055</v>
      </c>
      <c r="E2288" s="31" t="str">
        <f>Nonpt_src_summary!G2288</f>
        <v>2310010100</v>
      </c>
      <c r="F2288" s="31" t="str">
        <f>Nonpt_src_summary!H2288</f>
        <v>Nonpoint Heaters</v>
      </c>
      <c r="G2288" s="160">
        <f>Nonpt_src_summary!I2288</f>
        <v>0.30949100000000002</v>
      </c>
      <c r="H2288" s="124">
        <f>Nonpt_src_summary!J2288</f>
        <v>2.92474E-2</v>
      </c>
      <c r="I2288" s="124">
        <f>Nonpt_src_summary!K2288</f>
        <v>0.44668799999999997</v>
      </c>
      <c r="J2288" s="124">
        <f>Nonpt_src_summary!L2288</f>
        <v>0</v>
      </c>
      <c r="K2288" s="125">
        <f>Nonpt_src_summary!M2288</f>
        <v>4.0414600000000002E-2</v>
      </c>
    </row>
    <row r="2289" spans="1:11">
      <c r="A2289" s="31" t="s">
        <v>151</v>
      </c>
      <c r="B2289" s="31" t="str">
        <f>Nonpt_src_summary!B2289</f>
        <v>Non-tribal</v>
      </c>
      <c r="C2289" s="31">
        <f>Nonpt_src_summary!E2289</f>
        <v>30</v>
      </c>
      <c r="D2289" s="31" t="str">
        <f>Nonpt_src_summary!F2289</f>
        <v>30055</v>
      </c>
      <c r="E2289" s="31" t="str">
        <f>Nonpt_src_summary!G2289</f>
        <v>2310021100</v>
      </c>
      <c r="F2289" s="31" t="str">
        <f>Nonpt_src_summary!H2289</f>
        <v>Nonpoint Heaters</v>
      </c>
      <c r="G2289" s="160">
        <f>Nonpt_src_summary!I2289</f>
        <v>0</v>
      </c>
      <c r="H2289" s="124">
        <f>Nonpt_src_summary!J2289</f>
        <v>0</v>
      </c>
      <c r="I2289" s="124">
        <f>Nonpt_src_summary!K2289</f>
        <v>0</v>
      </c>
      <c r="J2289" s="124">
        <f>Nonpt_src_summary!L2289</f>
        <v>0</v>
      </c>
      <c r="K2289" s="125">
        <f>Nonpt_src_summary!M2289</f>
        <v>0</v>
      </c>
    </row>
    <row r="2290" spans="1:11">
      <c r="A2290" s="31" t="s">
        <v>151</v>
      </c>
      <c r="B2290" s="31" t="str">
        <f>Nonpt_src_summary!B2290</f>
        <v>Non-tribal</v>
      </c>
      <c r="C2290" s="31">
        <f>Nonpt_src_summary!E2290</f>
        <v>30</v>
      </c>
      <c r="D2290" s="31" t="str">
        <f>Nonpt_src_summary!F2290</f>
        <v>30055</v>
      </c>
      <c r="E2290" s="31" t="str">
        <f>Nonpt_src_summary!G2290</f>
        <v>2310023100</v>
      </c>
      <c r="F2290" s="31" t="str">
        <f>Nonpt_src_summary!H2290</f>
        <v>Nonpoint Heaters</v>
      </c>
      <c r="G2290" s="160">
        <f>Nonpt_src_summary!I2290</f>
        <v>0</v>
      </c>
      <c r="H2290" s="124">
        <f>Nonpt_src_summary!J2290</f>
        <v>0</v>
      </c>
      <c r="I2290" s="124">
        <f>Nonpt_src_summary!K2290</f>
        <v>0</v>
      </c>
      <c r="J2290" s="124">
        <f>Nonpt_src_summary!L2290</f>
        <v>0</v>
      </c>
      <c r="K2290" s="125">
        <f>Nonpt_src_summary!M2290</f>
        <v>0</v>
      </c>
    </row>
    <row r="2291" spans="1:11">
      <c r="A2291" s="31" t="s">
        <v>151</v>
      </c>
      <c r="B2291" s="31" t="str">
        <f>Nonpt_src_summary!B2291</f>
        <v>Non-tribal</v>
      </c>
      <c r="C2291" s="31">
        <f>Nonpt_src_summary!E2291</f>
        <v>38</v>
      </c>
      <c r="D2291" s="31" t="str">
        <f>Nonpt_src_summary!F2291</f>
        <v>38049</v>
      </c>
      <c r="E2291" s="31" t="str">
        <f>Nonpt_src_summary!G2291</f>
        <v>2310010100</v>
      </c>
      <c r="F2291" s="31" t="str">
        <f>Nonpt_src_summary!H2291</f>
        <v>Nonpoint Heaters</v>
      </c>
      <c r="G2291" s="160">
        <f>Nonpt_src_summary!I2291</f>
        <v>0.82530800000000004</v>
      </c>
      <c r="H2291" s="124">
        <f>Nonpt_src_summary!J2291</f>
        <v>7.7993099999999996E-2</v>
      </c>
      <c r="I2291" s="124">
        <f>Nonpt_src_summary!K2291</f>
        <v>1.1911700000000001</v>
      </c>
      <c r="J2291" s="124">
        <f>Nonpt_src_summary!L2291</f>
        <v>0</v>
      </c>
      <c r="K2291" s="125">
        <f>Nonpt_src_summary!M2291</f>
        <v>0.10777200000000001</v>
      </c>
    </row>
    <row r="2292" spans="1:11">
      <c r="A2292" s="31" t="s">
        <v>151</v>
      </c>
      <c r="B2292" s="31" t="str">
        <f>Nonpt_src_summary!B2292</f>
        <v>Non-tribal</v>
      </c>
      <c r="C2292" s="31">
        <f>Nonpt_src_summary!E2292</f>
        <v>38</v>
      </c>
      <c r="D2292" s="31" t="str">
        <f>Nonpt_src_summary!F2292</f>
        <v>38049</v>
      </c>
      <c r="E2292" s="31" t="str">
        <f>Nonpt_src_summary!G2292</f>
        <v>2310021100</v>
      </c>
      <c r="F2292" s="31" t="str">
        <f>Nonpt_src_summary!H2292</f>
        <v>Nonpoint Heaters</v>
      </c>
      <c r="G2292" s="160">
        <f>Nonpt_src_summary!I2292</f>
        <v>0</v>
      </c>
      <c r="H2292" s="124">
        <f>Nonpt_src_summary!J2292</f>
        <v>0</v>
      </c>
      <c r="I2292" s="124">
        <f>Nonpt_src_summary!K2292</f>
        <v>0</v>
      </c>
      <c r="J2292" s="124">
        <f>Nonpt_src_summary!L2292</f>
        <v>0</v>
      </c>
      <c r="K2292" s="125">
        <f>Nonpt_src_summary!M2292</f>
        <v>0</v>
      </c>
    </row>
    <row r="2293" spans="1:11">
      <c r="A2293" s="31" t="s">
        <v>151</v>
      </c>
      <c r="B2293" s="31" t="str">
        <f>Nonpt_src_summary!B2293</f>
        <v>Non-tribal</v>
      </c>
      <c r="C2293" s="31">
        <f>Nonpt_src_summary!E2293</f>
        <v>38</v>
      </c>
      <c r="D2293" s="31" t="str">
        <f>Nonpt_src_summary!F2293</f>
        <v>38049</v>
      </c>
      <c r="E2293" s="31" t="str">
        <f>Nonpt_src_summary!G2293</f>
        <v>2310023100</v>
      </c>
      <c r="F2293" s="31" t="str">
        <f>Nonpt_src_summary!H2293</f>
        <v>Nonpoint Heaters</v>
      </c>
      <c r="G2293" s="160">
        <f>Nonpt_src_summary!I2293</f>
        <v>0</v>
      </c>
      <c r="H2293" s="124">
        <f>Nonpt_src_summary!J2293</f>
        <v>0</v>
      </c>
      <c r="I2293" s="124">
        <f>Nonpt_src_summary!K2293</f>
        <v>0</v>
      </c>
      <c r="J2293" s="124">
        <f>Nonpt_src_summary!L2293</f>
        <v>0</v>
      </c>
      <c r="K2293" s="125">
        <f>Nonpt_src_summary!M2293</f>
        <v>0</v>
      </c>
    </row>
    <row r="2294" spans="1:11">
      <c r="A2294" s="31" t="s">
        <v>151</v>
      </c>
      <c r="B2294" s="31" t="str">
        <f>Nonpt_src_summary!B2294</f>
        <v>Non-tribal</v>
      </c>
      <c r="C2294" s="31">
        <f>Nonpt_src_summary!E2294</f>
        <v>38</v>
      </c>
      <c r="D2294" s="31" t="str">
        <f>Nonpt_src_summary!F2294</f>
        <v>38053</v>
      </c>
      <c r="E2294" s="31" t="str">
        <f>Nonpt_src_summary!G2294</f>
        <v>2310010100</v>
      </c>
      <c r="F2294" s="31" t="str">
        <f>Nonpt_src_summary!H2294</f>
        <v>Nonpoint Heaters</v>
      </c>
      <c r="G2294" s="160">
        <f>Nonpt_src_summary!I2294</f>
        <v>119.64293547351525</v>
      </c>
      <c r="H2294" s="124">
        <f>Nonpt_src_summary!J2294</f>
        <v>11.306395377207062</v>
      </c>
      <c r="I2294" s="124">
        <f>Nonpt_src_summary!K2294</f>
        <v>172.67939133226324</v>
      </c>
      <c r="J2294" s="124">
        <f>Nonpt_src_summary!L2294</f>
        <v>0</v>
      </c>
      <c r="K2294" s="125">
        <f>Nonpt_src_summary!M2294</f>
        <v>15.623426773675762</v>
      </c>
    </row>
    <row r="2295" spans="1:11">
      <c r="A2295" s="31" t="s">
        <v>151</v>
      </c>
      <c r="B2295" s="31" t="str">
        <f>Nonpt_src_summary!B2295</f>
        <v>Non-tribal</v>
      </c>
      <c r="C2295" s="31">
        <f>Nonpt_src_summary!E2295</f>
        <v>38</v>
      </c>
      <c r="D2295" s="31" t="str">
        <f>Nonpt_src_summary!F2295</f>
        <v>38053</v>
      </c>
      <c r="E2295" s="31" t="str">
        <f>Nonpt_src_summary!G2295</f>
        <v>2310021100</v>
      </c>
      <c r="F2295" s="31" t="str">
        <f>Nonpt_src_summary!H2295</f>
        <v>Nonpoint Heaters</v>
      </c>
      <c r="G2295" s="160">
        <f>Nonpt_src_summary!I2295</f>
        <v>0.852545</v>
      </c>
      <c r="H2295" s="124">
        <f>Nonpt_src_summary!J2295</f>
        <v>8.0567E-2</v>
      </c>
      <c r="I2295" s="124">
        <f>Nonpt_src_summary!K2295</f>
        <v>1.23048</v>
      </c>
      <c r="J2295" s="124">
        <f>Nonpt_src_summary!L2295</f>
        <v>0</v>
      </c>
      <c r="K2295" s="125">
        <f>Nonpt_src_summary!M2295</f>
        <v>0.111329</v>
      </c>
    </row>
    <row r="2296" spans="1:11">
      <c r="A2296" s="31" t="s">
        <v>151</v>
      </c>
      <c r="B2296" s="31" t="str">
        <f>Nonpt_src_summary!B2296</f>
        <v>Non-tribal</v>
      </c>
      <c r="C2296" s="31">
        <f>Nonpt_src_summary!E2296</f>
        <v>38</v>
      </c>
      <c r="D2296" s="31" t="str">
        <f>Nonpt_src_summary!F2296</f>
        <v>38053</v>
      </c>
      <c r="E2296" s="31" t="str">
        <f>Nonpt_src_summary!G2296</f>
        <v>2310023100</v>
      </c>
      <c r="F2296" s="31" t="str">
        <f>Nonpt_src_summary!H2296</f>
        <v>Nonpoint Heaters</v>
      </c>
      <c r="G2296" s="160">
        <f>Nonpt_src_summary!I2296</f>
        <v>0</v>
      </c>
      <c r="H2296" s="124">
        <f>Nonpt_src_summary!J2296</f>
        <v>0</v>
      </c>
      <c r="I2296" s="124">
        <f>Nonpt_src_summary!K2296</f>
        <v>0</v>
      </c>
      <c r="J2296" s="124">
        <f>Nonpt_src_summary!L2296</f>
        <v>0</v>
      </c>
      <c r="K2296" s="125">
        <f>Nonpt_src_summary!M2296</f>
        <v>0</v>
      </c>
    </row>
    <row r="2297" spans="1:11">
      <c r="A2297" s="31" t="s">
        <v>151</v>
      </c>
      <c r="B2297" s="31" t="str">
        <f>Nonpt_src_summary!B2297</f>
        <v>Non-tribal</v>
      </c>
      <c r="C2297" s="31">
        <f>Nonpt_src_summary!E2297</f>
        <v>38</v>
      </c>
      <c r="D2297" s="31" t="str">
        <f>Nonpt_src_summary!F2297</f>
        <v>38055</v>
      </c>
      <c r="E2297" s="31" t="str">
        <f>Nonpt_src_summary!G2297</f>
        <v>2310010100</v>
      </c>
      <c r="F2297" s="31" t="str">
        <f>Nonpt_src_summary!H2297</f>
        <v>Nonpoint Heaters</v>
      </c>
      <c r="G2297" s="160">
        <f>Nonpt_src_summary!I2297</f>
        <v>0</v>
      </c>
      <c r="H2297" s="124">
        <f>Nonpt_src_summary!J2297</f>
        <v>0</v>
      </c>
      <c r="I2297" s="124">
        <f>Nonpt_src_summary!K2297</f>
        <v>0</v>
      </c>
      <c r="J2297" s="124">
        <f>Nonpt_src_summary!L2297</f>
        <v>0</v>
      </c>
      <c r="K2297" s="125">
        <f>Nonpt_src_summary!M2297</f>
        <v>0</v>
      </c>
    </row>
    <row r="2298" spans="1:11">
      <c r="A2298" s="31" t="s">
        <v>151</v>
      </c>
      <c r="B2298" s="31" t="str">
        <f>Nonpt_src_summary!B2298</f>
        <v>Non-tribal</v>
      </c>
      <c r="C2298" s="31">
        <f>Nonpt_src_summary!E2298</f>
        <v>38</v>
      </c>
      <c r="D2298" s="31" t="str">
        <f>Nonpt_src_summary!F2298</f>
        <v>38055</v>
      </c>
      <c r="E2298" s="31" t="str">
        <f>Nonpt_src_summary!G2298</f>
        <v>2310021100</v>
      </c>
      <c r="F2298" s="31" t="str">
        <f>Nonpt_src_summary!H2298</f>
        <v>Nonpoint Heaters</v>
      </c>
      <c r="G2298" s="160">
        <f>Nonpt_src_summary!I2298</f>
        <v>0</v>
      </c>
      <c r="H2298" s="124">
        <f>Nonpt_src_summary!J2298</f>
        <v>0</v>
      </c>
      <c r="I2298" s="124">
        <f>Nonpt_src_summary!K2298</f>
        <v>0</v>
      </c>
      <c r="J2298" s="124">
        <f>Nonpt_src_summary!L2298</f>
        <v>0</v>
      </c>
      <c r="K2298" s="125">
        <f>Nonpt_src_summary!M2298</f>
        <v>0</v>
      </c>
    </row>
    <row r="2299" spans="1:11">
      <c r="A2299" s="31" t="s">
        <v>151</v>
      </c>
      <c r="B2299" s="31" t="str">
        <f>Nonpt_src_summary!B2299</f>
        <v>Non-tribal</v>
      </c>
      <c r="C2299" s="31">
        <f>Nonpt_src_summary!E2299</f>
        <v>38</v>
      </c>
      <c r="D2299" s="31" t="str">
        <f>Nonpt_src_summary!F2299</f>
        <v>38055</v>
      </c>
      <c r="E2299" s="31" t="str">
        <f>Nonpt_src_summary!G2299</f>
        <v>2310023100</v>
      </c>
      <c r="F2299" s="31" t="str">
        <f>Nonpt_src_summary!H2299</f>
        <v>Nonpoint Heaters</v>
      </c>
      <c r="G2299" s="160">
        <f>Nonpt_src_summary!I2299</f>
        <v>0</v>
      </c>
      <c r="H2299" s="124">
        <f>Nonpt_src_summary!J2299</f>
        <v>0</v>
      </c>
      <c r="I2299" s="124">
        <f>Nonpt_src_summary!K2299</f>
        <v>0</v>
      </c>
      <c r="J2299" s="124">
        <f>Nonpt_src_summary!L2299</f>
        <v>0</v>
      </c>
      <c r="K2299" s="125">
        <f>Nonpt_src_summary!M2299</f>
        <v>0</v>
      </c>
    </row>
    <row r="2300" spans="1:11">
      <c r="A2300" s="31" t="s">
        <v>151</v>
      </c>
      <c r="B2300" s="31" t="str">
        <f>Nonpt_src_summary!B2300</f>
        <v>Non-tribal</v>
      </c>
      <c r="C2300" s="31">
        <f>Nonpt_src_summary!E2300</f>
        <v>38</v>
      </c>
      <c r="D2300" s="31" t="str">
        <f>Nonpt_src_summary!F2300</f>
        <v>38061</v>
      </c>
      <c r="E2300" s="31" t="str">
        <f>Nonpt_src_summary!G2300</f>
        <v>2310010100</v>
      </c>
      <c r="F2300" s="31" t="str">
        <f>Nonpt_src_summary!H2300</f>
        <v>Nonpoint Heaters</v>
      </c>
      <c r="G2300" s="160">
        <f>Nonpt_src_summary!I2300</f>
        <v>77.386241529105121</v>
      </c>
      <c r="H2300" s="124">
        <f>Nonpt_src_summary!J2300</f>
        <v>7.3131405212858382</v>
      </c>
      <c r="I2300" s="124">
        <f>Nonpt_src_summary!K2300</f>
        <v>111.69142832319723</v>
      </c>
      <c r="J2300" s="124">
        <f>Nonpt_src_summary!L2300</f>
        <v>0</v>
      </c>
      <c r="K2300" s="125">
        <f>Nonpt_src_summary!M2300</f>
        <v>10.105414943527368</v>
      </c>
    </row>
    <row r="2301" spans="1:11">
      <c r="A2301" s="31" t="s">
        <v>151</v>
      </c>
      <c r="B2301" s="31" t="str">
        <f>Nonpt_src_summary!B2301</f>
        <v>Non-tribal</v>
      </c>
      <c r="C2301" s="31">
        <f>Nonpt_src_summary!E2301</f>
        <v>38</v>
      </c>
      <c r="D2301" s="31" t="str">
        <f>Nonpt_src_summary!F2301</f>
        <v>38061</v>
      </c>
      <c r="E2301" s="31" t="str">
        <f>Nonpt_src_summary!G2301</f>
        <v>2310021100</v>
      </c>
      <c r="F2301" s="31" t="str">
        <f>Nonpt_src_summary!H2301</f>
        <v>Nonpoint Heaters</v>
      </c>
      <c r="G2301" s="160">
        <f>Nonpt_src_summary!I2301</f>
        <v>0</v>
      </c>
      <c r="H2301" s="124">
        <f>Nonpt_src_summary!J2301</f>
        <v>0</v>
      </c>
      <c r="I2301" s="124">
        <f>Nonpt_src_summary!K2301</f>
        <v>0</v>
      </c>
      <c r="J2301" s="124">
        <f>Nonpt_src_summary!L2301</f>
        <v>0</v>
      </c>
      <c r="K2301" s="125">
        <f>Nonpt_src_summary!M2301</f>
        <v>0</v>
      </c>
    </row>
    <row r="2302" spans="1:11">
      <c r="A2302" s="31" t="s">
        <v>151</v>
      </c>
      <c r="B2302" s="31" t="str">
        <f>Nonpt_src_summary!B2302</f>
        <v>Non-tribal</v>
      </c>
      <c r="C2302" s="31">
        <f>Nonpt_src_summary!E2302</f>
        <v>38</v>
      </c>
      <c r="D2302" s="31" t="str">
        <f>Nonpt_src_summary!F2302</f>
        <v>38061</v>
      </c>
      <c r="E2302" s="31" t="str">
        <f>Nonpt_src_summary!G2302</f>
        <v>2310023100</v>
      </c>
      <c r="F2302" s="31" t="str">
        <f>Nonpt_src_summary!H2302</f>
        <v>Nonpoint Heaters</v>
      </c>
      <c r="G2302" s="160">
        <f>Nonpt_src_summary!I2302</f>
        <v>0</v>
      </c>
      <c r="H2302" s="124">
        <f>Nonpt_src_summary!J2302</f>
        <v>0</v>
      </c>
      <c r="I2302" s="124">
        <f>Nonpt_src_summary!K2302</f>
        <v>0</v>
      </c>
      <c r="J2302" s="124">
        <f>Nonpt_src_summary!L2302</f>
        <v>0</v>
      </c>
      <c r="K2302" s="125">
        <f>Nonpt_src_summary!M2302</f>
        <v>0</v>
      </c>
    </row>
    <row r="2303" spans="1:11">
      <c r="A2303" s="31" t="s">
        <v>151</v>
      </c>
      <c r="B2303" s="31" t="str">
        <f>Nonpt_src_summary!B2303</f>
        <v>Non-tribal</v>
      </c>
      <c r="C2303" s="31">
        <f>Nonpt_src_summary!E2303</f>
        <v>30</v>
      </c>
      <c r="D2303" s="31" t="str">
        <f>Nonpt_src_summary!F2303</f>
        <v>30071</v>
      </c>
      <c r="E2303" s="31" t="str">
        <f>Nonpt_src_summary!G2303</f>
        <v>2310010100</v>
      </c>
      <c r="F2303" s="31" t="str">
        <f>Nonpt_src_summary!H2303</f>
        <v>Nonpoint Heaters</v>
      </c>
      <c r="G2303" s="160">
        <f>Nonpt_src_summary!I2303</f>
        <v>0</v>
      </c>
      <c r="H2303" s="124">
        <f>Nonpt_src_summary!J2303</f>
        <v>0</v>
      </c>
      <c r="I2303" s="124">
        <f>Nonpt_src_summary!K2303</f>
        <v>0</v>
      </c>
      <c r="J2303" s="124">
        <f>Nonpt_src_summary!L2303</f>
        <v>0</v>
      </c>
      <c r="K2303" s="125">
        <f>Nonpt_src_summary!M2303</f>
        <v>0</v>
      </c>
    </row>
    <row r="2304" spans="1:11">
      <c r="A2304" s="31" t="s">
        <v>151</v>
      </c>
      <c r="B2304" s="31" t="str">
        <f>Nonpt_src_summary!B2304</f>
        <v>Non-tribal</v>
      </c>
      <c r="C2304" s="31">
        <f>Nonpt_src_summary!E2304</f>
        <v>30</v>
      </c>
      <c r="D2304" s="31" t="str">
        <f>Nonpt_src_summary!F2304</f>
        <v>30071</v>
      </c>
      <c r="E2304" s="31" t="str">
        <f>Nonpt_src_summary!G2304</f>
        <v>2310021100</v>
      </c>
      <c r="F2304" s="31" t="str">
        <f>Nonpt_src_summary!H2304</f>
        <v>Nonpoint Heaters</v>
      </c>
      <c r="G2304" s="160">
        <f>Nonpt_src_summary!I2304</f>
        <v>29.9057</v>
      </c>
      <c r="H2304" s="124">
        <f>Nonpt_src_summary!J2304</f>
        <v>2.8261400000000001</v>
      </c>
      <c r="I2304" s="124">
        <f>Nonpt_src_summary!K2304</f>
        <v>43.1629</v>
      </c>
      <c r="J2304" s="124">
        <f>Nonpt_src_summary!L2304</f>
        <v>0</v>
      </c>
      <c r="K2304" s="125">
        <f>Nonpt_src_summary!M2304</f>
        <v>3.9052099999999998</v>
      </c>
    </row>
    <row r="2305" spans="1:11">
      <c r="A2305" s="31" t="s">
        <v>151</v>
      </c>
      <c r="B2305" s="31" t="str">
        <f>Nonpt_src_summary!B2305</f>
        <v>Non-tribal</v>
      </c>
      <c r="C2305" s="31">
        <f>Nonpt_src_summary!E2305</f>
        <v>30</v>
      </c>
      <c r="D2305" s="31" t="str">
        <f>Nonpt_src_summary!F2305</f>
        <v>30071</v>
      </c>
      <c r="E2305" s="31" t="str">
        <f>Nonpt_src_summary!G2305</f>
        <v>2310023100</v>
      </c>
      <c r="F2305" s="31" t="str">
        <f>Nonpt_src_summary!H2305</f>
        <v>Nonpoint Heaters</v>
      </c>
      <c r="G2305" s="160">
        <f>Nonpt_src_summary!I2305</f>
        <v>0</v>
      </c>
      <c r="H2305" s="124">
        <f>Nonpt_src_summary!J2305</f>
        <v>0</v>
      </c>
      <c r="I2305" s="124">
        <f>Nonpt_src_summary!K2305</f>
        <v>0</v>
      </c>
      <c r="J2305" s="124">
        <f>Nonpt_src_summary!L2305</f>
        <v>0</v>
      </c>
      <c r="K2305" s="125">
        <f>Nonpt_src_summary!M2305</f>
        <v>0</v>
      </c>
    </row>
    <row r="2306" spans="1:11">
      <c r="A2306" s="31" t="s">
        <v>151</v>
      </c>
      <c r="B2306" s="31" t="str">
        <f>Nonpt_src_summary!B2306</f>
        <v>Non-tribal</v>
      </c>
      <c r="C2306" s="31">
        <f>Nonpt_src_summary!E2306</f>
        <v>30</v>
      </c>
      <c r="D2306" s="31" t="str">
        <f>Nonpt_src_summary!F2306</f>
        <v>30079</v>
      </c>
      <c r="E2306" s="31" t="str">
        <f>Nonpt_src_summary!G2306</f>
        <v>2310010100</v>
      </c>
      <c r="F2306" s="31" t="str">
        <f>Nonpt_src_summary!H2306</f>
        <v>Nonpoint Heaters</v>
      </c>
      <c r="G2306" s="160">
        <f>Nonpt_src_summary!I2306</f>
        <v>0.618981</v>
      </c>
      <c r="H2306" s="124">
        <f>Nonpt_src_summary!J2306</f>
        <v>5.84948E-2</v>
      </c>
      <c r="I2306" s="124">
        <f>Nonpt_src_summary!K2306</f>
        <v>0.89337500000000003</v>
      </c>
      <c r="J2306" s="124">
        <f>Nonpt_src_summary!L2306</f>
        <v>0</v>
      </c>
      <c r="K2306" s="125">
        <f>Nonpt_src_summary!M2306</f>
        <v>8.0829200000000004E-2</v>
      </c>
    </row>
    <row r="2307" spans="1:11">
      <c r="A2307" s="31" t="s">
        <v>151</v>
      </c>
      <c r="B2307" s="31" t="str">
        <f>Nonpt_src_summary!B2307</f>
        <v>Non-tribal</v>
      </c>
      <c r="C2307" s="31">
        <f>Nonpt_src_summary!E2307</f>
        <v>30</v>
      </c>
      <c r="D2307" s="31" t="str">
        <f>Nonpt_src_summary!F2307</f>
        <v>30079</v>
      </c>
      <c r="E2307" s="31" t="str">
        <f>Nonpt_src_summary!G2307</f>
        <v>2310021100</v>
      </c>
      <c r="F2307" s="31" t="str">
        <f>Nonpt_src_summary!H2307</f>
        <v>Nonpoint Heaters</v>
      </c>
      <c r="G2307" s="160">
        <f>Nonpt_src_summary!I2307</f>
        <v>0</v>
      </c>
      <c r="H2307" s="124">
        <f>Nonpt_src_summary!J2307</f>
        <v>0</v>
      </c>
      <c r="I2307" s="124">
        <f>Nonpt_src_summary!K2307</f>
        <v>0</v>
      </c>
      <c r="J2307" s="124">
        <f>Nonpt_src_summary!L2307</f>
        <v>0</v>
      </c>
      <c r="K2307" s="125">
        <f>Nonpt_src_summary!M2307</f>
        <v>0</v>
      </c>
    </row>
    <row r="2308" spans="1:11">
      <c r="A2308" s="31" t="s">
        <v>151</v>
      </c>
      <c r="B2308" s="31" t="str">
        <f>Nonpt_src_summary!B2308</f>
        <v>Non-tribal</v>
      </c>
      <c r="C2308" s="31">
        <f>Nonpt_src_summary!E2308</f>
        <v>30</v>
      </c>
      <c r="D2308" s="31" t="str">
        <f>Nonpt_src_summary!F2308</f>
        <v>30079</v>
      </c>
      <c r="E2308" s="31" t="str">
        <f>Nonpt_src_summary!G2308</f>
        <v>2310023100</v>
      </c>
      <c r="F2308" s="31" t="str">
        <f>Nonpt_src_summary!H2308</f>
        <v>Nonpoint Heaters</v>
      </c>
      <c r="G2308" s="160">
        <f>Nonpt_src_summary!I2308</f>
        <v>0</v>
      </c>
      <c r="H2308" s="124">
        <f>Nonpt_src_summary!J2308</f>
        <v>0</v>
      </c>
      <c r="I2308" s="124">
        <f>Nonpt_src_summary!K2308</f>
        <v>0</v>
      </c>
      <c r="J2308" s="124">
        <f>Nonpt_src_summary!L2308</f>
        <v>0</v>
      </c>
      <c r="K2308" s="125">
        <f>Nonpt_src_summary!M2308</f>
        <v>0</v>
      </c>
    </row>
    <row r="2309" spans="1:11">
      <c r="A2309" s="31" t="s">
        <v>151</v>
      </c>
      <c r="B2309" s="31" t="str">
        <f>Nonpt_src_summary!B2309</f>
        <v>Non-tribal</v>
      </c>
      <c r="C2309" s="31">
        <f>Nonpt_src_summary!E2309</f>
        <v>38</v>
      </c>
      <c r="D2309" s="31" t="str">
        <f>Nonpt_src_summary!F2309</f>
        <v>38075</v>
      </c>
      <c r="E2309" s="31" t="str">
        <f>Nonpt_src_summary!G2309</f>
        <v>2310010100</v>
      </c>
      <c r="F2309" s="31" t="str">
        <f>Nonpt_src_summary!H2309</f>
        <v>Nonpoint Heaters</v>
      </c>
      <c r="G2309" s="160">
        <f>Nonpt_src_summary!I2309</f>
        <v>13.7723</v>
      </c>
      <c r="H2309" s="124">
        <f>Nonpt_src_summary!J2309</f>
        <v>1.3015099999999999</v>
      </c>
      <c r="I2309" s="124">
        <f>Nonpt_src_summary!K2309</f>
        <v>19.877600000000001</v>
      </c>
      <c r="J2309" s="124">
        <f>Nonpt_src_summary!L2309</f>
        <v>0</v>
      </c>
      <c r="K2309" s="125">
        <f>Nonpt_src_summary!M2309</f>
        <v>1.7984500000000001</v>
      </c>
    </row>
    <row r="2310" spans="1:11">
      <c r="A2310" s="31" t="s">
        <v>151</v>
      </c>
      <c r="B2310" s="31" t="str">
        <f>Nonpt_src_summary!B2310</f>
        <v>Non-tribal</v>
      </c>
      <c r="C2310" s="31">
        <f>Nonpt_src_summary!E2310</f>
        <v>38</v>
      </c>
      <c r="D2310" s="31" t="str">
        <f>Nonpt_src_summary!F2310</f>
        <v>38075</v>
      </c>
      <c r="E2310" s="31" t="str">
        <f>Nonpt_src_summary!G2310</f>
        <v>2310021100</v>
      </c>
      <c r="F2310" s="31" t="str">
        <f>Nonpt_src_summary!H2310</f>
        <v>Nonpoint Heaters</v>
      </c>
      <c r="G2310" s="160">
        <f>Nonpt_src_summary!I2310</f>
        <v>0</v>
      </c>
      <c r="H2310" s="124">
        <f>Nonpt_src_summary!J2310</f>
        <v>0</v>
      </c>
      <c r="I2310" s="124">
        <f>Nonpt_src_summary!K2310</f>
        <v>0</v>
      </c>
      <c r="J2310" s="124">
        <f>Nonpt_src_summary!L2310</f>
        <v>0</v>
      </c>
      <c r="K2310" s="125">
        <f>Nonpt_src_summary!M2310</f>
        <v>0</v>
      </c>
    </row>
    <row r="2311" spans="1:11">
      <c r="A2311" s="31" t="s">
        <v>151</v>
      </c>
      <c r="B2311" s="31" t="str">
        <f>Nonpt_src_summary!B2311</f>
        <v>Non-tribal</v>
      </c>
      <c r="C2311" s="31">
        <f>Nonpt_src_summary!E2311</f>
        <v>38</v>
      </c>
      <c r="D2311" s="31" t="str">
        <f>Nonpt_src_summary!F2311</f>
        <v>38075</v>
      </c>
      <c r="E2311" s="31" t="str">
        <f>Nonpt_src_summary!G2311</f>
        <v>2310023100</v>
      </c>
      <c r="F2311" s="31" t="str">
        <f>Nonpt_src_summary!H2311</f>
        <v>Nonpoint Heaters</v>
      </c>
      <c r="G2311" s="160">
        <f>Nonpt_src_summary!I2311</f>
        <v>0</v>
      </c>
      <c r="H2311" s="124">
        <f>Nonpt_src_summary!J2311</f>
        <v>0</v>
      </c>
      <c r="I2311" s="124">
        <f>Nonpt_src_summary!K2311</f>
        <v>0</v>
      </c>
      <c r="J2311" s="124">
        <f>Nonpt_src_summary!L2311</f>
        <v>0</v>
      </c>
      <c r="K2311" s="125">
        <f>Nonpt_src_summary!M2311</f>
        <v>0</v>
      </c>
    </row>
    <row r="2312" spans="1:11">
      <c r="A2312" s="31" t="s">
        <v>151</v>
      </c>
      <c r="B2312" s="31" t="str">
        <f>Nonpt_src_summary!B2312</f>
        <v>Non-tribal</v>
      </c>
      <c r="C2312" s="31">
        <f>Nonpt_src_summary!E2312</f>
        <v>30</v>
      </c>
      <c r="D2312" s="31" t="str">
        <f>Nonpt_src_summary!F2312</f>
        <v>30083</v>
      </c>
      <c r="E2312" s="31" t="str">
        <f>Nonpt_src_summary!G2312</f>
        <v>2310010100</v>
      </c>
      <c r="F2312" s="31" t="str">
        <f>Nonpt_src_summary!H2312</f>
        <v>Nonpoint Heaters</v>
      </c>
      <c r="G2312" s="160">
        <f>Nonpt_src_summary!I2312</f>
        <v>60.144399999999997</v>
      </c>
      <c r="H2312" s="124">
        <f>Nonpt_src_summary!J2312</f>
        <v>5.6837400000000002</v>
      </c>
      <c r="I2312" s="124">
        <f>Nonpt_src_summary!K2312</f>
        <v>86.806299999999993</v>
      </c>
      <c r="J2312" s="124">
        <f>Nonpt_src_summary!L2312</f>
        <v>0</v>
      </c>
      <c r="K2312" s="125">
        <f>Nonpt_src_summary!M2312</f>
        <v>7.8539000000000003</v>
      </c>
    </row>
    <row r="2313" spans="1:11">
      <c r="A2313" s="31" t="s">
        <v>151</v>
      </c>
      <c r="B2313" s="31" t="str">
        <f>Nonpt_src_summary!B2313</f>
        <v>Non-tribal</v>
      </c>
      <c r="C2313" s="31">
        <f>Nonpt_src_summary!E2313</f>
        <v>30</v>
      </c>
      <c r="D2313" s="31" t="str">
        <f>Nonpt_src_summary!F2313</f>
        <v>30083</v>
      </c>
      <c r="E2313" s="31" t="str">
        <f>Nonpt_src_summary!G2313</f>
        <v>2310021100</v>
      </c>
      <c r="F2313" s="31" t="str">
        <f>Nonpt_src_summary!H2313</f>
        <v>Nonpoint Heaters</v>
      </c>
      <c r="G2313" s="160">
        <f>Nonpt_src_summary!I2313</f>
        <v>9.4727199999999998E-2</v>
      </c>
      <c r="H2313" s="124">
        <f>Nonpt_src_summary!J2313</f>
        <v>8.9518800000000006E-3</v>
      </c>
      <c r="I2313" s="124">
        <f>Nonpt_src_summary!K2313</f>
        <v>0.13672000000000001</v>
      </c>
      <c r="J2313" s="124">
        <f>Nonpt_src_summary!L2313</f>
        <v>0</v>
      </c>
      <c r="K2313" s="125">
        <f>Nonpt_src_summary!M2313</f>
        <v>1.23699E-2</v>
      </c>
    </row>
    <row r="2314" spans="1:11">
      <c r="A2314" s="31" t="s">
        <v>151</v>
      </c>
      <c r="B2314" s="31" t="str">
        <f>Nonpt_src_summary!B2314</f>
        <v>Non-tribal</v>
      </c>
      <c r="C2314" s="31">
        <f>Nonpt_src_summary!E2314</f>
        <v>30</v>
      </c>
      <c r="D2314" s="31" t="str">
        <f>Nonpt_src_summary!F2314</f>
        <v>30083</v>
      </c>
      <c r="E2314" s="31" t="str">
        <f>Nonpt_src_summary!G2314</f>
        <v>2310023100</v>
      </c>
      <c r="F2314" s="31" t="str">
        <f>Nonpt_src_summary!H2314</f>
        <v>Nonpoint Heaters</v>
      </c>
      <c r="G2314" s="160">
        <f>Nonpt_src_summary!I2314</f>
        <v>0</v>
      </c>
      <c r="H2314" s="124">
        <f>Nonpt_src_summary!J2314</f>
        <v>0</v>
      </c>
      <c r="I2314" s="124">
        <f>Nonpt_src_summary!K2314</f>
        <v>0</v>
      </c>
      <c r="J2314" s="124">
        <f>Nonpt_src_summary!L2314</f>
        <v>0</v>
      </c>
      <c r="K2314" s="125">
        <f>Nonpt_src_summary!M2314</f>
        <v>0</v>
      </c>
    </row>
    <row r="2315" spans="1:11">
      <c r="A2315" s="31" t="s">
        <v>151</v>
      </c>
      <c r="B2315" s="31" t="str">
        <f>Nonpt_src_summary!B2315</f>
        <v>Non-tribal</v>
      </c>
      <c r="C2315" s="31">
        <f>Nonpt_src_summary!E2315</f>
        <v>30</v>
      </c>
      <c r="D2315" s="31" t="str">
        <f>Nonpt_src_summary!F2315</f>
        <v>30085</v>
      </c>
      <c r="E2315" s="31" t="str">
        <f>Nonpt_src_summary!G2315</f>
        <v>2310010100</v>
      </c>
      <c r="F2315" s="31" t="str">
        <f>Nonpt_src_summary!H2315</f>
        <v>Nonpoint Heaters</v>
      </c>
      <c r="G2315" s="160">
        <f>Nonpt_src_summary!I2315</f>
        <v>10.284369798657718</v>
      </c>
      <c r="H2315" s="124">
        <f>Nonpt_src_summary!J2315</f>
        <v>0.9718836577181208</v>
      </c>
      <c r="I2315" s="124">
        <f>Nonpt_src_summary!K2315</f>
        <v>14.84335100671141</v>
      </c>
      <c r="J2315" s="124">
        <f>Nonpt_src_summary!L2315</f>
        <v>0</v>
      </c>
      <c r="K2315" s="125">
        <f>Nonpt_src_summary!M2315</f>
        <v>1.3429713422818792</v>
      </c>
    </row>
    <row r="2316" spans="1:11">
      <c r="A2316" s="31" t="s">
        <v>151</v>
      </c>
      <c r="B2316" s="31" t="str">
        <f>Nonpt_src_summary!B2316</f>
        <v>Non-tribal</v>
      </c>
      <c r="C2316" s="31">
        <f>Nonpt_src_summary!E2316</f>
        <v>30</v>
      </c>
      <c r="D2316" s="31" t="str">
        <f>Nonpt_src_summary!F2316</f>
        <v>30085</v>
      </c>
      <c r="E2316" s="31" t="str">
        <f>Nonpt_src_summary!G2316</f>
        <v>2310021100</v>
      </c>
      <c r="F2316" s="31" t="str">
        <f>Nonpt_src_summary!H2316</f>
        <v>Nonpoint Heaters</v>
      </c>
      <c r="G2316" s="160">
        <f>Nonpt_src_summary!I2316</f>
        <v>0</v>
      </c>
      <c r="H2316" s="124">
        <f>Nonpt_src_summary!J2316</f>
        <v>0</v>
      </c>
      <c r="I2316" s="124">
        <f>Nonpt_src_summary!K2316</f>
        <v>0</v>
      </c>
      <c r="J2316" s="124">
        <f>Nonpt_src_summary!L2316</f>
        <v>0</v>
      </c>
      <c r="K2316" s="125">
        <f>Nonpt_src_summary!M2316</f>
        <v>0</v>
      </c>
    </row>
    <row r="2317" spans="1:11">
      <c r="A2317" s="31" t="s">
        <v>151</v>
      </c>
      <c r="B2317" s="31" t="str">
        <f>Nonpt_src_summary!B2317</f>
        <v>Non-tribal</v>
      </c>
      <c r="C2317" s="31">
        <f>Nonpt_src_summary!E2317</f>
        <v>30</v>
      </c>
      <c r="D2317" s="31" t="str">
        <f>Nonpt_src_summary!F2317</f>
        <v>30085</v>
      </c>
      <c r="E2317" s="31" t="str">
        <f>Nonpt_src_summary!G2317</f>
        <v>2310023100</v>
      </c>
      <c r="F2317" s="31" t="str">
        <f>Nonpt_src_summary!H2317</f>
        <v>Nonpoint Heaters</v>
      </c>
      <c r="G2317" s="160">
        <f>Nonpt_src_summary!I2317</f>
        <v>0</v>
      </c>
      <c r="H2317" s="124">
        <f>Nonpt_src_summary!J2317</f>
        <v>0</v>
      </c>
      <c r="I2317" s="124">
        <f>Nonpt_src_summary!K2317</f>
        <v>0</v>
      </c>
      <c r="J2317" s="124">
        <f>Nonpt_src_summary!L2317</f>
        <v>0</v>
      </c>
      <c r="K2317" s="125">
        <f>Nonpt_src_summary!M2317</f>
        <v>0</v>
      </c>
    </row>
    <row r="2318" spans="1:11">
      <c r="A2318" s="31" t="s">
        <v>151</v>
      </c>
      <c r="B2318" s="31" t="str">
        <f>Nonpt_src_summary!B2318</f>
        <v>Non-tribal</v>
      </c>
      <c r="C2318" s="31">
        <f>Nonpt_src_summary!E2318</f>
        <v>30</v>
      </c>
      <c r="D2318" s="31" t="str">
        <f>Nonpt_src_summary!F2318</f>
        <v>30091</v>
      </c>
      <c r="E2318" s="31" t="str">
        <f>Nonpt_src_summary!G2318</f>
        <v>2310010100</v>
      </c>
      <c r="F2318" s="31" t="str">
        <f>Nonpt_src_summary!H2318</f>
        <v>Nonpoint Heaters</v>
      </c>
      <c r="G2318" s="160">
        <f>Nonpt_src_summary!I2318</f>
        <v>8.9316609223300976</v>
      </c>
      <c r="H2318" s="124">
        <f>Nonpt_src_summary!J2318</f>
        <v>0.844057645631068</v>
      </c>
      <c r="I2318" s="124">
        <f>Nonpt_src_summary!K2318</f>
        <v>12.891016990291263</v>
      </c>
      <c r="J2318" s="124">
        <f>Nonpt_src_summary!L2318</f>
        <v>0</v>
      </c>
      <c r="K2318" s="125">
        <f>Nonpt_src_summary!M2318</f>
        <v>1.166330582524272</v>
      </c>
    </row>
    <row r="2319" spans="1:11">
      <c r="A2319" s="31" t="s">
        <v>151</v>
      </c>
      <c r="B2319" s="31" t="str">
        <f>Nonpt_src_summary!B2319</f>
        <v>Non-tribal</v>
      </c>
      <c r="C2319" s="31">
        <f>Nonpt_src_summary!E2319</f>
        <v>30</v>
      </c>
      <c r="D2319" s="31" t="str">
        <f>Nonpt_src_summary!F2319</f>
        <v>30091</v>
      </c>
      <c r="E2319" s="31" t="str">
        <f>Nonpt_src_summary!G2319</f>
        <v>2310021100</v>
      </c>
      <c r="F2319" s="31" t="str">
        <f>Nonpt_src_summary!H2319</f>
        <v>Nonpoint Heaters</v>
      </c>
      <c r="G2319" s="160">
        <f>Nonpt_src_summary!I2319</f>
        <v>0.18853432038834952</v>
      </c>
      <c r="H2319" s="124">
        <f>Nonpt_src_summary!J2319</f>
        <v>1.7816888349514563E-2</v>
      </c>
      <c r="I2319" s="124">
        <f>Nonpt_src_summary!K2319</f>
        <v>0.27211162621359219</v>
      </c>
      <c r="J2319" s="124">
        <f>Nonpt_src_summary!L2319</f>
        <v>0</v>
      </c>
      <c r="K2319" s="125">
        <f>Nonpt_src_summary!M2319</f>
        <v>2.4619703883495145E-2</v>
      </c>
    </row>
    <row r="2320" spans="1:11">
      <c r="A2320" s="31" t="s">
        <v>151</v>
      </c>
      <c r="B2320" s="31" t="str">
        <f>Nonpt_src_summary!B2320</f>
        <v>Non-tribal</v>
      </c>
      <c r="C2320" s="31">
        <f>Nonpt_src_summary!E2320</f>
        <v>30</v>
      </c>
      <c r="D2320" s="31" t="str">
        <f>Nonpt_src_summary!F2320</f>
        <v>30091</v>
      </c>
      <c r="E2320" s="31" t="str">
        <f>Nonpt_src_summary!G2320</f>
        <v>2310023100</v>
      </c>
      <c r="F2320" s="31" t="str">
        <f>Nonpt_src_summary!H2320</f>
        <v>Nonpoint Heaters</v>
      </c>
      <c r="G2320" s="160">
        <f>Nonpt_src_summary!I2320</f>
        <v>0</v>
      </c>
      <c r="H2320" s="124">
        <f>Nonpt_src_summary!J2320</f>
        <v>0</v>
      </c>
      <c r="I2320" s="124">
        <f>Nonpt_src_summary!K2320</f>
        <v>0</v>
      </c>
      <c r="J2320" s="124">
        <f>Nonpt_src_summary!L2320</f>
        <v>0</v>
      </c>
      <c r="K2320" s="125">
        <f>Nonpt_src_summary!M2320</f>
        <v>0</v>
      </c>
    </row>
    <row r="2321" spans="1:11">
      <c r="A2321" s="31" t="s">
        <v>151</v>
      </c>
      <c r="B2321" s="31" t="str">
        <f>Nonpt_src_summary!B2321</f>
        <v>Non-tribal</v>
      </c>
      <c r="C2321" s="31">
        <f>Nonpt_src_summary!E2321</f>
        <v>38</v>
      </c>
      <c r="D2321" s="31" t="str">
        <f>Nonpt_src_summary!F2321</f>
        <v>38087</v>
      </c>
      <c r="E2321" s="31" t="str">
        <f>Nonpt_src_summary!G2321</f>
        <v>2310010100</v>
      </c>
      <c r="F2321" s="31" t="str">
        <f>Nonpt_src_summary!H2321</f>
        <v>Nonpoint Heaters</v>
      </c>
      <c r="G2321" s="160">
        <f>Nonpt_src_summary!I2321</f>
        <v>0.92847199999999996</v>
      </c>
      <c r="H2321" s="124">
        <f>Nonpt_src_summary!J2321</f>
        <v>8.7742200000000006E-2</v>
      </c>
      <c r="I2321" s="124">
        <f>Nonpt_src_summary!K2321</f>
        <v>1.34006</v>
      </c>
      <c r="J2321" s="124">
        <f>Nonpt_src_summary!L2321</f>
        <v>0</v>
      </c>
      <c r="K2321" s="125">
        <f>Nonpt_src_summary!M2321</f>
        <v>0.121244</v>
      </c>
    </row>
    <row r="2322" spans="1:11">
      <c r="A2322" s="31" t="s">
        <v>151</v>
      </c>
      <c r="B2322" s="31" t="str">
        <f>Nonpt_src_summary!B2322</f>
        <v>Non-tribal</v>
      </c>
      <c r="C2322" s="31">
        <f>Nonpt_src_summary!E2322</f>
        <v>38</v>
      </c>
      <c r="D2322" s="31" t="str">
        <f>Nonpt_src_summary!F2322</f>
        <v>38087</v>
      </c>
      <c r="E2322" s="31" t="str">
        <f>Nonpt_src_summary!G2322</f>
        <v>2310021100</v>
      </c>
      <c r="F2322" s="31" t="str">
        <f>Nonpt_src_summary!H2322</f>
        <v>Nonpoint Heaters</v>
      </c>
      <c r="G2322" s="160">
        <f>Nonpt_src_summary!I2322</f>
        <v>0</v>
      </c>
      <c r="H2322" s="124">
        <f>Nonpt_src_summary!J2322</f>
        <v>0</v>
      </c>
      <c r="I2322" s="124">
        <f>Nonpt_src_summary!K2322</f>
        <v>0</v>
      </c>
      <c r="J2322" s="124">
        <f>Nonpt_src_summary!L2322</f>
        <v>0</v>
      </c>
      <c r="K2322" s="125">
        <f>Nonpt_src_summary!M2322</f>
        <v>0</v>
      </c>
    </row>
    <row r="2323" spans="1:11">
      <c r="A2323" s="31" t="s">
        <v>151</v>
      </c>
      <c r="B2323" s="31" t="str">
        <f>Nonpt_src_summary!B2323</f>
        <v>Non-tribal</v>
      </c>
      <c r="C2323" s="31">
        <f>Nonpt_src_summary!E2323</f>
        <v>38</v>
      </c>
      <c r="D2323" s="31" t="str">
        <f>Nonpt_src_summary!F2323</f>
        <v>38087</v>
      </c>
      <c r="E2323" s="31" t="str">
        <f>Nonpt_src_summary!G2323</f>
        <v>2310023100</v>
      </c>
      <c r="F2323" s="31" t="str">
        <f>Nonpt_src_summary!H2323</f>
        <v>Nonpoint Heaters</v>
      </c>
      <c r="G2323" s="160">
        <f>Nonpt_src_summary!I2323</f>
        <v>0</v>
      </c>
      <c r="H2323" s="124">
        <f>Nonpt_src_summary!J2323</f>
        <v>0</v>
      </c>
      <c r="I2323" s="124">
        <f>Nonpt_src_summary!K2323</f>
        <v>0</v>
      </c>
      <c r="J2323" s="124">
        <f>Nonpt_src_summary!L2323</f>
        <v>0</v>
      </c>
      <c r="K2323" s="125">
        <f>Nonpt_src_summary!M2323</f>
        <v>0</v>
      </c>
    </row>
    <row r="2324" spans="1:11">
      <c r="A2324" s="31" t="s">
        <v>151</v>
      </c>
      <c r="B2324" s="31" t="str">
        <f>Nonpt_src_summary!B2324</f>
        <v>Non-tribal</v>
      </c>
      <c r="C2324" s="31">
        <f>Nonpt_src_summary!E2324</f>
        <v>38</v>
      </c>
      <c r="D2324" s="31" t="str">
        <f>Nonpt_src_summary!F2324</f>
        <v>38089</v>
      </c>
      <c r="E2324" s="31" t="str">
        <f>Nonpt_src_summary!G2324</f>
        <v>2310010100</v>
      </c>
      <c r="F2324" s="31" t="str">
        <f>Nonpt_src_summary!H2324</f>
        <v>Nonpoint Heaters</v>
      </c>
      <c r="G2324" s="160">
        <f>Nonpt_src_summary!I2324</f>
        <v>11.812200000000001</v>
      </c>
      <c r="H2324" s="124">
        <f>Nonpt_src_summary!J2324</f>
        <v>1.1162799999999999</v>
      </c>
      <c r="I2324" s="124">
        <f>Nonpt_src_summary!K2324</f>
        <v>17.0486</v>
      </c>
      <c r="J2324" s="124">
        <f>Nonpt_src_summary!L2324</f>
        <v>0</v>
      </c>
      <c r="K2324" s="125">
        <f>Nonpt_src_summary!M2324</f>
        <v>1.5424899999999999</v>
      </c>
    </row>
    <row r="2325" spans="1:11">
      <c r="A2325" s="31" t="s">
        <v>151</v>
      </c>
      <c r="B2325" s="31" t="str">
        <f>Nonpt_src_summary!B2325</f>
        <v>Non-tribal</v>
      </c>
      <c r="C2325" s="31">
        <f>Nonpt_src_summary!E2325</f>
        <v>38</v>
      </c>
      <c r="D2325" s="31" t="str">
        <f>Nonpt_src_summary!F2325</f>
        <v>38089</v>
      </c>
      <c r="E2325" s="31" t="str">
        <f>Nonpt_src_summary!G2325</f>
        <v>2310021100</v>
      </c>
      <c r="F2325" s="31" t="str">
        <f>Nonpt_src_summary!H2325</f>
        <v>Nonpoint Heaters</v>
      </c>
      <c r="G2325" s="160">
        <f>Nonpt_src_summary!I2325</f>
        <v>0.18945400000000001</v>
      </c>
      <c r="H2325" s="124">
        <f>Nonpt_src_summary!J2325</f>
        <v>1.7903800000000001E-2</v>
      </c>
      <c r="I2325" s="124">
        <f>Nonpt_src_summary!K2325</f>
        <v>0.27343899999999999</v>
      </c>
      <c r="J2325" s="124">
        <f>Nonpt_src_summary!L2325</f>
        <v>0</v>
      </c>
      <c r="K2325" s="125">
        <f>Nonpt_src_summary!M2325</f>
        <v>2.4739799999999999E-2</v>
      </c>
    </row>
    <row r="2326" spans="1:11">
      <c r="A2326" s="31" t="s">
        <v>151</v>
      </c>
      <c r="B2326" s="31" t="str">
        <f>Nonpt_src_summary!B2326</f>
        <v>Non-tribal</v>
      </c>
      <c r="C2326" s="31">
        <f>Nonpt_src_summary!E2326</f>
        <v>38</v>
      </c>
      <c r="D2326" s="31" t="str">
        <f>Nonpt_src_summary!F2326</f>
        <v>38089</v>
      </c>
      <c r="E2326" s="31" t="str">
        <f>Nonpt_src_summary!G2326</f>
        <v>2310023100</v>
      </c>
      <c r="F2326" s="31" t="str">
        <f>Nonpt_src_summary!H2326</f>
        <v>Nonpoint Heaters</v>
      </c>
      <c r="G2326" s="160">
        <f>Nonpt_src_summary!I2326</f>
        <v>0</v>
      </c>
      <c r="H2326" s="124">
        <f>Nonpt_src_summary!J2326</f>
        <v>0</v>
      </c>
      <c r="I2326" s="124">
        <f>Nonpt_src_summary!K2326</f>
        <v>0</v>
      </c>
      <c r="J2326" s="124">
        <f>Nonpt_src_summary!L2326</f>
        <v>0</v>
      </c>
      <c r="K2326" s="125">
        <f>Nonpt_src_summary!M2326</f>
        <v>0</v>
      </c>
    </row>
    <row r="2327" spans="1:11">
      <c r="A2327" s="31" t="s">
        <v>151</v>
      </c>
      <c r="B2327" s="31" t="str">
        <f>Nonpt_src_summary!B2327</f>
        <v>Non-tribal</v>
      </c>
      <c r="C2327" s="31">
        <f>Nonpt_src_summary!E2327</f>
        <v>30</v>
      </c>
      <c r="D2327" s="31" t="str">
        <f>Nonpt_src_summary!F2327</f>
        <v>30105</v>
      </c>
      <c r="E2327" s="31" t="str">
        <f>Nonpt_src_summary!G2327</f>
        <v>2310010100</v>
      </c>
      <c r="F2327" s="31" t="str">
        <f>Nonpt_src_summary!H2327</f>
        <v>Nonpoint Heaters</v>
      </c>
      <c r="G2327" s="160">
        <f>Nonpt_src_summary!I2327</f>
        <v>0</v>
      </c>
      <c r="H2327" s="124">
        <f>Nonpt_src_summary!J2327</f>
        <v>0</v>
      </c>
      <c r="I2327" s="124">
        <f>Nonpt_src_summary!K2327</f>
        <v>0</v>
      </c>
      <c r="J2327" s="124">
        <f>Nonpt_src_summary!L2327</f>
        <v>0</v>
      </c>
      <c r="K2327" s="125">
        <f>Nonpt_src_summary!M2327</f>
        <v>0</v>
      </c>
    </row>
    <row r="2328" spans="1:11">
      <c r="A2328" s="31" t="s">
        <v>151</v>
      </c>
      <c r="B2328" s="31" t="str">
        <f>Nonpt_src_summary!B2328</f>
        <v>Non-tribal</v>
      </c>
      <c r="C2328" s="31">
        <f>Nonpt_src_summary!E2328</f>
        <v>30</v>
      </c>
      <c r="D2328" s="31" t="str">
        <f>Nonpt_src_summary!F2328</f>
        <v>30105</v>
      </c>
      <c r="E2328" s="31" t="str">
        <f>Nonpt_src_summary!G2328</f>
        <v>2310021100</v>
      </c>
      <c r="F2328" s="31" t="str">
        <f>Nonpt_src_summary!H2328</f>
        <v>Nonpoint Heaters</v>
      </c>
      <c r="G2328" s="160">
        <f>Nonpt_src_summary!I2328</f>
        <v>13.3565</v>
      </c>
      <c r="H2328" s="124">
        <f>Nonpt_src_summary!J2328</f>
        <v>1.2622199999999999</v>
      </c>
      <c r="I2328" s="124">
        <f>Nonpt_src_summary!K2328</f>
        <v>19.2775</v>
      </c>
      <c r="J2328" s="124">
        <f>Nonpt_src_summary!L2328</f>
        <v>0</v>
      </c>
      <c r="K2328" s="125">
        <f>Nonpt_src_summary!M2328</f>
        <v>1.7441500000000001</v>
      </c>
    </row>
    <row r="2329" spans="1:11">
      <c r="A2329" s="31" t="s">
        <v>151</v>
      </c>
      <c r="B2329" s="31" t="str">
        <f>Nonpt_src_summary!B2329</f>
        <v>Non-tribal</v>
      </c>
      <c r="C2329" s="31">
        <f>Nonpt_src_summary!E2329</f>
        <v>30</v>
      </c>
      <c r="D2329" s="31" t="str">
        <f>Nonpt_src_summary!F2329</f>
        <v>30105</v>
      </c>
      <c r="E2329" s="31" t="str">
        <f>Nonpt_src_summary!G2329</f>
        <v>2310023100</v>
      </c>
      <c r="F2329" s="31" t="str">
        <f>Nonpt_src_summary!H2329</f>
        <v>Nonpoint Heaters</v>
      </c>
      <c r="G2329" s="160">
        <f>Nonpt_src_summary!I2329</f>
        <v>0</v>
      </c>
      <c r="H2329" s="124">
        <f>Nonpt_src_summary!J2329</f>
        <v>0</v>
      </c>
      <c r="I2329" s="124">
        <f>Nonpt_src_summary!K2329</f>
        <v>0</v>
      </c>
      <c r="J2329" s="124">
        <f>Nonpt_src_summary!L2329</f>
        <v>0</v>
      </c>
      <c r="K2329" s="125">
        <f>Nonpt_src_summary!M2329</f>
        <v>0</v>
      </c>
    </row>
    <row r="2330" spans="1:11">
      <c r="A2330" s="31" t="s">
        <v>151</v>
      </c>
      <c r="B2330" s="31" t="str">
        <f>Nonpt_src_summary!B2330</f>
        <v>Non-tribal</v>
      </c>
      <c r="C2330" s="31">
        <f>Nonpt_src_summary!E2330</f>
        <v>38</v>
      </c>
      <c r="D2330" s="31" t="str">
        <f>Nonpt_src_summary!F2330</f>
        <v>38101</v>
      </c>
      <c r="E2330" s="31" t="str">
        <f>Nonpt_src_summary!G2330</f>
        <v>2310010100</v>
      </c>
      <c r="F2330" s="31" t="str">
        <f>Nonpt_src_summary!H2330</f>
        <v>Nonpoint Heaters</v>
      </c>
      <c r="G2330" s="160">
        <f>Nonpt_src_summary!I2330</f>
        <v>0.56740000000000002</v>
      </c>
      <c r="H2330" s="124">
        <f>Nonpt_src_summary!J2330</f>
        <v>5.36202E-2</v>
      </c>
      <c r="I2330" s="124">
        <f>Nonpt_src_summary!K2330</f>
        <v>0.81892699999999996</v>
      </c>
      <c r="J2330" s="124">
        <f>Nonpt_src_summary!L2330</f>
        <v>0</v>
      </c>
      <c r="K2330" s="125">
        <f>Nonpt_src_summary!M2330</f>
        <v>7.4093400000000004E-2</v>
      </c>
    </row>
    <row r="2331" spans="1:11">
      <c r="A2331" s="31" t="s">
        <v>151</v>
      </c>
      <c r="B2331" s="31" t="str">
        <f>Nonpt_src_summary!B2331</f>
        <v>Non-tribal</v>
      </c>
      <c r="C2331" s="31">
        <f>Nonpt_src_summary!E2331</f>
        <v>38</v>
      </c>
      <c r="D2331" s="31" t="str">
        <f>Nonpt_src_summary!F2331</f>
        <v>38101</v>
      </c>
      <c r="E2331" s="31" t="str">
        <f>Nonpt_src_summary!G2331</f>
        <v>2310021100</v>
      </c>
      <c r="F2331" s="31" t="str">
        <f>Nonpt_src_summary!H2331</f>
        <v>Nonpoint Heaters</v>
      </c>
      <c r="G2331" s="160">
        <f>Nonpt_src_summary!I2331</f>
        <v>0</v>
      </c>
      <c r="H2331" s="124">
        <f>Nonpt_src_summary!J2331</f>
        <v>0</v>
      </c>
      <c r="I2331" s="124">
        <f>Nonpt_src_summary!K2331</f>
        <v>0</v>
      </c>
      <c r="J2331" s="124">
        <f>Nonpt_src_summary!L2331</f>
        <v>0</v>
      </c>
      <c r="K2331" s="125">
        <f>Nonpt_src_summary!M2331</f>
        <v>0</v>
      </c>
    </row>
    <row r="2332" spans="1:11">
      <c r="A2332" s="31" t="s">
        <v>151</v>
      </c>
      <c r="B2332" s="31" t="str">
        <f>Nonpt_src_summary!B2332</f>
        <v>Non-tribal</v>
      </c>
      <c r="C2332" s="31">
        <f>Nonpt_src_summary!E2332</f>
        <v>38</v>
      </c>
      <c r="D2332" s="31" t="str">
        <f>Nonpt_src_summary!F2332</f>
        <v>38101</v>
      </c>
      <c r="E2332" s="31" t="str">
        <f>Nonpt_src_summary!G2332</f>
        <v>2310023100</v>
      </c>
      <c r="F2332" s="31" t="str">
        <f>Nonpt_src_summary!H2332</f>
        <v>Nonpoint Heaters</v>
      </c>
      <c r="G2332" s="160">
        <f>Nonpt_src_summary!I2332</f>
        <v>0</v>
      </c>
      <c r="H2332" s="124">
        <f>Nonpt_src_summary!J2332</f>
        <v>0</v>
      </c>
      <c r="I2332" s="124">
        <f>Nonpt_src_summary!K2332</f>
        <v>0</v>
      </c>
      <c r="J2332" s="124">
        <f>Nonpt_src_summary!L2332</f>
        <v>0</v>
      </c>
      <c r="K2332" s="125">
        <f>Nonpt_src_summary!M2332</f>
        <v>0</v>
      </c>
    </row>
    <row r="2333" spans="1:11">
      <c r="A2333" s="31" t="s">
        <v>151</v>
      </c>
      <c r="B2333" s="31" t="str">
        <f>Nonpt_src_summary!B2333</f>
        <v>Non-tribal</v>
      </c>
      <c r="C2333" s="31">
        <f>Nonpt_src_summary!E2333</f>
        <v>30</v>
      </c>
      <c r="D2333" s="31" t="str">
        <f>Nonpt_src_summary!F2333</f>
        <v>30109</v>
      </c>
      <c r="E2333" s="31" t="str">
        <f>Nonpt_src_summary!G2333</f>
        <v>2310010100</v>
      </c>
      <c r="F2333" s="31" t="str">
        <f>Nonpt_src_summary!H2333</f>
        <v>Nonpoint Heaters</v>
      </c>
      <c r="G2333" s="160">
        <f>Nonpt_src_summary!I2333</f>
        <v>4.4360299999999997</v>
      </c>
      <c r="H2333" s="124">
        <f>Nonpt_src_summary!J2333</f>
        <v>0.419213</v>
      </c>
      <c r="I2333" s="124">
        <f>Nonpt_src_summary!K2333</f>
        <v>6.40252</v>
      </c>
      <c r="J2333" s="124">
        <f>Nonpt_src_summary!L2333</f>
        <v>0</v>
      </c>
      <c r="K2333" s="125">
        <f>Nonpt_src_summary!M2333</f>
        <v>0.57927600000000001</v>
      </c>
    </row>
    <row r="2334" spans="1:11">
      <c r="A2334" s="31" t="s">
        <v>151</v>
      </c>
      <c r="B2334" s="31" t="str">
        <f>Nonpt_src_summary!B2334</f>
        <v>Non-tribal</v>
      </c>
      <c r="C2334" s="31">
        <f>Nonpt_src_summary!E2334</f>
        <v>30</v>
      </c>
      <c r="D2334" s="31" t="str">
        <f>Nonpt_src_summary!F2334</f>
        <v>30109</v>
      </c>
      <c r="E2334" s="31" t="str">
        <f>Nonpt_src_summary!G2334</f>
        <v>2310021100</v>
      </c>
      <c r="F2334" s="31" t="str">
        <f>Nonpt_src_summary!H2334</f>
        <v>Nonpoint Heaters</v>
      </c>
      <c r="G2334" s="160">
        <f>Nonpt_src_summary!I2334</f>
        <v>2.5576400000000001</v>
      </c>
      <c r="H2334" s="124">
        <f>Nonpt_src_summary!J2334</f>
        <v>0.241701</v>
      </c>
      <c r="I2334" s="124">
        <f>Nonpt_src_summary!K2334</f>
        <v>3.69143</v>
      </c>
      <c r="J2334" s="124">
        <f>Nonpt_src_summary!L2334</f>
        <v>0</v>
      </c>
      <c r="K2334" s="125">
        <f>Nonpt_src_summary!M2334</f>
        <v>0.33398699999999998</v>
      </c>
    </row>
    <row r="2335" spans="1:11">
      <c r="A2335" s="31" t="s">
        <v>151</v>
      </c>
      <c r="B2335" s="31" t="str">
        <f>Nonpt_src_summary!B2335</f>
        <v>Non-tribal</v>
      </c>
      <c r="C2335" s="31">
        <f>Nonpt_src_summary!E2335</f>
        <v>30</v>
      </c>
      <c r="D2335" s="31" t="str">
        <f>Nonpt_src_summary!F2335</f>
        <v>30109</v>
      </c>
      <c r="E2335" s="31" t="str">
        <f>Nonpt_src_summary!G2335</f>
        <v>2310023100</v>
      </c>
      <c r="F2335" s="31" t="str">
        <f>Nonpt_src_summary!H2335</f>
        <v>Nonpoint Heaters</v>
      </c>
      <c r="G2335" s="160">
        <f>Nonpt_src_summary!I2335</f>
        <v>0</v>
      </c>
      <c r="H2335" s="124">
        <f>Nonpt_src_summary!J2335</f>
        <v>0</v>
      </c>
      <c r="I2335" s="124">
        <f>Nonpt_src_summary!K2335</f>
        <v>0</v>
      </c>
      <c r="J2335" s="124">
        <f>Nonpt_src_summary!L2335</f>
        <v>0</v>
      </c>
      <c r="K2335" s="125">
        <f>Nonpt_src_summary!M2335</f>
        <v>0</v>
      </c>
    </row>
    <row r="2336" spans="1:11">
      <c r="A2336" s="31" t="s">
        <v>151</v>
      </c>
      <c r="B2336" s="31" t="str">
        <f>Nonpt_src_summary!B2336</f>
        <v>Non-tribal</v>
      </c>
      <c r="C2336" s="31">
        <f>Nonpt_src_summary!E2336</f>
        <v>38</v>
      </c>
      <c r="D2336" s="31" t="str">
        <f>Nonpt_src_summary!F2336</f>
        <v>38105</v>
      </c>
      <c r="E2336" s="31" t="str">
        <f>Nonpt_src_summary!G2336</f>
        <v>2310010100</v>
      </c>
      <c r="F2336" s="31" t="str">
        <f>Nonpt_src_summary!H2336</f>
        <v>Nonpoint Heaters</v>
      </c>
      <c r="G2336" s="160">
        <f>Nonpt_src_summary!I2336</f>
        <v>83.304599999999994</v>
      </c>
      <c r="H2336" s="124">
        <f>Nonpt_src_summary!J2336</f>
        <v>7.8724299999999996</v>
      </c>
      <c r="I2336" s="124">
        <f>Nonpt_src_summary!K2336</f>
        <v>120.233</v>
      </c>
      <c r="J2336" s="124">
        <f>Nonpt_src_summary!L2336</f>
        <v>0</v>
      </c>
      <c r="K2336" s="125">
        <f>Nonpt_src_summary!M2336</f>
        <v>10.878299999999999</v>
      </c>
    </row>
    <row r="2337" spans="1:11">
      <c r="A2337" s="31" t="s">
        <v>151</v>
      </c>
      <c r="B2337" s="31" t="str">
        <f>Nonpt_src_summary!B2337</f>
        <v>Non-tribal</v>
      </c>
      <c r="C2337" s="31">
        <f>Nonpt_src_summary!E2337</f>
        <v>38</v>
      </c>
      <c r="D2337" s="31" t="str">
        <f>Nonpt_src_summary!F2337</f>
        <v>38105</v>
      </c>
      <c r="E2337" s="31" t="str">
        <f>Nonpt_src_summary!G2337</f>
        <v>2310021100</v>
      </c>
      <c r="F2337" s="31" t="str">
        <f>Nonpt_src_summary!H2337</f>
        <v>Nonpoint Heaters</v>
      </c>
      <c r="G2337" s="160">
        <f>Nonpt_src_summary!I2337</f>
        <v>0.473636</v>
      </c>
      <c r="H2337" s="124">
        <f>Nonpt_src_summary!J2337</f>
        <v>4.4759399999999998E-2</v>
      </c>
      <c r="I2337" s="124">
        <f>Nonpt_src_summary!K2337</f>
        <v>0.68359800000000004</v>
      </c>
      <c r="J2337" s="124">
        <f>Nonpt_src_summary!L2337</f>
        <v>0</v>
      </c>
      <c r="K2337" s="125">
        <f>Nonpt_src_summary!M2337</f>
        <v>6.1849399999999999E-2</v>
      </c>
    </row>
    <row r="2338" spans="1:11">
      <c r="A2338" s="31" t="s">
        <v>151</v>
      </c>
      <c r="B2338" s="31" t="str">
        <f>Nonpt_src_summary!B2338</f>
        <v>Non-tribal</v>
      </c>
      <c r="C2338" s="31">
        <f>Nonpt_src_summary!E2338</f>
        <v>38</v>
      </c>
      <c r="D2338" s="31" t="str">
        <f>Nonpt_src_summary!F2338</f>
        <v>38105</v>
      </c>
      <c r="E2338" s="31" t="str">
        <f>Nonpt_src_summary!G2338</f>
        <v>2310023100</v>
      </c>
      <c r="F2338" s="31" t="str">
        <f>Nonpt_src_summary!H2338</f>
        <v>Nonpoint Heaters</v>
      </c>
      <c r="G2338" s="160">
        <f>Nonpt_src_summary!I2338</f>
        <v>0</v>
      </c>
      <c r="H2338" s="124">
        <f>Nonpt_src_summary!J2338</f>
        <v>0</v>
      </c>
      <c r="I2338" s="124">
        <f>Nonpt_src_summary!K2338</f>
        <v>0</v>
      </c>
      <c r="J2338" s="124">
        <f>Nonpt_src_summary!L2338</f>
        <v>0</v>
      </c>
      <c r="K2338" s="125">
        <f>Nonpt_src_summary!M2338</f>
        <v>0</v>
      </c>
    </row>
    <row r="2339" spans="1:11">
      <c r="A2339" s="31" t="s">
        <v>151</v>
      </c>
      <c r="B2339" s="31" t="str">
        <f>Nonpt_src_summary!B2339</f>
        <v>Non-tribal</v>
      </c>
      <c r="C2339" s="31">
        <f>Nonpt_src_summary!E2339</f>
        <v>38</v>
      </c>
      <c r="D2339" s="31" t="str">
        <f>Nonpt_src_summary!F2339</f>
        <v>38007</v>
      </c>
      <c r="E2339" s="31" t="str">
        <f>Nonpt_src_summary!G2339</f>
        <v>2310000660</v>
      </c>
      <c r="F2339" s="31" t="str">
        <f>Nonpt_src_summary!H2339</f>
        <v>Completions</v>
      </c>
      <c r="G2339" s="160">
        <f>Nonpt_src_summary!I2339</f>
        <v>63.177</v>
      </c>
      <c r="H2339" s="124">
        <f>Nonpt_src_summary!J2339</f>
        <v>3.9871599999999998</v>
      </c>
      <c r="I2339" s="124">
        <f>Nonpt_src_summary!K2339</f>
        <v>14.280099999999999</v>
      </c>
      <c r="J2339" s="124">
        <f>Nonpt_src_summary!L2339</f>
        <v>0.108347</v>
      </c>
      <c r="K2339" s="125">
        <f>Nonpt_src_summary!M2339</f>
        <v>2.45947</v>
      </c>
    </row>
    <row r="2340" spans="1:11">
      <c r="A2340" s="31" t="s">
        <v>151</v>
      </c>
      <c r="B2340" s="31" t="str">
        <f>Nonpt_src_summary!B2340</f>
        <v>Non-tribal</v>
      </c>
      <c r="C2340" s="31">
        <f>Nonpt_src_summary!E2340</f>
        <v>38</v>
      </c>
      <c r="D2340" s="31" t="str">
        <f>Nonpt_src_summary!F2340</f>
        <v>38009</v>
      </c>
      <c r="E2340" s="31" t="str">
        <f>Nonpt_src_summary!G2340</f>
        <v>2310000660</v>
      </c>
      <c r="F2340" s="31" t="str">
        <f>Nonpt_src_summary!H2340</f>
        <v>Completions</v>
      </c>
      <c r="G2340" s="160">
        <f>Nonpt_src_summary!I2340</f>
        <v>143.20099999999999</v>
      </c>
      <c r="H2340" s="124">
        <f>Nonpt_src_summary!J2340</f>
        <v>9.0375599999999991</v>
      </c>
      <c r="I2340" s="124">
        <f>Nonpt_src_summary!K2340</f>
        <v>32.368200000000002</v>
      </c>
      <c r="J2340" s="124">
        <f>Nonpt_src_summary!L2340</f>
        <v>0.245586</v>
      </c>
      <c r="K2340" s="125">
        <f>Nonpt_src_summary!M2340</f>
        <v>5.5747999999999998</v>
      </c>
    </row>
    <row r="2341" spans="1:11">
      <c r="A2341" s="31" t="s">
        <v>151</v>
      </c>
      <c r="B2341" s="31" t="str">
        <f>Nonpt_src_summary!B2341</f>
        <v>Non-tribal</v>
      </c>
      <c r="C2341" s="31">
        <f>Nonpt_src_summary!E2341</f>
        <v>38</v>
      </c>
      <c r="D2341" s="31" t="str">
        <f>Nonpt_src_summary!F2341</f>
        <v>38011</v>
      </c>
      <c r="E2341" s="31" t="str">
        <f>Nonpt_src_summary!G2341</f>
        <v>2310000660</v>
      </c>
      <c r="F2341" s="31" t="str">
        <f>Nonpt_src_summary!H2341</f>
        <v>Completions</v>
      </c>
      <c r="G2341" s="160">
        <f>Nonpt_src_summary!I2341</f>
        <v>14.741300000000001</v>
      </c>
      <c r="H2341" s="124">
        <f>Nonpt_src_summary!J2341</f>
        <v>0.930338</v>
      </c>
      <c r="I2341" s="124">
        <f>Nonpt_src_summary!K2341</f>
        <v>3.33202</v>
      </c>
      <c r="J2341" s="124">
        <f>Nonpt_src_summary!L2341</f>
        <v>2.5280899999999999E-2</v>
      </c>
      <c r="K2341" s="125">
        <f>Nonpt_src_summary!M2341</f>
        <v>0.57387699999999997</v>
      </c>
    </row>
    <row r="2342" spans="1:11">
      <c r="A2342" s="31" t="s">
        <v>151</v>
      </c>
      <c r="B2342" s="31" t="str">
        <f>Nonpt_src_summary!B2342</f>
        <v>Non-tribal</v>
      </c>
      <c r="C2342" s="31">
        <f>Nonpt_src_summary!E2342</f>
        <v>38</v>
      </c>
      <c r="D2342" s="31" t="str">
        <f>Nonpt_src_summary!F2342</f>
        <v>38013</v>
      </c>
      <c r="E2342" s="31" t="str">
        <f>Nonpt_src_summary!G2342</f>
        <v>2310000660</v>
      </c>
      <c r="F2342" s="31" t="str">
        <f>Nonpt_src_summary!H2342</f>
        <v>Completions</v>
      </c>
      <c r="G2342" s="160">
        <f>Nonpt_src_summary!I2342</f>
        <v>105.295</v>
      </c>
      <c r="H2342" s="124">
        <f>Nonpt_src_summary!J2342</f>
        <v>6.64527</v>
      </c>
      <c r="I2342" s="124">
        <f>Nonpt_src_summary!K2342</f>
        <v>23.8002</v>
      </c>
      <c r="J2342" s="124">
        <f>Nonpt_src_summary!L2342</f>
        <v>0.18057799999999999</v>
      </c>
      <c r="K2342" s="125">
        <f>Nonpt_src_summary!M2342</f>
        <v>4.0991200000000001</v>
      </c>
    </row>
    <row r="2343" spans="1:11">
      <c r="A2343" s="31" t="s">
        <v>151</v>
      </c>
      <c r="B2343" s="31" t="str">
        <f>Nonpt_src_summary!B2343</f>
        <v>Non-tribal</v>
      </c>
      <c r="C2343" s="31">
        <f>Nonpt_src_summary!E2343</f>
        <v>30</v>
      </c>
      <c r="D2343" s="31" t="str">
        <f>Nonpt_src_summary!F2343</f>
        <v>30021</v>
      </c>
      <c r="E2343" s="31" t="str">
        <f>Nonpt_src_summary!G2343</f>
        <v>2310000660</v>
      </c>
      <c r="F2343" s="31" t="str">
        <f>Nonpt_src_summary!H2343</f>
        <v>Completions</v>
      </c>
      <c r="G2343" s="160">
        <f>Nonpt_src_summary!I2343</f>
        <v>0</v>
      </c>
      <c r="H2343" s="124">
        <f>Nonpt_src_summary!J2343</f>
        <v>0</v>
      </c>
      <c r="I2343" s="124">
        <f>Nonpt_src_summary!K2343</f>
        <v>0</v>
      </c>
      <c r="J2343" s="124">
        <f>Nonpt_src_summary!L2343</f>
        <v>0</v>
      </c>
      <c r="K2343" s="125">
        <f>Nonpt_src_summary!M2343</f>
        <v>0</v>
      </c>
    </row>
    <row r="2344" spans="1:11">
      <c r="A2344" s="31" t="s">
        <v>151</v>
      </c>
      <c r="B2344" s="31" t="str">
        <f>Nonpt_src_summary!B2344</f>
        <v>Non-tribal</v>
      </c>
      <c r="C2344" s="31">
        <f>Nonpt_src_summary!E2344</f>
        <v>38</v>
      </c>
      <c r="D2344" s="31" t="str">
        <f>Nonpt_src_summary!F2344</f>
        <v>38023</v>
      </c>
      <c r="E2344" s="31" t="str">
        <f>Nonpt_src_summary!G2344</f>
        <v>2310000660</v>
      </c>
      <c r="F2344" s="31" t="str">
        <f>Nonpt_src_summary!H2344</f>
        <v>Completions</v>
      </c>
      <c r="G2344" s="160">
        <f>Nonpt_src_summary!I2344</f>
        <v>277.97899999999998</v>
      </c>
      <c r="H2344" s="124">
        <f>Nonpt_src_summary!J2344</f>
        <v>17.543500000000002</v>
      </c>
      <c r="I2344" s="124">
        <f>Nonpt_src_summary!K2344</f>
        <v>62.8324</v>
      </c>
      <c r="J2344" s="124">
        <f>Nonpt_src_summary!L2344</f>
        <v>0.47672599999999998</v>
      </c>
      <c r="K2344" s="125">
        <f>Nonpt_src_summary!M2344</f>
        <v>10.8217</v>
      </c>
    </row>
    <row r="2345" spans="1:11">
      <c r="A2345" s="31" t="s">
        <v>151</v>
      </c>
      <c r="B2345" s="31" t="str">
        <f>Nonpt_src_summary!B2345</f>
        <v>Non-tribal</v>
      </c>
      <c r="C2345" s="31">
        <f>Nonpt_src_summary!E2345</f>
        <v>38</v>
      </c>
      <c r="D2345" s="31" t="str">
        <f>Nonpt_src_summary!F2345</f>
        <v>38025</v>
      </c>
      <c r="E2345" s="31" t="str">
        <f>Nonpt_src_summary!G2345</f>
        <v>2310000660</v>
      </c>
      <c r="F2345" s="31" t="str">
        <f>Nonpt_src_summary!H2345</f>
        <v>Completions</v>
      </c>
      <c r="G2345" s="160">
        <f>Nonpt_src_summary!I2345</f>
        <v>402.72675074183974</v>
      </c>
      <c r="H2345" s="124">
        <f>Nonpt_src_summary!J2345</f>
        <v>25.416441543026703</v>
      </c>
      <c r="I2345" s="124">
        <f>Nonpt_src_summary!K2345</f>
        <v>91.029658753709199</v>
      </c>
      <c r="J2345" s="124">
        <f>Nonpt_src_summary!L2345</f>
        <v>0.69066474777448061</v>
      </c>
      <c r="K2345" s="125">
        <f>Nonpt_src_summary!M2345</f>
        <v>15.678091097922849</v>
      </c>
    </row>
    <row r="2346" spans="1:11">
      <c r="A2346" s="31" t="s">
        <v>151</v>
      </c>
      <c r="B2346" s="31" t="str">
        <f>Nonpt_src_summary!B2346</f>
        <v>Non-tribal</v>
      </c>
      <c r="C2346" s="31">
        <f>Nonpt_src_summary!E2346</f>
        <v>30</v>
      </c>
      <c r="D2346" s="31" t="str">
        <f>Nonpt_src_summary!F2346</f>
        <v>30025</v>
      </c>
      <c r="E2346" s="31" t="str">
        <f>Nonpt_src_summary!G2346</f>
        <v>2310000660</v>
      </c>
      <c r="F2346" s="31" t="str">
        <f>Nonpt_src_summary!H2346</f>
        <v>Completions</v>
      </c>
      <c r="G2346" s="160">
        <f>Nonpt_src_summary!I2346</f>
        <v>6.3177000000000003</v>
      </c>
      <c r="H2346" s="124">
        <f>Nonpt_src_summary!J2346</f>
        <v>0.39871600000000001</v>
      </c>
      <c r="I2346" s="124">
        <f>Nonpt_src_summary!K2346</f>
        <v>1.42801</v>
      </c>
      <c r="J2346" s="124">
        <f>Nonpt_src_summary!L2346</f>
        <v>1.0834699999999999E-2</v>
      </c>
      <c r="K2346" s="125">
        <f>Nonpt_src_summary!M2346</f>
        <v>0.245947</v>
      </c>
    </row>
    <row r="2347" spans="1:11">
      <c r="A2347" s="31" t="s">
        <v>151</v>
      </c>
      <c r="B2347" s="31" t="str">
        <f>Nonpt_src_summary!B2347</f>
        <v>Non-tribal</v>
      </c>
      <c r="C2347" s="31">
        <f>Nonpt_src_summary!E2347</f>
        <v>38</v>
      </c>
      <c r="D2347" s="31" t="str">
        <f>Nonpt_src_summary!F2347</f>
        <v>38033</v>
      </c>
      <c r="E2347" s="31" t="str">
        <f>Nonpt_src_summary!G2347</f>
        <v>2310000660</v>
      </c>
      <c r="F2347" s="31" t="str">
        <f>Nonpt_src_summary!H2347</f>
        <v>Completions</v>
      </c>
      <c r="G2347" s="160">
        <f>Nonpt_src_summary!I2347</f>
        <v>4.2118000000000002</v>
      </c>
      <c r="H2347" s="124">
        <f>Nonpt_src_summary!J2347</f>
        <v>0.26581100000000002</v>
      </c>
      <c r="I2347" s="124">
        <f>Nonpt_src_summary!K2347</f>
        <v>0.95200700000000005</v>
      </c>
      <c r="J2347" s="124">
        <f>Nonpt_src_summary!L2347</f>
        <v>7.2231200000000004E-3</v>
      </c>
      <c r="K2347" s="125">
        <f>Nonpt_src_summary!M2347</f>
        <v>0.163965</v>
      </c>
    </row>
    <row r="2348" spans="1:11">
      <c r="A2348" s="31" t="s">
        <v>151</v>
      </c>
      <c r="B2348" s="31" t="str">
        <f>Nonpt_src_summary!B2348</f>
        <v>Non-tribal</v>
      </c>
      <c r="C2348" s="31">
        <f>Nonpt_src_summary!E2348</f>
        <v>46</v>
      </c>
      <c r="D2348" s="31" t="str">
        <f>Nonpt_src_summary!F2348</f>
        <v>46063</v>
      </c>
      <c r="E2348" s="31" t="str">
        <f>Nonpt_src_summary!G2348</f>
        <v>2310000660</v>
      </c>
      <c r="F2348" s="31" t="str">
        <f>Nonpt_src_summary!H2348</f>
        <v>Completions</v>
      </c>
      <c r="G2348" s="160">
        <f>Nonpt_src_summary!I2348</f>
        <v>18.953099999999999</v>
      </c>
      <c r="H2348" s="124">
        <f>Nonpt_src_summary!J2348</f>
        <v>1.19615</v>
      </c>
      <c r="I2348" s="124">
        <f>Nonpt_src_summary!K2348</f>
        <v>4.2840299999999996</v>
      </c>
      <c r="J2348" s="124">
        <f>Nonpt_src_summary!L2348</f>
        <v>3.2503999999999998E-2</v>
      </c>
      <c r="K2348" s="125">
        <f>Nonpt_src_summary!M2348</f>
        <v>0.73784099999999997</v>
      </c>
    </row>
    <row r="2349" spans="1:11">
      <c r="A2349" s="31" t="s">
        <v>151</v>
      </c>
      <c r="B2349" s="31" t="str">
        <f>Nonpt_src_summary!B2349</f>
        <v>Non-tribal</v>
      </c>
      <c r="C2349" s="31">
        <f>Nonpt_src_summary!E2349</f>
        <v>30</v>
      </c>
      <c r="D2349" s="31" t="str">
        <f>Nonpt_src_summary!F2349</f>
        <v>30055</v>
      </c>
      <c r="E2349" s="31" t="str">
        <f>Nonpt_src_summary!G2349</f>
        <v>2310000660</v>
      </c>
      <c r="F2349" s="31" t="str">
        <f>Nonpt_src_summary!H2349</f>
        <v>Completions</v>
      </c>
      <c r="G2349" s="160">
        <f>Nonpt_src_summary!I2349</f>
        <v>0</v>
      </c>
      <c r="H2349" s="124">
        <f>Nonpt_src_summary!J2349</f>
        <v>0</v>
      </c>
      <c r="I2349" s="124">
        <f>Nonpt_src_summary!K2349</f>
        <v>0</v>
      </c>
      <c r="J2349" s="124">
        <f>Nonpt_src_summary!L2349</f>
        <v>0</v>
      </c>
      <c r="K2349" s="125">
        <f>Nonpt_src_summary!M2349</f>
        <v>0</v>
      </c>
    </row>
    <row r="2350" spans="1:11">
      <c r="A2350" s="31" t="s">
        <v>151</v>
      </c>
      <c r="B2350" s="31" t="str">
        <f>Nonpt_src_summary!B2350</f>
        <v>Non-tribal</v>
      </c>
      <c r="C2350" s="31">
        <f>Nonpt_src_summary!E2350</f>
        <v>38</v>
      </c>
      <c r="D2350" s="31" t="str">
        <f>Nonpt_src_summary!F2350</f>
        <v>38049</v>
      </c>
      <c r="E2350" s="31" t="str">
        <f>Nonpt_src_summary!G2350</f>
        <v>2310000660</v>
      </c>
      <c r="F2350" s="31" t="str">
        <f>Nonpt_src_summary!H2350</f>
        <v>Completions</v>
      </c>
      <c r="G2350" s="160">
        <f>Nonpt_src_summary!I2350</f>
        <v>4.2118000000000002</v>
      </c>
      <c r="H2350" s="124">
        <f>Nonpt_src_summary!J2350</f>
        <v>0.26581100000000002</v>
      </c>
      <c r="I2350" s="124">
        <f>Nonpt_src_summary!K2350</f>
        <v>0.95200700000000005</v>
      </c>
      <c r="J2350" s="124">
        <f>Nonpt_src_summary!L2350</f>
        <v>7.2231200000000004E-3</v>
      </c>
      <c r="K2350" s="125">
        <f>Nonpt_src_summary!M2350</f>
        <v>0.163965</v>
      </c>
    </row>
    <row r="2351" spans="1:11">
      <c r="A2351" s="31" t="s">
        <v>151</v>
      </c>
      <c r="B2351" s="31" t="str">
        <f>Nonpt_src_summary!B2351</f>
        <v>Non-tribal</v>
      </c>
      <c r="C2351" s="31">
        <f>Nonpt_src_summary!E2351</f>
        <v>38</v>
      </c>
      <c r="D2351" s="31" t="str">
        <f>Nonpt_src_summary!F2351</f>
        <v>38053</v>
      </c>
      <c r="E2351" s="31" t="str">
        <f>Nonpt_src_summary!G2351</f>
        <v>2310000660</v>
      </c>
      <c r="F2351" s="31" t="str">
        <f>Nonpt_src_summary!H2351</f>
        <v>Completions</v>
      </c>
      <c r="G2351" s="160">
        <f>Nonpt_src_summary!I2351</f>
        <v>1604.0177615298087</v>
      </c>
      <c r="H2351" s="124">
        <f>Nonpt_src_summary!J2351</f>
        <v>101.23086614173228</v>
      </c>
      <c r="I2351" s="124">
        <f>Nonpt_src_summary!K2351</f>
        <v>362.5622260967379</v>
      </c>
      <c r="J2351" s="124">
        <f>Nonpt_src_summary!L2351</f>
        <v>2.7508489876265463</v>
      </c>
      <c r="K2351" s="125">
        <f>Nonpt_src_summary!M2351</f>
        <v>62.444342632170979</v>
      </c>
    </row>
    <row r="2352" spans="1:11">
      <c r="A2352" s="31" t="s">
        <v>151</v>
      </c>
      <c r="B2352" s="31" t="str">
        <f>Nonpt_src_summary!B2352</f>
        <v>Non-tribal</v>
      </c>
      <c r="C2352" s="31">
        <f>Nonpt_src_summary!E2352</f>
        <v>38</v>
      </c>
      <c r="D2352" s="31" t="str">
        <f>Nonpt_src_summary!F2352</f>
        <v>38055</v>
      </c>
      <c r="E2352" s="31" t="str">
        <f>Nonpt_src_summary!G2352</f>
        <v>2310000660</v>
      </c>
      <c r="F2352" s="31" t="str">
        <f>Nonpt_src_summary!H2352</f>
        <v>Completions</v>
      </c>
      <c r="G2352" s="160">
        <f>Nonpt_src_summary!I2352</f>
        <v>0</v>
      </c>
      <c r="H2352" s="124">
        <f>Nonpt_src_summary!J2352</f>
        <v>0</v>
      </c>
      <c r="I2352" s="124">
        <f>Nonpt_src_summary!K2352</f>
        <v>0</v>
      </c>
      <c r="J2352" s="124">
        <f>Nonpt_src_summary!L2352</f>
        <v>0</v>
      </c>
      <c r="K2352" s="125">
        <f>Nonpt_src_summary!M2352</f>
        <v>0</v>
      </c>
    </row>
    <row r="2353" spans="1:11">
      <c r="A2353" s="31" t="s">
        <v>151</v>
      </c>
      <c r="B2353" s="31" t="str">
        <f>Nonpt_src_summary!B2353</f>
        <v>Non-tribal</v>
      </c>
      <c r="C2353" s="31">
        <f>Nonpt_src_summary!E2353</f>
        <v>38</v>
      </c>
      <c r="D2353" s="31" t="str">
        <f>Nonpt_src_summary!F2353</f>
        <v>38061</v>
      </c>
      <c r="E2353" s="31" t="str">
        <f>Nonpt_src_summary!G2353</f>
        <v>2310000660</v>
      </c>
      <c r="F2353" s="31" t="str">
        <f>Nonpt_src_summary!H2353</f>
        <v>Completions</v>
      </c>
      <c r="G2353" s="160">
        <f>Nonpt_src_summary!I2353</f>
        <v>608.64581344902388</v>
      </c>
      <c r="H2353" s="124">
        <f>Nonpt_src_summary!J2353</f>
        <v>38.412226247288501</v>
      </c>
      <c r="I2353" s="124">
        <f>Nonpt_src_summary!K2353</f>
        <v>137.57462472885032</v>
      </c>
      <c r="J2353" s="124">
        <f>Nonpt_src_summary!L2353</f>
        <v>1.0438133188720173</v>
      </c>
      <c r="K2353" s="125">
        <f>Nonpt_src_summary!M2353</f>
        <v>23.694539696312361</v>
      </c>
    </row>
    <row r="2354" spans="1:11">
      <c r="A2354" s="31" t="s">
        <v>151</v>
      </c>
      <c r="B2354" s="31" t="str">
        <f>Nonpt_src_summary!B2354</f>
        <v>Non-tribal</v>
      </c>
      <c r="C2354" s="31">
        <f>Nonpt_src_summary!E2354</f>
        <v>38</v>
      </c>
      <c r="D2354" s="31" t="str">
        <f>Nonpt_src_summary!F2354</f>
        <v>38075</v>
      </c>
      <c r="E2354" s="31" t="str">
        <f>Nonpt_src_summary!G2354</f>
        <v>2310000660</v>
      </c>
      <c r="F2354" s="31" t="str">
        <f>Nonpt_src_summary!H2354</f>
        <v>Completions</v>
      </c>
      <c r="G2354" s="160">
        <f>Nonpt_src_summary!I2354</f>
        <v>16.847200000000001</v>
      </c>
      <c r="H2354" s="124">
        <f>Nonpt_src_summary!J2354</f>
        <v>1.06324</v>
      </c>
      <c r="I2354" s="124">
        <f>Nonpt_src_summary!K2354</f>
        <v>3.80803</v>
      </c>
      <c r="J2354" s="124">
        <f>Nonpt_src_summary!L2354</f>
        <v>2.8892500000000002E-2</v>
      </c>
      <c r="K2354" s="125">
        <f>Nonpt_src_summary!M2354</f>
        <v>0.65585899999999997</v>
      </c>
    </row>
    <row r="2355" spans="1:11">
      <c r="A2355" s="31" t="s">
        <v>151</v>
      </c>
      <c r="B2355" s="31" t="str">
        <f>Nonpt_src_summary!B2355</f>
        <v>Non-tribal</v>
      </c>
      <c r="C2355" s="31">
        <f>Nonpt_src_summary!E2355</f>
        <v>30</v>
      </c>
      <c r="D2355" s="31" t="str">
        <f>Nonpt_src_summary!F2355</f>
        <v>30083</v>
      </c>
      <c r="E2355" s="31" t="str">
        <f>Nonpt_src_summary!G2355</f>
        <v>2310000660</v>
      </c>
      <c r="F2355" s="31" t="str">
        <f>Nonpt_src_summary!H2355</f>
        <v>Completions</v>
      </c>
      <c r="G2355" s="160">
        <f>Nonpt_src_summary!I2355</f>
        <v>181.107</v>
      </c>
      <c r="H2355" s="124">
        <f>Nonpt_src_summary!J2355</f>
        <v>11.4299</v>
      </c>
      <c r="I2355" s="124">
        <f>Nonpt_src_summary!K2355</f>
        <v>40.936300000000003</v>
      </c>
      <c r="J2355" s="124">
        <f>Nonpt_src_summary!L2355</f>
        <v>0.31059399999999998</v>
      </c>
      <c r="K2355" s="125">
        <f>Nonpt_src_summary!M2355</f>
        <v>7.0504800000000003</v>
      </c>
    </row>
    <row r="2356" spans="1:11">
      <c r="A2356" s="31" t="s">
        <v>151</v>
      </c>
      <c r="B2356" s="31" t="str">
        <f>Nonpt_src_summary!B2356</f>
        <v>Non-tribal</v>
      </c>
      <c r="C2356" s="31">
        <f>Nonpt_src_summary!E2356</f>
        <v>30</v>
      </c>
      <c r="D2356" s="31" t="str">
        <f>Nonpt_src_summary!F2356</f>
        <v>30085</v>
      </c>
      <c r="E2356" s="31" t="str">
        <f>Nonpt_src_summary!G2356</f>
        <v>2310000660</v>
      </c>
      <c r="F2356" s="31" t="str">
        <f>Nonpt_src_summary!H2356</f>
        <v>Completions</v>
      </c>
      <c r="G2356" s="160">
        <f>Nonpt_src_summary!I2356</f>
        <v>52.647500000000001</v>
      </c>
      <c r="H2356" s="124">
        <f>Nonpt_src_summary!J2356</f>
        <v>3.3226300000000002</v>
      </c>
      <c r="I2356" s="124">
        <f>Nonpt_src_summary!K2356</f>
        <v>11.9001</v>
      </c>
      <c r="J2356" s="124">
        <f>Nonpt_src_summary!L2356</f>
        <v>9.0288999999999994E-2</v>
      </c>
      <c r="K2356" s="125">
        <f>Nonpt_src_summary!M2356</f>
        <v>2.04956</v>
      </c>
    </row>
    <row r="2357" spans="1:11">
      <c r="A2357" s="31" t="s">
        <v>151</v>
      </c>
      <c r="B2357" s="31" t="str">
        <f>Nonpt_src_summary!B2357</f>
        <v>Non-tribal</v>
      </c>
      <c r="C2357" s="31">
        <f>Nonpt_src_summary!E2357</f>
        <v>30</v>
      </c>
      <c r="D2357" s="31" t="str">
        <f>Nonpt_src_summary!F2357</f>
        <v>30091</v>
      </c>
      <c r="E2357" s="31" t="str">
        <f>Nonpt_src_summary!G2357</f>
        <v>2310000660</v>
      </c>
      <c r="F2357" s="31" t="str">
        <f>Nonpt_src_summary!H2357</f>
        <v>Completions</v>
      </c>
      <c r="G2357" s="160">
        <f>Nonpt_src_summary!I2357</f>
        <v>0</v>
      </c>
      <c r="H2357" s="124">
        <f>Nonpt_src_summary!J2357</f>
        <v>0</v>
      </c>
      <c r="I2357" s="124">
        <f>Nonpt_src_summary!K2357</f>
        <v>0</v>
      </c>
      <c r="J2357" s="124">
        <f>Nonpt_src_summary!L2357</f>
        <v>0</v>
      </c>
      <c r="K2357" s="125">
        <f>Nonpt_src_summary!M2357</f>
        <v>0</v>
      </c>
    </row>
    <row r="2358" spans="1:11">
      <c r="A2358" s="31" t="s">
        <v>151</v>
      </c>
      <c r="B2358" s="31" t="str">
        <f>Nonpt_src_summary!B2358</f>
        <v>Non-tribal</v>
      </c>
      <c r="C2358" s="31">
        <f>Nonpt_src_summary!E2358</f>
        <v>38</v>
      </c>
      <c r="D2358" s="31" t="str">
        <f>Nonpt_src_summary!F2358</f>
        <v>38087</v>
      </c>
      <c r="E2358" s="31" t="str">
        <f>Nonpt_src_summary!G2358</f>
        <v>2310000660</v>
      </c>
      <c r="F2358" s="31" t="str">
        <f>Nonpt_src_summary!H2358</f>
        <v>Completions</v>
      </c>
      <c r="G2358" s="160">
        <f>Nonpt_src_summary!I2358</f>
        <v>4.2118000000000002</v>
      </c>
      <c r="H2358" s="124">
        <f>Nonpt_src_summary!J2358</f>
        <v>0.26581100000000002</v>
      </c>
      <c r="I2358" s="124">
        <f>Nonpt_src_summary!K2358</f>
        <v>0.95200700000000005</v>
      </c>
      <c r="J2358" s="124">
        <f>Nonpt_src_summary!L2358</f>
        <v>7.2231200000000004E-3</v>
      </c>
      <c r="K2358" s="125">
        <f>Nonpt_src_summary!M2358</f>
        <v>0.163965</v>
      </c>
    </row>
    <row r="2359" spans="1:11">
      <c r="A2359" s="31" t="s">
        <v>151</v>
      </c>
      <c r="B2359" s="31" t="str">
        <f>Nonpt_src_summary!B2359</f>
        <v>Non-tribal</v>
      </c>
      <c r="C2359" s="31">
        <f>Nonpt_src_summary!E2359</f>
        <v>38</v>
      </c>
      <c r="D2359" s="31" t="str">
        <f>Nonpt_src_summary!F2359</f>
        <v>38089</v>
      </c>
      <c r="E2359" s="31" t="str">
        <f>Nonpt_src_summary!G2359</f>
        <v>2310000660</v>
      </c>
      <c r="F2359" s="31" t="str">
        <f>Nonpt_src_summary!H2359</f>
        <v>Completions</v>
      </c>
      <c r="G2359" s="160">
        <f>Nonpt_src_summary!I2359</f>
        <v>88.447800000000001</v>
      </c>
      <c r="H2359" s="124">
        <f>Nonpt_src_summary!J2359</f>
        <v>5.58202</v>
      </c>
      <c r="I2359" s="124">
        <f>Nonpt_src_summary!K2359</f>
        <v>19.9922</v>
      </c>
      <c r="J2359" s="124">
        <f>Nonpt_src_summary!L2359</f>
        <v>0.15168599999999999</v>
      </c>
      <c r="K2359" s="125">
        <f>Nonpt_src_summary!M2359</f>
        <v>3.44326</v>
      </c>
    </row>
    <row r="2360" spans="1:11">
      <c r="A2360" s="31" t="s">
        <v>151</v>
      </c>
      <c r="B2360" s="31" t="str">
        <f>Nonpt_src_summary!B2360</f>
        <v>Non-tribal</v>
      </c>
      <c r="C2360" s="31">
        <f>Nonpt_src_summary!E2360</f>
        <v>30</v>
      </c>
      <c r="D2360" s="31" t="str">
        <f>Nonpt_src_summary!F2360</f>
        <v>30105</v>
      </c>
      <c r="E2360" s="31" t="str">
        <f>Nonpt_src_summary!G2360</f>
        <v>2310000660</v>
      </c>
      <c r="F2360" s="31" t="str">
        <f>Nonpt_src_summary!H2360</f>
        <v>Completions</v>
      </c>
      <c r="G2360" s="160">
        <f>Nonpt_src_summary!I2360</f>
        <v>0</v>
      </c>
      <c r="H2360" s="124">
        <f>Nonpt_src_summary!J2360</f>
        <v>0</v>
      </c>
      <c r="I2360" s="124">
        <f>Nonpt_src_summary!K2360</f>
        <v>0</v>
      </c>
      <c r="J2360" s="124">
        <f>Nonpt_src_summary!L2360</f>
        <v>0</v>
      </c>
      <c r="K2360" s="125">
        <f>Nonpt_src_summary!M2360</f>
        <v>0</v>
      </c>
    </row>
    <row r="2361" spans="1:11">
      <c r="A2361" s="31" t="s">
        <v>151</v>
      </c>
      <c r="B2361" s="31" t="str">
        <f>Nonpt_src_summary!B2361</f>
        <v>Non-tribal</v>
      </c>
      <c r="C2361" s="31">
        <f>Nonpt_src_summary!E2361</f>
        <v>30</v>
      </c>
      <c r="D2361" s="31" t="str">
        <f>Nonpt_src_summary!F2361</f>
        <v>30109</v>
      </c>
      <c r="E2361" s="31" t="str">
        <f>Nonpt_src_summary!G2361</f>
        <v>2310000660</v>
      </c>
      <c r="F2361" s="31" t="str">
        <f>Nonpt_src_summary!H2361</f>
        <v>Completions</v>
      </c>
      <c r="G2361" s="160">
        <f>Nonpt_src_summary!I2361</f>
        <v>0</v>
      </c>
      <c r="H2361" s="124">
        <f>Nonpt_src_summary!J2361</f>
        <v>0</v>
      </c>
      <c r="I2361" s="124">
        <f>Nonpt_src_summary!K2361</f>
        <v>0</v>
      </c>
      <c r="J2361" s="124">
        <f>Nonpt_src_summary!L2361</f>
        <v>0</v>
      </c>
      <c r="K2361" s="125">
        <f>Nonpt_src_summary!M2361</f>
        <v>0</v>
      </c>
    </row>
    <row r="2362" spans="1:11">
      <c r="A2362" s="31" t="s">
        <v>151</v>
      </c>
      <c r="B2362" s="31" t="str">
        <f>Nonpt_src_summary!B2362</f>
        <v>Non-tribal</v>
      </c>
      <c r="C2362" s="31">
        <f>Nonpt_src_summary!E2362</f>
        <v>38</v>
      </c>
      <c r="D2362" s="31" t="str">
        <f>Nonpt_src_summary!F2362</f>
        <v>38105</v>
      </c>
      <c r="E2362" s="31" t="str">
        <f>Nonpt_src_summary!G2362</f>
        <v>2310000660</v>
      </c>
      <c r="F2362" s="31" t="str">
        <f>Nonpt_src_summary!H2362</f>
        <v>Completions</v>
      </c>
      <c r="G2362" s="160">
        <f>Nonpt_src_summary!I2362</f>
        <v>842.36</v>
      </c>
      <c r="H2362" s="124">
        <f>Nonpt_src_summary!J2362</f>
        <v>53.162100000000002</v>
      </c>
      <c r="I2362" s="124">
        <f>Nonpt_src_summary!K2362</f>
        <v>190.40100000000001</v>
      </c>
      <c r="J2362" s="124">
        <f>Nonpt_src_summary!L2362</f>
        <v>1.44462</v>
      </c>
      <c r="K2362" s="125">
        <f>Nonpt_src_summary!M2362</f>
        <v>32.792999999999999</v>
      </c>
    </row>
    <row r="2363" spans="1:11">
      <c r="A2363" s="31" t="s">
        <v>151</v>
      </c>
      <c r="B2363" s="31" t="str">
        <f>Nonpt_src_summary!B2363</f>
        <v>Non-tribal</v>
      </c>
      <c r="C2363" s="31">
        <f>Nonpt_src_summary!E2363</f>
        <v>38</v>
      </c>
      <c r="D2363" s="31" t="str">
        <f>Nonpt_src_summary!F2363</f>
        <v>38007</v>
      </c>
      <c r="E2363" s="31" t="str">
        <f>Nonpt_src_summary!G2363</f>
        <v>2310011201</v>
      </c>
      <c r="F2363" s="31" t="str">
        <f>Nonpt_src_summary!H2363</f>
        <v>Truck Loading</v>
      </c>
      <c r="G2363" s="160">
        <f>Nonpt_src_summary!I2363</f>
        <v>0</v>
      </c>
      <c r="H2363" s="124">
        <f>Nonpt_src_summary!J2363</f>
        <v>89.5364</v>
      </c>
      <c r="I2363" s="124">
        <f>Nonpt_src_summary!K2363</f>
        <v>0</v>
      </c>
      <c r="J2363" s="124">
        <f>Nonpt_src_summary!L2363</f>
        <v>0</v>
      </c>
      <c r="K2363" s="125">
        <f>Nonpt_src_summary!M2363</f>
        <v>0</v>
      </c>
    </row>
    <row r="2364" spans="1:11">
      <c r="A2364" s="31" t="s">
        <v>151</v>
      </c>
      <c r="B2364" s="31" t="str">
        <f>Nonpt_src_summary!B2364</f>
        <v>Non-tribal</v>
      </c>
      <c r="C2364" s="31">
        <f>Nonpt_src_summary!E2364</f>
        <v>38</v>
      </c>
      <c r="D2364" s="31" t="str">
        <f>Nonpt_src_summary!F2364</f>
        <v>38007</v>
      </c>
      <c r="E2364" s="31" t="str">
        <f>Nonpt_src_summary!G2364</f>
        <v>2310021030</v>
      </c>
      <c r="F2364" s="31" t="str">
        <f>Nonpt_src_summary!H2364</f>
        <v>Truck Loading</v>
      </c>
      <c r="G2364" s="160">
        <f>Nonpt_src_summary!I2364</f>
        <v>0</v>
      </c>
      <c r="H2364" s="124">
        <f>Nonpt_src_summary!J2364</f>
        <v>0</v>
      </c>
      <c r="I2364" s="124">
        <f>Nonpt_src_summary!K2364</f>
        <v>0</v>
      </c>
      <c r="J2364" s="124">
        <f>Nonpt_src_summary!L2364</f>
        <v>0</v>
      </c>
      <c r="K2364" s="125">
        <f>Nonpt_src_summary!M2364</f>
        <v>0</v>
      </c>
    </row>
    <row r="2365" spans="1:11">
      <c r="A2365" s="31" t="s">
        <v>151</v>
      </c>
      <c r="B2365" s="31" t="str">
        <f>Nonpt_src_summary!B2365</f>
        <v>Non-tribal</v>
      </c>
      <c r="C2365" s="31">
        <f>Nonpt_src_summary!E2365</f>
        <v>38</v>
      </c>
      <c r="D2365" s="31" t="str">
        <f>Nonpt_src_summary!F2365</f>
        <v>38007</v>
      </c>
      <c r="E2365" s="31" t="str">
        <f>Nonpt_src_summary!G2365</f>
        <v>2310023030</v>
      </c>
      <c r="F2365" s="31" t="str">
        <f>Nonpt_src_summary!H2365</f>
        <v>Truck Loading</v>
      </c>
      <c r="G2365" s="160">
        <f>Nonpt_src_summary!I2365</f>
        <v>0</v>
      </c>
      <c r="H2365" s="124">
        <f>Nonpt_src_summary!J2365</f>
        <v>0</v>
      </c>
      <c r="I2365" s="124">
        <f>Nonpt_src_summary!K2365</f>
        <v>0</v>
      </c>
      <c r="J2365" s="124">
        <f>Nonpt_src_summary!L2365</f>
        <v>0</v>
      </c>
      <c r="K2365" s="125">
        <f>Nonpt_src_summary!M2365</f>
        <v>0</v>
      </c>
    </row>
    <row r="2366" spans="1:11">
      <c r="A2366" s="31" t="s">
        <v>151</v>
      </c>
      <c r="B2366" s="31" t="str">
        <f>Nonpt_src_summary!B2366</f>
        <v>Non-tribal</v>
      </c>
      <c r="C2366" s="31">
        <f>Nonpt_src_summary!E2366</f>
        <v>38</v>
      </c>
      <c r="D2366" s="31" t="str">
        <f>Nonpt_src_summary!F2366</f>
        <v>38009</v>
      </c>
      <c r="E2366" s="31" t="str">
        <f>Nonpt_src_summary!G2366</f>
        <v>2310011201</v>
      </c>
      <c r="F2366" s="31" t="str">
        <f>Nonpt_src_summary!H2366</f>
        <v>Truck Loading</v>
      </c>
      <c r="G2366" s="160">
        <f>Nonpt_src_summary!I2366</f>
        <v>0</v>
      </c>
      <c r="H2366" s="124">
        <f>Nonpt_src_summary!J2366</f>
        <v>41.528799999999997</v>
      </c>
      <c r="I2366" s="124">
        <f>Nonpt_src_summary!K2366</f>
        <v>0</v>
      </c>
      <c r="J2366" s="124">
        <f>Nonpt_src_summary!L2366</f>
        <v>0</v>
      </c>
      <c r="K2366" s="125">
        <f>Nonpt_src_summary!M2366</f>
        <v>0</v>
      </c>
    </row>
    <row r="2367" spans="1:11">
      <c r="A2367" s="31" t="s">
        <v>151</v>
      </c>
      <c r="B2367" s="31" t="str">
        <f>Nonpt_src_summary!B2367</f>
        <v>Non-tribal</v>
      </c>
      <c r="C2367" s="31">
        <f>Nonpt_src_summary!E2367</f>
        <v>38</v>
      </c>
      <c r="D2367" s="31" t="str">
        <f>Nonpt_src_summary!F2367</f>
        <v>38009</v>
      </c>
      <c r="E2367" s="31" t="str">
        <f>Nonpt_src_summary!G2367</f>
        <v>2310021030</v>
      </c>
      <c r="F2367" s="31" t="str">
        <f>Nonpt_src_summary!H2367</f>
        <v>Truck Loading</v>
      </c>
      <c r="G2367" s="160">
        <f>Nonpt_src_summary!I2367</f>
        <v>0</v>
      </c>
      <c r="H2367" s="124">
        <f>Nonpt_src_summary!J2367</f>
        <v>0</v>
      </c>
      <c r="I2367" s="124">
        <f>Nonpt_src_summary!K2367</f>
        <v>0</v>
      </c>
      <c r="J2367" s="124">
        <f>Nonpt_src_summary!L2367</f>
        <v>0</v>
      </c>
      <c r="K2367" s="125">
        <f>Nonpt_src_summary!M2367</f>
        <v>0</v>
      </c>
    </row>
    <row r="2368" spans="1:11">
      <c r="A2368" s="31" t="s">
        <v>151</v>
      </c>
      <c r="B2368" s="31" t="str">
        <f>Nonpt_src_summary!B2368</f>
        <v>Non-tribal</v>
      </c>
      <c r="C2368" s="31">
        <f>Nonpt_src_summary!E2368</f>
        <v>38</v>
      </c>
      <c r="D2368" s="31" t="str">
        <f>Nonpt_src_summary!F2368</f>
        <v>38009</v>
      </c>
      <c r="E2368" s="31" t="str">
        <f>Nonpt_src_summary!G2368</f>
        <v>2310023030</v>
      </c>
      <c r="F2368" s="31" t="str">
        <f>Nonpt_src_summary!H2368</f>
        <v>Truck Loading</v>
      </c>
      <c r="G2368" s="160">
        <f>Nonpt_src_summary!I2368</f>
        <v>0</v>
      </c>
      <c r="H2368" s="124">
        <f>Nonpt_src_summary!J2368</f>
        <v>0</v>
      </c>
      <c r="I2368" s="124">
        <f>Nonpt_src_summary!K2368</f>
        <v>0</v>
      </c>
      <c r="J2368" s="124">
        <f>Nonpt_src_summary!L2368</f>
        <v>0</v>
      </c>
      <c r="K2368" s="125">
        <f>Nonpt_src_summary!M2368</f>
        <v>0</v>
      </c>
    </row>
    <row r="2369" spans="1:11">
      <c r="A2369" s="31" t="s">
        <v>151</v>
      </c>
      <c r="B2369" s="31" t="str">
        <f>Nonpt_src_summary!B2369</f>
        <v>Non-tribal</v>
      </c>
      <c r="C2369" s="31">
        <f>Nonpt_src_summary!E2369</f>
        <v>38</v>
      </c>
      <c r="D2369" s="31" t="str">
        <f>Nonpt_src_summary!F2369</f>
        <v>38011</v>
      </c>
      <c r="E2369" s="31" t="str">
        <f>Nonpt_src_summary!G2369</f>
        <v>2310011201</v>
      </c>
      <c r="F2369" s="31" t="str">
        <f>Nonpt_src_summary!H2369</f>
        <v>Truck Loading</v>
      </c>
      <c r="G2369" s="160">
        <f>Nonpt_src_summary!I2369</f>
        <v>0</v>
      </c>
      <c r="H2369" s="124">
        <f>Nonpt_src_summary!J2369</f>
        <v>139.227</v>
      </c>
      <c r="I2369" s="124">
        <f>Nonpt_src_summary!K2369</f>
        <v>0</v>
      </c>
      <c r="J2369" s="124">
        <f>Nonpt_src_summary!L2369</f>
        <v>0</v>
      </c>
      <c r="K2369" s="125">
        <f>Nonpt_src_summary!M2369</f>
        <v>0</v>
      </c>
    </row>
    <row r="2370" spans="1:11">
      <c r="A2370" s="31" t="s">
        <v>151</v>
      </c>
      <c r="B2370" s="31" t="str">
        <f>Nonpt_src_summary!B2370</f>
        <v>Non-tribal</v>
      </c>
      <c r="C2370" s="31">
        <f>Nonpt_src_summary!E2370</f>
        <v>38</v>
      </c>
      <c r="D2370" s="31" t="str">
        <f>Nonpt_src_summary!F2370</f>
        <v>38011</v>
      </c>
      <c r="E2370" s="31" t="str">
        <f>Nonpt_src_summary!G2370</f>
        <v>2310021030</v>
      </c>
      <c r="F2370" s="31" t="str">
        <f>Nonpt_src_summary!H2370</f>
        <v>Truck Loading</v>
      </c>
      <c r="G2370" s="160">
        <f>Nonpt_src_summary!I2370</f>
        <v>0</v>
      </c>
      <c r="H2370" s="124">
        <f>Nonpt_src_summary!J2370</f>
        <v>0.17353399999999999</v>
      </c>
      <c r="I2370" s="124">
        <f>Nonpt_src_summary!K2370</f>
        <v>0</v>
      </c>
      <c r="J2370" s="124">
        <f>Nonpt_src_summary!L2370</f>
        <v>0</v>
      </c>
      <c r="K2370" s="125">
        <f>Nonpt_src_summary!M2370</f>
        <v>0</v>
      </c>
    </row>
    <row r="2371" spans="1:11">
      <c r="A2371" s="31" t="s">
        <v>151</v>
      </c>
      <c r="B2371" s="31" t="str">
        <f>Nonpt_src_summary!B2371</f>
        <v>Non-tribal</v>
      </c>
      <c r="C2371" s="31">
        <f>Nonpt_src_summary!E2371</f>
        <v>38</v>
      </c>
      <c r="D2371" s="31" t="str">
        <f>Nonpt_src_summary!F2371</f>
        <v>38011</v>
      </c>
      <c r="E2371" s="31" t="str">
        <f>Nonpt_src_summary!G2371</f>
        <v>2310023030</v>
      </c>
      <c r="F2371" s="31" t="str">
        <f>Nonpt_src_summary!H2371</f>
        <v>Truck Loading</v>
      </c>
      <c r="G2371" s="160">
        <f>Nonpt_src_summary!I2371</f>
        <v>0</v>
      </c>
      <c r="H2371" s="124">
        <f>Nonpt_src_summary!J2371</f>
        <v>0</v>
      </c>
      <c r="I2371" s="124">
        <f>Nonpt_src_summary!K2371</f>
        <v>0</v>
      </c>
      <c r="J2371" s="124">
        <f>Nonpt_src_summary!L2371</f>
        <v>0</v>
      </c>
      <c r="K2371" s="125">
        <f>Nonpt_src_summary!M2371</f>
        <v>0</v>
      </c>
    </row>
    <row r="2372" spans="1:11">
      <c r="A2372" s="31" t="s">
        <v>151</v>
      </c>
      <c r="B2372" s="31" t="str">
        <f>Nonpt_src_summary!B2372</f>
        <v>Non-tribal</v>
      </c>
      <c r="C2372" s="31">
        <f>Nonpt_src_summary!E2372</f>
        <v>38</v>
      </c>
      <c r="D2372" s="31" t="str">
        <f>Nonpt_src_summary!F2372</f>
        <v>38013</v>
      </c>
      <c r="E2372" s="31" t="str">
        <f>Nonpt_src_summary!G2372</f>
        <v>2310011201</v>
      </c>
      <c r="F2372" s="31" t="str">
        <f>Nonpt_src_summary!H2372</f>
        <v>Truck Loading</v>
      </c>
      <c r="G2372" s="160">
        <f>Nonpt_src_summary!I2372</f>
        <v>0</v>
      </c>
      <c r="H2372" s="124">
        <f>Nonpt_src_summary!J2372</f>
        <v>102.616</v>
      </c>
      <c r="I2372" s="124">
        <f>Nonpt_src_summary!K2372</f>
        <v>0</v>
      </c>
      <c r="J2372" s="124">
        <f>Nonpt_src_summary!L2372</f>
        <v>0</v>
      </c>
      <c r="K2372" s="125">
        <f>Nonpt_src_summary!M2372</f>
        <v>0</v>
      </c>
    </row>
    <row r="2373" spans="1:11">
      <c r="A2373" s="31" t="s">
        <v>151</v>
      </c>
      <c r="B2373" s="31" t="str">
        <f>Nonpt_src_summary!B2373</f>
        <v>Non-tribal</v>
      </c>
      <c r="C2373" s="31">
        <f>Nonpt_src_summary!E2373</f>
        <v>38</v>
      </c>
      <c r="D2373" s="31" t="str">
        <f>Nonpt_src_summary!F2373</f>
        <v>38013</v>
      </c>
      <c r="E2373" s="31" t="str">
        <f>Nonpt_src_summary!G2373</f>
        <v>2310021030</v>
      </c>
      <c r="F2373" s="31" t="str">
        <f>Nonpt_src_summary!H2373</f>
        <v>Truck Loading</v>
      </c>
      <c r="G2373" s="160">
        <f>Nonpt_src_summary!I2373</f>
        <v>0</v>
      </c>
      <c r="H2373" s="124">
        <f>Nonpt_src_summary!J2373</f>
        <v>8.8238000000000005E-5</v>
      </c>
      <c r="I2373" s="124">
        <f>Nonpt_src_summary!K2373</f>
        <v>0</v>
      </c>
      <c r="J2373" s="124">
        <f>Nonpt_src_summary!L2373</f>
        <v>0</v>
      </c>
      <c r="K2373" s="125">
        <f>Nonpt_src_summary!M2373</f>
        <v>0</v>
      </c>
    </row>
    <row r="2374" spans="1:11">
      <c r="A2374" s="31" t="s">
        <v>151</v>
      </c>
      <c r="B2374" s="31" t="str">
        <f>Nonpt_src_summary!B2374</f>
        <v>Non-tribal</v>
      </c>
      <c r="C2374" s="31">
        <f>Nonpt_src_summary!E2374</f>
        <v>38</v>
      </c>
      <c r="D2374" s="31" t="str">
        <f>Nonpt_src_summary!F2374</f>
        <v>38013</v>
      </c>
      <c r="E2374" s="31" t="str">
        <f>Nonpt_src_summary!G2374</f>
        <v>2310023030</v>
      </c>
      <c r="F2374" s="31" t="str">
        <f>Nonpt_src_summary!H2374</f>
        <v>Truck Loading</v>
      </c>
      <c r="G2374" s="160">
        <f>Nonpt_src_summary!I2374</f>
        <v>0</v>
      </c>
      <c r="H2374" s="124">
        <f>Nonpt_src_summary!J2374</f>
        <v>0</v>
      </c>
      <c r="I2374" s="124">
        <f>Nonpt_src_summary!K2374</f>
        <v>0</v>
      </c>
      <c r="J2374" s="124">
        <f>Nonpt_src_summary!L2374</f>
        <v>0</v>
      </c>
      <c r="K2374" s="125">
        <f>Nonpt_src_summary!M2374</f>
        <v>0</v>
      </c>
    </row>
    <row r="2375" spans="1:11">
      <c r="A2375" s="31" t="s">
        <v>151</v>
      </c>
      <c r="B2375" s="31" t="str">
        <f>Nonpt_src_summary!B2375</f>
        <v>Non-tribal</v>
      </c>
      <c r="C2375" s="31">
        <f>Nonpt_src_summary!E2375</f>
        <v>30</v>
      </c>
      <c r="D2375" s="31" t="str">
        <f>Nonpt_src_summary!F2375</f>
        <v>30019</v>
      </c>
      <c r="E2375" s="31" t="str">
        <f>Nonpt_src_summary!G2375</f>
        <v>2310011201</v>
      </c>
      <c r="F2375" s="31" t="str">
        <f>Nonpt_src_summary!H2375</f>
        <v>Truck Loading</v>
      </c>
      <c r="G2375" s="160">
        <f>Nonpt_src_summary!I2375</f>
        <v>0</v>
      </c>
      <c r="H2375" s="124">
        <f>Nonpt_src_summary!J2375</f>
        <v>0</v>
      </c>
      <c r="I2375" s="124">
        <f>Nonpt_src_summary!K2375</f>
        <v>0</v>
      </c>
      <c r="J2375" s="124">
        <f>Nonpt_src_summary!L2375</f>
        <v>0</v>
      </c>
      <c r="K2375" s="125">
        <f>Nonpt_src_summary!M2375</f>
        <v>0</v>
      </c>
    </row>
    <row r="2376" spans="1:11">
      <c r="A2376" s="31" t="s">
        <v>151</v>
      </c>
      <c r="B2376" s="31" t="str">
        <f>Nonpt_src_summary!B2376</f>
        <v>Non-tribal</v>
      </c>
      <c r="C2376" s="31">
        <f>Nonpt_src_summary!E2376</f>
        <v>30</v>
      </c>
      <c r="D2376" s="31" t="str">
        <f>Nonpt_src_summary!F2376</f>
        <v>30019</v>
      </c>
      <c r="E2376" s="31" t="str">
        <f>Nonpt_src_summary!G2376</f>
        <v>2310021030</v>
      </c>
      <c r="F2376" s="31" t="str">
        <f>Nonpt_src_summary!H2376</f>
        <v>Truck Loading</v>
      </c>
      <c r="G2376" s="160">
        <f>Nonpt_src_summary!I2376</f>
        <v>0</v>
      </c>
      <c r="H2376" s="124">
        <f>Nonpt_src_summary!J2376</f>
        <v>0</v>
      </c>
      <c r="I2376" s="124">
        <f>Nonpt_src_summary!K2376</f>
        <v>0</v>
      </c>
      <c r="J2376" s="124">
        <f>Nonpt_src_summary!L2376</f>
        <v>0</v>
      </c>
      <c r="K2376" s="125">
        <f>Nonpt_src_summary!M2376</f>
        <v>0</v>
      </c>
    </row>
    <row r="2377" spans="1:11">
      <c r="A2377" s="31" t="s">
        <v>151</v>
      </c>
      <c r="B2377" s="31" t="str">
        <f>Nonpt_src_summary!B2377</f>
        <v>Non-tribal</v>
      </c>
      <c r="C2377" s="31">
        <f>Nonpt_src_summary!E2377</f>
        <v>30</v>
      </c>
      <c r="D2377" s="31" t="str">
        <f>Nonpt_src_summary!F2377</f>
        <v>30019</v>
      </c>
      <c r="E2377" s="31" t="str">
        <f>Nonpt_src_summary!G2377</f>
        <v>2310023030</v>
      </c>
      <c r="F2377" s="31" t="str">
        <f>Nonpt_src_summary!H2377</f>
        <v>Truck Loading</v>
      </c>
      <c r="G2377" s="160">
        <f>Nonpt_src_summary!I2377</f>
        <v>0</v>
      </c>
      <c r="H2377" s="124">
        <f>Nonpt_src_summary!J2377</f>
        <v>0</v>
      </c>
      <c r="I2377" s="124">
        <f>Nonpt_src_summary!K2377</f>
        <v>0</v>
      </c>
      <c r="J2377" s="124">
        <f>Nonpt_src_summary!L2377</f>
        <v>0</v>
      </c>
      <c r="K2377" s="125">
        <f>Nonpt_src_summary!M2377</f>
        <v>0</v>
      </c>
    </row>
    <row r="2378" spans="1:11">
      <c r="A2378" s="31" t="s">
        <v>151</v>
      </c>
      <c r="B2378" s="31" t="str">
        <f>Nonpt_src_summary!B2378</f>
        <v>Non-tribal</v>
      </c>
      <c r="C2378" s="31">
        <f>Nonpt_src_summary!E2378</f>
        <v>30</v>
      </c>
      <c r="D2378" s="31" t="str">
        <f>Nonpt_src_summary!F2378</f>
        <v>30021</v>
      </c>
      <c r="E2378" s="31" t="str">
        <f>Nonpt_src_summary!G2378</f>
        <v>2310011201</v>
      </c>
      <c r="F2378" s="31" t="str">
        <f>Nonpt_src_summary!H2378</f>
        <v>Truck Loading</v>
      </c>
      <c r="G2378" s="160">
        <f>Nonpt_src_summary!I2378</f>
        <v>0</v>
      </c>
      <c r="H2378" s="124">
        <f>Nonpt_src_summary!J2378</f>
        <v>12.336499999999999</v>
      </c>
      <c r="I2378" s="124">
        <f>Nonpt_src_summary!K2378</f>
        <v>0</v>
      </c>
      <c r="J2378" s="124">
        <f>Nonpt_src_summary!L2378</f>
        <v>0</v>
      </c>
      <c r="K2378" s="125">
        <f>Nonpt_src_summary!M2378</f>
        <v>0</v>
      </c>
    </row>
    <row r="2379" spans="1:11">
      <c r="A2379" s="31" t="s">
        <v>151</v>
      </c>
      <c r="B2379" s="31" t="str">
        <f>Nonpt_src_summary!B2379</f>
        <v>Non-tribal</v>
      </c>
      <c r="C2379" s="31">
        <f>Nonpt_src_summary!E2379</f>
        <v>30</v>
      </c>
      <c r="D2379" s="31" t="str">
        <f>Nonpt_src_summary!F2379</f>
        <v>30021</v>
      </c>
      <c r="E2379" s="31" t="str">
        <f>Nonpt_src_summary!G2379</f>
        <v>2310021030</v>
      </c>
      <c r="F2379" s="31" t="str">
        <f>Nonpt_src_summary!H2379</f>
        <v>Truck Loading</v>
      </c>
      <c r="G2379" s="160">
        <f>Nonpt_src_summary!I2379</f>
        <v>0</v>
      </c>
      <c r="H2379" s="124">
        <f>Nonpt_src_summary!J2379</f>
        <v>0</v>
      </c>
      <c r="I2379" s="124">
        <f>Nonpt_src_summary!K2379</f>
        <v>0</v>
      </c>
      <c r="J2379" s="124">
        <f>Nonpt_src_summary!L2379</f>
        <v>0</v>
      </c>
      <c r="K2379" s="125">
        <f>Nonpt_src_summary!M2379</f>
        <v>0</v>
      </c>
    </row>
    <row r="2380" spans="1:11">
      <c r="A2380" s="31" t="s">
        <v>151</v>
      </c>
      <c r="B2380" s="31" t="str">
        <f>Nonpt_src_summary!B2380</f>
        <v>Non-tribal</v>
      </c>
      <c r="C2380" s="31">
        <f>Nonpt_src_summary!E2380</f>
        <v>30</v>
      </c>
      <c r="D2380" s="31" t="str">
        <f>Nonpt_src_summary!F2380</f>
        <v>30021</v>
      </c>
      <c r="E2380" s="31" t="str">
        <f>Nonpt_src_summary!G2380</f>
        <v>2310023030</v>
      </c>
      <c r="F2380" s="31" t="str">
        <f>Nonpt_src_summary!H2380</f>
        <v>Truck Loading</v>
      </c>
      <c r="G2380" s="160">
        <f>Nonpt_src_summary!I2380</f>
        <v>0</v>
      </c>
      <c r="H2380" s="124">
        <f>Nonpt_src_summary!J2380</f>
        <v>0</v>
      </c>
      <c r="I2380" s="124">
        <f>Nonpt_src_summary!K2380</f>
        <v>0</v>
      </c>
      <c r="J2380" s="124">
        <f>Nonpt_src_summary!L2380</f>
        <v>0</v>
      </c>
      <c r="K2380" s="125">
        <f>Nonpt_src_summary!M2380</f>
        <v>0</v>
      </c>
    </row>
    <row r="2381" spans="1:11">
      <c r="A2381" s="31" t="s">
        <v>151</v>
      </c>
      <c r="B2381" s="31" t="str">
        <f>Nonpt_src_summary!B2381</f>
        <v>Non-tribal</v>
      </c>
      <c r="C2381" s="31">
        <f>Nonpt_src_summary!E2381</f>
        <v>38</v>
      </c>
      <c r="D2381" s="31" t="str">
        <f>Nonpt_src_summary!F2381</f>
        <v>38023</v>
      </c>
      <c r="E2381" s="31" t="str">
        <f>Nonpt_src_summary!G2381</f>
        <v>2310011201</v>
      </c>
      <c r="F2381" s="31" t="str">
        <f>Nonpt_src_summary!H2381</f>
        <v>Truck Loading</v>
      </c>
      <c r="G2381" s="160">
        <f>Nonpt_src_summary!I2381</f>
        <v>0</v>
      </c>
      <c r="H2381" s="124">
        <f>Nonpt_src_summary!J2381</f>
        <v>241.65600000000001</v>
      </c>
      <c r="I2381" s="124">
        <f>Nonpt_src_summary!K2381</f>
        <v>0</v>
      </c>
      <c r="J2381" s="124">
        <f>Nonpt_src_summary!L2381</f>
        <v>0</v>
      </c>
      <c r="K2381" s="125">
        <f>Nonpt_src_summary!M2381</f>
        <v>0</v>
      </c>
    </row>
    <row r="2382" spans="1:11">
      <c r="A2382" s="31" t="s">
        <v>151</v>
      </c>
      <c r="B2382" s="31" t="str">
        <f>Nonpt_src_summary!B2382</f>
        <v>Non-tribal</v>
      </c>
      <c r="C2382" s="31">
        <f>Nonpt_src_summary!E2382</f>
        <v>38</v>
      </c>
      <c r="D2382" s="31" t="str">
        <f>Nonpt_src_summary!F2382</f>
        <v>38023</v>
      </c>
      <c r="E2382" s="31" t="str">
        <f>Nonpt_src_summary!G2382</f>
        <v>2310021030</v>
      </c>
      <c r="F2382" s="31" t="str">
        <f>Nonpt_src_summary!H2382</f>
        <v>Truck Loading</v>
      </c>
      <c r="G2382" s="160">
        <f>Nonpt_src_summary!I2382</f>
        <v>0</v>
      </c>
      <c r="H2382" s="124">
        <f>Nonpt_src_summary!J2382</f>
        <v>3.1730499999999999E-4</v>
      </c>
      <c r="I2382" s="124">
        <f>Nonpt_src_summary!K2382</f>
        <v>0</v>
      </c>
      <c r="J2382" s="124">
        <f>Nonpt_src_summary!L2382</f>
        <v>0</v>
      </c>
      <c r="K2382" s="125">
        <f>Nonpt_src_summary!M2382</f>
        <v>0</v>
      </c>
    </row>
    <row r="2383" spans="1:11">
      <c r="A2383" s="31" t="s">
        <v>151</v>
      </c>
      <c r="B2383" s="31" t="str">
        <f>Nonpt_src_summary!B2383</f>
        <v>Non-tribal</v>
      </c>
      <c r="C2383" s="31">
        <f>Nonpt_src_summary!E2383</f>
        <v>38</v>
      </c>
      <c r="D2383" s="31" t="str">
        <f>Nonpt_src_summary!F2383</f>
        <v>38023</v>
      </c>
      <c r="E2383" s="31" t="str">
        <f>Nonpt_src_summary!G2383</f>
        <v>2310023030</v>
      </c>
      <c r="F2383" s="31" t="str">
        <f>Nonpt_src_summary!H2383</f>
        <v>Truck Loading</v>
      </c>
      <c r="G2383" s="160">
        <f>Nonpt_src_summary!I2383</f>
        <v>0</v>
      </c>
      <c r="H2383" s="124">
        <f>Nonpt_src_summary!J2383</f>
        <v>0</v>
      </c>
      <c r="I2383" s="124">
        <f>Nonpt_src_summary!K2383</f>
        <v>0</v>
      </c>
      <c r="J2383" s="124">
        <f>Nonpt_src_summary!L2383</f>
        <v>0</v>
      </c>
      <c r="K2383" s="125">
        <f>Nonpt_src_summary!M2383</f>
        <v>0</v>
      </c>
    </row>
    <row r="2384" spans="1:11">
      <c r="A2384" s="31" t="s">
        <v>151</v>
      </c>
      <c r="B2384" s="31" t="str">
        <f>Nonpt_src_summary!B2384</f>
        <v>Non-tribal</v>
      </c>
      <c r="C2384" s="31">
        <f>Nonpt_src_summary!E2384</f>
        <v>38</v>
      </c>
      <c r="D2384" s="31" t="str">
        <f>Nonpt_src_summary!F2384</f>
        <v>38025</v>
      </c>
      <c r="E2384" s="31" t="str">
        <f>Nonpt_src_summary!G2384</f>
        <v>2310011201</v>
      </c>
      <c r="F2384" s="31" t="str">
        <f>Nonpt_src_summary!H2384</f>
        <v>Truck Loading</v>
      </c>
      <c r="G2384" s="160">
        <f>Nonpt_src_summary!I2384</f>
        <v>0</v>
      </c>
      <c r="H2384" s="124">
        <f>Nonpt_src_summary!J2384</f>
        <v>598.31447655613033</v>
      </c>
      <c r="I2384" s="124">
        <f>Nonpt_src_summary!K2384</f>
        <v>0</v>
      </c>
      <c r="J2384" s="124">
        <f>Nonpt_src_summary!L2384</f>
        <v>0</v>
      </c>
      <c r="K2384" s="125">
        <f>Nonpt_src_summary!M2384</f>
        <v>0</v>
      </c>
    </row>
    <row r="2385" spans="1:11">
      <c r="A2385" s="31" t="s">
        <v>151</v>
      </c>
      <c r="B2385" s="31" t="str">
        <f>Nonpt_src_summary!B2385</f>
        <v>Non-tribal</v>
      </c>
      <c r="C2385" s="31">
        <f>Nonpt_src_summary!E2385</f>
        <v>38</v>
      </c>
      <c r="D2385" s="31" t="str">
        <f>Nonpt_src_summary!F2385</f>
        <v>38025</v>
      </c>
      <c r="E2385" s="31" t="str">
        <f>Nonpt_src_summary!G2385</f>
        <v>2310021030</v>
      </c>
      <c r="F2385" s="31" t="str">
        <f>Nonpt_src_summary!H2385</f>
        <v>Truck Loading</v>
      </c>
      <c r="G2385" s="160">
        <f>Nonpt_src_summary!I2385</f>
        <v>0</v>
      </c>
      <c r="H2385" s="124">
        <f>Nonpt_src_summary!J2385</f>
        <v>0</v>
      </c>
      <c r="I2385" s="124">
        <f>Nonpt_src_summary!K2385</f>
        <v>0</v>
      </c>
      <c r="J2385" s="124">
        <f>Nonpt_src_summary!L2385</f>
        <v>0</v>
      </c>
      <c r="K2385" s="125">
        <f>Nonpt_src_summary!M2385</f>
        <v>0</v>
      </c>
    </row>
    <row r="2386" spans="1:11">
      <c r="A2386" s="31" t="s">
        <v>151</v>
      </c>
      <c r="B2386" s="31" t="str">
        <f>Nonpt_src_summary!B2386</f>
        <v>Non-tribal</v>
      </c>
      <c r="C2386" s="31">
        <f>Nonpt_src_summary!E2386</f>
        <v>38</v>
      </c>
      <c r="D2386" s="31" t="str">
        <f>Nonpt_src_summary!F2386</f>
        <v>38025</v>
      </c>
      <c r="E2386" s="31" t="str">
        <f>Nonpt_src_summary!G2386</f>
        <v>2310023030</v>
      </c>
      <c r="F2386" s="31" t="str">
        <f>Nonpt_src_summary!H2386</f>
        <v>Truck Loading</v>
      </c>
      <c r="G2386" s="160">
        <f>Nonpt_src_summary!I2386</f>
        <v>0</v>
      </c>
      <c r="H2386" s="124">
        <f>Nonpt_src_summary!J2386</f>
        <v>0</v>
      </c>
      <c r="I2386" s="124">
        <f>Nonpt_src_summary!K2386</f>
        <v>0</v>
      </c>
      <c r="J2386" s="124">
        <f>Nonpt_src_summary!L2386</f>
        <v>0</v>
      </c>
      <c r="K2386" s="125">
        <f>Nonpt_src_summary!M2386</f>
        <v>0</v>
      </c>
    </row>
    <row r="2387" spans="1:11">
      <c r="A2387" s="31" t="s">
        <v>151</v>
      </c>
      <c r="B2387" s="31" t="str">
        <f>Nonpt_src_summary!B2387</f>
        <v>Non-tribal</v>
      </c>
      <c r="C2387" s="31">
        <f>Nonpt_src_summary!E2387</f>
        <v>30</v>
      </c>
      <c r="D2387" s="31" t="str">
        <f>Nonpt_src_summary!F2387</f>
        <v>30025</v>
      </c>
      <c r="E2387" s="31" t="str">
        <f>Nonpt_src_summary!G2387</f>
        <v>2310011201</v>
      </c>
      <c r="F2387" s="31" t="str">
        <f>Nonpt_src_summary!H2387</f>
        <v>Truck Loading</v>
      </c>
      <c r="G2387" s="160">
        <f>Nonpt_src_summary!I2387</f>
        <v>0</v>
      </c>
      <c r="H2387" s="124">
        <f>Nonpt_src_summary!J2387</f>
        <v>70.503799999999998</v>
      </c>
      <c r="I2387" s="124">
        <f>Nonpt_src_summary!K2387</f>
        <v>0</v>
      </c>
      <c r="J2387" s="124">
        <f>Nonpt_src_summary!L2387</f>
        <v>0</v>
      </c>
      <c r="K2387" s="125">
        <f>Nonpt_src_summary!M2387</f>
        <v>0</v>
      </c>
    </row>
    <row r="2388" spans="1:11">
      <c r="A2388" s="31" t="s">
        <v>151</v>
      </c>
      <c r="B2388" s="31" t="str">
        <f>Nonpt_src_summary!B2388</f>
        <v>Non-tribal</v>
      </c>
      <c r="C2388" s="31">
        <f>Nonpt_src_summary!E2388</f>
        <v>30</v>
      </c>
      <c r="D2388" s="31" t="str">
        <f>Nonpt_src_summary!F2388</f>
        <v>30025</v>
      </c>
      <c r="E2388" s="31" t="str">
        <f>Nonpt_src_summary!G2388</f>
        <v>2310021030</v>
      </c>
      <c r="F2388" s="31" t="str">
        <f>Nonpt_src_summary!H2388</f>
        <v>Truck Loading</v>
      </c>
      <c r="G2388" s="160">
        <f>Nonpt_src_summary!I2388</f>
        <v>0</v>
      </c>
      <c r="H2388" s="124">
        <f>Nonpt_src_summary!J2388</f>
        <v>0</v>
      </c>
      <c r="I2388" s="124">
        <f>Nonpt_src_summary!K2388</f>
        <v>0</v>
      </c>
      <c r="J2388" s="124">
        <f>Nonpt_src_summary!L2388</f>
        <v>0</v>
      </c>
      <c r="K2388" s="125">
        <f>Nonpt_src_summary!M2388</f>
        <v>0</v>
      </c>
    </row>
    <row r="2389" spans="1:11">
      <c r="A2389" s="31" t="s">
        <v>151</v>
      </c>
      <c r="B2389" s="31" t="str">
        <f>Nonpt_src_summary!B2389</f>
        <v>Non-tribal</v>
      </c>
      <c r="C2389" s="31">
        <f>Nonpt_src_summary!E2389</f>
        <v>30</v>
      </c>
      <c r="D2389" s="31" t="str">
        <f>Nonpt_src_summary!F2389</f>
        <v>30025</v>
      </c>
      <c r="E2389" s="31" t="str">
        <f>Nonpt_src_summary!G2389</f>
        <v>2310023030</v>
      </c>
      <c r="F2389" s="31" t="str">
        <f>Nonpt_src_summary!H2389</f>
        <v>Truck Loading</v>
      </c>
      <c r="G2389" s="160">
        <f>Nonpt_src_summary!I2389</f>
        <v>0</v>
      </c>
      <c r="H2389" s="124">
        <f>Nonpt_src_summary!J2389</f>
        <v>0</v>
      </c>
      <c r="I2389" s="124">
        <f>Nonpt_src_summary!K2389</f>
        <v>0</v>
      </c>
      <c r="J2389" s="124">
        <f>Nonpt_src_summary!L2389</f>
        <v>0</v>
      </c>
      <c r="K2389" s="125">
        <f>Nonpt_src_summary!M2389</f>
        <v>0</v>
      </c>
    </row>
    <row r="2390" spans="1:11">
      <c r="A2390" s="31" t="s">
        <v>151</v>
      </c>
      <c r="B2390" s="31" t="str">
        <f>Nonpt_src_summary!B2390</f>
        <v>Non-tribal</v>
      </c>
      <c r="C2390" s="31">
        <f>Nonpt_src_summary!E2390</f>
        <v>30</v>
      </c>
      <c r="D2390" s="31" t="str">
        <f>Nonpt_src_summary!F2390</f>
        <v>30033</v>
      </c>
      <c r="E2390" s="31" t="str">
        <f>Nonpt_src_summary!G2390</f>
        <v>2310011201</v>
      </c>
      <c r="F2390" s="31" t="str">
        <f>Nonpt_src_summary!H2390</f>
        <v>Truck Loading</v>
      </c>
      <c r="G2390" s="160">
        <f>Nonpt_src_summary!I2390</f>
        <v>0</v>
      </c>
      <c r="H2390" s="124">
        <f>Nonpt_src_summary!J2390</f>
        <v>0.18437999999999999</v>
      </c>
      <c r="I2390" s="124">
        <f>Nonpt_src_summary!K2390</f>
        <v>0</v>
      </c>
      <c r="J2390" s="124">
        <f>Nonpt_src_summary!L2390</f>
        <v>0</v>
      </c>
      <c r="K2390" s="125">
        <f>Nonpt_src_summary!M2390</f>
        <v>0</v>
      </c>
    </row>
    <row r="2391" spans="1:11">
      <c r="A2391" s="31" t="s">
        <v>151</v>
      </c>
      <c r="B2391" s="31" t="str">
        <f>Nonpt_src_summary!B2391</f>
        <v>Non-tribal</v>
      </c>
      <c r="C2391" s="31">
        <f>Nonpt_src_summary!E2391</f>
        <v>30</v>
      </c>
      <c r="D2391" s="31" t="str">
        <f>Nonpt_src_summary!F2391</f>
        <v>30033</v>
      </c>
      <c r="E2391" s="31" t="str">
        <f>Nonpt_src_summary!G2391</f>
        <v>2310021030</v>
      </c>
      <c r="F2391" s="31" t="str">
        <f>Nonpt_src_summary!H2391</f>
        <v>Truck Loading</v>
      </c>
      <c r="G2391" s="160">
        <f>Nonpt_src_summary!I2391</f>
        <v>0</v>
      </c>
      <c r="H2391" s="124">
        <f>Nonpt_src_summary!J2391</f>
        <v>0</v>
      </c>
      <c r="I2391" s="124">
        <f>Nonpt_src_summary!K2391</f>
        <v>0</v>
      </c>
      <c r="J2391" s="124">
        <f>Nonpt_src_summary!L2391</f>
        <v>0</v>
      </c>
      <c r="K2391" s="125">
        <f>Nonpt_src_summary!M2391</f>
        <v>0</v>
      </c>
    </row>
    <row r="2392" spans="1:11">
      <c r="A2392" s="31" t="s">
        <v>151</v>
      </c>
      <c r="B2392" s="31" t="str">
        <f>Nonpt_src_summary!B2392</f>
        <v>Non-tribal</v>
      </c>
      <c r="C2392" s="31">
        <f>Nonpt_src_summary!E2392</f>
        <v>30</v>
      </c>
      <c r="D2392" s="31" t="str">
        <f>Nonpt_src_summary!F2392</f>
        <v>30033</v>
      </c>
      <c r="E2392" s="31" t="str">
        <f>Nonpt_src_summary!G2392</f>
        <v>2310023030</v>
      </c>
      <c r="F2392" s="31" t="str">
        <f>Nonpt_src_summary!H2392</f>
        <v>Truck Loading</v>
      </c>
      <c r="G2392" s="160">
        <f>Nonpt_src_summary!I2392</f>
        <v>0</v>
      </c>
      <c r="H2392" s="124">
        <f>Nonpt_src_summary!J2392</f>
        <v>0</v>
      </c>
      <c r="I2392" s="124">
        <f>Nonpt_src_summary!K2392</f>
        <v>0</v>
      </c>
      <c r="J2392" s="124">
        <f>Nonpt_src_summary!L2392</f>
        <v>0</v>
      </c>
      <c r="K2392" s="125">
        <f>Nonpt_src_summary!M2392</f>
        <v>0</v>
      </c>
    </row>
    <row r="2393" spans="1:11">
      <c r="A2393" s="31" t="s">
        <v>151</v>
      </c>
      <c r="B2393" s="31" t="str">
        <f>Nonpt_src_summary!B2393</f>
        <v>Non-tribal</v>
      </c>
      <c r="C2393" s="31">
        <f>Nonpt_src_summary!E2393</f>
        <v>38</v>
      </c>
      <c r="D2393" s="31" t="str">
        <f>Nonpt_src_summary!F2393</f>
        <v>38033</v>
      </c>
      <c r="E2393" s="31" t="str">
        <f>Nonpt_src_summary!G2393</f>
        <v>2310011201</v>
      </c>
      <c r="F2393" s="31" t="str">
        <f>Nonpt_src_summary!H2393</f>
        <v>Truck Loading</v>
      </c>
      <c r="G2393" s="160">
        <f>Nonpt_src_summary!I2393</f>
        <v>0</v>
      </c>
      <c r="H2393" s="124">
        <f>Nonpt_src_summary!J2393</f>
        <v>17.505800000000001</v>
      </c>
      <c r="I2393" s="124">
        <f>Nonpt_src_summary!K2393</f>
        <v>0</v>
      </c>
      <c r="J2393" s="124">
        <f>Nonpt_src_summary!L2393</f>
        <v>0</v>
      </c>
      <c r="K2393" s="125">
        <f>Nonpt_src_summary!M2393</f>
        <v>0</v>
      </c>
    </row>
    <row r="2394" spans="1:11">
      <c r="A2394" s="31" t="s">
        <v>151</v>
      </c>
      <c r="B2394" s="31" t="str">
        <f>Nonpt_src_summary!B2394</f>
        <v>Non-tribal</v>
      </c>
      <c r="C2394" s="31">
        <f>Nonpt_src_summary!E2394</f>
        <v>38</v>
      </c>
      <c r="D2394" s="31" t="str">
        <f>Nonpt_src_summary!F2394</f>
        <v>38033</v>
      </c>
      <c r="E2394" s="31" t="str">
        <f>Nonpt_src_summary!G2394</f>
        <v>2310021030</v>
      </c>
      <c r="F2394" s="31" t="str">
        <f>Nonpt_src_summary!H2394</f>
        <v>Truck Loading</v>
      </c>
      <c r="G2394" s="160">
        <f>Nonpt_src_summary!I2394</f>
        <v>0</v>
      </c>
      <c r="H2394" s="124">
        <f>Nonpt_src_summary!J2394</f>
        <v>0</v>
      </c>
      <c r="I2394" s="124">
        <f>Nonpt_src_summary!K2394</f>
        <v>0</v>
      </c>
      <c r="J2394" s="124">
        <f>Nonpt_src_summary!L2394</f>
        <v>0</v>
      </c>
      <c r="K2394" s="125">
        <f>Nonpt_src_summary!M2394</f>
        <v>0</v>
      </c>
    </row>
    <row r="2395" spans="1:11">
      <c r="A2395" s="31" t="s">
        <v>151</v>
      </c>
      <c r="B2395" s="31" t="str">
        <f>Nonpt_src_summary!B2395</f>
        <v>Non-tribal</v>
      </c>
      <c r="C2395" s="31">
        <f>Nonpt_src_summary!E2395</f>
        <v>38</v>
      </c>
      <c r="D2395" s="31" t="str">
        <f>Nonpt_src_summary!F2395</f>
        <v>38033</v>
      </c>
      <c r="E2395" s="31" t="str">
        <f>Nonpt_src_summary!G2395</f>
        <v>2310023030</v>
      </c>
      <c r="F2395" s="31" t="str">
        <f>Nonpt_src_summary!H2395</f>
        <v>Truck Loading</v>
      </c>
      <c r="G2395" s="160">
        <f>Nonpt_src_summary!I2395</f>
        <v>0</v>
      </c>
      <c r="H2395" s="124">
        <f>Nonpt_src_summary!J2395</f>
        <v>0</v>
      </c>
      <c r="I2395" s="124">
        <f>Nonpt_src_summary!K2395</f>
        <v>0</v>
      </c>
      <c r="J2395" s="124">
        <f>Nonpt_src_summary!L2395</f>
        <v>0</v>
      </c>
      <c r="K2395" s="125">
        <f>Nonpt_src_summary!M2395</f>
        <v>0</v>
      </c>
    </row>
    <row r="2396" spans="1:11">
      <c r="A2396" s="31" t="s">
        <v>151</v>
      </c>
      <c r="B2396" s="31" t="str">
        <f>Nonpt_src_summary!B2396</f>
        <v>Non-tribal</v>
      </c>
      <c r="C2396" s="31">
        <f>Nonpt_src_summary!E2396</f>
        <v>46</v>
      </c>
      <c r="D2396" s="31" t="str">
        <f>Nonpt_src_summary!F2396</f>
        <v>46063</v>
      </c>
      <c r="E2396" s="31" t="str">
        <f>Nonpt_src_summary!G2396</f>
        <v>2310011201</v>
      </c>
      <c r="F2396" s="31" t="str">
        <f>Nonpt_src_summary!H2396</f>
        <v>Truck Loading</v>
      </c>
      <c r="G2396" s="160">
        <f>Nonpt_src_summary!I2396</f>
        <v>0</v>
      </c>
      <c r="H2396" s="124">
        <f>Nonpt_src_summary!J2396</f>
        <v>31.311699999999998</v>
      </c>
      <c r="I2396" s="124">
        <f>Nonpt_src_summary!K2396</f>
        <v>0</v>
      </c>
      <c r="J2396" s="124">
        <f>Nonpt_src_summary!L2396</f>
        <v>0</v>
      </c>
      <c r="K2396" s="125">
        <f>Nonpt_src_summary!M2396</f>
        <v>0</v>
      </c>
    </row>
    <row r="2397" spans="1:11">
      <c r="A2397" s="31" t="s">
        <v>151</v>
      </c>
      <c r="B2397" s="31" t="str">
        <f>Nonpt_src_summary!B2397</f>
        <v>Non-tribal</v>
      </c>
      <c r="C2397" s="31">
        <f>Nonpt_src_summary!E2397</f>
        <v>46</v>
      </c>
      <c r="D2397" s="31" t="str">
        <f>Nonpt_src_summary!F2397</f>
        <v>46063</v>
      </c>
      <c r="E2397" s="31" t="str">
        <f>Nonpt_src_summary!G2397</f>
        <v>2310021030</v>
      </c>
      <c r="F2397" s="31" t="str">
        <f>Nonpt_src_summary!H2397</f>
        <v>Truck Loading</v>
      </c>
      <c r="G2397" s="160">
        <f>Nonpt_src_summary!I2397</f>
        <v>0</v>
      </c>
      <c r="H2397" s="124">
        <f>Nonpt_src_summary!J2397</f>
        <v>5.4353600000000002E-2</v>
      </c>
      <c r="I2397" s="124">
        <f>Nonpt_src_summary!K2397</f>
        <v>0</v>
      </c>
      <c r="J2397" s="124">
        <f>Nonpt_src_summary!L2397</f>
        <v>0</v>
      </c>
      <c r="K2397" s="125">
        <f>Nonpt_src_summary!M2397</f>
        <v>0</v>
      </c>
    </row>
    <row r="2398" spans="1:11">
      <c r="A2398" s="31" t="s">
        <v>151</v>
      </c>
      <c r="B2398" s="31" t="str">
        <f>Nonpt_src_summary!B2398</f>
        <v>Non-tribal</v>
      </c>
      <c r="C2398" s="31">
        <f>Nonpt_src_summary!E2398</f>
        <v>46</v>
      </c>
      <c r="D2398" s="31" t="str">
        <f>Nonpt_src_summary!F2398</f>
        <v>46063</v>
      </c>
      <c r="E2398" s="31" t="str">
        <f>Nonpt_src_summary!G2398</f>
        <v>2310023030</v>
      </c>
      <c r="F2398" s="31" t="str">
        <f>Nonpt_src_summary!H2398</f>
        <v>Truck Loading</v>
      </c>
      <c r="G2398" s="160">
        <f>Nonpt_src_summary!I2398</f>
        <v>0</v>
      </c>
      <c r="H2398" s="124">
        <f>Nonpt_src_summary!J2398</f>
        <v>0</v>
      </c>
      <c r="I2398" s="124">
        <f>Nonpt_src_summary!K2398</f>
        <v>0</v>
      </c>
      <c r="J2398" s="124">
        <f>Nonpt_src_summary!L2398</f>
        <v>0</v>
      </c>
      <c r="K2398" s="125">
        <f>Nonpt_src_summary!M2398</f>
        <v>0</v>
      </c>
    </row>
    <row r="2399" spans="1:11">
      <c r="A2399" s="31" t="s">
        <v>151</v>
      </c>
      <c r="B2399" s="31" t="str">
        <f>Nonpt_src_summary!B2399</f>
        <v>Non-tribal</v>
      </c>
      <c r="C2399" s="31">
        <f>Nonpt_src_summary!E2399</f>
        <v>30</v>
      </c>
      <c r="D2399" s="31" t="str">
        <f>Nonpt_src_summary!F2399</f>
        <v>30055</v>
      </c>
      <c r="E2399" s="31" t="str">
        <f>Nonpt_src_summary!G2399</f>
        <v>2310011201</v>
      </c>
      <c r="F2399" s="31" t="str">
        <f>Nonpt_src_summary!H2399</f>
        <v>Truck Loading</v>
      </c>
      <c r="G2399" s="160">
        <f>Nonpt_src_summary!I2399</f>
        <v>0</v>
      </c>
      <c r="H2399" s="124">
        <f>Nonpt_src_summary!J2399</f>
        <v>0.25541900000000001</v>
      </c>
      <c r="I2399" s="124">
        <f>Nonpt_src_summary!K2399</f>
        <v>0</v>
      </c>
      <c r="J2399" s="124">
        <f>Nonpt_src_summary!L2399</f>
        <v>0</v>
      </c>
      <c r="K2399" s="125">
        <f>Nonpt_src_summary!M2399</f>
        <v>0</v>
      </c>
    </row>
    <row r="2400" spans="1:11">
      <c r="A2400" s="31" t="s">
        <v>151</v>
      </c>
      <c r="B2400" s="31" t="str">
        <f>Nonpt_src_summary!B2400</f>
        <v>Non-tribal</v>
      </c>
      <c r="C2400" s="31">
        <f>Nonpt_src_summary!E2400</f>
        <v>30</v>
      </c>
      <c r="D2400" s="31" t="str">
        <f>Nonpt_src_summary!F2400</f>
        <v>30055</v>
      </c>
      <c r="E2400" s="31" t="str">
        <f>Nonpt_src_summary!G2400</f>
        <v>2310021030</v>
      </c>
      <c r="F2400" s="31" t="str">
        <f>Nonpt_src_summary!H2400</f>
        <v>Truck Loading</v>
      </c>
      <c r="G2400" s="160">
        <f>Nonpt_src_summary!I2400</f>
        <v>0</v>
      </c>
      <c r="H2400" s="124">
        <f>Nonpt_src_summary!J2400</f>
        <v>0</v>
      </c>
      <c r="I2400" s="124">
        <f>Nonpt_src_summary!K2400</f>
        <v>0</v>
      </c>
      <c r="J2400" s="124">
        <f>Nonpt_src_summary!L2400</f>
        <v>0</v>
      </c>
      <c r="K2400" s="125">
        <f>Nonpt_src_summary!M2400</f>
        <v>0</v>
      </c>
    </row>
    <row r="2401" spans="1:11">
      <c r="A2401" s="31" t="s">
        <v>151</v>
      </c>
      <c r="B2401" s="31" t="str">
        <f>Nonpt_src_summary!B2401</f>
        <v>Non-tribal</v>
      </c>
      <c r="C2401" s="31">
        <f>Nonpt_src_summary!E2401</f>
        <v>30</v>
      </c>
      <c r="D2401" s="31" t="str">
        <f>Nonpt_src_summary!F2401</f>
        <v>30055</v>
      </c>
      <c r="E2401" s="31" t="str">
        <f>Nonpt_src_summary!G2401</f>
        <v>2310023030</v>
      </c>
      <c r="F2401" s="31" t="str">
        <f>Nonpt_src_summary!H2401</f>
        <v>Truck Loading</v>
      </c>
      <c r="G2401" s="160">
        <f>Nonpt_src_summary!I2401</f>
        <v>0</v>
      </c>
      <c r="H2401" s="124">
        <f>Nonpt_src_summary!J2401</f>
        <v>0</v>
      </c>
      <c r="I2401" s="124">
        <f>Nonpt_src_summary!K2401</f>
        <v>0</v>
      </c>
      <c r="J2401" s="124">
        <f>Nonpt_src_summary!L2401</f>
        <v>0</v>
      </c>
      <c r="K2401" s="125">
        <f>Nonpt_src_summary!M2401</f>
        <v>0</v>
      </c>
    </row>
    <row r="2402" spans="1:11">
      <c r="A2402" s="31" t="s">
        <v>151</v>
      </c>
      <c r="B2402" s="31" t="str">
        <f>Nonpt_src_summary!B2402</f>
        <v>Non-tribal</v>
      </c>
      <c r="C2402" s="31">
        <f>Nonpt_src_summary!E2402</f>
        <v>38</v>
      </c>
      <c r="D2402" s="31" t="str">
        <f>Nonpt_src_summary!F2402</f>
        <v>38049</v>
      </c>
      <c r="E2402" s="31" t="str">
        <f>Nonpt_src_summary!G2402</f>
        <v>2310011201</v>
      </c>
      <c r="F2402" s="31" t="str">
        <f>Nonpt_src_summary!H2402</f>
        <v>Truck Loading</v>
      </c>
      <c r="G2402" s="160">
        <f>Nonpt_src_summary!I2402</f>
        <v>0</v>
      </c>
      <c r="H2402" s="124">
        <f>Nonpt_src_summary!J2402</f>
        <v>0.39808900000000003</v>
      </c>
      <c r="I2402" s="124">
        <f>Nonpt_src_summary!K2402</f>
        <v>0</v>
      </c>
      <c r="J2402" s="124">
        <f>Nonpt_src_summary!L2402</f>
        <v>0</v>
      </c>
      <c r="K2402" s="125">
        <f>Nonpt_src_summary!M2402</f>
        <v>0</v>
      </c>
    </row>
    <row r="2403" spans="1:11">
      <c r="A2403" s="31" t="s">
        <v>151</v>
      </c>
      <c r="B2403" s="31" t="str">
        <f>Nonpt_src_summary!B2403</f>
        <v>Non-tribal</v>
      </c>
      <c r="C2403" s="31">
        <f>Nonpt_src_summary!E2403</f>
        <v>38</v>
      </c>
      <c r="D2403" s="31" t="str">
        <f>Nonpt_src_summary!F2403</f>
        <v>38049</v>
      </c>
      <c r="E2403" s="31" t="str">
        <f>Nonpt_src_summary!G2403</f>
        <v>2310021030</v>
      </c>
      <c r="F2403" s="31" t="str">
        <f>Nonpt_src_summary!H2403</f>
        <v>Truck Loading</v>
      </c>
      <c r="G2403" s="160">
        <f>Nonpt_src_summary!I2403</f>
        <v>0</v>
      </c>
      <c r="H2403" s="124">
        <f>Nonpt_src_summary!J2403</f>
        <v>0</v>
      </c>
      <c r="I2403" s="124">
        <f>Nonpt_src_summary!K2403</f>
        <v>0</v>
      </c>
      <c r="J2403" s="124">
        <f>Nonpt_src_summary!L2403</f>
        <v>0</v>
      </c>
      <c r="K2403" s="125">
        <f>Nonpt_src_summary!M2403</f>
        <v>0</v>
      </c>
    </row>
    <row r="2404" spans="1:11">
      <c r="A2404" s="31" t="s">
        <v>151</v>
      </c>
      <c r="B2404" s="31" t="str">
        <f>Nonpt_src_summary!B2404</f>
        <v>Non-tribal</v>
      </c>
      <c r="C2404" s="31">
        <f>Nonpt_src_summary!E2404</f>
        <v>38</v>
      </c>
      <c r="D2404" s="31" t="str">
        <f>Nonpt_src_summary!F2404</f>
        <v>38049</v>
      </c>
      <c r="E2404" s="31" t="str">
        <f>Nonpt_src_summary!G2404</f>
        <v>2310023030</v>
      </c>
      <c r="F2404" s="31" t="str">
        <f>Nonpt_src_summary!H2404</f>
        <v>Truck Loading</v>
      </c>
      <c r="G2404" s="160">
        <f>Nonpt_src_summary!I2404</f>
        <v>0</v>
      </c>
      <c r="H2404" s="124">
        <f>Nonpt_src_summary!J2404</f>
        <v>0</v>
      </c>
      <c r="I2404" s="124">
        <f>Nonpt_src_summary!K2404</f>
        <v>0</v>
      </c>
      <c r="J2404" s="124">
        <f>Nonpt_src_summary!L2404</f>
        <v>0</v>
      </c>
      <c r="K2404" s="125">
        <f>Nonpt_src_summary!M2404</f>
        <v>0</v>
      </c>
    </row>
    <row r="2405" spans="1:11">
      <c r="A2405" s="31" t="s">
        <v>151</v>
      </c>
      <c r="B2405" s="31" t="str">
        <f>Nonpt_src_summary!B2405</f>
        <v>Non-tribal</v>
      </c>
      <c r="C2405" s="31">
        <f>Nonpt_src_summary!E2405</f>
        <v>38</v>
      </c>
      <c r="D2405" s="31" t="str">
        <f>Nonpt_src_summary!F2405</f>
        <v>38053</v>
      </c>
      <c r="E2405" s="31" t="str">
        <f>Nonpt_src_summary!G2405</f>
        <v>2310011201</v>
      </c>
      <c r="F2405" s="31" t="str">
        <f>Nonpt_src_summary!H2405</f>
        <v>Truck Loading</v>
      </c>
      <c r="G2405" s="160">
        <f>Nonpt_src_summary!I2405</f>
        <v>0</v>
      </c>
      <c r="H2405" s="124">
        <f>Nonpt_src_summary!J2405</f>
        <v>1909.8016908327563</v>
      </c>
      <c r="I2405" s="124">
        <f>Nonpt_src_summary!K2405</f>
        <v>0</v>
      </c>
      <c r="J2405" s="124">
        <f>Nonpt_src_summary!L2405</f>
        <v>0</v>
      </c>
      <c r="K2405" s="125">
        <f>Nonpt_src_summary!M2405</f>
        <v>0</v>
      </c>
    </row>
    <row r="2406" spans="1:11">
      <c r="A2406" s="31" t="s">
        <v>151</v>
      </c>
      <c r="B2406" s="31" t="str">
        <f>Nonpt_src_summary!B2406</f>
        <v>Non-tribal</v>
      </c>
      <c r="C2406" s="31">
        <f>Nonpt_src_summary!E2406</f>
        <v>38</v>
      </c>
      <c r="D2406" s="31" t="str">
        <f>Nonpt_src_summary!F2406</f>
        <v>38053</v>
      </c>
      <c r="E2406" s="31" t="str">
        <f>Nonpt_src_summary!G2406</f>
        <v>2310021030</v>
      </c>
      <c r="F2406" s="31" t="str">
        <f>Nonpt_src_summary!H2406</f>
        <v>Truck Loading</v>
      </c>
      <c r="G2406" s="160">
        <f>Nonpt_src_summary!I2406</f>
        <v>0</v>
      </c>
      <c r="H2406" s="124">
        <f>Nonpt_src_summary!J2406</f>
        <v>0.119972</v>
      </c>
      <c r="I2406" s="124">
        <f>Nonpt_src_summary!K2406</f>
        <v>0</v>
      </c>
      <c r="J2406" s="124">
        <f>Nonpt_src_summary!L2406</f>
        <v>0</v>
      </c>
      <c r="K2406" s="125">
        <f>Nonpt_src_summary!M2406</f>
        <v>0</v>
      </c>
    </row>
    <row r="2407" spans="1:11">
      <c r="A2407" s="31" t="s">
        <v>151</v>
      </c>
      <c r="B2407" s="31" t="str">
        <f>Nonpt_src_summary!B2407</f>
        <v>Non-tribal</v>
      </c>
      <c r="C2407" s="31">
        <f>Nonpt_src_summary!E2407</f>
        <v>38</v>
      </c>
      <c r="D2407" s="31" t="str">
        <f>Nonpt_src_summary!F2407</f>
        <v>38053</v>
      </c>
      <c r="E2407" s="31" t="str">
        <f>Nonpt_src_summary!G2407</f>
        <v>2310023030</v>
      </c>
      <c r="F2407" s="31" t="str">
        <f>Nonpt_src_summary!H2407</f>
        <v>Truck Loading</v>
      </c>
      <c r="G2407" s="160">
        <f>Nonpt_src_summary!I2407</f>
        <v>0</v>
      </c>
      <c r="H2407" s="124">
        <f>Nonpt_src_summary!J2407</f>
        <v>0</v>
      </c>
      <c r="I2407" s="124">
        <f>Nonpt_src_summary!K2407</f>
        <v>0</v>
      </c>
      <c r="J2407" s="124">
        <f>Nonpt_src_summary!L2407</f>
        <v>0</v>
      </c>
      <c r="K2407" s="125">
        <f>Nonpt_src_summary!M2407</f>
        <v>0</v>
      </c>
    </row>
    <row r="2408" spans="1:11">
      <c r="A2408" s="31" t="s">
        <v>151</v>
      </c>
      <c r="B2408" s="31" t="str">
        <f>Nonpt_src_summary!B2408</f>
        <v>Non-tribal</v>
      </c>
      <c r="C2408" s="31">
        <f>Nonpt_src_summary!E2408</f>
        <v>38</v>
      </c>
      <c r="D2408" s="31" t="str">
        <f>Nonpt_src_summary!F2408</f>
        <v>38055</v>
      </c>
      <c r="E2408" s="31" t="str">
        <f>Nonpt_src_summary!G2408</f>
        <v>2310011201</v>
      </c>
      <c r="F2408" s="31" t="str">
        <f>Nonpt_src_summary!H2408</f>
        <v>Truck Loading</v>
      </c>
      <c r="G2408" s="160">
        <f>Nonpt_src_summary!I2408</f>
        <v>0</v>
      </c>
      <c r="H2408" s="124">
        <f>Nonpt_src_summary!J2408</f>
        <v>0</v>
      </c>
      <c r="I2408" s="124">
        <f>Nonpt_src_summary!K2408</f>
        <v>0</v>
      </c>
      <c r="J2408" s="124">
        <f>Nonpt_src_summary!L2408</f>
        <v>0</v>
      </c>
      <c r="K2408" s="125">
        <f>Nonpt_src_summary!M2408</f>
        <v>0</v>
      </c>
    </row>
    <row r="2409" spans="1:11">
      <c r="A2409" s="31" t="s">
        <v>151</v>
      </c>
      <c r="B2409" s="31" t="str">
        <f>Nonpt_src_summary!B2409</f>
        <v>Non-tribal</v>
      </c>
      <c r="C2409" s="31">
        <f>Nonpt_src_summary!E2409</f>
        <v>38</v>
      </c>
      <c r="D2409" s="31" t="str">
        <f>Nonpt_src_summary!F2409</f>
        <v>38055</v>
      </c>
      <c r="E2409" s="31" t="str">
        <f>Nonpt_src_summary!G2409</f>
        <v>2310021030</v>
      </c>
      <c r="F2409" s="31" t="str">
        <f>Nonpt_src_summary!H2409</f>
        <v>Truck Loading</v>
      </c>
      <c r="G2409" s="160">
        <f>Nonpt_src_summary!I2409</f>
        <v>0</v>
      </c>
      <c r="H2409" s="124">
        <f>Nonpt_src_summary!J2409</f>
        <v>0</v>
      </c>
      <c r="I2409" s="124">
        <f>Nonpt_src_summary!K2409</f>
        <v>0</v>
      </c>
      <c r="J2409" s="124">
        <f>Nonpt_src_summary!L2409</f>
        <v>0</v>
      </c>
      <c r="K2409" s="125">
        <f>Nonpt_src_summary!M2409</f>
        <v>0</v>
      </c>
    </row>
    <row r="2410" spans="1:11">
      <c r="A2410" s="31" t="s">
        <v>151</v>
      </c>
      <c r="B2410" s="31" t="str">
        <f>Nonpt_src_summary!B2410</f>
        <v>Non-tribal</v>
      </c>
      <c r="C2410" s="31">
        <f>Nonpt_src_summary!E2410</f>
        <v>38</v>
      </c>
      <c r="D2410" s="31" t="str">
        <f>Nonpt_src_summary!F2410</f>
        <v>38055</v>
      </c>
      <c r="E2410" s="31" t="str">
        <f>Nonpt_src_summary!G2410</f>
        <v>2310023030</v>
      </c>
      <c r="F2410" s="31" t="str">
        <f>Nonpt_src_summary!H2410</f>
        <v>Truck Loading</v>
      </c>
      <c r="G2410" s="160">
        <f>Nonpt_src_summary!I2410</f>
        <v>0</v>
      </c>
      <c r="H2410" s="124">
        <f>Nonpt_src_summary!J2410</f>
        <v>0</v>
      </c>
      <c r="I2410" s="124">
        <f>Nonpt_src_summary!K2410</f>
        <v>0</v>
      </c>
      <c r="J2410" s="124">
        <f>Nonpt_src_summary!L2410</f>
        <v>0</v>
      </c>
      <c r="K2410" s="125">
        <f>Nonpt_src_summary!M2410</f>
        <v>0</v>
      </c>
    </row>
    <row r="2411" spans="1:11">
      <c r="A2411" s="31" t="s">
        <v>151</v>
      </c>
      <c r="B2411" s="31" t="str">
        <f>Nonpt_src_summary!B2411</f>
        <v>Non-tribal</v>
      </c>
      <c r="C2411" s="31">
        <f>Nonpt_src_summary!E2411</f>
        <v>38</v>
      </c>
      <c r="D2411" s="31" t="str">
        <f>Nonpt_src_summary!F2411</f>
        <v>38061</v>
      </c>
      <c r="E2411" s="31" t="str">
        <f>Nonpt_src_summary!G2411</f>
        <v>2310011201</v>
      </c>
      <c r="F2411" s="31" t="str">
        <f>Nonpt_src_summary!H2411</f>
        <v>Truck Loading</v>
      </c>
      <c r="G2411" s="160">
        <f>Nonpt_src_summary!I2411</f>
        <v>0</v>
      </c>
      <c r="H2411" s="124">
        <f>Nonpt_src_summary!J2411</f>
        <v>1034.3119678825228</v>
      </c>
      <c r="I2411" s="124">
        <f>Nonpt_src_summary!K2411</f>
        <v>0</v>
      </c>
      <c r="J2411" s="124">
        <f>Nonpt_src_summary!L2411</f>
        <v>0</v>
      </c>
      <c r="K2411" s="125">
        <f>Nonpt_src_summary!M2411</f>
        <v>0</v>
      </c>
    </row>
    <row r="2412" spans="1:11">
      <c r="A2412" s="31" t="s">
        <v>151</v>
      </c>
      <c r="B2412" s="31" t="str">
        <f>Nonpt_src_summary!B2412</f>
        <v>Non-tribal</v>
      </c>
      <c r="C2412" s="31">
        <f>Nonpt_src_summary!E2412</f>
        <v>38</v>
      </c>
      <c r="D2412" s="31" t="str">
        <f>Nonpt_src_summary!F2412</f>
        <v>38061</v>
      </c>
      <c r="E2412" s="31" t="str">
        <f>Nonpt_src_summary!G2412</f>
        <v>2310021030</v>
      </c>
      <c r="F2412" s="31" t="str">
        <f>Nonpt_src_summary!H2412</f>
        <v>Truck Loading</v>
      </c>
      <c r="G2412" s="160">
        <f>Nonpt_src_summary!I2412</f>
        <v>0</v>
      </c>
      <c r="H2412" s="124">
        <f>Nonpt_src_summary!J2412</f>
        <v>0</v>
      </c>
      <c r="I2412" s="124">
        <f>Nonpt_src_summary!K2412</f>
        <v>0</v>
      </c>
      <c r="J2412" s="124">
        <f>Nonpt_src_summary!L2412</f>
        <v>0</v>
      </c>
      <c r="K2412" s="125">
        <f>Nonpt_src_summary!M2412</f>
        <v>0</v>
      </c>
    </row>
    <row r="2413" spans="1:11">
      <c r="A2413" s="31" t="s">
        <v>151</v>
      </c>
      <c r="B2413" s="31" t="str">
        <f>Nonpt_src_summary!B2413</f>
        <v>Non-tribal</v>
      </c>
      <c r="C2413" s="31">
        <f>Nonpt_src_summary!E2413</f>
        <v>38</v>
      </c>
      <c r="D2413" s="31" t="str">
        <f>Nonpt_src_summary!F2413</f>
        <v>38061</v>
      </c>
      <c r="E2413" s="31" t="str">
        <f>Nonpt_src_summary!G2413</f>
        <v>2310023030</v>
      </c>
      <c r="F2413" s="31" t="str">
        <f>Nonpt_src_summary!H2413</f>
        <v>Truck Loading</v>
      </c>
      <c r="G2413" s="160">
        <f>Nonpt_src_summary!I2413</f>
        <v>0</v>
      </c>
      <c r="H2413" s="124">
        <f>Nonpt_src_summary!J2413</f>
        <v>0</v>
      </c>
      <c r="I2413" s="124">
        <f>Nonpt_src_summary!K2413</f>
        <v>0</v>
      </c>
      <c r="J2413" s="124">
        <f>Nonpt_src_summary!L2413</f>
        <v>0</v>
      </c>
      <c r="K2413" s="125">
        <f>Nonpt_src_summary!M2413</f>
        <v>0</v>
      </c>
    </row>
    <row r="2414" spans="1:11">
      <c r="A2414" s="31" t="s">
        <v>151</v>
      </c>
      <c r="B2414" s="31" t="str">
        <f>Nonpt_src_summary!B2414</f>
        <v>Non-tribal</v>
      </c>
      <c r="C2414" s="31">
        <f>Nonpt_src_summary!E2414</f>
        <v>30</v>
      </c>
      <c r="D2414" s="31" t="str">
        <f>Nonpt_src_summary!F2414</f>
        <v>30071</v>
      </c>
      <c r="E2414" s="31" t="str">
        <f>Nonpt_src_summary!G2414</f>
        <v>2310011201</v>
      </c>
      <c r="F2414" s="31" t="str">
        <f>Nonpt_src_summary!H2414</f>
        <v>Truck Loading</v>
      </c>
      <c r="G2414" s="160">
        <f>Nonpt_src_summary!I2414</f>
        <v>0</v>
      </c>
      <c r="H2414" s="124">
        <f>Nonpt_src_summary!J2414</f>
        <v>0</v>
      </c>
      <c r="I2414" s="124">
        <f>Nonpt_src_summary!K2414</f>
        <v>0</v>
      </c>
      <c r="J2414" s="124">
        <f>Nonpt_src_summary!L2414</f>
        <v>0</v>
      </c>
      <c r="K2414" s="125">
        <f>Nonpt_src_summary!M2414</f>
        <v>0</v>
      </c>
    </row>
    <row r="2415" spans="1:11">
      <c r="A2415" s="31" t="s">
        <v>151</v>
      </c>
      <c r="B2415" s="31" t="str">
        <f>Nonpt_src_summary!B2415</f>
        <v>Non-tribal</v>
      </c>
      <c r="C2415" s="31">
        <f>Nonpt_src_summary!E2415</f>
        <v>30</v>
      </c>
      <c r="D2415" s="31" t="str">
        <f>Nonpt_src_summary!F2415</f>
        <v>30071</v>
      </c>
      <c r="E2415" s="31" t="str">
        <f>Nonpt_src_summary!G2415</f>
        <v>2310021030</v>
      </c>
      <c r="F2415" s="31" t="str">
        <f>Nonpt_src_summary!H2415</f>
        <v>Truck Loading</v>
      </c>
      <c r="G2415" s="160">
        <f>Nonpt_src_summary!I2415</f>
        <v>0</v>
      </c>
      <c r="H2415" s="124">
        <f>Nonpt_src_summary!J2415</f>
        <v>0</v>
      </c>
      <c r="I2415" s="124">
        <f>Nonpt_src_summary!K2415</f>
        <v>0</v>
      </c>
      <c r="J2415" s="124">
        <f>Nonpt_src_summary!L2415</f>
        <v>0</v>
      </c>
      <c r="K2415" s="125">
        <f>Nonpt_src_summary!M2415</f>
        <v>0</v>
      </c>
    </row>
    <row r="2416" spans="1:11">
      <c r="A2416" s="31" t="s">
        <v>151</v>
      </c>
      <c r="B2416" s="31" t="str">
        <f>Nonpt_src_summary!B2416</f>
        <v>Non-tribal</v>
      </c>
      <c r="C2416" s="31">
        <f>Nonpt_src_summary!E2416</f>
        <v>30</v>
      </c>
      <c r="D2416" s="31" t="str">
        <f>Nonpt_src_summary!F2416</f>
        <v>30071</v>
      </c>
      <c r="E2416" s="31" t="str">
        <f>Nonpt_src_summary!G2416</f>
        <v>2310023030</v>
      </c>
      <c r="F2416" s="31" t="str">
        <f>Nonpt_src_summary!H2416</f>
        <v>Truck Loading</v>
      </c>
      <c r="G2416" s="160">
        <f>Nonpt_src_summary!I2416</f>
        <v>0</v>
      </c>
      <c r="H2416" s="124">
        <f>Nonpt_src_summary!J2416</f>
        <v>0</v>
      </c>
      <c r="I2416" s="124">
        <f>Nonpt_src_summary!K2416</f>
        <v>0</v>
      </c>
      <c r="J2416" s="124">
        <f>Nonpt_src_summary!L2416</f>
        <v>0</v>
      </c>
      <c r="K2416" s="125">
        <f>Nonpt_src_summary!M2416</f>
        <v>0</v>
      </c>
    </row>
    <row r="2417" spans="1:11">
      <c r="A2417" s="31" t="s">
        <v>151</v>
      </c>
      <c r="B2417" s="31" t="str">
        <f>Nonpt_src_summary!B2417</f>
        <v>Non-tribal</v>
      </c>
      <c r="C2417" s="31">
        <f>Nonpt_src_summary!E2417</f>
        <v>30</v>
      </c>
      <c r="D2417" s="31" t="str">
        <f>Nonpt_src_summary!F2417</f>
        <v>30079</v>
      </c>
      <c r="E2417" s="31" t="str">
        <f>Nonpt_src_summary!G2417</f>
        <v>2310011201</v>
      </c>
      <c r="F2417" s="31" t="str">
        <f>Nonpt_src_summary!H2417</f>
        <v>Truck Loading</v>
      </c>
      <c r="G2417" s="160">
        <f>Nonpt_src_summary!I2417</f>
        <v>0</v>
      </c>
      <c r="H2417" s="124">
        <f>Nonpt_src_summary!J2417</f>
        <v>1.2310099999999999</v>
      </c>
      <c r="I2417" s="124">
        <f>Nonpt_src_summary!K2417</f>
        <v>0</v>
      </c>
      <c r="J2417" s="124">
        <f>Nonpt_src_summary!L2417</f>
        <v>0</v>
      </c>
      <c r="K2417" s="125">
        <f>Nonpt_src_summary!M2417</f>
        <v>0</v>
      </c>
    </row>
    <row r="2418" spans="1:11">
      <c r="A2418" s="31" t="s">
        <v>151</v>
      </c>
      <c r="B2418" s="31" t="str">
        <f>Nonpt_src_summary!B2418</f>
        <v>Non-tribal</v>
      </c>
      <c r="C2418" s="31">
        <f>Nonpt_src_summary!E2418</f>
        <v>30</v>
      </c>
      <c r="D2418" s="31" t="str">
        <f>Nonpt_src_summary!F2418</f>
        <v>30079</v>
      </c>
      <c r="E2418" s="31" t="str">
        <f>Nonpt_src_summary!G2418</f>
        <v>2310021030</v>
      </c>
      <c r="F2418" s="31" t="str">
        <f>Nonpt_src_summary!H2418</f>
        <v>Truck Loading</v>
      </c>
      <c r="G2418" s="160">
        <f>Nonpt_src_summary!I2418</f>
        <v>0</v>
      </c>
      <c r="H2418" s="124">
        <f>Nonpt_src_summary!J2418</f>
        <v>0</v>
      </c>
      <c r="I2418" s="124">
        <f>Nonpt_src_summary!K2418</f>
        <v>0</v>
      </c>
      <c r="J2418" s="124">
        <f>Nonpt_src_summary!L2418</f>
        <v>0</v>
      </c>
      <c r="K2418" s="125">
        <f>Nonpt_src_summary!M2418</f>
        <v>0</v>
      </c>
    </row>
    <row r="2419" spans="1:11">
      <c r="A2419" s="31" t="s">
        <v>151</v>
      </c>
      <c r="B2419" s="31" t="str">
        <f>Nonpt_src_summary!B2419</f>
        <v>Non-tribal</v>
      </c>
      <c r="C2419" s="31">
        <f>Nonpt_src_summary!E2419</f>
        <v>30</v>
      </c>
      <c r="D2419" s="31" t="str">
        <f>Nonpt_src_summary!F2419</f>
        <v>30079</v>
      </c>
      <c r="E2419" s="31" t="str">
        <f>Nonpt_src_summary!G2419</f>
        <v>2310023030</v>
      </c>
      <c r="F2419" s="31" t="str">
        <f>Nonpt_src_summary!H2419</f>
        <v>Truck Loading</v>
      </c>
      <c r="G2419" s="160">
        <f>Nonpt_src_summary!I2419</f>
        <v>0</v>
      </c>
      <c r="H2419" s="124">
        <f>Nonpt_src_summary!J2419</f>
        <v>0</v>
      </c>
      <c r="I2419" s="124">
        <f>Nonpt_src_summary!K2419</f>
        <v>0</v>
      </c>
      <c r="J2419" s="124">
        <f>Nonpt_src_summary!L2419</f>
        <v>0</v>
      </c>
      <c r="K2419" s="125">
        <f>Nonpt_src_summary!M2419</f>
        <v>0</v>
      </c>
    </row>
    <row r="2420" spans="1:11">
      <c r="A2420" s="31" t="s">
        <v>151</v>
      </c>
      <c r="B2420" s="31" t="str">
        <f>Nonpt_src_summary!B2420</f>
        <v>Non-tribal</v>
      </c>
      <c r="C2420" s="31">
        <f>Nonpt_src_summary!E2420</f>
        <v>38</v>
      </c>
      <c r="D2420" s="31" t="str">
        <f>Nonpt_src_summary!F2420</f>
        <v>38075</v>
      </c>
      <c r="E2420" s="31" t="str">
        <f>Nonpt_src_summary!G2420</f>
        <v>2310011201</v>
      </c>
      <c r="F2420" s="31" t="str">
        <f>Nonpt_src_summary!H2420</f>
        <v>Truck Loading</v>
      </c>
      <c r="G2420" s="160">
        <f>Nonpt_src_summary!I2420</f>
        <v>0</v>
      </c>
      <c r="H2420" s="124">
        <f>Nonpt_src_summary!J2420</f>
        <v>14.0467</v>
      </c>
      <c r="I2420" s="124">
        <f>Nonpt_src_summary!K2420</f>
        <v>0</v>
      </c>
      <c r="J2420" s="124">
        <f>Nonpt_src_summary!L2420</f>
        <v>0</v>
      </c>
      <c r="K2420" s="125">
        <f>Nonpt_src_summary!M2420</f>
        <v>0</v>
      </c>
    </row>
    <row r="2421" spans="1:11">
      <c r="A2421" s="31" t="s">
        <v>151</v>
      </c>
      <c r="B2421" s="31" t="str">
        <f>Nonpt_src_summary!B2421</f>
        <v>Non-tribal</v>
      </c>
      <c r="C2421" s="31">
        <f>Nonpt_src_summary!E2421</f>
        <v>38</v>
      </c>
      <c r="D2421" s="31" t="str">
        <f>Nonpt_src_summary!F2421</f>
        <v>38075</v>
      </c>
      <c r="E2421" s="31" t="str">
        <f>Nonpt_src_summary!G2421</f>
        <v>2310021030</v>
      </c>
      <c r="F2421" s="31" t="str">
        <f>Nonpt_src_summary!H2421</f>
        <v>Truck Loading</v>
      </c>
      <c r="G2421" s="160">
        <f>Nonpt_src_summary!I2421</f>
        <v>0</v>
      </c>
      <c r="H2421" s="124">
        <f>Nonpt_src_summary!J2421</f>
        <v>0</v>
      </c>
      <c r="I2421" s="124">
        <f>Nonpt_src_summary!K2421</f>
        <v>0</v>
      </c>
      <c r="J2421" s="124">
        <f>Nonpt_src_summary!L2421</f>
        <v>0</v>
      </c>
      <c r="K2421" s="125">
        <f>Nonpt_src_summary!M2421</f>
        <v>0</v>
      </c>
    </row>
    <row r="2422" spans="1:11">
      <c r="A2422" s="31" t="s">
        <v>151</v>
      </c>
      <c r="B2422" s="31" t="str">
        <f>Nonpt_src_summary!B2422</f>
        <v>Non-tribal</v>
      </c>
      <c r="C2422" s="31">
        <f>Nonpt_src_summary!E2422</f>
        <v>38</v>
      </c>
      <c r="D2422" s="31" t="str">
        <f>Nonpt_src_summary!F2422</f>
        <v>38075</v>
      </c>
      <c r="E2422" s="31" t="str">
        <f>Nonpt_src_summary!G2422</f>
        <v>2310023030</v>
      </c>
      <c r="F2422" s="31" t="str">
        <f>Nonpt_src_summary!H2422</f>
        <v>Truck Loading</v>
      </c>
      <c r="G2422" s="160">
        <f>Nonpt_src_summary!I2422</f>
        <v>0</v>
      </c>
      <c r="H2422" s="124">
        <f>Nonpt_src_summary!J2422</f>
        <v>0</v>
      </c>
      <c r="I2422" s="124">
        <f>Nonpt_src_summary!K2422</f>
        <v>0</v>
      </c>
      <c r="J2422" s="124">
        <f>Nonpt_src_summary!L2422</f>
        <v>0</v>
      </c>
      <c r="K2422" s="125">
        <f>Nonpt_src_summary!M2422</f>
        <v>0</v>
      </c>
    </row>
    <row r="2423" spans="1:11">
      <c r="A2423" s="31" t="s">
        <v>151</v>
      </c>
      <c r="B2423" s="31" t="str">
        <f>Nonpt_src_summary!B2423</f>
        <v>Non-tribal</v>
      </c>
      <c r="C2423" s="31">
        <f>Nonpt_src_summary!E2423</f>
        <v>30</v>
      </c>
      <c r="D2423" s="31" t="str">
        <f>Nonpt_src_summary!F2423</f>
        <v>30083</v>
      </c>
      <c r="E2423" s="31" t="str">
        <f>Nonpt_src_summary!G2423</f>
        <v>2310011201</v>
      </c>
      <c r="F2423" s="31" t="str">
        <f>Nonpt_src_summary!H2423</f>
        <v>Truck Loading</v>
      </c>
      <c r="G2423" s="160">
        <f>Nonpt_src_summary!I2423</f>
        <v>0</v>
      </c>
      <c r="H2423" s="124">
        <f>Nonpt_src_summary!J2423</f>
        <v>268.08800000000002</v>
      </c>
      <c r="I2423" s="124">
        <f>Nonpt_src_summary!K2423</f>
        <v>0</v>
      </c>
      <c r="J2423" s="124">
        <f>Nonpt_src_summary!L2423</f>
        <v>0</v>
      </c>
      <c r="K2423" s="125">
        <f>Nonpt_src_summary!M2423</f>
        <v>0</v>
      </c>
    </row>
    <row r="2424" spans="1:11">
      <c r="A2424" s="31" t="s">
        <v>151</v>
      </c>
      <c r="B2424" s="31" t="str">
        <f>Nonpt_src_summary!B2424</f>
        <v>Non-tribal</v>
      </c>
      <c r="C2424" s="31">
        <f>Nonpt_src_summary!E2424</f>
        <v>30</v>
      </c>
      <c r="D2424" s="31" t="str">
        <f>Nonpt_src_summary!F2424</f>
        <v>30083</v>
      </c>
      <c r="E2424" s="31" t="str">
        <f>Nonpt_src_summary!G2424</f>
        <v>2310021030</v>
      </c>
      <c r="F2424" s="31" t="str">
        <f>Nonpt_src_summary!H2424</f>
        <v>Truck Loading</v>
      </c>
      <c r="G2424" s="160">
        <f>Nonpt_src_summary!I2424</f>
        <v>0</v>
      </c>
      <c r="H2424" s="124">
        <f>Nonpt_src_summary!J2424</f>
        <v>0</v>
      </c>
      <c r="I2424" s="124">
        <f>Nonpt_src_summary!K2424</f>
        <v>0</v>
      </c>
      <c r="J2424" s="124">
        <f>Nonpt_src_summary!L2424</f>
        <v>0</v>
      </c>
      <c r="K2424" s="125">
        <f>Nonpt_src_summary!M2424</f>
        <v>0</v>
      </c>
    </row>
    <row r="2425" spans="1:11">
      <c r="A2425" s="31" t="s">
        <v>151</v>
      </c>
      <c r="B2425" s="31" t="str">
        <f>Nonpt_src_summary!B2425</f>
        <v>Non-tribal</v>
      </c>
      <c r="C2425" s="31">
        <f>Nonpt_src_summary!E2425</f>
        <v>30</v>
      </c>
      <c r="D2425" s="31" t="str">
        <f>Nonpt_src_summary!F2425</f>
        <v>30083</v>
      </c>
      <c r="E2425" s="31" t="str">
        <f>Nonpt_src_summary!G2425</f>
        <v>2310023030</v>
      </c>
      <c r="F2425" s="31" t="str">
        <f>Nonpt_src_summary!H2425</f>
        <v>Truck Loading</v>
      </c>
      <c r="G2425" s="160">
        <f>Nonpt_src_summary!I2425</f>
        <v>0</v>
      </c>
      <c r="H2425" s="124">
        <f>Nonpt_src_summary!J2425</f>
        <v>0</v>
      </c>
      <c r="I2425" s="124">
        <f>Nonpt_src_summary!K2425</f>
        <v>0</v>
      </c>
      <c r="J2425" s="124">
        <f>Nonpt_src_summary!L2425</f>
        <v>0</v>
      </c>
      <c r="K2425" s="125">
        <f>Nonpt_src_summary!M2425</f>
        <v>0</v>
      </c>
    </row>
    <row r="2426" spans="1:11">
      <c r="A2426" s="31" t="s">
        <v>151</v>
      </c>
      <c r="B2426" s="31" t="str">
        <f>Nonpt_src_summary!B2426</f>
        <v>Non-tribal</v>
      </c>
      <c r="C2426" s="31">
        <f>Nonpt_src_summary!E2426</f>
        <v>30</v>
      </c>
      <c r="D2426" s="31" t="str">
        <f>Nonpt_src_summary!F2426</f>
        <v>30085</v>
      </c>
      <c r="E2426" s="31" t="str">
        <f>Nonpt_src_summary!G2426</f>
        <v>2310011201</v>
      </c>
      <c r="F2426" s="31" t="str">
        <f>Nonpt_src_summary!H2426</f>
        <v>Truck Loading</v>
      </c>
      <c r="G2426" s="160">
        <f>Nonpt_src_summary!I2426</f>
        <v>0</v>
      </c>
      <c r="H2426" s="124">
        <f>Nonpt_src_summary!J2426</f>
        <v>68.908184567592869</v>
      </c>
      <c r="I2426" s="124">
        <f>Nonpt_src_summary!K2426</f>
        <v>0</v>
      </c>
      <c r="J2426" s="124">
        <f>Nonpt_src_summary!L2426</f>
        <v>0</v>
      </c>
      <c r="K2426" s="125">
        <f>Nonpt_src_summary!M2426</f>
        <v>0</v>
      </c>
    </row>
    <row r="2427" spans="1:11">
      <c r="A2427" s="31" t="s">
        <v>151</v>
      </c>
      <c r="B2427" s="31" t="str">
        <f>Nonpt_src_summary!B2427</f>
        <v>Non-tribal</v>
      </c>
      <c r="C2427" s="31">
        <f>Nonpt_src_summary!E2427</f>
        <v>30</v>
      </c>
      <c r="D2427" s="31" t="str">
        <f>Nonpt_src_summary!F2427</f>
        <v>30085</v>
      </c>
      <c r="E2427" s="31" t="str">
        <f>Nonpt_src_summary!G2427</f>
        <v>2310021030</v>
      </c>
      <c r="F2427" s="31" t="str">
        <f>Nonpt_src_summary!H2427</f>
        <v>Truck Loading</v>
      </c>
      <c r="G2427" s="160">
        <f>Nonpt_src_summary!I2427</f>
        <v>0</v>
      </c>
      <c r="H2427" s="124">
        <f>Nonpt_src_summary!J2427</f>
        <v>0</v>
      </c>
      <c r="I2427" s="124">
        <f>Nonpt_src_summary!K2427</f>
        <v>0</v>
      </c>
      <c r="J2427" s="124">
        <f>Nonpt_src_summary!L2427</f>
        <v>0</v>
      </c>
      <c r="K2427" s="125">
        <f>Nonpt_src_summary!M2427</f>
        <v>0</v>
      </c>
    </row>
    <row r="2428" spans="1:11">
      <c r="A2428" s="31" t="s">
        <v>151</v>
      </c>
      <c r="B2428" s="31" t="str">
        <f>Nonpt_src_summary!B2428</f>
        <v>Non-tribal</v>
      </c>
      <c r="C2428" s="31">
        <f>Nonpt_src_summary!E2428</f>
        <v>30</v>
      </c>
      <c r="D2428" s="31" t="str">
        <f>Nonpt_src_summary!F2428</f>
        <v>30085</v>
      </c>
      <c r="E2428" s="31" t="str">
        <f>Nonpt_src_summary!G2428</f>
        <v>2310023030</v>
      </c>
      <c r="F2428" s="31" t="str">
        <f>Nonpt_src_summary!H2428</f>
        <v>Truck Loading</v>
      </c>
      <c r="G2428" s="160">
        <f>Nonpt_src_summary!I2428</f>
        <v>0</v>
      </c>
      <c r="H2428" s="124">
        <f>Nonpt_src_summary!J2428</f>
        <v>0</v>
      </c>
      <c r="I2428" s="124">
        <f>Nonpt_src_summary!K2428</f>
        <v>0</v>
      </c>
      <c r="J2428" s="124">
        <f>Nonpt_src_summary!L2428</f>
        <v>0</v>
      </c>
      <c r="K2428" s="125">
        <f>Nonpt_src_summary!M2428</f>
        <v>0</v>
      </c>
    </row>
    <row r="2429" spans="1:11">
      <c r="A2429" s="31" t="s">
        <v>151</v>
      </c>
      <c r="B2429" s="31" t="str">
        <f>Nonpt_src_summary!B2429</f>
        <v>Non-tribal</v>
      </c>
      <c r="C2429" s="31">
        <f>Nonpt_src_summary!E2429</f>
        <v>30</v>
      </c>
      <c r="D2429" s="31" t="str">
        <f>Nonpt_src_summary!F2429</f>
        <v>30091</v>
      </c>
      <c r="E2429" s="31" t="str">
        <f>Nonpt_src_summary!G2429</f>
        <v>2310011201</v>
      </c>
      <c r="F2429" s="31" t="str">
        <f>Nonpt_src_summary!H2429</f>
        <v>Truck Loading</v>
      </c>
      <c r="G2429" s="160">
        <f>Nonpt_src_summary!I2429</f>
        <v>0</v>
      </c>
      <c r="H2429" s="124">
        <f>Nonpt_src_summary!J2429</f>
        <v>18.008464219060563</v>
      </c>
      <c r="I2429" s="124">
        <f>Nonpt_src_summary!K2429</f>
        <v>0</v>
      </c>
      <c r="J2429" s="124">
        <f>Nonpt_src_summary!L2429</f>
        <v>0</v>
      </c>
      <c r="K2429" s="125">
        <f>Nonpt_src_summary!M2429</f>
        <v>0</v>
      </c>
    </row>
    <row r="2430" spans="1:11">
      <c r="A2430" s="31" t="s">
        <v>151</v>
      </c>
      <c r="B2430" s="31" t="str">
        <f>Nonpt_src_summary!B2430</f>
        <v>Non-tribal</v>
      </c>
      <c r="C2430" s="31">
        <f>Nonpt_src_summary!E2430</f>
        <v>30</v>
      </c>
      <c r="D2430" s="31" t="str">
        <f>Nonpt_src_summary!F2430</f>
        <v>30091</v>
      </c>
      <c r="E2430" s="31" t="str">
        <f>Nonpt_src_summary!G2430</f>
        <v>2310021030</v>
      </c>
      <c r="F2430" s="31" t="str">
        <f>Nonpt_src_summary!H2430</f>
        <v>Truck Loading</v>
      </c>
      <c r="G2430" s="160">
        <f>Nonpt_src_summary!I2430</f>
        <v>0</v>
      </c>
      <c r="H2430" s="124">
        <f>Nonpt_src_summary!J2430</f>
        <v>0</v>
      </c>
      <c r="I2430" s="124">
        <f>Nonpt_src_summary!K2430</f>
        <v>0</v>
      </c>
      <c r="J2430" s="124">
        <f>Nonpt_src_summary!L2430</f>
        <v>0</v>
      </c>
      <c r="K2430" s="125">
        <f>Nonpt_src_summary!M2430</f>
        <v>0</v>
      </c>
    </row>
    <row r="2431" spans="1:11">
      <c r="A2431" s="31" t="s">
        <v>151</v>
      </c>
      <c r="B2431" s="31" t="str">
        <f>Nonpt_src_summary!B2431</f>
        <v>Non-tribal</v>
      </c>
      <c r="C2431" s="31">
        <f>Nonpt_src_summary!E2431</f>
        <v>30</v>
      </c>
      <c r="D2431" s="31" t="str">
        <f>Nonpt_src_summary!F2431</f>
        <v>30091</v>
      </c>
      <c r="E2431" s="31" t="str">
        <f>Nonpt_src_summary!G2431</f>
        <v>2310023030</v>
      </c>
      <c r="F2431" s="31" t="str">
        <f>Nonpt_src_summary!H2431</f>
        <v>Truck Loading</v>
      </c>
      <c r="G2431" s="160">
        <f>Nonpt_src_summary!I2431</f>
        <v>0</v>
      </c>
      <c r="H2431" s="124">
        <f>Nonpt_src_summary!J2431</f>
        <v>0</v>
      </c>
      <c r="I2431" s="124">
        <f>Nonpt_src_summary!K2431</f>
        <v>0</v>
      </c>
      <c r="J2431" s="124">
        <f>Nonpt_src_summary!L2431</f>
        <v>0</v>
      </c>
      <c r="K2431" s="125">
        <f>Nonpt_src_summary!M2431</f>
        <v>0</v>
      </c>
    </row>
    <row r="2432" spans="1:11">
      <c r="A2432" s="31" t="s">
        <v>151</v>
      </c>
      <c r="B2432" s="31" t="str">
        <f>Nonpt_src_summary!B2432</f>
        <v>Non-tribal</v>
      </c>
      <c r="C2432" s="31">
        <f>Nonpt_src_summary!E2432</f>
        <v>38</v>
      </c>
      <c r="D2432" s="31" t="str">
        <f>Nonpt_src_summary!F2432</f>
        <v>38087</v>
      </c>
      <c r="E2432" s="31" t="str">
        <f>Nonpt_src_summary!G2432</f>
        <v>2310011201</v>
      </c>
      <c r="F2432" s="31" t="str">
        <f>Nonpt_src_summary!H2432</f>
        <v>Truck Loading</v>
      </c>
      <c r="G2432" s="160">
        <f>Nonpt_src_summary!I2432</f>
        <v>0</v>
      </c>
      <c r="H2432" s="124">
        <f>Nonpt_src_summary!J2432</f>
        <v>7.6957899999999997</v>
      </c>
      <c r="I2432" s="124">
        <f>Nonpt_src_summary!K2432</f>
        <v>0</v>
      </c>
      <c r="J2432" s="124">
        <f>Nonpt_src_summary!L2432</f>
        <v>0</v>
      </c>
      <c r="K2432" s="125">
        <f>Nonpt_src_summary!M2432</f>
        <v>0</v>
      </c>
    </row>
    <row r="2433" spans="1:11">
      <c r="A2433" s="31" t="s">
        <v>151</v>
      </c>
      <c r="B2433" s="31" t="str">
        <f>Nonpt_src_summary!B2433</f>
        <v>Non-tribal</v>
      </c>
      <c r="C2433" s="31">
        <f>Nonpt_src_summary!E2433</f>
        <v>38</v>
      </c>
      <c r="D2433" s="31" t="str">
        <f>Nonpt_src_summary!F2433</f>
        <v>38087</v>
      </c>
      <c r="E2433" s="31" t="str">
        <f>Nonpt_src_summary!G2433</f>
        <v>2310021030</v>
      </c>
      <c r="F2433" s="31" t="str">
        <f>Nonpt_src_summary!H2433</f>
        <v>Truck Loading</v>
      </c>
      <c r="G2433" s="160">
        <f>Nonpt_src_summary!I2433</f>
        <v>0</v>
      </c>
      <c r="H2433" s="124">
        <f>Nonpt_src_summary!J2433</f>
        <v>0</v>
      </c>
      <c r="I2433" s="124">
        <f>Nonpt_src_summary!K2433</f>
        <v>0</v>
      </c>
      <c r="J2433" s="124">
        <f>Nonpt_src_summary!L2433</f>
        <v>0</v>
      </c>
      <c r="K2433" s="125">
        <f>Nonpt_src_summary!M2433</f>
        <v>0</v>
      </c>
    </row>
    <row r="2434" spans="1:11">
      <c r="A2434" s="31" t="s">
        <v>151</v>
      </c>
      <c r="B2434" s="31" t="str">
        <f>Nonpt_src_summary!B2434</f>
        <v>Non-tribal</v>
      </c>
      <c r="C2434" s="31">
        <f>Nonpt_src_summary!E2434</f>
        <v>38</v>
      </c>
      <c r="D2434" s="31" t="str">
        <f>Nonpt_src_summary!F2434</f>
        <v>38087</v>
      </c>
      <c r="E2434" s="31" t="str">
        <f>Nonpt_src_summary!G2434</f>
        <v>2310023030</v>
      </c>
      <c r="F2434" s="31" t="str">
        <f>Nonpt_src_summary!H2434</f>
        <v>Truck Loading</v>
      </c>
      <c r="G2434" s="160">
        <f>Nonpt_src_summary!I2434</f>
        <v>0</v>
      </c>
      <c r="H2434" s="124">
        <f>Nonpt_src_summary!J2434</f>
        <v>0</v>
      </c>
      <c r="I2434" s="124">
        <f>Nonpt_src_summary!K2434</f>
        <v>0</v>
      </c>
      <c r="J2434" s="124">
        <f>Nonpt_src_summary!L2434</f>
        <v>0</v>
      </c>
      <c r="K2434" s="125">
        <f>Nonpt_src_summary!M2434</f>
        <v>0</v>
      </c>
    </row>
    <row r="2435" spans="1:11">
      <c r="A2435" s="31" t="s">
        <v>151</v>
      </c>
      <c r="B2435" s="31" t="str">
        <f>Nonpt_src_summary!B2435</f>
        <v>Non-tribal</v>
      </c>
      <c r="C2435" s="31">
        <f>Nonpt_src_summary!E2435</f>
        <v>38</v>
      </c>
      <c r="D2435" s="31" t="str">
        <f>Nonpt_src_summary!F2435</f>
        <v>38089</v>
      </c>
      <c r="E2435" s="31" t="str">
        <f>Nonpt_src_summary!G2435</f>
        <v>2310011201</v>
      </c>
      <c r="F2435" s="31" t="str">
        <f>Nonpt_src_summary!H2435</f>
        <v>Truck Loading</v>
      </c>
      <c r="G2435" s="160">
        <f>Nonpt_src_summary!I2435</f>
        <v>0</v>
      </c>
      <c r="H2435" s="124">
        <f>Nonpt_src_summary!J2435</f>
        <v>119.38800000000001</v>
      </c>
      <c r="I2435" s="124">
        <f>Nonpt_src_summary!K2435</f>
        <v>0</v>
      </c>
      <c r="J2435" s="124">
        <f>Nonpt_src_summary!L2435</f>
        <v>0</v>
      </c>
      <c r="K2435" s="125">
        <f>Nonpt_src_summary!M2435</f>
        <v>0</v>
      </c>
    </row>
    <row r="2436" spans="1:11">
      <c r="A2436" s="31" t="s">
        <v>151</v>
      </c>
      <c r="B2436" s="31" t="str">
        <f>Nonpt_src_summary!B2436</f>
        <v>Non-tribal</v>
      </c>
      <c r="C2436" s="31">
        <f>Nonpt_src_summary!E2436</f>
        <v>38</v>
      </c>
      <c r="D2436" s="31" t="str">
        <f>Nonpt_src_summary!F2436</f>
        <v>38089</v>
      </c>
      <c r="E2436" s="31" t="str">
        <f>Nonpt_src_summary!G2436</f>
        <v>2310021030</v>
      </c>
      <c r="F2436" s="31" t="str">
        <f>Nonpt_src_summary!H2436</f>
        <v>Truck Loading</v>
      </c>
      <c r="G2436" s="160">
        <f>Nonpt_src_summary!I2436</f>
        <v>0</v>
      </c>
      <c r="H2436" s="124">
        <f>Nonpt_src_summary!J2436</f>
        <v>0.25066699999999997</v>
      </c>
      <c r="I2436" s="124">
        <f>Nonpt_src_summary!K2436</f>
        <v>0</v>
      </c>
      <c r="J2436" s="124">
        <f>Nonpt_src_summary!L2436</f>
        <v>0</v>
      </c>
      <c r="K2436" s="125">
        <f>Nonpt_src_summary!M2436</f>
        <v>0</v>
      </c>
    </row>
    <row r="2437" spans="1:11">
      <c r="A2437" s="31" t="s">
        <v>151</v>
      </c>
      <c r="B2437" s="31" t="str">
        <f>Nonpt_src_summary!B2437</f>
        <v>Non-tribal</v>
      </c>
      <c r="C2437" s="31">
        <f>Nonpt_src_summary!E2437</f>
        <v>38</v>
      </c>
      <c r="D2437" s="31" t="str">
        <f>Nonpt_src_summary!F2437</f>
        <v>38089</v>
      </c>
      <c r="E2437" s="31" t="str">
        <f>Nonpt_src_summary!G2437</f>
        <v>2310023030</v>
      </c>
      <c r="F2437" s="31" t="str">
        <f>Nonpt_src_summary!H2437</f>
        <v>Truck Loading</v>
      </c>
      <c r="G2437" s="160">
        <f>Nonpt_src_summary!I2437</f>
        <v>0</v>
      </c>
      <c r="H2437" s="124">
        <f>Nonpt_src_summary!J2437</f>
        <v>0</v>
      </c>
      <c r="I2437" s="124">
        <f>Nonpt_src_summary!K2437</f>
        <v>0</v>
      </c>
      <c r="J2437" s="124">
        <f>Nonpt_src_summary!L2437</f>
        <v>0</v>
      </c>
      <c r="K2437" s="125">
        <f>Nonpt_src_summary!M2437</f>
        <v>0</v>
      </c>
    </row>
    <row r="2438" spans="1:11">
      <c r="A2438" s="31" t="s">
        <v>151</v>
      </c>
      <c r="B2438" s="31" t="str">
        <f>Nonpt_src_summary!B2438</f>
        <v>Non-tribal</v>
      </c>
      <c r="C2438" s="31">
        <f>Nonpt_src_summary!E2438</f>
        <v>30</v>
      </c>
      <c r="D2438" s="31" t="str">
        <f>Nonpt_src_summary!F2438</f>
        <v>30105</v>
      </c>
      <c r="E2438" s="31" t="str">
        <f>Nonpt_src_summary!G2438</f>
        <v>2310011201</v>
      </c>
      <c r="F2438" s="31" t="str">
        <f>Nonpt_src_summary!H2438</f>
        <v>Truck Loading</v>
      </c>
      <c r="G2438" s="160">
        <f>Nonpt_src_summary!I2438</f>
        <v>0</v>
      </c>
      <c r="H2438" s="124">
        <f>Nonpt_src_summary!J2438</f>
        <v>0</v>
      </c>
      <c r="I2438" s="124">
        <f>Nonpt_src_summary!K2438</f>
        <v>0</v>
      </c>
      <c r="J2438" s="124">
        <f>Nonpt_src_summary!L2438</f>
        <v>0</v>
      </c>
      <c r="K2438" s="125">
        <f>Nonpt_src_summary!M2438</f>
        <v>0</v>
      </c>
    </row>
    <row r="2439" spans="1:11">
      <c r="A2439" s="31" t="s">
        <v>151</v>
      </c>
      <c r="B2439" s="31" t="str">
        <f>Nonpt_src_summary!B2439</f>
        <v>Non-tribal</v>
      </c>
      <c r="C2439" s="31">
        <f>Nonpt_src_summary!E2439</f>
        <v>30</v>
      </c>
      <c r="D2439" s="31" t="str">
        <f>Nonpt_src_summary!F2439</f>
        <v>30105</v>
      </c>
      <c r="E2439" s="31" t="str">
        <f>Nonpt_src_summary!G2439</f>
        <v>2310021030</v>
      </c>
      <c r="F2439" s="31" t="str">
        <f>Nonpt_src_summary!H2439</f>
        <v>Truck Loading</v>
      </c>
      <c r="G2439" s="160">
        <f>Nonpt_src_summary!I2439</f>
        <v>0</v>
      </c>
      <c r="H2439" s="124">
        <f>Nonpt_src_summary!J2439</f>
        <v>0</v>
      </c>
      <c r="I2439" s="124">
        <f>Nonpt_src_summary!K2439</f>
        <v>0</v>
      </c>
      <c r="J2439" s="124">
        <f>Nonpt_src_summary!L2439</f>
        <v>0</v>
      </c>
      <c r="K2439" s="125">
        <f>Nonpt_src_summary!M2439</f>
        <v>0</v>
      </c>
    </row>
    <row r="2440" spans="1:11">
      <c r="A2440" s="31" t="s">
        <v>151</v>
      </c>
      <c r="B2440" s="31" t="str">
        <f>Nonpt_src_summary!B2440</f>
        <v>Non-tribal</v>
      </c>
      <c r="C2440" s="31">
        <f>Nonpt_src_summary!E2440</f>
        <v>30</v>
      </c>
      <c r="D2440" s="31" t="str">
        <f>Nonpt_src_summary!F2440</f>
        <v>30105</v>
      </c>
      <c r="E2440" s="31" t="str">
        <f>Nonpt_src_summary!G2440</f>
        <v>2310023030</v>
      </c>
      <c r="F2440" s="31" t="str">
        <f>Nonpt_src_summary!H2440</f>
        <v>Truck Loading</v>
      </c>
      <c r="G2440" s="160">
        <f>Nonpt_src_summary!I2440</f>
        <v>0</v>
      </c>
      <c r="H2440" s="124">
        <f>Nonpt_src_summary!J2440</f>
        <v>0</v>
      </c>
      <c r="I2440" s="124">
        <f>Nonpt_src_summary!K2440</f>
        <v>0</v>
      </c>
      <c r="J2440" s="124">
        <f>Nonpt_src_summary!L2440</f>
        <v>0</v>
      </c>
      <c r="K2440" s="125">
        <f>Nonpt_src_summary!M2440</f>
        <v>0</v>
      </c>
    </row>
    <row r="2441" spans="1:11">
      <c r="A2441" s="31" t="s">
        <v>151</v>
      </c>
      <c r="B2441" s="31" t="str">
        <f>Nonpt_src_summary!B2441</f>
        <v>Non-tribal</v>
      </c>
      <c r="C2441" s="31">
        <f>Nonpt_src_summary!E2441</f>
        <v>38</v>
      </c>
      <c r="D2441" s="31" t="str">
        <f>Nonpt_src_summary!F2441</f>
        <v>38101</v>
      </c>
      <c r="E2441" s="31" t="str">
        <f>Nonpt_src_summary!G2441</f>
        <v>2310011201</v>
      </c>
      <c r="F2441" s="31" t="str">
        <f>Nonpt_src_summary!H2441</f>
        <v>Truck Loading</v>
      </c>
      <c r="G2441" s="160">
        <f>Nonpt_src_summary!I2441</f>
        <v>0</v>
      </c>
      <c r="H2441" s="124">
        <f>Nonpt_src_summary!J2441</f>
        <v>0.53530299999999997</v>
      </c>
      <c r="I2441" s="124">
        <f>Nonpt_src_summary!K2441</f>
        <v>0</v>
      </c>
      <c r="J2441" s="124">
        <f>Nonpt_src_summary!L2441</f>
        <v>0</v>
      </c>
      <c r="K2441" s="125">
        <f>Nonpt_src_summary!M2441</f>
        <v>0</v>
      </c>
    </row>
    <row r="2442" spans="1:11">
      <c r="A2442" s="31" t="s">
        <v>151</v>
      </c>
      <c r="B2442" s="31" t="str">
        <f>Nonpt_src_summary!B2442</f>
        <v>Non-tribal</v>
      </c>
      <c r="C2442" s="31">
        <f>Nonpt_src_summary!E2442</f>
        <v>38</v>
      </c>
      <c r="D2442" s="31" t="str">
        <f>Nonpt_src_summary!F2442</f>
        <v>38101</v>
      </c>
      <c r="E2442" s="31" t="str">
        <f>Nonpt_src_summary!G2442</f>
        <v>2310021030</v>
      </c>
      <c r="F2442" s="31" t="str">
        <f>Nonpt_src_summary!H2442</f>
        <v>Truck Loading</v>
      </c>
      <c r="G2442" s="160">
        <f>Nonpt_src_summary!I2442</f>
        <v>0</v>
      </c>
      <c r="H2442" s="124">
        <f>Nonpt_src_summary!J2442</f>
        <v>0</v>
      </c>
      <c r="I2442" s="124">
        <f>Nonpt_src_summary!K2442</f>
        <v>0</v>
      </c>
      <c r="J2442" s="124">
        <f>Nonpt_src_summary!L2442</f>
        <v>0</v>
      </c>
      <c r="K2442" s="125">
        <f>Nonpt_src_summary!M2442</f>
        <v>0</v>
      </c>
    </row>
    <row r="2443" spans="1:11">
      <c r="A2443" s="31" t="s">
        <v>151</v>
      </c>
      <c r="B2443" s="31" t="str">
        <f>Nonpt_src_summary!B2443</f>
        <v>Non-tribal</v>
      </c>
      <c r="C2443" s="31">
        <f>Nonpt_src_summary!E2443</f>
        <v>38</v>
      </c>
      <c r="D2443" s="31" t="str">
        <f>Nonpt_src_summary!F2443</f>
        <v>38101</v>
      </c>
      <c r="E2443" s="31" t="str">
        <f>Nonpt_src_summary!G2443</f>
        <v>2310023030</v>
      </c>
      <c r="F2443" s="31" t="str">
        <f>Nonpt_src_summary!H2443</f>
        <v>Truck Loading</v>
      </c>
      <c r="G2443" s="160">
        <f>Nonpt_src_summary!I2443</f>
        <v>0</v>
      </c>
      <c r="H2443" s="124">
        <f>Nonpt_src_summary!J2443</f>
        <v>0</v>
      </c>
      <c r="I2443" s="124">
        <f>Nonpt_src_summary!K2443</f>
        <v>0</v>
      </c>
      <c r="J2443" s="124">
        <f>Nonpt_src_summary!L2443</f>
        <v>0</v>
      </c>
      <c r="K2443" s="125">
        <f>Nonpt_src_summary!M2443</f>
        <v>0</v>
      </c>
    </row>
    <row r="2444" spans="1:11">
      <c r="A2444" s="31" t="s">
        <v>151</v>
      </c>
      <c r="B2444" s="31" t="str">
        <f>Nonpt_src_summary!B2444</f>
        <v>Non-tribal</v>
      </c>
      <c r="C2444" s="31">
        <f>Nonpt_src_summary!E2444</f>
        <v>30</v>
      </c>
      <c r="D2444" s="31" t="str">
        <f>Nonpt_src_summary!F2444</f>
        <v>30109</v>
      </c>
      <c r="E2444" s="31" t="str">
        <f>Nonpt_src_summary!G2444</f>
        <v>2310011201</v>
      </c>
      <c r="F2444" s="31" t="str">
        <f>Nonpt_src_summary!H2444</f>
        <v>Truck Loading</v>
      </c>
      <c r="G2444" s="160">
        <f>Nonpt_src_summary!I2444</f>
        <v>0</v>
      </c>
      <c r="H2444" s="124">
        <f>Nonpt_src_summary!J2444</f>
        <v>10.4747</v>
      </c>
      <c r="I2444" s="124">
        <f>Nonpt_src_summary!K2444</f>
        <v>0</v>
      </c>
      <c r="J2444" s="124">
        <f>Nonpt_src_summary!L2444</f>
        <v>0</v>
      </c>
      <c r="K2444" s="125">
        <f>Nonpt_src_summary!M2444</f>
        <v>0</v>
      </c>
    </row>
    <row r="2445" spans="1:11">
      <c r="A2445" s="31" t="s">
        <v>151</v>
      </c>
      <c r="B2445" s="31" t="str">
        <f>Nonpt_src_summary!B2445</f>
        <v>Non-tribal</v>
      </c>
      <c r="C2445" s="31">
        <f>Nonpt_src_summary!E2445</f>
        <v>30</v>
      </c>
      <c r="D2445" s="31" t="str">
        <f>Nonpt_src_summary!F2445</f>
        <v>30109</v>
      </c>
      <c r="E2445" s="31" t="str">
        <f>Nonpt_src_summary!G2445</f>
        <v>2310021030</v>
      </c>
      <c r="F2445" s="31" t="str">
        <f>Nonpt_src_summary!H2445</f>
        <v>Truck Loading</v>
      </c>
      <c r="G2445" s="160">
        <f>Nonpt_src_summary!I2445</f>
        <v>0</v>
      </c>
      <c r="H2445" s="124">
        <f>Nonpt_src_summary!J2445</f>
        <v>0</v>
      </c>
      <c r="I2445" s="124">
        <f>Nonpt_src_summary!K2445</f>
        <v>0</v>
      </c>
      <c r="J2445" s="124">
        <f>Nonpt_src_summary!L2445</f>
        <v>0</v>
      </c>
      <c r="K2445" s="125">
        <f>Nonpt_src_summary!M2445</f>
        <v>0</v>
      </c>
    </row>
    <row r="2446" spans="1:11">
      <c r="A2446" s="31" t="s">
        <v>151</v>
      </c>
      <c r="B2446" s="31" t="str">
        <f>Nonpt_src_summary!B2446</f>
        <v>Non-tribal</v>
      </c>
      <c r="C2446" s="31">
        <f>Nonpt_src_summary!E2446</f>
        <v>30</v>
      </c>
      <c r="D2446" s="31" t="str">
        <f>Nonpt_src_summary!F2446</f>
        <v>30109</v>
      </c>
      <c r="E2446" s="31" t="str">
        <f>Nonpt_src_summary!G2446</f>
        <v>2310023030</v>
      </c>
      <c r="F2446" s="31" t="str">
        <f>Nonpt_src_summary!H2446</f>
        <v>Truck Loading</v>
      </c>
      <c r="G2446" s="160">
        <f>Nonpt_src_summary!I2446</f>
        <v>0</v>
      </c>
      <c r="H2446" s="124">
        <f>Nonpt_src_summary!J2446</f>
        <v>0</v>
      </c>
      <c r="I2446" s="124">
        <f>Nonpt_src_summary!K2446</f>
        <v>0</v>
      </c>
      <c r="J2446" s="124">
        <f>Nonpt_src_summary!L2446</f>
        <v>0</v>
      </c>
      <c r="K2446" s="125">
        <f>Nonpt_src_summary!M2446</f>
        <v>0</v>
      </c>
    </row>
    <row r="2447" spans="1:11">
      <c r="A2447" s="31" t="s">
        <v>151</v>
      </c>
      <c r="B2447" s="31" t="str">
        <f>Nonpt_src_summary!B2447</f>
        <v>Non-tribal</v>
      </c>
      <c r="C2447" s="31">
        <f>Nonpt_src_summary!E2447</f>
        <v>38</v>
      </c>
      <c r="D2447" s="31" t="str">
        <f>Nonpt_src_summary!F2447</f>
        <v>38105</v>
      </c>
      <c r="E2447" s="31" t="str">
        <f>Nonpt_src_summary!G2447</f>
        <v>2310011201</v>
      </c>
      <c r="F2447" s="31" t="str">
        <f>Nonpt_src_summary!H2447</f>
        <v>Truck Loading</v>
      </c>
      <c r="G2447" s="160">
        <f>Nonpt_src_summary!I2447</f>
        <v>0</v>
      </c>
      <c r="H2447" s="124">
        <f>Nonpt_src_summary!J2447</f>
        <v>907.28099999999995</v>
      </c>
      <c r="I2447" s="124">
        <f>Nonpt_src_summary!K2447</f>
        <v>0</v>
      </c>
      <c r="J2447" s="124">
        <f>Nonpt_src_summary!L2447</f>
        <v>0</v>
      </c>
      <c r="K2447" s="125">
        <f>Nonpt_src_summary!M2447</f>
        <v>0</v>
      </c>
    </row>
    <row r="2448" spans="1:11">
      <c r="A2448" s="31" t="s">
        <v>151</v>
      </c>
      <c r="B2448" s="31" t="str">
        <f>Nonpt_src_summary!B2448</f>
        <v>Non-tribal</v>
      </c>
      <c r="C2448" s="31">
        <f>Nonpt_src_summary!E2448</f>
        <v>38</v>
      </c>
      <c r="D2448" s="31" t="str">
        <f>Nonpt_src_summary!F2448</f>
        <v>38105</v>
      </c>
      <c r="E2448" s="31" t="str">
        <f>Nonpt_src_summary!G2448</f>
        <v>2310021030</v>
      </c>
      <c r="F2448" s="31" t="str">
        <f>Nonpt_src_summary!H2448</f>
        <v>Truck Loading</v>
      </c>
      <c r="G2448" s="160">
        <f>Nonpt_src_summary!I2448</f>
        <v>0</v>
      </c>
      <c r="H2448" s="124">
        <f>Nonpt_src_summary!J2448</f>
        <v>9.3835100000000005E-2</v>
      </c>
      <c r="I2448" s="124">
        <f>Nonpt_src_summary!K2448</f>
        <v>0</v>
      </c>
      <c r="J2448" s="124">
        <f>Nonpt_src_summary!L2448</f>
        <v>0</v>
      </c>
      <c r="K2448" s="125">
        <f>Nonpt_src_summary!M2448</f>
        <v>0</v>
      </c>
    </row>
    <row r="2449" spans="1:11">
      <c r="A2449" s="31" t="s">
        <v>151</v>
      </c>
      <c r="B2449" s="31" t="str">
        <f>Nonpt_src_summary!B2449</f>
        <v>Non-tribal</v>
      </c>
      <c r="C2449" s="31">
        <f>Nonpt_src_summary!E2449</f>
        <v>38</v>
      </c>
      <c r="D2449" s="31" t="str">
        <f>Nonpt_src_summary!F2449</f>
        <v>38105</v>
      </c>
      <c r="E2449" s="31" t="str">
        <f>Nonpt_src_summary!G2449</f>
        <v>2310023030</v>
      </c>
      <c r="F2449" s="31" t="str">
        <f>Nonpt_src_summary!H2449</f>
        <v>Truck Loading</v>
      </c>
      <c r="G2449" s="160">
        <f>Nonpt_src_summary!I2449</f>
        <v>0</v>
      </c>
      <c r="H2449" s="124">
        <f>Nonpt_src_summary!J2449</f>
        <v>0</v>
      </c>
      <c r="I2449" s="124">
        <f>Nonpt_src_summary!K2449</f>
        <v>0</v>
      </c>
      <c r="J2449" s="124">
        <f>Nonpt_src_summary!L2449</f>
        <v>0</v>
      </c>
      <c r="K2449" s="125">
        <f>Nonpt_src_summary!M2449</f>
        <v>0</v>
      </c>
    </row>
    <row r="2450" spans="1:11">
      <c r="A2450" s="31" t="s">
        <v>151</v>
      </c>
      <c r="B2450" s="31" t="str">
        <f>Nonpt_src_summary!B2450</f>
        <v>Non-tribal</v>
      </c>
      <c r="C2450" s="31">
        <f>Nonpt_src_summary!E2450</f>
        <v>38</v>
      </c>
      <c r="D2450" s="31" t="str">
        <f>Nonpt_src_summary!F2450</f>
        <v>38007</v>
      </c>
      <c r="E2450" s="31" t="str">
        <f>Nonpt_src_summary!G2450</f>
        <v>2310021251</v>
      </c>
      <c r="F2450" s="31" t="str">
        <f>Nonpt_src_summary!H2450</f>
        <v>Nonpoint Compressor Engines</v>
      </c>
      <c r="G2450" s="160">
        <f>Nonpt_src_summary!I2450</f>
        <v>0</v>
      </c>
      <c r="H2450" s="124">
        <f>Nonpt_src_summary!J2450</f>
        <v>0</v>
      </c>
      <c r="I2450" s="124">
        <f>Nonpt_src_summary!K2450</f>
        <v>0</v>
      </c>
      <c r="J2450" s="124">
        <f>Nonpt_src_summary!L2450</f>
        <v>0</v>
      </c>
      <c r="K2450" s="125">
        <f>Nonpt_src_summary!M2450</f>
        <v>0</v>
      </c>
    </row>
    <row r="2451" spans="1:11">
      <c r="A2451" s="31" t="s">
        <v>151</v>
      </c>
      <c r="B2451" s="31" t="str">
        <f>Nonpt_src_summary!B2451</f>
        <v>Non-tribal</v>
      </c>
      <c r="C2451" s="31">
        <f>Nonpt_src_summary!E2451</f>
        <v>38</v>
      </c>
      <c r="D2451" s="31" t="str">
        <f>Nonpt_src_summary!F2451</f>
        <v>38007</v>
      </c>
      <c r="E2451" s="31" t="str">
        <f>Nonpt_src_summary!G2451</f>
        <v>2310021351</v>
      </c>
      <c r="F2451" s="31" t="str">
        <f>Nonpt_src_summary!H2451</f>
        <v>Nonpoint Compressor Engines</v>
      </c>
      <c r="G2451" s="160">
        <f>Nonpt_src_summary!I2451</f>
        <v>0</v>
      </c>
      <c r="H2451" s="124">
        <f>Nonpt_src_summary!J2451</f>
        <v>0</v>
      </c>
      <c r="I2451" s="124">
        <f>Nonpt_src_summary!K2451</f>
        <v>0</v>
      </c>
      <c r="J2451" s="124">
        <f>Nonpt_src_summary!L2451</f>
        <v>0</v>
      </c>
      <c r="K2451" s="125">
        <f>Nonpt_src_summary!M2451</f>
        <v>0</v>
      </c>
    </row>
    <row r="2452" spans="1:11">
      <c r="A2452" s="31" t="s">
        <v>151</v>
      </c>
      <c r="B2452" s="31" t="str">
        <f>Nonpt_src_summary!B2452</f>
        <v>Non-tribal</v>
      </c>
      <c r="C2452" s="31">
        <f>Nonpt_src_summary!E2452</f>
        <v>38</v>
      </c>
      <c r="D2452" s="31" t="str">
        <f>Nonpt_src_summary!F2452</f>
        <v>38007</v>
      </c>
      <c r="E2452" s="31" t="str">
        <f>Nonpt_src_summary!G2452</f>
        <v>2310023251</v>
      </c>
      <c r="F2452" s="31" t="str">
        <f>Nonpt_src_summary!H2452</f>
        <v>Nonpoint Compressor Engines</v>
      </c>
      <c r="G2452" s="160">
        <f>Nonpt_src_summary!I2452</f>
        <v>0</v>
      </c>
      <c r="H2452" s="124">
        <f>Nonpt_src_summary!J2452</f>
        <v>0</v>
      </c>
      <c r="I2452" s="124">
        <f>Nonpt_src_summary!K2452</f>
        <v>0</v>
      </c>
      <c r="J2452" s="124">
        <f>Nonpt_src_summary!L2452</f>
        <v>0</v>
      </c>
      <c r="K2452" s="125">
        <f>Nonpt_src_summary!M2452</f>
        <v>0</v>
      </c>
    </row>
    <row r="2453" spans="1:11">
      <c r="A2453" s="31" t="s">
        <v>151</v>
      </c>
      <c r="B2453" s="31" t="str">
        <f>Nonpt_src_summary!B2453</f>
        <v>Non-tribal</v>
      </c>
      <c r="C2453" s="31">
        <f>Nonpt_src_summary!E2453</f>
        <v>38</v>
      </c>
      <c r="D2453" s="31" t="str">
        <f>Nonpt_src_summary!F2453</f>
        <v>38007</v>
      </c>
      <c r="E2453" s="31" t="str">
        <f>Nonpt_src_summary!G2453</f>
        <v>2310023351</v>
      </c>
      <c r="F2453" s="31" t="str">
        <f>Nonpt_src_summary!H2453</f>
        <v>Nonpoint Compressor Engines</v>
      </c>
      <c r="G2453" s="160">
        <f>Nonpt_src_summary!I2453</f>
        <v>0</v>
      </c>
      <c r="H2453" s="124">
        <f>Nonpt_src_summary!J2453</f>
        <v>0</v>
      </c>
      <c r="I2453" s="124">
        <f>Nonpt_src_summary!K2453</f>
        <v>0</v>
      </c>
      <c r="J2453" s="124">
        <f>Nonpt_src_summary!L2453</f>
        <v>0</v>
      </c>
      <c r="K2453" s="125">
        <f>Nonpt_src_summary!M2453</f>
        <v>0</v>
      </c>
    </row>
    <row r="2454" spans="1:11">
      <c r="A2454" s="31" t="s">
        <v>151</v>
      </c>
      <c r="B2454" s="31" t="str">
        <f>Nonpt_src_summary!B2454</f>
        <v>Non-tribal</v>
      </c>
      <c r="C2454" s="31">
        <f>Nonpt_src_summary!E2454</f>
        <v>38</v>
      </c>
      <c r="D2454" s="31" t="str">
        <f>Nonpt_src_summary!F2454</f>
        <v>38009</v>
      </c>
      <c r="E2454" s="31" t="str">
        <f>Nonpt_src_summary!G2454</f>
        <v>2310021251</v>
      </c>
      <c r="F2454" s="31" t="str">
        <f>Nonpt_src_summary!H2454</f>
        <v>Nonpoint Compressor Engines</v>
      </c>
      <c r="G2454" s="160">
        <f>Nonpt_src_summary!I2454</f>
        <v>0</v>
      </c>
      <c r="H2454" s="124">
        <f>Nonpt_src_summary!J2454</f>
        <v>0</v>
      </c>
      <c r="I2454" s="124">
        <f>Nonpt_src_summary!K2454</f>
        <v>0</v>
      </c>
      <c r="J2454" s="124">
        <f>Nonpt_src_summary!L2454</f>
        <v>0</v>
      </c>
      <c r="K2454" s="125">
        <f>Nonpt_src_summary!M2454</f>
        <v>0</v>
      </c>
    </row>
    <row r="2455" spans="1:11">
      <c r="A2455" s="31" t="s">
        <v>151</v>
      </c>
      <c r="B2455" s="31" t="str">
        <f>Nonpt_src_summary!B2455</f>
        <v>Non-tribal</v>
      </c>
      <c r="C2455" s="31">
        <f>Nonpt_src_summary!E2455</f>
        <v>38</v>
      </c>
      <c r="D2455" s="31" t="str">
        <f>Nonpt_src_summary!F2455</f>
        <v>38009</v>
      </c>
      <c r="E2455" s="31" t="str">
        <f>Nonpt_src_summary!G2455</f>
        <v>2310021351</v>
      </c>
      <c r="F2455" s="31" t="str">
        <f>Nonpt_src_summary!H2455</f>
        <v>Nonpoint Compressor Engines</v>
      </c>
      <c r="G2455" s="160">
        <f>Nonpt_src_summary!I2455</f>
        <v>0</v>
      </c>
      <c r="H2455" s="124">
        <f>Nonpt_src_summary!J2455</f>
        <v>0</v>
      </c>
      <c r="I2455" s="124">
        <f>Nonpt_src_summary!K2455</f>
        <v>0</v>
      </c>
      <c r="J2455" s="124">
        <f>Nonpt_src_summary!L2455</f>
        <v>0</v>
      </c>
      <c r="K2455" s="125">
        <f>Nonpt_src_summary!M2455</f>
        <v>0</v>
      </c>
    </row>
    <row r="2456" spans="1:11">
      <c r="A2456" s="31" t="s">
        <v>151</v>
      </c>
      <c r="B2456" s="31" t="str">
        <f>Nonpt_src_summary!B2456</f>
        <v>Non-tribal</v>
      </c>
      <c r="C2456" s="31">
        <f>Nonpt_src_summary!E2456</f>
        <v>38</v>
      </c>
      <c r="D2456" s="31" t="str">
        <f>Nonpt_src_summary!F2456</f>
        <v>38009</v>
      </c>
      <c r="E2456" s="31" t="str">
        <f>Nonpt_src_summary!G2456</f>
        <v>2310023251</v>
      </c>
      <c r="F2456" s="31" t="str">
        <f>Nonpt_src_summary!H2456</f>
        <v>Nonpoint Compressor Engines</v>
      </c>
      <c r="G2456" s="160">
        <f>Nonpt_src_summary!I2456</f>
        <v>0</v>
      </c>
      <c r="H2456" s="124">
        <f>Nonpt_src_summary!J2456</f>
        <v>0</v>
      </c>
      <c r="I2456" s="124">
        <f>Nonpt_src_summary!K2456</f>
        <v>0</v>
      </c>
      <c r="J2456" s="124">
        <f>Nonpt_src_summary!L2456</f>
        <v>0</v>
      </c>
      <c r="K2456" s="125">
        <f>Nonpt_src_summary!M2456</f>
        <v>0</v>
      </c>
    </row>
    <row r="2457" spans="1:11">
      <c r="A2457" s="31" t="s">
        <v>151</v>
      </c>
      <c r="B2457" s="31" t="str">
        <f>Nonpt_src_summary!B2457</f>
        <v>Non-tribal</v>
      </c>
      <c r="C2457" s="31">
        <f>Nonpt_src_summary!E2457</f>
        <v>38</v>
      </c>
      <c r="D2457" s="31" t="str">
        <f>Nonpt_src_summary!F2457</f>
        <v>38009</v>
      </c>
      <c r="E2457" s="31" t="str">
        <f>Nonpt_src_summary!G2457</f>
        <v>2310023351</v>
      </c>
      <c r="F2457" s="31" t="str">
        <f>Nonpt_src_summary!H2457</f>
        <v>Nonpoint Compressor Engines</v>
      </c>
      <c r="G2457" s="160">
        <f>Nonpt_src_summary!I2457</f>
        <v>0</v>
      </c>
      <c r="H2457" s="124">
        <f>Nonpt_src_summary!J2457</f>
        <v>0</v>
      </c>
      <c r="I2457" s="124">
        <f>Nonpt_src_summary!K2457</f>
        <v>0</v>
      </c>
      <c r="J2457" s="124">
        <f>Nonpt_src_summary!L2457</f>
        <v>0</v>
      </c>
      <c r="K2457" s="125">
        <f>Nonpt_src_summary!M2457</f>
        <v>0</v>
      </c>
    </row>
    <row r="2458" spans="1:11">
      <c r="A2458" s="31" t="s">
        <v>151</v>
      </c>
      <c r="B2458" s="31" t="str">
        <f>Nonpt_src_summary!B2458</f>
        <v>Non-tribal</v>
      </c>
      <c r="C2458" s="31">
        <f>Nonpt_src_summary!E2458</f>
        <v>38</v>
      </c>
      <c r="D2458" s="31" t="str">
        <f>Nonpt_src_summary!F2458</f>
        <v>38011</v>
      </c>
      <c r="E2458" s="31" t="str">
        <f>Nonpt_src_summary!G2458</f>
        <v>2310021251</v>
      </c>
      <c r="F2458" s="31" t="str">
        <f>Nonpt_src_summary!H2458</f>
        <v>Nonpoint Compressor Engines</v>
      </c>
      <c r="G2458" s="160">
        <f>Nonpt_src_summary!I2458</f>
        <v>0</v>
      </c>
      <c r="H2458" s="124">
        <f>Nonpt_src_summary!J2458</f>
        <v>0</v>
      </c>
      <c r="I2458" s="124">
        <f>Nonpt_src_summary!K2458</f>
        <v>0</v>
      </c>
      <c r="J2458" s="124">
        <f>Nonpt_src_summary!L2458</f>
        <v>0</v>
      </c>
      <c r="K2458" s="125">
        <f>Nonpt_src_summary!M2458</f>
        <v>0</v>
      </c>
    </row>
    <row r="2459" spans="1:11">
      <c r="A2459" s="31" t="s">
        <v>151</v>
      </c>
      <c r="B2459" s="31" t="str">
        <f>Nonpt_src_summary!B2459</f>
        <v>Non-tribal</v>
      </c>
      <c r="C2459" s="31">
        <f>Nonpt_src_summary!E2459</f>
        <v>38</v>
      </c>
      <c r="D2459" s="31" t="str">
        <f>Nonpt_src_summary!F2459</f>
        <v>38011</v>
      </c>
      <c r="E2459" s="31" t="str">
        <f>Nonpt_src_summary!G2459</f>
        <v>2310021351</v>
      </c>
      <c r="F2459" s="31" t="str">
        <f>Nonpt_src_summary!H2459</f>
        <v>Nonpoint Compressor Engines</v>
      </c>
      <c r="G2459" s="160">
        <f>Nonpt_src_summary!I2459</f>
        <v>0</v>
      </c>
      <c r="H2459" s="124">
        <f>Nonpt_src_summary!J2459</f>
        <v>0</v>
      </c>
      <c r="I2459" s="124">
        <f>Nonpt_src_summary!K2459</f>
        <v>0</v>
      </c>
      <c r="J2459" s="124">
        <f>Nonpt_src_summary!L2459</f>
        <v>0</v>
      </c>
      <c r="K2459" s="125">
        <f>Nonpt_src_summary!M2459</f>
        <v>0</v>
      </c>
    </row>
    <row r="2460" spans="1:11">
      <c r="A2460" s="31" t="s">
        <v>151</v>
      </c>
      <c r="B2460" s="31" t="str">
        <f>Nonpt_src_summary!B2460</f>
        <v>Non-tribal</v>
      </c>
      <c r="C2460" s="31">
        <f>Nonpt_src_summary!E2460</f>
        <v>38</v>
      </c>
      <c r="D2460" s="31" t="str">
        <f>Nonpt_src_summary!F2460</f>
        <v>38011</v>
      </c>
      <c r="E2460" s="31" t="str">
        <f>Nonpt_src_summary!G2460</f>
        <v>2310023251</v>
      </c>
      <c r="F2460" s="31" t="str">
        <f>Nonpt_src_summary!H2460</f>
        <v>Nonpoint Compressor Engines</v>
      </c>
      <c r="G2460" s="160">
        <f>Nonpt_src_summary!I2460</f>
        <v>0</v>
      </c>
      <c r="H2460" s="124">
        <f>Nonpt_src_summary!J2460</f>
        <v>0</v>
      </c>
      <c r="I2460" s="124">
        <f>Nonpt_src_summary!K2460</f>
        <v>0</v>
      </c>
      <c r="J2460" s="124">
        <f>Nonpt_src_summary!L2460</f>
        <v>0</v>
      </c>
      <c r="K2460" s="125">
        <f>Nonpt_src_summary!M2460</f>
        <v>0</v>
      </c>
    </row>
    <row r="2461" spans="1:11">
      <c r="A2461" s="31" t="s">
        <v>151</v>
      </c>
      <c r="B2461" s="31" t="str">
        <f>Nonpt_src_summary!B2461</f>
        <v>Non-tribal</v>
      </c>
      <c r="C2461" s="31">
        <f>Nonpt_src_summary!E2461</f>
        <v>38</v>
      </c>
      <c r="D2461" s="31" t="str">
        <f>Nonpt_src_summary!F2461</f>
        <v>38011</v>
      </c>
      <c r="E2461" s="31" t="str">
        <f>Nonpt_src_summary!G2461</f>
        <v>2310023351</v>
      </c>
      <c r="F2461" s="31" t="str">
        <f>Nonpt_src_summary!H2461</f>
        <v>Nonpoint Compressor Engines</v>
      </c>
      <c r="G2461" s="160">
        <f>Nonpt_src_summary!I2461</f>
        <v>0</v>
      </c>
      <c r="H2461" s="124">
        <f>Nonpt_src_summary!J2461</f>
        <v>0</v>
      </c>
      <c r="I2461" s="124">
        <f>Nonpt_src_summary!K2461</f>
        <v>0</v>
      </c>
      <c r="J2461" s="124">
        <f>Nonpt_src_summary!L2461</f>
        <v>0</v>
      </c>
      <c r="K2461" s="125">
        <f>Nonpt_src_summary!M2461</f>
        <v>0</v>
      </c>
    </row>
    <row r="2462" spans="1:11">
      <c r="A2462" s="31" t="s">
        <v>151</v>
      </c>
      <c r="B2462" s="31" t="str">
        <f>Nonpt_src_summary!B2462</f>
        <v>Non-tribal</v>
      </c>
      <c r="C2462" s="31">
        <f>Nonpt_src_summary!E2462</f>
        <v>38</v>
      </c>
      <c r="D2462" s="31" t="str">
        <f>Nonpt_src_summary!F2462</f>
        <v>38013</v>
      </c>
      <c r="E2462" s="31" t="str">
        <f>Nonpt_src_summary!G2462</f>
        <v>2310021251</v>
      </c>
      <c r="F2462" s="31" t="str">
        <f>Nonpt_src_summary!H2462</f>
        <v>Nonpoint Compressor Engines</v>
      </c>
      <c r="G2462" s="160">
        <f>Nonpt_src_summary!I2462</f>
        <v>0</v>
      </c>
      <c r="H2462" s="124">
        <f>Nonpt_src_summary!J2462</f>
        <v>0</v>
      </c>
      <c r="I2462" s="124">
        <f>Nonpt_src_summary!K2462</f>
        <v>0</v>
      </c>
      <c r="J2462" s="124">
        <f>Nonpt_src_summary!L2462</f>
        <v>0</v>
      </c>
      <c r="K2462" s="125">
        <f>Nonpt_src_summary!M2462</f>
        <v>0</v>
      </c>
    </row>
    <row r="2463" spans="1:11">
      <c r="A2463" s="31" t="s">
        <v>151</v>
      </c>
      <c r="B2463" s="31" t="str">
        <f>Nonpt_src_summary!B2463</f>
        <v>Non-tribal</v>
      </c>
      <c r="C2463" s="31">
        <f>Nonpt_src_summary!E2463</f>
        <v>38</v>
      </c>
      <c r="D2463" s="31" t="str">
        <f>Nonpt_src_summary!F2463</f>
        <v>38013</v>
      </c>
      <c r="E2463" s="31" t="str">
        <f>Nonpt_src_summary!G2463</f>
        <v>2310021351</v>
      </c>
      <c r="F2463" s="31" t="str">
        <f>Nonpt_src_summary!H2463</f>
        <v>Nonpoint Compressor Engines</v>
      </c>
      <c r="G2463" s="160">
        <f>Nonpt_src_summary!I2463</f>
        <v>0</v>
      </c>
      <c r="H2463" s="124">
        <f>Nonpt_src_summary!J2463</f>
        <v>0</v>
      </c>
      <c r="I2463" s="124">
        <f>Nonpt_src_summary!K2463</f>
        <v>0</v>
      </c>
      <c r="J2463" s="124">
        <f>Nonpt_src_summary!L2463</f>
        <v>0</v>
      </c>
      <c r="K2463" s="125">
        <f>Nonpt_src_summary!M2463</f>
        <v>0</v>
      </c>
    </row>
    <row r="2464" spans="1:11">
      <c r="A2464" s="31" t="s">
        <v>151</v>
      </c>
      <c r="B2464" s="31" t="str">
        <f>Nonpt_src_summary!B2464</f>
        <v>Non-tribal</v>
      </c>
      <c r="C2464" s="31">
        <f>Nonpt_src_summary!E2464</f>
        <v>38</v>
      </c>
      <c r="D2464" s="31" t="str">
        <f>Nonpt_src_summary!F2464</f>
        <v>38013</v>
      </c>
      <c r="E2464" s="31" t="str">
        <f>Nonpt_src_summary!G2464</f>
        <v>2310023251</v>
      </c>
      <c r="F2464" s="31" t="str">
        <f>Nonpt_src_summary!H2464</f>
        <v>Nonpoint Compressor Engines</v>
      </c>
      <c r="G2464" s="160">
        <f>Nonpt_src_summary!I2464</f>
        <v>0</v>
      </c>
      <c r="H2464" s="124">
        <f>Nonpt_src_summary!J2464</f>
        <v>0</v>
      </c>
      <c r="I2464" s="124">
        <f>Nonpt_src_summary!K2464</f>
        <v>0</v>
      </c>
      <c r="J2464" s="124">
        <f>Nonpt_src_summary!L2464</f>
        <v>0</v>
      </c>
      <c r="K2464" s="125">
        <f>Nonpt_src_summary!M2464</f>
        <v>0</v>
      </c>
    </row>
    <row r="2465" spans="1:11">
      <c r="A2465" s="31" t="s">
        <v>151</v>
      </c>
      <c r="B2465" s="31" t="str">
        <f>Nonpt_src_summary!B2465</f>
        <v>Non-tribal</v>
      </c>
      <c r="C2465" s="31">
        <f>Nonpt_src_summary!E2465</f>
        <v>38</v>
      </c>
      <c r="D2465" s="31" t="str">
        <f>Nonpt_src_summary!F2465</f>
        <v>38013</v>
      </c>
      <c r="E2465" s="31" t="str">
        <f>Nonpt_src_summary!G2465</f>
        <v>2310023351</v>
      </c>
      <c r="F2465" s="31" t="str">
        <f>Nonpt_src_summary!H2465</f>
        <v>Nonpoint Compressor Engines</v>
      </c>
      <c r="G2465" s="160">
        <f>Nonpt_src_summary!I2465</f>
        <v>0</v>
      </c>
      <c r="H2465" s="124">
        <f>Nonpt_src_summary!J2465</f>
        <v>0</v>
      </c>
      <c r="I2465" s="124">
        <f>Nonpt_src_summary!K2465</f>
        <v>0</v>
      </c>
      <c r="J2465" s="124">
        <f>Nonpt_src_summary!L2465</f>
        <v>0</v>
      </c>
      <c r="K2465" s="125">
        <f>Nonpt_src_summary!M2465</f>
        <v>0</v>
      </c>
    </row>
    <row r="2466" spans="1:11">
      <c r="A2466" s="31" t="s">
        <v>151</v>
      </c>
      <c r="B2466" s="31" t="str">
        <f>Nonpt_src_summary!B2466</f>
        <v>Non-tribal</v>
      </c>
      <c r="C2466" s="31">
        <f>Nonpt_src_summary!E2466</f>
        <v>30</v>
      </c>
      <c r="D2466" s="31" t="str">
        <f>Nonpt_src_summary!F2466</f>
        <v>30019</v>
      </c>
      <c r="E2466" s="31" t="str">
        <f>Nonpt_src_summary!G2466</f>
        <v>2310021251</v>
      </c>
      <c r="F2466" s="31" t="str">
        <f>Nonpt_src_summary!H2466</f>
        <v>Nonpoint Compressor Engines</v>
      </c>
      <c r="G2466" s="160">
        <f>Nonpt_src_summary!I2466</f>
        <v>0</v>
      </c>
      <c r="H2466" s="124">
        <f>Nonpt_src_summary!J2466</f>
        <v>0</v>
      </c>
      <c r="I2466" s="124">
        <f>Nonpt_src_summary!K2466</f>
        <v>0</v>
      </c>
      <c r="J2466" s="124">
        <f>Nonpt_src_summary!L2466</f>
        <v>0</v>
      </c>
      <c r="K2466" s="125">
        <f>Nonpt_src_summary!M2466</f>
        <v>0</v>
      </c>
    </row>
    <row r="2467" spans="1:11">
      <c r="A2467" s="31" t="s">
        <v>151</v>
      </c>
      <c r="B2467" s="31" t="str">
        <f>Nonpt_src_summary!B2467</f>
        <v>Non-tribal</v>
      </c>
      <c r="C2467" s="31">
        <f>Nonpt_src_summary!E2467</f>
        <v>30</v>
      </c>
      <c r="D2467" s="31" t="str">
        <f>Nonpt_src_summary!F2467</f>
        <v>30019</v>
      </c>
      <c r="E2467" s="31" t="str">
        <f>Nonpt_src_summary!G2467</f>
        <v>2310021351</v>
      </c>
      <c r="F2467" s="31" t="str">
        <f>Nonpt_src_summary!H2467</f>
        <v>Nonpoint Compressor Engines</v>
      </c>
      <c r="G2467" s="160">
        <f>Nonpt_src_summary!I2467</f>
        <v>0</v>
      </c>
      <c r="H2467" s="124">
        <f>Nonpt_src_summary!J2467</f>
        <v>0</v>
      </c>
      <c r="I2467" s="124">
        <f>Nonpt_src_summary!K2467</f>
        <v>0</v>
      </c>
      <c r="J2467" s="124">
        <f>Nonpt_src_summary!L2467</f>
        <v>0</v>
      </c>
      <c r="K2467" s="125">
        <f>Nonpt_src_summary!M2467</f>
        <v>0</v>
      </c>
    </row>
    <row r="2468" spans="1:11">
      <c r="A2468" s="31" t="s">
        <v>151</v>
      </c>
      <c r="B2468" s="31" t="str">
        <f>Nonpt_src_summary!B2468</f>
        <v>Non-tribal</v>
      </c>
      <c r="C2468" s="31">
        <f>Nonpt_src_summary!E2468</f>
        <v>30</v>
      </c>
      <c r="D2468" s="31" t="str">
        <f>Nonpt_src_summary!F2468</f>
        <v>30019</v>
      </c>
      <c r="E2468" s="31" t="str">
        <f>Nonpt_src_summary!G2468</f>
        <v>2310023251</v>
      </c>
      <c r="F2468" s="31" t="str">
        <f>Nonpt_src_summary!H2468</f>
        <v>Nonpoint Compressor Engines</v>
      </c>
      <c r="G2468" s="160">
        <f>Nonpt_src_summary!I2468</f>
        <v>0</v>
      </c>
      <c r="H2468" s="124">
        <f>Nonpt_src_summary!J2468</f>
        <v>0</v>
      </c>
      <c r="I2468" s="124">
        <f>Nonpt_src_summary!K2468</f>
        <v>0</v>
      </c>
      <c r="J2468" s="124">
        <f>Nonpt_src_summary!L2468</f>
        <v>0</v>
      </c>
      <c r="K2468" s="125">
        <f>Nonpt_src_summary!M2468</f>
        <v>0</v>
      </c>
    </row>
    <row r="2469" spans="1:11">
      <c r="A2469" s="31" t="s">
        <v>151</v>
      </c>
      <c r="B2469" s="31" t="str">
        <f>Nonpt_src_summary!B2469</f>
        <v>Non-tribal</v>
      </c>
      <c r="C2469" s="31">
        <f>Nonpt_src_summary!E2469</f>
        <v>30</v>
      </c>
      <c r="D2469" s="31" t="str">
        <f>Nonpt_src_summary!F2469</f>
        <v>30019</v>
      </c>
      <c r="E2469" s="31" t="str">
        <f>Nonpt_src_summary!G2469</f>
        <v>2310023351</v>
      </c>
      <c r="F2469" s="31" t="str">
        <f>Nonpt_src_summary!H2469</f>
        <v>Nonpoint Compressor Engines</v>
      </c>
      <c r="G2469" s="160">
        <f>Nonpt_src_summary!I2469</f>
        <v>0</v>
      </c>
      <c r="H2469" s="124">
        <f>Nonpt_src_summary!J2469</f>
        <v>0</v>
      </c>
      <c r="I2469" s="124">
        <f>Nonpt_src_summary!K2469</f>
        <v>0</v>
      </c>
      <c r="J2469" s="124">
        <f>Nonpt_src_summary!L2469</f>
        <v>0</v>
      </c>
      <c r="K2469" s="125">
        <f>Nonpt_src_summary!M2469</f>
        <v>0</v>
      </c>
    </row>
    <row r="2470" spans="1:11">
      <c r="A2470" s="31" t="s">
        <v>151</v>
      </c>
      <c r="B2470" s="31" t="str">
        <f>Nonpt_src_summary!B2470</f>
        <v>Non-tribal</v>
      </c>
      <c r="C2470" s="31">
        <f>Nonpt_src_summary!E2470</f>
        <v>30</v>
      </c>
      <c r="D2470" s="31" t="str">
        <f>Nonpt_src_summary!F2470</f>
        <v>30021</v>
      </c>
      <c r="E2470" s="31" t="str">
        <f>Nonpt_src_summary!G2470</f>
        <v>2310021251</v>
      </c>
      <c r="F2470" s="31" t="str">
        <f>Nonpt_src_summary!H2470</f>
        <v>Nonpoint Compressor Engines</v>
      </c>
      <c r="G2470" s="160">
        <f>Nonpt_src_summary!I2470</f>
        <v>0</v>
      </c>
      <c r="H2470" s="124">
        <f>Nonpt_src_summary!J2470</f>
        <v>0</v>
      </c>
      <c r="I2470" s="124">
        <f>Nonpt_src_summary!K2470</f>
        <v>0</v>
      </c>
      <c r="J2470" s="124">
        <f>Nonpt_src_summary!L2470</f>
        <v>0</v>
      </c>
      <c r="K2470" s="125">
        <f>Nonpt_src_summary!M2470</f>
        <v>0</v>
      </c>
    </row>
    <row r="2471" spans="1:11">
      <c r="A2471" s="31" t="s">
        <v>151</v>
      </c>
      <c r="B2471" s="31" t="str">
        <f>Nonpt_src_summary!B2471</f>
        <v>Non-tribal</v>
      </c>
      <c r="C2471" s="31">
        <f>Nonpt_src_summary!E2471</f>
        <v>30</v>
      </c>
      <c r="D2471" s="31" t="str">
        <f>Nonpt_src_summary!F2471</f>
        <v>30021</v>
      </c>
      <c r="E2471" s="31" t="str">
        <f>Nonpt_src_summary!G2471</f>
        <v>2310021351</v>
      </c>
      <c r="F2471" s="31" t="str">
        <f>Nonpt_src_summary!H2471</f>
        <v>Nonpoint Compressor Engines</v>
      </c>
      <c r="G2471" s="160">
        <f>Nonpt_src_summary!I2471</f>
        <v>0</v>
      </c>
      <c r="H2471" s="124">
        <f>Nonpt_src_summary!J2471</f>
        <v>0</v>
      </c>
      <c r="I2471" s="124">
        <f>Nonpt_src_summary!K2471</f>
        <v>0</v>
      </c>
      <c r="J2471" s="124">
        <f>Nonpt_src_summary!L2471</f>
        <v>0</v>
      </c>
      <c r="K2471" s="125">
        <f>Nonpt_src_summary!M2471</f>
        <v>0</v>
      </c>
    </row>
    <row r="2472" spans="1:11">
      <c r="A2472" s="31" t="s">
        <v>151</v>
      </c>
      <c r="B2472" s="31" t="str">
        <f>Nonpt_src_summary!B2472</f>
        <v>Non-tribal</v>
      </c>
      <c r="C2472" s="31">
        <f>Nonpt_src_summary!E2472</f>
        <v>30</v>
      </c>
      <c r="D2472" s="31" t="str">
        <f>Nonpt_src_summary!F2472</f>
        <v>30021</v>
      </c>
      <c r="E2472" s="31" t="str">
        <f>Nonpt_src_summary!G2472</f>
        <v>2310023251</v>
      </c>
      <c r="F2472" s="31" t="str">
        <f>Nonpt_src_summary!H2472</f>
        <v>Nonpoint Compressor Engines</v>
      </c>
      <c r="G2472" s="160">
        <f>Nonpt_src_summary!I2472</f>
        <v>0</v>
      </c>
      <c r="H2472" s="124">
        <f>Nonpt_src_summary!J2472</f>
        <v>0</v>
      </c>
      <c r="I2472" s="124">
        <f>Nonpt_src_summary!K2472</f>
        <v>0</v>
      </c>
      <c r="J2472" s="124">
        <f>Nonpt_src_summary!L2472</f>
        <v>0</v>
      </c>
      <c r="K2472" s="125">
        <f>Nonpt_src_summary!M2472</f>
        <v>0</v>
      </c>
    </row>
    <row r="2473" spans="1:11">
      <c r="A2473" s="31" t="s">
        <v>151</v>
      </c>
      <c r="B2473" s="31" t="str">
        <f>Nonpt_src_summary!B2473</f>
        <v>Non-tribal</v>
      </c>
      <c r="C2473" s="31">
        <f>Nonpt_src_summary!E2473</f>
        <v>30</v>
      </c>
      <c r="D2473" s="31" t="str">
        <f>Nonpt_src_summary!F2473</f>
        <v>30021</v>
      </c>
      <c r="E2473" s="31" t="str">
        <f>Nonpt_src_summary!G2473</f>
        <v>2310023351</v>
      </c>
      <c r="F2473" s="31" t="str">
        <f>Nonpt_src_summary!H2473</f>
        <v>Nonpoint Compressor Engines</v>
      </c>
      <c r="G2473" s="160">
        <f>Nonpt_src_summary!I2473</f>
        <v>0</v>
      </c>
      <c r="H2473" s="124">
        <f>Nonpt_src_summary!J2473</f>
        <v>0</v>
      </c>
      <c r="I2473" s="124">
        <f>Nonpt_src_summary!K2473</f>
        <v>0</v>
      </c>
      <c r="J2473" s="124">
        <f>Nonpt_src_summary!L2473</f>
        <v>0</v>
      </c>
      <c r="K2473" s="125">
        <f>Nonpt_src_summary!M2473</f>
        <v>0</v>
      </c>
    </row>
    <row r="2474" spans="1:11">
      <c r="A2474" s="31" t="s">
        <v>151</v>
      </c>
      <c r="B2474" s="31" t="str">
        <f>Nonpt_src_summary!B2474</f>
        <v>Non-tribal</v>
      </c>
      <c r="C2474" s="31">
        <f>Nonpt_src_summary!E2474</f>
        <v>38</v>
      </c>
      <c r="D2474" s="31" t="str">
        <f>Nonpt_src_summary!F2474</f>
        <v>38023</v>
      </c>
      <c r="E2474" s="31" t="str">
        <f>Nonpt_src_summary!G2474</f>
        <v>2310021251</v>
      </c>
      <c r="F2474" s="31" t="str">
        <f>Nonpt_src_summary!H2474</f>
        <v>Nonpoint Compressor Engines</v>
      </c>
      <c r="G2474" s="160">
        <f>Nonpt_src_summary!I2474</f>
        <v>0</v>
      </c>
      <c r="H2474" s="124">
        <f>Nonpt_src_summary!J2474</f>
        <v>0</v>
      </c>
      <c r="I2474" s="124">
        <f>Nonpt_src_summary!K2474</f>
        <v>0</v>
      </c>
      <c r="J2474" s="124">
        <f>Nonpt_src_summary!L2474</f>
        <v>0</v>
      </c>
      <c r="K2474" s="125">
        <f>Nonpt_src_summary!M2474</f>
        <v>0</v>
      </c>
    </row>
    <row r="2475" spans="1:11">
      <c r="A2475" s="31" t="s">
        <v>151</v>
      </c>
      <c r="B2475" s="31" t="str">
        <f>Nonpt_src_summary!B2475</f>
        <v>Non-tribal</v>
      </c>
      <c r="C2475" s="31">
        <f>Nonpt_src_summary!E2475</f>
        <v>38</v>
      </c>
      <c r="D2475" s="31" t="str">
        <f>Nonpt_src_summary!F2475</f>
        <v>38023</v>
      </c>
      <c r="E2475" s="31" t="str">
        <f>Nonpt_src_summary!G2475</f>
        <v>2310021351</v>
      </c>
      <c r="F2475" s="31" t="str">
        <f>Nonpt_src_summary!H2475</f>
        <v>Nonpoint Compressor Engines</v>
      </c>
      <c r="G2475" s="160">
        <f>Nonpt_src_summary!I2475</f>
        <v>0</v>
      </c>
      <c r="H2475" s="124">
        <f>Nonpt_src_summary!J2475</f>
        <v>0</v>
      </c>
      <c r="I2475" s="124">
        <f>Nonpt_src_summary!K2475</f>
        <v>0</v>
      </c>
      <c r="J2475" s="124">
        <f>Nonpt_src_summary!L2475</f>
        <v>0</v>
      </c>
      <c r="K2475" s="125">
        <f>Nonpt_src_summary!M2475</f>
        <v>0</v>
      </c>
    </row>
    <row r="2476" spans="1:11">
      <c r="A2476" s="31" t="s">
        <v>151</v>
      </c>
      <c r="B2476" s="31" t="str">
        <f>Nonpt_src_summary!B2476</f>
        <v>Non-tribal</v>
      </c>
      <c r="C2476" s="31">
        <f>Nonpt_src_summary!E2476</f>
        <v>38</v>
      </c>
      <c r="D2476" s="31" t="str">
        <f>Nonpt_src_summary!F2476</f>
        <v>38023</v>
      </c>
      <c r="E2476" s="31" t="str">
        <f>Nonpt_src_summary!G2476</f>
        <v>2310023251</v>
      </c>
      <c r="F2476" s="31" t="str">
        <f>Nonpt_src_summary!H2476</f>
        <v>Nonpoint Compressor Engines</v>
      </c>
      <c r="G2476" s="160">
        <f>Nonpt_src_summary!I2476</f>
        <v>0</v>
      </c>
      <c r="H2476" s="124">
        <f>Nonpt_src_summary!J2476</f>
        <v>0</v>
      </c>
      <c r="I2476" s="124">
        <f>Nonpt_src_summary!K2476</f>
        <v>0</v>
      </c>
      <c r="J2476" s="124">
        <f>Nonpt_src_summary!L2476</f>
        <v>0</v>
      </c>
      <c r="K2476" s="125">
        <f>Nonpt_src_summary!M2476</f>
        <v>0</v>
      </c>
    </row>
    <row r="2477" spans="1:11">
      <c r="A2477" s="31" t="s">
        <v>151</v>
      </c>
      <c r="B2477" s="31" t="str">
        <f>Nonpt_src_summary!B2477</f>
        <v>Non-tribal</v>
      </c>
      <c r="C2477" s="31">
        <f>Nonpt_src_summary!E2477</f>
        <v>38</v>
      </c>
      <c r="D2477" s="31" t="str">
        <f>Nonpt_src_summary!F2477</f>
        <v>38023</v>
      </c>
      <c r="E2477" s="31" t="str">
        <f>Nonpt_src_summary!G2477</f>
        <v>2310023351</v>
      </c>
      <c r="F2477" s="31" t="str">
        <f>Nonpt_src_summary!H2477</f>
        <v>Nonpoint Compressor Engines</v>
      </c>
      <c r="G2477" s="160">
        <f>Nonpt_src_summary!I2477</f>
        <v>0</v>
      </c>
      <c r="H2477" s="124">
        <f>Nonpt_src_summary!J2477</f>
        <v>0</v>
      </c>
      <c r="I2477" s="124">
        <f>Nonpt_src_summary!K2477</f>
        <v>0</v>
      </c>
      <c r="J2477" s="124">
        <f>Nonpt_src_summary!L2477</f>
        <v>0</v>
      </c>
      <c r="K2477" s="125">
        <f>Nonpt_src_summary!M2477</f>
        <v>0</v>
      </c>
    </row>
    <row r="2478" spans="1:11">
      <c r="A2478" s="31" t="s">
        <v>151</v>
      </c>
      <c r="B2478" s="31" t="str">
        <f>Nonpt_src_summary!B2478</f>
        <v>Non-tribal</v>
      </c>
      <c r="C2478" s="31">
        <f>Nonpt_src_summary!E2478</f>
        <v>38</v>
      </c>
      <c r="D2478" s="31" t="str">
        <f>Nonpt_src_summary!F2478</f>
        <v>38025</v>
      </c>
      <c r="E2478" s="31" t="str">
        <f>Nonpt_src_summary!G2478</f>
        <v>2310021251</v>
      </c>
      <c r="F2478" s="31" t="str">
        <f>Nonpt_src_summary!H2478</f>
        <v>Nonpoint Compressor Engines</v>
      </c>
      <c r="G2478" s="160">
        <f>Nonpt_src_summary!I2478</f>
        <v>0</v>
      </c>
      <c r="H2478" s="124">
        <f>Nonpt_src_summary!J2478</f>
        <v>0</v>
      </c>
      <c r="I2478" s="124">
        <f>Nonpt_src_summary!K2478</f>
        <v>0</v>
      </c>
      <c r="J2478" s="124">
        <f>Nonpt_src_summary!L2478</f>
        <v>0</v>
      </c>
      <c r="K2478" s="125">
        <f>Nonpt_src_summary!M2478</f>
        <v>0</v>
      </c>
    </row>
    <row r="2479" spans="1:11">
      <c r="A2479" s="31" t="s">
        <v>151</v>
      </c>
      <c r="B2479" s="31" t="str">
        <f>Nonpt_src_summary!B2479</f>
        <v>Non-tribal</v>
      </c>
      <c r="C2479" s="31">
        <f>Nonpt_src_summary!E2479</f>
        <v>38</v>
      </c>
      <c r="D2479" s="31" t="str">
        <f>Nonpt_src_summary!F2479</f>
        <v>38025</v>
      </c>
      <c r="E2479" s="31" t="str">
        <f>Nonpt_src_summary!G2479</f>
        <v>2310021351</v>
      </c>
      <c r="F2479" s="31" t="str">
        <f>Nonpt_src_summary!H2479</f>
        <v>Nonpoint Compressor Engines</v>
      </c>
      <c r="G2479" s="160">
        <f>Nonpt_src_summary!I2479</f>
        <v>0</v>
      </c>
      <c r="H2479" s="124">
        <f>Nonpt_src_summary!J2479</f>
        <v>0</v>
      </c>
      <c r="I2479" s="124">
        <f>Nonpt_src_summary!K2479</f>
        <v>0</v>
      </c>
      <c r="J2479" s="124">
        <f>Nonpt_src_summary!L2479</f>
        <v>0</v>
      </c>
      <c r="K2479" s="125">
        <f>Nonpt_src_summary!M2479</f>
        <v>0</v>
      </c>
    </row>
    <row r="2480" spans="1:11">
      <c r="A2480" s="31" t="s">
        <v>151</v>
      </c>
      <c r="B2480" s="31" t="str">
        <f>Nonpt_src_summary!B2480</f>
        <v>Non-tribal</v>
      </c>
      <c r="C2480" s="31">
        <f>Nonpt_src_summary!E2480</f>
        <v>38</v>
      </c>
      <c r="D2480" s="31" t="str">
        <f>Nonpt_src_summary!F2480</f>
        <v>38025</v>
      </c>
      <c r="E2480" s="31" t="str">
        <f>Nonpt_src_summary!G2480</f>
        <v>2310023251</v>
      </c>
      <c r="F2480" s="31" t="str">
        <f>Nonpt_src_summary!H2480</f>
        <v>Nonpoint Compressor Engines</v>
      </c>
      <c r="G2480" s="160">
        <f>Nonpt_src_summary!I2480</f>
        <v>0</v>
      </c>
      <c r="H2480" s="124">
        <f>Nonpt_src_summary!J2480</f>
        <v>0</v>
      </c>
      <c r="I2480" s="124">
        <f>Nonpt_src_summary!K2480</f>
        <v>0</v>
      </c>
      <c r="J2480" s="124">
        <f>Nonpt_src_summary!L2480</f>
        <v>0</v>
      </c>
      <c r="K2480" s="125">
        <f>Nonpt_src_summary!M2480</f>
        <v>0</v>
      </c>
    </row>
    <row r="2481" spans="1:11">
      <c r="A2481" s="31" t="s">
        <v>151</v>
      </c>
      <c r="B2481" s="31" t="str">
        <f>Nonpt_src_summary!B2481</f>
        <v>Non-tribal</v>
      </c>
      <c r="C2481" s="31">
        <f>Nonpt_src_summary!E2481</f>
        <v>38</v>
      </c>
      <c r="D2481" s="31" t="str">
        <f>Nonpt_src_summary!F2481</f>
        <v>38025</v>
      </c>
      <c r="E2481" s="31" t="str">
        <f>Nonpt_src_summary!G2481</f>
        <v>2310023351</v>
      </c>
      <c r="F2481" s="31" t="str">
        <f>Nonpt_src_summary!H2481</f>
        <v>Nonpoint Compressor Engines</v>
      </c>
      <c r="G2481" s="160">
        <f>Nonpt_src_summary!I2481</f>
        <v>0</v>
      </c>
      <c r="H2481" s="124">
        <f>Nonpt_src_summary!J2481</f>
        <v>0</v>
      </c>
      <c r="I2481" s="124">
        <f>Nonpt_src_summary!K2481</f>
        <v>0</v>
      </c>
      <c r="J2481" s="124">
        <f>Nonpt_src_summary!L2481</f>
        <v>0</v>
      </c>
      <c r="K2481" s="125">
        <f>Nonpt_src_summary!M2481</f>
        <v>0</v>
      </c>
    </row>
    <row r="2482" spans="1:11">
      <c r="A2482" s="31" t="s">
        <v>151</v>
      </c>
      <c r="B2482" s="31" t="str">
        <f>Nonpt_src_summary!B2482</f>
        <v>Non-tribal</v>
      </c>
      <c r="C2482" s="31">
        <f>Nonpt_src_summary!E2482</f>
        <v>30</v>
      </c>
      <c r="D2482" s="31" t="str">
        <f>Nonpt_src_summary!F2482</f>
        <v>30025</v>
      </c>
      <c r="E2482" s="31" t="str">
        <f>Nonpt_src_summary!G2482</f>
        <v>2310021251</v>
      </c>
      <c r="F2482" s="31" t="str">
        <f>Nonpt_src_summary!H2482</f>
        <v>Nonpoint Compressor Engines</v>
      </c>
      <c r="G2482" s="160">
        <f>Nonpt_src_summary!I2482</f>
        <v>0</v>
      </c>
      <c r="H2482" s="124">
        <f>Nonpt_src_summary!J2482</f>
        <v>0</v>
      </c>
      <c r="I2482" s="124">
        <f>Nonpt_src_summary!K2482</f>
        <v>0</v>
      </c>
      <c r="J2482" s="124">
        <f>Nonpt_src_summary!L2482</f>
        <v>0</v>
      </c>
      <c r="K2482" s="125">
        <f>Nonpt_src_summary!M2482</f>
        <v>0</v>
      </c>
    </row>
    <row r="2483" spans="1:11">
      <c r="A2483" s="31" t="s">
        <v>151</v>
      </c>
      <c r="B2483" s="31" t="str">
        <f>Nonpt_src_summary!B2483</f>
        <v>Non-tribal</v>
      </c>
      <c r="C2483" s="31">
        <f>Nonpt_src_summary!E2483</f>
        <v>30</v>
      </c>
      <c r="D2483" s="31" t="str">
        <f>Nonpt_src_summary!F2483</f>
        <v>30025</v>
      </c>
      <c r="E2483" s="31" t="str">
        <f>Nonpt_src_summary!G2483</f>
        <v>2310021351</v>
      </c>
      <c r="F2483" s="31" t="str">
        <f>Nonpt_src_summary!H2483</f>
        <v>Nonpoint Compressor Engines</v>
      </c>
      <c r="G2483" s="160">
        <f>Nonpt_src_summary!I2483</f>
        <v>0</v>
      </c>
      <c r="H2483" s="124">
        <f>Nonpt_src_summary!J2483</f>
        <v>0</v>
      </c>
      <c r="I2483" s="124">
        <f>Nonpt_src_summary!K2483</f>
        <v>0</v>
      </c>
      <c r="J2483" s="124">
        <f>Nonpt_src_summary!L2483</f>
        <v>0</v>
      </c>
      <c r="K2483" s="125">
        <f>Nonpt_src_summary!M2483</f>
        <v>0</v>
      </c>
    </row>
    <row r="2484" spans="1:11">
      <c r="A2484" s="31" t="s">
        <v>151</v>
      </c>
      <c r="B2484" s="31" t="str">
        <f>Nonpt_src_summary!B2484</f>
        <v>Non-tribal</v>
      </c>
      <c r="C2484" s="31">
        <f>Nonpt_src_summary!E2484</f>
        <v>30</v>
      </c>
      <c r="D2484" s="31" t="str">
        <f>Nonpt_src_summary!F2484</f>
        <v>30025</v>
      </c>
      <c r="E2484" s="31" t="str">
        <f>Nonpt_src_summary!G2484</f>
        <v>2310023251</v>
      </c>
      <c r="F2484" s="31" t="str">
        <f>Nonpt_src_summary!H2484</f>
        <v>Nonpoint Compressor Engines</v>
      </c>
      <c r="G2484" s="160">
        <f>Nonpt_src_summary!I2484</f>
        <v>0</v>
      </c>
      <c r="H2484" s="124">
        <f>Nonpt_src_summary!J2484</f>
        <v>0</v>
      </c>
      <c r="I2484" s="124">
        <f>Nonpt_src_summary!K2484</f>
        <v>0</v>
      </c>
      <c r="J2484" s="124">
        <f>Nonpt_src_summary!L2484</f>
        <v>0</v>
      </c>
      <c r="K2484" s="125">
        <f>Nonpt_src_summary!M2484</f>
        <v>0</v>
      </c>
    </row>
    <row r="2485" spans="1:11">
      <c r="A2485" s="31" t="s">
        <v>151</v>
      </c>
      <c r="B2485" s="31" t="str">
        <f>Nonpt_src_summary!B2485</f>
        <v>Non-tribal</v>
      </c>
      <c r="C2485" s="31">
        <f>Nonpt_src_summary!E2485</f>
        <v>30</v>
      </c>
      <c r="D2485" s="31" t="str">
        <f>Nonpt_src_summary!F2485</f>
        <v>30025</v>
      </c>
      <c r="E2485" s="31" t="str">
        <f>Nonpt_src_summary!G2485</f>
        <v>2310023351</v>
      </c>
      <c r="F2485" s="31" t="str">
        <f>Nonpt_src_summary!H2485</f>
        <v>Nonpoint Compressor Engines</v>
      </c>
      <c r="G2485" s="160">
        <f>Nonpt_src_summary!I2485</f>
        <v>0</v>
      </c>
      <c r="H2485" s="124">
        <f>Nonpt_src_summary!J2485</f>
        <v>0</v>
      </c>
      <c r="I2485" s="124">
        <f>Nonpt_src_summary!K2485</f>
        <v>0</v>
      </c>
      <c r="J2485" s="124">
        <f>Nonpt_src_summary!L2485</f>
        <v>0</v>
      </c>
      <c r="K2485" s="125">
        <f>Nonpt_src_summary!M2485</f>
        <v>0</v>
      </c>
    </row>
    <row r="2486" spans="1:11">
      <c r="A2486" s="31" t="s">
        <v>151</v>
      </c>
      <c r="B2486" s="31" t="str">
        <f>Nonpt_src_summary!B2486</f>
        <v>Non-tribal</v>
      </c>
      <c r="C2486" s="31">
        <f>Nonpt_src_summary!E2486</f>
        <v>30</v>
      </c>
      <c r="D2486" s="31" t="str">
        <f>Nonpt_src_summary!F2486</f>
        <v>30033</v>
      </c>
      <c r="E2486" s="31" t="str">
        <f>Nonpt_src_summary!G2486</f>
        <v>2310021251</v>
      </c>
      <c r="F2486" s="31" t="str">
        <f>Nonpt_src_summary!H2486</f>
        <v>Nonpoint Compressor Engines</v>
      </c>
      <c r="G2486" s="160">
        <f>Nonpt_src_summary!I2486</f>
        <v>0</v>
      </c>
      <c r="H2486" s="124">
        <f>Nonpt_src_summary!J2486</f>
        <v>0</v>
      </c>
      <c r="I2486" s="124">
        <f>Nonpt_src_summary!K2486</f>
        <v>0</v>
      </c>
      <c r="J2486" s="124">
        <f>Nonpt_src_summary!L2486</f>
        <v>0</v>
      </c>
      <c r="K2486" s="125">
        <f>Nonpt_src_summary!M2486</f>
        <v>0</v>
      </c>
    </row>
    <row r="2487" spans="1:11">
      <c r="A2487" s="31" t="s">
        <v>151</v>
      </c>
      <c r="B2487" s="31" t="str">
        <f>Nonpt_src_summary!B2487</f>
        <v>Non-tribal</v>
      </c>
      <c r="C2487" s="31">
        <f>Nonpt_src_summary!E2487</f>
        <v>30</v>
      </c>
      <c r="D2487" s="31" t="str">
        <f>Nonpt_src_summary!F2487</f>
        <v>30033</v>
      </c>
      <c r="E2487" s="31" t="str">
        <f>Nonpt_src_summary!G2487</f>
        <v>2310021351</v>
      </c>
      <c r="F2487" s="31" t="str">
        <f>Nonpt_src_summary!H2487</f>
        <v>Nonpoint Compressor Engines</v>
      </c>
      <c r="G2487" s="160">
        <f>Nonpt_src_summary!I2487</f>
        <v>0</v>
      </c>
      <c r="H2487" s="124">
        <f>Nonpt_src_summary!J2487</f>
        <v>0</v>
      </c>
      <c r="I2487" s="124">
        <f>Nonpt_src_summary!K2487</f>
        <v>0</v>
      </c>
      <c r="J2487" s="124">
        <f>Nonpt_src_summary!L2487</f>
        <v>0</v>
      </c>
      <c r="K2487" s="125">
        <f>Nonpt_src_summary!M2487</f>
        <v>0</v>
      </c>
    </row>
    <row r="2488" spans="1:11">
      <c r="A2488" s="31" t="s">
        <v>151</v>
      </c>
      <c r="B2488" s="31" t="str">
        <f>Nonpt_src_summary!B2488</f>
        <v>Non-tribal</v>
      </c>
      <c r="C2488" s="31">
        <f>Nonpt_src_summary!E2488</f>
        <v>30</v>
      </c>
      <c r="D2488" s="31" t="str">
        <f>Nonpt_src_summary!F2488</f>
        <v>30033</v>
      </c>
      <c r="E2488" s="31" t="str">
        <f>Nonpt_src_summary!G2488</f>
        <v>2310023251</v>
      </c>
      <c r="F2488" s="31" t="str">
        <f>Nonpt_src_summary!H2488</f>
        <v>Nonpoint Compressor Engines</v>
      </c>
      <c r="G2488" s="160">
        <f>Nonpt_src_summary!I2488</f>
        <v>0</v>
      </c>
      <c r="H2488" s="124">
        <f>Nonpt_src_summary!J2488</f>
        <v>0</v>
      </c>
      <c r="I2488" s="124">
        <f>Nonpt_src_summary!K2488</f>
        <v>0</v>
      </c>
      <c r="J2488" s="124">
        <f>Nonpt_src_summary!L2488</f>
        <v>0</v>
      </c>
      <c r="K2488" s="125">
        <f>Nonpt_src_summary!M2488</f>
        <v>0</v>
      </c>
    </row>
    <row r="2489" spans="1:11">
      <c r="A2489" s="31" t="s">
        <v>151</v>
      </c>
      <c r="B2489" s="31" t="str">
        <f>Nonpt_src_summary!B2489</f>
        <v>Non-tribal</v>
      </c>
      <c r="C2489" s="31">
        <f>Nonpt_src_summary!E2489</f>
        <v>30</v>
      </c>
      <c r="D2489" s="31" t="str">
        <f>Nonpt_src_summary!F2489</f>
        <v>30033</v>
      </c>
      <c r="E2489" s="31" t="str">
        <f>Nonpt_src_summary!G2489</f>
        <v>2310023351</v>
      </c>
      <c r="F2489" s="31" t="str">
        <f>Nonpt_src_summary!H2489</f>
        <v>Nonpoint Compressor Engines</v>
      </c>
      <c r="G2489" s="160">
        <f>Nonpt_src_summary!I2489</f>
        <v>0</v>
      </c>
      <c r="H2489" s="124">
        <f>Nonpt_src_summary!J2489</f>
        <v>0</v>
      </c>
      <c r="I2489" s="124">
        <f>Nonpt_src_summary!K2489</f>
        <v>0</v>
      </c>
      <c r="J2489" s="124">
        <f>Nonpt_src_summary!L2489</f>
        <v>0</v>
      </c>
      <c r="K2489" s="125">
        <f>Nonpt_src_summary!M2489</f>
        <v>0</v>
      </c>
    </row>
    <row r="2490" spans="1:11">
      <c r="A2490" s="31" t="s">
        <v>151</v>
      </c>
      <c r="B2490" s="31" t="str">
        <f>Nonpt_src_summary!B2490</f>
        <v>Non-tribal</v>
      </c>
      <c r="C2490" s="31">
        <f>Nonpt_src_summary!E2490</f>
        <v>38</v>
      </c>
      <c r="D2490" s="31" t="str">
        <f>Nonpt_src_summary!F2490</f>
        <v>38033</v>
      </c>
      <c r="E2490" s="31" t="str">
        <f>Nonpt_src_summary!G2490</f>
        <v>2310021251</v>
      </c>
      <c r="F2490" s="31" t="str">
        <f>Nonpt_src_summary!H2490</f>
        <v>Nonpoint Compressor Engines</v>
      </c>
      <c r="G2490" s="160">
        <f>Nonpt_src_summary!I2490</f>
        <v>0</v>
      </c>
      <c r="H2490" s="124">
        <f>Nonpt_src_summary!J2490</f>
        <v>0</v>
      </c>
      <c r="I2490" s="124">
        <f>Nonpt_src_summary!K2490</f>
        <v>0</v>
      </c>
      <c r="J2490" s="124">
        <f>Nonpt_src_summary!L2490</f>
        <v>0</v>
      </c>
      <c r="K2490" s="125">
        <f>Nonpt_src_summary!M2490</f>
        <v>0</v>
      </c>
    </row>
    <row r="2491" spans="1:11">
      <c r="A2491" s="31" t="s">
        <v>151</v>
      </c>
      <c r="B2491" s="31" t="str">
        <f>Nonpt_src_summary!B2491</f>
        <v>Non-tribal</v>
      </c>
      <c r="C2491" s="31">
        <f>Nonpt_src_summary!E2491</f>
        <v>38</v>
      </c>
      <c r="D2491" s="31" t="str">
        <f>Nonpt_src_summary!F2491</f>
        <v>38033</v>
      </c>
      <c r="E2491" s="31" t="str">
        <f>Nonpt_src_summary!G2491</f>
        <v>2310021351</v>
      </c>
      <c r="F2491" s="31" t="str">
        <f>Nonpt_src_summary!H2491</f>
        <v>Nonpoint Compressor Engines</v>
      </c>
      <c r="G2491" s="160">
        <f>Nonpt_src_summary!I2491</f>
        <v>0</v>
      </c>
      <c r="H2491" s="124">
        <f>Nonpt_src_summary!J2491</f>
        <v>0</v>
      </c>
      <c r="I2491" s="124">
        <f>Nonpt_src_summary!K2491</f>
        <v>0</v>
      </c>
      <c r="J2491" s="124">
        <f>Nonpt_src_summary!L2491</f>
        <v>0</v>
      </c>
      <c r="K2491" s="125">
        <f>Nonpt_src_summary!M2491</f>
        <v>0</v>
      </c>
    </row>
    <row r="2492" spans="1:11">
      <c r="A2492" s="31" t="s">
        <v>151</v>
      </c>
      <c r="B2492" s="31" t="str">
        <f>Nonpt_src_summary!B2492</f>
        <v>Non-tribal</v>
      </c>
      <c r="C2492" s="31">
        <f>Nonpt_src_summary!E2492</f>
        <v>38</v>
      </c>
      <c r="D2492" s="31" t="str">
        <f>Nonpt_src_summary!F2492</f>
        <v>38033</v>
      </c>
      <c r="E2492" s="31" t="str">
        <f>Nonpt_src_summary!G2492</f>
        <v>2310023251</v>
      </c>
      <c r="F2492" s="31" t="str">
        <f>Nonpt_src_summary!H2492</f>
        <v>Nonpoint Compressor Engines</v>
      </c>
      <c r="G2492" s="160">
        <f>Nonpt_src_summary!I2492</f>
        <v>0</v>
      </c>
      <c r="H2492" s="124">
        <f>Nonpt_src_summary!J2492</f>
        <v>0</v>
      </c>
      <c r="I2492" s="124">
        <f>Nonpt_src_summary!K2492</f>
        <v>0</v>
      </c>
      <c r="J2492" s="124">
        <f>Nonpt_src_summary!L2492</f>
        <v>0</v>
      </c>
      <c r="K2492" s="125">
        <f>Nonpt_src_summary!M2492</f>
        <v>0</v>
      </c>
    </row>
    <row r="2493" spans="1:11">
      <c r="A2493" s="31" t="s">
        <v>151</v>
      </c>
      <c r="B2493" s="31" t="str">
        <f>Nonpt_src_summary!B2493</f>
        <v>Non-tribal</v>
      </c>
      <c r="C2493" s="31">
        <f>Nonpt_src_summary!E2493</f>
        <v>38</v>
      </c>
      <c r="D2493" s="31" t="str">
        <f>Nonpt_src_summary!F2493</f>
        <v>38033</v>
      </c>
      <c r="E2493" s="31" t="str">
        <f>Nonpt_src_summary!G2493</f>
        <v>2310023351</v>
      </c>
      <c r="F2493" s="31" t="str">
        <f>Nonpt_src_summary!H2493</f>
        <v>Nonpoint Compressor Engines</v>
      </c>
      <c r="G2493" s="160">
        <f>Nonpt_src_summary!I2493</f>
        <v>0</v>
      </c>
      <c r="H2493" s="124">
        <f>Nonpt_src_summary!J2493</f>
        <v>0</v>
      </c>
      <c r="I2493" s="124">
        <f>Nonpt_src_summary!K2493</f>
        <v>0</v>
      </c>
      <c r="J2493" s="124">
        <f>Nonpt_src_summary!L2493</f>
        <v>0</v>
      </c>
      <c r="K2493" s="125">
        <f>Nonpt_src_summary!M2493</f>
        <v>0</v>
      </c>
    </row>
    <row r="2494" spans="1:11">
      <c r="A2494" s="31" t="s">
        <v>151</v>
      </c>
      <c r="B2494" s="31" t="str">
        <f>Nonpt_src_summary!B2494</f>
        <v>Non-tribal</v>
      </c>
      <c r="C2494" s="31">
        <f>Nonpt_src_summary!E2494</f>
        <v>46</v>
      </c>
      <c r="D2494" s="31" t="str">
        <f>Nonpt_src_summary!F2494</f>
        <v>46063</v>
      </c>
      <c r="E2494" s="31" t="str">
        <f>Nonpt_src_summary!G2494</f>
        <v>2310021251</v>
      </c>
      <c r="F2494" s="31" t="str">
        <f>Nonpt_src_summary!H2494</f>
        <v>Nonpoint Compressor Engines</v>
      </c>
      <c r="G2494" s="160">
        <f>Nonpt_src_summary!I2494</f>
        <v>0</v>
      </c>
      <c r="H2494" s="124">
        <f>Nonpt_src_summary!J2494</f>
        <v>0</v>
      </c>
      <c r="I2494" s="124">
        <f>Nonpt_src_summary!K2494</f>
        <v>0</v>
      </c>
      <c r="J2494" s="124">
        <f>Nonpt_src_summary!L2494</f>
        <v>0</v>
      </c>
      <c r="K2494" s="125">
        <f>Nonpt_src_summary!M2494</f>
        <v>0</v>
      </c>
    </row>
    <row r="2495" spans="1:11">
      <c r="A2495" s="31" t="s">
        <v>151</v>
      </c>
      <c r="B2495" s="31" t="str">
        <f>Nonpt_src_summary!B2495</f>
        <v>Non-tribal</v>
      </c>
      <c r="C2495" s="31">
        <f>Nonpt_src_summary!E2495</f>
        <v>46</v>
      </c>
      <c r="D2495" s="31" t="str">
        <f>Nonpt_src_summary!F2495</f>
        <v>46063</v>
      </c>
      <c r="E2495" s="31" t="str">
        <f>Nonpt_src_summary!G2495</f>
        <v>2310021351</v>
      </c>
      <c r="F2495" s="31" t="str">
        <f>Nonpt_src_summary!H2495</f>
        <v>Nonpoint Compressor Engines</v>
      </c>
      <c r="G2495" s="160">
        <f>Nonpt_src_summary!I2495</f>
        <v>0</v>
      </c>
      <c r="H2495" s="124">
        <f>Nonpt_src_summary!J2495</f>
        <v>0</v>
      </c>
      <c r="I2495" s="124">
        <f>Nonpt_src_summary!K2495</f>
        <v>0</v>
      </c>
      <c r="J2495" s="124">
        <f>Nonpt_src_summary!L2495</f>
        <v>0</v>
      </c>
      <c r="K2495" s="125">
        <f>Nonpt_src_summary!M2495</f>
        <v>0</v>
      </c>
    </row>
    <row r="2496" spans="1:11">
      <c r="A2496" s="31" t="s">
        <v>151</v>
      </c>
      <c r="B2496" s="31" t="str">
        <f>Nonpt_src_summary!B2496</f>
        <v>Non-tribal</v>
      </c>
      <c r="C2496" s="31">
        <f>Nonpt_src_summary!E2496</f>
        <v>46</v>
      </c>
      <c r="D2496" s="31" t="str">
        <f>Nonpt_src_summary!F2496</f>
        <v>46063</v>
      </c>
      <c r="E2496" s="31" t="str">
        <f>Nonpt_src_summary!G2496</f>
        <v>2310023251</v>
      </c>
      <c r="F2496" s="31" t="str">
        <f>Nonpt_src_summary!H2496</f>
        <v>Nonpoint Compressor Engines</v>
      </c>
      <c r="G2496" s="160">
        <f>Nonpt_src_summary!I2496</f>
        <v>0</v>
      </c>
      <c r="H2496" s="124">
        <f>Nonpt_src_summary!J2496</f>
        <v>0</v>
      </c>
      <c r="I2496" s="124">
        <f>Nonpt_src_summary!K2496</f>
        <v>0</v>
      </c>
      <c r="J2496" s="124">
        <f>Nonpt_src_summary!L2496</f>
        <v>0</v>
      </c>
      <c r="K2496" s="125">
        <f>Nonpt_src_summary!M2496</f>
        <v>0</v>
      </c>
    </row>
    <row r="2497" spans="1:11">
      <c r="A2497" s="31" t="s">
        <v>151</v>
      </c>
      <c r="B2497" s="31" t="str">
        <f>Nonpt_src_summary!B2497</f>
        <v>Non-tribal</v>
      </c>
      <c r="C2497" s="31">
        <f>Nonpt_src_summary!E2497</f>
        <v>46</v>
      </c>
      <c r="D2497" s="31" t="str">
        <f>Nonpt_src_summary!F2497</f>
        <v>46063</v>
      </c>
      <c r="E2497" s="31" t="str">
        <f>Nonpt_src_summary!G2497</f>
        <v>2310023351</v>
      </c>
      <c r="F2497" s="31" t="str">
        <f>Nonpt_src_summary!H2497</f>
        <v>Nonpoint Compressor Engines</v>
      </c>
      <c r="G2497" s="160">
        <f>Nonpt_src_summary!I2497</f>
        <v>0</v>
      </c>
      <c r="H2497" s="124">
        <f>Nonpt_src_summary!J2497</f>
        <v>0</v>
      </c>
      <c r="I2497" s="124">
        <f>Nonpt_src_summary!K2497</f>
        <v>0</v>
      </c>
      <c r="J2497" s="124">
        <f>Nonpt_src_summary!L2497</f>
        <v>0</v>
      </c>
      <c r="K2497" s="125">
        <f>Nonpt_src_summary!M2497</f>
        <v>0</v>
      </c>
    </row>
    <row r="2498" spans="1:11">
      <c r="A2498" s="31" t="s">
        <v>151</v>
      </c>
      <c r="B2498" s="31" t="str">
        <f>Nonpt_src_summary!B2498</f>
        <v>Non-tribal</v>
      </c>
      <c r="C2498" s="31">
        <f>Nonpt_src_summary!E2498</f>
        <v>30</v>
      </c>
      <c r="D2498" s="31" t="str">
        <f>Nonpt_src_summary!F2498</f>
        <v>30055</v>
      </c>
      <c r="E2498" s="31" t="str">
        <f>Nonpt_src_summary!G2498</f>
        <v>2310021251</v>
      </c>
      <c r="F2498" s="31" t="str">
        <f>Nonpt_src_summary!H2498</f>
        <v>Nonpoint Compressor Engines</v>
      </c>
      <c r="G2498" s="160">
        <f>Nonpt_src_summary!I2498</f>
        <v>0</v>
      </c>
      <c r="H2498" s="124">
        <f>Nonpt_src_summary!J2498</f>
        <v>0</v>
      </c>
      <c r="I2498" s="124">
        <f>Nonpt_src_summary!K2498</f>
        <v>0</v>
      </c>
      <c r="J2498" s="124">
        <f>Nonpt_src_summary!L2498</f>
        <v>0</v>
      </c>
      <c r="K2498" s="125">
        <f>Nonpt_src_summary!M2498</f>
        <v>0</v>
      </c>
    </row>
    <row r="2499" spans="1:11">
      <c r="A2499" s="31" t="s">
        <v>151</v>
      </c>
      <c r="B2499" s="31" t="str">
        <f>Nonpt_src_summary!B2499</f>
        <v>Non-tribal</v>
      </c>
      <c r="C2499" s="31">
        <f>Nonpt_src_summary!E2499</f>
        <v>30</v>
      </c>
      <c r="D2499" s="31" t="str">
        <f>Nonpt_src_summary!F2499</f>
        <v>30055</v>
      </c>
      <c r="E2499" s="31" t="str">
        <f>Nonpt_src_summary!G2499</f>
        <v>2310021351</v>
      </c>
      <c r="F2499" s="31" t="str">
        <f>Nonpt_src_summary!H2499</f>
        <v>Nonpoint Compressor Engines</v>
      </c>
      <c r="G2499" s="160">
        <f>Nonpt_src_summary!I2499</f>
        <v>0</v>
      </c>
      <c r="H2499" s="124">
        <f>Nonpt_src_summary!J2499</f>
        <v>0</v>
      </c>
      <c r="I2499" s="124">
        <f>Nonpt_src_summary!K2499</f>
        <v>0</v>
      </c>
      <c r="J2499" s="124">
        <f>Nonpt_src_summary!L2499</f>
        <v>0</v>
      </c>
      <c r="K2499" s="125">
        <f>Nonpt_src_summary!M2499</f>
        <v>0</v>
      </c>
    </row>
    <row r="2500" spans="1:11">
      <c r="A2500" s="31" t="s">
        <v>151</v>
      </c>
      <c r="B2500" s="31" t="str">
        <f>Nonpt_src_summary!B2500</f>
        <v>Non-tribal</v>
      </c>
      <c r="C2500" s="31">
        <f>Nonpt_src_summary!E2500</f>
        <v>30</v>
      </c>
      <c r="D2500" s="31" t="str">
        <f>Nonpt_src_summary!F2500</f>
        <v>30055</v>
      </c>
      <c r="E2500" s="31" t="str">
        <f>Nonpt_src_summary!G2500</f>
        <v>2310023251</v>
      </c>
      <c r="F2500" s="31" t="str">
        <f>Nonpt_src_summary!H2500</f>
        <v>Nonpoint Compressor Engines</v>
      </c>
      <c r="G2500" s="160">
        <f>Nonpt_src_summary!I2500</f>
        <v>0</v>
      </c>
      <c r="H2500" s="124">
        <f>Nonpt_src_summary!J2500</f>
        <v>0</v>
      </c>
      <c r="I2500" s="124">
        <f>Nonpt_src_summary!K2500</f>
        <v>0</v>
      </c>
      <c r="J2500" s="124">
        <f>Nonpt_src_summary!L2500</f>
        <v>0</v>
      </c>
      <c r="K2500" s="125">
        <f>Nonpt_src_summary!M2500</f>
        <v>0</v>
      </c>
    </row>
    <row r="2501" spans="1:11">
      <c r="A2501" s="31" t="s">
        <v>151</v>
      </c>
      <c r="B2501" s="31" t="str">
        <f>Nonpt_src_summary!B2501</f>
        <v>Non-tribal</v>
      </c>
      <c r="C2501" s="31">
        <f>Nonpt_src_summary!E2501</f>
        <v>30</v>
      </c>
      <c r="D2501" s="31" t="str">
        <f>Nonpt_src_summary!F2501</f>
        <v>30055</v>
      </c>
      <c r="E2501" s="31" t="str">
        <f>Nonpt_src_summary!G2501</f>
        <v>2310023351</v>
      </c>
      <c r="F2501" s="31" t="str">
        <f>Nonpt_src_summary!H2501</f>
        <v>Nonpoint Compressor Engines</v>
      </c>
      <c r="G2501" s="160">
        <f>Nonpt_src_summary!I2501</f>
        <v>0</v>
      </c>
      <c r="H2501" s="124">
        <f>Nonpt_src_summary!J2501</f>
        <v>0</v>
      </c>
      <c r="I2501" s="124">
        <f>Nonpt_src_summary!K2501</f>
        <v>0</v>
      </c>
      <c r="J2501" s="124">
        <f>Nonpt_src_summary!L2501</f>
        <v>0</v>
      </c>
      <c r="K2501" s="125">
        <f>Nonpt_src_summary!M2501</f>
        <v>0</v>
      </c>
    </row>
    <row r="2502" spans="1:11">
      <c r="A2502" s="31" t="s">
        <v>151</v>
      </c>
      <c r="B2502" s="31" t="str">
        <f>Nonpt_src_summary!B2502</f>
        <v>Non-tribal</v>
      </c>
      <c r="C2502" s="31">
        <f>Nonpt_src_summary!E2502</f>
        <v>38</v>
      </c>
      <c r="D2502" s="31" t="str">
        <f>Nonpt_src_summary!F2502</f>
        <v>38049</v>
      </c>
      <c r="E2502" s="31" t="str">
        <f>Nonpt_src_summary!G2502</f>
        <v>2310021251</v>
      </c>
      <c r="F2502" s="31" t="str">
        <f>Nonpt_src_summary!H2502</f>
        <v>Nonpoint Compressor Engines</v>
      </c>
      <c r="G2502" s="160">
        <f>Nonpt_src_summary!I2502</f>
        <v>0</v>
      </c>
      <c r="H2502" s="124">
        <f>Nonpt_src_summary!J2502</f>
        <v>0</v>
      </c>
      <c r="I2502" s="124">
        <f>Nonpt_src_summary!K2502</f>
        <v>0</v>
      </c>
      <c r="J2502" s="124">
        <f>Nonpt_src_summary!L2502</f>
        <v>0</v>
      </c>
      <c r="K2502" s="125">
        <f>Nonpt_src_summary!M2502</f>
        <v>0</v>
      </c>
    </row>
    <row r="2503" spans="1:11">
      <c r="A2503" s="31" t="s">
        <v>151</v>
      </c>
      <c r="B2503" s="31" t="str">
        <f>Nonpt_src_summary!B2503</f>
        <v>Non-tribal</v>
      </c>
      <c r="C2503" s="31">
        <f>Nonpt_src_summary!E2503</f>
        <v>38</v>
      </c>
      <c r="D2503" s="31" t="str">
        <f>Nonpt_src_summary!F2503</f>
        <v>38049</v>
      </c>
      <c r="E2503" s="31" t="str">
        <f>Nonpt_src_summary!G2503</f>
        <v>2310021351</v>
      </c>
      <c r="F2503" s="31" t="str">
        <f>Nonpt_src_summary!H2503</f>
        <v>Nonpoint Compressor Engines</v>
      </c>
      <c r="G2503" s="160">
        <f>Nonpt_src_summary!I2503</f>
        <v>0</v>
      </c>
      <c r="H2503" s="124">
        <f>Nonpt_src_summary!J2503</f>
        <v>0</v>
      </c>
      <c r="I2503" s="124">
        <f>Nonpt_src_summary!K2503</f>
        <v>0</v>
      </c>
      <c r="J2503" s="124">
        <f>Nonpt_src_summary!L2503</f>
        <v>0</v>
      </c>
      <c r="K2503" s="125">
        <f>Nonpt_src_summary!M2503</f>
        <v>0</v>
      </c>
    </row>
    <row r="2504" spans="1:11">
      <c r="A2504" s="31" t="s">
        <v>151</v>
      </c>
      <c r="B2504" s="31" t="str">
        <f>Nonpt_src_summary!B2504</f>
        <v>Non-tribal</v>
      </c>
      <c r="C2504" s="31">
        <f>Nonpt_src_summary!E2504</f>
        <v>38</v>
      </c>
      <c r="D2504" s="31" t="str">
        <f>Nonpt_src_summary!F2504</f>
        <v>38049</v>
      </c>
      <c r="E2504" s="31" t="str">
        <f>Nonpt_src_summary!G2504</f>
        <v>2310023251</v>
      </c>
      <c r="F2504" s="31" t="str">
        <f>Nonpt_src_summary!H2504</f>
        <v>Nonpoint Compressor Engines</v>
      </c>
      <c r="G2504" s="160">
        <f>Nonpt_src_summary!I2504</f>
        <v>0</v>
      </c>
      <c r="H2504" s="124">
        <f>Nonpt_src_summary!J2504</f>
        <v>0</v>
      </c>
      <c r="I2504" s="124">
        <f>Nonpt_src_summary!K2504</f>
        <v>0</v>
      </c>
      <c r="J2504" s="124">
        <f>Nonpt_src_summary!L2504</f>
        <v>0</v>
      </c>
      <c r="K2504" s="125">
        <f>Nonpt_src_summary!M2504</f>
        <v>0</v>
      </c>
    </row>
    <row r="2505" spans="1:11">
      <c r="A2505" s="31" t="s">
        <v>151</v>
      </c>
      <c r="B2505" s="31" t="str">
        <f>Nonpt_src_summary!B2505</f>
        <v>Non-tribal</v>
      </c>
      <c r="C2505" s="31">
        <f>Nonpt_src_summary!E2505</f>
        <v>38</v>
      </c>
      <c r="D2505" s="31" t="str">
        <f>Nonpt_src_summary!F2505</f>
        <v>38049</v>
      </c>
      <c r="E2505" s="31" t="str">
        <f>Nonpt_src_summary!G2505</f>
        <v>2310023351</v>
      </c>
      <c r="F2505" s="31" t="str">
        <f>Nonpt_src_summary!H2505</f>
        <v>Nonpoint Compressor Engines</v>
      </c>
      <c r="G2505" s="160">
        <f>Nonpt_src_summary!I2505</f>
        <v>0</v>
      </c>
      <c r="H2505" s="124">
        <f>Nonpt_src_summary!J2505</f>
        <v>0</v>
      </c>
      <c r="I2505" s="124">
        <f>Nonpt_src_summary!K2505</f>
        <v>0</v>
      </c>
      <c r="J2505" s="124">
        <f>Nonpt_src_summary!L2505</f>
        <v>0</v>
      </c>
      <c r="K2505" s="125">
        <f>Nonpt_src_summary!M2505</f>
        <v>0</v>
      </c>
    </row>
    <row r="2506" spans="1:11">
      <c r="A2506" s="31" t="s">
        <v>151</v>
      </c>
      <c r="B2506" s="31" t="str">
        <f>Nonpt_src_summary!B2506</f>
        <v>Non-tribal</v>
      </c>
      <c r="C2506" s="31">
        <f>Nonpt_src_summary!E2506</f>
        <v>38</v>
      </c>
      <c r="D2506" s="31" t="str">
        <f>Nonpt_src_summary!F2506</f>
        <v>38053</v>
      </c>
      <c r="E2506" s="31" t="str">
        <f>Nonpt_src_summary!G2506</f>
        <v>2310021251</v>
      </c>
      <c r="F2506" s="31" t="str">
        <f>Nonpt_src_summary!H2506</f>
        <v>Nonpoint Compressor Engines</v>
      </c>
      <c r="G2506" s="160">
        <f>Nonpt_src_summary!I2506</f>
        <v>0</v>
      </c>
      <c r="H2506" s="124">
        <f>Nonpt_src_summary!J2506</f>
        <v>0</v>
      </c>
      <c r="I2506" s="124">
        <f>Nonpt_src_summary!K2506</f>
        <v>0</v>
      </c>
      <c r="J2506" s="124">
        <f>Nonpt_src_summary!L2506</f>
        <v>0</v>
      </c>
      <c r="K2506" s="125">
        <f>Nonpt_src_summary!M2506</f>
        <v>0</v>
      </c>
    </row>
    <row r="2507" spans="1:11">
      <c r="A2507" s="31" t="s">
        <v>151</v>
      </c>
      <c r="B2507" s="31" t="str">
        <f>Nonpt_src_summary!B2507</f>
        <v>Non-tribal</v>
      </c>
      <c r="C2507" s="31">
        <f>Nonpt_src_summary!E2507</f>
        <v>38</v>
      </c>
      <c r="D2507" s="31" t="str">
        <f>Nonpt_src_summary!F2507</f>
        <v>38053</v>
      </c>
      <c r="E2507" s="31" t="str">
        <f>Nonpt_src_summary!G2507</f>
        <v>2310021351</v>
      </c>
      <c r="F2507" s="31" t="str">
        <f>Nonpt_src_summary!H2507</f>
        <v>Nonpoint Compressor Engines</v>
      </c>
      <c r="G2507" s="160">
        <f>Nonpt_src_summary!I2507</f>
        <v>0</v>
      </c>
      <c r="H2507" s="124">
        <f>Nonpt_src_summary!J2507</f>
        <v>0</v>
      </c>
      <c r="I2507" s="124">
        <f>Nonpt_src_summary!K2507</f>
        <v>0</v>
      </c>
      <c r="J2507" s="124">
        <f>Nonpt_src_summary!L2507</f>
        <v>0</v>
      </c>
      <c r="K2507" s="125">
        <f>Nonpt_src_summary!M2507</f>
        <v>0</v>
      </c>
    </row>
    <row r="2508" spans="1:11">
      <c r="A2508" s="31" t="s">
        <v>151</v>
      </c>
      <c r="B2508" s="31" t="str">
        <f>Nonpt_src_summary!B2508</f>
        <v>Non-tribal</v>
      </c>
      <c r="C2508" s="31">
        <f>Nonpt_src_summary!E2508</f>
        <v>38</v>
      </c>
      <c r="D2508" s="31" t="str">
        <f>Nonpt_src_summary!F2508</f>
        <v>38053</v>
      </c>
      <c r="E2508" s="31" t="str">
        <f>Nonpt_src_summary!G2508</f>
        <v>2310023251</v>
      </c>
      <c r="F2508" s="31" t="str">
        <f>Nonpt_src_summary!H2508</f>
        <v>Nonpoint Compressor Engines</v>
      </c>
      <c r="G2508" s="160">
        <f>Nonpt_src_summary!I2508</f>
        <v>0</v>
      </c>
      <c r="H2508" s="124">
        <f>Nonpt_src_summary!J2508</f>
        <v>0</v>
      </c>
      <c r="I2508" s="124">
        <f>Nonpt_src_summary!K2508</f>
        <v>0</v>
      </c>
      <c r="J2508" s="124">
        <f>Nonpt_src_summary!L2508</f>
        <v>0</v>
      </c>
      <c r="K2508" s="125">
        <f>Nonpt_src_summary!M2508</f>
        <v>0</v>
      </c>
    </row>
    <row r="2509" spans="1:11">
      <c r="A2509" s="31" t="s">
        <v>151</v>
      </c>
      <c r="B2509" s="31" t="str">
        <f>Nonpt_src_summary!B2509</f>
        <v>Non-tribal</v>
      </c>
      <c r="C2509" s="31">
        <f>Nonpt_src_summary!E2509</f>
        <v>38</v>
      </c>
      <c r="D2509" s="31" t="str">
        <f>Nonpt_src_summary!F2509</f>
        <v>38053</v>
      </c>
      <c r="E2509" s="31" t="str">
        <f>Nonpt_src_summary!G2509</f>
        <v>2310023351</v>
      </c>
      <c r="F2509" s="31" t="str">
        <f>Nonpt_src_summary!H2509</f>
        <v>Nonpoint Compressor Engines</v>
      </c>
      <c r="G2509" s="160">
        <f>Nonpt_src_summary!I2509</f>
        <v>0</v>
      </c>
      <c r="H2509" s="124">
        <f>Nonpt_src_summary!J2509</f>
        <v>0</v>
      </c>
      <c r="I2509" s="124">
        <f>Nonpt_src_summary!K2509</f>
        <v>0</v>
      </c>
      <c r="J2509" s="124">
        <f>Nonpt_src_summary!L2509</f>
        <v>0</v>
      </c>
      <c r="K2509" s="125">
        <f>Nonpt_src_summary!M2509</f>
        <v>0</v>
      </c>
    </row>
    <row r="2510" spans="1:11">
      <c r="A2510" s="31" t="s">
        <v>151</v>
      </c>
      <c r="B2510" s="31" t="str">
        <f>Nonpt_src_summary!B2510</f>
        <v>Non-tribal</v>
      </c>
      <c r="C2510" s="31">
        <f>Nonpt_src_summary!E2510</f>
        <v>38</v>
      </c>
      <c r="D2510" s="31" t="str">
        <f>Nonpt_src_summary!F2510</f>
        <v>38055</v>
      </c>
      <c r="E2510" s="31" t="str">
        <f>Nonpt_src_summary!G2510</f>
        <v>2310021251</v>
      </c>
      <c r="F2510" s="31" t="str">
        <f>Nonpt_src_summary!H2510</f>
        <v>Nonpoint Compressor Engines</v>
      </c>
      <c r="G2510" s="160">
        <f>Nonpt_src_summary!I2510</f>
        <v>0</v>
      </c>
      <c r="H2510" s="124">
        <f>Nonpt_src_summary!J2510</f>
        <v>0</v>
      </c>
      <c r="I2510" s="124">
        <f>Nonpt_src_summary!K2510</f>
        <v>0</v>
      </c>
      <c r="J2510" s="124">
        <f>Nonpt_src_summary!L2510</f>
        <v>0</v>
      </c>
      <c r="K2510" s="125">
        <f>Nonpt_src_summary!M2510</f>
        <v>0</v>
      </c>
    </row>
    <row r="2511" spans="1:11">
      <c r="A2511" s="31" t="s">
        <v>151</v>
      </c>
      <c r="B2511" s="31" t="str">
        <f>Nonpt_src_summary!B2511</f>
        <v>Non-tribal</v>
      </c>
      <c r="C2511" s="31">
        <f>Nonpt_src_summary!E2511</f>
        <v>38</v>
      </c>
      <c r="D2511" s="31" t="str">
        <f>Nonpt_src_summary!F2511</f>
        <v>38055</v>
      </c>
      <c r="E2511" s="31" t="str">
        <f>Nonpt_src_summary!G2511</f>
        <v>2310021351</v>
      </c>
      <c r="F2511" s="31" t="str">
        <f>Nonpt_src_summary!H2511</f>
        <v>Nonpoint Compressor Engines</v>
      </c>
      <c r="G2511" s="160">
        <f>Nonpt_src_summary!I2511</f>
        <v>0</v>
      </c>
      <c r="H2511" s="124">
        <f>Nonpt_src_summary!J2511</f>
        <v>0</v>
      </c>
      <c r="I2511" s="124">
        <f>Nonpt_src_summary!K2511</f>
        <v>0</v>
      </c>
      <c r="J2511" s="124">
        <f>Nonpt_src_summary!L2511</f>
        <v>0</v>
      </c>
      <c r="K2511" s="125">
        <f>Nonpt_src_summary!M2511</f>
        <v>0</v>
      </c>
    </row>
    <row r="2512" spans="1:11">
      <c r="A2512" s="31" t="s">
        <v>151</v>
      </c>
      <c r="B2512" s="31" t="str">
        <f>Nonpt_src_summary!B2512</f>
        <v>Non-tribal</v>
      </c>
      <c r="C2512" s="31">
        <f>Nonpt_src_summary!E2512</f>
        <v>38</v>
      </c>
      <c r="D2512" s="31" t="str">
        <f>Nonpt_src_summary!F2512</f>
        <v>38055</v>
      </c>
      <c r="E2512" s="31" t="str">
        <f>Nonpt_src_summary!G2512</f>
        <v>2310023251</v>
      </c>
      <c r="F2512" s="31" t="str">
        <f>Nonpt_src_summary!H2512</f>
        <v>Nonpoint Compressor Engines</v>
      </c>
      <c r="G2512" s="160">
        <f>Nonpt_src_summary!I2512</f>
        <v>0</v>
      </c>
      <c r="H2512" s="124">
        <f>Nonpt_src_summary!J2512</f>
        <v>0</v>
      </c>
      <c r="I2512" s="124">
        <f>Nonpt_src_summary!K2512</f>
        <v>0</v>
      </c>
      <c r="J2512" s="124">
        <f>Nonpt_src_summary!L2512</f>
        <v>0</v>
      </c>
      <c r="K2512" s="125">
        <f>Nonpt_src_summary!M2512</f>
        <v>0</v>
      </c>
    </row>
    <row r="2513" spans="1:11">
      <c r="A2513" s="31" t="s">
        <v>151</v>
      </c>
      <c r="B2513" s="31" t="str">
        <f>Nonpt_src_summary!B2513</f>
        <v>Non-tribal</v>
      </c>
      <c r="C2513" s="31">
        <f>Nonpt_src_summary!E2513</f>
        <v>38</v>
      </c>
      <c r="D2513" s="31" t="str">
        <f>Nonpt_src_summary!F2513</f>
        <v>38055</v>
      </c>
      <c r="E2513" s="31" t="str">
        <f>Nonpt_src_summary!G2513</f>
        <v>2310023351</v>
      </c>
      <c r="F2513" s="31" t="str">
        <f>Nonpt_src_summary!H2513</f>
        <v>Nonpoint Compressor Engines</v>
      </c>
      <c r="G2513" s="160">
        <f>Nonpt_src_summary!I2513</f>
        <v>0</v>
      </c>
      <c r="H2513" s="124">
        <f>Nonpt_src_summary!J2513</f>
        <v>0</v>
      </c>
      <c r="I2513" s="124">
        <f>Nonpt_src_summary!K2513</f>
        <v>0</v>
      </c>
      <c r="J2513" s="124">
        <f>Nonpt_src_summary!L2513</f>
        <v>0</v>
      </c>
      <c r="K2513" s="125">
        <f>Nonpt_src_summary!M2513</f>
        <v>0</v>
      </c>
    </row>
    <row r="2514" spans="1:11">
      <c r="A2514" s="31" t="s">
        <v>151</v>
      </c>
      <c r="B2514" s="31" t="str">
        <f>Nonpt_src_summary!B2514</f>
        <v>Non-tribal</v>
      </c>
      <c r="C2514" s="31">
        <f>Nonpt_src_summary!E2514</f>
        <v>38</v>
      </c>
      <c r="D2514" s="31" t="str">
        <f>Nonpt_src_summary!F2514</f>
        <v>38061</v>
      </c>
      <c r="E2514" s="31" t="str">
        <f>Nonpt_src_summary!G2514</f>
        <v>2310021251</v>
      </c>
      <c r="F2514" s="31" t="str">
        <f>Nonpt_src_summary!H2514</f>
        <v>Nonpoint Compressor Engines</v>
      </c>
      <c r="G2514" s="160">
        <f>Nonpt_src_summary!I2514</f>
        <v>0</v>
      </c>
      <c r="H2514" s="124">
        <f>Nonpt_src_summary!J2514</f>
        <v>0</v>
      </c>
      <c r="I2514" s="124">
        <f>Nonpt_src_summary!K2514</f>
        <v>0</v>
      </c>
      <c r="J2514" s="124">
        <f>Nonpt_src_summary!L2514</f>
        <v>0</v>
      </c>
      <c r="K2514" s="125">
        <f>Nonpt_src_summary!M2514</f>
        <v>0</v>
      </c>
    </row>
    <row r="2515" spans="1:11">
      <c r="A2515" s="31" t="s">
        <v>151</v>
      </c>
      <c r="B2515" s="31" t="str">
        <f>Nonpt_src_summary!B2515</f>
        <v>Non-tribal</v>
      </c>
      <c r="C2515" s="31">
        <f>Nonpt_src_summary!E2515</f>
        <v>38</v>
      </c>
      <c r="D2515" s="31" t="str">
        <f>Nonpt_src_summary!F2515</f>
        <v>38061</v>
      </c>
      <c r="E2515" s="31" t="str">
        <f>Nonpt_src_summary!G2515</f>
        <v>2310021351</v>
      </c>
      <c r="F2515" s="31" t="str">
        <f>Nonpt_src_summary!H2515</f>
        <v>Nonpoint Compressor Engines</v>
      </c>
      <c r="G2515" s="160">
        <f>Nonpt_src_summary!I2515</f>
        <v>0</v>
      </c>
      <c r="H2515" s="124">
        <f>Nonpt_src_summary!J2515</f>
        <v>0</v>
      </c>
      <c r="I2515" s="124">
        <f>Nonpt_src_summary!K2515</f>
        <v>0</v>
      </c>
      <c r="J2515" s="124">
        <f>Nonpt_src_summary!L2515</f>
        <v>0</v>
      </c>
      <c r="K2515" s="125">
        <f>Nonpt_src_summary!M2515</f>
        <v>0</v>
      </c>
    </row>
    <row r="2516" spans="1:11">
      <c r="A2516" s="31" t="s">
        <v>151</v>
      </c>
      <c r="B2516" s="31" t="str">
        <f>Nonpt_src_summary!B2516</f>
        <v>Non-tribal</v>
      </c>
      <c r="C2516" s="31">
        <f>Nonpt_src_summary!E2516</f>
        <v>38</v>
      </c>
      <c r="D2516" s="31" t="str">
        <f>Nonpt_src_summary!F2516</f>
        <v>38061</v>
      </c>
      <c r="E2516" s="31" t="str">
        <f>Nonpt_src_summary!G2516</f>
        <v>2310023251</v>
      </c>
      <c r="F2516" s="31" t="str">
        <f>Nonpt_src_summary!H2516</f>
        <v>Nonpoint Compressor Engines</v>
      </c>
      <c r="G2516" s="160">
        <f>Nonpt_src_summary!I2516</f>
        <v>0</v>
      </c>
      <c r="H2516" s="124">
        <f>Nonpt_src_summary!J2516</f>
        <v>0</v>
      </c>
      <c r="I2516" s="124">
        <f>Nonpt_src_summary!K2516</f>
        <v>0</v>
      </c>
      <c r="J2516" s="124">
        <f>Nonpt_src_summary!L2516</f>
        <v>0</v>
      </c>
      <c r="K2516" s="125">
        <f>Nonpt_src_summary!M2516</f>
        <v>0</v>
      </c>
    </row>
    <row r="2517" spans="1:11">
      <c r="A2517" s="31" t="s">
        <v>151</v>
      </c>
      <c r="B2517" s="31" t="str">
        <f>Nonpt_src_summary!B2517</f>
        <v>Non-tribal</v>
      </c>
      <c r="C2517" s="31">
        <f>Nonpt_src_summary!E2517</f>
        <v>38</v>
      </c>
      <c r="D2517" s="31" t="str">
        <f>Nonpt_src_summary!F2517</f>
        <v>38061</v>
      </c>
      <c r="E2517" s="31" t="str">
        <f>Nonpt_src_summary!G2517</f>
        <v>2310023351</v>
      </c>
      <c r="F2517" s="31" t="str">
        <f>Nonpt_src_summary!H2517</f>
        <v>Nonpoint Compressor Engines</v>
      </c>
      <c r="G2517" s="160">
        <f>Nonpt_src_summary!I2517</f>
        <v>0</v>
      </c>
      <c r="H2517" s="124">
        <f>Nonpt_src_summary!J2517</f>
        <v>0</v>
      </c>
      <c r="I2517" s="124">
        <f>Nonpt_src_summary!K2517</f>
        <v>0</v>
      </c>
      <c r="J2517" s="124">
        <f>Nonpt_src_summary!L2517</f>
        <v>0</v>
      </c>
      <c r="K2517" s="125">
        <f>Nonpt_src_summary!M2517</f>
        <v>0</v>
      </c>
    </row>
    <row r="2518" spans="1:11">
      <c r="A2518" s="31" t="s">
        <v>151</v>
      </c>
      <c r="B2518" s="31" t="str">
        <f>Nonpt_src_summary!B2518</f>
        <v>Non-tribal</v>
      </c>
      <c r="C2518" s="31">
        <f>Nonpt_src_summary!E2518</f>
        <v>30</v>
      </c>
      <c r="D2518" s="31" t="str">
        <f>Nonpt_src_summary!F2518</f>
        <v>30071</v>
      </c>
      <c r="E2518" s="31" t="str">
        <f>Nonpt_src_summary!G2518</f>
        <v>2310021251</v>
      </c>
      <c r="F2518" s="31" t="str">
        <f>Nonpt_src_summary!H2518</f>
        <v>Nonpoint Compressor Engines</v>
      </c>
      <c r="G2518" s="160">
        <f>Nonpt_src_summary!I2518</f>
        <v>105.363</v>
      </c>
      <c r="H2518" s="124">
        <f>Nonpt_src_summary!J2518</f>
        <v>14.671900000000001</v>
      </c>
      <c r="I2518" s="124">
        <f>Nonpt_src_summary!K2518</f>
        <v>69.288300000000007</v>
      </c>
      <c r="J2518" s="124">
        <f>Nonpt_src_summary!L2518</f>
        <v>7.3144500000000001E-2</v>
      </c>
      <c r="K2518" s="125">
        <f>Nonpt_src_summary!M2518</f>
        <v>1.2423500000000001</v>
      </c>
    </row>
    <row r="2519" spans="1:11">
      <c r="A2519" s="31" t="s">
        <v>151</v>
      </c>
      <c r="B2519" s="31" t="str">
        <f>Nonpt_src_summary!B2519</f>
        <v>Non-tribal</v>
      </c>
      <c r="C2519" s="31">
        <f>Nonpt_src_summary!E2519</f>
        <v>30</v>
      </c>
      <c r="D2519" s="31" t="str">
        <f>Nonpt_src_summary!F2519</f>
        <v>30071</v>
      </c>
      <c r="E2519" s="31" t="str">
        <f>Nonpt_src_summary!G2519</f>
        <v>2310021351</v>
      </c>
      <c r="F2519" s="31" t="str">
        <f>Nonpt_src_summary!H2519</f>
        <v>Nonpoint Compressor Engines</v>
      </c>
      <c r="G2519" s="160">
        <f>Nonpt_src_summary!I2519</f>
        <v>45.643599999999999</v>
      </c>
      <c r="H2519" s="124">
        <f>Nonpt_src_summary!J2519</f>
        <v>0.59517699999999996</v>
      </c>
      <c r="I2519" s="124">
        <f>Nonpt_src_summary!K2519</f>
        <v>70.576700000000002</v>
      </c>
      <c r="J2519" s="124">
        <f>Nonpt_src_summary!L2519</f>
        <v>1.18231E-2</v>
      </c>
      <c r="K2519" s="125">
        <f>Nonpt_src_summary!M2519</f>
        <v>0.39028299999999999</v>
      </c>
    </row>
    <row r="2520" spans="1:11">
      <c r="A2520" s="31" t="s">
        <v>151</v>
      </c>
      <c r="B2520" s="31" t="str">
        <f>Nonpt_src_summary!B2520</f>
        <v>Non-tribal</v>
      </c>
      <c r="C2520" s="31">
        <f>Nonpt_src_summary!E2520</f>
        <v>30</v>
      </c>
      <c r="D2520" s="31" t="str">
        <f>Nonpt_src_summary!F2520</f>
        <v>30071</v>
      </c>
      <c r="E2520" s="31" t="str">
        <f>Nonpt_src_summary!G2520</f>
        <v>2310023251</v>
      </c>
      <c r="F2520" s="31" t="str">
        <f>Nonpt_src_summary!H2520</f>
        <v>Nonpoint Compressor Engines</v>
      </c>
      <c r="G2520" s="160">
        <f>Nonpt_src_summary!I2520</f>
        <v>0</v>
      </c>
      <c r="H2520" s="124">
        <f>Nonpt_src_summary!J2520</f>
        <v>0</v>
      </c>
      <c r="I2520" s="124">
        <f>Nonpt_src_summary!K2520</f>
        <v>0</v>
      </c>
      <c r="J2520" s="124">
        <f>Nonpt_src_summary!L2520</f>
        <v>0</v>
      </c>
      <c r="K2520" s="125">
        <f>Nonpt_src_summary!M2520</f>
        <v>0</v>
      </c>
    </row>
    <row r="2521" spans="1:11">
      <c r="A2521" s="31" t="s">
        <v>151</v>
      </c>
      <c r="B2521" s="31" t="str">
        <f>Nonpt_src_summary!B2521</f>
        <v>Non-tribal</v>
      </c>
      <c r="C2521" s="31">
        <f>Nonpt_src_summary!E2521</f>
        <v>30</v>
      </c>
      <c r="D2521" s="31" t="str">
        <f>Nonpt_src_summary!F2521</f>
        <v>30071</v>
      </c>
      <c r="E2521" s="31" t="str">
        <f>Nonpt_src_summary!G2521</f>
        <v>2310023351</v>
      </c>
      <c r="F2521" s="31" t="str">
        <f>Nonpt_src_summary!H2521</f>
        <v>Nonpoint Compressor Engines</v>
      </c>
      <c r="G2521" s="160">
        <f>Nonpt_src_summary!I2521</f>
        <v>0</v>
      </c>
      <c r="H2521" s="124">
        <f>Nonpt_src_summary!J2521</f>
        <v>0</v>
      </c>
      <c r="I2521" s="124">
        <f>Nonpt_src_summary!K2521</f>
        <v>0</v>
      </c>
      <c r="J2521" s="124">
        <f>Nonpt_src_summary!L2521</f>
        <v>0</v>
      </c>
      <c r="K2521" s="125">
        <f>Nonpt_src_summary!M2521</f>
        <v>0</v>
      </c>
    </row>
    <row r="2522" spans="1:11">
      <c r="A2522" s="31" t="s">
        <v>151</v>
      </c>
      <c r="B2522" s="31" t="str">
        <f>Nonpt_src_summary!B2522</f>
        <v>Non-tribal</v>
      </c>
      <c r="C2522" s="31">
        <f>Nonpt_src_summary!E2522</f>
        <v>30</v>
      </c>
      <c r="D2522" s="31" t="str">
        <f>Nonpt_src_summary!F2522</f>
        <v>30079</v>
      </c>
      <c r="E2522" s="31" t="str">
        <f>Nonpt_src_summary!G2522</f>
        <v>2310021251</v>
      </c>
      <c r="F2522" s="31" t="str">
        <f>Nonpt_src_summary!H2522</f>
        <v>Nonpoint Compressor Engines</v>
      </c>
      <c r="G2522" s="160">
        <f>Nonpt_src_summary!I2522</f>
        <v>0</v>
      </c>
      <c r="H2522" s="124">
        <f>Nonpt_src_summary!J2522</f>
        <v>0</v>
      </c>
      <c r="I2522" s="124">
        <f>Nonpt_src_summary!K2522</f>
        <v>0</v>
      </c>
      <c r="J2522" s="124">
        <f>Nonpt_src_summary!L2522</f>
        <v>0</v>
      </c>
      <c r="K2522" s="125">
        <f>Nonpt_src_summary!M2522</f>
        <v>0</v>
      </c>
    </row>
    <row r="2523" spans="1:11">
      <c r="A2523" s="31" t="s">
        <v>151</v>
      </c>
      <c r="B2523" s="31" t="str">
        <f>Nonpt_src_summary!B2523</f>
        <v>Non-tribal</v>
      </c>
      <c r="C2523" s="31">
        <f>Nonpt_src_summary!E2523</f>
        <v>30</v>
      </c>
      <c r="D2523" s="31" t="str">
        <f>Nonpt_src_summary!F2523</f>
        <v>30079</v>
      </c>
      <c r="E2523" s="31" t="str">
        <f>Nonpt_src_summary!G2523</f>
        <v>2310021351</v>
      </c>
      <c r="F2523" s="31" t="str">
        <f>Nonpt_src_summary!H2523</f>
        <v>Nonpoint Compressor Engines</v>
      </c>
      <c r="G2523" s="160">
        <f>Nonpt_src_summary!I2523</f>
        <v>0</v>
      </c>
      <c r="H2523" s="124">
        <f>Nonpt_src_summary!J2523</f>
        <v>0</v>
      </c>
      <c r="I2523" s="124">
        <f>Nonpt_src_summary!K2523</f>
        <v>0</v>
      </c>
      <c r="J2523" s="124">
        <f>Nonpt_src_summary!L2523</f>
        <v>0</v>
      </c>
      <c r="K2523" s="125">
        <f>Nonpt_src_summary!M2523</f>
        <v>0</v>
      </c>
    </row>
    <row r="2524" spans="1:11">
      <c r="A2524" s="31" t="s">
        <v>151</v>
      </c>
      <c r="B2524" s="31" t="str">
        <f>Nonpt_src_summary!B2524</f>
        <v>Non-tribal</v>
      </c>
      <c r="C2524" s="31">
        <f>Nonpt_src_summary!E2524</f>
        <v>30</v>
      </c>
      <c r="D2524" s="31" t="str">
        <f>Nonpt_src_summary!F2524</f>
        <v>30079</v>
      </c>
      <c r="E2524" s="31" t="str">
        <f>Nonpt_src_summary!G2524</f>
        <v>2310023251</v>
      </c>
      <c r="F2524" s="31" t="str">
        <f>Nonpt_src_summary!H2524</f>
        <v>Nonpoint Compressor Engines</v>
      </c>
      <c r="G2524" s="160">
        <f>Nonpt_src_summary!I2524</f>
        <v>0</v>
      </c>
      <c r="H2524" s="124">
        <f>Nonpt_src_summary!J2524</f>
        <v>0</v>
      </c>
      <c r="I2524" s="124">
        <f>Nonpt_src_summary!K2524</f>
        <v>0</v>
      </c>
      <c r="J2524" s="124">
        <f>Nonpt_src_summary!L2524</f>
        <v>0</v>
      </c>
      <c r="K2524" s="125">
        <f>Nonpt_src_summary!M2524</f>
        <v>0</v>
      </c>
    </row>
    <row r="2525" spans="1:11">
      <c r="A2525" s="31" t="s">
        <v>151</v>
      </c>
      <c r="B2525" s="31" t="str">
        <f>Nonpt_src_summary!B2525</f>
        <v>Non-tribal</v>
      </c>
      <c r="C2525" s="31">
        <f>Nonpt_src_summary!E2525</f>
        <v>30</v>
      </c>
      <c r="D2525" s="31" t="str">
        <f>Nonpt_src_summary!F2525</f>
        <v>30079</v>
      </c>
      <c r="E2525" s="31" t="str">
        <f>Nonpt_src_summary!G2525</f>
        <v>2310023351</v>
      </c>
      <c r="F2525" s="31" t="str">
        <f>Nonpt_src_summary!H2525</f>
        <v>Nonpoint Compressor Engines</v>
      </c>
      <c r="G2525" s="160">
        <f>Nonpt_src_summary!I2525</f>
        <v>0</v>
      </c>
      <c r="H2525" s="124">
        <f>Nonpt_src_summary!J2525</f>
        <v>0</v>
      </c>
      <c r="I2525" s="124">
        <f>Nonpt_src_summary!K2525</f>
        <v>0</v>
      </c>
      <c r="J2525" s="124">
        <f>Nonpt_src_summary!L2525</f>
        <v>0</v>
      </c>
      <c r="K2525" s="125">
        <f>Nonpt_src_summary!M2525</f>
        <v>0</v>
      </c>
    </row>
    <row r="2526" spans="1:11">
      <c r="A2526" s="31" t="s">
        <v>151</v>
      </c>
      <c r="B2526" s="31" t="str">
        <f>Nonpt_src_summary!B2526</f>
        <v>Non-tribal</v>
      </c>
      <c r="C2526" s="31">
        <f>Nonpt_src_summary!E2526</f>
        <v>38</v>
      </c>
      <c r="D2526" s="31" t="str">
        <f>Nonpt_src_summary!F2526</f>
        <v>38075</v>
      </c>
      <c r="E2526" s="31" t="str">
        <f>Nonpt_src_summary!G2526</f>
        <v>2310021251</v>
      </c>
      <c r="F2526" s="31" t="str">
        <f>Nonpt_src_summary!H2526</f>
        <v>Nonpoint Compressor Engines</v>
      </c>
      <c r="G2526" s="160">
        <f>Nonpt_src_summary!I2526</f>
        <v>0</v>
      </c>
      <c r="H2526" s="124">
        <f>Nonpt_src_summary!J2526</f>
        <v>0</v>
      </c>
      <c r="I2526" s="124">
        <f>Nonpt_src_summary!K2526</f>
        <v>0</v>
      </c>
      <c r="J2526" s="124">
        <f>Nonpt_src_summary!L2526</f>
        <v>0</v>
      </c>
      <c r="K2526" s="125">
        <f>Nonpt_src_summary!M2526</f>
        <v>0</v>
      </c>
    </row>
    <row r="2527" spans="1:11">
      <c r="A2527" s="31" t="s">
        <v>151</v>
      </c>
      <c r="B2527" s="31" t="str">
        <f>Nonpt_src_summary!B2527</f>
        <v>Non-tribal</v>
      </c>
      <c r="C2527" s="31">
        <f>Nonpt_src_summary!E2527</f>
        <v>38</v>
      </c>
      <c r="D2527" s="31" t="str">
        <f>Nonpt_src_summary!F2527</f>
        <v>38075</v>
      </c>
      <c r="E2527" s="31" t="str">
        <f>Nonpt_src_summary!G2527</f>
        <v>2310021351</v>
      </c>
      <c r="F2527" s="31" t="str">
        <f>Nonpt_src_summary!H2527</f>
        <v>Nonpoint Compressor Engines</v>
      </c>
      <c r="G2527" s="160">
        <f>Nonpt_src_summary!I2527</f>
        <v>0</v>
      </c>
      <c r="H2527" s="124">
        <f>Nonpt_src_summary!J2527</f>
        <v>0</v>
      </c>
      <c r="I2527" s="124">
        <f>Nonpt_src_summary!K2527</f>
        <v>0</v>
      </c>
      <c r="J2527" s="124">
        <f>Nonpt_src_summary!L2527</f>
        <v>0</v>
      </c>
      <c r="K2527" s="125">
        <f>Nonpt_src_summary!M2527</f>
        <v>0</v>
      </c>
    </row>
    <row r="2528" spans="1:11">
      <c r="A2528" s="31" t="s">
        <v>151</v>
      </c>
      <c r="B2528" s="31" t="str">
        <f>Nonpt_src_summary!B2528</f>
        <v>Non-tribal</v>
      </c>
      <c r="C2528" s="31">
        <f>Nonpt_src_summary!E2528</f>
        <v>38</v>
      </c>
      <c r="D2528" s="31" t="str">
        <f>Nonpt_src_summary!F2528</f>
        <v>38075</v>
      </c>
      <c r="E2528" s="31" t="str">
        <f>Nonpt_src_summary!G2528</f>
        <v>2310023251</v>
      </c>
      <c r="F2528" s="31" t="str">
        <f>Nonpt_src_summary!H2528</f>
        <v>Nonpoint Compressor Engines</v>
      </c>
      <c r="G2528" s="160">
        <f>Nonpt_src_summary!I2528</f>
        <v>0</v>
      </c>
      <c r="H2528" s="124">
        <f>Nonpt_src_summary!J2528</f>
        <v>0</v>
      </c>
      <c r="I2528" s="124">
        <f>Nonpt_src_summary!K2528</f>
        <v>0</v>
      </c>
      <c r="J2528" s="124">
        <f>Nonpt_src_summary!L2528</f>
        <v>0</v>
      </c>
      <c r="K2528" s="125">
        <f>Nonpt_src_summary!M2528</f>
        <v>0</v>
      </c>
    </row>
    <row r="2529" spans="1:11">
      <c r="A2529" s="31" t="s">
        <v>151</v>
      </c>
      <c r="B2529" s="31" t="str">
        <f>Nonpt_src_summary!B2529</f>
        <v>Non-tribal</v>
      </c>
      <c r="C2529" s="31">
        <f>Nonpt_src_summary!E2529</f>
        <v>38</v>
      </c>
      <c r="D2529" s="31" t="str">
        <f>Nonpt_src_summary!F2529</f>
        <v>38075</v>
      </c>
      <c r="E2529" s="31" t="str">
        <f>Nonpt_src_summary!G2529</f>
        <v>2310023351</v>
      </c>
      <c r="F2529" s="31" t="str">
        <f>Nonpt_src_summary!H2529</f>
        <v>Nonpoint Compressor Engines</v>
      </c>
      <c r="G2529" s="160">
        <f>Nonpt_src_summary!I2529</f>
        <v>0</v>
      </c>
      <c r="H2529" s="124">
        <f>Nonpt_src_summary!J2529</f>
        <v>0</v>
      </c>
      <c r="I2529" s="124">
        <f>Nonpt_src_summary!K2529</f>
        <v>0</v>
      </c>
      <c r="J2529" s="124">
        <f>Nonpt_src_summary!L2529</f>
        <v>0</v>
      </c>
      <c r="K2529" s="125">
        <f>Nonpt_src_summary!M2529</f>
        <v>0</v>
      </c>
    </row>
    <row r="2530" spans="1:11">
      <c r="A2530" s="31" t="s">
        <v>151</v>
      </c>
      <c r="B2530" s="31" t="str">
        <f>Nonpt_src_summary!B2530</f>
        <v>Non-tribal</v>
      </c>
      <c r="C2530" s="31">
        <f>Nonpt_src_summary!E2530</f>
        <v>30</v>
      </c>
      <c r="D2530" s="31" t="str">
        <f>Nonpt_src_summary!F2530</f>
        <v>30083</v>
      </c>
      <c r="E2530" s="31" t="str">
        <f>Nonpt_src_summary!G2530</f>
        <v>2310021251</v>
      </c>
      <c r="F2530" s="31" t="str">
        <f>Nonpt_src_summary!H2530</f>
        <v>Nonpoint Compressor Engines</v>
      </c>
      <c r="G2530" s="160">
        <f>Nonpt_src_summary!I2530</f>
        <v>0</v>
      </c>
      <c r="H2530" s="124">
        <f>Nonpt_src_summary!J2530</f>
        <v>0</v>
      </c>
      <c r="I2530" s="124">
        <f>Nonpt_src_summary!K2530</f>
        <v>0</v>
      </c>
      <c r="J2530" s="124">
        <f>Nonpt_src_summary!L2530</f>
        <v>0</v>
      </c>
      <c r="K2530" s="125">
        <f>Nonpt_src_summary!M2530</f>
        <v>0</v>
      </c>
    </row>
    <row r="2531" spans="1:11">
      <c r="A2531" s="31" t="s">
        <v>151</v>
      </c>
      <c r="B2531" s="31" t="str">
        <f>Nonpt_src_summary!B2531</f>
        <v>Non-tribal</v>
      </c>
      <c r="C2531" s="31">
        <f>Nonpt_src_summary!E2531</f>
        <v>30</v>
      </c>
      <c r="D2531" s="31" t="str">
        <f>Nonpt_src_summary!F2531</f>
        <v>30083</v>
      </c>
      <c r="E2531" s="31" t="str">
        <f>Nonpt_src_summary!G2531</f>
        <v>2310021351</v>
      </c>
      <c r="F2531" s="31" t="str">
        <f>Nonpt_src_summary!H2531</f>
        <v>Nonpoint Compressor Engines</v>
      </c>
      <c r="G2531" s="160">
        <f>Nonpt_src_summary!I2531</f>
        <v>0</v>
      </c>
      <c r="H2531" s="124">
        <f>Nonpt_src_summary!J2531</f>
        <v>0</v>
      </c>
      <c r="I2531" s="124">
        <f>Nonpt_src_summary!K2531</f>
        <v>0</v>
      </c>
      <c r="J2531" s="124">
        <f>Nonpt_src_summary!L2531</f>
        <v>0</v>
      </c>
      <c r="K2531" s="125">
        <f>Nonpt_src_summary!M2531</f>
        <v>0</v>
      </c>
    </row>
    <row r="2532" spans="1:11">
      <c r="A2532" s="31" t="s">
        <v>151</v>
      </c>
      <c r="B2532" s="31" t="str">
        <f>Nonpt_src_summary!B2532</f>
        <v>Non-tribal</v>
      </c>
      <c r="C2532" s="31">
        <f>Nonpt_src_summary!E2532</f>
        <v>30</v>
      </c>
      <c r="D2532" s="31" t="str">
        <f>Nonpt_src_summary!F2532</f>
        <v>30083</v>
      </c>
      <c r="E2532" s="31" t="str">
        <f>Nonpt_src_summary!G2532</f>
        <v>2310023251</v>
      </c>
      <c r="F2532" s="31" t="str">
        <f>Nonpt_src_summary!H2532</f>
        <v>Nonpoint Compressor Engines</v>
      </c>
      <c r="G2532" s="160">
        <f>Nonpt_src_summary!I2532</f>
        <v>0</v>
      </c>
      <c r="H2532" s="124">
        <f>Nonpt_src_summary!J2532</f>
        <v>0</v>
      </c>
      <c r="I2532" s="124">
        <f>Nonpt_src_summary!K2532</f>
        <v>0</v>
      </c>
      <c r="J2532" s="124">
        <f>Nonpt_src_summary!L2532</f>
        <v>0</v>
      </c>
      <c r="K2532" s="125">
        <f>Nonpt_src_summary!M2532</f>
        <v>0</v>
      </c>
    </row>
    <row r="2533" spans="1:11">
      <c r="A2533" s="31" t="s">
        <v>151</v>
      </c>
      <c r="B2533" s="31" t="str">
        <f>Nonpt_src_summary!B2533</f>
        <v>Non-tribal</v>
      </c>
      <c r="C2533" s="31">
        <f>Nonpt_src_summary!E2533</f>
        <v>30</v>
      </c>
      <c r="D2533" s="31" t="str">
        <f>Nonpt_src_summary!F2533</f>
        <v>30083</v>
      </c>
      <c r="E2533" s="31" t="str">
        <f>Nonpt_src_summary!G2533</f>
        <v>2310023351</v>
      </c>
      <c r="F2533" s="31" t="str">
        <f>Nonpt_src_summary!H2533</f>
        <v>Nonpoint Compressor Engines</v>
      </c>
      <c r="G2533" s="160">
        <f>Nonpt_src_summary!I2533</f>
        <v>0</v>
      </c>
      <c r="H2533" s="124">
        <f>Nonpt_src_summary!J2533</f>
        <v>0</v>
      </c>
      <c r="I2533" s="124">
        <f>Nonpt_src_summary!K2533</f>
        <v>0</v>
      </c>
      <c r="J2533" s="124">
        <f>Nonpt_src_summary!L2533</f>
        <v>0</v>
      </c>
      <c r="K2533" s="125">
        <f>Nonpt_src_summary!M2533</f>
        <v>0</v>
      </c>
    </row>
    <row r="2534" spans="1:11">
      <c r="A2534" s="31" t="s">
        <v>151</v>
      </c>
      <c r="B2534" s="31" t="str">
        <f>Nonpt_src_summary!B2534</f>
        <v>Non-tribal</v>
      </c>
      <c r="C2534" s="31">
        <f>Nonpt_src_summary!E2534</f>
        <v>30</v>
      </c>
      <c r="D2534" s="31" t="str">
        <f>Nonpt_src_summary!F2534</f>
        <v>30085</v>
      </c>
      <c r="E2534" s="31" t="str">
        <f>Nonpt_src_summary!G2534</f>
        <v>2310021251</v>
      </c>
      <c r="F2534" s="31" t="str">
        <f>Nonpt_src_summary!H2534</f>
        <v>Nonpoint Compressor Engines</v>
      </c>
      <c r="G2534" s="160">
        <f>Nonpt_src_summary!I2534</f>
        <v>0</v>
      </c>
      <c r="H2534" s="124">
        <f>Nonpt_src_summary!J2534</f>
        <v>0</v>
      </c>
      <c r="I2534" s="124">
        <f>Nonpt_src_summary!K2534</f>
        <v>0</v>
      </c>
      <c r="J2534" s="124">
        <f>Nonpt_src_summary!L2534</f>
        <v>0</v>
      </c>
      <c r="K2534" s="125">
        <f>Nonpt_src_summary!M2534</f>
        <v>0</v>
      </c>
    </row>
    <row r="2535" spans="1:11">
      <c r="A2535" s="31" t="s">
        <v>151</v>
      </c>
      <c r="B2535" s="31" t="str">
        <f>Nonpt_src_summary!B2535</f>
        <v>Non-tribal</v>
      </c>
      <c r="C2535" s="31">
        <f>Nonpt_src_summary!E2535</f>
        <v>30</v>
      </c>
      <c r="D2535" s="31" t="str">
        <f>Nonpt_src_summary!F2535</f>
        <v>30085</v>
      </c>
      <c r="E2535" s="31" t="str">
        <f>Nonpt_src_summary!G2535</f>
        <v>2310021351</v>
      </c>
      <c r="F2535" s="31" t="str">
        <f>Nonpt_src_summary!H2535</f>
        <v>Nonpoint Compressor Engines</v>
      </c>
      <c r="G2535" s="160">
        <f>Nonpt_src_summary!I2535</f>
        <v>0</v>
      </c>
      <c r="H2535" s="124">
        <f>Nonpt_src_summary!J2535</f>
        <v>0</v>
      </c>
      <c r="I2535" s="124">
        <f>Nonpt_src_summary!K2535</f>
        <v>0</v>
      </c>
      <c r="J2535" s="124">
        <f>Nonpt_src_summary!L2535</f>
        <v>0</v>
      </c>
      <c r="K2535" s="125">
        <f>Nonpt_src_summary!M2535</f>
        <v>0</v>
      </c>
    </row>
    <row r="2536" spans="1:11">
      <c r="A2536" s="31" t="s">
        <v>151</v>
      </c>
      <c r="B2536" s="31" t="str">
        <f>Nonpt_src_summary!B2536</f>
        <v>Non-tribal</v>
      </c>
      <c r="C2536" s="31">
        <f>Nonpt_src_summary!E2536</f>
        <v>30</v>
      </c>
      <c r="D2536" s="31" t="str">
        <f>Nonpt_src_summary!F2536</f>
        <v>30085</v>
      </c>
      <c r="E2536" s="31" t="str">
        <f>Nonpt_src_summary!G2536</f>
        <v>2310023251</v>
      </c>
      <c r="F2536" s="31" t="str">
        <f>Nonpt_src_summary!H2536</f>
        <v>Nonpoint Compressor Engines</v>
      </c>
      <c r="G2536" s="160">
        <f>Nonpt_src_summary!I2536</f>
        <v>0</v>
      </c>
      <c r="H2536" s="124">
        <f>Nonpt_src_summary!J2536</f>
        <v>0</v>
      </c>
      <c r="I2536" s="124">
        <f>Nonpt_src_summary!K2536</f>
        <v>0</v>
      </c>
      <c r="J2536" s="124">
        <f>Nonpt_src_summary!L2536</f>
        <v>0</v>
      </c>
      <c r="K2536" s="125">
        <f>Nonpt_src_summary!M2536</f>
        <v>0</v>
      </c>
    </row>
    <row r="2537" spans="1:11">
      <c r="A2537" s="31" t="s">
        <v>151</v>
      </c>
      <c r="B2537" s="31" t="str">
        <f>Nonpt_src_summary!B2537</f>
        <v>Non-tribal</v>
      </c>
      <c r="C2537" s="31">
        <f>Nonpt_src_summary!E2537</f>
        <v>30</v>
      </c>
      <c r="D2537" s="31" t="str">
        <f>Nonpt_src_summary!F2537</f>
        <v>30085</v>
      </c>
      <c r="E2537" s="31" t="str">
        <f>Nonpt_src_summary!G2537</f>
        <v>2310023351</v>
      </c>
      <c r="F2537" s="31" t="str">
        <f>Nonpt_src_summary!H2537</f>
        <v>Nonpoint Compressor Engines</v>
      </c>
      <c r="G2537" s="160">
        <f>Nonpt_src_summary!I2537</f>
        <v>0</v>
      </c>
      <c r="H2537" s="124">
        <f>Nonpt_src_summary!J2537</f>
        <v>0</v>
      </c>
      <c r="I2537" s="124">
        <f>Nonpt_src_summary!K2537</f>
        <v>0</v>
      </c>
      <c r="J2537" s="124">
        <f>Nonpt_src_summary!L2537</f>
        <v>0</v>
      </c>
      <c r="K2537" s="125">
        <f>Nonpt_src_summary!M2537</f>
        <v>0</v>
      </c>
    </row>
    <row r="2538" spans="1:11">
      <c r="A2538" s="31" t="s">
        <v>151</v>
      </c>
      <c r="B2538" s="31" t="str">
        <f>Nonpt_src_summary!B2538</f>
        <v>Non-tribal</v>
      </c>
      <c r="C2538" s="31">
        <f>Nonpt_src_summary!E2538</f>
        <v>30</v>
      </c>
      <c r="D2538" s="31" t="str">
        <f>Nonpt_src_summary!F2538</f>
        <v>30091</v>
      </c>
      <c r="E2538" s="31" t="str">
        <f>Nonpt_src_summary!G2538</f>
        <v>2310021251</v>
      </c>
      <c r="F2538" s="31" t="str">
        <f>Nonpt_src_summary!H2538</f>
        <v>Nonpoint Compressor Engines</v>
      </c>
      <c r="G2538" s="160">
        <f>Nonpt_src_summary!I2538</f>
        <v>0</v>
      </c>
      <c r="H2538" s="124">
        <f>Nonpt_src_summary!J2538</f>
        <v>0</v>
      </c>
      <c r="I2538" s="124">
        <f>Nonpt_src_summary!K2538</f>
        <v>0</v>
      </c>
      <c r="J2538" s="124">
        <f>Nonpt_src_summary!L2538</f>
        <v>0</v>
      </c>
      <c r="K2538" s="125">
        <f>Nonpt_src_summary!M2538</f>
        <v>0</v>
      </c>
    </row>
    <row r="2539" spans="1:11">
      <c r="A2539" s="31" t="s">
        <v>151</v>
      </c>
      <c r="B2539" s="31" t="str">
        <f>Nonpt_src_summary!B2539</f>
        <v>Non-tribal</v>
      </c>
      <c r="C2539" s="31">
        <f>Nonpt_src_summary!E2539</f>
        <v>30</v>
      </c>
      <c r="D2539" s="31" t="str">
        <f>Nonpt_src_summary!F2539</f>
        <v>30091</v>
      </c>
      <c r="E2539" s="31" t="str">
        <f>Nonpt_src_summary!G2539</f>
        <v>2310021351</v>
      </c>
      <c r="F2539" s="31" t="str">
        <f>Nonpt_src_summary!H2539</f>
        <v>Nonpoint Compressor Engines</v>
      </c>
      <c r="G2539" s="160">
        <f>Nonpt_src_summary!I2539</f>
        <v>0</v>
      </c>
      <c r="H2539" s="124">
        <f>Nonpt_src_summary!J2539</f>
        <v>0</v>
      </c>
      <c r="I2539" s="124">
        <f>Nonpt_src_summary!K2539</f>
        <v>0</v>
      </c>
      <c r="J2539" s="124">
        <f>Nonpt_src_summary!L2539</f>
        <v>0</v>
      </c>
      <c r="K2539" s="125">
        <f>Nonpt_src_summary!M2539</f>
        <v>0</v>
      </c>
    </row>
    <row r="2540" spans="1:11">
      <c r="A2540" s="31" t="s">
        <v>151</v>
      </c>
      <c r="B2540" s="31" t="str">
        <f>Nonpt_src_summary!B2540</f>
        <v>Non-tribal</v>
      </c>
      <c r="C2540" s="31">
        <f>Nonpt_src_summary!E2540</f>
        <v>30</v>
      </c>
      <c r="D2540" s="31" t="str">
        <f>Nonpt_src_summary!F2540</f>
        <v>30091</v>
      </c>
      <c r="E2540" s="31" t="str">
        <f>Nonpt_src_summary!G2540</f>
        <v>2310023251</v>
      </c>
      <c r="F2540" s="31" t="str">
        <f>Nonpt_src_summary!H2540</f>
        <v>Nonpoint Compressor Engines</v>
      </c>
      <c r="G2540" s="160">
        <f>Nonpt_src_summary!I2540</f>
        <v>0</v>
      </c>
      <c r="H2540" s="124">
        <f>Nonpt_src_summary!J2540</f>
        <v>0</v>
      </c>
      <c r="I2540" s="124">
        <f>Nonpt_src_summary!K2540</f>
        <v>0</v>
      </c>
      <c r="J2540" s="124">
        <f>Nonpt_src_summary!L2540</f>
        <v>0</v>
      </c>
      <c r="K2540" s="125">
        <f>Nonpt_src_summary!M2540</f>
        <v>0</v>
      </c>
    </row>
    <row r="2541" spans="1:11">
      <c r="A2541" s="31" t="s">
        <v>151</v>
      </c>
      <c r="B2541" s="31" t="str">
        <f>Nonpt_src_summary!B2541</f>
        <v>Non-tribal</v>
      </c>
      <c r="C2541" s="31">
        <f>Nonpt_src_summary!E2541</f>
        <v>30</v>
      </c>
      <c r="D2541" s="31" t="str">
        <f>Nonpt_src_summary!F2541</f>
        <v>30091</v>
      </c>
      <c r="E2541" s="31" t="str">
        <f>Nonpt_src_summary!G2541</f>
        <v>2310023351</v>
      </c>
      <c r="F2541" s="31" t="str">
        <f>Nonpt_src_summary!H2541</f>
        <v>Nonpoint Compressor Engines</v>
      </c>
      <c r="G2541" s="160">
        <f>Nonpt_src_summary!I2541</f>
        <v>0</v>
      </c>
      <c r="H2541" s="124">
        <f>Nonpt_src_summary!J2541</f>
        <v>0</v>
      </c>
      <c r="I2541" s="124">
        <f>Nonpt_src_summary!K2541</f>
        <v>0</v>
      </c>
      <c r="J2541" s="124">
        <f>Nonpt_src_summary!L2541</f>
        <v>0</v>
      </c>
      <c r="K2541" s="125">
        <f>Nonpt_src_summary!M2541</f>
        <v>0</v>
      </c>
    </row>
    <row r="2542" spans="1:11">
      <c r="A2542" s="31" t="s">
        <v>151</v>
      </c>
      <c r="B2542" s="31" t="str">
        <f>Nonpt_src_summary!B2542</f>
        <v>Non-tribal</v>
      </c>
      <c r="C2542" s="31">
        <f>Nonpt_src_summary!E2542</f>
        <v>38</v>
      </c>
      <c r="D2542" s="31" t="str">
        <f>Nonpt_src_summary!F2542</f>
        <v>38087</v>
      </c>
      <c r="E2542" s="31" t="str">
        <f>Nonpt_src_summary!G2542</f>
        <v>2310021251</v>
      </c>
      <c r="F2542" s="31" t="str">
        <f>Nonpt_src_summary!H2542</f>
        <v>Nonpoint Compressor Engines</v>
      </c>
      <c r="G2542" s="160">
        <f>Nonpt_src_summary!I2542</f>
        <v>0</v>
      </c>
      <c r="H2542" s="124">
        <f>Nonpt_src_summary!J2542</f>
        <v>0</v>
      </c>
      <c r="I2542" s="124">
        <f>Nonpt_src_summary!K2542</f>
        <v>0</v>
      </c>
      <c r="J2542" s="124">
        <f>Nonpt_src_summary!L2542</f>
        <v>0</v>
      </c>
      <c r="K2542" s="125">
        <f>Nonpt_src_summary!M2542</f>
        <v>0</v>
      </c>
    </row>
    <row r="2543" spans="1:11">
      <c r="A2543" s="31" t="s">
        <v>151</v>
      </c>
      <c r="B2543" s="31" t="str">
        <f>Nonpt_src_summary!B2543</f>
        <v>Non-tribal</v>
      </c>
      <c r="C2543" s="31">
        <f>Nonpt_src_summary!E2543</f>
        <v>38</v>
      </c>
      <c r="D2543" s="31" t="str">
        <f>Nonpt_src_summary!F2543</f>
        <v>38087</v>
      </c>
      <c r="E2543" s="31" t="str">
        <f>Nonpt_src_summary!G2543</f>
        <v>2310021351</v>
      </c>
      <c r="F2543" s="31" t="str">
        <f>Nonpt_src_summary!H2543</f>
        <v>Nonpoint Compressor Engines</v>
      </c>
      <c r="G2543" s="160">
        <f>Nonpt_src_summary!I2543</f>
        <v>0</v>
      </c>
      <c r="H2543" s="124">
        <f>Nonpt_src_summary!J2543</f>
        <v>0</v>
      </c>
      <c r="I2543" s="124">
        <f>Nonpt_src_summary!K2543</f>
        <v>0</v>
      </c>
      <c r="J2543" s="124">
        <f>Nonpt_src_summary!L2543</f>
        <v>0</v>
      </c>
      <c r="K2543" s="125">
        <f>Nonpt_src_summary!M2543</f>
        <v>0</v>
      </c>
    </row>
    <row r="2544" spans="1:11">
      <c r="A2544" s="31" t="s">
        <v>151</v>
      </c>
      <c r="B2544" s="31" t="str">
        <f>Nonpt_src_summary!B2544</f>
        <v>Non-tribal</v>
      </c>
      <c r="C2544" s="31">
        <f>Nonpt_src_summary!E2544</f>
        <v>38</v>
      </c>
      <c r="D2544" s="31" t="str">
        <f>Nonpt_src_summary!F2544</f>
        <v>38087</v>
      </c>
      <c r="E2544" s="31" t="str">
        <f>Nonpt_src_summary!G2544</f>
        <v>2310023251</v>
      </c>
      <c r="F2544" s="31" t="str">
        <f>Nonpt_src_summary!H2544</f>
        <v>Nonpoint Compressor Engines</v>
      </c>
      <c r="G2544" s="160">
        <f>Nonpt_src_summary!I2544</f>
        <v>0</v>
      </c>
      <c r="H2544" s="124">
        <f>Nonpt_src_summary!J2544</f>
        <v>0</v>
      </c>
      <c r="I2544" s="124">
        <f>Nonpt_src_summary!K2544</f>
        <v>0</v>
      </c>
      <c r="J2544" s="124">
        <f>Nonpt_src_summary!L2544</f>
        <v>0</v>
      </c>
      <c r="K2544" s="125">
        <f>Nonpt_src_summary!M2544</f>
        <v>0</v>
      </c>
    </row>
    <row r="2545" spans="1:11">
      <c r="A2545" s="31" t="s">
        <v>151</v>
      </c>
      <c r="B2545" s="31" t="str">
        <f>Nonpt_src_summary!B2545</f>
        <v>Non-tribal</v>
      </c>
      <c r="C2545" s="31">
        <f>Nonpt_src_summary!E2545</f>
        <v>38</v>
      </c>
      <c r="D2545" s="31" t="str">
        <f>Nonpt_src_summary!F2545</f>
        <v>38087</v>
      </c>
      <c r="E2545" s="31" t="str">
        <f>Nonpt_src_summary!G2545</f>
        <v>2310023351</v>
      </c>
      <c r="F2545" s="31" t="str">
        <f>Nonpt_src_summary!H2545</f>
        <v>Nonpoint Compressor Engines</v>
      </c>
      <c r="G2545" s="160">
        <f>Nonpt_src_summary!I2545</f>
        <v>0</v>
      </c>
      <c r="H2545" s="124">
        <f>Nonpt_src_summary!J2545</f>
        <v>0</v>
      </c>
      <c r="I2545" s="124">
        <f>Nonpt_src_summary!K2545</f>
        <v>0</v>
      </c>
      <c r="J2545" s="124">
        <f>Nonpt_src_summary!L2545</f>
        <v>0</v>
      </c>
      <c r="K2545" s="125">
        <f>Nonpt_src_summary!M2545</f>
        <v>0</v>
      </c>
    </row>
    <row r="2546" spans="1:11">
      <c r="A2546" s="31" t="s">
        <v>151</v>
      </c>
      <c r="B2546" s="31" t="str">
        <f>Nonpt_src_summary!B2546</f>
        <v>Non-tribal</v>
      </c>
      <c r="C2546" s="31">
        <f>Nonpt_src_summary!E2546</f>
        <v>38</v>
      </c>
      <c r="D2546" s="31" t="str">
        <f>Nonpt_src_summary!F2546</f>
        <v>38089</v>
      </c>
      <c r="E2546" s="31" t="str">
        <f>Nonpt_src_summary!G2546</f>
        <v>2310021251</v>
      </c>
      <c r="F2546" s="31" t="str">
        <f>Nonpt_src_summary!H2546</f>
        <v>Nonpoint Compressor Engines</v>
      </c>
      <c r="G2546" s="160">
        <f>Nonpt_src_summary!I2546</f>
        <v>0</v>
      </c>
      <c r="H2546" s="124">
        <f>Nonpt_src_summary!J2546</f>
        <v>0</v>
      </c>
      <c r="I2546" s="124">
        <f>Nonpt_src_summary!K2546</f>
        <v>0</v>
      </c>
      <c r="J2546" s="124">
        <f>Nonpt_src_summary!L2546</f>
        <v>0</v>
      </c>
      <c r="K2546" s="125">
        <f>Nonpt_src_summary!M2546</f>
        <v>0</v>
      </c>
    </row>
    <row r="2547" spans="1:11">
      <c r="A2547" s="31" t="s">
        <v>151</v>
      </c>
      <c r="B2547" s="31" t="str">
        <f>Nonpt_src_summary!B2547</f>
        <v>Non-tribal</v>
      </c>
      <c r="C2547" s="31">
        <f>Nonpt_src_summary!E2547</f>
        <v>38</v>
      </c>
      <c r="D2547" s="31" t="str">
        <f>Nonpt_src_summary!F2547</f>
        <v>38089</v>
      </c>
      <c r="E2547" s="31" t="str">
        <f>Nonpt_src_summary!G2547</f>
        <v>2310021351</v>
      </c>
      <c r="F2547" s="31" t="str">
        <f>Nonpt_src_summary!H2547</f>
        <v>Nonpoint Compressor Engines</v>
      </c>
      <c r="G2547" s="160">
        <f>Nonpt_src_summary!I2547</f>
        <v>0</v>
      </c>
      <c r="H2547" s="124">
        <f>Nonpt_src_summary!J2547</f>
        <v>0</v>
      </c>
      <c r="I2547" s="124">
        <f>Nonpt_src_summary!K2547</f>
        <v>0</v>
      </c>
      <c r="J2547" s="124">
        <f>Nonpt_src_summary!L2547</f>
        <v>0</v>
      </c>
      <c r="K2547" s="125">
        <f>Nonpt_src_summary!M2547</f>
        <v>0</v>
      </c>
    </row>
    <row r="2548" spans="1:11">
      <c r="A2548" s="31" t="s">
        <v>151</v>
      </c>
      <c r="B2548" s="31" t="str">
        <f>Nonpt_src_summary!B2548</f>
        <v>Non-tribal</v>
      </c>
      <c r="C2548" s="31">
        <f>Nonpt_src_summary!E2548</f>
        <v>38</v>
      </c>
      <c r="D2548" s="31" t="str">
        <f>Nonpt_src_summary!F2548</f>
        <v>38089</v>
      </c>
      <c r="E2548" s="31" t="str">
        <f>Nonpt_src_summary!G2548</f>
        <v>2310023251</v>
      </c>
      <c r="F2548" s="31" t="str">
        <f>Nonpt_src_summary!H2548</f>
        <v>Nonpoint Compressor Engines</v>
      </c>
      <c r="G2548" s="160">
        <f>Nonpt_src_summary!I2548</f>
        <v>0</v>
      </c>
      <c r="H2548" s="124">
        <f>Nonpt_src_summary!J2548</f>
        <v>0</v>
      </c>
      <c r="I2548" s="124">
        <f>Nonpt_src_summary!K2548</f>
        <v>0</v>
      </c>
      <c r="J2548" s="124">
        <f>Nonpt_src_summary!L2548</f>
        <v>0</v>
      </c>
      <c r="K2548" s="125">
        <f>Nonpt_src_summary!M2548</f>
        <v>0</v>
      </c>
    </row>
    <row r="2549" spans="1:11">
      <c r="A2549" s="31" t="s">
        <v>151</v>
      </c>
      <c r="B2549" s="31" t="str">
        <f>Nonpt_src_summary!B2549</f>
        <v>Non-tribal</v>
      </c>
      <c r="C2549" s="31">
        <f>Nonpt_src_summary!E2549</f>
        <v>38</v>
      </c>
      <c r="D2549" s="31" t="str">
        <f>Nonpt_src_summary!F2549</f>
        <v>38089</v>
      </c>
      <c r="E2549" s="31" t="str">
        <f>Nonpt_src_summary!G2549</f>
        <v>2310023351</v>
      </c>
      <c r="F2549" s="31" t="str">
        <f>Nonpt_src_summary!H2549</f>
        <v>Nonpoint Compressor Engines</v>
      </c>
      <c r="G2549" s="160">
        <f>Nonpt_src_summary!I2549</f>
        <v>0</v>
      </c>
      <c r="H2549" s="124">
        <f>Nonpt_src_summary!J2549</f>
        <v>0</v>
      </c>
      <c r="I2549" s="124">
        <f>Nonpt_src_summary!K2549</f>
        <v>0</v>
      </c>
      <c r="J2549" s="124">
        <f>Nonpt_src_summary!L2549</f>
        <v>0</v>
      </c>
      <c r="K2549" s="125">
        <f>Nonpt_src_summary!M2549</f>
        <v>0</v>
      </c>
    </row>
    <row r="2550" spans="1:11">
      <c r="A2550" s="31" t="s">
        <v>151</v>
      </c>
      <c r="B2550" s="31" t="str">
        <f>Nonpt_src_summary!B2550</f>
        <v>Non-tribal</v>
      </c>
      <c r="C2550" s="31">
        <f>Nonpt_src_summary!E2550</f>
        <v>30</v>
      </c>
      <c r="D2550" s="31" t="str">
        <f>Nonpt_src_summary!F2550</f>
        <v>30105</v>
      </c>
      <c r="E2550" s="31" t="str">
        <f>Nonpt_src_summary!G2550</f>
        <v>2310021251</v>
      </c>
      <c r="F2550" s="31" t="str">
        <f>Nonpt_src_summary!H2550</f>
        <v>Nonpoint Compressor Engines</v>
      </c>
      <c r="G2550" s="160">
        <f>Nonpt_src_summary!I2550</f>
        <v>0</v>
      </c>
      <c r="H2550" s="124">
        <f>Nonpt_src_summary!J2550</f>
        <v>0</v>
      </c>
      <c r="I2550" s="124">
        <f>Nonpt_src_summary!K2550</f>
        <v>0</v>
      </c>
      <c r="J2550" s="124">
        <f>Nonpt_src_summary!L2550</f>
        <v>0</v>
      </c>
      <c r="K2550" s="125">
        <f>Nonpt_src_summary!M2550</f>
        <v>0</v>
      </c>
    </row>
    <row r="2551" spans="1:11">
      <c r="A2551" s="31" t="s">
        <v>151</v>
      </c>
      <c r="B2551" s="31" t="str">
        <f>Nonpt_src_summary!B2551</f>
        <v>Non-tribal</v>
      </c>
      <c r="C2551" s="31">
        <f>Nonpt_src_summary!E2551</f>
        <v>30</v>
      </c>
      <c r="D2551" s="31" t="str">
        <f>Nonpt_src_summary!F2551</f>
        <v>30105</v>
      </c>
      <c r="E2551" s="31" t="str">
        <f>Nonpt_src_summary!G2551</f>
        <v>2310021351</v>
      </c>
      <c r="F2551" s="31" t="str">
        <f>Nonpt_src_summary!H2551</f>
        <v>Nonpoint Compressor Engines</v>
      </c>
      <c r="G2551" s="160">
        <f>Nonpt_src_summary!I2551</f>
        <v>0</v>
      </c>
      <c r="H2551" s="124">
        <f>Nonpt_src_summary!J2551</f>
        <v>0</v>
      </c>
      <c r="I2551" s="124">
        <f>Nonpt_src_summary!K2551</f>
        <v>0</v>
      </c>
      <c r="J2551" s="124">
        <f>Nonpt_src_summary!L2551</f>
        <v>0</v>
      </c>
      <c r="K2551" s="125">
        <f>Nonpt_src_summary!M2551</f>
        <v>0</v>
      </c>
    </row>
    <row r="2552" spans="1:11">
      <c r="A2552" s="31" t="s">
        <v>151</v>
      </c>
      <c r="B2552" s="31" t="str">
        <f>Nonpt_src_summary!B2552</f>
        <v>Non-tribal</v>
      </c>
      <c r="C2552" s="31">
        <f>Nonpt_src_summary!E2552</f>
        <v>30</v>
      </c>
      <c r="D2552" s="31" t="str">
        <f>Nonpt_src_summary!F2552</f>
        <v>30105</v>
      </c>
      <c r="E2552" s="31" t="str">
        <f>Nonpt_src_summary!G2552</f>
        <v>2310023251</v>
      </c>
      <c r="F2552" s="31" t="str">
        <f>Nonpt_src_summary!H2552</f>
        <v>Nonpoint Compressor Engines</v>
      </c>
      <c r="G2552" s="160">
        <f>Nonpt_src_summary!I2552</f>
        <v>0</v>
      </c>
      <c r="H2552" s="124">
        <f>Nonpt_src_summary!J2552</f>
        <v>0</v>
      </c>
      <c r="I2552" s="124">
        <f>Nonpt_src_summary!K2552</f>
        <v>0</v>
      </c>
      <c r="J2552" s="124">
        <f>Nonpt_src_summary!L2552</f>
        <v>0</v>
      </c>
      <c r="K2552" s="125">
        <f>Nonpt_src_summary!M2552</f>
        <v>0</v>
      </c>
    </row>
    <row r="2553" spans="1:11">
      <c r="A2553" s="31" t="s">
        <v>151</v>
      </c>
      <c r="B2553" s="31" t="str">
        <f>Nonpt_src_summary!B2553</f>
        <v>Non-tribal</v>
      </c>
      <c r="C2553" s="31">
        <f>Nonpt_src_summary!E2553</f>
        <v>30</v>
      </c>
      <c r="D2553" s="31" t="str">
        <f>Nonpt_src_summary!F2553</f>
        <v>30105</v>
      </c>
      <c r="E2553" s="31" t="str">
        <f>Nonpt_src_summary!G2553</f>
        <v>2310023351</v>
      </c>
      <c r="F2553" s="31" t="str">
        <f>Nonpt_src_summary!H2553</f>
        <v>Nonpoint Compressor Engines</v>
      </c>
      <c r="G2553" s="160">
        <f>Nonpt_src_summary!I2553</f>
        <v>0</v>
      </c>
      <c r="H2553" s="124">
        <f>Nonpt_src_summary!J2553</f>
        <v>0</v>
      </c>
      <c r="I2553" s="124">
        <f>Nonpt_src_summary!K2553</f>
        <v>0</v>
      </c>
      <c r="J2553" s="124">
        <f>Nonpt_src_summary!L2553</f>
        <v>0</v>
      </c>
      <c r="K2553" s="125">
        <f>Nonpt_src_summary!M2553</f>
        <v>0</v>
      </c>
    </row>
    <row r="2554" spans="1:11">
      <c r="A2554" s="31" t="s">
        <v>151</v>
      </c>
      <c r="B2554" s="31" t="str">
        <f>Nonpt_src_summary!B2554</f>
        <v>Non-tribal</v>
      </c>
      <c r="C2554" s="31">
        <f>Nonpt_src_summary!E2554</f>
        <v>38</v>
      </c>
      <c r="D2554" s="31" t="str">
        <f>Nonpt_src_summary!F2554</f>
        <v>38101</v>
      </c>
      <c r="E2554" s="31" t="str">
        <f>Nonpt_src_summary!G2554</f>
        <v>2310021251</v>
      </c>
      <c r="F2554" s="31" t="str">
        <f>Nonpt_src_summary!H2554</f>
        <v>Nonpoint Compressor Engines</v>
      </c>
      <c r="G2554" s="160">
        <f>Nonpt_src_summary!I2554</f>
        <v>0</v>
      </c>
      <c r="H2554" s="124">
        <f>Nonpt_src_summary!J2554</f>
        <v>0</v>
      </c>
      <c r="I2554" s="124">
        <f>Nonpt_src_summary!K2554</f>
        <v>0</v>
      </c>
      <c r="J2554" s="124">
        <f>Nonpt_src_summary!L2554</f>
        <v>0</v>
      </c>
      <c r="K2554" s="125">
        <f>Nonpt_src_summary!M2554</f>
        <v>0</v>
      </c>
    </row>
    <row r="2555" spans="1:11">
      <c r="A2555" s="31" t="s">
        <v>151</v>
      </c>
      <c r="B2555" s="31" t="str">
        <f>Nonpt_src_summary!B2555</f>
        <v>Non-tribal</v>
      </c>
      <c r="C2555" s="31">
        <f>Nonpt_src_summary!E2555</f>
        <v>38</v>
      </c>
      <c r="D2555" s="31" t="str">
        <f>Nonpt_src_summary!F2555</f>
        <v>38101</v>
      </c>
      <c r="E2555" s="31" t="str">
        <f>Nonpt_src_summary!G2555</f>
        <v>2310021351</v>
      </c>
      <c r="F2555" s="31" t="str">
        <f>Nonpt_src_summary!H2555</f>
        <v>Nonpoint Compressor Engines</v>
      </c>
      <c r="G2555" s="160">
        <f>Nonpt_src_summary!I2555</f>
        <v>0</v>
      </c>
      <c r="H2555" s="124">
        <f>Nonpt_src_summary!J2555</f>
        <v>0</v>
      </c>
      <c r="I2555" s="124">
        <f>Nonpt_src_summary!K2555</f>
        <v>0</v>
      </c>
      <c r="J2555" s="124">
        <f>Nonpt_src_summary!L2555</f>
        <v>0</v>
      </c>
      <c r="K2555" s="125">
        <f>Nonpt_src_summary!M2555</f>
        <v>0</v>
      </c>
    </row>
    <row r="2556" spans="1:11">
      <c r="A2556" s="31" t="s">
        <v>151</v>
      </c>
      <c r="B2556" s="31" t="str">
        <f>Nonpt_src_summary!B2556</f>
        <v>Non-tribal</v>
      </c>
      <c r="C2556" s="31">
        <f>Nonpt_src_summary!E2556</f>
        <v>38</v>
      </c>
      <c r="D2556" s="31" t="str">
        <f>Nonpt_src_summary!F2556</f>
        <v>38101</v>
      </c>
      <c r="E2556" s="31" t="str">
        <f>Nonpt_src_summary!G2556</f>
        <v>2310023251</v>
      </c>
      <c r="F2556" s="31" t="str">
        <f>Nonpt_src_summary!H2556</f>
        <v>Nonpoint Compressor Engines</v>
      </c>
      <c r="G2556" s="160">
        <f>Nonpt_src_summary!I2556</f>
        <v>0</v>
      </c>
      <c r="H2556" s="124">
        <f>Nonpt_src_summary!J2556</f>
        <v>0</v>
      </c>
      <c r="I2556" s="124">
        <f>Nonpt_src_summary!K2556</f>
        <v>0</v>
      </c>
      <c r="J2556" s="124">
        <f>Nonpt_src_summary!L2556</f>
        <v>0</v>
      </c>
      <c r="K2556" s="125">
        <f>Nonpt_src_summary!M2556</f>
        <v>0</v>
      </c>
    </row>
    <row r="2557" spans="1:11">
      <c r="A2557" s="31" t="s">
        <v>151</v>
      </c>
      <c r="B2557" s="31" t="str">
        <f>Nonpt_src_summary!B2557</f>
        <v>Non-tribal</v>
      </c>
      <c r="C2557" s="31">
        <f>Nonpt_src_summary!E2557</f>
        <v>38</v>
      </c>
      <c r="D2557" s="31" t="str">
        <f>Nonpt_src_summary!F2557</f>
        <v>38101</v>
      </c>
      <c r="E2557" s="31" t="str">
        <f>Nonpt_src_summary!G2557</f>
        <v>2310023351</v>
      </c>
      <c r="F2557" s="31" t="str">
        <f>Nonpt_src_summary!H2557</f>
        <v>Nonpoint Compressor Engines</v>
      </c>
      <c r="G2557" s="160">
        <f>Nonpt_src_summary!I2557</f>
        <v>0</v>
      </c>
      <c r="H2557" s="124">
        <f>Nonpt_src_summary!J2557</f>
        <v>0</v>
      </c>
      <c r="I2557" s="124">
        <f>Nonpt_src_summary!K2557</f>
        <v>0</v>
      </c>
      <c r="J2557" s="124">
        <f>Nonpt_src_summary!L2557</f>
        <v>0</v>
      </c>
      <c r="K2557" s="125">
        <f>Nonpt_src_summary!M2557</f>
        <v>0</v>
      </c>
    </row>
    <row r="2558" spans="1:11">
      <c r="A2558" s="31" t="s">
        <v>151</v>
      </c>
      <c r="B2558" s="31" t="str">
        <f>Nonpt_src_summary!B2558</f>
        <v>Non-tribal</v>
      </c>
      <c r="C2558" s="31">
        <f>Nonpt_src_summary!E2558</f>
        <v>30</v>
      </c>
      <c r="D2558" s="31" t="str">
        <f>Nonpt_src_summary!F2558</f>
        <v>30109</v>
      </c>
      <c r="E2558" s="31" t="str">
        <f>Nonpt_src_summary!G2558</f>
        <v>2310021251</v>
      </c>
      <c r="F2558" s="31" t="str">
        <f>Nonpt_src_summary!H2558</f>
        <v>Nonpoint Compressor Engines</v>
      </c>
      <c r="G2558" s="160">
        <f>Nonpt_src_summary!I2558</f>
        <v>0</v>
      </c>
      <c r="H2558" s="124">
        <f>Nonpt_src_summary!J2558</f>
        <v>0</v>
      </c>
      <c r="I2558" s="124">
        <f>Nonpt_src_summary!K2558</f>
        <v>0</v>
      </c>
      <c r="J2558" s="124">
        <f>Nonpt_src_summary!L2558</f>
        <v>0</v>
      </c>
      <c r="K2558" s="125">
        <f>Nonpt_src_summary!M2558</f>
        <v>0</v>
      </c>
    </row>
    <row r="2559" spans="1:11">
      <c r="A2559" s="31" t="s">
        <v>151</v>
      </c>
      <c r="B2559" s="31" t="str">
        <f>Nonpt_src_summary!B2559</f>
        <v>Non-tribal</v>
      </c>
      <c r="C2559" s="31">
        <f>Nonpt_src_summary!E2559</f>
        <v>30</v>
      </c>
      <c r="D2559" s="31" t="str">
        <f>Nonpt_src_summary!F2559</f>
        <v>30109</v>
      </c>
      <c r="E2559" s="31" t="str">
        <f>Nonpt_src_summary!G2559</f>
        <v>2310021351</v>
      </c>
      <c r="F2559" s="31" t="str">
        <f>Nonpt_src_summary!H2559</f>
        <v>Nonpoint Compressor Engines</v>
      </c>
      <c r="G2559" s="160">
        <f>Nonpt_src_summary!I2559</f>
        <v>0</v>
      </c>
      <c r="H2559" s="124">
        <f>Nonpt_src_summary!J2559</f>
        <v>0</v>
      </c>
      <c r="I2559" s="124">
        <f>Nonpt_src_summary!K2559</f>
        <v>0</v>
      </c>
      <c r="J2559" s="124">
        <f>Nonpt_src_summary!L2559</f>
        <v>0</v>
      </c>
      <c r="K2559" s="125">
        <f>Nonpt_src_summary!M2559</f>
        <v>0</v>
      </c>
    </row>
    <row r="2560" spans="1:11">
      <c r="A2560" s="31" t="s">
        <v>151</v>
      </c>
      <c r="B2560" s="31" t="str">
        <f>Nonpt_src_summary!B2560</f>
        <v>Non-tribal</v>
      </c>
      <c r="C2560" s="31">
        <f>Nonpt_src_summary!E2560</f>
        <v>30</v>
      </c>
      <c r="D2560" s="31" t="str">
        <f>Nonpt_src_summary!F2560</f>
        <v>30109</v>
      </c>
      <c r="E2560" s="31" t="str">
        <f>Nonpt_src_summary!G2560</f>
        <v>2310023251</v>
      </c>
      <c r="F2560" s="31" t="str">
        <f>Nonpt_src_summary!H2560</f>
        <v>Nonpoint Compressor Engines</v>
      </c>
      <c r="G2560" s="160">
        <f>Nonpt_src_summary!I2560</f>
        <v>0</v>
      </c>
      <c r="H2560" s="124">
        <f>Nonpt_src_summary!J2560</f>
        <v>0</v>
      </c>
      <c r="I2560" s="124">
        <f>Nonpt_src_summary!K2560</f>
        <v>0</v>
      </c>
      <c r="J2560" s="124">
        <f>Nonpt_src_summary!L2560</f>
        <v>0</v>
      </c>
      <c r="K2560" s="125">
        <f>Nonpt_src_summary!M2560</f>
        <v>0</v>
      </c>
    </row>
    <row r="2561" spans="1:11">
      <c r="A2561" s="31" t="s">
        <v>151</v>
      </c>
      <c r="B2561" s="31" t="str">
        <f>Nonpt_src_summary!B2561</f>
        <v>Non-tribal</v>
      </c>
      <c r="C2561" s="31">
        <f>Nonpt_src_summary!E2561</f>
        <v>30</v>
      </c>
      <c r="D2561" s="31" t="str">
        <f>Nonpt_src_summary!F2561</f>
        <v>30109</v>
      </c>
      <c r="E2561" s="31" t="str">
        <f>Nonpt_src_summary!G2561</f>
        <v>2310023351</v>
      </c>
      <c r="F2561" s="31" t="str">
        <f>Nonpt_src_summary!H2561</f>
        <v>Nonpoint Compressor Engines</v>
      </c>
      <c r="G2561" s="160">
        <f>Nonpt_src_summary!I2561</f>
        <v>0</v>
      </c>
      <c r="H2561" s="124">
        <f>Nonpt_src_summary!J2561</f>
        <v>0</v>
      </c>
      <c r="I2561" s="124">
        <f>Nonpt_src_summary!K2561</f>
        <v>0</v>
      </c>
      <c r="J2561" s="124">
        <f>Nonpt_src_summary!L2561</f>
        <v>0</v>
      </c>
      <c r="K2561" s="125">
        <f>Nonpt_src_summary!M2561</f>
        <v>0</v>
      </c>
    </row>
    <row r="2562" spans="1:11">
      <c r="A2562" s="31" t="s">
        <v>151</v>
      </c>
      <c r="B2562" s="31" t="str">
        <f>Nonpt_src_summary!B2562</f>
        <v>Non-tribal</v>
      </c>
      <c r="C2562" s="31">
        <f>Nonpt_src_summary!E2562</f>
        <v>38</v>
      </c>
      <c r="D2562" s="31" t="str">
        <f>Nonpt_src_summary!F2562</f>
        <v>38105</v>
      </c>
      <c r="E2562" s="31" t="str">
        <f>Nonpt_src_summary!G2562</f>
        <v>2310021251</v>
      </c>
      <c r="F2562" s="31" t="str">
        <f>Nonpt_src_summary!H2562</f>
        <v>Nonpoint Compressor Engines</v>
      </c>
      <c r="G2562" s="160">
        <f>Nonpt_src_summary!I2562</f>
        <v>0</v>
      </c>
      <c r="H2562" s="124">
        <f>Nonpt_src_summary!J2562</f>
        <v>0</v>
      </c>
      <c r="I2562" s="124">
        <f>Nonpt_src_summary!K2562</f>
        <v>0</v>
      </c>
      <c r="J2562" s="124">
        <f>Nonpt_src_summary!L2562</f>
        <v>0</v>
      </c>
      <c r="K2562" s="125">
        <f>Nonpt_src_summary!M2562</f>
        <v>0</v>
      </c>
    </row>
    <row r="2563" spans="1:11">
      <c r="A2563" s="31" t="s">
        <v>151</v>
      </c>
      <c r="B2563" s="31" t="str">
        <f>Nonpt_src_summary!B2563</f>
        <v>Non-tribal</v>
      </c>
      <c r="C2563" s="31">
        <f>Nonpt_src_summary!E2563</f>
        <v>38</v>
      </c>
      <c r="D2563" s="31" t="str">
        <f>Nonpt_src_summary!F2563</f>
        <v>38105</v>
      </c>
      <c r="E2563" s="31" t="str">
        <f>Nonpt_src_summary!G2563</f>
        <v>2310021351</v>
      </c>
      <c r="F2563" s="31" t="str">
        <f>Nonpt_src_summary!H2563</f>
        <v>Nonpoint Compressor Engines</v>
      </c>
      <c r="G2563" s="160">
        <f>Nonpt_src_summary!I2563</f>
        <v>0</v>
      </c>
      <c r="H2563" s="124">
        <f>Nonpt_src_summary!J2563</f>
        <v>0</v>
      </c>
      <c r="I2563" s="124">
        <f>Nonpt_src_summary!K2563</f>
        <v>0</v>
      </c>
      <c r="J2563" s="124">
        <f>Nonpt_src_summary!L2563</f>
        <v>0</v>
      </c>
      <c r="K2563" s="125">
        <f>Nonpt_src_summary!M2563</f>
        <v>0</v>
      </c>
    </row>
    <row r="2564" spans="1:11">
      <c r="A2564" s="31" t="s">
        <v>151</v>
      </c>
      <c r="B2564" s="31" t="str">
        <f>Nonpt_src_summary!B2564</f>
        <v>Non-tribal</v>
      </c>
      <c r="C2564" s="31">
        <f>Nonpt_src_summary!E2564</f>
        <v>38</v>
      </c>
      <c r="D2564" s="31" t="str">
        <f>Nonpt_src_summary!F2564</f>
        <v>38105</v>
      </c>
      <c r="E2564" s="31" t="str">
        <f>Nonpt_src_summary!G2564</f>
        <v>2310023251</v>
      </c>
      <c r="F2564" s="31" t="str">
        <f>Nonpt_src_summary!H2564</f>
        <v>Nonpoint Compressor Engines</v>
      </c>
      <c r="G2564" s="160">
        <f>Nonpt_src_summary!I2564</f>
        <v>0</v>
      </c>
      <c r="H2564" s="124">
        <f>Nonpt_src_summary!J2564</f>
        <v>0</v>
      </c>
      <c r="I2564" s="124">
        <f>Nonpt_src_summary!K2564</f>
        <v>0</v>
      </c>
      <c r="J2564" s="124">
        <f>Nonpt_src_summary!L2564</f>
        <v>0</v>
      </c>
      <c r="K2564" s="125">
        <f>Nonpt_src_summary!M2564</f>
        <v>0</v>
      </c>
    </row>
    <row r="2565" spans="1:11">
      <c r="A2565" s="31" t="s">
        <v>151</v>
      </c>
      <c r="B2565" s="31" t="str">
        <f>Nonpt_src_summary!B2565</f>
        <v>Non-tribal</v>
      </c>
      <c r="C2565" s="31">
        <f>Nonpt_src_summary!E2565</f>
        <v>38</v>
      </c>
      <c r="D2565" s="31" t="str">
        <f>Nonpt_src_summary!F2565</f>
        <v>38105</v>
      </c>
      <c r="E2565" s="31" t="str">
        <f>Nonpt_src_summary!G2565</f>
        <v>2310023351</v>
      </c>
      <c r="F2565" s="31" t="str">
        <f>Nonpt_src_summary!H2565</f>
        <v>Nonpoint Compressor Engines</v>
      </c>
      <c r="G2565" s="160">
        <f>Nonpt_src_summary!I2565</f>
        <v>0</v>
      </c>
      <c r="H2565" s="124">
        <f>Nonpt_src_summary!J2565</f>
        <v>0</v>
      </c>
      <c r="I2565" s="124">
        <f>Nonpt_src_summary!K2565</f>
        <v>0</v>
      </c>
      <c r="J2565" s="124">
        <f>Nonpt_src_summary!L2565</f>
        <v>0</v>
      </c>
      <c r="K2565" s="125">
        <f>Nonpt_src_summary!M2565</f>
        <v>0</v>
      </c>
    </row>
    <row r="2566" spans="1:11">
      <c r="A2566" s="31" t="s">
        <v>151</v>
      </c>
      <c r="B2566" s="31" t="str">
        <f>Nonpt_src_summary!B2566</f>
        <v>Non-tribal</v>
      </c>
      <c r="C2566" s="31">
        <f>Nonpt_src_summary!E2566</f>
        <v>38</v>
      </c>
      <c r="D2566" s="31" t="str">
        <f>Nonpt_src_summary!F2566</f>
        <v>38007</v>
      </c>
      <c r="E2566" s="31" t="str">
        <f>Nonpt_src_summary!G2566</f>
        <v>2310021603</v>
      </c>
      <c r="F2566" s="31" t="str">
        <f>Nonpt_src_summary!H2566</f>
        <v>Blowdowns</v>
      </c>
      <c r="G2566" s="160">
        <f>Nonpt_src_summary!I2566</f>
        <v>6.4696000000000005E-5</v>
      </c>
      <c r="H2566" s="124">
        <f>Nonpt_src_summary!J2566</f>
        <v>3.91049E-3</v>
      </c>
      <c r="I2566" s="124">
        <f>Nonpt_src_summary!K2566</f>
        <v>3.4196399999999999E-4</v>
      </c>
      <c r="J2566" s="124">
        <f>Nonpt_src_summary!L2566</f>
        <v>0</v>
      </c>
      <c r="K2566" s="125">
        <f>Nonpt_src_summary!M2566</f>
        <v>0</v>
      </c>
    </row>
    <row r="2567" spans="1:11">
      <c r="A2567" s="31" t="s">
        <v>151</v>
      </c>
      <c r="B2567" s="31" t="str">
        <f>Nonpt_src_summary!B2567</f>
        <v>Non-tribal</v>
      </c>
      <c r="C2567" s="31">
        <f>Nonpt_src_summary!E2567</f>
        <v>38</v>
      </c>
      <c r="D2567" s="31" t="str">
        <f>Nonpt_src_summary!F2567</f>
        <v>38007</v>
      </c>
      <c r="E2567" s="31" t="str">
        <f>Nonpt_src_summary!G2567</f>
        <v>2310023603</v>
      </c>
      <c r="F2567" s="31" t="str">
        <f>Nonpt_src_summary!H2567</f>
        <v>Blowdowns</v>
      </c>
      <c r="G2567" s="160">
        <f>Nonpt_src_summary!I2567</f>
        <v>0</v>
      </c>
      <c r="H2567" s="124">
        <f>Nonpt_src_summary!J2567</f>
        <v>0</v>
      </c>
      <c r="I2567" s="124">
        <f>Nonpt_src_summary!K2567</f>
        <v>0</v>
      </c>
      <c r="J2567" s="124">
        <f>Nonpt_src_summary!L2567</f>
        <v>0</v>
      </c>
      <c r="K2567" s="125">
        <f>Nonpt_src_summary!M2567</f>
        <v>0</v>
      </c>
    </row>
    <row r="2568" spans="1:11">
      <c r="A2568" s="31" t="s">
        <v>151</v>
      </c>
      <c r="B2568" s="31" t="str">
        <f>Nonpt_src_summary!B2568</f>
        <v>Non-tribal</v>
      </c>
      <c r="C2568" s="31">
        <f>Nonpt_src_summary!E2568</f>
        <v>38</v>
      </c>
      <c r="D2568" s="31" t="str">
        <f>Nonpt_src_summary!F2568</f>
        <v>38009</v>
      </c>
      <c r="E2568" s="31" t="str">
        <f>Nonpt_src_summary!G2568</f>
        <v>2310021603</v>
      </c>
      <c r="F2568" s="31" t="str">
        <f>Nonpt_src_summary!H2568</f>
        <v>Blowdowns</v>
      </c>
      <c r="G2568" s="160">
        <f>Nonpt_src_summary!I2568</f>
        <v>0</v>
      </c>
      <c r="H2568" s="124">
        <f>Nonpt_src_summary!J2568</f>
        <v>0</v>
      </c>
      <c r="I2568" s="124">
        <f>Nonpt_src_summary!K2568</f>
        <v>0</v>
      </c>
      <c r="J2568" s="124">
        <f>Nonpt_src_summary!L2568</f>
        <v>0</v>
      </c>
      <c r="K2568" s="125">
        <f>Nonpt_src_summary!M2568</f>
        <v>0</v>
      </c>
    </row>
    <row r="2569" spans="1:11">
      <c r="A2569" s="31" t="s">
        <v>151</v>
      </c>
      <c r="B2569" s="31" t="str">
        <f>Nonpt_src_summary!B2569</f>
        <v>Non-tribal</v>
      </c>
      <c r="C2569" s="31">
        <f>Nonpt_src_summary!E2569</f>
        <v>38</v>
      </c>
      <c r="D2569" s="31" t="str">
        <f>Nonpt_src_summary!F2569</f>
        <v>38009</v>
      </c>
      <c r="E2569" s="31" t="str">
        <f>Nonpt_src_summary!G2569</f>
        <v>2310023603</v>
      </c>
      <c r="F2569" s="31" t="str">
        <f>Nonpt_src_summary!H2569</f>
        <v>Blowdowns</v>
      </c>
      <c r="G2569" s="160">
        <f>Nonpt_src_summary!I2569</f>
        <v>0</v>
      </c>
      <c r="H2569" s="124">
        <f>Nonpt_src_summary!J2569</f>
        <v>0</v>
      </c>
      <c r="I2569" s="124">
        <f>Nonpt_src_summary!K2569</f>
        <v>0</v>
      </c>
      <c r="J2569" s="124">
        <f>Nonpt_src_summary!L2569</f>
        <v>0</v>
      </c>
      <c r="K2569" s="125">
        <f>Nonpt_src_summary!M2569</f>
        <v>0</v>
      </c>
    </row>
    <row r="2570" spans="1:11">
      <c r="A2570" s="31" t="s">
        <v>151</v>
      </c>
      <c r="B2570" s="31" t="str">
        <f>Nonpt_src_summary!B2570</f>
        <v>Non-tribal</v>
      </c>
      <c r="C2570" s="31">
        <f>Nonpt_src_summary!E2570</f>
        <v>38</v>
      </c>
      <c r="D2570" s="31" t="str">
        <f>Nonpt_src_summary!F2570</f>
        <v>38011</v>
      </c>
      <c r="E2570" s="31" t="str">
        <f>Nonpt_src_summary!G2570</f>
        <v>2310021603</v>
      </c>
      <c r="F2570" s="31" t="str">
        <f>Nonpt_src_summary!H2570</f>
        <v>Blowdowns</v>
      </c>
      <c r="G2570" s="160">
        <f>Nonpt_src_summary!I2570</f>
        <v>5.0462900000000002E-3</v>
      </c>
      <c r="H2570" s="124">
        <f>Nonpt_src_summary!J2570</f>
        <v>0.30501800000000001</v>
      </c>
      <c r="I2570" s="124">
        <f>Nonpt_src_summary!K2570</f>
        <v>2.6673200000000001E-2</v>
      </c>
      <c r="J2570" s="124">
        <f>Nonpt_src_summary!L2570</f>
        <v>0</v>
      </c>
      <c r="K2570" s="125">
        <f>Nonpt_src_summary!M2570</f>
        <v>0</v>
      </c>
    </row>
    <row r="2571" spans="1:11">
      <c r="A2571" s="31" t="s">
        <v>151</v>
      </c>
      <c r="B2571" s="31" t="str">
        <f>Nonpt_src_summary!B2571</f>
        <v>Non-tribal</v>
      </c>
      <c r="C2571" s="31">
        <f>Nonpt_src_summary!E2571</f>
        <v>38</v>
      </c>
      <c r="D2571" s="31" t="str">
        <f>Nonpt_src_summary!F2571</f>
        <v>38011</v>
      </c>
      <c r="E2571" s="31" t="str">
        <f>Nonpt_src_summary!G2571</f>
        <v>2310023603</v>
      </c>
      <c r="F2571" s="31" t="str">
        <f>Nonpt_src_summary!H2571</f>
        <v>Blowdowns</v>
      </c>
      <c r="G2571" s="160">
        <f>Nonpt_src_summary!I2571</f>
        <v>0</v>
      </c>
      <c r="H2571" s="124">
        <f>Nonpt_src_summary!J2571</f>
        <v>0</v>
      </c>
      <c r="I2571" s="124">
        <f>Nonpt_src_summary!K2571</f>
        <v>0</v>
      </c>
      <c r="J2571" s="124">
        <f>Nonpt_src_summary!L2571</f>
        <v>0</v>
      </c>
      <c r="K2571" s="125">
        <f>Nonpt_src_summary!M2571</f>
        <v>0</v>
      </c>
    </row>
    <row r="2572" spans="1:11">
      <c r="A2572" s="31" t="s">
        <v>151</v>
      </c>
      <c r="B2572" s="31" t="str">
        <f>Nonpt_src_summary!B2572</f>
        <v>Non-tribal</v>
      </c>
      <c r="C2572" s="31">
        <f>Nonpt_src_summary!E2572</f>
        <v>38</v>
      </c>
      <c r="D2572" s="31" t="str">
        <f>Nonpt_src_summary!F2572</f>
        <v>38013</v>
      </c>
      <c r="E2572" s="31" t="str">
        <f>Nonpt_src_summary!G2572</f>
        <v>2310021603</v>
      </c>
      <c r="F2572" s="31" t="str">
        <f>Nonpt_src_summary!H2572</f>
        <v>Blowdowns</v>
      </c>
      <c r="G2572" s="160">
        <f>Nonpt_src_summary!I2572</f>
        <v>9.7044000000000001E-5</v>
      </c>
      <c r="H2572" s="124">
        <f>Nonpt_src_summary!J2572</f>
        <v>5.8657300000000004E-3</v>
      </c>
      <c r="I2572" s="124">
        <f>Nonpt_src_summary!K2572</f>
        <v>5.1294700000000003E-4</v>
      </c>
      <c r="J2572" s="124">
        <f>Nonpt_src_summary!L2572</f>
        <v>0</v>
      </c>
      <c r="K2572" s="125">
        <f>Nonpt_src_summary!M2572</f>
        <v>0</v>
      </c>
    </row>
    <row r="2573" spans="1:11">
      <c r="A2573" s="31" t="s">
        <v>151</v>
      </c>
      <c r="B2573" s="31" t="str">
        <f>Nonpt_src_summary!B2573</f>
        <v>Non-tribal</v>
      </c>
      <c r="C2573" s="31">
        <f>Nonpt_src_summary!E2573</f>
        <v>38</v>
      </c>
      <c r="D2573" s="31" t="str">
        <f>Nonpt_src_summary!F2573</f>
        <v>38013</v>
      </c>
      <c r="E2573" s="31" t="str">
        <f>Nonpt_src_summary!G2573</f>
        <v>2310023603</v>
      </c>
      <c r="F2573" s="31" t="str">
        <f>Nonpt_src_summary!H2573</f>
        <v>Blowdowns</v>
      </c>
      <c r="G2573" s="160">
        <f>Nonpt_src_summary!I2573</f>
        <v>0</v>
      </c>
      <c r="H2573" s="124">
        <f>Nonpt_src_summary!J2573</f>
        <v>0</v>
      </c>
      <c r="I2573" s="124">
        <f>Nonpt_src_summary!K2573</f>
        <v>0</v>
      </c>
      <c r="J2573" s="124">
        <f>Nonpt_src_summary!L2573</f>
        <v>0</v>
      </c>
      <c r="K2573" s="125">
        <f>Nonpt_src_summary!M2573</f>
        <v>0</v>
      </c>
    </row>
    <row r="2574" spans="1:11">
      <c r="A2574" s="31" t="s">
        <v>151</v>
      </c>
      <c r="B2574" s="31" t="str">
        <f>Nonpt_src_summary!B2574</f>
        <v>Non-tribal</v>
      </c>
      <c r="C2574" s="31">
        <f>Nonpt_src_summary!E2574</f>
        <v>30</v>
      </c>
      <c r="D2574" s="31" t="str">
        <f>Nonpt_src_summary!F2574</f>
        <v>30019</v>
      </c>
      <c r="E2574" s="31" t="str">
        <f>Nonpt_src_summary!G2574</f>
        <v>2310021603</v>
      </c>
      <c r="F2574" s="31" t="str">
        <f>Nonpt_src_summary!H2574</f>
        <v>Blowdowns</v>
      </c>
      <c r="G2574" s="160">
        <f>Nonpt_src_summary!I2574</f>
        <v>0</v>
      </c>
      <c r="H2574" s="124">
        <f>Nonpt_src_summary!J2574</f>
        <v>0</v>
      </c>
      <c r="I2574" s="124">
        <f>Nonpt_src_summary!K2574</f>
        <v>0</v>
      </c>
      <c r="J2574" s="124">
        <f>Nonpt_src_summary!L2574</f>
        <v>0</v>
      </c>
      <c r="K2574" s="125">
        <f>Nonpt_src_summary!M2574</f>
        <v>0</v>
      </c>
    </row>
    <row r="2575" spans="1:11">
      <c r="A2575" s="31" t="s">
        <v>151</v>
      </c>
      <c r="B2575" s="31" t="str">
        <f>Nonpt_src_summary!B2575</f>
        <v>Non-tribal</v>
      </c>
      <c r="C2575" s="31">
        <f>Nonpt_src_summary!E2575</f>
        <v>30</v>
      </c>
      <c r="D2575" s="31" t="str">
        <f>Nonpt_src_summary!F2575</f>
        <v>30019</v>
      </c>
      <c r="E2575" s="31" t="str">
        <f>Nonpt_src_summary!G2575</f>
        <v>2310023603</v>
      </c>
      <c r="F2575" s="31" t="str">
        <f>Nonpt_src_summary!H2575</f>
        <v>Blowdowns</v>
      </c>
      <c r="G2575" s="160">
        <f>Nonpt_src_summary!I2575</f>
        <v>0</v>
      </c>
      <c r="H2575" s="124">
        <f>Nonpt_src_summary!J2575</f>
        <v>0</v>
      </c>
      <c r="I2575" s="124">
        <f>Nonpt_src_summary!K2575</f>
        <v>0</v>
      </c>
      <c r="J2575" s="124">
        <f>Nonpt_src_summary!L2575</f>
        <v>0</v>
      </c>
      <c r="K2575" s="125">
        <f>Nonpt_src_summary!M2575</f>
        <v>0</v>
      </c>
    </row>
    <row r="2576" spans="1:11">
      <c r="A2576" s="31" t="s">
        <v>151</v>
      </c>
      <c r="B2576" s="31" t="str">
        <f>Nonpt_src_summary!B2576</f>
        <v>Non-tribal</v>
      </c>
      <c r="C2576" s="31">
        <f>Nonpt_src_summary!E2576</f>
        <v>30</v>
      </c>
      <c r="D2576" s="31" t="str">
        <f>Nonpt_src_summary!F2576</f>
        <v>30021</v>
      </c>
      <c r="E2576" s="31" t="str">
        <f>Nonpt_src_summary!G2576</f>
        <v>2310021603</v>
      </c>
      <c r="F2576" s="31" t="str">
        <f>Nonpt_src_summary!H2576</f>
        <v>Blowdowns</v>
      </c>
      <c r="G2576" s="160">
        <f>Nonpt_src_summary!I2576</f>
        <v>0</v>
      </c>
      <c r="H2576" s="124">
        <f>Nonpt_src_summary!J2576</f>
        <v>0</v>
      </c>
      <c r="I2576" s="124">
        <f>Nonpt_src_summary!K2576</f>
        <v>0</v>
      </c>
      <c r="J2576" s="124">
        <f>Nonpt_src_summary!L2576</f>
        <v>0</v>
      </c>
      <c r="K2576" s="125">
        <f>Nonpt_src_summary!M2576</f>
        <v>0</v>
      </c>
    </row>
    <row r="2577" spans="1:11">
      <c r="A2577" s="31" t="s">
        <v>151</v>
      </c>
      <c r="B2577" s="31" t="str">
        <f>Nonpt_src_summary!B2577</f>
        <v>Non-tribal</v>
      </c>
      <c r="C2577" s="31">
        <f>Nonpt_src_summary!E2577</f>
        <v>30</v>
      </c>
      <c r="D2577" s="31" t="str">
        <f>Nonpt_src_summary!F2577</f>
        <v>30021</v>
      </c>
      <c r="E2577" s="31" t="str">
        <f>Nonpt_src_summary!G2577</f>
        <v>2310023603</v>
      </c>
      <c r="F2577" s="31" t="str">
        <f>Nonpt_src_summary!H2577</f>
        <v>Blowdowns</v>
      </c>
      <c r="G2577" s="160">
        <f>Nonpt_src_summary!I2577</f>
        <v>0</v>
      </c>
      <c r="H2577" s="124">
        <f>Nonpt_src_summary!J2577</f>
        <v>0</v>
      </c>
      <c r="I2577" s="124">
        <f>Nonpt_src_summary!K2577</f>
        <v>0</v>
      </c>
      <c r="J2577" s="124">
        <f>Nonpt_src_summary!L2577</f>
        <v>0</v>
      </c>
      <c r="K2577" s="125">
        <f>Nonpt_src_summary!M2577</f>
        <v>0</v>
      </c>
    </row>
    <row r="2578" spans="1:11">
      <c r="A2578" s="31" t="s">
        <v>151</v>
      </c>
      <c r="B2578" s="31" t="str">
        <f>Nonpt_src_summary!B2578</f>
        <v>Non-tribal</v>
      </c>
      <c r="C2578" s="31">
        <f>Nonpt_src_summary!E2578</f>
        <v>38</v>
      </c>
      <c r="D2578" s="31" t="str">
        <f>Nonpt_src_summary!F2578</f>
        <v>38023</v>
      </c>
      <c r="E2578" s="31" t="str">
        <f>Nonpt_src_summary!G2578</f>
        <v>2310021603</v>
      </c>
      <c r="F2578" s="31" t="str">
        <f>Nonpt_src_summary!H2578</f>
        <v>Blowdowns</v>
      </c>
      <c r="G2578" s="160">
        <f>Nonpt_src_summary!I2578</f>
        <v>6.4696000000000005E-5</v>
      </c>
      <c r="H2578" s="124">
        <f>Nonpt_src_summary!J2578</f>
        <v>3.91049E-3</v>
      </c>
      <c r="I2578" s="124">
        <f>Nonpt_src_summary!K2578</f>
        <v>3.4196399999999999E-4</v>
      </c>
      <c r="J2578" s="124">
        <f>Nonpt_src_summary!L2578</f>
        <v>0</v>
      </c>
      <c r="K2578" s="125">
        <f>Nonpt_src_summary!M2578</f>
        <v>0</v>
      </c>
    </row>
    <row r="2579" spans="1:11">
      <c r="A2579" s="31" t="s">
        <v>151</v>
      </c>
      <c r="B2579" s="31" t="str">
        <f>Nonpt_src_summary!B2579</f>
        <v>Non-tribal</v>
      </c>
      <c r="C2579" s="31">
        <f>Nonpt_src_summary!E2579</f>
        <v>38</v>
      </c>
      <c r="D2579" s="31" t="str">
        <f>Nonpt_src_summary!F2579</f>
        <v>38023</v>
      </c>
      <c r="E2579" s="31" t="str">
        <f>Nonpt_src_summary!G2579</f>
        <v>2310023603</v>
      </c>
      <c r="F2579" s="31" t="str">
        <f>Nonpt_src_summary!H2579</f>
        <v>Blowdowns</v>
      </c>
      <c r="G2579" s="160">
        <f>Nonpt_src_summary!I2579</f>
        <v>0</v>
      </c>
      <c r="H2579" s="124">
        <f>Nonpt_src_summary!J2579</f>
        <v>0</v>
      </c>
      <c r="I2579" s="124">
        <f>Nonpt_src_summary!K2579</f>
        <v>0</v>
      </c>
      <c r="J2579" s="124">
        <f>Nonpt_src_summary!L2579</f>
        <v>0</v>
      </c>
      <c r="K2579" s="125">
        <f>Nonpt_src_summary!M2579</f>
        <v>0</v>
      </c>
    </row>
    <row r="2580" spans="1:11">
      <c r="A2580" s="31" t="s">
        <v>151</v>
      </c>
      <c r="B2580" s="31" t="str">
        <f>Nonpt_src_summary!B2580</f>
        <v>Non-tribal</v>
      </c>
      <c r="C2580" s="31">
        <f>Nonpt_src_summary!E2580</f>
        <v>38</v>
      </c>
      <c r="D2580" s="31" t="str">
        <f>Nonpt_src_summary!F2580</f>
        <v>38025</v>
      </c>
      <c r="E2580" s="31" t="str">
        <f>Nonpt_src_summary!G2580</f>
        <v>2310021603</v>
      </c>
      <c r="F2580" s="31" t="str">
        <f>Nonpt_src_summary!H2580</f>
        <v>Blowdowns</v>
      </c>
      <c r="G2580" s="160">
        <f>Nonpt_src_summary!I2580</f>
        <v>0</v>
      </c>
      <c r="H2580" s="124">
        <f>Nonpt_src_summary!J2580</f>
        <v>0</v>
      </c>
      <c r="I2580" s="124">
        <f>Nonpt_src_summary!K2580</f>
        <v>0</v>
      </c>
      <c r="J2580" s="124">
        <f>Nonpt_src_summary!L2580</f>
        <v>0</v>
      </c>
      <c r="K2580" s="125">
        <f>Nonpt_src_summary!M2580</f>
        <v>0</v>
      </c>
    </row>
    <row r="2581" spans="1:11">
      <c r="A2581" s="31" t="s">
        <v>151</v>
      </c>
      <c r="B2581" s="31" t="str">
        <f>Nonpt_src_summary!B2581</f>
        <v>Non-tribal</v>
      </c>
      <c r="C2581" s="31">
        <f>Nonpt_src_summary!E2581</f>
        <v>38</v>
      </c>
      <c r="D2581" s="31" t="str">
        <f>Nonpt_src_summary!F2581</f>
        <v>38025</v>
      </c>
      <c r="E2581" s="31" t="str">
        <f>Nonpt_src_summary!G2581</f>
        <v>2310023603</v>
      </c>
      <c r="F2581" s="31" t="str">
        <f>Nonpt_src_summary!H2581</f>
        <v>Blowdowns</v>
      </c>
      <c r="G2581" s="160">
        <f>Nonpt_src_summary!I2581</f>
        <v>0</v>
      </c>
      <c r="H2581" s="124">
        <f>Nonpt_src_summary!J2581</f>
        <v>0</v>
      </c>
      <c r="I2581" s="124">
        <f>Nonpt_src_summary!K2581</f>
        <v>0</v>
      </c>
      <c r="J2581" s="124">
        <f>Nonpt_src_summary!L2581</f>
        <v>0</v>
      </c>
      <c r="K2581" s="125">
        <f>Nonpt_src_summary!M2581</f>
        <v>0</v>
      </c>
    </row>
    <row r="2582" spans="1:11">
      <c r="A2582" s="31" t="s">
        <v>151</v>
      </c>
      <c r="B2582" s="31" t="str">
        <f>Nonpt_src_summary!B2582</f>
        <v>Non-tribal</v>
      </c>
      <c r="C2582" s="31">
        <f>Nonpt_src_summary!E2582</f>
        <v>30</v>
      </c>
      <c r="D2582" s="31" t="str">
        <f>Nonpt_src_summary!F2582</f>
        <v>30025</v>
      </c>
      <c r="E2582" s="31" t="str">
        <f>Nonpt_src_summary!G2582</f>
        <v>2310021603</v>
      </c>
      <c r="F2582" s="31" t="str">
        <f>Nonpt_src_summary!H2582</f>
        <v>Blowdowns</v>
      </c>
      <c r="G2582" s="160">
        <f>Nonpt_src_summary!I2582</f>
        <v>2.6169499999999998E-2</v>
      </c>
      <c r="H2582" s="124">
        <f>Nonpt_src_summary!J2582</f>
        <v>1.58179</v>
      </c>
      <c r="I2582" s="124">
        <f>Nonpt_src_summary!K2582</f>
        <v>0.138325</v>
      </c>
      <c r="J2582" s="124">
        <f>Nonpt_src_summary!L2582</f>
        <v>0</v>
      </c>
      <c r="K2582" s="125">
        <f>Nonpt_src_summary!M2582</f>
        <v>0</v>
      </c>
    </row>
    <row r="2583" spans="1:11">
      <c r="A2583" s="31" t="s">
        <v>151</v>
      </c>
      <c r="B2583" s="31" t="str">
        <f>Nonpt_src_summary!B2583</f>
        <v>Non-tribal</v>
      </c>
      <c r="C2583" s="31">
        <f>Nonpt_src_summary!E2583</f>
        <v>30</v>
      </c>
      <c r="D2583" s="31" t="str">
        <f>Nonpt_src_summary!F2583</f>
        <v>30025</v>
      </c>
      <c r="E2583" s="31" t="str">
        <f>Nonpt_src_summary!G2583</f>
        <v>2310023603</v>
      </c>
      <c r="F2583" s="31" t="str">
        <f>Nonpt_src_summary!H2583</f>
        <v>Blowdowns</v>
      </c>
      <c r="G2583" s="160">
        <f>Nonpt_src_summary!I2583</f>
        <v>0</v>
      </c>
      <c r="H2583" s="124">
        <f>Nonpt_src_summary!J2583</f>
        <v>0</v>
      </c>
      <c r="I2583" s="124">
        <f>Nonpt_src_summary!K2583</f>
        <v>0</v>
      </c>
      <c r="J2583" s="124">
        <f>Nonpt_src_summary!L2583</f>
        <v>0</v>
      </c>
      <c r="K2583" s="125">
        <f>Nonpt_src_summary!M2583</f>
        <v>0</v>
      </c>
    </row>
    <row r="2584" spans="1:11">
      <c r="A2584" s="31" t="s">
        <v>151</v>
      </c>
      <c r="B2584" s="31" t="str">
        <f>Nonpt_src_summary!B2584</f>
        <v>Non-tribal</v>
      </c>
      <c r="C2584" s="31">
        <f>Nonpt_src_summary!E2584</f>
        <v>30</v>
      </c>
      <c r="D2584" s="31" t="str">
        <f>Nonpt_src_summary!F2584</f>
        <v>30033</v>
      </c>
      <c r="E2584" s="31" t="str">
        <f>Nonpt_src_summary!G2584</f>
        <v>2310021603</v>
      </c>
      <c r="F2584" s="31" t="str">
        <f>Nonpt_src_summary!H2584</f>
        <v>Blowdowns</v>
      </c>
      <c r="G2584" s="160">
        <f>Nonpt_src_summary!I2584</f>
        <v>0</v>
      </c>
      <c r="H2584" s="124">
        <f>Nonpt_src_summary!J2584</f>
        <v>0</v>
      </c>
      <c r="I2584" s="124">
        <f>Nonpt_src_summary!K2584</f>
        <v>0</v>
      </c>
      <c r="J2584" s="124">
        <f>Nonpt_src_summary!L2584</f>
        <v>0</v>
      </c>
      <c r="K2584" s="125">
        <f>Nonpt_src_summary!M2584</f>
        <v>0</v>
      </c>
    </row>
    <row r="2585" spans="1:11">
      <c r="A2585" s="31" t="s">
        <v>151</v>
      </c>
      <c r="B2585" s="31" t="str">
        <f>Nonpt_src_summary!B2585</f>
        <v>Non-tribal</v>
      </c>
      <c r="C2585" s="31">
        <f>Nonpt_src_summary!E2585</f>
        <v>30</v>
      </c>
      <c r="D2585" s="31" t="str">
        <f>Nonpt_src_summary!F2585</f>
        <v>30033</v>
      </c>
      <c r="E2585" s="31" t="str">
        <f>Nonpt_src_summary!G2585</f>
        <v>2310023603</v>
      </c>
      <c r="F2585" s="31" t="str">
        <f>Nonpt_src_summary!H2585</f>
        <v>Blowdowns</v>
      </c>
      <c r="G2585" s="160">
        <f>Nonpt_src_summary!I2585</f>
        <v>0</v>
      </c>
      <c r="H2585" s="124">
        <f>Nonpt_src_summary!J2585</f>
        <v>0</v>
      </c>
      <c r="I2585" s="124">
        <f>Nonpt_src_summary!K2585</f>
        <v>0</v>
      </c>
      <c r="J2585" s="124">
        <f>Nonpt_src_summary!L2585</f>
        <v>0</v>
      </c>
      <c r="K2585" s="125">
        <f>Nonpt_src_summary!M2585</f>
        <v>0</v>
      </c>
    </row>
    <row r="2586" spans="1:11">
      <c r="A2586" s="31" t="s">
        <v>151</v>
      </c>
      <c r="B2586" s="31" t="str">
        <f>Nonpt_src_summary!B2586</f>
        <v>Non-tribal</v>
      </c>
      <c r="C2586" s="31">
        <f>Nonpt_src_summary!E2586</f>
        <v>38</v>
      </c>
      <c r="D2586" s="31" t="str">
        <f>Nonpt_src_summary!F2586</f>
        <v>38033</v>
      </c>
      <c r="E2586" s="31" t="str">
        <f>Nonpt_src_summary!G2586</f>
        <v>2310021603</v>
      </c>
      <c r="F2586" s="31" t="str">
        <f>Nonpt_src_summary!H2586</f>
        <v>Blowdowns</v>
      </c>
      <c r="G2586" s="160">
        <f>Nonpt_src_summary!I2586</f>
        <v>0</v>
      </c>
      <c r="H2586" s="124">
        <f>Nonpt_src_summary!J2586</f>
        <v>0</v>
      </c>
      <c r="I2586" s="124">
        <f>Nonpt_src_summary!K2586</f>
        <v>0</v>
      </c>
      <c r="J2586" s="124">
        <f>Nonpt_src_summary!L2586</f>
        <v>0</v>
      </c>
      <c r="K2586" s="125">
        <f>Nonpt_src_summary!M2586</f>
        <v>0</v>
      </c>
    </row>
    <row r="2587" spans="1:11">
      <c r="A2587" s="31" t="s">
        <v>151</v>
      </c>
      <c r="B2587" s="31" t="str">
        <f>Nonpt_src_summary!B2587</f>
        <v>Non-tribal</v>
      </c>
      <c r="C2587" s="31">
        <f>Nonpt_src_summary!E2587</f>
        <v>38</v>
      </c>
      <c r="D2587" s="31" t="str">
        <f>Nonpt_src_summary!F2587</f>
        <v>38033</v>
      </c>
      <c r="E2587" s="31" t="str">
        <f>Nonpt_src_summary!G2587</f>
        <v>2310023603</v>
      </c>
      <c r="F2587" s="31" t="str">
        <f>Nonpt_src_summary!H2587</f>
        <v>Blowdowns</v>
      </c>
      <c r="G2587" s="160">
        <f>Nonpt_src_summary!I2587</f>
        <v>0</v>
      </c>
      <c r="H2587" s="124">
        <f>Nonpt_src_summary!J2587</f>
        <v>0</v>
      </c>
      <c r="I2587" s="124">
        <f>Nonpt_src_summary!K2587</f>
        <v>0</v>
      </c>
      <c r="J2587" s="124">
        <f>Nonpt_src_summary!L2587</f>
        <v>0</v>
      </c>
      <c r="K2587" s="125">
        <f>Nonpt_src_summary!M2587</f>
        <v>0</v>
      </c>
    </row>
    <row r="2588" spans="1:11">
      <c r="A2588" s="31" t="s">
        <v>151</v>
      </c>
      <c r="B2588" s="31" t="str">
        <f>Nonpt_src_summary!B2588</f>
        <v>Non-tribal</v>
      </c>
      <c r="C2588" s="31">
        <f>Nonpt_src_summary!E2588</f>
        <v>46</v>
      </c>
      <c r="D2588" s="31" t="str">
        <f>Nonpt_src_summary!F2588</f>
        <v>46063</v>
      </c>
      <c r="E2588" s="31" t="str">
        <f>Nonpt_src_summary!G2588</f>
        <v>2310021603</v>
      </c>
      <c r="F2588" s="31" t="str">
        <f>Nonpt_src_summary!H2588</f>
        <v>Blowdowns</v>
      </c>
      <c r="G2588" s="160">
        <f>Nonpt_src_summary!I2588</f>
        <v>2.1349699999999999E-3</v>
      </c>
      <c r="H2588" s="124">
        <f>Nonpt_src_summary!J2588</f>
        <v>0.12904599999999999</v>
      </c>
      <c r="I2588" s="124">
        <f>Nonpt_src_summary!K2588</f>
        <v>1.1284799999999999E-2</v>
      </c>
      <c r="J2588" s="124">
        <f>Nonpt_src_summary!L2588</f>
        <v>0</v>
      </c>
      <c r="K2588" s="125">
        <f>Nonpt_src_summary!M2588</f>
        <v>0</v>
      </c>
    </row>
    <row r="2589" spans="1:11">
      <c r="A2589" s="31" t="s">
        <v>151</v>
      </c>
      <c r="B2589" s="31" t="str">
        <f>Nonpt_src_summary!B2589</f>
        <v>Non-tribal</v>
      </c>
      <c r="C2589" s="31">
        <f>Nonpt_src_summary!E2589</f>
        <v>46</v>
      </c>
      <c r="D2589" s="31" t="str">
        <f>Nonpt_src_summary!F2589</f>
        <v>46063</v>
      </c>
      <c r="E2589" s="31" t="str">
        <f>Nonpt_src_summary!G2589</f>
        <v>2310023603</v>
      </c>
      <c r="F2589" s="31" t="str">
        <f>Nonpt_src_summary!H2589</f>
        <v>Blowdowns</v>
      </c>
      <c r="G2589" s="160">
        <f>Nonpt_src_summary!I2589</f>
        <v>0</v>
      </c>
      <c r="H2589" s="124">
        <f>Nonpt_src_summary!J2589</f>
        <v>0</v>
      </c>
      <c r="I2589" s="124">
        <f>Nonpt_src_summary!K2589</f>
        <v>0</v>
      </c>
      <c r="J2589" s="124">
        <f>Nonpt_src_summary!L2589</f>
        <v>0</v>
      </c>
      <c r="K2589" s="125">
        <f>Nonpt_src_summary!M2589</f>
        <v>0</v>
      </c>
    </row>
    <row r="2590" spans="1:11">
      <c r="A2590" s="31" t="s">
        <v>151</v>
      </c>
      <c r="B2590" s="31" t="str">
        <f>Nonpt_src_summary!B2590</f>
        <v>Non-tribal</v>
      </c>
      <c r="C2590" s="31">
        <f>Nonpt_src_summary!E2590</f>
        <v>30</v>
      </c>
      <c r="D2590" s="31" t="str">
        <f>Nonpt_src_summary!F2590</f>
        <v>30055</v>
      </c>
      <c r="E2590" s="31" t="str">
        <f>Nonpt_src_summary!G2590</f>
        <v>2310021603</v>
      </c>
      <c r="F2590" s="31" t="str">
        <f>Nonpt_src_summary!H2590</f>
        <v>Blowdowns</v>
      </c>
      <c r="G2590" s="160">
        <f>Nonpt_src_summary!I2590</f>
        <v>0</v>
      </c>
      <c r="H2590" s="124">
        <f>Nonpt_src_summary!J2590</f>
        <v>0</v>
      </c>
      <c r="I2590" s="124">
        <f>Nonpt_src_summary!K2590</f>
        <v>0</v>
      </c>
      <c r="J2590" s="124">
        <f>Nonpt_src_summary!L2590</f>
        <v>0</v>
      </c>
      <c r="K2590" s="125">
        <f>Nonpt_src_summary!M2590</f>
        <v>0</v>
      </c>
    </row>
    <row r="2591" spans="1:11">
      <c r="A2591" s="31" t="s">
        <v>151</v>
      </c>
      <c r="B2591" s="31" t="str">
        <f>Nonpt_src_summary!B2591</f>
        <v>Non-tribal</v>
      </c>
      <c r="C2591" s="31">
        <f>Nonpt_src_summary!E2591</f>
        <v>30</v>
      </c>
      <c r="D2591" s="31" t="str">
        <f>Nonpt_src_summary!F2591</f>
        <v>30055</v>
      </c>
      <c r="E2591" s="31" t="str">
        <f>Nonpt_src_summary!G2591</f>
        <v>2310023603</v>
      </c>
      <c r="F2591" s="31" t="str">
        <f>Nonpt_src_summary!H2591</f>
        <v>Blowdowns</v>
      </c>
      <c r="G2591" s="160">
        <f>Nonpt_src_summary!I2591</f>
        <v>0</v>
      </c>
      <c r="H2591" s="124">
        <f>Nonpt_src_summary!J2591</f>
        <v>0</v>
      </c>
      <c r="I2591" s="124">
        <f>Nonpt_src_summary!K2591</f>
        <v>0</v>
      </c>
      <c r="J2591" s="124">
        <f>Nonpt_src_summary!L2591</f>
        <v>0</v>
      </c>
      <c r="K2591" s="125">
        <f>Nonpt_src_summary!M2591</f>
        <v>0</v>
      </c>
    </row>
    <row r="2592" spans="1:11">
      <c r="A2592" s="31" t="s">
        <v>151</v>
      </c>
      <c r="B2592" s="31" t="str">
        <f>Nonpt_src_summary!B2592</f>
        <v>Non-tribal</v>
      </c>
      <c r="C2592" s="31">
        <f>Nonpt_src_summary!E2592</f>
        <v>38</v>
      </c>
      <c r="D2592" s="31" t="str">
        <f>Nonpt_src_summary!F2592</f>
        <v>38049</v>
      </c>
      <c r="E2592" s="31" t="str">
        <f>Nonpt_src_summary!G2592</f>
        <v>2310021603</v>
      </c>
      <c r="F2592" s="31" t="str">
        <f>Nonpt_src_summary!H2592</f>
        <v>Blowdowns</v>
      </c>
      <c r="G2592" s="160">
        <f>Nonpt_src_summary!I2592</f>
        <v>0</v>
      </c>
      <c r="H2592" s="124">
        <f>Nonpt_src_summary!J2592</f>
        <v>0</v>
      </c>
      <c r="I2592" s="124">
        <f>Nonpt_src_summary!K2592</f>
        <v>0</v>
      </c>
      <c r="J2592" s="124">
        <f>Nonpt_src_summary!L2592</f>
        <v>0</v>
      </c>
      <c r="K2592" s="125">
        <f>Nonpt_src_summary!M2592</f>
        <v>0</v>
      </c>
    </row>
    <row r="2593" spans="1:11">
      <c r="A2593" s="31" t="s">
        <v>151</v>
      </c>
      <c r="B2593" s="31" t="str">
        <f>Nonpt_src_summary!B2593</f>
        <v>Non-tribal</v>
      </c>
      <c r="C2593" s="31">
        <f>Nonpt_src_summary!E2593</f>
        <v>38</v>
      </c>
      <c r="D2593" s="31" t="str">
        <f>Nonpt_src_summary!F2593</f>
        <v>38049</v>
      </c>
      <c r="E2593" s="31" t="str">
        <f>Nonpt_src_summary!G2593</f>
        <v>2310023603</v>
      </c>
      <c r="F2593" s="31" t="str">
        <f>Nonpt_src_summary!H2593</f>
        <v>Blowdowns</v>
      </c>
      <c r="G2593" s="160">
        <f>Nonpt_src_summary!I2593</f>
        <v>0</v>
      </c>
      <c r="H2593" s="124">
        <f>Nonpt_src_summary!J2593</f>
        <v>0</v>
      </c>
      <c r="I2593" s="124">
        <f>Nonpt_src_summary!K2593</f>
        <v>0</v>
      </c>
      <c r="J2593" s="124">
        <f>Nonpt_src_summary!L2593</f>
        <v>0</v>
      </c>
      <c r="K2593" s="125">
        <f>Nonpt_src_summary!M2593</f>
        <v>0</v>
      </c>
    </row>
    <row r="2594" spans="1:11">
      <c r="A2594" s="31" t="s">
        <v>151</v>
      </c>
      <c r="B2594" s="31" t="str">
        <f>Nonpt_src_summary!B2594</f>
        <v>Non-tribal</v>
      </c>
      <c r="C2594" s="31">
        <f>Nonpt_src_summary!E2594</f>
        <v>38</v>
      </c>
      <c r="D2594" s="31" t="str">
        <f>Nonpt_src_summary!F2594</f>
        <v>38053</v>
      </c>
      <c r="E2594" s="31" t="str">
        <f>Nonpt_src_summary!G2594</f>
        <v>2310021603</v>
      </c>
      <c r="F2594" s="31" t="str">
        <f>Nonpt_src_summary!H2594</f>
        <v>Blowdowns</v>
      </c>
      <c r="G2594" s="160">
        <f>Nonpt_src_summary!I2594</f>
        <v>2.9113199999999999E-4</v>
      </c>
      <c r="H2594" s="124">
        <f>Nonpt_src_summary!J2594</f>
        <v>1.75972E-2</v>
      </c>
      <c r="I2594" s="124">
        <f>Nonpt_src_summary!K2594</f>
        <v>1.5388400000000001E-3</v>
      </c>
      <c r="J2594" s="124">
        <f>Nonpt_src_summary!L2594</f>
        <v>0</v>
      </c>
      <c r="K2594" s="125">
        <f>Nonpt_src_summary!M2594</f>
        <v>0</v>
      </c>
    </row>
    <row r="2595" spans="1:11">
      <c r="A2595" s="31" t="s">
        <v>151</v>
      </c>
      <c r="B2595" s="31" t="str">
        <f>Nonpt_src_summary!B2595</f>
        <v>Non-tribal</v>
      </c>
      <c r="C2595" s="31">
        <f>Nonpt_src_summary!E2595</f>
        <v>38</v>
      </c>
      <c r="D2595" s="31" t="str">
        <f>Nonpt_src_summary!F2595</f>
        <v>38053</v>
      </c>
      <c r="E2595" s="31" t="str">
        <f>Nonpt_src_summary!G2595</f>
        <v>2310023603</v>
      </c>
      <c r="F2595" s="31" t="str">
        <f>Nonpt_src_summary!H2595</f>
        <v>Blowdowns</v>
      </c>
      <c r="G2595" s="160">
        <f>Nonpt_src_summary!I2595</f>
        <v>0</v>
      </c>
      <c r="H2595" s="124">
        <f>Nonpt_src_summary!J2595</f>
        <v>0</v>
      </c>
      <c r="I2595" s="124">
        <f>Nonpt_src_summary!K2595</f>
        <v>0</v>
      </c>
      <c r="J2595" s="124">
        <f>Nonpt_src_summary!L2595</f>
        <v>0</v>
      </c>
      <c r="K2595" s="125">
        <f>Nonpt_src_summary!M2595</f>
        <v>0</v>
      </c>
    </row>
    <row r="2596" spans="1:11">
      <c r="A2596" s="31" t="s">
        <v>151</v>
      </c>
      <c r="B2596" s="31" t="str">
        <f>Nonpt_src_summary!B2596</f>
        <v>Non-tribal</v>
      </c>
      <c r="C2596" s="31">
        <f>Nonpt_src_summary!E2596</f>
        <v>38</v>
      </c>
      <c r="D2596" s="31" t="str">
        <f>Nonpt_src_summary!F2596</f>
        <v>38055</v>
      </c>
      <c r="E2596" s="31" t="str">
        <f>Nonpt_src_summary!G2596</f>
        <v>2310021603</v>
      </c>
      <c r="F2596" s="31" t="str">
        <f>Nonpt_src_summary!H2596</f>
        <v>Blowdowns</v>
      </c>
      <c r="G2596" s="160">
        <f>Nonpt_src_summary!I2596</f>
        <v>0</v>
      </c>
      <c r="H2596" s="124">
        <f>Nonpt_src_summary!J2596</f>
        <v>0</v>
      </c>
      <c r="I2596" s="124">
        <f>Nonpt_src_summary!K2596</f>
        <v>0</v>
      </c>
      <c r="J2596" s="124">
        <f>Nonpt_src_summary!L2596</f>
        <v>0</v>
      </c>
      <c r="K2596" s="125">
        <f>Nonpt_src_summary!M2596</f>
        <v>0</v>
      </c>
    </row>
    <row r="2597" spans="1:11">
      <c r="A2597" s="31" t="s">
        <v>151</v>
      </c>
      <c r="B2597" s="31" t="str">
        <f>Nonpt_src_summary!B2597</f>
        <v>Non-tribal</v>
      </c>
      <c r="C2597" s="31">
        <f>Nonpt_src_summary!E2597</f>
        <v>38</v>
      </c>
      <c r="D2597" s="31" t="str">
        <f>Nonpt_src_summary!F2597</f>
        <v>38055</v>
      </c>
      <c r="E2597" s="31" t="str">
        <f>Nonpt_src_summary!G2597</f>
        <v>2310023603</v>
      </c>
      <c r="F2597" s="31" t="str">
        <f>Nonpt_src_summary!H2597</f>
        <v>Blowdowns</v>
      </c>
      <c r="G2597" s="160">
        <f>Nonpt_src_summary!I2597</f>
        <v>0</v>
      </c>
      <c r="H2597" s="124">
        <f>Nonpt_src_summary!J2597</f>
        <v>0</v>
      </c>
      <c r="I2597" s="124">
        <f>Nonpt_src_summary!K2597</f>
        <v>0</v>
      </c>
      <c r="J2597" s="124">
        <f>Nonpt_src_summary!L2597</f>
        <v>0</v>
      </c>
      <c r="K2597" s="125">
        <f>Nonpt_src_summary!M2597</f>
        <v>0</v>
      </c>
    </row>
    <row r="2598" spans="1:11">
      <c r="A2598" s="31" t="s">
        <v>151</v>
      </c>
      <c r="B2598" s="31" t="str">
        <f>Nonpt_src_summary!B2598</f>
        <v>Non-tribal</v>
      </c>
      <c r="C2598" s="31">
        <f>Nonpt_src_summary!E2598</f>
        <v>38</v>
      </c>
      <c r="D2598" s="31" t="str">
        <f>Nonpt_src_summary!F2598</f>
        <v>38061</v>
      </c>
      <c r="E2598" s="31" t="str">
        <f>Nonpt_src_summary!G2598</f>
        <v>2310021603</v>
      </c>
      <c r="F2598" s="31" t="str">
        <f>Nonpt_src_summary!H2598</f>
        <v>Blowdowns</v>
      </c>
      <c r="G2598" s="160">
        <f>Nonpt_src_summary!I2598</f>
        <v>0</v>
      </c>
      <c r="H2598" s="124">
        <f>Nonpt_src_summary!J2598</f>
        <v>0</v>
      </c>
      <c r="I2598" s="124">
        <f>Nonpt_src_summary!K2598</f>
        <v>0</v>
      </c>
      <c r="J2598" s="124">
        <f>Nonpt_src_summary!L2598</f>
        <v>0</v>
      </c>
      <c r="K2598" s="125">
        <f>Nonpt_src_summary!M2598</f>
        <v>0</v>
      </c>
    </row>
    <row r="2599" spans="1:11">
      <c r="A2599" s="31" t="s">
        <v>151</v>
      </c>
      <c r="B2599" s="31" t="str">
        <f>Nonpt_src_summary!B2599</f>
        <v>Non-tribal</v>
      </c>
      <c r="C2599" s="31">
        <f>Nonpt_src_summary!E2599</f>
        <v>38</v>
      </c>
      <c r="D2599" s="31" t="str">
        <f>Nonpt_src_summary!F2599</f>
        <v>38061</v>
      </c>
      <c r="E2599" s="31" t="str">
        <f>Nonpt_src_summary!G2599</f>
        <v>2310023603</v>
      </c>
      <c r="F2599" s="31" t="str">
        <f>Nonpt_src_summary!H2599</f>
        <v>Blowdowns</v>
      </c>
      <c r="G2599" s="160">
        <f>Nonpt_src_summary!I2599</f>
        <v>0</v>
      </c>
      <c r="H2599" s="124">
        <f>Nonpt_src_summary!J2599</f>
        <v>0</v>
      </c>
      <c r="I2599" s="124">
        <f>Nonpt_src_summary!K2599</f>
        <v>0</v>
      </c>
      <c r="J2599" s="124">
        <f>Nonpt_src_summary!L2599</f>
        <v>0</v>
      </c>
      <c r="K2599" s="125">
        <f>Nonpt_src_summary!M2599</f>
        <v>0</v>
      </c>
    </row>
    <row r="2600" spans="1:11">
      <c r="A2600" s="31" t="s">
        <v>151</v>
      </c>
      <c r="B2600" s="31" t="str">
        <f>Nonpt_src_summary!B2600</f>
        <v>Non-tribal</v>
      </c>
      <c r="C2600" s="31">
        <f>Nonpt_src_summary!E2600</f>
        <v>30</v>
      </c>
      <c r="D2600" s="31" t="str">
        <f>Nonpt_src_summary!F2600</f>
        <v>30071</v>
      </c>
      <c r="E2600" s="31" t="str">
        <f>Nonpt_src_summary!G2600</f>
        <v>2310021603</v>
      </c>
      <c r="F2600" s="31" t="str">
        <f>Nonpt_src_summary!H2600</f>
        <v>Blowdowns</v>
      </c>
      <c r="G2600" s="160">
        <f>Nonpt_src_summary!I2600</f>
        <v>0</v>
      </c>
      <c r="H2600" s="124">
        <f>Nonpt_src_summary!J2600</f>
        <v>74.812399999999997</v>
      </c>
      <c r="I2600" s="124">
        <f>Nonpt_src_summary!K2600</f>
        <v>0</v>
      </c>
      <c r="J2600" s="124">
        <f>Nonpt_src_summary!L2600</f>
        <v>0</v>
      </c>
      <c r="K2600" s="125">
        <f>Nonpt_src_summary!M2600</f>
        <v>0</v>
      </c>
    </row>
    <row r="2601" spans="1:11">
      <c r="A2601" s="31" t="s">
        <v>151</v>
      </c>
      <c r="B2601" s="31" t="str">
        <f>Nonpt_src_summary!B2601</f>
        <v>Non-tribal</v>
      </c>
      <c r="C2601" s="31">
        <f>Nonpt_src_summary!E2601</f>
        <v>30</v>
      </c>
      <c r="D2601" s="31" t="str">
        <f>Nonpt_src_summary!F2601</f>
        <v>30071</v>
      </c>
      <c r="E2601" s="31" t="str">
        <f>Nonpt_src_summary!G2601</f>
        <v>2310023603</v>
      </c>
      <c r="F2601" s="31" t="str">
        <f>Nonpt_src_summary!H2601</f>
        <v>Blowdowns</v>
      </c>
      <c r="G2601" s="160">
        <f>Nonpt_src_summary!I2601</f>
        <v>0</v>
      </c>
      <c r="H2601" s="124">
        <f>Nonpt_src_summary!J2601</f>
        <v>0</v>
      </c>
      <c r="I2601" s="124">
        <f>Nonpt_src_summary!K2601</f>
        <v>0</v>
      </c>
      <c r="J2601" s="124">
        <f>Nonpt_src_summary!L2601</f>
        <v>0</v>
      </c>
      <c r="K2601" s="125">
        <f>Nonpt_src_summary!M2601</f>
        <v>0</v>
      </c>
    </row>
    <row r="2602" spans="1:11">
      <c r="A2602" s="31" t="s">
        <v>151</v>
      </c>
      <c r="B2602" s="31" t="str">
        <f>Nonpt_src_summary!B2602</f>
        <v>Non-tribal</v>
      </c>
      <c r="C2602" s="31">
        <f>Nonpt_src_summary!E2602</f>
        <v>30</v>
      </c>
      <c r="D2602" s="31" t="str">
        <f>Nonpt_src_summary!F2602</f>
        <v>30079</v>
      </c>
      <c r="E2602" s="31" t="str">
        <f>Nonpt_src_summary!G2602</f>
        <v>2310021603</v>
      </c>
      <c r="F2602" s="31" t="str">
        <f>Nonpt_src_summary!H2602</f>
        <v>Blowdowns</v>
      </c>
      <c r="G2602" s="160">
        <f>Nonpt_src_summary!I2602</f>
        <v>0</v>
      </c>
      <c r="H2602" s="124">
        <f>Nonpt_src_summary!J2602</f>
        <v>0</v>
      </c>
      <c r="I2602" s="124">
        <f>Nonpt_src_summary!K2602</f>
        <v>0</v>
      </c>
      <c r="J2602" s="124">
        <f>Nonpt_src_summary!L2602</f>
        <v>0</v>
      </c>
      <c r="K2602" s="125">
        <f>Nonpt_src_summary!M2602</f>
        <v>0</v>
      </c>
    </row>
    <row r="2603" spans="1:11">
      <c r="A2603" s="31" t="s">
        <v>151</v>
      </c>
      <c r="B2603" s="31" t="str">
        <f>Nonpt_src_summary!B2603</f>
        <v>Non-tribal</v>
      </c>
      <c r="C2603" s="31">
        <f>Nonpt_src_summary!E2603</f>
        <v>30</v>
      </c>
      <c r="D2603" s="31" t="str">
        <f>Nonpt_src_summary!F2603</f>
        <v>30079</v>
      </c>
      <c r="E2603" s="31" t="str">
        <f>Nonpt_src_summary!G2603</f>
        <v>2310023603</v>
      </c>
      <c r="F2603" s="31" t="str">
        <f>Nonpt_src_summary!H2603</f>
        <v>Blowdowns</v>
      </c>
      <c r="G2603" s="160">
        <f>Nonpt_src_summary!I2603</f>
        <v>0</v>
      </c>
      <c r="H2603" s="124">
        <f>Nonpt_src_summary!J2603</f>
        <v>0</v>
      </c>
      <c r="I2603" s="124">
        <f>Nonpt_src_summary!K2603</f>
        <v>0</v>
      </c>
      <c r="J2603" s="124">
        <f>Nonpt_src_summary!L2603</f>
        <v>0</v>
      </c>
      <c r="K2603" s="125">
        <f>Nonpt_src_summary!M2603</f>
        <v>0</v>
      </c>
    </row>
    <row r="2604" spans="1:11">
      <c r="A2604" s="31" t="s">
        <v>151</v>
      </c>
      <c r="B2604" s="31" t="str">
        <f>Nonpt_src_summary!B2604</f>
        <v>Non-tribal</v>
      </c>
      <c r="C2604" s="31">
        <f>Nonpt_src_summary!E2604</f>
        <v>38</v>
      </c>
      <c r="D2604" s="31" t="str">
        <f>Nonpt_src_summary!F2604</f>
        <v>38075</v>
      </c>
      <c r="E2604" s="31" t="str">
        <f>Nonpt_src_summary!G2604</f>
        <v>2310021603</v>
      </c>
      <c r="F2604" s="31" t="str">
        <f>Nonpt_src_summary!H2604</f>
        <v>Blowdowns</v>
      </c>
      <c r="G2604" s="160">
        <f>Nonpt_src_summary!I2604</f>
        <v>0</v>
      </c>
      <c r="H2604" s="124">
        <f>Nonpt_src_summary!J2604</f>
        <v>0</v>
      </c>
      <c r="I2604" s="124">
        <f>Nonpt_src_summary!K2604</f>
        <v>0</v>
      </c>
      <c r="J2604" s="124">
        <f>Nonpt_src_summary!L2604</f>
        <v>0</v>
      </c>
      <c r="K2604" s="125">
        <f>Nonpt_src_summary!M2604</f>
        <v>0</v>
      </c>
    </row>
    <row r="2605" spans="1:11">
      <c r="A2605" s="31" t="s">
        <v>151</v>
      </c>
      <c r="B2605" s="31" t="str">
        <f>Nonpt_src_summary!B2605</f>
        <v>Non-tribal</v>
      </c>
      <c r="C2605" s="31">
        <f>Nonpt_src_summary!E2605</f>
        <v>38</v>
      </c>
      <c r="D2605" s="31" t="str">
        <f>Nonpt_src_summary!F2605</f>
        <v>38075</v>
      </c>
      <c r="E2605" s="31" t="str">
        <f>Nonpt_src_summary!G2605</f>
        <v>2310023603</v>
      </c>
      <c r="F2605" s="31" t="str">
        <f>Nonpt_src_summary!H2605</f>
        <v>Blowdowns</v>
      </c>
      <c r="G2605" s="160">
        <f>Nonpt_src_summary!I2605</f>
        <v>0</v>
      </c>
      <c r="H2605" s="124">
        <f>Nonpt_src_summary!J2605</f>
        <v>0</v>
      </c>
      <c r="I2605" s="124">
        <f>Nonpt_src_summary!K2605</f>
        <v>0</v>
      </c>
      <c r="J2605" s="124">
        <f>Nonpt_src_summary!L2605</f>
        <v>0</v>
      </c>
      <c r="K2605" s="125">
        <f>Nonpt_src_summary!M2605</f>
        <v>0</v>
      </c>
    </row>
    <row r="2606" spans="1:11">
      <c r="A2606" s="31" t="s">
        <v>151</v>
      </c>
      <c r="B2606" s="31" t="str">
        <f>Nonpt_src_summary!B2606</f>
        <v>Non-tribal</v>
      </c>
      <c r="C2606" s="31">
        <f>Nonpt_src_summary!E2606</f>
        <v>30</v>
      </c>
      <c r="D2606" s="31" t="str">
        <f>Nonpt_src_summary!F2606</f>
        <v>30083</v>
      </c>
      <c r="E2606" s="31" t="str">
        <f>Nonpt_src_summary!G2606</f>
        <v>2310021603</v>
      </c>
      <c r="F2606" s="31" t="str">
        <f>Nonpt_src_summary!H2606</f>
        <v>Blowdowns</v>
      </c>
      <c r="G2606" s="160">
        <f>Nonpt_src_summary!I2606</f>
        <v>3.2348000000000003E-5</v>
      </c>
      <c r="H2606" s="124">
        <f>Nonpt_src_summary!J2606</f>
        <v>1.95524E-3</v>
      </c>
      <c r="I2606" s="124">
        <f>Nonpt_src_summary!K2606</f>
        <v>1.70982E-4</v>
      </c>
      <c r="J2606" s="124">
        <f>Nonpt_src_summary!L2606</f>
        <v>0</v>
      </c>
      <c r="K2606" s="125">
        <f>Nonpt_src_summary!M2606</f>
        <v>0</v>
      </c>
    </row>
    <row r="2607" spans="1:11">
      <c r="A2607" s="31" t="s">
        <v>151</v>
      </c>
      <c r="B2607" s="31" t="str">
        <f>Nonpt_src_summary!B2607</f>
        <v>Non-tribal</v>
      </c>
      <c r="C2607" s="31">
        <f>Nonpt_src_summary!E2607</f>
        <v>30</v>
      </c>
      <c r="D2607" s="31" t="str">
        <f>Nonpt_src_summary!F2607</f>
        <v>30083</v>
      </c>
      <c r="E2607" s="31" t="str">
        <f>Nonpt_src_summary!G2607</f>
        <v>2310023603</v>
      </c>
      <c r="F2607" s="31" t="str">
        <f>Nonpt_src_summary!H2607</f>
        <v>Blowdowns</v>
      </c>
      <c r="G2607" s="160">
        <f>Nonpt_src_summary!I2607</f>
        <v>0</v>
      </c>
      <c r="H2607" s="124">
        <f>Nonpt_src_summary!J2607</f>
        <v>0</v>
      </c>
      <c r="I2607" s="124">
        <f>Nonpt_src_summary!K2607</f>
        <v>0</v>
      </c>
      <c r="J2607" s="124">
        <f>Nonpt_src_summary!L2607</f>
        <v>0</v>
      </c>
      <c r="K2607" s="125">
        <f>Nonpt_src_summary!M2607</f>
        <v>0</v>
      </c>
    </row>
    <row r="2608" spans="1:11">
      <c r="A2608" s="31" t="s">
        <v>151</v>
      </c>
      <c r="B2608" s="31" t="str">
        <f>Nonpt_src_summary!B2608</f>
        <v>Non-tribal</v>
      </c>
      <c r="C2608" s="31">
        <f>Nonpt_src_summary!E2608</f>
        <v>30</v>
      </c>
      <c r="D2608" s="31" t="str">
        <f>Nonpt_src_summary!F2608</f>
        <v>30085</v>
      </c>
      <c r="E2608" s="31" t="str">
        <f>Nonpt_src_summary!G2608</f>
        <v>2310021603</v>
      </c>
      <c r="F2608" s="31" t="str">
        <f>Nonpt_src_summary!H2608</f>
        <v>Blowdowns</v>
      </c>
      <c r="G2608" s="160">
        <f>Nonpt_src_summary!I2608</f>
        <v>0</v>
      </c>
      <c r="H2608" s="124">
        <f>Nonpt_src_summary!J2608</f>
        <v>0</v>
      </c>
      <c r="I2608" s="124">
        <f>Nonpt_src_summary!K2608</f>
        <v>0</v>
      </c>
      <c r="J2608" s="124">
        <f>Nonpt_src_summary!L2608</f>
        <v>0</v>
      </c>
      <c r="K2608" s="125">
        <f>Nonpt_src_summary!M2608</f>
        <v>0</v>
      </c>
    </row>
    <row r="2609" spans="1:11">
      <c r="A2609" s="31" t="s">
        <v>151</v>
      </c>
      <c r="B2609" s="31" t="str">
        <f>Nonpt_src_summary!B2609</f>
        <v>Non-tribal</v>
      </c>
      <c r="C2609" s="31">
        <f>Nonpt_src_summary!E2609</f>
        <v>30</v>
      </c>
      <c r="D2609" s="31" t="str">
        <f>Nonpt_src_summary!F2609</f>
        <v>30085</v>
      </c>
      <c r="E2609" s="31" t="str">
        <f>Nonpt_src_summary!G2609</f>
        <v>2310023603</v>
      </c>
      <c r="F2609" s="31" t="str">
        <f>Nonpt_src_summary!H2609</f>
        <v>Blowdowns</v>
      </c>
      <c r="G2609" s="160">
        <f>Nonpt_src_summary!I2609</f>
        <v>0</v>
      </c>
      <c r="H2609" s="124">
        <f>Nonpt_src_summary!J2609</f>
        <v>0</v>
      </c>
      <c r="I2609" s="124">
        <f>Nonpt_src_summary!K2609</f>
        <v>0</v>
      </c>
      <c r="J2609" s="124">
        <f>Nonpt_src_summary!L2609</f>
        <v>0</v>
      </c>
      <c r="K2609" s="125">
        <f>Nonpt_src_summary!M2609</f>
        <v>0</v>
      </c>
    </row>
    <row r="2610" spans="1:11">
      <c r="A2610" s="31" t="s">
        <v>151</v>
      </c>
      <c r="B2610" s="31" t="str">
        <f>Nonpt_src_summary!B2610</f>
        <v>Non-tribal</v>
      </c>
      <c r="C2610" s="31">
        <f>Nonpt_src_summary!E2610</f>
        <v>30</v>
      </c>
      <c r="D2610" s="31" t="str">
        <f>Nonpt_src_summary!F2610</f>
        <v>30091</v>
      </c>
      <c r="E2610" s="31" t="str">
        <f>Nonpt_src_summary!G2610</f>
        <v>2310021603</v>
      </c>
      <c r="F2610" s="31" t="str">
        <f>Nonpt_src_summary!H2610</f>
        <v>Blowdowns</v>
      </c>
      <c r="G2610" s="160">
        <f>Nonpt_src_summary!I2610</f>
        <v>6.4004706071834645E-5</v>
      </c>
      <c r="H2610" s="124">
        <f>Nonpt_src_summary!J2610</f>
        <v>3.8687053766360926E-3</v>
      </c>
      <c r="I2610" s="124">
        <f>Nonpt_src_summary!K2610</f>
        <v>3.3831002391413476E-4</v>
      </c>
      <c r="J2610" s="124">
        <f>Nonpt_src_summary!L2610</f>
        <v>0</v>
      </c>
      <c r="K2610" s="125">
        <f>Nonpt_src_summary!M2610</f>
        <v>0</v>
      </c>
    </row>
    <row r="2611" spans="1:11">
      <c r="A2611" s="31" t="s">
        <v>151</v>
      </c>
      <c r="B2611" s="31" t="str">
        <f>Nonpt_src_summary!B2611</f>
        <v>Non-tribal</v>
      </c>
      <c r="C2611" s="31">
        <f>Nonpt_src_summary!E2611</f>
        <v>30</v>
      </c>
      <c r="D2611" s="31" t="str">
        <f>Nonpt_src_summary!F2611</f>
        <v>30091</v>
      </c>
      <c r="E2611" s="31" t="str">
        <f>Nonpt_src_summary!G2611</f>
        <v>2310023603</v>
      </c>
      <c r="F2611" s="31" t="str">
        <f>Nonpt_src_summary!H2611</f>
        <v>Blowdowns</v>
      </c>
      <c r="G2611" s="160">
        <f>Nonpt_src_summary!I2611</f>
        <v>0</v>
      </c>
      <c r="H2611" s="124">
        <f>Nonpt_src_summary!J2611</f>
        <v>0</v>
      </c>
      <c r="I2611" s="124">
        <f>Nonpt_src_summary!K2611</f>
        <v>0</v>
      </c>
      <c r="J2611" s="124">
        <f>Nonpt_src_summary!L2611</f>
        <v>0</v>
      </c>
      <c r="K2611" s="125">
        <f>Nonpt_src_summary!M2611</f>
        <v>0</v>
      </c>
    </row>
    <row r="2612" spans="1:11">
      <c r="A2612" s="31" t="s">
        <v>151</v>
      </c>
      <c r="B2612" s="31" t="str">
        <f>Nonpt_src_summary!B2612</f>
        <v>Non-tribal</v>
      </c>
      <c r="C2612" s="31">
        <f>Nonpt_src_summary!E2612</f>
        <v>38</v>
      </c>
      <c r="D2612" s="31" t="str">
        <f>Nonpt_src_summary!F2612</f>
        <v>38087</v>
      </c>
      <c r="E2612" s="31" t="str">
        <f>Nonpt_src_summary!G2612</f>
        <v>2310021603</v>
      </c>
      <c r="F2612" s="31" t="str">
        <f>Nonpt_src_summary!H2612</f>
        <v>Blowdowns</v>
      </c>
      <c r="G2612" s="160">
        <f>Nonpt_src_summary!I2612</f>
        <v>0</v>
      </c>
      <c r="H2612" s="124">
        <f>Nonpt_src_summary!J2612</f>
        <v>0</v>
      </c>
      <c r="I2612" s="124">
        <f>Nonpt_src_summary!K2612</f>
        <v>0</v>
      </c>
      <c r="J2612" s="124">
        <f>Nonpt_src_summary!L2612</f>
        <v>0</v>
      </c>
      <c r="K2612" s="125">
        <f>Nonpt_src_summary!M2612</f>
        <v>0</v>
      </c>
    </row>
    <row r="2613" spans="1:11">
      <c r="A2613" s="31" t="s">
        <v>151</v>
      </c>
      <c r="B2613" s="31" t="str">
        <f>Nonpt_src_summary!B2613</f>
        <v>Non-tribal</v>
      </c>
      <c r="C2613" s="31">
        <f>Nonpt_src_summary!E2613</f>
        <v>38</v>
      </c>
      <c r="D2613" s="31" t="str">
        <f>Nonpt_src_summary!F2613</f>
        <v>38087</v>
      </c>
      <c r="E2613" s="31" t="str">
        <f>Nonpt_src_summary!G2613</f>
        <v>2310023603</v>
      </c>
      <c r="F2613" s="31" t="str">
        <f>Nonpt_src_summary!H2613</f>
        <v>Blowdowns</v>
      </c>
      <c r="G2613" s="160">
        <f>Nonpt_src_summary!I2613</f>
        <v>0</v>
      </c>
      <c r="H2613" s="124">
        <f>Nonpt_src_summary!J2613</f>
        <v>0</v>
      </c>
      <c r="I2613" s="124">
        <f>Nonpt_src_summary!K2613</f>
        <v>0</v>
      </c>
      <c r="J2613" s="124">
        <f>Nonpt_src_summary!L2613</f>
        <v>0</v>
      </c>
      <c r="K2613" s="125">
        <f>Nonpt_src_summary!M2613</f>
        <v>0</v>
      </c>
    </row>
    <row r="2614" spans="1:11">
      <c r="A2614" s="31" t="s">
        <v>151</v>
      </c>
      <c r="B2614" s="31" t="str">
        <f>Nonpt_src_summary!B2614</f>
        <v>Non-tribal</v>
      </c>
      <c r="C2614" s="31">
        <f>Nonpt_src_summary!E2614</f>
        <v>38</v>
      </c>
      <c r="D2614" s="31" t="str">
        <f>Nonpt_src_summary!F2614</f>
        <v>38089</v>
      </c>
      <c r="E2614" s="31" t="str">
        <f>Nonpt_src_summary!G2614</f>
        <v>2310021603</v>
      </c>
      <c r="F2614" s="31" t="str">
        <f>Nonpt_src_summary!H2614</f>
        <v>Blowdowns</v>
      </c>
      <c r="G2614" s="160">
        <f>Nonpt_src_summary!I2614</f>
        <v>6.4696000000000005E-5</v>
      </c>
      <c r="H2614" s="124">
        <f>Nonpt_src_summary!J2614</f>
        <v>3.91049E-3</v>
      </c>
      <c r="I2614" s="124">
        <f>Nonpt_src_summary!K2614</f>
        <v>3.4196399999999999E-4</v>
      </c>
      <c r="J2614" s="124">
        <f>Nonpt_src_summary!L2614</f>
        <v>0</v>
      </c>
      <c r="K2614" s="125">
        <f>Nonpt_src_summary!M2614</f>
        <v>0</v>
      </c>
    </row>
    <row r="2615" spans="1:11">
      <c r="A2615" s="31" t="s">
        <v>151</v>
      </c>
      <c r="B2615" s="31" t="str">
        <f>Nonpt_src_summary!B2615</f>
        <v>Non-tribal</v>
      </c>
      <c r="C2615" s="31">
        <f>Nonpt_src_summary!E2615</f>
        <v>38</v>
      </c>
      <c r="D2615" s="31" t="str">
        <f>Nonpt_src_summary!F2615</f>
        <v>38089</v>
      </c>
      <c r="E2615" s="31" t="str">
        <f>Nonpt_src_summary!G2615</f>
        <v>2310023603</v>
      </c>
      <c r="F2615" s="31" t="str">
        <f>Nonpt_src_summary!H2615</f>
        <v>Blowdowns</v>
      </c>
      <c r="G2615" s="160">
        <f>Nonpt_src_summary!I2615</f>
        <v>0</v>
      </c>
      <c r="H2615" s="124">
        <f>Nonpt_src_summary!J2615</f>
        <v>0</v>
      </c>
      <c r="I2615" s="124">
        <f>Nonpt_src_summary!K2615</f>
        <v>0</v>
      </c>
      <c r="J2615" s="124">
        <f>Nonpt_src_summary!L2615</f>
        <v>0</v>
      </c>
      <c r="K2615" s="125">
        <f>Nonpt_src_summary!M2615</f>
        <v>0</v>
      </c>
    </row>
    <row r="2616" spans="1:11">
      <c r="A2616" s="31" t="s">
        <v>151</v>
      </c>
      <c r="B2616" s="31" t="str">
        <f>Nonpt_src_summary!B2616</f>
        <v>Non-tribal</v>
      </c>
      <c r="C2616" s="31">
        <f>Nonpt_src_summary!E2616</f>
        <v>30</v>
      </c>
      <c r="D2616" s="31" t="str">
        <f>Nonpt_src_summary!F2616</f>
        <v>30105</v>
      </c>
      <c r="E2616" s="31" t="str">
        <f>Nonpt_src_summary!G2616</f>
        <v>2310021603</v>
      </c>
      <c r="F2616" s="31" t="str">
        <f>Nonpt_src_summary!H2616</f>
        <v>Blowdowns</v>
      </c>
      <c r="G2616" s="160">
        <f>Nonpt_src_summary!I2616</f>
        <v>4.5610700000000004E-3</v>
      </c>
      <c r="H2616" s="124">
        <f>Nonpt_src_summary!J2616</f>
        <v>0.27568900000000002</v>
      </c>
      <c r="I2616" s="124">
        <f>Nonpt_src_summary!K2616</f>
        <v>2.4108500000000001E-2</v>
      </c>
      <c r="J2616" s="124">
        <f>Nonpt_src_summary!L2616</f>
        <v>0</v>
      </c>
      <c r="K2616" s="125">
        <f>Nonpt_src_summary!M2616</f>
        <v>0</v>
      </c>
    </row>
    <row r="2617" spans="1:11">
      <c r="A2617" s="31" t="s">
        <v>151</v>
      </c>
      <c r="B2617" s="31" t="str">
        <f>Nonpt_src_summary!B2617</f>
        <v>Non-tribal</v>
      </c>
      <c r="C2617" s="31">
        <f>Nonpt_src_summary!E2617</f>
        <v>30</v>
      </c>
      <c r="D2617" s="31" t="str">
        <f>Nonpt_src_summary!F2617</f>
        <v>30105</v>
      </c>
      <c r="E2617" s="31" t="str">
        <f>Nonpt_src_summary!G2617</f>
        <v>2310023603</v>
      </c>
      <c r="F2617" s="31" t="str">
        <f>Nonpt_src_summary!H2617</f>
        <v>Blowdowns</v>
      </c>
      <c r="G2617" s="160">
        <f>Nonpt_src_summary!I2617</f>
        <v>0</v>
      </c>
      <c r="H2617" s="124">
        <f>Nonpt_src_summary!J2617</f>
        <v>0</v>
      </c>
      <c r="I2617" s="124">
        <f>Nonpt_src_summary!K2617</f>
        <v>0</v>
      </c>
      <c r="J2617" s="124">
        <f>Nonpt_src_summary!L2617</f>
        <v>0</v>
      </c>
      <c r="K2617" s="125">
        <f>Nonpt_src_summary!M2617</f>
        <v>0</v>
      </c>
    </row>
    <row r="2618" spans="1:11">
      <c r="A2618" s="31" t="s">
        <v>151</v>
      </c>
      <c r="B2618" s="31" t="str">
        <f>Nonpt_src_summary!B2618</f>
        <v>Non-tribal</v>
      </c>
      <c r="C2618" s="31">
        <f>Nonpt_src_summary!E2618</f>
        <v>38</v>
      </c>
      <c r="D2618" s="31" t="str">
        <f>Nonpt_src_summary!F2618</f>
        <v>38101</v>
      </c>
      <c r="E2618" s="31" t="str">
        <f>Nonpt_src_summary!G2618</f>
        <v>2310021603</v>
      </c>
      <c r="F2618" s="31" t="str">
        <f>Nonpt_src_summary!H2618</f>
        <v>Blowdowns</v>
      </c>
      <c r="G2618" s="160">
        <f>Nonpt_src_summary!I2618</f>
        <v>0</v>
      </c>
      <c r="H2618" s="124">
        <f>Nonpt_src_summary!J2618</f>
        <v>0</v>
      </c>
      <c r="I2618" s="124">
        <f>Nonpt_src_summary!K2618</f>
        <v>0</v>
      </c>
      <c r="J2618" s="124">
        <f>Nonpt_src_summary!L2618</f>
        <v>0</v>
      </c>
      <c r="K2618" s="125">
        <f>Nonpt_src_summary!M2618</f>
        <v>0</v>
      </c>
    </row>
    <row r="2619" spans="1:11">
      <c r="A2619" s="31" t="s">
        <v>151</v>
      </c>
      <c r="B2619" s="31" t="str">
        <f>Nonpt_src_summary!B2619</f>
        <v>Non-tribal</v>
      </c>
      <c r="C2619" s="31">
        <f>Nonpt_src_summary!E2619</f>
        <v>38</v>
      </c>
      <c r="D2619" s="31" t="str">
        <f>Nonpt_src_summary!F2619</f>
        <v>38101</v>
      </c>
      <c r="E2619" s="31" t="str">
        <f>Nonpt_src_summary!G2619</f>
        <v>2310023603</v>
      </c>
      <c r="F2619" s="31" t="str">
        <f>Nonpt_src_summary!H2619</f>
        <v>Blowdowns</v>
      </c>
      <c r="G2619" s="160">
        <f>Nonpt_src_summary!I2619</f>
        <v>0</v>
      </c>
      <c r="H2619" s="124">
        <f>Nonpt_src_summary!J2619</f>
        <v>0</v>
      </c>
      <c r="I2619" s="124">
        <f>Nonpt_src_summary!K2619</f>
        <v>0</v>
      </c>
      <c r="J2619" s="124">
        <f>Nonpt_src_summary!L2619</f>
        <v>0</v>
      </c>
      <c r="K2619" s="125">
        <f>Nonpt_src_summary!M2619</f>
        <v>0</v>
      </c>
    </row>
    <row r="2620" spans="1:11">
      <c r="A2620" s="31" t="s">
        <v>151</v>
      </c>
      <c r="B2620" s="31" t="str">
        <f>Nonpt_src_summary!B2620</f>
        <v>Non-tribal</v>
      </c>
      <c r="C2620" s="31">
        <f>Nonpt_src_summary!E2620</f>
        <v>30</v>
      </c>
      <c r="D2620" s="31" t="str">
        <f>Nonpt_src_summary!F2620</f>
        <v>30109</v>
      </c>
      <c r="E2620" s="31" t="str">
        <f>Nonpt_src_summary!G2620</f>
        <v>2310021603</v>
      </c>
      <c r="F2620" s="31" t="str">
        <f>Nonpt_src_summary!H2620</f>
        <v>Blowdowns</v>
      </c>
      <c r="G2620" s="160">
        <f>Nonpt_src_summary!I2620</f>
        <v>8.7339600000000002E-4</v>
      </c>
      <c r="H2620" s="124">
        <f>Nonpt_src_summary!J2620</f>
        <v>5.2791600000000001E-2</v>
      </c>
      <c r="I2620" s="124">
        <f>Nonpt_src_summary!K2620</f>
        <v>4.6165199999999998E-3</v>
      </c>
      <c r="J2620" s="124">
        <f>Nonpt_src_summary!L2620</f>
        <v>0</v>
      </c>
      <c r="K2620" s="125">
        <f>Nonpt_src_summary!M2620</f>
        <v>0</v>
      </c>
    </row>
    <row r="2621" spans="1:11">
      <c r="A2621" s="31" t="s">
        <v>151</v>
      </c>
      <c r="B2621" s="31" t="str">
        <f>Nonpt_src_summary!B2621</f>
        <v>Non-tribal</v>
      </c>
      <c r="C2621" s="31">
        <f>Nonpt_src_summary!E2621</f>
        <v>30</v>
      </c>
      <c r="D2621" s="31" t="str">
        <f>Nonpt_src_summary!F2621</f>
        <v>30109</v>
      </c>
      <c r="E2621" s="31" t="str">
        <f>Nonpt_src_summary!G2621</f>
        <v>2310023603</v>
      </c>
      <c r="F2621" s="31" t="str">
        <f>Nonpt_src_summary!H2621</f>
        <v>Blowdowns</v>
      </c>
      <c r="G2621" s="160">
        <f>Nonpt_src_summary!I2621</f>
        <v>0</v>
      </c>
      <c r="H2621" s="124">
        <f>Nonpt_src_summary!J2621</f>
        <v>0</v>
      </c>
      <c r="I2621" s="124">
        <f>Nonpt_src_summary!K2621</f>
        <v>0</v>
      </c>
      <c r="J2621" s="124">
        <f>Nonpt_src_summary!L2621</f>
        <v>0</v>
      </c>
      <c r="K2621" s="125">
        <f>Nonpt_src_summary!M2621</f>
        <v>0</v>
      </c>
    </row>
    <row r="2622" spans="1:11">
      <c r="A2622" s="31" t="s">
        <v>151</v>
      </c>
      <c r="B2622" s="31" t="str">
        <f>Nonpt_src_summary!B2622</f>
        <v>Non-tribal</v>
      </c>
      <c r="C2622" s="31">
        <f>Nonpt_src_summary!E2622</f>
        <v>38</v>
      </c>
      <c r="D2622" s="31" t="str">
        <f>Nonpt_src_summary!F2622</f>
        <v>38105</v>
      </c>
      <c r="E2622" s="31" t="str">
        <f>Nonpt_src_summary!G2622</f>
        <v>2310021603</v>
      </c>
      <c r="F2622" s="31" t="str">
        <f>Nonpt_src_summary!H2622</f>
        <v>Blowdowns</v>
      </c>
      <c r="G2622" s="160">
        <f>Nonpt_src_summary!I2622</f>
        <v>1.6174000000000001E-4</v>
      </c>
      <c r="H2622" s="124">
        <f>Nonpt_src_summary!J2622</f>
        <v>9.7762200000000004E-3</v>
      </c>
      <c r="I2622" s="124">
        <f>Nonpt_src_summary!K2622</f>
        <v>8.5491099999999997E-4</v>
      </c>
      <c r="J2622" s="124">
        <f>Nonpt_src_summary!L2622</f>
        <v>0</v>
      </c>
      <c r="K2622" s="125">
        <f>Nonpt_src_summary!M2622</f>
        <v>0</v>
      </c>
    </row>
    <row r="2623" spans="1:11">
      <c r="A2623" s="31" t="s">
        <v>151</v>
      </c>
      <c r="B2623" s="31" t="str">
        <f>Nonpt_src_summary!B2623</f>
        <v>Non-tribal</v>
      </c>
      <c r="C2623" s="31">
        <f>Nonpt_src_summary!E2623</f>
        <v>38</v>
      </c>
      <c r="D2623" s="31" t="str">
        <f>Nonpt_src_summary!F2623</f>
        <v>38105</v>
      </c>
      <c r="E2623" s="31" t="str">
        <f>Nonpt_src_summary!G2623</f>
        <v>2310023603</v>
      </c>
      <c r="F2623" s="31" t="str">
        <f>Nonpt_src_summary!H2623</f>
        <v>Blowdowns</v>
      </c>
      <c r="G2623" s="160">
        <f>Nonpt_src_summary!I2623</f>
        <v>0</v>
      </c>
      <c r="H2623" s="124">
        <f>Nonpt_src_summary!J2623</f>
        <v>0</v>
      </c>
      <c r="I2623" s="124">
        <f>Nonpt_src_summary!K2623</f>
        <v>0</v>
      </c>
      <c r="J2623" s="124">
        <f>Nonpt_src_summary!L2623</f>
        <v>0</v>
      </c>
      <c r="K2623" s="125">
        <f>Nonpt_src_summary!M2623</f>
        <v>0</v>
      </c>
    </row>
    <row r="2624" spans="1:11">
      <c r="A2624" s="31" t="s">
        <v>151</v>
      </c>
      <c r="B2624" s="31" t="str">
        <f>Nonpt_src_summary!B2624</f>
        <v>Non-tribal</v>
      </c>
      <c r="C2624" s="31">
        <f>Nonpt_src_summary!E2624</f>
        <v>38</v>
      </c>
      <c r="D2624" s="31" t="str">
        <f>Nonpt_src_summary!F2624</f>
        <v>38007</v>
      </c>
      <c r="E2624" s="31" t="str">
        <f>Nonpt_src_summary!G2624</f>
        <v>2310023606</v>
      </c>
      <c r="F2624" s="31" t="str">
        <f>Nonpt_src_summary!H2624</f>
        <v>Mud Degassing</v>
      </c>
      <c r="G2624" s="160">
        <f>Nonpt_src_summary!I2624</f>
        <v>0</v>
      </c>
      <c r="H2624" s="124">
        <f>Nonpt_src_summary!J2624</f>
        <v>0</v>
      </c>
      <c r="I2624" s="124">
        <f>Nonpt_src_summary!K2624</f>
        <v>0</v>
      </c>
      <c r="J2624" s="124">
        <f>Nonpt_src_summary!L2624</f>
        <v>0</v>
      </c>
      <c r="K2624" s="125">
        <f>Nonpt_src_summary!M2624</f>
        <v>0</v>
      </c>
    </row>
    <row r="2625" spans="1:11">
      <c r="A2625" s="31" t="s">
        <v>151</v>
      </c>
      <c r="B2625" s="31" t="str">
        <f>Nonpt_src_summary!B2625</f>
        <v>Non-tribal</v>
      </c>
      <c r="C2625" s="31">
        <f>Nonpt_src_summary!E2625</f>
        <v>38</v>
      </c>
      <c r="D2625" s="31" t="str">
        <f>Nonpt_src_summary!F2625</f>
        <v>38007</v>
      </c>
      <c r="E2625" s="31" t="str">
        <f>Nonpt_src_summary!G2625</f>
        <v>2310111100</v>
      </c>
      <c r="F2625" s="31" t="str">
        <f>Nonpt_src_summary!H2625</f>
        <v>Mud Degassing</v>
      </c>
      <c r="G2625" s="160">
        <f>Nonpt_src_summary!I2625</f>
        <v>0</v>
      </c>
      <c r="H2625" s="124">
        <f>Nonpt_src_summary!J2625</f>
        <v>116.128</v>
      </c>
      <c r="I2625" s="124">
        <f>Nonpt_src_summary!K2625</f>
        <v>0</v>
      </c>
      <c r="J2625" s="124">
        <f>Nonpt_src_summary!L2625</f>
        <v>0</v>
      </c>
      <c r="K2625" s="125">
        <f>Nonpt_src_summary!M2625</f>
        <v>0</v>
      </c>
    </row>
    <row r="2626" spans="1:11">
      <c r="A2626" s="31" t="s">
        <v>151</v>
      </c>
      <c r="B2626" s="31" t="str">
        <f>Nonpt_src_summary!B2626</f>
        <v>Non-tribal</v>
      </c>
      <c r="C2626" s="31">
        <f>Nonpt_src_summary!E2626</f>
        <v>38</v>
      </c>
      <c r="D2626" s="31" t="str">
        <f>Nonpt_src_summary!F2626</f>
        <v>38007</v>
      </c>
      <c r="E2626" s="31" t="str">
        <f>Nonpt_src_summary!G2626</f>
        <v>2310121100</v>
      </c>
      <c r="F2626" s="31" t="str">
        <f>Nonpt_src_summary!H2626</f>
        <v>Mud Degassing</v>
      </c>
      <c r="G2626" s="160">
        <f>Nonpt_src_summary!I2626</f>
        <v>0</v>
      </c>
      <c r="H2626" s="124">
        <f>Nonpt_src_summary!J2626</f>
        <v>0</v>
      </c>
      <c r="I2626" s="124">
        <f>Nonpt_src_summary!K2626</f>
        <v>0</v>
      </c>
      <c r="J2626" s="124">
        <f>Nonpt_src_summary!L2626</f>
        <v>0</v>
      </c>
      <c r="K2626" s="125">
        <f>Nonpt_src_summary!M2626</f>
        <v>0</v>
      </c>
    </row>
    <row r="2627" spans="1:11">
      <c r="A2627" s="31" t="s">
        <v>151</v>
      </c>
      <c r="B2627" s="31" t="str">
        <f>Nonpt_src_summary!B2627</f>
        <v>Non-tribal</v>
      </c>
      <c r="C2627" s="31">
        <f>Nonpt_src_summary!E2627</f>
        <v>38</v>
      </c>
      <c r="D2627" s="31" t="str">
        <f>Nonpt_src_summary!F2627</f>
        <v>38009</v>
      </c>
      <c r="E2627" s="31" t="str">
        <f>Nonpt_src_summary!G2627</f>
        <v>2310023606</v>
      </c>
      <c r="F2627" s="31" t="str">
        <f>Nonpt_src_summary!H2627</f>
        <v>Mud Degassing</v>
      </c>
      <c r="G2627" s="160">
        <f>Nonpt_src_summary!I2627</f>
        <v>0</v>
      </c>
      <c r="H2627" s="124">
        <f>Nonpt_src_summary!J2627</f>
        <v>0</v>
      </c>
      <c r="I2627" s="124">
        <f>Nonpt_src_summary!K2627</f>
        <v>0</v>
      </c>
      <c r="J2627" s="124">
        <f>Nonpt_src_summary!L2627</f>
        <v>0</v>
      </c>
      <c r="K2627" s="125">
        <f>Nonpt_src_summary!M2627</f>
        <v>0</v>
      </c>
    </row>
    <row r="2628" spans="1:11">
      <c r="A2628" s="31" t="s">
        <v>151</v>
      </c>
      <c r="B2628" s="31" t="str">
        <f>Nonpt_src_summary!B2628</f>
        <v>Non-tribal</v>
      </c>
      <c r="C2628" s="31">
        <f>Nonpt_src_summary!E2628</f>
        <v>38</v>
      </c>
      <c r="D2628" s="31" t="str">
        <f>Nonpt_src_summary!F2628</f>
        <v>38009</v>
      </c>
      <c r="E2628" s="31" t="str">
        <f>Nonpt_src_summary!G2628</f>
        <v>2310111100</v>
      </c>
      <c r="F2628" s="31" t="str">
        <f>Nonpt_src_summary!H2628</f>
        <v>Mud Degassing</v>
      </c>
      <c r="G2628" s="160">
        <f>Nonpt_src_summary!I2628</f>
        <v>0</v>
      </c>
      <c r="H2628" s="124">
        <f>Nonpt_src_summary!J2628</f>
        <v>261.28800000000001</v>
      </c>
      <c r="I2628" s="124">
        <f>Nonpt_src_summary!K2628</f>
        <v>0</v>
      </c>
      <c r="J2628" s="124">
        <f>Nonpt_src_summary!L2628</f>
        <v>0</v>
      </c>
      <c r="K2628" s="125">
        <f>Nonpt_src_summary!M2628</f>
        <v>0</v>
      </c>
    </row>
    <row r="2629" spans="1:11">
      <c r="A2629" s="31" t="s">
        <v>151</v>
      </c>
      <c r="B2629" s="31" t="str">
        <f>Nonpt_src_summary!B2629</f>
        <v>Non-tribal</v>
      </c>
      <c r="C2629" s="31">
        <f>Nonpt_src_summary!E2629</f>
        <v>38</v>
      </c>
      <c r="D2629" s="31" t="str">
        <f>Nonpt_src_summary!F2629</f>
        <v>38009</v>
      </c>
      <c r="E2629" s="31" t="str">
        <f>Nonpt_src_summary!G2629</f>
        <v>2310121100</v>
      </c>
      <c r="F2629" s="31" t="str">
        <f>Nonpt_src_summary!H2629</f>
        <v>Mud Degassing</v>
      </c>
      <c r="G2629" s="160">
        <f>Nonpt_src_summary!I2629</f>
        <v>0</v>
      </c>
      <c r="H2629" s="124">
        <f>Nonpt_src_summary!J2629</f>
        <v>0</v>
      </c>
      <c r="I2629" s="124">
        <f>Nonpt_src_summary!K2629</f>
        <v>0</v>
      </c>
      <c r="J2629" s="124">
        <f>Nonpt_src_summary!L2629</f>
        <v>0</v>
      </c>
      <c r="K2629" s="125">
        <f>Nonpt_src_summary!M2629</f>
        <v>0</v>
      </c>
    </row>
    <row r="2630" spans="1:11">
      <c r="A2630" s="31" t="s">
        <v>151</v>
      </c>
      <c r="B2630" s="31" t="str">
        <f>Nonpt_src_summary!B2630</f>
        <v>Non-tribal</v>
      </c>
      <c r="C2630" s="31">
        <f>Nonpt_src_summary!E2630</f>
        <v>38</v>
      </c>
      <c r="D2630" s="31" t="str">
        <f>Nonpt_src_summary!F2630</f>
        <v>38011</v>
      </c>
      <c r="E2630" s="31" t="str">
        <f>Nonpt_src_summary!G2630</f>
        <v>2310023606</v>
      </c>
      <c r="F2630" s="31" t="str">
        <f>Nonpt_src_summary!H2630</f>
        <v>Mud Degassing</v>
      </c>
      <c r="G2630" s="160">
        <f>Nonpt_src_summary!I2630</f>
        <v>0</v>
      </c>
      <c r="H2630" s="124">
        <f>Nonpt_src_summary!J2630</f>
        <v>0</v>
      </c>
      <c r="I2630" s="124">
        <f>Nonpt_src_summary!K2630</f>
        <v>0</v>
      </c>
      <c r="J2630" s="124">
        <f>Nonpt_src_summary!L2630</f>
        <v>0</v>
      </c>
      <c r="K2630" s="125">
        <f>Nonpt_src_summary!M2630</f>
        <v>0</v>
      </c>
    </row>
    <row r="2631" spans="1:11">
      <c r="A2631" s="31" t="s">
        <v>151</v>
      </c>
      <c r="B2631" s="31" t="str">
        <f>Nonpt_src_summary!B2631</f>
        <v>Non-tribal</v>
      </c>
      <c r="C2631" s="31">
        <f>Nonpt_src_summary!E2631</f>
        <v>38</v>
      </c>
      <c r="D2631" s="31" t="str">
        <f>Nonpt_src_summary!F2631</f>
        <v>38011</v>
      </c>
      <c r="E2631" s="31" t="str">
        <f>Nonpt_src_summary!G2631</f>
        <v>2310111100</v>
      </c>
      <c r="F2631" s="31" t="str">
        <f>Nonpt_src_summary!H2631</f>
        <v>Mud Degassing</v>
      </c>
      <c r="G2631" s="160">
        <f>Nonpt_src_summary!I2631</f>
        <v>0</v>
      </c>
      <c r="H2631" s="124">
        <f>Nonpt_src_summary!J2631</f>
        <v>26.128799999999998</v>
      </c>
      <c r="I2631" s="124">
        <f>Nonpt_src_summary!K2631</f>
        <v>0</v>
      </c>
      <c r="J2631" s="124">
        <f>Nonpt_src_summary!L2631</f>
        <v>0</v>
      </c>
      <c r="K2631" s="125">
        <f>Nonpt_src_summary!M2631</f>
        <v>0</v>
      </c>
    </row>
    <row r="2632" spans="1:11">
      <c r="A2632" s="31" t="s">
        <v>151</v>
      </c>
      <c r="B2632" s="31" t="str">
        <f>Nonpt_src_summary!B2632</f>
        <v>Non-tribal</v>
      </c>
      <c r="C2632" s="31">
        <f>Nonpt_src_summary!E2632</f>
        <v>38</v>
      </c>
      <c r="D2632" s="31" t="str">
        <f>Nonpt_src_summary!F2632</f>
        <v>38011</v>
      </c>
      <c r="E2632" s="31" t="str">
        <f>Nonpt_src_summary!G2632</f>
        <v>2310121100</v>
      </c>
      <c r="F2632" s="31" t="str">
        <f>Nonpt_src_summary!H2632</f>
        <v>Mud Degassing</v>
      </c>
      <c r="G2632" s="160">
        <f>Nonpt_src_summary!I2632</f>
        <v>0</v>
      </c>
      <c r="H2632" s="124">
        <f>Nonpt_src_summary!J2632</f>
        <v>0</v>
      </c>
      <c r="I2632" s="124">
        <f>Nonpt_src_summary!K2632</f>
        <v>0</v>
      </c>
      <c r="J2632" s="124">
        <f>Nonpt_src_summary!L2632</f>
        <v>0</v>
      </c>
      <c r="K2632" s="125">
        <f>Nonpt_src_summary!M2632</f>
        <v>0</v>
      </c>
    </row>
    <row r="2633" spans="1:11">
      <c r="A2633" s="31" t="s">
        <v>151</v>
      </c>
      <c r="B2633" s="31" t="str">
        <f>Nonpt_src_summary!B2633</f>
        <v>Non-tribal</v>
      </c>
      <c r="C2633" s="31">
        <f>Nonpt_src_summary!E2633</f>
        <v>38</v>
      </c>
      <c r="D2633" s="31" t="str">
        <f>Nonpt_src_summary!F2633</f>
        <v>38013</v>
      </c>
      <c r="E2633" s="31" t="str">
        <f>Nonpt_src_summary!G2633</f>
        <v>2310023606</v>
      </c>
      <c r="F2633" s="31" t="str">
        <f>Nonpt_src_summary!H2633</f>
        <v>Mud Degassing</v>
      </c>
      <c r="G2633" s="160">
        <f>Nonpt_src_summary!I2633</f>
        <v>0</v>
      </c>
      <c r="H2633" s="124">
        <f>Nonpt_src_summary!J2633</f>
        <v>0</v>
      </c>
      <c r="I2633" s="124">
        <f>Nonpt_src_summary!K2633</f>
        <v>0</v>
      </c>
      <c r="J2633" s="124">
        <f>Nonpt_src_summary!L2633</f>
        <v>0</v>
      </c>
      <c r="K2633" s="125">
        <f>Nonpt_src_summary!M2633</f>
        <v>0</v>
      </c>
    </row>
    <row r="2634" spans="1:11">
      <c r="A2634" s="31" t="s">
        <v>151</v>
      </c>
      <c r="B2634" s="31" t="str">
        <f>Nonpt_src_summary!B2634</f>
        <v>Non-tribal</v>
      </c>
      <c r="C2634" s="31">
        <f>Nonpt_src_summary!E2634</f>
        <v>38</v>
      </c>
      <c r="D2634" s="31" t="str">
        <f>Nonpt_src_summary!F2634</f>
        <v>38013</v>
      </c>
      <c r="E2634" s="31" t="str">
        <f>Nonpt_src_summary!G2634</f>
        <v>2310111100</v>
      </c>
      <c r="F2634" s="31" t="str">
        <f>Nonpt_src_summary!H2634</f>
        <v>Mud Degassing</v>
      </c>
      <c r="G2634" s="160">
        <f>Nonpt_src_summary!I2634</f>
        <v>0</v>
      </c>
      <c r="H2634" s="124">
        <f>Nonpt_src_summary!J2634</f>
        <v>185.80500000000001</v>
      </c>
      <c r="I2634" s="124">
        <f>Nonpt_src_summary!K2634</f>
        <v>0</v>
      </c>
      <c r="J2634" s="124">
        <f>Nonpt_src_summary!L2634</f>
        <v>0</v>
      </c>
      <c r="K2634" s="125">
        <f>Nonpt_src_summary!M2634</f>
        <v>0</v>
      </c>
    </row>
    <row r="2635" spans="1:11">
      <c r="A2635" s="31" t="s">
        <v>151</v>
      </c>
      <c r="B2635" s="31" t="str">
        <f>Nonpt_src_summary!B2635</f>
        <v>Non-tribal</v>
      </c>
      <c r="C2635" s="31">
        <f>Nonpt_src_summary!E2635</f>
        <v>38</v>
      </c>
      <c r="D2635" s="31" t="str">
        <f>Nonpt_src_summary!F2635</f>
        <v>38013</v>
      </c>
      <c r="E2635" s="31" t="str">
        <f>Nonpt_src_summary!G2635</f>
        <v>2310121100</v>
      </c>
      <c r="F2635" s="31" t="str">
        <f>Nonpt_src_summary!H2635</f>
        <v>Mud Degassing</v>
      </c>
      <c r="G2635" s="160">
        <f>Nonpt_src_summary!I2635</f>
        <v>0</v>
      </c>
      <c r="H2635" s="124">
        <f>Nonpt_src_summary!J2635</f>
        <v>0</v>
      </c>
      <c r="I2635" s="124">
        <f>Nonpt_src_summary!K2635</f>
        <v>0</v>
      </c>
      <c r="J2635" s="124">
        <f>Nonpt_src_summary!L2635</f>
        <v>0</v>
      </c>
      <c r="K2635" s="125">
        <f>Nonpt_src_summary!M2635</f>
        <v>0</v>
      </c>
    </row>
    <row r="2636" spans="1:11">
      <c r="A2636" s="31" t="s">
        <v>151</v>
      </c>
      <c r="B2636" s="31" t="str">
        <f>Nonpt_src_summary!B2636</f>
        <v>Non-tribal</v>
      </c>
      <c r="C2636" s="31">
        <f>Nonpt_src_summary!E2636</f>
        <v>30</v>
      </c>
      <c r="D2636" s="31" t="str">
        <f>Nonpt_src_summary!F2636</f>
        <v>30021</v>
      </c>
      <c r="E2636" s="31" t="str">
        <f>Nonpt_src_summary!G2636</f>
        <v>2310023606</v>
      </c>
      <c r="F2636" s="31" t="str">
        <f>Nonpt_src_summary!H2636</f>
        <v>Mud Degassing</v>
      </c>
      <c r="G2636" s="160">
        <f>Nonpt_src_summary!I2636</f>
        <v>0</v>
      </c>
      <c r="H2636" s="124">
        <f>Nonpt_src_summary!J2636</f>
        <v>0</v>
      </c>
      <c r="I2636" s="124">
        <f>Nonpt_src_summary!K2636</f>
        <v>0</v>
      </c>
      <c r="J2636" s="124">
        <f>Nonpt_src_summary!L2636</f>
        <v>0</v>
      </c>
      <c r="K2636" s="125">
        <f>Nonpt_src_summary!M2636</f>
        <v>0</v>
      </c>
    </row>
    <row r="2637" spans="1:11">
      <c r="A2637" s="31" t="s">
        <v>151</v>
      </c>
      <c r="B2637" s="31" t="str">
        <f>Nonpt_src_summary!B2637</f>
        <v>Non-tribal</v>
      </c>
      <c r="C2637" s="31">
        <f>Nonpt_src_summary!E2637</f>
        <v>30</v>
      </c>
      <c r="D2637" s="31" t="str">
        <f>Nonpt_src_summary!F2637</f>
        <v>30021</v>
      </c>
      <c r="E2637" s="31" t="str">
        <f>Nonpt_src_summary!G2637</f>
        <v>2310111100</v>
      </c>
      <c r="F2637" s="31" t="str">
        <f>Nonpt_src_summary!H2637</f>
        <v>Mud Degassing</v>
      </c>
      <c r="G2637" s="160">
        <f>Nonpt_src_summary!I2637</f>
        <v>0</v>
      </c>
      <c r="H2637" s="124">
        <f>Nonpt_src_summary!J2637</f>
        <v>5.8063900000000004</v>
      </c>
      <c r="I2637" s="124">
        <f>Nonpt_src_summary!K2637</f>
        <v>0</v>
      </c>
      <c r="J2637" s="124">
        <f>Nonpt_src_summary!L2637</f>
        <v>0</v>
      </c>
      <c r="K2637" s="125">
        <f>Nonpt_src_summary!M2637</f>
        <v>0</v>
      </c>
    </row>
    <row r="2638" spans="1:11">
      <c r="A2638" s="31" t="s">
        <v>151</v>
      </c>
      <c r="B2638" s="31" t="str">
        <f>Nonpt_src_summary!B2638</f>
        <v>Non-tribal</v>
      </c>
      <c r="C2638" s="31">
        <f>Nonpt_src_summary!E2638</f>
        <v>30</v>
      </c>
      <c r="D2638" s="31" t="str">
        <f>Nonpt_src_summary!F2638</f>
        <v>30021</v>
      </c>
      <c r="E2638" s="31" t="str">
        <f>Nonpt_src_summary!G2638</f>
        <v>2310121100</v>
      </c>
      <c r="F2638" s="31" t="str">
        <f>Nonpt_src_summary!H2638</f>
        <v>Mud Degassing</v>
      </c>
      <c r="G2638" s="160">
        <f>Nonpt_src_summary!I2638</f>
        <v>0</v>
      </c>
      <c r="H2638" s="124">
        <f>Nonpt_src_summary!J2638</f>
        <v>0</v>
      </c>
      <c r="I2638" s="124">
        <f>Nonpt_src_summary!K2638</f>
        <v>0</v>
      </c>
      <c r="J2638" s="124">
        <f>Nonpt_src_summary!L2638</f>
        <v>0</v>
      </c>
      <c r="K2638" s="125">
        <f>Nonpt_src_summary!M2638</f>
        <v>0</v>
      </c>
    </row>
    <row r="2639" spans="1:11">
      <c r="A2639" s="31" t="s">
        <v>151</v>
      </c>
      <c r="B2639" s="31" t="str">
        <f>Nonpt_src_summary!B2639</f>
        <v>Non-tribal</v>
      </c>
      <c r="C2639" s="31">
        <f>Nonpt_src_summary!E2639</f>
        <v>38</v>
      </c>
      <c r="D2639" s="31" t="str">
        <f>Nonpt_src_summary!F2639</f>
        <v>38023</v>
      </c>
      <c r="E2639" s="31" t="str">
        <f>Nonpt_src_summary!G2639</f>
        <v>2310023606</v>
      </c>
      <c r="F2639" s="31" t="str">
        <f>Nonpt_src_summary!H2639</f>
        <v>Mud Degassing</v>
      </c>
      <c r="G2639" s="160">
        <f>Nonpt_src_summary!I2639</f>
        <v>0</v>
      </c>
      <c r="H2639" s="124">
        <f>Nonpt_src_summary!J2639</f>
        <v>0</v>
      </c>
      <c r="I2639" s="124">
        <f>Nonpt_src_summary!K2639</f>
        <v>0</v>
      </c>
      <c r="J2639" s="124">
        <f>Nonpt_src_summary!L2639</f>
        <v>0</v>
      </c>
      <c r="K2639" s="125">
        <f>Nonpt_src_summary!M2639</f>
        <v>0</v>
      </c>
    </row>
    <row r="2640" spans="1:11">
      <c r="A2640" s="31" t="s">
        <v>151</v>
      </c>
      <c r="B2640" s="31" t="str">
        <f>Nonpt_src_summary!B2640</f>
        <v>Non-tribal</v>
      </c>
      <c r="C2640" s="31">
        <f>Nonpt_src_summary!E2640</f>
        <v>38</v>
      </c>
      <c r="D2640" s="31" t="str">
        <f>Nonpt_src_summary!F2640</f>
        <v>38023</v>
      </c>
      <c r="E2640" s="31" t="str">
        <f>Nonpt_src_summary!G2640</f>
        <v>2310111100</v>
      </c>
      <c r="F2640" s="31" t="str">
        <f>Nonpt_src_summary!H2640</f>
        <v>Mud Degassing</v>
      </c>
      <c r="G2640" s="160">
        <f>Nonpt_src_summary!I2640</f>
        <v>0</v>
      </c>
      <c r="H2640" s="124">
        <f>Nonpt_src_summary!J2640</f>
        <v>481.93099999999998</v>
      </c>
      <c r="I2640" s="124">
        <f>Nonpt_src_summary!K2640</f>
        <v>0</v>
      </c>
      <c r="J2640" s="124">
        <f>Nonpt_src_summary!L2640</f>
        <v>0</v>
      </c>
      <c r="K2640" s="125">
        <f>Nonpt_src_summary!M2640</f>
        <v>0</v>
      </c>
    </row>
    <row r="2641" spans="1:11">
      <c r="A2641" s="31" t="s">
        <v>151</v>
      </c>
      <c r="B2641" s="31" t="str">
        <f>Nonpt_src_summary!B2641</f>
        <v>Non-tribal</v>
      </c>
      <c r="C2641" s="31">
        <f>Nonpt_src_summary!E2641</f>
        <v>38</v>
      </c>
      <c r="D2641" s="31" t="str">
        <f>Nonpt_src_summary!F2641</f>
        <v>38023</v>
      </c>
      <c r="E2641" s="31" t="str">
        <f>Nonpt_src_summary!G2641</f>
        <v>2310121100</v>
      </c>
      <c r="F2641" s="31" t="str">
        <f>Nonpt_src_summary!H2641</f>
        <v>Mud Degassing</v>
      </c>
      <c r="G2641" s="160">
        <f>Nonpt_src_summary!I2641</f>
        <v>0</v>
      </c>
      <c r="H2641" s="124">
        <f>Nonpt_src_summary!J2641</f>
        <v>3.5676700000000001</v>
      </c>
      <c r="I2641" s="124">
        <f>Nonpt_src_summary!K2641</f>
        <v>0</v>
      </c>
      <c r="J2641" s="124">
        <f>Nonpt_src_summary!L2641</f>
        <v>0</v>
      </c>
      <c r="K2641" s="125">
        <f>Nonpt_src_summary!M2641</f>
        <v>0</v>
      </c>
    </row>
    <row r="2642" spans="1:11">
      <c r="A2642" s="31" t="s">
        <v>151</v>
      </c>
      <c r="B2642" s="31" t="str">
        <f>Nonpt_src_summary!B2642</f>
        <v>Non-tribal</v>
      </c>
      <c r="C2642" s="31">
        <f>Nonpt_src_summary!E2642</f>
        <v>38</v>
      </c>
      <c r="D2642" s="31" t="str">
        <f>Nonpt_src_summary!F2642</f>
        <v>38025</v>
      </c>
      <c r="E2642" s="31" t="str">
        <f>Nonpt_src_summary!G2642</f>
        <v>2310023606</v>
      </c>
      <c r="F2642" s="31" t="str">
        <f>Nonpt_src_summary!H2642</f>
        <v>Mud Degassing</v>
      </c>
      <c r="G2642" s="160">
        <f>Nonpt_src_summary!I2642</f>
        <v>0</v>
      </c>
      <c r="H2642" s="124">
        <f>Nonpt_src_summary!J2642</f>
        <v>0</v>
      </c>
      <c r="I2642" s="124">
        <f>Nonpt_src_summary!K2642</f>
        <v>0</v>
      </c>
      <c r="J2642" s="124">
        <f>Nonpt_src_summary!L2642</f>
        <v>0</v>
      </c>
      <c r="K2642" s="125">
        <f>Nonpt_src_summary!M2642</f>
        <v>0</v>
      </c>
    </row>
    <row r="2643" spans="1:11">
      <c r="A2643" s="31" t="s">
        <v>151</v>
      </c>
      <c r="B2643" s="31" t="str">
        <f>Nonpt_src_summary!B2643</f>
        <v>Non-tribal</v>
      </c>
      <c r="C2643" s="31">
        <f>Nonpt_src_summary!E2643</f>
        <v>38</v>
      </c>
      <c r="D2643" s="31" t="str">
        <f>Nonpt_src_summary!F2643</f>
        <v>38025</v>
      </c>
      <c r="E2643" s="31" t="str">
        <f>Nonpt_src_summary!G2643</f>
        <v>2310111100</v>
      </c>
      <c r="F2643" s="31" t="str">
        <f>Nonpt_src_summary!H2643</f>
        <v>Mud Degassing</v>
      </c>
      <c r="G2643" s="160">
        <f>Nonpt_src_summary!I2643</f>
        <v>0</v>
      </c>
      <c r="H2643" s="124">
        <f>Nonpt_src_summary!J2643</f>
        <v>630.69755785554571</v>
      </c>
      <c r="I2643" s="124">
        <f>Nonpt_src_summary!K2643</f>
        <v>0</v>
      </c>
      <c r="J2643" s="124">
        <f>Nonpt_src_summary!L2643</f>
        <v>0</v>
      </c>
      <c r="K2643" s="125">
        <f>Nonpt_src_summary!M2643</f>
        <v>0</v>
      </c>
    </row>
    <row r="2644" spans="1:11">
      <c r="A2644" s="31" t="s">
        <v>151</v>
      </c>
      <c r="B2644" s="31" t="str">
        <f>Nonpt_src_summary!B2644</f>
        <v>Non-tribal</v>
      </c>
      <c r="C2644" s="31">
        <f>Nonpt_src_summary!E2644</f>
        <v>38</v>
      </c>
      <c r="D2644" s="31" t="str">
        <f>Nonpt_src_summary!F2644</f>
        <v>38025</v>
      </c>
      <c r="E2644" s="31" t="str">
        <f>Nonpt_src_summary!G2644</f>
        <v>2310121100</v>
      </c>
      <c r="F2644" s="31" t="str">
        <f>Nonpt_src_summary!H2644</f>
        <v>Mud Degassing</v>
      </c>
      <c r="G2644" s="160">
        <f>Nonpt_src_summary!I2644</f>
        <v>0</v>
      </c>
      <c r="H2644" s="124">
        <f>Nonpt_src_summary!J2644</f>
        <v>0</v>
      </c>
      <c r="I2644" s="124">
        <f>Nonpt_src_summary!K2644</f>
        <v>0</v>
      </c>
      <c r="J2644" s="124">
        <f>Nonpt_src_summary!L2644</f>
        <v>0</v>
      </c>
      <c r="K2644" s="125">
        <f>Nonpt_src_summary!M2644</f>
        <v>0</v>
      </c>
    </row>
    <row r="2645" spans="1:11">
      <c r="A2645" s="31" t="s">
        <v>151</v>
      </c>
      <c r="B2645" s="31" t="str">
        <f>Nonpt_src_summary!B2645</f>
        <v>Non-tribal</v>
      </c>
      <c r="C2645" s="31">
        <f>Nonpt_src_summary!E2645</f>
        <v>30</v>
      </c>
      <c r="D2645" s="31" t="str">
        <f>Nonpt_src_summary!F2645</f>
        <v>30025</v>
      </c>
      <c r="E2645" s="31" t="str">
        <f>Nonpt_src_summary!G2645</f>
        <v>2310023606</v>
      </c>
      <c r="F2645" s="31" t="str">
        <f>Nonpt_src_summary!H2645</f>
        <v>Mud Degassing</v>
      </c>
      <c r="G2645" s="160">
        <f>Nonpt_src_summary!I2645</f>
        <v>0</v>
      </c>
      <c r="H2645" s="124">
        <f>Nonpt_src_summary!J2645</f>
        <v>0</v>
      </c>
      <c r="I2645" s="124">
        <f>Nonpt_src_summary!K2645</f>
        <v>0</v>
      </c>
      <c r="J2645" s="124">
        <f>Nonpt_src_summary!L2645</f>
        <v>0</v>
      </c>
      <c r="K2645" s="125">
        <f>Nonpt_src_summary!M2645</f>
        <v>0</v>
      </c>
    </row>
    <row r="2646" spans="1:11">
      <c r="A2646" s="31" t="s">
        <v>151</v>
      </c>
      <c r="B2646" s="31" t="str">
        <f>Nonpt_src_summary!B2646</f>
        <v>Non-tribal</v>
      </c>
      <c r="C2646" s="31">
        <f>Nonpt_src_summary!E2646</f>
        <v>30</v>
      </c>
      <c r="D2646" s="31" t="str">
        <f>Nonpt_src_summary!F2646</f>
        <v>30025</v>
      </c>
      <c r="E2646" s="31" t="str">
        <f>Nonpt_src_summary!G2646</f>
        <v>2310111100</v>
      </c>
      <c r="F2646" s="31" t="str">
        <f>Nonpt_src_summary!H2646</f>
        <v>Mud Degassing</v>
      </c>
      <c r="G2646" s="160">
        <f>Nonpt_src_summary!I2646</f>
        <v>0</v>
      </c>
      <c r="H2646" s="124">
        <f>Nonpt_src_summary!J2646</f>
        <v>8.7095900000000004</v>
      </c>
      <c r="I2646" s="124">
        <f>Nonpt_src_summary!K2646</f>
        <v>0</v>
      </c>
      <c r="J2646" s="124">
        <f>Nonpt_src_summary!L2646</f>
        <v>0</v>
      </c>
      <c r="K2646" s="125">
        <f>Nonpt_src_summary!M2646</f>
        <v>0</v>
      </c>
    </row>
    <row r="2647" spans="1:11">
      <c r="A2647" s="31" t="s">
        <v>151</v>
      </c>
      <c r="B2647" s="31" t="str">
        <f>Nonpt_src_summary!B2647</f>
        <v>Non-tribal</v>
      </c>
      <c r="C2647" s="31">
        <f>Nonpt_src_summary!E2647</f>
        <v>30</v>
      </c>
      <c r="D2647" s="31" t="str">
        <f>Nonpt_src_summary!F2647</f>
        <v>30025</v>
      </c>
      <c r="E2647" s="31" t="str">
        <f>Nonpt_src_summary!G2647</f>
        <v>2310121100</v>
      </c>
      <c r="F2647" s="31" t="str">
        <f>Nonpt_src_summary!H2647</f>
        <v>Mud Degassing</v>
      </c>
      <c r="G2647" s="160">
        <f>Nonpt_src_summary!I2647</f>
        <v>0</v>
      </c>
      <c r="H2647" s="124">
        <f>Nonpt_src_summary!J2647</f>
        <v>0</v>
      </c>
      <c r="I2647" s="124">
        <f>Nonpt_src_summary!K2647</f>
        <v>0</v>
      </c>
      <c r="J2647" s="124">
        <f>Nonpt_src_summary!L2647</f>
        <v>0</v>
      </c>
      <c r="K2647" s="125">
        <f>Nonpt_src_summary!M2647</f>
        <v>0</v>
      </c>
    </row>
    <row r="2648" spans="1:11">
      <c r="A2648" s="31" t="s">
        <v>151</v>
      </c>
      <c r="B2648" s="31" t="str">
        <f>Nonpt_src_summary!B2648</f>
        <v>Non-tribal</v>
      </c>
      <c r="C2648" s="31">
        <f>Nonpt_src_summary!E2648</f>
        <v>38</v>
      </c>
      <c r="D2648" s="31" t="str">
        <f>Nonpt_src_summary!F2648</f>
        <v>38033</v>
      </c>
      <c r="E2648" s="31" t="str">
        <f>Nonpt_src_summary!G2648</f>
        <v>2310023606</v>
      </c>
      <c r="F2648" s="31" t="str">
        <f>Nonpt_src_summary!H2648</f>
        <v>Mud Degassing</v>
      </c>
      <c r="G2648" s="160">
        <f>Nonpt_src_summary!I2648</f>
        <v>0</v>
      </c>
      <c r="H2648" s="124">
        <f>Nonpt_src_summary!J2648</f>
        <v>0</v>
      </c>
      <c r="I2648" s="124">
        <f>Nonpt_src_summary!K2648</f>
        <v>0</v>
      </c>
      <c r="J2648" s="124">
        <f>Nonpt_src_summary!L2648</f>
        <v>0</v>
      </c>
      <c r="K2648" s="125">
        <f>Nonpt_src_summary!M2648</f>
        <v>0</v>
      </c>
    </row>
    <row r="2649" spans="1:11">
      <c r="A2649" s="31" t="s">
        <v>151</v>
      </c>
      <c r="B2649" s="31" t="str">
        <f>Nonpt_src_summary!B2649</f>
        <v>Non-tribal</v>
      </c>
      <c r="C2649" s="31">
        <f>Nonpt_src_summary!E2649</f>
        <v>38</v>
      </c>
      <c r="D2649" s="31" t="str">
        <f>Nonpt_src_summary!F2649</f>
        <v>38033</v>
      </c>
      <c r="E2649" s="31" t="str">
        <f>Nonpt_src_summary!G2649</f>
        <v>2310111100</v>
      </c>
      <c r="F2649" s="31" t="str">
        <f>Nonpt_src_summary!H2649</f>
        <v>Mud Degassing</v>
      </c>
      <c r="G2649" s="160">
        <f>Nonpt_src_summary!I2649</f>
        <v>0</v>
      </c>
      <c r="H2649" s="124">
        <f>Nonpt_src_summary!J2649</f>
        <v>8.7095900000000004</v>
      </c>
      <c r="I2649" s="124">
        <f>Nonpt_src_summary!K2649</f>
        <v>0</v>
      </c>
      <c r="J2649" s="124">
        <f>Nonpt_src_summary!L2649</f>
        <v>0</v>
      </c>
      <c r="K2649" s="125">
        <f>Nonpt_src_summary!M2649</f>
        <v>0</v>
      </c>
    </row>
    <row r="2650" spans="1:11">
      <c r="A2650" s="31" t="s">
        <v>151</v>
      </c>
      <c r="B2650" s="31" t="str">
        <f>Nonpt_src_summary!B2650</f>
        <v>Non-tribal</v>
      </c>
      <c r="C2650" s="31">
        <f>Nonpt_src_summary!E2650</f>
        <v>38</v>
      </c>
      <c r="D2650" s="31" t="str">
        <f>Nonpt_src_summary!F2650</f>
        <v>38033</v>
      </c>
      <c r="E2650" s="31" t="str">
        <f>Nonpt_src_summary!G2650</f>
        <v>2310121100</v>
      </c>
      <c r="F2650" s="31" t="str">
        <f>Nonpt_src_summary!H2650</f>
        <v>Mud Degassing</v>
      </c>
      <c r="G2650" s="160">
        <f>Nonpt_src_summary!I2650</f>
        <v>0</v>
      </c>
      <c r="H2650" s="124">
        <f>Nonpt_src_summary!J2650</f>
        <v>0</v>
      </c>
      <c r="I2650" s="124">
        <f>Nonpt_src_summary!K2650</f>
        <v>0</v>
      </c>
      <c r="J2650" s="124">
        <f>Nonpt_src_summary!L2650</f>
        <v>0</v>
      </c>
      <c r="K2650" s="125">
        <f>Nonpt_src_summary!M2650</f>
        <v>0</v>
      </c>
    </row>
    <row r="2651" spans="1:11">
      <c r="A2651" s="31" t="s">
        <v>151</v>
      </c>
      <c r="B2651" s="31" t="str">
        <f>Nonpt_src_summary!B2651</f>
        <v>Non-tribal</v>
      </c>
      <c r="C2651" s="31">
        <f>Nonpt_src_summary!E2651</f>
        <v>46</v>
      </c>
      <c r="D2651" s="31" t="str">
        <f>Nonpt_src_summary!F2651</f>
        <v>46063</v>
      </c>
      <c r="E2651" s="31" t="str">
        <f>Nonpt_src_summary!G2651</f>
        <v>2310023606</v>
      </c>
      <c r="F2651" s="31" t="str">
        <f>Nonpt_src_summary!H2651</f>
        <v>Mud Degassing</v>
      </c>
      <c r="G2651" s="160">
        <f>Nonpt_src_summary!I2651</f>
        <v>0</v>
      </c>
      <c r="H2651" s="124">
        <f>Nonpt_src_summary!J2651</f>
        <v>0</v>
      </c>
      <c r="I2651" s="124">
        <f>Nonpt_src_summary!K2651</f>
        <v>0</v>
      </c>
      <c r="J2651" s="124">
        <f>Nonpt_src_summary!L2651</f>
        <v>0</v>
      </c>
      <c r="K2651" s="125">
        <f>Nonpt_src_summary!M2651</f>
        <v>0</v>
      </c>
    </row>
    <row r="2652" spans="1:11">
      <c r="A2652" s="31" t="s">
        <v>151</v>
      </c>
      <c r="B2652" s="31" t="str">
        <f>Nonpt_src_summary!B2652</f>
        <v>Non-tribal</v>
      </c>
      <c r="C2652" s="31">
        <f>Nonpt_src_summary!E2652</f>
        <v>46</v>
      </c>
      <c r="D2652" s="31" t="str">
        <f>Nonpt_src_summary!F2652</f>
        <v>46063</v>
      </c>
      <c r="E2652" s="31" t="str">
        <f>Nonpt_src_summary!G2652</f>
        <v>2310111100</v>
      </c>
      <c r="F2652" s="31" t="str">
        <f>Nonpt_src_summary!H2652</f>
        <v>Mud Degassing</v>
      </c>
      <c r="G2652" s="160">
        <f>Nonpt_src_summary!I2652</f>
        <v>0</v>
      </c>
      <c r="H2652" s="124">
        <f>Nonpt_src_summary!J2652</f>
        <v>34.8384</v>
      </c>
      <c r="I2652" s="124">
        <f>Nonpt_src_summary!K2652</f>
        <v>0</v>
      </c>
      <c r="J2652" s="124">
        <f>Nonpt_src_summary!L2652</f>
        <v>0</v>
      </c>
      <c r="K2652" s="125">
        <f>Nonpt_src_summary!M2652</f>
        <v>0</v>
      </c>
    </row>
    <row r="2653" spans="1:11">
      <c r="A2653" s="31" t="s">
        <v>151</v>
      </c>
      <c r="B2653" s="31" t="str">
        <f>Nonpt_src_summary!B2653</f>
        <v>Non-tribal</v>
      </c>
      <c r="C2653" s="31">
        <f>Nonpt_src_summary!E2653</f>
        <v>46</v>
      </c>
      <c r="D2653" s="31" t="str">
        <f>Nonpt_src_summary!F2653</f>
        <v>46063</v>
      </c>
      <c r="E2653" s="31" t="str">
        <f>Nonpt_src_summary!G2653</f>
        <v>2310121100</v>
      </c>
      <c r="F2653" s="31" t="str">
        <f>Nonpt_src_summary!H2653</f>
        <v>Mud Degassing</v>
      </c>
      <c r="G2653" s="160">
        <f>Nonpt_src_summary!I2653</f>
        <v>0</v>
      </c>
      <c r="H2653" s="124">
        <f>Nonpt_src_summary!J2653</f>
        <v>0</v>
      </c>
      <c r="I2653" s="124">
        <f>Nonpt_src_summary!K2653</f>
        <v>0</v>
      </c>
      <c r="J2653" s="124">
        <f>Nonpt_src_summary!L2653</f>
        <v>0</v>
      </c>
      <c r="K2653" s="125">
        <f>Nonpt_src_summary!M2653</f>
        <v>0</v>
      </c>
    </row>
    <row r="2654" spans="1:11">
      <c r="A2654" s="31" t="s">
        <v>151</v>
      </c>
      <c r="B2654" s="31" t="str">
        <f>Nonpt_src_summary!B2654</f>
        <v>Non-tribal</v>
      </c>
      <c r="C2654" s="31">
        <f>Nonpt_src_summary!E2654</f>
        <v>30</v>
      </c>
      <c r="D2654" s="31" t="str">
        <f>Nonpt_src_summary!F2654</f>
        <v>30055</v>
      </c>
      <c r="E2654" s="31" t="str">
        <f>Nonpt_src_summary!G2654</f>
        <v>2310023606</v>
      </c>
      <c r="F2654" s="31" t="str">
        <f>Nonpt_src_summary!H2654</f>
        <v>Mud Degassing</v>
      </c>
      <c r="G2654" s="160">
        <f>Nonpt_src_summary!I2654</f>
        <v>0</v>
      </c>
      <c r="H2654" s="124">
        <f>Nonpt_src_summary!J2654</f>
        <v>0</v>
      </c>
      <c r="I2654" s="124">
        <f>Nonpt_src_summary!K2654</f>
        <v>0</v>
      </c>
      <c r="J2654" s="124">
        <f>Nonpt_src_summary!L2654</f>
        <v>0</v>
      </c>
      <c r="K2654" s="125">
        <f>Nonpt_src_summary!M2654</f>
        <v>0</v>
      </c>
    </row>
    <row r="2655" spans="1:11">
      <c r="A2655" s="31" t="s">
        <v>151</v>
      </c>
      <c r="B2655" s="31" t="str">
        <f>Nonpt_src_summary!B2655</f>
        <v>Non-tribal</v>
      </c>
      <c r="C2655" s="31">
        <f>Nonpt_src_summary!E2655</f>
        <v>30</v>
      </c>
      <c r="D2655" s="31" t="str">
        <f>Nonpt_src_summary!F2655</f>
        <v>30055</v>
      </c>
      <c r="E2655" s="31" t="str">
        <f>Nonpt_src_summary!G2655</f>
        <v>2310111100</v>
      </c>
      <c r="F2655" s="31" t="str">
        <f>Nonpt_src_summary!H2655</f>
        <v>Mud Degassing</v>
      </c>
      <c r="G2655" s="160">
        <f>Nonpt_src_summary!I2655</f>
        <v>0</v>
      </c>
      <c r="H2655" s="124">
        <f>Nonpt_src_summary!J2655</f>
        <v>2.9032</v>
      </c>
      <c r="I2655" s="124">
        <f>Nonpt_src_summary!K2655</f>
        <v>0</v>
      </c>
      <c r="J2655" s="124">
        <f>Nonpt_src_summary!L2655</f>
        <v>0</v>
      </c>
      <c r="K2655" s="125">
        <f>Nonpt_src_summary!M2655</f>
        <v>0</v>
      </c>
    </row>
    <row r="2656" spans="1:11">
      <c r="A2656" s="31" t="s">
        <v>151</v>
      </c>
      <c r="B2656" s="31" t="str">
        <f>Nonpt_src_summary!B2656</f>
        <v>Non-tribal</v>
      </c>
      <c r="C2656" s="31">
        <f>Nonpt_src_summary!E2656</f>
        <v>30</v>
      </c>
      <c r="D2656" s="31" t="str">
        <f>Nonpt_src_summary!F2656</f>
        <v>30055</v>
      </c>
      <c r="E2656" s="31" t="str">
        <f>Nonpt_src_summary!G2656</f>
        <v>2310121100</v>
      </c>
      <c r="F2656" s="31" t="str">
        <f>Nonpt_src_summary!H2656</f>
        <v>Mud Degassing</v>
      </c>
      <c r="G2656" s="160">
        <f>Nonpt_src_summary!I2656</f>
        <v>0</v>
      </c>
      <c r="H2656" s="124">
        <f>Nonpt_src_summary!J2656</f>
        <v>0</v>
      </c>
      <c r="I2656" s="124">
        <f>Nonpt_src_summary!K2656</f>
        <v>0</v>
      </c>
      <c r="J2656" s="124">
        <f>Nonpt_src_summary!L2656</f>
        <v>0</v>
      </c>
      <c r="K2656" s="125">
        <f>Nonpt_src_summary!M2656</f>
        <v>0</v>
      </c>
    </row>
    <row r="2657" spans="1:11">
      <c r="A2657" s="31" t="s">
        <v>151</v>
      </c>
      <c r="B2657" s="31" t="str">
        <f>Nonpt_src_summary!B2657</f>
        <v>Non-tribal</v>
      </c>
      <c r="C2657" s="31">
        <f>Nonpt_src_summary!E2657</f>
        <v>38</v>
      </c>
      <c r="D2657" s="31" t="str">
        <f>Nonpt_src_summary!F2657</f>
        <v>38049</v>
      </c>
      <c r="E2657" s="31" t="str">
        <f>Nonpt_src_summary!G2657</f>
        <v>2310023606</v>
      </c>
      <c r="F2657" s="31" t="str">
        <f>Nonpt_src_summary!H2657</f>
        <v>Mud Degassing</v>
      </c>
      <c r="G2657" s="160">
        <f>Nonpt_src_summary!I2657</f>
        <v>0</v>
      </c>
      <c r="H2657" s="124">
        <f>Nonpt_src_summary!J2657</f>
        <v>0</v>
      </c>
      <c r="I2657" s="124">
        <f>Nonpt_src_summary!K2657</f>
        <v>0</v>
      </c>
      <c r="J2657" s="124">
        <f>Nonpt_src_summary!L2657</f>
        <v>0</v>
      </c>
      <c r="K2657" s="125">
        <f>Nonpt_src_summary!M2657</f>
        <v>0</v>
      </c>
    </row>
    <row r="2658" spans="1:11">
      <c r="A2658" s="31" t="s">
        <v>151</v>
      </c>
      <c r="B2658" s="31" t="str">
        <f>Nonpt_src_summary!B2658</f>
        <v>Non-tribal</v>
      </c>
      <c r="C2658" s="31">
        <f>Nonpt_src_summary!E2658</f>
        <v>38</v>
      </c>
      <c r="D2658" s="31" t="str">
        <f>Nonpt_src_summary!F2658</f>
        <v>38049</v>
      </c>
      <c r="E2658" s="31" t="str">
        <f>Nonpt_src_summary!G2658</f>
        <v>2310111100</v>
      </c>
      <c r="F2658" s="31" t="str">
        <f>Nonpt_src_summary!H2658</f>
        <v>Mud Degassing</v>
      </c>
      <c r="G2658" s="160">
        <f>Nonpt_src_summary!I2658</f>
        <v>0</v>
      </c>
      <c r="H2658" s="124">
        <f>Nonpt_src_summary!J2658</f>
        <v>8.7095900000000004</v>
      </c>
      <c r="I2658" s="124">
        <f>Nonpt_src_summary!K2658</f>
        <v>0</v>
      </c>
      <c r="J2658" s="124">
        <f>Nonpt_src_summary!L2658</f>
        <v>0</v>
      </c>
      <c r="K2658" s="125">
        <f>Nonpt_src_summary!M2658</f>
        <v>0</v>
      </c>
    </row>
    <row r="2659" spans="1:11">
      <c r="A2659" s="31" t="s">
        <v>151</v>
      </c>
      <c r="B2659" s="31" t="str">
        <f>Nonpt_src_summary!B2659</f>
        <v>Non-tribal</v>
      </c>
      <c r="C2659" s="31">
        <f>Nonpt_src_summary!E2659</f>
        <v>38</v>
      </c>
      <c r="D2659" s="31" t="str">
        <f>Nonpt_src_summary!F2659</f>
        <v>38049</v>
      </c>
      <c r="E2659" s="31" t="str">
        <f>Nonpt_src_summary!G2659</f>
        <v>2310121100</v>
      </c>
      <c r="F2659" s="31" t="str">
        <f>Nonpt_src_summary!H2659</f>
        <v>Mud Degassing</v>
      </c>
      <c r="G2659" s="160">
        <f>Nonpt_src_summary!I2659</f>
        <v>0</v>
      </c>
      <c r="H2659" s="124">
        <f>Nonpt_src_summary!J2659</f>
        <v>0</v>
      </c>
      <c r="I2659" s="124">
        <f>Nonpt_src_summary!K2659</f>
        <v>0</v>
      </c>
      <c r="J2659" s="124">
        <f>Nonpt_src_summary!L2659</f>
        <v>0</v>
      </c>
      <c r="K2659" s="125">
        <f>Nonpt_src_summary!M2659</f>
        <v>0</v>
      </c>
    </row>
    <row r="2660" spans="1:11">
      <c r="A2660" s="31" t="s">
        <v>151</v>
      </c>
      <c r="B2660" s="31" t="str">
        <f>Nonpt_src_summary!B2660</f>
        <v>Non-tribal</v>
      </c>
      <c r="C2660" s="31">
        <f>Nonpt_src_summary!E2660</f>
        <v>38</v>
      </c>
      <c r="D2660" s="31" t="str">
        <f>Nonpt_src_summary!F2660</f>
        <v>38053</v>
      </c>
      <c r="E2660" s="31" t="str">
        <f>Nonpt_src_summary!G2660</f>
        <v>2310023606</v>
      </c>
      <c r="F2660" s="31" t="str">
        <f>Nonpt_src_summary!H2660</f>
        <v>Mud Degassing</v>
      </c>
      <c r="G2660" s="160">
        <f>Nonpt_src_summary!I2660</f>
        <v>0</v>
      </c>
      <c r="H2660" s="124">
        <f>Nonpt_src_summary!J2660</f>
        <v>0</v>
      </c>
      <c r="I2660" s="124">
        <f>Nonpt_src_summary!K2660</f>
        <v>0</v>
      </c>
      <c r="J2660" s="124">
        <f>Nonpt_src_summary!L2660</f>
        <v>0</v>
      </c>
      <c r="K2660" s="125">
        <f>Nonpt_src_summary!M2660</f>
        <v>0</v>
      </c>
    </row>
    <row r="2661" spans="1:11">
      <c r="A2661" s="31" t="s">
        <v>151</v>
      </c>
      <c r="B2661" s="31" t="str">
        <f>Nonpt_src_summary!B2661</f>
        <v>Non-tribal</v>
      </c>
      <c r="C2661" s="31">
        <f>Nonpt_src_summary!E2661</f>
        <v>38</v>
      </c>
      <c r="D2661" s="31" t="str">
        <f>Nonpt_src_summary!F2661</f>
        <v>38053</v>
      </c>
      <c r="E2661" s="31" t="str">
        <f>Nonpt_src_summary!G2661</f>
        <v>2310111100</v>
      </c>
      <c r="F2661" s="31" t="str">
        <f>Nonpt_src_summary!H2661</f>
        <v>Mud Degassing</v>
      </c>
      <c r="G2661" s="160">
        <f>Nonpt_src_summary!I2661</f>
        <v>0</v>
      </c>
      <c r="H2661" s="124">
        <f>Nonpt_src_summary!J2661</f>
        <v>2678.4460198237603</v>
      </c>
      <c r="I2661" s="124">
        <f>Nonpt_src_summary!K2661</f>
        <v>0</v>
      </c>
      <c r="J2661" s="124">
        <f>Nonpt_src_summary!L2661</f>
        <v>0</v>
      </c>
      <c r="K2661" s="125">
        <f>Nonpt_src_summary!M2661</f>
        <v>0</v>
      </c>
    </row>
    <row r="2662" spans="1:11">
      <c r="A2662" s="31" t="s">
        <v>151</v>
      </c>
      <c r="B2662" s="31" t="str">
        <f>Nonpt_src_summary!B2662</f>
        <v>Non-tribal</v>
      </c>
      <c r="C2662" s="31">
        <f>Nonpt_src_summary!E2662</f>
        <v>38</v>
      </c>
      <c r="D2662" s="31" t="str">
        <f>Nonpt_src_summary!F2662</f>
        <v>38053</v>
      </c>
      <c r="E2662" s="31" t="str">
        <f>Nonpt_src_summary!G2662</f>
        <v>2310121100</v>
      </c>
      <c r="F2662" s="31" t="str">
        <f>Nonpt_src_summary!H2662</f>
        <v>Mud Degassing</v>
      </c>
      <c r="G2662" s="160">
        <f>Nonpt_src_summary!I2662</f>
        <v>0</v>
      </c>
      <c r="H2662" s="124">
        <f>Nonpt_src_summary!J2662</f>
        <v>0.89191799999999999</v>
      </c>
      <c r="I2662" s="124">
        <f>Nonpt_src_summary!K2662</f>
        <v>0</v>
      </c>
      <c r="J2662" s="124">
        <f>Nonpt_src_summary!L2662</f>
        <v>0</v>
      </c>
      <c r="K2662" s="125">
        <f>Nonpt_src_summary!M2662</f>
        <v>0</v>
      </c>
    </row>
    <row r="2663" spans="1:11">
      <c r="A2663" s="31" t="s">
        <v>151</v>
      </c>
      <c r="B2663" s="31" t="str">
        <f>Nonpt_src_summary!B2663</f>
        <v>Non-tribal</v>
      </c>
      <c r="C2663" s="31">
        <f>Nonpt_src_summary!E2663</f>
        <v>38</v>
      </c>
      <c r="D2663" s="31" t="str">
        <f>Nonpt_src_summary!F2663</f>
        <v>38055</v>
      </c>
      <c r="E2663" s="31" t="str">
        <f>Nonpt_src_summary!G2663</f>
        <v>2310023606</v>
      </c>
      <c r="F2663" s="31" t="str">
        <f>Nonpt_src_summary!H2663</f>
        <v>Mud Degassing</v>
      </c>
      <c r="G2663" s="160">
        <f>Nonpt_src_summary!I2663</f>
        <v>0</v>
      </c>
      <c r="H2663" s="124">
        <f>Nonpt_src_summary!J2663</f>
        <v>0</v>
      </c>
      <c r="I2663" s="124">
        <f>Nonpt_src_summary!K2663</f>
        <v>0</v>
      </c>
      <c r="J2663" s="124">
        <f>Nonpt_src_summary!L2663</f>
        <v>0</v>
      </c>
      <c r="K2663" s="125">
        <f>Nonpt_src_summary!M2663</f>
        <v>0</v>
      </c>
    </row>
    <row r="2664" spans="1:11">
      <c r="A2664" s="31" t="s">
        <v>151</v>
      </c>
      <c r="B2664" s="31" t="str">
        <f>Nonpt_src_summary!B2664</f>
        <v>Non-tribal</v>
      </c>
      <c r="C2664" s="31">
        <f>Nonpt_src_summary!E2664</f>
        <v>38</v>
      </c>
      <c r="D2664" s="31" t="str">
        <f>Nonpt_src_summary!F2664</f>
        <v>38055</v>
      </c>
      <c r="E2664" s="31" t="str">
        <f>Nonpt_src_summary!G2664</f>
        <v>2310111100</v>
      </c>
      <c r="F2664" s="31" t="str">
        <f>Nonpt_src_summary!H2664</f>
        <v>Mud Degassing</v>
      </c>
      <c r="G2664" s="160">
        <f>Nonpt_src_summary!I2664</f>
        <v>0</v>
      </c>
      <c r="H2664" s="124">
        <f>Nonpt_src_summary!J2664</f>
        <v>0</v>
      </c>
      <c r="I2664" s="124">
        <f>Nonpt_src_summary!K2664</f>
        <v>0</v>
      </c>
      <c r="J2664" s="124">
        <f>Nonpt_src_summary!L2664</f>
        <v>0</v>
      </c>
      <c r="K2664" s="125">
        <f>Nonpt_src_summary!M2664</f>
        <v>0</v>
      </c>
    </row>
    <row r="2665" spans="1:11">
      <c r="A2665" s="31" t="s">
        <v>151</v>
      </c>
      <c r="B2665" s="31" t="str">
        <f>Nonpt_src_summary!B2665</f>
        <v>Non-tribal</v>
      </c>
      <c r="C2665" s="31">
        <f>Nonpt_src_summary!E2665</f>
        <v>38</v>
      </c>
      <c r="D2665" s="31" t="str">
        <f>Nonpt_src_summary!F2665</f>
        <v>38055</v>
      </c>
      <c r="E2665" s="31" t="str">
        <f>Nonpt_src_summary!G2665</f>
        <v>2310121100</v>
      </c>
      <c r="F2665" s="31" t="str">
        <f>Nonpt_src_summary!H2665</f>
        <v>Mud Degassing</v>
      </c>
      <c r="G2665" s="160">
        <f>Nonpt_src_summary!I2665</f>
        <v>0</v>
      </c>
      <c r="H2665" s="124">
        <f>Nonpt_src_summary!J2665</f>
        <v>0</v>
      </c>
      <c r="I2665" s="124">
        <f>Nonpt_src_summary!K2665</f>
        <v>0</v>
      </c>
      <c r="J2665" s="124">
        <f>Nonpt_src_summary!L2665</f>
        <v>0</v>
      </c>
      <c r="K2665" s="125">
        <f>Nonpt_src_summary!M2665</f>
        <v>0</v>
      </c>
    </row>
    <row r="2666" spans="1:11">
      <c r="A2666" s="31" t="s">
        <v>151</v>
      </c>
      <c r="B2666" s="31" t="str">
        <f>Nonpt_src_summary!B2666</f>
        <v>Non-tribal</v>
      </c>
      <c r="C2666" s="31">
        <f>Nonpt_src_summary!E2666</f>
        <v>38</v>
      </c>
      <c r="D2666" s="31" t="str">
        <f>Nonpt_src_summary!F2666</f>
        <v>38061</v>
      </c>
      <c r="E2666" s="31" t="str">
        <f>Nonpt_src_summary!G2666</f>
        <v>2310023606</v>
      </c>
      <c r="F2666" s="31" t="str">
        <f>Nonpt_src_summary!H2666</f>
        <v>Mud Degassing</v>
      </c>
      <c r="G2666" s="160">
        <f>Nonpt_src_summary!I2666</f>
        <v>0</v>
      </c>
      <c r="H2666" s="124">
        <f>Nonpt_src_summary!J2666</f>
        <v>0</v>
      </c>
      <c r="I2666" s="124">
        <f>Nonpt_src_summary!K2666</f>
        <v>0</v>
      </c>
      <c r="J2666" s="124">
        <f>Nonpt_src_summary!L2666</f>
        <v>0</v>
      </c>
      <c r="K2666" s="125">
        <f>Nonpt_src_summary!M2666</f>
        <v>0</v>
      </c>
    </row>
    <row r="2667" spans="1:11">
      <c r="A2667" s="31" t="s">
        <v>151</v>
      </c>
      <c r="B2667" s="31" t="str">
        <f>Nonpt_src_summary!B2667</f>
        <v>Non-tribal</v>
      </c>
      <c r="C2667" s="31">
        <f>Nonpt_src_summary!E2667</f>
        <v>38</v>
      </c>
      <c r="D2667" s="31" t="str">
        <f>Nonpt_src_summary!F2667</f>
        <v>38061</v>
      </c>
      <c r="E2667" s="31" t="str">
        <f>Nonpt_src_summary!G2667</f>
        <v>2310111100</v>
      </c>
      <c r="F2667" s="31" t="str">
        <f>Nonpt_src_summary!H2667</f>
        <v>Mud Degassing</v>
      </c>
      <c r="G2667" s="160">
        <f>Nonpt_src_summary!I2667</f>
        <v>0</v>
      </c>
      <c r="H2667" s="124">
        <f>Nonpt_src_summary!J2667</f>
        <v>1140.6234923185943</v>
      </c>
      <c r="I2667" s="124">
        <f>Nonpt_src_summary!K2667</f>
        <v>0</v>
      </c>
      <c r="J2667" s="124">
        <f>Nonpt_src_summary!L2667</f>
        <v>0</v>
      </c>
      <c r="K2667" s="125">
        <f>Nonpt_src_summary!M2667</f>
        <v>0</v>
      </c>
    </row>
    <row r="2668" spans="1:11">
      <c r="A2668" s="31" t="s">
        <v>151</v>
      </c>
      <c r="B2668" s="31" t="str">
        <f>Nonpt_src_summary!B2668</f>
        <v>Non-tribal</v>
      </c>
      <c r="C2668" s="31">
        <f>Nonpt_src_summary!E2668</f>
        <v>38</v>
      </c>
      <c r="D2668" s="31" t="str">
        <f>Nonpt_src_summary!F2668</f>
        <v>38061</v>
      </c>
      <c r="E2668" s="31" t="str">
        <f>Nonpt_src_summary!G2668</f>
        <v>2310121100</v>
      </c>
      <c r="F2668" s="31" t="str">
        <f>Nonpt_src_summary!H2668</f>
        <v>Mud Degassing</v>
      </c>
      <c r="G2668" s="160">
        <f>Nonpt_src_summary!I2668</f>
        <v>0</v>
      </c>
      <c r="H2668" s="124">
        <f>Nonpt_src_summary!J2668</f>
        <v>0</v>
      </c>
      <c r="I2668" s="124">
        <f>Nonpt_src_summary!K2668</f>
        <v>0</v>
      </c>
      <c r="J2668" s="124">
        <f>Nonpt_src_summary!L2668</f>
        <v>0</v>
      </c>
      <c r="K2668" s="125">
        <f>Nonpt_src_summary!M2668</f>
        <v>0</v>
      </c>
    </row>
    <row r="2669" spans="1:11">
      <c r="A2669" s="31" t="s">
        <v>151</v>
      </c>
      <c r="B2669" s="31" t="str">
        <f>Nonpt_src_summary!B2669</f>
        <v>Non-tribal</v>
      </c>
      <c r="C2669" s="31">
        <f>Nonpt_src_summary!E2669</f>
        <v>38</v>
      </c>
      <c r="D2669" s="31" t="str">
        <f>Nonpt_src_summary!F2669</f>
        <v>38075</v>
      </c>
      <c r="E2669" s="31" t="str">
        <f>Nonpt_src_summary!G2669</f>
        <v>2310023606</v>
      </c>
      <c r="F2669" s="31" t="str">
        <f>Nonpt_src_summary!H2669</f>
        <v>Mud Degassing</v>
      </c>
      <c r="G2669" s="160">
        <f>Nonpt_src_summary!I2669</f>
        <v>0</v>
      </c>
      <c r="H2669" s="124">
        <f>Nonpt_src_summary!J2669</f>
        <v>0</v>
      </c>
      <c r="I2669" s="124">
        <f>Nonpt_src_summary!K2669</f>
        <v>0</v>
      </c>
      <c r="J2669" s="124">
        <f>Nonpt_src_summary!L2669</f>
        <v>0</v>
      </c>
      <c r="K2669" s="125">
        <f>Nonpt_src_summary!M2669</f>
        <v>0</v>
      </c>
    </row>
    <row r="2670" spans="1:11">
      <c r="A2670" s="31" t="s">
        <v>151</v>
      </c>
      <c r="B2670" s="31" t="str">
        <f>Nonpt_src_summary!B2670</f>
        <v>Non-tribal</v>
      </c>
      <c r="C2670" s="31">
        <f>Nonpt_src_summary!E2670</f>
        <v>38</v>
      </c>
      <c r="D2670" s="31" t="str">
        <f>Nonpt_src_summary!F2670</f>
        <v>38075</v>
      </c>
      <c r="E2670" s="31" t="str">
        <f>Nonpt_src_summary!G2670</f>
        <v>2310111100</v>
      </c>
      <c r="F2670" s="31" t="str">
        <f>Nonpt_src_summary!H2670</f>
        <v>Mud Degassing</v>
      </c>
      <c r="G2670" s="160">
        <f>Nonpt_src_summary!I2670</f>
        <v>0</v>
      </c>
      <c r="H2670" s="124">
        <f>Nonpt_src_summary!J2670</f>
        <v>52.2575</v>
      </c>
      <c r="I2670" s="124">
        <f>Nonpt_src_summary!K2670</f>
        <v>0</v>
      </c>
      <c r="J2670" s="124">
        <f>Nonpt_src_summary!L2670</f>
        <v>0</v>
      </c>
      <c r="K2670" s="125">
        <f>Nonpt_src_summary!M2670</f>
        <v>0</v>
      </c>
    </row>
    <row r="2671" spans="1:11">
      <c r="A2671" s="31" t="s">
        <v>151</v>
      </c>
      <c r="B2671" s="31" t="str">
        <f>Nonpt_src_summary!B2671</f>
        <v>Non-tribal</v>
      </c>
      <c r="C2671" s="31">
        <f>Nonpt_src_summary!E2671</f>
        <v>38</v>
      </c>
      <c r="D2671" s="31" t="str">
        <f>Nonpt_src_summary!F2671</f>
        <v>38075</v>
      </c>
      <c r="E2671" s="31" t="str">
        <f>Nonpt_src_summary!G2671</f>
        <v>2310121100</v>
      </c>
      <c r="F2671" s="31" t="str">
        <f>Nonpt_src_summary!H2671</f>
        <v>Mud Degassing</v>
      </c>
      <c r="G2671" s="160">
        <f>Nonpt_src_summary!I2671</f>
        <v>0</v>
      </c>
      <c r="H2671" s="124">
        <f>Nonpt_src_summary!J2671</f>
        <v>0</v>
      </c>
      <c r="I2671" s="124">
        <f>Nonpt_src_summary!K2671</f>
        <v>0</v>
      </c>
      <c r="J2671" s="124">
        <f>Nonpt_src_summary!L2671</f>
        <v>0</v>
      </c>
      <c r="K2671" s="125">
        <f>Nonpt_src_summary!M2671</f>
        <v>0</v>
      </c>
    </row>
    <row r="2672" spans="1:11">
      <c r="A2672" s="31" t="s">
        <v>151</v>
      </c>
      <c r="B2672" s="31" t="str">
        <f>Nonpt_src_summary!B2672</f>
        <v>Non-tribal</v>
      </c>
      <c r="C2672" s="31">
        <f>Nonpt_src_summary!E2672</f>
        <v>30</v>
      </c>
      <c r="D2672" s="31" t="str">
        <f>Nonpt_src_summary!F2672</f>
        <v>30083</v>
      </c>
      <c r="E2672" s="31" t="str">
        <f>Nonpt_src_summary!G2672</f>
        <v>2310023606</v>
      </c>
      <c r="F2672" s="31" t="str">
        <f>Nonpt_src_summary!H2672</f>
        <v>Mud Degassing</v>
      </c>
      <c r="G2672" s="160">
        <f>Nonpt_src_summary!I2672</f>
        <v>0</v>
      </c>
      <c r="H2672" s="124">
        <f>Nonpt_src_summary!J2672</f>
        <v>0</v>
      </c>
      <c r="I2672" s="124">
        <f>Nonpt_src_summary!K2672</f>
        <v>0</v>
      </c>
      <c r="J2672" s="124">
        <f>Nonpt_src_summary!L2672</f>
        <v>0</v>
      </c>
      <c r="K2672" s="125">
        <f>Nonpt_src_summary!M2672</f>
        <v>0</v>
      </c>
    </row>
    <row r="2673" spans="1:11">
      <c r="A2673" s="31" t="s">
        <v>151</v>
      </c>
      <c r="B2673" s="31" t="str">
        <f>Nonpt_src_summary!B2673</f>
        <v>Non-tribal</v>
      </c>
      <c r="C2673" s="31">
        <f>Nonpt_src_summary!E2673</f>
        <v>30</v>
      </c>
      <c r="D2673" s="31" t="str">
        <f>Nonpt_src_summary!F2673</f>
        <v>30083</v>
      </c>
      <c r="E2673" s="31" t="str">
        <f>Nonpt_src_summary!G2673</f>
        <v>2310111100</v>
      </c>
      <c r="F2673" s="31" t="str">
        <f>Nonpt_src_summary!H2673</f>
        <v>Mud Degassing</v>
      </c>
      <c r="G2673" s="160">
        <f>Nonpt_src_summary!I2673</f>
        <v>0</v>
      </c>
      <c r="H2673" s="124">
        <f>Nonpt_src_summary!J2673</f>
        <v>290.32</v>
      </c>
      <c r="I2673" s="124">
        <f>Nonpt_src_summary!K2673</f>
        <v>0</v>
      </c>
      <c r="J2673" s="124">
        <f>Nonpt_src_summary!L2673</f>
        <v>0</v>
      </c>
      <c r="K2673" s="125">
        <f>Nonpt_src_summary!M2673</f>
        <v>0</v>
      </c>
    </row>
    <row r="2674" spans="1:11">
      <c r="A2674" s="31" t="s">
        <v>151</v>
      </c>
      <c r="B2674" s="31" t="str">
        <f>Nonpt_src_summary!B2674</f>
        <v>Non-tribal</v>
      </c>
      <c r="C2674" s="31">
        <f>Nonpt_src_summary!E2674</f>
        <v>30</v>
      </c>
      <c r="D2674" s="31" t="str">
        <f>Nonpt_src_summary!F2674</f>
        <v>30083</v>
      </c>
      <c r="E2674" s="31" t="str">
        <f>Nonpt_src_summary!G2674</f>
        <v>2310121100</v>
      </c>
      <c r="F2674" s="31" t="str">
        <f>Nonpt_src_summary!H2674</f>
        <v>Mud Degassing</v>
      </c>
      <c r="G2674" s="160">
        <f>Nonpt_src_summary!I2674</f>
        <v>0</v>
      </c>
      <c r="H2674" s="124">
        <f>Nonpt_src_summary!J2674</f>
        <v>0</v>
      </c>
      <c r="I2674" s="124">
        <f>Nonpt_src_summary!K2674</f>
        <v>0</v>
      </c>
      <c r="J2674" s="124">
        <f>Nonpt_src_summary!L2674</f>
        <v>0</v>
      </c>
      <c r="K2674" s="125">
        <f>Nonpt_src_summary!M2674</f>
        <v>0</v>
      </c>
    </row>
    <row r="2675" spans="1:11">
      <c r="A2675" s="31" t="s">
        <v>151</v>
      </c>
      <c r="B2675" s="31" t="str">
        <f>Nonpt_src_summary!B2675</f>
        <v>Non-tribal</v>
      </c>
      <c r="C2675" s="31">
        <f>Nonpt_src_summary!E2675</f>
        <v>30</v>
      </c>
      <c r="D2675" s="31" t="str">
        <f>Nonpt_src_summary!F2675</f>
        <v>30085</v>
      </c>
      <c r="E2675" s="31" t="str">
        <f>Nonpt_src_summary!G2675</f>
        <v>2310023606</v>
      </c>
      <c r="F2675" s="31" t="str">
        <f>Nonpt_src_summary!H2675</f>
        <v>Mud Degassing</v>
      </c>
      <c r="G2675" s="160">
        <f>Nonpt_src_summary!I2675</f>
        <v>0</v>
      </c>
      <c r="H2675" s="124">
        <f>Nonpt_src_summary!J2675</f>
        <v>0</v>
      </c>
      <c r="I2675" s="124">
        <f>Nonpt_src_summary!K2675</f>
        <v>0</v>
      </c>
      <c r="J2675" s="124">
        <f>Nonpt_src_summary!L2675</f>
        <v>0</v>
      </c>
      <c r="K2675" s="125">
        <f>Nonpt_src_summary!M2675</f>
        <v>0</v>
      </c>
    </row>
    <row r="2676" spans="1:11">
      <c r="A2676" s="31" t="s">
        <v>151</v>
      </c>
      <c r="B2676" s="31" t="str">
        <f>Nonpt_src_summary!B2676</f>
        <v>Non-tribal</v>
      </c>
      <c r="C2676" s="31">
        <f>Nonpt_src_summary!E2676</f>
        <v>30</v>
      </c>
      <c r="D2676" s="31" t="str">
        <f>Nonpt_src_summary!F2676</f>
        <v>30085</v>
      </c>
      <c r="E2676" s="31" t="str">
        <f>Nonpt_src_summary!G2676</f>
        <v>2310111100</v>
      </c>
      <c r="F2676" s="31" t="str">
        <f>Nonpt_src_summary!H2676</f>
        <v>Mud Degassing</v>
      </c>
      <c r="G2676" s="160">
        <f>Nonpt_src_summary!I2676</f>
        <v>0</v>
      </c>
      <c r="H2676" s="124">
        <f>Nonpt_src_summary!J2676</f>
        <v>83.840702852315005</v>
      </c>
      <c r="I2676" s="124">
        <f>Nonpt_src_summary!K2676</f>
        <v>0</v>
      </c>
      <c r="J2676" s="124">
        <f>Nonpt_src_summary!L2676</f>
        <v>0</v>
      </c>
      <c r="K2676" s="125">
        <f>Nonpt_src_summary!M2676</f>
        <v>0</v>
      </c>
    </row>
    <row r="2677" spans="1:11">
      <c r="A2677" s="31" t="s">
        <v>151</v>
      </c>
      <c r="B2677" s="31" t="str">
        <f>Nonpt_src_summary!B2677</f>
        <v>Non-tribal</v>
      </c>
      <c r="C2677" s="31">
        <f>Nonpt_src_summary!E2677</f>
        <v>30</v>
      </c>
      <c r="D2677" s="31" t="str">
        <f>Nonpt_src_summary!F2677</f>
        <v>30085</v>
      </c>
      <c r="E2677" s="31" t="str">
        <f>Nonpt_src_summary!G2677</f>
        <v>2310121100</v>
      </c>
      <c r="F2677" s="31" t="str">
        <f>Nonpt_src_summary!H2677</f>
        <v>Mud Degassing</v>
      </c>
      <c r="G2677" s="160">
        <f>Nonpt_src_summary!I2677</f>
        <v>0</v>
      </c>
      <c r="H2677" s="124">
        <f>Nonpt_src_summary!J2677</f>
        <v>0</v>
      </c>
      <c r="I2677" s="124">
        <f>Nonpt_src_summary!K2677</f>
        <v>0</v>
      </c>
      <c r="J2677" s="124">
        <f>Nonpt_src_summary!L2677</f>
        <v>0</v>
      </c>
      <c r="K2677" s="125">
        <f>Nonpt_src_summary!M2677</f>
        <v>0</v>
      </c>
    </row>
    <row r="2678" spans="1:11">
      <c r="A2678" s="31" t="s">
        <v>151</v>
      </c>
      <c r="B2678" s="31" t="str">
        <f>Nonpt_src_summary!B2678</f>
        <v>Non-tribal</v>
      </c>
      <c r="C2678" s="31">
        <f>Nonpt_src_summary!E2678</f>
        <v>30</v>
      </c>
      <c r="D2678" s="31" t="str">
        <f>Nonpt_src_summary!F2678</f>
        <v>30091</v>
      </c>
      <c r="E2678" s="31" t="str">
        <f>Nonpt_src_summary!G2678</f>
        <v>2310023606</v>
      </c>
      <c r="F2678" s="31" t="str">
        <f>Nonpt_src_summary!H2678</f>
        <v>Mud Degassing</v>
      </c>
      <c r="G2678" s="160">
        <f>Nonpt_src_summary!I2678</f>
        <v>0</v>
      </c>
      <c r="H2678" s="124">
        <f>Nonpt_src_summary!J2678</f>
        <v>0</v>
      </c>
      <c r="I2678" s="124">
        <f>Nonpt_src_summary!K2678</f>
        <v>0</v>
      </c>
      <c r="J2678" s="124">
        <f>Nonpt_src_summary!L2678</f>
        <v>0</v>
      </c>
      <c r="K2678" s="125">
        <f>Nonpt_src_summary!M2678</f>
        <v>0</v>
      </c>
    </row>
    <row r="2679" spans="1:11">
      <c r="A2679" s="31" t="s">
        <v>151</v>
      </c>
      <c r="B2679" s="31" t="str">
        <f>Nonpt_src_summary!B2679</f>
        <v>Non-tribal</v>
      </c>
      <c r="C2679" s="31">
        <f>Nonpt_src_summary!E2679</f>
        <v>30</v>
      </c>
      <c r="D2679" s="31" t="str">
        <f>Nonpt_src_summary!F2679</f>
        <v>30091</v>
      </c>
      <c r="E2679" s="31" t="str">
        <f>Nonpt_src_summary!G2679</f>
        <v>2310111100</v>
      </c>
      <c r="F2679" s="31" t="str">
        <f>Nonpt_src_summary!H2679</f>
        <v>Mud Degassing</v>
      </c>
      <c r="G2679" s="160">
        <f>Nonpt_src_summary!I2679</f>
        <v>0</v>
      </c>
      <c r="H2679" s="124">
        <f>Nonpt_src_summary!J2679</f>
        <v>2.8721785375873368</v>
      </c>
      <c r="I2679" s="124">
        <f>Nonpt_src_summary!K2679</f>
        <v>0</v>
      </c>
      <c r="J2679" s="124">
        <f>Nonpt_src_summary!L2679</f>
        <v>0</v>
      </c>
      <c r="K2679" s="125">
        <f>Nonpt_src_summary!M2679</f>
        <v>0</v>
      </c>
    </row>
    <row r="2680" spans="1:11">
      <c r="A2680" s="31" t="s">
        <v>151</v>
      </c>
      <c r="B2680" s="31" t="str">
        <f>Nonpt_src_summary!B2680</f>
        <v>Non-tribal</v>
      </c>
      <c r="C2680" s="31">
        <f>Nonpt_src_summary!E2680</f>
        <v>30</v>
      </c>
      <c r="D2680" s="31" t="str">
        <f>Nonpt_src_summary!F2680</f>
        <v>30091</v>
      </c>
      <c r="E2680" s="31" t="str">
        <f>Nonpt_src_summary!G2680</f>
        <v>2310121100</v>
      </c>
      <c r="F2680" s="31" t="str">
        <f>Nonpt_src_summary!H2680</f>
        <v>Mud Degassing</v>
      </c>
      <c r="G2680" s="160">
        <f>Nonpt_src_summary!I2680</f>
        <v>0</v>
      </c>
      <c r="H2680" s="124">
        <f>Nonpt_src_summary!J2680</f>
        <v>0</v>
      </c>
      <c r="I2680" s="124">
        <f>Nonpt_src_summary!K2680</f>
        <v>0</v>
      </c>
      <c r="J2680" s="124">
        <f>Nonpt_src_summary!L2680</f>
        <v>0</v>
      </c>
      <c r="K2680" s="125">
        <f>Nonpt_src_summary!M2680</f>
        <v>0</v>
      </c>
    </row>
    <row r="2681" spans="1:11">
      <c r="A2681" s="31" t="s">
        <v>151</v>
      </c>
      <c r="B2681" s="31" t="str">
        <f>Nonpt_src_summary!B2681</f>
        <v>Non-tribal</v>
      </c>
      <c r="C2681" s="31">
        <f>Nonpt_src_summary!E2681</f>
        <v>38</v>
      </c>
      <c r="D2681" s="31" t="str">
        <f>Nonpt_src_summary!F2681</f>
        <v>38087</v>
      </c>
      <c r="E2681" s="31" t="str">
        <f>Nonpt_src_summary!G2681</f>
        <v>2310023606</v>
      </c>
      <c r="F2681" s="31" t="str">
        <f>Nonpt_src_summary!H2681</f>
        <v>Mud Degassing</v>
      </c>
      <c r="G2681" s="160">
        <f>Nonpt_src_summary!I2681</f>
        <v>0</v>
      </c>
      <c r="H2681" s="124">
        <f>Nonpt_src_summary!J2681</f>
        <v>0</v>
      </c>
      <c r="I2681" s="124">
        <f>Nonpt_src_summary!K2681</f>
        <v>0</v>
      </c>
      <c r="J2681" s="124">
        <f>Nonpt_src_summary!L2681</f>
        <v>0</v>
      </c>
      <c r="K2681" s="125">
        <f>Nonpt_src_summary!M2681</f>
        <v>0</v>
      </c>
    </row>
    <row r="2682" spans="1:11">
      <c r="A2682" s="31" t="s">
        <v>151</v>
      </c>
      <c r="B2682" s="31" t="str">
        <f>Nonpt_src_summary!B2682</f>
        <v>Non-tribal</v>
      </c>
      <c r="C2682" s="31">
        <f>Nonpt_src_summary!E2682</f>
        <v>38</v>
      </c>
      <c r="D2682" s="31" t="str">
        <f>Nonpt_src_summary!F2682</f>
        <v>38087</v>
      </c>
      <c r="E2682" s="31" t="str">
        <f>Nonpt_src_summary!G2682</f>
        <v>2310111100</v>
      </c>
      <c r="F2682" s="31" t="str">
        <f>Nonpt_src_summary!H2682</f>
        <v>Mud Degassing</v>
      </c>
      <c r="G2682" s="160">
        <f>Nonpt_src_summary!I2682</f>
        <v>0</v>
      </c>
      <c r="H2682" s="124">
        <f>Nonpt_src_summary!J2682</f>
        <v>11.6128</v>
      </c>
      <c r="I2682" s="124">
        <f>Nonpt_src_summary!K2682</f>
        <v>0</v>
      </c>
      <c r="J2682" s="124">
        <f>Nonpt_src_summary!L2682</f>
        <v>0</v>
      </c>
      <c r="K2682" s="125">
        <f>Nonpt_src_summary!M2682</f>
        <v>0</v>
      </c>
    </row>
    <row r="2683" spans="1:11">
      <c r="A2683" s="31" t="s">
        <v>151</v>
      </c>
      <c r="B2683" s="31" t="str">
        <f>Nonpt_src_summary!B2683</f>
        <v>Non-tribal</v>
      </c>
      <c r="C2683" s="31">
        <f>Nonpt_src_summary!E2683</f>
        <v>38</v>
      </c>
      <c r="D2683" s="31" t="str">
        <f>Nonpt_src_summary!F2683</f>
        <v>38087</v>
      </c>
      <c r="E2683" s="31" t="str">
        <f>Nonpt_src_summary!G2683</f>
        <v>2310121100</v>
      </c>
      <c r="F2683" s="31" t="str">
        <f>Nonpt_src_summary!H2683</f>
        <v>Mud Degassing</v>
      </c>
      <c r="G2683" s="160">
        <f>Nonpt_src_summary!I2683</f>
        <v>0</v>
      </c>
      <c r="H2683" s="124">
        <f>Nonpt_src_summary!J2683</f>
        <v>0</v>
      </c>
      <c r="I2683" s="124">
        <f>Nonpt_src_summary!K2683</f>
        <v>0</v>
      </c>
      <c r="J2683" s="124">
        <f>Nonpt_src_summary!L2683</f>
        <v>0</v>
      </c>
      <c r="K2683" s="125">
        <f>Nonpt_src_summary!M2683</f>
        <v>0</v>
      </c>
    </row>
    <row r="2684" spans="1:11">
      <c r="A2684" s="31" t="s">
        <v>151</v>
      </c>
      <c r="B2684" s="31" t="str">
        <f>Nonpt_src_summary!B2684</f>
        <v>Non-tribal</v>
      </c>
      <c r="C2684" s="31">
        <f>Nonpt_src_summary!E2684</f>
        <v>38</v>
      </c>
      <c r="D2684" s="31" t="str">
        <f>Nonpt_src_summary!F2684</f>
        <v>38089</v>
      </c>
      <c r="E2684" s="31" t="str">
        <f>Nonpt_src_summary!G2684</f>
        <v>2310023606</v>
      </c>
      <c r="F2684" s="31" t="str">
        <f>Nonpt_src_summary!H2684</f>
        <v>Mud Degassing</v>
      </c>
      <c r="G2684" s="160">
        <f>Nonpt_src_summary!I2684</f>
        <v>0</v>
      </c>
      <c r="H2684" s="124">
        <f>Nonpt_src_summary!J2684</f>
        <v>0</v>
      </c>
      <c r="I2684" s="124">
        <f>Nonpt_src_summary!K2684</f>
        <v>0</v>
      </c>
      <c r="J2684" s="124">
        <f>Nonpt_src_summary!L2684</f>
        <v>0</v>
      </c>
      <c r="K2684" s="125">
        <f>Nonpt_src_summary!M2684</f>
        <v>0</v>
      </c>
    </row>
    <row r="2685" spans="1:11">
      <c r="A2685" s="31" t="s">
        <v>151</v>
      </c>
      <c r="B2685" s="31" t="str">
        <f>Nonpt_src_summary!B2685</f>
        <v>Non-tribal</v>
      </c>
      <c r="C2685" s="31">
        <f>Nonpt_src_summary!E2685</f>
        <v>38</v>
      </c>
      <c r="D2685" s="31" t="str">
        <f>Nonpt_src_summary!F2685</f>
        <v>38089</v>
      </c>
      <c r="E2685" s="31" t="str">
        <f>Nonpt_src_summary!G2685</f>
        <v>2310111100</v>
      </c>
      <c r="F2685" s="31" t="str">
        <f>Nonpt_src_summary!H2685</f>
        <v>Mud Degassing</v>
      </c>
      <c r="G2685" s="160">
        <f>Nonpt_src_summary!I2685</f>
        <v>0</v>
      </c>
      <c r="H2685" s="124">
        <f>Nonpt_src_summary!J2685</f>
        <v>153.869</v>
      </c>
      <c r="I2685" s="124">
        <f>Nonpt_src_summary!K2685</f>
        <v>0</v>
      </c>
      <c r="J2685" s="124">
        <f>Nonpt_src_summary!L2685</f>
        <v>0</v>
      </c>
      <c r="K2685" s="125">
        <f>Nonpt_src_summary!M2685</f>
        <v>0</v>
      </c>
    </row>
    <row r="2686" spans="1:11">
      <c r="A2686" s="31" t="s">
        <v>151</v>
      </c>
      <c r="B2686" s="31" t="str">
        <f>Nonpt_src_summary!B2686</f>
        <v>Non-tribal</v>
      </c>
      <c r="C2686" s="31">
        <f>Nonpt_src_summary!E2686</f>
        <v>38</v>
      </c>
      <c r="D2686" s="31" t="str">
        <f>Nonpt_src_summary!F2686</f>
        <v>38089</v>
      </c>
      <c r="E2686" s="31" t="str">
        <f>Nonpt_src_summary!G2686</f>
        <v>2310121100</v>
      </c>
      <c r="F2686" s="31" t="str">
        <f>Nonpt_src_summary!H2686</f>
        <v>Mud Degassing</v>
      </c>
      <c r="G2686" s="160">
        <f>Nonpt_src_summary!I2686</f>
        <v>0</v>
      </c>
      <c r="H2686" s="124">
        <f>Nonpt_src_summary!J2686</f>
        <v>0.89191799999999999</v>
      </c>
      <c r="I2686" s="124">
        <f>Nonpt_src_summary!K2686</f>
        <v>0</v>
      </c>
      <c r="J2686" s="124">
        <f>Nonpt_src_summary!L2686</f>
        <v>0</v>
      </c>
      <c r="K2686" s="125">
        <f>Nonpt_src_summary!M2686</f>
        <v>0</v>
      </c>
    </row>
    <row r="2687" spans="1:11">
      <c r="A2687" s="31" t="s">
        <v>151</v>
      </c>
      <c r="B2687" s="31" t="str">
        <f>Nonpt_src_summary!B2687</f>
        <v>Non-tribal</v>
      </c>
      <c r="C2687" s="31">
        <f>Nonpt_src_summary!E2687</f>
        <v>30</v>
      </c>
      <c r="D2687" s="31" t="str">
        <f>Nonpt_src_summary!F2687</f>
        <v>30105</v>
      </c>
      <c r="E2687" s="31" t="str">
        <f>Nonpt_src_summary!G2687</f>
        <v>2310023606</v>
      </c>
      <c r="F2687" s="31" t="str">
        <f>Nonpt_src_summary!H2687</f>
        <v>Mud Degassing</v>
      </c>
      <c r="G2687" s="160">
        <f>Nonpt_src_summary!I2687</f>
        <v>0</v>
      </c>
      <c r="H2687" s="124">
        <f>Nonpt_src_summary!J2687</f>
        <v>0</v>
      </c>
      <c r="I2687" s="124">
        <f>Nonpt_src_summary!K2687</f>
        <v>0</v>
      </c>
      <c r="J2687" s="124">
        <f>Nonpt_src_summary!L2687</f>
        <v>0</v>
      </c>
      <c r="K2687" s="125">
        <f>Nonpt_src_summary!M2687</f>
        <v>0</v>
      </c>
    </row>
    <row r="2688" spans="1:11">
      <c r="A2688" s="31" t="s">
        <v>151</v>
      </c>
      <c r="B2688" s="31" t="str">
        <f>Nonpt_src_summary!B2688</f>
        <v>Non-tribal</v>
      </c>
      <c r="C2688" s="31">
        <f>Nonpt_src_summary!E2688</f>
        <v>30</v>
      </c>
      <c r="D2688" s="31" t="str">
        <f>Nonpt_src_summary!F2688</f>
        <v>30105</v>
      </c>
      <c r="E2688" s="31" t="str">
        <f>Nonpt_src_summary!G2688</f>
        <v>2310111100</v>
      </c>
      <c r="F2688" s="31" t="str">
        <f>Nonpt_src_summary!H2688</f>
        <v>Mud Degassing</v>
      </c>
      <c r="G2688" s="160">
        <f>Nonpt_src_summary!I2688</f>
        <v>0</v>
      </c>
      <c r="H2688" s="124">
        <f>Nonpt_src_summary!J2688</f>
        <v>0</v>
      </c>
      <c r="I2688" s="124">
        <f>Nonpt_src_summary!K2688</f>
        <v>0</v>
      </c>
      <c r="J2688" s="124">
        <f>Nonpt_src_summary!L2688</f>
        <v>0</v>
      </c>
      <c r="K2688" s="125">
        <f>Nonpt_src_summary!M2688</f>
        <v>0</v>
      </c>
    </row>
    <row r="2689" spans="1:11">
      <c r="A2689" s="31" t="s">
        <v>151</v>
      </c>
      <c r="B2689" s="31" t="str">
        <f>Nonpt_src_summary!B2689</f>
        <v>Non-tribal</v>
      </c>
      <c r="C2689" s="31">
        <f>Nonpt_src_summary!E2689</f>
        <v>30</v>
      </c>
      <c r="D2689" s="31" t="str">
        <f>Nonpt_src_summary!F2689</f>
        <v>30105</v>
      </c>
      <c r="E2689" s="31" t="str">
        <f>Nonpt_src_summary!G2689</f>
        <v>2310121100</v>
      </c>
      <c r="F2689" s="31" t="str">
        <f>Nonpt_src_summary!H2689</f>
        <v>Mud Degassing</v>
      </c>
      <c r="G2689" s="160">
        <f>Nonpt_src_summary!I2689</f>
        <v>0</v>
      </c>
      <c r="H2689" s="124">
        <f>Nonpt_src_summary!J2689</f>
        <v>0</v>
      </c>
      <c r="I2689" s="124">
        <f>Nonpt_src_summary!K2689</f>
        <v>0</v>
      </c>
      <c r="J2689" s="124">
        <f>Nonpt_src_summary!L2689</f>
        <v>0</v>
      </c>
      <c r="K2689" s="125">
        <f>Nonpt_src_summary!M2689</f>
        <v>0</v>
      </c>
    </row>
    <row r="2690" spans="1:11">
      <c r="A2690" s="31" t="s">
        <v>151</v>
      </c>
      <c r="B2690" s="31" t="str">
        <f>Nonpt_src_summary!B2690</f>
        <v>Non-tribal</v>
      </c>
      <c r="C2690" s="31">
        <f>Nonpt_src_summary!E2690</f>
        <v>30</v>
      </c>
      <c r="D2690" s="31" t="str">
        <f>Nonpt_src_summary!F2690</f>
        <v>30109</v>
      </c>
      <c r="E2690" s="31" t="str">
        <f>Nonpt_src_summary!G2690</f>
        <v>2310023606</v>
      </c>
      <c r="F2690" s="31" t="str">
        <f>Nonpt_src_summary!H2690</f>
        <v>Mud Degassing</v>
      </c>
      <c r="G2690" s="160">
        <f>Nonpt_src_summary!I2690</f>
        <v>0</v>
      </c>
      <c r="H2690" s="124">
        <f>Nonpt_src_summary!J2690</f>
        <v>0</v>
      </c>
      <c r="I2690" s="124">
        <f>Nonpt_src_summary!K2690</f>
        <v>0</v>
      </c>
      <c r="J2690" s="124">
        <f>Nonpt_src_summary!L2690</f>
        <v>0</v>
      </c>
      <c r="K2690" s="125">
        <f>Nonpt_src_summary!M2690</f>
        <v>0</v>
      </c>
    </row>
    <row r="2691" spans="1:11">
      <c r="A2691" s="31" t="s">
        <v>151</v>
      </c>
      <c r="B2691" s="31" t="str">
        <f>Nonpt_src_summary!B2691</f>
        <v>Non-tribal</v>
      </c>
      <c r="C2691" s="31">
        <f>Nonpt_src_summary!E2691</f>
        <v>30</v>
      </c>
      <c r="D2691" s="31" t="str">
        <f>Nonpt_src_summary!F2691</f>
        <v>30109</v>
      </c>
      <c r="E2691" s="31" t="str">
        <f>Nonpt_src_summary!G2691</f>
        <v>2310111100</v>
      </c>
      <c r="F2691" s="31" t="str">
        <f>Nonpt_src_summary!H2691</f>
        <v>Mud Degassing</v>
      </c>
      <c r="G2691" s="160">
        <f>Nonpt_src_summary!I2691</f>
        <v>0</v>
      </c>
      <c r="H2691" s="124">
        <f>Nonpt_src_summary!J2691</f>
        <v>14.516</v>
      </c>
      <c r="I2691" s="124">
        <f>Nonpt_src_summary!K2691</f>
        <v>0</v>
      </c>
      <c r="J2691" s="124">
        <f>Nonpt_src_summary!L2691</f>
        <v>0</v>
      </c>
      <c r="K2691" s="125">
        <f>Nonpt_src_summary!M2691</f>
        <v>0</v>
      </c>
    </row>
    <row r="2692" spans="1:11">
      <c r="A2692" s="31" t="s">
        <v>151</v>
      </c>
      <c r="B2692" s="31" t="str">
        <f>Nonpt_src_summary!B2692</f>
        <v>Non-tribal</v>
      </c>
      <c r="C2692" s="31">
        <f>Nonpt_src_summary!E2692</f>
        <v>30</v>
      </c>
      <c r="D2692" s="31" t="str">
        <f>Nonpt_src_summary!F2692</f>
        <v>30109</v>
      </c>
      <c r="E2692" s="31" t="str">
        <f>Nonpt_src_summary!G2692</f>
        <v>2310121100</v>
      </c>
      <c r="F2692" s="31" t="str">
        <f>Nonpt_src_summary!H2692</f>
        <v>Mud Degassing</v>
      </c>
      <c r="G2692" s="160">
        <f>Nonpt_src_summary!I2692</f>
        <v>0</v>
      </c>
      <c r="H2692" s="124">
        <f>Nonpt_src_summary!J2692</f>
        <v>0</v>
      </c>
      <c r="I2692" s="124">
        <f>Nonpt_src_summary!K2692</f>
        <v>0</v>
      </c>
      <c r="J2692" s="124">
        <f>Nonpt_src_summary!L2692</f>
        <v>0</v>
      </c>
      <c r="K2692" s="125">
        <f>Nonpt_src_summary!M2692</f>
        <v>0</v>
      </c>
    </row>
    <row r="2693" spans="1:11">
      <c r="A2693" s="31" t="s">
        <v>151</v>
      </c>
      <c r="B2693" s="31" t="str">
        <f>Nonpt_src_summary!B2693</f>
        <v>Non-tribal</v>
      </c>
      <c r="C2693" s="31">
        <f>Nonpt_src_summary!E2693</f>
        <v>38</v>
      </c>
      <c r="D2693" s="31" t="str">
        <f>Nonpt_src_summary!F2693</f>
        <v>38105</v>
      </c>
      <c r="E2693" s="31" t="str">
        <f>Nonpt_src_summary!G2693</f>
        <v>2310023606</v>
      </c>
      <c r="F2693" s="31" t="str">
        <f>Nonpt_src_summary!H2693</f>
        <v>Mud Degassing</v>
      </c>
      <c r="G2693" s="160">
        <f>Nonpt_src_summary!I2693</f>
        <v>0</v>
      </c>
      <c r="H2693" s="124">
        <f>Nonpt_src_summary!J2693</f>
        <v>0</v>
      </c>
      <c r="I2693" s="124">
        <f>Nonpt_src_summary!K2693</f>
        <v>0</v>
      </c>
      <c r="J2693" s="124">
        <f>Nonpt_src_summary!L2693</f>
        <v>0</v>
      </c>
      <c r="K2693" s="125">
        <f>Nonpt_src_summary!M2693</f>
        <v>0</v>
      </c>
    </row>
    <row r="2694" spans="1:11">
      <c r="A2694" s="31" t="s">
        <v>151</v>
      </c>
      <c r="B2694" s="31" t="str">
        <f>Nonpt_src_summary!B2694</f>
        <v>Non-tribal</v>
      </c>
      <c r="C2694" s="31">
        <f>Nonpt_src_summary!E2694</f>
        <v>38</v>
      </c>
      <c r="D2694" s="31" t="str">
        <f>Nonpt_src_summary!F2694</f>
        <v>38105</v>
      </c>
      <c r="E2694" s="31" t="str">
        <f>Nonpt_src_summary!G2694</f>
        <v>2310111100</v>
      </c>
      <c r="F2694" s="31" t="str">
        <f>Nonpt_src_summary!H2694</f>
        <v>Mud Degassing</v>
      </c>
      <c r="G2694" s="160">
        <f>Nonpt_src_summary!I2694</f>
        <v>0</v>
      </c>
      <c r="H2694" s="124">
        <f>Nonpt_src_summary!J2694</f>
        <v>1489.34</v>
      </c>
      <c r="I2694" s="124">
        <f>Nonpt_src_summary!K2694</f>
        <v>0</v>
      </c>
      <c r="J2694" s="124">
        <f>Nonpt_src_summary!L2694</f>
        <v>0</v>
      </c>
      <c r="K2694" s="125">
        <f>Nonpt_src_summary!M2694</f>
        <v>0</v>
      </c>
    </row>
    <row r="2695" spans="1:11">
      <c r="A2695" s="31" t="s">
        <v>151</v>
      </c>
      <c r="B2695" s="31" t="str">
        <f>Nonpt_src_summary!B2695</f>
        <v>Non-tribal</v>
      </c>
      <c r="C2695" s="31">
        <f>Nonpt_src_summary!E2695</f>
        <v>38</v>
      </c>
      <c r="D2695" s="31" t="str">
        <f>Nonpt_src_summary!F2695</f>
        <v>38105</v>
      </c>
      <c r="E2695" s="31" t="str">
        <f>Nonpt_src_summary!G2695</f>
        <v>2310121100</v>
      </c>
      <c r="F2695" s="31" t="str">
        <f>Nonpt_src_summary!H2695</f>
        <v>Mud Degassing</v>
      </c>
      <c r="G2695" s="160">
        <f>Nonpt_src_summary!I2695</f>
        <v>0</v>
      </c>
      <c r="H2695" s="124">
        <f>Nonpt_src_summary!J2695</f>
        <v>0</v>
      </c>
      <c r="I2695" s="124">
        <f>Nonpt_src_summary!K2695</f>
        <v>0</v>
      </c>
      <c r="J2695" s="124">
        <f>Nonpt_src_summary!L2695</f>
        <v>0</v>
      </c>
      <c r="K2695" s="125">
        <f>Nonpt_src_summary!M2695</f>
        <v>0</v>
      </c>
    </row>
    <row r="2696" spans="1:11">
      <c r="A2696" s="31" t="s">
        <v>151</v>
      </c>
      <c r="B2696" s="31" t="str">
        <f>Nonpt_src_summary!B2696</f>
        <v>Non-tribal</v>
      </c>
      <c r="C2696" s="31">
        <f>Nonpt_src_summary!E2696</f>
        <v>38</v>
      </c>
      <c r="D2696" s="31" t="str">
        <f>Nonpt_src_summary!F2696</f>
        <v>38007</v>
      </c>
      <c r="E2696" s="31" t="str">
        <f>Nonpt_src_summary!G2696</f>
        <v>2310010300</v>
      </c>
      <c r="F2696" s="31" t="str">
        <f>Nonpt_src_summary!H2696</f>
        <v>Pneumatic Devices</v>
      </c>
      <c r="G2696" s="160">
        <f>Nonpt_src_summary!I2696</f>
        <v>0</v>
      </c>
      <c r="H2696" s="124">
        <f>Nonpt_src_summary!J2696</f>
        <v>1787.97</v>
      </c>
      <c r="I2696" s="124">
        <f>Nonpt_src_summary!K2696</f>
        <v>0</v>
      </c>
      <c r="J2696" s="124">
        <f>Nonpt_src_summary!L2696</f>
        <v>0</v>
      </c>
      <c r="K2696" s="125">
        <f>Nonpt_src_summary!M2696</f>
        <v>0</v>
      </c>
    </row>
    <row r="2697" spans="1:11">
      <c r="A2697" s="31" t="s">
        <v>151</v>
      </c>
      <c r="B2697" s="31" t="str">
        <f>Nonpt_src_summary!B2697</f>
        <v>Non-tribal</v>
      </c>
      <c r="C2697" s="31">
        <f>Nonpt_src_summary!E2697</f>
        <v>38</v>
      </c>
      <c r="D2697" s="31" t="str">
        <f>Nonpt_src_summary!F2697</f>
        <v>38007</v>
      </c>
      <c r="E2697" s="31" t="str">
        <f>Nonpt_src_summary!G2697</f>
        <v>2310021300</v>
      </c>
      <c r="F2697" s="31" t="str">
        <f>Nonpt_src_summary!H2697</f>
        <v>Pneumatic Devices</v>
      </c>
      <c r="G2697" s="160">
        <f>Nonpt_src_summary!I2697</f>
        <v>0</v>
      </c>
      <c r="H2697" s="124">
        <f>Nonpt_src_summary!J2697</f>
        <v>2.5365500000000001</v>
      </c>
      <c r="I2697" s="124">
        <f>Nonpt_src_summary!K2697</f>
        <v>0</v>
      </c>
      <c r="J2697" s="124">
        <f>Nonpt_src_summary!L2697</f>
        <v>0</v>
      </c>
      <c r="K2697" s="125">
        <f>Nonpt_src_summary!M2697</f>
        <v>0</v>
      </c>
    </row>
    <row r="2698" spans="1:11">
      <c r="A2698" s="31" t="s">
        <v>151</v>
      </c>
      <c r="B2698" s="31" t="str">
        <f>Nonpt_src_summary!B2698</f>
        <v>Non-tribal</v>
      </c>
      <c r="C2698" s="31">
        <f>Nonpt_src_summary!E2698</f>
        <v>38</v>
      </c>
      <c r="D2698" s="31" t="str">
        <f>Nonpt_src_summary!F2698</f>
        <v>38007</v>
      </c>
      <c r="E2698" s="31" t="str">
        <f>Nonpt_src_summary!G2698</f>
        <v>2310023300</v>
      </c>
      <c r="F2698" s="31" t="str">
        <f>Nonpt_src_summary!H2698</f>
        <v>Pneumatic Devices</v>
      </c>
      <c r="G2698" s="160">
        <f>Nonpt_src_summary!I2698</f>
        <v>0</v>
      </c>
      <c r="H2698" s="124">
        <f>Nonpt_src_summary!J2698</f>
        <v>0</v>
      </c>
      <c r="I2698" s="124">
        <f>Nonpt_src_summary!K2698</f>
        <v>0</v>
      </c>
      <c r="J2698" s="124">
        <f>Nonpt_src_summary!L2698</f>
        <v>0</v>
      </c>
      <c r="K2698" s="125">
        <f>Nonpt_src_summary!M2698</f>
        <v>0</v>
      </c>
    </row>
    <row r="2699" spans="1:11">
      <c r="A2699" s="31" t="s">
        <v>151</v>
      </c>
      <c r="B2699" s="31" t="str">
        <f>Nonpt_src_summary!B2699</f>
        <v>Non-tribal</v>
      </c>
      <c r="C2699" s="31">
        <f>Nonpt_src_summary!E2699</f>
        <v>38</v>
      </c>
      <c r="D2699" s="31" t="str">
        <f>Nonpt_src_summary!F2699</f>
        <v>38009</v>
      </c>
      <c r="E2699" s="31" t="str">
        <f>Nonpt_src_summary!G2699</f>
        <v>2310010300</v>
      </c>
      <c r="F2699" s="31" t="str">
        <f>Nonpt_src_summary!H2699</f>
        <v>Pneumatic Devices</v>
      </c>
      <c r="G2699" s="160">
        <f>Nonpt_src_summary!I2699</f>
        <v>0</v>
      </c>
      <c r="H2699" s="124">
        <f>Nonpt_src_summary!J2699</f>
        <v>2026.6</v>
      </c>
      <c r="I2699" s="124">
        <f>Nonpt_src_summary!K2699</f>
        <v>0</v>
      </c>
      <c r="J2699" s="124">
        <f>Nonpt_src_summary!L2699</f>
        <v>0</v>
      </c>
      <c r="K2699" s="125">
        <f>Nonpt_src_summary!M2699</f>
        <v>0</v>
      </c>
    </row>
    <row r="2700" spans="1:11">
      <c r="A2700" s="31" t="s">
        <v>151</v>
      </c>
      <c r="B2700" s="31" t="str">
        <f>Nonpt_src_summary!B2700</f>
        <v>Non-tribal</v>
      </c>
      <c r="C2700" s="31">
        <f>Nonpt_src_summary!E2700</f>
        <v>38</v>
      </c>
      <c r="D2700" s="31" t="str">
        <f>Nonpt_src_summary!F2700</f>
        <v>38009</v>
      </c>
      <c r="E2700" s="31" t="str">
        <f>Nonpt_src_summary!G2700</f>
        <v>2310021300</v>
      </c>
      <c r="F2700" s="31" t="str">
        <f>Nonpt_src_summary!H2700</f>
        <v>Pneumatic Devices</v>
      </c>
      <c r="G2700" s="160">
        <f>Nonpt_src_summary!I2700</f>
        <v>0</v>
      </c>
      <c r="H2700" s="124">
        <f>Nonpt_src_summary!J2700</f>
        <v>0</v>
      </c>
      <c r="I2700" s="124">
        <f>Nonpt_src_summary!K2700</f>
        <v>0</v>
      </c>
      <c r="J2700" s="124">
        <f>Nonpt_src_summary!L2700</f>
        <v>0</v>
      </c>
      <c r="K2700" s="125">
        <f>Nonpt_src_summary!M2700</f>
        <v>0</v>
      </c>
    </row>
    <row r="2701" spans="1:11">
      <c r="A2701" s="31" t="s">
        <v>151</v>
      </c>
      <c r="B2701" s="31" t="str">
        <f>Nonpt_src_summary!B2701</f>
        <v>Non-tribal</v>
      </c>
      <c r="C2701" s="31">
        <f>Nonpt_src_summary!E2701</f>
        <v>38</v>
      </c>
      <c r="D2701" s="31" t="str">
        <f>Nonpt_src_summary!F2701</f>
        <v>38009</v>
      </c>
      <c r="E2701" s="31" t="str">
        <f>Nonpt_src_summary!G2701</f>
        <v>2310023300</v>
      </c>
      <c r="F2701" s="31" t="str">
        <f>Nonpt_src_summary!H2701</f>
        <v>Pneumatic Devices</v>
      </c>
      <c r="G2701" s="160">
        <f>Nonpt_src_summary!I2701</f>
        <v>0</v>
      </c>
      <c r="H2701" s="124">
        <f>Nonpt_src_summary!J2701</f>
        <v>0</v>
      </c>
      <c r="I2701" s="124">
        <f>Nonpt_src_summary!K2701</f>
        <v>0</v>
      </c>
      <c r="J2701" s="124">
        <f>Nonpt_src_summary!L2701</f>
        <v>0</v>
      </c>
      <c r="K2701" s="125">
        <f>Nonpt_src_summary!M2701</f>
        <v>0</v>
      </c>
    </row>
    <row r="2702" spans="1:11">
      <c r="A2702" s="31" t="s">
        <v>151</v>
      </c>
      <c r="B2702" s="31" t="str">
        <f>Nonpt_src_summary!B2702</f>
        <v>Non-tribal</v>
      </c>
      <c r="C2702" s="31">
        <f>Nonpt_src_summary!E2702</f>
        <v>38</v>
      </c>
      <c r="D2702" s="31" t="str">
        <f>Nonpt_src_summary!F2702</f>
        <v>38011</v>
      </c>
      <c r="E2702" s="31" t="str">
        <f>Nonpt_src_summary!G2702</f>
        <v>2310010300</v>
      </c>
      <c r="F2702" s="31" t="str">
        <f>Nonpt_src_summary!H2702</f>
        <v>Pneumatic Devices</v>
      </c>
      <c r="G2702" s="160">
        <f>Nonpt_src_summary!I2702</f>
        <v>0</v>
      </c>
      <c r="H2702" s="124">
        <f>Nonpt_src_summary!J2702</f>
        <v>1324.95</v>
      </c>
      <c r="I2702" s="124">
        <f>Nonpt_src_summary!K2702</f>
        <v>0</v>
      </c>
      <c r="J2702" s="124">
        <f>Nonpt_src_summary!L2702</f>
        <v>0</v>
      </c>
      <c r="K2702" s="125">
        <f>Nonpt_src_summary!M2702</f>
        <v>0</v>
      </c>
    </row>
    <row r="2703" spans="1:11">
      <c r="A2703" s="31" t="s">
        <v>151</v>
      </c>
      <c r="B2703" s="31" t="str">
        <f>Nonpt_src_summary!B2703</f>
        <v>Non-tribal</v>
      </c>
      <c r="C2703" s="31">
        <f>Nonpt_src_summary!E2703</f>
        <v>38</v>
      </c>
      <c r="D2703" s="31" t="str">
        <f>Nonpt_src_summary!F2703</f>
        <v>38011</v>
      </c>
      <c r="E2703" s="31" t="str">
        <f>Nonpt_src_summary!G2703</f>
        <v>2310021300</v>
      </c>
      <c r="F2703" s="31" t="str">
        <f>Nonpt_src_summary!H2703</f>
        <v>Pneumatic Devices</v>
      </c>
      <c r="G2703" s="160">
        <f>Nonpt_src_summary!I2703</f>
        <v>0</v>
      </c>
      <c r="H2703" s="124">
        <f>Nonpt_src_summary!J2703</f>
        <v>197.851</v>
      </c>
      <c r="I2703" s="124">
        <f>Nonpt_src_summary!K2703</f>
        <v>0</v>
      </c>
      <c r="J2703" s="124">
        <f>Nonpt_src_summary!L2703</f>
        <v>0</v>
      </c>
      <c r="K2703" s="125">
        <f>Nonpt_src_summary!M2703</f>
        <v>0</v>
      </c>
    </row>
    <row r="2704" spans="1:11">
      <c r="A2704" s="31" t="s">
        <v>151</v>
      </c>
      <c r="B2704" s="31" t="str">
        <f>Nonpt_src_summary!B2704</f>
        <v>Non-tribal</v>
      </c>
      <c r="C2704" s="31">
        <f>Nonpt_src_summary!E2704</f>
        <v>38</v>
      </c>
      <c r="D2704" s="31" t="str">
        <f>Nonpt_src_summary!F2704</f>
        <v>38011</v>
      </c>
      <c r="E2704" s="31" t="str">
        <f>Nonpt_src_summary!G2704</f>
        <v>2310023300</v>
      </c>
      <c r="F2704" s="31" t="str">
        <f>Nonpt_src_summary!H2704</f>
        <v>Pneumatic Devices</v>
      </c>
      <c r="G2704" s="160">
        <f>Nonpt_src_summary!I2704</f>
        <v>0</v>
      </c>
      <c r="H2704" s="124">
        <f>Nonpt_src_summary!J2704</f>
        <v>0</v>
      </c>
      <c r="I2704" s="124">
        <f>Nonpt_src_summary!K2704</f>
        <v>0</v>
      </c>
      <c r="J2704" s="124">
        <f>Nonpt_src_summary!L2704</f>
        <v>0</v>
      </c>
      <c r="K2704" s="125">
        <f>Nonpt_src_summary!M2704</f>
        <v>0</v>
      </c>
    </row>
    <row r="2705" spans="1:11">
      <c r="A2705" s="31" t="s">
        <v>151</v>
      </c>
      <c r="B2705" s="31" t="str">
        <f>Nonpt_src_summary!B2705</f>
        <v>Non-tribal</v>
      </c>
      <c r="C2705" s="31">
        <f>Nonpt_src_summary!E2705</f>
        <v>38</v>
      </c>
      <c r="D2705" s="31" t="str">
        <f>Nonpt_src_summary!F2705</f>
        <v>38013</v>
      </c>
      <c r="E2705" s="31" t="str">
        <f>Nonpt_src_summary!G2705</f>
        <v>2310010300</v>
      </c>
      <c r="F2705" s="31" t="str">
        <f>Nonpt_src_summary!H2705</f>
        <v>Pneumatic Devices</v>
      </c>
      <c r="G2705" s="160">
        <f>Nonpt_src_summary!I2705</f>
        <v>0</v>
      </c>
      <c r="H2705" s="124">
        <f>Nonpt_src_summary!J2705</f>
        <v>1755.91</v>
      </c>
      <c r="I2705" s="124">
        <f>Nonpt_src_summary!K2705</f>
        <v>0</v>
      </c>
      <c r="J2705" s="124">
        <f>Nonpt_src_summary!L2705</f>
        <v>0</v>
      </c>
      <c r="K2705" s="125">
        <f>Nonpt_src_summary!M2705</f>
        <v>0</v>
      </c>
    </row>
    <row r="2706" spans="1:11">
      <c r="A2706" s="31" t="s">
        <v>151</v>
      </c>
      <c r="B2706" s="31" t="str">
        <f>Nonpt_src_summary!B2706</f>
        <v>Non-tribal</v>
      </c>
      <c r="C2706" s="31">
        <f>Nonpt_src_summary!E2706</f>
        <v>38</v>
      </c>
      <c r="D2706" s="31" t="str">
        <f>Nonpt_src_summary!F2706</f>
        <v>38013</v>
      </c>
      <c r="E2706" s="31" t="str">
        <f>Nonpt_src_summary!G2706</f>
        <v>2310021300</v>
      </c>
      <c r="F2706" s="31" t="str">
        <f>Nonpt_src_summary!H2706</f>
        <v>Pneumatic Devices</v>
      </c>
      <c r="G2706" s="160">
        <f>Nonpt_src_summary!I2706</f>
        <v>0</v>
      </c>
      <c r="H2706" s="124">
        <f>Nonpt_src_summary!J2706</f>
        <v>3.8048199999999999</v>
      </c>
      <c r="I2706" s="124">
        <f>Nonpt_src_summary!K2706</f>
        <v>0</v>
      </c>
      <c r="J2706" s="124">
        <f>Nonpt_src_summary!L2706</f>
        <v>0</v>
      </c>
      <c r="K2706" s="125">
        <f>Nonpt_src_summary!M2706</f>
        <v>0</v>
      </c>
    </row>
    <row r="2707" spans="1:11">
      <c r="A2707" s="31" t="s">
        <v>151</v>
      </c>
      <c r="B2707" s="31" t="str">
        <f>Nonpt_src_summary!B2707</f>
        <v>Non-tribal</v>
      </c>
      <c r="C2707" s="31">
        <f>Nonpt_src_summary!E2707</f>
        <v>38</v>
      </c>
      <c r="D2707" s="31" t="str">
        <f>Nonpt_src_summary!F2707</f>
        <v>38013</v>
      </c>
      <c r="E2707" s="31" t="str">
        <f>Nonpt_src_summary!G2707</f>
        <v>2310023300</v>
      </c>
      <c r="F2707" s="31" t="str">
        <f>Nonpt_src_summary!H2707</f>
        <v>Pneumatic Devices</v>
      </c>
      <c r="G2707" s="160">
        <f>Nonpt_src_summary!I2707</f>
        <v>0</v>
      </c>
      <c r="H2707" s="124">
        <f>Nonpt_src_summary!J2707</f>
        <v>0</v>
      </c>
      <c r="I2707" s="124">
        <f>Nonpt_src_summary!K2707</f>
        <v>0</v>
      </c>
      <c r="J2707" s="124">
        <f>Nonpt_src_summary!L2707</f>
        <v>0</v>
      </c>
      <c r="K2707" s="125">
        <f>Nonpt_src_summary!M2707</f>
        <v>0</v>
      </c>
    </row>
    <row r="2708" spans="1:11">
      <c r="A2708" s="31" t="s">
        <v>151</v>
      </c>
      <c r="B2708" s="31" t="str">
        <f>Nonpt_src_summary!B2708</f>
        <v>Non-tribal</v>
      </c>
      <c r="C2708" s="31">
        <f>Nonpt_src_summary!E2708</f>
        <v>30</v>
      </c>
      <c r="D2708" s="31" t="str">
        <f>Nonpt_src_summary!F2708</f>
        <v>30019</v>
      </c>
      <c r="E2708" s="31" t="str">
        <f>Nonpt_src_summary!G2708</f>
        <v>2310010300</v>
      </c>
      <c r="F2708" s="31" t="str">
        <f>Nonpt_src_summary!H2708</f>
        <v>Pneumatic Devices</v>
      </c>
      <c r="G2708" s="160">
        <f>Nonpt_src_summary!I2708</f>
        <v>0</v>
      </c>
      <c r="H2708" s="124">
        <f>Nonpt_src_summary!J2708</f>
        <v>0</v>
      </c>
      <c r="I2708" s="124">
        <f>Nonpt_src_summary!K2708</f>
        <v>0</v>
      </c>
      <c r="J2708" s="124">
        <f>Nonpt_src_summary!L2708</f>
        <v>0</v>
      </c>
      <c r="K2708" s="125">
        <f>Nonpt_src_summary!M2708</f>
        <v>0</v>
      </c>
    </row>
    <row r="2709" spans="1:11">
      <c r="A2709" s="31" t="s">
        <v>151</v>
      </c>
      <c r="B2709" s="31" t="str">
        <f>Nonpt_src_summary!B2709</f>
        <v>Non-tribal</v>
      </c>
      <c r="C2709" s="31">
        <f>Nonpt_src_summary!E2709</f>
        <v>30</v>
      </c>
      <c r="D2709" s="31" t="str">
        <f>Nonpt_src_summary!F2709</f>
        <v>30019</v>
      </c>
      <c r="E2709" s="31" t="str">
        <f>Nonpt_src_summary!G2709</f>
        <v>2310021300</v>
      </c>
      <c r="F2709" s="31" t="str">
        <f>Nonpt_src_summary!H2709</f>
        <v>Pneumatic Devices</v>
      </c>
      <c r="G2709" s="160">
        <f>Nonpt_src_summary!I2709</f>
        <v>0</v>
      </c>
      <c r="H2709" s="124">
        <f>Nonpt_src_summary!J2709</f>
        <v>0</v>
      </c>
      <c r="I2709" s="124">
        <f>Nonpt_src_summary!K2709</f>
        <v>0</v>
      </c>
      <c r="J2709" s="124">
        <f>Nonpt_src_summary!L2709</f>
        <v>0</v>
      </c>
      <c r="K2709" s="125">
        <f>Nonpt_src_summary!M2709</f>
        <v>0</v>
      </c>
    </row>
    <row r="2710" spans="1:11">
      <c r="A2710" s="31" t="s">
        <v>151</v>
      </c>
      <c r="B2710" s="31" t="str">
        <f>Nonpt_src_summary!B2710</f>
        <v>Non-tribal</v>
      </c>
      <c r="C2710" s="31">
        <f>Nonpt_src_summary!E2710</f>
        <v>30</v>
      </c>
      <c r="D2710" s="31" t="str">
        <f>Nonpt_src_summary!F2710</f>
        <v>30019</v>
      </c>
      <c r="E2710" s="31" t="str">
        <f>Nonpt_src_summary!G2710</f>
        <v>2310023300</v>
      </c>
      <c r="F2710" s="31" t="str">
        <f>Nonpt_src_summary!H2710</f>
        <v>Pneumatic Devices</v>
      </c>
      <c r="G2710" s="160">
        <f>Nonpt_src_summary!I2710</f>
        <v>0</v>
      </c>
      <c r="H2710" s="124">
        <f>Nonpt_src_summary!J2710</f>
        <v>0</v>
      </c>
      <c r="I2710" s="124">
        <f>Nonpt_src_summary!K2710</f>
        <v>0</v>
      </c>
      <c r="J2710" s="124">
        <f>Nonpt_src_summary!L2710</f>
        <v>0</v>
      </c>
      <c r="K2710" s="125">
        <f>Nonpt_src_summary!M2710</f>
        <v>0</v>
      </c>
    </row>
    <row r="2711" spans="1:11">
      <c r="A2711" s="31" t="s">
        <v>151</v>
      </c>
      <c r="B2711" s="31" t="str">
        <f>Nonpt_src_summary!B2711</f>
        <v>Non-tribal</v>
      </c>
      <c r="C2711" s="31">
        <f>Nonpt_src_summary!E2711</f>
        <v>30</v>
      </c>
      <c r="D2711" s="31" t="str">
        <f>Nonpt_src_summary!F2711</f>
        <v>30021</v>
      </c>
      <c r="E2711" s="31" t="str">
        <f>Nonpt_src_summary!G2711</f>
        <v>2310010300</v>
      </c>
      <c r="F2711" s="31" t="str">
        <f>Nonpt_src_summary!H2711</f>
        <v>Pneumatic Devices</v>
      </c>
      <c r="G2711" s="160">
        <f>Nonpt_src_summary!I2711</f>
        <v>0</v>
      </c>
      <c r="H2711" s="124">
        <f>Nonpt_src_summary!J2711</f>
        <v>227.94800000000001</v>
      </c>
      <c r="I2711" s="124">
        <f>Nonpt_src_summary!K2711</f>
        <v>0</v>
      </c>
      <c r="J2711" s="124">
        <f>Nonpt_src_summary!L2711</f>
        <v>0</v>
      </c>
      <c r="K2711" s="125">
        <f>Nonpt_src_summary!M2711</f>
        <v>0</v>
      </c>
    </row>
    <row r="2712" spans="1:11">
      <c r="A2712" s="31" t="s">
        <v>151</v>
      </c>
      <c r="B2712" s="31" t="str">
        <f>Nonpt_src_summary!B2712</f>
        <v>Non-tribal</v>
      </c>
      <c r="C2712" s="31">
        <f>Nonpt_src_summary!E2712</f>
        <v>30</v>
      </c>
      <c r="D2712" s="31" t="str">
        <f>Nonpt_src_summary!F2712</f>
        <v>30021</v>
      </c>
      <c r="E2712" s="31" t="str">
        <f>Nonpt_src_summary!G2712</f>
        <v>2310021300</v>
      </c>
      <c r="F2712" s="31" t="str">
        <f>Nonpt_src_summary!H2712</f>
        <v>Pneumatic Devices</v>
      </c>
      <c r="G2712" s="160">
        <f>Nonpt_src_summary!I2712</f>
        <v>0</v>
      </c>
      <c r="H2712" s="124">
        <f>Nonpt_src_summary!J2712</f>
        <v>0</v>
      </c>
      <c r="I2712" s="124">
        <f>Nonpt_src_summary!K2712</f>
        <v>0</v>
      </c>
      <c r="J2712" s="124">
        <f>Nonpt_src_summary!L2712</f>
        <v>0</v>
      </c>
      <c r="K2712" s="125">
        <f>Nonpt_src_summary!M2712</f>
        <v>0</v>
      </c>
    </row>
    <row r="2713" spans="1:11">
      <c r="A2713" s="31" t="s">
        <v>151</v>
      </c>
      <c r="B2713" s="31" t="str">
        <f>Nonpt_src_summary!B2713</f>
        <v>Non-tribal</v>
      </c>
      <c r="C2713" s="31">
        <f>Nonpt_src_summary!E2713</f>
        <v>30</v>
      </c>
      <c r="D2713" s="31" t="str">
        <f>Nonpt_src_summary!F2713</f>
        <v>30021</v>
      </c>
      <c r="E2713" s="31" t="str">
        <f>Nonpt_src_summary!G2713</f>
        <v>2310023300</v>
      </c>
      <c r="F2713" s="31" t="str">
        <f>Nonpt_src_summary!H2713</f>
        <v>Pneumatic Devices</v>
      </c>
      <c r="G2713" s="160">
        <f>Nonpt_src_summary!I2713</f>
        <v>0</v>
      </c>
      <c r="H2713" s="124">
        <f>Nonpt_src_summary!J2713</f>
        <v>0</v>
      </c>
      <c r="I2713" s="124">
        <f>Nonpt_src_summary!K2713</f>
        <v>0</v>
      </c>
      <c r="J2713" s="124">
        <f>Nonpt_src_summary!L2713</f>
        <v>0</v>
      </c>
      <c r="K2713" s="125">
        <f>Nonpt_src_summary!M2713</f>
        <v>0</v>
      </c>
    </row>
    <row r="2714" spans="1:11">
      <c r="A2714" s="31" t="s">
        <v>151</v>
      </c>
      <c r="B2714" s="31" t="str">
        <f>Nonpt_src_summary!B2714</f>
        <v>Non-tribal</v>
      </c>
      <c r="C2714" s="31">
        <f>Nonpt_src_summary!E2714</f>
        <v>38</v>
      </c>
      <c r="D2714" s="31" t="str">
        <f>Nonpt_src_summary!F2714</f>
        <v>38023</v>
      </c>
      <c r="E2714" s="31" t="str">
        <f>Nonpt_src_summary!G2714</f>
        <v>2310010300</v>
      </c>
      <c r="F2714" s="31" t="str">
        <f>Nonpt_src_summary!H2714</f>
        <v>Pneumatic Devices</v>
      </c>
      <c r="G2714" s="160">
        <f>Nonpt_src_summary!I2714</f>
        <v>0</v>
      </c>
      <c r="H2714" s="124">
        <f>Nonpt_src_summary!J2714</f>
        <v>2197.56</v>
      </c>
      <c r="I2714" s="124">
        <f>Nonpt_src_summary!K2714</f>
        <v>0</v>
      </c>
      <c r="J2714" s="124">
        <f>Nonpt_src_summary!L2714</f>
        <v>0</v>
      </c>
      <c r="K2714" s="125">
        <f>Nonpt_src_summary!M2714</f>
        <v>0</v>
      </c>
    </row>
    <row r="2715" spans="1:11">
      <c r="A2715" s="31" t="s">
        <v>151</v>
      </c>
      <c r="B2715" s="31" t="str">
        <f>Nonpt_src_summary!B2715</f>
        <v>Non-tribal</v>
      </c>
      <c r="C2715" s="31">
        <f>Nonpt_src_summary!E2715</f>
        <v>38</v>
      </c>
      <c r="D2715" s="31" t="str">
        <f>Nonpt_src_summary!F2715</f>
        <v>38023</v>
      </c>
      <c r="E2715" s="31" t="str">
        <f>Nonpt_src_summary!G2715</f>
        <v>2310021300</v>
      </c>
      <c r="F2715" s="31" t="str">
        <f>Nonpt_src_summary!H2715</f>
        <v>Pneumatic Devices</v>
      </c>
      <c r="G2715" s="160">
        <f>Nonpt_src_summary!I2715</f>
        <v>0</v>
      </c>
      <c r="H2715" s="124">
        <f>Nonpt_src_summary!J2715</f>
        <v>2.5365500000000001</v>
      </c>
      <c r="I2715" s="124">
        <f>Nonpt_src_summary!K2715</f>
        <v>0</v>
      </c>
      <c r="J2715" s="124">
        <f>Nonpt_src_summary!L2715</f>
        <v>0</v>
      </c>
      <c r="K2715" s="125">
        <f>Nonpt_src_summary!M2715</f>
        <v>0</v>
      </c>
    </row>
    <row r="2716" spans="1:11">
      <c r="A2716" s="31" t="s">
        <v>151</v>
      </c>
      <c r="B2716" s="31" t="str">
        <f>Nonpt_src_summary!B2716</f>
        <v>Non-tribal</v>
      </c>
      <c r="C2716" s="31">
        <f>Nonpt_src_summary!E2716</f>
        <v>38</v>
      </c>
      <c r="D2716" s="31" t="str">
        <f>Nonpt_src_summary!F2716</f>
        <v>38023</v>
      </c>
      <c r="E2716" s="31" t="str">
        <f>Nonpt_src_summary!G2716</f>
        <v>2310023300</v>
      </c>
      <c r="F2716" s="31" t="str">
        <f>Nonpt_src_summary!H2716</f>
        <v>Pneumatic Devices</v>
      </c>
      <c r="G2716" s="160">
        <f>Nonpt_src_summary!I2716</f>
        <v>0</v>
      </c>
      <c r="H2716" s="124">
        <f>Nonpt_src_summary!J2716</f>
        <v>0</v>
      </c>
      <c r="I2716" s="124">
        <f>Nonpt_src_summary!K2716</f>
        <v>0</v>
      </c>
      <c r="J2716" s="124">
        <f>Nonpt_src_summary!L2716</f>
        <v>0</v>
      </c>
      <c r="K2716" s="125">
        <f>Nonpt_src_summary!M2716</f>
        <v>0</v>
      </c>
    </row>
    <row r="2717" spans="1:11">
      <c r="A2717" s="31" t="s">
        <v>151</v>
      </c>
      <c r="B2717" s="31" t="str">
        <f>Nonpt_src_summary!B2717</f>
        <v>Non-tribal</v>
      </c>
      <c r="C2717" s="31">
        <f>Nonpt_src_summary!E2717</f>
        <v>38</v>
      </c>
      <c r="D2717" s="31" t="str">
        <f>Nonpt_src_summary!F2717</f>
        <v>38025</v>
      </c>
      <c r="E2717" s="31" t="str">
        <f>Nonpt_src_summary!G2717</f>
        <v>2310010300</v>
      </c>
      <c r="F2717" s="31" t="str">
        <f>Nonpt_src_summary!H2717</f>
        <v>Pneumatic Devices</v>
      </c>
      <c r="G2717" s="160">
        <f>Nonpt_src_summary!I2717</f>
        <v>0</v>
      </c>
      <c r="H2717" s="124">
        <f>Nonpt_src_summary!J2717</f>
        <v>3553.606275992438</v>
      </c>
      <c r="I2717" s="124">
        <f>Nonpt_src_summary!K2717</f>
        <v>0</v>
      </c>
      <c r="J2717" s="124">
        <f>Nonpt_src_summary!L2717</f>
        <v>0</v>
      </c>
      <c r="K2717" s="125">
        <f>Nonpt_src_summary!M2717</f>
        <v>0</v>
      </c>
    </row>
    <row r="2718" spans="1:11">
      <c r="A2718" s="31" t="s">
        <v>151</v>
      </c>
      <c r="B2718" s="31" t="str">
        <f>Nonpt_src_summary!B2718</f>
        <v>Non-tribal</v>
      </c>
      <c r="C2718" s="31">
        <f>Nonpt_src_summary!E2718</f>
        <v>38</v>
      </c>
      <c r="D2718" s="31" t="str">
        <f>Nonpt_src_summary!F2718</f>
        <v>38025</v>
      </c>
      <c r="E2718" s="31" t="str">
        <f>Nonpt_src_summary!G2718</f>
        <v>2310021300</v>
      </c>
      <c r="F2718" s="31" t="str">
        <f>Nonpt_src_summary!H2718</f>
        <v>Pneumatic Devices</v>
      </c>
      <c r="G2718" s="160">
        <f>Nonpt_src_summary!I2718</f>
        <v>0</v>
      </c>
      <c r="H2718" s="124">
        <f>Nonpt_src_summary!J2718</f>
        <v>0</v>
      </c>
      <c r="I2718" s="124">
        <f>Nonpt_src_summary!K2718</f>
        <v>0</v>
      </c>
      <c r="J2718" s="124">
        <f>Nonpt_src_summary!L2718</f>
        <v>0</v>
      </c>
      <c r="K2718" s="125">
        <f>Nonpt_src_summary!M2718</f>
        <v>0</v>
      </c>
    </row>
    <row r="2719" spans="1:11">
      <c r="A2719" s="31" t="s">
        <v>151</v>
      </c>
      <c r="B2719" s="31" t="str">
        <f>Nonpt_src_summary!B2719</f>
        <v>Non-tribal</v>
      </c>
      <c r="C2719" s="31">
        <f>Nonpt_src_summary!E2719</f>
        <v>38</v>
      </c>
      <c r="D2719" s="31" t="str">
        <f>Nonpt_src_summary!F2719</f>
        <v>38025</v>
      </c>
      <c r="E2719" s="31" t="str">
        <f>Nonpt_src_summary!G2719</f>
        <v>2310023300</v>
      </c>
      <c r="F2719" s="31" t="str">
        <f>Nonpt_src_summary!H2719</f>
        <v>Pneumatic Devices</v>
      </c>
      <c r="G2719" s="160">
        <f>Nonpt_src_summary!I2719</f>
        <v>0</v>
      </c>
      <c r="H2719" s="124">
        <f>Nonpt_src_summary!J2719</f>
        <v>0</v>
      </c>
      <c r="I2719" s="124">
        <f>Nonpt_src_summary!K2719</f>
        <v>0</v>
      </c>
      <c r="J2719" s="124">
        <f>Nonpt_src_summary!L2719</f>
        <v>0</v>
      </c>
      <c r="K2719" s="125">
        <f>Nonpt_src_summary!M2719</f>
        <v>0</v>
      </c>
    </row>
    <row r="2720" spans="1:11">
      <c r="A2720" s="31" t="s">
        <v>151</v>
      </c>
      <c r="B2720" s="31" t="str">
        <f>Nonpt_src_summary!B2720</f>
        <v>Non-tribal</v>
      </c>
      <c r="C2720" s="31">
        <f>Nonpt_src_summary!E2720</f>
        <v>30</v>
      </c>
      <c r="D2720" s="31" t="str">
        <f>Nonpt_src_summary!F2720</f>
        <v>30025</v>
      </c>
      <c r="E2720" s="31" t="str">
        <f>Nonpt_src_summary!G2720</f>
        <v>2310010300</v>
      </c>
      <c r="F2720" s="31" t="str">
        <f>Nonpt_src_summary!H2720</f>
        <v>Pneumatic Devices</v>
      </c>
      <c r="G2720" s="160">
        <f>Nonpt_src_summary!I2720</f>
        <v>0</v>
      </c>
      <c r="H2720" s="124">
        <f>Nonpt_src_summary!J2720</f>
        <v>1673.99</v>
      </c>
      <c r="I2720" s="124">
        <f>Nonpt_src_summary!K2720</f>
        <v>0</v>
      </c>
      <c r="J2720" s="124">
        <f>Nonpt_src_summary!L2720</f>
        <v>0</v>
      </c>
      <c r="K2720" s="125">
        <f>Nonpt_src_summary!M2720</f>
        <v>0</v>
      </c>
    </row>
    <row r="2721" spans="1:11">
      <c r="A2721" s="31" t="s">
        <v>151</v>
      </c>
      <c r="B2721" s="31" t="str">
        <f>Nonpt_src_summary!B2721</f>
        <v>Non-tribal</v>
      </c>
      <c r="C2721" s="31">
        <f>Nonpt_src_summary!E2721</f>
        <v>30</v>
      </c>
      <c r="D2721" s="31" t="str">
        <f>Nonpt_src_summary!F2721</f>
        <v>30025</v>
      </c>
      <c r="E2721" s="31" t="str">
        <f>Nonpt_src_summary!G2721</f>
        <v>2310021300</v>
      </c>
      <c r="F2721" s="31" t="str">
        <f>Nonpt_src_summary!H2721</f>
        <v>Pneumatic Devices</v>
      </c>
      <c r="G2721" s="160">
        <f>Nonpt_src_summary!I2721</f>
        <v>0</v>
      </c>
      <c r="H2721" s="124">
        <f>Nonpt_src_summary!J2721</f>
        <v>1026.03</v>
      </c>
      <c r="I2721" s="124">
        <f>Nonpt_src_summary!K2721</f>
        <v>0</v>
      </c>
      <c r="J2721" s="124">
        <f>Nonpt_src_summary!L2721</f>
        <v>0</v>
      </c>
      <c r="K2721" s="125">
        <f>Nonpt_src_summary!M2721</f>
        <v>0</v>
      </c>
    </row>
    <row r="2722" spans="1:11">
      <c r="A2722" s="31" t="s">
        <v>151</v>
      </c>
      <c r="B2722" s="31" t="str">
        <f>Nonpt_src_summary!B2722</f>
        <v>Non-tribal</v>
      </c>
      <c r="C2722" s="31">
        <f>Nonpt_src_summary!E2722</f>
        <v>30</v>
      </c>
      <c r="D2722" s="31" t="str">
        <f>Nonpt_src_summary!F2722</f>
        <v>30025</v>
      </c>
      <c r="E2722" s="31" t="str">
        <f>Nonpt_src_summary!G2722</f>
        <v>2310023300</v>
      </c>
      <c r="F2722" s="31" t="str">
        <f>Nonpt_src_summary!H2722</f>
        <v>Pneumatic Devices</v>
      </c>
      <c r="G2722" s="160">
        <f>Nonpt_src_summary!I2722</f>
        <v>0</v>
      </c>
      <c r="H2722" s="124">
        <f>Nonpt_src_summary!J2722</f>
        <v>0</v>
      </c>
      <c r="I2722" s="124">
        <f>Nonpt_src_summary!K2722</f>
        <v>0</v>
      </c>
      <c r="J2722" s="124">
        <f>Nonpt_src_summary!L2722</f>
        <v>0</v>
      </c>
      <c r="K2722" s="125">
        <f>Nonpt_src_summary!M2722</f>
        <v>0</v>
      </c>
    </row>
    <row r="2723" spans="1:11">
      <c r="A2723" s="31" t="s">
        <v>151</v>
      </c>
      <c r="B2723" s="31" t="str">
        <f>Nonpt_src_summary!B2723</f>
        <v>Non-tribal</v>
      </c>
      <c r="C2723" s="31">
        <f>Nonpt_src_summary!E2723</f>
        <v>30</v>
      </c>
      <c r="D2723" s="31" t="str">
        <f>Nonpt_src_summary!F2723</f>
        <v>30033</v>
      </c>
      <c r="E2723" s="31" t="str">
        <f>Nonpt_src_summary!G2723</f>
        <v>2310010300</v>
      </c>
      <c r="F2723" s="31" t="str">
        <f>Nonpt_src_summary!H2723</f>
        <v>Pneumatic Devices</v>
      </c>
      <c r="G2723" s="160">
        <f>Nonpt_src_summary!I2723</f>
        <v>0</v>
      </c>
      <c r="H2723" s="124">
        <f>Nonpt_src_summary!J2723</f>
        <v>21.370100000000001</v>
      </c>
      <c r="I2723" s="124">
        <f>Nonpt_src_summary!K2723</f>
        <v>0</v>
      </c>
      <c r="J2723" s="124">
        <f>Nonpt_src_summary!L2723</f>
        <v>0</v>
      </c>
      <c r="K2723" s="125">
        <f>Nonpt_src_summary!M2723</f>
        <v>0</v>
      </c>
    </row>
    <row r="2724" spans="1:11">
      <c r="A2724" s="31" t="s">
        <v>151</v>
      </c>
      <c r="B2724" s="31" t="str">
        <f>Nonpt_src_summary!B2724</f>
        <v>Non-tribal</v>
      </c>
      <c r="C2724" s="31">
        <f>Nonpt_src_summary!E2724</f>
        <v>30</v>
      </c>
      <c r="D2724" s="31" t="str">
        <f>Nonpt_src_summary!F2724</f>
        <v>30033</v>
      </c>
      <c r="E2724" s="31" t="str">
        <f>Nonpt_src_summary!G2724</f>
        <v>2310021300</v>
      </c>
      <c r="F2724" s="31" t="str">
        <f>Nonpt_src_summary!H2724</f>
        <v>Pneumatic Devices</v>
      </c>
      <c r="G2724" s="160">
        <f>Nonpt_src_summary!I2724</f>
        <v>0</v>
      </c>
      <c r="H2724" s="124">
        <f>Nonpt_src_summary!J2724</f>
        <v>0</v>
      </c>
      <c r="I2724" s="124">
        <f>Nonpt_src_summary!K2724</f>
        <v>0</v>
      </c>
      <c r="J2724" s="124">
        <f>Nonpt_src_summary!L2724</f>
        <v>0</v>
      </c>
      <c r="K2724" s="125">
        <f>Nonpt_src_summary!M2724</f>
        <v>0</v>
      </c>
    </row>
    <row r="2725" spans="1:11">
      <c r="A2725" s="31" t="s">
        <v>151</v>
      </c>
      <c r="B2725" s="31" t="str">
        <f>Nonpt_src_summary!B2725</f>
        <v>Non-tribal</v>
      </c>
      <c r="C2725" s="31">
        <f>Nonpt_src_summary!E2725</f>
        <v>30</v>
      </c>
      <c r="D2725" s="31" t="str">
        <f>Nonpt_src_summary!F2725</f>
        <v>30033</v>
      </c>
      <c r="E2725" s="31" t="str">
        <f>Nonpt_src_summary!G2725</f>
        <v>2310023300</v>
      </c>
      <c r="F2725" s="31" t="str">
        <f>Nonpt_src_summary!H2725</f>
        <v>Pneumatic Devices</v>
      </c>
      <c r="G2725" s="160">
        <f>Nonpt_src_summary!I2725</f>
        <v>0</v>
      </c>
      <c r="H2725" s="124">
        <f>Nonpt_src_summary!J2725</f>
        <v>0</v>
      </c>
      <c r="I2725" s="124">
        <f>Nonpt_src_summary!K2725</f>
        <v>0</v>
      </c>
      <c r="J2725" s="124">
        <f>Nonpt_src_summary!L2725</f>
        <v>0</v>
      </c>
      <c r="K2725" s="125">
        <f>Nonpt_src_summary!M2725</f>
        <v>0</v>
      </c>
    </row>
    <row r="2726" spans="1:11">
      <c r="A2726" s="31" t="s">
        <v>151</v>
      </c>
      <c r="B2726" s="31" t="str">
        <f>Nonpt_src_summary!B2726</f>
        <v>Non-tribal</v>
      </c>
      <c r="C2726" s="31">
        <f>Nonpt_src_summary!E2726</f>
        <v>38</v>
      </c>
      <c r="D2726" s="31" t="str">
        <f>Nonpt_src_summary!F2726</f>
        <v>38033</v>
      </c>
      <c r="E2726" s="31" t="str">
        <f>Nonpt_src_summary!G2726</f>
        <v>2310010300</v>
      </c>
      <c r="F2726" s="31" t="str">
        <f>Nonpt_src_summary!H2726</f>
        <v>Pneumatic Devices</v>
      </c>
      <c r="G2726" s="160">
        <f>Nonpt_src_summary!I2726</f>
        <v>0</v>
      </c>
      <c r="H2726" s="124">
        <f>Nonpt_src_summary!J2726</f>
        <v>316.99</v>
      </c>
      <c r="I2726" s="124">
        <f>Nonpt_src_summary!K2726</f>
        <v>0</v>
      </c>
      <c r="J2726" s="124">
        <f>Nonpt_src_summary!L2726</f>
        <v>0</v>
      </c>
      <c r="K2726" s="125">
        <f>Nonpt_src_summary!M2726</f>
        <v>0</v>
      </c>
    </row>
    <row r="2727" spans="1:11">
      <c r="A2727" s="31" t="s">
        <v>151</v>
      </c>
      <c r="B2727" s="31" t="str">
        <f>Nonpt_src_summary!B2727</f>
        <v>Non-tribal</v>
      </c>
      <c r="C2727" s="31">
        <f>Nonpt_src_summary!E2727</f>
        <v>38</v>
      </c>
      <c r="D2727" s="31" t="str">
        <f>Nonpt_src_summary!F2727</f>
        <v>38033</v>
      </c>
      <c r="E2727" s="31" t="str">
        <f>Nonpt_src_summary!G2727</f>
        <v>2310021300</v>
      </c>
      <c r="F2727" s="31" t="str">
        <f>Nonpt_src_summary!H2727</f>
        <v>Pneumatic Devices</v>
      </c>
      <c r="G2727" s="160">
        <f>Nonpt_src_summary!I2727</f>
        <v>0</v>
      </c>
      <c r="H2727" s="124">
        <f>Nonpt_src_summary!J2727</f>
        <v>0</v>
      </c>
      <c r="I2727" s="124">
        <f>Nonpt_src_summary!K2727</f>
        <v>0</v>
      </c>
      <c r="J2727" s="124">
        <f>Nonpt_src_summary!L2727</f>
        <v>0</v>
      </c>
      <c r="K2727" s="125">
        <f>Nonpt_src_summary!M2727</f>
        <v>0</v>
      </c>
    </row>
    <row r="2728" spans="1:11">
      <c r="A2728" s="31" t="s">
        <v>151</v>
      </c>
      <c r="B2728" s="31" t="str">
        <f>Nonpt_src_summary!B2728</f>
        <v>Non-tribal</v>
      </c>
      <c r="C2728" s="31">
        <f>Nonpt_src_summary!E2728</f>
        <v>38</v>
      </c>
      <c r="D2728" s="31" t="str">
        <f>Nonpt_src_summary!F2728</f>
        <v>38033</v>
      </c>
      <c r="E2728" s="31" t="str">
        <f>Nonpt_src_summary!G2728</f>
        <v>2310023300</v>
      </c>
      <c r="F2728" s="31" t="str">
        <f>Nonpt_src_summary!H2728</f>
        <v>Pneumatic Devices</v>
      </c>
      <c r="G2728" s="160">
        <f>Nonpt_src_summary!I2728</f>
        <v>0</v>
      </c>
      <c r="H2728" s="124">
        <f>Nonpt_src_summary!J2728</f>
        <v>0</v>
      </c>
      <c r="I2728" s="124">
        <f>Nonpt_src_summary!K2728</f>
        <v>0</v>
      </c>
      <c r="J2728" s="124">
        <f>Nonpt_src_summary!L2728</f>
        <v>0</v>
      </c>
      <c r="K2728" s="125">
        <f>Nonpt_src_summary!M2728</f>
        <v>0</v>
      </c>
    </row>
    <row r="2729" spans="1:11">
      <c r="A2729" s="31" t="s">
        <v>151</v>
      </c>
      <c r="B2729" s="31" t="str">
        <f>Nonpt_src_summary!B2729</f>
        <v>Non-tribal</v>
      </c>
      <c r="C2729" s="31">
        <f>Nonpt_src_summary!E2729</f>
        <v>46</v>
      </c>
      <c r="D2729" s="31" t="str">
        <f>Nonpt_src_summary!F2729</f>
        <v>46063</v>
      </c>
      <c r="E2729" s="31" t="str">
        <f>Nonpt_src_summary!G2729</f>
        <v>2310010300</v>
      </c>
      <c r="F2729" s="31" t="str">
        <f>Nonpt_src_summary!H2729</f>
        <v>Pneumatic Devices</v>
      </c>
      <c r="G2729" s="160">
        <f>Nonpt_src_summary!I2729</f>
        <v>0</v>
      </c>
      <c r="H2729" s="124">
        <f>Nonpt_src_summary!J2729</f>
        <v>527.13</v>
      </c>
      <c r="I2729" s="124">
        <f>Nonpt_src_summary!K2729</f>
        <v>0</v>
      </c>
      <c r="J2729" s="124">
        <f>Nonpt_src_summary!L2729</f>
        <v>0</v>
      </c>
      <c r="K2729" s="125">
        <f>Nonpt_src_summary!M2729</f>
        <v>0</v>
      </c>
    </row>
    <row r="2730" spans="1:11">
      <c r="A2730" s="31" t="s">
        <v>151</v>
      </c>
      <c r="B2730" s="31" t="str">
        <f>Nonpt_src_summary!B2730</f>
        <v>Non-tribal</v>
      </c>
      <c r="C2730" s="31">
        <f>Nonpt_src_summary!E2730</f>
        <v>46</v>
      </c>
      <c r="D2730" s="31" t="str">
        <f>Nonpt_src_summary!F2730</f>
        <v>46063</v>
      </c>
      <c r="E2730" s="31" t="str">
        <f>Nonpt_src_summary!G2730</f>
        <v>2310021300</v>
      </c>
      <c r="F2730" s="31" t="str">
        <f>Nonpt_src_summary!H2730</f>
        <v>Pneumatic Devices</v>
      </c>
      <c r="G2730" s="160">
        <f>Nonpt_src_summary!I2730</f>
        <v>0</v>
      </c>
      <c r="H2730" s="124">
        <f>Nonpt_src_summary!J2730</f>
        <v>83.706000000000003</v>
      </c>
      <c r="I2730" s="124">
        <f>Nonpt_src_summary!K2730</f>
        <v>0</v>
      </c>
      <c r="J2730" s="124">
        <f>Nonpt_src_summary!L2730</f>
        <v>0</v>
      </c>
      <c r="K2730" s="125">
        <f>Nonpt_src_summary!M2730</f>
        <v>0</v>
      </c>
    </row>
    <row r="2731" spans="1:11">
      <c r="A2731" s="31" t="s">
        <v>151</v>
      </c>
      <c r="B2731" s="31" t="str">
        <f>Nonpt_src_summary!B2731</f>
        <v>Non-tribal</v>
      </c>
      <c r="C2731" s="31">
        <f>Nonpt_src_summary!E2731</f>
        <v>46</v>
      </c>
      <c r="D2731" s="31" t="str">
        <f>Nonpt_src_summary!F2731</f>
        <v>46063</v>
      </c>
      <c r="E2731" s="31" t="str">
        <f>Nonpt_src_summary!G2731</f>
        <v>2310023300</v>
      </c>
      <c r="F2731" s="31" t="str">
        <f>Nonpt_src_summary!H2731</f>
        <v>Pneumatic Devices</v>
      </c>
      <c r="G2731" s="160">
        <f>Nonpt_src_summary!I2731</f>
        <v>0</v>
      </c>
      <c r="H2731" s="124">
        <f>Nonpt_src_summary!J2731</f>
        <v>0</v>
      </c>
      <c r="I2731" s="124">
        <f>Nonpt_src_summary!K2731</f>
        <v>0</v>
      </c>
      <c r="J2731" s="124">
        <f>Nonpt_src_summary!L2731</f>
        <v>0</v>
      </c>
      <c r="K2731" s="125">
        <f>Nonpt_src_summary!M2731</f>
        <v>0</v>
      </c>
    </row>
    <row r="2732" spans="1:11">
      <c r="A2732" s="31" t="s">
        <v>151</v>
      </c>
      <c r="B2732" s="31" t="str">
        <f>Nonpt_src_summary!B2732</f>
        <v>Non-tribal</v>
      </c>
      <c r="C2732" s="31">
        <f>Nonpt_src_summary!E2732</f>
        <v>30</v>
      </c>
      <c r="D2732" s="31" t="str">
        <f>Nonpt_src_summary!F2732</f>
        <v>30055</v>
      </c>
      <c r="E2732" s="31" t="str">
        <f>Nonpt_src_summary!G2732</f>
        <v>2310010300</v>
      </c>
      <c r="F2732" s="31" t="str">
        <f>Nonpt_src_summary!H2732</f>
        <v>Pneumatic Devices</v>
      </c>
      <c r="G2732" s="160">
        <f>Nonpt_src_summary!I2732</f>
        <v>0</v>
      </c>
      <c r="H2732" s="124">
        <f>Nonpt_src_summary!J2732</f>
        <v>21.370100000000001</v>
      </c>
      <c r="I2732" s="124">
        <f>Nonpt_src_summary!K2732</f>
        <v>0</v>
      </c>
      <c r="J2732" s="124">
        <f>Nonpt_src_summary!L2732</f>
        <v>0</v>
      </c>
      <c r="K2732" s="125">
        <f>Nonpt_src_summary!M2732</f>
        <v>0</v>
      </c>
    </row>
    <row r="2733" spans="1:11">
      <c r="A2733" s="31" t="s">
        <v>151</v>
      </c>
      <c r="B2733" s="31" t="str">
        <f>Nonpt_src_summary!B2733</f>
        <v>Non-tribal</v>
      </c>
      <c r="C2733" s="31">
        <f>Nonpt_src_summary!E2733</f>
        <v>30</v>
      </c>
      <c r="D2733" s="31" t="str">
        <f>Nonpt_src_summary!F2733</f>
        <v>30055</v>
      </c>
      <c r="E2733" s="31" t="str">
        <f>Nonpt_src_summary!G2733</f>
        <v>2310021300</v>
      </c>
      <c r="F2733" s="31" t="str">
        <f>Nonpt_src_summary!H2733</f>
        <v>Pneumatic Devices</v>
      </c>
      <c r="G2733" s="160">
        <f>Nonpt_src_summary!I2733</f>
        <v>0</v>
      </c>
      <c r="H2733" s="124">
        <f>Nonpt_src_summary!J2733</f>
        <v>0</v>
      </c>
      <c r="I2733" s="124">
        <f>Nonpt_src_summary!K2733</f>
        <v>0</v>
      </c>
      <c r="J2733" s="124">
        <f>Nonpt_src_summary!L2733</f>
        <v>0</v>
      </c>
      <c r="K2733" s="125">
        <f>Nonpt_src_summary!M2733</f>
        <v>0</v>
      </c>
    </row>
    <row r="2734" spans="1:11">
      <c r="A2734" s="31" t="s">
        <v>151</v>
      </c>
      <c r="B2734" s="31" t="str">
        <f>Nonpt_src_summary!B2734</f>
        <v>Non-tribal</v>
      </c>
      <c r="C2734" s="31">
        <f>Nonpt_src_summary!E2734</f>
        <v>30</v>
      </c>
      <c r="D2734" s="31" t="str">
        <f>Nonpt_src_summary!F2734</f>
        <v>30055</v>
      </c>
      <c r="E2734" s="31" t="str">
        <f>Nonpt_src_summary!G2734</f>
        <v>2310023300</v>
      </c>
      <c r="F2734" s="31" t="str">
        <f>Nonpt_src_summary!H2734</f>
        <v>Pneumatic Devices</v>
      </c>
      <c r="G2734" s="160">
        <f>Nonpt_src_summary!I2734</f>
        <v>0</v>
      </c>
      <c r="H2734" s="124">
        <f>Nonpt_src_summary!J2734</f>
        <v>0</v>
      </c>
      <c r="I2734" s="124">
        <f>Nonpt_src_summary!K2734</f>
        <v>0</v>
      </c>
      <c r="J2734" s="124">
        <f>Nonpt_src_summary!L2734</f>
        <v>0</v>
      </c>
      <c r="K2734" s="125">
        <f>Nonpt_src_summary!M2734</f>
        <v>0</v>
      </c>
    </row>
    <row r="2735" spans="1:11">
      <c r="A2735" s="31" t="s">
        <v>151</v>
      </c>
      <c r="B2735" s="31" t="str">
        <f>Nonpt_src_summary!B2735</f>
        <v>Non-tribal</v>
      </c>
      <c r="C2735" s="31">
        <f>Nonpt_src_summary!E2735</f>
        <v>38</v>
      </c>
      <c r="D2735" s="31" t="str">
        <f>Nonpt_src_summary!F2735</f>
        <v>38049</v>
      </c>
      <c r="E2735" s="31" t="str">
        <f>Nonpt_src_summary!G2735</f>
        <v>2310010300</v>
      </c>
      <c r="F2735" s="31" t="str">
        <f>Nonpt_src_summary!H2735</f>
        <v>Pneumatic Devices</v>
      </c>
      <c r="G2735" s="160">
        <f>Nonpt_src_summary!I2735</f>
        <v>0</v>
      </c>
      <c r="H2735" s="124">
        <f>Nonpt_src_summary!J2735</f>
        <v>56.987000000000002</v>
      </c>
      <c r="I2735" s="124">
        <f>Nonpt_src_summary!K2735</f>
        <v>0</v>
      </c>
      <c r="J2735" s="124">
        <f>Nonpt_src_summary!L2735</f>
        <v>0</v>
      </c>
      <c r="K2735" s="125">
        <f>Nonpt_src_summary!M2735</f>
        <v>0</v>
      </c>
    </row>
    <row r="2736" spans="1:11">
      <c r="A2736" s="31" t="s">
        <v>151</v>
      </c>
      <c r="B2736" s="31" t="str">
        <f>Nonpt_src_summary!B2736</f>
        <v>Non-tribal</v>
      </c>
      <c r="C2736" s="31">
        <f>Nonpt_src_summary!E2736</f>
        <v>38</v>
      </c>
      <c r="D2736" s="31" t="str">
        <f>Nonpt_src_summary!F2736</f>
        <v>38049</v>
      </c>
      <c r="E2736" s="31" t="str">
        <f>Nonpt_src_summary!G2736</f>
        <v>2310021300</v>
      </c>
      <c r="F2736" s="31" t="str">
        <f>Nonpt_src_summary!H2736</f>
        <v>Pneumatic Devices</v>
      </c>
      <c r="G2736" s="160">
        <f>Nonpt_src_summary!I2736</f>
        <v>0</v>
      </c>
      <c r="H2736" s="124">
        <f>Nonpt_src_summary!J2736</f>
        <v>0</v>
      </c>
      <c r="I2736" s="124">
        <f>Nonpt_src_summary!K2736</f>
        <v>0</v>
      </c>
      <c r="J2736" s="124">
        <f>Nonpt_src_summary!L2736</f>
        <v>0</v>
      </c>
      <c r="K2736" s="125">
        <f>Nonpt_src_summary!M2736</f>
        <v>0</v>
      </c>
    </row>
    <row r="2737" spans="1:11">
      <c r="A2737" s="31" t="s">
        <v>151</v>
      </c>
      <c r="B2737" s="31" t="str">
        <f>Nonpt_src_summary!B2737</f>
        <v>Non-tribal</v>
      </c>
      <c r="C2737" s="31">
        <f>Nonpt_src_summary!E2737</f>
        <v>38</v>
      </c>
      <c r="D2737" s="31" t="str">
        <f>Nonpt_src_summary!F2737</f>
        <v>38049</v>
      </c>
      <c r="E2737" s="31" t="str">
        <f>Nonpt_src_summary!G2737</f>
        <v>2310023300</v>
      </c>
      <c r="F2737" s="31" t="str">
        <f>Nonpt_src_summary!H2737</f>
        <v>Pneumatic Devices</v>
      </c>
      <c r="G2737" s="160">
        <f>Nonpt_src_summary!I2737</f>
        <v>0</v>
      </c>
      <c r="H2737" s="124">
        <f>Nonpt_src_summary!J2737</f>
        <v>0</v>
      </c>
      <c r="I2737" s="124">
        <f>Nonpt_src_summary!K2737</f>
        <v>0</v>
      </c>
      <c r="J2737" s="124">
        <f>Nonpt_src_summary!L2737</f>
        <v>0</v>
      </c>
      <c r="K2737" s="125">
        <f>Nonpt_src_summary!M2737</f>
        <v>0</v>
      </c>
    </row>
    <row r="2738" spans="1:11">
      <c r="A2738" s="31" t="s">
        <v>151</v>
      </c>
      <c r="B2738" s="31" t="str">
        <f>Nonpt_src_summary!B2738</f>
        <v>Non-tribal</v>
      </c>
      <c r="C2738" s="31">
        <f>Nonpt_src_summary!E2738</f>
        <v>38</v>
      </c>
      <c r="D2738" s="31" t="str">
        <f>Nonpt_src_summary!F2738</f>
        <v>38053</v>
      </c>
      <c r="E2738" s="31" t="str">
        <f>Nonpt_src_summary!G2738</f>
        <v>2310010300</v>
      </c>
      <c r="F2738" s="31" t="str">
        <f>Nonpt_src_summary!H2738</f>
        <v>Pneumatic Devices</v>
      </c>
      <c r="G2738" s="160">
        <f>Nonpt_src_summary!I2738</f>
        <v>0</v>
      </c>
      <c r="H2738" s="124">
        <f>Nonpt_src_summary!J2738</f>
        <v>8261.2320770465485</v>
      </c>
      <c r="I2738" s="124">
        <f>Nonpt_src_summary!K2738</f>
        <v>0</v>
      </c>
      <c r="J2738" s="124">
        <f>Nonpt_src_summary!L2738</f>
        <v>0</v>
      </c>
      <c r="K2738" s="125">
        <f>Nonpt_src_summary!M2738</f>
        <v>0</v>
      </c>
    </row>
    <row r="2739" spans="1:11">
      <c r="A2739" s="31" t="s">
        <v>151</v>
      </c>
      <c r="B2739" s="31" t="str">
        <f>Nonpt_src_summary!B2739</f>
        <v>Non-tribal</v>
      </c>
      <c r="C2739" s="31">
        <f>Nonpt_src_summary!E2739</f>
        <v>38</v>
      </c>
      <c r="D2739" s="31" t="str">
        <f>Nonpt_src_summary!F2739</f>
        <v>38053</v>
      </c>
      <c r="E2739" s="31" t="str">
        <f>Nonpt_src_summary!G2739</f>
        <v>2310021300</v>
      </c>
      <c r="F2739" s="31" t="str">
        <f>Nonpt_src_summary!H2739</f>
        <v>Pneumatic Devices</v>
      </c>
      <c r="G2739" s="160">
        <f>Nonpt_src_summary!I2739</f>
        <v>0</v>
      </c>
      <c r="H2739" s="124">
        <f>Nonpt_src_summary!J2739</f>
        <v>11.414400000000001</v>
      </c>
      <c r="I2739" s="124">
        <f>Nonpt_src_summary!K2739</f>
        <v>0</v>
      </c>
      <c r="J2739" s="124">
        <f>Nonpt_src_summary!L2739</f>
        <v>0</v>
      </c>
      <c r="K2739" s="125">
        <f>Nonpt_src_summary!M2739</f>
        <v>0</v>
      </c>
    </row>
    <row r="2740" spans="1:11">
      <c r="A2740" s="31" t="s">
        <v>151</v>
      </c>
      <c r="B2740" s="31" t="str">
        <f>Nonpt_src_summary!B2740</f>
        <v>Non-tribal</v>
      </c>
      <c r="C2740" s="31">
        <f>Nonpt_src_summary!E2740</f>
        <v>38</v>
      </c>
      <c r="D2740" s="31" t="str">
        <f>Nonpt_src_summary!F2740</f>
        <v>38053</v>
      </c>
      <c r="E2740" s="31" t="str">
        <f>Nonpt_src_summary!G2740</f>
        <v>2310023300</v>
      </c>
      <c r="F2740" s="31" t="str">
        <f>Nonpt_src_summary!H2740</f>
        <v>Pneumatic Devices</v>
      </c>
      <c r="G2740" s="160">
        <f>Nonpt_src_summary!I2740</f>
        <v>0</v>
      </c>
      <c r="H2740" s="124">
        <f>Nonpt_src_summary!J2740</f>
        <v>0</v>
      </c>
      <c r="I2740" s="124">
        <f>Nonpt_src_summary!K2740</f>
        <v>0</v>
      </c>
      <c r="J2740" s="124">
        <f>Nonpt_src_summary!L2740</f>
        <v>0</v>
      </c>
      <c r="K2740" s="125">
        <f>Nonpt_src_summary!M2740</f>
        <v>0</v>
      </c>
    </row>
    <row r="2741" spans="1:11">
      <c r="A2741" s="31" t="s">
        <v>151</v>
      </c>
      <c r="B2741" s="31" t="str">
        <f>Nonpt_src_summary!B2741</f>
        <v>Non-tribal</v>
      </c>
      <c r="C2741" s="31">
        <f>Nonpt_src_summary!E2741</f>
        <v>38</v>
      </c>
      <c r="D2741" s="31" t="str">
        <f>Nonpt_src_summary!F2741</f>
        <v>38055</v>
      </c>
      <c r="E2741" s="31" t="str">
        <f>Nonpt_src_summary!G2741</f>
        <v>2310010300</v>
      </c>
      <c r="F2741" s="31" t="str">
        <f>Nonpt_src_summary!H2741</f>
        <v>Pneumatic Devices</v>
      </c>
      <c r="G2741" s="160">
        <f>Nonpt_src_summary!I2741</f>
        <v>0</v>
      </c>
      <c r="H2741" s="124">
        <f>Nonpt_src_summary!J2741</f>
        <v>0</v>
      </c>
      <c r="I2741" s="124">
        <f>Nonpt_src_summary!K2741</f>
        <v>0</v>
      </c>
      <c r="J2741" s="124">
        <f>Nonpt_src_summary!L2741</f>
        <v>0</v>
      </c>
      <c r="K2741" s="125">
        <f>Nonpt_src_summary!M2741</f>
        <v>0</v>
      </c>
    </row>
    <row r="2742" spans="1:11">
      <c r="A2742" s="31" t="s">
        <v>151</v>
      </c>
      <c r="B2742" s="31" t="str">
        <f>Nonpt_src_summary!B2742</f>
        <v>Non-tribal</v>
      </c>
      <c r="C2742" s="31">
        <f>Nonpt_src_summary!E2742</f>
        <v>38</v>
      </c>
      <c r="D2742" s="31" t="str">
        <f>Nonpt_src_summary!F2742</f>
        <v>38055</v>
      </c>
      <c r="E2742" s="31" t="str">
        <f>Nonpt_src_summary!G2742</f>
        <v>2310021300</v>
      </c>
      <c r="F2742" s="31" t="str">
        <f>Nonpt_src_summary!H2742</f>
        <v>Pneumatic Devices</v>
      </c>
      <c r="G2742" s="160">
        <f>Nonpt_src_summary!I2742</f>
        <v>0</v>
      </c>
      <c r="H2742" s="124">
        <f>Nonpt_src_summary!J2742</f>
        <v>0</v>
      </c>
      <c r="I2742" s="124">
        <f>Nonpt_src_summary!K2742</f>
        <v>0</v>
      </c>
      <c r="J2742" s="124">
        <f>Nonpt_src_summary!L2742</f>
        <v>0</v>
      </c>
      <c r="K2742" s="125">
        <f>Nonpt_src_summary!M2742</f>
        <v>0</v>
      </c>
    </row>
    <row r="2743" spans="1:11">
      <c r="A2743" s="31" t="s">
        <v>151</v>
      </c>
      <c r="B2743" s="31" t="str">
        <f>Nonpt_src_summary!B2743</f>
        <v>Non-tribal</v>
      </c>
      <c r="C2743" s="31">
        <f>Nonpt_src_summary!E2743</f>
        <v>38</v>
      </c>
      <c r="D2743" s="31" t="str">
        <f>Nonpt_src_summary!F2743</f>
        <v>38055</v>
      </c>
      <c r="E2743" s="31" t="str">
        <f>Nonpt_src_summary!G2743</f>
        <v>2310023300</v>
      </c>
      <c r="F2743" s="31" t="str">
        <f>Nonpt_src_summary!H2743</f>
        <v>Pneumatic Devices</v>
      </c>
      <c r="G2743" s="160">
        <f>Nonpt_src_summary!I2743</f>
        <v>0</v>
      </c>
      <c r="H2743" s="124">
        <f>Nonpt_src_summary!J2743</f>
        <v>0</v>
      </c>
      <c r="I2743" s="124">
        <f>Nonpt_src_summary!K2743</f>
        <v>0</v>
      </c>
      <c r="J2743" s="124">
        <f>Nonpt_src_summary!L2743</f>
        <v>0</v>
      </c>
      <c r="K2743" s="125">
        <f>Nonpt_src_summary!M2743</f>
        <v>0</v>
      </c>
    </row>
    <row r="2744" spans="1:11">
      <c r="A2744" s="31" t="s">
        <v>151</v>
      </c>
      <c r="B2744" s="31" t="str">
        <f>Nonpt_src_summary!B2744</f>
        <v>Non-tribal</v>
      </c>
      <c r="C2744" s="31">
        <f>Nonpt_src_summary!E2744</f>
        <v>38</v>
      </c>
      <c r="D2744" s="31" t="str">
        <f>Nonpt_src_summary!F2744</f>
        <v>38061</v>
      </c>
      <c r="E2744" s="31" t="str">
        <f>Nonpt_src_summary!G2744</f>
        <v>2310010300</v>
      </c>
      <c r="F2744" s="31" t="str">
        <f>Nonpt_src_summary!H2744</f>
        <v>Pneumatic Devices</v>
      </c>
      <c r="G2744" s="160">
        <f>Nonpt_src_summary!I2744</f>
        <v>0</v>
      </c>
      <c r="H2744" s="124">
        <f>Nonpt_src_summary!J2744</f>
        <v>5343.4758123370984</v>
      </c>
      <c r="I2744" s="124">
        <f>Nonpt_src_summary!K2744</f>
        <v>0</v>
      </c>
      <c r="J2744" s="124">
        <f>Nonpt_src_summary!L2744</f>
        <v>0</v>
      </c>
      <c r="K2744" s="125">
        <f>Nonpt_src_summary!M2744</f>
        <v>0</v>
      </c>
    </row>
    <row r="2745" spans="1:11">
      <c r="A2745" s="31" t="s">
        <v>151</v>
      </c>
      <c r="B2745" s="31" t="str">
        <f>Nonpt_src_summary!B2745</f>
        <v>Non-tribal</v>
      </c>
      <c r="C2745" s="31">
        <f>Nonpt_src_summary!E2745</f>
        <v>38</v>
      </c>
      <c r="D2745" s="31" t="str">
        <f>Nonpt_src_summary!F2745</f>
        <v>38061</v>
      </c>
      <c r="E2745" s="31" t="str">
        <f>Nonpt_src_summary!G2745</f>
        <v>2310021300</v>
      </c>
      <c r="F2745" s="31" t="str">
        <f>Nonpt_src_summary!H2745</f>
        <v>Pneumatic Devices</v>
      </c>
      <c r="G2745" s="160">
        <f>Nonpt_src_summary!I2745</f>
        <v>0</v>
      </c>
      <c r="H2745" s="124">
        <f>Nonpt_src_summary!J2745</f>
        <v>0</v>
      </c>
      <c r="I2745" s="124">
        <f>Nonpt_src_summary!K2745</f>
        <v>0</v>
      </c>
      <c r="J2745" s="124">
        <f>Nonpt_src_summary!L2745</f>
        <v>0</v>
      </c>
      <c r="K2745" s="125">
        <f>Nonpt_src_summary!M2745</f>
        <v>0</v>
      </c>
    </row>
    <row r="2746" spans="1:11">
      <c r="A2746" s="31" t="s">
        <v>151</v>
      </c>
      <c r="B2746" s="31" t="str">
        <f>Nonpt_src_summary!B2746</f>
        <v>Non-tribal</v>
      </c>
      <c r="C2746" s="31">
        <f>Nonpt_src_summary!E2746</f>
        <v>38</v>
      </c>
      <c r="D2746" s="31" t="str">
        <f>Nonpt_src_summary!F2746</f>
        <v>38061</v>
      </c>
      <c r="E2746" s="31" t="str">
        <f>Nonpt_src_summary!G2746</f>
        <v>2310023300</v>
      </c>
      <c r="F2746" s="31" t="str">
        <f>Nonpt_src_summary!H2746</f>
        <v>Pneumatic Devices</v>
      </c>
      <c r="G2746" s="160">
        <f>Nonpt_src_summary!I2746</f>
        <v>0</v>
      </c>
      <c r="H2746" s="124">
        <f>Nonpt_src_summary!J2746</f>
        <v>0</v>
      </c>
      <c r="I2746" s="124">
        <f>Nonpt_src_summary!K2746</f>
        <v>0</v>
      </c>
      <c r="J2746" s="124">
        <f>Nonpt_src_summary!L2746</f>
        <v>0</v>
      </c>
      <c r="K2746" s="125">
        <f>Nonpt_src_summary!M2746</f>
        <v>0</v>
      </c>
    </row>
    <row r="2747" spans="1:11">
      <c r="A2747" s="31" t="s">
        <v>151</v>
      </c>
      <c r="B2747" s="31" t="str">
        <f>Nonpt_src_summary!B2747</f>
        <v>Non-tribal</v>
      </c>
      <c r="C2747" s="31">
        <f>Nonpt_src_summary!E2747</f>
        <v>30</v>
      </c>
      <c r="D2747" s="31" t="str">
        <f>Nonpt_src_summary!F2747</f>
        <v>30071</v>
      </c>
      <c r="E2747" s="31" t="str">
        <f>Nonpt_src_summary!G2747</f>
        <v>2310010300</v>
      </c>
      <c r="F2747" s="31" t="str">
        <f>Nonpt_src_summary!H2747</f>
        <v>Pneumatic Devices</v>
      </c>
      <c r="G2747" s="160">
        <f>Nonpt_src_summary!I2747</f>
        <v>0</v>
      </c>
      <c r="H2747" s="124">
        <f>Nonpt_src_summary!J2747</f>
        <v>0</v>
      </c>
      <c r="I2747" s="124">
        <f>Nonpt_src_summary!K2747</f>
        <v>0</v>
      </c>
      <c r="J2747" s="124">
        <f>Nonpt_src_summary!L2747</f>
        <v>0</v>
      </c>
      <c r="K2747" s="125">
        <f>Nonpt_src_summary!M2747</f>
        <v>0</v>
      </c>
    </row>
    <row r="2748" spans="1:11">
      <c r="A2748" s="31" t="s">
        <v>151</v>
      </c>
      <c r="B2748" s="31" t="str">
        <f>Nonpt_src_summary!B2748</f>
        <v>Non-tribal</v>
      </c>
      <c r="C2748" s="31">
        <f>Nonpt_src_summary!E2748</f>
        <v>30</v>
      </c>
      <c r="D2748" s="31" t="str">
        <f>Nonpt_src_summary!F2748</f>
        <v>30071</v>
      </c>
      <c r="E2748" s="31" t="str">
        <f>Nonpt_src_summary!G2748</f>
        <v>2310021300</v>
      </c>
      <c r="F2748" s="31" t="str">
        <f>Nonpt_src_summary!H2748</f>
        <v>Pneumatic Devices</v>
      </c>
      <c r="G2748" s="160">
        <f>Nonpt_src_summary!I2748</f>
        <v>0</v>
      </c>
      <c r="H2748" s="124">
        <f>Nonpt_src_summary!J2748</f>
        <v>59.715800000000002</v>
      </c>
      <c r="I2748" s="124">
        <f>Nonpt_src_summary!K2748</f>
        <v>0</v>
      </c>
      <c r="J2748" s="124">
        <f>Nonpt_src_summary!L2748</f>
        <v>0</v>
      </c>
      <c r="K2748" s="125">
        <f>Nonpt_src_summary!M2748</f>
        <v>0</v>
      </c>
    </row>
    <row r="2749" spans="1:11">
      <c r="A2749" s="31" t="s">
        <v>151</v>
      </c>
      <c r="B2749" s="31" t="str">
        <f>Nonpt_src_summary!B2749</f>
        <v>Non-tribal</v>
      </c>
      <c r="C2749" s="31">
        <f>Nonpt_src_summary!E2749</f>
        <v>30</v>
      </c>
      <c r="D2749" s="31" t="str">
        <f>Nonpt_src_summary!F2749</f>
        <v>30071</v>
      </c>
      <c r="E2749" s="31" t="str">
        <f>Nonpt_src_summary!G2749</f>
        <v>2310023300</v>
      </c>
      <c r="F2749" s="31" t="str">
        <f>Nonpt_src_summary!H2749</f>
        <v>Pneumatic Devices</v>
      </c>
      <c r="G2749" s="160">
        <f>Nonpt_src_summary!I2749</f>
        <v>0</v>
      </c>
      <c r="H2749" s="124">
        <f>Nonpt_src_summary!J2749</f>
        <v>0</v>
      </c>
      <c r="I2749" s="124">
        <f>Nonpt_src_summary!K2749</f>
        <v>0</v>
      </c>
      <c r="J2749" s="124">
        <f>Nonpt_src_summary!L2749</f>
        <v>0</v>
      </c>
      <c r="K2749" s="125">
        <f>Nonpt_src_summary!M2749</f>
        <v>0</v>
      </c>
    </row>
    <row r="2750" spans="1:11">
      <c r="A2750" s="31" t="s">
        <v>151</v>
      </c>
      <c r="B2750" s="31" t="str">
        <f>Nonpt_src_summary!B2750</f>
        <v>Non-tribal</v>
      </c>
      <c r="C2750" s="31">
        <f>Nonpt_src_summary!E2750</f>
        <v>30</v>
      </c>
      <c r="D2750" s="31" t="str">
        <f>Nonpt_src_summary!F2750</f>
        <v>30079</v>
      </c>
      <c r="E2750" s="31" t="str">
        <f>Nonpt_src_summary!G2750</f>
        <v>2310010300</v>
      </c>
      <c r="F2750" s="31" t="str">
        <f>Nonpt_src_summary!H2750</f>
        <v>Pneumatic Devices</v>
      </c>
      <c r="G2750" s="160">
        <f>Nonpt_src_summary!I2750</f>
        <v>0</v>
      </c>
      <c r="H2750" s="124">
        <f>Nonpt_src_summary!J2750</f>
        <v>42.740299999999998</v>
      </c>
      <c r="I2750" s="124">
        <f>Nonpt_src_summary!K2750</f>
        <v>0</v>
      </c>
      <c r="J2750" s="124">
        <f>Nonpt_src_summary!L2750</f>
        <v>0</v>
      </c>
      <c r="K2750" s="125">
        <f>Nonpt_src_summary!M2750</f>
        <v>0</v>
      </c>
    </row>
    <row r="2751" spans="1:11">
      <c r="A2751" s="31" t="s">
        <v>151</v>
      </c>
      <c r="B2751" s="31" t="str">
        <f>Nonpt_src_summary!B2751</f>
        <v>Non-tribal</v>
      </c>
      <c r="C2751" s="31">
        <f>Nonpt_src_summary!E2751</f>
        <v>30</v>
      </c>
      <c r="D2751" s="31" t="str">
        <f>Nonpt_src_summary!F2751</f>
        <v>30079</v>
      </c>
      <c r="E2751" s="31" t="str">
        <f>Nonpt_src_summary!G2751</f>
        <v>2310021300</v>
      </c>
      <c r="F2751" s="31" t="str">
        <f>Nonpt_src_summary!H2751</f>
        <v>Pneumatic Devices</v>
      </c>
      <c r="G2751" s="160">
        <f>Nonpt_src_summary!I2751</f>
        <v>0</v>
      </c>
      <c r="H2751" s="124">
        <f>Nonpt_src_summary!J2751</f>
        <v>0</v>
      </c>
      <c r="I2751" s="124">
        <f>Nonpt_src_summary!K2751</f>
        <v>0</v>
      </c>
      <c r="J2751" s="124">
        <f>Nonpt_src_summary!L2751</f>
        <v>0</v>
      </c>
      <c r="K2751" s="125">
        <f>Nonpt_src_summary!M2751</f>
        <v>0</v>
      </c>
    </row>
    <row r="2752" spans="1:11">
      <c r="A2752" s="31" t="s">
        <v>151</v>
      </c>
      <c r="B2752" s="31" t="str">
        <f>Nonpt_src_summary!B2752</f>
        <v>Non-tribal</v>
      </c>
      <c r="C2752" s="31">
        <f>Nonpt_src_summary!E2752</f>
        <v>30</v>
      </c>
      <c r="D2752" s="31" t="str">
        <f>Nonpt_src_summary!F2752</f>
        <v>30079</v>
      </c>
      <c r="E2752" s="31" t="str">
        <f>Nonpt_src_summary!G2752</f>
        <v>2310023300</v>
      </c>
      <c r="F2752" s="31" t="str">
        <f>Nonpt_src_summary!H2752</f>
        <v>Pneumatic Devices</v>
      </c>
      <c r="G2752" s="160">
        <f>Nonpt_src_summary!I2752</f>
        <v>0</v>
      </c>
      <c r="H2752" s="124">
        <f>Nonpt_src_summary!J2752</f>
        <v>0</v>
      </c>
      <c r="I2752" s="124">
        <f>Nonpt_src_summary!K2752</f>
        <v>0</v>
      </c>
      <c r="J2752" s="124">
        <f>Nonpt_src_summary!L2752</f>
        <v>0</v>
      </c>
      <c r="K2752" s="125">
        <f>Nonpt_src_summary!M2752</f>
        <v>0</v>
      </c>
    </row>
    <row r="2753" spans="1:11">
      <c r="A2753" s="31" t="s">
        <v>151</v>
      </c>
      <c r="B2753" s="31" t="str">
        <f>Nonpt_src_summary!B2753</f>
        <v>Non-tribal</v>
      </c>
      <c r="C2753" s="31">
        <f>Nonpt_src_summary!E2753</f>
        <v>38</v>
      </c>
      <c r="D2753" s="31" t="str">
        <f>Nonpt_src_summary!F2753</f>
        <v>38075</v>
      </c>
      <c r="E2753" s="31" t="str">
        <f>Nonpt_src_summary!G2753</f>
        <v>2310010300</v>
      </c>
      <c r="F2753" s="31" t="str">
        <f>Nonpt_src_summary!H2753</f>
        <v>Pneumatic Devices</v>
      </c>
      <c r="G2753" s="160">
        <f>Nonpt_src_summary!I2753</f>
        <v>0</v>
      </c>
      <c r="H2753" s="124">
        <f>Nonpt_src_summary!J2753</f>
        <v>950.971</v>
      </c>
      <c r="I2753" s="124">
        <f>Nonpt_src_summary!K2753</f>
        <v>0</v>
      </c>
      <c r="J2753" s="124">
        <f>Nonpt_src_summary!L2753</f>
        <v>0</v>
      </c>
      <c r="K2753" s="125">
        <f>Nonpt_src_summary!M2753</f>
        <v>0</v>
      </c>
    </row>
    <row r="2754" spans="1:11">
      <c r="A2754" s="31" t="s">
        <v>151</v>
      </c>
      <c r="B2754" s="31" t="str">
        <f>Nonpt_src_summary!B2754</f>
        <v>Non-tribal</v>
      </c>
      <c r="C2754" s="31">
        <f>Nonpt_src_summary!E2754</f>
        <v>38</v>
      </c>
      <c r="D2754" s="31" t="str">
        <f>Nonpt_src_summary!F2754</f>
        <v>38075</v>
      </c>
      <c r="E2754" s="31" t="str">
        <f>Nonpt_src_summary!G2754</f>
        <v>2310021300</v>
      </c>
      <c r="F2754" s="31" t="str">
        <f>Nonpt_src_summary!H2754</f>
        <v>Pneumatic Devices</v>
      </c>
      <c r="G2754" s="160">
        <f>Nonpt_src_summary!I2754</f>
        <v>0</v>
      </c>
      <c r="H2754" s="124">
        <f>Nonpt_src_summary!J2754</f>
        <v>0</v>
      </c>
      <c r="I2754" s="124">
        <f>Nonpt_src_summary!K2754</f>
        <v>0</v>
      </c>
      <c r="J2754" s="124">
        <f>Nonpt_src_summary!L2754</f>
        <v>0</v>
      </c>
      <c r="K2754" s="125">
        <f>Nonpt_src_summary!M2754</f>
        <v>0</v>
      </c>
    </row>
    <row r="2755" spans="1:11">
      <c r="A2755" s="31" t="s">
        <v>151</v>
      </c>
      <c r="B2755" s="31" t="str">
        <f>Nonpt_src_summary!B2755</f>
        <v>Non-tribal</v>
      </c>
      <c r="C2755" s="31">
        <f>Nonpt_src_summary!E2755</f>
        <v>38</v>
      </c>
      <c r="D2755" s="31" t="str">
        <f>Nonpt_src_summary!F2755</f>
        <v>38075</v>
      </c>
      <c r="E2755" s="31" t="str">
        <f>Nonpt_src_summary!G2755</f>
        <v>2310023300</v>
      </c>
      <c r="F2755" s="31" t="str">
        <f>Nonpt_src_summary!H2755</f>
        <v>Pneumatic Devices</v>
      </c>
      <c r="G2755" s="160">
        <f>Nonpt_src_summary!I2755</f>
        <v>0</v>
      </c>
      <c r="H2755" s="124">
        <f>Nonpt_src_summary!J2755</f>
        <v>0</v>
      </c>
      <c r="I2755" s="124">
        <f>Nonpt_src_summary!K2755</f>
        <v>0</v>
      </c>
      <c r="J2755" s="124">
        <f>Nonpt_src_summary!L2755</f>
        <v>0</v>
      </c>
      <c r="K2755" s="125">
        <f>Nonpt_src_summary!M2755</f>
        <v>0</v>
      </c>
    </row>
    <row r="2756" spans="1:11">
      <c r="A2756" s="31" t="s">
        <v>151</v>
      </c>
      <c r="B2756" s="31" t="str">
        <f>Nonpt_src_summary!B2756</f>
        <v>Non-tribal</v>
      </c>
      <c r="C2756" s="31">
        <f>Nonpt_src_summary!E2756</f>
        <v>30</v>
      </c>
      <c r="D2756" s="31" t="str">
        <f>Nonpt_src_summary!F2756</f>
        <v>30083</v>
      </c>
      <c r="E2756" s="31" t="str">
        <f>Nonpt_src_summary!G2756</f>
        <v>2310010300</v>
      </c>
      <c r="F2756" s="31" t="str">
        <f>Nonpt_src_summary!H2756</f>
        <v>Pneumatic Devices</v>
      </c>
      <c r="G2756" s="160">
        <f>Nonpt_src_summary!I2756</f>
        <v>0</v>
      </c>
      <c r="H2756" s="124">
        <f>Nonpt_src_summary!J2756</f>
        <v>4152.93</v>
      </c>
      <c r="I2756" s="124">
        <f>Nonpt_src_summary!K2756</f>
        <v>0</v>
      </c>
      <c r="J2756" s="124">
        <f>Nonpt_src_summary!L2756</f>
        <v>0</v>
      </c>
      <c r="K2756" s="125">
        <f>Nonpt_src_summary!M2756</f>
        <v>0</v>
      </c>
    </row>
    <row r="2757" spans="1:11">
      <c r="A2757" s="31" t="s">
        <v>151</v>
      </c>
      <c r="B2757" s="31" t="str">
        <f>Nonpt_src_summary!B2757</f>
        <v>Non-tribal</v>
      </c>
      <c r="C2757" s="31">
        <f>Nonpt_src_summary!E2757</f>
        <v>30</v>
      </c>
      <c r="D2757" s="31" t="str">
        <f>Nonpt_src_summary!F2757</f>
        <v>30083</v>
      </c>
      <c r="E2757" s="31" t="str">
        <f>Nonpt_src_summary!G2757</f>
        <v>2310021300</v>
      </c>
      <c r="F2757" s="31" t="str">
        <f>Nonpt_src_summary!H2757</f>
        <v>Pneumatic Devices</v>
      </c>
      <c r="G2757" s="160">
        <f>Nonpt_src_summary!I2757</f>
        <v>0</v>
      </c>
      <c r="H2757" s="124">
        <f>Nonpt_src_summary!J2757</f>
        <v>1.26827</v>
      </c>
      <c r="I2757" s="124">
        <f>Nonpt_src_summary!K2757</f>
        <v>0</v>
      </c>
      <c r="J2757" s="124">
        <f>Nonpt_src_summary!L2757</f>
        <v>0</v>
      </c>
      <c r="K2757" s="125">
        <f>Nonpt_src_summary!M2757</f>
        <v>0</v>
      </c>
    </row>
    <row r="2758" spans="1:11">
      <c r="A2758" s="31" t="s">
        <v>151</v>
      </c>
      <c r="B2758" s="31" t="str">
        <f>Nonpt_src_summary!B2758</f>
        <v>Non-tribal</v>
      </c>
      <c r="C2758" s="31">
        <f>Nonpt_src_summary!E2758</f>
        <v>30</v>
      </c>
      <c r="D2758" s="31" t="str">
        <f>Nonpt_src_summary!F2758</f>
        <v>30083</v>
      </c>
      <c r="E2758" s="31" t="str">
        <f>Nonpt_src_summary!G2758</f>
        <v>2310023300</v>
      </c>
      <c r="F2758" s="31" t="str">
        <f>Nonpt_src_summary!H2758</f>
        <v>Pneumatic Devices</v>
      </c>
      <c r="G2758" s="160">
        <f>Nonpt_src_summary!I2758</f>
        <v>0</v>
      </c>
      <c r="H2758" s="124">
        <f>Nonpt_src_summary!J2758</f>
        <v>0</v>
      </c>
      <c r="I2758" s="124">
        <f>Nonpt_src_summary!K2758</f>
        <v>0</v>
      </c>
      <c r="J2758" s="124">
        <f>Nonpt_src_summary!L2758</f>
        <v>0</v>
      </c>
      <c r="K2758" s="125">
        <f>Nonpt_src_summary!M2758</f>
        <v>0</v>
      </c>
    </row>
    <row r="2759" spans="1:11">
      <c r="A2759" s="31" t="s">
        <v>151</v>
      </c>
      <c r="B2759" s="31" t="str">
        <f>Nonpt_src_summary!B2759</f>
        <v>Non-tribal</v>
      </c>
      <c r="C2759" s="31">
        <f>Nonpt_src_summary!E2759</f>
        <v>30</v>
      </c>
      <c r="D2759" s="31" t="str">
        <f>Nonpt_src_summary!F2759</f>
        <v>30085</v>
      </c>
      <c r="E2759" s="31" t="str">
        <f>Nonpt_src_summary!G2759</f>
        <v>2310010300</v>
      </c>
      <c r="F2759" s="31" t="str">
        <f>Nonpt_src_summary!H2759</f>
        <v>Pneumatic Devices</v>
      </c>
      <c r="G2759" s="160">
        <f>Nonpt_src_summary!I2759</f>
        <v>0</v>
      </c>
      <c r="H2759" s="124">
        <f>Nonpt_src_summary!J2759</f>
        <v>710.12692281879197</v>
      </c>
      <c r="I2759" s="124">
        <f>Nonpt_src_summary!K2759</f>
        <v>0</v>
      </c>
      <c r="J2759" s="124">
        <f>Nonpt_src_summary!L2759</f>
        <v>0</v>
      </c>
      <c r="K2759" s="125">
        <f>Nonpt_src_summary!M2759</f>
        <v>0</v>
      </c>
    </row>
    <row r="2760" spans="1:11">
      <c r="A2760" s="31" t="s">
        <v>151</v>
      </c>
      <c r="B2760" s="31" t="str">
        <f>Nonpt_src_summary!B2760</f>
        <v>Non-tribal</v>
      </c>
      <c r="C2760" s="31">
        <f>Nonpt_src_summary!E2760</f>
        <v>30</v>
      </c>
      <c r="D2760" s="31" t="str">
        <f>Nonpt_src_summary!F2760</f>
        <v>30085</v>
      </c>
      <c r="E2760" s="31" t="str">
        <f>Nonpt_src_summary!G2760</f>
        <v>2310021300</v>
      </c>
      <c r="F2760" s="31" t="str">
        <f>Nonpt_src_summary!H2760</f>
        <v>Pneumatic Devices</v>
      </c>
      <c r="G2760" s="160">
        <f>Nonpt_src_summary!I2760</f>
        <v>0</v>
      </c>
      <c r="H2760" s="124">
        <f>Nonpt_src_summary!J2760</f>
        <v>0</v>
      </c>
      <c r="I2760" s="124">
        <f>Nonpt_src_summary!K2760</f>
        <v>0</v>
      </c>
      <c r="J2760" s="124">
        <f>Nonpt_src_summary!L2760</f>
        <v>0</v>
      </c>
      <c r="K2760" s="125">
        <f>Nonpt_src_summary!M2760</f>
        <v>0</v>
      </c>
    </row>
    <row r="2761" spans="1:11">
      <c r="A2761" s="31" t="s">
        <v>151</v>
      </c>
      <c r="B2761" s="31" t="str">
        <f>Nonpt_src_summary!B2761</f>
        <v>Non-tribal</v>
      </c>
      <c r="C2761" s="31">
        <f>Nonpt_src_summary!E2761</f>
        <v>30</v>
      </c>
      <c r="D2761" s="31" t="str">
        <f>Nonpt_src_summary!F2761</f>
        <v>30085</v>
      </c>
      <c r="E2761" s="31" t="str">
        <f>Nonpt_src_summary!G2761</f>
        <v>2310023300</v>
      </c>
      <c r="F2761" s="31" t="str">
        <f>Nonpt_src_summary!H2761</f>
        <v>Pneumatic Devices</v>
      </c>
      <c r="G2761" s="160">
        <f>Nonpt_src_summary!I2761</f>
        <v>0</v>
      </c>
      <c r="H2761" s="124">
        <f>Nonpt_src_summary!J2761</f>
        <v>0</v>
      </c>
      <c r="I2761" s="124">
        <f>Nonpt_src_summary!K2761</f>
        <v>0</v>
      </c>
      <c r="J2761" s="124">
        <f>Nonpt_src_summary!L2761</f>
        <v>0</v>
      </c>
      <c r="K2761" s="125">
        <f>Nonpt_src_summary!M2761</f>
        <v>0</v>
      </c>
    </row>
    <row r="2762" spans="1:11">
      <c r="A2762" s="31" t="s">
        <v>151</v>
      </c>
      <c r="B2762" s="31" t="str">
        <f>Nonpt_src_summary!B2762</f>
        <v>Non-tribal</v>
      </c>
      <c r="C2762" s="31">
        <f>Nonpt_src_summary!E2762</f>
        <v>30</v>
      </c>
      <c r="D2762" s="31" t="str">
        <f>Nonpt_src_summary!F2762</f>
        <v>30091</v>
      </c>
      <c r="E2762" s="31" t="str">
        <f>Nonpt_src_summary!G2762</f>
        <v>2310010300</v>
      </c>
      <c r="F2762" s="31" t="str">
        <f>Nonpt_src_summary!H2762</f>
        <v>Pneumatic Devices</v>
      </c>
      <c r="G2762" s="160">
        <f>Nonpt_src_summary!I2762</f>
        <v>0</v>
      </c>
      <c r="H2762" s="124">
        <f>Nonpt_src_summary!J2762</f>
        <v>616.72558252427189</v>
      </c>
      <c r="I2762" s="124">
        <f>Nonpt_src_summary!K2762</f>
        <v>0</v>
      </c>
      <c r="J2762" s="124">
        <f>Nonpt_src_summary!L2762</f>
        <v>0</v>
      </c>
      <c r="K2762" s="125">
        <f>Nonpt_src_summary!M2762</f>
        <v>0</v>
      </c>
    </row>
    <row r="2763" spans="1:11">
      <c r="A2763" s="31" t="s">
        <v>151</v>
      </c>
      <c r="B2763" s="31" t="str">
        <f>Nonpt_src_summary!B2763</f>
        <v>Non-tribal</v>
      </c>
      <c r="C2763" s="31">
        <f>Nonpt_src_summary!E2763</f>
        <v>30</v>
      </c>
      <c r="D2763" s="31" t="str">
        <f>Nonpt_src_summary!F2763</f>
        <v>30091</v>
      </c>
      <c r="E2763" s="31" t="str">
        <f>Nonpt_src_summary!G2763</f>
        <v>2310021300</v>
      </c>
      <c r="F2763" s="31" t="str">
        <f>Nonpt_src_summary!H2763</f>
        <v>Pneumatic Devices</v>
      </c>
      <c r="G2763" s="160">
        <f>Nonpt_src_summary!I2763</f>
        <v>0</v>
      </c>
      <c r="H2763" s="124">
        <f>Nonpt_src_summary!J2763</f>
        <v>2.5242366504854368</v>
      </c>
      <c r="I2763" s="124">
        <f>Nonpt_src_summary!K2763</f>
        <v>0</v>
      </c>
      <c r="J2763" s="124">
        <f>Nonpt_src_summary!L2763</f>
        <v>0</v>
      </c>
      <c r="K2763" s="125">
        <f>Nonpt_src_summary!M2763</f>
        <v>0</v>
      </c>
    </row>
    <row r="2764" spans="1:11">
      <c r="A2764" s="31" t="s">
        <v>151</v>
      </c>
      <c r="B2764" s="31" t="str">
        <f>Nonpt_src_summary!B2764</f>
        <v>Non-tribal</v>
      </c>
      <c r="C2764" s="31">
        <f>Nonpt_src_summary!E2764</f>
        <v>30</v>
      </c>
      <c r="D2764" s="31" t="str">
        <f>Nonpt_src_summary!F2764</f>
        <v>30091</v>
      </c>
      <c r="E2764" s="31" t="str">
        <f>Nonpt_src_summary!G2764</f>
        <v>2310023300</v>
      </c>
      <c r="F2764" s="31" t="str">
        <f>Nonpt_src_summary!H2764</f>
        <v>Pneumatic Devices</v>
      </c>
      <c r="G2764" s="160">
        <f>Nonpt_src_summary!I2764</f>
        <v>0</v>
      </c>
      <c r="H2764" s="124">
        <f>Nonpt_src_summary!J2764</f>
        <v>0</v>
      </c>
      <c r="I2764" s="124">
        <f>Nonpt_src_summary!K2764</f>
        <v>0</v>
      </c>
      <c r="J2764" s="124">
        <f>Nonpt_src_summary!L2764</f>
        <v>0</v>
      </c>
      <c r="K2764" s="125">
        <f>Nonpt_src_summary!M2764</f>
        <v>0</v>
      </c>
    </row>
    <row r="2765" spans="1:11">
      <c r="A2765" s="31" t="s">
        <v>151</v>
      </c>
      <c r="B2765" s="31" t="str">
        <f>Nonpt_src_summary!B2765</f>
        <v>Non-tribal</v>
      </c>
      <c r="C2765" s="31">
        <f>Nonpt_src_summary!E2765</f>
        <v>38</v>
      </c>
      <c r="D2765" s="31" t="str">
        <f>Nonpt_src_summary!F2765</f>
        <v>38087</v>
      </c>
      <c r="E2765" s="31" t="str">
        <f>Nonpt_src_summary!G2765</f>
        <v>2310010300</v>
      </c>
      <c r="F2765" s="31" t="str">
        <f>Nonpt_src_summary!H2765</f>
        <v>Pneumatic Devices</v>
      </c>
      <c r="G2765" s="160">
        <f>Nonpt_src_summary!I2765</f>
        <v>0</v>
      </c>
      <c r="H2765" s="124">
        <f>Nonpt_src_summary!J2765</f>
        <v>64.110399999999998</v>
      </c>
      <c r="I2765" s="124">
        <f>Nonpt_src_summary!K2765</f>
        <v>0</v>
      </c>
      <c r="J2765" s="124">
        <f>Nonpt_src_summary!L2765</f>
        <v>0</v>
      </c>
      <c r="K2765" s="125">
        <f>Nonpt_src_summary!M2765</f>
        <v>0</v>
      </c>
    </row>
    <row r="2766" spans="1:11">
      <c r="A2766" s="31" t="s">
        <v>151</v>
      </c>
      <c r="B2766" s="31" t="str">
        <f>Nonpt_src_summary!B2766</f>
        <v>Non-tribal</v>
      </c>
      <c r="C2766" s="31">
        <f>Nonpt_src_summary!E2766</f>
        <v>38</v>
      </c>
      <c r="D2766" s="31" t="str">
        <f>Nonpt_src_summary!F2766</f>
        <v>38087</v>
      </c>
      <c r="E2766" s="31" t="str">
        <f>Nonpt_src_summary!G2766</f>
        <v>2310021300</v>
      </c>
      <c r="F2766" s="31" t="str">
        <f>Nonpt_src_summary!H2766</f>
        <v>Pneumatic Devices</v>
      </c>
      <c r="G2766" s="160">
        <f>Nonpt_src_summary!I2766</f>
        <v>0</v>
      </c>
      <c r="H2766" s="124">
        <f>Nonpt_src_summary!J2766</f>
        <v>0</v>
      </c>
      <c r="I2766" s="124">
        <f>Nonpt_src_summary!K2766</f>
        <v>0</v>
      </c>
      <c r="J2766" s="124">
        <f>Nonpt_src_summary!L2766</f>
        <v>0</v>
      </c>
      <c r="K2766" s="125">
        <f>Nonpt_src_summary!M2766</f>
        <v>0</v>
      </c>
    </row>
    <row r="2767" spans="1:11">
      <c r="A2767" s="31" t="s">
        <v>151</v>
      </c>
      <c r="B2767" s="31" t="str">
        <f>Nonpt_src_summary!B2767</f>
        <v>Non-tribal</v>
      </c>
      <c r="C2767" s="31">
        <f>Nonpt_src_summary!E2767</f>
        <v>38</v>
      </c>
      <c r="D2767" s="31" t="str">
        <f>Nonpt_src_summary!F2767</f>
        <v>38087</v>
      </c>
      <c r="E2767" s="31" t="str">
        <f>Nonpt_src_summary!G2767</f>
        <v>2310023300</v>
      </c>
      <c r="F2767" s="31" t="str">
        <f>Nonpt_src_summary!H2767</f>
        <v>Pneumatic Devices</v>
      </c>
      <c r="G2767" s="160">
        <f>Nonpt_src_summary!I2767</f>
        <v>0</v>
      </c>
      <c r="H2767" s="124">
        <f>Nonpt_src_summary!J2767</f>
        <v>0</v>
      </c>
      <c r="I2767" s="124">
        <f>Nonpt_src_summary!K2767</f>
        <v>0</v>
      </c>
      <c r="J2767" s="124">
        <f>Nonpt_src_summary!L2767</f>
        <v>0</v>
      </c>
      <c r="K2767" s="125">
        <f>Nonpt_src_summary!M2767</f>
        <v>0</v>
      </c>
    </row>
    <row r="2768" spans="1:11">
      <c r="A2768" s="31" t="s">
        <v>151</v>
      </c>
      <c r="B2768" s="31" t="str">
        <f>Nonpt_src_summary!B2768</f>
        <v>Non-tribal</v>
      </c>
      <c r="C2768" s="31">
        <f>Nonpt_src_summary!E2768</f>
        <v>38</v>
      </c>
      <c r="D2768" s="31" t="str">
        <f>Nonpt_src_summary!F2768</f>
        <v>38089</v>
      </c>
      <c r="E2768" s="31" t="str">
        <f>Nonpt_src_summary!G2768</f>
        <v>2310010300</v>
      </c>
      <c r="F2768" s="31" t="str">
        <f>Nonpt_src_summary!H2768</f>
        <v>Pneumatic Devices</v>
      </c>
      <c r="G2768" s="160">
        <f>Nonpt_src_summary!I2768</f>
        <v>0</v>
      </c>
      <c r="H2768" s="124">
        <f>Nonpt_src_summary!J2768</f>
        <v>815.62699999999995</v>
      </c>
      <c r="I2768" s="124">
        <f>Nonpt_src_summary!K2768</f>
        <v>0</v>
      </c>
      <c r="J2768" s="124">
        <f>Nonpt_src_summary!L2768</f>
        <v>0</v>
      </c>
      <c r="K2768" s="125">
        <f>Nonpt_src_summary!M2768</f>
        <v>0</v>
      </c>
    </row>
    <row r="2769" spans="1:11">
      <c r="A2769" s="31" t="s">
        <v>151</v>
      </c>
      <c r="B2769" s="31" t="str">
        <f>Nonpt_src_summary!B2769</f>
        <v>Non-tribal</v>
      </c>
      <c r="C2769" s="31">
        <f>Nonpt_src_summary!E2769</f>
        <v>38</v>
      </c>
      <c r="D2769" s="31" t="str">
        <f>Nonpt_src_summary!F2769</f>
        <v>38089</v>
      </c>
      <c r="E2769" s="31" t="str">
        <f>Nonpt_src_summary!G2769</f>
        <v>2310021300</v>
      </c>
      <c r="F2769" s="31" t="str">
        <f>Nonpt_src_summary!H2769</f>
        <v>Pneumatic Devices</v>
      </c>
      <c r="G2769" s="160">
        <f>Nonpt_src_summary!I2769</f>
        <v>0</v>
      </c>
      <c r="H2769" s="124">
        <f>Nonpt_src_summary!J2769</f>
        <v>2.5365500000000001</v>
      </c>
      <c r="I2769" s="124">
        <f>Nonpt_src_summary!K2769</f>
        <v>0</v>
      </c>
      <c r="J2769" s="124">
        <f>Nonpt_src_summary!L2769</f>
        <v>0</v>
      </c>
      <c r="K2769" s="125">
        <f>Nonpt_src_summary!M2769</f>
        <v>0</v>
      </c>
    </row>
    <row r="2770" spans="1:11">
      <c r="A2770" s="31" t="s">
        <v>151</v>
      </c>
      <c r="B2770" s="31" t="str">
        <f>Nonpt_src_summary!B2770</f>
        <v>Non-tribal</v>
      </c>
      <c r="C2770" s="31">
        <f>Nonpt_src_summary!E2770</f>
        <v>38</v>
      </c>
      <c r="D2770" s="31" t="str">
        <f>Nonpt_src_summary!F2770</f>
        <v>38089</v>
      </c>
      <c r="E2770" s="31" t="str">
        <f>Nonpt_src_summary!G2770</f>
        <v>2310023300</v>
      </c>
      <c r="F2770" s="31" t="str">
        <f>Nonpt_src_summary!H2770</f>
        <v>Pneumatic Devices</v>
      </c>
      <c r="G2770" s="160">
        <f>Nonpt_src_summary!I2770</f>
        <v>0</v>
      </c>
      <c r="H2770" s="124">
        <f>Nonpt_src_summary!J2770</f>
        <v>0</v>
      </c>
      <c r="I2770" s="124">
        <f>Nonpt_src_summary!K2770</f>
        <v>0</v>
      </c>
      <c r="J2770" s="124">
        <f>Nonpt_src_summary!L2770</f>
        <v>0</v>
      </c>
      <c r="K2770" s="125">
        <f>Nonpt_src_summary!M2770</f>
        <v>0</v>
      </c>
    </row>
    <row r="2771" spans="1:11">
      <c r="A2771" s="31" t="s">
        <v>151</v>
      </c>
      <c r="B2771" s="31" t="str">
        <f>Nonpt_src_summary!B2771</f>
        <v>Non-tribal</v>
      </c>
      <c r="C2771" s="31">
        <f>Nonpt_src_summary!E2771</f>
        <v>30</v>
      </c>
      <c r="D2771" s="31" t="str">
        <f>Nonpt_src_summary!F2771</f>
        <v>30105</v>
      </c>
      <c r="E2771" s="31" t="str">
        <f>Nonpt_src_summary!G2771</f>
        <v>2310010300</v>
      </c>
      <c r="F2771" s="31" t="str">
        <f>Nonpt_src_summary!H2771</f>
        <v>Pneumatic Devices</v>
      </c>
      <c r="G2771" s="160">
        <f>Nonpt_src_summary!I2771</f>
        <v>0</v>
      </c>
      <c r="H2771" s="124">
        <f>Nonpt_src_summary!J2771</f>
        <v>0</v>
      </c>
      <c r="I2771" s="124">
        <f>Nonpt_src_summary!K2771</f>
        <v>0</v>
      </c>
      <c r="J2771" s="124">
        <f>Nonpt_src_summary!L2771</f>
        <v>0</v>
      </c>
      <c r="K2771" s="125">
        <f>Nonpt_src_summary!M2771</f>
        <v>0</v>
      </c>
    </row>
    <row r="2772" spans="1:11">
      <c r="A2772" s="31" t="s">
        <v>151</v>
      </c>
      <c r="B2772" s="31" t="str">
        <f>Nonpt_src_summary!B2772</f>
        <v>Non-tribal</v>
      </c>
      <c r="C2772" s="31">
        <f>Nonpt_src_summary!E2772</f>
        <v>30</v>
      </c>
      <c r="D2772" s="31" t="str">
        <f>Nonpt_src_summary!F2772</f>
        <v>30105</v>
      </c>
      <c r="E2772" s="31" t="str">
        <f>Nonpt_src_summary!G2772</f>
        <v>2310021300</v>
      </c>
      <c r="F2772" s="31" t="str">
        <f>Nonpt_src_summary!H2772</f>
        <v>Pneumatic Devices</v>
      </c>
      <c r="G2772" s="160">
        <f>Nonpt_src_summary!I2772</f>
        <v>0</v>
      </c>
      <c r="H2772" s="124">
        <f>Nonpt_src_summary!J2772</f>
        <v>178.82599999999999</v>
      </c>
      <c r="I2772" s="124">
        <f>Nonpt_src_summary!K2772</f>
        <v>0</v>
      </c>
      <c r="J2772" s="124">
        <f>Nonpt_src_summary!L2772</f>
        <v>0</v>
      </c>
      <c r="K2772" s="125">
        <f>Nonpt_src_summary!M2772</f>
        <v>0</v>
      </c>
    </row>
    <row r="2773" spans="1:11">
      <c r="A2773" s="31" t="s">
        <v>151</v>
      </c>
      <c r="B2773" s="31" t="str">
        <f>Nonpt_src_summary!B2773</f>
        <v>Non-tribal</v>
      </c>
      <c r="C2773" s="31">
        <f>Nonpt_src_summary!E2773</f>
        <v>30</v>
      </c>
      <c r="D2773" s="31" t="str">
        <f>Nonpt_src_summary!F2773</f>
        <v>30105</v>
      </c>
      <c r="E2773" s="31" t="str">
        <f>Nonpt_src_summary!G2773</f>
        <v>2310023300</v>
      </c>
      <c r="F2773" s="31" t="str">
        <f>Nonpt_src_summary!H2773</f>
        <v>Pneumatic Devices</v>
      </c>
      <c r="G2773" s="160">
        <f>Nonpt_src_summary!I2773</f>
        <v>0</v>
      </c>
      <c r="H2773" s="124">
        <f>Nonpt_src_summary!J2773</f>
        <v>0</v>
      </c>
      <c r="I2773" s="124">
        <f>Nonpt_src_summary!K2773</f>
        <v>0</v>
      </c>
      <c r="J2773" s="124">
        <f>Nonpt_src_summary!L2773</f>
        <v>0</v>
      </c>
      <c r="K2773" s="125">
        <f>Nonpt_src_summary!M2773</f>
        <v>0</v>
      </c>
    </row>
    <row r="2774" spans="1:11">
      <c r="A2774" s="31" t="s">
        <v>151</v>
      </c>
      <c r="B2774" s="31" t="str">
        <f>Nonpt_src_summary!B2774</f>
        <v>Non-tribal</v>
      </c>
      <c r="C2774" s="31">
        <f>Nonpt_src_summary!E2774</f>
        <v>38</v>
      </c>
      <c r="D2774" s="31" t="str">
        <f>Nonpt_src_summary!F2774</f>
        <v>38101</v>
      </c>
      <c r="E2774" s="31" t="str">
        <f>Nonpt_src_summary!G2774</f>
        <v>2310010300</v>
      </c>
      <c r="F2774" s="31" t="str">
        <f>Nonpt_src_summary!H2774</f>
        <v>Pneumatic Devices</v>
      </c>
      <c r="G2774" s="160">
        <f>Nonpt_src_summary!I2774</f>
        <v>0</v>
      </c>
      <c r="H2774" s="124">
        <f>Nonpt_src_summary!J2774</f>
        <v>39.178600000000003</v>
      </c>
      <c r="I2774" s="124">
        <f>Nonpt_src_summary!K2774</f>
        <v>0</v>
      </c>
      <c r="J2774" s="124">
        <f>Nonpt_src_summary!L2774</f>
        <v>0</v>
      </c>
      <c r="K2774" s="125">
        <f>Nonpt_src_summary!M2774</f>
        <v>0</v>
      </c>
    </row>
    <row r="2775" spans="1:11">
      <c r="A2775" s="31" t="s">
        <v>151</v>
      </c>
      <c r="B2775" s="31" t="str">
        <f>Nonpt_src_summary!B2775</f>
        <v>Non-tribal</v>
      </c>
      <c r="C2775" s="31">
        <f>Nonpt_src_summary!E2775</f>
        <v>38</v>
      </c>
      <c r="D2775" s="31" t="str">
        <f>Nonpt_src_summary!F2775</f>
        <v>38101</v>
      </c>
      <c r="E2775" s="31" t="str">
        <f>Nonpt_src_summary!G2775</f>
        <v>2310021300</v>
      </c>
      <c r="F2775" s="31" t="str">
        <f>Nonpt_src_summary!H2775</f>
        <v>Pneumatic Devices</v>
      </c>
      <c r="G2775" s="160">
        <f>Nonpt_src_summary!I2775</f>
        <v>0</v>
      </c>
      <c r="H2775" s="124">
        <f>Nonpt_src_summary!J2775</f>
        <v>0</v>
      </c>
      <c r="I2775" s="124">
        <f>Nonpt_src_summary!K2775</f>
        <v>0</v>
      </c>
      <c r="J2775" s="124">
        <f>Nonpt_src_summary!L2775</f>
        <v>0</v>
      </c>
      <c r="K2775" s="125">
        <f>Nonpt_src_summary!M2775</f>
        <v>0</v>
      </c>
    </row>
    <row r="2776" spans="1:11">
      <c r="A2776" s="31" t="s">
        <v>151</v>
      </c>
      <c r="B2776" s="31" t="str">
        <f>Nonpt_src_summary!B2776</f>
        <v>Non-tribal</v>
      </c>
      <c r="C2776" s="31">
        <f>Nonpt_src_summary!E2776</f>
        <v>38</v>
      </c>
      <c r="D2776" s="31" t="str">
        <f>Nonpt_src_summary!F2776</f>
        <v>38101</v>
      </c>
      <c r="E2776" s="31" t="str">
        <f>Nonpt_src_summary!G2776</f>
        <v>2310023300</v>
      </c>
      <c r="F2776" s="31" t="str">
        <f>Nonpt_src_summary!H2776</f>
        <v>Pneumatic Devices</v>
      </c>
      <c r="G2776" s="160">
        <f>Nonpt_src_summary!I2776</f>
        <v>0</v>
      </c>
      <c r="H2776" s="124">
        <f>Nonpt_src_summary!J2776</f>
        <v>0</v>
      </c>
      <c r="I2776" s="124">
        <f>Nonpt_src_summary!K2776</f>
        <v>0</v>
      </c>
      <c r="J2776" s="124">
        <f>Nonpt_src_summary!L2776</f>
        <v>0</v>
      </c>
      <c r="K2776" s="125">
        <f>Nonpt_src_summary!M2776</f>
        <v>0</v>
      </c>
    </row>
    <row r="2777" spans="1:11">
      <c r="A2777" s="31" t="s">
        <v>151</v>
      </c>
      <c r="B2777" s="31" t="str">
        <f>Nonpt_src_summary!B2777</f>
        <v>Non-tribal</v>
      </c>
      <c r="C2777" s="31">
        <f>Nonpt_src_summary!E2777</f>
        <v>30</v>
      </c>
      <c r="D2777" s="31" t="str">
        <f>Nonpt_src_summary!F2777</f>
        <v>30109</v>
      </c>
      <c r="E2777" s="31" t="str">
        <f>Nonpt_src_summary!G2777</f>
        <v>2310010300</v>
      </c>
      <c r="F2777" s="31" t="str">
        <f>Nonpt_src_summary!H2777</f>
        <v>Pneumatic Devices</v>
      </c>
      <c r="G2777" s="160">
        <f>Nonpt_src_summary!I2777</f>
        <v>0</v>
      </c>
      <c r="H2777" s="124">
        <f>Nonpt_src_summary!J2777</f>
        <v>306.30500000000001</v>
      </c>
      <c r="I2777" s="124">
        <f>Nonpt_src_summary!K2777</f>
        <v>0</v>
      </c>
      <c r="J2777" s="124">
        <f>Nonpt_src_summary!L2777</f>
        <v>0</v>
      </c>
      <c r="K2777" s="125">
        <f>Nonpt_src_summary!M2777</f>
        <v>0</v>
      </c>
    </row>
    <row r="2778" spans="1:11">
      <c r="A2778" s="31" t="s">
        <v>151</v>
      </c>
      <c r="B2778" s="31" t="str">
        <f>Nonpt_src_summary!B2778</f>
        <v>Non-tribal</v>
      </c>
      <c r="C2778" s="31">
        <f>Nonpt_src_summary!E2778</f>
        <v>30</v>
      </c>
      <c r="D2778" s="31" t="str">
        <f>Nonpt_src_summary!F2778</f>
        <v>30109</v>
      </c>
      <c r="E2778" s="31" t="str">
        <f>Nonpt_src_summary!G2778</f>
        <v>2310021300</v>
      </c>
      <c r="F2778" s="31" t="str">
        <f>Nonpt_src_summary!H2778</f>
        <v>Pneumatic Devices</v>
      </c>
      <c r="G2778" s="160">
        <f>Nonpt_src_summary!I2778</f>
        <v>0</v>
      </c>
      <c r="H2778" s="124">
        <f>Nonpt_src_summary!J2778</f>
        <v>34.243400000000001</v>
      </c>
      <c r="I2778" s="124">
        <f>Nonpt_src_summary!K2778</f>
        <v>0</v>
      </c>
      <c r="J2778" s="124">
        <f>Nonpt_src_summary!L2778</f>
        <v>0</v>
      </c>
      <c r="K2778" s="125">
        <f>Nonpt_src_summary!M2778</f>
        <v>0</v>
      </c>
    </row>
    <row r="2779" spans="1:11">
      <c r="A2779" s="31" t="s">
        <v>151</v>
      </c>
      <c r="B2779" s="31" t="str">
        <f>Nonpt_src_summary!B2779</f>
        <v>Non-tribal</v>
      </c>
      <c r="C2779" s="31">
        <f>Nonpt_src_summary!E2779</f>
        <v>30</v>
      </c>
      <c r="D2779" s="31" t="str">
        <f>Nonpt_src_summary!F2779</f>
        <v>30109</v>
      </c>
      <c r="E2779" s="31" t="str">
        <f>Nonpt_src_summary!G2779</f>
        <v>2310023300</v>
      </c>
      <c r="F2779" s="31" t="str">
        <f>Nonpt_src_summary!H2779</f>
        <v>Pneumatic Devices</v>
      </c>
      <c r="G2779" s="160">
        <f>Nonpt_src_summary!I2779</f>
        <v>0</v>
      </c>
      <c r="H2779" s="124">
        <f>Nonpt_src_summary!J2779</f>
        <v>0</v>
      </c>
      <c r="I2779" s="124">
        <f>Nonpt_src_summary!K2779</f>
        <v>0</v>
      </c>
      <c r="J2779" s="124">
        <f>Nonpt_src_summary!L2779</f>
        <v>0</v>
      </c>
      <c r="K2779" s="125">
        <f>Nonpt_src_summary!M2779</f>
        <v>0</v>
      </c>
    </row>
    <row r="2780" spans="1:11">
      <c r="A2780" s="31" t="s">
        <v>151</v>
      </c>
      <c r="B2780" s="31" t="str">
        <f>Nonpt_src_summary!B2780</f>
        <v>Non-tribal</v>
      </c>
      <c r="C2780" s="31">
        <f>Nonpt_src_summary!E2780</f>
        <v>38</v>
      </c>
      <c r="D2780" s="31" t="str">
        <f>Nonpt_src_summary!F2780</f>
        <v>38105</v>
      </c>
      <c r="E2780" s="31" t="str">
        <f>Nonpt_src_summary!G2780</f>
        <v>2310010300</v>
      </c>
      <c r="F2780" s="31" t="str">
        <f>Nonpt_src_summary!H2780</f>
        <v>Pneumatic Devices</v>
      </c>
      <c r="G2780" s="160">
        <f>Nonpt_src_summary!I2780</f>
        <v>0</v>
      </c>
      <c r="H2780" s="124">
        <f>Nonpt_src_summary!J2780</f>
        <v>5752.13</v>
      </c>
      <c r="I2780" s="124">
        <f>Nonpt_src_summary!K2780</f>
        <v>0</v>
      </c>
      <c r="J2780" s="124">
        <f>Nonpt_src_summary!L2780</f>
        <v>0</v>
      </c>
      <c r="K2780" s="125">
        <f>Nonpt_src_summary!M2780</f>
        <v>0</v>
      </c>
    </row>
    <row r="2781" spans="1:11">
      <c r="A2781" s="31" t="s">
        <v>151</v>
      </c>
      <c r="B2781" s="31" t="str">
        <f>Nonpt_src_summary!B2781</f>
        <v>Non-tribal</v>
      </c>
      <c r="C2781" s="31">
        <f>Nonpt_src_summary!E2781</f>
        <v>38</v>
      </c>
      <c r="D2781" s="31" t="str">
        <f>Nonpt_src_summary!F2781</f>
        <v>38105</v>
      </c>
      <c r="E2781" s="31" t="str">
        <f>Nonpt_src_summary!G2781</f>
        <v>2310021300</v>
      </c>
      <c r="F2781" s="31" t="str">
        <f>Nonpt_src_summary!H2781</f>
        <v>Pneumatic Devices</v>
      </c>
      <c r="G2781" s="160">
        <f>Nonpt_src_summary!I2781</f>
        <v>0</v>
      </c>
      <c r="H2781" s="124">
        <f>Nonpt_src_summary!J2781</f>
        <v>6.3413599999999999</v>
      </c>
      <c r="I2781" s="124">
        <f>Nonpt_src_summary!K2781</f>
        <v>0</v>
      </c>
      <c r="J2781" s="124">
        <f>Nonpt_src_summary!L2781</f>
        <v>0</v>
      </c>
      <c r="K2781" s="125">
        <f>Nonpt_src_summary!M2781</f>
        <v>0</v>
      </c>
    </row>
    <row r="2782" spans="1:11">
      <c r="A2782" s="31" t="s">
        <v>151</v>
      </c>
      <c r="B2782" s="31" t="str">
        <f>Nonpt_src_summary!B2782</f>
        <v>Non-tribal</v>
      </c>
      <c r="C2782" s="31">
        <f>Nonpt_src_summary!E2782</f>
        <v>38</v>
      </c>
      <c r="D2782" s="31" t="str">
        <f>Nonpt_src_summary!F2782</f>
        <v>38105</v>
      </c>
      <c r="E2782" s="31" t="str">
        <f>Nonpt_src_summary!G2782</f>
        <v>2310023300</v>
      </c>
      <c r="F2782" s="31" t="str">
        <f>Nonpt_src_summary!H2782</f>
        <v>Pneumatic Devices</v>
      </c>
      <c r="G2782" s="160">
        <f>Nonpt_src_summary!I2782</f>
        <v>0</v>
      </c>
      <c r="H2782" s="124">
        <f>Nonpt_src_summary!J2782</f>
        <v>0</v>
      </c>
      <c r="I2782" s="124">
        <f>Nonpt_src_summary!K2782</f>
        <v>0</v>
      </c>
      <c r="J2782" s="124">
        <f>Nonpt_src_summary!L2782</f>
        <v>0</v>
      </c>
      <c r="K2782" s="125">
        <f>Nonpt_src_summary!M2782</f>
        <v>0</v>
      </c>
    </row>
    <row r="2783" spans="1:11">
      <c r="A2783" s="31" t="s">
        <v>151</v>
      </c>
      <c r="B2783" s="31" t="str">
        <f>Nonpt_src_summary!B2783</f>
        <v>Non-tribal</v>
      </c>
      <c r="C2783" s="31">
        <f>Nonpt_src_summary!E2783</f>
        <v>38</v>
      </c>
      <c r="D2783" s="31" t="str">
        <f>Nonpt_src_summary!F2783</f>
        <v>38007</v>
      </c>
      <c r="E2783" s="31" t="str">
        <f>Nonpt_src_summary!G2783</f>
        <v>2310000550</v>
      </c>
      <c r="F2783" s="31" t="str">
        <f>Nonpt_src_summary!H2783</f>
        <v xml:space="preserve">Produced water </v>
      </c>
      <c r="G2783" s="160">
        <f>Nonpt_src_summary!I2783</f>
        <v>0</v>
      </c>
      <c r="H2783" s="124">
        <f>Nonpt_src_summary!J2783</f>
        <v>192.00399999999999</v>
      </c>
      <c r="I2783" s="124">
        <f>Nonpt_src_summary!K2783</f>
        <v>0</v>
      </c>
      <c r="J2783" s="124">
        <f>Nonpt_src_summary!L2783</f>
        <v>0</v>
      </c>
      <c r="K2783" s="125">
        <f>Nonpt_src_summary!M2783</f>
        <v>0</v>
      </c>
    </row>
    <row r="2784" spans="1:11">
      <c r="A2784" s="31" t="s">
        <v>151</v>
      </c>
      <c r="B2784" s="31" t="str">
        <f>Nonpt_src_summary!B2784</f>
        <v>Non-tribal</v>
      </c>
      <c r="C2784" s="31">
        <f>Nonpt_src_summary!E2784</f>
        <v>38</v>
      </c>
      <c r="D2784" s="31" t="str">
        <f>Nonpt_src_summary!F2784</f>
        <v>38009</v>
      </c>
      <c r="E2784" s="31" t="str">
        <f>Nonpt_src_summary!G2784</f>
        <v>2310000550</v>
      </c>
      <c r="F2784" s="31" t="str">
        <f>Nonpt_src_summary!H2784</f>
        <v xml:space="preserve">Produced water </v>
      </c>
      <c r="G2784" s="160">
        <f>Nonpt_src_summary!I2784</f>
        <v>0</v>
      </c>
      <c r="H2784" s="124">
        <f>Nonpt_src_summary!J2784</f>
        <v>284.94799999999998</v>
      </c>
      <c r="I2784" s="124">
        <f>Nonpt_src_summary!K2784</f>
        <v>0</v>
      </c>
      <c r="J2784" s="124">
        <f>Nonpt_src_summary!L2784</f>
        <v>0</v>
      </c>
      <c r="K2784" s="125">
        <f>Nonpt_src_summary!M2784</f>
        <v>0</v>
      </c>
    </row>
    <row r="2785" spans="1:11">
      <c r="A2785" s="31" t="s">
        <v>151</v>
      </c>
      <c r="B2785" s="31" t="str">
        <f>Nonpt_src_summary!B2785</f>
        <v>Non-tribal</v>
      </c>
      <c r="C2785" s="31">
        <f>Nonpt_src_summary!E2785</f>
        <v>38</v>
      </c>
      <c r="D2785" s="31" t="str">
        <f>Nonpt_src_summary!F2785</f>
        <v>38011</v>
      </c>
      <c r="E2785" s="31" t="str">
        <f>Nonpt_src_summary!G2785</f>
        <v>2310000550</v>
      </c>
      <c r="F2785" s="31" t="str">
        <f>Nonpt_src_summary!H2785</f>
        <v xml:space="preserve">Produced water </v>
      </c>
      <c r="G2785" s="160">
        <f>Nonpt_src_summary!I2785</f>
        <v>0</v>
      </c>
      <c r="H2785" s="124">
        <f>Nonpt_src_summary!J2785</f>
        <v>350.37</v>
      </c>
      <c r="I2785" s="124">
        <f>Nonpt_src_summary!K2785</f>
        <v>0</v>
      </c>
      <c r="J2785" s="124">
        <f>Nonpt_src_summary!L2785</f>
        <v>0</v>
      </c>
      <c r="K2785" s="125">
        <f>Nonpt_src_summary!M2785</f>
        <v>0</v>
      </c>
    </row>
    <row r="2786" spans="1:11">
      <c r="A2786" s="31" t="s">
        <v>151</v>
      </c>
      <c r="B2786" s="31" t="str">
        <f>Nonpt_src_summary!B2786</f>
        <v>Non-tribal</v>
      </c>
      <c r="C2786" s="31">
        <f>Nonpt_src_summary!E2786</f>
        <v>38</v>
      </c>
      <c r="D2786" s="31" t="str">
        <f>Nonpt_src_summary!F2786</f>
        <v>38013</v>
      </c>
      <c r="E2786" s="31" t="str">
        <f>Nonpt_src_summary!G2786</f>
        <v>2310000550</v>
      </c>
      <c r="F2786" s="31" t="str">
        <f>Nonpt_src_summary!H2786</f>
        <v xml:space="preserve">Produced water </v>
      </c>
      <c r="G2786" s="160">
        <f>Nonpt_src_summary!I2786</f>
        <v>0</v>
      </c>
      <c r="H2786" s="124">
        <f>Nonpt_src_summary!J2786</f>
        <v>109.75</v>
      </c>
      <c r="I2786" s="124">
        <f>Nonpt_src_summary!K2786</f>
        <v>0</v>
      </c>
      <c r="J2786" s="124">
        <f>Nonpt_src_summary!L2786</f>
        <v>0</v>
      </c>
      <c r="K2786" s="125">
        <f>Nonpt_src_summary!M2786</f>
        <v>0</v>
      </c>
    </row>
    <row r="2787" spans="1:11">
      <c r="A2787" s="31" t="s">
        <v>151</v>
      </c>
      <c r="B2787" s="31" t="str">
        <f>Nonpt_src_summary!B2787</f>
        <v>Non-tribal</v>
      </c>
      <c r="C2787" s="31">
        <f>Nonpt_src_summary!E2787</f>
        <v>30</v>
      </c>
      <c r="D2787" s="31" t="str">
        <f>Nonpt_src_summary!F2787</f>
        <v>30019</v>
      </c>
      <c r="E2787" s="31" t="str">
        <f>Nonpt_src_summary!G2787</f>
        <v>2310000550</v>
      </c>
      <c r="F2787" s="31" t="str">
        <f>Nonpt_src_summary!H2787</f>
        <v xml:space="preserve">Produced water </v>
      </c>
      <c r="G2787" s="160">
        <f>Nonpt_src_summary!I2787</f>
        <v>0</v>
      </c>
      <c r="H2787" s="124">
        <f>Nonpt_src_summary!J2787</f>
        <v>1.89314E-3</v>
      </c>
      <c r="I2787" s="124">
        <f>Nonpt_src_summary!K2787</f>
        <v>0</v>
      </c>
      <c r="J2787" s="124">
        <f>Nonpt_src_summary!L2787</f>
        <v>0</v>
      </c>
      <c r="K2787" s="125">
        <f>Nonpt_src_summary!M2787</f>
        <v>0</v>
      </c>
    </row>
    <row r="2788" spans="1:11">
      <c r="A2788" s="31" t="s">
        <v>151</v>
      </c>
      <c r="B2788" s="31" t="str">
        <f>Nonpt_src_summary!B2788</f>
        <v>Non-tribal</v>
      </c>
      <c r="C2788" s="31">
        <f>Nonpt_src_summary!E2788</f>
        <v>30</v>
      </c>
      <c r="D2788" s="31" t="str">
        <f>Nonpt_src_summary!F2788</f>
        <v>30021</v>
      </c>
      <c r="E2788" s="31" t="str">
        <f>Nonpt_src_summary!G2788</f>
        <v>2310000550</v>
      </c>
      <c r="F2788" s="31" t="str">
        <f>Nonpt_src_summary!H2788</f>
        <v xml:space="preserve">Produced water </v>
      </c>
      <c r="G2788" s="160">
        <f>Nonpt_src_summary!I2788</f>
        <v>0</v>
      </c>
      <c r="H2788" s="124">
        <f>Nonpt_src_summary!J2788</f>
        <v>20.102499999999999</v>
      </c>
      <c r="I2788" s="124">
        <f>Nonpt_src_summary!K2788</f>
        <v>0</v>
      </c>
      <c r="J2788" s="124">
        <f>Nonpt_src_summary!L2788</f>
        <v>0</v>
      </c>
      <c r="K2788" s="125">
        <f>Nonpt_src_summary!M2788</f>
        <v>0</v>
      </c>
    </row>
    <row r="2789" spans="1:11">
      <c r="A2789" s="31" t="s">
        <v>151</v>
      </c>
      <c r="B2789" s="31" t="str">
        <f>Nonpt_src_summary!B2789</f>
        <v>Non-tribal</v>
      </c>
      <c r="C2789" s="31">
        <f>Nonpt_src_summary!E2789</f>
        <v>38</v>
      </c>
      <c r="D2789" s="31" t="str">
        <f>Nonpt_src_summary!F2789</f>
        <v>38023</v>
      </c>
      <c r="E2789" s="31" t="str">
        <f>Nonpt_src_summary!G2789</f>
        <v>2310000550</v>
      </c>
      <c r="F2789" s="31" t="str">
        <f>Nonpt_src_summary!H2789</f>
        <v xml:space="preserve">Produced water </v>
      </c>
      <c r="G2789" s="160">
        <f>Nonpt_src_summary!I2789</f>
        <v>0</v>
      </c>
      <c r="H2789" s="124">
        <f>Nonpt_src_summary!J2789</f>
        <v>191.88200000000001</v>
      </c>
      <c r="I2789" s="124">
        <f>Nonpt_src_summary!K2789</f>
        <v>0</v>
      </c>
      <c r="J2789" s="124">
        <f>Nonpt_src_summary!L2789</f>
        <v>0</v>
      </c>
      <c r="K2789" s="125">
        <f>Nonpt_src_summary!M2789</f>
        <v>0</v>
      </c>
    </row>
    <row r="2790" spans="1:11">
      <c r="A2790" s="31" t="s">
        <v>151</v>
      </c>
      <c r="B2790" s="31" t="str">
        <f>Nonpt_src_summary!B2790</f>
        <v>Non-tribal</v>
      </c>
      <c r="C2790" s="31">
        <f>Nonpt_src_summary!E2790</f>
        <v>38</v>
      </c>
      <c r="D2790" s="31" t="str">
        <f>Nonpt_src_summary!F2790</f>
        <v>38025</v>
      </c>
      <c r="E2790" s="31" t="str">
        <f>Nonpt_src_summary!G2790</f>
        <v>2310000550</v>
      </c>
      <c r="F2790" s="31" t="str">
        <f>Nonpt_src_summary!H2790</f>
        <v xml:space="preserve">Produced water </v>
      </c>
      <c r="G2790" s="160">
        <f>Nonpt_src_summary!I2790</f>
        <v>0</v>
      </c>
      <c r="H2790" s="124">
        <f>Nonpt_src_summary!J2790</f>
        <v>190.77655564950913</v>
      </c>
      <c r="I2790" s="124">
        <f>Nonpt_src_summary!K2790</f>
        <v>0</v>
      </c>
      <c r="J2790" s="124">
        <f>Nonpt_src_summary!L2790</f>
        <v>0</v>
      </c>
      <c r="K2790" s="125">
        <f>Nonpt_src_summary!M2790</f>
        <v>0</v>
      </c>
    </row>
    <row r="2791" spans="1:11">
      <c r="A2791" s="31" t="s">
        <v>151</v>
      </c>
      <c r="B2791" s="31" t="str">
        <f>Nonpt_src_summary!B2791</f>
        <v>Non-tribal</v>
      </c>
      <c r="C2791" s="31">
        <f>Nonpt_src_summary!E2791</f>
        <v>30</v>
      </c>
      <c r="D2791" s="31" t="str">
        <f>Nonpt_src_summary!F2791</f>
        <v>30025</v>
      </c>
      <c r="E2791" s="31" t="str">
        <f>Nonpt_src_summary!G2791</f>
        <v>2310000550</v>
      </c>
      <c r="F2791" s="31" t="str">
        <f>Nonpt_src_summary!H2791</f>
        <v xml:space="preserve">Produced water </v>
      </c>
      <c r="G2791" s="160">
        <f>Nonpt_src_summary!I2791</f>
        <v>0</v>
      </c>
      <c r="H2791" s="124">
        <f>Nonpt_src_summary!J2791</f>
        <v>310.09899999999999</v>
      </c>
      <c r="I2791" s="124">
        <f>Nonpt_src_summary!K2791</f>
        <v>0</v>
      </c>
      <c r="J2791" s="124">
        <f>Nonpt_src_summary!L2791</f>
        <v>0</v>
      </c>
      <c r="K2791" s="125">
        <f>Nonpt_src_summary!M2791</f>
        <v>0</v>
      </c>
    </row>
    <row r="2792" spans="1:11">
      <c r="A2792" s="31" t="s">
        <v>151</v>
      </c>
      <c r="B2792" s="31" t="str">
        <f>Nonpt_src_summary!B2792</f>
        <v>Non-tribal</v>
      </c>
      <c r="C2792" s="31">
        <f>Nonpt_src_summary!E2792</f>
        <v>30</v>
      </c>
      <c r="D2792" s="31" t="str">
        <f>Nonpt_src_summary!F2792</f>
        <v>30033</v>
      </c>
      <c r="E2792" s="31" t="str">
        <f>Nonpt_src_summary!G2792</f>
        <v>2310000550</v>
      </c>
      <c r="F2792" s="31" t="str">
        <f>Nonpt_src_summary!H2792</f>
        <v xml:space="preserve">Produced water </v>
      </c>
      <c r="G2792" s="160">
        <f>Nonpt_src_summary!I2792</f>
        <v>0</v>
      </c>
      <c r="H2792" s="124">
        <f>Nonpt_src_summary!J2792</f>
        <v>1.81471</v>
      </c>
      <c r="I2792" s="124">
        <f>Nonpt_src_summary!K2792</f>
        <v>0</v>
      </c>
      <c r="J2792" s="124">
        <f>Nonpt_src_summary!L2792</f>
        <v>0</v>
      </c>
      <c r="K2792" s="125">
        <f>Nonpt_src_summary!M2792</f>
        <v>0</v>
      </c>
    </row>
    <row r="2793" spans="1:11">
      <c r="A2793" s="31" t="s">
        <v>151</v>
      </c>
      <c r="B2793" s="31" t="str">
        <f>Nonpt_src_summary!B2793</f>
        <v>Non-tribal</v>
      </c>
      <c r="C2793" s="31">
        <f>Nonpt_src_summary!E2793</f>
        <v>38</v>
      </c>
      <c r="D2793" s="31" t="str">
        <f>Nonpt_src_summary!F2793</f>
        <v>38033</v>
      </c>
      <c r="E2793" s="31" t="str">
        <f>Nonpt_src_summary!G2793</f>
        <v>2310000550</v>
      </c>
      <c r="F2793" s="31" t="str">
        <f>Nonpt_src_summary!H2793</f>
        <v xml:space="preserve">Produced water </v>
      </c>
      <c r="G2793" s="160">
        <f>Nonpt_src_summary!I2793</f>
        <v>0</v>
      </c>
      <c r="H2793" s="124">
        <f>Nonpt_src_summary!J2793</f>
        <v>21.2956</v>
      </c>
      <c r="I2793" s="124">
        <f>Nonpt_src_summary!K2793</f>
        <v>0</v>
      </c>
      <c r="J2793" s="124">
        <f>Nonpt_src_summary!L2793</f>
        <v>0</v>
      </c>
      <c r="K2793" s="125">
        <f>Nonpt_src_summary!M2793</f>
        <v>0</v>
      </c>
    </row>
    <row r="2794" spans="1:11">
      <c r="A2794" s="31" t="s">
        <v>151</v>
      </c>
      <c r="B2794" s="31" t="str">
        <f>Nonpt_src_summary!B2794</f>
        <v>Non-tribal</v>
      </c>
      <c r="C2794" s="31">
        <f>Nonpt_src_summary!E2794</f>
        <v>46</v>
      </c>
      <c r="D2794" s="31" t="str">
        <f>Nonpt_src_summary!F2794</f>
        <v>46063</v>
      </c>
      <c r="E2794" s="31" t="str">
        <f>Nonpt_src_summary!G2794</f>
        <v>2310000550</v>
      </c>
      <c r="F2794" s="31" t="str">
        <f>Nonpt_src_summary!H2794</f>
        <v xml:space="preserve">Produced water </v>
      </c>
      <c r="G2794" s="160">
        <f>Nonpt_src_summary!I2794</f>
        <v>0</v>
      </c>
      <c r="H2794" s="124">
        <f>Nonpt_src_summary!J2794</f>
        <v>51.809199999999997</v>
      </c>
      <c r="I2794" s="124">
        <f>Nonpt_src_summary!K2794</f>
        <v>0</v>
      </c>
      <c r="J2794" s="124">
        <f>Nonpt_src_summary!L2794</f>
        <v>0</v>
      </c>
      <c r="K2794" s="125">
        <f>Nonpt_src_summary!M2794</f>
        <v>0</v>
      </c>
    </row>
    <row r="2795" spans="1:11">
      <c r="A2795" s="31" t="s">
        <v>151</v>
      </c>
      <c r="B2795" s="31" t="str">
        <f>Nonpt_src_summary!B2795</f>
        <v>Non-tribal</v>
      </c>
      <c r="C2795" s="31">
        <f>Nonpt_src_summary!E2795</f>
        <v>30</v>
      </c>
      <c r="D2795" s="31" t="str">
        <f>Nonpt_src_summary!F2795</f>
        <v>30055</v>
      </c>
      <c r="E2795" s="31" t="str">
        <f>Nonpt_src_summary!G2795</f>
        <v>2310000550</v>
      </c>
      <c r="F2795" s="31" t="str">
        <f>Nonpt_src_summary!H2795</f>
        <v xml:space="preserve">Produced water </v>
      </c>
      <c r="G2795" s="160">
        <f>Nonpt_src_summary!I2795</f>
        <v>0</v>
      </c>
      <c r="H2795" s="124">
        <f>Nonpt_src_summary!J2795</f>
        <v>1.4139299999999999</v>
      </c>
      <c r="I2795" s="124">
        <f>Nonpt_src_summary!K2795</f>
        <v>0</v>
      </c>
      <c r="J2795" s="124">
        <f>Nonpt_src_summary!L2795</f>
        <v>0</v>
      </c>
      <c r="K2795" s="125">
        <f>Nonpt_src_summary!M2795</f>
        <v>0</v>
      </c>
    </row>
    <row r="2796" spans="1:11">
      <c r="A2796" s="31" t="s">
        <v>151</v>
      </c>
      <c r="B2796" s="31" t="str">
        <f>Nonpt_src_summary!B2796</f>
        <v>Non-tribal</v>
      </c>
      <c r="C2796" s="31">
        <f>Nonpt_src_summary!E2796</f>
        <v>38</v>
      </c>
      <c r="D2796" s="31" t="str">
        <f>Nonpt_src_summary!F2796</f>
        <v>38049</v>
      </c>
      <c r="E2796" s="31" t="str">
        <f>Nonpt_src_summary!G2796</f>
        <v>2310000550</v>
      </c>
      <c r="F2796" s="31" t="str">
        <f>Nonpt_src_summary!H2796</f>
        <v xml:space="preserve">Produced water </v>
      </c>
      <c r="G2796" s="160">
        <f>Nonpt_src_summary!I2796</f>
        <v>0</v>
      </c>
      <c r="H2796" s="124">
        <f>Nonpt_src_summary!J2796</f>
        <v>3.5723600000000002</v>
      </c>
      <c r="I2796" s="124">
        <f>Nonpt_src_summary!K2796</f>
        <v>0</v>
      </c>
      <c r="J2796" s="124">
        <f>Nonpt_src_summary!L2796</f>
        <v>0</v>
      </c>
      <c r="K2796" s="125">
        <f>Nonpt_src_summary!M2796</f>
        <v>0</v>
      </c>
    </row>
    <row r="2797" spans="1:11">
      <c r="A2797" s="31" t="s">
        <v>151</v>
      </c>
      <c r="B2797" s="31" t="str">
        <f>Nonpt_src_summary!B2797</f>
        <v>Non-tribal</v>
      </c>
      <c r="C2797" s="31">
        <f>Nonpt_src_summary!E2797</f>
        <v>38</v>
      </c>
      <c r="D2797" s="31" t="str">
        <f>Nonpt_src_summary!F2797</f>
        <v>38053</v>
      </c>
      <c r="E2797" s="31" t="str">
        <f>Nonpt_src_summary!G2797</f>
        <v>2310000550</v>
      </c>
      <c r="F2797" s="31" t="str">
        <f>Nonpt_src_summary!H2797</f>
        <v xml:space="preserve">Produced water </v>
      </c>
      <c r="G2797" s="160">
        <f>Nonpt_src_summary!I2797</f>
        <v>0</v>
      </c>
      <c r="H2797" s="124">
        <f>Nonpt_src_summary!J2797</f>
        <v>576.20384368498196</v>
      </c>
      <c r="I2797" s="124">
        <f>Nonpt_src_summary!K2797</f>
        <v>0</v>
      </c>
      <c r="J2797" s="124">
        <f>Nonpt_src_summary!L2797</f>
        <v>0</v>
      </c>
      <c r="K2797" s="125">
        <f>Nonpt_src_summary!M2797</f>
        <v>0</v>
      </c>
    </row>
    <row r="2798" spans="1:11">
      <c r="A2798" s="31" t="s">
        <v>151</v>
      </c>
      <c r="B2798" s="31" t="str">
        <f>Nonpt_src_summary!B2798</f>
        <v>Non-tribal</v>
      </c>
      <c r="C2798" s="31">
        <f>Nonpt_src_summary!E2798</f>
        <v>38</v>
      </c>
      <c r="D2798" s="31" t="str">
        <f>Nonpt_src_summary!F2798</f>
        <v>38055</v>
      </c>
      <c r="E2798" s="31" t="str">
        <f>Nonpt_src_summary!G2798</f>
        <v>2310000550</v>
      </c>
      <c r="F2798" s="31" t="str">
        <f>Nonpt_src_summary!H2798</f>
        <v xml:space="preserve">Produced water </v>
      </c>
      <c r="G2798" s="160">
        <f>Nonpt_src_summary!I2798</f>
        <v>0</v>
      </c>
      <c r="H2798" s="124">
        <f>Nonpt_src_summary!J2798</f>
        <v>0</v>
      </c>
      <c r="I2798" s="124">
        <f>Nonpt_src_summary!K2798</f>
        <v>0</v>
      </c>
      <c r="J2798" s="124">
        <f>Nonpt_src_summary!L2798</f>
        <v>0</v>
      </c>
      <c r="K2798" s="125">
        <f>Nonpt_src_summary!M2798</f>
        <v>0</v>
      </c>
    </row>
    <row r="2799" spans="1:11">
      <c r="A2799" s="31" t="s">
        <v>151</v>
      </c>
      <c r="B2799" s="31" t="str">
        <f>Nonpt_src_summary!B2799</f>
        <v>Non-tribal</v>
      </c>
      <c r="C2799" s="31">
        <f>Nonpt_src_summary!E2799</f>
        <v>38</v>
      </c>
      <c r="D2799" s="31" t="str">
        <f>Nonpt_src_summary!F2799</f>
        <v>38061</v>
      </c>
      <c r="E2799" s="31" t="str">
        <f>Nonpt_src_summary!G2799</f>
        <v>2310000550</v>
      </c>
      <c r="F2799" s="31" t="str">
        <f>Nonpt_src_summary!H2799</f>
        <v xml:space="preserve">Produced water </v>
      </c>
      <c r="G2799" s="160">
        <f>Nonpt_src_summary!I2799</f>
        <v>0</v>
      </c>
      <c r="H2799" s="124">
        <f>Nonpt_src_summary!J2799</f>
        <v>281.42328857226204</v>
      </c>
      <c r="I2799" s="124">
        <f>Nonpt_src_summary!K2799</f>
        <v>0</v>
      </c>
      <c r="J2799" s="124">
        <f>Nonpt_src_summary!L2799</f>
        <v>0</v>
      </c>
      <c r="K2799" s="125">
        <f>Nonpt_src_summary!M2799</f>
        <v>0</v>
      </c>
    </row>
    <row r="2800" spans="1:11">
      <c r="A2800" s="31" t="s">
        <v>151</v>
      </c>
      <c r="B2800" s="31" t="str">
        <f>Nonpt_src_summary!B2800</f>
        <v>Non-tribal</v>
      </c>
      <c r="C2800" s="31">
        <f>Nonpt_src_summary!E2800</f>
        <v>30</v>
      </c>
      <c r="D2800" s="31" t="str">
        <f>Nonpt_src_summary!F2800</f>
        <v>30071</v>
      </c>
      <c r="E2800" s="31" t="str">
        <f>Nonpt_src_summary!G2800</f>
        <v>2310000550</v>
      </c>
      <c r="F2800" s="31" t="str">
        <f>Nonpt_src_summary!H2800</f>
        <v xml:space="preserve">Produced water </v>
      </c>
      <c r="G2800" s="160">
        <f>Nonpt_src_summary!I2800</f>
        <v>0</v>
      </c>
      <c r="H2800" s="124">
        <f>Nonpt_src_summary!J2800</f>
        <v>7.08528</v>
      </c>
      <c r="I2800" s="124">
        <f>Nonpt_src_summary!K2800</f>
        <v>0</v>
      </c>
      <c r="J2800" s="124">
        <f>Nonpt_src_summary!L2800</f>
        <v>0</v>
      </c>
      <c r="K2800" s="125">
        <f>Nonpt_src_summary!M2800</f>
        <v>0</v>
      </c>
    </row>
    <row r="2801" spans="1:11">
      <c r="A2801" s="31" t="s">
        <v>151</v>
      </c>
      <c r="B2801" s="31" t="str">
        <f>Nonpt_src_summary!B2801</f>
        <v>Non-tribal</v>
      </c>
      <c r="C2801" s="31">
        <f>Nonpt_src_summary!E2801</f>
        <v>30</v>
      </c>
      <c r="D2801" s="31" t="str">
        <f>Nonpt_src_summary!F2801</f>
        <v>30079</v>
      </c>
      <c r="E2801" s="31" t="str">
        <f>Nonpt_src_summary!G2801</f>
        <v>2310000550</v>
      </c>
      <c r="F2801" s="31" t="str">
        <f>Nonpt_src_summary!H2801</f>
        <v xml:space="preserve">Produced water </v>
      </c>
      <c r="G2801" s="160">
        <f>Nonpt_src_summary!I2801</f>
        <v>0</v>
      </c>
      <c r="H2801" s="124">
        <f>Nonpt_src_summary!J2801</f>
        <v>21.422000000000001</v>
      </c>
      <c r="I2801" s="124">
        <f>Nonpt_src_summary!K2801</f>
        <v>0</v>
      </c>
      <c r="J2801" s="124">
        <f>Nonpt_src_summary!L2801</f>
        <v>0</v>
      </c>
      <c r="K2801" s="125">
        <f>Nonpt_src_summary!M2801</f>
        <v>0</v>
      </c>
    </row>
    <row r="2802" spans="1:11">
      <c r="A2802" s="31" t="s">
        <v>151</v>
      </c>
      <c r="B2802" s="31" t="str">
        <f>Nonpt_src_summary!B2802</f>
        <v>Non-tribal</v>
      </c>
      <c r="C2802" s="31">
        <f>Nonpt_src_summary!E2802</f>
        <v>38</v>
      </c>
      <c r="D2802" s="31" t="str">
        <f>Nonpt_src_summary!F2802</f>
        <v>38075</v>
      </c>
      <c r="E2802" s="31" t="str">
        <f>Nonpt_src_summary!G2802</f>
        <v>2310000550</v>
      </c>
      <c r="F2802" s="31" t="str">
        <f>Nonpt_src_summary!H2802</f>
        <v xml:space="preserve">Produced water </v>
      </c>
      <c r="G2802" s="160">
        <f>Nonpt_src_summary!I2802</f>
        <v>0</v>
      </c>
      <c r="H2802" s="124">
        <f>Nonpt_src_summary!J2802</f>
        <v>80.082700000000003</v>
      </c>
      <c r="I2802" s="124">
        <f>Nonpt_src_summary!K2802</f>
        <v>0</v>
      </c>
      <c r="J2802" s="124">
        <f>Nonpt_src_summary!L2802</f>
        <v>0</v>
      </c>
      <c r="K2802" s="125">
        <f>Nonpt_src_summary!M2802</f>
        <v>0</v>
      </c>
    </row>
    <row r="2803" spans="1:11">
      <c r="A2803" s="31" t="s">
        <v>151</v>
      </c>
      <c r="B2803" s="31" t="str">
        <f>Nonpt_src_summary!B2803</f>
        <v>Non-tribal</v>
      </c>
      <c r="C2803" s="31">
        <f>Nonpt_src_summary!E2803</f>
        <v>30</v>
      </c>
      <c r="D2803" s="31" t="str">
        <f>Nonpt_src_summary!F2803</f>
        <v>30083</v>
      </c>
      <c r="E2803" s="31" t="str">
        <f>Nonpt_src_summary!G2803</f>
        <v>2310000550</v>
      </c>
      <c r="F2803" s="31" t="str">
        <f>Nonpt_src_summary!H2803</f>
        <v xml:space="preserve">Produced water </v>
      </c>
      <c r="G2803" s="160">
        <f>Nonpt_src_summary!I2803</f>
        <v>0</v>
      </c>
      <c r="H2803" s="124">
        <f>Nonpt_src_summary!J2803</f>
        <v>87.497200000000007</v>
      </c>
      <c r="I2803" s="124">
        <f>Nonpt_src_summary!K2803</f>
        <v>0</v>
      </c>
      <c r="J2803" s="124">
        <f>Nonpt_src_summary!L2803</f>
        <v>0</v>
      </c>
      <c r="K2803" s="125">
        <f>Nonpt_src_summary!M2803</f>
        <v>0</v>
      </c>
    </row>
    <row r="2804" spans="1:11">
      <c r="A2804" s="31" t="s">
        <v>151</v>
      </c>
      <c r="B2804" s="31" t="str">
        <f>Nonpt_src_summary!B2804</f>
        <v>Non-tribal</v>
      </c>
      <c r="C2804" s="31">
        <f>Nonpt_src_summary!E2804</f>
        <v>30</v>
      </c>
      <c r="D2804" s="31" t="str">
        <f>Nonpt_src_summary!F2804</f>
        <v>30085</v>
      </c>
      <c r="E2804" s="31" t="str">
        <f>Nonpt_src_summary!G2804</f>
        <v>2310000550</v>
      </c>
      <c r="F2804" s="31" t="str">
        <f>Nonpt_src_summary!H2804</f>
        <v xml:space="preserve">Produced water </v>
      </c>
      <c r="G2804" s="160">
        <f>Nonpt_src_summary!I2804</f>
        <v>0</v>
      </c>
      <c r="H2804" s="124">
        <f>Nonpt_src_summary!J2804</f>
        <v>116.09857128634664</v>
      </c>
      <c r="I2804" s="124">
        <f>Nonpt_src_summary!K2804</f>
        <v>0</v>
      </c>
      <c r="J2804" s="124">
        <f>Nonpt_src_summary!L2804</f>
        <v>0</v>
      </c>
      <c r="K2804" s="125">
        <f>Nonpt_src_summary!M2804</f>
        <v>0</v>
      </c>
    </row>
    <row r="2805" spans="1:11">
      <c r="A2805" s="31" t="s">
        <v>151</v>
      </c>
      <c r="B2805" s="31" t="str">
        <f>Nonpt_src_summary!B2805</f>
        <v>Non-tribal</v>
      </c>
      <c r="C2805" s="31">
        <f>Nonpt_src_summary!E2805</f>
        <v>30</v>
      </c>
      <c r="D2805" s="31" t="str">
        <f>Nonpt_src_summary!F2805</f>
        <v>30091</v>
      </c>
      <c r="E2805" s="31" t="str">
        <f>Nonpt_src_summary!G2805</f>
        <v>2310000550</v>
      </c>
      <c r="F2805" s="31" t="str">
        <f>Nonpt_src_summary!H2805</f>
        <v xml:space="preserve">Produced water </v>
      </c>
      <c r="G2805" s="160">
        <f>Nonpt_src_summary!I2805</f>
        <v>0</v>
      </c>
      <c r="H2805" s="124">
        <f>Nonpt_src_summary!J2805</f>
        <v>80.65081686530074</v>
      </c>
      <c r="I2805" s="124">
        <f>Nonpt_src_summary!K2805</f>
        <v>0</v>
      </c>
      <c r="J2805" s="124">
        <f>Nonpt_src_summary!L2805</f>
        <v>0</v>
      </c>
      <c r="K2805" s="125">
        <f>Nonpt_src_summary!M2805</f>
        <v>0</v>
      </c>
    </row>
    <row r="2806" spans="1:11">
      <c r="A2806" s="31" t="s">
        <v>151</v>
      </c>
      <c r="B2806" s="31" t="str">
        <f>Nonpt_src_summary!B2806</f>
        <v>Non-tribal</v>
      </c>
      <c r="C2806" s="31">
        <f>Nonpt_src_summary!E2806</f>
        <v>38</v>
      </c>
      <c r="D2806" s="31" t="str">
        <f>Nonpt_src_summary!F2806</f>
        <v>38087</v>
      </c>
      <c r="E2806" s="31" t="str">
        <f>Nonpt_src_summary!G2806</f>
        <v>2310000550</v>
      </c>
      <c r="F2806" s="31" t="str">
        <f>Nonpt_src_summary!H2806</f>
        <v xml:space="preserve">Produced water </v>
      </c>
      <c r="G2806" s="160">
        <f>Nonpt_src_summary!I2806</f>
        <v>0</v>
      </c>
      <c r="H2806" s="124">
        <f>Nonpt_src_summary!J2806</f>
        <v>12.6464</v>
      </c>
      <c r="I2806" s="124">
        <f>Nonpt_src_summary!K2806</f>
        <v>0</v>
      </c>
      <c r="J2806" s="124">
        <f>Nonpt_src_summary!L2806</f>
        <v>0</v>
      </c>
      <c r="K2806" s="125">
        <f>Nonpt_src_summary!M2806</f>
        <v>0</v>
      </c>
    </row>
    <row r="2807" spans="1:11">
      <c r="A2807" s="31" t="s">
        <v>151</v>
      </c>
      <c r="B2807" s="31" t="str">
        <f>Nonpt_src_summary!B2807</f>
        <v>Non-tribal</v>
      </c>
      <c r="C2807" s="31">
        <f>Nonpt_src_summary!E2807</f>
        <v>38</v>
      </c>
      <c r="D2807" s="31" t="str">
        <f>Nonpt_src_summary!F2807</f>
        <v>38089</v>
      </c>
      <c r="E2807" s="31" t="str">
        <f>Nonpt_src_summary!G2807</f>
        <v>2310000550</v>
      </c>
      <c r="F2807" s="31" t="str">
        <f>Nonpt_src_summary!H2807</f>
        <v xml:space="preserve">Produced water </v>
      </c>
      <c r="G2807" s="160">
        <f>Nonpt_src_summary!I2807</f>
        <v>0</v>
      </c>
      <c r="H2807" s="124">
        <f>Nonpt_src_summary!J2807</f>
        <v>97.044600000000003</v>
      </c>
      <c r="I2807" s="124">
        <f>Nonpt_src_summary!K2807</f>
        <v>0</v>
      </c>
      <c r="J2807" s="124">
        <f>Nonpt_src_summary!L2807</f>
        <v>0</v>
      </c>
      <c r="K2807" s="125">
        <f>Nonpt_src_summary!M2807</f>
        <v>0</v>
      </c>
    </row>
    <row r="2808" spans="1:11">
      <c r="A2808" s="31" t="s">
        <v>151</v>
      </c>
      <c r="B2808" s="31" t="str">
        <f>Nonpt_src_summary!B2808</f>
        <v>Non-tribal</v>
      </c>
      <c r="C2808" s="31">
        <f>Nonpt_src_summary!E2808</f>
        <v>30</v>
      </c>
      <c r="D2808" s="31" t="str">
        <f>Nonpt_src_summary!F2808</f>
        <v>30105</v>
      </c>
      <c r="E2808" s="31" t="str">
        <f>Nonpt_src_summary!G2808</f>
        <v>2310000550</v>
      </c>
      <c r="F2808" s="31" t="str">
        <f>Nonpt_src_summary!H2808</f>
        <v xml:space="preserve">Produced water </v>
      </c>
      <c r="G2808" s="160">
        <f>Nonpt_src_summary!I2808</f>
        <v>0</v>
      </c>
      <c r="H2808" s="124">
        <f>Nonpt_src_summary!J2808</f>
        <v>8.3933244053185057</v>
      </c>
      <c r="I2808" s="124">
        <f>Nonpt_src_summary!K2808</f>
        <v>0</v>
      </c>
      <c r="J2808" s="124">
        <f>Nonpt_src_summary!L2808</f>
        <v>0</v>
      </c>
      <c r="K2808" s="125">
        <f>Nonpt_src_summary!M2808</f>
        <v>0</v>
      </c>
    </row>
    <row r="2809" spans="1:11">
      <c r="A2809" s="31" t="s">
        <v>151</v>
      </c>
      <c r="B2809" s="31" t="str">
        <f>Nonpt_src_summary!B2809</f>
        <v>Non-tribal</v>
      </c>
      <c r="C2809" s="31">
        <f>Nonpt_src_summary!E2809</f>
        <v>38</v>
      </c>
      <c r="D2809" s="31" t="str">
        <f>Nonpt_src_summary!F2809</f>
        <v>38101</v>
      </c>
      <c r="E2809" s="31" t="str">
        <f>Nonpt_src_summary!G2809</f>
        <v>2310000550</v>
      </c>
      <c r="F2809" s="31" t="str">
        <f>Nonpt_src_summary!H2809</f>
        <v xml:space="preserve">Produced water </v>
      </c>
      <c r="G2809" s="160">
        <f>Nonpt_src_summary!I2809</f>
        <v>0</v>
      </c>
      <c r="H2809" s="124">
        <f>Nonpt_src_summary!J2809</f>
        <v>3.1581800000000002</v>
      </c>
      <c r="I2809" s="124">
        <f>Nonpt_src_summary!K2809</f>
        <v>0</v>
      </c>
      <c r="J2809" s="124">
        <f>Nonpt_src_summary!L2809</f>
        <v>0</v>
      </c>
      <c r="K2809" s="125">
        <f>Nonpt_src_summary!M2809</f>
        <v>0</v>
      </c>
    </row>
    <row r="2810" spans="1:11">
      <c r="A2810" s="31" t="s">
        <v>151</v>
      </c>
      <c r="B2810" s="31" t="str">
        <f>Nonpt_src_summary!B2810</f>
        <v>Non-tribal</v>
      </c>
      <c r="C2810" s="31">
        <f>Nonpt_src_summary!E2810</f>
        <v>30</v>
      </c>
      <c r="D2810" s="31" t="str">
        <f>Nonpt_src_summary!F2810</f>
        <v>30109</v>
      </c>
      <c r="E2810" s="31" t="str">
        <f>Nonpt_src_summary!G2810</f>
        <v>2310000550</v>
      </c>
      <c r="F2810" s="31" t="str">
        <f>Nonpt_src_summary!H2810</f>
        <v xml:space="preserve">Produced water </v>
      </c>
      <c r="G2810" s="160">
        <f>Nonpt_src_summary!I2810</f>
        <v>0</v>
      </c>
      <c r="H2810" s="124">
        <f>Nonpt_src_summary!J2810</f>
        <v>95.827299999999994</v>
      </c>
      <c r="I2810" s="124">
        <f>Nonpt_src_summary!K2810</f>
        <v>0</v>
      </c>
      <c r="J2810" s="124">
        <f>Nonpt_src_summary!L2810</f>
        <v>0</v>
      </c>
      <c r="K2810" s="125">
        <f>Nonpt_src_summary!M2810</f>
        <v>0</v>
      </c>
    </row>
    <row r="2811" spans="1:11">
      <c r="A2811" s="31" t="s">
        <v>151</v>
      </c>
      <c r="B2811" s="31" t="str">
        <f>Nonpt_src_summary!B2811</f>
        <v>Non-tribal</v>
      </c>
      <c r="C2811" s="31">
        <f>Nonpt_src_summary!E2811</f>
        <v>38</v>
      </c>
      <c r="D2811" s="31" t="str">
        <f>Nonpt_src_summary!F2811</f>
        <v>38105</v>
      </c>
      <c r="E2811" s="31" t="str">
        <f>Nonpt_src_summary!G2811</f>
        <v>2310000550</v>
      </c>
      <c r="F2811" s="31" t="str">
        <f>Nonpt_src_summary!H2811</f>
        <v xml:space="preserve">Produced water </v>
      </c>
      <c r="G2811" s="160">
        <f>Nonpt_src_summary!I2811</f>
        <v>0</v>
      </c>
      <c r="H2811" s="124">
        <f>Nonpt_src_summary!J2811</f>
        <v>516.35199999999998</v>
      </c>
      <c r="I2811" s="124">
        <f>Nonpt_src_summary!K2811</f>
        <v>0</v>
      </c>
      <c r="J2811" s="124">
        <f>Nonpt_src_summary!L2811</f>
        <v>0</v>
      </c>
      <c r="K2811" s="125">
        <f>Nonpt_src_summary!M2811</f>
        <v>0</v>
      </c>
    </row>
    <row r="2812" spans="1:11">
      <c r="A2812" s="31" t="s">
        <v>151</v>
      </c>
      <c r="B2812" s="31" t="str">
        <f>Nonpt_src_summary!B2812</f>
        <v>Non-tribal</v>
      </c>
      <c r="C2812" s="31">
        <f>Nonpt_src_summary!E2812</f>
        <v>38</v>
      </c>
      <c r="D2812" s="31" t="str">
        <f>Nonpt_src_summary!F2812</f>
        <v>38007</v>
      </c>
      <c r="E2812" s="31" t="str">
        <f>Nonpt_src_summary!G2812</f>
        <v>2310023600</v>
      </c>
      <c r="F2812" s="31" t="str">
        <f>Nonpt_src_summary!H2812</f>
        <v>Completions</v>
      </c>
      <c r="G2812" s="160">
        <f>Nonpt_src_summary!I2812</f>
        <v>0</v>
      </c>
      <c r="H2812" s="124">
        <f>Nonpt_src_summary!J2812</f>
        <v>0</v>
      </c>
      <c r="I2812" s="124">
        <f>Nonpt_src_summary!K2812</f>
        <v>0</v>
      </c>
      <c r="J2812" s="124">
        <f>Nonpt_src_summary!L2812</f>
        <v>0</v>
      </c>
      <c r="K2812" s="125">
        <f>Nonpt_src_summary!M2812</f>
        <v>0</v>
      </c>
    </row>
    <row r="2813" spans="1:11">
      <c r="A2813" s="31" t="s">
        <v>151</v>
      </c>
      <c r="B2813" s="31" t="str">
        <f>Nonpt_src_summary!B2813</f>
        <v>Non-tribal</v>
      </c>
      <c r="C2813" s="31">
        <f>Nonpt_src_summary!E2813</f>
        <v>38</v>
      </c>
      <c r="D2813" s="31" t="str">
        <f>Nonpt_src_summary!F2813</f>
        <v>38007</v>
      </c>
      <c r="E2813" s="31" t="str">
        <f>Nonpt_src_summary!G2813</f>
        <v>2310111700</v>
      </c>
      <c r="F2813" s="31" t="str">
        <f>Nonpt_src_summary!H2813</f>
        <v>Completions</v>
      </c>
      <c r="G2813" s="160">
        <f>Nonpt_src_summary!I2813</f>
        <v>5.09842</v>
      </c>
      <c r="H2813" s="124">
        <f>Nonpt_src_summary!J2813</f>
        <v>171.11199999999999</v>
      </c>
      <c r="I2813" s="124">
        <f>Nonpt_src_summary!K2813</f>
        <v>26.948799999999999</v>
      </c>
      <c r="J2813" s="124">
        <f>Nonpt_src_summary!L2813</f>
        <v>0</v>
      </c>
      <c r="K2813" s="125">
        <f>Nonpt_src_summary!M2813</f>
        <v>0</v>
      </c>
    </row>
    <row r="2814" spans="1:11">
      <c r="A2814" s="31" t="s">
        <v>151</v>
      </c>
      <c r="B2814" s="31" t="str">
        <f>Nonpt_src_summary!B2814</f>
        <v>Non-tribal</v>
      </c>
      <c r="C2814" s="31">
        <f>Nonpt_src_summary!E2814</f>
        <v>38</v>
      </c>
      <c r="D2814" s="31" t="str">
        <f>Nonpt_src_summary!F2814</f>
        <v>38007</v>
      </c>
      <c r="E2814" s="31" t="str">
        <f>Nonpt_src_summary!G2814</f>
        <v>2310121700</v>
      </c>
      <c r="F2814" s="31" t="str">
        <f>Nonpt_src_summary!H2814</f>
        <v>Completions</v>
      </c>
      <c r="G2814" s="160">
        <f>Nonpt_src_summary!I2814</f>
        <v>0</v>
      </c>
      <c r="H2814" s="124">
        <f>Nonpt_src_summary!J2814</f>
        <v>0</v>
      </c>
      <c r="I2814" s="124">
        <f>Nonpt_src_summary!K2814</f>
        <v>0</v>
      </c>
      <c r="J2814" s="124">
        <f>Nonpt_src_summary!L2814</f>
        <v>0</v>
      </c>
      <c r="K2814" s="125">
        <f>Nonpt_src_summary!M2814</f>
        <v>0</v>
      </c>
    </row>
    <row r="2815" spans="1:11">
      <c r="A2815" s="31" t="s">
        <v>151</v>
      </c>
      <c r="B2815" s="31" t="str">
        <f>Nonpt_src_summary!B2815</f>
        <v>Non-tribal</v>
      </c>
      <c r="C2815" s="31">
        <f>Nonpt_src_summary!E2815</f>
        <v>38</v>
      </c>
      <c r="D2815" s="31" t="str">
        <f>Nonpt_src_summary!F2815</f>
        <v>38009</v>
      </c>
      <c r="E2815" s="31" t="str">
        <f>Nonpt_src_summary!G2815</f>
        <v>2310023600</v>
      </c>
      <c r="F2815" s="31" t="str">
        <f>Nonpt_src_summary!H2815</f>
        <v>Completions</v>
      </c>
      <c r="G2815" s="160">
        <f>Nonpt_src_summary!I2815</f>
        <v>0</v>
      </c>
      <c r="H2815" s="124">
        <f>Nonpt_src_summary!J2815</f>
        <v>0</v>
      </c>
      <c r="I2815" s="124">
        <f>Nonpt_src_summary!K2815</f>
        <v>0</v>
      </c>
      <c r="J2815" s="124">
        <f>Nonpt_src_summary!L2815</f>
        <v>0</v>
      </c>
      <c r="K2815" s="125">
        <f>Nonpt_src_summary!M2815</f>
        <v>0</v>
      </c>
    </row>
    <row r="2816" spans="1:11">
      <c r="A2816" s="31" t="s">
        <v>151</v>
      </c>
      <c r="B2816" s="31" t="str">
        <f>Nonpt_src_summary!B2816</f>
        <v>Non-tribal</v>
      </c>
      <c r="C2816" s="31">
        <f>Nonpt_src_summary!E2816</f>
        <v>38</v>
      </c>
      <c r="D2816" s="31" t="str">
        <f>Nonpt_src_summary!F2816</f>
        <v>38009</v>
      </c>
      <c r="E2816" s="31" t="str">
        <f>Nonpt_src_summary!G2816</f>
        <v>2310111700</v>
      </c>
      <c r="F2816" s="31" t="str">
        <f>Nonpt_src_summary!H2816</f>
        <v>Completions</v>
      </c>
      <c r="G2816" s="160">
        <f>Nonpt_src_summary!I2816</f>
        <v>11.512600000000001</v>
      </c>
      <c r="H2816" s="124">
        <f>Nonpt_src_summary!J2816</f>
        <v>386.38299999999998</v>
      </c>
      <c r="I2816" s="124">
        <f>Nonpt_src_summary!K2816</f>
        <v>60.8521</v>
      </c>
      <c r="J2816" s="124">
        <f>Nonpt_src_summary!L2816</f>
        <v>0</v>
      </c>
      <c r="K2816" s="125">
        <f>Nonpt_src_summary!M2816</f>
        <v>0</v>
      </c>
    </row>
    <row r="2817" spans="1:11">
      <c r="A2817" s="31" t="s">
        <v>151</v>
      </c>
      <c r="B2817" s="31" t="str">
        <f>Nonpt_src_summary!B2817</f>
        <v>Non-tribal</v>
      </c>
      <c r="C2817" s="31">
        <f>Nonpt_src_summary!E2817</f>
        <v>38</v>
      </c>
      <c r="D2817" s="31" t="str">
        <f>Nonpt_src_summary!F2817</f>
        <v>38009</v>
      </c>
      <c r="E2817" s="31" t="str">
        <f>Nonpt_src_summary!G2817</f>
        <v>2310121700</v>
      </c>
      <c r="F2817" s="31" t="str">
        <f>Nonpt_src_summary!H2817</f>
        <v>Completions</v>
      </c>
      <c r="G2817" s="160">
        <f>Nonpt_src_summary!I2817</f>
        <v>0</v>
      </c>
      <c r="H2817" s="124">
        <f>Nonpt_src_summary!J2817</f>
        <v>0</v>
      </c>
      <c r="I2817" s="124">
        <f>Nonpt_src_summary!K2817</f>
        <v>0</v>
      </c>
      <c r="J2817" s="124">
        <f>Nonpt_src_summary!L2817</f>
        <v>0</v>
      </c>
      <c r="K2817" s="125">
        <f>Nonpt_src_summary!M2817</f>
        <v>0</v>
      </c>
    </row>
    <row r="2818" spans="1:11">
      <c r="A2818" s="31" t="s">
        <v>151</v>
      </c>
      <c r="B2818" s="31" t="str">
        <f>Nonpt_src_summary!B2818</f>
        <v>Non-tribal</v>
      </c>
      <c r="C2818" s="31">
        <f>Nonpt_src_summary!E2818</f>
        <v>38</v>
      </c>
      <c r="D2818" s="31" t="str">
        <f>Nonpt_src_summary!F2818</f>
        <v>38011</v>
      </c>
      <c r="E2818" s="31" t="str">
        <f>Nonpt_src_summary!G2818</f>
        <v>2310023600</v>
      </c>
      <c r="F2818" s="31" t="str">
        <f>Nonpt_src_summary!H2818</f>
        <v>Completions</v>
      </c>
      <c r="G2818" s="160">
        <f>Nonpt_src_summary!I2818</f>
        <v>0</v>
      </c>
      <c r="H2818" s="124">
        <f>Nonpt_src_summary!J2818</f>
        <v>0</v>
      </c>
      <c r="I2818" s="124">
        <f>Nonpt_src_summary!K2818</f>
        <v>0</v>
      </c>
      <c r="J2818" s="124">
        <f>Nonpt_src_summary!L2818</f>
        <v>0</v>
      </c>
      <c r="K2818" s="125">
        <f>Nonpt_src_summary!M2818</f>
        <v>0</v>
      </c>
    </row>
    <row r="2819" spans="1:11">
      <c r="A2819" s="31" t="s">
        <v>151</v>
      </c>
      <c r="B2819" s="31" t="str">
        <f>Nonpt_src_summary!B2819</f>
        <v>Non-tribal</v>
      </c>
      <c r="C2819" s="31">
        <f>Nonpt_src_summary!E2819</f>
        <v>38</v>
      </c>
      <c r="D2819" s="31" t="str">
        <f>Nonpt_src_summary!F2819</f>
        <v>38011</v>
      </c>
      <c r="E2819" s="31" t="str">
        <f>Nonpt_src_summary!G2819</f>
        <v>2310111700</v>
      </c>
      <c r="F2819" s="31" t="str">
        <f>Nonpt_src_summary!H2819</f>
        <v>Completions</v>
      </c>
      <c r="G2819" s="160">
        <f>Nonpt_src_summary!I2819</f>
        <v>1.15126</v>
      </c>
      <c r="H2819" s="124">
        <f>Nonpt_src_summary!J2819</f>
        <v>38.638300000000001</v>
      </c>
      <c r="I2819" s="124">
        <f>Nonpt_src_summary!K2819</f>
        <v>6.08521</v>
      </c>
      <c r="J2819" s="124">
        <f>Nonpt_src_summary!L2819</f>
        <v>0</v>
      </c>
      <c r="K2819" s="125">
        <f>Nonpt_src_summary!M2819</f>
        <v>0</v>
      </c>
    </row>
    <row r="2820" spans="1:11">
      <c r="A2820" s="31" t="s">
        <v>151</v>
      </c>
      <c r="B2820" s="31" t="str">
        <f>Nonpt_src_summary!B2820</f>
        <v>Non-tribal</v>
      </c>
      <c r="C2820" s="31">
        <f>Nonpt_src_summary!E2820</f>
        <v>38</v>
      </c>
      <c r="D2820" s="31" t="str">
        <f>Nonpt_src_summary!F2820</f>
        <v>38011</v>
      </c>
      <c r="E2820" s="31" t="str">
        <f>Nonpt_src_summary!G2820</f>
        <v>2310121700</v>
      </c>
      <c r="F2820" s="31" t="str">
        <f>Nonpt_src_summary!H2820</f>
        <v>Completions</v>
      </c>
      <c r="G2820" s="160">
        <f>Nonpt_src_summary!I2820</f>
        <v>0</v>
      </c>
      <c r="H2820" s="124">
        <f>Nonpt_src_summary!J2820</f>
        <v>0</v>
      </c>
      <c r="I2820" s="124">
        <f>Nonpt_src_summary!K2820</f>
        <v>0</v>
      </c>
      <c r="J2820" s="124">
        <f>Nonpt_src_summary!L2820</f>
        <v>0</v>
      </c>
      <c r="K2820" s="125">
        <f>Nonpt_src_summary!M2820</f>
        <v>0</v>
      </c>
    </row>
    <row r="2821" spans="1:11">
      <c r="A2821" s="31" t="s">
        <v>151</v>
      </c>
      <c r="B2821" s="31" t="str">
        <f>Nonpt_src_summary!B2821</f>
        <v>Non-tribal</v>
      </c>
      <c r="C2821" s="31">
        <f>Nonpt_src_summary!E2821</f>
        <v>38</v>
      </c>
      <c r="D2821" s="31" t="str">
        <f>Nonpt_src_summary!F2821</f>
        <v>38013</v>
      </c>
      <c r="E2821" s="31" t="str">
        <f>Nonpt_src_summary!G2821</f>
        <v>2310023600</v>
      </c>
      <c r="F2821" s="31" t="str">
        <f>Nonpt_src_summary!H2821</f>
        <v>Completions</v>
      </c>
      <c r="G2821" s="160">
        <f>Nonpt_src_summary!I2821</f>
        <v>0</v>
      </c>
      <c r="H2821" s="124">
        <f>Nonpt_src_summary!J2821</f>
        <v>0</v>
      </c>
      <c r="I2821" s="124">
        <f>Nonpt_src_summary!K2821</f>
        <v>0</v>
      </c>
      <c r="J2821" s="124">
        <f>Nonpt_src_summary!L2821</f>
        <v>0</v>
      </c>
      <c r="K2821" s="125">
        <f>Nonpt_src_summary!M2821</f>
        <v>0</v>
      </c>
    </row>
    <row r="2822" spans="1:11">
      <c r="A2822" s="31" t="s">
        <v>151</v>
      </c>
      <c r="B2822" s="31" t="str">
        <f>Nonpt_src_summary!B2822</f>
        <v>Non-tribal</v>
      </c>
      <c r="C2822" s="31">
        <f>Nonpt_src_summary!E2822</f>
        <v>38</v>
      </c>
      <c r="D2822" s="31" t="str">
        <f>Nonpt_src_summary!F2822</f>
        <v>38013</v>
      </c>
      <c r="E2822" s="31" t="str">
        <f>Nonpt_src_summary!G2822</f>
        <v>2310111700</v>
      </c>
      <c r="F2822" s="31" t="str">
        <f>Nonpt_src_summary!H2822</f>
        <v>Completions</v>
      </c>
      <c r="G2822" s="160">
        <f>Nonpt_src_summary!I2822</f>
        <v>8.2232599999999998</v>
      </c>
      <c r="H2822" s="124">
        <f>Nonpt_src_summary!J2822</f>
        <v>275.988</v>
      </c>
      <c r="I2822" s="124">
        <f>Nonpt_src_summary!K2822</f>
        <v>43.465800000000002</v>
      </c>
      <c r="J2822" s="124">
        <f>Nonpt_src_summary!L2822</f>
        <v>0</v>
      </c>
      <c r="K2822" s="125">
        <f>Nonpt_src_summary!M2822</f>
        <v>0</v>
      </c>
    </row>
    <row r="2823" spans="1:11">
      <c r="A2823" s="31" t="s">
        <v>151</v>
      </c>
      <c r="B2823" s="31" t="str">
        <f>Nonpt_src_summary!B2823</f>
        <v>Non-tribal</v>
      </c>
      <c r="C2823" s="31">
        <f>Nonpt_src_summary!E2823</f>
        <v>38</v>
      </c>
      <c r="D2823" s="31" t="str">
        <f>Nonpt_src_summary!F2823</f>
        <v>38013</v>
      </c>
      <c r="E2823" s="31" t="str">
        <f>Nonpt_src_summary!G2823</f>
        <v>2310121700</v>
      </c>
      <c r="F2823" s="31" t="str">
        <f>Nonpt_src_summary!H2823</f>
        <v>Completions</v>
      </c>
      <c r="G2823" s="160">
        <f>Nonpt_src_summary!I2823</f>
        <v>0</v>
      </c>
      <c r="H2823" s="124">
        <f>Nonpt_src_summary!J2823</f>
        <v>0</v>
      </c>
      <c r="I2823" s="124">
        <f>Nonpt_src_summary!K2823</f>
        <v>0</v>
      </c>
      <c r="J2823" s="124">
        <f>Nonpt_src_summary!L2823</f>
        <v>0</v>
      </c>
      <c r="K2823" s="125">
        <f>Nonpt_src_summary!M2823</f>
        <v>0</v>
      </c>
    </row>
    <row r="2824" spans="1:11">
      <c r="A2824" s="31" t="s">
        <v>151</v>
      </c>
      <c r="B2824" s="31" t="str">
        <f>Nonpt_src_summary!B2824</f>
        <v>Non-tribal</v>
      </c>
      <c r="C2824" s="31">
        <f>Nonpt_src_summary!E2824</f>
        <v>30</v>
      </c>
      <c r="D2824" s="31" t="str">
        <f>Nonpt_src_summary!F2824</f>
        <v>30021</v>
      </c>
      <c r="E2824" s="31" t="str">
        <f>Nonpt_src_summary!G2824</f>
        <v>2310023600</v>
      </c>
      <c r="F2824" s="31" t="str">
        <f>Nonpt_src_summary!H2824</f>
        <v>Completions</v>
      </c>
      <c r="G2824" s="160">
        <f>Nonpt_src_summary!I2824</f>
        <v>0</v>
      </c>
      <c r="H2824" s="124">
        <f>Nonpt_src_summary!J2824</f>
        <v>0</v>
      </c>
      <c r="I2824" s="124">
        <f>Nonpt_src_summary!K2824</f>
        <v>0</v>
      </c>
      <c r="J2824" s="124">
        <f>Nonpt_src_summary!L2824</f>
        <v>0</v>
      </c>
      <c r="K2824" s="125">
        <f>Nonpt_src_summary!M2824</f>
        <v>0</v>
      </c>
    </row>
    <row r="2825" spans="1:11">
      <c r="A2825" s="31" t="s">
        <v>151</v>
      </c>
      <c r="B2825" s="31" t="str">
        <f>Nonpt_src_summary!B2825</f>
        <v>Non-tribal</v>
      </c>
      <c r="C2825" s="31">
        <f>Nonpt_src_summary!E2825</f>
        <v>30</v>
      </c>
      <c r="D2825" s="31" t="str">
        <f>Nonpt_src_summary!F2825</f>
        <v>30021</v>
      </c>
      <c r="E2825" s="31" t="str">
        <f>Nonpt_src_summary!G2825</f>
        <v>2310111700</v>
      </c>
      <c r="F2825" s="31" t="str">
        <f>Nonpt_src_summary!H2825</f>
        <v>Completions</v>
      </c>
      <c r="G2825" s="160">
        <f>Nonpt_src_summary!I2825</f>
        <v>0.32893</v>
      </c>
      <c r="H2825" s="124">
        <f>Nonpt_src_summary!J2825</f>
        <v>11.0395</v>
      </c>
      <c r="I2825" s="124">
        <f>Nonpt_src_summary!K2825</f>
        <v>1.7386299999999999</v>
      </c>
      <c r="J2825" s="124">
        <f>Nonpt_src_summary!L2825</f>
        <v>0</v>
      </c>
      <c r="K2825" s="125">
        <f>Nonpt_src_summary!M2825</f>
        <v>0</v>
      </c>
    </row>
    <row r="2826" spans="1:11">
      <c r="A2826" s="31" t="s">
        <v>151</v>
      </c>
      <c r="B2826" s="31" t="str">
        <f>Nonpt_src_summary!B2826</f>
        <v>Non-tribal</v>
      </c>
      <c r="C2826" s="31">
        <f>Nonpt_src_summary!E2826</f>
        <v>30</v>
      </c>
      <c r="D2826" s="31" t="str">
        <f>Nonpt_src_summary!F2826</f>
        <v>30021</v>
      </c>
      <c r="E2826" s="31" t="str">
        <f>Nonpt_src_summary!G2826</f>
        <v>2310121700</v>
      </c>
      <c r="F2826" s="31" t="str">
        <f>Nonpt_src_summary!H2826</f>
        <v>Completions</v>
      </c>
      <c r="G2826" s="160">
        <f>Nonpt_src_summary!I2826</f>
        <v>0</v>
      </c>
      <c r="H2826" s="124">
        <f>Nonpt_src_summary!J2826</f>
        <v>0</v>
      </c>
      <c r="I2826" s="124">
        <f>Nonpt_src_summary!K2826</f>
        <v>0</v>
      </c>
      <c r="J2826" s="124">
        <f>Nonpt_src_summary!L2826</f>
        <v>0</v>
      </c>
      <c r="K2826" s="125">
        <f>Nonpt_src_summary!M2826</f>
        <v>0</v>
      </c>
    </row>
    <row r="2827" spans="1:11">
      <c r="A2827" s="31" t="s">
        <v>151</v>
      </c>
      <c r="B2827" s="31" t="str">
        <f>Nonpt_src_summary!B2827</f>
        <v>Non-tribal</v>
      </c>
      <c r="C2827" s="31">
        <f>Nonpt_src_summary!E2827</f>
        <v>38</v>
      </c>
      <c r="D2827" s="31" t="str">
        <f>Nonpt_src_summary!F2827</f>
        <v>38023</v>
      </c>
      <c r="E2827" s="31" t="str">
        <f>Nonpt_src_summary!G2827</f>
        <v>2310023600</v>
      </c>
      <c r="F2827" s="31" t="str">
        <f>Nonpt_src_summary!H2827</f>
        <v>Completions</v>
      </c>
      <c r="G2827" s="160">
        <f>Nonpt_src_summary!I2827</f>
        <v>0</v>
      </c>
      <c r="H2827" s="124">
        <f>Nonpt_src_summary!J2827</f>
        <v>0</v>
      </c>
      <c r="I2827" s="124">
        <f>Nonpt_src_summary!K2827</f>
        <v>0</v>
      </c>
      <c r="J2827" s="124">
        <f>Nonpt_src_summary!L2827</f>
        <v>0</v>
      </c>
      <c r="K2827" s="125">
        <f>Nonpt_src_summary!M2827</f>
        <v>0</v>
      </c>
    </row>
    <row r="2828" spans="1:11">
      <c r="A2828" s="31" t="s">
        <v>151</v>
      </c>
      <c r="B2828" s="31" t="str">
        <f>Nonpt_src_summary!B2828</f>
        <v>Non-tribal</v>
      </c>
      <c r="C2828" s="31">
        <f>Nonpt_src_summary!E2828</f>
        <v>38</v>
      </c>
      <c r="D2828" s="31" t="str">
        <f>Nonpt_src_summary!F2828</f>
        <v>38023</v>
      </c>
      <c r="E2828" s="31" t="str">
        <f>Nonpt_src_summary!G2828</f>
        <v>2310111700</v>
      </c>
      <c r="F2828" s="31" t="str">
        <f>Nonpt_src_summary!H2828</f>
        <v>Completions</v>
      </c>
      <c r="G2828" s="160">
        <f>Nonpt_src_summary!I2828</f>
        <v>21.216000000000001</v>
      </c>
      <c r="H2828" s="124">
        <f>Nonpt_src_summary!J2828</f>
        <v>712.048</v>
      </c>
      <c r="I2828" s="124">
        <f>Nonpt_src_summary!K2828</f>
        <v>112.142</v>
      </c>
      <c r="J2828" s="124">
        <f>Nonpt_src_summary!L2828</f>
        <v>0</v>
      </c>
      <c r="K2828" s="125">
        <f>Nonpt_src_summary!M2828</f>
        <v>0</v>
      </c>
    </row>
    <row r="2829" spans="1:11">
      <c r="A2829" s="31" t="s">
        <v>151</v>
      </c>
      <c r="B2829" s="31" t="str">
        <f>Nonpt_src_summary!B2829</f>
        <v>Non-tribal</v>
      </c>
      <c r="C2829" s="31">
        <f>Nonpt_src_summary!E2829</f>
        <v>38</v>
      </c>
      <c r="D2829" s="31" t="str">
        <f>Nonpt_src_summary!F2829</f>
        <v>38023</v>
      </c>
      <c r="E2829" s="31" t="str">
        <f>Nonpt_src_summary!G2829</f>
        <v>2310121700</v>
      </c>
      <c r="F2829" s="31" t="str">
        <f>Nonpt_src_summary!H2829</f>
        <v>Completions</v>
      </c>
      <c r="G2829" s="160">
        <f>Nonpt_src_summary!I2829</f>
        <v>9.7725599999999996E-3</v>
      </c>
      <c r="H2829" s="124">
        <f>Nonpt_src_summary!J2829</f>
        <v>0.25357800000000003</v>
      </c>
      <c r="I2829" s="124">
        <f>Nonpt_src_summary!K2829</f>
        <v>5.1655E-2</v>
      </c>
      <c r="J2829" s="124">
        <f>Nonpt_src_summary!L2829</f>
        <v>0</v>
      </c>
      <c r="K2829" s="125">
        <f>Nonpt_src_summary!M2829</f>
        <v>0</v>
      </c>
    </row>
    <row r="2830" spans="1:11">
      <c r="A2830" s="31" t="s">
        <v>151</v>
      </c>
      <c r="B2830" s="31" t="str">
        <f>Nonpt_src_summary!B2830</f>
        <v>Non-tribal</v>
      </c>
      <c r="C2830" s="31">
        <f>Nonpt_src_summary!E2830</f>
        <v>38</v>
      </c>
      <c r="D2830" s="31" t="str">
        <f>Nonpt_src_summary!F2830</f>
        <v>38025</v>
      </c>
      <c r="E2830" s="31" t="str">
        <f>Nonpt_src_summary!G2830</f>
        <v>2310023600</v>
      </c>
      <c r="F2830" s="31" t="str">
        <f>Nonpt_src_summary!H2830</f>
        <v>Completions</v>
      </c>
      <c r="G2830" s="160">
        <f>Nonpt_src_summary!I2830</f>
        <v>0</v>
      </c>
      <c r="H2830" s="124">
        <f>Nonpt_src_summary!J2830</f>
        <v>0</v>
      </c>
      <c r="I2830" s="124">
        <f>Nonpt_src_summary!K2830</f>
        <v>0</v>
      </c>
      <c r="J2830" s="124">
        <f>Nonpt_src_summary!L2830</f>
        <v>0</v>
      </c>
      <c r="K2830" s="125">
        <f>Nonpt_src_summary!M2830</f>
        <v>0</v>
      </c>
    </row>
    <row r="2831" spans="1:11">
      <c r="A2831" s="31" t="s">
        <v>151</v>
      </c>
      <c r="B2831" s="31" t="str">
        <f>Nonpt_src_summary!B2831</f>
        <v>Non-tribal</v>
      </c>
      <c r="C2831" s="31">
        <f>Nonpt_src_summary!E2831</f>
        <v>38</v>
      </c>
      <c r="D2831" s="31" t="str">
        <f>Nonpt_src_summary!F2831</f>
        <v>38025</v>
      </c>
      <c r="E2831" s="31" t="str">
        <f>Nonpt_src_summary!G2831</f>
        <v>2310111700</v>
      </c>
      <c r="F2831" s="31" t="str">
        <f>Nonpt_src_summary!H2831</f>
        <v>Completions</v>
      </c>
      <c r="G2831" s="160">
        <f>Nonpt_src_summary!I2831</f>
        <v>31.451867062314538</v>
      </c>
      <c r="H2831" s="124">
        <f>Nonpt_src_summary!J2831</f>
        <v>1055.584065281899</v>
      </c>
      <c r="I2831" s="124">
        <f>Nonpt_src_summary!K2831</f>
        <v>166.24550741839761</v>
      </c>
      <c r="J2831" s="124">
        <f>Nonpt_src_summary!L2831</f>
        <v>0</v>
      </c>
      <c r="K2831" s="125">
        <f>Nonpt_src_summary!M2831</f>
        <v>0</v>
      </c>
    </row>
    <row r="2832" spans="1:11">
      <c r="A2832" s="31" t="s">
        <v>151</v>
      </c>
      <c r="B2832" s="31" t="str">
        <f>Nonpt_src_summary!B2832</f>
        <v>Non-tribal</v>
      </c>
      <c r="C2832" s="31">
        <f>Nonpt_src_summary!E2832</f>
        <v>38</v>
      </c>
      <c r="D2832" s="31" t="str">
        <f>Nonpt_src_summary!F2832</f>
        <v>38025</v>
      </c>
      <c r="E2832" s="31" t="str">
        <f>Nonpt_src_summary!G2832</f>
        <v>2310121700</v>
      </c>
      <c r="F2832" s="31" t="str">
        <f>Nonpt_src_summary!H2832</f>
        <v>Completions</v>
      </c>
      <c r="G2832" s="160">
        <f>Nonpt_src_summary!I2832</f>
        <v>0</v>
      </c>
      <c r="H2832" s="124">
        <f>Nonpt_src_summary!J2832</f>
        <v>0</v>
      </c>
      <c r="I2832" s="124">
        <f>Nonpt_src_summary!K2832</f>
        <v>0</v>
      </c>
      <c r="J2832" s="124">
        <f>Nonpt_src_summary!L2832</f>
        <v>0</v>
      </c>
      <c r="K2832" s="125">
        <f>Nonpt_src_summary!M2832</f>
        <v>0</v>
      </c>
    </row>
    <row r="2833" spans="1:11">
      <c r="A2833" s="31" t="s">
        <v>151</v>
      </c>
      <c r="B2833" s="31" t="str">
        <f>Nonpt_src_summary!B2833</f>
        <v>Non-tribal</v>
      </c>
      <c r="C2833" s="31">
        <f>Nonpt_src_summary!E2833</f>
        <v>30</v>
      </c>
      <c r="D2833" s="31" t="str">
        <f>Nonpt_src_summary!F2833</f>
        <v>30025</v>
      </c>
      <c r="E2833" s="31" t="str">
        <f>Nonpt_src_summary!G2833</f>
        <v>2310023600</v>
      </c>
      <c r="F2833" s="31" t="str">
        <f>Nonpt_src_summary!H2833</f>
        <v>Completions</v>
      </c>
      <c r="G2833" s="160">
        <f>Nonpt_src_summary!I2833</f>
        <v>0</v>
      </c>
      <c r="H2833" s="124">
        <f>Nonpt_src_summary!J2833</f>
        <v>0</v>
      </c>
      <c r="I2833" s="124">
        <f>Nonpt_src_summary!K2833</f>
        <v>0</v>
      </c>
      <c r="J2833" s="124">
        <f>Nonpt_src_summary!L2833</f>
        <v>0</v>
      </c>
      <c r="K2833" s="125">
        <f>Nonpt_src_summary!M2833</f>
        <v>0</v>
      </c>
    </row>
    <row r="2834" spans="1:11">
      <c r="A2834" s="31" t="s">
        <v>151</v>
      </c>
      <c r="B2834" s="31" t="str">
        <f>Nonpt_src_summary!B2834</f>
        <v>Non-tribal</v>
      </c>
      <c r="C2834" s="31">
        <f>Nonpt_src_summary!E2834</f>
        <v>30</v>
      </c>
      <c r="D2834" s="31" t="str">
        <f>Nonpt_src_summary!F2834</f>
        <v>30025</v>
      </c>
      <c r="E2834" s="31" t="str">
        <f>Nonpt_src_summary!G2834</f>
        <v>2310111700</v>
      </c>
      <c r="F2834" s="31" t="str">
        <f>Nonpt_src_summary!H2834</f>
        <v>Completions</v>
      </c>
      <c r="G2834" s="160">
        <f>Nonpt_src_summary!I2834</f>
        <v>0.493396</v>
      </c>
      <c r="H2834" s="124">
        <f>Nonpt_src_summary!J2834</f>
        <v>16.5593</v>
      </c>
      <c r="I2834" s="124">
        <f>Nonpt_src_summary!K2834</f>
        <v>2.6079500000000002</v>
      </c>
      <c r="J2834" s="124">
        <f>Nonpt_src_summary!L2834</f>
        <v>0</v>
      </c>
      <c r="K2834" s="125">
        <f>Nonpt_src_summary!M2834</f>
        <v>0</v>
      </c>
    </row>
    <row r="2835" spans="1:11">
      <c r="A2835" s="31" t="s">
        <v>151</v>
      </c>
      <c r="B2835" s="31" t="str">
        <f>Nonpt_src_summary!B2835</f>
        <v>Non-tribal</v>
      </c>
      <c r="C2835" s="31">
        <f>Nonpt_src_summary!E2835</f>
        <v>30</v>
      </c>
      <c r="D2835" s="31" t="str">
        <f>Nonpt_src_summary!F2835</f>
        <v>30025</v>
      </c>
      <c r="E2835" s="31" t="str">
        <f>Nonpt_src_summary!G2835</f>
        <v>2310121700</v>
      </c>
      <c r="F2835" s="31" t="str">
        <f>Nonpt_src_summary!H2835</f>
        <v>Completions</v>
      </c>
      <c r="G2835" s="160">
        <f>Nonpt_src_summary!I2835</f>
        <v>0</v>
      </c>
      <c r="H2835" s="124">
        <f>Nonpt_src_summary!J2835</f>
        <v>0</v>
      </c>
      <c r="I2835" s="124">
        <f>Nonpt_src_summary!K2835</f>
        <v>0</v>
      </c>
      <c r="J2835" s="124">
        <f>Nonpt_src_summary!L2835</f>
        <v>0</v>
      </c>
      <c r="K2835" s="125">
        <f>Nonpt_src_summary!M2835</f>
        <v>0</v>
      </c>
    </row>
    <row r="2836" spans="1:11">
      <c r="A2836" s="31" t="s">
        <v>151</v>
      </c>
      <c r="B2836" s="31" t="str">
        <f>Nonpt_src_summary!B2836</f>
        <v>Non-tribal</v>
      </c>
      <c r="C2836" s="31">
        <f>Nonpt_src_summary!E2836</f>
        <v>38</v>
      </c>
      <c r="D2836" s="31" t="str">
        <f>Nonpt_src_summary!F2836</f>
        <v>38033</v>
      </c>
      <c r="E2836" s="31" t="str">
        <f>Nonpt_src_summary!G2836</f>
        <v>2310023600</v>
      </c>
      <c r="F2836" s="31" t="str">
        <f>Nonpt_src_summary!H2836</f>
        <v>Completions</v>
      </c>
      <c r="G2836" s="160">
        <f>Nonpt_src_summary!I2836</f>
        <v>0</v>
      </c>
      <c r="H2836" s="124">
        <f>Nonpt_src_summary!J2836</f>
        <v>0</v>
      </c>
      <c r="I2836" s="124">
        <f>Nonpt_src_summary!K2836</f>
        <v>0</v>
      </c>
      <c r="J2836" s="124">
        <f>Nonpt_src_summary!L2836</f>
        <v>0</v>
      </c>
      <c r="K2836" s="125">
        <f>Nonpt_src_summary!M2836</f>
        <v>0</v>
      </c>
    </row>
    <row r="2837" spans="1:11">
      <c r="A2837" s="31" t="s">
        <v>151</v>
      </c>
      <c r="B2837" s="31" t="str">
        <f>Nonpt_src_summary!B2837</f>
        <v>Non-tribal</v>
      </c>
      <c r="C2837" s="31">
        <f>Nonpt_src_summary!E2837</f>
        <v>38</v>
      </c>
      <c r="D2837" s="31" t="str">
        <f>Nonpt_src_summary!F2837</f>
        <v>38033</v>
      </c>
      <c r="E2837" s="31" t="str">
        <f>Nonpt_src_summary!G2837</f>
        <v>2310111700</v>
      </c>
      <c r="F2837" s="31" t="str">
        <f>Nonpt_src_summary!H2837</f>
        <v>Completions</v>
      </c>
      <c r="G2837" s="160">
        <f>Nonpt_src_summary!I2837</f>
        <v>0.32893</v>
      </c>
      <c r="H2837" s="124">
        <f>Nonpt_src_summary!J2837</f>
        <v>11.0395</v>
      </c>
      <c r="I2837" s="124">
        <f>Nonpt_src_summary!K2837</f>
        <v>1.7386299999999999</v>
      </c>
      <c r="J2837" s="124">
        <f>Nonpt_src_summary!L2837</f>
        <v>0</v>
      </c>
      <c r="K2837" s="125">
        <f>Nonpt_src_summary!M2837</f>
        <v>0</v>
      </c>
    </row>
    <row r="2838" spans="1:11">
      <c r="A2838" s="31" t="s">
        <v>151</v>
      </c>
      <c r="B2838" s="31" t="str">
        <f>Nonpt_src_summary!B2838</f>
        <v>Non-tribal</v>
      </c>
      <c r="C2838" s="31">
        <f>Nonpt_src_summary!E2838</f>
        <v>38</v>
      </c>
      <c r="D2838" s="31" t="str">
        <f>Nonpt_src_summary!F2838</f>
        <v>38033</v>
      </c>
      <c r="E2838" s="31" t="str">
        <f>Nonpt_src_summary!G2838</f>
        <v>2310121700</v>
      </c>
      <c r="F2838" s="31" t="str">
        <f>Nonpt_src_summary!H2838</f>
        <v>Completions</v>
      </c>
      <c r="G2838" s="160">
        <f>Nonpt_src_summary!I2838</f>
        <v>0</v>
      </c>
      <c r="H2838" s="124">
        <f>Nonpt_src_summary!J2838</f>
        <v>0</v>
      </c>
      <c r="I2838" s="124">
        <f>Nonpt_src_summary!K2838</f>
        <v>0</v>
      </c>
      <c r="J2838" s="124">
        <f>Nonpt_src_summary!L2838</f>
        <v>0</v>
      </c>
      <c r="K2838" s="125">
        <f>Nonpt_src_summary!M2838</f>
        <v>0</v>
      </c>
    </row>
    <row r="2839" spans="1:11">
      <c r="A2839" s="31" t="s">
        <v>151</v>
      </c>
      <c r="B2839" s="31" t="str">
        <f>Nonpt_src_summary!B2839</f>
        <v>Non-tribal</v>
      </c>
      <c r="C2839" s="31">
        <f>Nonpt_src_summary!E2839</f>
        <v>46</v>
      </c>
      <c r="D2839" s="31" t="str">
        <f>Nonpt_src_summary!F2839</f>
        <v>46063</v>
      </c>
      <c r="E2839" s="31" t="str">
        <f>Nonpt_src_summary!G2839</f>
        <v>2310023600</v>
      </c>
      <c r="F2839" s="31" t="str">
        <f>Nonpt_src_summary!H2839</f>
        <v>Completions</v>
      </c>
      <c r="G2839" s="160">
        <f>Nonpt_src_summary!I2839</f>
        <v>0</v>
      </c>
      <c r="H2839" s="124">
        <f>Nonpt_src_summary!J2839</f>
        <v>0</v>
      </c>
      <c r="I2839" s="124">
        <f>Nonpt_src_summary!K2839</f>
        <v>0</v>
      </c>
      <c r="J2839" s="124">
        <f>Nonpt_src_summary!L2839</f>
        <v>0</v>
      </c>
      <c r="K2839" s="125">
        <f>Nonpt_src_summary!M2839</f>
        <v>0</v>
      </c>
    </row>
    <row r="2840" spans="1:11">
      <c r="A2840" s="31" t="s">
        <v>151</v>
      </c>
      <c r="B2840" s="31" t="str">
        <f>Nonpt_src_summary!B2840</f>
        <v>Non-tribal</v>
      </c>
      <c r="C2840" s="31">
        <f>Nonpt_src_summary!E2840</f>
        <v>46</v>
      </c>
      <c r="D2840" s="31" t="str">
        <f>Nonpt_src_summary!F2840</f>
        <v>46063</v>
      </c>
      <c r="E2840" s="31" t="str">
        <f>Nonpt_src_summary!G2840</f>
        <v>2310111700</v>
      </c>
      <c r="F2840" s="31" t="str">
        <f>Nonpt_src_summary!H2840</f>
        <v>Completions</v>
      </c>
      <c r="G2840" s="160">
        <f>Nonpt_src_summary!I2840</f>
        <v>1.8091200000000001</v>
      </c>
      <c r="H2840" s="124">
        <f>Nonpt_src_summary!J2840</f>
        <v>60.717300000000002</v>
      </c>
      <c r="I2840" s="124">
        <f>Nonpt_src_summary!K2840</f>
        <v>9.5624800000000008</v>
      </c>
      <c r="J2840" s="124">
        <f>Nonpt_src_summary!L2840</f>
        <v>0</v>
      </c>
      <c r="K2840" s="125">
        <f>Nonpt_src_summary!M2840</f>
        <v>0</v>
      </c>
    </row>
    <row r="2841" spans="1:11">
      <c r="A2841" s="31" t="s">
        <v>151</v>
      </c>
      <c r="B2841" s="31" t="str">
        <f>Nonpt_src_summary!B2841</f>
        <v>Non-tribal</v>
      </c>
      <c r="C2841" s="31">
        <f>Nonpt_src_summary!E2841</f>
        <v>46</v>
      </c>
      <c r="D2841" s="31" t="str">
        <f>Nonpt_src_summary!F2841</f>
        <v>46063</v>
      </c>
      <c r="E2841" s="31" t="str">
        <f>Nonpt_src_summary!G2841</f>
        <v>2310121700</v>
      </c>
      <c r="F2841" s="31" t="str">
        <f>Nonpt_src_summary!H2841</f>
        <v>Completions</v>
      </c>
      <c r="G2841" s="160">
        <f>Nonpt_src_summary!I2841</f>
        <v>0</v>
      </c>
      <c r="H2841" s="124">
        <f>Nonpt_src_summary!J2841</f>
        <v>0</v>
      </c>
      <c r="I2841" s="124">
        <f>Nonpt_src_summary!K2841</f>
        <v>0</v>
      </c>
      <c r="J2841" s="124">
        <f>Nonpt_src_summary!L2841</f>
        <v>0</v>
      </c>
      <c r="K2841" s="125">
        <f>Nonpt_src_summary!M2841</f>
        <v>0</v>
      </c>
    </row>
    <row r="2842" spans="1:11">
      <c r="A2842" s="31" t="s">
        <v>151</v>
      </c>
      <c r="B2842" s="31" t="str">
        <f>Nonpt_src_summary!B2842</f>
        <v>Non-tribal</v>
      </c>
      <c r="C2842" s="31">
        <f>Nonpt_src_summary!E2842</f>
        <v>30</v>
      </c>
      <c r="D2842" s="31" t="str">
        <f>Nonpt_src_summary!F2842</f>
        <v>30055</v>
      </c>
      <c r="E2842" s="31" t="str">
        <f>Nonpt_src_summary!G2842</f>
        <v>2310023600</v>
      </c>
      <c r="F2842" s="31" t="str">
        <f>Nonpt_src_summary!H2842</f>
        <v>Completions</v>
      </c>
      <c r="G2842" s="160">
        <f>Nonpt_src_summary!I2842</f>
        <v>0</v>
      </c>
      <c r="H2842" s="124">
        <f>Nonpt_src_summary!J2842</f>
        <v>0</v>
      </c>
      <c r="I2842" s="124">
        <f>Nonpt_src_summary!K2842</f>
        <v>0</v>
      </c>
      <c r="J2842" s="124">
        <f>Nonpt_src_summary!L2842</f>
        <v>0</v>
      </c>
      <c r="K2842" s="125">
        <f>Nonpt_src_summary!M2842</f>
        <v>0</v>
      </c>
    </row>
    <row r="2843" spans="1:11">
      <c r="A2843" s="31" t="s">
        <v>151</v>
      </c>
      <c r="B2843" s="31" t="str">
        <f>Nonpt_src_summary!B2843</f>
        <v>Non-tribal</v>
      </c>
      <c r="C2843" s="31">
        <f>Nonpt_src_summary!E2843</f>
        <v>30</v>
      </c>
      <c r="D2843" s="31" t="str">
        <f>Nonpt_src_summary!F2843</f>
        <v>30055</v>
      </c>
      <c r="E2843" s="31" t="str">
        <f>Nonpt_src_summary!G2843</f>
        <v>2310111700</v>
      </c>
      <c r="F2843" s="31" t="str">
        <f>Nonpt_src_summary!H2843</f>
        <v>Completions</v>
      </c>
      <c r="G2843" s="160">
        <f>Nonpt_src_summary!I2843</f>
        <v>0.164465</v>
      </c>
      <c r="H2843" s="124">
        <f>Nonpt_src_summary!J2843</f>
        <v>5.5197599999999998</v>
      </c>
      <c r="I2843" s="124">
        <f>Nonpt_src_summary!K2843</f>
        <v>0.86931599999999998</v>
      </c>
      <c r="J2843" s="124">
        <f>Nonpt_src_summary!L2843</f>
        <v>0</v>
      </c>
      <c r="K2843" s="125">
        <f>Nonpt_src_summary!M2843</f>
        <v>0</v>
      </c>
    </row>
    <row r="2844" spans="1:11">
      <c r="A2844" s="31" t="s">
        <v>151</v>
      </c>
      <c r="B2844" s="31" t="str">
        <f>Nonpt_src_summary!B2844</f>
        <v>Non-tribal</v>
      </c>
      <c r="C2844" s="31">
        <f>Nonpt_src_summary!E2844</f>
        <v>30</v>
      </c>
      <c r="D2844" s="31" t="str">
        <f>Nonpt_src_summary!F2844</f>
        <v>30055</v>
      </c>
      <c r="E2844" s="31" t="str">
        <f>Nonpt_src_summary!G2844</f>
        <v>2310121700</v>
      </c>
      <c r="F2844" s="31" t="str">
        <f>Nonpt_src_summary!H2844</f>
        <v>Completions</v>
      </c>
      <c r="G2844" s="160">
        <f>Nonpt_src_summary!I2844</f>
        <v>0</v>
      </c>
      <c r="H2844" s="124">
        <f>Nonpt_src_summary!J2844</f>
        <v>0</v>
      </c>
      <c r="I2844" s="124">
        <f>Nonpt_src_summary!K2844</f>
        <v>0</v>
      </c>
      <c r="J2844" s="124">
        <f>Nonpt_src_summary!L2844</f>
        <v>0</v>
      </c>
      <c r="K2844" s="125">
        <f>Nonpt_src_summary!M2844</f>
        <v>0</v>
      </c>
    </row>
    <row r="2845" spans="1:11">
      <c r="A2845" s="31" t="s">
        <v>151</v>
      </c>
      <c r="B2845" s="31" t="str">
        <f>Nonpt_src_summary!B2845</f>
        <v>Non-tribal</v>
      </c>
      <c r="C2845" s="31">
        <f>Nonpt_src_summary!E2845</f>
        <v>38</v>
      </c>
      <c r="D2845" s="31" t="str">
        <f>Nonpt_src_summary!F2845</f>
        <v>38049</v>
      </c>
      <c r="E2845" s="31" t="str">
        <f>Nonpt_src_summary!G2845</f>
        <v>2310023600</v>
      </c>
      <c r="F2845" s="31" t="str">
        <f>Nonpt_src_summary!H2845</f>
        <v>Completions</v>
      </c>
      <c r="G2845" s="160">
        <f>Nonpt_src_summary!I2845</f>
        <v>0</v>
      </c>
      <c r="H2845" s="124">
        <f>Nonpt_src_summary!J2845</f>
        <v>0</v>
      </c>
      <c r="I2845" s="124">
        <f>Nonpt_src_summary!K2845</f>
        <v>0</v>
      </c>
      <c r="J2845" s="124">
        <f>Nonpt_src_summary!L2845</f>
        <v>0</v>
      </c>
      <c r="K2845" s="125">
        <f>Nonpt_src_summary!M2845</f>
        <v>0</v>
      </c>
    </row>
    <row r="2846" spans="1:11">
      <c r="A2846" s="31" t="s">
        <v>151</v>
      </c>
      <c r="B2846" s="31" t="str">
        <f>Nonpt_src_summary!B2846</f>
        <v>Non-tribal</v>
      </c>
      <c r="C2846" s="31">
        <f>Nonpt_src_summary!E2846</f>
        <v>38</v>
      </c>
      <c r="D2846" s="31" t="str">
        <f>Nonpt_src_summary!F2846</f>
        <v>38049</v>
      </c>
      <c r="E2846" s="31" t="str">
        <f>Nonpt_src_summary!G2846</f>
        <v>2310111700</v>
      </c>
      <c r="F2846" s="31" t="str">
        <f>Nonpt_src_summary!H2846</f>
        <v>Completions</v>
      </c>
      <c r="G2846" s="160">
        <f>Nonpt_src_summary!I2846</f>
        <v>0.32893</v>
      </c>
      <c r="H2846" s="124">
        <f>Nonpt_src_summary!J2846</f>
        <v>11.0395</v>
      </c>
      <c r="I2846" s="124">
        <f>Nonpt_src_summary!K2846</f>
        <v>1.7386299999999999</v>
      </c>
      <c r="J2846" s="124">
        <f>Nonpt_src_summary!L2846</f>
        <v>0</v>
      </c>
      <c r="K2846" s="125">
        <f>Nonpt_src_summary!M2846</f>
        <v>0</v>
      </c>
    </row>
    <row r="2847" spans="1:11">
      <c r="A2847" s="31" t="s">
        <v>151</v>
      </c>
      <c r="B2847" s="31" t="str">
        <f>Nonpt_src_summary!B2847</f>
        <v>Non-tribal</v>
      </c>
      <c r="C2847" s="31">
        <f>Nonpt_src_summary!E2847</f>
        <v>38</v>
      </c>
      <c r="D2847" s="31" t="str">
        <f>Nonpt_src_summary!F2847</f>
        <v>38049</v>
      </c>
      <c r="E2847" s="31" t="str">
        <f>Nonpt_src_summary!G2847</f>
        <v>2310121700</v>
      </c>
      <c r="F2847" s="31" t="str">
        <f>Nonpt_src_summary!H2847</f>
        <v>Completions</v>
      </c>
      <c r="G2847" s="160">
        <f>Nonpt_src_summary!I2847</f>
        <v>0</v>
      </c>
      <c r="H2847" s="124">
        <f>Nonpt_src_summary!J2847</f>
        <v>0</v>
      </c>
      <c r="I2847" s="124">
        <f>Nonpt_src_summary!K2847</f>
        <v>0</v>
      </c>
      <c r="J2847" s="124">
        <f>Nonpt_src_summary!L2847</f>
        <v>0</v>
      </c>
      <c r="K2847" s="125">
        <f>Nonpt_src_summary!M2847</f>
        <v>0</v>
      </c>
    </row>
    <row r="2848" spans="1:11">
      <c r="A2848" s="31" t="s">
        <v>151</v>
      </c>
      <c r="B2848" s="31" t="str">
        <f>Nonpt_src_summary!B2848</f>
        <v>Non-tribal</v>
      </c>
      <c r="C2848" s="31">
        <f>Nonpt_src_summary!E2848</f>
        <v>38</v>
      </c>
      <c r="D2848" s="31" t="str">
        <f>Nonpt_src_summary!F2848</f>
        <v>38053</v>
      </c>
      <c r="E2848" s="31" t="str">
        <f>Nonpt_src_summary!G2848</f>
        <v>2310023600</v>
      </c>
      <c r="F2848" s="31" t="str">
        <f>Nonpt_src_summary!H2848</f>
        <v>Completions</v>
      </c>
      <c r="G2848" s="160">
        <f>Nonpt_src_summary!I2848</f>
        <v>0</v>
      </c>
      <c r="H2848" s="124">
        <f>Nonpt_src_summary!J2848</f>
        <v>0</v>
      </c>
      <c r="I2848" s="124">
        <f>Nonpt_src_summary!K2848</f>
        <v>0</v>
      </c>
      <c r="J2848" s="124">
        <f>Nonpt_src_summary!L2848</f>
        <v>0</v>
      </c>
      <c r="K2848" s="125">
        <f>Nonpt_src_summary!M2848</f>
        <v>0</v>
      </c>
    </row>
    <row r="2849" spans="1:11">
      <c r="A2849" s="31" t="s">
        <v>151</v>
      </c>
      <c r="B2849" s="31" t="str">
        <f>Nonpt_src_summary!B2849</f>
        <v>Non-tribal</v>
      </c>
      <c r="C2849" s="31">
        <f>Nonpt_src_summary!E2849</f>
        <v>38</v>
      </c>
      <c r="D2849" s="31" t="str">
        <f>Nonpt_src_summary!F2849</f>
        <v>38053</v>
      </c>
      <c r="E2849" s="31" t="str">
        <f>Nonpt_src_summary!G2849</f>
        <v>2310111700</v>
      </c>
      <c r="F2849" s="31" t="str">
        <f>Nonpt_src_summary!H2849</f>
        <v>Completions</v>
      </c>
      <c r="G2849" s="160">
        <f>Nonpt_src_summary!I2849</f>
        <v>125.26943082114735</v>
      </c>
      <c r="H2849" s="124">
        <f>Nonpt_src_summary!J2849</f>
        <v>4204.2820697412817</v>
      </c>
      <c r="I2849" s="124">
        <f>Nonpt_src_summary!K2849</f>
        <v>662.14043757030379</v>
      </c>
      <c r="J2849" s="124">
        <f>Nonpt_src_summary!L2849</f>
        <v>0</v>
      </c>
      <c r="K2849" s="125">
        <f>Nonpt_src_summary!M2849</f>
        <v>0</v>
      </c>
    </row>
    <row r="2850" spans="1:11">
      <c r="A2850" s="31" t="s">
        <v>151</v>
      </c>
      <c r="B2850" s="31" t="str">
        <f>Nonpt_src_summary!B2850</f>
        <v>Non-tribal</v>
      </c>
      <c r="C2850" s="31">
        <f>Nonpt_src_summary!E2850</f>
        <v>38</v>
      </c>
      <c r="D2850" s="31" t="str">
        <f>Nonpt_src_summary!F2850</f>
        <v>38053</v>
      </c>
      <c r="E2850" s="31" t="str">
        <f>Nonpt_src_summary!G2850</f>
        <v>2310121700</v>
      </c>
      <c r="F2850" s="31" t="str">
        <f>Nonpt_src_summary!H2850</f>
        <v>Completions</v>
      </c>
      <c r="G2850" s="160">
        <f>Nonpt_src_summary!I2850</f>
        <v>3.2575199999999999E-3</v>
      </c>
      <c r="H2850" s="124">
        <f>Nonpt_src_summary!J2850</f>
        <v>8.4526000000000004E-2</v>
      </c>
      <c r="I2850" s="124">
        <f>Nonpt_src_summary!K2850</f>
        <v>1.7218299999999999E-2</v>
      </c>
      <c r="J2850" s="124">
        <f>Nonpt_src_summary!L2850</f>
        <v>0</v>
      </c>
      <c r="K2850" s="125">
        <f>Nonpt_src_summary!M2850</f>
        <v>0</v>
      </c>
    </row>
    <row r="2851" spans="1:11">
      <c r="A2851" s="31" t="s">
        <v>151</v>
      </c>
      <c r="B2851" s="31" t="str">
        <f>Nonpt_src_summary!B2851</f>
        <v>Non-tribal</v>
      </c>
      <c r="C2851" s="31">
        <f>Nonpt_src_summary!E2851</f>
        <v>38</v>
      </c>
      <c r="D2851" s="31" t="str">
        <f>Nonpt_src_summary!F2851</f>
        <v>38055</v>
      </c>
      <c r="E2851" s="31" t="str">
        <f>Nonpt_src_summary!G2851</f>
        <v>2310023600</v>
      </c>
      <c r="F2851" s="31" t="str">
        <f>Nonpt_src_summary!H2851</f>
        <v>Completions</v>
      </c>
      <c r="G2851" s="160">
        <f>Nonpt_src_summary!I2851</f>
        <v>0</v>
      </c>
      <c r="H2851" s="124">
        <f>Nonpt_src_summary!J2851</f>
        <v>0</v>
      </c>
      <c r="I2851" s="124">
        <f>Nonpt_src_summary!K2851</f>
        <v>0</v>
      </c>
      <c r="J2851" s="124">
        <f>Nonpt_src_summary!L2851</f>
        <v>0</v>
      </c>
      <c r="K2851" s="125">
        <f>Nonpt_src_summary!M2851</f>
        <v>0</v>
      </c>
    </row>
    <row r="2852" spans="1:11">
      <c r="A2852" s="31" t="s">
        <v>151</v>
      </c>
      <c r="B2852" s="31" t="str">
        <f>Nonpt_src_summary!B2852</f>
        <v>Non-tribal</v>
      </c>
      <c r="C2852" s="31">
        <f>Nonpt_src_summary!E2852</f>
        <v>38</v>
      </c>
      <c r="D2852" s="31" t="str">
        <f>Nonpt_src_summary!F2852</f>
        <v>38055</v>
      </c>
      <c r="E2852" s="31" t="str">
        <f>Nonpt_src_summary!G2852</f>
        <v>2310111700</v>
      </c>
      <c r="F2852" s="31" t="str">
        <f>Nonpt_src_summary!H2852</f>
        <v>Completions</v>
      </c>
      <c r="G2852" s="160">
        <f>Nonpt_src_summary!I2852</f>
        <v>0</v>
      </c>
      <c r="H2852" s="124">
        <f>Nonpt_src_summary!J2852</f>
        <v>0</v>
      </c>
      <c r="I2852" s="124">
        <f>Nonpt_src_summary!K2852</f>
        <v>0</v>
      </c>
      <c r="J2852" s="124">
        <f>Nonpt_src_summary!L2852</f>
        <v>0</v>
      </c>
      <c r="K2852" s="125">
        <f>Nonpt_src_summary!M2852</f>
        <v>0</v>
      </c>
    </row>
    <row r="2853" spans="1:11">
      <c r="A2853" s="31" t="s">
        <v>151</v>
      </c>
      <c r="B2853" s="31" t="str">
        <f>Nonpt_src_summary!B2853</f>
        <v>Non-tribal</v>
      </c>
      <c r="C2853" s="31">
        <f>Nonpt_src_summary!E2853</f>
        <v>38</v>
      </c>
      <c r="D2853" s="31" t="str">
        <f>Nonpt_src_summary!F2853</f>
        <v>38055</v>
      </c>
      <c r="E2853" s="31" t="str">
        <f>Nonpt_src_summary!G2853</f>
        <v>2310121700</v>
      </c>
      <c r="F2853" s="31" t="str">
        <f>Nonpt_src_summary!H2853</f>
        <v>Completions</v>
      </c>
      <c r="G2853" s="160">
        <f>Nonpt_src_summary!I2853</f>
        <v>0</v>
      </c>
      <c r="H2853" s="124">
        <f>Nonpt_src_summary!J2853</f>
        <v>0</v>
      </c>
      <c r="I2853" s="124">
        <f>Nonpt_src_summary!K2853</f>
        <v>0</v>
      </c>
      <c r="J2853" s="124">
        <f>Nonpt_src_summary!L2853</f>
        <v>0</v>
      </c>
      <c r="K2853" s="125">
        <f>Nonpt_src_summary!M2853</f>
        <v>0</v>
      </c>
    </row>
    <row r="2854" spans="1:11">
      <c r="A2854" s="31" t="s">
        <v>151</v>
      </c>
      <c r="B2854" s="31" t="str">
        <f>Nonpt_src_summary!B2854</f>
        <v>Non-tribal</v>
      </c>
      <c r="C2854" s="31">
        <f>Nonpt_src_summary!E2854</f>
        <v>38</v>
      </c>
      <c r="D2854" s="31" t="str">
        <f>Nonpt_src_summary!F2854</f>
        <v>38061</v>
      </c>
      <c r="E2854" s="31" t="str">
        <f>Nonpt_src_summary!G2854</f>
        <v>2310023600</v>
      </c>
      <c r="F2854" s="31" t="str">
        <f>Nonpt_src_summary!H2854</f>
        <v>Completions</v>
      </c>
      <c r="G2854" s="160">
        <f>Nonpt_src_summary!I2854</f>
        <v>0</v>
      </c>
      <c r="H2854" s="124">
        <f>Nonpt_src_summary!J2854</f>
        <v>0</v>
      </c>
      <c r="I2854" s="124">
        <f>Nonpt_src_summary!K2854</f>
        <v>0</v>
      </c>
      <c r="J2854" s="124">
        <f>Nonpt_src_summary!L2854</f>
        <v>0</v>
      </c>
      <c r="K2854" s="125">
        <f>Nonpt_src_summary!M2854</f>
        <v>0</v>
      </c>
    </row>
    <row r="2855" spans="1:11">
      <c r="A2855" s="31" t="s">
        <v>151</v>
      </c>
      <c r="B2855" s="31" t="str">
        <f>Nonpt_src_summary!B2855</f>
        <v>Non-tribal</v>
      </c>
      <c r="C2855" s="31">
        <f>Nonpt_src_summary!E2855</f>
        <v>38</v>
      </c>
      <c r="D2855" s="31" t="str">
        <f>Nonpt_src_summary!F2855</f>
        <v>38061</v>
      </c>
      <c r="E2855" s="31" t="str">
        <f>Nonpt_src_summary!G2855</f>
        <v>2310111700</v>
      </c>
      <c r="F2855" s="31" t="str">
        <f>Nonpt_src_summary!H2855</f>
        <v>Completions</v>
      </c>
      <c r="G2855" s="160">
        <f>Nonpt_src_summary!I2855</f>
        <v>47.533655748373093</v>
      </c>
      <c r="H2855" s="124">
        <f>Nonpt_src_summary!J2855</f>
        <v>1595.3145119305857</v>
      </c>
      <c r="I2855" s="124">
        <f>Nonpt_src_summary!K2855</f>
        <v>251.24919956616051</v>
      </c>
      <c r="J2855" s="124">
        <f>Nonpt_src_summary!L2855</f>
        <v>0</v>
      </c>
      <c r="K2855" s="125">
        <f>Nonpt_src_summary!M2855</f>
        <v>0</v>
      </c>
    </row>
    <row r="2856" spans="1:11">
      <c r="A2856" s="31" t="s">
        <v>151</v>
      </c>
      <c r="B2856" s="31" t="str">
        <f>Nonpt_src_summary!B2856</f>
        <v>Non-tribal</v>
      </c>
      <c r="C2856" s="31">
        <f>Nonpt_src_summary!E2856</f>
        <v>38</v>
      </c>
      <c r="D2856" s="31" t="str">
        <f>Nonpt_src_summary!F2856</f>
        <v>38061</v>
      </c>
      <c r="E2856" s="31" t="str">
        <f>Nonpt_src_summary!G2856</f>
        <v>2310121700</v>
      </c>
      <c r="F2856" s="31" t="str">
        <f>Nonpt_src_summary!H2856</f>
        <v>Completions</v>
      </c>
      <c r="G2856" s="160">
        <f>Nonpt_src_summary!I2856</f>
        <v>0</v>
      </c>
      <c r="H2856" s="124">
        <f>Nonpt_src_summary!J2856</f>
        <v>0</v>
      </c>
      <c r="I2856" s="124">
        <f>Nonpt_src_summary!K2856</f>
        <v>0</v>
      </c>
      <c r="J2856" s="124">
        <f>Nonpt_src_summary!L2856</f>
        <v>0</v>
      </c>
      <c r="K2856" s="125">
        <f>Nonpt_src_summary!M2856</f>
        <v>0</v>
      </c>
    </row>
    <row r="2857" spans="1:11">
      <c r="A2857" s="31" t="s">
        <v>151</v>
      </c>
      <c r="B2857" s="31" t="str">
        <f>Nonpt_src_summary!B2857</f>
        <v>Non-tribal</v>
      </c>
      <c r="C2857" s="31">
        <f>Nonpt_src_summary!E2857</f>
        <v>38</v>
      </c>
      <c r="D2857" s="31" t="str">
        <f>Nonpt_src_summary!F2857</f>
        <v>38075</v>
      </c>
      <c r="E2857" s="31" t="str">
        <f>Nonpt_src_summary!G2857</f>
        <v>2310023600</v>
      </c>
      <c r="F2857" s="31" t="str">
        <f>Nonpt_src_summary!H2857</f>
        <v>Completions</v>
      </c>
      <c r="G2857" s="160">
        <f>Nonpt_src_summary!I2857</f>
        <v>0</v>
      </c>
      <c r="H2857" s="124">
        <f>Nonpt_src_summary!J2857</f>
        <v>0</v>
      </c>
      <c r="I2857" s="124">
        <f>Nonpt_src_summary!K2857</f>
        <v>0</v>
      </c>
      <c r="J2857" s="124">
        <f>Nonpt_src_summary!L2857</f>
        <v>0</v>
      </c>
      <c r="K2857" s="125">
        <f>Nonpt_src_summary!M2857</f>
        <v>0</v>
      </c>
    </row>
    <row r="2858" spans="1:11">
      <c r="A2858" s="31" t="s">
        <v>151</v>
      </c>
      <c r="B2858" s="31" t="str">
        <f>Nonpt_src_summary!B2858</f>
        <v>Non-tribal</v>
      </c>
      <c r="C2858" s="31">
        <f>Nonpt_src_summary!E2858</f>
        <v>38</v>
      </c>
      <c r="D2858" s="31" t="str">
        <f>Nonpt_src_summary!F2858</f>
        <v>38075</v>
      </c>
      <c r="E2858" s="31" t="str">
        <f>Nonpt_src_summary!G2858</f>
        <v>2310111700</v>
      </c>
      <c r="F2858" s="31" t="str">
        <f>Nonpt_src_summary!H2858</f>
        <v>Completions</v>
      </c>
      <c r="G2858" s="160">
        <f>Nonpt_src_summary!I2858</f>
        <v>2.3025099999999998</v>
      </c>
      <c r="H2858" s="124">
        <f>Nonpt_src_summary!J2858</f>
        <v>77.276600000000002</v>
      </c>
      <c r="I2858" s="124">
        <f>Nonpt_src_summary!K2858</f>
        <v>12.170400000000001</v>
      </c>
      <c r="J2858" s="124">
        <f>Nonpt_src_summary!L2858</f>
        <v>0</v>
      </c>
      <c r="K2858" s="125">
        <f>Nonpt_src_summary!M2858</f>
        <v>0</v>
      </c>
    </row>
    <row r="2859" spans="1:11">
      <c r="A2859" s="31" t="s">
        <v>151</v>
      </c>
      <c r="B2859" s="31" t="str">
        <f>Nonpt_src_summary!B2859</f>
        <v>Non-tribal</v>
      </c>
      <c r="C2859" s="31">
        <f>Nonpt_src_summary!E2859</f>
        <v>38</v>
      </c>
      <c r="D2859" s="31" t="str">
        <f>Nonpt_src_summary!F2859</f>
        <v>38075</v>
      </c>
      <c r="E2859" s="31" t="str">
        <f>Nonpt_src_summary!G2859</f>
        <v>2310121700</v>
      </c>
      <c r="F2859" s="31" t="str">
        <f>Nonpt_src_summary!H2859</f>
        <v>Completions</v>
      </c>
      <c r="G2859" s="160">
        <f>Nonpt_src_summary!I2859</f>
        <v>0</v>
      </c>
      <c r="H2859" s="124">
        <f>Nonpt_src_summary!J2859</f>
        <v>0</v>
      </c>
      <c r="I2859" s="124">
        <f>Nonpt_src_summary!K2859</f>
        <v>0</v>
      </c>
      <c r="J2859" s="124">
        <f>Nonpt_src_summary!L2859</f>
        <v>0</v>
      </c>
      <c r="K2859" s="125">
        <f>Nonpt_src_summary!M2859</f>
        <v>0</v>
      </c>
    </row>
    <row r="2860" spans="1:11">
      <c r="A2860" s="31" t="s">
        <v>151</v>
      </c>
      <c r="B2860" s="31" t="str">
        <f>Nonpt_src_summary!B2860</f>
        <v>Non-tribal</v>
      </c>
      <c r="C2860" s="31">
        <f>Nonpt_src_summary!E2860</f>
        <v>30</v>
      </c>
      <c r="D2860" s="31" t="str">
        <f>Nonpt_src_summary!F2860</f>
        <v>30083</v>
      </c>
      <c r="E2860" s="31" t="str">
        <f>Nonpt_src_summary!G2860</f>
        <v>2310023600</v>
      </c>
      <c r="F2860" s="31" t="str">
        <f>Nonpt_src_summary!H2860</f>
        <v>Completions</v>
      </c>
      <c r="G2860" s="160">
        <f>Nonpt_src_summary!I2860</f>
        <v>0</v>
      </c>
      <c r="H2860" s="124">
        <f>Nonpt_src_summary!J2860</f>
        <v>0</v>
      </c>
      <c r="I2860" s="124">
        <f>Nonpt_src_summary!K2860</f>
        <v>0</v>
      </c>
      <c r="J2860" s="124">
        <f>Nonpt_src_summary!L2860</f>
        <v>0</v>
      </c>
      <c r="K2860" s="125">
        <f>Nonpt_src_summary!M2860</f>
        <v>0</v>
      </c>
    </row>
    <row r="2861" spans="1:11">
      <c r="A2861" s="31" t="s">
        <v>151</v>
      </c>
      <c r="B2861" s="31" t="str">
        <f>Nonpt_src_summary!B2861</f>
        <v>Non-tribal</v>
      </c>
      <c r="C2861" s="31">
        <f>Nonpt_src_summary!E2861</f>
        <v>30</v>
      </c>
      <c r="D2861" s="31" t="str">
        <f>Nonpt_src_summary!F2861</f>
        <v>30083</v>
      </c>
      <c r="E2861" s="31" t="str">
        <f>Nonpt_src_summary!G2861</f>
        <v>2310111700</v>
      </c>
      <c r="F2861" s="31" t="str">
        <f>Nonpt_src_summary!H2861</f>
        <v>Completions</v>
      </c>
      <c r="G2861" s="160">
        <f>Nonpt_src_summary!I2861</f>
        <v>14.144</v>
      </c>
      <c r="H2861" s="124">
        <f>Nonpt_src_summary!J2861</f>
        <v>474.69900000000001</v>
      </c>
      <c r="I2861" s="124">
        <f>Nonpt_src_summary!K2861</f>
        <v>74.761200000000002</v>
      </c>
      <c r="J2861" s="124">
        <f>Nonpt_src_summary!L2861</f>
        <v>0</v>
      </c>
      <c r="K2861" s="125">
        <f>Nonpt_src_summary!M2861</f>
        <v>0</v>
      </c>
    </row>
    <row r="2862" spans="1:11">
      <c r="A2862" s="31" t="s">
        <v>151</v>
      </c>
      <c r="B2862" s="31" t="str">
        <f>Nonpt_src_summary!B2862</f>
        <v>Non-tribal</v>
      </c>
      <c r="C2862" s="31">
        <f>Nonpt_src_summary!E2862</f>
        <v>30</v>
      </c>
      <c r="D2862" s="31" t="str">
        <f>Nonpt_src_summary!F2862</f>
        <v>30083</v>
      </c>
      <c r="E2862" s="31" t="str">
        <f>Nonpt_src_summary!G2862</f>
        <v>2310121700</v>
      </c>
      <c r="F2862" s="31" t="str">
        <f>Nonpt_src_summary!H2862</f>
        <v>Completions</v>
      </c>
      <c r="G2862" s="160">
        <f>Nonpt_src_summary!I2862</f>
        <v>0</v>
      </c>
      <c r="H2862" s="124">
        <f>Nonpt_src_summary!J2862</f>
        <v>0</v>
      </c>
      <c r="I2862" s="124">
        <f>Nonpt_src_summary!K2862</f>
        <v>0</v>
      </c>
      <c r="J2862" s="124">
        <f>Nonpt_src_summary!L2862</f>
        <v>0</v>
      </c>
      <c r="K2862" s="125">
        <f>Nonpt_src_summary!M2862</f>
        <v>0</v>
      </c>
    </row>
    <row r="2863" spans="1:11">
      <c r="A2863" s="31" t="s">
        <v>151</v>
      </c>
      <c r="B2863" s="31" t="str">
        <f>Nonpt_src_summary!B2863</f>
        <v>Non-tribal</v>
      </c>
      <c r="C2863" s="31">
        <f>Nonpt_src_summary!E2863</f>
        <v>30</v>
      </c>
      <c r="D2863" s="31" t="str">
        <f>Nonpt_src_summary!F2863</f>
        <v>30085</v>
      </c>
      <c r="E2863" s="31" t="str">
        <f>Nonpt_src_summary!G2863</f>
        <v>2310023600</v>
      </c>
      <c r="F2863" s="31" t="str">
        <f>Nonpt_src_summary!H2863</f>
        <v>Completions</v>
      </c>
      <c r="G2863" s="160">
        <f>Nonpt_src_summary!I2863</f>
        <v>0</v>
      </c>
      <c r="H2863" s="124">
        <f>Nonpt_src_summary!J2863</f>
        <v>0</v>
      </c>
      <c r="I2863" s="124">
        <f>Nonpt_src_summary!K2863</f>
        <v>0</v>
      </c>
      <c r="J2863" s="124">
        <f>Nonpt_src_summary!L2863</f>
        <v>0</v>
      </c>
      <c r="K2863" s="125">
        <f>Nonpt_src_summary!M2863</f>
        <v>0</v>
      </c>
    </row>
    <row r="2864" spans="1:11">
      <c r="A2864" s="31" t="s">
        <v>151</v>
      </c>
      <c r="B2864" s="31" t="str">
        <f>Nonpt_src_summary!B2864</f>
        <v>Non-tribal</v>
      </c>
      <c r="C2864" s="31">
        <f>Nonpt_src_summary!E2864</f>
        <v>30</v>
      </c>
      <c r="D2864" s="31" t="str">
        <f>Nonpt_src_summary!F2864</f>
        <v>30085</v>
      </c>
      <c r="E2864" s="31" t="str">
        <f>Nonpt_src_summary!G2864</f>
        <v>2310111700</v>
      </c>
      <c r="F2864" s="31" t="str">
        <f>Nonpt_src_summary!H2864</f>
        <v>Completions</v>
      </c>
      <c r="G2864" s="160">
        <f>Nonpt_src_summary!I2864</f>
        <v>4.1116299999999999</v>
      </c>
      <c r="H2864" s="124">
        <f>Nonpt_src_summary!J2864</f>
        <v>137.994</v>
      </c>
      <c r="I2864" s="124">
        <f>Nonpt_src_summary!K2864</f>
        <v>21.732900000000001</v>
      </c>
      <c r="J2864" s="124">
        <f>Nonpt_src_summary!L2864</f>
        <v>0</v>
      </c>
      <c r="K2864" s="125">
        <f>Nonpt_src_summary!M2864</f>
        <v>0</v>
      </c>
    </row>
    <row r="2865" spans="1:11">
      <c r="A2865" s="31" t="s">
        <v>151</v>
      </c>
      <c r="B2865" s="31" t="str">
        <f>Nonpt_src_summary!B2865</f>
        <v>Non-tribal</v>
      </c>
      <c r="C2865" s="31">
        <f>Nonpt_src_summary!E2865</f>
        <v>30</v>
      </c>
      <c r="D2865" s="31" t="str">
        <f>Nonpt_src_summary!F2865</f>
        <v>30085</v>
      </c>
      <c r="E2865" s="31" t="str">
        <f>Nonpt_src_summary!G2865</f>
        <v>2310121700</v>
      </c>
      <c r="F2865" s="31" t="str">
        <f>Nonpt_src_summary!H2865</f>
        <v>Completions</v>
      </c>
      <c r="G2865" s="160">
        <f>Nonpt_src_summary!I2865</f>
        <v>0</v>
      </c>
      <c r="H2865" s="124">
        <f>Nonpt_src_summary!J2865</f>
        <v>0</v>
      </c>
      <c r="I2865" s="124">
        <f>Nonpt_src_summary!K2865</f>
        <v>0</v>
      </c>
      <c r="J2865" s="124">
        <f>Nonpt_src_summary!L2865</f>
        <v>0</v>
      </c>
      <c r="K2865" s="125">
        <f>Nonpt_src_summary!M2865</f>
        <v>0</v>
      </c>
    </row>
    <row r="2866" spans="1:11">
      <c r="A2866" s="31" t="s">
        <v>151</v>
      </c>
      <c r="B2866" s="31" t="str">
        <f>Nonpt_src_summary!B2866</f>
        <v>Non-tribal</v>
      </c>
      <c r="C2866" s="31">
        <f>Nonpt_src_summary!E2866</f>
        <v>30</v>
      </c>
      <c r="D2866" s="31" t="str">
        <f>Nonpt_src_summary!F2866</f>
        <v>30091</v>
      </c>
      <c r="E2866" s="31" t="str">
        <f>Nonpt_src_summary!G2866</f>
        <v>2310023600</v>
      </c>
      <c r="F2866" s="31" t="str">
        <f>Nonpt_src_summary!H2866</f>
        <v>Completions</v>
      </c>
      <c r="G2866" s="160">
        <f>Nonpt_src_summary!I2866</f>
        <v>0</v>
      </c>
      <c r="H2866" s="124">
        <f>Nonpt_src_summary!J2866</f>
        <v>0</v>
      </c>
      <c r="I2866" s="124">
        <f>Nonpt_src_summary!K2866</f>
        <v>0</v>
      </c>
      <c r="J2866" s="124">
        <f>Nonpt_src_summary!L2866</f>
        <v>0</v>
      </c>
      <c r="K2866" s="125">
        <f>Nonpt_src_summary!M2866</f>
        <v>0</v>
      </c>
    </row>
    <row r="2867" spans="1:11">
      <c r="A2867" s="31" t="s">
        <v>151</v>
      </c>
      <c r="B2867" s="31" t="str">
        <f>Nonpt_src_summary!B2867</f>
        <v>Non-tribal</v>
      </c>
      <c r="C2867" s="31">
        <f>Nonpt_src_summary!E2867</f>
        <v>30</v>
      </c>
      <c r="D2867" s="31" t="str">
        <f>Nonpt_src_summary!F2867</f>
        <v>30091</v>
      </c>
      <c r="E2867" s="31" t="str">
        <f>Nonpt_src_summary!G2867</f>
        <v>2310111700</v>
      </c>
      <c r="F2867" s="31" t="str">
        <f>Nonpt_src_summary!H2867</f>
        <v>Completions</v>
      </c>
      <c r="G2867" s="160">
        <f>Nonpt_src_summary!I2867</f>
        <v>0.164465</v>
      </c>
      <c r="H2867" s="124">
        <f>Nonpt_src_summary!J2867</f>
        <v>5.5197599999999998</v>
      </c>
      <c r="I2867" s="124">
        <f>Nonpt_src_summary!K2867</f>
        <v>0.86931599999999998</v>
      </c>
      <c r="J2867" s="124">
        <f>Nonpt_src_summary!L2867</f>
        <v>0</v>
      </c>
      <c r="K2867" s="125">
        <f>Nonpt_src_summary!M2867</f>
        <v>0</v>
      </c>
    </row>
    <row r="2868" spans="1:11">
      <c r="A2868" s="31" t="s">
        <v>151</v>
      </c>
      <c r="B2868" s="31" t="str">
        <f>Nonpt_src_summary!B2868</f>
        <v>Non-tribal</v>
      </c>
      <c r="C2868" s="31">
        <f>Nonpt_src_summary!E2868</f>
        <v>30</v>
      </c>
      <c r="D2868" s="31" t="str">
        <f>Nonpt_src_summary!F2868</f>
        <v>30091</v>
      </c>
      <c r="E2868" s="31" t="str">
        <f>Nonpt_src_summary!G2868</f>
        <v>2310121700</v>
      </c>
      <c r="F2868" s="31" t="str">
        <f>Nonpt_src_summary!H2868</f>
        <v>Completions</v>
      </c>
      <c r="G2868" s="160">
        <f>Nonpt_src_summary!I2868</f>
        <v>0</v>
      </c>
      <c r="H2868" s="124">
        <f>Nonpt_src_summary!J2868</f>
        <v>0</v>
      </c>
      <c r="I2868" s="124">
        <f>Nonpt_src_summary!K2868</f>
        <v>0</v>
      </c>
      <c r="J2868" s="124">
        <f>Nonpt_src_summary!L2868</f>
        <v>0</v>
      </c>
      <c r="K2868" s="125">
        <f>Nonpt_src_summary!M2868</f>
        <v>0</v>
      </c>
    </row>
    <row r="2869" spans="1:11">
      <c r="A2869" s="31" t="s">
        <v>151</v>
      </c>
      <c r="B2869" s="31" t="str">
        <f>Nonpt_src_summary!B2869</f>
        <v>Non-tribal</v>
      </c>
      <c r="C2869" s="31">
        <f>Nonpt_src_summary!E2869</f>
        <v>38</v>
      </c>
      <c r="D2869" s="31" t="str">
        <f>Nonpt_src_summary!F2869</f>
        <v>38087</v>
      </c>
      <c r="E2869" s="31" t="str">
        <f>Nonpt_src_summary!G2869</f>
        <v>2310023600</v>
      </c>
      <c r="F2869" s="31" t="str">
        <f>Nonpt_src_summary!H2869</f>
        <v>Completions</v>
      </c>
      <c r="G2869" s="160">
        <f>Nonpt_src_summary!I2869</f>
        <v>0</v>
      </c>
      <c r="H2869" s="124">
        <f>Nonpt_src_summary!J2869</f>
        <v>0</v>
      </c>
      <c r="I2869" s="124">
        <f>Nonpt_src_summary!K2869</f>
        <v>0</v>
      </c>
      <c r="J2869" s="124">
        <f>Nonpt_src_summary!L2869</f>
        <v>0</v>
      </c>
      <c r="K2869" s="125">
        <f>Nonpt_src_summary!M2869</f>
        <v>0</v>
      </c>
    </row>
    <row r="2870" spans="1:11">
      <c r="A2870" s="31" t="s">
        <v>151</v>
      </c>
      <c r="B2870" s="31" t="str">
        <f>Nonpt_src_summary!B2870</f>
        <v>Non-tribal</v>
      </c>
      <c r="C2870" s="31">
        <f>Nonpt_src_summary!E2870</f>
        <v>38</v>
      </c>
      <c r="D2870" s="31" t="str">
        <f>Nonpt_src_summary!F2870</f>
        <v>38087</v>
      </c>
      <c r="E2870" s="31" t="str">
        <f>Nonpt_src_summary!G2870</f>
        <v>2310111700</v>
      </c>
      <c r="F2870" s="31" t="str">
        <f>Nonpt_src_summary!H2870</f>
        <v>Completions</v>
      </c>
      <c r="G2870" s="160">
        <f>Nonpt_src_summary!I2870</f>
        <v>0.493396</v>
      </c>
      <c r="H2870" s="124">
        <f>Nonpt_src_summary!J2870</f>
        <v>16.5593</v>
      </c>
      <c r="I2870" s="124">
        <f>Nonpt_src_summary!K2870</f>
        <v>2.6079500000000002</v>
      </c>
      <c r="J2870" s="124">
        <f>Nonpt_src_summary!L2870</f>
        <v>0</v>
      </c>
      <c r="K2870" s="125">
        <f>Nonpt_src_summary!M2870</f>
        <v>0</v>
      </c>
    </row>
    <row r="2871" spans="1:11">
      <c r="A2871" s="31" t="s">
        <v>151</v>
      </c>
      <c r="B2871" s="31" t="str">
        <f>Nonpt_src_summary!B2871</f>
        <v>Non-tribal</v>
      </c>
      <c r="C2871" s="31">
        <f>Nonpt_src_summary!E2871</f>
        <v>38</v>
      </c>
      <c r="D2871" s="31" t="str">
        <f>Nonpt_src_summary!F2871</f>
        <v>38087</v>
      </c>
      <c r="E2871" s="31" t="str">
        <f>Nonpt_src_summary!G2871</f>
        <v>2310121700</v>
      </c>
      <c r="F2871" s="31" t="str">
        <f>Nonpt_src_summary!H2871</f>
        <v>Completions</v>
      </c>
      <c r="G2871" s="160">
        <f>Nonpt_src_summary!I2871</f>
        <v>0</v>
      </c>
      <c r="H2871" s="124">
        <f>Nonpt_src_summary!J2871</f>
        <v>0</v>
      </c>
      <c r="I2871" s="124">
        <f>Nonpt_src_summary!K2871</f>
        <v>0</v>
      </c>
      <c r="J2871" s="124">
        <f>Nonpt_src_summary!L2871</f>
        <v>0</v>
      </c>
      <c r="K2871" s="125">
        <f>Nonpt_src_summary!M2871</f>
        <v>0</v>
      </c>
    </row>
    <row r="2872" spans="1:11">
      <c r="A2872" s="31" t="s">
        <v>151</v>
      </c>
      <c r="B2872" s="31" t="str">
        <f>Nonpt_src_summary!B2872</f>
        <v>Non-tribal</v>
      </c>
      <c r="C2872" s="31">
        <f>Nonpt_src_summary!E2872</f>
        <v>38</v>
      </c>
      <c r="D2872" s="31" t="str">
        <f>Nonpt_src_summary!F2872</f>
        <v>38089</v>
      </c>
      <c r="E2872" s="31" t="str">
        <f>Nonpt_src_summary!G2872</f>
        <v>2310023600</v>
      </c>
      <c r="F2872" s="31" t="str">
        <f>Nonpt_src_summary!H2872</f>
        <v>Completions</v>
      </c>
      <c r="G2872" s="160">
        <f>Nonpt_src_summary!I2872</f>
        <v>0</v>
      </c>
      <c r="H2872" s="124">
        <f>Nonpt_src_summary!J2872</f>
        <v>0</v>
      </c>
      <c r="I2872" s="124">
        <f>Nonpt_src_summary!K2872</f>
        <v>0</v>
      </c>
      <c r="J2872" s="124">
        <f>Nonpt_src_summary!L2872</f>
        <v>0</v>
      </c>
      <c r="K2872" s="125">
        <f>Nonpt_src_summary!M2872</f>
        <v>0</v>
      </c>
    </row>
    <row r="2873" spans="1:11">
      <c r="A2873" s="31" t="s">
        <v>151</v>
      </c>
      <c r="B2873" s="31" t="str">
        <f>Nonpt_src_summary!B2873</f>
        <v>Non-tribal</v>
      </c>
      <c r="C2873" s="31">
        <f>Nonpt_src_summary!E2873</f>
        <v>38</v>
      </c>
      <c r="D2873" s="31" t="str">
        <f>Nonpt_src_summary!F2873</f>
        <v>38089</v>
      </c>
      <c r="E2873" s="31" t="str">
        <f>Nonpt_src_summary!G2873</f>
        <v>2310111700</v>
      </c>
      <c r="F2873" s="31" t="str">
        <f>Nonpt_src_summary!H2873</f>
        <v>Completions</v>
      </c>
      <c r="G2873" s="160">
        <f>Nonpt_src_summary!I2873</f>
        <v>6.7430700000000003</v>
      </c>
      <c r="H2873" s="124">
        <f>Nonpt_src_summary!J2873</f>
        <v>226.31</v>
      </c>
      <c r="I2873" s="124">
        <f>Nonpt_src_summary!K2873</f>
        <v>35.642000000000003</v>
      </c>
      <c r="J2873" s="124">
        <f>Nonpt_src_summary!L2873</f>
        <v>0</v>
      </c>
      <c r="K2873" s="125">
        <f>Nonpt_src_summary!M2873</f>
        <v>0</v>
      </c>
    </row>
    <row r="2874" spans="1:11">
      <c r="A2874" s="31" t="s">
        <v>151</v>
      </c>
      <c r="B2874" s="31" t="str">
        <f>Nonpt_src_summary!B2874</f>
        <v>Non-tribal</v>
      </c>
      <c r="C2874" s="31">
        <f>Nonpt_src_summary!E2874</f>
        <v>38</v>
      </c>
      <c r="D2874" s="31" t="str">
        <f>Nonpt_src_summary!F2874</f>
        <v>38089</v>
      </c>
      <c r="E2874" s="31" t="str">
        <f>Nonpt_src_summary!G2874</f>
        <v>2310121700</v>
      </c>
      <c r="F2874" s="31" t="str">
        <f>Nonpt_src_summary!H2874</f>
        <v>Completions</v>
      </c>
      <c r="G2874" s="160">
        <f>Nonpt_src_summary!I2874</f>
        <v>3.2575199999999999E-3</v>
      </c>
      <c r="H2874" s="124">
        <f>Nonpt_src_summary!J2874</f>
        <v>8.4526000000000004E-2</v>
      </c>
      <c r="I2874" s="124">
        <f>Nonpt_src_summary!K2874</f>
        <v>1.7218299999999999E-2</v>
      </c>
      <c r="J2874" s="124">
        <f>Nonpt_src_summary!L2874</f>
        <v>0</v>
      </c>
      <c r="K2874" s="125">
        <f>Nonpt_src_summary!M2874</f>
        <v>0</v>
      </c>
    </row>
    <row r="2875" spans="1:11">
      <c r="A2875" s="31" t="s">
        <v>151</v>
      </c>
      <c r="B2875" s="31" t="str">
        <f>Nonpt_src_summary!B2875</f>
        <v>Non-tribal</v>
      </c>
      <c r="C2875" s="31">
        <f>Nonpt_src_summary!E2875</f>
        <v>30</v>
      </c>
      <c r="D2875" s="31" t="str">
        <f>Nonpt_src_summary!F2875</f>
        <v>30105</v>
      </c>
      <c r="E2875" s="31" t="str">
        <f>Nonpt_src_summary!G2875</f>
        <v>2310023600</v>
      </c>
      <c r="F2875" s="31" t="str">
        <f>Nonpt_src_summary!H2875</f>
        <v>Completions</v>
      </c>
      <c r="G2875" s="160">
        <f>Nonpt_src_summary!I2875</f>
        <v>0</v>
      </c>
      <c r="H2875" s="124">
        <f>Nonpt_src_summary!J2875</f>
        <v>0</v>
      </c>
      <c r="I2875" s="124">
        <f>Nonpt_src_summary!K2875</f>
        <v>0</v>
      </c>
      <c r="J2875" s="124">
        <f>Nonpt_src_summary!L2875</f>
        <v>0</v>
      </c>
      <c r="K2875" s="125">
        <f>Nonpt_src_summary!M2875</f>
        <v>0</v>
      </c>
    </row>
    <row r="2876" spans="1:11">
      <c r="A2876" s="31" t="s">
        <v>151</v>
      </c>
      <c r="B2876" s="31" t="str">
        <f>Nonpt_src_summary!B2876</f>
        <v>Non-tribal</v>
      </c>
      <c r="C2876" s="31">
        <f>Nonpt_src_summary!E2876</f>
        <v>30</v>
      </c>
      <c r="D2876" s="31" t="str">
        <f>Nonpt_src_summary!F2876</f>
        <v>30105</v>
      </c>
      <c r="E2876" s="31" t="str">
        <f>Nonpt_src_summary!G2876</f>
        <v>2310111700</v>
      </c>
      <c r="F2876" s="31" t="str">
        <f>Nonpt_src_summary!H2876</f>
        <v>Completions</v>
      </c>
      <c r="G2876" s="160">
        <f>Nonpt_src_summary!I2876</f>
        <v>0</v>
      </c>
      <c r="H2876" s="124">
        <f>Nonpt_src_summary!J2876</f>
        <v>0</v>
      </c>
      <c r="I2876" s="124">
        <f>Nonpt_src_summary!K2876</f>
        <v>0</v>
      </c>
      <c r="J2876" s="124">
        <f>Nonpt_src_summary!L2876</f>
        <v>0</v>
      </c>
      <c r="K2876" s="125">
        <f>Nonpt_src_summary!M2876</f>
        <v>0</v>
      </c>
    </row>
    <row r="2877" spans="1:11">
      <c r="A2877" s="31" t="s">
        <v>151</v>
      </c>
      <c r="B2877" s="31" t="str">
        <f>Nonpt_src_summary!B2877</f>
        <v>Non-tribal</v>
      </c>
      <c r="C2877" s="31">
        <f>Nonpt_src_summary!E2877</f>
        <v>30</v>
      </c>
      <c r="D2877" s="31" t="str">
        <f>Nonpt_src_summary!F2877</f>
        <v>30105</v>
      </c>
      <c r="E2877" s="31" t="str">
        <f>Nonpt_src_summary!G2877</f>
        <v>2310121700</v>
      </c>
      <c r="F2877" s="31" t="str">
        <f>Nonpt_src_summary!H2877</f>
        <v>Completions</v>
      </c>
      <c r="G2877" s="160">
        <f>Nonpt_src_summary!I2877</f>
        <v>0</v>
      </c>
      <c r="H2877" s="124">
        <f>Nonpt_src_summary!J2877</f>
        <v>0</v>
      </c>
      <c r="I2877" s="124">
        <f>Nonpt_src_summary!K2877</f>
        <v>0</v>
      </c>
      <c r="J2877" s="124">
        <f>Nonpt_src_summary!L2877</f>
        <v>0</v>
      </c>
      <c r="K2877" s="125">
        <f>Nonpt_src_summary!M2877</f>
        <v>0</v>
      </c>
    </row>
    <row r="2878" spans="1:11">
      <c r="A2878" s="31" t="s">
        <v>151</v>
      </c>
      <c r="B2878" s="31" t="str">
        <f>Nonpt_src_summary!B2878</f>
        <v>Non-tribal</v>
      </c>
      <c r="C2878" s="31">
        <f>Nonpt_src_summary!E2878</f>
        <v>30</v>
      </c>
      <c r="D2878" s="31" t="str">
        <f>Nonpt_src_summary!F2878</f>
        <v>30109</v>
      </c>
      <c r="E2878" s="31" t="str">
        <f>Nonpt_src_summary!G2878</f>
        <v>2310023600</v>
      </c>
      <c r="F2878" s="31" t="str">
        <f>Nonpt_src_summary!H2878</f>
        <v>Completions</v>
      </c>
      <c r="G2878" s="160">
        <f>Nonpt_src_summary!I2878</f>
        <v>0</v>
      </c>
      <c r="H2878" s="124">
        <f>Nonpt_src_summary!J2878</f>
        <v>0</v>
      </c>
      <c r="I2878" s="124">
        <f>Nonpt_src_summary!K2878</f>
        <v>0</v>
      </c>
      <c r="J2878" s="124">
        <f>Nonpt_src_summary!L2878</f>
        <v>0</v>
      </c>
      <c r="K2878" s="125">
        <f>Nonpt_src_summary!M2878</f>
        <v>0</v>
      </c>
    </row>
    <row r="2879" spans="1:11">
      <c r="A2879" s="31" t="s">
        <v>151</v>
      </c>
      <c r="B2879" s="31" t="str">
        <f>Nonpt_src_summary!B2879</f>
        <v>Non-tribal</v>
      </c>
      <c r="C2879" s="31">
        <f>Nonpt_src_summary!E2879</f>
        <v>30</v>
      </c>
      <c r="D2879" s="31" t="str">
        <f>Nonpt_src_summary!F2879</f>
        <v>30109</v>
      </c>
      <c r="E2879" s="31" t="str">
        <f>Nonpt_src_summary!G2879</f>
        <v>2310111700</v>
      </c>
      <c r="F2879" s="31" t="str">
        <f>Nonpt_src_summary!H2879</f>
        <v>Completions</v>
      </c>
      <c r="G2879" s="160">
        <f>Nonpt_src_summary!I2879</f>
        <v>0.65786100000000003</v>
      </c>
      <c r="H2879" s="124">
        <f>Nonpt_src_summary!J2879</f>
        <v>22.079000000000001</v>
      </c>
      <c r="I2879" s="124">
        <f>Nonpt_src_summary!K2879</f>
        <v>3.4772599999999998</v>
      </c>
      <c r="J2879" s="124">
        <f>Nonpt_src_summary!L2879</f>
        <v>0</v>
      </c>
      <c r="K2879" s="125">
        <f>Nonpt_src_summary!M2879</f>
        <v>0</v>
      </c>
    </row>
    <row r="2880" spans="1:11">
      <c r="A2880" s="31" t="s">
        <v>151</v>
      </c>
      <c r="B2880" s="31" t="str">
        <f>Nonpt_src_summary!B2880</f>
        <v>Non-tribal</v>
      </c>
      <c r="C2880" s="31">
        <f>Nonpt_src_summary!E2880</f>
        <v>30</v>
      </c>
      <c r="D2880" s="31" t="str">
        <f>Nonpt_src_summary!F2880</f>
        <v>30109</v>
      </c>
      <c r="E2880" s="31" t="str">
        <f>Nonpt_src_summary!G2880</f>
        <v>2310121700</v>
      </c>
      <c r="F2880" s="31" t="str">
        <f>Nonpt_src_summary!H2880</f>
        <v>Completions</v>
      </c>
      <c r="G2880" s="160">
        <f>Nonpt_src_summary!I2880</f>
        <v>0</v>
      </c>
      <c r="H2880" s="124">
        <f>Nonpt_src_summary!J2880</f>
        <v>0</v>
      </c>
      <c r="I2880" s="124">
        <f>Nonpt_src_summary!K2880</f>
        <v>0</v>
      </c>
      <c r="J2880" s="124">
        <f>Nonpt_src_summary!L2880</f>
        <v>0</v>
      </c>
      <c r="K2880" s="125">
        <f>Nonpt_src_summary!M2880</f>
        <v>0</v>
      </c>
    </row>
    <row r="2881" spans="1:11">
      <c r="A2881" s="31" t="s">
        <v>151</v>
      </c>
      <c r="B2881" s="31" t="str">
        <f>Nonpt_src_summary!B2881</f>
        <v>Non-tribal</v>
      </c>
      <c r="C2881" s="31">
        <f>Nonpt_src_summary!E2881</f>
        <v>38</v>
      </c>
      <c r="D2881" s="31" t="str">
        <f>Nonpt_src_summary!F2881</f>
        <v>38105</v>
      </c>
      <c r="E2881" s="31" t="str">
        <f>Nonpt_src_summary!G2881</f>
        <v>2310023600</v>
      </c>
      <c r="F2881" s="31" t="str">
        <f>Nonpt_src_summary!H2881</f>
        <v>Completions</v>
      </c>
      <c r="G2881" s="160">
        <f>Nonpt_src_summary!I2881</f>
        <v>0</v>
      </c>
      <c r="H2881" s="124">
        <f>Nonpt_src_summary!J2881</f>
        <v>0</v>
      </c>
      <c r="I2881" s="124">
        <f>Nonpt_src_summary!K2881</f>
        <v>0</v>
      </c>
      <c r="J2881" s="124">
        <f>Nonpt_src_summary!L2881</f>
        <v>0</v>
      </c>
      <c r="K2881" s="125">
        <f>Nonpt_src_summary!M2881</f>
        <v>0</v>
      </c>
    </row>
    <row r="2882" spans="1:11">
      <c r="A2882" s="31" t="s">
        <v>151</v>
      </c>
      <c r="B2882" s="31" t="str">
        <f>Nonpt_src_summary!B2882</f>
        <v>Non-tribal</v>
      </c>
      <c r="C2882" s="31">
        <f>Nonpt_src_summary!E2882</f>
        <v>38</v>
      </c>
      <c r="D2882" s="31" t="str">
        <f>Nonpt_src_summary!F2882</f>
        <v>38105</v>
      </c>
      <c r="E2882" s="31" t="str">
        <f>Nonpt_src_summary!G2882</f>
        <v>2310111700</v>
      </c>
      <c r="F2882" s="31" t="str">
        <f>Nonpt_src_summary!H2882</f>
        <v>Completions</v>
      </c>
      <c r="G2882" s="160">
        <f>Nonpt_src_summary!I2882</f>
        <v>65.786100000000005</v>
      </c>
      <c r="H2882" s="124">
        <f>Nonpt_src_summary!J2882</f>
        <v>2207.9</v>
      </c>
      <c r="I2882" s="124">
        <f>Nonpt_src_summary!K2882</f>
        <v>347.726</v>
      </c>
      <c r="J2882" s="124">
        <f>Nonpt_src_summary!L2882</f>
        <v>0</v>
      </c>
      <c r="K2882" s="125">
        <f>Nonpt_src_summary!M2882</f>
        <v>0</v>
      </c>
    </row>
    <row r="2883" spans="1:11">
      <c r="A2883" s="31" t="s">
        <v>151</v>
      </c>
      <c r="B2883" s="31" t="str">
        <f>Nonpt_src_summary!B2883</f>
        <v>Non-tribal</v>
      </c>
      <c r="C2883" s="31">
        <f>Nonpt_src_summary!E2883</f>
        <v>38</v>
      </c>
      <c r="D2883" s="31" t="str">
        <f>Nonpt_src_summary!F2883</f>
        <v>38105</v>
      </c>
      <c r="E2883" s="31" t="str">
        <f>Nonpt_src_summary!G2883</f>
        <v>2310121700</v>
      </c>
      <c r="F2883" s="31" t="str">
        <f>Nonpt_src_summary!H2883</f>
        <v>Completions</v>
      </c>
      <c r="G2883" s="160">
        <f>Nonpt_src_summary!I2883</f>
        <v>0</v>
      </c>
      <c r="H2883" s="124">
        <f>Nonpt_src_summary!J2883</f>
        <v>0</v>
      </c>
      <c r="I2883" s="124">
        <f>Nonpt_src_summary!K2883</f>
        <v>0</v>
      </c>
      <c r="J2883" s="124">
        <f>Nonpt_src_summary!L2883</f>
        <v>0</v>
      </c>
      <c r="K2883" s="125">
        <f>Nonpt_src_summary!M2883</f>
        <v>0</v>
      </c>
    </row>
    <row r="2884" spans="1:11">
      <c r="A2884" s="31" t="s">
        <v>151</v>
      </c>
      <c r="B2884" s="31" t="str">
        <f>Nonpt_src_summary!B2884</f>
        <v>Non-tribal</v>
      </c>
      <c r="C2884" s="31">
        <f>Nonpt_src_summary!E2884</f>
        <v>38</v>
      </c>
      <c r="D2884" s="31" t="str">
        <f>Nonpt_src_summary!F2884</f>
        <v>38007</v>
      </c>
      <c r="E2884" s="31" t="str">
        <f>Nonpt_src_summary!G2884</f>
        <v>2310021102</v>
      </c>
      <c r="F2884" s="31" t="str">
        <f>Nonpt_src_summary!H2884</f>
        <v>Nonpoint Compressor Engines</v>
      </c>
      <c r="G2884" s="160">
        <f>Nonpt_src_summary!I2884</f>
        <v>0</v>
      </c>
      <c r="H2884" s="124">
        <f>Nonpt_src_summary!J2884</f>
        <v>0</v>
      </c>
      <c r="I2884" s="124">
        <f>Nonpt_src_summary!K2884</f>
        <v>0</v>
      </c>
      <c r="J2884" s="124">
        <f>Nonpt_src_summary!L2884</f>
        <v>0</v>
      </c>
      <c r="K2884" s="125">
        <f>Nonpt_src_summary!M2884</f>
        <v>0</v>
      </c>
    </row>
    <row r="2885" spans="1:11">
      <c r="A2885" s="31" t="s">
        <v>151</v>
      </c>
      <c r="B2885" s="31" t="str">
        <f>Nonpt_src_summary!B2885</f>
        <v>Non-tribal</v>
      </c>
      <c r="C2885" s="31">
        <f>Nonpt_src_summary!E2885</f>
        <v>38</v>
      </c>
      <c r="D2885" s="31" t="str">
        <f>Nonpt_src_summary!F2885</f>
        <v>38007</v>
      </c>
      <c r="E2885" s="31" t="str">
        <f>Nonpt_src_summary!G2885</f>
        <v>2310021202</v>
      </c>
      <c r="F2885" s="31" t="str">
        <f>Nonpt_src_summary!H2885</f>
        <v>Nonpoint Compressor Engines</v>
      </c>
      <c r="G2885" s="160">
        <f>Nonpt_src_summary!I2885</f>
        <v>5.1785900000000003E-2</v>
      </c>
      <c r="H2885" s="124">
        <f>Nonpt_src_summary!J2885</f>
        <v>7.21122E-3</v>
      </c>
      <c r="I2885" s="124">
        <f>Nonpt_src_summary!K2885</f>
        <v>3.4055200000000001E-2</v>
      </c>
      <c r="J2885" s="124">
        <f>Nonpt_src_summary!L2885</f>
        <v>3.5950500000000001E-5</v>
      </c>
      <c r="K2885" s="125">
        <f>Nonpt_src_summary!M2885</f>
        <v>6.1061500000000001E-4</v>
      </c>
    </row>
    <row r="2886" spans="1:11">
      <c r="A2886" s="31" t="s">
        <v>151</v>
      </c>
      <c r="B2886" s="31" t="str">
        <f>Nonpt_src_summary!B2886</f>
        <v>Non-tribal</v>
      </c>
      <c r="C2886" s="31">
        <f>Nonpt_src_summary!E2886</f>
        <v>38</v>
      </c>
      <c r="D2886" s="31" t="str">
        <f>Nonpt_src_summary!F2886</f>
        <v>38007</v>
      </c>
      <c r="E2886" s="31" t="str">
        <f>Nonpt_src_summary!G2886</f>
        <v>2310021302</v>
      </c>
      <c r="F2886" s="31" t="str">
        <f>Nonpt_src_summary!H2886</f>
        <v>Nonpoint Compressor Engines</v>
      </c>
      <c r="G2886" s="160">
        <f>Nonpt_src_summary!I2886</f>
        <v>5.9322400000000001E-3</v>
      </c>
      <c r="H2886" s="124">
        <f>Nonpt_src_summary!J2886</f>
        <v>7.7354400000000006E-5</v>
      </c>
      <c r="I2886" s="124">
        <f>Nonpt_src_summary!K2886</f>
        <v>9.1727600000000003E-3</v>
      </c>
      <c r="J2886" s="124">
        <f>Nonpt_src_summary!L2886</f>
        <v>1.53663E-6</v>
      </c>
      <c r="K2886" s="125">
        <f>Nonpt_src_summary!M2886</f>
        <v>5.0724599999999999E-5</v>
      </c>
    </row>
    <row r="2887" spans="1:11">
      <c r="A2887" s="31" t="s">
        <v>151</v>
      </c>
      <c r="B2887" s="31" t="str">
        <f>Nonpt_src_summary!B2887</f>
        <v>Non-tribal</v>
      </c>
      <c r="C2887" s="31">
        <f>Nonpt_src_summary!E2887</f>
        <v>38</v>
      </c>
      <c r="D2887" s="31" t="str">
        <f>Nonpt_src_summary!F2887</f>
        <v>38007</v>
      </c>
      <c r="E2887" s="31" t="str">
        <f>Nonpt_src_summary!G2887</f>
        <v>2310023102</v>
      </c>
      <c r="F2887" s="31" t="str">
        <f>Nonpt_src_summary!H2887</f>
        <v>Nonpoint Compressor Engines</v>
      </c>
      <c r="G2887" s="160">
        <f>Nonpt_src_summary!I2887</f>
        <v>0</v>
      </c>
      <c r="H2887" s="124">
        <f>Nonpt_src_summary!J2887</f>
        <v>0</v>
      </c>
      <c r="I2887" s="124">
        <f>Nonpt_src_summary!K2887</f>
        <v>0</v>
      </c>
      <c r="J2887" s="124">
        <f>Nonpt_src_summary!L2887</f>
        <v>0</v>
      </c>
      <c r="K2887" s="125">
        <f>Nonpt_src_summary!M2887</f>
        <v>0</v>
      </c>
    </row>
    <row r="2888" spans="1:11">
      <c r="A2888" s="31" t="s">
        <v>151</v>
      </c>
      <c r="B2888" s="31" t="str">
        <f>Nonpt_src_summary!B2888</f>
        <v>Non-tribal</v>
      </c>
      <c r="C2888" s="31">
        <f>Nonpt_src_summary!E2888</f>
        <v>38</v>
      </c>
      <c r="D2888" s="31" t="str">
        <f>Nonpt_src_summary!F2888</f>
        <v>38007</v>
      </c>
      <c r="E2888" s="31" t="str">
        <f>Nonpt_src_summary!G2888</f>
        <v>2310023202</v>
      </c>
      <c r="F2888" s="31" t="str">
        <f>Nonpt_src_summary!H2888</f>
        <v>Nonpoint Compressor Engines</v>
      </c>
      <c r="G2888" s="160">
        <f>Nonpt_src_summary!I2888</f>
        <v>0</v>
      </c>
      <c r="H2888" s="124">
        <f>Nonpt_src_summary!J2888</f>
        <v>0</v>
      </c>
      <c r="I2888" s="124">
        <f>Nonpt_src_summary!K2888</f>
        <v>0</v>
      </c>
      <c r="J2888" s="124">
        <f>Nonpt_src_summary!L2888</f>
        <v>0</v>
      </c>
      <c r="K2888" s="125">
        <f>Nonpt_src_summary!M2888</f>
        <v>0</v>
      </c>
    </row>
    <row r="2889" spans="1:11">
      <c r="A2889" s="31" t="s">
        <v>151</v>
      </c>
      <c r="B2889" s="31" t="str">
        <f>Nonpt_src_summary!B2889</f>
        <v>Non-tribal</v>
      </c>
      <c r="C2889" s="31">
        <f>Nonpt_src_summary!E2889</f>
        <v>38</v>
      </c>
      <c r="D2889" s="31" t="str">
        <f>Nonpt_src_summary!F2889</f>
        <v>38007</v>
      </c>
      <c r="E2889" s="31" t="str">
        <f>Nonpt_src_summary!G2889</f>
        <v>2310023302</v>
      </c>
      <c r="F2889" s="31" t="str">
        <f>Nonpt_src_summary!H2889</f>
        <v>Nonpoint Compressor Engines</v>
      </c>
      <c r="G2889" s="160">
        <f>Nonpt_src_summary!I2889</f>
        <v>0</v>
      </c>
      <c r="H2889" s="124">
        <f>Nonpt_src_summary!J2889</f>
        <v>0</v>
      </c>
      <c r="I2889" s="124">
        <f>Nonpt_src_summary!K2889</f>
        <v>0</v>
      </c>
      <c r="J2889" s="124">
        <f>Nonpt_src_summary!L2889</f>
        <v>0</v>
      </c>
      <c r="K2889" s="125">
        <f>Nonpt_src_summary!M2889</f>
        <v>0</v>
      </c>
    </row>
    <row r="2890" spans="1:11">
      <c r="A2890" s="31" t="s">
        <v>151</v>
      </c>
      <c r="B2890" s="31" t="str">
        <f>Nonpt_src_summary!B2890</f>
        <v>Non-tribal</v>
      </c>
      <c r="C2890" s="31">
        <f>Nonpt_src_summary!E2890</f>
        <v>38</v>
      </c>
      <c r="D2890" s="31" t="str">
        <f>Nonpt_src_summary!F2890</f>
        <v>38009</v>
      </c>
      <c r="E2890" s="31" t="str">
        <f>Nonpt_src_summary!G2890</f>
        <v>2310021102</v>
      </c>
      <c r="F2890" s="31" t="str">
        <f>Nonpt_src_summary!H2890</f>
        <v>Nonpoint Compressor Engines</v>
      </c>
      <c r="G2890" s="160">
        <f>Nonpt_src_summary!I2890</f>
        <v>0</v>
      </c>
      <c r="H2890" s="124">
        <f>Nonpt_src_summary!J2890</f>
        <v>0</v>
      </c>
      <c r="I2890" s="124">
        <f>Nonpt_src_summary!K2890</f>
        <v>0</v>
      </c>
      <c r="J2890" s="124">
        <f>Nonpt_src_summary!L2890</f>
        <v>0</v>
      </c>
      <c r="K2890" s="125">
        <f>Nonpt_src_summary!M2890</f>
        <v>0</v>
      </c>
    </row>
    <row r="2891" spans="1:11">
      <c r="A2891" s="31" t="s">
        <v>151</v>
      </c>
      <c r="B2891" s="31" t="str">
        <f>Nonpt_src_summary!B2891</f>
        <v>Non-tribal</v>
      </c>
      <c r="C2891" s="31">
        <f>Nonpt_src_summary!E2891</f>
        <v>38</v>
      </c>
      <c r="D2891" s="31" t="str">
        <f>Nonpt_src_summary!F2891</f>
        <v>38009</v>
      </c>
      <c r="E2891" s="31" t="str">
        <f>Nonpt_src_summary!G2891</f>
        <v>2310021202</v>
      </c>
      <c r="F2891" s="31" t="str">
        <f>Nonpt_src_summary!H2891</f>
        <v>Nonpoint Compressor Engines</v>
      </c>
      <c r="G2891" s="160">
        <f>Nonpt_src_summary!I2891</f>
        <v>0</v>
      </c>
      <c r="H2891" s="124">
        <f>Nonpt_src_summary!J2891</f>
        <v>0</v>
      </c>
      <c r="I2891" s="124">
        <f>Nonpt_src_summary!K2891</f>
        <v>0</v>
      </c>
      <c r="J2891" s="124">
        <f>Nonpt_src_summary!L2891</f>
        <v>0</v>
      </c>
      <c r="K2891" s="125">
        <f>Nonpt_src_summary!M2891</f>
        <v>0</v>
      </c>
    </row>
    <row r="2892" spans="1:11">
      <c r="A2892" s="31" t="s">
        <v>151</v>
      </c>
      <c r="B2892" s="31" t="str">
        <f>Nonpt_src_summary!B2892</f>
        <v>Non-tribal</v>
      </c>
      <c r="C2892" s="31">
        <f>Nonpt_src_summary!E2892</f>
        <v>38</v>
      </c>
      <c r="D2892" s="31" t="str">
        <f>Nonpt_src_summary!F2892</f>
        <v>38009</v>
      </c>
      <c r="E2892" s="31" t="str">
        <f>Nonpt_src_summary!G2892</f>
        <v>2310021302</v>
      </c>
      <c r="F2892" s="31" t="str">
        <f>Nonpt_src_summary!H2892</f>
        <v>Nonpoint Compressor Engines</v>
      </c>
      <c r="G2892" s="160">
        <f>Nonpt_src_summary!I2892</f>
        <v>0</v>
      </c>
      <c r="H2892" s="124">
        <f>Nonpt_src_summary!J2892</f>
        <v>0</v>
      </c>
      <c r="I2892" s="124">
        <f>Nonpt_src_summary!K2892</f>
        <v>0</v>
      </c>
      <c r="J2892" s="124">
        <f>Nonpt_src_summary!L2892</f>
        <v>0</v>
      </c>
      <c r="K2892" s="125">
        <f>Nonpt_src_summary!M2892</f>
        <v>0</v>
      </c>
    </row>
    <row r="2893" spans="1:11">
      <c r="A2893" s="31" t="s">
        <v>151</v>
      </c>
      <c r="B2893" s="31" t="str">
        <f>Nonpt_src_summary!B2893</f>
        <v>Non-tribal</v>
      </c>
      <c r="C2893" s="31">
        <f>Nonpt_src_summary!E2893</f>
        <v>38</v>
      </c>
      <c r="D2893" s="31" t="str">
        <f>Nonpt_src_summary!F2893</f>
        <v>38009</v>
      </c>
      <c r="E2893" s="31" t="str">
        <f>Nonpt_src_summary!G2893</f>
        <v>2310023102</v>
      </c>
      <c r="F2893" s="31" t="str">
        <f>Nonpt_src_summary!H2893</f>
        <v>Nonpoint Compressor Engines</v>
      </c>
      <c r="G2893" s="160">
        <f>Nonpt_src_summary!I2893</f>
        <v>0</v>
      </c>
      <c r="H2893" s="124">
        <f>Nonpt_src_summary!J2893</f>
        <v>0</v>
      </c>
      <c r="I2893" s="124">
        <f>Nonpt_src_summary!K2893</f>
        <v>0</v>
      </c>
      <c r="J2893" s="124">
        <f>Nonpt_src_summary!L2893</f>
        <v>0</v>
      </c>
      <c r="K2893" s="125">
        <f>Nonpt_src_summary!M2893</f>
        <v>0</v>
      </c>
    </row>
    <row r="2894" spans="1:11">
      <c r="A2894" s="31" t="s">
        <v>151</v>
      </c>
      <c r="B2894" s="31" t="str">
        <f>Nonpt_src_summary!B2894</f>
        <v>Non-tribal</v>
      </c>
      <c r="C2894" s="31">
        <f>Nonpt_src_summary!E2894</f>
        <v>38</v>
      </c>
      <c r="D2894" s="31" t="str">
        <f>Nonpt_src_summary!F2894</f>
        <v>38009</v>
      </c>
      <c r="E2894" s="31" t="str">
        <f>Nonpt_src_summary!G2894</f>
        <v>2310023202</v>
      </c>
      <c r="F2894" s="31" t="str">
        <f>Nonpt_src_summary!H2894</f>
        <v>Nonpoint Compressor Engines</v>
      </c>
      <c r="G2894" s="160">
        <f>Nonpt_src_summary!I2894</f>
        <v>0</v>
      </c>
      <c r="H2894" s="124">
        <f>Nonpt_src_summary!J2894</f>
        <v>0</v>
      </c>
      <c r="I2894" s="124">
        <f>Nonpt_src_summary!K2894</f>
        <v>0</v>
      </c>
      <c r="J2894" s="124">
        <f>Nonpt_src_summary!L2894</f>
        <v>0</v>
      </c>
      <c r="K2894" s="125">
        <f>Nonpt_src_summary!M2894</f>
        <v>0</v>
      </c>
    </row>
    <row r="2895" spans="1:11">
      <c r="A2895" s="31" t="s">
        <v>151</v>
      </c>
      <c r="B2895" s="31" t="str">
        <f>Nonpt_src_summary!B2895</f>
        <v>Non-tribal</v>
      </c>
      <c r="C2895" s="31">
        <f>Nonpt_src_summary!E2895</f>
        <v>38</v>
      </c>
      <c r="D2895" s="31" t="str">
        <f>Nonpt_src_summary!F2895</f>
        <v>38009</v>
      </c>
      <c r="E2895" s="31" t="str">
        <f>Nonpt_src_summary!G2895</f>
        <v>2310023302</v>
      </c>
      <c r="F2895" s="31" t="str">
        <f>Nonpt_src_summary!H2895</f>
        <v>Nonpoint Compressor Engines</v>
      </c>
      <c r="G2895" s="160">
        <f>Nonpt_src_summary!I2895</f>
        <v>0</v>
      </c>
      <c r="H2895" s="124">
        <f>Nonpt_src_summary!J2895</f>
        <v>0</v>
      </c>
      <c r="I2895" s="124">
        <f>Nonpt_src_summary!K2895</f>
        <v>0</v>
      </c>
      <c r="J2895" s="124">
        <f>Nonpt_src_summary!L2895</f>
        <v>0</v>
      </c>
      <c r="K2895" s="125">
        <f>Nonpt_src_summary!M2895</f>
        <v>0</v>
      </c>
    </row>
    <row r="2896" spans="1:11">
      <c r="A2896" s="31" t="s">
        <v>151</v>
      </c>
      <c r="B2896" s="31" t="str">
        <f>Nonpt_src_summary!B2896</f>
        <v>Non-tribal</v>
      </c>
      <c r="C2896" s="31">
        <f>Nonpt_src_summary!E2896</f>
        <v>38</v>
      </c>
      <c r="D2896" s="31" t="str">
        <f>Nonpt_src_summary!F2896</f>
        <v>38011</v>
      </c>
      <c r="E2896" s="31" t="str">
        <f>Nonpt_src_summary!G2896</f>
        <v>2310021102</v>
      </c>
      <c r="F2896" s="31" t="str">
        <f>Nonpt_src_summary!H2896</f>
        <v>Nonpoint Compressor Engines</v>
      </c>
      <c r="G2896" s="160">
        <f>Nonpt_src_summary!I2896</f>
        <v>0</v>
      </c>
      <c r="H2896" s="124">
        <f>Nonpt_src_summary!J2896</f>
        <v>0</v>
      </c>
      <c r="I2896" s="124">
        <f>Nonpt_src_summary!K2896</f>
        <v>0</v>
      </c>
      <c r="J2896" s="124">
        <f>Nonpt_src_summary!L2896</f>
        <v>0</v>
      </c>
      <c r="K2896" s="125">
        <f>Nonpt_src_summary!M2896</f>
        <v>0</v>
      </c>
    </row>
    <row r="2897" spans="1:11">
      <c r="A2897" s="31" t="s">
        <v>151</v>
      </c>
      <c r="B2897" s="31" t="str">
        <f>Nonpt_src_summary!B2897</f>
        <v>Non-tribal</v>
      </c>
      <c r="C2897" s="31">
        <f>Nonpt_src_summary!E2897</f>
        <v>38</v>
      </c>
      <c r="D2897" s="31" t="str">
        <f>Nonpt_src_summary!F2897</f>
        <v>38011</v>
      </c>
      <c r="E2897" s="31" t="str">
        <f>Nonpt_src_summary!G2897</f>
        <v>2310021202</v>
      </c>
      <c r="F2897" s="31" t="str">
        <f>Nonpt_src_summary!H2897</f>
        <v>Nonpoint Compressor Engines</v>
      </c>
      <c r="G2897" s="160">
        <f>Nonpt_src_summary!I2897</f>
        <v>4.0392999999999999</v>
      </c>
      <c r="H2897" s="124">
        <f>Nonpt_src_summary!J2897</f>
        <v>0.56247499999999995</v>
      </c>
      <c r="I2897" s="124">
        <f>Nonpt_src_summary!K2897</f>
        <v>2.6563099999999999</v>
      </c>
      <c r="J2897" s="124">
        <f>Nonpt_src_summary!L2897</f>
        <v>2.8041400000000001E-3</v>
      </c>
      <c r="K2897" s="125">
        <f>Nonpt_src_summary!M2897</f>
        <v>4.7627999999999997E-2</v>
      </c>
    </row>
    <row r="2898" spans="1:11">
      <c r="A2898" s="31" t="s">
        <v>151</v>
      </c>
      <c r="B2898" s="31" t="str">
        <f>Nonpt_src_summary!B2898</f>
        <v>Non-tribal</v>
      </c>
      <c r="C2898" s="31">
        <f>Nonpt_src_summary!E2898</f>
        <v>38</v>
      </c>
      <c r="D2898" s="31" t="str">
        <f>Nonpt_src_summary!F2898</f>
        <v>38011</v>
      </c>
      <c r="E2898" s="31" t="str">
        <f>Nonpt_src_summary!G2898</f>
        <v>2310021302</v>
      </c>
      <c r="F2898" s="31" t="str">
        <f>Nonpt_src_summary!H2898</f>
        <v>Nonpoint Compressor Engines</v>
      </c>
      <c r="G2898" s="160">
        <f>Nonpt_src_summary!I2898</f>
        <v>0.46271499999999999</v>
      </c>
      <c r="H2898" s="124">
        <f>Nonpt_src_summary!J2898</f>
        <v>6.0336399999999998E-3</v>
      </c>
      <c r="I2898" s="124">
        <f>Nonpt_src_summary!K2898</f>
        <v>0.715476</v>
      </c>
      <c r="J2898" s="124">
        <f>Nonpt_src_summary!L2898</f>
        <v>1.19857E-4</v>
      </c>
      <c r="K2898" s="125">
        <f>Nonpt_src_summary!M2898</f>
        <v>3.9565199999999998E-3</v>
      </c>
    </row>
    <row r="2899" spans="1:11">
      <c r="A2899" s="31" t="s">
        <v>151</v>
      </c>
      <c r="B2899" s="31" t="str">
        <f>Nonpt_src_summary!B2899</f>
        <v>Non-tribal</v>
      </c>
      <c r="C2899" s="31">
        <f>Nonpt_src_summary!E2899</f>
        <v>38</v>
      </c>
      <c r="D2899" s="31" t="str">
        <f>Nonpt_src_summary!F2899</f>
        <v>38011</v>
      </c>
      <c r="E2899" s="31" t="str">
        <f>Nonpt_src_summary!G2899</f>
        <v>2310023102</v>
      </c>
      <c r="F2899" s="31" t="str">
        <f>Nonpt_src_summary!H2899</f>
        <v>Nonpoint Compressor Engines</v>
      </c>
      <c r="G2899" s="160">
        <f>Nonpt_src_summary!I2899</f>
        <v>0</v>
      </c>
      <c r="H2899" s="124">
        <f>Nonpt_src_summary!J2899</f>
        <v>0</v>
      </c>
      <c r="I2899" s="124">
        <f>Nonpt_src_summary!K2899</f>
        <v>0</v>
      </c>
      <c r="J2899" s="124">
        <f>Nonpt_src_summary!L2899</f>
        <v>0</v>
      </c>
      <c r="K2899" s="125">
        <f>Nonpt_src_summary!M2899</f>
        <v>0</v>
      </c>
    </row>
    <row r="2900" spans="1:11">
      <c r="A2900" s="31" t="s">
        <v>151</v>
      </c>
      <c r="B2900" s="31" t="str">
        <f>Nonpt_src_summary!B2900</f>
        <v>Non-tribal</v>
      </c>
      <c r="C2900" s="31">
        <f>Nonpt_src_summary!E2900</f>
        <v>38</v>
      </c>
      <c r="D2900" s="31" t="str">
        <f>Nonpt_src_summary!F2900</f>
        <v>38011</v>
      </c>
      <c r="E2900" s="31" t="str">
        <f>Nonpt_src_summary!G2900</f>
        <v>2310023202</v>
      </c>
      <c r="F2900" s="31" t="str">
        <f>Nonpt_src_summary!H2900</f>
        <v>Nonpoint Compressor Engines</v>
      </c>
      <c r="G2900" s="160">
        <f>Nonpt_src_summary!I2900</f>
        <v>0</v>
      </c>
      <c r="H2900" s="124">
        <f>Nonpt_src_summary!J2900</f>
        <v>0</v>
      </c>
      <c r="I2900" s="124">
        <f>Nonpt_src_summary!K2900</f>
        <v>0</v>
      </c>
      <c r="J2900" s="124">
        <f>Nonpt_src_summary!L2900</f>
        <v>0</v>
      </c>
      <c r="K2900" s="125">
        <f>Nonpt_src_summary!M2900</f>
        <v>0</v>
      </c>
    </row>
    <row r="2901" spans="1:11">
      <c r="A2901" s="31" t="s">
        <v>151</v>
      </c>
      <c r="B2901" s="31" t="str">
        <f>Nonpt_src_summary!B2901</f>
        <v>Non-tribal</v>
      </c>
      <c r="C2901" s="31">
        <f>Nonpt_src_summary!E2901</f>
        <v>38</v>
      </c>
      <c r="D2901" s="31" t="str">
        <f>Nonpt_src_summary!F2901</f>
        <v>38011</v>
      </c>
      <c r="E2901" s="31" t="str">
        <f>Nonpt_src_summary!G2901</f>
        <v>2310023302</v>
      </c>
      <c r="F2901" s="31" t="str">
        <f>Nonpt_src_summary!H2901</f>
        <v>Nonpoint Compressor Engines</v>
      </c>
      <c r="G2901" s="160">
        <f>Nonpt_src_summary!I2901</f>
        <v>0</v>
      </c>
      <c r="H2901" s="124">
        <f>Nonpt_src_summary!J2901</f>
        <v>0</v>
      </c>
      <c r="I2901" s="124">
        <f>Nonpt_src_summary!K2901</f>
        <v>0</v>
      </c>
      <c r="J2901" s="124">
        <f>Nonpt_src_summary!L2901</f>
        <v>0</v>
      </c>
      <c r="K2901" s="125">
        <f>Nonpt_src_summary!M2901</f>
        <v>0</v>
      </c>
    </row>
    <row r="2902" spans="1:11">
      <c r="A2902" s="31" t="s">
        <v>151</v>
      </c>
      <c r="B2902" s="31" t="str">
        <f>Nonpt_src_summary!B2902</f>
        <v>Non-tribal</v>
      </c>
      <c r="C2902" s="31">
        <f>Nonpt_src_summary!E2902</f>
        <v>38</v>
      </c>
      <c r="D2902" s="31" t="str">
        <f>Nonpt_src_summary!F2902</f>
        <v>38013</v>
      </c>
      <c r="E2902" s="31" t="str">
        <f>Nonpt_src_summary!G2902</f>
        <v>2310021102</v>
      </c>
      <c r="F2902" s="31" t="str">
        <f>Nonpt_src_summary!H2902</f>
        <v>Nonpoint Compressor Engines</v>
      </c>
      <c r="G2902" s="160">
        <f>Nonpt_src_summary!I2902</f>
        <v>0</v>
      </c>
      <c r="H2902" s="124">
        <f>Nonpt_src_summary!J2902</f>
        <v>0</v>
      </c>
      <c r="I2902" s="124">
        <f>Nonpt_src_summary!K2902</f>
        <v>0</v>
      </c>
      <c r="J2902" s="124">
        <f>Nonpt_src_summary!L2902</f>
        <v>0</v>
      </c>
      <c r="K2902" s="125">
        <f>Nonpt_src_summary!M2902</f>
        <v>0</v>
      </c>
    </row>
    <row r="2903" spans="1:11">
      <c r="A2903" s="31" t="s">
        <v>151</v>
      </c>
      <c r="B2903" s="31" t="str">
        <f>Nonpt_src_summary!B2903</f>
        <v>Non-tribal</v>
      </c>
      <c r="C2903" s="31">
        <f>Nonpt_src_summary!E2903</f>
        <v>38</v>
      </c>
      <c r="D2903" s="31" t="str">
        <f>Nonpt_src_summary!F2903</f>
        <v>38013</v>
      </c>
      <c r="E2903" s="31" t="str">
        <f>Nonpt_src_summary!G2903</f>
        <v>2310021202</v>
      </c>
      <c r="F2903" s="31" t="str">
        <f>Nonpt_src_summary!H2903</f>
        <v>Nonpoint Compressor Engines</v>
      </c>
      <c r="G2903" s="160">
        <f>Nonpt_src_summary!I2903</f>
        <v>7.7678899999999995E-2</v>
      </c>
      <c r="H2903" s="124">
        <f>Nonpt_src_summary!J2903</f>
        <v>1.08168E-2</v>
      </c>
      <c r="I2903" s="124">
        <f>Nonpt_src_summary!K2903</f>
        <v>5.1082799999999998E-2</v>
      </c>
      <c r="J2903" s="124">
        <f>Nonpt_src_summary!L2903</f>
        <v>5.3925799999999998E-5</v>
      </c>
      <c r="K2903" s="125">
        <f>Nonpt_src_summary!M2903</f>
        <v>9.1592300000000002E-4</v>
      </c>
    </row>
    <row r="2904" spans="1:11">
      <c r="A2904" s="31" t="s">
        <v>151</v>
      </c>
      <c r="B2904" s="31" t="str">
        <f>Nonpt_src_summary!B2904</f>
        <v>Non-tribal</v>
      </c>
      <c r="C2904" s="31">
        <f>Nonpt_src_summary!E2904</f>
        <v>38</v>
      </c>
      <c r="D2904" s="31" t="str">
        <f>Nonpt_src_summary!F2904</f>
        <v>38013</v>
      </c>
      <c r="E2904" s="31" t="str">
        <f>Nonpt_src_summary!G2904</f>
        <v>2310021302</v>
      </c>
      <c r="F2904" s="31" t="str">
        <f>Nonpt_src_summary!H2904</f>
        <v>Nonpoint Compressor Engines</v>
      </c>
      <c r="G2904" s="160">
        <f>Nonpt_src_summary!I2904</f>
        <v>8.8983599999999993E-3</v>
      </c>
      <c r="H2904" s="124">
        <f>Nonpt_src_summary!J2904</f>
        <v>1.16032E-4</v>
      </c>
      <c r="I2904" s="124">
        <f>Nonpt_src_summary!K2904</f>
        <v>1.3759199999999999E-2</v>
      </c>
      <c r="J2904" s="124">
        <f>Nonpt_src_summary!L2904</f>
        <v>2.3049499999999998E-6</v>
      </c>
      <c r="K2904" s="125">
        <f>Nonpt_src_summary!M2904</f>
        <v>7.6086899999999998E-5</v>
      </c>
    </row>
    <row r="2905" spans="1:11">
      <c r="A2905" s="31" t="s">
        <v>151</v>
      </c>
      <c r="B2905" s="31" t="str">
        <f>Nonpt_src_summary!B2905</f>
        <v>Non-tribal</v>
      </c>
      <c r="C2905" s="31">
        <f>Nonpt_src_summary!E2905</f>
        <v>38</v>
      </c>
      <c r="D2905" s="31" t="str">
        <f>Nonpt_src_summary!F2905</f>
        <v>38013</v>
      </c>
      <c r="E2905" s="31" t="str">
        <f>Nonpt_src_summary!G2905</f>
        <v>2310023102</v>
      </c>
      <c r="F2905" s="31" t="str">
        <f>Nonpt_src_summary!H2905</f>
        <v>Nonpoint Compressor Engines</v>
      </c>
      <c r="G2905" s="160">
        <f>Nonpt_src_summary!I2905</f>
        <v>0</v>
      </c>
      <c r="H2905" s="124">
        <f>Nonpt_src_summary!J2905</f>
        <v>0</v>
      </c>
      <c r="I2905" s="124">
        <f>Nonpt_src_summary!K2905</f>
        <v>0</v>
      </c>
      <c r="J2905" s="124">
        <f>Nonpt_src_summary!L2905</f>
        <v>0</v>
      </c>
      <c r="K2905" s="125">
        <f>Nonpt_src_summary!M2905</f>
        <v>0</v>
      </c>
    </row>
    <row r="2906" spans="1:11">
      <c r="A2906" s="31" t="s">
        <v>151</v>
      </c>
      <c r="B2906" s="31" t="str">
        <f>Nonpt_src_summary!B2906</f>
        <v>Non-tribal</v>
      </c>
      <c r="C2906" s="31">
        <f>Nonpt_src_summary!E2906</f>
        <v>38</v>
      </c>
      <c r="D2906" s="31" t="str">
        <f>Nonpt_src_summary!F2906</f>
        <v>38013</v>
      </c>
      <c r="E2906" s="31" t="str">
        <f>Nonpt_src_summary!G2906</f>
        <v>2310023202</v>
      </c>
      <c r="F2906" s="31" t="str">
        <f>Nonpt_src_summary!H2906</f>
        <v>Nonpoint Compressor Engines</v>
      </c>
      <c r="G2906" s="160">
        <f>Nonpt_src_summary!I2906</f>
        <v>0</v>
      </c>
      <c r="H2906" s="124">
        <f>Nonpt_src_summary!J2906</f>
        <v>0</v>
      </c>
      <c r="I2906" s="124">
        <f>Nonpt_src_summary!K2906</f>
        <v>0</v>
      </c>
      <c r="J2906" s="124">
        <f>Nonpt_src_summary!L2906</f>
        <v>0</v>
      </c>
      <c r="K2906" s="125">
        <f>Nonpt_src_summary!M2906</f>
        <v>0</v>
      </c>
    </row>
    <row r="2907" spans="1:11">
      <c r="A2907" s="31" t="s">
        <v>151</v>
      </c>
      <c r="B2907" s="31" t="str">
        <f>Nonpt_src_summary!B2907</f>
        <v>Non-tribal</v>
      </c>
      <c r="C2907" s="31">
        <f>Nonpt_src_summary!E2907</f>
        <v>38</v>
      </c>
      <c r="D2907" s="31" t="str">
        <f>Nonpt_src_summary!F2907</f>
        <v>38013</v>
      </c>
      <c r="E2907" s="31" t="str">
        <f>Nonpt_src_summary!G2907</f>
        <v>2310023302</v>
      </c>
      <c r="F2907" s="31" t="str">
        <f>Nonpt_src_summary!H2907</f>
        <v>Nonpoint Compressor Engines</v>
      </c>
      <c r="G2907" s="160">
        <f>Nonpt_src_summary!I2907</f>
        <v>0</v>
      </c>
      <c r="H2907" s="124">
        <f>Nonpt_src_summary!J2907</f>
        <v>0</v>
      </c>
      <c r="I2907" s="124">
        <f>Nonpt_src_summary!K2907</f>
        <v>0</v>
      </c>
      <c r="J2907" s="124">
        <f>Nonpt_src_summary!L2907</f>
        <v>0</v>
      </c>
      <c r="K2907" s="125">
        <f>Nonpt_src_summary!M2907</f>
        <v>0</v>
      </c>
    </row>
    <row r="2908" spans="1:11">
      <c r="A2908" s="31" t="s">
        <v>151</v>
      </c>
      <c r="B2908" s="31" t="str">
        <f>Nonpt_src_summary!B2908</f>
        <v>Non-tribal</v>
      </c>
      <c r="C2908" s="31">
        <f>Nonpt_src_summary!E2908</f>
        <v>30</v>
      </c>
      <c r="D2908" s="31" t="str">
        <f>Nonpt_src_summary!F2908</f>
        <v>30019</v>
      </c>
      <c r="E2908" s="31" t="str">
        <f>Nonpt_src_summary!G2908</f>
        <v>2310021102</v>
      </c>
      <c r="F2908" s="31" t="str">
        <f>Nonpt_src_summary!H2908</f>
        <v>Nonpoint Compressor Engines</v>
      </c>
      <c r="G2908" s="160">
        <f>Nonpt_src_summary!I2908</f>
        <v>0</v>
      </c>
      <c r="H2908" s="124">
        <f>Nonpt_src_summary!J2908</f>
        <v>0</v>
      </c>
      <c r="I2908" s="124">
        <f>Nonpt_src_summary!K2908</f>
        <v>0</v>
      </c>
      <c r="J2908" s="124">
        <f>Nonpt_src_summary!L2908</f>
        <v>0</v>
      </c>
      <c r="K2908" s="125">
        <f>Nonpt_src_summary!M2908</f>
        <v>0</v>
      </c>
    </row>
    <row r="2909" spans="1:11">
      <c r="A2909" s="31" t="s">
        <v>151</v>
      </c>
      <c r="B2909" s="31" t="str">
        <f>Nonpt_src_summary!B2909</f>
        <v>Non-tribal</v>
      </c>
      <c r="C2909" s="31">
        <f>Nonpt_src_summary!E2909</f>
        <v>30</v>
      </c>
      <c r="D2909" s="31" t="str">
        <f>Nonpt_src_summary!F2909</f>
        <v>30019</v>
      </c>
      <c r="E2909" s="31" t="str">
        <f>Nonpt_src_summary!G2909</f>
        <v>2310021202</v>
      </c>
      <c r="F2909" s="31" t="str">
        <f>Nonpt_src_summary!H2909</f>
        <v>Nonpoint Compressor Engines</v>
      </c>
      <c r="G2909" s="160">
        <f>Nonpt_src_summary!I2909</f>
        <v>0</v>
      </c>
      <c r="H2909" s="124">
        <f>Nonpt_src_summary!J2909</f>
        <v>0</v>
      </c>
      <c r="I2909" s="124">
        <f>Nonpt_src_summary!K2909</f>
        <v>0</v>
      </c>
      <c r="J2909" s="124">
        <f>Nonpt_src_summary!L2909</f>
        <v>0</v>
      </c>
      <c r="K2909" s="125">
        <f>Nonpt_src_summary!M2909</f>
        <v>0</v>
      </c>
    </row>
    <row r="2910" spans="1:11">
      <c r="A2910" s="31" t="s">
        <v>151</v>
      </c>
      <c r="B2910" s="31" t="str">
        <f>Nonpt_src_summary!B2910</f>
        <v>Non-tribal</v>
      </c>
      <c r="C2910" s="31">
        <f>Nonpt_src_summary!E2910</f>
        <v>30</v>
      </c>
      <c r="D2910" s="31" t="str">
        <f>Nonpt_src_summary!F2910</f>
        <v>30019</v>
      </c>
      <c r="E2910" s="31" t="str">
        <f>Nonpt_src_summary!G2910</f>
        <v>2310021302</v>
      </c>
      <c r="F2910" s="31" t="str">
        <f>Nonpt_src_summary!H2910</f>
        <v>Nonpoint Compressor Engines</v>
      </c>
      <c r="G2910" s="160">
        <f>Nonpt_src_summary!I2910</f>
        <v>0</v>
      </c>
      <c r="H2910" s="124">
        <f>Nonpt_src_summary!J2910</f>
        <v>0</v>
      </c>
      <c r="I2910" s="124">
        <f>Nonpt_src_summary!K2910</f>
        <v>0</v>
      </c>
      <c r="J2910" s="124">
        <f>Nonpt_src_summary!L2910</f>
        <v>0</v>
      </c>
      <c r="K2910" s="125">
        <f>Nonpt_src_summary!M2910</f>
        <v>0</v>
      </c>
    </row>
    <row r="2911" spans="1:11">
      <c r="A2911" s="31" t="s">
        <v>151</v>
      </c>
      <c r="B2911" s="31" t="str">
        <f>Nonpt_src_summary!B2911</f>
        <v>Non-tribal</v>
      </c>
      <c r="C2911" s="31">
        <f>Nonpt_src_summary!E2911</f>
        <v>30</v>
      </c>
      <c r="D2911" s="31" t="str">
        <f>Nonpt_src_summary!F2911</f>
        <v>30019</v>
      </c>
      <c r="E2911" s="31" t="str">
        <f>Nonpt_src_summary!G2911</f>
        <v>2310023102</v>
      </c>
      <c r="F2911" s="31" t="str">
        <f>Nonpt_src_summary!H2911</f>
        <v>Nonpoint Compressor Engines</v>
      </c>
      <c r="G2911" s="160">
        <f>Nonpt_src_summary!I2911</f>
        <v>0</v>
      </c>
      <c r="H2911" s="124">
        <f>Nonpt_src_summary!J2911</f>
        <v>0</v>
      </c>
      <c r="I2911" s="124">
        <f>Nonpt_src_summary!K2911</f>
        <v>0</v>
      </c>
      <c r="J2911" s="124">
        <f>Nonpt_src_summary!L2911</f>
        <v>0</v>
      </c>
      <c r="K2911" s="125">
        <f>Nonpt_src_summary!M2911</f>
        <v>0</v>
      </c>
    </row>
    <row r="2912" spans="1:11">
      <c r="A2912" s="31" t="s">
        <v>151</v>
      </c>
      <c r="B2912" s="31" t="str">
        <f>Nonpt_src_summary!B2912</f>
        <v>Non-tribal</v>
      </c>
      <c r="C2912" s="31">
        <f>Nonpt_src_summary!E2912</f>
        <v>30</v>
      </c>
      <c r="D2912" s="31" t="str">
        <f>Nonpt_src_summary!F2912</f>
        <v>30019</v>
      </c>
      <c r="E2912" s="31" t="str">
        <f>Nonpt_src_summary!G2912</f>
        <v>2310023202</v>
      </c>
      <c r="F2912" s="31" t="str">
        <f>Nonpt_src_summary!H2912</f>
        <v>Nonpoint Compressor Engines</v>
      </c>
      <c r="G2912" s="160">
        <f>Nonpt_src_summary!I2912</f>
        <v>0</v>
      </c>
      <c r="H2912" s="124">
        <f>Nonpt_src_summary!J2912</f>
        <v>0</v>
      </c>
      <c r="I2912" s="124">
        <f>Nonpt_src_summary!K2912</f>
        <v>0</v>
      </c>
      <c r="J2912" s="124">
        <f>Nonpt_src_summary!L2912</f>
        <v>0</v>
      </c>
      <c r="K2912" s="125">
        <f>Nonpt_src_summary!M2912</f>
        <v>0</v>
      </c>
    </row>
    <row r="2913" spans="1:11">
      <c r="A2913" s="31" t="s">
        <v>151</v>
      </c>
      <c r="B2913" s="31" t="str">
        <f>Nonpt_src_summary!B2913</f>
        <v>Non-tribal</v>
      </c>
      <c r="C2913" s="31">
        <f>Nonpt_src_summary!E2913</f>
        <v>30</v>
      </c>
      <c r="D2913" s="31" t="str">
        <f>Nonpt_src_summary!F2913</f>
        <v>30019</v>
      </c>
      <c r="E2913" s="31" t="str">
        <f>Nonpt_src_summary!G2913</f>
        <v>2310023302</v>
      </c>
      <c r="F2913" s="31" t="str">
        <f>Nonpt_src_summary!H2913</f>
        <v>Nonpoint Compressor Engines</v>
      </c>
      <c r="G2913" s="160">
        <f>Nonpt_src_summary!I2913</f>
        <v>0</v>
      </c>
      <c r="H2913" s="124">
        <f>Nonpt_src_summary!J2913</f>
        <v>0</v>
      </c>
      <c r="I2913" s="124">
        <f>Nonpt_src_summary!K2913</f>
        <v>0</v>
      </c>
      <c r="J2913" s="124">
        <f>Nonpt_src_summary!L2913</f>
        <v>0</v>
      </c>
      <c r="K2913" s="125">
        <f>Nonpt_src_summary!M2913</f>
        <v>0</v>
      </c>
    </row>
    <row r="2914" spans="1:11">
      <c r="A2914" s="31" t="s">
        <v>151</v>
      </c>
      <c r="B2914" s="31" t="str">
        <f>Nonpt_src_summary!B2914</f>
        <v>Non-tribal</v>
      </c>
      <c r="C2914" s="31">
        <f>Nonpt_src_summary!E2914</f>
        <v>30</v>
      </c>
      <c r="D2914" s="31" t="str">
        <f>Nonpt_src_summary!F2914</f>
        <v>30021</v>
      </c>
      <c r="E2914" s="31" t="str">
        <f>Nonpt_src_summary!G2914</f>
        <v>2310021102</v>
      </c>
      <c r="F2914" s="31" t="str">
        <f>Nonpt_src_summary!H2914</f>
        <v>Nonpoint Compressor Engines</v>
      </c>
      <c r="G2914" s="160">
        <f>Nonpt_src_summary!I2914</f>
        <v>0</v>
      </c>
      <c r="H2914" s="124">
        <f>Nonpt_src_summary!J2914</f>
        <v>0</v>
      </c>
      <c r="I2914" s="124">
        <f>Nonpt_src_summary!K2914</f>
        <v>0</v>
      </c>
      <c r="J2914" s="124">
        <f>Nonpt_src_summary!L2914</f>
        <v>0</v>
      </c>
      <c r="K2914" s="125">
        <f>Nonpt_src_summary!M2914</f>
        <v>0</v>
      </c>
    </row>
    <row r="2915" spans="1:11">
      <c r="A2915" s="31" t="s">
        <v>151</v>
      </c>
      <c r="B2915" s="31" t="str">
        <f>Nonpt_src_summary!B2915</f>
        <v>Non-tribal</v>
      </c>
      <c r="C2915" s="31">
        <f>Nonpt_src_summary!E2915</f>
        <v>30</v>
      </c>
      <c r="D2915" s="31" t="str">
        <f>Nonpt_src_summary!F2915</f>
        <v>30021</v>
      </c>
      <c r="E2915" s="31" t="str">
        <f>Nonpt_src_summary!G2915</f>
        <v>2310021202</v>
      </c>
      <c r="F2915" s="31" t="str">
        <f>Nonpt_src_summary!H2915</f>
        <v>Nonpoint Compressor Engines</v>
      </c>
      <c r="G2915" s="160">
        <f>Nonpt_src_summary!I2915</f>
        <v>0</v>
      </c>
      <c r="H2915" s="124">
        <f>Nonpt_src_summary!J2915</f>
        <v>0</v>
      </c>
      <c r="I2915" s="124">
        <f>Nonpt_src_summary!K2915</f>
        <v>0</v>
      </c>
      <c r="J2915" s="124">
        <f>Nonpt_src_summary!L2915</f>
        <v>0</v>
      </c>
      <c r="K2915" s="125">
        <f>Nonpt_src_summary!M2915</f>
        <v>0</v>
      </c>
    </row>
    <row r="2916" spans="1:11">
      <c r="A2916" s="31" t="s">
        <v>151</v>
      </c>
      <c r="B2916" s="31" t="str">
        <f>Nonpt_src_summary!B2916</f>
        <v>Non-tribal</v>
      </c>
      <c r="C2916" s="31">
        <f>Nonpt_src_summary!E2916</f>
        <v>30</v>
      </c>
      <c r="D2916" s="31" t="str">
        <f>Nonpt_src_summary!F2916</f>
        <v>30021</v>
      </c>
      <c r="E2916" s="31" t="str">
        <f>Nonpt_src_summary!G2916</f>
        <v>2310021302</v>
      </c>
      <c r="F2916" s="31" t="str">
        <f>Nonpt_src_summary!H2916</f>
        <v>Nonpoint Compressor Engines</v>
      </c>
      <c r="G2916" s="160">
        <f>Nonpt_src_summary!I2916</f>
        <v>0</v>
      </c>
      <c r="H2916" s="124">
        <f>Nonpt_src_summary!J2916</f>
        <v>0</v>
      </c>
      <c r="I2916" s="124">
        <f>Nonpt_src_summary!K2916</f>
        <v>0</v>
      </c>
      <c r="J2916" s="124">
        <f>Nonpt_src_summary!L2916</f>
        <v>0</v>
      </c>
      <c r="K2916" s="125">
        <f>Nonpt_src_summary!M2916</f>
        <v>0</v>
      </c>
    </row>
    <row r="2917" spans="1:11">
      <c r="A2917" s="31" t="s">
        <v>151</v>
      </c>
      <c r="B2917" s="31" t="str">
        <f>Nonpt_src_summary!B2917</f>
        <v>Non-tribal</v>
      </c>
      <c r="C2917" s="31">
        <f>Nonpt_src_summary!E2917</f>
        <v>30</v>
      </c>
      <c r="D2917" s="31" t="str">
        <f>Nonpt_src_summary!F2917</f>
        <v>30021</v>
      </c>
      <c r="E2917" s="31" t="str">
        <f>Nonpt_src_summary!G2917</f>
        <v>2310023102</v>
      </c>
      <c r="F2917" s="31" t="str">
        <f>Nonpt_src_summary!H2917</f>
        <v>Nonpoint Compressor Engines</v>
      </c>
      <c r="G2917" s="160">
        <f>Nonpt_src_summary!I2917</f>
        <v>0</v>
      </c>
      <c r="H2917" s="124">
        <f>Nonpt_src_summary!J2917</f>
        <v>0</v>
      </c>
      <c r="I2917" s="124">
        <f>Nonpt_src_summary!K2917</f>
        <v>0</v>
      </c>
      <c r="J2917" s="124">
        <f>Nonpt_src_summary!L2917</f>
        <v>0</v>
      </c>
      <c r="K2917" s="125">
        <f>Nonpt_src_summary!M2917</f>
        <v>0</v>
      </c>
    </row>
    <row r="2918" spans="1:11">
      <c r="A2918" s="31" t="s">
        <v>151</v>
      </c>
      <c r="B2918" s="31" t="str">
        <f>Nonpt_src_summary!B2918</f>
        <v>Non-tribal</v>
      </c>
      <c r="C2918" s="31">
        <f>Nonpt_src_summary!E2918</f>
        <v>30</v>
      </c>
      <c r="D2918" s="31" t="str">
        <f>Nonpt_src_summary!F2918</f>
        <v>30021</v>
      </c>
      <c r="E2918" s="31" t="str">
        <f>Nonpt_src_summary!G2918</f>
        <v>2310023202</v>
      </c>
      <c r="F2918" s="31" t="str">
        <f>Nonpt_src_summary!H2918</f>
        <v>Nonpoint Compressor Engines</v>
      </c>
      <c r="G2918" s="160">
        <f>Nonpt_src_summary!I2918</f>
        <v>0</v>
      </c>
      <c r="H2918" s="124">
        <f>Nonpt_src_summary!J2918</f>
        <v>0</v>
      </c>
      <c r="I2918" s="124">
        <f>Nonpt_src_summary!K2918</f>
        <v>0</v>
      </c>
      <c r="J2918" s="124">
        <f>Nonpt_src_summary!L2918</f>
        <v>0</v>
      </c>
      <c r="K2918" s="125">
        <f>Nonpt_src_summary!M2918</f>
        <v>0</v>
      </c>
    </row>
    <row r="2919" spans="1:11">
      <c r="A2919" s="31" t="s">
        <v>151</v>
      </c>
      <c r="B2919" s="31" t="str">
        <f>Nonpt_src_summary!B2919</f>
        <v>Non-tribal</v>
      </c>
      <c r="C2919" s="31">
        <f>Nonpt_src_summary!E2919</f>
        <v>30</v>
      </c>
      <c r="D2919" s="31" t="str">
        <f>Nonpt_src_summary!F2919</f>
        <v>30021</v>
      </c>
      <c r="E2919" s="31" t="str">
        <f>Nonpt_src_summary!G2919</f>
        <v>2310023302</v>
      </c>
      <c r="F2919" s="31" t="str">
        <f>Nonpt_src_summary!H2919</f>
        <v>Nonpoint Compressor Engines</v>
      </c>
      <c r="G2919" s="160">
        <f>Nonpt_src_summary!I2919</f>
        <v>0</v>
      </c>
      <c r="H2919" s="124">
        <f>Nonpt_src_summary!J2919</f>
        <v>0</v>
      </c>
      <c r="I2919" s="124">
        <f>Nonpt_src_summary!K2919</f>
        <v>0</v>
      </c>
      <c r="J2919" s="124">
        <f>Nonpt_src_summary!L2919</f>
        <v>0</v>
      </c>
      <c r="K2919" s="125">
        <f>Nonpt_src_summary!M2919</f>
        <v>0</v>
      </c>
    </row>
    <row r="2920" spans="1:11">
      <c r="A2920" s="31" t="s">
        <v>151</v>
      </c>
      <c r="B2920" s="31" t="str">
        <f>Nonpt_src_summary!B2920</f>
        <v>Non-tribal</v>
      </c>
      <c r="C2920" s="31">
        <f>Nonpt_src_summary!E2920</f>
        <v>38</v>
      </c>
      <c r="D2920" s="31" t="str">
        <f>Nonpt_src_summary!F2920</f>
        <v>38023</v>
      </c>
      <c r="E2920" s="31" t="str">
        <f>Nonpt_src_summary!G2920</f>
        <v>2310021102</v>
      </c>
      <c r="F2920" s="31" t="str">
        <f>Nonpt_src_summary!H2920</f>
        <v>Nonpoint Compressor Engines</v>
      </c>
      <c r="G2920" s="160">
        <f>Nonpt_src_summary!I2920</f>
        <v>0</v>
      </c>
      <c r="H2920" s="124">
        <f>Nonpt_src_summary!J2920</f>
        <v>0</v>
      </c>
      <c r="I2920" s="124">
        <f>Nonpt_src_summary!K2920</f>
        <v>0</v>
      </c>
      <c r="J2920" s="124">
        <f>Nonpt_src_summary!L2920</f>
        <v>0</v>
      </c>
      <c r="K2920" s="125">
        <f>Nonpt_src_summary!M2920</f>
        <v>0</v>
      </c>
    </row>
    <row r="2921" spans="1:11">
      <c r="A2921" s="31" t="s">
        <v>151</v>
      </c>
      <c r="B2921" s="31" t="str">
        <f>Nonpt_src_summary!B2921</f>
        <v>Non-tribal</v>
      </c>
      <c r="C2921" s="31">
        <f>Nonpt_src_summary!E2921</f>
        <v>38</v>
      </c>
      <c r="D2921" s="31" t="str">
        <f>Nonpt_src_summary!F2921</f>
        <v>38023</v>
      </c>
      <c r="E2921" s="31" t="str">
        <f>Nonpt_src_summary!G2921</f>
        <v>2310021202</v>
      </c>
      <c r="F2921" s="31" t="str">
        <f>Nonpt_src_summary!H2921</f>
        <v>Nonpoint Compressor Engines</v>
      </c>
      <c r="G2921" s="160">
        <f>Nonpt_src_summary!I2921</f>
        <v>5.1785900000000003E-2</v>
      </c>
      <c r="H2921" s="124">
        <f>Nonpt_src_summary!J2921</f>
        <v>7.21122E-3</v>
      </c>
      <c r="I2921" s="124">
        <f>Nonpt_src_summary!K2921</f>
        <v>3.4055200000000001E-2</v>
      </c>
      <c r="J2921" s="124">
        <f>Nonpt_src_summary!L2921</f>
        <v>3.5950500000000001E-5</v>
      </c>
      <c r="K2921" s="125">
        <f>Nonpt_src_summary!M2921</f>
        <v>6.1061500000000001E-4</v>
      </c>
    </row>
    <row r="2922" spans="1:11">
      <c r="A2922" s="31" t="s">
        <v>151</v>
      </c>
      <c r="B2922" s="31" t="str">
        <f>Nonpt_src_summary!B2922</f>
        <v>Non-tribal</v>
      </c>
      <c r="C2922" s="31">
        <f>Nonpt_src_summary!E2922</f>
        <v>38</v>
      </c>
      <c r="D2922" s="31" t="str">
        <f>Nonpt_src_summary!F2922</f>
        <v>38023</v>
      </c>
      <c r="E2922" s="31" t="str">
        <f>Nonpt_src_summary!G2922</f>
        <v>2310021302</v>
      </c>
      <c r="F2922" s="31" t="str">
        <f>Nonpt_src_summary!H2922</f>
        <v>Nonpoint Compressor Engines</v>
      </c>
      <c r="G2922" s="160">
        <f>Nonpt_src_summary!I2922</f>
        <v>5.9322400000000001E-3</v>
      </c>
      <c r="H2922" s="124">
        <f>Nonpt_src_summary!J2922</f>
        <v>7.7354400000000006E-5</v>
      </c>
      <c r="I2922" s="124">
        <f>Nonpt_src_summary!K2922</f>
        <v>9.1727600000000003E-3</v>
      </c>
      <c r="J2922" s="124">
        <f>Nonpt_src_summary!L2922</f>
        <v>1.53663E-6</v>
      </c>
      <c r="K2922" s="125">
        <f>Nonpt_src_summary!M2922</f>
        <v>5.0724599999999999E-5</v>
      </c>
    </row>
    <row r="2923" spans="1:11">
      <c r="A2923" s="31" t="s">
        <v>151</v>
      </c>
      <c r="B2923" s="31" t="str">
        <f>Nonpt_src_summary!B2923</f>
        <v>Non-tribal</v>
      </c>
      <c r="C2923" s="31">
        <f>Nonpt_src_summary!E2923</f>
        <v>38</v>
      </c>
      <c r="D2923" s="31" t="str">
        <f>Nonpt_src_summary!F2923</f>
        <v>38023</v>
      </c>
      <c r="E2923" s="31" t="str">
        <f>Nonpt_src_summary!G2923</f>
        <v>2310023102</v>
      </c>
      <c r="F2923" s="31" t="str">
        <f>Nonpt_src_summary!H2923</f>
        <v>Nonpoint Compressor Engines</v>
      </c>
      <c r="G2923" s="160">
        <f>Nonpt_src_summary!I2923</f>
        <v>0</v>
      </c>
      <c r="H2923" s="124">
        <f>Nonpt_src_summary!J2923</f>
        <v>0</v>
      </c>
      <c r="I2923" s="124">
        <f>Nonpt_src_summary!K2923</f>
        <v>0</v>
      </c>
      <c r="J2923" s="124">
        <f>Nonpt_src_summary!L2923</f>
        <v>0</v>
      </c>
      <c r="K2923" s="125">
        <f>Nonpt_src_summary!M2923</f>
        <v>0</v>
      </c>
    </row>
    <row r="2924" spans="1:11">
      <c r="A2924" s="31" t="s">
        <v>151</v>
      </c>
      <c r="B2924" s="31" t="str">
        <f>Nonpt_src_summary!B2924</f>
        <v>Non-tribal</v>
      </c>
      <c r="C2924" s="31">
        <f>Nonpt_src_summary!E2924</f>
        <v>38</v>
      </c>
      <c r="D2924" s="31" t="str">
        <f>Nonpt_src_summary!F2924</f>
        <v>38023</v>
      </c>
      <c r="E2924" s="31" t="str">
        <f>Nonpt_src_summary!G2924</f>
        <v>2310023202</v>
      </c>
      <c r="F2924" s="31" t="str">
        <f>Nonpt_src_summary!H2924</f>
        <v>Nonpoint Compressor Engines</v>
      </c>
      <c r="G2924" s="160">
        <f>Nonpt_src_summary!I2924</f>
        <v>0</v>
      </c>
      <c r="H2924" s="124">
        <f>Nonpt_src_summary!J2924</f>
        <v>0</v>
      </c>
      <c r="I2924" s="124">
        <f>Nonpt_src_summary!K2924</f>
        <v>0</v>
      </c>
      <c r="J2924" s="124">
        <f>Nonpt_src_summary!L2924</f>
        <v>0</v>
      </c>
      <c r="K2924" s="125">
        <f>Nonpt_src_summary!M2924</f>
        <v>0</v>
      </c>
    </row>
    <row r="2925" spans="1:11">
      <c r="A2925" s="31" t="s">
        <v>151</v>
      </c>
      <c r="B2925" s="31" t="str">
        <f>Nonpt_src_summary!B2925</f>
        <v>Non-tribal</v>
      </c>
      <c r="C2925" s="31">
        <f>Nonpt_src_summary!E2925</f>
        <v>38</v>
      </c>
      <c r="D2925" s="31" t="str">
        <f>Nonpt_src_summary!F2925</f>
        <v>38023</v>
      </c>
      <c r="E2925" s="31" t="str">
        <f>Nonpt_src_summary!G2925</f>
        <v>2310023302</v>
      </c>
      <c r="F2925" s="31" t="str">
        <f>Nonpt_src_summary!H2925</f>
        <v>Nonpoint Compressor Engines</v>
      </c>
      <c r="G2925" s="160">
        <f>Nonpt_src_summary!I2925</f>
        <v>0</v>
      </c>
      <c r="H2925" s="124">
        <f>Nonpt_src_summary!J2925</f>
        <v>0</v>
      </c>
      <c r="I2925" s="124">
        <f>Nonpt_src_summary!K2925</f>
        <v>0</v>
      </c>
      <c r="J2925" s="124">
        <f>Nonpt_src_summary!L2925</f>
        <v>0</v>
      </c>
      <c r="K2925" s="125">
        <f>Nonpt_src_summary!M2925</f>
        <v>0</v>
      </c>
    </row>
    <row r="2926" spans="1:11">
      <c r="A2926" s="31" t="s">
        <v>151</v>
      </c>
      <c r="B2926" s="31" t="str">
        <f>Nonpt_src_summary!B2926</f>
        <v>Non-tribal</v>
      </c>
      <c r="C2926" s="31">
        <f>Nonpt_src_summary!E2926</f>
        <v>38</v>
      </c>
      <c r="D2926" s="31" t="str">
        <f>Nonpt_src_summary!F2926</f>
        <v>38025</v>
      </c>
      <c r="E2926" s="31" t="str">
        <f>Nonpt_src_summary!G2926</f>
        <v>2310021102</v>
      </c>
      <c r="F2926" s="31" t="str">
        <f>Nonpt_src_summary!H2926</f>
        <v>Nonpoint Compressor Engines</v>
      </c>
      <c r="G2926" s="160">
        <f>Nonpt_src_summary!I2926</f>
        <v>0</v>
      </c>
      <c r="H2926" s="124">
        <f>Nonpt_src_summary!J2926</f>
        <v>0</v>
      </c>
      <c r="I2926" s="124">
        <f>Nonpt_src_summary!K2926</f>
        <v>0</v>
      </c>
      <c r="J2926" s="124">
        <f>Nonpt_src_summary!L2926</f>
        <v>0</v>
      </c>
      <c r="K2926" s="125">
        <f>Nonpt_src_summary!M2926</f>
        <v>0</v>
      </c>
    </row>
    <row r="2927" spans="1:11">
      <c r="A2927" s="31" t="s">
        <v>151</v>
      </c>
      <c r="B2927" s="31" t="str">
        <f>Nonpt_src_summary!B2927</f>
        <v>Non-tribal</v>
      </c>
      <c r="C2927" s="31">
        <f>Nonpt_src_summary!E2927</f>
        <v>38</v>
      </c>
      <c r="D2927" s="31" t="str">
        <f>Nonpt_src_summary!F2927</f>
        <v>38025</v>
      </c>
      <c r="E2927" s="31" t="str">
        <f>Nonpt_src_summary!G2927</f>
        <v>2310021202</v>
      </c>
      <c r="F2927" s="31" t="str">
        <f>Nonpt_src_summary!H2927</f>
        <v>Nonpoint Compressor Engines</v>
      </c>
      <c r="G2927" s="160">
        <f>Nonpt_src_summary!I2927</f>
        <v>0</v>
      </c>
      <c r="H2927" s="124">
        <f>Nonpt_src_summary!J2927</f>
        <v>0</v>
      </c>
      <c r="I2927" s="124">
        <f>Nonpt_src_summary!K2927</f>
        <v>0</v>
      </c>
      <c r="J2927" s="124">
        <f>Nonpt_src_summary!L2927</f>
        <v>0</v>
      </c>
      <c r="K2927" s="125">
        <f>Nonpt_src_summary!M2927</f>
        <v>0</v>
      </c>
    </row>
    <row r="2928" spans="1:11">
      <c r="A2928" s="31" t="s">
        <v>151</v>
      </c>
      <c r="B2928" s="31" t="str">
        <f>Nonpt_src_summary!B2928</f>
        <v>Non-tribal</v>
      </c>
      <c r="C2928" s="31">
        <f>Nonpt_src_summary!E2928</f>
        <v>38</v>
      </c>
      <c r="D2928" s="31" t="str">
        <f>Nonpt_src_summary!F2928</f>
        <v>38025</v>
      </c>
      <c r="E2928" s="31" t="str">
        <f>Nonpt_src_summary!G2928</f>
        <v>2310021302</v>
      </c>
      <c r="F2928" s="31" t="str">
        <f>Nonpt_src_summary!H2928</f>
        <v>Nonpoint Compressor Engines</v>
      </c>
      <c r="G2928" s="160">
        <f>Nonpt_src_summary!I2928</f>
        <v>0</v>
      </c>
      <c r="H2928" s="124">
        <f>Nonpt_src_summary!J2928</f>
        <v>0</v>
      </c>
      <c r="I2928" s="124">
        <f>Nonpt_src_summary!K2928</f>
        <v>0</v>
      </c>
      <c r="J2928" s="124">
        <f>Nonpt_src_summary!L2928</f>
        <v>0</v>
      </c>
      <c r="K2928" s="125">
        <f>Nonpt_src_summary!M2928</f>
        <v>0</v>
      </c>
    </row>
    <row r="2929" spans="1:11">
      <c r="A2929" s="31" t="s">
        <v>151</v>
      </c>
      <c r="B2929" s="31" t="str">
        <f>Nonpt_src_summary!B2929</f>
        <v>Non-tribal</v>
      </c>
      <c r="C2929" s="31">
        <f>Nonpt_src_summary!E2929</f>
        <v>38</v>
      </c>
      <c r="D2929" s="31" t="str">
        <f>Nonpt_src_summary!F2929</f>
        <v>38025</v>
      </c>
      <c r="E2929" s="31" t="str">
        <f>Nonpt_src_summary!G2929</f>
        <v>2310023102</v>
      </c>
      <c r="F2929" s="31" t="str">
        <f>Nonpt_src_summary!H2929</f>
        <v>Nonpoint Compressor Engines</v>
      </c>
      <c r="G2929" s="160">
        <f>Nonpt_src_summary!I2929</f>
        <v>0</v>
      </c>
      <c r="H2929" s="124">
        <f>Nonpt_src_summary!J2929</f>
        <v>0</v>
      </c>
      <c r="I2929" s="124">
        <f>Nonpt_src_summary!K2929</f>
        <v>0</v>
      </c>
      <c r="J2929" s="124">
        <f>Nonpt_src_summary!L2929</f>
        <v>0</v>
      </c>
      <c r="K2929" s="125">
        <f>Nonpt_src_summary!M2929</f>
        <v>0</v>
      </c>
    </row>
    <row r="2930" spans="1:11">
      <c r="A2930" s="31" t="s">
        <v>151</v>
      </c>
      <c r="B2930" s="31" t="str">
        <f>Nonpt_src_summary!B2930</f>
        <v>Non-tribal</v>
      </c>
      <c r="C2930" s="31">
        <f>Nonpt_src_summary!E2930</f>
        <v>38</v>
      </c>
      <c r="D2930" s="31" t="str">
        <f>Nonpt_src_summary!F2930</f>
        <v>38025</v>
      </c>
      <c r="E2930" s="31" t="str">
        <f>Nonpt_src_summary!G2930</f>
        <v>2310023202</v>
      </c>
      <c r="F2930" s="31" t="str">
        <f>Nonpt_src_summary!H2930</f>
        <v>Nonpoint Compressor Engines</v>
      </c>
      <c r="G2930" s="160">
        <f>Nonpt_src_summary!I2930</f>
        <v>0</v>
      </c>
      <c r="H2930" s="124">
        <f>Nonpt_src_summary!J2930</f>
        <v>0</v>
      </c>
      <c r="I2930" s="124">
        <f>Nonpt_src_summary!K2930</f>
        <v>0</v>
      </c>
      <c r="J2930" s="124">
        <f>Nonpt_src_summary!L2930</f>
        <v>0</v>
      </c>
      <c r="K2930" s="125">
        <f>Nonpt_src_summary!M2930</f>
        <v>0</v>
      </c>
    </row>
    <row r="2931" spans="1:11">
      <c r="A2931" s="31" t="s">
        <v>151</v>
      </c>
      <c r="B2931" s="31" t="str">
        <f>Nonpt_src_summary!B2931</f>
        <v>Non-tribal</v>
      </c>
      <c r="C2931" s="31">
        <f>Nonpt_src_summary!E2931</f>
        <v>38</v>
      </c>
      <c r="D2931" s="31" t="str">
        <f>Nonpt_src_summary!F2931</f>
        <v>38025</v>
      </c>
      <c r="E2931" s="31" t="str">
        <f>Nonpt_src_summary!G2931</f>
        <v>2310023302</v>
      </c>
      <c r="F2931" s="31" t="str">
        <f>Nonpt_src_summary!H2931</f>
        <v>Nonpoint Compressor Engines</v>
      </c>
      <c r="G2931" s="160">
        <f>Nonpt_src_summary!I2931</f>
        <v>0</v>
      </c>
      <c r="H2931" s="124">
        <f>Nonpt_src_summary!J2931</f>
        <v>0</v>
      </c>
      <c r="I2931" s="124">
        <f>Nonpt_src_summary!K2931</f>
        <v>0</v>
      </c>
      <c r="J2931" s="124">
        <f>Nonpt_src_summary!L2931</f>
        <v>0</v>
      </c>
      <c r="K2931" s="125">
        <f>Nonpt_src_summary!M2931</f>
        <v>0</v>
      </c>
    </row>
    <row r="2932" spans="1:11">
      <c r="A2932" s="31" t="s">
        <v>151</v>
      </c>
      <c r="B2932" s="31" t="str">
        <f>Nonpt_src_summary!B2932</f>
        <v>Non-tribal</v>
      </c>
      <c r="C2932" s="31">
        <f>Nonpt_src_summary!E2932</f>
        <v>30</v>
      </c>
      <c r="D2932" s="31" t="str">
        <f>Nonpt_src_summary!F2932</f>
        <v>30025</v>
      </c>
      <c r="E2932" s="31" t="str">
        <f>Nonpt_src_summary!G2932</f>
        <v>2310021102</v>
      </c>
      <c r="F2932" s="31" t="str">
        <f>Nonpt_src_summary!H2932</f>
        <v>Nonpoint Compressor Engines</v>
      </c>
      <c r="G2932" s="160">
        <f>Nonpt_src_summary!I2932</f>
        <v>0</v>
      </c>
      <c r="H2932" s="124">
        <f>Nonpt_src_summary!J2932</f>
        <v>0</v>
      </c>
      <c r="I2932" s="124">
        <f>Nonpt_src_summary!K2932</f>
        <v>0</v>
      </c>
      <c r="J2932" s="124">
        <f>Nonpt_src_summary!L2932</f>
        <v>0</v>
      </c>
      <c r="K2932" s="125">
        <f>Nonpt_src_summary!M2932</f>
        <v>0</v>
      </c>
    </row>
    <row r="2933" spans="1:11">
      <c r="A2933" s="31" t="s">
        <v>151</v>
      </c>
      <c r="B2933" s="31" t="str">
        <f>Nonpt_src_summary!B2933</f>
        <v>Non-tribal</v>
      </c>
      <c r="C2933" s="31">
        <f>Nonpt_src_summary!E2933</f>
        <v>30</v>
      </c>
      <c r="D2933" s="31" t="str">
        <f>Nonpt_src_summary!F2933</f>
        <v>30025</v>
      </c>
      <c r="E2933" s="31" t="str">
        <f>Nonpt_src_summary!G2933</f>
        <v>2310021202</v>
      </c>
      <c r="F2933" s="31" t="str">
        <f>Nonpt_src_summary!H2933</f>
        <v>Nonpoint Compressor Engines</v>
      </c>
      <c r="G2933" s="160">
        <f>Nonpt_src_summary!I2933</f>
        <v>20.947399999999998</v>
      </c>
      <c r="H2933" s="124">
        <f>Nonpt_src_summary!J2933</f>
        <v>2.9169399999999999</v>
      </c>
      <c r="I2933" s="124">
        <f>Nonpt_src_summary!K2933</f>
        <v>13.7753</v>
      </c>
      <c r="J2933" s="124">
        <f>Nonpt_src_summary!L2933</f>
        <v>1.4541999999999999E-2</v>
      </c>
      <c r="K2933" s="125">
        <f>Nonpt_src_summary!M2933</f>
        <v>0.24699399999999999</v>
      </c>
    </row>
    <row r="2934" spans="1:11">
      <c r="A2934" s="31" t="s">
        <v>151</v>
      </c>
      <c r="B2934" s="31" t="str">
        <f>Nonpt_src_summary!B2934</f>
        <v>Non-tribal</v>
      </c>
      <c r="C2934" s="31">
        <f>Nonpt_src_summary!E2934</f>
        <v>30</v>
      </c>
      <c r="D2934" s="31" t="str">
        <f>Nonpt_src_summary!F2934</f>
        <v>30025</v>
      </c>
      <c r="E2934" s="31" t="str">
        <f>Nonpt_src_summary!G2934</f>
        <v>2310021302</v>
      </c>
      <c r="F2934" s="31" t="str">
        <f>Nonpt_src_summary!H2934</f>
        <v>Nonpoint Compressor Engines</v>
      </c>
      <c r="G2934" s="160">
        <f>Nonpt_src_summary!I2934</f>
        <v>2.3995899999999999</v>
      </c>
      <c r="H2934" s="124">
        <f>Nonpt_src_summary!J2934</f>
        <v>3.12898E-2</v>
      </c>
      <c r="I2934" s="124">
        <f>Nonpt_src_summary!K2934</f>
        <v>3.7103799999999998</v>
      </c>
      <c r="J2934" s="124">
        <f>Nonpt_src_summary!L2934</f>
        <v>6.2156799999999997E-4</v>
      </c>
      <c r="K2934" s="125">
        <f>Nonpt_src_summary!M2934</f>
        <v>2.0518100000000001E-2</v>
      </c>
    </row>
    <row r="2935" spans="1:11">
      <c r="A2935" s="31" t="s">
        <v>151</v>
      </c>
      <c r="B2935" s="31" t="str">
        <f>Nonpt_src_summary!B2935</f>
        <v>Non-tribal</v>
      </c>
      <c r="C2935" s="31">
        <f>Nonpt_src_summary!E2935</f>
        <v>30</v>
      </c>
      <c r="D2935" s="31" t="str">
        <f>Nonpt_src_summary!F2935</f>
        <v>30025</v>
      </c>
      <c r="E2935" s="31" t="str">
        <f>Nonpt_src_summary!G2935</f>
        <v>2310023102</v>
      </c>
      <c r="F2935" s="31" t="str">
        <f>Nonpt_src_summary!H2935</f>
        <v>Nonpoint Compressor Engines</v>
      </c>
      <c r="G2935" s="160">
        <f>Nonpt_src_summary!I2935</f>
        <v>0</v>
      </c>
      <c r="H2935" s="124">
        <f>Nonpt_src_summary!J2935</f>
        <v>0</v>
      </c>
      <c r="I2935" s="124">
        <f>Nonpt_src_summary!K2935</f>
        <v>0</v>
      </c>
      <c r="J2935" s="124">
        <f>Nonpt_src_summary!L2935</f>
        <v>0</v>
      </c>
      <c r="K2935" s="125">
        <f>Nonpt_src_summary!M2935</f>
        <v>0</v>
      </c>
    </row>
    <row r="2936" spans="1:11">
      <c r="A2936" s="31" t="s">
        <v>151</v>
      </c>
      <c r="B2936" s="31" t="str">
        <f>Nonpt_src_summary!B2936</f>
        <v>Non-tribal</v>
      </c>
      <c r="C2936" s="31">
        <f>Nonpt_src_summary!E2936</f>
        <v>30</v>
      </c>
      <c r="D2936" s="31" t="str">
        <f>Nonpt_src_summary!F2936</f>
        <v>30025</v>
      </c>
      <c r="E2936" s="31" t="str">
        <f>Nonpt_src_summary!G2936</f>
        <v>2310023202</v>
      </c>
      <c r="F2936" s="31" t="str">
        <f>Nonpt_src_summary!H2936</f>
        <v>Nonpoint Compressor Engines</v>
      </c>
      <c r="G2936" s="160">
        <f>Nonpt_src_summary!I2936</f>
        <v>0</v>
      </c>
      <c r="H2936" s="124">
        <f>Nonpt_src_summary!J2936</f>
        <v>0</v>
      </c>
      <c r="I2936" s="124">
        <f>Nonpt_src_summary!K2936</f>
        <v>0</v>
      </c>
      <c r="J2936" s="124">
        <f>Nonpt_src_summary!L2936</f>
        <v>0</v>
      </c>
      <c r="K2936" s="125">
        <f>Nonpt_src_summary!M2936</f>
        <v>0</v>
      </c>
    </row>
    <row r="2937" spans="1:11">
      <c r="A2937" s="31" t="s">
        <v>151</v>
      </c>
      <c r="B2937" s="31" t="str">
        <f>Nonpt_src_summary!B2937</f>
        <v>Non-tribal</v>
      </c>
      <c r="C2937" s="31">
        <f>Nonpt_src_summary!E2937</f>
        <v>30</v>
      </c>
      <c r="D2937" s="31" t="str">
        <f>Nonpt_src_summary!F2937</f>
        <v>30025</v>
      </c>
      <c r="E2937" s="31" t="str">
        <f>Nonpt_src_summary!G2937</f>
        <v>2310023302</v>
      </c>
      <c r="F2937" s="31" t="str">
        <f>Nonpt_src_summary!H2937</f>
        <v>Nonpoint Compressor Engines</v>
      </c>
      <c r="G2937" s="160">
        <f>Nonpt_src_summary!I2937</f>
        <v>0</v>
      </c>
      <c r="H2937" s="124">
        <f>Nonpt_src_summary!J2937</f>
        <v>0</v>
      </c>
      <c r="I2937" s="124">
        <f>Nonpt_src_summary!K2937</f>
        <v>0</v>
      </c>
      <c r="J2937" s="124">
        <f>Nonpt_src_summary!L2937</f>
        <v>0</v>
      </c>
      <c r="K2937" s="125">
        <f>Nonpt_src_summary!M2937</f>
        <v>0</v>
      </c>
    </row>
    <row r="2938" spans="1:11">
      <c r="A2938" s="31" t="s">
        <v>151</v>
      </c>
      <c r="B2938" s="31" t="str">
        <f>Nonpt_src_summary!B2938</f>
        <v>Non-tribal</v>
      </c>
      <c r="C2938" s="31">
        <f>Nonpt_src_summary!E2938</f>
        <v>30</v>
      </c>
      <c r="D2938" s="31" t="str">
        <f>Nonpt_src_summary!F2938</f>
        <v>30033</v>
      </c>
      <c r="E2938" s="31" t="str">
        <f>Nonpt_src_summary!G2938</f>
        <v>2310021102</v>
      </c>
      <c r="F2938" s="31" t="str">
        <f>Nonpt_src_summary!H2938</f>
        <v>Nonpoint Compressor Engines</v>
      </c>
      <c r="G2938" s="160">
        <f>Nonpt_src_summary!I2938</f>
        <v>0</v>
      </c>
      <c r="H2938" s="124">
        <f>Nonpt_src_summary!J2938</f>
        <v>0</v>
      </c>
      <c r="I2938" s="124">
        <f>Nonpt_src_summary!K2938</f>
        <v>0</v>
      </c>
      <c r="J2938" s="124">
        <f>Nonpt_src_summary!L2938</f>
        <v>0</v>
      </c>
      <c r="K2938" s="125">
        <f>Nonpt_src_summary!M2938</f>
        <v>0</v>
      </c>
    </row>
    <row r="2939" spans="1:11">
      <c r="A2939" s="31" t="s">
        <v>151</v>
      </c>
      <c r="B2939" s="31" t="str">
        <f>Nonpt_src_summary!B2939</f>
        <v>Non-tribal</v>
      </c>
      <c r="C2939" s="31">
        <f>Nonpt_src_summary!E2939</f>
        <v>30</v>
      </c>
      <c r="D2939" s="31" t="str">
        <f>Nonpt_src_summary!F2939</f>
        <v>30033</v>
      </c>
      <c r="E2939" s="31" t="str">
        <f>Nonpt_src_summary!G2939</f>
        <v>2310021202</v>
      </c>
      <c r="F2939" s="31" t="str">
        <f>Nonpt_src_summary!H2939</f>
        <v>Nonpoint Compressor Engines</v>
      </c>
      <c r="G2939" s="160">
        <f>Nonpt_src_summary!I2939</f>
        <v>0</v>
      </c>
      <c r="H2939" s="124">
        <f>Nonpt_src_summary!J2939</f>
        <v>0</v>
      </c>
      <c r="I2939" s="124">
        <f>Nonpt_src_summary!K2939</f>
        <v>0</v>
      </c>
      <c r="J2939" s="124">
        <f>Nonpt_src_summary!L2939</f>
        <v>0</v>
      </c>
      <c r="K2939" s="125">
        <f>Nonpt_src_summary!M2939</f>
        <v>0</v>
      </c>
    </row>
    <row r="2940" spans="1:11">
      <c r="A2940" s="31" t="s">
        <v>151</v>
      </c>
      <c r="B2940" s="31" t="str">
        <f>Nonpt_src_summary!B2940</f>
        <v>Non-tribal</v>
      </c>
      <c r="C2940" s="31">
        <f>Nonpt_src_summary!E2940</f>
        <v>30</v>
      </c>
      <c r="D2940" s="31" t="str">
        <f>Nonpt_src_summary!F2940</f>
        <v>30033</v>
      </c>
      <c r="E2940" s="31" t="str">
        <f>Nonpt_src_summary!G2940</f>
        <v>2310021302</v>
      </c>
      <c r="F2940" s="31" t="str">
        <f>Nonpt_src_summary!H2940</f>
        <v>Nonpoint Compressor Engines</v>
      </c>
      <c r="G2940" s="160">
        <f>Nonpt_src_summary!I2940</f>
        <v>0</v>
      </c>
      <c r="H2940" s="124">
        <f>Nonpt_src_summary!J2940</f>
        <v>0</v>
      </c>
      <c r="I2940" s="124">
        <f>Nonpt_src_summary!K2940</f>
        <v>0</v>
      </c>
      <c r="J2940" s="124">
        <f>Nonpt_src_summary!L2940</f>
        <v>0</v>
      </c>
      <c r="K2940" s="125">
        <f>Nonpt_src_summary!M2940</f>
        <v>0</v>
      </c>
    </row>
    <row r="2941" spans="1:11">
      <c r="A2941" s="31" t="s">
        <v>151</v>
      </c>
      <c r="B2941" s="31" t="str">
        <f>Nonpt_src_summary!B2941</f>
        <v>Non-tribal</v>
      </c>
      <c r="C2941" s="31">
        <f>Nonpt_src_summary!E2941</f>
        <v>30</v>
      </c>
      <c r="D2941" s="31" t="str">
        <f>Nonpt_src_summary!F2941</f>
        <v>30033</v>
      </c>
      <c r="E2941" s="31" t="str">
        <f>Nonpt_src_summary!G2941</f>
        <v>2310023102</v>
      </c>
      <c r="F2941" s="31" t="str">
        <f>Nonpt_src_summary!H2941</f>
        <v>Nonpoint Compressor Engines</v>
      </c>
      <c r="G2941" s="160">
        <f>Nonpt_src_summary!I2941</f>
        <v>0</v>
      </c>
      <c r="H2941" s="124">
        <f>Nonpt_src_summary!J2941</f>
        <v>0</v>
      </c>
      <c r="I2941" s="124">
        <f>Nonpt_src_summary!K2941</f>
        <v>0</v>
      </c>
      <c r="J2941" s="124">
        <f>Nonpt_src_summary!L2941</f>
        <v>0</v>
      </c>
      <c r="K2941" s="125">
        <f>Nonpt_src_summary!M2941</f>
        <v>0</v>
      </c>
    </row>
    <row r="2942" spans="1:11">
      <c r="A2942" s="31" t="s">
        <v>151</v>
      </c>
      <c r="B2942" s="31" t="str">
        <f>Nonpt_src_summary!B2942</f>
        <v>Non-tribal</v>
      </c>
      <c r="C2942" s="31">
        <f>Nonpt_src_summary!E2942</f>
        <v>30</v>
      </c>
      <c r="D2942" s="31" t="str">
        <f>Nonpt_src_summary!F2942</f>
        <v>30033</v>
      </c>
      <c r="E2942" s="31" t="str">
        <f>Nonpt_src_summary!G2942</f>
        <v>2310023202</v>
      </c>
      <c r="F2942" s="31" t="str">
        <f>Nonpt_src_summary!H2942</f>
        <v>Nonpoint Compressor Engines</v>
      </c>
      <c r="G2942" s="160">
        <f>Nonpt_src_summary!I2942</f>
        <v>0</v>
      </c>
      <c r="H2942" s="124">
        <f>Nonpt_src_summary!J2942</f>
        <v>0</v>
      </c>
      <c r="I2942" s="124">
        <f>Nonpt_src_summary!K2942</f>
        <v>0</v>
      </c>
      <c r="J2942" s="124">
        <f>Nonpt_src_summary!L2942</f>
        <v>0</v>
      </c>
      <c r="K2942" s="125">
        <f>Nonpt_src_summary!M2942</f>
        <v>0</v>
      </c>
    </row>
    <row r="2943" spans="1:11">
      <c r="A2943" s="31" t="s">
        <v>151</v>
      </c>
      <c r="B2943" s="31" t="str">
        <f>Nonpt_src_summary!B2943</f>
        <v>Non-tribal</v>
      </c>
      <c r="C2943" s="31">
        <f>Nonpt_src_summary!E2943</f>
        <v>30</v>
      </c>
      <c r="D2943" s="31" t="str">
        <f>Nonpt_src_summary!F2943</f>
        <v>30033</v>
      </c>
      <c r="E2943" s="31" t="str">
        <f>Nonpt_src_summary!G2943</f>
        <v>2310023302</v>
      </c>
      <c r="F2943" s="31" t="str">
        <f>Nonpt_src_summary!H2943</f>
        <v>Nonpoint Compressor Engines</v>
      </c>
      <c r="G2943" s="160">
        <f>Nonpt_src_summary!I2943</f>
        <v>0</v>
      </c>
      <c r="H2943" s="124">
        <f>Nonpt_src_summary!J2943</f>
        <v>0</v>
      </c>
      <c r="I2943" s="124">
        <f>Nonpt_src_summary!K2943</f>
        <v>0</v>
      </c>
      <c r="J2943" s="124">
        <f>Nonpt_src_summary!L2943</f>
        <v>0</v>
      </c>
      <c r="K2943" s="125">
        <f>Nonpt_src_summary!M2943</f>
        <v>0</v>
      </c>
    </row>
    <row r="2944" spans="1:11">
      <c r="A2944" s="31" t="s">
        <v>151</v>
      </c>
      <c r="B2944" s="31" t="str">
        <f>Nonpt_src_summary!B2944</f>
        <v>Non-tribal</v>
      </c>
      <c r="C2944" s="31">
        <f>Nonpt_src_summary!E2944</f>
        <v>38</v>
      </c>
      <c r="D2944" s="31" t="str">
        <f>Nonpt_src_summary!F2944</f>
        <v>38033</v>
      </c>
      <c r="E2944" s="31" t="str">
        <f>Nonpt_src_summary!G2944</f>
        <v>2310021102</v>
      </c>
      <c r="F2944" s="31" t="str">
        <f>Nonpt_src_summary!H2944</f>
        <v>Nonpoint Compressor Engines</v>
      </c>
      <c r="G2944" s="160">
        <f>Nonpt_src_summary!I2944</f>
        <v>0</v>
      </c>
      <c r="H2944" s="124">
        <f>Nonpt_src_summary!J2944</f>
        <v>0</v>
      </c>
      <c r="I2944" s="124">
        <f>Nonpt_src_summary!K2944</f>
        <v>0</v>
      </c>
      <c r="J2944" s="124">
        <f>Nonpt_src_summary!L2944</f>
        <v>0</v>
      </c>
      <c r="K2944" s="125">
        <f>Nonpt_src_summary!M2944</f>
        <v>0</v>
      </c>
    </row>
    <row r="2945" spans="1:11">
      <c r="A2945" s="31" t="s">
        <v>151</v>
      </c>
      <c r="B2945" s="31" t="str">
        <f>Nonpt_src_summary!B2945</f>
        <v>Non-tribal</v>
      </c>
      <c r="C2945" s="31">
        <f>Nonpt_src_summary!E2945</f>
        <v>38</v>
      </c>
      <c r="D2945" s="31" t="str">
        <f>Nonpt_src_summary!F2945</f>
        <v>38033</v>
      </c>
      <c r="E2945" s="31" t="str">
        <f>Nonpt_src_summary!G2945</f>
        <v>2310021202</v>
      </c>
      <c r="F2945" s="31" t="str">
        <f>Nonpt_src_summary!H2945</f>
        <v>Nonpoint Compressor Engines</v>
      </c>
      <c r="G2945" s="160">
        <f>Nonpt_src_summary!I2945</f>
        <v>0</v>
      </c>
      <c r="H2945" s="124">
        <f>Nonpt_src_summary!J2945</f>
        <v>0</v>
      </c>
      <c r="I2945" s="124">
        <f>Nonpt_src_summary!K2945</f>
        <v>0</v>
      </c>
      <c r="J2945" s="124">
        <f>Nonpt_src_summary!L2945</f>
        <v>0</v>
      </c>
      <c r="K2945" s="125">
        <f>Nonpt_src_summary!M2945</f>
        <v>0</v>
      </c>
    </row>
    <row r="2946" spans="1:11">
      <c r="A2946" s="31" t="s">
        <v>151</v>
      </c>
      <c r="B2946" s="31" t="str">
        <f>Nonpt_src_summary!B2946</f>
        <v>Non-tribal</v>
      </c>
      <c r="C2946" s="31">
        <f>Nonpt_src_summary!E2946</f>
        <v>38</v>
      </c>
      <c r="D2946" s="31" t="str">
        <f>Nonpt_src_summary!F2946</f>
        <v>38033</v>
      </c>
      <c r="E2946" s="31" t="str">
        <f>Nonpt_src_summary!G2946</f>
        <v>2310021302</v>
      </c>
      <c r="F2946" s="31" t="str">
        <f>Nonpt_src_summary!H2946</f>
        <v>Nonpoint Compressor Engines</v>
      </c>
      <c r="G2946" s="160">
        <f>Nonpt_src_summary!I2946</f>
        <v>0</v>
      </c>
      <c r="H2946" s="124">
        <f>Nonpt_src_summary!J2946</f>
        <v>0</v>
      </c>
      <c r="I2946" s="124">
        <f>Nonpt_src_summary!K2946</f>
        <v>0</v>
      </c>
      <c r="J2946" s="124">
        <f>Nonpt_src_summary!L2946</f>
        <v>0</v>
      </c>
      <c r="K2946" s="125">
        <f>Nonpt_src_summary!M2946</f>
        <v>0</v>
      </c>
    </row>
    <row r="2947" spans="1:11">
      <c r="A2947" s="31" t="s">
        <v>151</v>
      </c>
      <c r="B2947" s="31" t="str">
        <f>Nonpt_src_summary!B2947</f>
        <v>Non-tribal</v>
      </c>
      <c r="C2947" s="31">
        <f>Nonpt_src_summary!E2947</f>
        <v>38</v>
      </c>
      <c r="D2947" s="31" t="str">
        <f>Nonpt_src_summary!F2947</f>
        <v>38033</v>
      </c>
      <c r="E2947" s="31" t="str">
        <f>Nonpt_src_summary!G2947</f>
        <v>2310023102</v>
      </c>
      <c r="F2947" s="31" t="str">
        <f>Nonpt_src_summary!H2947</f>
        <v>Nonpoint Compressor Engines</v>
      </c>
      <c r="G2947" s="160">
        <f>Nonpt_src_summary!I2947</f>
        <v>0</v>
      </c>
      <c r="H2947" s="124">
        <f>Nonpt_src_summary!J2947</f>
        <v>0</v>
      </c>
      <c r="I2947" s="124">
        <f>Nonpt_src_summary!K2947</f>
        <v>0</v>
      </c>
      <c r="J2947" s="124">
        <f>Nonpt_src_summary!L2947</f>
        <v>0</v>
      </c>
      <c r="K2947" s="125">
        <f>Nonpt_src_summary!M2947</f>
        <v>0</v>
      </c>
    </row>
    <row r="2948" spans="1:11">
      <c r="A2948" s="31" t="s">
        <v>151</v>
      </c>
      <c r="B2948" s="31" t="str">
        <f>Nonpt_src_summary!B2948</f>
        <v>Non-tribal</v>
      </c>
      <c r="C2948" s="31">
        <f>Nonpt_src_summary!E2948</f>
        <v>38</v>
      </c>
      <c r="D2948" s="31" t="str">
        <f>Nonpt_src_summary!F2948</f>
        <v>38033</v>
      </c>
      <c r="E2948" s="31" t="str">
        <f>Nonpt_src_summary!G2948</f>
        <v>2310023202</v>
      </c>
      <c r="F2948" s="31" t="str">
        <f>Nonpt_src_summary!H2948</f>
        <v>Nonpoint Compressor Engines</v>
      </c>
      <c r="G2948" s="160">
        <f>Nonpt_src_summary!I2948</f>
        <v>0</v>
      </c>
      <c r="H2948" s="124">
        <f>Nonpt_src_summary!J2948</f>
        <v>0</v>
      </c>
      <c r="I2948" s="124">
        <f>Nonpt_src_summary!K2948</f>
        <v>0</v>
      </c>
      <c r="J2948" s="124">
        <f>Nonpt_src_summary!L2948</f>
        <v>0</v>
      </c>
      <c r="K2948" s="125">
        <f>Nonpt_src_summary!M2948</f>
        <v>0</v>
      </c>
    </row>
    <row r="2949" spans="1:11">
      <c r="A2949" s="31" t="s">
        <v>151</v>
      </c>
      <c r="B2949" s="31" t="str">
        <f>Nonpt_src_summary!B2949</f>
        <v>Non-tribal</v>
      </c>
      <c r="C2949" s="31">
        <f>Nonpt_src_summary!E2949</f>
        <v>38</v>
      </c>
      <c r="D2949" s="31" t="str">
        <f>Nonpt_src_summary!F2949</f>
        <v>38033</v>
      </c>
      <c r="E2949" s="31" t="str">
        <f>Nonpt_src_summary!G2949</f>
        <v>2310023302</v>
      </c>
      <c r="F2949" s="31" t="str">
        <f>Nonpt_src_summary!H2949</f>
        <v>Nonpoint Compressor Engines</v>
      </c>
      <c r="G2949" s="160">
        <f>Nonpt_src_summary!I2949</f>
        <v>0</v>
      </c>
      <c r="H2949" s="124">
        <f>Nonpt_src_summary!J2949</f>
        <v>0</v>
      </c>
      <c r="I2949" s="124">
        <f>Nonpt_src_summary!K2949</f>
        <v>0</v>
      </c>
      <c r="J2949" s="124">
        <f>Nonpt_src_summary!L2949</f>
        <v>0</v>
      </c>
      <c r="K2949" s="125">
        <f>Nonpt_src_summary!M2949</f>
        <v>0</v>
      </c>
    </row>
    <row r="2950" spans="1:11">
      <c r="A2950" s="31" t="s">
        <v>151</v>
      </c>
      <c r="B2950" s="31" t="str">
        <f>Nonpt_src_summary!B2950</f>
        <v>Non-tribal</v>
      </c>
      <c r="C2950" s="31">
        <f>Nonpt_src_summary!E2950</f>
        <v>46</v>
      </c>
      <c r="D2950" s="31" t="str">
        <f>Nonpt_src_summary!F2950</f>
        <v>46063</v>
      </c>
      <c r="E2950" s="31" t="str">
        <f>Nonpt_src_summary!G2950</f>
        <v>2310021102</v>
      </c>
      <c r="F2950" s="31" t="str">
        <f>Nonpt_src_summary!H2950</f>
        <v>Nonpoint Compressor Engines</v>
      </c>
      <c r="G2950" s="160">
        <f>Nonpt_src_summary!I2950</f>
        <v>0</v>
      </c>
      <c r="H2950" s="124">
        <f>Nonpt_src_summary!J2950</f>
        <v>0</v>
      </c>
      <c r="I2950" s="124">
        <f>Nonpt_src_summary!K2950</f>
        <v>0</v>
      </c>
      <c r="J2950" s="124">
        <f>Nonpt_src_summary!L2950</f>
        <v>0</v>
      </c>
      <c r="K2950" s="125">
        <f>Nonpt_src_summary!M2950</f>
        <v>0</v>
      </c>
    </row>
    <row r="2951" spans="1:11">
      <c r="A2951" s="31" t="s">
        <v>151</v>
      </c>
      <c r="B2951" s="31" t="str">
        <f>Nonpt_src_summary!B2951</f>
        <v>Non-tribal</v>
      </c>
      <c r="C2951" s="31">
        <f>Nonpt_src_summary!E2951</f>
        <v>46</v>
      </c>
      <c r="D2951" s="31" t="str">
        <f>Nonpt_src_summary!F2951</f>
        <v>46063</v>
      </c>
      <c r="E2951" s="31" t="str">
        <f>Nonpt_src_summary!G2951</f>
        <v>2310021202</v>
      </c>
      <c r="F2951" s="31" t="str">
        <f>Nonpt_src_summary!H2951</f>
        <v>Nonpoint Compressor Engines</v>
      </c>
      <c r="G2951" s="160">
        <f>Nonpt_src_summary!I2951</f>
        <v>1.7089399999999999</v>
      </c>
      <c r="H2951" s="124">
        <f>Nonpt_src_summary!J2951</f>
        <v>0.23796999999999999</v>
      </c>
      <c r="I2951" s="124">
        <f>Nonpt_src_summary!K2951</f>
        <v>1.12382</v>
      </c>
      <c r="J2951" s="124">
        <f>Nonpt_src_summary!L2951</f>
        <v>1.18637E-3</v>
      </c>
      <c r="K2951" s="125">
        <f>Nonpt_src_summary!M2951</f>
        <v>2.0150299999999999E-2</v>
      </c>
    </row>
    <row r="2952" spans="1:11">
      <c r="A2952" s="31" t="s">
        <v>151</v>
      </c>
      <c r="B2952" s="31" t="str">
        <f>Nonpt_src_summary!B2952</f>
        <v>Non-tribal</v>
      </c>
      <c r="C2952" s="31">
        <f>Nonpt_src_summary!E2952</f>
        <v>46</v>
      </c>
      <c r="D2952" s="31" t="str">
        <f>Nonpt_src_summary!F2952</f>
        <v>46063</v>
      </c>
      <c r="E2952" s="31" t="str">
        <f>Nonpt_src_summary!G2952</f>
        <v>2310021302</v>
      </c>
      <c r="F2952" s="31" t="str">
        <f>Nonpt_src_summary!H2952</f>
        <v>Nonpoint Compressor Engines</v>
      </c>
      <c r="G2952" s="160">
        <f>Nonpt_src_summary!I2952</f>
        <v>0.19576399999999999</v>
      </c>
      <c r="H2952" s="124">
        <f>Nonpt_src_summary!J2952</f>
        <v>2.5526899999999998E-3</v>
      </c>
      <c r="I2952" s="124">
        <f>Nonpt_src_summary!K2952</f>
        <v>0.302701</v>
      </c>
      <c r="J2952" s="124">
        <f>Nonpt_src_summary!L2952</f>
        <v>5.0708899999999998E-5</v>
      </c>
      <c r="K2952" s="125">
        <f>Nonpt_src_summary!M2952</f>
        <v>1.67391E-3</v>
      </c>
    </row>
    <row r="2953" spans="1:11">
      <c r="A2953" s="31" t="s">
        <v>151</v>
      </c>
      <c r="B2953" s="31" t="str">
        <f>Nonpt_src_summary!B2953</f>
        <v>Non-tribal</v>
      </c>
      <c r="C2953" s="31">
        <f>Nonpt_src_summary!E2953</f>
        <v>46</v>
      </c>
      <c r="D2953" s="31" t="str">
        <f>Nonpt_src_summary!F2953</f>
        <v>46063</v>
      </c>
      <c r="E2953" s="31" t="str">
        <f>Nonpt_src_summary!G2953</f>
        <v>2310023102</v>
      </c>
      <c r="F2953" s="31" t="str">
        <f>Nonpt_src_summary!H2953</f>
        <v>Nonpoint Compressor Engines</v>
      </c>
      <c r="G2953" s="160">
        <f>Nonpt_src_summary!I2953</f>
        <v>0</v>
      </c>
      <c r="H2953" s="124">
        <f>Nonpt_src_summary!J2953</f>
        <v>0</v>
      </c>
      <c r="I2953" s="124">
        <f>Nonpt_src_summary!K2953</f>
        <v>0</v>
      </c>
      <c r="J2953" s="124">
        <f>Nonpt_src_summary!L2953</f>
        <v>0</v>
      </c>
      <c r="K2953" s="125">
        <f>Nonpt_src_summary!M2953</f>
        <v>0</v>
      </c>
    </row>
    <row r="2954" spans="1:11">
      <c r="A2954" s="31" t="s">
        <v>151</v>
      </c>
      <c r="B2954" s="31" t="str">
        <f>Nonpt_src_summary!B2954</f>
        <v>Non-tribal</v>
      </c>
      <c r="C2954" s="31">
        <f>Nonpt_src_summary!E2954</f>
        <v>46</v>
      </c>
      <c r="D2954" s="31" t="str">
        <f>Nonpt_src_summary!F2954</f>
        <v>46063</v>
      </c>
      <c r="E2954" s="31" t="str">
        <f>Nonpt_src_summary!G2954</f>
        <v>2310023202</v>
      </c>
      <c r="F2954" s="31" t="str">
        <f>Nonpt_src_summary!H2954</f>
        <v>Nonpoint Compressor Engines</v>
      </c>
      <c r="G2954" s="160">
        <f>Nonpt_src_summary!I2954</f>
        <v>0</v>
      </c>
      <c r="H2954" s="124">
        <f>Nonpt_src_summary!J2954</f>
        <v>0</v>
      </c>
      <c r="I2954" s="124">
        <f>Nonpt_src_summary!K2954</f>
        <v>0</v>
      </c>
      <c r="J2954" s="124">
        <f>Nonpt_src_summary!L2954</f>
        <v>0</v>
      </c>
      <c r="K2954" s="125">
        <f>Nonpt_src_summary!M2954</f>
        <v>0</v>
      </c>
    </row>
    <row r="2955" spans="1:11">
      <c r="A2955" s="31" t="s">
        <v>151</v>
      </c>
      <c r="B2955" s="31" t="str">
        <f>Nonpt_src_summary!B2955</f>
        <v>Non-tribal</v>
      </c>
      <c r="C2955" s="31">
        <f>Nonpt_src_summary!E2955</f>
        <v>46</v>
      </c>
      <c r="D2955" s="31" t="str">
        <f>Nonpt_src_summary!F2955</f>
        <v>46063</v>
      </c>
      <c r="E2955" s="31" t="str">
        <f>Nonpt_src_summary!G2955</f>
        <v>2310023302</v>
      </c>
      <c r="F2955" s="31" t="str">
        <f>Nonpt_src_summary!H2955</f>
        <v>Nonpoint Compressor Engines</v>
      </c>
      <c r="G2955" s="160">
        <f>Nonpt_src_summary!I2955</f>
        <v>0</v>
      </c>
      <c r="H2955" s="124">
        <f>Nonpt_src_summary!J2955</f>
        <v>0</v>
      </c>
      <c r="I2955" s="124">
        <f>Nonpt_src_summary!K2955</f>
        <v>0</v>
      </c>
      <c r="J2955" s="124">
        <f>Nonpt_src_summary!L2955</f>
        <v>0</v>
      </c>
      <c r="K2955" s="125">
        <f>Nonpt_src_summary!M2955</f>
        <v>0</v>
      </c>
    </row>
    <row r="2956" spans="1:11">
      <c r="A2956" s="31" t="s">
        <v>151</v>
      </c>
      <c r="B2956" s="31" t="str">
        <f>Nonpt_src_summary!B2956</f>
        <v>Non-tribal</v>
      </c>
      <c r="C2956" s="31">
        <f>Nonpt_src_summary!E2956</f>
        <v>30</v>
      </c>
      <c r="D2956" s="31" t="str">
        <f>Nonpt_src_summary!F2956</f>
        <v>30055</v>
      </c>
      <c r="E2956" s="31" t="str">
        <f>Nonpt_src_summary!G2956</f>
        <v>2310021102</v>
      </c>
      <c r="F2956" s="31" t="str">
        <f>Nonpt_src_summary!H2956</f>
        <v>Nonpoint Compressor Engines</v>
      </c>
      <c r="G2956" s="160">
        <f>Nonpt_src_summary!I2956</f>
        <v>0</v>
      </c>
      <c r="H2956" s="124">
        <f>Nonpt_src_summary!J2956</f>
        <v>0</v>
      </c>
      <c r="I2956" s="124">
        <f>Nonpt_src_summary!K2956</f>
        <v>0</v>
      </c>
      <c r="J2956" s="124">
        <f>Nonpt_src_summary!L2956</f>
        <v>0</v>
      </c>
      <c r="K2956" s="125">
        <f>Nonpt_src_summary!M2956</f>
        <v>0</v>
      </c>
    </row>
    <row r="2957" spans="1:11">
      <c r="A2957" s="31" t="s">
        <v>151</v>
      </c>
      <c r="B2957" s="31" t="str">
        <f>Nonpt_src_summary!B2957</f>
        <v>Non-tribal</v>
      </c>
      <c r="C2957" s="31">
        <f>Nonpt_src_summary!E2957</f>
        <v>30</v>
      </c>
      <c r="D2957" s="31" t="str">
        <f>Nonpt_src_summary!F2957</f>
        <v>30055</v>
      </c>
      <c r="E2957" s="31" t="str">
        <f>Nonpt_src_summary!G2957</f>
        <v>2310021202</v>
      </c>
      <c r="F2957" s="31" t="str">
        <f>Nonpt_src_summary!H2957</f>
        <v>Nonpoint Compressor Engines</v>
      </c>
      <c r="G2957" s="160">
        <f>Nonpt_src_summary!I2957</f>
        <v>0</v>
      </c>
      <c r="H2957" s="124">
        <f>Nonpt_src_summary!J2957</f>
        <v>0</v>
      </c>
      <c r="I2957" s="124">
        <f>Nonpt_src_summary!K2957</f>
        <v>0</v>
      </c>
      <c r="J2957" s="124">
        <f>Nonpt_src_summary!L2957</f>
        <v>0</v>
      </c>
      <c r="K2957" s="125">
        <f>Nonpt_src_summary!M2957</f>
        <v>0</v>
      </c>
    </row>
    <row r="2958" spans="1:11">
      <c r="A2958" s="31" t="s">
        <v>151</v>
      </c>
      <c r="B2958" s="31" t="str">
        <f>Nonpt_src_summary!B2958</f>
        <v>Non-tribal</v>
      </c>
      <c r="C2958" s="31">
        <f>Nonpt_src_summary!E2958</f>
        <v>30</v>
      </c>
      <c r="D2958" s="31" t="str">
        <f>Nonpt_src_summary!F2958</f>
        <v>30055</v>
      </c>
      <c r="E2958" s="31" t="str">
        <f>Nonpt_src_summary!G2958</f>
        <v>2310021302</v>
      </c>
      <c r="F2958" s="31" t="str">
        <f>Nonpt_src_summary!H2958</f>
        <v>Nonpoint Compressor Engines</v>
      </c>
      <c r="G2958" s="160">
        <f>Nonpt_src_summary!I2958</f>
        <v>0</v>
      </c>
      <c r="H2958" s="124">
        <f>Nonpt_src_summary!J2958</f>
        <v>0</v>
      </c>
      <c r="I2958" s="124">
        <f>Nonpt_src_summary!K2958</f>
        <v>0</v>
      </c>
      <c r="J2958" s="124">
        <f>Nonpt_src_summary!L2958</f>
        <v>0</v>
      </c>
      <c r="K2958" s="125">
        <f>Nonpt_src_summary!M2958</f>
        <v>0</v>
      </c>
    </row>
    <row r="2959" spans="1:11">
      <c r="A2959" s="31" t="s">
        <v>151</v>
      </c>
      <c r="B2959" s="31" t="str">
        <f>Nonpt_src_summary!B2959</f>
        <v>Non-tribal</v>
      </c>
      <c r="C2959" s="31">
        <f>Nonpt_src_summary!E2959</f>
        <v>30</v>
      </c>
      <c r="D2959" s="31" t="str">
        <f>Nonpt_src_summary!F2959</f>
        <v>30055</v>
      </c>
      <c r="E2959" s="31" t="str">
        <f>Nonpt_src_summary!G2959</f>
        <v>2310023102</v>
      </c>
      <c r="F2959" s="31" t="str">
        <f>Nonpt_src_summary!H2959</f>
        <v>Nonpoint Compressor Engines</v>
      </c>
      <c r="G2959" s="160">
        <f>Nonpt_src_summary!I2959</f>
        <v>0</v>
      </c>
      <c r="H2959" s="124">
        <f>Nonpt_src_summary!J2959</f>
        <v>0</v>
      </c>
      <c r="I2959" s="124">
        <f>Nonpt_src_summary!K2959</f>
        <v>0</v>
      </c>
      <c r="J2959" s="124">
        <f>Nonpt_src_summary!L2959</f>
        <v>0</v>
      </c>
      <c r="K2959" s="125">
        <f>Nonpt_src_summary!M2959</f>
        <v>0</v>
      </c>
    </row>
    <row r="2960" spans="1:11">
      <c r="A2960" s="31" t="s">
        <v>151</v>
      </c>
      <c r="B2960" s="31" t="str">
        <f>Nonpt_src_summary!B2960</f>
        <v>Non-tribal</v>
      </c>
      <c r="C2960" s="31">
        <f>Nonpt_src_summary!E2960</f>
        <v>30</v>
      </c>
      <c r="D2960" s="31" t="str">
        <f>Nonpt_src_summary!F2960</f>
        <v>30055</v>
      </c>
      <c r="E2960" s="31" t="str">
        <f>Nonpt_src_summary!G2960</f>
        <v>2310023202</v>
      </c>
      <c r="F2960" s="31" t="str">
        <f>Nonpt_src_summary!H2960</f>
        <v>Nonpoint Compressor Engines</v>
      </c>
      <c r="G2960" s="160">
        <f>Nonpt_src_summary!I2960</f>
        <v>0</v>
      </c>
      <c r="H2960" s="124">
        <f>Nonpt_src_summary!J2960</f>
        <v>0</v>
      </c>
      <c r="I2960" s="124">
        <f>Nonpt_src_summary!K2960</f>
        <v>0</v>
      </c>
      <c r="J2960" s="124">
        <f>Nonpt_src_summary!L2960</f>
        <v>0</v>
      </c>
      <c r="K2960" s="125">
        <f>Nonpt_src_summary!M2960</f>
        <v>0</v>
      </c>
    </row>
    <row r="2961" spans="1:11">
      <c r="A2961" s="31" t="s">
        <v>151</v>
      </c>
      <c r="B2961" s="31" t="str">
        <f>Nonpt_src_summary!B2961</f>
        <v>Non-tribal</v>
      </c>
      <c r="C2961" s="31">
        <f>Nonpt_src_summary!E2961</f>
        <v>30</v>
      </c>
      <c r="D2961" s="31" t="str">
        <f>Nonpt_src_summary!F2961</f>
        <v>30055</v>
      </c>
      <c r="E2961" s="31" t="str">
        <f>Nonpt_src_summary!G2961</f>
        <v>2310023302</v>
      </c>
      <c r="F2961" s="31" t="str">
        <f>Nonpt_src_summary!H2961</f>
        <v>Nonpoint Compressor Engines</v>
      </c>
      <c r="G2961" s="160">
        <f>Nonpt_src_summary!I2961</f>
        <v>0</v>
      </c>
      <c r="H2961" s="124">
        <f>Nonpt_src_summary!J2961</f>
        <v>0</v>
      </c>
      <c r="I2961" s="124">
        <f>Nonpt_src_summary!K2961</f>
        <v>0</v>
      </c>
      <c r="J2961" s="124">
        <f>Nonpt_src_summary!L2961</f>
        <v>0</v>
      </c>
      <c r="K2961" s="125">
        <f>Nonpt_src_summary!M2961</f>
        <v>0</v>
      </c>
    </row>
    <row r="2962" spans="1:11">
      <c r="A2962" s="31" t="s">
        <v>151</v>
      </c>
      <c r="B2962" s="31" t="str">
        <f>Nonpt_src_summary!B2962</f>
        <v>Non-tribal</v>
      </c>
      <c r="C2962" s="31">
        <f>Nonpt_src_summary!E2962</f>
        <v>38</v>
      </c>
      <c r="D2962" s="31" t="str">
        <f>Nonpt_src_summary!F2962</f>
        <v>38049</v>
      </c>
      <c r="E2962" s="31" t="str">
        <f>Nonpt_src_summary!G2962</f>
        <v>2310021102</v>
      </c>
      <c r="F2962" s="31" t="str">
        <f>Nonpt_src_summary!H2962</f>
        <v>Nonpoint Compressor Engines</v>
      </c>
      <c r="G2962" s="160">
        <f>Nonpt_src_summary!I2962</f>
        <v>0</v>
      </c>
      <c r="H2962" s="124">
        <f>Nonpt_src_summary!J2962</f>
        <v>0</v>
      </c>
      <c r="I2962" s="124">
        <f>Nonpt_src_summary!K2962</f>
        <v>0</v>
      </c>
      <c r="J2962" s="124">
        <f>Nonpt_src_summary!L2962</f>
        <v>0</v>
      </c>
      <c r="K2962" s="125">
        <f>Nonpt_src_summary!M2962</f>
        <v>0</v>
      </c>
    </row>
    <row r="2963" spans="1:11">
      <c r="A2963" s="31" t="s">
        <v>151</v>
      </c>
      <c r="B2963" s="31" t="str">
        <f>Nonpt_src_summary!B2963</f>
        <v>Non-tribal</v>
      </c>
      <c r="C2963" s="31">
        <f>Nonpt_src_summary!E2963</f>
        <v>38</v>
      </c>
      <c r="D2963" s="31" t="str">
        <f>Nonpt_src_summary!F2963</f>
        <v>38049</v>
      </c>
      <c r="E2963" s="31" t="str">
        <f>Nonpt_src_summary!G2963</f>
        <v>2310021202</v>
      </c>
      <c r="F2963" s="31" t="str">
        <f>Nonpt_src_summary!H2963</f>
        <v>Nonpoint Compressor Engines</v>
      </c>
      <c r="G2963" s="160">
        <f>Nonpt_src_summary!I2963</f>
        <v>0</v>
      </c>
      <c r="H2963" s="124">
        <f>Nonpt_src_summary!J2963</f>
        <v>0</v>
      </c>
      <c r="I2963" s="124">
        <f>Nonpt_src_summary!K2963</f>
        <v>0</v>
      </c>
      <c r="J2963" s="124">
        <f>Nonpt_src_summary!L2963</f>
        <v>0</v>
      </c>
      <c r="K2963" s="125">
        <f>Nonpt_src_summary!M2963</f>
        <v>0</v>
      </c>
    </row>
    <row r="2964" spans="1:11">
      <c r="A2964" s="31" t="s">
        <v>151</v>
      </c>
      <c r="B2964" s="31" t="str">
        <f>Nonpt_src_summary!B2964</f>
        <v>Non-tribal</v>
      </c>
      <c r="C2964" s="31">
        <f>Nonpt_src_summary!E2964</f>
        <v>38</v>
      </c>
      <c r="D2964" s="31" t="str">
        <f>Nonpt_src_summary!F2964</f>
        <v>38049</v>
      </c>
      <c r="E2964" s="31" t="str">
        <f>Nonpt_src_summary!G2964</f>
        <v>2310021302</v>
      </c>
      <c r="F2964" s="31" t="str">
        <f>Nonpt_src_summary!H2964</f>
        <v>Nonpoint Compressor Engines</v>
      </c>
      <c r="G2964" s="160">
        <f>Nonpt_src_summary!I2964</f>
        <v>0</v>
      </c>
      <c r="H2964" s="124">
        <f>Nonpt_src_summary!J2964</f>
        <v>0</v>
      </c>
      <c r="I2964" s="124">
        <f>Nonpt_src_summary!K2964</f>
        <v>0</v>
      </c>
      <c r="J2964" s="124">
        <f>Nonpt_src_summary!L2964</f>
        <v>0</v>
      </c>
      <c r="K2964" s="125">
        <f>Nonpt_src_summary!M2964</f>
        <v>0</v>
      </c>
    </row>
    <row r="2965" spans="1:11">
      <c r="A2965" s="31" t="s">
        <v>151</v>
      </c>
      <c r="B2965" s="31" t="str">
        <f>Nonpt_src_summary!B2965</f>
        <v>Non-tribal</v>
      </c>
      <c r="C2965" s="31">
        <f>Nonpt_src_summary!E2965</f>
        <v>38</v>
      </c>
      <c r="D2965" s="31" t="str">
        <f>Nonpt_src_summary!F2965</f>
        <v>38049</v>
      </c>
      <c r="E2965" s="31" t="str">
        <f>Nonpt_src_summary!G2965</f>
        <v>2310023102</v>
      </c>
      <c r="F2965" s="31" t="str">
        <f>Nonpt_src_summary!H2965</f>
        <v>Nonpoint Compressor Engines</v>
      </c>
      <c r="G2965" s="160">
        <f>Nonpt_src_summary!I2965</f>
        <v>0</v>
      </c>
      <c r="H2965" s="124">
        <f>Nonpt_src_summary!J2965</f>
        <v>0</v>
      </c>
      <c r="I2965" s="124">
        <f>Nonpt_src_summary!K2965</f>
        <v>0</v>
      </c>
      <c r="J2965" s="124">
        <f>Nonpt_src_summary!L2965</f>
        <v>0</v>
      </c>
      <c r="K2965" s="125">
        <f>Nonpt_src_summary!M2965</f>
        <v>0</v>
      </c>
    </row>
    <row r="2966" spans="1:11">
      <c r="A2966" s="31" t="s">
        <v>151</v>
      </c>
      <c r="B2966" s="31" t="str">
        <f>Nonpt_src_summary!B2966</f>
        <v>Non-tribal</v>
      </c>
      <c r="C2966" s="31">
        <f>Nonpt_src_summary!E2966</f>
        <v>38</v>
      </c>
      <c r="D2966" s="31" t="str">
        <f>Nonpt_src_summary!F2966</f>
        <v>38049</v>
      </c>
      <c r="E2966" s="31" t="str">
        <f>Nonpt_src_summary!G2966</f>
        <v>2310023202</v>
      </c>
      <c r="F2966" s="31" t="str">
        <f>Nonpt_src_summary!H2966</f>
        <v>Nonpoint Compressor Engines</v>
      </c>
      <c r="G2966" s="160">
        <f>Nonpt_src_summary!I2966</f>
        <v>0</v>
      </c>
      <c r="H2966" s="124">
        <f>Nonpt_src_summary!J2966</f>
        <v>0</v>
      </c>
      <c r="I2966" s="124">
        <f>Nonpt_src_summary!K2966</f>
        <v>0</v>
      </c>
      <c r="J2966" s="124">
        <f>Nonpt_src_summary!L2966</f>
        <v>0</v>
      </c>
      <c r="K2966" s="125">
        <f>Nonpt_src_summary!M2966</f>
        <v>0</v>
      </c>
    </row>
    <row r="2967" spans="1:11">
      <c r="A2967" s="31" t="s">
        <v>151</v>
      </c>
      <c r="B2967" s="31" t="str">
        <f>Nonpt_src_summary!B2967</f>
        <v>Non-tribal</v>
      </c>
      <c r="C2967" s="31">
        <f>Nonpt_src_summary!E2967</f>
        <v>38</v>
      </c>
      <c r="D2967" s="31" t="str">
        <f>Nonpt_src_summary!F2967</f>
        <v>38049</v>
      </c>
      <c r="E2967" s="31" t="str">
        <f>Nonpt_src_summary!G2967</f>
        <v>2310023302</v>
      </c>
      <c r="F2967" s="31" t="str">
        <f>Nonpt_src_summary!H2967</f>
        <v>Nonpoint Compressor Engines</v>
      </c>
      <c r="G2967" s="160">
        <f>Nonpt_src_summary!I2967</f>
        <v>0</v>
      </c>
      <c r="H2967" s="124">
        <f>Nonpt_src_summary!J2967</f>
        <v>0</v>
      </c>
      <c r="I2967" s="124">
        <f>Nonpt_src_summary!K2967</f>
        <v>0</v>
      </c>
      <c r="J2967" s="124">
        <f>Nonpt_src_summary!L2967</f>
        <v>0</v>
      </c>
      <c r="K2967" s="125">
        <f>Nonpt_src_summary!M2967</f>
        <v>0</v>
      </c>
    </row>
    <row r="2968" spans="1:11">
      <c r="A2968" s="31" t="s">
        <v>151</v>
      </c>
      <c r="B2968" s="31" t="str">
        <f>Nonpt_src_summary!B2968</f>
        <v>Non-tribal</v>
      </c>
      <c r="C2968" s="31">
        <f>Nonpt_src_summary!E2968</f>
        <v>38</v>
      </c>
      <c r="D2968" s="31" t="str">
        <f>Nonpt_src_summary!F2968</f>
        <v>38053</v>
      </c>
      <c r="E2968" s="31" t="str">
        <f>Nonpt_src_summary!G2968</f>
        <v>2310021102</v>
      </c>
      <c r="F2968" s="31" t="str">
        <f>Nonpt_src_summary!H2968</f>
        <v>Nonpoint Compressor Engines</v>
      </c>
      <c r="G2968" s="160">
        <f>Nonpt_src_summary!I2968</f>
        <v>0</v>
      </c>
      <c r="H2968" s="124">
        <f>Nonpt_src_summary!J2968</f>
        <v>0</v>
      </c>
      <c r="I2968" s="124">
        <f>Nonpt_src_summary!K2968</f>
        <v>0</v>
      </c>
      <c r="J2968" s="124">
        <f>Nonpt_src_summary!L2968</f>
        <v>0</v>
      </c>
      <c r="K2968" s="125">
        <f>Nonpt_src_summary!M2968</f>
        <v>0</v>
      </c>
    </row>
    <row r="2969" spans="1:11">
      <c r="A2969" s="31" t="s">
        <v>151</v>
      </c>
      <c r="B2969" s="31" t="str">
        <f>Nonpt_src_summary!B2969</f>
        <v>Non-tribal</v>
      </c>
      <c r="C2969" s="31">
        <f>Nonpt_src_summary!E2969</f>
        <v>38</v>
      </c>
      <c r="D2969" s="31" t="str">
        <f>Nonpt_src_summary!F2969</f>
        <v>38053</v>
      </c>
      <c r="E2969" s="31" t="str">
        <f>Nonpt_src_summary!G2969</f>
        <v>2310021202</v>
      </c>
      <c r="F2969" s="31" t="str">
        <f>Nonpt_src_summary!H2969</f>
        <v>Nonpoint Compressor Engines</v>
      </c>
      <c r="G2969" s="160">
        <f>Nonpt_src_summary!I2969</f>
        <v>0.23303699999999999</v>
      </c>
      <c r="H2969" s="124">
        <f>Nonpt_src_summary!J2969</f>
        <v>3.24505E-2</v>
      </c>
      <c r="I2969" s="124">
        <f>Nonpt_src_summary!K2969</f>
        <v>0.153248</v>
      </c>
      <c r="J2969" s="124">
        <f>Nonpt_src_summary!L2969</f>
        <v>1.6177699999999999E-4</v>
      </c>
      <c r="K2969" s="125">
        <f>Nonpt_src_summary!M2969</f>
        <v>2.7477700000000001E-3</v>
      </c>
    </row>
    <row r="2970" spans="1:11">
      <c r="A2970" s="31" t="s">
        <v>151</v>
      </c>
      <c r="B2970" s="31" t="str">
        <f>Nonpt_src_summary!B2970</f>
        <v>Non-tribal</v>
      </c>
      <c r="C2970" s="31">
        <f>Nonpt_src_summary!E2970</f>
        <v>38</v>
      </c>
      <c r="D2970" s="31" t="str">
        <f>Nonpt_src_summary!F2970</f>
        <v>38053</v>
      </c>
      <c r="E2970" s="31" t="str">
        <f>Nonpt_src_summary!G2970</f>
        <v>2310021302</v>
      </c>
      <c r="F2970" s="31" t="str">
        <f>Nonpt_src_summary!H2970</f>
        <v>Nonpoint Compressor Engines</v>
      </c>
      <c r="G2970" s="160">
        <f>Nonpt_src_summary!I2970</f>
        <v>2.6695099999999999E-2</v>
      </c>
      <c r="H2970" s="124">
        <f>Nonpt_src_summary!J2970</f>
        <v>3.4809499999999998E-4</v>
      </c>
      <c r="I2970" s="124">
        <f>Nonpt_src_summary!K2970</f>
        <v>4.1277399999999999E-2</v>
      </c>
      <c r="J2970" s="124">
        <f>Nonpt_src_summary!L2970</f>
        <v>6.9148500000000004E-6</v>
      </c>
      <c r="K2970" s="125">
        <f>Nonpt_src_summary!M2970</f>
        <v>2.28261E-4</v>
      </c>
    </row>
    <row r="2971" spans="1:11">
      <c r="A2971" s="31" t="s">
        <v>151</v>
      </c>
      <c r="B2971" s="31" t="str">
        <f>Nonpt_src_summary!B2971</f>
        <v>Non-tribal</v>
      </c>
      <c r="C2971" s="31">
        <f>Nonpt_src_summary!E2971</f>
        <v>38</v>
      </c>
      <c r="D2971" s="31" t="str">
        <f>Nonpt_src_summary!F2971</f>
        <v>38053</v>
      </c>
      <c r="E2971" s="31" t="str">
        <f>Nonpt_src_summary!G2971</f>
        <v>2310023102</v>
      </c>
      <c r="F2971" s="31" t="str">
        <f>Nonpt_src_summary!H2971</f>
        <v>Nonpoint Compressor Engines</v>
      </c>
      <c r="G2971" s="160">
        <f>Nonpt_src_summary!I2971</f>
        <v>0</v>
      </c>
      <c r="H2971" s="124">
        <f>Nonpt_src_summary!J2971</f>
        <v>0</v>
      </c>
      <c r="I2971" s="124">
        <f>Nonpt_src_summary!K2971</f>
        <v>0</v>
      </c>
      <c r="J2971" s="124">
        <f>Nonpt_src_summary!L2971</f>
        <v>0</v>
      </c>
      <c r="K2971" s="125">
        <f>Nonpt_src_summary!M2971</f>
        <v>0</v>
      </c>
    </row>
    <row r="2972" spans="1:11">
      <c r="A2972" s="31" t="s">
        <v>151</v>
      </c>
      <c r="B2972" s="31" t="str">
        <f>Nonpt_src_summary!B2972</f>
        <v>Non-tribal</v>
      </c>
      <c r="C2972" s="31">
        <f>Nonpt_src_summary!E2972</f>
        <v>38</v>
      </c>
      <c r="D2972" s="31" t="str">
        <f>Nonpt_src_summary!F2972</f>
        <v>38053</v>
      </c>
      <c r="E2972" s="31" t="str">
        <f>Nonpt_src_summary!G2972</f>
        <v>2310023202</v>
      </c>
      <c r="F2972" s="31" t="str">
        <f>Nonpt_src_summary!H2972</f>
        <v>Nonpoint Compressor Engines</v>
      </c>
      <c r="G2972" s="160">
        <f>Nonpt_src_summary!I2972</f>
        <v>0</v>
      </c>
      <c r="H2972" s="124">
        <f>Nonpt_src_summary!J2972</f>
        <v>0</v>
      </c>
      <c r="I2972" s="124">
        <f>Nonpt_src_summary!K2972</f>
        <v>0</v>
      </c>
      <c r="J2972" s="124">
        <f>Nonpt_src_summary!L2972</f>
        <v>0</v>
      </c>
      <c r="K2972" s="125">
        <f>Nonpt_src_summary!M2972</f>
        <v>0</v>
      </c>
    </row>
    <row r="2973" spans="1:11">
      <c r="A2973" s="31" t="s">
        <v>151</v>
      </c>
      <c r="B2973" s="31" t="str">
        <f>Nonpt_src_summary!B2973</f>
        <v>Non-tribal</v>
      </c>
      <c r="C2973" s="31">
        <f>Nonpt_src_summary!E2973</f>
        <v>38</v>
      </c>
      <c r="D2973" s="31" t="str">
        <f>Nonpt_src_summary!F2973</f>
        <v>38053</v>
      </c>
      <c r="E2973" s="31" t="str">
        <f>Nonpt_src_summary!G2973</f>
        <v>2310023302</v>
      </c>
      <c r="F2973" s="31" t="str">
        <f>Nonpt_src_summary!H2973</f>
        <v>Nonpoint Compressor Engines</v>
      </c>
      <c r="G2973" s="160">
        <f>Nonpt_src_summary!I2973</f>
        <v>0</v>
      </c>
      <c r="H2973" s="124">
        <f>Nonpt_src_summary!J2973</f>
        <v>0</v>
      </c>
      <c r="I2973" s="124">
        <f>Nonpt_src_summary!K2973</f>
        <v>0</v>
      </c>
      <c r="J2973" s="124">
        <f>Nonpt_src_summary!L2973</f>
        <v>0</v>
      </c>
      <c r="K2973" s="125">
        <f>Nonpt_src_summary!M2973</f>
        <v>0</v>
      </c>
    </row>
    <row r="2974" spans="1:11">
      <c r="A2974" s="31" t="s">
        <v>151</v>
      </c>
      <c r="B2974" s="31" t="str">
        <f>Nonpt_src_summary!B2974</f>
        <v>Non-tribal</v>
      </c>
      <c r="C2974" s="31">
        <f>Nonpt_src_summary!E2974</f>
        <v>38</v>
      </c>
      <c r="D2974" s="31" t="str">
        <f>Nonpt_src_summary!F2974</f>
        <v>38055</v>
      </c>
      <c r="E2974" s="31" t="str">
        <f>Nonpt_src_summary!G2974</f>
        <v>2310021102</v>
      </c>
      <c r="F2974" s="31" t="str">
        <f>Nonpt_src_summary!H2974</f>
        <v>Nonpoint Compressor Engines</v>
      </c>
      <c r="G2974" s="160">
        <f>Nonpt_src_summary!I2974</f>
        <v>0</v>
      </c>
      <c r="H2974" s="124">
        <f>Nonpt_src_summary!J2974</f>
        <v>0</v>
      </c>
      <c r="I2974" s="124">
        <f>Nonpt_src_summary!K2974</f>
        <v>0</v>
      </c>
      <c r="J2974" s="124">
        <f>Nonpt_src_summary!L2974</f>
        <v>0</v>
      </c>
      <c r="K2974" s="125">
        <f>Nonpt_src_summary!M2974</f>
        <v>0</v>
      </c>
    </row>
    <row r="2975" spans="1:11">
      <c r="A2975" s="31" t="s">
        <v>151</v>
      </c>
      <c r="B2975" s="31" t="str">
        <f>Nonpt_src_summary!B2975</f>
        <v>Non-tribal</v>
      </c>
      <c r="C2975" s="31">
        <f>Nonpt_src_summary!E2975</f>
        <v>38</v>
      </c>
      <c r="D2975" s="31" t="str">
        <f>Nonpt_src_summary!F2975</f>
        <v>38055</v>
      </c>
      <c r="E2975" s="31" t="str">
        <f>Nonpt_src_summary!G2975</f>
        <v>2310021202</v>
      </c>
      <c r="F2975" s="31" t="str">
        <f>Nonpt_src_summary!H2975</f>
        <v>Nonpoint Compressor Engines</v>
      </c>
      <c r="G2975" s="160">
        <f>Nonpt_src_summary!I2975</f>
        <v>0</v>
      </c>
      <c r="H2975" s="124">
        <f>Nonpt_src_summary!J2975</f>
        <v>0</v>
      </c>
      <c r="I2975" s="124">
        <f>Nonpt_src_summary!K2975</f>
        <v>0</v>
      </c>
      <c r="J2975" s="124">
        <f>Nonpt_src_summary!L2975</f>
        <v>0</v>
      </c>
      <c r="K2975" s="125">
        <f>Nonpt_src_summary!M2975</f>
        <v>0</v>
      </c>
    </row>
    <row r="2976" spans="1:11">
      <c r="A2976" s="31" t="s">
        <v>151</v>
      </c>
      <c r="B2976" s="31" t="str">
        <f>Nonpt_src_summary!B2976</f>
        <v>Non-tribal</v>
      </c>
      <c r="C2976" s="31">
        <f>Nonpt_src_summary!E2976</f>
        <v>38</v>
      </c>
      <c r="D2976" s="31" t="str">
        <f>Nonpt_src_summary!F2976</f>
        <v>38055</v>
      </c>
      <c r="E2976" s="31" t="str">
        <f>Nonpt_src_summary!G2976</f>
        <v>2310021302</v>
      </c>
      <c r="F2976" s="31" t="str">
        <f>Nonpt_src_summary!H2976</f>
        <v>Nonpoint Compressor Engines</v>
      </c>
      <c r="G2976" s="160">
        <f>Nonpt_src_summary!I2976</f>
        <v>0</v>
      </c>
      <c r="H2976" s="124">
        <f>Nonpt_src_summary!J2976</f>
        <v>0</v>
      </c>
      <c r="I2976" s="124">
        <f>Nonpt_src_summary!K2976</f>
        <v>0</v>
      </c>
      <c r="J2976" s="124">
        <f>Nonpt_src_summary!L2976</f>
        <v>0</v>
      </c>
      <c r="K2976" s="125">
        <f>Nonpt_src_summary!M2976</f>
        <v>0</v>
      </c>
    </row>
    <row r="2977" spans="1:11">
      <c r="A2977" s="31" t="s">
        <v>151</v>
      </c>
      <c r="B2977" s="31" t="str">
        <f>Nonpt_src_summary!B2977</f>
        <v>Non-tribal</v>
      </c>
      <c r="C2977" s="31">
        <f>Nonpt_src_summary!E2977</f>
        <v>38</v>
      </c>
      <c r="D2977" s="31" t="str">
        <f>Nonpt_src_summary!F2977</f>
        <v>38055</v>
      </c>
      <c r="E2977" s="31" t="str">
        <f>Nonpt_src_summary!G2977</f>
        <v>2310023102</v>
      </c>
      <c r="F2977" s="31" t="str">
        <f>Nonpt_src_summary!H2977</f>
        <v>Nonpoint Compressor Engines</v>
      </c>
      <c r="G2977" s="160">
        <f>Nonpt_src_summary!I2977</f>
        <v>0</v>
      </c>
      <c r="H2977" s="124">
        <f>Nonpt_src_summary!J2977</f>
        <v>0</v>
      </c>
      <c r="I2977" s="124">
        <f>Nonpt_src_summary!K2977</f>
        <v>0</v>
      </c>
      <c r="J2977" s="124">
        <f>Nonpt_src_summary!L2977</f>
        <v>0</v>
      </c>
      <c r="K2977" s="125">
        <f>Nonpt_src_summary!M2977</f>
        <v>0</v>
      </c>
    </row>
    <row r="2978" spans="1:11">
      <c r="A2978" s="31" t="s">
        <v>151</v>
      </c>
      <c r="B2978" s="31" t="str">
        <f>Nonpt_src_summary!B2978</f>
        <v>Non-tribal</v>
      </c>
      <c r="C2978" s="31">
        <f>Nonpt_src_summary!E2978</f>
        <v>38</v>
      </c>
      <c r="D2978" s="31" t="str">
        <f>Nonpt_src_summary!F2978</f>
        <v>38055</v>
      </c>
      <c r="E2978" s="31" t="str">
        <f>Nonpt_src_summary!G2978</f>
        <v>2310023202</v>
      </c>
      <c r="F2978" s="31" t="str">
        <f>Nonpt_src_summary!H2978</f>
        <v>Nonpoint Compressor Engines</v>
      </c>
      <c r="G2978" s="160">
        <f>Nonpt_src_summary!I2978</f>
        <v>0</v>
      </c>
      <c r="H2978" s="124">
        <f>Nonpt_src_summary!J2978</f>
        <v>0</v>
      </c>
      <c r="I2978" s="124">
        <f>Nonpt_src_summary!K2978</f>
        <v>0</v>
      </c>
      <c r="J2978" s="124">
        <f>Nonpt_src_summary!L2978</f>
        <v>0</v>
      </c>
      <c r="K2978" s="125">
        <f>Nonpt_src_summary!M2978</f>
        <v>0</v>
      </c>
    </row>
    <row r="2979" spans="1:11">
      <c r="A2979" s="31" t="s">
        <v>151</v>
      </c>
      <c r="B2979" s="31" t="str">
        <f>Nonpt_src_summary!B2979</f>
        <v>Non-tribal</v>
      </c>
      <c r="C2979" s="31">
        <f>Nonpt_src_summary!E2979</f>
        <v>38</v>
      </c>
      <c r="D2979" s="31" t="str">
        <f>Nonpt_src_summary!F2979</f>
        <v>38055</v>
      </c>
      <c r="E2979" s="31" t="str">
        <f>Nonpt_src_summary!G2979</f>
        <v>2310023302</v>
      </c>
      <c r="F2979" s="31" t="str">
        <f>Nonpt_src_summary!H2979</f>
        <v>Nonpoint Compressor Engines</v>
      </c>
      <c r="G2979" s="160">
        <f>Nonpt_src_summary!I2979</f>
        <v>0</v>
      </c>
      <c r="H2979" s="124">
        <f>Nonpt_src_summary!J2979</f>
        <v>0</v>
      </c>
      <c r="I2979" s="124">
        <f>Nonpt_src_summary!K2979</f>
        <v>0</v>
      </c>
      <c r="J2979" s="124">
        <f>Nonpt_src_summary!L2979</f>
        <v>0</v>
      </c>
      <c r="K2979" s="125">
        <f>Nonpt_src_summary!M2979</f>
        <v>0</v>
      </c>
    </row>
    <row r="2980" spans="1:11">
      <c r="A2980" s="31" t="s">
        <v>151</v>
      </c>
      <c r="B2980" s="31" t="str">
        <f>Nonpt_src_summary!B2980</f>
        <v>Non-tribal</v>
      </c>
      <c r="C2980" s="31">
        <f>Nonpt_src_summary!E2980</f>
        <v>38</v>
      </c>
      <c r="D2980" s="31" t="str">
        <f>Nonpt_src_summary!F2980</f>
        <v>38061</v>
      </c>
      <c r="E2980" s="31" t="str">
        <f>Nonpt_src_summary!G2980</f>
        <v>2310021102</v>
      </c>
      <c r="F2980" s="31" t="str">
        <f>Nonpt_src_summary!H2980</f>
        <v>Nonpoint Compressor Engines</v>
      </c>
      <c r="G2980" s="160">
        <f>Nonpt_src_summary!I2980</f>
        <v>0</v>
      </c>
      <c r="H2980" s="124">
        <f>Nonpt_src_summary!J2980</f>
        <v>0</v>
      </c>
      <c r="I2980" s="124">
        <f>Nonpt_src_summary!K2980</f>
        <v>0</v>
      </c>
      <c r="J2980" s="124">
        <f>Nonpt_src_summary!L2980</f>
        <v>0</v>
      </c>
      <c r="K2980" s="125">
        <f>Nonpt_src_summary!M2980</f>
        <v>0</v>
      </c>
    </row>
    <row r="2981" spans="1:11">
      <c r="A2981" s="31" t="s">
        <v>151</v>
      </c>
      <c r="B2981" s="31" t="str">
        <f>Nonpt_src_summary!B2981</f>
        <v>Non-tribal</v>
      </c>
      <c r="C2981" s="31">
        <f>Nonpt_src_summary!E2981</f>
        <v>38</v>
      </c>
      <c r="D2981" s="31" t="str">
        <f>Nonpt_src_summary!F2981</f>
        <v>38061</v>
      </c>
      <c r="E2981" s="31" t="str">
        <f>Nonpt_src_summary!G2981</f>
        <v>2310021202</v>
      </c>
      <c r="F2981" s="31" t="str">
        <f>Nonpt_src_summary!H2981</f>
        <v>Nonpoint Compressor Engines</v>
      </c>
      <c r="G2981" s="160">
        <f>Nonpt_src_summary!I2981</f>
        <v>0</v>
      </c>
      <c r="H2981" s="124">
        <f>Nonpt_src_summary!J2981</f>
        <v>0</v>
      </c>
      <c r="I2981" s="124">
        <f>Nonpt_src_summary!K2981</f>
        <v>0</v>
      </c>
      <c r="J2981" s="124">
        <f>Nonpt_src_summary!L2981</f>
        <v>0</v>
      </c>
      <c r="K2981" s="125">
        <f>Nonpt_src_summary!M2981</f>
        <v>0</v>
      </c>
    </row>
    <row r="2982" spans="1:11">
      <c r="A2982" s="31" t="s">
        <v>151</v>
      </c>
      <c r="B2982" s="31" t="str">
        <f>Nonpt_src_summary!B2982</f>
        <v>Non-tribal</v>
      </c>
      <c r="C2982" s="31">
        <f>Nonpt_src_summary!E2982</f>
        <v>38</v>
      </c>
      <c r="D2982" s="31" t="str">
        <f>Nonpt_src_summary!F2982</f>
        <v>38061</v>
      </c>
      <c r="E2982" s="31" t="str">
        <f>Nonpt_src_summary!G2982</f>
        <v>2310021302</v>
      </c>
      <c r="F2982" s="31" t="str">
        <f>Nonpt_src_summary!H2982</f>
        <v>Nonpoint Compressor Engines</v>
      </c>
      <c r="G2982" s="160">
        <f>Nonpt_src_summary!I2982</f>
        <v>0</v>
      </c>
      <c r="H2982" s="124">
        <f>Nonpt_src_summary!J2982</f>
        <v>0</v>
      </c>
      <c r="I2982" s="124">
        <f>Nonpt_src_summary!K2982</f>
        <v>0</v>
      </c>
      <c r="J2982" s="124">
        <f>Nonpt_src_summary!L2982</f>
        <v>0</v>
      </c>
      <c r="K2982" s="125">
        <f>Nonpt_src_summary!M2982</f>
        <v>0</v>
      </c>
    </row>
    <row r="2983" spans="1:11">
      <c r="A2983" s="31" t="s">
        <v>151</v>
      </c>
      <c r="B2983" s="31" t="str">
        <f>Nonpt_src_summary!B2983</f>
        <v>Non-tribal</v>
      </c>
      <c r="C2983" s="31">
        <f>Nonpt_src_summary!E2983</f>
        <v>38</v>
      </c>
      <c r="D2983" s="31" t="str">
        <f>Nonpt_src_summary!F2983</f>
        <v>38061</v>
      </c>
      <c r="E2983" s="31" t="str">
        <f>Nonpt_src_summary!G2983</f>
        <v>2310023102</v>
      </c>
      <c r="F2983" s="31" t="str">
        <f>Nonpt_src_summary!H2983</f>
        <v>Nonpoint Compressor Engines</v>
      </c>
      <c r="G2983" s="160">
        <f>Nonpt_src_summary!I2983</f>
        <v>0</v>
      </c>
      <c r="H2983" s="124">
        <f>Nonpt_src_summary!J2983</f>
        <v>0</v>
      </c>
      <c r="I2983" s="124">
        <f>Nonpt_src_summary!K2983</f>
        <v>0</v>
      </c>
      <c r="J2983" s="124">
        <f>Nonpt_src_summary!L2983</f>
        <v>0</v>
      </c>
      <c r="K2983" s="125">
        <f>Nonpt_src_summary!M2983</f>
        <v>0</v>
      </c>
    </row>
    <row r="2984" spans="1:11">
      <c r="A2984" s="31" t="s">
        <v>151</v>
      </c>
      <c r="B2984" s="31" t="str">
        <f>Nonpt_src_summary!B2984</f>
        <v>Non-tribal</v>
      </c>
      <c r="C2984" s="31">
        <f>Nonpt_src_summary!E2984</f>
        <v>38</v>
      </c>
      <c r="D2984" s="31" t="str">
        <f>Nonpt_src_summary!F2984</f>
        <v>38061</v>
      </c>
      <c r="E2984" s="31" t="str">
        <f>Nonpt_src_summary!G2984</f>
        <v>2310023202</v>
      </c>
      <c r="F2984" s="31" t="str">
        <f>Nonpt_src_summary!H2984</f>
        <v>Nonpoint Compressor Engines</v>
      </c>
      <c r="G2984" s="160">
        <f>Nonpt_src_summary!I2984</f>
        <v>0</v>
      </c>
      <c r="H2984" s="124">
        <f>Nonpt_src_summary!J2984</f>
        <v>0</v>
      </c>
      <c r="I2984" s="124">
        <f>Nonpt_src_summary!K2984</f>
        <v>0</v>
      </c>
      <c r="J2984" s="124">
        <f>Nonpt_src_summary!L2984</f>
        <v>0</v>
      </c>
      <c r="K2984" s="125">
        <f>Nonpt_src_summary!M2984</f>
        <v>0</v>
      </c>
    </row>
    <row r="2985" spans="1:11">
      <c r="A2985" s="31" t="s">
        <v>151</v>
      </c>
      <c r="B2985" s="31" t="str">
        <f>Nonpt_src_summary!B2985</f>
        <v>Non-tribal</v>
      </c>
      <c r="C2985" s="31">
        <f>Nonpt_src_summary!E2985</f>
        <v>38</v>
      </c>
      <c r="D2985" s="31" t="str">
        <f>Nonpt_src_summary!F2985</f>
        <v>38061</v>
      </c>
      <c r="E2985" s="31" t="str">
        <f>Nonpt_src_summary!G2985</f>
        <v>2310023302</v>
      </c>
      <c r="F2985" s="31" t="str">
        <f>Nonpt_src_summary!H2985</f>
        <v>Nonpoint Compressor Engines</v>
      </c>
      <c r="G2985" s="160">
        <f>Nonpt_src_summary!I2985</f>
        <v>0</v>
      </c>
      <c r="H2985" s="124">
        <f>Nonpt_src_summary!J2985</f>
        <v>0</v>
      </c>
      <c r="I2985" s="124">
        <f>Nonpt_src_summary!K2985</f>
        <v>0</v>
      </c>
      <c r="J2985" s="124">
        <f>Nonpt_src_summary!L2985</f>
        <v>0</v>
      </c>
      <c r="K2985" s="125">
        <f>Nonpt_src_summary!M2985</f>
        <v>0</v>
      </c>
    </row>
    <row r="2986" spans="1:11">
      <c r="A2986" s="31" t="s">
        <v>151</v>
      </c>
      <c r="B2986" s="31" t="str">
        <f>Nonpt_src_summary!B2986</f>
        <v>Non-tribal</v>
      </c>
      <c r="C2986" s="31">
        <f>Nonpt_src_summary!E2986</f>
        <v>30</v>
      </c>
      <c r="D2986" s="31" t="str">
        <f>Nonpt_src_summary!F2986</f>
        <v>30071</v>
      </c>
      <c r="E2986" s="31" t="str">
        <f>Nonpt_src_summary!G2986</f>
        <v>2310021102</v>
      </c>
      <c r="F2986" s="31" t="str">
        <f>Nonpt_src_summary!H2986</f>
        <v>Nonpoint Compressor Engines</v>
      </c>
      <c r="G2986" s="160">
        <f>Nonpt_src_summary!I2986</f>
        <v>0</v>
      </c>
      <c r="H2986" s="124">
        <f>Nonpt_src_summary!J2986</f>
        <v>0</v>
      </c>
      <c r="I2986" s="124">
        <f>Nonpt_src_summary!K2986</f>
        <v>0</v>
      </c>
      <c r="J2986" s="124">
        <f>Nonpt_src_summary!L2986</f>
        <v>0</v>
      </c>
      <c r="K2986" s="125">
        <f>Nonpt_src_summary!M2986</f>
        <v>0</v>
      </c>
    </row>
    <row r="2987" spans="1:11">
      <c r="A2987" s="31" t="s">
        <v>151</v>
      </c>
      <c r="B2987" s="31" t="str">
        <f>Nonpt_src_summary!B2987</f>
        <v>Non-tribal</v>
      </c>
      <c r="C2987" s="31">
        <f>Nonpt_src_summary!E2987</f>
        <v>30</v>
      </c>
      <c r="D2987" s="31" t="str">
        <f>Nonpt_src_summary!F2987</f>
        <v>30071</v>
      </c>
      <c r="E2987" s="31" t="str">
        <f>Nonpt_src_summary!G2987</f>
        <v>2310021202</v>
      </c>
      <c r="F2987" s="31" t="str">
        <f>Nonpt_src_summary!H2987</f>
        <v>Nonpoint Compressor Engines</v>
      </c>
      <c r="G2987" s="160">
        <f>Nonpt_src_summary!I2987</f>
        <v>0</v>
      </c>
      <c r="H2987" s="124">
        <f>Nonpt_src_summary!J2987</f>
        <v>0</v>
      </c>
      <c r="I2987" s="124">
        <f>Nonpt_src_summary!K2987</f>
        <v>0</v>
      </c>
      <c r="J2987" s="124">
        <f>Nonpt_src_summary!L2987</f>
        <v>0</v>
      </c>
      <c r="K2987" s="125">
        <f>Nonpt_src_summary!M2987</f>
        <v>0</v>
      </c>
    </row>
    <row r="2988" spans="1:11">
      <c r="A2988" s="31" t="s">
        <v>151</v>
      </c>
      <c r="B2988" s="31" t="str">
        <f>Nonpt_src_summary!B2988</f>
        <v>Non-tribal</v>
      </c>
      <c r="C2988" s="31">
        <f>Nonpt_src_summary!E2988</f>
        <v>30</v>
      </c>
      <c r="D2988" s="31" t="str">
        <f>Nonpt_src_summary!F2988</f>
        <v>30071</v>
      </c>
      <c r="E2988" s="31" t="str">
        <f>Nonpt_src_summary!G2988</f>
        <v>2310021302</v>
      </c>
      <c r="F2988" s="31" t="str">
        <f>Nonpt_src_summary!H2988</f>
        <v>Nonpoint Compressor Engines</v>
      </c>
      <c r="G2988" s="160">
        <f>Nonpt_src_summary!I2988</f>
        <v>0</v>
      </c>
      <c r="H2988" s="124">
        <f>Nonpt_src_summary!J2988</f>
        <v>0</v>
      </c>
      <c r="I2988" s="124">
        <f>Nonpt_src_summary!K2988</f>
        <v>0</v>
      </c>
      <c r="J2988" s="124">
        <f>Nonpt_src_summary!L2988</f>
        <v>0</v>
      </c>
      <c r="K2988" s="125">
        <f>Nonpt_src_summary!M2988</f>
        <v>0</v>
      </c>
    </row>
    <row r="2989" spans="1:11">
      <c r="A2989" s="31" t="s">
        <v>151</v>
      </c>
      <c r="B2989" s="31" t="str">
        <f>Nonpt_src_summary!B2989</f>
        <v>Non-tribal</v>
      </c>
      <c r="C2989" s="31">
        <f>Nonpt_src_summary!E2989</f>
        <v>30</v>
      </c>
      <c r="D2989" s="31" t="str">
        <f>Nonpt_src_summary!F2989</f>
        <v>30071</v>
      </c>
      <c r="E2989" s="31" t="str">
        <f>Nonpt_src_summary!G2989</f>
        <v>2310023102</v>
      </c>
      <c r="F2989" s="31" t="str">
        <f>Nonpt_src_summary!H2989</f>
        <v>Nonpoint Compressor Engines</v>
      </c>
      <c r="G2989" s="160">
        <f>Nonpt_src_summary!I2989</f>
        <v>0</v>
      </c>
      <c r="H2989" s="124">
        <f>Nonpt_src_summary!J2989</f>
        <v>0</v>
      </c>
      <c r="I2989" s="124">
        <f>Nonpt_src_summary!K2989</f>
        <v>0</v>
      </c>
      <c r="J2989" s="124">
        <f>Nonpt_src_summary!L2989</f>
        <v>0</v>
      </c>
      <c r="K2989" s="125">
        <f>Nonpt_src_summary!M2989</f>
        <v>0</v>
      </c>
    </row>
    <row r="2990" spans="1:11">
      <c r="A2990" s="31" t="s">
        <v>151</v>
      </c>
      <c r="B2990" s="31" t="str">
        <f>Nonpt_src_summary!B2990</f>
        <v>Non-tribal</v>
      </c>
      <c r="C2990" s="31">
        <f>Nonpt_src_summary!E2990</f>
        <v>30</v>
      </c>
      <c r="D2990" s="31" t="str">
        <f>Nonpt_src_summary!F2990</f>
        <v>30071</v>
      </c>
      <c r="E2990" s="31" t="str">
        <f>Nonpt_src_summary!G2990</f>
        <v>2310023202</v>
      </c>
      <c r="F2990" s="31" t="str">
        <f>Nonpt_src_summary!H2990</f>
        <v>Nonpoint Compressor Engines</v>
      </c>
      <c r="G2990" s="160">
        <f>Nonpt_src_summary!I2990</f>
        <v>0</v>
      </c>
      <c r="H2990" s="124">
        <f>Nonpt_src_summary!J2990</f>
        <v>0</v>
      </c>
      <c r="I2990" s="124">
        <f>Nonpt_src_summary!K2990</f>
        <v>0</v>
      </c>
      <c r="J2990" s="124">
        <f>Nonpt_src_summary!L2990</f>
        <v>0</v>
      </c>
      <c r="K2990" s="125">
        <f>Nonpt_src_summary!M2990</f>
        <v>0</v>
      </c>
    </row>
    <row r="2991" spans="1:11">
      <c r="A2991" s="31" t="s">
        <v>151</v>
      </c>
      <c r="B2991" s="31" t="str">
        <f>Nonpt_src_summary!B2991</f>
        <v>Non-tribal</v>
      </c>
      <c r="C2991" s="31">
        <f>Nonpt_src_summary!E2991</f>
        <v>30</v>
      </c>
      <c r="D2991" s="31" t="str">
        <f>Nonpt_src_summary!F2991</f>
        <v>30071</v>
      </c>
      <c r="E2991" s="31" t="str">
        <f>Nonpt_src_summary!G2991</f>
        <v>2310023302</v>
      </c>
      <c r="F2991" s="31" t="str">
        <f>Nonpt_src_summary!H2991</f>
        <v>Nonpoint Compressor Engines</v>
      </c>
      <c r="G2991" s="160">
        <f>Nonpt_src_summary!I2991</f>
        <v>0</v>
      </c>
      <c r="H2991" s="124">
        <f>Nonpt_src_summary!J2991</f>
        <v>0</v>
      </c>
      <c r="I2991" s="124">
        <f>Nonpt_src_summary!K2991</f>
        <v>0</v>
      </c>
      <c r="J2991" s="124">
        <f>Nonpt_src_summary!L2991</f>
        <v>0</v>
      </c>
      <c r="K2991" s="125">
        <f>Nonpt_src_summary!M2991</f>
        <v>0</v>
      </c>
    </row>
    <row r="2992" spans="1:11">
      <c r="A2992" s="31" t="s">
        <v>151</v>
      </c>
      <c r="B2992" s="31" t="str">
        <f>Nonpt_src_summary!B2992</f>
        <v>Non-tribal</v>
      </c>
      <c r="C2992" s="31">
        <f>Nonpt_src_summary!E2992</f>
        <v>30</v>
      </c>
      <c r="D2992" s="31" t="str">
        <f>Nonpt_src_summary!F2992</f>
        <v>30079</v>
      </c>
      <c r="E2992" s="31" t="str">
        <f>Nonpt_src_summary!G2992</f>
        <v>2310021102</v>
      </c>
      <c r="F2992" s="31" t="str">
        <f>Nonpt_src_summary!H2992</f>
        <v>Nonpoint Compressor Engines</v>
      </c>
      <c r="G2992" s="160">
        <f>Nonpt_src_summary!I2992</f>
        <v>0</v>
      </c>
      <c r="H2992" s="124">
        <f>Nonpt_src_summary!J2992</f>
        <v>0</v>
      </c>
      <c r="I2992" s="124">
        <f>Nonpt_src_summary!K2992</f>
        <v>0</v>
      </c>
      <c r="J2992" s="124">
        <f>Nonpt_src_summary!L2992</f>
        <v>0</v>
      </c>
      <c r="K2992" s="125">
        <f>Nonpt_src_summary!M2992</f>
        <v>0</v>
      </c>
    </row>
    <row r="2993" spans="1:11">
      <c r="A2993" s="31" t="s">
        <v>151</v>
      </c>
      <c r="B2993" s="31" t="str">
        <f>Nonpt_src_summary!B2993</f>
        <v>Non-tribal</v>
      </c>
      <c r="C2993" s="31">
        <f>Nonpt_src_summary!E2993</f>
        <v>30</v>
      </c>
      <c r="D2993" s="31" t="str">
        <f>Nonpt_src_summary!F2993</f>
        <v>30079</v>
      </c>
      <c r="E2993" s="31" t="str">
        <f>Nonpt_src_summary!G2993</f>
        <v>2310021202</v>
      </c>
      <c r="F2993" s="31" t="str">
        <f>Nonpt_src_summary!H2993</f>
        <v>Nonpoint Compressor Engines</v>
      </c>
      <c r="G2993" s="160">
        <f>Nonpt_src_summary!I2993</f>
        <v>0</v>
      </c>
      <c r="H2993" s="124">
        <f>Nonpt_src_summary!J2993</f>
        <v>0</v>
      </c>
      <c r="I2993" s="124">
        <f>Nonpt_src_summary!K2993</f>
        <v>0</v>
      </c>
      <c r="J2993" s="124">
        <f>Nonpt_src_summary!L2993</f>
        <v>0</v>
      </c>
      <c r="K2993" s="125">
        <f>Nonpt_src_summary!M2993</f>
        <v>0</v>
      </c>
    </row>
    <row r="2994" spans="1:11">
      <c r="A2994" s="31" t="s">
        <v>151</v>
      </c>
      <c r="B2994" s="31" t="str">
        <f>Nonpt_src_summary!B2994</f>
        <v>Non-tribal</v>
      </c>
      <c r="C2994" s="31">
        <f>Nonpt_src_summary!E2994</f>
        <v>30</v>
      </c>
      <c r="D2994" s="31" t="str">
        <f>Nonpt_src_summary!F2994</f>
        <v>30079</v>
      </c>
      <c r="E2994" s="31" t="str">
        <f>Nonpt_src_summary!G2994</f>
        <v>2310021302</v>
      </c>
      <c r="F2994" s="31" t="str">
        <f>Nonpt_src_summary!H2994</f>
        <v>Nonpoint Compressor Engines</v>
      </c>
      <c r="G2994" s="160">
        <f>Nonpt_src_summary!I2994</f>
        <v>0</v>
      </c>
      <c r="H2994" s="124">
        <f>Nonpt_src_summary!J2994</f>
        <v>0</v>
      </c>
      <c r="I2994" s="124">
        <f>Nonpt_src_summary!K2994</f>
        <v>0</v>
      </c>
      <c r="J2994" s="124">
        <f>Nonpt_src_summary!L2994</f>
        <v>0</v>
      </c>
      <c r="K2994" s="125">
        <f>Nonpt_src_summary!M2994</f>
        <v>0</v>
      </c>
    </row>
    <row r="2995" spans="1:11">
      <c r="A2995" s="31" t="s">
        <v>151</v>
      </c>
      <c r="B2995" s="31" t="str">
        <f>Nonpt_src_summary!B2995</f>
        <v>Non-tribal</v>
      </c>
      <c r="C2995" s="31">
        <f>Nonpt_src_summary!E2995</f>
        <v>30</v>
      </c>
      <c r="D2995" s="31" t="str">
        <f>Nonpt_src_summary!F2995</f>
        <v>30079</v>
      </c>
      <c r="E2995" s="31" t="str">
        <f>Nonpt_src_summary!G2995</f>
        <v>2310023102</v>
      </c>
      <c r="F2995" s="31" t="str">
        <f>Nonpt_src_summary!H2995</f>
        <v>Nonpoint Compressor Engines</v>
      </c>
      <c r="G2995" s="160">
        <f>Nonpt_src_summary!I2995</f>
        <v>0</v>
      </c>
      <c r="H2995" s="124">
        <f>Nonpt_src_summary!J2995</f>
        <v>0</v>
      </c>
      <c r="I2995" s="124">
        <f>Nonpt_src_summary!K2995</f>
        <v>0</v>
      </c>
      <c r="J2995" s="124">
        <f>Nonpt_src_summary!L2995</f>
        <v>0</v>
      </c>
      <c r="K2995" s="125">
        <f>Nonpt_src_summary!M2995</f>
        <v>0</v>
      </c>
    </row>
    <row r="2996" spans="1:11">
      <c r="A2996" s="31" t="s">
        <v>151</v>
      </c>
      <c r="B2996" s="31" t="str">
        <f>Nonpt_src_summary!B2996</f>
        <v>Non-tribal</v>
      </c>
      <c r="C2996" s="31">
        <f>Nonpt_src_summary!E2996</f>
        <v>30</v>
      </c>
      <c r="D2996" s="31" t="str">
        <f>Nonpt_src_summary!F2996</f>
        <v>30079</v>
      </c>
      <c r="E2996" s="31" t="str">
        <f>Nonpt_src_summary!G2996</f>
        <v>2310023202</v>
      </c>
      <c r="F2996" s="31" t="str">
        <f>Nonpt_src_summary!H2996</f>
        <v>Nonpoint Compressor Engines</v>
      </c>
      <c r="G2996" s="160">
        <f>Nonpt_src_summary!I2996</f>
        <v>0</v>
      </c>
      <c r="H2996" s="124">
        <f>Nonpt_src_summary!J2996</f>
        <v>0</v>
      </c>
      <c r="I2996" s="124">
        <f>Nonpt_src_summary!K2996</f>
        <v>0</v>
      </c>
      <c r="J2996" s="124">
        <f>Nonpt_src_summary!L2996</f>
        <v>0</v>
      </c>
      <c r="K2996" s="125">
        <f>Nonpt_src_summary!M2996</f>
        <v>0</v>
      </c>
    </row>
    <row r="2997" spans="1:11">
      <c r="A2997" s="31" t="s">
        <v>151</v>
      </c>
      <c r="B2997" s="31" t="str">
        <f>Nonpt_src_summary!B2997</f>
        <v>Non-tribal</v>
      </c>
      <c r="C2997" s="31">
        <f>Nonpt_src_summary!E2997</f>
        <v>30</v>
      </c>
      <c r="D2997" s="31" t="str">
        <f>Nonpt_src_summary!F2997</f>
        <v>30079</v>
      </c>
      <c r="E2997" s="31" t="str">
        <f>Nonpt_src_summary!G2997</f>
        <v>2310023302</v>
      </c>
      <c r="F2997" s="31" t="str">
        <f>Nonpt_src_summary!H2997</f>
        <v>Nonpoint Compressor Engines</v>
      </c>
      <c r="G2997" s="160">
        <f>Nonpt_src_summary!I2997</f>
        <v>0</v>
      </c>
      <c r="H2997" s="124">
        <f>Nonpt_src_summary!J2997</f>
        <v>0</v>
      </c>
      <c r="I2997" s="124">
        <f>Nonpt_src_summary!K2997</f>
        <v>0</v>
      </c>
      <c r="J2997" s="124">
        <f>Nonpt_src_summary!L2997</f>
        <v>0</v>
      </c>
      <c r="K2997" s="125">
        <f>Nonpt_src_summary!M2997</f>
        <v>0</v>
      </c>
    </row>
    <row r="2998" spans="1:11">
      <c r="A2998" s="31" t="s">
        <v>151</v>
      </c>
      <c r="B2998" s="31" t="str">
        <f>Nonpt_src_summary!B2998</f>
        <v>Non-tribal</v>
      </c>
      <c r="C2998" s="31">
        <f>Nonpt_src_summary!E2998</f>
        <v>38</v>
      </c>
      <c r="D2998" s="31" t="str">
        <f>Nonpt_src_summary!F2998</f>
        <v>38075</v>
      </c>
      <c r="E2998" s="31" t="str">
        <f>Nonpt_src_summary!G2998</f>
        <v>2310021102</v>
      </c>
      <c r="F2998" s="31" t="str">
        <f>Nonpt_src_summary!H2998</f>
        <v>Nonpoint Compressor Engines</v>
      </c>
      <c r="G2998" s="160">
        <f>Nonpt_src_summary!I2998</f>
        <v>0</v>
      </c>
      <c r="H2998" s="124">
        <f>Nonpt_src_summary!J2998</f>
        <v>0</v>
      </c>
      <c r="I2998" s="124">
        <f>Nonpt_src_summary!K2998</f>
        <v>0</v>
      </c>
      <c r="J2998" s="124">
        <f>Nonpt_src_summary!L2998</f>
        <v>0</v>
      </c>
      <c r="K2998" s="125">
        <f>Nonpt_src_summary!M2998</f>
        <v>0</v>
      </c>
    </row>
    <row r="2999" spans="1:11">
      <c r="A2999" s="31" t="s">
        <v>151</v>
      </c>
      <c r="B2999" s="31" t="str">
        <f>Nonpt_src_summary!B2999</f>
        <v>Non-tribal</v>
      </c>
      <c r="C2999" s="31">
        <f>Nonpt_src_summary!E2999</f>
        <v>38</v>
      </c>
      <c r="D2999" s="31" t="str">
        <f>Nonpt_src_summary!F2999</f>
        <v>38075</v>
      </c>
      <c r="E2999" s="31" t="str">
        <f>Nonpt_src_summary!G2999</f>
        <v>2310021202</v>
      </c>
      <c r="F2999" s="31" t="str">
        <f>Nonpt_src_summary!H2999</f>
        <v>Nonpoint Compressor Engines</v>
      </c>
      <c r="G2999" s="160">
        <f>Nonpt_src_summary!I2999</f>
        <v>0</v>
      </c>
      <c r="H2999" s="124">
        <f>Nonpt_src_summary!J2999</f>
        <v>0</v>
      </c>
      <c r="I2999" s="124">
        <f>Nonpt_src_summary!K2999</f>
        <v>0</v>
      </c>
      <c r="J2999" s="124">
        <f>Nonpt_src_summary!L2999</f>
        <v>0</v>
      </c>
      <c r="K2999" s="125">
        <f>Nonpt_src_summary!M2999</f>
        <v>0</v>
      </c>
    </row>
    <row r="3000" spans="1:11">
      <c r="A3000" s="31" t="s">
        <v>151</v>
      </c>
      <c r="B3000" s="31" t="str">
        <f>Nonpt_src_summary!B3000</f>
        <v>Non-tribal</v>
      </c>
      <c r="C3000" s="31">
        <f>Nonpt_src_summary!E3000</f>
        <v>38</v>
      </c>
      <c r="D3000" s="31" t="str">
        <f>Nonpt_src_summary!F3000</f>
        <v>38075</v>
      </c>
      <c r="E3000" s="31" t="str">
        <f>Nonpt_src_summary!G3000</f>
        <v>2310021302</v>
      </c>
      <c r="F3000" s="31" t="str">
        <f>Nonpt_src_summary!H3000</f>
        <v>Nonpoint Compressor Engines</v>
      </c>
      <c r="G3000" s="160">
        <f>Nonpt_src_summary!I3000</f>
        <v>0</v>
      </c>
      <c r="H3000" s="124">
        <f>Nonpt_src_summary!J3000</f>
        <v>0</v>
      </c>
      <c r="I3000" s="124">
        <f>Nonpt_src_summary!K3000</f>
        <v>0</v>
      </c>
      <c r="J3000" s="124">
        <f>Nonpt_src_summary!L3000</f>
        <v>0</v>
      </c>
      <c r="K3000" s="125">
        <f>Nonpt_src_summary!M3000</f>
        <v>0</v>
      </c>
    </row>
    <row r="3001" spans="1:11">
      <c r="A3001" s="31" t="s">
        <v>151</v>
      </c>
      <c r="B3001" s="31" t="str">
        <f>Nonpt_src_summary!B3001</f>
        <v>Non-tribal</v>
      </c>
      <c r="C3001" s="31">
        <f>Nonpt_src_summary!E3001</f>
        <v>38</v>
      </c>
      <c r="D3001" s="31" t="str">
        <f>Nonpt_src_summary!F3001</f>
        <v>38075</v>
      </c>
      <c r="E3001" s="31" t="str">
        <f>Nonpt_src_summary!G3001</f>
        <v>2310023102</v>
      </c>
      <c r="F3001" s="31" t="str">
        <f>Nonpt_src_summary!H3001</f>
        <v>Nonpoint Compressor Engines</v>
      </c>
      <c r="G3001" s="160">
        <f>Nonpt_src_summary!I3001</f>
        <v>0</v>
      </c>
      <c r="H3001" s="124">
        <f>Nonpt_src_summary!J3001</f>
        <v>0</v>
      </c>
      <c r="I3001" s="124">
        <f>Nonpt_src_summary!K3001</f>
        <v>0</v>
      </c>
      <c r="J3001" s="124">
        <f>Nonpt_src_summary!L3001</f>
        <v>0</v>
      </c>
      <c r="K3001" s="125">
        <f>Nonpt_src_summary!M3001</f>
        <v>0</v>
      </c>
    </row>
    <row r="3002" spans="1:11">
      <c r="A3002" s="31" t="s">
        <v>151</v>
      </c>
      <c r="B3002" s="31" t="str">
        <f>Nonpt_src_summary!B3002</f>
        <v>Non-tribal</v>
      </c>
      <c r="C3002" s="31">
        <f>Nonpt_src_summary!E3002</f>
        <v>38</v>
      </c>
      <c r="D3002" s="31" t="str">
        <f>Nonpt_src_summary!F3002</f>
        <v>38075</v>
      </c>
      <c r="E3002" s="31" t="str">
        <f>Nonpt_src_summary!G3002</f>
        <v>2310023202</v>
      </c>
      <c r="F3002" s="31" t="str">
        <f>Nonpt_src_summary!H3002</f>
        <v>Nonpoint Compressor Engines</v>
      </c>
      <c r="G3002" s="160">
        <f>Nonpt_src_summary!I3002</f>
        <v>0</v>
      </c>
      <c r="H3002" s="124">
        <f>Nonpt_src_summary!J3002</f>
        <v>0</v>
      </c>
      <c r="I3002" s="124">
        <f>Nonpt_src_summary!K3002</f>
        <v>0</v>
      </c>
      <c r="J3002" s="124">
        <f>Nonpt_src_summary!L3002</f>
        <v>0</v>
      </c>
      <c r="K3002" s="125">
        <f>Nonpt_src_summary!M3002</f>
        <v>0</v>
      </c>
    </row>
    <row r="3003" spans="1:11">
      <c r="A3003" s="31" t="s">
        <v>151</v>
      </c>
      <c r="B3003" s="31" t="str">
        <f>Nonpt_src_summary!B3003</f>
        <v>Non-tribal</v>
      </c>
      <c r="C3003" s="31">
        <f>Nonpt_src_summary!E3003</f>
        <v>38</v>
      </c>
      <c r="D3003" s="31" t="str">
        <f>Nonpt_src_summary!F3003</f>
        <v>38075</v>
      </c>
      <c r="E3003" s="31" t="str">
        <f>Nonpt_src_summary!G3003</f>
        <v>2310023302</v>
      </c>
      <c r="F3003" s="31" t="str">
        <f>Nonpt_src_summary!H3003</f>
        <v>Nonpoint Compressor Engines</v>
      </c>
      <c r="G3003" s="160">
        <f>Nonpt_src_summary!I3003</f>
        <v>0</v>
      </c>
      <c r="H3003" s="124">
        <f>Nonpt_src_summary!J3003</f>
        <v>0</v>
      </c>
      <c r="I3003" s="124">
        <f>Nonpt_src_summary!K3003</f>
        <v>0</v>
      </c>
      <c r="J3003" s="124">
        <f>Nonpt_src_summary!L3003</f>
        <v>0</v>
      </c>
      <c r="K3003" s="125">
        <f>Nonpt_src_summary!M3003</f>
        <v>0</v>
      </c>
    </row>
    <row r="3004" spans="1:11">
      <c r="A3004" s="31" t="s">
        <v>151</v>
      </c>
      <c r="B3004" s="31" t="str">
        <f>Nonpt_src_summary!B3004</f>
        <v>Non-tribal</v>
      </c>
      <c r="C3004" s="31">
        <f>Nonpt_src_summary!E3004</f>
        <v>30</v>
      </c>
      <c r="D3004" s="31" t="str">
        <f>Nonpt_src_summary!F3004</f>
        <v>30083</v>
      </c>
      <c r="E3004" s="31" t="str">
        <f>Nonpt_src_summary!G3004</f>
        <v>2310021102</v>
      </c>
      <c r="F3004" s="31" t="str">
        <f>Nonpt_src_summary!H3004</f>
        <v>Nonpoint Compressor Engines</v>
      </c>
      <c r="G3004" s="160">
        <f>Nonpt_src_summary!I3004</f>
        <v>0</v>
      </c>
      <c r="H3004" s="124">
        <f>Nonpt_src_summary!J3004</f>
        <v>0</v>
      </c>
      <c r="I3004" s="124">
        <f>Nonpt_src_summary!K3004</f>
        <v>0</v>
      </c>
      <c r="J3004" s="124">
        <f>Nonpt_src_summary!L3004</f>
        <v>0</v>
      </c>
      <c r="K3004" s="125">
        <f>Nonpt_src_summary!M3004</f>
        <v>0</v>
      </c>
    </row>
    <row r="3005" spans="1:11">
      <c r="A3005" s="31" t="s">
        <v>151</v>
      </c>
      <c r="B3005" s="31" t="str">
        <f>Nonpt_src_summary!B3005</f>
        <v>Non-tribal</v>
      </c>
      <c r="C3005" s="31">
        <f>Nonpt_src_summary!E3005</f>
        <v>30</v>
      </c>
      <c r="D3005" s="31" t="str">
        <f>Nonpt_src_summary!F3005</f>
        <v>30083</v>
      </c>
      <c r="E3005" s="31" t="str">
        <f>Nonpt_src_summary!G3005</f>
        <v>2310021202</v>
      </c>
      <c r="F3005" s="31" t="str">
        <f>Nonpt_src_summary!H3005</f>
        <v>Nonpoint Compressor Engines</v>
      </c>
      <c r="G3005" s="160">
        <f>Nonpt_src_summary!I3005</f>
        <v>2.5892999999999999E-2</v>
      </c>
      <c r="H3005" s="124">
        <f>Nonpt_src_summary!J3005</f>
        <v>3.60561E-3</v>
      </c>
      <c r="I3005" s="124">
        <f>Nonpt_src_summary!K3005</f>
        <v>1.70276E-2</v>
      </c>
      <c r="J3005" s="124">
        <f>Nonpt_src_summary!L3005</f>
        <v>1.7975300000000001E-5</v>
      </c>
      <c r="K3005" s="125">
        <f>Nonpt_src_summary!M3005</f>
        <v>3.0530800000000001E-4</v>
      </c>
    </row>
    <row r="3006" spans="1:11">
      <c r="A3006" s="31" t="s">
        <v>151</v>
      </c>
      <c r="B3006" s="31" t="str">
        <f>Nonpt_src_summary!B3006</f>
        <v>Non-tribal</v>
      </c>
      <c r="C3006" s="31">
        <f>Nonpt_src_summary!E3006</f>
        <v>30</v>
      </c>
      <c r="D3006" s="31" t="str">
        <f>Nonpt_src_summary!F3006</f>
        <v>30083</v>
      </c>
      <c r="E3006" s="31" t="str">
        <f>Nonpt_src_summary!G3006</f>
        <v>2310021302</v>
      </c>
      <c r="F3006" s="31" t="str">
        <f>Nonpt_src_summary!H3006</f>
        <v>Nonpoint Compressor Engines</v>
      </c>
      <c r="G3006" s="160">
        <f>Nonpt_src_summary!I3006</f>
        <v>2.96612E-3</v>
      </c>
      <c r="H3006" s="124">
        <f>Nonpt_src_summary!J3006</f>
        <v>3.8677200000000003E-5</v>
      </c>
      <c r="I3006" s="124">
        <f>Nonpt_src_summary!K3006</f>
        <v>4.5863800000000001E-3</v>
      </c>
      <c r="J3006" s="124">
        <f>Nonpt_src_summary!L3006</f>
        <v>7.6831699999999996E-7</v>
      </c>
      <c r="K3006" s="125">
        <f>Nonpt_src_summary!M3006</f>
        <v>2.5362299999999999E-5</v>
      </c>
    </row>
    <row r="3007" spans="1:11">
      <c r="A3007" s="31" t="s">
        <v>151</v>
      </c>
      <c r="B3007" s="31" t="str">
        <f>Nonpt_src_summary!B3007</f>
        <v>Non-tribal</v>
      </c>
      <c r="C3007" s="31">
        <f>Nonpt_src_summary!E3007</f>
        <v>30</v>
      </c>
      <c r="D3007" s="31" t="str">
        <f>Nonpt_src_summary!F3007</f>
        <v>30083</v>
      </c>
      <c r="E3007" s="31" t="str">
        <f>Nonpt_src_summary!G3007</f>
        <v>2310023102</v>
      </c>
      <c r="F3007" s="31" t="str">
        <f>Nonpt_src_summary!H3007</f>
        <v>Nonpoint Compressor Engines</v>
      </c>
      <c r="G3007" s="160">
        <f>Nonpt_src_summary!I3007</f>
        <v>0</v>
      </c>
      <c r="H3007" s="124">
        <f>Nonpt_src_summary!J3007</f>
        <v>0</v>
      </c>
      <c r="I3007" s="124">
        <f>Nonpt_src_summary!K3007</f>
        <v>0</v>
      </c>
      <c r="J3007" s="124">
        <f>Nonpt_src_summary!L3007</f>
        <v>0</v>
      </c>
      <c r="K3007" s="125">
        <f>Nonpt_src_summary!M3007</f>
        <v>0</v>
      </c>
    </row>
    <row r="3008" spans="1:11">
      <c r="A3008" s="31" t="s">
        <v>151</v>
      </c>
      <c r="B3008" s="31" t="str">
        <f>Nonpt_src_summary!B3008</f>
        <v>Non-tribal</v>
      </c>
      <c r="C3008" s="31">
        <f>Nonpt_src_summary!E3008</f>
        <v>30</v>
      </c>
      <c r="D3008" s="31" t="str">
        <f>Nonpt_src_summary!F3008</f>
        <v>30083</v>
      </c>
      <c r="E3008" s="31" t="str">
        <f>Nonpt_src_summary!G3008</f>
        <v>2310023202</v>
      </c>
      <c r="F3008" s="31" t="str">
        <f>Nonpt_src_summary!H3008</f>
        <v>Nonpoint Compressor Engines</v>
      </c>
      <c r="G3008" s="160">
        <f>Nonpt_src_summary!I3008</f>
        <v>0</v>
      </c>
      <c r="H3008" s="124">
        <f>Nonpt_src_summary!J3008</f>
        <v>0</v>
      </c>
      <c r="I3008" s="124">
        <f>Nonpt_src_summary!K3008</f>
        <v>0</v>
      </c>
      <c r="J3008" s="124">
        <f>Nonpt_src_summary!L3008</f>
        <v>0</v>
      </c>
      <c r="K3008" s="125">
        <f>Nonpt_src_summary!M3008</f>
        <v>0</v>
      </c>
    </row>
    <row r="3009" spans="1:11">
      <c r="A3009" s="31" t="s">
        <v>151</v>
      </c>
      <c r="B3009" s="31" t="str">
        <f>Nonpt_src_summary!B3009</f>
        <v>Non-tribal</v>
      </c>
      <c r="C3009" s="31">
        <f>Nonpt_src_summary!E3009</f>
        <v>30</v>
      </c>
      <c r="D3009" s="31" t="str">
        <f>Nonpt_src_summary!F3009</f>
        <v>30083</v>
      </c>
      <c r="E3009" s="31" t="str">
        <f>Nonpt_src_summary!G3009</f>
        <v>2310023302</v>
      </c>
      <c r="F3009" s="31" t="str">
        <f>Nonpt_src_summary!H3009</f>
        <v>Nonpoint Compressor Engines</v>
      </c>
      <c r="G3009" s="160">
        <f>Nonpt_src_summary!I3009</f>
        <v>0</v>
      </c>
      <c r="H3009" s="124">
        <f>Nonpt_src_summary!J3009</f>
        <v>0</v>
      </c>
      <c r="I3009" s="124">
        <f>Nonpt_src_summary!K3009</f>
        <v>0</v>
      </c>
      <c r="J3009" s="124">
        <f>Nonpt_src_summary!L3009</f>
        <v>0</v>
      </c>
      <c r="K3009" s="125">
        <f>Nonpt_src_summary!M3009</f>
        <v>0</v>
      </c>
    </row>
    <row r="3010" spans="1:11">
      <c r="A3010" s="31" t="s">
        <v>151</v>
      </c>
      <c r="B3010" s="31" t="str">
        <f>Nonpt_src_summary!B3010</f>
        <v>Non-tribal</v>
      </c>
      <c r="C3010" s="31">
        <f>Nonpt_src_summary!E3010</f>
        <v>30</v>
      </c>
      <c r="D3010" s="31" t="str">
        <f>Nonpt_src_summary!F3010</f>
        <v>30085</v>
      </c>
      <c r="E3010" s="31" t="str">
        <f>Nonpt_src_summary!G3010</f>
        <v>2310021102</v>
      </c>
      <c r="F3010" s="31" t="str">
        <f>Nonpt_src_summary!H3010</f>
        <v>Nonpoint Compressor Engines</v>
      </c>
      <c r="G3010" s="160">
        <f>Nonpt_src_summary!I3010</f>
        <v>0</v>
      </c>
      <c r="H3010" s="124">
        <f>Nonpt_src_summary!J3010</f>
        <v>0</v>
      </c>
      <c r="I3010" s="124">
        <f>Nonpt_src_summary!K3010</f>
        <v>0</v>
      </c>
      <c r="J3010" s="124">
        <f>Nonpt_src_summary!L3010</f>
        <v>0</v>
      </c>
      <c r="K3010" s="125">
        <f>Nonpt_src_summary!M3010</f>
        <v>0</v>
      </c>
    </row>
    <row r="3011" spans="1:11">
      <c r="A3011" s="31" t="s">
        <v>151</v>
      </c>
      <c r="B3011" s="31" t="str">
        <f>Nonpt_src_summary!B3011</f>
        <v>Non-tribal</v>
      </c>
      <c r="C3011" s="31">
        <f>Nonpt_src_summary!E3011</f>
        <v>30</v>
      </c>
      <c r="D3011" s="31" t="str">
        <f>Nonpt_src_summary!F3011</f>
        <v>30085</v>
      </c>
      <c r="E3011" s="31" t="str">
        <f>Nonpt_src_summary!G3011</f>
        <v>2310021202</v>
      </c>
      <c r="F3011" s="31" t="str">
        <f>Nonpt_src_summary!H3011</f>
        <v>Nonpoint Compressor Engines</v>
      </c>
      <c r="G3011" s="160">
        <f>Nonpt_src_summary!I3011</f>
        <v>0</v>
      </c>
      <c r="H3011" s="124">
        <f>Nonpt_src_summary!J3011</f>
        <v>0</v>
      </c>
      <c r="I3011" s="124">
        <f>Nonpt_src_summary!K3011</f>
        <v>0</v>
      </c>
      <c r="J3011" s="124">
        <f>Nonpt_src_summary!L3011</f>
        <v>0</v>
      </c>
      <c r="K3011" s="125">
        <f>Nonpt_src_summary!M3011</f>
        <v>0</v>
      </c>
    </row>
    <row r="3012" spans="1:11">
      <c r="A3012" s="31" t="s">
        <v>151</v>
      </c>
      <c r="B3012" s="31" t="str">
        <f>Nonpt_src_summary!B3012</f>
        <v>Non-tribal</v>
      </c>
      <c r="C3012" s="31">
        <f>Nonpt_src_summary!E3012</f>
        <v>30</v>
      </c>
      <c r="D3012" s="31" t="str">
        <f>Nonpt_src_summary!F3012</f>
        <v>30085</v>
      </c>
      <c r="E3012" s="31" t="str">
        <f>Nonpt_src_summary!G3012</f>
        <v>2310021302</v>
      </c>
      <c r="F3012" s="31" t="str">
        <f>Nonpt_src_summary!H3012</f>
        <v>Nonpoint Compressor Engines</v>
      </c>
      <c r="G3012" s="160">
        <f>Nonpt_src_summary!I3012</f>
        <v>0</v>
      </c>
      <c r="H3012" s="124">
        <f>Nonpt_src_summary!J3012</f>
        <v>0</v>
      </c>
      <c r="I3012" s="124">
        <f>Nonpt_src_summary!K3012</f>
        <v>0</v>
      </c>
      <c r="J3012" s="124">
        <f>Nonpt_src_summary!L3012</f>
        <v>0</v>
      </c>
      <c r="K3012" s="125">
        <f>Nonpt_src_summary!M3012</f>
        <v>0</v>
      </c>
    </row>
    <row r="3013" spans="1:11">
      <c r="A3013" s="31" t="s">
        <v>151</v>
      </c>
      <c r="B3013" s="31" t="str">
        <f>Nonpt_src_summary!B3013</f>
        <v>Non-tribal</v>
      </c>
      <c r="C3013" s="31">
        <f>Nonpt_src_summary!E3013</f>
        <v>30</v>
      </c>
      <c r="D3013" s="31" t="str">
        <f>Nonpt_src_summary!F3013</f>
        <v>30085</v>
      </c>
      <c r="E3013" s="31" t="str">
        <f>Nonpt_src_summary!G3013</f>
        <v>2310023102</v>
      </c>
      <c r="F3013" s="31" t="str">
        <f>Nonpt_src_summary!H3013</f>
        <v>Nonpoint Compressor Engines</v>
      </c>
      <c r="G3013" s="160">
        <f>Nonpt_src_summary!I3013</f>
        <v>0</v>
      </c>
      <c r="H3013" s="124">
        <f>Nonpt_src_summary!J3013</f>
        <v>0</v>
      </c>
      <c r="I3013" s="124">
        <f>Nonpt_src_summary!K3013</f>
        <v>0</v>
      </c>
      <c r="J3013" s="124">
        <f>Nonpt_src_summary!L3013</f>
        <v>0</v>
      </c>
      <c r="K3013" s="125">
        <f>Nonpt_src_summary!M3013</f>
        <v>0</v>
      </c>
    </row>
    <row r="3014" spans="1:11">
      <c r="A3014" s="31" t="s">
        <v>151</v>
      </c>
      <c r="B3014" s="31" t="str">
        <f>Nonpt_src_summary!B3014</f>
        <v>Non-tribal</v>
      </c>
      <c r="C3014" s="31">
        <f>Nonpt_src_summary!E3014</f>
        <v>30</v>
      </c>
      <c r="D3014" s="31" t="str">
        <f>Nonpt_src_summary!F3014</f>
        <v>30085</v>
      </c>
      <c r="E3014" s="31" t="str">
        <f>Nonpt_src_summary!G3014</f>
        <v>2310023202</v>
      </c>
      <c r="F3014" s="31" t="str">
        <f>Nonpt_src_summary!H3014</f>
        <v>Nonpoint Compressor Engines</v>
      </c>
      <c r="G3014" s="160">
        <f>Nonpt_src_summary!I3014</f>
        <v>0</v>
      </c>
      <c r="H3014" s="124">
        <f>Nonpt_src_summary!J3014</f>
        <v>0</v>
      </c>
      <c r="I3014" s="124">
        <f>Nonpt_src_summary!K3014</f>
        <v>0</v>
      </c>
      <c r="J3014" s="124">
        <f>Nonpt_src_summary!L3014</f>
        <v>0</v>
      </c>
      <c r="K3014" s="125">
        <f>Nonpt_src_summary!M3014</f>
        <v>0</v>
      </c>
    </row>
    <row r="3015" spans="1:11">
      <c r="A3015" s="31" t="s">
        <v>151</v>
      </c>
      <c r="B3015" s="31" t="str">
        <f>Nonpt_src_summary!B3015</f>
        <v>Non-tribal</v>
      </c>
      <c r="C3015" s="31">
        <f>Nonpt_src_summary!E3015</f>
        <v>30</v>
      </c>
      <c r="D3015" s="31" t="str">
        <f>Nonpt_src_summary!F3015</f>
        <v>30085</v>
      </c>
      <c r="E3015" s="31" t="str">
        <f>Nonpt_src_summary!G3015</f>
        <v>2310023302</v>
      </c>
      <c r="F3015" s="31" t="str">
        <f>Nonpt_src_summary!H3015</f>
        <v>Nonpoint Compressor Engines</v>
      </c>
      <c r="G3015" s="160">
        <f>Nonpt_src_summary!I3015</f>
        <v>0</v>
      </c>
      <c r="H3015" s="124">
        <f>Nonpt_src_summary!J3015</f>
        <v>0</v>
      </c>
      <c r="I3015" s="124">
        <f>Nonpt_src_summary!K3015</f>
        <v>0</v>
      </c>
      <c r="J3015" s="124">
        <f>Nonpt_src_summary!L3015</f>
        <v>0</v>
      </c>
      <c r="K3015" s="125">
        <f>Nonpt_src_summary!M3015</f>
        <v>0</v>
      </c>
    </row>
    <row r="3016" spans="1:11">
      <c r="A3016" s="31" t="s">
        <v>151</v>
      </c>
      <c r="B3016" s="31" t="str">
        <f>Nonpt_src_summary!B3016</f>
        <v>Non-tribal</v>
      </c>
      <c r="C3016" s="31">
        <f>Nonpt_src_summary!E3016</f>
        <v>30</v>
      </c>
      <c r="D3016" s="31" t="str">
        <f>Nonpt_src_summary!F3016</f>
        <v>30091</v>
      </c>
      <c r="E3016" s="31" t="str">
        <f>Nonpt_src_summary!G3016</f>
        <v>2310021102</v>
      </c>
      <c r="F3016" s="31" t="str">
        <f>Nonpt_src_summary!H3016</f>
        <v>Nonpoint Compressor Engines</v>
      </c>
      <c r="G3016" s="160">
        <f>Nonpt_src_summary!I3016</f>
        <v>0</v>
      </c>
      <c r="H3016" s="124">
        <f>Nonpt_src_summary!J3016</f>
        <v>0</v>
      </c>
      <c r="I3016" s="124">
        <f>Nonpt_src_summary!K3016</f>
        <v>0</v>
      </c>
      <c r="J3016" s="124">
        <f>Nonpt_src_summary!L3016</f>
        <v>0</v>
      </c>
      <c r="K3016" s="125">
        <f>Nonpt_src_summary!M3016</f>
        <v>0</v>
      </c>
    </row>
    <row r="3017" spans="1:11">
      <c r="A3017" s="31" t="s">
        <v>151</v>
      </c>
      <c r="B3017" s="31" t="str">
        <f>Nonpt_src_summary!B3017</f>
        <v>Non-tribal</v>
      </c>
      <c r="C3017" s="31">
        <f>Nonpt_src_summary!E3017</f>
        <v>30</v>
      </c>
      <c r="D3017" s="31" t="str">
        <f>Nonpt_src_summary!F3017</f>
        <v>30091</v>
      </c>
      <c r="E3017" s="31" t="str">
        <f>Nonpt_src_summary!G3017</f>
        <v>2310021202</v>
      </c>
      <c r="F3017" s="31" t="str">
        <f>Nonpt_src_summary!H3017</f>
        <v>Nonpoint Compressor Engines</v>
      </c>
      <c r="G3017" s="160">
        <f>Nonpt_src_summary!I3017</f>
        <v>5.1232553916245545E-2</v>
      </c>
      <c r="H3017" s="124">
        <f>Nonpt_src_summary!J3017</f>
        <v>7.1341662006821965E-3</v>
      </c>
      <c r="I3017" s="124">
        <f>Nonpt_src_summary!K3017</f>
        <v>3.3691311150883259E-2</v>
      </c>
      <c r="J3017" s="124">
        <f>Nonpt_src_summary!L3017</f>
        <v>3.5566359367433711E-5</v>
      </c>
      <c r="K3017" s="125">
        <f>Nonpt_src_summary!M3017</f>
        <v>6.0409041668809988E-4</v>
      </c>
    </row>
    <row r="3018" spans="1:11">
      <c r="A3018" s="31" t="s">
        <v>151</v>
      </c>
      <c r="B3018" s="31" t="str">
        <f>Nonpt_src_summary!B3018</f>
        <v>Non-tribal</v>
      </c>
      <c r="C3018" s="31">
        <f>Nonpt_src_summary!E3018</f>
        <v>30</v>
      </c>
      <c r="D3018" s="31" t="str">
        <f>Nonpt_src_summary!F3018</f>
        <v>30091</v>
      </c>
      <c r="E3018" s="31" t="str">
        <f>Nonpt_src_summary!G3018</f>
        <v>2310021302</v>
      </c>
      <c r="F3018" s="31" t="str">
        <f>Nonpt_src_summary!H3018</f>
        <v>Nonpoint Compressor Engines</v>
      </c>
      <c r="G3018" s="160">
        <f>Nonpt_src_summary!I3018</f>
        <v>5.8688524413809248E-3</v>
      </c>
      <c r="H3018" s="124">
        <f>Nonpt_src_summary!J3018</f>
        <v>7.6527847708716544E-5</v>
      </c>
      <c r="I3018" s="124">
        <f>Nonpt_src_summary!K3018</f>
        <v>9.0747466252547593E-3</v>
      </c>
      <c r="J3018" s="124">
        <f>Nonpt_src_summary!L3018</f>
        <v>1.5202107006795361E-6</v>
      </c>
      <c r="K3018" s="125">
        <f>Nonpt_src_summary!M3018</f>
        <v>5.018259418837924E-5</v>
      </c>
    </row>
    <row r="3019" spans="1:11">
      <c r="A3019" s="31" t="s">
        <v>151</v>
      </c>
      <c r="B3019" s="31" t="str">
        <f>Nonpt_src_summary!B3019</f>
        <v>Non-tribal</v>
      </c>
      <c r="C3019" s="31">
        <f>Nonpt_src_summary!E3019</f>
        <v>30</v>
      </c>
      <c r="D3019" s="31" t="str">
        <f>Nonpt_src_summary!F3019</f>
        <v>30091</v>
      </c>
      <c r="E3019" s="31" t="str">
        <f>Nonpt_src_summary!G3019</f>
        <v>2310023102</v>
      </c>
      <c r="F3019" s="31" t="str">
        <f>Nonpt_src_summary!H3019</f>
        <v>Nonpoint Compressor Engines</v>
      </c>
      <c r="G3019" s="160">
        <f>Nonpt_src_summary!I3019</f>
        <v>0</v>
      </c>
      <c r="H3019" s="124">
        <f>Nonpt_src_summary!J3019</f>
        <v>0</v>
      </c>
      <c r="I3019" s="124">
        <f>Nonpt_src_summary!K3019</f>
        <v>0</v>
      </c>
      <c r="J3019" s="124">
        <f>Nonpt_src_summary!L3019</f>
        <v>0</v>
      </c>
      <c r="K3019" s="125">
        <f>Nonpt_src_summary!M3019</f>
        <v>0</v>
      </c>
    </row>
    <row r="3020" spans="1:11">
      <c r="A3020" s="31" t="s">
        <v>151</v>
      </c>
      <c r="B3020" s="31" t="str">
        <f>Nonpt_src_summary!B3020</f>
        <v>Non-tribal</v>
      </c>
      <c r="C3020" s="31">
        <f>Nonpt_src_summary!E3020</f>
        <v>30</v>
      </c>
      <c r="D3020" s="31" t="str">
        <f>Nonpt_src_summary!F3020</f>
        <v>30091</v>
      </c>
      <c r="E3020" s="31" t="str">
        <f>Nonpt_src_summary!G3020</f>
        <v>2310023202</v>
      </c>
      <c r="F3020" s="31" t="str">
        <f>Nonpt_src_summary!H3020</f>
        <v>Nonpoint Compressor Engines</v>
      </c>
      <c r="G3020" s="160">
        <f>Nonpt_src_summary!I3020</f>
        <v>0</v>
      </c>
      <c r="H3020" s="124">
        <f>Nonpt_src_summary!J3020</f>
        <v>0</v>
      </c>
      <c r="I3020" s="124">
        <f>Nonpt_src_summary!K3020</f>
        <v>0</v>
      </c>
      <c r="J3020" s="124">
        <f>Nonpt_src_summary!L3020</f>
        <v>0</v>
      </c>
      <c r="K3020" s="125">
        <f>Nonpt_src_summary!M3020</f>
        <v>0</v>
      </c>
    </row>
    <row r="3021" spans="1:11">
      <c r="A3021" s="31" t="s">
        <v>151</v>
      </c>
      <c r="B3021" s="31" t="str">
        <f>Nonpt_src_summary!B3021</f>
        <v>Non-tribal</v>
      </c>
      <c r="C3021" s="31">
        <f>Nonpt_src_summary!E3021</f>
        <v>30</v>
      </c>
      <c r="D3021" s="31" t="str">
        <f>Nonpt_src_summary!F3021</f>
        <v>30091</v>
      </c>
      <c r="E3021" s="31" t="str">
        <f>Nonpt_src_summary!G3021</f>
        <v>2310023302</v>
      </c>
      <c r="F3021" s="31" t="str">
        <f>Nonpt_src_summary!H3021</f>
        <v>Nonpoint Compressor Engines</v>
      </c>
      <c r="G3021" s="160">
        <f>Nonpt_src_summary!I3021</f>
        <v>0</v>
      </c>
      <c r="H3021" s="124">
        <f>Nonpt_src_summary!J3021</f>
        <v>0</v>
      </c>
      <c r="I3021" s="124">
        <f>Nonpt_src_summary!K3021</f>
        <v>0</v>
      </c>
      <c r="J3021" s="124">
        <f>Nonpt_src_summary!L3021</f>
        <v>0</v>
      </c>
      <c r="K3021" s="125">
        <f>Nonpt_src_summary!M3021</f>
        <v>0</v>
      </c>
    </row>
    <row r="3022" spans="1:11">
      <c r="A3022" s="31" t="s">
        <v>151</v>
      </c>
      <c r="B3022" s="31" t="str">
        <f>Nonpt_src_summary!B3022</f>
        <v>Non-tribal</v>
      </c>
      <c r="C3022" s="31">
        <f>Nonpt_src_summary!E3022</f>
        <v>38</v>
      </c>
      <c r="D3022" s="31" t="str">
        <f>Nonpt_src_summary!F3022</f>
        <v>38087</v>
      </c>
      <c r="E3022" s="31" t="str">
        <f>Nonpt_src_summary!G3022</f>
        <v>2310021102</v>
      </c>
      <c r="F3022" s="31" t="str">
        <f>Nonpt_src_summary!H3022</f>
        <v>Nonpoint Compressor Engines</v>
      </c>
      <c r="G3022" s="160">
        <f>Nonpt_src_summary!I3022</f>
        <v>0</v>
      </c>
      <c r="H3022" s="124">
        <f>Nonpt_src_summary!J3022</f>
        <v>0</v>
      </c>
      <c r="I3022" s="124">
        <f>Nonpt_src_summary!K3022</f>
        <v>0</v>
      </c>
      <c r="J3022" s="124">
        <f>Nonpt_src_summary!L3022</f>
        <v>0</v>
      </c>
      <c r="K3022" s="125">
        <f>Nonpt_src_summary!M3022</f>
        <v>0</v>
      </c>
    </row>
    <row r="3023" spans="1:11">
      <c r="A3023" s="31" t="s">
        <v>151</v>
      </c>
      <c r="B3023" s="31" t="str">
        <f>Nonpt_src_summary!B3023</f>
        <v>Non-tribal</v>
      </c>
      <c r="C3023" s="31">
        <f>Nonpt_src_summary!E3023</f>
        <v>38</v>
      </c>
      <c r="D3023" s="31" t="str">
        <f>Nonpt_src_summary!F3023</f>
        <v>38087</v>
      </c>
      <c r="E3023" s="31" t="str">
        <f>Nonpt_src_summary!G3023</f>
        <v>2310021202</v>
      </c>
      <c r="F3023" s="31" t="str">
        <f>Nonpt_src_summary!H3023</f>
        <v>Nonpoint Compressor Engines</v>
      </c>
      <c r="G3023" s="160">
        <f>Nonpt_src_summary!I3023</f>
        <v>0</v>
      </c>
      <c r="H3023" s="124">
        <f>Nonpt_src_summary!J3023</f>
        <v>0</v>
      </c>
      <c r="I3023" s="124">
        <f>Nonpt_src_summary!K3023</f>
        <v>0</v>
      </c>
      <c r="J3023" s="124">
        <f>Nonpt_src_summary!L3023</f>
        <v>0</v>
      </c>
      <c r="K3023" s="125">
        <f>Nonpt_src_summary!M3023</f>
        <v>0</v>
      </c>
    </row>
    <row r="3024" spans="1:11">
      <c r="A3024" s="31" t="s">
        <v>151</v>
      </c>
      <c r="B3024" s="31" t="str">
        <f>Nonpt_src_summary!B3024</f>
        <v>Non-tribal</v>
      </c>
      <c r="C3024" s="31">
        <f>Nonpt_src_summary!E3024</f>
        <v>38</v>
      </c>
      <c r="D3024" s="31" t="str">
        <f>Nonpt_src_summary!F3024</f>
        <v>38087</v>
      </c>
      <c r="E3024" s="31" t="str">
        <f>Nonpt_src_summary!G3024</f>
        <v>2310021302</v>
      </c>
      <c r="F3024" s="31" t="str">
        <f>Nonpt_src_summary!H3024</f>
        <v>Nonpoint Compressor Engines</v>
      </c>
      <c r="G3024" s="160">
        <f>Nonpt_src_summary!I3024</f>
        <v>0</v>
      </c>
      <c r="H3024" s="124">
        <f>Nonpt_src_summary!J3024</f>
        <v>0</v>
      </c>
      <c r="I3024" s="124">
        <f>Nonpt_src_summary!K3024</f>
        <v>0</v>
      </c>
      <c r="J3024" s="124">
        <f>Nonpt_src_summary!L3024</f>
        <v>0</v>
      </c>
      <c r="K3024" s="125">
        <f>Nonpt_src_summary!M3024</f>
        <v>0</v>
      </c>
    </row>
    <row r="3025" spans="1:11">
      <c r="A3025" s="31" t="s">
        <v>151</v>
      </c>
      <c r="B3025" s="31" t="str">
        <f>Nonpt_src_summary!B3025</f>
        <v>Non-tribal</v>
      </c>
      <c r="C3025" s="31">
        <f>Nonpt_src_summary!E3025</f>
        <v>38</v>
      </c>
      <c r="D3025" s="31" t="str">
        <f>Nonpt_src_summary!F3025</f>
        <v>38087</v>
      </c>
      <c r="E3025" s="31" t="str">
        <f>Nonpt_src_summary!G3025</f>
        <v>2310023102</v>
      </c>
      <c r="F3025" s="31" t="str">
        <f>Nonpt_src_summary!H3025</f>
        <v>Nonpoint Compressor Engines</v>
      </c>
      <c r="G3025" s="160">
        <f>Nonpt_src_summary!I3025</f>
        <v>0</v>
      </c>
      <c r="H3025" s="124">
        <f>Nonpt_src_summary!J3025</f>
        <v>0</v>
      </c>
      <c r="I3025" s="124">
        <f>Nonpt_src_summary!K3025</f>
        <v>0</v>
      </c>
      <c r="J3025" s="124">
        <f>Nonpt_src_summary!L3025</f>
        <v>0</v>
      </c>
      <c r="K3025" s="125">
        <f>Nonpt_src_summary!M3025</f>
        <v>0</v>
      </c>
    </row>
    <row r="3026" spans="1:11">
      <c r="A3026" s="31" t="s">
        <v>151</v>
      </c>
      <c r="B3026" s="31" t="str">
        <f>Nonpt_src_summary!B3026</f>
        <v>Non-tribal</v>
      </c>
      <c r="C3026" s="31">
        <f>Nonpt_src_summary!E3026</f>
        <v>38</v>
      </c>
      <c r="D3026" s="31" t="str">
        <f>Nonpt_src_summary!F3026</f>
        <v>38087</v>
      </c>
      <c r="E3026" s="31" t="str">
        <f>Nonpt_src_summary!G3026</f>
        <v>2310023202</v>
      </c>
      <c r="F3026" s="31" t="str">
        <f>Nonpt_src_summary!H3026</f>
        <v>Nonpoint Compressor Engines</v>
      </c>
      <c r="G3026" s="160">
        <f>Nonpt_src_summary!I3026</f>
        <v>0</v>
      </c>
      <c r="H3026" s="124">
        <f>Nonpt_src_summary!J3026</f>
        <v>0</v>
      </c>
      <c r="I3026" s="124">
        <f>Nonpt_src_summary!K3026</f>
        <v>0</v>
      </c>
      <c r="J3026" s="124">
        <f>Nonpt_src_summary!L3026</f>
        <v>0</v>
      </c>
      <c r="K3026" s="125">
        <f>Nonpt_src_summary!M3026</f>
        <v>0</v>
      </c>
    </row>
    <row r="3027" spans="1:11">
      <c r="A3027" s="31" t="s">
        <v>151</v>
      </c>
      <c r="B3027" s="31" t="str">
        <f>Nonpt_src_summary!B3027</f>
        <v>Non-tribal</v>
      </c>
      <c r="C3027" s="31">
        <f>Nonpt_src_summary!E3027</f>
        <v>38</v>
      </c>
      <c r="D3027" s="31" t="str">
        <f>Nonpt_src_summary!F3027</f>
        <v>38087</v>
      </c>
      <c r="E3027" s="31" t="str">
        <f>Nonpt_src_summary!G3027</f>
        <v>2310023302</v>
      </c>
      <c r="F3027" s="31" t="str">
        <f>Nonpt_src_summary!H3027</f>
        <v>Nonpoint Compressor Engines</v>
      </c>
      <c r="G3027" s="160">
        <f>Nonpt_src_summary!I3027</f>
        <v>0</v>
      </c>
      <c r="H3027" s="124">
        <f>Nonpt_src_summary!J3027</f>
        <v>0</v>
      </c>
      <c r="I3027" s="124">
        <f>Nonpt_src_summary!K3027</f>
        <v>0</v>
      </c>
      <c r="J3027" s="124">
        <f>Nonpt_src_summary!L3027</f>
        <v>0</v>
      </c>
      <c r="K3027" s="125">
        <f>Nonpt_src_summary!M3027</f>
        <v>0</v>
      </c>
    </row>
    <row r="3028" spans="1:11">
      <c r="A3028" s="31" t="s">
        <v>151</v>
      </c>
      <c r="B3028" s="31" t="str">
        <f>Nonpt_src_summary!B3028</f>
        <v>Non-tribal</v>
      </c>
      <c r="C3028" s="31">
        <f>Nonpt_src_summary!E3028</f>
        <v>38</v>
      </c>
      <c r="D3028" s="31" t="str">
        <f>Nonpt_src_summary!F3028</f>
        <v>38089</v>
      </c>
      <c r="E3028" s="31" t="str">
        <f>Nonpt_src_summary!G3028</f>
        <v>2310021102</v>
      </c>
      <c r="F3028" s="31" t="str">
        <f>Nonpt_src_summary!H3028</f>
        <v>Nonpoint Compressor Engines</v>
      </c>
      <c r="G3028" s="160">
        <f>Nonpt_src_summary!I3028</f>
        <v>0</v>
      </c>
      <c r="H3028" s="124">
        <f>Nonpt_src_summary!J3028</f>
        <v>0</v>
      </c>
      <c r="I3028" s="124">
        <f>Nonpt_src_summary!K3028</f>
        <v>0</v>
      </c>
      <c r="J3028" s="124">
        <f>Nonpt_src_summary!L3028</f>
        <v>0</v>
      </c>
      <c r="K3028" s="125">
        <f>Nonpt_src_summary!M3028</f>
        <v>0</v>
      </c>
    </row>
    <row r="3029" spans="1:11">
      <c r="A3029" s="31" t="s">
        <v>151</v>
      </c>
      <c r="B3029" s="31" t="str">
        <f>Nonpt_src_summary!B3029</f>
        <v>Non-tribal</v>
      </c>
      <c r="C3029" s="31">
        <f>Nonpt_src_summary!E3029</f>
        <v>38</v>
      </c>
      <c r="D3029" s="31" t="str">
        <f>Nonpt_src_summary!F3029</f>
        <v>38089</v>
      </c>
      <c r="E3029" s="31" t="str">
        <f>Nonpt_src_summary!G3029</f>
        <v>2310021202</v>
      </c>
      <c r="F3029" s="31" t="str">
        <f>Nonpt_src_summary!H3029</f>
        <v>Nonpoint Compressor Engines</v>
      </c>
      <c r="G3029" s="160">
        <f>Nonpt_src_summary!I3029</f>
        <v>5.1785900000000003E-2</v>
      </c>
      <c r="H3029" s="124">
        <f>Nonpt_src_summary!J3029</f>
        <v>7.21122E-3</v>
      </c>
      <c r="I3029" s="124">
        <f>Nonpt_src_summary!K3029</f>
        <v>3.4055200000000001E-2</v>
      </c>
      <c r="J3029" s="124">
        <f>Nonpt_src_summary!L3029</f>
        <v>3.5950500000000001E-5</v>
      </c>
      <c r="K3029" s="125">
        <f>Nonpt_src_summary!M3029</f>
        <v>6.1061500000000001E-4</v>
      </c>
    </row>
    <row r="3030" spans="1:11">
      <c r="A3030" s="31" t="s">
        <v>151</v>
      </c>
      <c r="B3030" s="31" t="str">
        <f>Nonpt_src_summary!B3030</f>
        <v>Non-tribal</v>
      </c>
      <c r="C3030" s="31">
        <f>Nonpt_src_summary!E3030</f>
        <v>38</v>
      </c>
      <c r="D3030" s="31" t="str">
        <f>Nonpt_src_summary!F3030</f>
        <v>38089</v>
      </c>
      <c r="E3030" s="31" t="str">
        <f>Nonpt_src_summary!G3030</f>
        <v>2310021302</v>
      </c>
      <c r="F3030" s="31" t="str">
        <f>Nonpt_src_summary!H3030</f>
        <v>Nonpoint Compressor Engines</v>
      </c>
      <c r="G3030" s="160">
        <f>Nonpt_src_summary!I3030</f>
        <v>5.9322400000000001E-3</v>
      </c>
      <c r="H3030" s="124">
        <f>Nonpt_src_summary!J3030</f>
        <v>7.7354400000000006E-5</v>
      </c>
      <c r="I3030" s="124">
        <f>Nonpt_src_summary!K3030</f>
        <v>9.1727600000000003E-3</v>
      </c>
      <c r="J3030" s="124">
        <f>Nonpt_src_summary!L3030</f>
        <v>1.53663E-6</v>
      </c>
      <c r="K3030" s="125">
        <f>Nonpt_src_summary!M3030</f>
        <v>5.0724599999999999E-5</v>
      </c>
    </row>
    <row r="3031" spans="1:11">
      <c r="A3031" s="31" t="s">
        <v>151</v>
      </c>
      <c r="B3031" s="31" t="str">
        <f>Nonpt_src_summary!B3031</f>
        <v>Non-tribal</v>
      </c>
      <c r="C3031" s="31">
        <f>Nonpt_src_summary!E3031</f>
        <v>38</v>
      </c>
      <c r="D3031" s="31" t="str">
        <f>Nonpt_src_summary!F3031</f>
        <v>38089</v>
      </c>
      <c r="E3031" s="31" t="str">
        <f>Nonpt_src_summary!G3031</f>
        <v>2310023102</v>
      </c>
      <c r="F3031" s="31" t="str">
        <f>Nonpt_src_summary!H3031</f>
        <v>Nonpoint Compressor Engines</v>
      </c>
      <c r="G3031" s="160">
        <f>Nonpt_src_summary!I3031</f>
        <v>0</v>
      </c>
      <c r="H3031" s="124">
        <f>Nonpt_src_summary!J3031</f>
        <v>0</v>
      </c>
      <c r="I3031" s="124">
        <f>Nonpt_src_summary!K3031</f>
        <v>0</v>
      </c>
      <c r="J3031" s="124">
        <f>Nonpt_src_summary!L3031</f>
        <v>0</v>
      </c>
      <c r="K3031" s="125">
        <f>Nonpt_src_summary!M3031</f>
        <v>0</v>
      </c>
    </row>
    <row r="3032" spans="1:11">
      <c r="A3032" s="31" t="s">
        <v>151</v>
      </c>
      <c r="B3032" s="31" t="str">
        <f>Nonpt_src_summary!B3032</f>
        <v>Non-tribal</v>
      </c>
      <c r="C3032" s="31">
        <f>Nonpt_src_summary!E3032</f>
        <v>38</v>
      </c>
      <c r="D3032" s="31" t="str">
        <f>Nonpt_src_summary!F3032</f>
        <v>38089</v>
      </c>
      <c r="E3032" s="31" t="str">
        <f>Nonpt_src_summary!G3032</f>
        <v>2310023202</v>
      </c>
      <c r="F3032" s="31" t="str">
        <f>Nonpt_src_summary!H3032</f>
        <v>Nonpoint Compressor Engines</v>
      </c>
      <c r="G3032" s="160">
        <f>Nonpt_src_summary!I3032</f>
        <v>0</v>
      </c>
      <c r="H3032" s="124">
        <f>Nonpt_src_summary!J3032</f>
        <v>0</v>
      </c>
      <c r="I3032" s="124">
        <f>Nonpt_src_summary!K3032</f>
        <v>0</v>
      </c>
      <c r="J3032" s="124">
        <f>Nonpt_src_summary!L3032</f>
        <v>0</v>
      </c>
      <c r="K3032" s="125">
        <f>Nonpt_src_summary!M3032</f>
        <v>0</v>
      </c>
    </row>
    <row r="3033" spans="1:11">
      <c r="A3033" s="31" t="s">
        <v>151</v>
      </c>
      <c r="B3033" s="31" t="str">
        <f>Nonpt_src_summary!B3033</f>
        <v>Non-tribal</v>
      </c>
      <c r="C3033" s="31">
        <f>Nonpt_src_summary!E3033</f>
        <v>38</v>
      </c>
      <c r="D3033" s="31" t="str">
        <f>Nonpt_src_summary!F3033</f>
        <v>38089</v>
      </c>
      <c r="E3033" s="31" t="str">
        <f>Nonpt_src_summary!G3033</f>
        <v>2310023302</v>
      </c>
      <c r="F3033" s="31" t="str">
        <f>Nonpt_src_summary!H3033</f>
        <v>Nonpoint Compressor Engines</v>
      </c>
      <c r="G3033" s="160">
        <f>Nonpt_src_summary!I3033</f>
        <v>0</v>
      </c>
      <c r="H3033" s="124">
        <f>Nonpt_src_summary!J3033</f>
        <v>0</v>
      </c>
      <c r="I3033" s="124">
        <f>Nonpt_src_summary!K3033</f>
        <v>0</v>
      </c>
      <c r="J3033" s="124">
        <f>Nonpt_src_summary!L3033</f>
        <v>0</v>
      </c>
      <c r="K3033" s="125">
        <f>Nonpt_src_summary!M3033</f>
        <v>0</v>
      </c>
    </row>
    <row r="3034" spans="1:11">
      <c r="A3034" s="31" t="s">
        <v>151</v>
      </c>
      <c r="B3034" s="31" t="str">
        <f>Nonpt_src_summary!B3034</f>
        <v>Non-tribal</v>
      </c>
      <c r="C3034" s="31">
        <f>Nonpt_src_summary!E3034</f>
        <v>30</v>
      </c>
      <c r="D3034" s="31" t="str">
        <f>Nonpt_src_summary!F3034</f>
        <v>30105</v>
      </c>
      <c r="E3034" s="31" t="str">
        <f>Nonpt_src_summary!G3034</f>
        <v>2310021102</v>
      </c>
      <c r="F3034" s="31" t="str">
        <f>Nonpt_src_summary!H3034</f>
        <v>Nonpoint Compressor Engines</v>
      </c>
      <c r="G3034" s="160">
        <f>Nonpt_src_summary!I3034</f>
        <v>0</v>
      </c>
      <c r="H3034" s="124">
        <f>Nonpt_src_summary!J3034</f>
        <v>0</v>
      </c>
      <c r="I3034" s="124">
        <f>Nonpt_src_summary!K3034</f>
        <v>0</v>
      </c>
      <c r="J3034" s="124">
        <f>Nonpt_src_summary!L3034</f>
        <v>0</v>
      </c>
      <c r="K3034" s="125">
        <f>Nonpt_src_summary!M3034</f>
        <v>0</v>
      </c>
    </row>
    <row r="3035" spans="1:11">
      <c r="A3035" s="31" t="s">
        <v>151</v>
      </c>
      <c r="B3035" s="31" t="str">
        <f>Nonpt_src_summary!B3035</f>
        <v>Non-tribal</v>
      </c>
      <c r="C3035" s="31">
        <f>Nonpt_src_summary!E3035</f>
        <v>30</v>
      </c>
      <c r="D3035" s="31" t="str">
        <f>Nonpt_src_summary!F3035</f>
        <v>30105</v>
      </c>
      <c r="E3035" s="31" t="str">
        <f>Nonpt_src_summary!G3035</f>
        <v>2310021202</v>
      </c>
      <c r="F3035" s="31" t="str">
        <f>Nonpt_src_summary!H3035</f>
        <v>Nonpoint Compressor Engines</v>
      </c>
      <c r="G3035" s="160">
        <f>Nonpt_src_summary!I3035</f>
        <v>3.6509100000000001</v>
      </c>
      <c r="H3035" s="124">
        <f>Nonpt_src_summary!J3035</f>
        <v>0.50839100000000004</v>
      </c>
      <c r="I3035" s="124">
        <f>Nonpt_src_summary!K3035</f>
        <v>2.40089</v>
      </c>
      <c r="J3035" s="124">
        <f>Nonpt_src_summary!L3035</f>
        <v>2.5345099999999998E-3</v>
      </c>
      <c r="K3035" s="125">
        <f>Nonpt_src_summary!M3035</f>
        <v>4.3048400000000001E-2</v>
      </c>
    </row>
    <row r="3036" spans="1:11">
      <c r="A3036" s="31" t="s">
        <v>151</v>
      </c>
      <c r="B3036" s="31" t="str">
        <f>Nonpt_src_summary!B3036</f>
        <v>Non-tribal</v>
      </c>
      <c r="C3036" s="31">
        <f>Nonpt_src_summary!E3036</f>
        <v>30</v>
      </c>
      <c r="D3036" s="31" t="str">
        <f>Nonpt_src_summary!F3036</f>
        <v>30105</v>
      </c>
      <c r="E3036" s="31" t="str">
        <f>Nonpt_src_summary!G3036</f>
        <v>2310021302</v>
      </c>
      <c r="F3036" s="31" t="str">
        <f>Nonpt_src_summary!H3036</f>
        <v>Nonpoint Compressor Engines</v>
      </c>
      <c r="G3036" s="160">
        <f>Nonpt_src_summary!I3036</f>
        <v>0.41822300000000001</v>
      </c>
      <c r="H3036" s="124">
        <f>Nonpt_src_summary!J3036</f>
        <v>5.4534800000000001E-3</v>
      </c>
      <c r="I3036" s="124">
        <f>Nonpt_src_summary!K3036</f>
        <v>0.64668000000000003</v>
      </c>
      <c r="J3036" s="124">
        <f>Nonpt_src_summary!L3036</f>
        <v>1.0833299999999999E-4</v>
      </c>
      <c r="K3036" s="125">
        <f>Nonpt_src_summary!M3036</f>
        <v>3.5760800000000001E-3</v>
      </c>
    </row>
    <row r="3037" spans="1:11">
      <c r="A3037" s="31" t="s">
        <v>151</v>
      </c>
      <c r="B3037" s="31" t="str">
        <f>Nonpt_src_summary!B3037</f>
        <v>Non-tribal</v>
      </c>
      <c r="C3037" s="31">
        <f>Nonpt_src_summary!E3037</f>
        <v>30</v>
      </c>
      <c r="D3037" s="31" t="str">
        <f>Nonpt_src_summary!F3037</f>
        <v>30105</v>
      </c>
      <c r="E3037" s="31" t="str">
        <f>Nonpt_src_summary!G3037</f>
        <v>2310023102</v>
      </c>
      <c r="F3037" s="31" t="str">
        <f>Nonpt_src_summary!H3037</f>
        <v>Nonpoint Compressor Engines</v>
      </c>
      <c r="G3037" s="160">
        <f>Nonpt_src_summary!I3037</f>
        <v>0</v>
      </c>
      <c r="H3037" s="124">
        <f>Nonpt_src_summary!J3037</f>
        <v>0</v>
      </c>
      <c r="I3037" s="124">
        <f>Nonpt_src_summary!K3037</f>
        <v>0</v>
      </c>
      <c r="J3037" s="124">
        <f>Nonpt_src_summary!L3037</f>
        <v>0</v>
      </c>
      <c r="K3037" s="125">
        <f>Nonpt_src_summary!M3037</f>
        <v>0</v>
      </c>
    </row>
    <row r="3038" spans="1:11">
      <c r="A3038" s="31" t="s">
        <v>151</v>
      </c>
      <c r="B3038" s="31" t="str">
        <f>Nonpt_src_summary!B3038</f>
        <v>Non-tribal</v>
      </c>
      <c r="C3038" s="31">
        <f>Nonpt_src_summary!E3038</f>
        <v>30</v>
      </c>
      <c r="D3038" s="31" t="str">
        <f>Nonpt_src_summary!F3038</f>
        <v>30105</v>
      </c>
      <c r="E3038" s="31" t="str">
        <f>Nonpt_src_summary!G3038</f>
        <v>2310023202</v>
      </c>
      <c r="F3038" s="31" t="str">
        <f>Nonpt_src_summary!H3038</f>
        <v>Nonpoint Compressor Engines</v>
      </c>
      <c r="G3038" s="160">
        <f>Nonpt_src_summary!I3038</f>
        <v>0</v>
      </c>
      <c r="H3038" s="124">
        <f>Nonpt_src_summary!J3038</f>
        <v>0</v>
      </c>
      <c r="I3038" s="124">
        <f>Nonpt_src_summary!K3038</f>
        <v>0</v>
      </c>
      <c r="J3038" s="124">
        <f>Nonpt_src_summary!L3038</f>
        <v>0</v>
      </c>
      <c r="K3038" s="125">
        <f>Nonpt_src_summary!M3038</f>
        <v>0</v>
      </c>
    </row>
    <row r="3039" spans="1:11">
      <c r="A3039" s="31" t="s">
        <v>151</v>
      </c>
      <c r="B3039" s="31" t="str">
        <f>Nonpt_src_summary!B3039</f>
        <v>Non-tribal</v>
      </c>
      <c r="C3039" s="31">
        <f>Nonpt_src_summary!E3039</f>
        <v>30</v>
      </c>
      <c r="D3039" s="31" t="str">
        <f>Nonpt_src_summary!F3039</f>
        <v>30105</v>
      </c>
      <c r="E3039" s="31" t="str">
        <f>Nonpt_src_summary!G3039</f>
        <v>2310023302</v>
      </c>
      <c r="F3039" s="31" t="str">
        <f>Nonpt_src_summary!H3039</f>
        <v>Nonpoint Compressor Engines</v>
      </c>
      <c r="G3039" s="160">
        <f>Nonpt_src_summary!I3039</f>
        <v>0</v>
      </c>
      <c r="H3039" s="124">
        <f>Nonpt_src_summary!J3039</f>
        <v>0</v>
      </c>
      <c r="I3039" s="124">
        <f>Nonpt_src_summary!K3039</f>
        <v>0</v>
      </c>
      <c r="J3039" s="124">
        <f>Nonpt_src_summary!L3039</f>
        <v>0</v>
      </c>
      <c r="K3039" s="125">
        <f>Nonpt_src_summary!M3039</f>
        <v>0</v>
      </c>
    </row>
    <row r="3040" spans="1:11">
      <c r="A3040" s="31" t="s">
        <v>151</v>
      </c>
      <c r="B3040" s="31" t="str">
        <f>Nonpt_src_summary!B3040</f>
        <v>Non-tribal</v>
      </c>
      <c r="C3040" s="31">
        <f>Nonpt_src_summary!E3040</f>
        <v>38</v>
      </c>
      <c r="D3040" s="31" t="str">
        <f>Nonpt_src_summary!F3040</f>
        <v>38101</v>
      </c>
      <c r="E3040" s="31" t="str">
        <f>Nonpt_src_summary!G3040</f>
        <v>2310021102</v>
      </c>
      <c r="F3040" s="31" t="str">
        <f>Nonpt_src_summary!H3040</f>
        <v>Nonpoint Compressor Engines</v>
      </c>
      <c r="G3040" s="160">
        <f>Nonpt_src_summary!I3040</f>
        <v>0</v>
      </c>
      <c r="H3040" s="124">
        <f>Nonpt_src_summary!J3040</f>
        <v>0</v>
      </c>
      <c r="I3040" s="124">
        <f>Nonpt_src_summary!K3040</f>
        <v>0</v>
      </c>
      <c r="J3040" s="124">
        <f>Nonpt_src_summary!L3040</f>
        <v>0</v>
      </c>
      <c r="K3040" s="125">
        <f>Nonpt_src_summary!M3040</f>
        <v>0</v>
      </c>
    </row>
    <row r="3041" spans="1:11">
      <c r="A3041" s="31" t="s">
        <v>151</v>
      </c>
      <c r="B3041" s="31" t="str">
        <f>Nonpt_src_summary!B3041</f>
        <v>Non-tribal</v>
      </c>
      <c r="C3041" s="31">
        <f>Nonpt_src_summary!E3041</f>
        <v>38</v>
      </c>
      <c r="D3041" s="31" t="str">
        <f>Nonpt_src_summary!F3041</f>
        <v>38101</v>
      </c>
      <c r="E3041" s="31" t="str">
        <f>Nonpt_src_summary!G3041</f>
        <v>2310021202</v>
      </c>
      <c r="F3041" s="31" t="str">
        <f>Nonpt_src_summary!H3041</f>
        <v>Nonpoint Compressor Engines</v>
      </c>
      <c r="G3041" s="160">
        <f>Nonpt_src_summary!I3041</f>
        <v>0</v>
      </c>
      <c r="H3041" s="124">
        <f>Nonpt_src_summary!J3041</f>
        <v>0</v>
      </c>
      <c r="I3041" s="124">
        <f>Nonpt_src_summary!K3041</f>
        <v>0</v>
      </c>
      <c r="J3041" s="124">
        <f>Nonpt_src_summary!L3041</f>
        <v>0</v>
      </c>
      <c r="K3041" s="125">
        <f>Nonpt_src_summary!M3041</f>
        <v>0</v>
      </c>
    </row>
    <row r="3042" spans="1:11">
      <c r="A3042" s="31" t="s">
        <v>151</v>
      </c>
      <c r="B3042" s="31" t="str">
        <f>Nonpt_src_summary!B3042</f>
        <v>Non-tribal</v>
      </c>
      <c r="C3042" s="31">
        <f>Nonpt_src_summary!E3042</f>
        <v>38</v>
      </c>
      <c r="D3042" s="31" t="str">
        <f>Nonpt_src_summary!F3042</f>
        <v>38101</v>
      </c>
      <c r="E3042" s="31" t="str">
        <f>Nonpt_src_summary!G3042</f>
        <v>2310021302</v>
      </c>
      <c r="F3042" s="31" t="str">
        <f>Nonpt_src_summary!H3042</f>
        <v>Nonpoint Compressor Engines</v>
      </c>
      <c r="G3042" s="160">
        <f>Nonpt_src_summary!I3042</f>
        <v>0</v>
      </c>
      <c r="H3042" s="124">
        <f>Nonpt_src_summary!J3042</f>
        <v>0</v>
      </c>
      <c r="I3042" s="124">
        <f>Nonpt_src_summary!K3042</f>
        <v>0</v>
      </c>
      <c r="J3042" s="124">
        <f>Nonpt_src_summary!L3042</f>
        <v>0</v>
      </c>
      <c r="K3042" s="125">
        <f>Nonpt_src_summary!M3042</f>
        <v>0</v>
      </c>
    </row>
    <row r="3043" spans="1:11">
      <c r="A3043" s="31" t="s">
        <v>151</v>
      </c>
      <c r="B3043" s="31" t="str">
        <f>Nonpt_src_summary!B3043</f>
        <v>Non-tribal</v>
      </c>
      <c r="C3043" s="31">
        <f>Nonpt_src_summary!E3043</f>
        <v>38</v>
      </c>
      <c r="D3043" s="31" t="str">
        <f>Nonpt_src_summary!F3043</f>
        <v>38101</v>
      </c>
      <c r="E3043" s="31" t="str">
        <f>Nonpt_src_summary!G3043</f>
        <v>2310023102</v>
      </c>
      <c r="F3043" s="31" t="str">
        <f>Nonpt_src_summary!H3043</f>
        <v>Nonpoint Compressor Engines</v>
      </c>
      <c r="G3043" s="160">
        <f>Nonpt_src_summary!I3043</f>
        <v>0</v>
      </c>
      <c r="H3043" s="124">
        <f>Nonpt_src_summary!J3043</f>
        <v>0</v>
      </c>
      <c r="I3043" s="124">
        <f>Nonpt_src_summary!K3043</f>
        <v>0</v>
      </c>
      <c r="J3043" s="124">
        <f>Nonpt_src_summary!L3043</f>
        <v>0</v>
      </c>
      <c r="K3043" s="125">
        <f>Nonpt_src_summary!M3043</f>
        <v>0</v>
      </c>
    </row>
    <row r="3044" spans="1:11">
      <c r="A3044" s="31" t="s">
        <v>151</v>
      </c>
      <c r="B3044" s="31" t="str">
        <f>Nonpt_src_summary!B3044</f>
        <v>Non-tribal</v>
      </c>
      <c r="C3044" s="31">
        <f>Nonpt_src_summary!E3044</f>
        <v>38</v>
      </c>
      <c r="D3044" s="31" t="str">
        <f>Nonpt_src_summary!F3044</f>
        <v>38101</v>
      </c>
      <c r="E3044" s="31" t="str">
        <f>Nonpt_src_summary!G3044</f>
        <v>2310023202</v>
      </c>
      <c r="F3044" s="31" t="str">
        <f>Nonpt_src_summary!H3044</f>
        <v>Nonpoint Compressor Engines</v>
      </c>
      <c r="G3044" s="160">
        <f>Nonpt_src_summary!I3044</f>
        <v>0</v>
      </c>
      <c r="H3044" s="124">
        <f>Nonpt_src_summary!J3044</f>
        <v>0</v>
      </c>
      <c r="I3044" s="124">
        <f>Nonpt_src_summary!K3044</f>
        <v>0</v>
      </c>
      <c r="J3044" s="124">
        <f>Nonpt_src_summary!L3044</f>
        <v>0</v>
      </c>
      <c r="K3044" s="125">
        <f>Nonpt_src_summary!M3044</f>
        <v>0</v>
      </c>
    </row>
    <row r="3045" spans="1:11">
      <c r="A3045" s="31" t="s">
        <v>151</v>
      </c>
      <c r="B3045" s="31" t="str">
        <f>Nonpt_src_summary!B3045</f>
        <v>Non-tribal</v>
      </c>
      <c r="C3045" s="31">
        <f>Nonpt_src_summary!E3045</f>
        <v>38</v>
      </c>
      <c r="D3045" s="31" t="str">
        <f>Nonpt_src_summary!F3045</f>
        <v>38101</v>
      </c>
      <c r="E3045" s="31" t="str">
        <f>Nonpt_src_summary!G3045</f>
        <v>2310023302</v>
      </c>
      <c r="F3045" s="31" t="str">
        <f>Nonpt_src_summary!H3045</f>
        <v>Nonpoint Compressor Engines</v>
      </c>
      <c r="G3045" s="160">
        <f>Nonpt_src_summary!I3045</f>
        <v>0</v>
      </c>
      <c r="H3045" s="124">
        <f>Nonpt_src_summary!J3045</f>
        <v>0</v>
      </c>
      <c r="I3045" s="124">
        <f>Nonpt_src_summary!K3045</f>
        <v>0</v>
      </c>
      <c r="J3045" s="124">
        <f>Nonpt_src_summary!L3045</f>
        <v>0</v>
      </c>
      <c r="K3045" s="125">
        <f>Nonpt_src_summary!M3045</f>
        <v>0</v>
      </c>
    </row>
    <row r="3046" spans="1:11">
      <c r="A3046" s="31" t="s">
        <v>151</v>
      </c>
      <c r="B3046" s="31" t="str">
        <f>Nonpt_src_summary!B3046</f>
        <v>Non-tribal</v>
      </c>
      <c r="C3046" s="31">
        <f>Nonpt_src_summary!E3046</f>
        <v>30</v>
      </c>
      <c r="D3046" s="31" t="str">
        <f>Nonpt_src_summary!F3046</f>
        <v>30109</v>
      </c>
      <c r="E3046" s="31" t="str">
        <f>Nonpt_src_summary!G3046</f>
        <v>2310021102</v>
      </c>
      <c r="F3046" s="31" t="str">
        <f>Nonpt_src_summary!H3046</f>
        <v>Nonpoint Compressor Engines</v>
      </c>
      <c r="G3046" s="160">
        <f>Nonpt_src_summary!I3046</f>
        <v>0</v>
      </c>
      <c r="H3046" s="124">
        <f>Nonpt_src_summary!J3046</f>
        <v>0</v>
      </c>
      <c r="I3046" s="124">
        <f>Nonpt_src_summary!K3046</f>
        <v>0</v>
      </c>
      <c r="J3046" s="124">
        <f>Nonpt_src_summary!L3046</f>
        <v>0</v>
      </c>
      <c r="K3046" s="125">
        <f>Nonpt_src_summary!M3046</f>
        <v>0</v>
      </c>
    </row>
    <row r="3047" spans="1:11">
      <c r="A3047" s="31" t="s">
        <v>151</v>
      </c>
      <c r="B3047" s="31" t="str">
        <f>Nonpt_src_summary!B3047</f>
        <v>Non-tribal</v>
      </c>
      <c r="C3047" s="31">
        <f>Nonpt_src_summary!E3047</f>
        <v>30</v>
      </c>
      <c r="D3047" s="31" t="str">
        <f>Nonpt_src_summary!F3047</f>
        <v>30109</v>
      </c>
      <c r="E3047" s="31" t="str">
        <f>Nonpt_src_summary!G3047</f>
        <v>2310021202</v>
      </c>
      <c r="F3047" s="31" t="str">
        <f>Nonpt_src_summary!H3047</f>
        <v>Nonpoint Compressor Engines</v>
      </c>
      <c r="G3047" s="160">
        <f>Nonpt_src_summary!I3047</f>
        <v>0.69911000000000001</v>
      </c>
      <c r="H3047" s="124">
        <f>Nonpt_src_summary!J3047</f>
        <v>9.7351499999999994E-2</v>
      </c>
      <c r="I3047" s="124">
        <f>Nonpt_src_summary!K3047</f>
        <v>0.45974500000000001</v>
      </c>
      <c r="J3047" s="124">
        <f>Nonpt_src_summary!L3047</f>
        <v>4.8533199999999999E-4</v>
      </c>
      <c r="K3047" s="125">
        <f>Nonpt_src_summary!M3047</f>
        <v>8.2433000000000003E-3</v>
      </c>
    </row>
    <row r="3048" spans="1:11">
      <c r="A3048" s="31" t="s">
        <v>151</v>
      </c>
      <c r="B3048" s="31" t="str">
        <f>Nonpt_src_summary!B3048</f>
        <v>Non-tribal</v>
      </c>
      <c r="C3048" s="31">
        <f>Nonpt_src_summary!E3048</f>
        <v>30</v>
      </c>
      <c r="D3048" s="31" t="str">
        <f>Nonpt_src_summary!F3048</f>
        <v>30109</v>
      </c>
      <c r="E3048" s="31" t="str">
        <f>Nonpt_src_summary!G3048</f>
        <v>2310021302</v>
      </c>
      <c r="F3048" s="31" t="str">
        <f>Nonpt_src_summary!H3048</f>
        <v>Nonpoint Compressor Engines</v>
      </c>
      <c r="G3048" s="160">
        <f>Nonpt_src_summary!I3048</f>
        <v>8.0085299999999998E-2</v>
      </c>
      <c r="H3048" s="124">
        <f>Nonpt_src_summary!J3048</f>
        <v>1.0442800000000001E-3</v>
      </c>
      <c r="I3048" s="124">
        <f>Nonpt_src_summary!K3048</f>
        <v>0.123832</v>
      </c>
      <c r="J3048" s="124">
        <f>Nonpt_src_summary!L3048</f>
        <v>2.0744600000000001E-5</v>
      </c>
      <c r="K3048" s="125">
        <f>Nonpt_src_summary!M3048</f>
        <v>6.8478199999999999E-4</v>
      </c>
    </row>
    <row r="3049" spans="1:11">
      <c r="A3049" s="31" t="s">
        <v>151</v>
      </c>
      <c r="B3049" s="31" t="str">
        <f>Nonpt_src_summary!B3049</f>
        <v>Non-tribal</v>
      </c>
      <c r="C3049" s="31">
        <f>Nonpt_src_summary!E3049</f>
        <v>30</v>
      </c>
      <c r="D3049" s="31" t="str">
        <f>Nonpt_src_summary!F3049</f>
        <v>30109</v>
      </c>
      <c r="E3049" s="31" t="str">
        <f>Nonpt_src_summary!G3049</f>
        <v>2310023102</v>
      </c>
      <c r="F3049" s="31" t="str">
        <f>Nonpt_src_summary!H3049</f>
        <v>Nonpoint Compressor Engines</v>
      </c>
      <c r="G3049" s="160">
        <f>Nonpt_src_summary!I3049</f>
        <v>0</v>
      </c>
      <c r="H3049" s="124">
        <f>Nonpt_src_summary!J3049</f>
        <v>0</v>
      </c>
      <c r="I3049" s="124">
        <f>Nonpt_src_summary!K3049</f>
        <v>0</v>
      </c>
      <c r="J3049" s="124">
        <f>Nonpt_src_summary!L3049</f>
        <v>0</v>
      </c>
      <c r="K3049" s="125">
        <f>Nonpt_src_summary!M3049</f>
        <v>0</v>
      </c>
    </row>
    <row r="3050" spans="1:11">
      <c r="A3050" s="31" t="s">
        <v>151</v>
      </c>
      <c r="B3050" s="31" t="str">
        <f>Nonpt_src_summary!B3050</f>
        <v>Non-tribal</v>
      </c>
      <c r="C3050" s="31">
        <f>Nonpt_src_summary!E3050</f>
        <v>30</v>
      </c>
      <c r="D3050" s="31" t="str">
        <f>Nonpt_src_summary!F3050</f>
        <v>30109</v>
      </c>
      <c r="E3050" s="31" t="str">
        <f>Nonpt_src_summary!G3050</f>
        <v>2310023202</v>
      </c>
      <c r="F3050" s="31" t="str">
        <f>Nonpt_src_summary!H3050</f>
        <v>Nonpoint Compressor Engines</v>
      </c>
      <c r="G3050" s="160">
        <f>Nonpt_src_summary!I3050</f>
        <v>0</v>
      </c>
      <c r="H3050" s="124">
        <f>Nonpt_src_summary!J3050</f>
        <v>0</v>
      </c>
      <c r="I3050" s="124">
        <f>Nonpt_src_summary!K3050</f>
        <v>0</v>
      </c>
      <c r="J3050" s="124">
        <f>Nonpt_src_summary!L3050</f>
        <v>0</v>
      </c>
      <c r="K3050" s="125">
        <f>Nonpt_src_summary!M3050</f>
        <v>0</v>
      </c>
    </row>
    <row r="3051" spans="1:11">
      <c r="A3051" s="31" t="s">
        <v>151</v>
      </c>
      <c r="B3051" s="31" t="str">
        <f>Nonpt_src_summary!B3051</f>
        <v>Non-tribal</v>
      </c>
      <c r="C3051" s="31">
        <f>Nonpt_src_summary!E3051</f>
        <v>30</v>
      </c>
      <c r="D3051" s="31" t="str">
        <f>Nonpt_src_summary!F3051</f>
        <v>30109</v>
      </c>
      <c r="E3051" s="31" t="str">
        <f>Nonpt_src_summary!G3051</f>
        <v>2310023302</v>
      </c>
      <c r="F3051" s="31" t="str">
        <f>Nonpt_src_summary!H3051</f>
        <v>Nonpoint Compressor Engines</v>
      </c>
      <c r="G3051" s="160">
        <f>Nonpt_src_summary!I3051</f>
        <v>0</v>
      </c>
      <c r="H3051" s="124">
        <f>Nonpt_src_summary!J3051</f>
        <v>0</v>
      </c>
      <c r="I3051" s="124">
        <f>Nonpt_src_summary!K3051</f>
        <v>0</v>
      </c>
      <c r="J3051" s="124">
        <f>Nonpt_src_summary!L3051</f>
        <v>0</v>
      </c>
      <c r="K3051" s="125">
        <f>Nonpt_src_summary!M3051</f>
        <v>0</v>
      </c>
    </row>
    <row r="3052" spans="1:11">
      <c r="A3052" s="31" t="s">
        <v>151</v>
      </c>
      <c r="B3052" s="31" t="str">
        <f>Nonpt_src_summary!B3052</f>
        <v>Non-tribal</v>
      </c>
      <c r="C3052" s="31">
        <f>Nonpt_src_summary!E3052</f>
        <v>38</v>
      </c>
      <c r="D3052" s="31" t="str">
        <f>Nonpt_src_summary!F3052</f>
        <v>38105</v>
      </c>
      <c r="E3052" s="31" t="str">
        <f>Nonpt_src_summary!G3052</f>
        <v>2310021102</v>
      </c>
      <c r="F3052" s="31" t="str">
        <f>Nonpt_src_summary!H3052</f>
        <v>Nonpoint Compressor Engines</v>
      </c>
      <c r="G3052" s="160">
        <f>Nonpt_src_summary!I3052</f>
        <v>0</v>
      </c>
      <c r="H3052" s="124">
        <f>Nonpt_src_summary!J3052</f>
        <v>0</v>
      </c>
      <c r="I3052" s="124">
        <f>Nonpt_src_summary!K3052</f>
        <v>0</v>
      </c>
      <c r="J3052" s="124">
        <f>Nonpt_src_summary!L3052</f>
        <v>0</v>
      </c>
      <c r="K3052" s="125">
        <f>Nonpt_src_summary!M3052</f>
        <v>0</v>
      </c>
    </row>
    <row r="3053" spans="1:11">
      <c r="A3053" s="31" t="s">
        <v>151</v>
      </c>
      <c r="B3053" s="31" t="str">
        <f>Nonpt_src_summary!B3053</f>
        <v>Non-tribal</v>
      </c>
      <c r="C3053" s="31">
        <f>Nonpt_src_summary!E3053</f>
        <v>38</v>
      </c>
      <c r="D3053" s="31" t="str">
        <f>Nonpt_src_summary!F3053</f>
        <v>38105</v>
      </c>
      <c r="E3053" s="31" t="str">
        <f>Nonpt_src_summary!G3053</f>
        <v>2310021202</v>
      </c>
      <c r="F3053" s="31" t="str">
        <f>Nonpt_src_summary!H3053</f>
        <v>Nonpoint Compressor Engines</v>
      </c>
      <c r="G3053" s="160">
        <f>Nonpt_src_summary!I3053</f>
        <v>0.129465</v>
      </c>
      <c r="H3053" s="124">
        <f>Nonpt_src_summary!J3053</f>
        <v>1.8028099999999998E-2</v>
      </c>
      <c r="I3053" s="124">
        <f>Nonpt_src_summary!K3053</f>
        <v>8.5138000000000005E-2</v>
      </c>
      <c r="J3053" s="124">
        <f>Nonpt_src_summary!L3053</f>
        <v>8.9876400000000006E-5</v>
      </c>
      <c r="K3053" s="125">
        <f>Nonpt_src_summary!M3053</f>
        <v>1.5265400000000001E-3</v>
      </c>
    </row>
    <row r="3054" spans="1:11">
      <c r="A3054" s="31" t="s">
        <v>151</v>
      </c>
      <c r="B3054" s="31" t="str">
        <f>Nonpt_src_summary!B3054</f>
        <v>Non-tribal</v>
      </c>
      <c r="C3054" s="31">
        <f>Nonpt_src_summary!E3054</f>
        <v>38</v>
      </c>
      <c r="D3054" s="31" t="str">
        <f>Nonpt_src_summary!F3054</f>
        <v>38105</v>
      </c>
      <c r="E3054" s="31" t="str">
        <f>Nonpt_src_summary!G3054</f>
        <v>2310021302</v>
      </c>
      <c r="F3054" s="31" t="str">
        <f>Nonpt_src_summary!H3054</f>
        <v>Nonpoint Compressor Engines</v>
      </c>
      <c r="G3054" s="160">
        <f>Nonpt_src_summary!I3054</f>
        <v>1.4830599999999999E-2</v>
      </c>
      <c r="H3054" s="124">
        <f>Nonpt_src_summary!J3054</f>
        <v>1.9338600000000001E-4</v>
      </c>
      <c r="I3054" s="124">
        <f>Nonpt_src_summary!K3054</f>
        <v>2.2931900000000002E-2</v>
      </c>
      <c r="J3054" s="124">
        <f>Nonpt_src_summary!L3054</f>
        <v>3.8415800000000001E-6</v>
      </c>
      <c r="K3054" s="125">
        <f>Nonpt_src_summary!M3054</f>
        <v>1.2681199999999999E-4</v>
      </c>
    </row>
    <row r="3055" spans="1:11">
      <c r="A3055" s="31" t="s">
        <v>151</v>
      </c>
      <c r="B3055" s="31" t="str">
        <f>Nonpt_src_summary!B3055</f>
        <v>Non-tribal</v>
      </c>
      <c r="C3055" s="31">
        <f>Nonpt_src_summary!E3055</f>
        <v>38</v>
      </c>
      <c r="D3055" s="31" t="str">
        <f>Nonpt_src_summary!F3055</f>
        <v>38105</v>
      </c>
      <c r="E3055" s="31" t="str">
        <f>Nonpt_src_summary!G3055</f>
        <v>2310023102</v>
      </c>
      <c r="F3055" s="31" t="str">
        <f>Nonpt_src_summary!H3055</f>
        <v>Nonpoint Compressor Engines</v>
      </c>
      <c r="G3055" s="160">
        <f>Nonpt_src_summary!I3055</f>
        <v>0</v>
      </c>
      <c r="H3055" s="124">
        <f>Nonpt_src_summary!J3055</f>
        <v>0</v>
      </c>
      <c r="I3055" s="124">
        <f>Nonpt_src_summary!K3055</f>
        <v>0</v>
      </c>
      <c r="J3055" s="124">
        <f>Nonpt_src_summary!L3055</f>
        <v>0</v>
      </c>
      <c r="K3055" s="125">
        <f>Nonpt_src_summary!M3055</f>
        <v>0</v>
      </c>
    </row>
    <row r="3056" spans="1:11">
      <c r="A3056" s="31" t="s">
        <v>151</v>
      </c>
      <c r="B3056" s="31" t="str">
        <f>Nonpt_src_summary!B3056</f>
        <v>Non-tribal</v>
      </c>
      <c r="C3056" s="31">
        <f>Nonpt_src_summary!E3056</f>
        <v>38</v>
      </c>
      <c r="D3056" s="31" t="str">
        <f>Nonpt_src_summary!F3056</f>
        <v>38105</v>
      </c>
      <c r="E3056" s="31" t="str">
        <f>Nonpt_src_summary!G3056</f>
        <v>2310023202</v>
      </c>
      <c r="F3056" s="31" t="str">
        <f>Nonpt_src_summary!H3056</f>
        <v>Nonpoint Compressor Engines</v>
      </c>
      <c r="G3056" s="160">
        <f>Nonpt_src_summary!I3056</f>
        <v>0</v>
      </c>
      <c r="H3056" s="124">
        <f>Nonpt_src_summary!J3056</f>
        <v>0</v>
      </c>
      <c r="I3056" s="124">
        <f>Nonpt_src_summary!K3056</f>
        <v>0</v>
      </c>
      <c r="J3056" s="124">
        <f>Nonpt_src_summary!L3056</f>
        <v>0</v>
      </c>
      <c r="K3056" s="125">
        <f>Nonpt_src_summary!M3056</f>
        <v>0</v>
      </c>
    </row>
    <row r="3057" spans="1:14">
      <c r="A3057" s="31" t="s">
        <v>151</v>
      </c>
      <c r="B3057" s="31" t="str">
        <f>Nonpt_src_summary!B3057</f>
        <v>Non-tribal</v>
      </c>
      <c r="C3057" s="31">
        <f>Nonpt_src_summary!E3057</f>
        <v>38</v>
      </c>
      <c r="D3057" s="31" t="str">
        <f>Nonpt_src_summary!F3057</f>
        <v>38105</v>
      </c>
      <c r="E3057" s="31" t="str">
        <f>Nonpt_src_summary!G3057</f>
        <v>2310023302</v>
      </c>
      <c r="F3057" s="31" t="str">
        <f>Nonpt_src_summary!H3057</f>
        <v>Nonpoint Compressor Engines</v>
      </c>
      <c r="G3057" s="160">
        <f>Nonpt_src_summary!I3057</f>
        <v>0</v>
      </c>
      <c r="H3057" s="124">
        <f>Nonpt_src_summary!J3057</f>
        <v>0</v>
      </c>
      <c r="I3057" s="124">
        <f>Nonpt_src_summary!K3057</f>
        <v>0</v>
      </c>
      <c r="J3057" s="124">
        <f>Nonpt_src_summary!L3057</f>
        <v>0</v>
      </c>
      <c r="K3057" s="125">
        <f>Nonpt_src_summary!M3057</f>
        <v>0</v>
      </c>
    </row>
    <row r="3058" spans="1:14">
      <c r="A3058" s="31" t="s">
        <v>132</v>
      </c>
      <c r="B3058" s="31" t="str">
        <f>Point_src_summary!B6</f>
        <v>Non-tribal</v>
      </c>
      <c r="C3058" s="31">
        <f>Point_src_summary!C6</f>
        <v>30</v>
      </c>
      <c r="D3058" s="31" t="str">
        <f>Point_src_summary!D6</f>
        <v>30021</v>
      </c>
      <c r="E3058" s="32" t="str">
        <f>Point_src_summary!N6</f>
        <v>20200202</v>
      </c>
      <c r="F3058" s="31" t="str">
        <f>Point_src_summary!U6</f>
        <v>Point Source Compressor Engines</v>
      </c>
      <c r="G3058" s="180">
        <f>Point_src_summary!V6</f>
        <v>4.9485999999999999</v>
      </c>
      <c r="H3058" s="181">
        <f>Point_src_summary!W6</f>
        <v>5.0053999999999998</v>
      </c>
      <c r="I3058" s="181">
        <f>Point_src_summary!X6</f>
        <v>10.4659</v>
      </c>
      <c r="J3058" s="181">
        <f>Point_src_summary!Y6</f>
        <v>1.0800000000000001E-2</v>
      </c>
      <c r="K3058" s="182">
        <f>Point_src_summary!Z6</f>
        <v>0.34210000000000002</v>
      </c>
      <c r="M3058" s="30"/>
      <c r="N3058" s="30"/>
    </row>
    <row r="3059" spans="1:14">
      <c r="A3059" s="31" t="s">
        <v>132</v>
      </c>
      <c r="B3059" s="31" t="str">
        <f>Point_src_summary!B7</f>
        <v>Non-tribal</v>
      </c>
      <c r="C3059" s="31">
        <f>Point_src_summary!C7</f>
        <v>30</v>
      </c>
      <c r="D3059" s="31" t="str">
        <f>Point_src_summary!D7</f>
        <v>30021</v>
      </c>
      <c r="E3059" s="32" t="str">
        <f>Point_src_summary!N7</f>
        <v>20200202</v>
      </c>
      <c r="F3059" s="31" t="str">
        <f>Point_src_summary!U7</f>
        <v>Point Source Compressor Engines</v>
      </c>
      <c r="G3059" s="180">
        <f>Point_src_summary!V7</f>
        <v>5.8099999999999999E-2</v>
      </c>
      <c r="H3059" s="181">
        <f>Point_src_summary!W7</f>
        <v>5.1093000000000002</v>
      </c>
      <c r="I3059" s="181">
        <f>Point_src_summary!X7</f>
        <v>6.5026999999999999</v>
      </c>
      <c r="J3059" s="181">
        <f>Point_src_summary!Y7</f>
        <v>1.0999999999999999E-2</v>
      </c>
      <c r="K3059" s="182">
        <f>Point_src_summary!Z7</f>
        <v>0.34920000000000001</v>
      </c>
      <c r="M3059" s="30"/>
      <c r="N3059" s="30"/>
    </row>
    <row r="3060" spans="1:14">
      <c r="A3060" s="31" t="s">
        <v>132</v>
      </c>
      <c r="B3060" s="31" t="str">
        <f>Point_src_summary!B8</f>
        <v>Non-tribal</v>
      </c>
      <c r="C3060" s="31">
        <f>Point_src_summary!C8</f>
        <v>30</v>
      </c>
      <c r="D3060" s="31" t="str">
        <f>Point_src_summary!D8</f>
        <v>30021</v>
      </c>
      <c r="E3060" s="32" t="str">
        <f>Point_src_summary!N8</f>
        <v>10200603</v>
      </c>
      <c r="F3060" s="31" t="str">
        <f>Point_src_summary!U8</f>
        <v>Point Source Heaters</v>
      </c>
      <c r="G3060" s="180">
        <f>Point_src_summary!V8</f>
        <v>0.2</v>
      </c>
      <c r="H3060" s="181">
        <f>Point_src_summary!W8</f>
        <v>1.0999999999999999E-2</v>
      </c>
      <c r="I3060" s="181">
        <f>Point_src_summary!X8</f>
        <v>0.16800000000000001</v>
      </c>
      <c r="J3060" s="181">
        <f>Point_src_summary!Y8</f>
        <v>1.1999999999999999E-3</v>
      </c>
      <c r="K3060" s="182">
        <f>Point_src_summary!Z8</f>
        <v>1.52E-2</v>
      </c>
      <c r="M3060" s="30"/>
      <c r="N3060" s="30"/>
    </row>
    <row r="3061" spans="1:14">
      <c r="A3061" s="31" t="s">
        <v>132</v>
      </c>
      <c r="B3061" s="31" t="str">
        <f>Point_src_summary!B9</f>
        <v>Non-tribal</v>
      </c>
      <c r="C3061" s="31">
        <f>Point_src_summary!C9</f>
        <v>30</v>
      </c>
      <c r="D3061" s="31" t="str">
        <f>Point_src_summary!D9</f>
        <v>30021</v>
      </c>
      <c r="E3061" s="32" t="str">
        <f>Point_src_summary!N9</f>
        <v>20200202</v>
      </c>
      <c r="F3061" s="31" t="str">
        <f>Point_src_summary!U9</f>
        <v>Point Source Compressor Engines</v>
      </c>
      <c r="G3061" s="180">
        <f>Point_src_summary!V9</f>
        <v>5.5744999999999996</v>
      </c>
      <c r="H3061" s="181">
        <f>Point_src_summary!W9</f>
        <v>3.5807000000000002</v>
      </c>
      <c r="I3061" s="181">
        <f>Point_src_summary!X9</f>
        <v>7.4259000000000004</v>
      </c>
      <c r="J3061" s="181">
        <f>Point_src_summary!Y9</f>
        <v>7.7000000000000002E-3</v>
      </c>
      <c r="K3061" s="182">
        <f>Point_src_summary!Z9</f>
        <v>0.2447</v>
      </c>
      <c r="M3061" s="30"/>
      <c r="N3061" s="30"/>
    </row>
    <row r="3062" spans="1:14">
      <c r="A3062" s="31" t="s">
        <v>132</v>
      </c>
      <c r="B3062" s="31" t="str">
        <f>Point_src_summary!B10</f>
        <v>Non-tribal</v>
      </c>
      <c r="C3062" s="31">
        <f>Point_src_summary!C10</f>
        <v>30</v>
      </c>
      <c r="D3062" s="31" t="str">
        <f>Point_src_summary!D10</f>
        <v>30021</v>
      </c>
      <c r="E3062" s="32" t="str">
        <f>Point_src_summary!N10</f>
        <v>20100202</v>
      </c>
      <c r="F3062" s="31" t="str">
        <f>Point_src_summary!U10</f>
        <v>Point Source Compressor Engines</v>
      </c>
      <c r="G3062" s="180">
        <f>Point_src_summary!V10</f>
        <v>1.8499999999999999E-2</v>
      </c>
      <c r="H3062" s="181">
        <f>Point_src_summary!W10</f>
        <v>8.0000000000000004E-4</v>
      </c>
      <c r="I3062" s="181">
        <f>Point_src_summary!X10</f>
        <v>7.6E-3</v>
      </c>
      <c r="J3062" s="181">
        <f>Point_src_summary!Y10</f>
        <v>0</v>
      </c>
      <c r="K3062" s="182">
        <f>Point_src_summary!Z10</f>
        <v>8.9999999999999993E-3</v>
      </c>
      <c r="M3062" s="30"/>
      <c r="N3062" s="30"/>
    </row>
    <row r="3063" spans="1:14">
      <c r="A3063" s="31" t="s">
        <v>132</v>
      </c>
      <c r="B3063" s="31" t="str">
        <f>Point_src_summary!B11</f>
        <v>Non-tribal</v>
      </c>
      <c r="C3063" s="31">
        <f>Point_src_summary!C11</f>
        <v>30</v>
      </c>
      <c r="D3063" s="31" t="str">
        <f>Point_src_summary!D11</f>
        <v>30025</v>
      </c>
      <c r="E3063" s="32" t="str">
        <f>Point_src_summary!N11</f>
        <v>40400151</v>
      </c>
      <c r="F3063" s="31" t="str">
        <f>Point_src_summary!U11</f>
        <v>Point Source Fugitives</v>
      </c>
      <c r="G3063" s="180">
        <f>Point_src_summary!V11</f>
        <v>0</v>
      </c>
      <c r="H3063" s="181">
        <f>Point_src_summary!W11</f>
        <v>14.9183</v>
      </c>
      <c r="I3063" s="181">
        <f>Point_src_summary!X11</f>
        <v>0</v>
      </c>
      <c r="J3063" s="181">
        <f>Point_src_summary!Y11</f>
        <v>0</v>
      </c>
      <c r="K3063" s="182">
        <f>Point_src_summary!Z11</f>
        <v>0</v>
      </c>
      <c r="M3063" s="30"/>
      <c r="N3063" s="30"/>
    </row>
    <row r="3064" spans="1:14">
      <c r="A3064" s="31" t="s">
        <v>132</v>
      </c>
      <c r="B3064" s="31" t="str">
        <f>Point_src_summary!B12</f>
        <v>Non-tribal</v>
      </c>
      <c r="C3064" s="31">
        <f>Point_src_summary!C12</f>
        <v>30</v>
      </c>
      <c r="D3064" s="31" t="str">
        <f>Point_src_summary!D12</f>
        <v>30025</v>
      </c>
      <c r="E3064" s="32" t="str">
        <f>Point_src_summary!N12</f>
        <v>40301010</v>
      </c>
      <c r="F3064" s="31" t="str">
        <f>Point_src_summary!U12</f>
        <v>Point Source Tank Losses</v>
      </c>
      <c r="G3064" s="180">
        <f>Point_src_summary!V12</f>
        <v>0</v>
      </c>
      <c r="H3064" s="181">
        <f>Point_src_summary!W12</f>
        <v>6.2798999999999996</v>
      </c>
      <c r="I3064" s="181">
        <f>Point_src_summary!X12</f>
        <v>0</v>
      </c>
      <c r="J3064" s="181">
        <f>Point_src_summary!Y12</f>
        <v>0</v>
      </c>
      <c r="K3064" s="182">
        <f>Point_src_summary!Z12</f>
        <v>0</v>
      </c>
      <c r="M3064" s="30"/>
      <c r="N3064" s="30"/>
    </row>
    <row r="3065" spans="1:14">
      <c r="A3065" s="31" t="s">
        <v>132</v>
      </c>
      <c r="B3065" s="31" t="str">
        <f>Point_src_summary!B13</f>
        <v>Non-tribal</v>
      </c>
      <c r="C3065" s="31">
        <f>Point_src_summary!C13</f>
        <v>30</v>
      </c>
      <c r="D3065" s="31" t="str">
        <f>Point_src_summary!D13</f>
        <v>30025</v>
      </c>
      <c r="E3065" s="32" t="str">
        <f>Point_src_summary!N13</f>
        <v>40301117</v>
      </c>
      <c r="F3065" s="31" t="str">
        <f>Point_src_summary!U13</f>
        <v>Point Source Tank Losses</v>
      </c>
      <c r="G3065" s="180">
        <f>Point_src_summary!V13</f>
        <v>0</v>
      </c>
      <c r="H3065" s="181">
        <f>Point_src_summary!W13</f>
        <v>4.109</v>
      </c>
      <c r="I3065" s="181">
        <f>Point_src_summary!X13</f>
        <v>0</v>
      </c>
      <c r="J3065" s="181">
        <f>Point_src_summary!Y13</f>
        <v>0</v>
      </c>
      <c r="K3065" s="182">
        <f>Point_src_summary!Z13</f>
        <v>0</v>
      </c>
      <c r="M3065" s="30"/>
      <c r="N3065" s="30"/>
    </row>
    <row r="3066" spans="1:14">
      <c r="A3066" s="31" t="s">
        <v>132</v>
      </c>
      <c r="B3066" s="31" t="str">
        <f>Point_src_summary!B14</f>
        <v>Non-tribal</v>
      </c>
      <c r="C3066" s="31">
        <f>Point_src_summary!C14</f>
        <v>30</v>
      </c>
      <c r="D3066" s="31" t="str">
        <f>Point_src_summary!D14</f>
        <v>30025</v>
      </c>
      <c r="E3066" s="32" t="str">
        <f>Point_src_summary!N14</f>
        <v>40301117</v>
      </c>
      <c r="F3066" s="31" t="str">
        <f>Point_src_summary!U14</f>
        <v>Point Source Tank Losses</v>
      </c>
      <c r="G3066" s="180">
        <f>Point_src_summary!V14</f>
        <v>3.3500000000000002E-2</v>
      </c>
      <c r="H3066" s="181">
        <f>Point_src_summary!W14</f>
        <v>2.7000000000000001E-3</v>
      </c>
      <c r="I3066" s="181">
        <f>Point_src_summary!X14</f>
        <v>7.1999999999999998E-3</v>
      </c>
      <c r="J3066" s="181">
        <f>Point_src_summary!Y14</f>
        <v>2.2000000000000001E-3</v>
      </c>
      <c r="K3066" s="182">
        <f>Point_src_summary!Z14</f>
        <v>4.7999999999999996E-3</v>
      </c>
      <c r="M3066" s="30"/>
      <c r="N3066" s="30"/>
    </row>
    <row r="3067" spans="1:14">
      <c r="A3067" s="31" t="s">
        <v>132</v>
      </c>
      <c r="B3067" s="31" t="str">
        <f>Point_src_summary!B15</f>
        <v>Non-tribal</v>
      </c>
      <c r="C3067" s="31">
        <f>Point_src_summary!C15</f>
        <v>30</v>
      </c>
      <c r="D3067" s="31" t="str">
        <f>Point_src_summary!D15</f>
        <v>30025</v>
      </c>
      <c r="E3067" s="32" t="str">
        <f>Point_src_summary!N15</f>
        <v>20200253</v>
      </c>
      <c r="F3067" s="31" t="str">
        <f>Point_src_summary!U15</f>
        <v>Point Source Compressor Engines</v>
      </c>
      <c r="G3067" s="180">
        <f>Point_src_summary!V15</f>
        <v>0</v>
      </c>
      <c r="H3067" s="181">
        <f>Point_src_summary!W15</f>
        <v>0</v>
      </c>
      <c r="I3067" s="181">
        <f>Point_src_summary!X15</f>
        <v>0</v>
      </c>
      <c r="J3067" s="181">
        <f>Point_src_summary!Y15</f>
        <v>2.9999999999999997E-4</v>
      </c>
      <c r="K3067" s="182">
        <f>Point_src_summary!Z15</f>
        <v>9.7999999999999997E-3</v>
      </c>
      <c r="M3067" s="30"/>
      <c r="N3067" s="30"/>
    </row>
    <row r="3068" spans="1:14">
      <c r="A3068" s="31" t="s">
        <v>132</v>
      </c>
      <c r="B3068" s="31" t="str">
        <f>Point_src_summary!B16</f>
        <v>Non-tribal</v>
      </c>
      <c r="C3068" s="31">
        <f>Point_src_summary!C16</f>
        <v>30</v>
      </c>
      <c r="D3068" s="31" t="str">
        <f>Point_src_summary!D16</f>
        <v>30025</v>
      </c>
      <c r="E3068" s="32" t="str">
        <f>Point_src_summary!N16</f>
        <v>20200253</v>
      </c>
      <c r="F3068" s="31" t="str">
        <f>Point_src_summary!U16</f>
        <v>Point Source Compressor Engines</v>
      </c>
      <c r="G3068" s="180">
        <f>Point_src_summary!V16</f>
        <v>24.0032</v>
      </c>
      <c r="H3068" s="181">
        <f>Point_src_summary!W16</f>
        <v>12.0038</v>
      </c>
      <c r="I3068" s="181">
        <f>Point_src_summary!X16</f>
        <v>24.0032</v>
      </c>
      <c r="J3068" s="181">
        <f>Point_src_summary!Y16</f>
        <v>0</v>
      </c>
      <c r="K3068" s="182">
        <f>Point_src_summary!Z16</f>
        <v>0</v>
      </c>
      <c r="M3068" s="30"/>
      <c r="N3068" s="30"/>
    </row>
    <row r="3069" spans="1:14">
      <c r="A3069" s="31" t="s">
        <v>132</v>
      </c>
      <c r="B3069" s="31" t="str">
        <f>Point_src_summary!B17</f>
        <v>Non-tribal</v>
      </c>
      <c r="C3069" s="31">
        <f>Point_src_summary!C17</f>
        <v>30</v>
      </c>
      <c r="D3069" s="31" t="str">
        <f>Point_src_summary!D17</f>
        <v>30025</v>
      </c>
      <c r="E3069" s="32" t="str">
        <f>Point_src_summary!N17</f>
        <v>20200253</v>
      </c>
      <c r="F3069" s="31" t="str">
        <f>Point_src_summary!U17</f>
        <v>Point Source Compressor Engines</v>
      </c>
      <c r="G3069" s="180">
        <f>Point_src_summary!V17</f>
        <v>8.5462000000000007</v>
      </c>
      <c r="H3069" s="181">
        <f>Point_src_summary!W17</f>
        <v>4.2731000000000003</v>
      </c>
      <c r="I3069" s="181">
        <f>Point_src_summary!X17</f>
        <v>12.815</v>
      </c>
      <c r="J3069" s="181">
        <f>Point_src_summary!Y17</f>
        <v>0</v>
      </c>
      <c r="K3069" s="182">
        <f>Point_src_summary!Z17</f>
        <v>0</v>
      </c>
      <c r="M3069" s="30"/>
      <c r="N3069" s="30"/>
    </row>
    <row r="3070" spans="1:14">
      <c r="A3070" s="31" t="s">
        <v>132</v>
      </c>
      <c r="B3070" s="31" t="str">
        <f>Point_src_summary!B18</f>
        <v>Non-tribal</v>
      </c>
      <c r="C3070" s="31">
        <f>Point_src_summary!C18</f>
        <v>30</v>
      </c>
      <c r="D3070" s="31" t="str">
        <f>Point_src_summary!D18</f>
        <v>30025</v>
      </c>
      <c r="E3070" s="32" t="str">
        <f>Point_src_summary!N18</f>
        <v>31000227</v>
      </c>
      <c r="F3070" s="31" t="str">
        <f>Point_src_summary!U18</f>
        <v>Dehydrators</v>
      </c>
      <c r="G3070" s="180">
        <f>Point_src_summary!V18</f>
        <v>0</v>
      </c>
      <c r="H3070" s="181">
        <f>Point_src_summary!W18</f>
        <v>2.8837999999999999</v>
      </c>
      <c r="I3070" s="181">
        <f>Point_src_summary!X18</f>
        <v>0</v>
      </c>
      <c r="J3070" s="181">
        <f>Point_src_summary!Y18</f>
        <v>0</v>
      </c>
      <c r="K3070" s="182">
        <f>Point_src_summary!Z18</f>
        <v>0</v>
      </c>
      <c r="M3070" s="30"/>
      <c r="N3070" s="30"/>
    </row>
    <row r="3071" spans="1:14">
      <c r="A3071" s="31" t="s">
        <v>132</v>
      </c>
      <c r="B3071" s="31" t="str">
        <f>Point_src_summary!B19</f>
        <v>Non-tribal</v>
      </c>
      <c r="C3071" s="31">
        <f>Point_src_summary!C19</f>
        <v>30</v>
      </c>
      <c r="D3071" s="31" t="str">
        <f>Point_src_summary!D19</f>
        <v>30025</v>
      </c>
      <c r="E3071" s="32" t="str">
        <f>Point_src_summary!N19</f>
        <v>31000205</v>
      </c>
      <c r="F3071" s="31" t="str">
        <f>Point_src_summary!U19</f>
        <v>Point Source Flares</v>
      </c>
      <c r="G3071" s="180">
        <f>Point_src_summary!V19</f>
        <v>0.1943</v>
      </c>
      <c r="H3071" s="181">
        <f>Point_src_summary!W19</f>
        <v>2.3872</v>
      </c>
      <c r="I3071" s="181">
        <f>Point_src_summary!X19</f>
        <v>1.0572999999999999</v>
      </c>
      <c r="J3071" s="181">
        <f>Point_src_summary!Y19</f>
        <v>0.50429999999999997</v>
      </c>
      <c r="K3071" s="182">
        <f>Point_src_summary!Z19</f>
        <v>4.2000000000000003E-2</v>
      </c>
      <c r="M3071" s="30"/>
      <c r="N3071" s="30"/>
    </row>
    <row r="3072" spans="1:14">
      <c r="A3072" s="31" t="s">
        <v>132</v>
      </c>
      <c r="B3072" s="31" t="str">
        <f>Point_src_summary!B20</f>
        <v>Non-tribal</v>
      </c>
      <c r="C3072" s="31">
        <f>Point_src_summary!C20</f>
        <v>30</v>
      </c>
      <c r="D3072" s="31" t="str">
        <f>Point_src_summary!D20</f>
        <v>30025</v>
      </c>
      <c r="E3072" s="32" t="str">
        <f>Point_src_summary!N20</f>
        <v>31000207</v>
      </c>
      <c r="F3072" s="31" t="str">
        <f>Point_src_summary!U20</f>
        <v>Point Source Fugitives</v>
      </c>
      <c r="G3072" s="180">
        <f>Point_src_summary!V20</f>
        <v>0</v>
      </c>
      <c r="H3072" s="181">
        <f>Point_src_summary!W20</f>
        <v>15.7338</v>
      </c>
      <c r="I3072" s="181">
        <f>Point_src_summary!X20</f>
        <v>0</v>
      </c>
      <c r="J3072" s="181">
        <f>Point_src_summary!Y20</f>
        <v>0</v>
      </c>
      <c r="K3072" s="182">
        <f>Point_src_summary!Z20</f>
        <v>0</v>
      </c>
      <c r="M3072" s="30"/>
      <c r="N3072" s="30"/>
    </row>
    <row r="3073" spans="1:14">
      <c r="A3073" s="31" t="s">
        <v>132</v>
      </c>
      <c r="B3073" s="31" t="str">
        <f>Point_src_summary!B21</f>
        <v>Non-tribal</v>
      </c>
      <c r="C3073" s="31">
        <f>Point_src_summary!C21</f>
        <v>30</v>
      </c>
      <c r="D3073" s="31" t="str">
        <f>Point_src_summary!D21</f>
        <v>30025</v>
      </c>
      <c r="E3073" s="32" t="str">
        <f>Point_src_summary!N21</f>
        <v>40781604</v>
      </c>
      <c r="F3073" s="31" t="str">
        <f>Point_src_summary!U21</f>
        <v>Point Source Tank Losses</v>
      </c>
      <c r="G3073" s="180">
        <f>Point_src_summary!V21</f>
        <v>0</v>
      </c>
      <c r="H3073" s="181">
        <f>Point_src_summary!W21</f>
        <v>0.77739999999999998</v>
      </c>
      <c r="I3073" s="181">
        <f>Point_src_summary!X21</f>
        <v>0</v>
      </c>
      <c r="J3073" s="181">
        <f>Point_src_summary!Y21</f>
        <v>0</v>
      </c>
      <c r="K3073" s="182">
        <f>Point_src_summary!Z21</f>
        <v>0</v>
      </c>
      <c r="M3073" s="30"/>
      <c r="N3073" s="30"/>
    </row>
    <row r="3074" spans="1:14">
      <c r="A3074" s="31" t="s">
        <v>132</v>
      </c>
      <c r="B3074" s="31" t="str">
        <f>Point_src_summary!B22</f>
        <v>Non-tribal</v>
      </c>
      <c r="C3074" s="31">
        <f>Point_src_summary!C22</f>
        <v>30</v>
      </c>
      <c r="D3074" s="31" t="str">
        <f>Point_src_summary!D22</f>
        <v>30025</v>
      </c>
      <c r="E3074" s="32" t="str">
        <f>Point_src_summary!N22</f>
        <v>31000205</v>
      </c>
      <c r="F3074" s="31" t="str">
        <f>Point_src_summary!U22</f>
        <v>Point Source Flares</v>
      </c>
      <c r="G3074" s="180">
        <f>Point_src_summary!V22</f>
        <v>0.55049999999999999</v>
      </c>
      <c r="H3074" s="181">
        <f>Point_src_summary!W22</f>
        <v>1.746</v>
      </c>
      <c r="I3074" s="181">
        <f>Point_src_summary!X22</f>
        <v>2.9952999999999999</v>
      </c>
      <c r="J3074" s="181">
        <f>Point_src_summary!Y22</f>
        <v>95.312100000000001</v>
      </c>
      <c r="K3074" s="182">
        <f>Point_src_summary!Z22</f>
        <v>0.69557599999999997</v>
      </c>
      <c r="M3074" s="30"/>
      <c r="N3074" s="30"/>
    </row>
    <row r="3075" spans="1:14">
      <c r="A3075" s="31" t="s">
        <v>132</v>
      </c>
      <c r="B3075" s="31" t="str">
        <f>Point_src_summary!B23</f>
        <v>Non-tribal</v>
      </c>
      <c r="C3075" s="31">
        <f>Point_src_summary!C23</f>
        <v>30</v>
      </c>
      <c r="D3075" s="31" t="str">
        <f>Point_src_summary!D23</f>
        <v>30025</v>
      </c>
      <c r="E3075" s="32" t="str">
        <f>Point_src_summary!N23</f>
        <v>31000404</v>
      </c>
      <c r="F3075" s="31" t="str">
        <f>Point_src_summary!U23</f>
        <v>Point Source Heaters</v>
      </c>
      <c r="G3075" s="180">
        <f>Point_src_summary!V23</f>
        <v>1.165</v>
      </c>
      <c r="H3075" s="181">
        <f>Point_src_summary!W23</f>
        <v>4.5999999999999999E-2</v>
      </c>
      <c r="I3075" s="181">
        <f>Point_src_summary!X23</f>
        <v>0.69899999999999995</v>
      </c>
      <c r="J3075" s="181">
        <f>Point_src_summary!Y23</f>
        <v>1.2549999999999999</v>
      </c>
      <c r="K3075" s="182">
        <f>Point_src_summary!Z23</f>
        <v>6.3E-2</v>
      </c>
      <c r="M3075" s="30"/>
      <c r="N3075" s="30"/>
    </row>
    <row r="3076" spans="1:14">
      <c r="A3076" s="31" t="s">
        <v>132</v>
      </c>
      <c r="B3076" s="31" t="str">
        <f>Point_src_summary!B24</f>
        <v>Non-tribal</v>
      </c>
      <c r="C3076" s="31">
        <f>Point_src_summary!C24</f>
        <v>30</v>
      </c>
      <c r="D3076" s="31" t="str">
        <f>Point_src_summary!D24</f>
        <v>30025</v>
      </c>
      <c r="E3076" s="32" t="str">
        <f>Point_src_summary!N24</f>
        <v>31000205</v>
      </c>
      <c r="F3076" s="31" t="str">
        <f>Point_src_summary!U24</f>
        <v>Point Source Flares</v>
      </c>
      <c r="G3076" s="180">
        <f>Point_src_summary!V24</f>
        <v>1.52E-2</v>
      </c>
      <c r="H3076" s="181">
        <f>Point_src_summary!W24</f>
        <v>4.5199999999999997E-2</v>
      </c>
      <c r="I3076" s="181">
        <f>Point_src_summary!X24</f>
        <v>8.2600000000000007E-2</v>
      </c>
      <c r="J3076" s="181">
        <f>Point_src_summary!Y24</f>
        <v>2.0000000000000001E-4</v>
      </c>
      <c r="K3076" s="182">
        <f>Point_src_summary!Z24</f>
        <v>0</v>
      </c>
      <c r="M3076" s="30"/>
      <c r="N3076" s="30"/>
    </row>
    <row r="3077" spans="1:14">
      <c r="A3077" s="31" t="s">
        <v>132</v>
      </c>
      <c r="B3077" s="31" t="str">
        <f>Point_src_summary!B25</f>
        <v>Non-tribal</v>
      </c>
      <c r="C3077" s="31">
        <f>Point_src_summary!C25</f>
        <v>30</v>
      </c>
      <c r="D3077" s="31" t="str">
        <f>Point_src_summary!D25</f>
        <v>30025</v>
      </c>
      <c r="E3077" s="32" t="str">
        <f>Point_src_summary!N25</f>
        <v>31000205</v>
      </c>
      <c r="F3077" s="31" t="str">
        <f>Point_src_summary!U25</f>
        <v>Point Source Flares</v>
      </c>
      <c r="G3077" s="180">
        <f>Point_src_summary!V25</f>
        <v>1.52E-2</v>
      </c>
      <c r="H3077" s="181">
        <f>Point_src_summary!W25</f>
        <v>4.5199999999999997E-2</v>
      </c>
      <c r="I3077" s="181">
        <f>Point_src_summary!X25</f>
        <v>8.2600000000000007E-2</v>
      </c>
      <c r="J3077" s="181">
        <f>Point_src_summary!Y25</f>
        <v>2.0000000000000001E-4</v>
      </c>
      <c r="K3077" s="182">
        <f>Point_src_summary!Z25</f>
        <v>0</v>
      </c>
      <c r="M3077" s="30"/>
      <c r="N3077" s="30"/>
    </row>
    <row r="3078" spans="1:14">
      <c r="A3078" s="31" t="s">
        <v>132</v>
      </c>
      <c r="B3078" s="31" t="str">
        <f>Point_src_summary!B26</f>
        <v>Non-tribal</v>
      </c>
      <c r="C3078" s="31">
        <f>Point_src_summary!C26</f>
        <v>30</v>
      </c>
      <c r="D3078" s="31" t="str">
        <f>Point_src_summary!D26</f>
        <v>30025</v>
      </c>
      <c r="E3078" s="32" t="str">
        <f>Point_src_summary!N26</f>
        <v>40400311</v>
      </c>
      <c r="F3078" s="31" t="str">
        <f>Point_src_summary!U26</f>
        <v>Point Source Tank Losses</v>
      </c>
      <c r="G3078" s="180">
        <f>Point_src_summary!V26</f>
        <v>0</v>
      </c>
      <c r="H3078" s="181">
        <f>Point_src_summary!W26</f>
        <v>3.2574000000000001</v>
      </c>
      <c r="I3078" s="181">
        <f>Point_src_summary!X26</f>
        <v>0</v>
      </c>
      <c r="J3078" s="181">
        <f>Point_src_summary!Y26</f>
        <v>0</v>
      </c>
      <c r="K3078" s="182">
        <f>Point_src_summary!Z26</f>
        <v>0</v>
      </c>
      <c r="M3078" s="30"/>
      <c r="N3078" s="30"/>
    </row>
    <row r="3079" spans="1:14">
      <c r="A3079" s="31" t="s">
        <v>132</v>
      </c>
      <c r="B3079" s="31" t="str">
        <f>Point_src_summary!B27</f>
        <v>Non-tribal</v>
      </c>
      <c r="C3079" s="31">
        <f>Point_src_summary!C27</f>
        <v>30</v>
      </c>
      <c r="D3079" s="31" t="str">
        <f>Point_src_summary!D27</f>
        <v>30025</v>
      </c>
      <c r="E3079" s="32" t="str">
        <f>Point_src_summary!N27</f>
        <v>31000404</v>
      </c>
      <c r="F3079" s="31" t="str">
        <f>Point_src_summary!U27</f>
        <v>Point Source Heaters</v>
      </c>
      <c r="G3079" s="180">
        <f>Point_src_summary!V27</f>
        <v>0.20899999999999999</v>
      </c>
      <c r="H3079" s="181">
        <f>Point_src_summary!W27</f>
        <v>1.0999999999999999E-2</v>
      </c>
      <c r="I3079" s="181">
        <f>Point_src_summary!X27</f>
        <v>0.17499999999999999</v>
      </c>
      <c r="J3079" s="181">
        <f>Point_src_summary!Y27</f>
        <v>1E-3</v>
      </c>
      <c r="K3079" s="182">
        <f>Point_src_summary!Z27</f>
        <v>1.6E-2</v>
      </c>
      <c r="M3079" s="30"/>
      <c r="N3079" s="30"/>
    </row>
    <row r="3080" spans="1:14">
      <c r="A3080" s="31" t="s">
        <v>132</v>
      </c>
      <c r="B3080" s="31" t="str">
        <f>Point_src_summary!B28</f>
        <v>Non-tribal</v>
      </c>
      <c r="C3080" s="31">
        <f>Point_src_summary!C28</f>
        <v>30</v>
      </c>
      <c r="D3080" s="31" t="str">
        <f>Point_src_summary!D28</f>
        <v>30025</v>
      </c>
      <c r="E3080" s="32" t="str">
        <f>Point_src_summary!N28</f>
        <v>20200202</v>
      </c>
      <c r="F3080" s="31" t="str">
        <f>Point_src_summary!U28</f>
        <v>Point Source Compressor Engines</v>
      </c>
      <c r="G3080" s="180">
        <f>Point_src_summary!V28</f>
        <v>3.8818999999999999</v>
      </c>
      <c r="H3080" s="181">
        <f>Point_src_summary!W28</f>
        <v>16.174600000000002</v>
      </c>
      <c r="I3080" s="181">
        <f>Point_src_summary!X28</f>
        <v>4.5987999999999998</v>
      </c>
      <c r="J3080" s="181">
        <f>Point_src_summary!Y28</f>
        <v>3.4099999999999998E-2</v>
      </c>
      <c r="K3080" s="182">
        <f>Point_src_summary!Z28</f>
        <v>1.1226</v>
      </c>
      <c r="M3080" s="30"/>
      <c r="N3080" s="30"/>
    </row>
    <row r="3081" spans="1:14">
      <c r="A3081" s="31" t="s">
        <v>132</v>
      </c>
      <c r="B3081" s="31" t="str">
        <f>Point_src_summary!B29</f>
        <v>Non-tribal</v>
      </c>
      <c r="C3081" s="31">
        <f>Point_src_summary!C29</f>
        <v>30</v>
      </c>
      <c r="D3081" s="31" t="str">
        <f>Point_src_summary!D29</f>
        <v>30025</v>
      </c>
      <c r="E3081" s="32" t="str">
        <f>Point_src_summary!N29</f>
        <v>31000228</v>
      </c>
      <c r="F3081" s="31" t="str">
        <f>Point_src_summary!U29</f>
        <v>Dehydrators</v>
      </c>
      <c r="G3081" s="180">
        <f>Point_src_summary!V29</f>
        <v>0</v>
      </c>
      <c r="H3081" s="181">
        <f>Point_src_summary!W29</f>
        <v>2.5057</v>
      </c>
      <c r="I3081" s="181">
        <f>Point_src_summary!X29</f>
        <v>0</v>
      </c>
      <c r="J3081" s="181">
        <f>Point_src_summary!Y29</f>
        <v>0</v>
      </c>
      <c r="K3081" s="182">
        <f>Point_src_summary!Z29</f>
        <v>0</v>
      </c>
      <c r="M3081" s="30"/>
      <c r="N3081" s="30"/>
    </row>
    <row r="3082" spans="1:14">
      <c r="A3082" s="31" t="s">
        <v>132</v>
      </c>
      <c r="B3082" s="31" t="str">
        <f>Point_src_summary!B30</f>
        <v>Non-tribal</v>
      </c>
      <c r="C3082" s="31">
        <f>Point_src_summary!C30</f>
        <v>30</v>
      </c>
      <c r="D3082" s="31" t="str">
        <f>Point_src_summary!D30</f>
        <v>30025</v>
      </c>
      <c r="E3082" s="32" t="str">
        <f>Point_src_summary!N30</f>
        <v>20200253</v>
      </c>
      <c r="F3082" s="31" t="str">
        <f>Point_src_summary!U30</f>
        <v>Point Source Compressor Engines</v>
      </c>
      <c r="G3082" s="180">
        <f>Point_src_summary!V30</f>
        <v>11.421099999999999</v>
      </c>
      <c r="H3082" s="181">
        <f>Point_src_summary!W30</f>
        <v>5.7126999999999999</v>
      </c>
      <c r="I3082" s="181">
        <f>Point_src_summary!X30</f>
        <v>11.421099999999999</v>
      </c>
      <c r="J3082" s="181">
        <f>Point_src_summary!Y30</f>
        <v>0</v>
      </c>
      <c r="K3082" s="182">
        <f>Point_src_summary!Z30</f>
        <v>0</v>
      </c>
      <c r="M3082" s="30"/>
      <c r="N3082" s="30"/>
    </row>
    <row r="3083" spans="1:14">
      <c r="A3083" s="31" t="s">
        <v>132</v>
      </c>
      <c r="B3083" s="31" t="str">
        <f>Point_src_summary!B31</f>
        <v>Non-tribal</v>
      </c>
      <c r="C3083" s="31">
        <f>Point_src_summary!C31</f>
        <v>30</v>
      </c>
      <c r="D3083" s="31" t="str">
        <f>Point_src_summary!D31</f>
        <v>30025</v>
      </c>
      <c r="E3083" s="32" t="str">
        <f>Point_src_summary!N31</f>
        <v>31000301</v>
      </c>
      <c r="F3083" s="31" t="str">
        <f>Point_src_summary!U31</f>
        <v>Dehydrators</v>
      </c>
      <c r="G3083" s="180">
        <f>Point_src_summary!V31</f>
        <v>0</v>
      </c>
      <c r="H3083" s="181">
        <f>Point_src_summary!W31</f>
        <v>23.824100000000001</v>
      </c>
      <c r="I3083" s="181">
        <f>Point_src_summary!X31</f>
        <v>0</v>
      </c>
      <c r="J3083" s="181">
        <f>Point_src_summary!Y31</f>
        <v>0</v>
      </c>
      <c r="K3083" s="182">
        <f>Point_src_summary!Z31</f>
        <v>0</v>
      </c>
      <c r="M3083" s="30"/>
      <c r="N3083" s="30"/>
    </row>
    <row r="3084" spans="1:14">
      <c r="A3084" s="31" t="s">
        <v>132</v>
      </c>
      <c r="B3084" s="31" t="str">
        <f>Point_src_summary!B32</f>
        <v>Non-tribal</v>
      </c>
      <c r="C3084" s="31">
        <f>Point_src_summary!C32</f>
        <v>30</v>
      </c>
      <c r="D3084" s="31" t="str">
        <f>Point_src_summary!D32</f>
        <v>30025</v>
      </c>
      <c r="E3084" s="32" t="str">
        <f>Point_src_summary!N32</f>
        <v>31000205</v>
      </c>
      <c r="F3084" s="31" t="str">
        <f>Point_src_summary!U32</f>
        <v>Point Source Flares</v>
      </c>
      <c r="G3084" s="180">
        <f>Point_src_summary!V32</f>
        <v>1.95E-2</v>
      </c>
      <c r="H3084" s="181">
        <f>Point_src_summary!W32</f>
        <v>1.6000000000000001E-3</v>
      </c>
      <c r="I3084" s="181">
        <f>Point_src_summary!X32</f>
        <v>1.7600000000000001E-2</v>
      </c>
      <c r="J3084" s="181">
        <f>Point_src_summary!Y32</f>
        <v>1.8800000000000001E-2</v>
      </c>
      <c r="K3084" s="182">
        <f>Point_src_summary!Z32</f>
        <v>6.0000000000000001E-3</v>
      </c>
      <c r="M3084" s="30"/>
      <c r="N3084" s="30"/>
    </row>
    <row r="3085" spans="1:14">
      <c r="A3085" s="31" t="s">
        <v>132</v>
      </c>
      <c r="B3085" s="31" t="str">
        <f>Point_src_summary!B33</f>
        <v>Non-tribal</v>
      </c>
      <c r="C3085" s="31">
        <f>Point_src_summary!C33</f>
        <v>30</v>
      </c>
      <c r="D3085" s="31" t="str">
        <f>Point_src_summary!D33</f>
        <v>30025</v>
      </c>
      <c r="E3085" s="32" t="str">
        <f>Point_src_summary!N33</f>
        <v>40400250</v>
      </c>
      <c r="F3085" s="31" t="str">
        <f>Point_src_summary!U33</f>
        <v>Point Source Tank Losses</v>
      </c>
      <c r="G3085" s="180">
        <f>Point_src_summary!V33</f>
        <v>0</v>
      </c>
      <c r="H3085" s="181">
        <f>Point_src_summary!W33</f>
        <v>2.5619999999999998</v>
      </c>
      <c r="I3085" s="181">
        <f>Point_src_summary!X33</f>
        <v>0</v>
      </c>
      <c r="J3085" s="181">
        <f>Point_src_summary!Y33</f>
        <v>0</v>
      </c>
      <c r="K3085" s="182">
        <f>Point_src_summary!Z33</f>
        <v>0</v>
      </c>
      <c r="M3085" s="30"/>
      <c r="N3085" s="30"/>
    </row>
    <row r="3086" spans="1:14">
      <c r="A3086" s="31" t="s">
        <v>132</v>
      </c>
      <c r="B3086" s="31" t="str">
        <f>Point_src_summary!B34</f>
        <v>Non-tribal</v>
      </c>
      <c r="C3086" s="31">
        <f>Point_src_summary!C34</f>
        <v>30</v>
      </c>
      <c r="D3086" s="31" t="str">
        <f>Point_src_summary!D34</f>
        <v>30025</v>
      </c>
      <c r="E3086" s="32" t="str">
        <f>Point_src_summary!N34</f>
        <v>31000207</v>
      </c>
      <c r="F3086" s="31" t="str">
        <f>Point_src_summary!U34</f>
        <v>Point Source Fugitives</v>
      </c>
      <c r="G3086" s="180">
        <f>Point_src_summary!V34</f>
        <v>0</v>
      </c>
      <c r="H3086" s="181">
        <f>Point_src_summary!W34</f>
        <v>8.3591999999999995</v>
      </c>
      <c r="I3086" s="181">
        <f>Point_src_summary!X34</f>
        <v>0</v>
      </c>
      <c r="J3086" s="181">
        <f>Point_src_summary!Y34</f>
        <v>0</v>
      </c>
      <c r="K3086" s="182">
        <f>Point_src_summary!Z34</f>
        <v>0</v>
      </c>
      <c r="M3086" s="30"/>
      <c r="N3086" s="30"/>
    </row>
    <row r="3087" spans="1:14">
      <c r="A3087" s="31" t="s">
        <v>132</v>
      </c>
      <c r="B3087" s="31" t="str">
        <f>Point_src_summary!B35</f>
        <v>Non-tribal</v>
      </c>
      <c r="C3087" s="31">
        <f>Point_src_summary!C35</f>
        <v>30</v>
      </c>
      <c r="D3087" s="31" t="str">
        <f>Point_src_summary!D35</f>
        <v>30025</v>
      </c>
      <c r="E3087" s="32" t="str">
        <f>Point_src_summary!N35</f>
        <v>40400311</v>
      </c>
      <c r="F3087" s="31" t="str">
        <f>Point_src_summary!U35</f>
        <v>Point Source Tank Losses</v>
      </c>
      <c r="G3087" s="180">
        <f>Point_src_summary!V35</f>
        <v>0</v>
      </c>
      <c r="H3087" s="181">
        <f>Point_src_summary!W35</f>
        <v>3.7839999999999998</v>
      </c>
      <c r="I3087" s="181">
        <f>Point_src_summary!X35</f>
        <v>0</v>
      </c>
      <c r="J3087" s="181">
        <f>Point_src_summary!Y35</f>
        <v>0</v>
      </c>
      <c r="K3087" s="182">
        <f>Point_src_summary!Z35</f>
        <v>0</v>
      </c>
      <c r="M3087" s="30"/>
      <c r="N3087" s="30"/>
    </row>
    <row r="3088" spans="1:14">
      <c r="A3088" s="31" t="s">
        <v>132</v>
      </c>
      <c r="B3088" s="31" t="str">
        <f>Point_src_summary!B36</f>
        <v>Non-tribal</v>
      </c>
      <c r="C3088" s="31">
        <f>Point_src_summary!C36</f>
        <v>30</v>
      </c>
      <c r="D3088" s="31" t="str">
        <f>Point_src_summary!D36</f>
        <v>30025</v>
      </c>
      <c r="E3088" s="32" t="str">
        <f>Point_src_summary!N36</f>
        <v>20200202</v>
      </c>
      <c r="F3088" s="31" t="str">
        <f>Point_src_summary!U36</f>
        <v>Point Source Compressor Engines</v>
      </c>
      <c r="G3088" s="180">
        <f>Point_src_summary!V36</f>
        <v>0.32069999999999999</v>
      </c>
      <c r="H3088" s="181">
        <f>Point_src_summary!W36</f>
        <v>15.840199999999999</v>
      </c>
      <c r="I3088" s="181">
        <f>Point_src_summary!X36</f>
        <v>0.67569999999999997</v>
      </c>
      <c r="J3088" s="181">
        <f>Point_src_summary!Y36</f>
        <v>4.2799999999999998E-2</v>
      </c>
      <c r="K3088" s="182">
        <f>Point_src_summary!Z36</f>
        <v>1.0982000000000001</v>
      </c>
      <c r="M3088" s="30"/>
      <c r="N3088" s="30"/>
    </row>
    <row r="3089" spans="1:14">
      <c r="A3089" s="31" t="s">
        <v>132</v>
      </c>
      <c r="B3089" s="31" t="str">
        <f>Point_src_summary!B37</f>
        <v>Non-tribal</v>
      </c>
      <c r="C3089" s="31">
        <f>Point_src_summary!C37</f>
        <v>30</v>
      </c>
      <c r="D3089" s="31" t="str">
        <f>Point_src_summary!D37</f>
        <v>30025</v>
      </c>
      <c r="E3089" s="32" t="str">
        <f>Point_src_summary!N37</f>
        <v>20200202</v>
      </c>
      <c r="F3089" s="31" t="str">
        <f>Point_src_summary!U37</f>
        <v>Point Source Compressor Engines</v>
      </c>
      <c r="G3089" s="180">
        <f>Point_src_summary!V37</f>
        <v>0.95030000000000003</v>
      </c>
      <c r="H3089" s="181">
        <f>Point_src_summary!W37</f>
        <v>5.9598000000000004</v>
      </c>
      <c r="I3089" s="181">
        <f>Point_src_summary!X37</f>
        <v>0.79249999999999998</v>
      </c>
      <c r="J3089" s="181">
        <f>Point_src_summary!Y37</f>
        <v>2.5100000000000001E-2</v>
      </c>
      <c r="K3089" s="182">
        <f>Point_src_summary!Z37</f>
        <v>0.82720000000000005</v>
      </c>
      <c r="M3089" s="30"/>
      <c r="N3089" s="30"/>
    </row>
    <row r="3090" spans="1:14">
      <c r="A3090" s="31" t="s">
        <v>132</v>
      </c>
      <c r="B3090" s="31" t="str">
        <f>Point_src_summary!B38</f>
        <v>Non-tribal</v>
      </c>
      <c r="C3090" s="31">
        <f>Point_src_summary!C38</f>
        <v>30</v>
      </c>
      <c r="D3090" s="31" t="str">
        <f>Point_src_summary!D38</f>
        <v>30025</v>
      </c>
      <c r="E3090" s="32" t="str">
        <f>Point_src_summary!N38</f>
        <v>20200202</v>
      </c>
      <c r="F3090" s="31" t="str">
        <f>Point_src_summary!U38</f>
        <v>Point Source Compressor Engines</v>
      </c>
      <c r="G3090" s="180">
        <f>Point_src_summary!V38</f>
        <v>1.61E-2</v>
      </c>
      <c r="H3090" s="181">
        <f>Point_src_summary!W38</f>
        <v>2.1294</v>
      </c>
      <c r="I3090" s="181">
        <f>Point_src_summary!X38</f>
        <v>0.1116</v>
      </c>
      <c r="J3090" s="181">
        <f>Point_src_summary!Y38</f>
        <v>8.9999999999999993E-3</v>
      </c>
      <c r="K3090" s="182">
        <f>Point_src_summary!Z38</f>
        <v>0.29559999999999997</v>
      </c>
      <c r="M3090" s="30"/>
      <c r="N3090" s="30"/>
    </row>
    <row r="3091" spans="1:14">
      <c r="A3091" s="31" t="s">
        <v>132</v>
      </c>
      <c r="B3091" s="31" t="str">
        <f>Point_src_summary!B39</f>
        <v>Non-tribal</v>
      </c>
      <c r="C3091" s="31">
        <f>Point_src_summary!C39</f>
        <v>30</v>
      </c>
      <c r="D3091" s="31" t="str">
        <f>Point_src_summary!D39</f>
        <v>30025</v>
      </c>
      <c r="E3091" s="32" t="str">
        <f>Point_src_summary!N39</f>
        <v>31000228</v>
      </c>
      <c r="F3091" s="31" t="str">
        <f>Point_src_summary!U39</f>
        <v>Dehydrators</v>
      </c>
      <c r="G3091" s="180">
        <f>Point_src_summary!V39</f>
        <v>0.8</v>
      </c>
      <c r="H3091" s="181">
        <f>Point_src_summary!W39</f>
        <v>4.3999999999999997E-2</v>
      </c>
      <c r="I3091" s="181">
        <f>Point_src_summary!X39</f>
        <v>0.67200000000000004</v>
      </c>
      <c r="J3091" s="181">
        <f>Point_src_summary!Y39</f>
        <v>4.7999999999999996E-3</v>
      </c>
      <c r="K3091" s="182">
        <f>Point_src_summary!Z39</f>
        <v>6.08E-2</v>
      </c>
      <c r="M3091" s="30"/>
      <c r="N3091" s="30"/>
    </row>
    <row r="3092" spans="1:14">
      <c r="A3092" s="31" t="s">
        <v>132</v>
      </c>
      <c r="B3092" s="31" t="str">
        <f>Point_src_summary!B40</f>
        <v>Non-tribal</v>
      </c>
      <c r="C3092" s="31">
        <f>Point_src_summary!C40</f>
        <v>30</v>
      </c>
      <c r="D3092" s="31" t="str">
        <f>Point_src_summary!D40</f>
        <v>30025</v>
      </c>
      <c r="E3092" s="32" t="str">
        <f>Point_src_summary!N40</f>
        <v>31000228</v>
      </c>
      <c r="F3092" s="31" t="str">
        <f>Point_src_summary!U40</f>
        <v>Dehydrators</v>
      </c>
      <c r="G3092" s="180">
        <f>Point_src_summary!V40</f>
        <v>0</v>
      </c>
      <c r="H3092" s="181">
        <f>Point_src_summary!W40</f>
        <v>0.1734</v>
      </c>
      <c r="I3092" s="181">
        <f>Point_src_summary!X40</f>
        <v>0</v>
      </c>
      <c r="J3092" s="181">
        <f>Point_src_summary!Y40</f>
        <v>0</v>
      </c>
      <c r="K3092" s="182">
        <f>Point_src_summary!Z40</f>
        <v>0</v>
      </c>
      <c r="M3092" s="30"/>
      <c r="N3092" s="30"/>
    </row>
    <row r="3093" spans="1:14">
      <c r="A3093" s="31" t="s">
        <v>132</v>
      </c>
      <c r="B3093" s="31" t="str">
        <f>Point_src_summary!B41</f>
        <v>Non-tribal</v>
      </c>
      <c r="C3093" s="31">
        <f>Point_src_summary!C41</f>
        <v>30</v>
      </c>
      <c r="D3093" s="31" t="str">
        <f>Point_src_summary!D41</f>
        <v>30025</v>
      </c>
      <c r="E3093" s="32" t="str">
        <f>Point_src_summary!N41</f>
        <v>20200202</v>
      </c>
      <c r="F3093" s="31" t="str">
        <f>Point_src_summary!U41</f>
        <v>Point Source Compressor Engines</v>
      </c>
      <c r="G3093" s="180">
        <f>Point_src_summary!V41</f>
        <v>3.2347000000000001</v>
      </c>
      <c r="H3093" s="181">
        <f>Point_src_summary!W41</f>
        <v>3.4392</v>
      </c>
      <c r="I3093" s="181">
        <f>Point_src_summary!X41</f>
        <v>2.2401</v>
      </c>
      <c r="J3093" s="181">
        <f>Point_src_summary!Y41</f>
        <v>1.4500000000000001E-2</v>
      </c>
      <c r="K3093" s="182">
        <f>Point_src_summary!Z41</f>
        <v>0.47739999999999999</v>
      </c>
      <c r="M3093" s="30"/>
      <c r="N3093" s="30"/>
    </row>
    <row r="3094" spans="1:14">
      <c r="A3094" s="31" t="s">
        <v>132</v>
      </c>
      <c r="B3094" s="31" t="str">
        <f>Point_src_summary!B42</f>
        <v>Non-tribal</v>
      </c>
      <c r="C3094" s="31">
        <f>Point_src_summary!C42</f>
        <v>30</v>
      </c>
      <c r="D3094" s="31" t="str">
        <f>Point_src_summary!D42</f>
        <v>30025</v>
      </c>
      <c r="E3094" s="32" t="str">
        <f>Point_src_summary!N42</f>
        <v>20200202</v>
      </c>
      <c r="F3094" s="31" t="str">
        <f>Point_src_summary!U42</f>
        <v>Point Source Compressor Engines</v>
      </c>
      <c r="G3094" s="180">
        <f>Point_src_summary!V42</f>
        <v>2.109</v>
      </c>
      <c r="H3094" s="181">
        <f>Point_src_summary!W42</f>
        <v>5.9116999999999997</v>
      </c>
      <c r="I3094" s="181">
        <f>Point_src_summary!X42</f>
        <v>4.3619000000000003</v>
      </c>
      <c r="J3094" s="181">
        <f>Point_src_summary!Y42</f>
        <v>2.4899999999999999E-2</v>
      </c>
      <c r="K3094" s="182">
        <f>Point_src_summary!Z42</f>
        <v>0.8206</v>
      </c>
      <c r="M3094" s="30"/>
      <c r="N3094" s="30"/>
    </row>
    <row r="3095" spans="1:14">
      <c r="A3095" s="31" t="s">
        <v>132</v>
      </c>
      <c r="B3095" s="31" t="str">
        <f>Point_src_summary!B43</f>
        <v>Non-tribal</v>
      </c>
      <c r="C3095" s="31">
        <f>Point_src_summary!C43</f>
        <v>30</v>
      </c>
      <c r="D3095" s="31" t="str">
        <f>Point_src_summary!D43</f>
        <v>30025</v>
      </c>
      <c r="E3095" s="32" t="str">
        <f>Point_src_summary!N43</f>
        <v>20200202</v>
      </c>
      <c r="F3095" s="31" t="str">
        <f>Point_src_summary!U43</f>
        <v>Point Source Compressor Engines</v>
      </c>
      <c r="G3095" s="180">
        <f>Point_src_summary!V43</f>
        <v>3.556</v>
      </c>
      <c r="H3095" s="181">
        <f>Point_src_summary!W43</f>
        <v>6.7820999999999998</v>
      </c>
      <c r="I3095" s="181">
        <f>Point_src_summary!X43</f>
        <v>9.9349000000000007</v>
      </c>
      <c r="J3095" s="181">
        <f>Point_src_summary!Y43</f>
        <v>2.86E-2</v>
      </c>
      <c r="K3095" s="182">
        <f>Point_src_summary!Z43</f>
        <v>0.94140000000000001</v>
      </c>
      <c r="M3095" s="30"/>
      <c r="N3095" s="30"/>
    </row>
    <row r="3096" spans="1:14">
      <c r="A3096" s="31" t="s">
        <v>132</v>
      </c>
      <c r="B3096" s="31" t="str">
        <f>Point_src_summary!B44</f>
        <v>Non-tribal</v>
      </c>
      <c r="C3096" s="31">
        <f>Point_src_summary!C44</f>
        <v>30</v>
      </c>
      <c r="D3096" s="31" t="str">
        <f>Point_src_summary!D44</f>
        <v>30025</v>
      </c>
      <c r="E3096" s="32" t="str">
        <f>Point_src_summary!N44</f>
        <v>20200202</v>
      </c>
      <c r="F3096" s="31" t="str">
        <f>Point_src_summary!U44</f>
        <v>Point Source Compressor Engines</v>
      </c>
      <c r="G3096" s="180">
        <f>Point_src_summary!V44</f>
        <v>1.2347999999999999</v>
      </c>
      <c r="H3096" s="181">
        <f>Point_src_summary!W44</f>
        <v>3.2633999999999999</v>
      </c>
      <c r="I3096" s="181">
        <f>Point_src_summary!X44</f>
        <v>1.7816000000000001</v>
      </c>
      <c r="J3096" s="181">
        <f>Point_src_summary!Y44</f>
        <v>1.38E-2</v>
      </c>
      <c r="K3096" s="182">
        <f>Point_src_summary!Z44</f>
        <v>0.45300000000000001</v>
      </c>
      <c r="M3096" s="30"/>
      <c r="N3096" s="30"/>
    </row>
    <row r="3097" spans="1:14">
      <c r="A3097" s="31" t="s">
        <v>132</v>
      </c>
      <c r="B3097" s="31" t="str">
        <f>Point_src_summary!B45</f>
        <v>Non-tribal</v>
      </c>
      <c r="C3097" s="31">
        <f>Point_src_summary!C45</f>
        <v>30</v>
      </c>
      <c r="D3097" s="31" t="str">
        <f>Point_src_summary!D45</f>
        <v>30025</v>
      </c>
      <c r="E3097" s="32" t="str">
        <f>Point_src_summary!N45</f>
        <v>31000227</v>
      </c>
      <c r="F3097" s="31" t="str">
        <f>Point_src_summary!U45</f>
        <v>Dehydrators</v>
      </c>
      <c r="G3097" s="180">
        <f>Point_src_summary!V45</f>
        <v>0</v>
      </c>
      <c r="H3097" s="181">
        <f>Point_src_summary!W45</f>
        <v>0.94740000000000002</v>
      </c>
      <c r="I3097" s="181">
        <f>Point_src_summary!X45</f>
        <v>0</v>
      </c>
      <c r="J3097" s="181">
        <f>Point_src_summary!Y45</f>
        <v>0</v>
      </c>
      <c r="K3097" s="182">
        <f>Point_src_summary!Z45</f>
        <v>0</v>
      </c>
      <c r="M3097" s="30"/>
      <c r="N3097" s="30"/>
    </row>
    <row r="3098" spans="1:14">
      <c r="A3098" s="31" t="s">
        <v>132</v>
      </c>
      <c r="B3098" s="31" t="str">
        <f>Point_src_summary!B46</f>
        <v>Non-tribal</v>
      </c>
      <c r="C3098" s="31">
        <f>Point_src_summary!C46</f>
        <v>30</v>
      </c>
      <c r="D3098" s="31" t="str">
        <f>Point_src_summary!D46</f>
        <v>30025</v>
      </c>
      <c r="E3098" s="32" t="str">
        <f>Point_src_summary!N46</f>
        <v>20200202</v>
      </c>
      <c r="F3098" s="31" t="str">
        <f>Point_src_summary!U46</f>
        <v>Point Source Compressor Engines</v>
      </c>
      <c r="G3098" s="180">
        <f>Point_src_summary!V46</f>
        <v>0.75090000000000001</v>
      </c>
      <c r="H3098" s="181">
        <f>Point_src_summary!W46</f>
        <v>3.3475999999999999</v>
      </c>
      <c r="I3098" s="181">
        <f>Point_src_summary!X46</f>
        <v>1.5470999999999999</v>
      </c>
      <c r="J3098" s="181">
        <f>Point_src_summary!Y46</f>
        <v>1.41E-2</v>
      </c>
      <c r="K3098" s="182">
        <f>Point_src_summary!Z46</f>
        <v>0.4647</v>
      </c>
      <c r="M3098" s="30"/>
      <c r="N3098" s="30"/>
    </row>
    <row r="3099" spans="1:14">
      <c r="A3099" s="31" t="s">
        <v>132</v>
      </c>
      <c r="B3099" s="31" t="str">
        <f>Point_src_summary!B47</f>
        <v>Non-tribal</v>
      </c>
      <c r="C3099" s="31">
        <f>Point_src_summary!C47</f>
        <v>30</v>
      </c>
      <c r="D3099" s="31" t="str">
        <f>Point_src_summary!D47</f>
        <v>30025</v>
      </c>
      <c r="E3099" s="32" t="str">
        <f>Point_src_summary!N47</f>
        <v>31000228</v>
      </c>
      <c r="F3099" s="31" t="str">
        <f>Point_src_summary!U47</f>
        <v>Dehydrators</v>
      </c>
      <c r="G3099" s="180">
        <f>Point_src_summary!V47</f>
        <v>0.5</v>
      </c>
      <c r="H3099" s="181">
        <f>Point_src_summary!W47</f>
        <v>2.75E-2</v>
      </c>
      <c r="I3099" s="181">
        <f>Point_src_summary!X47</f>
        <v>0.42</v>
      </c>
      <c r="J3099" s="181">
        <f>Point_src_summary!Y47</f>
        <v>3.0000000000000001E-3</v>
      </c>
      <c r="K3099" s="182">
        <f>Point_src_summary!Z47</f>
        <v>3.7999999999999999E-2</v>
      </c>
      <c r="M3099" s="30"/>
      <c r="N3099" s="30"/>
    </row>
    <row r="3100" spans="1:14">
      <c r="A3100" s="31" t="s">
        <v>132</v>
      </c>
      <c r="B3100" s="31" t="str">
        <f>Point_src_summary!B48</f>
        <v>Non-tribal</v>
      </c>
      <c r="C3100" s="31">
        <f>Point_src_summary!C48</f>
        <v>30</v>
      </c>
      <c r="D3100" s="31" t="str">
        <f>Point_src_summary!D48</f>
        <v>30025</v>
      </c>
      <c r="E3100" s="32" t="str">
        <f>Point_src_summary!N48</f>
        <v>10500106</v>
      </c>
      <c r="F3100" s="31" t="str">
        <f>Point_src_summary!U48</f>
        <v>Point Source Heaters</v>
      </c>
      <c r="G3100" s="180">
        <f>Point_src_summary!V48</f>
        <v>0.7</v>
      </c>
      <c r="H3100" s="181">
        <f>Point_src_summary!W48</f>
        <v>3.85E-2</v>
      </c>
      <c r="I3100" s="181">
        <f>Point_src_summary!X48</f>
        <v>0.58799999999999997</v>
      </c>
      <c r="J3100" s="181">
        <f>Point_src_summary!Y48</f>
        <v>4.1999999999999997E-3</v>
      </c>
      <c r="K3100" s="182">
        <f>Point_src_summary!Z48</f>
        <v>5.3199999999999997E-2</v>
      </c>
      <c r="M3100" s="30"/>
      <c r="N3100" s="30"/>
    </row>
    <row r="3101" spans="1:14">
      <c r="A3101" s="31" t="s">
        <v>132</v>
      </c>
      <c r="B3101" s="31" t="str">
        <f>Point_src_summary!B49</f>
        <v>Non-tribal</v>
      </c>
      <c r="C3101" s="31">
        <f>Point_src_summary!C49</f>
        <v>30</v>
      </c>
      <c r="D3101" s="31" t="str">
        <f>Point_src_summary!D49</f>
        <v>30025</v>
      </c>
      <c r="E3101" s="32" t="str">
        <f>Point_src_summary!N49</f>
        <v>20300101</v>
      </c>
      <c r="F3101" s="31" t="str">
        <f>Point_src_summary!U49</f>
        <v>Point Source Compressor Engines</v>
      </c>
      <c r="G3101" s="180">
        <f>Point_src_summary!V49</f>
        <v>1.1472</v>
      </c>
      <c r="H3101" s="181">
        <f>Point_src_summary!W49</f>
        <v>2.282</v>
      </c>
      <c r="I3101" s="181">
        <f>Point_src_summary!X49</f>
        <v>1.8873</v>
      </c>
      <c r="J3101" s="181">
        <f>Point_src_summary!Y49</f>
        <v>1.23E-2</v>
      </c>
      <c r="K3101" s="182">
        <f>Point_src_summary!Z49</f>
        <v>0.31680000000000003</v>
      </c>
      <c r="M3101" s="30"/>
      <c r="N3101" s="30"/>
    </row>
    <row r="3102" spans="1:14">
      <c r="A3102" s="31" t="s">
        <v>132</v>
      </c>
      <c r="B3102" s="31" t="str">
        <f>Point_src_summary!B50</f>
        <v>Non-tribal</v>
      </c>
      <c r="C3102" s="31">
        <f>Point_src_summary!C50</f>
        <v>30</v>
      </c>
      <c r="D3102" s="31" t="str">
        <f>Point_src_summary!D50</f>
        <v>30025</v>
      </c>
      <c r="E3102" s="32" t="str">
        <f>Point_src_summary!N50</f>
        <v>20200253</v>
      </c>
      <c r="F3102" s="31" t="str">
        <f>Point_src_summary!U50</f>
        <v>Point Source Compressor Engines</v>
      </c>
      <c r="G3102" s="180">
        <f>Point_src_summary!V50</f>
        <v>4.2495000000000003</v>
      </c>
      <c r="H3102" s="181">
        <f>Point_src_summary!W50</f>
        <v>8.0859000000000005</v>
      </c>
      <c r="I3102" s="181">
        <f>Point_src_summary!X50</f>
        <v>5.5789</v>
      </c>
      <c r="J3102" s="181">
        <f>Point_src_summary!Y50</f>
        <v>3.4000000000000002E-2</v>
      </c>
      <c r="K3102" s="182">
        <f>Point_src_summary!Z50</f>
        <v>1.1193</v>
      </c>
      <c r="M3102" s="30"/>
      <c r="N3102" s="30"/>
    </row>
    <row r="3103" spans="1:14">
      <c r="A3103" s="31" t="s">
        <v>132</v>
      </c>
      <c r="B3103" s="31" t="str">
        <f>Point_src_summary!B51</f>
        <v>Non-tribal</v>
      </c>
      <c r="C3103" s="31">
        <f>Point_src_summary!C51</f>
        <v>30</v>
      </c>
      <c r="D3103" s="31" t="str">
        <f>Point_src_summary!D51</f>
        <v>30025</v>
      </c>
      <c r="E3103" s="32" t="str">
        <f>Point_src_summary!N51</f>
        <v>20200202</v>
      </c>
      <c r="F3103" s="31" t="str">
        <f>Point_src_summary!U51</f>
        <v>Point Source Compressor Engines</v>
      </c>
      <c r="G3103" s="180">
        <f>Point_src_summary!V51</f>
        <v>7.5467000000000004</v>
      </c>
      <c r="H3103" s="181">
        <f>Point_src_summary!W51</f>
        <v>3.04E-2</v>
      </c>
      <c r="I3103" s="181">
        <f>Point_src_summary!X51</f>
        <v>4.8292000000000002</v>
      </c>
      <c r="J3103" s="181">
        <f>Point_src_summary!Y51</f>
        <v>5.0000000000000001E-4</v>
      </c>
      <c r="K3103" s="182">
        <f>Point_src_summary!Z51</f>
        <v>5.0999999999999997E-2</v>
      </c>
      <c r="M3103" s="30"/>
      <c r="N3103" s="30"/>
    </row>
    <row r="3104" spans="1:14">
      <c r="A3104" s="31" t="s">
        <v>132</v>
      </c>
      <c r="B3104" s="31" t="str">
        <f>Point_src_summary!B52</f>
        <v>Non-tribal</v>
      </c>
      <c r="C3104" s="31">
        <f>Point_src_summary!C52</f>
        <v>30</v>
      </c>
      <c r="D3104" s="31" t="str">
        <f>Point_src_summary!D52</f>
        <v>30025</v>
      </c>
      <c r="E3104" s="32" t="str">
        <f>Point_src_summary!N52</f>
        <v>20200202</v>
      </c>
      <c r="F3104" s="31" t="str">
        <f>Point_src_summary!U52</f>
        <v>Point Source Compressor Engines</v>
      </c>
      <c r="G3104" s="180">
        <f>Point_src_summary!V52</f>
        <v>1.2313000000000001</v>
      </c>
      <c r="H3104" s="181">
        <f>Point_src_summary!W52</f>
        <v>0.25769999999999998</v>
      </c>
      <c r="I3104" s="181">
        <f>Point_src_summary!X52</f>
        <v>33.331099999999999</v>
      </c>
      <c r="J3104" s="181">
        <f>Point_src_summary!Y52</f>
        <v>5.4000000000000003E-3</v>
      </c>
      <c r="K3104" s="182">
        <f>Point_src_summary!Z52</f>
        <v>0.1835</v>
      </c>
      <c r="M3104" s="30"/>
      <c r="N3104" s="30"/>
    </row>
    <row r="3105" spans="1:14">
      <c r="A3105" s="31" t="s">
        <v>132</v>
      </c>
      <c r="B3105" s="31" t="str">
        <f>Point_src_summary!B53</f>
        <v>Non-tribal</v>
      </c>
      <c r="C3105" s="31">
        <f>Point_src_summary!C53</f>
        <v>30</v>
      </c>
      <c r="D3105" s="31" t="str">
        <f>Point_src_summary!D53</f>
        <v>30025</v>
      </c>
      <c r="E3105" s="32" t="str">
        <f>Point_src_summary!N53</f>
        <v>20200202</v>
      </c>
      <c r="F3105" s="31" t="str">
        <f>Point_src_summary!U53</f>
        <v>Point Source Compressor Engines</v>
      </c>
      <c r="G3105" s="180">
        <f>Point_src_summary!V53</f>
        <v>1.091</v>
      </c>
      <c r="H3105" s="181">
        <f>Point_src_summary!W53</f>
        <v>0.23949999999999999</v>
      </c>
      <c r="I3105" s="181">
        <f>Point_src_summary!X53</f>
        <v>30.974</v>
      </c>
      <c r="J3105" s="181">
        <f>Point_src_summary!Y53</f>
        <v>5.1000000000000004E-3</v>
      </c>
      <c r="K3105" s="182">
        <f>Point_src_summary!Z53</f>
        <v>0.1706</v>
      </c>
      <c r="M3105" s="30"/>
      <c r="N3105" s="30"/>
    </row>
    <row r="3106" spans="1:14">
      <c r="A3106" s="31" t="s">
        <v>132</v>
      </c>
      <c r="B3106" s="31" t="str">
        <f>Point_src_summary!B54</f>
        <v>Non-tribal</v>
      </c>
      <c r="C3106" s="31">
        <f>Point_src_summary!C54</f>
        <v>30</v>
      </c>
      <c r="D3106" s="31" t="str">
        <f>Point_src_summary!D54</f>
        <v>30025</v>
      </c>
      <c r="E3106" s="32" t="str">
        <f>Point_src_summary!N54</f>
        <v>20200202</v>
      </c>
      <c r="F3106" s="31" t="str">
        <f>Point_src_summary!U54</f>
        <v>Point Source Compressor Engines</v>
      </c>
      <c r="G3106" s="180">
        <f>Point_src_summary!V54</f>
        <v>27.641400000000001</v>
      </c>
      <c r="H3106" s="181">
        <f>Point_src_summary!W54</f>
        <v>0.1114</v>
      </c>
      <c r="I3106" s="181">
        <f>Point_src_summary!X54</f>
        <v>17.687899999999999</v>
      </c>
      <c r="J3106" s="181">
        <f>Point_src_summary!Y54</f>
        <v>2.2000000000000001E-3</v>
      </c>
      <c r="K3106" s="182">
        <f>Point_src_summary!Z54</f>
        <v>0.18690000000000001</v>
      </c>
      <c r="M3106" s="30"/>
      <c r="N3106" s="30"/>
    </row>
    <row r="3107" spans="1:14">
      <c r="A3107" s="31" t="s">
        <v>132</v>
      </c>
      <c r="B3107" s="31" t="str">
        <f>Point_src_summary!B55</f>
        <v>Non-tribal</v>
      </c>
      <c r="C3107" s="31">
        <f>Point_src_summary!C55</f>
        <v>30</v>
      </c>
      <c r="D3107" s="31" t="str">
        <f>Point_src_summary!D55</f>
        <v>30025</v>
      </c>
      <c r="E3107" s="32" t="str">
        <f>Point_src_summary!N55</f>
        <v>20200202</v>
      </c>
      <c r="F3107" s="31" t="str">
        <f>Point_src_summary!U55</f>
        <v>Point Source Compressor Engines</v>
      </c>
      <c r="G3107" s="180">
        <f>Point_src_summary!V55</f>
        <v>39.728099999999998</v>
      </c>
      <c r="H3107" s="181">
        <f>Point_src_summary!W55</f>
        <v>0.16009999999999999</v>
      </c>
      <c r="I3107" s="181">
        <f>Point_src_summary!X55</f>
        <v>25.4222</v>
      </c>
      <c r="J3107" s="181">
        <f>Point_src_summary!Y55</f>
        <v>3.2000000000000002E-3</v>
      </c>
      <c r="K3107" s="182">
        <f>Point_src_summary!Z55</f>
        <v>0.26850000000000002</v>
      </c>
      <c r="M3107" s="30"/>
      <c r="N3107" s="30"/>
    </row>
    <row r="3108" spans="1:14">
      <c r="A3108" s="31" t="s">
        <v>132</v>
      </c>
      <c r="B3108" s="31" t="str">
        <f>Point_src_summary!B56</f>
        <v>Non-tribal</v>
      </c>
      <c r="C3108" s="31">
        <f>Point_src_summary!C56</f>
        <v>30</v>
      </c>
      <c r="D3108" s="31" t="str">
        <f>Point_src_summary!D56</f>
        <v>30025</v>
      </c>
      <c r="E3108" s="32" t="str">
        <f>Point_src_summary!N56</f>
        <v>31000228</v>
      </c>
      <c r="F3108" s="31" t="str">
        <f>Point_src_summary!U56</f>
        <v>Dehydrators</v>
      </c>
      <c r="G3108" s="180">
        <f>Point_src_summary!V56</f>
        <v>0.05</v>
      </c>
      <c r="H3108" s="181">
        <f>Point_src_summary!W56</f>
        <v>2.8E-3</v>
      </c>
      <c r="I3108" s="181">
        <f>Point_src_summary!X56</f>
        <v>4.2000000000000003E-2</v>
      </c>
      <c r="J3108" s="181">
        <f>Point_src_summary!Y56</f>
        <v>2.9999999999999997E-4</v>
      </c>
      <c r="K3108" s="182">
        <f>Point_src_summary!Z56</f>
        <v>3.8E-3</v>
      </c>
      <c r="M3108" s="30"/>
      <c r="N3108" s="30"/>
    </row>
    <row r="3109" spans="1:14">
      <c r="A3109" s="31" t="s">
        <v>132</v>
      </c>
      <c r="B3109" s="31" t="str">
        <f>Point_src_summary!B57</f>
        <v>Non-tribal</v>
      </c>
      <c r="C3109" s="31">
        <f>Point_src_summary!C57</f>
        <v>30</v>
      </c>
      <c r="D3109" s="31" t="str">
        <f>Point_src_summary!D57</f>
        <v>30025</v>
      </c>
      <c r="E3109" s="32" t="str">
        <f>Point_src_summary!N57</f>
        <v>20200202</v>
      </c>
      <c r="F3109" s="31" t="str">
        <f>Point_src_summary!U57</f>
        <v>Point Source Compressor Engines</v>
      </c>
      <c r="G3109" s="180">
        <f>Point_src_summary!V57</f>
        <v>1.1540999999999999</v>
      </c>
      <c r="H3109" s="181">
        <f>Point_src_summary!W57</f>
        <v>0.3337</v>
      </c>
      <c r="I3109" s="181">
        <f>Point_src_summary!X57</f>
        <v>1.4182999999999999</v>
      </c>
      <c r="J3109" s="181">
        <f>Point_src_summary!Y57</f>
        <v>6.7000000000000002E-3</v>
      </c>
      <c r="K3109" s="182">
        <f>Point_src_summary!Z57</f>
        <v>0.21840000000000001</v>
      </c>
      <c r="M3109" s="30"/>
      <c r="N3109" s="30"/>
    </row>
    <row r="3110" spans="1:14">
      <c r="A3110" s="31" t="s">
        <v>132</v>
      </c>
      <c r="B3110" s="31" t="str">
        <f>Point_src_summary!B58</f>
        <v>Non-tribal</v>
      </c>
      <c r="C3110" s="31">
        <f>Point_src_summary!C58</f>
        <v>30</v>
      </c>
      <c r="D3110" s="31" t="str">
        <f>Point_src_summary!D58</f>
        <v>30025</v>
      </c>
      <c r="E3110" s="32" t="str">
        <f>Point_src_summary!N58</f>
        <v>20200201</v>
      </c>
      <c r="F3110" s="31" t="str">
        <f>Point_src_summary!U58</f>
        <v>Point Source Compressor Engines</v>
      </c>
      <c r="G3110" s="180">
        <f>Point_src_summary!V58</f>
        <v>7.4520999999999997</v>
      </c>
      <c r="H3110" s="181">
        <f>Point_src_summary!W58</f>
        <v>3.3700000000000001E-2</v>
      </c>
      <c r="I3110" s="181">
        <f>Point_src_summary!X58</f>
        <v>2.4390999999999998</v>
      </c>
      <c r="J3110" s="181">
        <f>Point_src_summary!Y58</f>
        <v>5.3E-3</v>
      </c>
      <c r="K3110" s="182">
        <f>Point_src_summary!Z58</f>
        <v>0.1019</v>
      </c>
      <c r="M3110" s="30"/>
      <c r="N3110" s="30"/>
    </row>
    <row r="3111" spans="1:14">
      <c r="A3111" s="31" t="s">
        <v>132</v>
      </c>
      <c r="B3111" s="31" t="str">
        <f>Point_src_summary!B59</f>
        <v>Non-tribal</v>
      </c>
      <c r="C3111" s="31">
        <f>Point_src_summary!C59</f>
        <v>30</v>
      </c>
      <c r="D3111" s="31" t="str">
        <f>Point_src_summary!D59</f>
        <v>30025</v>
      </c>
      <c r="E3111" s="32" t="str">
        <f>Point_src_summary!N59</f>
        <v>20200201</v>
      </c>
      <c r="F3111" s="31" t="str">
        <f>Point_src_summary!U59</f>
        <v>Point Source Compressor Engines</v>
      </c>
      <c r="G3111" s="180">
        <f>Point_src_summary!V59</f>
        <v>9.1487999999999996</v>
      </c>
      <c r="H3111" s="181">
        <f>Point_src_summary!W59</f>
        <v>4.8800000000000003E-2</v>
      </c>
      <c r="I3111" s="181">
        <f>Point_src_summary!X59</f>
        <v>7.3288000000000002</v>
      </c>
      <c r="J3111" s="181">
        <f>Point_src_summary!Y59</f>
        <v>7.6E-3</v>
      </c>
      <c r="K3111" s="182">
        <f>Point_src_summary!Z59</f>
        <v>0.1474</v>
      </c>
      <c r="M3111" s="30"/>
      <c r="N3111" s="30"/>
    </row>
    <row r="3112" spans="1:14">
      <c r="A3112" s="31" t="s">
        <v>132</v>
      </c>
      <c r="B3112" s="31" t="str">
        <f>Point_src_summary!B60</f>
        <v>Non-tribal</v>
      </c>
      <c r="C3112" s="31">
        <f>Point_src_summary!C60</f>
        <v>30</v>
      </c>
      <c r="D3112" s="31" t="str">
        <f>Point_src_summary!D60</f>
        <v>30025</v>
      </c>
      <c r="E3112" s="32" t="str">
        <f>Point_src_summary!N60</f>
        <v>20200201</v>
      </c>
      <c r="F3112" s="31" t="str">
        <f>Point_src_summary!U60</f>
        <v>Point Source Compressor Engines</v>
      </c>
      <c r="G3112" s="180">
        <f>Point_src_summary!V60</f>
        <v>14.2338</v>
      </c>
      <c r="H3112" s="181">
        <f>Point_src_summary!W60</f>
        <v>8.0100000000000005E-2</v>
      </c>
      <c r="I3112" s="181">
        <f>Point_src_summary!X60</f>
        <v>13.325799999999999</v>
      </c>
      <c r="J3112" s="181">
        <f>Point_src_summary!Y60</f>
        <v>1.3599999999999999E-2</v>
      </c>
      <c r="K3112" s="182">
        <f>Point_src_summary!Z60</f>
        <v>0.26440000000000002</v>
      </c>
      <c r="M3112" s="30"/>
      <c r="N3112" s="30"/>
    </row>
    <row r="3113" spans="1:14">
      <c r="A3113" s="31" t="s">
        <v>132</v>
      </c>
      <c r="B3113" s="31" t="str">
        <f>Point_src_summary!B61</f>
        <v>Non-tribal</v>
      </c>
      <c r="C3113" s="31">
        <f>Point_src_summary!C61</f>
        <v>30</v>
      </c>
      <c r="D3113" s="31" t="str">
        <f>Point_src_summary!D61</f>
        <v>30025</v>
      </c>
      <c r="E3113" s="32" t="str">
        <f>Point_src_summary!N61</f>
        <v>20200201</v>
      </c>
      <c r="F3113" s="31" t="str">
        <f>Point_src_summary!U61</f>
        <v>Point Source Compressor Engines</v>
      </c>
      <c r="G3113" s="180">
        <f>Point_src_summary!V61</f>
        <v>42.240400000000001</v>
      </c>
      <c r="H3113" s="181">
        <f>Point_src_summary!W61</f>
        <v>0.33929999999999999</v>
      </c>
      <c r="I3113" s="181">
        <f>Point_src_summary!X61</f>
        <v>4.2409999999999997</v>
      </c>
      <c r="J3113" s="181">
        <f>Point_src_summary!Y61</f>
        <v>0.41560000000000002</v>
      </c>
      <c r="K3113" s="182">
        <f>Point_src_summary!Z61</f>
        <v>0.74560000000000004</v>
      </c>
      <c r="M3113" s="30"/>
      <c r="N3113" s="30"/>
    </row>
    <row r="3114" spans="1:14">
      <c r="A3114" s="31" t="s">
        <v>132</v>
      </c>
      <c r="B3114" s="31" t="str">
        <f>Point_src_summary!B62</f>
        <v>Non-tribal</v>
      </c>
      <c r="C3114" s="31">
        <f>Point_src_summary!C62</f>
        <v>30</v>
      </c>
      <c r="D3114" s="31" t="str">
        <f>Point_src_summary!D62</f>
        <v>30025</v>
      </c>
      <c r="E3114" s="32" t="str">
        <f>Point_src_summary!N62</f>
        <v>20100202</v>
      </c>
      <c r="F3114" s="31" t="str">
        <f>Point_src_summary!U62</f>
        <v>Point Source Compressor Engines</v>
      </c>
      <c r="G3114" s="180">
        <f>Point_src_summary!V62</f>
        <v>1.8120000000000001</v>
      </c>
      <c r="H3114" s="181">
        <f>Point_src_summary!W62</f>
        <v>7.0251999999999999</v>
      </c>
      <c r="I3114" s="181">
        <f>Point_src_summary!X62</f>
        <v>5.0796000000000001</v>
      </c>
      <c r="J3114" s="181">
        <f>Point_src_summary!Y62</f>
        <v>7.7000000000000002E-3</v>
      </c>
      <c r="K3114" s="182">
        <f>Point_src_summary!Z62</f>
        <v>0.25369999999999998</v>
      </c>
      <c r="M3114" s="30"/>
      <c r="N3114" s="30"/>
    </row>
    <row r="3115" spans="1:14">
      <c r="A3115" s="31" t="s">
        <v>132</v>
      </c>
      <c r="B3115" s="31" t="str">
        <f>Point_src_summary!B63</f>
        <v>Non-tribal</v>
      </c>
      <c r="C3115" s="31">
        <f>Point_src_summary!C63</f>
        <v>30</v>
      </c>
      <c r="D3115" s="31" t="str">
        <f>Point_src_summary!D63</f>
        <v>30025</v>
      </c>
      <c r="E3115" s="32" t="str">
        <f>Point_src_summary!N63</f>
        <v>31000228</v>
      </c>
      <c r="F3115" s="31" t="str">
        <f>Point_src_summary!U63</f>
        <v>Dehydrators</v>
      </c>
      <c r="G3115" s="180">
        <f>Point_src_summary!V63</f>
        <v>0.05</v>
      </c>
      <c r="H3115" s="181">
        <f>Point_src_summary!W63</f>
        <v>2.8E-3</v>
      </c>
      <c r="I3115" s="181">
        <f>Point_src_summary!X63</f>
        <v>4.2000000000000003E-2</v>
      </c>
      <c r="J3115" s="181">
        <f>Point_src_summary!Y63</f>
        <v>2.9999999999999997E-4</v>
      </c>
      <c r="K3115" s="182">
        <f>Point_src_summary!Z63</f>
        <v>3.8E-3</v>
      </c>
      <c r="M3115" s="30"/>
      <c r="N3115" s="30"/>
    </row>
    <row r="3116" spans="1:14">
      <c r="A3116" s="31" t="s">
        <v>132</v>
      </c>
      <c r="B3116" s="31" t="str">
        <f>Point_src_summary!B64</f>
        <v>Non-tribal</v>
      </c>
      <c r="C3116" s="31">
        <f>Point_src_summary!C64</f>
        <v>30</v>
      </c>
      <c r="D3116" s="31" t="str">
        <f>Point_src_summary!D64</f>
        <v>30025</v>
      </c>
      <c r="E3116" s="32" t="str">
        <f>Point_src_summary!N64</f>
        <v>20200202</v>
      </c>
      <c r="F3116" s="31" t="str">
        <f>Point_src_summary!U64</f>
        <v>Point Source Compressor Engines</v>
      </c>
      <c r="G3116" s="180">
        <f>Point_src_summary!V64</f>
        <v>3.9434</v>
      </c>
      <c r="H3116" s="181">
        <f>Point_src_summary!W64</f>
        <v>0.21740000000000001</v>
      </c>
      <c r="I3116" s="181">
        <f>Point_src_summary!X64</f>
        <v>32.126399999999997</v>
      </c>
      <c r="J3116" s="181">
        <f>Point_src_summary!Y64</f>
        <v>4.1999999999999997E-3</v>
      </c>
      <c r="K3116" s="182">
        <f>Point_src_summary!Z64</f>
        <v>0.1414</v>
      </c>
      <c r="M3116" s="30"/>
      <c r="N3116" s="30"/>
    </row>
    <row r="3117" spans="1:14">
      <c r="A3117" s="31" t="s">
        <v>132</v>
      </c>
      <c r="B3117" s="31" t="str">
        <f>Point_src_summary!B65</f>
        <v>Non-tribal</v>
      </c>
      <c r="C3117" s="31">
        <f>Point_src_summary!C65</f>
        <v>30</v>
      </c>
      <c r="D3117" s="31" t="str">
        <f>Point_src_summary!D65</f>
        <v>30025</v>
      </c>
      <c r="E3117" s="32" t="str">
        <f>Point_src_summary!N65</f>
        <v>20200202</v>
      </c>
      <c r="F3117" s="31" t="str">
        <f>Point_src_summary!U65</f>
        <v>Point Source Compressor Engines</v>
      </c>
      <c r="G3117" s="180">
        <f>Point_src_summary!V65</f>
        <v>2.1621999999999999</v>
      </c>
      <c r="H3117" s="181">
        <f>Point_src_summary!W65</f>
        <v>0.19400000000000001</v>
      </c>
      <c r="I3117" s="181">
        <f>Point_src_summary!X65</f>
        <v>28.681000000000001</v>
      </c>
      <c r="J3117" s="181">
        <f>Point_src_summary!Y65</f>
        <v>3.8E-3</v>
      </c>
      <c r="K3117" s="182">
        <f>Point_src_summary!Z65</f>
        <v>0.1263</v>
      </c>
      <c r="M3117" s="30"/>
      <c r="N3117" s="30"/>
    </row>
    <row r="3118" spans="1:14">
      <c r="A3118" s="31" t="s">
        <v>132</v>
      </c>
      <c r="B3118" s="31" t="str">
        <f>Point_src_summary!B66</f>
        <v>Non-tribal</v>
      </c>
      <c r="C3118" s="31">
        <f>Point_src_summary!C66</f>
        <v>30</v>
      </c>
      <c r="D3118" s="31" t="str">
        <f>Point_src_summary!D66</f>
        <v>30025</v>
      </c>
      <c r="E3118" s="32" t="str">
        <f>Point_src_summary!N66</f>
        <v>20200201</v>
      </c>
      <c r="F3118" s="31" t="str">
        <f>Point_src_summary!U66</f>
        <v>Point Source Compressor Engines</v>
      </c>
      <c r="G3118" s="180">
        <f>Point_src_summary!V66</f>
        <v>11.3932</v>
      </c>
      <c r="H3118" s="181">
        <f>Point_src_summary!W66</f>
        <v>6.2100000000000002E-2</v>
      </c>
      <c r="I3118" s="181">
        <f>Point_src_summary!X66</f>
        <v>9.0525000000000002</v>
      </c>
      <c r="J3118" s="181">
        <f>Point_src_summary!Y66</f>
        <v>9.7000000000000003E-3</v>
      </c>
      <c r="K3118" s="182">
        <f>Point_src_summary!Z66</f>
        <v>0.18790000000000001</v>
      </c>
      <c r="M3118" s="30"/>
      <c r="N3118" s="30"/>
    </row>
    <row r="3119" spans="1:14">
      <c r="A3119" s="31" t="s">
        <v>132</v>
      </c>
      <c r="B3119" s="31" t="str">
        <f>Point_src_summary!B67</f>
        <v>Non-tribal</v>
      </c>
      <c r="C3119" s="31">
        <f>Point_src_summary!C67</f>
        <v>30</v>
      </c>
      <c r="D3119" s="31" t="str">
        <f>Point_src_summary!D67</f>
        <v>30025</v>
      </c>
      <c r="E3119" s="32" t="str">
        <f>Point_src_summary!N67</f>
        <v>20200202</v>
      </c>
      <c r="F3119" s="31" t="str">
        <f>Point_src_summary!U67</f>
        <v>Point Source Compressor Engines</v>
      </c>
      <c r="G3119" s="180">
        <f>Point_src_summary!V67</f>
        <v>1.1812</v>
      </c>
      <c r="H3119" s="181">
        <f>Point_src_summary!W67</f>
        <v>0</v>
      </c>
      <c r="I3119" s="181">
        <f>Point_src_summary!X67</f>
        <v>0.58279999999999998</v>
      </c>
      <c r="J3119" s="181">
        <f>Point_src_summary!Y67</f>
        <v>1.12E-2</v>
      </c>
      <c r="K3119" s="182">
        <f>Point_src_summary!Z67</f>
        <v>0.19040000000000001</v>
      </c>
      <c r="M3119" s="30"/>
      <c r="N3119" s="30"/>
    </row>
    <row r="3120" spans="1:14">
      <c r="A3120" s="31" t="s">
        <v>132</v>
      </c>
      <c r="B3120" s="31" t="str">
        <f>Point_src_summary!B68</f>
        <v>Non-tribal</v>
      </c>
      <c r="C3120" s="31">
        <f>Point_src_summary!C68</f>
        <v>30</v>
      </c>
      <c r="D3120" s="31" t="str">
        <f>Point_src_summary!D68</f>
        <v>30025</v>
      </c>
      <c r="E3120" s="32" t="str">
        <f>Point_src_summary!N68</f>
        <v>20100202</v>
      </c>
      <c r="F3120" s="31" t="str">
        <f>Point_src_summary!U68</f>
        <v>Point Source Compressor Engines</v>
      </c>
      <c r="G3120" s="180">
        <f>Point_src_summary!V68</f>
        <v>6.7000000000000004E-2</v>
      </c>
      <c r="H3120" s="181">
        <f>Point_src_summary!W68</f>
        <v>5.0000000000000001E-4</v>
      </c>
      <c r="I3120" s="181">
        <f>Point_src_summary!X68</f>
        <v>3.3999999999999998E-3</v>
      </c>
      <c r="J3120" s="181">
        <f>Point_src_summary!Y68</f>
        <v>0</v>
      </c>
      <c r="K3120" s="182">
        <f>Point_src_summary!Z68</f>
        <v>2.9999999999999997E-4</v>
      </c>
      <c r="M3120" s="30"/>
      <c r="N3120" s="30"/>
    </row>
    <row r="3121" spans="1:14">
      <c r="A3121" s="31" t="s">
        <v>132</v>
      </c>
      <c r="B3121" s="31" t="str">
        <f>Point_src_summary!B69</f>
        <v>Non-tribal</v>
      </c>
      <c r="C3121" s="31">
        <f>Point_src_summary!C69</f>
        <v>30</v>
      </c>
      <c r="D3121" s="31" t="str">
        <f>Point_src_summary!D69</f>
        <v>30025</v>
      </c>
      <c r="E3121" s="32" t="str">
        <f>Point_src_summary!N69</f>
        <v>20200202</v>
      </c>
      <c r="F3121" s="31" t="str">
        <f>Point_src_summary!U69</f>
        <v>Point Source Compressor Engines</v>
      </c>
      <c r="G3121" s="180">
        <f>Point_src_summary!V69</f>
        <v>0.49280000000000002</v>
      </c>
      <c r="H3121" s="181">
        <f>Point_src_summary!W69</f>
        <v>1.5965</v>
      </c>
      <c r="I3121" s="181">
        <f>Point_src_summary!X69</f>
        <v>1.1826000000000001</v>
      </c>
      <c r="J3121" s="181">
        <f>Point_src_summary!Y69</f>
        <v>3.0000000000000001E-3</v>
      </c>
      <c r="K3121" s="182">
        <f>Point_src_summary!Z69</f>
        <v>0.1061</v>
      </c>
      <c r="M3121" s="30"/>
      <c r="N3121" s="30"/>
    </row>
    <row r="3122" spans="1:14">
      <c r="A3122" s="31" t="s">
        <v>132</v>
      </c>
      <c r="B3122" s="31" t="str">
        <f>Point_src_summary!B70</f>
        <v>Non-tribal</v>
      </c>
      <c r="C3122" s="31">
        <f>Point_src_summary!C70</f>
        <v>30</v>
      </c>
      <c r="D3122" s="31" t="str">
        <f>Point_src_summary!D70</f>
        <v>30025</v>
      </c>
      <c r="E3122" s="32" t="str">
        <f>Point_src_summary!N70</f>
        <v>20200202</v>
      </c>
      <c r="F3122" s="31" t="str">
        <f>Point_src_summary!U70</f>
        <v>Point Source Compressor Engines</v>
      </c>
      <c r="G3122" s="180">
        <f>Point_src_summary!V70</f>
        <v>7.3993000000000002</v>
      </c>
      <c r="H3122" s="181">
        <f>Point_src_summary!W70</f>
        <v>3.9600000000000003E-2</v>
      </c>
      <c r="I3122" s="181">
        <f>Point_src_summary!X70</f>
        <v>4.7336</v>
      </c>
      <c r="J3122" s="181">
        <f>Point_src_summary!Y70</f>
        <v>8.0000000000000004E-4</v>
      </c>
      <c r="K3122" s="182">
        <f>Point_src_summary!Z70</f>
        <v>2.5999999999999999E-2</v>
      </c>
      <c r="M3122" s="30"/>
      <c r="N3122" s="30"/>
    </row>
    <row r="3123" spans="1:14">
      <c r="A3123" s="31" t="s">
        <v>132</v>
      </c>
      <c r="B3123" s="31" t="str">
        <f>Point_src_summary!B71</f>
        <v>Non-tribal</v>
      </c>
      <c r="C3123" s="31">
        <f>Point_src_summary!C71</f>
        <v>30</v>
      </c>
      <c r="D3123" s="31" t="str">
        <f>Point_src_summary!D71</f>
        <v>30025</v>
      </c>
      <c r="E3123" s="32" t="str">
        <f>Point_src_summary!N71</f>
        <v>20200202</v>
      </c>
      <c r="F3123" s="31" t="str">
        <f>Point_src_summary!U71</f>
        <v>Point Source Compressor Engines</v>
      </c>
      <c r="G3123" s="180">
        <f>Point_src_summary!V71</f>
        <v>1.77E-2</v>
      </c>
      <c r="H3123" s="181">
        <f>Point_src_summary!W71</f>
        <v>1.1465000000000001</v>
      </c>
      <c r="I3123" s="181">
        <f>Point_src_summary!X71</f>
        <v>3.4396</v>
      </c>
      <c r="J3123" s="181">
        <f>Point_src_summary!Y71</f>
        <v>2.8999999999999998E-3</v>
      </c>
      <c r="K3123" s="182">
        <f>Point_src_summary!Z71</f>
        <v>9.5799999999999996E-2</v>
      </c>
      <c r="M3123" s="30"/>
      <c r="N3123" s="30"/>
    </row>
    <row r="3124" spans="1:14">
      <c r="A3124" s="31" t="s">
        <v>132</v>
      </c>
      <c r="B3124" s="31" t="str">
        <f>Point_src_summary!B72</f>
        <v>Non-tribal</v>
      </c>
      <c r="C3124" s="31">
        <f>Point_src_summary!C72</f>
        <v>30</v>
      </c>
      <c r="D3124" s="31" t="str">
        <f>Point_src_summary!D72</f>
        <v>30025</v>
      </c>
      <c r="E3124" s="32" t="str">
        <f>Point_src_summary!N72</f>
        <v>20200202</v>
      </c>
      <c r="F3124" s="31" t="str">
        <f>Point_src_summary!U72</f>
        <v>Point Source Compressor Engines</v>
      </c>
      <c r="G3124" s="180">
        <f>Point_src_summary!V72</f>
        <v>0.15</v>
      </c>
      <c r="H3124" s="181">
        <f>Point_src_summary!W72</f>
        <v>8.2000000000000007E-3</v>
      </c>
      <c r="I3124" s="181">
        <f>Point_src_summary!X72</f>
        <v>0.126</v>
      </c>
      <c r="J3124" s="181">
        <f>Point_src_summary!Y72</f>
        <v>8.9999999999999998E-4</v>
      </c>
      <c r="K3124" s="182">
        <f>Point_src_summary!Z72</f>
        <v>1.14E-2</v>
      </c>
      <c r="M3124" s="30"/>
      <c r="N3124" s="30"/>
    </row>
    <row r="3125" spans="1:14">
      <c r="A3125" s="31" t="s">
        <v>132</v>
      </c>
      <c r="B3125" s="31" t="str">
        <f>Point_src_summary!B73</f>
        <v>Non-tribal</v>
      </c>
      <c r="C3125" s="31">
        <f>Point_src_summary!C73</f>
        <v>30</v>
      </c>
      <c r="D3125" s="31" t="str">
        <f>Point_src_summary!D73</f>
        <v>30025</v>
      </c>
      <c r="E3125" s="32" t="str">
        <f>Point_src_summary!N73</f>
        <v>20200202</v>
      </c>
      <c r="F3125" s="31" t="str">
        <f>Point_src_summary!U73</f>
        <v>Point Source Compressor Engines</v>
      </c>
      <c r="G3125" s="180">
        <f>Point_src_summary!V73</f>
        <v>8.6029999999999998</v>
      </c>
      <c r="H3125" s="181">
        <f>Point_src_summary!W73</f>
        <v>4.3053999999999997</v>
      </c>
      <c r="I3125" s="181">
        <f>Point_src_summary!X73</f>
        <v>6.3006000000000002</v>
      </c>
      <c r="J3125" s="181">
        <f>Point_src_summary!Y73</f>
        <v>8.0999999999999996E-3</v>
      </c>
      <c r="K3125" s="182">
        <f>Point_src_summary!Z73</f>
        <v>0.14460000000000001</v>
      </c>
      <c r="M3125" s="30"/>
      <c r="N3125" s="30"/>
    </row>
    <row r="3126" spans="1:14">
      <c r="A3126" s="31" t="s">
        <v>132</v>
      </c>
      <c r="B3126" s="31" t="str">
        <f>Point_src_summary!B74</f>
        <v>Non-tribal</v>
      </c>
      <c r="C3126" s="31">
        <f>Point_src_summary!C74</f>
        <v>30</v>
      </c>
      <c r="D3126" s="31" t="str">
        <f>Point_src_summary!D74</f>
        <v>30025</v>
      </c>
      <c r="E3126" s="32" t="str">
        <f>Point_src_summary!N74</f>
        <v>20200202</v>
      </c>
      <c r="F3126" s="31" t="str">
        <f>Point_src_summary!U74</f>
        <v>Point Source Compressor Engines</v>
      </c>
      <c r="G3126" s="180">
        <f>Point_src_summary!V74</f>
        <v>14.4955</v>
      </c>
      <c r="H3126" s="181">
        <f>Point_src_summary!W74</f>
        <v>7.4206000000000003</v>
      </c>
      <c r="I3126" s="181">
        <f>Point_src_summary!X74</f>
        <v>10.930199999999999</v>
      </c>
      <c r="J3126" s="181">
        <f>Point_src_summary!Y74</f>
        <v>1.4E-2</v>
      </c>
      <c r="K3126" s="182">
        <f>Point_src_summary!Z74</f>
        <v>0.24929999999999999</v>
      </c>
      <c r="M3126" s="30"/>
      <c r="N3126" s="30"/>
    </row>
    <row r="3127" spans="1:14">
      <c r="A3127" s="31" t="s">
        <v>132</v>
      </c>
      <c r="B3127" s="31" t="str">
        <f>Point_src_summary!B75</f>
        <v>Non-tribal</v>
      </c>
      <c r="C3127" s="31">
        <f>Point_src_summary!C75</f>
        <v>30</v>
      </c>
      <c r="D3127" s="31" t="str">
        <f>Point_src_summary!D75</f>
        <v>30025</v>
      </c>
      <c r="E3127" s="32" t="str">
        <f>Point_src_summary!N75</f>
        <v>20100202</v>
      </c>
      <c r="F3127" s="31" t="str">
        <f>Point_src_summary!U75</f>
        <v>Point Source Compressor Engines</v>
      </c>
      <c r="G3127" s="180">
        <f>Point_src_summary!V75</f>
        <v>0.18</v>
      </c>
      <c r="H3127" s="181">
        <f>Point_src_summary!W75</f>
        <v>9.1000000000000004E-3</v>
      </c>
      <c r="I3127" s="181">
        <f>Point_src_summary!X75</f>
        <v>9.1000000000000004E-3</v>
      </c>
      <c r="J3127" s="181">
        <f>Point_src_summary!Y75</f>
        <v>0</v>
      </c>
      <c r="K3127" s="182">
        <f>Point_src_summary!Z75</f>
        <v>6.9999999999999999E-4</v>
      </c>
      <c r="M3127" s="30"/>
      <c r="N3127" s="30"/>
    </row>
    <row r="3128" spans="1:14">
      <c r="A3128" s="31" t="s">
        <v>132</v>
      </c>
      <c r="B3128" s="31" t="str">
        <f>Point_src_summary!B76</f>
        <v>Non-tribal</v>
      </c>
      <c r="C3128" s="31">
        <f>Point_src_summary!C76</f>
        <v>30</v>
      </c>
      <c r="D3128" s="31" t="str">
        <f>Point_src_summary!D76</f>
        <v>30025</v>
      </c>
      <c r="E3128" s="32" t="str">
        <f>Point_src_summary!N76</f>
        <v>31000228</v>
      </c>
      <c r="F3128" s="31" t="str">
        <f>Point_src_summary!U76</f>
        <v>Dehydrators</v>
      </c>
      <c r="G3128" s="180">
        <f>Point_src_summary!V76</f>
        <v>0.2</v>
      </c>
      <c r="H3128" s="181">
        <f>Point_src_summary!W76</f>
        <v>1.0999999999999999E-2</v>
      </c>
      <c r="I3128" s="181">
        <f>Point_src_summary!X76</f>
        <v>0.16800000000000001</v>
      </c>
      <c r="J3128" s="181">
        <f>Point_src_summary!Y76</f>
        <v>1.1999999999999999E-3</v>
      </c>
      <c r="K3128" s="182">
        <f>Point_src_summary!Z76</f>
        <v>1.52E-2</v>
      </c>
      <c r="M3128" s="30"/>
      <c r="N3128" s="30"/>
    </row>
    <row r="3129" spans="1:14">
      <c r="A3129" s="31" t="s">
        <v>132</v>
      </c>
      <c r="B3129" s="31" t="str">
        <f>Point_src_summary!B77</f>
        <v>Non-tribal</v>
      </c>
      <c r="C3129" s="31">
        <f>Point_src_summary!C77</f>
        <v>30</v>
      </c>
      <c r="D3129" s="31" t="str">
        <f>Point_src_summary!D77</f>
        <v>30025</v>
      </c>
      <c r="E3129" s="32" t="str">
        <f>Point_src_summary!N77</f>
        <v>10500106</v>
      </c>
      <c r="F3129" s="31" t="str">
        <f>Point_src_summary!U77</f>
        <v>Point Source Heaters</v>
      </c>
      <c r="G3129" s="180">
        <f>Point_src_summary!V77</f>
        <v>0.15</v>
      </c>
      <c r="H3129" s="181">
        <f>Point_src_summary!W77</f>
        <v>8.2000000000000007E-3</v>
      </c>
      <c r="I3129" s="181">
        <f>Point_src_summary!X77</f>
        <v>0.126</v>
      </c>
      <c r="J3129" s="181">
        <f>Point_src_summary!Y77</f>
        <v>8.9999999999999998E-4</v>
      </c>
      <c r="K3129" s="182">
        <f>Point_src_summary!Z77</f>
        <v>1.14E-2</v>
      </c>
      <c r="M3129" s="30"/>
      <c r="N3129" s="30"/>
    </row>
    <row r="3130" spans="1:14">
      <c r="A3130" s="31" t="s">
        <v>132</v>
      </c>
      <c r="B3130" s="31" t="str">
        <f>Point_src_summary!B78</f>
        <v>Non-tribal</v>
      </c>
      <c r="C3130" s="31">
        <f>Point_src_summary!C78</f>
        <v>30</v>
      </c>
      <c r="D3130" s="31" t="str">
        <f>Point_src_summary!D78</f>
        <v>30025</v>
      </c>
      <c r="E3130" s="32" t="str">
        <f>Point_src_summary!N78</f>
        <v>31000202</v>
      </c>
      <c r="F3130" s="31" t="str">
        <f>Point_src_summary!U78</f>
        <v>Other Not Classified</v>
      </c>
      <c r="G3130" s="180">
        <f>Point_src_summary!V78</f>
        <v>0</v>
      </c>
      <c r="H3130" s="181">
        <f>Point_src_summary!W78</f>
        <v>5.5959000000000003</v>
      </c>
      <c r="I3130" s="181">
        <f>Point_src_summary!X78</f>
        <v>0</v>
      </c>
      <c r="J3130" s="181">
        <f>Point_src_summary!Y78</f>
        <v>0</v>
      </c>
      <c r="K3130" s="182">
        <f>Point_src_summary!Z78</f>
        <v>0</v>
      </c>
      <c r="M3130" s="30"/>
      <c r="N3130" s="30"/>
    </row>
    <row r="3131" spans="1:14">
      <c r="A3131" s="31" t="s">
        <v>132</v>
      </c>
      <c r="B3131" s="31" t="str">
        <f>Point_src_summary!B79</f>
        <v>Non-tribal</v>
      </c>
      <c r="C3131" s="31">
        <f>Point_src_summary!C79</f>
        <v>30</v>
      </c>
      <c r="D3131" s="31" t="str">
        <f>Point_src_summary!D79</f>
        <v>30025</v>
      </c>
      <c r="E3131" s="32" t="str">
        <f>Point_src_summary!N79</f>
        <v>20200254</v>
      </c>
      <c r="F3131" s="31" t="str">
        <f>Point_src_summary!U79</f>
        <v>Point Source Compressor Engines</v>
      </c>
      <c r="G3131" s="180">
        <f>Point_src_summary!V79</f>
        <v>3.8130999999999999</v>
      </c>
      <c r="H3131" s="181">
        <f>Point_src_summary!W79</f>
        <v>0</v>
      </c>
      <c r="I3131" s="181">
        <f>Point_src_summary!X79</f>
        <v>0.37880000000000003</v>
      </c>
      <c r="J3131" s="181">
        <f>Point_src_summary!Y79</f>
        <v>1.9599999999999999E-2</v>
      </c>
      <c r="K3131" s="182">
        <f>Point_src_summary!Z79</f>
        <v>0.35520000000000002</v>
      </c>
      <c r="M3131" s="30"/>
      <c r="N3131" s="30"/>
    </row>
    <row r="3132" spans="1:14">
      <c r="A3132" s="31" t="s">
        <v>132</v>
      </c>
      <c r="B3132" s="31" t="str">
        <f>Point_src_summary!B80</f>
        <v>Non-tribal</v>
      </c>
      <c r="C3132" s="31">
        <f>Point_src_summary!C80</f>
        <v>30</v>
      </c>
      <c r="D3132" s="31" t="str">
        <f>Point_src_summary!D80</f>
        <v>30025</v>
      </c>
      <c r="E3132" s="32" t="str">
        <f>Point_src_summary!N80</f>
        <v>20200254</v>
      </c>
      <c r="F3132" s="31" t="str">
        <f>Point_src_summary!U80</f>
        <v>Point Source Compressor Engines</v>
      </c>
      <c r="G3132" s="180">
        <f>Point_src_summary!V80</f>
        <v>2.4691999999999998</v>
      </c>
      <c r="H3132" s="181">
        <f>Point_src_summary!W80</f>
        <v>0</v>
      </c>
      <c r="I3132" s="181">
        <f>Point_src_summary!X80</f>
        <v>0.31119999999999998</v>
      </c>
      <c r="J3132" s="181">
        <f>Point_src_summary!Y80</f>
        <v>1.4800000000000001E-2</v>
      </c>
      <c r="K3132" s="182">
        <f>Point_src_summary!Z80</f>
        <v>0.26700000000000002</v>
      </c>
      <c r="M3132" s="30"/>
      <c r="N3132" s="30"/>
    </row>
    <row r="3133" spans="1:14">
      <c r="A3133" s="31" t="s">
        <v>132</v>
      </c>
      <c r="B3133" s="31" t="str">
        <f>Point_src_summary!B81</f>
        <v>Non-tribal</v>
      </c>
      <c r="C3133" s="31">
        <f>Point_src_summary!C81</f>
        <v>30</v>
      </c>
      <c r="D3133" s="31" t="str">
        <f>Point_src_summary!D81</f>
        <v>30055</v>
      </c>
      <c r="E3133" s="32" t="str">
        <f>Point_src_summary!N81</f>
        <v>20200202</v>
      </c>
      <c r="F3133" s="31" t="str">
        <f>Point_src_summary!U81</f>
        <v>Point Source Compressor Engines</v>
      </c>
      <c r="G3133" s="180">
        <f>Point_src_summary!V81</f>
        <v>2.0000000000000001E-4</v>
      </c>
      <c r="H3133" s="181">
        <f>Point_src_summary!W81</f>
        <v>1.6000000000000001E-3</v>
      </c>
      <c r="I3133" s="181">
        <f>Point_src_summary!X81</f>
        <v>1.4E-3</v>
      </c>
      <c r="J3133" s="181">
        <f>Point_src_summary!Y81</f>
        <v>0</v>
      </c>
      <c r="K3133" s="182">
        <f>Point_src_summary!Z81</f>
        <v>2.9999999999999997E-4</v>
      </c>
      <c r="M3133" s="30"/>
      <c r="N3133" s="30"/>
    </row>
    <row r="3134" spans="1:14">
      <c r="A3134" s="31" t="s">
        <v>132</v>
      </c>
      <c r="B3134" s="31" t="str">
        <f>Point_src_summary!B82</f>
        <v>Non-tribal</v>
      </c>
      <c r="C3134" s="31">
        <f>Point_src_summary!C82</f>
        <v>30</v>
      </c>
      <c r="D3134" s="31" t="str">
        <f>Point_src_summary!D82</f>
        <v>30055</v>
      </c>
      <c r="E3134" s="32" t="str">
        <f>Point_src_summary!N82</f>
        <v>20200202</v>
      </c>
      <c r="F3134" s="31" t="str">
        <f>Point_src_summary!U82</f>
        <v>Point Source Compressor Engines</v>
      </c>
      <c r="G3134" s="180">
        <f>Point_src_summary!V82</f>
        <v>8.0000000000000004E-4</v>
      </c>
      <c r="H3134" s="181">
        <f>Point_src_summary!W82</f>
        <v>1.6000000000000001E-3</v>
      </c>
      <c r="I3134" s="181">
        <f>Point_src_summary!X82</f>
        <v>8.9999999999999998E-4</v>
      </c>
      <c r="J3134" s="181">
        <f>Point_src_summary!Y82</f>
        <v>0</v>
      </c>
      <c r="K3134" s="182">
        <f>Point_src_summary!Z82</f>
        <v>2.9999999999999997E-4</v>
      </c>
      <c r="M3134" s="30"/>
      <c r="N3134" s="30"/>
    </row>
    <row r="3135" spans="1:14">
      <c r="A3135" s="31" t="s">
        <v>132</v>
      </c>
      <c r="B3135" s="31" t="str">
        <f>Point_src_summary!B83</f>
        <v>Non-tribal</v>
      </c>
      <c r="C3135" s="31">
        <f>Point_src_summary!C83</f>
        <v>30</v>
      </c>
      <c r="D3135" s="31" t="str">
        <f>Point_src_summary!D83</f>
        <v>30055</v>
      </c>
      <c r="E3135" s="32" t="str">
        <f>Point_src_summary!N83</f>
        <v>20200202</v>
      </c>
      <c r="F3135" s="31" t="str">
        <f>Point_src_summary!U83</f>
        <v>Point Source Compressor Engines</v>
      </c>
      <c r="G3135" s="180">
        <f>Point_src_summary!V83</f>
        <v>9.1999999999999998E-3</v>
      </c>
      <c r="H3135" s="181">
        <f>Point_src_summary!W83</f>
        <v>4.7999999999999996E-3</v>
      </c>
      <c r="I3135" s="181">
        <f>Point_src_summary!X83</f>
        <v>5.5999999999999999E-3</v>
      </c>
      <c r="J3135" s="181">
        <f>Point_src_summary!Y83</f>
        <v>0</v>
      </c>
      <c r="K3135" s="182">
        <f>Point_src_summary!Z83</f>
        <v>8.0000000000000004E-4</v>
      </c>
      <c r="M3135" s="30"/>
      <c r="N3135" s="30"/>
    </row>
    <row r="3136" spans="1:14">
      <c r="A3136" s="31" t="s">
        <v>132</v>
      </c>
      <c r="B3136" s="31" t="str">
        <f>Point_src_summary!B84</f>
        <v>Non-tribal</v>
      </c>
      <c r="C3136" s="31">
        <f>Point_src_summary!C84</f>
        <v>30</v>
      </c>
      <c r="D3136" s="31" t="str">
        <f>Point_src_summary!D84</f>
        <v>30055</v>
      </c>
      <c r="E3136" s="32" t="str">
        <f>Point_src_summary!N84</f>
        <v>10500106</v>
      </c>
      <c r="F3136" s="31" t="str">
        <f>Point_src_summary!U84</f>
        <v>Point Source Heaters</v>
      </c>
      <c r="G3136" s="180">
        <f>Point_src_summary!V84</f>
        <v>0.1</v>
      </c>
      <c r="H3136" s="181">
        <f>Point_src_summary!W84</f>
        <v>5.4999999999999997E-3</v>
      </c>
      <c r="I3136" s="181">
        <f>Point_src_summary!X84</f>
        <v>8.4000000000000005E-2</v>
      </c>
      <c r="J3136" s="181">
        <f>Point_src_summary!Y84</f>
        <v>5.9999999999999995E-4</v>
      </c>
      <c r="K3136" s="182">
        <f>Point_src_summary!Z84</f>
        <v>7.6E-3</v>
      </c>
      <c r="M3136" s="30"/>
      <c r="N3136" s="30"/>
    </row>
    <row r="3137" spans="1:14">
      <c r="A3137" s="31" t="s">
        <v>132</v>
      </c>
      <c r="B3137" s="31" t="str">
        <f>Point_src_summary!B85</f>
        <v>Non-tribal</v>
      </c>
      <c r="C3137" s="31">
        <f>Point_src_summary!C85</f>
        <v>30</v>
      </c>
      <c r="D3137" s="31" t="str">
        <f>Point_src_summary!D85</f>
        <v>30071</v>
      </c>
      <c r="E3137" s="32" t="str">
        <f>Point_src_summary!N85</f>
        <v>20200202</v>
      </c>
      <c r="F3137" s="31" t="str">
        <f>Point_src_summary!U85</f>
        <v>Point Source Compressor Engines</v>
      </c>
      <c r="G3137" s="180">
        <f>Point_src_summary!V85</f>
        <v>7.2625999999999999</v>
      </c>
      <c r="H3137" s="181">
        <f>Point_src_summary!W85</f>
        <v>0.92400000000000004</v>
      </c>
      <c r="I3137" s="181">
        <f>Point_src_summary!X85</f>
        <v>5.4146000000000001</v>
      </c>
      <c r="J3137" s="181">
        <f>Point_src_summary!Y85</f>
        <v>9.1999999999999998E-3</v>
      </c>
      <c r="K3137" s="182">
        <f>Point_src_summary!Z85</f>
        <v>0.1545</v>
      </c>
      <c r="M3137" s="30"/>
      <c r="N3137" s="30"/>
    </row>
    <row r="3138" spans="1:14">
      <c r="A3138" s="31" t="s">
        <v>132</v>
      </c>
      <c r="B3138" s="31" t="str">
        <f>Point_src_summary!B86</f>
        <v>Non-tribal</v>
      </c>
      <c r="C3138" s="31">
        <f>Point_src_summary!C86</f>
        <v>30</v>
      </c>
      <c r="D3138" s="31" t="str">
        <f>Point_src_summary!D86</f>
        <v>30071</v>
      </c>
      <c r="E3138" s="32" t="str">
        <f>Point_src_summary!N86</f>
        <v>20200202</v>
      </c>
      <c r="F3138" s="31" t="str">
        <f>Point_src_summary!U86</f>
        <v>Point Source Compressor Engines</v>
      </c>
      <c r="G3138" s="180">
        <f>Point_src_summary!V86</f>
        <v>13.195499999999999</v>
      </c>
      <c r="H3138" s="181">
        <f>Point_src_summary!W86</f>
        <v>1.7978000000000001</v>
      </c>
      <c r="I3138" s="181">
        <f>Point_src_summary!X86</f>
        <v>10.1393</v>
      </c>
      <c r="J3138" s="181">
        <f>Point_src_summary!Y86</f>
        <v>1.7999999999999999E-2</v>
      </c>
      <c r="K3138" s="182">
        <f>Point_src_summary!Z86</f>
        <v>0.30059999999999998</v>
      </c>
      <c r="M3138" s="30"/>
      <c r="N3138" s="30"/>
    </row>
    <row r="3139" spans="1:14">
      <c r="A3139" s="31" t="s">
        <v>132</v>
      </c>
      <c r="B3139" s="31" t="str">
        <f>Point_src_summary!B87</f>
        <v>Non-tribal</v>
      </c>
      <c r="C3139" s="31">
        <f>Point_src_summary!C87</f>
        <v>30</v>
      </c>
      <c r="D3139" s="31" t="str">
        <f>Point_src_summary!D87</f>
        <v>30071</v>
      </c>
      <c r="E3139" s="32" t="str">
        <f>Point_src_summary!N87</f>
        <v>20200202</v>
      </c>
      <c r="F3139" s="31" t="str">
        <f>Point_src_summary!U87</f>
        <v>Point Source Compressor Engines</v>
      </c>
      <c r="G3139" s="180">
        <f>Point_src_summary!V87</f>
        <v>10.1753</v>
      </c>
      <c r="H3139" s="181">
        <f>Point_src_summary!W87</f>
        <v>1.6901999999999999</v>
      </c>
      <c r="I3139" s="181">
        <f>Point_src_summary!X87</f>
        <v>9.0596999999999994</v>
      </c>
      <c r="J3139" s="181">
        <f>Point_src_summary!Y87</f>
        <v>1.6901999999999999</v>
      </c>
      <c r="K3139" s="182">
        <f>Point_src_summary!Z87</f>
        <v>0.28260000000000002</v>
      </c>
      <c r="M3139" s="30"/>
      <c r="N3139" s="30"/>
    </row>
    <row r="3140" spans="1:14">
      <c r="A3140" s="31" t="s">
        <v>132</v>
      </c>
      <c r="B3140" s="31" t="str">
        <f>Point_src_summary!B88</f>
        <v>Non-tribal</v>
      </c>
      <c r="C3140" s="31">
        <f>Point_src_summary!C88</f>
        <v>30</v>
      </c>
      <c r="D3140" s="31" t="str">
        <f>Point_src_summary!D88</f>
        <v>30071</v>
      </c>
      <c r="E3140" s="32" t="str">
        <f>Point_src_summary!N88</f>
        <v>31000228</v>
      </c>
      <c r="F3140" s="31" t="str">
        <f>Point_src_summary!U88</f>
        <v>Dehydrators</v>
      </c>
      <c r="G3140" s="180">
        <f>Point_src_summary!V88</f>
        <v>0.14099999999999999</v>
      </c>
      <c r="H3140" s="181">
        <f>Point_src_summary!W88</f>
        <v>8.2000000000000007E-3</v>
      </c>
      <c r="I3140" s="181">
        <f>Point_src_summary!X88</f>
        <v>0.06</v>
      </c>
      <c r="J3140" s="181">
        <f>Point_src_summary!Y88</f>
        <v>8.9999999999999998E-4</v>
      </c>
      <c r="K3140" s="182">
        <f>Point_src_summary!Z88</f>
        <v>1.14E-2</v>
      </c>
      <c r="M3140" s="30"/>
      <c r="N3140" s="30"/>
    </row>
    <row r="3141" spans="1:14">
      <c r="A3141" s="31" t="s">
        <v>132</v>
      </c>
      <c r="B3141" s="31" t="str">
        <f>Point_src_summary!B89</f>
        <v>Non-tribal</v>
      </c>
      <c r="C3141" s="31">
        <f>Point_src_summary!C89</f>
        <v>30</v>
      </c>
      <c r="D3141" s="31" t="str">
        <f>Point_src_summary!D89</f>
        <v>30071</v>
      </c>
      <c r="E3141" s="32" t="str">
        <f>Point_src_summary!N89</f>
        <v>31000227</v>
      </c>
      <c r="F3141" s="31" t="str">
        <f>Point_src_summary!U89</f>
        <v>Dehydrators</v>
      </c>
      <c r="G3141" s="180">
        <f>Point_src_summary!V89</f>
        <v>0</v>
      </c>
      <c r="H3141" s="181">
        <f>Point_src_summary!W89</f>
        <v>0.96360000000000001</v>
      </c>
      <c r="I3141" s="181">
        <f>Point_src_summary!X89</f>
        <v>0</v>
      </c>
      <c r="J3141" s="181">
        <f>Point_src_summary!Y89</f>
        <v>0</v>
      </c>
      <c r="K3141" s="182">
        <f>Point_src_summary!Z89</f>
        <v>0</v>
      </c>
      <c r="M3141" s="30"/>
      <c r="N3141" s="30"/>
    </row>
    <row r="3142" spans="1:14">
      <c r="A3142" s="31" t="s">
        <v>132</v>
      </c>
      <c r="B3142" s="31" t="str">
        <f>Point_src_summary!B90</f>
        <v>Non-tribal</v>
      </c>
      <c r="C3142" s="31">
        <f>Point_src_summary!C90</f>
        <v>30</v>
      </c>
      <c r="D3142" s="31" t="str">
        <f>Point_src_summary!D90</f>
        <v>30071</v>
      </c>
      <c r="E3142" s="32" t="str">
        <f>Point_src_summary!N90</f>
        <v>20200202</v>
      </c>
      <c r="F3142" s="31" t="str">
        <f>Point_src_summary!U90</f>
        <v>Point Source Compressor Engines</v>
      </c>
      <c r="G3142" s="180">
        <f>Point_src_summary!V90</f>
        <v>0.01</v>
      </c>
      <c r="H3142" s="181">
        <f>Point_src_summary!W90</f>
        <v>7.4999999999999997E-2</v>
      </c>
      <c r="I3142" s="181">
        <f>Point_src_summary!X90</f>
        <v>5.1200000000000002E-2</v>
      </c>
      <c r="J3142" s="181">
        <f>Point_src_summary!Y90</f>
        <v>1E-4</v>
      </c>
      <c r="K3142" s="182">
        <f>Point_src_summary!Z90</f>
        <v>2.3999999999999998E-3</v>
      </c>
      <c r="M3142" s="30"/>
      <c r="N3142" s="30"/>
    </row>
    <row r="3143" spans="1:14">
      <c r="A3143" s="31" t="s">
        <v>132</v>
      </c>
      <c r="B3143" s="31" t="str">
        <f>Point_src_summary!B91</f>
        <v>Non-tribal</v>
      </c>
      <c r="C3143" s="31">
        <f>Point_src_summary!C91</f>
        <v>30</v>
      </c>
      <c r="D3143" s="31" t="str">
        <f>Point_src_summary!D91</f>
        <v>30083</v>
      </c>
      <c r="E3143" s="32" t="str">
        <f>Point_src_summary!N91</f>
        <v>40301012</v>
      </c>
      <c r="F3143" s="31" t="str">
        <f>Point_src_summary!U91</f>
        <v>Point Source Tank Losses</v>
      </c>
      <c r="G3143" s="180">
        <f>Point_src_summary!V91</f>
        <v>0</v>
      </c>
      <c r="H3143" s="181">
        <f>Point_src_summary!W91</f>
        <v>1.8653999999999999</v>
      </c>
      <c r="I3143" s="181">
        <f>Point_src_summary!X91</f>
        <v>0</v>
      </c>
      <c r="J3143" s="181">
        <f>Point_src_summary!Y91</f>
        <v>0</v>
      </c>
      <c r="K3143" s="182">
        <f>Point_src_summary!Z91</f>
        <v>0</v>
      </c>
      <c r="M3143" s="30"/>
      <c r="N3143" s="30"/>
    </row>
    <row r="3144" spans="1:14">
      <c r="A3144" s="31" t="s">
        <v>132</v>
      </c>
      <c r="B3144" s="31" t="str">
        <f>Point_src_summary!B92</f>
        <v>Non-tribal</v>
      </c>
      <c r="C3144" s="31">
        <f>Point_src_summary!C92</f>
        <v>30</v>
      </c>
      <c r="D3144" s="31" t="str">
        <f>Point_src_summary!D92</f>
        <v>30083</v>
      </c>
      <c r="E3144" s="32" t="str">
        <f>Point_src_summary!N92</f>
        <v>40301012</v>
      </c>
      <c r="F3144" s="31" t="str">
        <f>Point_src_summary!U92</f>
        <v>Point Source Tank Losses</v>
      </c>
      <c r="G3144" s="180">
        <f>Point_src_summary!V92</f>
        <v>0</v>
      </c>
      <c r="H3144" s="181">
        <f>Point_src_summary!W92</f>
        <v>2.3952</v>
      </c>
      <c r="I3144" s="181">
        <f>Point_src_summary!X92</f>
        <v>0</v>
      </c>
      <c r="J3144" s="181">
        <f>Point_src_summary!Y92</f>
        <v>0</v>
      </c>
      <c r="K3144" s="182">
        <f>Point_src_summary!Z92</f>
        <v>0</v>
      </c>
      <c r="M3144" s="30"/>
      <c r="N3144" s="30"/>
    </row>
    <row r="3145" spans="1:14">
      <c r="A3145" s="31" t="s">
        <v>132</v>
      </c>
      <c r="B3145" s="31" t="str">
        <f>Point_src_summary!B93</f>
        <v>Non-tribal</v>
      </c>
      <c r="C3145" s="31">
        <f>Point_src_summary!C93</f>
        <v>30</v>
      </c>
      <c r="D3145" s="31" t="str">
        <f>Point_src_summary!D93</f>
        <v>30083</v>
      </c>
      <c r="E3145" s="32" t="str">
        <f>Point_src_summary!N93</f>
        <v>31000207</v>
      </c>
      <c r="F3145" s="31" t="str">
        <f>Point_src_summary!U93</f>
        <v>Point Source Fugitives</v>
      </c>
      <c r="G3145" s="180">
        <f>Point_src_summary!V93</f>
        <v>0</v>
      </c>
      <c r="H3145" s="181">
        <f>Point_src_summary!W93</f>
        <v>7.8897000000000004</v>
      </c>
      <c r="I3145" s="181">
        <f>Point_src_summary!X93</f>
        <v>0</v>
      </c>
      <c r="J3145" s="181">
        <f>Point_src_summary!Y93</f>
        <v>0</v>
      </c>
      <c r="K3145" s="182">
        <f>Point_src_summary!Z93</f>
        <v>0</v>
      </c>
      <c r="M3145" s="30"/>
      <c r="N3145" s="30"/>
    </row>
    <row r="3146" spans="1:14">
      <c r="A3146" s="31" t="s">
        <v>132</v>
      </c>
      <c r="B3146" s="31" t="str">
        <f>Point_src_summary!B94</f>
        <v>Non-tribal</v>
      </c>
      <c r="C3146" s="31">
        <f>Point_src_summary!C94</f>
        <v>30</v>
      </c>
      <c r="D3146" s="31" t="str">
        <f>Point_src_summary!D94</f>
        <v>30083</v>
      </c>
      <c r="E3146" s="32" t="str">
        <f>Point_src_summary!N94</f>
        <v>40301117</v>
      </c>
      <c r="F3146" s="31" t="str">
        <f>Point_src_summary!U94</f>
        <v>Point Source Tank Losses</v>
      </c>
      <c r="G3146" s="180">
        <f>Point_src_summary!V94</f>
        <v>0</v>
      </c>
      <c r="H3146" s="181">
        <f>Point_src_summary!W94</f>
        <v>0.83</v>
      </c>
      <c r="I3146" s="181">
        <f>Point_src_summary!X94</f>
        <v>0</v>
      </c>
      <c r="J3146" s="181">
        <f>Point_src_summary!Y94</f>
        <v>0</v>
      </c>
      <c r="K3146" s="182">
        <f>Point_src_summary!Z94</f>
        <v>0</v>
      </c>
      <c r="M3146" s="30"/>
      <c r="N3146" s="30"/>
    </row>
    <row r="3147" spans="1:14">
      <c r="A3147" s="31" t="s">
        <v>132</v>
      </c>
      <c r="B3147" s="31" t="str">
        <f>Point_src_summary!B95</f>
        <v>Non-tribal</v>
      </c>
      <c r="C3147" s="31">
        <f>Point_src_summary!C95</f>
        <v>30</v>
      </c>
      <c r="D3147" s="31" t="str">
        <f>Point_src_summary!D95</f>
        <v>30083</v>
      </c>
      <c r="E3147" s="32" t="str">
        <f>Point_src_summary!N95</f>
        <v>40301010</v>
      </c>
      <c r="F3147" s="31" t="str">
        <f>Point_src_summary!U95</f>
        <v>Point Source Tank Losses</v>
      </c>
      <c r="G3147" s="180">
        <f>Point_src_summary!V95</f>
        <v>0</v>
      </c>
      <c r="H3147" s="181">
        <f>Point_src_summary!W95</f>
        <v>25.226600000000001</v>
      </c>
      <c r="I3147" s="181">
        <f>Point_src_summary!X95</f>
        <v>0</v>
      </c>
      <c r="J3147" s="181">
        <f>Point_src_summary!Y95</f>
        <v>0</v>
      </c>
      <c r="K3147" s="182">
        <f>Point_src_summary!Z95</f>
        <v>0</v>
      </c>
      <c r="M3147" s="30"/>
      <c r="N3147" s="30"/>
    </row>
    <row r="3148" spans="1:14">
      <c r="A3148" s="31" t="s">
        <v>132</v>
      </c>
      <c r="B3148" s="31" t="str">
        <f>Point_src_summary!B96</f>
        <v>Non-tribal</v>
      </c>
      <c r="C3148" s="31">
        <f>Point_src_summary!C96</f>
        <v>30</v>
      </c>
      <c r="D3148" s="31" t="str">
        <f>Point_src_summary!D96</f>
        <v>30083</v>
      </c>
      <c r="E3148" s="32" t="str">
        <f>Point_src_summary!N96</f>
        <v>40400151</v>
      </c>
      <c r="F3148" s="31" t="str">
        <f>Point_src_summary!U96</f>
        <v>Point Source Fugitives</v>
      </c>
      <c r="G3148" s="180">
        <f>Point_src_summary!V96</f>
        <v>0</v>
      </c>
      <c r="H3148" s="181">
        <f>Point_src_summary!W96</f>
        <v>16.364599999999999</v>
      </c>
      <c r="I3148" s="181">
        <f>Point_src_summary!X96</f>
        <v>0</v>
      </c>
      <c r="J3148" s="181">
        <f>Point_src_summary!Y96</f>
        <v>0</v>
      </c>
      <c r="K3148" s="182">
        <f>Point_src_summary!Z96</f>
        <v>0</v>
      </c>
      <c r="M3148" s="30"/>
      <c r="N3148" s="30"/>
    </row>
    <row r="3149" spans="1:14">
      <c r="A3149" s="31" t="s">
        <v>132</v>
      </c>
      <c r="B3149" s="31" t="str">
        <f>Point_src_summary!B97</f>
        <v>Non-tribal</v>
      </c>
      <c r="C3149" s="31">
        <f>Point_src_summary!C97</f>
        <v>30</v>
      </c>
      <c r="D3149" s="31" t="str">
        <f>Point_src_summary!D97</f>
        <v>30083</v>
      </c>
      <c r="E3149" s="32" t="str">
        <f>Point_src_summary!N97</f>
        <v>40301117</v>
      </c>
      <c r="F3149" s="31" t="str">
        <f>Point_src_summary!U97</f>
        <v>Point Source Tank Losses</v>
      </c>
      <c r="G3149" s="180">
        <f>Point_src_summary!V97</f>
        <v>0</v>
      </c>
      <c r="H3149" s="181">
        <f>Point_src_summary!W97</f>
        <v>1.3607</v>
      </c>
      <c r="I3149" s="181">
        <f>Point_src_summary!X97</f>
        <v>0</v>
      </c>
      <c r="J3149" s="181">
        <f>Point_src_summary!Y97</f>
        <v>0</v>
      </c>
      <c r="K3149" s="182">
        <f>Point_src_summary!Z97</f>
        <v>0</v>
      </c>
      <c r="M3149" s="30"/>
      <c r="N3149" s="30"/>
    </row>
    <row r="3150" spans="1:14">
      <c r="A3150" s="31" t="s">
        <v>132</v>
      </c>
      <c r="B3150" s="31" t="str">
        <f>Point_src_summary!B98</f>
        <v>Non-tribal</v>
      </c>
      <c r="C3150" s="31">
        <f>Point_src_summary!C98</f>
        <v>30</v>
      </c>
      <c r="D3150" s="31" t="str">
        <f>Point_src_summary!D98</f>
        <v>30083</v>
      </c>
      <c r="E3150" s="32" t="str">
        <f>Point_src_summary!N98</f>
        <v>20201001</v>
      </c>
      <c r="F3150" s="31" t="str">
        <f>Point_src_summary!U98</f>
        <v>Point Source Compressor Engines</v>
      </c>
      <c r="G3150" s="180">
        <f>Point_src_summary!V98</f>
        <v>9.7500000000000003E-2</v>
      </c>
      <c r="H3150" s="181">
        <f>Point_src_summary!W98</f>
        <v>4.1200000000000001E-2</v>
      </c>
      <c r="I3150" s="181">
        <f>Point_src_summary!X98</f>
        <v>5.62E-2</v>
      </c>
      <c r="J3150" s="181">
        <f>Point_src_summary!Y98</f>
        <v>3.7499999999999999E-2</v>
      </c>
      <c r="K3150" s="182">
        <f>Point_src_summary!Z98</f>
        <v>1.04E-2</v>
      </c>
      <c r="M3150" s="30"/>
      <c r="N3150" s="30"/>
    </row>
    <row r="3151" spans="1:14">
      <c r="A3151" s="31" t="s">
        <v>132</v>
      </c>
      <c r="B3151" s="31" t="str">
        <f>Point_src_summary!B99</f>
        <v>Non-tribal</v>
      </c>
      <c r="C3151" s="31">
        <f>Point_src_summary!C99</f>
        <v>30</v>
      </c>
      <c r="D3151" s="31" t="str">
        <f>Point_src_summary!D99</f>
        <v>30083</v>
      </c>
      <c r="E3151" s="32" t="str">
        <f>Point_src_summary!N99</f>
        <v>40400312</v>
      </c>
      <c r="F3151" s="31" t="str">
        <f>Point_src_summary!U99</f>
        <v>Point Source Tank Losses</v>
      </c>
      <c r="G3151" s="180">
        <f>Point_src_summary!V99</f>
        <v>0</v>
      </c>
      <c r="H3151" s="181">
        <f>Point_src_summary!W99</f>
        <v>5.2013999999999996</v>
      </c>
      <c r="I3151" s="181">
        <f>Point_src_summary!X99</f>
        <v>0</v>
      </c>
      <c r="J3151" s="181">
        <f>Point_src_summary!Y99</f>
        <v>0</v>
      </c>
      <c r="K3151" s="182">
        <f>Point_src_summary!Z99</f>
        <v>0</v>
      </c>
      <c r="M3151" s="30"/>
      <c r="N3151" s="30"/>
    </row>
    <row r="3152" spans="1:14">
      <c r="A3152" s="31" t="s">
        <v>132</v>
      </c>
      <c r="B3152" s="31" t="str">
        <f>Point_src_summary!B100</f>
        <v>Non-tribal</v>
      </c>
      <c r="C3152" s="31">
        <f>Point_src_summary!C100</f>
        <v>30</v>
      </c>
      <c r="D3152" s="31" t="str">
        <f>Point_src_summary!D100</f>
        <v>30083</v>
      </c>
      <c r="E3152" s="32" t="str">
        <f>Point_src_summary!N100</f>
        <v>20200253</v>
      </c>
      <c r="F3152" s="31" t="str">
        <f>Point_src_summary!U100</f>
        <v>Point Source Compressor Engines</v>
      </c>
      <c r="G3152" s="180">
        <f>Point_src_summary!V100</f>
        <v>3.5813999999999999</v>
      </c>
      <c r="H3152" s="181">
        <f>Point_src_summary!W100</f>
        <v>8.7812999999999999</v>
      </c>
      <c r="I3152" s="181">
        <f>Point_src_summary!X100</f>
        <v>8.1671999999999993</v>
      </c>
      <c r="J3152" s="181">
        <f>Point_src_summary!Y100</f>
        <v>1.83E-2</v>
      </c>
      <c r="K3152" s="182">
        <f>Point_src_summary!Z100</f>
        <v>0.60309999999999997</v>
      </c>
      <c r="M3152" s="30"/>
      <c r="N3152" s="30"/>
    </row>
    <row r="3153" spans="1:14">
      <c r="A3153" s="31" t="s">
        <v>132</v>
      </c>
      <c r="B3153" s="31" t="str">
        <f>Point_src_summary!B101</f>
        <v>Non-tribal</v>
      </c>
      <c r="C3153" s="31">
        <f>Point_src_summary!C101</f>
        <v>30</v>
      </c>
      <c r="D3153" s="31" t="str">
        <f>Point_src_summary!D101</f>
        <v>30083</v>
      </c>
      <c r="E3153" s="32" t="str">
        <f>Point_src_summary!N101</f>
        <v>31000207</v>
      </c>
      <c r="F3153" s="31" t="str">
        <f>Point_src_summary!U101</f>
        <v>Point Source Fugitives</v>
      </c>
      <c r="G3153" s="180">
        <f>Point_src_summary!V101</f>
        <v>0</v>
      </c>
      <c r="H3153" s="181">
        <f>Point_src_summary!W101</f>
        <v>9.2654999999999994</v>
      </c>
      <c r="I3153" s="181">
        <f>Point_src_summary!X101</f>
        <v>0</v>
      </c>
      <c r="J3153" s="181">
        <f>Point_src_summary!Y101</f>
        <v>0</v>
      </c>
      <c r="K3153" s="182">
        <f>Point_src_summary!Z101</f>
        <v>0</v>
      </c>
      <c r="M3153" s="30"/>
      <c r="N3153" s="30"/>
    </row>
    <row r="3154" spans="1:14">
      <c r="A3154" s="31" t="s">
        <v>132</v>
      </c>
      <c r="B3154" s="31" t="str">
        <f>Point_src_summary!B102</f>
        <v>Non-tribal</v>
      </c>
      <c r="C3154" s="31">
        <f>Point_src_summary!C102</f>
        <v>30</v>
      </c>
      <c r="D3154" s="31" t="str">
        <f>Point_src_summary!D102</f>
        <v>30083</v>
      </c>
      <c r="E3154" s="32" t="str">
        <f>Point_src_summary!N102</f>
        <v>31000207</v>
      </c>
      <c r="F3154" s="31" t="str">
        <f>Point_src_summary!U102</f>
        <v>Point Source Fugitives</v>
      </c>
      <c r="G3154" s="180">
        <f>Point_src_summary!V102</f>
        <v>0</v>
      </c>
      <c r="H3154" s="181">
        <f>Point_src_summary!W102</f>
        <v>6.6877000000000004</v>
      </c>
      <c r="I3154" s="181">
        <f>Point_src_summary!X102</f>
        <v>0</v>
      </c>
      <c r="J3154" s="181">
        <f>Point_src_summary!Y102</f>
        <v>0</v>
      </c>
      <c r="K3154" s="182">
        <f>Point_src_summary!Z102</f>
        <v>0</v>
      </c>
      <c r="M3154" s="30"/>
      <c r="N3154" s="30"/>
    </row>
    <row r="3155" spans="1:14">
      <c r="A3155" s="31" t="s">
        <v>132</v>
      </c>
      <c r="B3155" s="31" t="str">
        <f>Point_src_summary!B103</f>
        <v>Non-tribal</v>
      </c>
      <c r="C3155" s="31">
        <f>Point_src_summary!C103</f>
        <v>30</v>
      </c>
      <c r="D3155" s="31" t="str">
        <f>Point_src_summary!D103</f>
        <v>30083</v>
      </c>
      <c r="E3155" s="32" t="str">
        <f>Point_src_summary!N103</f>
        <v>20200253</v>
      </c>
      <c r="F3155" s="31" t="str">
        <f>Point_src_summary!U103</f>
        <v>Point Source Compressor Engines</v>
      </c>
      <c r="G3155" s="180">
        <f>Point_src_summary!V103</f>
        <v>0.86739999999999995</v>
      </c>
      <c r="H3155" s="181">
        <f>Point_src_summary!W103</f>
        <v>8.7200000000000006</v>
      </c>
      <c r="I3155" s="181">
        <f>Point_src_summary!X103</f>
        <v>0.86739999999999995</v>
      </c>
      <c r="J3155" s="181">
        <f>Point_src_summary!Y103</f>
        <v>1.8200000000000001E-2</v>
      </c>
      <c r="K3155" s="182">
        <f>Point_src_summary!Z103</f>
        <v>0.59899999999999998</v>
      </c>
      <c r="M3155" s="30"/>
      <c r="N3155" s="30"/>
    </row>
    <row r="3156" spans="1:14">
      <c r="A3156" s="31" t="s">
        <v>132</v>
      </c>
      <c r="B3156" s="31" t="str">
        <f>Point_src_summary!B104</f>
        <v>Non-tribal</v>
      </c>
      <c r="C3156" s="31">
        <f>Point_src_summary!C104</f>
        <v>30</v>
      </c>
      <c r="D3156" s="31" t="str">
        <f>Point_src_summary!D104</f>
        <v>30083</v>
      </c>
      <c r="E3156" s="32" t="str">
        <f>Point_src_summary!N104</f>
        <v>20200253</v>
      </c>
      <c r="F3156" s="31" t="str">
        <f>Point_src_summary!U104</f>
        <v>Point Source Compressor Engines</v>
      </c>
      <c r="G3156" s="180">
        <f>Point_src_summary!V104</f>
        <v>2.7555000000000001</v>
      </c>
      <c r="H3156" s="181">
        <f>Point_src_summary!W104</f>
        <v>1.7562</v>
      </c>
      <c r="I3156" s="181">
        <f>Point_src_summary!X104</f>
        <v>1.4639</v>
      </c>
      <c r="J3156" s="181">
        <f>Point_src_summary!Y104</f>
        <v>3.8699999999999998E-2</v>
      </c>
      <c r="K3156" s="182">
        <f>Point_src_summary!Z104</f>
        <v>0.124</v>
      </c>
      <c r="M3156" s="30"/>
      <c r="N3156" s="30"/>
    </row>
    <row r="3157" spans="1:14">
      <c r="A3157" s="31" t="s">
        <v>132</v>
      </c>
      <c r="B3157" s="31" t="str">
        <f>Point_src_summary!B105</f>
        <v>Non-tribal</v>
      </c>
      <c r="C3157" s="31">
        <f>Point_src_summary!C105</f>
        <v>30</v>
      </c>
      <c r="D3157" s="31" t="str">
        <f>Point_src_summary!D105</f>
        <v>30083</v>
      </c>
      <c r="E3157" s="32" t="str">
        <f>Point_src_summary!N105</f>
        <v>20200253</v>
      </c>
      <c r="F3157" s="31" t="str">
        <f>Point_src_summary!U105</f>
        <v>Point Source Compressor Engines</v>
      </c>
      <c r="G3157" s="180">
        <f>Point_src_summary!V105</f>
        <v>2.5087999999999999</v>
      </c>
      <c r="H3157" s="181">
        <f>Point_src_summary!W105</f>
        <v>4.3365999999999998</v>
      </c>
      <c r="I3157" s="181">
        <f>Point_src_summary!X105</f>
        <v>1.4694</v>
      </c>
      <c r="J3157" s="181">
        <f>Point_src_summary!Y105</f>
        <v>9.2999999999999992E-3</v>
      </c>
      <c r="K3157" s="182">
        <f>Point_src_summary!Z105</f>
        <v>0.30609999999999998</v>
      </c>
      <c r="M3157" s="30"/>
      <c r="N3157" s="30"/>
    </row>
    <row r="3158" spans="1:14">
      <c r="A3158" s="31" t="s">
        <v>132</v>
      </c>
      <c r="B3158" s="31" t="str">
        <f>Point_src_summary!B106</f>
        <v>Non-tribal</v>
      </c>
      <c r="C3158" s="31">
        <f>Point_src_summary!C106</f>
        <v>30</v>
      </c>
      <c r="D3158" s="31" t="str">
        <f>Point_src_summary!D106</f>
        <v>30083</v>
      </c>
      <c r="E3158" s="32" t="str">
        <f>Point_src_summary!N106</f>
        <v>40301012</v>
      </c>
      <c r="F3158" s="31" t="str">
        <f>Point_src_summary!U106</f>
        <v>Point Source Tank Losses</v>
      </c>
      <c r="G3158" s="180">
        <f>Point_src_summary!V106</f>
        <v>0</v>
      </c>
      <c r="H3158" s="181">
        <f>Point_src_summary!W106</f>
        <v>0.81159999999999999</v>
      </c>
      <c r="I3158" s="181">
        <f>Point_src_summary!X106</f>
        <v>0</v>
      </c>
      <c r="J3158" s="181">
        <f>Point_src_summary!Y106</f>
        <v>0</v>
      </c>
      <c r="K3158" s="182">
        <f>Point_src_summary!Z106</f>
        <v>0</v>
      </c>
      <c r="M3158" s="30"/>
      <c r="N3158" s="30"/>
    </row>
    <row r="3159" spans="1:14">
      <c r="A3159" s="31" t="s">
        <v>132</v>
      </c>
      <c r="B3159" s="31" t="str">
        <f>Point_src_summary!B107</f>
        <v>Non-tribal</v>
      </c>
      <c r="C3159" s="31">
        <f>Point_src_summary!C107</f>
        <v>30</v>
      </c>
      <c r="D3159" s="31" t="str">
        <f>Point_src_summary!D107</f>
        <v>30083</v>
      </c>
      <c r="E3159" s="32" t="str">
        <f>Point_src_summary!N107</f>
        <v>31000301</v>
      </c>
      <c r="F3159" s="31" t="str">
        <f>Point_src_summary!U107</f>
        <v>Dehydrators</v>
      </c>
      <c r="G3159" s="180">
        <f>Point_src_summary!V107</f>
        <v>0</v>
      </c>
      <c r="H3159" s="181">
        <f>Point_src_summary!W107</f>
        <v>18.193000000000001</v>
      </c>
      <c r="I3159" s="181">
        <f>Point_src_summary!X107</f>
        <v>0</v>
      </c>
      <c r="J3159" s="181">
        <f>Point_src_summary!Y107</f>
        <v>0</v>
      </c>
      <c r="K3159" s="182">
        <f>Point_src_summary!Z107</f>
        <v>0</v>
      </c>
      <c r="M3159" s="30"/>
      <c r="N3159" s="30"/>
    </row>
    <row r="3160" spans="1:14">
      <c r="A3160" s="31" t="s">
        <v>132</v>
      </c>
      <c r="B3160" s="31" t="str">
        <f>Point_src_summary!B108</f>
        <v>Non-tribal</v>
      </c>
      <c r="C3160" s="31">
        <f>Point_src_summary!C108</f>
        <v>30</v>
      </c>
      <c r="D3160" s="31" t="str">
        <f>Point_src_summary!D108</f>
        <v>30083</v>
      </c>
      <c r="E3160" s="32" t="str">
        <f>Point_src_summary!N108</f>
        <v>20200102</v>
      </c>
      <c r="F3160" s="31" t="str">
        <f>Point_src_summary!U108</f>
        <v>Point Source Compressor Engines</v>
      </c>
      <c r="G3160" s="180">
        <f>Point_src_summary!V108</f>
        <v>1.0487</v>
      </c>
      <c r="H3160" s="181">
        <f>Point_src_summary!W108</f>
        <v>4.1300000000000003E-2</v>
      </c>
      <c r="I3160" s="181">
        <f>Point_src_summary!X108</f>
        <v>0.40460000000000002</v>
      </c>
      <c r="J3160" s="181">
        <f>Point_src_summary!Y108</f>
        <v>1.0699999999999999E-2</v>
      </c>
      <c r="K3160" s="182">
        <f>Point_src_summary!Z108</f>
        <v>4.9599999999999998E-2</v>
      </c>
      <c r="M3160" s="30"/>
      <c r="N3160" s="30"/>
    </row>
    <row r="3161" spans="1:14">
      <c r="A3161" s="31" t="s">
        <v>132</v>
      </c>
      <c r="B3161" s="31" t="str">
        <f>Point_src_summary!B109</f>
        <v>Non-tribal</v>
      </c>
      <c r="C3161" s="31">
        <f>Point_src_summary!C109</f>
        <v>30</v>
      </c>
      <c r="D3161" s="31" t="str">
        <f>Point_src_summary!D109</f>
        <v>30083</v>
      </c>
      <c r="E3161" s="32" t="str">
        <f>Point_src_summary!N109</f>
        <v>10200603</v>
      </c>
      <c r="F3161" s="31" t="str">
        <f>Point_src_summary!U109</f>
        <v>Point Source Heaters</v>
      </c>
      <c r="G3161" s="180">
        <f>Point_src_summary!V109</f>
        <v>9.4146000000000001</v>
      </c>
      <c r="H3161" s="181">
        <f>Point_src_summary!W109</f>
        <v>0</v>
      </c>
      <c r="I3161" s="181">
        <f>Point_src_summary!X109</f>
        <v>3.7827000000000002</v>
      </c>
      <c r="J3161" s="181">
        <f>Point_src_summary!Y109</f>
        <v>0</v>
      </c>
      <c r="K3161" s="182">
        <f>Point_src_summary!Z109</f>
        <v>0</v>
      </c>
      <c r="M3161" s="30"/>
      <c r="N3161" s="30"/>
    </row>
    <row r="3162" spans="1:14">
      <c r="A3162" s="31" t="s">
        <v>132</v>
      </c>
      <c r="B3162" s="31" t="str">
        <f>Point_src_summary!B110</f>
        <v>Non-tribal</v>
      </c>
      <c r="C3162" s="31">
        <f>Point_src_summary!C110</f>
        <v>30</v>
      </c>
      <c r="D3162" s="31" t="str">
        <f>Point_src_summary!D110</f>
        <v>30083</v>
      </c>
      <c r="E3162" s="32" t="str">
        <f>Point_src_summary!N110</f>
        <v>20200253</v>
      </c>
      <c r="F3162" s="31" t="str">
        <f>Point_src_summary!U110</f>
        <v>Point Source Compressor Engines</v>
      </c>
      <c r="G3162" s="180">
        <f>Point_src_summary!V110</f>
        <v>1.1156999999999999</v>
      </c>
      <c r="H3162" s="181">
        <f>Point_src_summary!W110</f>
        <v>8.6274999999999995</v>
      </c>
      <c r="I3162" s="181">
        <f>Point_src_summary!X110</f>
        <v>2.1455000000000002</v>
      </c>
      <c r="J3162" s="181">
        <f>Point_src_summary!Y110</f>
        <v>1.7999999999999999E-2</v>
      </c>
      <c r="K3162" s="182">
        <f>Point_src_summary!Z110</f>
        <v>0.59260000000000002</v>
      </c>
      <c r="M3162" s="30"/>
      <c r="N3162" s="30"/>
    </row>
    <row r="3163" spans="1:14">
      <c r="A3163" s="31" t="s">
        <v>132</v>
      </c>
      <c r="B3163" s="31" t="str">
        <f>Point_src_summary!B111</f>
        <v>Non-tribal</v>
      </c>
      <c r="C3163" s="31">
        <f>Point_src_summary!C111</f>
        <v>30</v>
      </c>
      <c r="D3163" s="31" t="str">
        <f>Point_src_summary!D111</f>
        <v>30083</v>
      </c>
      <c r="E3163" s="32" t="str">
        <f>Point_src_summary!N111</f>
        <v>20200253</v>
      </c>
      <c r="F3163" s="31" t="str">
        <f>Point_src_summary!U111</f>
        <v>Point Source Compressor Engines</v>
      </c>
      <c r="G3163" s="180">
        <f>Point_src_summary!V111</f>
        <v>2.5999999999999999E-3</v>
      </c>
      <c r="H3163" s="181">
        <f>Point_src_summary!W111</f>
        <v>5.3600000000000002E-2</v>
      </c>
      <c r="I3163" s="181">
        <f>Point_src_summary!X111</f>
        <v>2.63E-2</v>
      </c>
      <c r="J3163" s="181">
        <f>Point_src_summary!Y111</f>
        <v>1E-4</v>
      </c>
      <c r="K3163" s="182">
        <f>Point_src_summary!Z111</f>
        <v>3.8E-3</v>
      </c>
      <c r="M3163" s="30"/>
      <c r="N3163" s="30"/>
    </row>
    <row r="3164" spans="1:14">
      <c r="A3164" s="31" t="s">
        <v>132</v>
      </c>
      <c r="B3164" s="31" t="str">
        <f>Point_src_summary!B112</f>
        <v>Non-tribal</v>
      </c>
      <c r="C3164" s="31">
        <f>Point_src_summary!C112</f>
        <v>30</v>
      </c>
      <c r="D3164" s="31" t="str">
        <f>Point_src_summary!D112</f>
        <v>30083</v>
      </c>
      <c r="E3164" s="32" t="str">
        <f>Point_src_summary!N112</f>
        <v>20200253</v>
      </c>
      <c r="F3164" s="31" t="str">
        <f>Point_src_summary!U112</f>
        <v>Point Source Compressor Engines</v>
      </c>
      <c r="G3164" s="180">
        <f>Point_src_summary!V112</f>
        <v>0.55910000000000004</v>
      </c>
      <c r="H3164" s="181">
        <f>Point_src_summary!W112</f>
        <v>7.0167000000000002</v>
      </c>
      <c r="I3164" s="181">
        <f>Point_src_summary!X112</f>
        <v>2.9676999999999998</v>
      </c>
      <c r="J3164" s="181">
        <f>Point_src_summary!Y112</f>
        <v>5.5999999999999999E-3</v>
      </c>
      <c r="K3164" s="182">
        <f>Point_src_summary!Z112</f>
        <v>0.18190000000000001</v>
      </c>
      <c r="M3164" s="30"/>
      <c r="N3164" s="30"/>
    </row>
    <row r="3165" spans="1:14">
      <c r="A3165" s="31" t="s">
        <v>132</v>
      </c>
      <c r="B3165" s="31" t="str">
        <f>Point_src_summary!B113</f>
        <v>Non-tribal</v>
      </c>
      <c r="C3165" s="31">
        <f>Point_src_summary!C113</f>
        <v>30</v>
      </c>
      <c r="D3165" s="31" t="str">
        <f>Point_src_summary!D113</f>
        <v>30083</v>
      </c>
      <c r="E3165" s="32" t="str">
        <f>Point_src_summary!N113</f>
        <v>31000205</v>
      </c>
      <c r="F3165" s="31" t="str">
        <f>Point_src_summary!U113</f>
        <v>Point Source Flares</v>
      </c>
      <c r="G3165" s="180">
        <f>Point_src_summary!V113</f>
        <v>0.92400000000000004</v>
      </c>
      <c r="H3165" s="181">
        <f>Point_src_summary!W113</f>
        <v>1.9117999999999999</v>
      </c>
      <c r="I3165" s="181">
        <f>Point_src_summary!X113</f>
        <v>5.0260999999999996</v>
      </c>
      <c r="J3165" s="181">
        <f>Point_src_summary!Y113</f>
        <v>7.1999999999999998E-3</v>
      </c>
      <c r="K3165" s="182">
        <f>Point_src_summary!Z113</f>
        <v>9.1200000000000003E-2</v>
      </c>
      <c r="M3165" s="30"/>
      <c r="N3165" s="30"/>
    </row>
    <row r="3166" spans="1:14">
      <c r="A3166" s="31" t="s">
        <v>132</v>
      </c>
      <c r="B3166" s="31" t="str">
        <f>Point_src_summary!B114</f>
        <v>Non-tribal</v>
      </c>
      <c r="C3166" s="31">
        <f>Point_src_summary!C114</f>
        <v>30</v>
      </c>
      <c r="D3166" s="31" t="str">
        <f>Point_src_summary!D114</f>
        <v>30083</v>
      </c>
      <c r="E3166" s="32" t="str">
        <f>Point_src_summary!N114</f>
        <v>31000301</v>
      </c>
      <c r="F3166" s="31" t="str">
        <f>Point_src_summary!U114</f>
        <v>Dehydrators</v>
      </c>
      <c r="G3166" s="180">
        <f>Point_src_summary!V114</f>
        <v>0</v>
      </c>
      <c r="H3166" s="181">
        <f>Point_src_summary!W114</f>
        <v>3.3296000000000001</v>
      </c>
      <c r="I3166" s="181">
        <f>Point_src_summary!X114</f>
        <v>0</v>
      </c>
      <c r="J3166" s="181">
        <f>Point_src_summary!Y114</f>
        <v>0</v>
      </c>
      <c r="K3166" s="182">
        <f>Point_src_summary!Z114</f>
        <v>0</v>
      </c>
      <c r="M3166" s="30"/>
      <c r="N3166" s="30"/>
    </row>
    <row r="3167" spans="1:14">
      <c r="A3167" s="31" t="s">
        <v>132</v>
      </c>
      <c r="B3167" s="31" t="str">
        <f>Point_src_summary!B115</f>
        <v>Non-tribal</v>
      </c>
      <c r="C3167" s="31">
        <f>Point_src_summary!C115</f>
        <v>30</v>
      </c>
      <c r="D3167" s="31" t="str">
        <f>Point_src_summary!D115</f>
        <v>30083</v>
      </c>
      <c r="E3167" s="32" t="str">
        <f>Point_src_summary!N115</f>
        <v>40301012</v>
      </c>
      <c r="F3167" s="31" t="str">
        <f>Point_src_summary!U115</f>
        <v>Point Source Tank Losses</v>
      </c>
      <c r="G3167" s="180">
        <f>Point_src_summary!V115</f>
        <v>0</v>
      </c>
      <c r="H3167" s="181">
        <f>Point_src_summary!W115</f>
        <v>1E-4</v>
      </c>
      <c r="I3167" s="181">
        <f>Point_src_summary!X115</f>
        <v>0</v>
      </c>
      <c r="J3167" s="181">
        <f>Point_src_summary!Y115</f>
        <v>0</v>
      </c>
      <c r="K3167" s="182">
        <f>Point_src_summary!Z115</f>
        <v>0</v>
      </c>
      <c r="M3167" s="30"/>
      <c r="N3167" s="30"/>
    </row>
    <row r="3168" spans="1:14">
      <c r="A3168" s="31" t="s">
        <v>132</v>
      </c>
      <c r="B3168" s="31" t="str">
        <f>Point_src_summary!B116</f>
        <v>Non-tribal</v>
      </c>
      <c r="C3168" s="31">
        <f>Point_src_summary!C116</f>
        <v>30</v>
      </c>
      <c r="D3168" s="31" t="str">
        <f>Point_src_summary!D116</f>
        <v>30083</v>
      </c>
      <c r="E3168" s="32" t="str">
        <f>Point_src_summary!N116</f>
        <v>20200253</v>
      </c>
      <c r="F3168" s="31" t="str">
        <f>Point_src_summary!U116</f>
        <v>Point Source Compressor Engines</v>
      </c>
      <c r="G3168" s="180">
        <f>Point_src_summary!V116</f>
        <v>0.1726</v>
      </c>
      <c r="H3168" s="181">
        <f>Point_src_summary!W116</f>
        <v>2.5213999999999999</v>
      </c>
      <c r="I3168" s="181">
        <f>Point_src_summary!X116</f>
        <v>0.3453</v>
      </c>
      <c r="J3168" s="181">
        <f>Point_src_summary!Y116</f>
        <v>5.5999999999999999E-3</v>
      </c>
      <c r="K3168" s="182">
        <f>Point_src_summary!Z116</f>
        <v>0.1825</v>
      </c>
      <c r="M3168" s="30"/>
      <c r="N3168" s="30"/>
    </row>
    <row r="3169" spans="1:14">
      <c r="A3169" s="31" t="s">
        <v>132</v>
      </c>
      <c r="B3169" s="31" t="str">
        <f>Point_src_summary!B117</f>
        <v>Non-tribal</v>
      </c>
      <c r="C3169" s="31">
        <f>Point_src_summary!C117</f>
        <v>30</v>
      </c>
      <c r="D3169" s="31" t="str">
        <f>Point_src_summary!D117</f>
        <v>30083</v>
      </c>
      <c r="E3169" s="32" t="str">
        <f>Point_src_summary!N117</f>
        <v>20200253</v>
      </c>
      <c r="F3169" s="31" t="str">
        <f>Point_src_summary!U117</f>
        <v>Point Source Compressor Engines</v>
      </c>
      <c r="G3169" s="180">
        <f>Point_src_summary!V117</f>
        <v>10.180899999999999</v>
      </c>
      <c r="H3169" s="181">
        <f>Point_src_summary!W117</f>
        <v>5.0906000000000002</v>
      </c>
      <c r="I3169" s="181">
        <f>Point_src_summary!X117</f>
        <v>20.3629</v>
      </c>
      <c r="J3169" s="181">
        <f>Point_src_summary!Y117</f>
        <v>2.1999999999999999E-2</v>
      </c>
      <c r="K3169" s="182">
        <f>Point_src_summary!Z117</f>
        <v>0.71889999999999998</v>
      </c>
      <c r="M3169" s="30"/>
      <c r="N3169" s="30"/>
    </row>
    <row r="3170" spans="1:14">
      <c r="A3170" s="31" t="s">
        <v>132</v>
      </c>
      <c r="B3170" s="31" t="str">
        <f>Point_src_summary!B118</f>
        <v>Non-tribal</v>
      </c>
      <c r="C3170" s="31">
        <f>Point_src_summary!C118</f>
        <v>30</v>
      </c>
      <c r="D3170" s="31" t="str">
        <f>Point_src_summary!D118</f>
        <v>30083</v>
      </c>
      <c r="E3170" s="32" t="str">
        <f>Point_src_summary!N118</f>
        <v>31000205</v>
      </c>
      <c r="F3170" s="31" t="str">
        <f>Point_src_summary!U118</f>
        <v>Point Source Flares</v>
      </c>
      <c r="G3170" s="180">
        <f>Point_src_summary!V118</f>
        <v>7.6E-3</v>
      </c>
      <c r="H3170" s="181">
        <f>Point_src_summary!W118</f>
        <v>1.5599999999999999E-2</v>
      </c>
      <c r="I3170" s="181">
        <f>Point_src_summary!X118</f>
        <v>4.1200000000000001E-2</v>
      </c>
      <c r="J3170" s="181">
        <f>Point_src_summary!Y118</f>
        <v>2.3900000000000001E-2</v>
      </c>
      <c r="K3170" s="182">
        <f>Point_src_summary!Z118</f>
        <v>3.3E-3</v>
      </c>
      <c r="M3170" s="30"/>
      <c r="N3170" s="30"/>
    </row>
    <row r="3171" spans="1:14">
      <c r="A3171" s="31" t="s">
        <v>132</v>
      </c>
      <c r="B3171" s="31" t="str">
        <f>Point_src_summary!B119</f>
        <v>Non-tribal</v>
      </c>
      <c r="C3171" s="31">
        <f>Point_src_summary!C119</f>
        <v>30</v>
      </c>
      <c r="D3171" s="31" t="str">
        <f>Point_src_summary!D119</f>
        <v>30083</v>
      </c>
      <c r="E3171" s="32" t="str">
        <f>Point_src_summary!N119</f>
        <v>31000129</v>
      </c>
      <c r="F3171" s="31" t="str">
        <f>Point_src_summary!U119</f>
        <v>Other Not Classified</v>
      </c>
      <c r="G3171" s="180">
        <f>Point_src_summary!V119</f>
        <v>0</v>
      </c>
      <c r="H3171" s="181">
        <f>Point_src_summary!W119</f>
        <v>0.93089999999999995</v>
      </c>
      <c r="I3171" s="181">
        <f>Point_src_summary!X119</f>
        <v>0</v>
      </c>
      <c r="J3171" s="181">
        <f>Point_src_summary!Y119</f>
        <v>0</v>
      </c>
      <c r="K3171" s="182">
        <f>Point_src_summary!Z119</f>
        <v>0</v>
      </c>
      <c r="M3171" s="30"/>
      <c r="N3171" s="30"/>
    </row>
    <row r="3172" spans="1:14">
      <c r="A3172" s="31" t="s">
        <v>132</v>
      </c>
      <c r="B3172" s="31" t="str">
        <f>Point_src_summary!B120</f>
        <v>Non-tribal</v>
      </c>
      <c r="C3172" s="31">
        <f>Point_src_summary!C120</f>
        <v>30</v>
      </c>
      <c r="D3172" s="31" t="str">
        <f>Point_src_summary!D120</f>
        <v>30083</v>
      </c>
      <c r="E3172" s="32" t="str">
        <f>Point_src_summary!N120</f>
        <v>40400250</v>
      </c>
      <c r="F3172" s="31" t="str">
        <f>Point_src_summary!U120</f>
        <v>Point Source Tank Losses</v>
      </c>
      <c r="G3172" s="180">
        <f>Point_src_summary!V120</f>
        <v>0</v>
      </c>
      <c r="H3172" s="181">
        <f>Point_src_summary!W120</f>
        <v>0.10299999999999999</v>
      </c>
      <c r="I3172" s="181">
        <f>Point_src_summary!X120</f>
        <v>0</v>
      </c>
      <c r="J3172" s="181">
        <f>Point_src_summary!Y120</f>
        <v>0</v>
      </c>
      <c r="K3172" s="182">
        <f>Point_src_summary!Z120</f>
        <v>0</v>
      </c>
      <c r="M3172" s="30"/>
      <c r="N3172" s="30"/>
    </row>
    <row r="3173" spans="1:14">
      <c r="A3173" s="31" t="s">
        <v>132</v>
      </c>
      <c r="B3173" s="31" t="str">
        <f>Point_src_summary!B121</f>
        <v>Non-tribal</v>
      </c>
      <c r="C3173" s="31">
        <f>Point_src_summary!C121</f>
        <v>30</v>
      </c>
      <c r="D3173" s="31" t="str">
        <f>Point_src_summary!D121</f>
        <v>30083</v>
      </c>
      <c r="E3173" s="32" t="str">
        <f>Point_src_summary!N121</f>
        <v>31000220</v>
      </c>
      <c r="F3173" s="31" t="str">
        <f>Point_src_summary!U121</f>
        <v>Point Source Fugitives</v>
      </c>
      <c r="G3173" s="180">
        <f>Point_src_summary!V121</f>
        <v>0</v>
      </c>
      <c r="H3173" s="181">
        <f>Point_src_summary!W121</f>
        <v>4.617</v>
      </c>
      <c r="I3173" s="181">
        <f>Point_src_summary!X121</f>
        <v>0</v>
      </c>
      <c r="J3173" s="181">
        <f>Point_src_summary!Y121</f>
        <v>0</v>
      </c>
      <c r="K3173" s="182">
        <f>Point_src_summary!Z121</f>
        <v>0</v>
      </c>
      <c r="M3173" s="30"/>
      <c r="N3173" s="30"/>
    </row>
    <row r="3174" spans="1:14">
      <c r="A3174" s="31" t="s">
        <v>132</v>
      </c>
      <c r="B3174" s="31" t="str">
        <f>Point_src_summary!B122</f>
        <v>Non-tribal</v>
      </c>
      <c r="C3174" s="31">
        <f>Point_src_summary!C122</f>
        <v>30</v>
      </c>
      <c r="D3174" s="31" t="str">
        <f>Point_src_summary!D122</f>
        <v>30083</v>
      </c>
      <c r="E3174" s="32" t="str">
        <f>Point_src_summary!N122</f>
        <v>40301012</v>
      </c>
      <c r="F3174" s="31" t="str">
        <f>Point_src_summary!U122</f>
        <v>Point Source Tank Losses</v>
      </c>
      <c r="G3174" s="180">
        <f>Point_src_summary!V122</f>
        <v>0</v>
      </c>
      <c r="H3174" s="181">
        <f>Point_src_summary!W122</f>
        <v>0.4123</v>
      </c>
      <c r="I3174" s="181">
        <f>Point_src_summary!X122</f>
        <v>0</v>
      </c>
      <c r="J3174" s="181">
        <f>Point_src_summary!Y122</f>
        <v>0</v>
      </c>
      <c r="K3174" s="182">
        <f>Point_src_summary!Z122</f>
        <v>0</v>
      </c>
      <c r="M3174" s="30"/>
      <c r="N3174" s="30"/>
    </row>
    <row r="3175" spans="1:14">
      <c r="A3175" s="31" t="s">
        <v>132</v>
      </c>
      <c r="B3175" s="31" t="str">
        <f>Point_src_summary!B123</f>
        <v>Non-tribal</v>
      </c>
      <c r="C3175" s="31">
        <f>Point_src_summary!C123</f>
        <v>30</v>
      </c>
      <c r="D3175" s="31" t="str">
        <f>Point_src_summary!D123</f>
        <v>30083</v>
      </c>
      <c r="E3175" s="32" t="str">
        <f>Point_src_summary!N123</f>
        <v>20200253</v>
      </c>
      <c r="F3175" s="31" t="str">
        <f>Point_src_summary!U123</f>
        <v>Point Source Compressor Engines</v>
      </c>
      <c r="G3175" s="180">
        <f>Point_src_summary!V123</f>
        <v>1.9702</v>
      </c>
      <c r="H3175" s="181">
        <f>Point_src_summary!W123</f>
        <v>13.0306</v>
      </c>
      <c r="I3175" s="181">
        <f>Point_src_summary!X123</f>
        <v>4.0259999999999998</v>
      </c>
      <c r="J3175" s="181">
        <f>Point_src_summary!Y123</f>
        <v>2.7E-2</v>
      </c>
      <c r="K3175" s="182">
        <f>Point_src_summary!Z123</f>
        <v>0.89429999999999998</v>
      </c>
      <c r="M3175" s="30"/>
      <c r="N3175" s="30"/>
    </row>
    <row r="3176" spans="1:14">
      <c r="A3176" s="31" t="s">
        <v>132</v>
      </c>
      <c r="B3176" s="31" t="str">
        <f>Point_src_summary!B124</f>
        <v>Non-tribal</v>
      </c>
      <c r="C3176" s="31">
        <f>Point_src_summary!C124</f>
        <v>30</v>
      </c>
      <c r="D3176" s="31" t="str">
        <f>Point_src_summary!D124</f>
        <v>30083</v>
      </c>
      <c r="E3176" s="32" t="str">
        <f>Point_src_summary!N124</f>
        <v>10200603</v>
      </c>
      <c r="F3176" s="31" t="str">
        <f>Point_src_summary!U124</f>
        <v>Point Source Heaters</v>
      </c>
      <c r="G3176" s="180">
        <f>Point_src_summary!V124</f>
        <v>0</v>
      </c>
      <c r="H3176" s="181">
        <f>Point_src_summary!W124</f>
        <v>6.2521000000000004</v>
      </c>
      <c r="I3176" s="181">
        <f>Point_src_summary!X124</f>
        <v>0</v>
      </c>
      <c r="J3176" s="181">
        <f>Point_src_summary!Y124</f>
        <v>0</v>
      </c>
      <c r="K3176" s="182">
        <f>Point_src_summary!Z124</f>
        <v>0</v>
      </c>
      <c r="M3176" s="30"/>
      <c r="N3176" s="30"/>
    </row>
    <row r="3177" spans="1:14">
      <c r="A3177" s="31" t="s">
        <v>132</v>
      </c>
      <c r="B3177" s="31" t="str">
        <f>Point_src_summary!B125</f>
        <v>Non-tribal</v>
      </c>
      <c r="C3177" s="31">
        <f>Point_src_summary!C125</f>
        <v>30</v>
      </c>
      <c r="D3177" s="31" t="str">
        <f>Point_src_summary!D125</f>
        <v>30083</v>
      </c>
      <c r="E3177" s="32" t="str">
        <f>Point_src_summary!N125</f>
        <v>31000207</v>
      </c>
      <c r="F3177" s="31" t="str">
        <f>Point_src_summary!U125</f>
        <v>Point Source Fugitives</v>
      </c>
      <c r="G3177" s="180">
        <f>Point_src_summary!V125</f>
        <v>0</v>
      </c>
      <c r="H3177" s="181">
        <f>Point_src_summary!W125</f>
        <v>1.0297000000000001</v>
      </c>
      <c r="I3177" s="181">
        <f>Point_src_summary!X125</f>
        <v>0</v>
      </c>
      <c r="J3177" s="181">
        <f>Point_src_summary!Y125</f>
        <v>0</v>
      </c>
      <c r="K3177" s="182">
        <f>Point_src_summary!Z125</f>
        <v>0</v>
      </c>
      <c r="M3177" s="30"/>
      <c r="N3177" s="30"/>
    </row>
    <row r="3178" spans="1:14">
      <c r="A3178" s="31" t="s">
        <v>132</v>
      </c>
      <c r="B3178" s="31" t="str">
        <f>Point_src_summary!B126</f>
        <v>Non-tribal</v>
      </c>
      <c r="C3178" s="31">
        <f>Point_src_summary!C126</f>
        <v>30</v>
      </c>
      <c r="D3178" s="31" t="str">
        <f>Point_src_summary!D126</f>
        <v>30083</v>
      </c>
      <c r="E3178" s="32" t="str">
        <f>Point_src_summary!N126</f>
        <v>40301012</v>
      </c>
      <c r="F3178" s="31" t="str">
        <f>Point_src_summary!U126</f>
        <v>Point Source Tank Losses</v>
      </c>
      <c r="G3178" s="180">
        <f>Point_src_summary!V126</f>
        <v>0</v>
      </c>
      <c r="H3178" s="181">
        <f>Point_src_summary!W126</f>
        <v>0.4123</v>
      </c>
      <c r="I3178" s="181">
        <f>Point_src_summary!X126</f>
        <v>0</v>
      </c>
      <c r="J3178" s="181">
        <f>Point_src_summary!Y126</f>
        <v>0</v>
      </c>
      <c r="K3178" s="182">
        <f>Point_src_summary!Z126</f>
        <v>0</v>
      </c>
      <c r="M3178" s="30"/>
      <c r="N3178" s="30"/>
    </row>
    <row r="3179" spans="1:14">
      <c r="A3179" s="31" t="s">
        <v>132</v>
      </c>
      <c r="B3179" s="31" t="str">
        <f>Point_src_summary!B127</f>
        <v>Non-tribal</v>
      </c>
      <c r="C3179" s="31">
        <f>Point_src_summary!C127</f>
        <v>30</v>
      </c>
      <c r="D3179" s="31" t="str">
        <f>Point_src_summary!D127</f>
        <v>30083</v>
      </c>
      <c r="E3179" s="32" t="str">
        <f>Point_src_summary!N127</f>
        <v>10200603</v>
      </c>
      <c r="F3179" s="31" t="str">
        <f>Point_src_summary!U127</f>
        <v>Point Source Heaters</v>
      </c>
      <c r="G3179" s="180">
        <f>Point_src_summary!V127</f>
        <v>0</v>
      </c>
      <c r="H3179" s="181">
        <f>Point_src_summary!W127</f>
        <v>0.91200000000000003</v>
      </c>
      <c r="I3179" s="181">
        <f>Point_src_summary!X127</f>
        <v>0</v>
      </c>
      <c r="J3179" s="181">
        <f>Point_src_summary!Y127</f>
        <v>0</v>
      </c>
      <c r="K3179" s="182">
        <f>Point_src_summary!Z127</f>
        <v>0</v>
      </c>
      <c r="M3179" s="30"/>
      <c r="N3179" s="30"/>
    </row>
    <row r="3180" spans="1:14">
      <c r="A3180" s="31" t="s">
        <v>132</v>
      </c>
      <c r="B3180" s="31" t="str">
        <f>Point_src_summary!B128</f>
        <v>Non-tribal</v>
      </c>
      <c r="C3180" s="31">
        <f>Point_src_summary!C128</f>
        <v>30</v>
      </c>
      <c r="D3180" s="31" t="str">
        <f>Point_src_summary!D128</f>
        <v>30083</v>
      </c>
      <c r="E3180" s="32" t="str">
        <f>Point_src_summary!N128</f>
        <v>10200603</v>
      </c>
      <c r="F3180" s="31" t="str">
        <f>Point_src_summary!U128</f>
        <v>Point Source Heaters</v>
      </c>
      <c r="G3180" s="180">
        <f>Point_src_summary!V128</f>
        <v>0.05</v>
      </c>
      <c r="H3180" s="181">
        <f>Point_src_summary!W128</f>
        <v>2.8E-3</v>
      </c>
      <c r="I3180" s="181">
        <f>Point_src_summary!X128</f>
        <v>4.2000000000000003E-2</v>
      </c>
      <c r="J3180" s="181">
        <f>Point_src_summary!Y128</f>
        <v>2.9999999999999997E-4</v>
      </c>
      <c r="K3180" s="182">
        <f>Point_src_summary!Z128</f>
        <v>3.8E-3</v>
      </c>
      <c r="M3180" s="30"/>
      <c r="N3180" s="30"/>
    </row>
    <row r="3181" spans="1:14">
      <c r="A3181" s="31" t="s">
        <v>132</v>
      </c>
      <c r="B3181" s="31" t="str">
        <f>Point_src_summary!B129</f>
        <v>Non-tribal</v>
      </c>
      <c r="C3181" s="31">
        <f>Point_src_summary!C129</f>
        <v>30</v>
      </c>
      <c r="D3181" s="31" t="str">
        <f>Point_src_summary!D129</f>
        <v>30083</v>
      </c>
      <c r="E3181" s="32" t="str">
        <f>Point_src_summary!N129</f>
        <v>40301010</v>
      </c>
      <c r="F3181" s="31" t="str">
        <f>Point_src_summary!U129</f>
        <v>Point Source Tank Losses</v>
      </c>
      <c r="G3181" s="180">
        <f>Point_src_summary!V129</f>
        <v>0</v>
      </c>
      <c r="H3181" s="181">
        <f>Point_src_summary!W129</f>
        <v>5.4198000000000004</v>
      </c>
      <c r="I3181" s="181">
        <f>Point_src_summary!X129</f>
        <v>0</v>
      </c>
      <c r="J3181" s="181">
        <f>Point_src_summary!Y129</f>
        <v>0</v>
      </c>
      <c r="K3181" s="182">
        <f>Point_src_summary!Z129</f>
        <v>0</v>
      </c>
      <c r="M3181" s="30"/>
      <c r="N3181" s="30"/>
    </row>
    <row r="3182" spans="1:14">
      <c r="A3182" s="31" t="s">
        <v>132</v>
      </c>
      <c r="B3182" s="31" t="str">
        <f>Point_src_summary!B130</f>
        <v>Non-tribal</v>
      </c>
      <c r="C3182" s="31">
        <f>Point_src_summary!C130</f>
        <v>30</v>
      </c>
      <c r="D3182" s="31" t="str">
        <f>Point_src_summary!D130</f>
        <v>30083</v>
      </c>
      <c r="E3182" s="32" t="str">
        <f>Point_src_summary!N130</f>
        <v>40301010</v>
      </c>
      <c r="F3182" s="31" t="str">
        <f>Point_src_summary!U130</f>
        <v>Point Source Tank Losses</v>
      </c>
      <c r="G3182" s="180">
        <f>Point_src_summary!V130</f>
        <v>0</v>
      </c>
      <c r="H3182" s="181">
        <f>Point_src_summary!W130</f>
        <v>5.4198000000000004</v>
      </c>
      <c r="I3182" s="181">
        <f>Point_src_summary!X130</f>
        <v>0</v>
      </c>
      <c r="J3182" s="181">
        <f>Point_src_summary!Y130</f>
        <v>0</v>
      </c>
      <c r="K3182" s="182">
        <f>Point_src_summary!Z130</f>
        <v>0</v>
      </c>
      <c r="M3182" s="30"/>
      <c r="N3182" s="30"/>
    </row>
    <row r="3183" spans="1:14">
      <c r="A3183" s="31" t="s">
        <v>132</v>
      </c>
      <c r="B3183" s="31" t="str">
        <f>Point_src_summary!B131</f>
        <v>Non-tribal</v>
      </c>
      <c r="C3183" s="31">
        <f>Point_src_summary!C131</f>
        <v>30</v>
      </c>
      <c r="D3183" s="31" t="str">
        <f>Point_src_summary!D131</f>
        <v>30083</v>
      </c>
      <c r="E3183" s="32" t="str">
        <f>Point_src_summary!N131</f>
        <v>40301010</v>
      </c>
      <c r="F3183" s="31" t="str">
        <f>Point_src_summary!U131</f>
        <v>Point Source Tank Losses</v>
      </c>
      <c r="G3183" s="180">
        <f>Point_src_summary!V131</f>
        <v>0</v>
      </c>
      <c r="H3183" s="181">
        <f>Point_src_summary!W131</f>
        <v>5.4198000000000004</v>
      </c>
      <c r="I3183" s="181">
        <f>Point_src_summary!X131</f>
        <v>0</v>
      </c>
      <c r="J3183" s="181">
        <f>Point_src_summary!Y131</f>
        <v>0</v>
      </c>
      <c r="K3183" s="182">
        <f>Point_src_summary!Z131</f>
        <v>0</v>
      </c>
      <c r="M3183" s="30"/>
      <c r="N3183" s="30"/>
    </row>
    <row r="3184" spans="1:14">
      <c r="A3184" s="31" t="s">
        <v>132</v>
      </c>
      <c r="B3184" s="31" t="str">
        <f>Point_src_summary!B132</f>
        <v>Non-tribal</v>
      </c>
      <c r="C3184" s="31">
        <f>Point_src_summary!C132</f>
        <v>30</v>
      </c>
      <c r="D3184" s="31" t="str">
        <f>Point_src_summary!D132</f>
        <v>30083</v>
      </c>
      <c r="E3184" s="32" t="str">
        <f>Point_src_summary!N132</f>
        <v>40301010</v>
      </c>
      <c r="F3184" s="31" t="str">
        <f>Point_src_summary!U132</f>
        <v>Point Source Tank Losses</v>
      </c>
      <c r="G3184" s="180">
        <f>Point_src_summary!V132</f>
        <v>0</v>
      </c>
      <c r="H3184" s="181">
        <f>Point_src_summary!W132</f>
        <v>5.4198000000000004</v>
      </c>
      <c r="I3184" s="181">
        <f>Point_src_summary!X132</f>
        <v>0</v>
      </c>
      <c r="J3184" s="181">
        <f>Point_src_summary!Y132</f>
        <v>0</v>
      </c>
      <c r="K3184" s="182">
        <f>Point_src_summary!Z132</f>
        <v>0</v>
      </c>
      <c r="M3184" s="30"/>
      <c r="N3184" s="30"/>
    </row>
    <row r="3185" spans="1:14">
      <c r="A3185" s="31" t="s">
        <v>132</v>
      </c>
      <c r="B3185" s="31" t="str">
        <f>Point_src_summary!B133</f>
        <v>Non-tribal</v>
      </c>
      <c r="C3185" s="31">
        <f>Point_src_summary!C133</f>
        <v>30</v>
      </c>
      <c r="D3185" s="31" t="str">
        <f>Point_src_summary!D133</f>
        <v>30083</v>
      </c>
      <c r="E3185" s="32" t="str">
        <f>Point_src_summary!N133</f>
        <v>40400151</v>
      </c>
      <c r="F3185" s="31" t="str">
        <f>Point_src_summary!U133</f>
        <v>Point Source Fugitives</v>
      </c>
      <c r="G3185" s="180">
        <f>Point_src_summary!V133</f>
        <v>0</v>
      </c>
      <c r="H3185" s="181">
        <f>Point_src_summary!W133</f>
        <v>4.2901999999999996</v>
      </c>
      <c r="I3185" s="181">
        <f>Point_src_summary!X133</f>
        <v>0</v>
      </c>
      <c r="J3185" s="181">
        <f>Point_src_summary!Y133</f>
        <v>0</v>
      </c>
      <c r="K3185" s="182">
        <f>Point_src_summary!Z133</f>
        <v>0</v>
      </c>
      <c r="M3185" s="30"/>
      <c r="N3185" s="30"/>
    </row>
    <row r="3186" spans="1:14">
      <c r="A3186" s="31" t="s">
        <v>132</v>
      </c>
      <c r="B3186" s="31" t="str">
        <f>Point_src_summary!B134</f>
        <v>Non-tribal</v>
      </c>
      <c r="C3186" s="31">
        <f>Point_src_summary!C134</f>
        <v>30</v>
      </c>
      <c r="D3186" s="31" t="str">
        <f>Point_src_summary!D134</f>
        <v>30083</v>
      </c>
      <c r="E3186" s="32" t="str">
        <f>Point_src_summary!N134</f>
        <v>39092051</v>
      </c>
      <c r="F3186" s="31" t="str">
        <f>Point_src_summary!U134</f>
        <v>Point Source Tank Losses</v>
      </c>
      <c r="G3186" s="180">
        <f>Point_src_summary!V134</f>
        <v>0</v>
      </c>
      <c r="H3186" s="181">
        <f>Point_src_summary!W134</f>
        <v>1.6554</v>
      </c>
      <c r="I3186" s="181">
        <f>Point_src_summary!X134</f>
        <v>0</v>
      </c>
      <c r="J3186" s="181">
        <f>Point_src_summary!Y134</f>
        <v>0</v>
      </c>
      <c r="K3186" s="182">
        <f>Point_src_summary!Z134</f>
        <v>0</v>
      </c>
      <c r="M3186" s="30"/>
      <c r="N3186" s="30"/>
    </row>
    <row r="3187" spans="1:14">
      <c r="A3187" s="31" t="s">
        <v>132</v>
      </c>
      <c r="B3187" s="31" t="str">
        <f>Point_src_summary!B135</f>
        <v>Non-tribal</v>
      </c>
      <c r="C3187" s="31">
        <f>Point_src_summary!C135</f>
        <v>30</v>
      </c>
      <c r="D3187" s="31" t="str">
        <f>Point_src_summary!D135</f>
        <v>30083</v>
      </c>
      <c r="E3187" s="32" t="str">
        <f>Point_src_summary!N135</f>
        <v>39092051</v>
      </c>
      <c r="F3187" s="31" t="str">
        <f>Point_src_summary!U135</f>
        <v>Point Source Tank Losses</v>
      </c>
      <c r="G3187" s="180">
        <f>Point_src_summary!V135</f>
        <v>0</v>
      </c>
      <c r="H3187" s="181">
        <f>Point_src_summary!W135</f>
        <v>27.3154</v>
      </c>
      <c r="I3187" s="181">
        <f>Point_src_summary!X135</f>
        <v>0</v>
      </c>
      <c r="J3187" s="181">
        <f>Point_src_summary!Y135</f>
        <v>0</v>
      </c>
      <c r="K3187" s="182">
        <f>Point_src_summary!Z135</f>
        <v>0</v>
      </c>
      <c r="M3187" s="30"/>
      <c r="N3187" s="30"/>
    </row>
    <row r="3188" spans="1:14">
      <c r="A3188" s="31" t="s">
        <v>132</v>
      </c>
      <c r="B3188" s="31" t="str">
        <f>Point_src_summary!B136</f>
        <v>Non-tribal</v>
      </c>
      <c r="C3188" s="31">
        <f>Point_src_summary!C136</f>
        <v>30</v>
      </c>
      <c r="D3188" s="31" t="str">
        <f>Point_src_summary!D136</f>
        <v>30083</v>
      </c>
      <c r="E3188" s="32" t="str">
        <f>Point_src_summary!N136</f>
        <v>39092051</v>
      </c>
      <c r="F3188" s="31" t="str">
        <f>Point_src_summary!U136</f>
        <v>Point Source Tank Losses</v>
      </c>
      <c r="G3188" s="180">
        <f>Point_src_summary!V136</f>
        <v>0</v>
      </c>
      <c r="H3188" s="181">
        <f>Point_src_summary!W136</f>
        <v>3.3067000000000002</v>
      </c>
      <c r="I3188" s="181">
        <f>Point_src_summary!X136</f>
        <v>0</v>
      </c>
      <c r="J3188" s="181">
        <f>Point_src_summary!Y136</f>
        <v>0</v>
      </c>
      <c r="K3188" s="182">
        <f>Point_src_summary!Z136</f>
        <v>0</v>
      </c>
      <c r="M3188" s="30"/>
      <c r="N3188" s="30"/>
    </row>
    <row r="3189" spans="1:14">
      <c r="A3189" s="31" t="s">
        <v>132</v>
      </c>
      <c r="B3189" s="31" t="str">
        <f>Point_src_summary!B137</f>
        <v>Non-tribal</v>
      </c>
      <c r="C3189" s="31">
        <f>Point_src_summary!C137</f>
        <v>30</v>
      </c>
      <c r="D3189" s="31" t="str">
        <f>Point_src_summary!D137</f>
        <v>30083</v>
      </c>
      <c r="E3189" s="32" t="str">
        <f>Point_src_summary!N137</f>
        <v>20200102</v>
      </c>
      <c r="F3189" s="31" t="str">
        <f>Point_src_summary!U137</f>
        <v>Point Source Compressor Engines</v>
      </c>
      <c r="G3189" s="180">
        <f>Point_src_summary!V137</f>
        <v>2E-3</v>
      </c>
      <c r="H3189" s="181">
        <f>Point_src_summary!W137</f>
        <v>1E-3</v>
      </c>
      <c r="I3189" s="181">
        <f>Point_src_summary!X137</f>
        <v>9.7000000000000003E-2</v>
      </c>
      <c r="J3189" s="181">
        <f>Point_src_summary!Y137</f>
        <v>0</v>
      </c>
      <c r="K3189" s="182">
        <f>Point_src_summary!Z137</f>
        <v>0</v>
      </c>
      <c r="M3189" s="30"/>
      <c r="N3189" s="30"/>
    </row>
    <row r="3190" spans="1:14">
      <c r="A3190" s="31" t="s">
        <v>132</v>
      </c>
      <c r="B3190" s="31" t="str">
        <f>Point_src_summary!B138</f>
        <v>Non-tribal</v>
      </c>
      <c r="C3190" s="31">
        <f>Point_src_summary!C138</f>
        <v>30</v>
      </c>
      <c r="D3190" s="31" t="str">
        <f>Point_src_summary!D138</f>
        <v>30083</v>
      </c>
      <c r="E3190" s="32" t="str">
        <f>Point_src_summary!N138</f>
        <v>20200253</v>
      </c>
      <c r="F3190" s="31" t="str">
        <f>Point_src_summary!U138</f>
        <v>Point Source Compressor Engines</v>
      </c>
      <c r="G3190" s="180">
        <f>Point_src_summary!V138</f>
        <v>1.0284</v>
      </c>
      <c r="H3190" s="181">
        <f>Point_src_summary!W138</f>
        <v>13.9627</v>
      </c>
      <c r="I3190" s="181">
        <f>Point_src_summary!X138</f>
        <v>1.5853999999999999</v>
      </c>
      <c r="J3190" s="181">
        <f>Point_src_summary!Y138</f>
        <v>2.7E-2</v>
      </c>
      <c r="K3190" s="182">
        <f>Point_src_summary!Z138</f>
        <v>0.88870000000000005</v>
      </c>
      <c r="M3190" s="30"/>
      <c r="N3190" s="30"/>
    </row>
    <row r="3191" spans="1:14">
      <c r="A3191" s="31" t="s">
        <v>132</v>
      </c>
      <c r="B3191" s="31" t="str">
        <f>Point_src_summary!B139</f>
        <v>Non-tribal</v>
      </c>
      <c r="C3191" s="31">
        <f>Point_src_summary!C139</f>
        <v>30</v>
      </c>
      <c r="D3191" s="31" t="str">
        <f>Point_src_summary!D139</f>
        <v>30083</v>
      </c>
      <c r="E3191" s="32" t="str">
        <f>Point_src_summary!N139</f>
        <v>20200253</v>
      </c>
      <c r="F3191" s="31" t="str">
        <f>Point_src_summary!U139</f>
        <v>Point Source Compressor Engines</v>
      </c>
      <c r="G3191" s="180">
        <f>Point_src_summary!V139</f>
        <v>0.1724</v>
      </c>
      <c r="H3191" s="181">
        <f>Point_src_summary!W139</f>
        <v>14.045299999999999</v>
      </c>
      <c r="I3191" s="181">
        <f>Point_src_summary!X139</f>
        <v>0.9052</v>
      </c>
      <c r="J3191" s="181">
        <f>Point_src_summary!Y139</f>
        <v>2.7199999999999998E-2</v>
      </c>
      <c r="K3191" s="182">
        <f>Point_src_summary!Z139</f>
        <v>0.89400000000000002</v>
      </c>
      <c r="M3191" s="30"/>
      <c r="N3191" s="30"/>
    </row>
    <row r="3192" spans="1:14">
      <c r="A3192" s="31" t="s">
        <v>132</v>
      </c>
      <c r="B3192" s="31" t="str">
        <f>Point_src_summary!B140</f>
        <v>Non-tribal</v>
      </c>
      <c r="C3192" s="31">
        <f>Point_src_summary!C140</f>
        <v>30</v>
      </c>
      <c r="D3192" s="31" t="str">
        <f>Point_src_summary!D140</f>
        <v>30083</v>
      </c>
      <c r="E3192" s="32" t="str">
        <f>Point_src_summary!N140</f>
        <v>10200603</v>
      </c>
      <c r="F3192" s="31" t="str">
        <f>Point_src_summary!U140</f>
        <v>Point Source Heaters</v>
      </c>
      <c r="G3192" s="180">
        <f>Point_src_summary!V140</f>
        <v>0</v>
      </c>
      <c r="H3192" s="181">
        <f>Point_src_summary!W140</f>
        <v>10.710599999999999</v>
      </c>
      <c r="I3192" s="181">
        <f>Point_src_summary!X140</f>
        <v>0</v>
      </c>
      <c r="J3192" s="181">
        <f>Point_src_summary!Y140</f>
        <v>0</v>
      </c>
      <c r="K3192" s="182">
        <f>Point_src_summary!Z140</f>
        <v>0</v>
      </c>
      <c r="M3192" s="30"/>
      <c r="N3192" s="30"/>
    </row>
    <row r="3193" spans="1:14">
      <c r="A3193" s="31" t="s">
        <v>132</v>
      </c>
      <c r="B3193" s="31" t="str">
        <f>Point_src_summary!B141</f>
        <v>Non-tribal</v>
      </c>
      <c r="C3193" s="31">
        <f>Point_src_summary!C141</f>
        <v>30</v>
      </c>
      <c r="D3193" s="31" t="str">
        <f>Point_src_summary!D141</f>
        <v>30083</v>
      </c>
      <c r="E3193" s="32" t="str">
        <f>Point_src_summary!N141</f>
        <v>40301012</v>
      </c>
      <c r="F3193" s="31" t="str">
        <f>Point_src_summary!U141</f>
        <v>Point Source Tank Losses</v>
      </c>
      <c r="G3193" s="180">
        <f>Point_src_summary!V141</f>
        <v>0</v>
      </c>
      <c r="H3193" s="181">
        <f>Point_src_summary!W141</f>
        <v>0.38100000000000001</v>
      </c>
      <c r="I3193" s="181">
        <f>Point_src_summary!X141</f>
        <v>0</v>
      </c>
      <c r="J3193" s="181">
        <f>Point_src_summary!Y141</f>
        <v>0</v>
      </c>
      <c r="K3193" s="182">
        <f>Point_src_summary!Z141</f>
        <v>0</v>
      </c>
      <c r="M3193" s="30"/>
      <c r="N3193" s="30"/>
    </row>
    <row r="3194" spans="1:14">
      <c r="A3194" s="31" t="s">
        <v>132</v>
      </c>
      <c r="B3194" s="31" t="str">
        <f>Point_src_summary!B142</f>
        <v>Non-tribal</v>
      </c>
      <c r="C3194" s="31">
        <f>Point_src_summary!C142</f>
        <v>30</v>
      </c>
      <c r="D3194" s="31" t="str">
        <f>Point_src_summary!D142</f>
        <v>30083</v>
      </c>
      <c r="E3194" s="32" t="str">
        <f>Point_src_summary!N142</f>
        <v>40301012</v>
      </c>
      <c r="F3194" s="31" t="str">
        <f>Point_src_summary!U142</f>
        <v>Point Source Tank Losses</v>
      </c>
      <c r="G3194" s="180">
        <f>Point_src_summary!V142</f>
        <v>0</v>
      </c>
      <c r="H3194" s="181">
        <f>Point_src_summary!W142</f>
        <v>0.38100000000000001</v>
      </c>
      <c r="I3194" s="181">
        <f>Point_src_summary!X142</f>
        <v>0</v>
      </c>
      <c r="J3194" s="181">
        <f>Point_src_summary!Y142</f>
        <v>0</v>
      </c>
      <c r="K3194" s="182">
        <f>Point_src_summary!Z142</f>
        <v>0</v>
      </c>
      <c r="M3194" s="30"/>
      <c r="N3194" s="30"/>
    </row>
    <row r="3195" spans="1:14">
      <c r="A3195" s="31" t="s">
        <v>132</v>
      </c>
      <c r="B3195" s="31" t="str">
        <f>Point_src_summary!B143</f>
        <v>Non-tribal</v>
      </c>
      <c r="C3195" s="31">
        <f>Point_src_summary!C143</f>
        <v>30</v>
      </c>
      <c r="D3195" s="31" t="str">
        <f>Point_src_summary!D143</f>
        <v>30083</v>
      </c>
      <c r="E3195" s="32" t="str">
        <f>Point_src_summary!N143</f>
        <v>31000207</v>
      </c>
      <c r="F3195" s="31" t="str">
        <f>Point_src_summary!U143</f>
        <v>Point Source Fugitives</v>
      </c>
      <c r="G3195" s="180">
        <f>Point_src_summary!V143</f>
        <v>0</v>
      </c>
      <c r="H3195" s="181">
        <f>Point_src_summary!W143</f>
        <v>1.0293000000000001</v>
      </c>
      <c r="I3195" s="181">
        <f>Point_src_summary!X143</f>
        <v>0</v>
      </c>
      <c r="J3195" s="181">
        <f>Point_src_summary!Y143</f>
        <v>0</v>
      </c>
      <c r="K3195" s="182">
        <f>Point_src_summary!Z143</f>
        <v>0</v>
      </c>
      <c r="M3195" s="30"/>
      <c r="N3195" s="30"/>
    </row>
    <row r="3196" spans="1:14">
      <c r="A3196" s="31" t="s">
        <v>132</v>
      </c>
      <c r="B3196" s="31" t="str">
        <f>Point_src_summary!B144</f>
        <v>Non-tribal</v>
      </c>
      <c r="C3196" s="31">
        <f>Point_src_summary!C144</f>
        <v>30</v>
      </c>
      <c r="D3196" s="31" t="str">
        <f>Point_src_summary!D144</f>
        <v>30083</v>
      </c>
      <c r="E3196" s="32" t="str">
        <f>Point_src_summary!N144</f>
        <v>10200603</v>
      </c>
      <c r="F3196" s="31" t="str">
        <f>Point_src_summary!U144</f>
        <v>Point Source Heaters</v>
      </c>
      <c r="G3196" s="180">
        <f>Point_src_summary!V144</f>
        <v>0.1</v>
      </c>
      <c r="H3196" s="181">
        <f>Point_src_summary!W144</f>
        <v>5.4999999999999997E-3</v>
      </c>
      <c r="I3196" s="181">
        <f>Point_src_summary!X144</f>
        <v>8.4000000000000005E-2</v>
      </c>
      <c r="J3196" s="181">
        <f>Point_src_summary!Y144</f>
        <v>5.9999999999999995E-4</v>
      </c>
      <c r="K3196" s="182">
        <f>Point_src_summary!Z144</f>
        <v>7.6E-3</v>
      </c>
      <c r="M3196" s="30"/>
      <c r="N3196" s="30"/>
    </row>
    <row r="3197" spans="1:14">
      <c r="A3197" s="31" t="s">
        <v>132</v>
      </c>
      <c r="B3197" s="31" t="str">
        <f>Point_src_summary!B145</f>
        <v>Non-tribal</v>
      </c>
      <c r="C3197" s="31">
        <f>Point_src_summary!C145</f>
        <v>30</v>
      </c>
      <c r="D3197" s="31" t="str">
        <f>Point_src_summary!D145</f>
        <v>30083</v>
      </c>
      <c r="E3197" s="32" t="str">
        <f>Point_src_summary!N145</f>
        <v>20200253</v>
      </c>
      <c r="F3197" s="31" t="str">
        <f>Point_src_summary!U145</f>
        <v>Point Source Compressor Engines</v>
      </c>
      <c r="G3197" s="180">
        <f>Point_src_summary!V145</f>
        <v>2.7673999999999999</v>
      </c>
      <c r="H3197" s="181">
        <f>Point_src_summary!W145</f>
        <v>13.8726</v>
      </c>
      <c r="I3197" s="181">
        <f>Point_src_summary!X145</f>
        <v>19.414200000000001</v>
      </c>
      <c r="J3197" s="181">
        <f>Point_src_summary!Y145</f>
        <v>2.7199999999999998E-2</v>
      </c>
      <c r="K3197" s="182">
        <f>Point_src_summary!Z145</f>
        <v>0.8962</v>
      </c>
      <c r="M3197" s="30"/>
      <c r="N3197" s="30"/>
    </row>
    <row r="3198" spans="1:14">
      <c r="A3198" s="31" t="s">
        <v>132</v>
      </c>
      <c r="B3198" s="31" t="str">
        <f>Point_src_summary!B146</f>
        <v>Non-tribal</v>
      </c>
      <c r="C3198" s="31">
        <f>Point_src_summary!C146</f>
        <v>30</v>
      </c>
      <c r="D3198" s="31" t="str">
        <f>Point_src_summary!D146</f>
        <v>30083</v>
      </c>
      <c r="E3198" s="32" t="str">
        <f>Point_src_summary!N146</f>
        <v>10200603</v>
      </c>
      <c r="F3198" s="31" t="str">
        <f>Point_src_summary!U146</f>
        <v>Point Source Heaters</v>
      </c>
      <c r="G3198" s="180">
        <f>Point_src_summary!V146</f>
        <v>0</v>
      </c>
      <c r="H3198" s="181">
        <f>Point_src_summary!W146</f>
        <v>11.1821</v>
      </c>
      <c r="I3198" s="181">
        <f>Point_src_summary!X146</f>
        <v>0</v>
      </c>
      <c r="J3198" s="181">
        <f>Point_src_summary!Y146</f>
        <v>0</v>
      </c>
      <c r="K3198" s="182">
        <f>Point_src_summary!Z146</f>
        <v>0</v>
      </c>
      <c r="M3198" s="30"/>
      <c r="N3198" s="30"/>
    </row>
    <row r="3199" spans="1:14">
      <c r="A3199" s="31" t="s">
        <v>132</v>
      </c>
      <c r="B3199" s="31" t="str">
        <f>Point_src_summary!B147</f>
        <v>Non-tribal</v>
      </c>
      <c r="C3199" s="31">
        <f>Point_src_summary!C147</f>
        <v>30</v>
      </c>
      <c r="D3199" s="31" t="str">
        <f>Point_src_summary!D147</f>
        <v>30083</v>
      </c>
      <c r="E3199" s="32" t="str">
        <f>Point_src_summary!N147</f>
        <v>40301012</v>
      </c>
      <c r="F3199" s="31" t="str">
        <f>Point_src_summary!U147</f>
        <v>Point Source Tank Losses</v>
      </c>
      <c r="G3199" s="180">
        <f>Point_src_summary!V147</f>
        <v>0</v>
      </c>
      <c r="H3199" s="181">
        <f>Point_src_summary!W147</f>
        <v>0.44419999999999998</v>
      </c>
      <c r="I3199" s="181">
        <f>Point_src_summary!X147</f>
        <v>0</v>
      </c>
      <c r="J3199" s="181">
        <f>Point_src_summary!Y147</f>
        <v>0</v>
      </c>
      <c r="K3199" s="182">
        <f>Point_src_summary!Z147</f>
        <v>0</v>
      </c>
      <c r="M3199" s="30"/>
      <c r="N3199" s="30"/>
    </row>
    <row r="3200" spans="1:14">
      <c r="A3200" s="31" t="s">
        <v>132</v>
      </c>
      <c r="B3200" s="31" t="str">
        <f>Point_src_summary!B148</f>
        <v>Non-tribal</v>
      </c>
      <c r="C3200" s="31">
        <f>Point_src_summary!C148</f>
        <v>30</v>
      </c>
      <c r="D3200" s="31" t="str">
        <f>Point_src_summary!D148</f>
        <v>30083</v>
      </c>
      <c r="E3200" s="32" t="str">
        <f>Point_src_summary!N148</f>
        <v>40301012</v>
      </c>
      <c r="F3200" s="31" t="str">
        <f>Point_src_summary!U148</f>
        <v>Point Source Tank Losses</v>
      </c>
      <c r="G3200" s="180">
        <f>Point_src_summary!V148</f>
        <v>0</v>
      </c>
      <c r="H3200" s="181">
        <f>Point_src_summary!W148</f>
        <v>0.44419999999999998</v>
      </c>
      <c r="I3200" s="181">
        <f>Point_src_summary!X148</f>
        <v>0</v>
      </c>
      <c r="J3200" s="181">
        <f>Point_src_summary!Y148</f>
        <v>0</v>
      </c>
      <c r="K3200" s="182">
        <f>Point_src_summary!Z148</f>
        <v>0</v>
      </c>
      <c r="M3200" s="30"/>
      <c r="N3200" s="30"/>
    </row>
    <row r="3201" spans="1:14">
      <c r="A3201" s="31" t="s">
        <v>132</v>
      </c>
      <c r="B3201" s="31" t="str">
        <f>Point_src_summary!B149</f>
        <v>Non-tribal</v>
      </c>
      <c r="C3201" s="31">
        <f>Point_src_summary!C149</f>
        <v>30</v>
      </c>
      <c r="D3201" s="31" t="str">
        <f>Point_src_summary!D149</f>
        <v>30083</v>
      </c>
      <c r="E3201" s="32" t="str">
        <f>Point_src_summary!N149</f>
        <v>10200603</v>
      </c>
      <c r="F3201" s="31" t="str">
        <f>Point_src_summary!U149</f>
        <v>Point Source Heaters</v>
      </c>
      <c r="G3201" s="180">
        <f>Point_src_summary!V149</f>
        <v>0.1</v>
      </c>
      <c r="H3201" s="181">
        <f>Point_src_summary!W149</f>
        <v>5.4999999999999997E-3</v>
      </c>
      <c r="I3201" s="181">
        <f>Point_src_summary!X149</f>
        <v>8.4000000000000005E-2</v>
      </c>
      <c r="J3201" s="181">
        <f>Point_src_summary!Y149</f>
        <v>5.9999999999999995E-4</v>
      </c>
      <c r="K3201" s="182">
        <f>Point_src_summary!Z149</f>
        <v>7.6E-3</v>
      </c>
      <c r="M3201" s="30"/>
      <c r="N3201" s="30"/>
    </row>
    <row r="3202" spans="1:14">
      <c r="A3202" s="31" t="s">
        <v>132</v>
      </c>
      <c r="B3202" s="31" t="str">
        <f>Point_src_summary!B150</f>
        <v>Non-tribal</v>
      </c>
      <c r="C3202" s="31">
        <f>Point_src_summary!C150</f>
        <v>30</v>
      </c>
      <c r="D3202" s="31" t="str">
        <f>Point_src_summary!D150</f>
        <v>30083</v>
      </c>
      <c r="E3202" s="32" t="str">
        <f>Point_src_summary!N150</f>
        <v>40301012</v>
      </c>
      <c r="F3202" s="31" t="str">
        <f>Point_src_summary!U150</f>
        <v>Point Source Tank Losses</v>
      </c>
      <c r="G3202" s="180">
        <f>Point_src_summary!V150</f>
        <v>0</v>
      </c>
      <c r="H3202" s="181">
        <f>Point_src_summary!W150</f>
        <v>0.44419999999999998</v>
      </c>
      <c r="I3202" s="181">
        <f>Point_src_summary!X150</f>
        <v>0</v>
      </c>
      <c r="J3202" s="181">
        <f>Point_src_summary!Y150</f>
        <v>0</v>
      </c>
      <c r="K3202" s="182">
        <f>Point_src_summary!Z150</f>
        <v>0</v>
      </c>
      <c r="M3202" s="30"/>
      <c r="N3202" s="30"/>
    </row>
    <row r="3203" spans="1:14">
      <c r="A3203" s="31" t="s">
        <v>132</v>
      </c>
      <c r="B3203" s="31" t="str">
        <f>Point_src_summary!B151</f>
        <v>Non-tribal</v>
      </c>
      <c r="C3203" s="31">
        <f>Point_src_summary!C151</f>
        <v>30</v>
      </c>
      <c r="D3203" s="31" t="str">
        <f>Point_src_summary!D151</f>
        <v>30083</v>
      </c>
      <c r="E3203" s="32" t="str">
        <f>Point_src_summary!N151</f>
        <v>20200253</v>
      </c>
      <c r="F3203" s="31" t="str">
        <f>Point_src_summary!U151</f>
        <v>Point Source Compressor Engines</v>
      </c>
      <c r="G3203" s="180">
        <f>Point_src_summary!V151</f>
        <v>0.42180000000000001</v>
      </c>
      <c r="H3203" s="181">
        <f>Point_src_summary!W151</f>
        <v>13.7456</v>
      </c>
      <c r="I3203" s="181">
        <f>Point_src_summary!X151</f>
        <v>3.8388</v>
      </c>
      <c r="J3203" s="181">
        <f>Point_src_summary!Y151</f>
        <v>2.7E-2</v>
      </c>
      <c r="K3203" s="182">
        <f>Point_src_summary!Z151</f>
        <v>0.88800000000000001</v>
      </c>
      <c r="M3203" s="30"/>
      <c r="N3203" s="30"/>
    </row>
    <row r="3204" spans="1:14">
      <c r="A3204" s="31" t="s">
        <v>132</v>
      </c>
      <c r="B3204" s="31" t="str">
        <f>Point_src_summary!B152</f>
        <v>Non-tribal</v>
      </c>
      <c r="C3204" s="31">
        <f>Point_src_summary!C152</f>
        <v>30</v>
      </c>
      <c r="D3204" s="31" t="str">
        <f>Point_src_summary!D152</f>
        <v>30083</v>
      </c>
      <c r="E3204" s="32" t="str">
        <f>Point_src_summary!N152</f>
        <v>31000207</v>
      </c>
      <c r="F3204" s="31" t="str">
        <f>Point_src_summary!U152</f>
        <v>Point Source Fugitives</v>
      </c>
      <c r="G3204" s="180">
        <f>Point_src_summary!V152</f>
        <v>0</v>
      </c>
      <c r="H3204" s="181">
        <f>Point_src_summary!W152</f>
        <v>1.0299</v>
      </c>
      <c r="I3204" s="181">
        <f>Point_src_summary!X152</f>
        <v>0</v>
      </c>
      <c r="J3204" s="181">
        <f>Point_src_summary!Y152</f>
        <v>0</v>
      </c>
      <c r="K3204" s="182">
        <f>Point_src_summary!Z152</f>
        <v>0</v>
      </c>
      <c r="M3204" s="30"/>
      <c r="N3204" s="30"/>
    </row>
    <row r="3205" spans="1:14">
      <c r="A3205" s="31" t="s">
        <v>132</v>
      </c>
      <c r="B3205" s="31" t="str">
        <f>Point_src_summary!B153</f>
        <v>Non-tribal</v>
      </c>
      <c r="C3205" s="31">
        <f>Point_src_summary!C153</f>
        <v>30</v>
      </c>
      <c r="D3205" s="31" t="str">
        <f>Point_src_summary!D153</f>
        <v>30083</v>
      </c>
      <c r="E3205" s="32" t="str">
        <f>Point_src_summary!N153</f>
        <v>39090010</v>
      </c>
      <c r="F3205" s="31" t="str">
        <f>Point_src_summary!U153</f>
        <v>Point Source Tank Losses</v>
      </c>
      <c r="G3205" s="180">
        <f>Point_src_summary!V153</f>
        <v>0</v>
      </c>
      <c r="H3205" s="181">
        <f>Point_src_summary!W153</f>
        <v>6.8042999999999996</v>
      </c>
      <c r="I3205" s="181">
        <f>Point_src_summary!X153</f>
        <v>0</v>
      </c>
      <c r="J3205" s="181">
        <f>Point_src_summary!Y153</f>
        <v>0</v>
      </c>
      <c r="K3205" s="182">
        <f>Point_src_summary!Z153</f>
        <v>0</v>
      </c>
      <c r="M3205" s="30"/>
      <c r="N3205" s="30"/>
    </row>
    <row r="3206" spans="1:14">
      <c r="A3206" s="31" t="s">
        <v>132</v>
      </c>
      <c r="B3206" s="31" t="str">
        <f>Point_src_summary!B154</f>
        <v>Non-tribal</v>
      </c>
      <c r="C3206" s="31">
        <f>Point_src_summary!C154</f>
        <v>30</v>
      </c>
      <c r="D3206" s="31" t="str">
        <f>Point_src_summary!D154</f>
        <v>30083</v>
      </c>
      <c r="E3206" s="32" t="str">
        <f>Point_src_summary!N154</f>
        <v>39090010</v>
      </c>
      <c r="F3206" s="31" t="str">
        <f>Point_src_summary!U154</f>
        <v>Point Source Tank Losses</v>
      </c>
      <c r="G3206" s="180">
        <f>Point_src_summary!V154</f>
        <v>0</v>
      </c>
      <c r="H3206" s="181">
        <f>Point_src_summary!W154</f>
        <v>26.590800000000002</v>
      </c>
      <c r="I3206" s="181">
        <f>Point_src_summary!X154</f>
        <v>0</v>
      </c>
      <c r="J3206" s="181">
        <f>Point_src_summary!Y154</f>
        <v>0</v>
      </c>
      <c r="K3206" s="182">
        <f>Point_src_summary!Z154</f>
        <v>0</v>
      </c>
      <c r="M3206" s="30"/>
      <c r="N3206" s="30"/>
    </row>
    <row r="3207" spans="1:14">
      <c r="A3207" s="31" t="s">
        <v>132</v>
      </c>
      <c r="B3207" s="31" t="str">
        <f>Point_src_summary!B155</f>
        <v>Non-tribal</v>
      </c>
      <c r="C3207" s="31">
        <f>Point_src_summary!C155</f>
        <v>30</v>
      </c>
      <c r="D3207" s="31" t="str">
        <f>Point_src_summary!D155</f>
        <v>30085</v>
      </c>
      <c r="E3207" s="32" t="str">
        <f>Point_src_summary!N155</f>
        <v>20200253</v>
      </c>
      <c r="F3207" s="31" t="str">
        <f>Point_src_summary!U155</f>
        <v>Point Source Compressor Engines</v>
      </c>
      <c r="G3207" s="180">
        <f>Point_src_summary!V155</f>
        <v>25.883400000000002</v>
      </c>
      <c r="H3207" s="181">
        <f>Point_src_summary!W155</f>
        <v>1.7733000000000001</v>
      </c>
      <c r="I3207" s="181">
        <f>Point_src_summary!X155</f>
        <v>7.2186000000000003</v>
      </c>
      <c r="J3207" s="181">
        <f>Point_src_summary!Y155</f>
        <v>0</v>
      </c>
      <c r="K3207" s="182">
        <f>Point_src_summary!Z155</f>
        <v>0</v>
      </c>
      <c r="M3207" s="30"/>
      <c r="N3207" s="30"/>
    </row>
    <row r="3208" spans="1:14">
      <c r="A3208" s="31" t="s">
        <v>132</v>
      </c>
      <c r="B3208" s="31" t="str">
        <f>Point_src_summary!B156</f>
        <v>Non-tribal</v>
      </c>
      <c r="C3208" s="31">
        <f>Point_src_summary!C156</f>
        <v>30</v>
      </c>
      <c r="D3208" s="31" t="str">
        <f>Point_src_summary!D156</f>
        <v>30085</v>
      </c>
      <c r="E3208" s="32" t="str">
        <f>Point_src_summary!N156</f>
        <v>20200253</v>
      </c>
      <c r="F3208" s="31" t="str">
        <f>Point_src_summary!U156</f>
        <v>Point Source Compressor Engines</v>
      </c>
      <c r="G3208" s="180">
        <f>Point_src_summary!V156</f>
        <v>8.3140999999999998</v>
      </c>
      <c r="H3208" s="181">
        <f>Point_src_summary!W156</f>
        <v>4.1573000000000002</v>
      </c>
      <c r="I3208" s="181">
        <f>Point_src_summary!X156</f>
        <v>12.4711</v>
      </c>
      <c r="J3208" s="181">
        <f>Point_src_summary!Y156</f>
        <v>0</v>
      </c>
      <c r="K3208" s="182">
        <f>Point_src_summary!Z156</f>
        <v>0</v>
      </c>
      <c r="M3208" s="30"/>
      <c r="N3208" s="30"/>
    </row>
    <row r="3209" spans="1:14">
      <c r="A3209" s="31" t="s">
        <v>132</v>
      </c>
      <c r="B3209" s="31" t="str">
        <f>Point_src_summary!B157</f>
        <v>Non-tribal</v>
      </c>
      <c r="C3209" s="31">
        <f>Point_src_summary!C157</f>
        <v>30</v>
      </c>
      <c r="D3209" s="31" t="str">
        <f>Point_src_summary!D157</f>
        <v>30085</v>
      </c>
      <c r="E3209" s="32" t="str">
        <f>Point_src_summary!N157</f>
        <v>31000228</v>
      </c>
      <c r="F3209" s="31" t="str">
        <f>Point_src_summary!U157</f>
        <v>Dehydrators</v>
      </c>
      <c r="G3209" s="180">
        <f>Point_src_summary!V157</f>
        <v>0.19600000000000001</v>
      </c>
      <c r="H3209" s="181">
        <f>Point_src_summary!W157</f>
        <v>1.0999999999999999E-2</v>
      </c>
      <c r="I3209" s="181">
        <f>Point_src_summary!X157</f>
        <v>0.16500000000000001</v>
      </c>
      <c r="J3209" s="181">
        <f>Point_src_summary!Y157</f>
        <v>1E-3</v>
      </c>
      <c r="K3209" s="182">
        <f>Point_src_summary!Z157</f>
        <v>1.4999999999999999E-2</v>
      </c>
      <c r="M3209" s="30"/>
      <c r="N3209" s="30"/>
    </row>
    <row r="3210" spans="1:14">
      <c r="A3210" s="31" t="s">
        <v>132</v>
      </c>
      <c r="B3210" s="31" t="str">
        <f>Point_src_summary!B158</f>
        <v>Non-tribal</v>
      </c>
      <c r="C3210" s="31">
        <f>Point_src_summary!C158</f>
        <v>30</v>
      </c>
      <c r="D3210" s="31" t="str">
        <f>Point_src_summary!D158</f>
        <v>30085</v>
      </c>
      <c r="E3210" s="32" t="str">
        <f>Point_src_summary!N158</f>
        <v>31000205</v>
      </c>
      <c r="F3210" s="31" t="str">
        <f>Point_src_summary!U158</f>
        <v>Point Source Flares</v>
      </c>
      <c r="G3210" s="180">
        <f>Point_src_summary!V158</f>
        <v>1.24E-2</v>
      </c>
      <c r="H3210" s="181">
        <f>Point_src_summary!W158</f>
        <v>2.53E-2</v>
      </c>
      <c r="I3210" s="181">
        <f>Point_src_summary!X158</f>
        <v>6.6699999999999995E-2</v>
      </c>
      <c r="J3210" s="181">
        <f>Point_src_summary!Y158</f>
        <v>0.31540000000000001</v>
      </c>
      <c r="K3210" s="182">
        <f>Point_src_summary!Z158</f>
        <v>5.4999999999999997E-3</v>
      </c>
      <c r="M3210" s="30"/>
      <c r="N3210" s="30"/>
    </row>
    <row r="3211" spans="1:14">
      <c r="A3211" s="31" t="s">
        <v>132</v>
      </c>
      <c r="B3211" s="31" t="str">
        <f>Point_src_summary!B159</f>
        <v>Non-tribal</v>
      </c>
      <c r="C3211" s="31">
        <f>Point_src_summary!C159</f>
        <v>30</v>
      </c>
      <c r="D3211" s="31" t="str">
        <f>Point_src_summary!D159</f>
        <v>30085</v>
      </c>
      <c r="E3211" s="32" t="str">
        <f>Point_src_summary!N159</f>
        <v>31000220</v>
      </c>
      <c r="F3211" s="31" t="str">
        <f>Point_src_summary!U159</f>
        <v>Point Source Fugitives</v>
      </c>
      <c r="G3211" s="180">
        <f>Point_src_summary!V159</f>
        <v>0</v>
      </c>
      <c r="H3211" s="181">
        <f>Point_src_summary!W159</f>
        <v>2.8311999999999999</v>
      </c>
      <c r="I3211" s="181">
        <f>Point_src_summary!X159</f>
        <v>0</v>
      </c>
      <c r="J3211" s="181">
        <f>Point_src_summary!Y159</f>
        <v>0</v>
      </c>
      <c r="K3211" s="182">
        <f>Point_src_summary!Z159</f>
        <v>0</v>
      </c>
      <c r="M3211" s="30"/>
      <c r="N3211" s="30"/>
    </row>
    <row r="3212" spans="1:14">
      <c r="A3212" s="31" t="s">
        <v>132</v>
      </c>
      <c r="B3212" s="31" t="str">
        <f>Point_src_summary!B160</f>
        <v>Non-tribal</v>
      </c>
      <c r="C3212" s="31">
        <f>Point_src_summary!C160</f>
        <v>30</v>
      </c>
      <c r="D3212" s="31" t="str">
        <f>Point_src_summary!D160</f>
        <v>30085</v>
      </c>
      <c r="E3212" s="32" t="str">
        <f>Point_src_summary!N160</f>
        <v>40400311</v>
      </c>
      <c r="F3212" s="31" t="str">
        <f>Point_src_summary!U160</f>
        <v>Point Source Tank Losses</v>
      </c>
      <c r="G3212" s="180">
        <f>Point_src_summary!V160</f>
        <v>0</v>
      </c>
      <c r="H3212" s="181">
        <f>Point_src_summary!W160</f>
        <v>1.7657</v>
      </c>
      <c r="I3212" s="181">
        <f>Point_src_summary!X160</f>
        <v>0</v>
      </c>
      <c r="J3212" s="181">
        <f>Point_src_summary!Y160</f>
        <v>0</v>
      </c>
      <c r="K3212" s="182">
        <f>Point_src_summary!Z160</f>
        <v>0</v>
      </c>
      <c r="M3212" s="30"/>
      <c r="N3212" s="30"/>
    </row>
    <row r="3213" spans="1:14">
      <c r="A3213" s="31" t="s">
        <v>132</v>
      </c>
      <c r="B3213" s="31" t="str">
        <f>Point_src_summary!B161</f>
        <v>Non-tribal</v>
      </c>
      <c r="C3213" s="31">
        <f>Point_src_summary!C161</f>
        <v>30</v>
      </c>
      <c r="D3213" s="31" t="str">
        <f>Point_src_summary!D161</f>
        <v>30085</v>
      </c>
      <c r="E3213" s="32" t="str">
        <f>Point_src_summary!N161</f>
        <v>40400311</v>
      </c>
      <c r="F3213" s="31" t="str">
        <f>Point_src_summary!U161</f>
        <v>Point Source Tank Losses</v>
      </c>
      <c r="G3213" s="180">
        <f>Point_src_summary!V161</f>
        <v>0</v>
      </c>
      <c r="H3213" s="181">
        <f>Point_src_summary!W161</f>
        <v>2.0099999999999998</v>
      </c>
      <c r="I3213" s="181">
        <f>Point_src_summary!X161</f>
        <v>0</v>
      </c>
      <c r="J3213" s="181">
        <f>Point_src_summary!Y161</f>
        <v>0</v>
      </c>
      <c r="K3213" s="182">
        <f>Point_src_summary!Z161</f>
        <v>0</v>
      </c>
      <c r="M3213" s="30"/>
      <c r="N3213" s="30"/>
    </row>
    <row r="3214" spans="1:14">
      <c r="A3214" s="31" t="s">
        <v>132</v>
      </c>
      <c r="B3214" s="31" t="str">
        <f>Point_src_summary!B162</f>
        <v>Non-tribal</v>
      </c>
      <c r="C3214" s="31">
        <f>Point_src_summary!C162</f>
        <v>30</v>
      </c>
      <c r="D3214" s="31" t="str">
        <f>Point_src_summary!D162</f>
        <v>30085</v>
      </c>
      <c r="E3214" s="32" t="str">
        <f>Point_src_summary!N162</f>
        <v>40400250</v>
      </c>
      <c r="F3214" s="31" t="str">
        <f>Point_src_summary!U162</f>
        <v>Point Source Tank Losses</v>
      </c>
      <c r="G3214" s="180">
        <f>Point_src_summary!V162</f>
        <v>0</v>
      </c>
      <c r="H3214" s="181">
        <f>Point_src_summary!W162</f>
        <v>0.18820000000000001</v>
      </c>
      <c r="I3214" s="181">
        <f>Point_src_summary!X162</f>
        <v>0</v>
      </c>
      <c r="J3214" s="181">
        <f>Point_src_summary!Y162</f>
        <v>0</v>
      </c>
      <c r="K3214" s="182">
        <f>Point_src_summary!Z162</f>
        <v>0</v>
      </c>
      <c r="M3214" s="30"/>
      <c r="N3214" s="30"/>
    </row>
    <row r="3215" spans="1:14">
      <c r="A3215" s="31" t="s">
        <v>132</v>
      </c>
      <c r="B3215" s="31" t="str">
        <f>Point_src_summary!B163</f>
        <v>Non-tribal</v>
      </c>
      <c r="C3215" s="31">
        <f>Point_src_summary!C163</f>
        <v>30</v>
      </c>
      <c r="D3215" s="31" t="str">
        <f>Point_src_summary!D163</f>
        <v>30085</v>
      </c>
      <c r="E3215" s="32" t="str">
        <f>Point_src_summary!N163</f>
        <v>10200603</v>
      </c>
      <c r="F3215" s="31" t="str">
        <f>Point_src_summary!U163</f>
        <v>Point Source Heaters</v>
      </c>
      <c r="G3215" s="180">
        <f>Point_src_summary!V163</f>
        <v>0</v>
      </c>
      <c r="H3215" s="181">
        <f>Point_src_summary!W163</f>
        <v>0.78800000000000003</v>
      </c>
      <c r="I3215" s="181">
        <f>Point_src_summary!X163</f>
        <v>0</v>
      </c>
      <c r="J3215" s="181">
        <f>Point_src_summary!Y163</f>
        <v>0</v>
      </c>
      <c r="K3215" s="182">
        <f>Point_src_summary!Z163</f>
        <v>0</v>
      </c>
      <c r="M3215" s="30"/>
      <c r="N3215" s="30"/>
    </row>
    <row r="3216" spans="1:14">
      <c r="A3216" s="31" t="s">
        <v>132</v>
      </c>
      <c r="B3216" s="31" t="str">
        <f>Point_src_summary!B164</f>
        <v>Non-tribal</v>
      </c>
      <c r="C3216" s="31">
        <f>Point_src_summary!C164</f>
        <v>30</v>
      </c>
      <c r="D3216" s="31" t="str">
        <f>Point_src_summary!D164</f>
        <v>30085</v>
      </c>
      <c r="E3216" s="32" t="str">
        <f>Point_src_summary!N164</f>
        <v>40400311</v>
      </c>
      <c r="F3216" s="31" t="str">
        <f>Point_src_summary!U164</f>
        <v>Point Source Tank Losses</v>
      </c>
      <c r="G3216" s="180">
        <f>Point_src_summary!V164</f>
        <v>0</v>
      </c>
      <c r="H3216" s="181">
        <f>Point_src_summary!W164</f>
        <v>2.0099999999999998</v>
      </c>
      <c r="I3216" s="181">
        <f>Point_src_summary!X164</f>
        <v>0</v>
      </c>
      <c r="J3216" s="181">
        <f>Point_src_summary!Y164</f>
        <v>0</v>
      </c>
      <c r="K3216" s="182">
        <f>Point_src_summary!Z164</f>
        <v>0</v>
      </c>
      <c r="M3216" s="30"/>
      <c r="N3216" s="30"/>
    </row>
    <row r="3217" spans="1:14">
      <c r="A3217" s="31" t="s">
        <v>132</v>
      </c>
      <c r="B3217" s="31" t="str">
        <f>Point_src_summary!B165</f>
        <v>Non-tribal</v>
      </c>
      <c r="C3217" s="31">
        <f>Point_src_summary!C165</f>
        <v>30</v>
      </c>
      <c r="D3217" s="31" t="str">
        <f>Point_src_summary!D165</f>
        <v>30085</v>
      </c>
      <c r="E3217" s="32" t="str">
        <f>Point_src_summary!N165</f>
        <v>10200603</v>
      </c>
      <c r="F3217" s="31" t="str">
        <f>Point_src_summary!U165</f>
        <v>Point Source Heaters</v>
      </c>
      <c r="G3217" s="180">
        <f>Point_src_summary!V165</f>
        <v>0.15</v>
      </c>
      <c r="H3217" s="181">
        <f>Point_src_summary!W165</f>
        <v>8.2000000000000007E-3</v>
      </c>
      <c r="I3217" s="181">
        <f>Point_src_summary!X165</f>
        <v>0.126</v>
      </c>
      <c r="J3217" s="181">
        <f>Point_src_summary!Y165</f>
        <v>8.9999999999999998E-4</v>
      </c>
      <c r="K3217" s="182">
        <f>Point_src_summary!Z165</f>
        <v>1.14E-2</v>
      </c>
      <c r="M3217" s="30"/>
      <c r="N3217" s="30"/>
    </row>
    <row r="3218" spans="1:14">
      <c r="A3218" s="31" t="s">
        <v>132</v>
      </c>
      <c r="B3218" s="31" t="str">
        <f>Point_src_summary!B166</f>
        <v>Non-tribal</v>
      </c>
      <c r="C3218" s="31">
        <f>Point_src_summary!C166</f>
        <v>30</v>
      </c>
      <c r="D3218" s="31" t="str">
        <f>Point_src_summary!D166</f>
        <v>30085</v>
      </c>
      <c r="E3218" s="32" t="str">
        <f>Point_src_summary!N166</f>
        <v>20200253</v>
      </c>
      <c r="F3218" s="31" t="str">
        <f>Point_src_summary!U166</f>
        <v>Point Source Compressor Engines</v>
      </c>
      <c r="G3218" s="180">
        <f>Point_src_summary!V166</f>
        <v>0.2571</v>
      </c>
      <c r="H3218" s="181">
        <f>Point_src_summary!W166</f>
        <v>4.2799999999999998E-2</v>
      </c>
      <c r="I3218" s="181">
        <f>Point_src_summary!X166</f>
        <v>3.7704</v>
      </c>
      <c r="J3218" s="181">
        <f>Point_src_summary!Y166</f>
        <v>2.3599999999999999E-2</v>
      </c>
      <c r="K3218" s="182">
        <f>Point_src_summary!Z166</f>
        <v>0.77210000000000001</v>
      </c>
      <c r="M3218" s="30"/>
      <c r="N3218" s="30"/>
    </row>
    <row r="3219" spans="1:14">
      <c r="A3219" s="31" t="s">
        <v>132</v>
      </c>
      <c r="B3219" s="31" t="str">
        <f>Point_src_summary!B167</f>
        <v>Non-tribal</v>
      </c>
      <c r="C3219" s="31">
        <f>Point_src_summary!C167</f>
        <v>30</v>
      </c>
      <c r="D3219" s="31" t="str">
        <f>Point_src_summary!D167</f>
        <v>30085</v>
      </c>
      <c r="E3219" s="32" t="str">
        <f>Point_src_summary!N167</f>
        <v>20200201</v>
      </c>
      <c r="F3219" s="31" t="str">
        <f>Point_src_summary!U167</f>
        <v>Point Source Compressor Engines</v>
      </c>
      <c r="G3219" s="180">
        <f>Point_src_summary!V167</f>
        <v>0</v>
      </c>
      <c r="H3219" s="181">
        <f>Point_src_summary!W167</f>
        <v>9.8849999999999998</v>
      </c>
      <c r="I3219" s="181">
        <f>Point_src_summary!X167</f>
        <v>86.207099999999997</v>
      </c>
      <c r="J3219" s="181">
        <f>Point_src_summary!Y167</f>
        <v>0</v>
      </c>
      <c r="K3219" s="182">
        <f>Point_src_summary!Z167</f>
        <v>0</v>
      </c>
      <c r="M3219" s="30"/>
      <c r="N3219" s="30"/>
    </row>
    <row r="3220" spans="1:14">
      <c r="A3220" s="31" t="s">
        <v>132</v>
      </c>
      <c r="B3220" s="31" t="str">
        <f>Point_src_summary!B168</f>
        <v>Non-tribal</v>
      </c>
      <c r="C3220" s="31">
        <f>Point_src_summary!C168</f>
        <v>30</v>
      </c>
      <c r="D3220" s="31" t="str">
        <f>Point_src_summary!D168</f>
        <v>30085</v>
      </c>
      <c r="E3220" s="32" t="str">
        <f>Point_src_summary!N168</f>
        <v>20200254</v>
      </c>
      <c r="F3220" s="31" t="str">
        <f>Point_src_summary!U168</f>
        <v>Point Source Compressor Engines</v>
      </c>
      <c r="G3220" s="180">
        <f>Point_src_summary!V168</f>
        <v>7.3400000000000007E-2</v>
      </c>
      <c r="H3220" s="181">
        <f>Point_src_summary!W168</f>
        <v>2.0999999999999999E-3</v>
      </c>
      <c r="I3220" s="181">
        <f>Point_src_summary!X168</f>
        <v>5.7000000000000002E-3</v>
      </c>
      <c r="J3220" s="181">
        <f>Point_src_summary!Y168</f>
        <v>0</v>
      </c>
      <c r="K3220" s="182">
        <f>Point_src_summary!Z168</f>
        <v>2.0000000000000001E-4</v>
      </c>
      <c r="M3220" s="30"/>
      <c r="N3220" s="30"/>
    </row>
    <row r="3221" spans="1:14">
      <c r="A3221" s="31" t="s">
        <v>132</v>
      </c>
      <c r="B3221" s="31" t="str">
        <f>Point_src_summary!B169</f>
        <v>Non-tribal</v>
      </c>
      <c r="C3221" s="31">
        <f>Point_src_summary!C169</f>
        <v>30</v>
      </c>
      <c r="D3221" s="31" t="str">
        <f>Point_src_summary!D169</f>
        <v>30085</v>
      </c>
      <c r="E3221" s="32" t="str">
        <f>Point_src_summary!N169</f>
        <v>10200603</v>
      </c>
      <c r="F3221" s="31" t="str">
        <f>Point_src_summary!U169</f>
        <v>Point Source Heaters</v>
      </c>
      <c r="G3221" s="180">
        <f>Point_src_summary!V169</f>
        <v>0.15</v>
      </c>
      <c r="H3221" s="181">
        <f>Point_src_summary!W169</f>
        <v>8.2000000000000007E-3</v>
      </c>
      <c r="I3221" s="181">
        <f>Point_src_summary!X169</f>
        <v>0.126</v>
      </c>
      <c r="J3221" s="181">
        <f>Point_src_summary!Y169</f>
        <v>8.9999999999999998E-4</v>
      </c>
      <c r="K3221" s="182">
        <f>Point_src_summary!Z169</f>
        <v>0.02</v>
      </c>
      <c r="M3221" s="30"/>
      <c r="N3221" s="30"/>
    </row>
    <row r="3222" spans="1:14">
      <c r="A3222" s="31" t="s">
        <v>132</v>
      </c>
      <c r="B3222" s="31" t="str">
        <f>Point_src_summary!B170</f>
        <v>Non-tribal</v>
      </c>
      <c r="C3222" s="31">
        <f>Point_src_summary!C170</f>
        <v>30</v>
      </c>
      <c r="D3222" s="31" t="str">
        <f>Point_src_summary!D170</f>
        <v>30091</v>
      </c>
      <c r="E3222" s="32" t="str">
        <f>Point_src_summary!N170</f>
        <v>20200253</v>
      </c>
      <c r="F3222" s="31" t="str">
        <f>Point_src_summary!U170</f>
        <v>Point Source Compressor Engines</v>
      </c>
      <c r="G3222" s="180">
        <f>Point_src_summary!V170</f>
        <v>7.3598999999999997</v>
      </c>
      <c r="H3222" s="181">
        <f>Point_src_summary!W170</f>
        <v>0.5524</v>
      </c>
      <c r="I3222" s="181">
        <f>Point_src_summary!X170</f>
        <v>7.3598999999999997</v>
      </c>
      <c r="J3222" s="181">
        <f>Point_src_summary!Y170</f>
        <v>0</v>
      </c>
      <c r="K3222" s="182">
        <f>Point_src_summary!Z170</f>
        <v>0</v>
      </c>
      <c r="M3222" s="30"/>
      <c r="N3222" s="30"/>
    </row>
    <row r="3223" spans="1:14">
      <c r="A3223" s="31" t="s">
        <v>132</v>
      </c>
      <c r="B3223" s="31" t="str">
        <f>Point_src_summary!B171</f>
        <v>Non-tribal</v>
      </c>
      <c r="C3223" s="31">
        <f>Point_src_summary!C171</f>
        <v>30</v>
      </c>
      <c r="D3223" s="31" t="str">
        <f>Point_src_summary!D171</f>
        <v>30091</v>
      </c>
      <c r="E3223" s="32" t="str">
        <f>Point_src_summary!N171</f>
        <v>31000228</v>
      </c>
      <c r="F3223" s="31" t="str">
        <f>Point_src_summary!U171</f>
        <v>Dehydrators</v>
      </c>
      <c r="G3223" s="180">
        <f>Point_src_summary!V171</f>
        <v>0.106</v>
      </c>
      <c r="H3223" s="181">
        <f>Point_src_summary!W171</f>
        <v>6.0000000000000001E-3</v>
      </c>
      <c r="I3223" s="181">
        <f>Point_src_summary!X171</f>
        <v>8.8999999999999996E-2</v>
      </c>
      <c r="J3223" s="181">
        <f>Point_src_summary!Y171</f>
        <v>0</v>
      </c>
      <c r="K3223" s="182">
        <f>Point_src_summary!Z171</f>
        <v>8.0000000000000002E-3</v>
      </c>
      <c r="M3223" s="30"/>
      <c r="N3223" s="30"/>
    </row>
    <row r="3224" spans="1:14">
      <c r="A3224" s="31" t="s">
        <v>132</v>
      </c>
      <c r="B3224" s="31" t="str">
        <f>Point_src_summary!B172</f>
        <v>Non-tribal</v>
      </c>
      <c r="C3224" s="31">
        <f>Point_src_summary!C172</f>
        <v>30</v>
      </c>
      <c r="D3224" s="31" t="str">
        <f>Point_src_summary!D172</f>
        <v>30091</v>
      </c>
      <c r="E3224" s="32" t="str">
        <f>Point_src_summary!N172</f>
        <v>31000205</v>
      </c>
      <c r="F3224" s="31" t="str">
        <f>Point_src_summary!U172</f>
        <v>Point Source Flares</v>
      </c>
      <c r="G3224" s="180">
        <f>Point_src_summary!V172</f>
        <v>6.3E-3</v>
      </c>
      <c r="H3224" s="181">
        <f>Point_src_summary!W172</f>
        <v>1.3100000000000001E-2</v>
      </c>
      <c r="I3224" s="181">
        <f>Point_src_summary!X172</f>
        <v>3.4500000000000003E-2</v>
      </c>
      <c r="J3224" s="181">
        <f>Point_src_summary!Y172</f>
        <v>8.8000000000000005E-3</v>
      </c>
      <c r="K3224" s="182">
        <f>Point_src_summary!Z172</f>
        <v>2.8E-3</v>
      </c>
      <c r="M3224" s="30"/>
      <c r="N3224" s="30"/>
    </row>
    <row r="3225" spans="1:14">
      <c r="A3225" s="31" t="s">
        <v>132</v>
      </c>
      <c r="B3225" s="31" t="str">
        <f>Point_src_summary!B173</f>
        <v>Non-tribal</v>
      </c>
      <c r="C3225" s="31">
        <f>Point_src_summary!C173</f>
        <v>30</v>
      </c>
      <c r="D3225" s="31" t="str">
        <f>Point_src_summary!D173</f>
        <v>30091</v>
      </c>
      <c r="E3225" s="32" t="str">
        <f>Point_src_summary!N173</f>
        <v>31000220</v>
      </c>
      <c r="F3225" s="31" t="str">
        <f>Point_src_summary!U173</f>
        <v>Point Source Fugitives</v>
      </c>
      <c r="G3225" s="180">
        <f>Point_src_summary!V173</f>
        <v>0</v>
      </c>
      <c r="H3225" s="181">
        <f>Point_src_summary!W173</f>
        <v>2.2938000000000001</v>
      </c>
      <c r="I3225" s="181">
        <f>Point_src_summary!X173</f>
        <v>0</v>
      </c>
      <c r="J3225" s="181">
        <f>Point_src_summary!Y173</f>
        <v>0</v>
      </c>
      <c r="K3225" s="182">
        <f>Point_src_summary!Z173</f>
        <v>0</v>
      </c>
      <c r="M3225" s="30"/>
      <c r="N3225" s="30"/>
    </row>
    <row r="3226" spans="1:14">
      <c r="A3226" s="31" t="s">
        <v>132</v>
      </c>
      <c r="B3226" s="31" t="str">
        <f>Point_src_summary!B174</f>
        <v>Non-tribal</v>
      </c>
      <c r="C3226" s="31">
        <f>Point_src_summary!C174</f>
        <v>30</v>
      </c>
      <c r="D3226" s="31" t="str">
        <f>Point_src_summary!D174</f>
        <v>30091</v>
      </c>
      <c r="E3226" s="32" t="str">
        <f>Point_src_summary!N174</f>
        <v>40400250</v>
      </c>
      <c r="F3226" s="31" t="str">
        <f>Point_src_summary!U174</f>
        <v>Point Source Tank Losses</v>
      </c>
      <c r="G3226" s="180">
        <f>Point_src_summary!V174</f>
        <v>0</v>
      </c>
      <c r="H3226" s="181">
        <f>Point_src_summary!W174</f>
        <v>4.5999999999999999E-2</v>
      </c>
      <c r="I3226" s="181">
        <f>Point_src_summary!X174</f>
        <v>0</v>
      </c>
      <c r="J3226" s="181">
        <f>Point_src_summary!Y174</f>
        <v>0</v>
      </c>
      <c r="K3226" s="182">
        <f>Point_src_summary!Z174</f>
        <v>0</v>
      </c>
      <c r="M3226" s="30"/>
      <c r="N3226" s="30"/>
    </row>
    <row r="3227" spans="1:14">
      <c r="A3227" s="31" t="s">
        <v>132</v>
      </c>
      <c r="B3227" s="31" t="str">
        <f>Point_src_summary!B175</f>
        <v>Non-tribal</v>
      </c>
      <c r="C3227" s="31">
        <f>Point_src_summary!C175</f>
        <v>30</v>
      </c>
      <c r="D3227" s="31" t="str">
        <f>Point_src_summary!D175</f>
        <v>30091</v>
      </c>
      <c r="E3227" s="32" t="str">
        <f>Point_src_summary!N175</f>
        <v>40400311</v>
      </c>
      <c r="F3227" s="31" t="str">
        <f>Point_src_summary!U175</f>
        <v>Point Source Tank Losses</v>
      </c>
      <c r="G3227" s="180">
        <f>Point_src_summary!V175</f>
        <v>0</v>
      </c>
      <c r="H3227" s="181">
        <f>Point_src_summary!W175</f>
        <v>0.93189999999999995</v>
      </c>
      <c r="I3227" s="181">
        <f>Point_src_summary!X175</f>
        <v>0</v>
      </c>
      <c r="J3227" s="181">
        <f>Point_src_summary!Y175</f>
        <v>0</v>
      </c>
      <c r="K3227" s="182">
        <f>Point_src_summary!Z175</f>
        <v>0</v>
      </c>
      <c r="M3227" s="30"/>
      <c r="N3227" s="30"/>
    </row>
    <row r="3228" spans="1:14">
      <c r="A3228" s="31" t="s">
        <v>132</v>
      </c>
      <c r="B3228" s="31" t="str">
        <f>Point_src_summary!B176</f>
        <v>Non-tribal</v>
      </c>
      <c r="C3228" s="31">
        <f>Point_src_summary!C176</f>
        <v>30</v>
      </c>
      <c r="D3228" s="31" t="str">
        <f>Point_src_summary!D176</f>
        <v>30091</v>
      </c>
      <c r="E3228" s="32" t="str">
        <f>Point_src_summary!N176</f>
        <v>40399999</v>
      </c>
      <c r="F3228" s="31" t="str">
        <f>Point_src_summary!U176</f>
        <v>Other Not Classified</v>
      </c>
      <c r="G3228" s="180">
        <f>Point_src_summary!V176</f>
        <v>0</v>
      </c>
      <c r="H3228" s="181">
        <f>Point_src_summary!W176</f>
        <v>5.0098000000000003</v>
      </c>
      <c r="I3228" s="181">
        <f>Point_src_summary!X176</f>
        <v>0</v>
      </c>
      <c r="J3228" s="181">
        <f>Point_src_summary!Y176</f>
        <v>0</v>
      </c>
      <c r="K3228" s="182">
        <f>Point_src_summary!Z176</f>
        <v>0</v>
      </c>
      <c r="M3228" s="30"/>
      <c r="N3228" s="30"/>
    </row>
    <row r="3229" spans="1:14">
      <c r="A3229" s="31" t="s">
        <v>132</v>
      </c>
      <c r="B3229" s="31" t="str">
        <f>Point_src_summary!B177</f>
        <v>Non-tribal</v>
      </c>
      <c r="C3229" s="31">
        <f>Point_src_summary!C177</f>
        <v>30</v>
      </c>
      <c r="D3229" s="31" t="str">
        <f>Point_src_summary!D177</f>
        <v>30091</v>
      </c>
      <c r="E3229" s="32" t="str">
        <f>Point_src_summary!N177</f>
        <v>40786023</v>
      </c>
      <c r="F3229" s="31" t="str">
        <f>Point_src_summary!U177</f>
        <v>Point Source Tank Losses</v>
      </c>
      <c r="G3229" s="180">
        <f>Point_src_summary!V177</f>
        <v>0</v>
      </c>
      <c r="H3229" s="181">
        <f>Point_src_summary!W177</f>
        <v>3.9331999999999998</v>
      </c>
      <c r="I3229" s="181">
        <f>Point_src_summary!X177</f>
        <v>0</v>
      </c>
      <c r="J3229" s="181">
        <f>Point_src_summary!Y177</f>
        <v>0</v>
      </c>
      <c r="K3229" s="182">
        <f>Point_src_summary!Z177</f>
        <v>0</v>
      </c>
      <c r="M3229" s="30"/>
      <c r="N3229" s="30"/>
    </row>
    <row r="3230" spans="1:14">
      <c r="A3230" s="31" t="s">
        <v>132</v>
      </c>
      <c r="B3230" s="31" t="str">
        <f>Point_src_summary!B178</f>
        <v>Non-tribal</v>
      </c>
      <c r="C3230" s="31">
        <f>Point_src_summary!C178</f>
        <v>30</v>
      </c>
      <c r="D3230" s="31" t="str">
        <f>Point_src_summary!D178</f>
        <v>30105</v>
      </c>
      <c r="E3230" s="32" t="str">
        <f>Point_src_summary!N178</f>
        <v>20200201</v>
      </c>
      <c r="F3230" s="31" t="str">
        <f>Point_src_summary!U178</f>
        <v>Point Source Compressor Engines</v>
      </c>
      <c r="G3230" s="180">
        <f>Point_src_summary!V178</f>
        <v>0</v>
      </c>
      <c r="H3230" s="181">
        <f>Point_src_summary!W178</f>
        <v>0.29849999999999999</v>
      </c>
      <c r="I3230" s="181">
        <f>Point_src_summary!X178</f>
        <v>9.8439999999999994</v>
      </c>
      <c r="J3230" s="181">
        <f>Point_src_summary!Y178</f>
        <v>0</v>
      </c>
      <c r="K3230" s="182">
        <f>Point_src_summary!Z178</f>
        <v>0</v>
      </c>
      <c r="M3230" s="30"/>
      <c r="N3230" s="30"/>
    </row>
    <row r="3231" spans="1:14">
      <c r="A3231" s="31" t="s">
        <v>132</v>
      </c>
      <c r="B3231" s="31" t="str">
        <f>Point_src_summary!B179</f>
        <v>Non-tribal</v>
      </c>
      <c r="C3231" s="31">
        <f>Point_src_summary!C179</f>
        <v>30</v>
      </c>
      <c r="D3231" s="31" t="str">
        <f>Point_src_summary!D179</f>
        <v>30105</v>
      </c>
      <c r="E3231" s="32" t="str">
        <f>Point_src_summary!N179</f>
        <v>20200254</v>
      </c>
      <c r="F3231" s="31" t="str">
        <f>Point_src_summary!U179</f>
        <v>Point Source Compressor Engines</v>
      </c>
      <c r="G3231" s="180">
        <f>Point_src_summary!V179</f>
        <v>0.14080000000000001</v>
      </c>
      <c r="H3231" s="181">
        <f>Point_src_summary!W179</f>
        <v>4.1000000000000003E-3</v>
      </c>
      <c r="I3231" s="181">
        <f>Point_src_summary!X179</f>
        <v>1.09E-2</v>
      </c>
      <c r="J3231" s="181">
        <f>Point_src_summary!Y179</f>
        <v>0</v>
      </c>
      <c r="K3231" s="182">
        <f>Point_src_summary!Z179</f>
        <v>2.9999999999999997E-4</v>
      </c>
      <c r="M3231" s="30"/>
      <c r="N3231" s="30"/>
    </row>
    <row r="3232" spans="1:14">
      <c r="A3232" s="31" t="s">
        <v>132</v>
      </c>
      <c r="B3232" s="31" t="str">
        <f>Point_src_summary!B180</f>
        <v>Non-tribal</v>
      </c>
      <c r="C3232" s="31">
        <f>Point_src_summary!C180</f>
        <v>30</v>
      </c>
      <c r="D3232" s="31" t="str">
        <f>Point_src_summary!D180</f>
        <v>30105</v>
      </c>
      <c r="E3232" s="32" t="str">
        <f>Point_src_summary!N180</f>
        <v>10200603</v>
      </c>
      <c r="F3232" s="31" t="str">
        <f>Point_src_summary!U180</f>
        <v>Point Source Heaters</v>
      </c>
      <c r="G3232" s="180">
        <f>Point_src_summary!V180</f>
        <v>0.1</v>
      </c>
      <c r="H3232" s="181">
        <f>Point_src_summary!W180</f>
        <v>5.4999999999999997E-3</v>
      </c>
      <c r="I3232" s="181">
        <f>Point_src_summary!X180</f>
        <v>8.4000000000000005E-2</v>
      </c>
      <c r="J3232" s="181">
        <f>Point_src_summary!Y180</f>
        <v>5.9999999999999995E-4</v>
      </c>
      <c r="K3232" s="182">
        <f>Point_src_summary!Z180</f>
        <v>7.6E-3</v>
      </c>
      <c r="M3232" s="30"/>
      <c r="N3232" s="30"/>
    </row>
    <row r="3233" spans="1:14">
      <c r="A3233" s="31" t="s">
        <v>132</v>
      </c>
      <c r="B3233" s="31" t="str">
        <f>Point_src_summary!B181</f>
        <v>Non-tribal</v>
      </c>
      <c r="C3233" s="31">
        <f>Point_src_summary!C181</f>
        <v>30</v>
      </c>
      <c r="D3233" s="31" t="str">
        <f>Point_src_summary!D181</f>
        <v>30105</v>
      </c>
      <c r="E3233" s="32" t="str">
        <f>Point_src_summary!N181</f>
        <v>20200202</v>
      </c>
      <c r="F3233" s="31" t="str">
        <f>Point_src_summary!U181</f>
        <v>Point Source Compressor Engines</v>
      </c>
      <c r="G3233" s="180">
        <f>Point_src_summary!V181</f>
        <v>10.2662</v>
      </c>
      <c r="H3233" s="181">
        <f>Point_src_summary!W181</f>
        <v>7.2789999999999999</v>
      </c>
      <c r="I3233" s="181">
        <f>Point_src_summary!X181</f>
        <v>8.4464000000000006</v>
      </c>
      <c r="J3233" s="181">
        <f>Point_src_summary!Y181</f>
        <v>1.17E-2</v>
      </c>
      <c r="K3233" s="182">
        <f>Point_src_summary!Z181</f>
        <v>0.3866</v>
      </c>
      <c r="M3233" s="30"/>
      <c r="N3233" s="30"/>
    </row>
    <row r="3234" spans="1:14">
      <c r="A3234" s="31" t="s">
        <v>132</v>
      </c>
      <c r="B3234" s="31" t="str">
        <f>Point_src_summary!B182</f>
        <v>Non-tribal</v>
      </c>
      <c r="C3234" s="31">
        <f>Point_src_summary!C182</f>
        <v>30</v>
      </c>
      <c r="D3234" s="31" t="str">
        <f>Point_src_summary!D182</f>
        <v>30105</v>
      </c>
      <c r="E3234" s="32" t="str">
        <f>Point_src_summary!N182</f>
        <v>20200202</v>
      </c>
      <c r="F3234" s="31" t="str">
        <f>Point_src_summary!U182</f>
        <v>Point Source Compressor Engines</v>
      </c>
      <c r="G3234" s="180">
        <f>Point_src_summary!V182</f>
        <v>2.7418</v>
      </c>
      <c r="H3234" s="181">
        <f>Point_src_summary!W182</f>
        <v>6.0547000000000004</v>
      </c>
      <c r="I3234" s="181">
        <f>Point_src_summary!X182</f>
        <v>6.7972999999999999</v>
      </c>
      <c r="J3234" s="181">
        <f>Point_src_summary!Y182</f>
        <v>9.7000000000000003E-3</v>
      </c>
      <c r="K3234" s="182">
        <f>Point_src_summary!Z182</f>
        <v>0.3216</v>
      </c>
      <c r="M3234" s="30"/>
      <c r="N3234" s="30"/>
    </row>
    <row r="3235" spans="1:14">
      <c r="A3235" s="31" t="s">
        <v>132</v>
      </c>
      <c r="B3235" s="31" t="str">
        <f>Point_src_summary!B183</f>
        <v>Non-tribal</v>
      </c>
      <c r="C3235" s="31">
        <f>Point_src_summary!C183</f>
        <v>30</v>
      </c>
      <c r="D3235" s="31" t="str">
        <f>Point_src_summary!D183</f>
        <v>30105</v>
      </c>
      <c r="E3235" s="32" t="str">
        <f>Point_src_summary!N183</f>
        <v>20200202</v>
      </c>
      <c r="F3235" s="31" t="str">
        <f>Point_src_summary!U183</f>
        <v>Point Source Compressor Engines</v>
      </c>
      <c r="G3235" s="180">
        <f>Point_src_summary!V183</f>
        <v>3.1455000000000002</v>
      </c>
      <c r="H3235" s="181">
        <f>Point_src_summary!W183</f>
        <v>4.9396000000000004</v>
      </c>
      <c r="I3235" s="181">
        <f>Point_src_summary!X183</f>
        <v>6.4774000000000003</v>
      </c>
      <c r="J3235" s="181">
        <f>Point_src_summary!Y183</f>
        <v>7.9000000000000008E-3</v>
      </c>
      <c r="K3235" s="182">
        <f>Point_src_summary!Z183</f>
        <v>0.26240000000000002</v>
      </c>
      <c r="M3235" s="30"/>
      <c r="N3235" s="30"/>
    </row>
    <row r="3236" spans="1:14">
      <c r="A3236" s="31" t="s">
        <v>132</v>
      </c>
      <c r="B3236" s="31" t="str">
        <f>Point_src_summary!B184</f>
        <v>Non-tribal</v>
      </c>
      <c r="C3236" s="31">
        <f>Point_src_summary!C184</f>
        <v>30</v>
      </c>
      <c r="D3236" s="31" t="str">
        <f>Point_src_summary!D184</f>
        <v>30105</v>
      </c>
      <c r="E3236" s="32" t="str">
        <f>Point_src_summary!N184</f>
        <v>20100202</v>
      </c>
      <c r="F3236" s="31" t="str">
        <f>Point_src_summary!U184</f>
        <v>Point Source Compressor Engines</v>
      </c>
      <c r="G3236" s="180">
        <f>Point_src_summary!V184</f>
        <v>0.18770000000000001</v>
      </c>
      <c r="H3236" s="181">
        <f>Point_src_summary!W184</f>
        <v>8.5400000000000004E-2</v>
      </c>
      <c r="I3236" s="181">
        <f>Point_src_summary!X184</f>
        <v>0.18770000000000001</v>
      </c>
      <c r="J3236" s="181">
        <f>Point_src_summary!Y184</f>
        <v>0</v>
      </c>
      <c r="K3236" s="182">
        <f>Point_src_summary!Z184</f>
        <v>1.1999999999999999E-3</v>
      </c>
      <c r="M3236" s="30"/>
      <c r="N3236" s="30"/>
    </row>
    <row r="3237" spans="1:14">
      <c r="A3237" s="31" t="s">
        <v>132</v>
      </c>
      <c r="B3237" s="31" t="str">
        <f>Point_src_summary!B185</f>
        <v>Non-tribal</v>
      </c>
      <c r="C3237" s="31">
        <f>Point_src_summary!C185</f>
        <v>30</v>
      </c>
      <c r="D3237" s="31" t="str">
        <f>Point_src_summary!D185</f>
        <v>30105</v>
      </c>
      <c r="E3237" s="32" t="str">
        <f>Point_src_summary!N185</f>
        <v>31000228</v>
      </c>
      <c r="F3237" s="31" t="str">
        <f>Point_src_summary!U185</f>
        <v>Dehydrators</v>
      </c>
      <c r="G3237" s="180">
        <f>Point_src_summary!V185</f>
        <v>0.1</v>
      </c>
      <c r="H3237" s="181">
        <f>Point_src_summary!W185</f>
        <v>5.4999999999999997E-3</v>
      </c>
      <c r="I3237" s="181">
        <f>Point_src_summary!X185</f>
        <v>8.4000000000000005E-2</v>
      </c>
      <c r="J3237" s="181">
        <f>Point_src_summary!Y185</f>
        <v>5.9999999999999995E-4</v>
      </c>
      <c r="K3237" s="182">
        <f>Point_src_summary!Z185</f>
        <v>7.6E-3</v>
      </c>
      <c r="M3237" s="30"/>
      <c r="N3237" s="30"/>
    </row>
    <row r="3238" spans="1:14">
      <c r="A3238" s="31" t="s">
        <v>132</v>
      </c>
      <c r="B3238" s="31" t="str">
        <f>Point_src_summary!B186</f>
        <v>Non-tribal</v>
      </c>
      <c r="C3238" s="31">
        <f>Point_src_summary!C186</f>
        <v>30</v>
      </c>
      <c r="D3238" s="31" t="str">
        <f>Point_src_summary!D186</f>
        <v>30105</v>
      </c>
      <c r="E3238" s="32" t="str">
        <f>Point_src_summary!N186</f>
        <v>10200603</v>
      </c>
      <c r="F3238" s="31" t="str">
        <f>Point_src_summary!U186</f>
        <v>Point Source Heaters</v>
      </c>
      <c r="G3238" s="180">
        <f>Point_src_summary!V186</f>
        <v>0.1</v>
      </c>
      <c r="H3238" s="181">
        <f>Point_src_summary!W186</f>
        <v>5.4999999999999997E-3</v>
      </c>
      <c r="I3238" s="181">
        <f>Point_src_summary!X186</f>
        <v>8.5000000000000006E-2</v>
      </c>
      <c r="J3238" s="181">
        <f>Point_src_summary!Y186</f>
        <v>5.9999999999999995E-4</v>
      </c>
      <c r="K3238" s="182">
        <f>Point_src_summary!Z186</f>
        <v>7.6E-3</v>
      </c>
      <c r="M3238" s="30"/>
      <c r="N3238" s="30"/>
    </row>
    <row r="3239" spans="1:14">
      <c r="A3239" s="31" t="s">
        <v>132</v>
      </c>
      <c r="B3239" s="31" t="str">
        <f>Point_src_summary!B187</f>
        <v>Non-tribal</v>
      </c>
      <c r="C3239" s="31">
        <f>Point_src_summary!C187</f>
        <v>30</v>
      </c>
      <c r="D3239" s="31" t="str">
        <f>Point_src_summary!D187</f>
        <v>30105</v>
      </c>
      <c r="E3239" s="32" t="str">
        <f>Point_src_summary!N187</f>
        <v>20200202</v>
      </c>
      <c r="F3239" s="31" t="str">
        <f>Point_src_summary!U187</f>
        <v>Point Source Compressor Engines</v>
      </c>
      <c r="G3239" s="180">
        <f>Point_src_summary!V187</f>
        <v>2.9001000000000001</v>
      </c>
      <c r="H3239" s="181">
        <f>Point_src_summary!W187</f>
        <v>0.8034</v>
      </c>
      <c r="I3239" s="181">
        <f>Point_src_summary!X187</f>
        <v>9.3063000000000002</v>
      </c>
      <c r="J3239" s="181">
        <f>Point_src_summary!Y187</f>
        <v>1.6E-2</v>
      </c>
      <c r="K3239" s="182">
        <f>Point_src_summary!Z187</f>
        <v>0.52680000000000005</v>
      </c>
      <c r="M3239" s="30"/>
      <c r="N3239" s="30"/>
    </row>
    <row r="3240" spans="1:14">
      <c r="A3240" s="31" t="s">
        <v>132</v>
      </c>
      <c r="B3240" s="31" t="str">
        <f>Point_src_summary!B188</f>
        <v>Non-tribal</v>
      </c>
      <c r="C3240" s="31">
        <f>Point_src_summary!C188</f>
        <v>30</v>
      </c>
      <c r="D3240" s="31" t="str">
        <f>Point_src_summary!D188</f>
        <v>30105</v>
      </c>
      <c r="E3240" s="32" t="str">
        <f>Point_src_summary!N188</f>
        <v>20200202</v>
      </c>
      <c r="F3240" s="31" t="str">
        <f>Point_src_summary!U188</f>
        <v>Point Source Compressor Engines</v>
      </c>
      <c r="G3240" s="180">
        <f>Point_src_summary!V188</f>
        <v>0.36009999999999998</v>
      </c>
      <c r="H3240" s="181">
        <f>Point_src_summary!W188</f>
        <v>10.8369</v>
      </c>
      <c r="I3240" s="181">
        <f>Point_src_summary!X188</f>
        <v>1.1623000000000001</v>
      </c>
      <c r="J3240" s="181">
        <f>Point_src_summary!Y188</f>
        <v>4.7000000000000002E-3</v>
      </c>
      <c r="K3240" s="182">
        <f>Point_src_summary!Z188</f>
        <v>0.38440000000000002</v>
      </c>
      <c r="M3240" s="30"/>
      <c r="N3240" s="30"/>
    </row>
    <row r="3241" spans="1:14">
      <c r="A3241" s="31" t="s">
        <v>132</v>
      </c>
      <c r="B3241" s="31" t="str">
        <f>Point_src_summary!B189</f>
        <v>Non-tribal</v>
      </c>
      <c r="C3241" s="31">
        <f>Point_src_summary!C189</f>
        <v>30</v>
      </c>
      <c r="D3241" s="31" t="str">
        <f>Point_src_summary!D189</f>
        <v>30105</v>
      </c>
      <c r="E3241" s="32" t="str">
        <f>Point_src_summary!N189</f>
        <v>20200202</v>
      </c>
      <c r="F3241" s="31" t="str">
        <f>Point_src_summary!U189</f>
        <v>Point Source Compressor Engines</v>
      </c>
      <c r="G3241" s="180">
        <f>Point_src_summary!V189</f>
        <v>0.37</v>
      </c>
      <c r="H3241" s="181">
        <f>Point_src_summary!W189</f>
        <v>11.1348</v>
      </c>
      <c r="I3241" s="181">
        <f>Point_src_summary!X189</f>
        <v>2.0015999999999998</v>
      </c>
      <c r="J3241" s="181">
        <f>Point_src_summary!Y189</f>
        <v>4.8999999999999998E-3</v>
      </c>
      <c r="K3241" s="182">
        <f>Point_src_summary!Z189</f>
        <v>0.39500000000000002</v>
      </c>
      <c r="M3241" s="30"/>
      <c r="N3241" s="30"/>
    </row>
    <row r="3242" spans="1:14">
      <c r="A3242" s="31" t="s">
        <v>132</v>
      </c>
      <c r="B3242" s="31" t="str">
        <f>Point_src_summary!B190</f>
        <v>Non-tribal</v>
      </c>
      <c r="C3242" s="31">
        <f>Point_src_summary!C190</f>
        <v>30</v>
      </c>
      <c r="D3242" s="31" t="str">
        <f>Point_src_summary!D190</f>
        <v>30105</v>
      </c>
      <c r="E3242" s="32" t="str">
        <f>Point_src_summary!N190</f>
        <v>20200202</v>
      </c>
      <c r="F3242" s="31" t="str">
        <f>Point_src_summary!U190</f>
        <v>Point Source Compressor Engines</v>
      </c>
      <c r="G3242" s="180">
        <f>Point_src_summary!V190</f>
        <v>0.88819999999999999</v>
      </c>
      <c r="H3242" s="181">
        <f>Point_src_summary!W190</f>
        <v>23.520900000000001</v>
      </c>
      <c r="I3242" s="181">
        <f>Point_src_summary!X190</f>
        <v>3.5884999999999998</v>
      </c>
      <c r="J3242" s="181">
        <f>Point_src_summary!Y190</f>
        <v>1.03E-2</v>
      </c>
      <c r="K3242" s="182">
        <f>Point_src_summary!Z190</f>
        <v>0.83430000000000004</v>
      </c>
      <c r="M3242" s="30"/>
      <c r="N3242" s="30"/>
    </row>
    <row r="3243" spans="1:14">
      <c r="A3243" s="31" t="s">
        <v>132</v>
      </c>
      <c r="B3243" s="31" t="str">
        <f>Point_src_summary!B191</f>
        <v>Non-tribal</v>
      </c>
      <c r="C3243" s="31">
        <f>Point_src_summary!C191</f>
        <v>30</v>
      </c>
      <c r="D3243" s="31" t="str">
        <f>Point_src_summary!D191</f>
        <v>30105</v>
      </c>
      <c r="E3243" s="32" t="str">
        <f>Point_src_summary!N191</f>
        <v>20100202</v>
      </c>
      <c r="F3243" s="31" t="str">
        <f>Point_src_summary!U191</f>
        <v>Point Source Compressor Engines</v>
      </c>
      <c r="G3243" s="180">
        <f>Point_src_summary!V191</f>
        <v>1.46E-2</v>
      </c>
      <c r="H3243" s="181">
        <f>Point_src_summary!W191</f>
        <v>7.1999999999999998E-3</v>
      </c>
      <c r="I3243" s="181">
        <f>Point_src_summary!X191</f>
        <v>1.0800000000000001E-2</v>
      </c>
      <c r="J3243" s="181">
        <f>Point_src_summary!Y191</f>
        <v>0</v>
      </c>
      <c r="K3243" s="182">
        <f>Point_src_summary!Z191</f>
        <v>1.1999999999999999E-3</v>
      </c>
      <c r="M3243" s="30"/>
      <c r="N3243" s="30"/>
    </row>
    <row r="3244" spans="1:14">
      <c r="A3244" s="31" t="s">
        <v>132</v>
      </c>
      <c r="B3244" s="31" t="str">
        <f>Point_src_summary!B192</f>
        <v>Non-tribal</v>
      </c>
      <c r="C3244" s="31">
        <f>Point_src_summary!C192</f>
        <v>30</v>
      </c>
      <c r="D3244" s="31" t="str">
        <f>Point_src_summary!D192</f>
        <v>30105</v>
      </c>
      <c r="E3244" s="32" t="str">
        <f>Point_src_summary!N192</f>
        <v>31000301</v>
      </c>
      <c r="F3244" s="31" t="str">
        <f>Point_src_summary!U192</f>
        <v>Dehydrators</v>
      </c>
      <c r="G3244" s="180">
        <f>Point_src_summary!V192</f>
        <v>0</v>
      </c>
      <c r="H3244" s="181">
        <f>Point_src_summary!W192</f>
        <v>7.2270000000000003</v>
      </c>
      <c r="I3244" s="181">
        <f>Point_src_summary!X192</f>
        <v>0</v>
      </c>
      <c r="J3244" s="181">
        <f>Point_src_summary!Y192</f>
        <v>0</v>
      </c>
      <c r="K3244" s="182">
        <f>Point_src_summary!Z192</f>
        <v>0</v>
      </c>
      <c r="M3244" s="30"/>
      <c r="N3244" s="30"/>
    </row>
    <row r="3245" spans="1:14">
      <c r="A3245" s="31" t="s">
        <v>132</v>
      </c>
      <c r="B3245" s="31" t="str">
        <f>Point_src_summary!B193</f>
        <v>Non-tribal</v>
      </c>
      <c r="C3245" s="31">
        <f>Point_src_summary!C193</f>
        <v>30</v>
      </c>
      <c r="D3245" s="31" t="str">
        <f>Point_src_summary!D193</f>
        <v>30109</v>
      </c>
      <c r="E3245" s="32" t="str">
        <f>Point_src_summary!N193</f>
        <v>20200202</v>
      </c>
      <c r="F3245" s="31" t="str">
        <f>Point_src_summary!U193</f>
        <v>Point Source Compressor Engines</v>
      </c>
      <c r="G3245" s="180">
        <f>Point_src_summary!V193</f>
        <v>13.581899999999999</v>
      </c>
      <c r="H3245" s="181">
        <f>Point_src_summary!W193</f>
        <v>0</v>
      </c>
      <c r="I3245" s="181">
        <f>Point_src_summary!X193</f>
        <v>16.4514</v>
      </c>
      <c r="J3245" s="181">
        <f>Point_src_summary!Y193</f>
        <v>0</v>
      </c>
      <c r="K3245" s="182">
        <f>Point_src_summary!Z193</f>
        <v>0</v>
      </c>
      <c r="M3245" s="30"/>
      <c r="N3245" s="30"/>
    </row>
    <row r="3246" spans="1:14">
      <c r="A3246" s="31" t="s">
        <v>132</v>
      </c>
      <c r="B3246" s="31" t="str">
        <f>Point_src_summary!B194</f>
        <v>Non-tribal</v>
      </c>
      <c r="C3246" s="31">
        <f>Point_src_summary!C194</f>
        <v>30</v>
      </c>
      <c r="D3246" s="31" t="str">
        <f>Point_src_summary!D194</f>
        <v>30109</v>
      </c>
      <c r="E3246" s="32" t="str">
        <f>Point_src_summary!N194</f>
        <v>10500106</v>
      </c>
      <c r="F3246" s="31" t="str">
        <f>Point_src_summary!U194</f>
        <v>Point Source Heaters</v>
      </c>
      <c r="G3246" s="180">
        <f>Point_src_summary!V194</f>
        <v>0.09</v>
      </c>
      <c r="H3246" s="181">
        <f>Point_src_summary!W194</f>
        <v>4.7999999999999996E-3</v>
      </c>
      <c r="I3246" s="181">
        <f>Point_src_summary!X194</f>
        <v>1.7999999999999999E-2</v>
      </c>
      <c r="J3246" s="181">
        <f>Point_src_summary!Y194</f>
        <v>5.0000000000000001E-4</v>
      </c>
      <c r="K3246" s="182">
        <f>Point_src_summary!Z194</f>
        <v>6.7999999999999996E-3</v>
      </c>
      <c r="M3246" s="30"/>
      <c r="N3246" s="30"/>
    </row>
    <row r="3247" spans="1:14">
      <c r="A3247" s="31" t="s">
        <v>132</v>
      </c>
      <c r="B3247" s="31" t="str">
        <f>Point_src_summary!B195</f>
        <v>Non-tribal</v>
      </c>
      <c r="C3247" s="31">
        <f>Point_src_summary!C195</f>
        <v>30</v>
      </c>
      <c r="D3247" s="31" t="str">
        <f>Point_src_summary!D195</f>
        <v>30109</v>
      </c>
      <c r="E3247" s="32" t="str">
        <f>Point_src_summary!N195</f>
        <v>20200202</v>
      </c>
      <c r="F3247" s="31" t="str">
        <f>Point_src_summary!U195</f>
        <v>Point Source Compressor Engines</v>
      </c>
      <c r="G3247" s="180">
        <f>Point_src_summary!V195</f>
        <v>10.4808</v>
      </c>
      <c r="H3247" s="181">
        <f>Point_src_summary!W195</f>
        <v>7.0724</v>
      </c>
      <c r="I3247" s="181">
        <f>Point_src_summary!X195</f>
        <v>11.7164</v>
      </c>
      <c r="J3247" s="181">
        <f>Point_src_summary!Y195</f>
        <v>1.5800000000000002E-2</v>
      </c>
      <c r="K3247" s="182">
        <f>Point_src_summary!Z195</f>
        <v>0.49630000000000002</v>
      </c>
      <c r="M3247" s="30"/>
      <c r="N3247" s="30"/>
    </row>
    <row r="3248" spans="1:14">
      <c r="A3248" s="31" t="s">
        <v>132</v>
      </c>
      <c r="B3248" s="31" t="str">
        <f>Point_src_summary!B196</f>
        <v>Non-tribal</v>
      </c>
      <c r="C3248" s="31">
        <f>Point_src_summary!C196</f>
        <v>30</v>
      </c>
      <c r="D3248" s="31" t="str">
        <f>Point_src_summary!D196</f>
        <v>30109</v>
      </c>
      <c r="E3248" s="32" t="str">
        <f>Point_src_summary!N196</f>
        <v>31000228</v>
      </c>
      <c r="F3248" s="31" t="str">
        <f>Point_src_summary!U196</f>
        <v>Dehydrators</v>
      </c>
      <c r="G3248" s="180">
        <f>Point_src_summary!V196</f>
        <v>0.1</v>
      </c>
      <c r="H3248" s="181">
        <f>Point_src_summary!W196</f>
        <v>5.4999999999999997E-3</v>
      </c>
      <c r="I3248" s="181">
        <f>Point_src_summary!X196</f>
        <v>0.02</v>
      </c>
      <c r="J3248" s="181">
        <f>Point_src_summary!Y196</f>
        <v>5.9999999999999995E-4</v>
      </c>
      <c r="K3248" s="182">
        <f>Point_src_summary!Z196</f>
        <v>7.6E-3</v>
      </c>
      <c r="M3248" s="30"/>
      <c r="N3248" s="30"/>
    </row>
    <row r="3249" spans="1:14">
      <c r="A3249" s="31" t="s">
        <v>132</v>
      </c>
      <c r="B3249" s="31" t="str">
        <f>Point_src_summary!B197</f>
        <v>Non-tribal</v>
      </c>
      <c r="C3249" s="31">
        <f>Point_src_summary!C197</f>
        <v>38</v>
      </c>
      <c r="D3249" s="31" t="str">
        <f>Point_src_summary!D197</f>
        <v>38003</v>
      </c>
      <c r="E3249" s="32" t="str">
        <f>Point_src_summary!N197</f>
        <v>20200201</v>
      </c>
      <c r="F3249" s="31" t="str">
        <f>Point_src_summary!U197</f>
        <v>Point Source Compressor Engines</v>
      </c>
      <c r="G3249" s="180">
        <f>Point_src_summary!V197</f>
        <v>111.9</v>
      </c>
      <c r="H3249" s="181">
        <f>Point_src_summary!W197</f>
        <v>2.7</v>
      </c>
      <c r="I3249" s="181">
        <f>Point_src_summary!X197</f>
        <v>4.7</v>
      </c>
      <c r="J3249" s="181">
        <f>Point_src_summary!Y197</f>
        <v>3.1</v>
      </c>
      <c r="K3249" s="182">
        <f>Point_src_summary!Z197</f>
        <v>6</v>
      </c>
      <c r="M3249" s="30"/>
      <c r="N3249" s="30"/>
    </row>
    <row r="3250" spans="1:14">
      <c r="A3250" s="31" t="s">
        <v>132</v>
      </c>
      <c r="B3250" s="31" t="str">
        <f>Point_src_summary!B198</f>
        <v>Non-tribal</v>
      </c>
      <c r="C3250" s="31">
        <f>Point_src_summary!C198</f>
        <v>38</v>
      </c>
      <c r="D3250" s="31" t="str">
        <f>Point_src_summary!D198</f>
        <v>38003</v>
      </c>
      <c r="E3250" s="32" t="str">
        <f>Point_src_summary!N198</f>
        <v>20200201</v>
      </c>
      <c r="F3250" s="31" t="str">
        <f>Point_src_summary!U198</f>
        <v>Point Source Compressor Engines</v>
      </c>
      <c r="G3250" s="180">
        <f>Point_src_summary!V198</f>
        <v>0.2</v>
      </c>
      <c r="H3250" s="181">
        <f>Point_src_summary!W198</f>
        <v>0</v>
      </c>
      <c r="I3250" s="181">
        <f>Point_src_summary!X198</f>
        <v>0.3</v>
      </c>
      <c r="J3250" s="181">
        <f>Point_src_summary!Y198</f>
        <v>0</v>
      </c>
      <c r="K3250" s="182">
        <f>Point_src_summary!Z198</f>
        <v>0</v>
      </c>
      <c r="M3250" s="30"/>
      <c r="N3250" s="30"/>
    </row>
    <row r="3251" spans="1:14">
      <c r="A3251" s="31" t="s">
        <v>132</v>
      </c>
      <c r="B3251" s="31" t="str">
        <f>Point_src_summary!B199</f>
        <v>Non-tribal</v>
      </c>
      <c r="C3251" s="31">
        <f>Point_src_summary!C199</f>
        <v>38</v>
      </c>
      <c r="D3251" s="31" t="str">
        <f>Point_src_summary!D199</f>
        <v>38007</v>
      </c>
      <c r="E3251" s="32" t="str">
        <f>Point_src_summary!N199</f>
        <v>31000205</v>
      </c>
      <c r="F3251" s="31" t="str">
        <f>Point_src_summary!U199</f>
        <v>Point Source Flares</v>
      </c>
      <c r="G3251" s="180">
        <f>Point_src_summary!V199</f>
        <v>0</v>
      </c>
      <c r="H3251" s="181">
        <f>Point_src_summary!W199</f>
        <v>0</v>
      </c>
      <c r="I3251" s="181">
        <f>Point_src_summary!X199</f>
        <v>0</v>
      </c>
      <c r="J3251" s="181">
        <f>Point_src_summary!Y199</f>
        <v>526</v>
      </c>
      <c r="K3251" s="182">
        <f>Point_src_summary!Z199</f>
        <v>0</v>
      </c>
      <c r="M3251" s="30"/>
      <c r="N3251" s="30"/>
    </row>
    <row r="3252" spans="1:14">
      <c r="A3252" s="31" t="s">
        <v>132</v>
      </c>
      <c r="B3252" s="31" t="str">
        <f>Point_src_summary!B200</f>
        <v>Non-tribal</v>
      </c>
      <c r="C3252" s="31">
        <f>Point_src_summary!C200</f>
        <v>38</v>
      </c>
      <c r="D3252" s="31" t="str">
        <f>Point_src_summary!D200</f>
        <v>38007</v>
      </c>
      <c r="E3252" s="32" t="str">
        <f>Point_src_summary!N200</f>
        <v>20100102</v>
      </c>
      <c r="F3252" s="31" t="str">
        <f>Point_src_summary!U200</f>
        <v>Point Source Compressor Engines</v>
      </c>
      <c r="G3252" s="180">
        <f>Point_src_summary!V200</f>
        <v>0.1</v>
      </c>
      <c r="H3252" s="181">
        <f>Point_src_summary!W200</f>
        <v>0</v>
      </c>
      <c r="I3252" s="181">
        <f>Point_src_summary!X200</f>
        <v>0</v>
      </c>
      <c r="J3252" s="181">
        <f>Point_src_summary!Y200</f>
        <v>0</v>
      </c>
      <c r="K3252" s="182">
        <f>Point_src_summary!Z200</f>
        <v>0</v>
      </c>
      <c r="M3252" s="30"/>
      <c r="N3252" s="30"/>
    </row>
    <row r="3253" spans="1:14">
      <c r="A3253" s="31" t="s">
        <v>132</v>
      </c>
      <c r="B3253" s="31" t="str">
        <f>Point_src_summary!B201</f>
        <v>Non-tribal</v>
      </c>
      <c r="C3253" s="31">
        <f>Point_src_summary!C201</f>
        <v>38</v>
      </c>
      <c r="D3253" s="31" t="str">
        <f>Point_src_summary!D201</f>
        <v>38007</v>
      </c>
      <c r="E3253" s="32" t="str">
        <f>Point_src_summary!N201</f>
        <v>31000414</v>
      </c>
      <c r="F3253" s="31" t="str">
        <f>Point_src_summary!U201</f>
        <v>Point Source Heaters</v>
      </c>
      <c r="G3253" s="180">
        <f>Point_src_summary!V201</f>
        <v>6.1</v>
      </c>
      <c r="H3253" s="181">
        <f>Point_src_summary!W201</f>
        <v>0.6</v>
      </c>
      <c r="I3253" s="181">
        <f>Point_src_summary!X201</f>
        <v>5.0999999999999996</v>
      </c>
      <c r="J3253" s="181">
        <f>Point_src_summary!Y201</f>
        <v>0</v>
      </c>
      <c r="K3253" s="182">
        <f>Point_src_summary!Z201</f>
        <v>0.4</v>
      </c>
      <c r="M3253" s="30"/>
      <c r="N3253" s="30"/>
    </row>
    <row r="3254" spans="1:14">
      <c r="A3254" s="31" t="s">
        <v>132</v>
      </c>
      <c r="B3254" s="31" t="str">
        <f>Point_src_summary!B202</f>
        <v>Non-tribal</v>
      </c>
      <c r="C3254" s="31">
        <f>Point_src_summary!C202</f>
        <v>38</v>
      </c>
      <c r="D3254" s="31" t="str">
        <f>Point_src_summary!D202</f>
        <v>38007</v>
      </c>
      <c r="E3254" s="32" t="str">
        <f>Point_src_summary!N202</f>
        <v>31000414</v>
      </c>
      <c r="F3254" s="31" t="str">
        <f>Point_src_summary!U202</f>
        <v>Point Source Heaters</v>
      </c>
      <c r="G3254" s="180">
        <f>Point_src_summary!V202</f>
        <v>5.3</v>
      </c>
      <c r="H3254" s="181">
        <f>Point_src_summary!W202</f>
        <v>0.5</v>
      </c>
      <c r="I3254" s="181">
        <f>Point_src_summary!X202</f>
        <v>4.4000000000000004</v>
      </c>
      <c r="J3254" s="181">
        <f>Point_src_summary!Y202</f>
        <v>0</v>
      </c>
      <c r="K3254" s="182">
        <f>Point_src_summary!Z202</f>
        <v>0.4</v>
      </c>
      <c r="M3254" s="30"/>
      <c r="N3254" s="30"/>
    </row>
    <row r="3255" spans="1:14">
      <c r="A3255" s="31" t="s">
        <v>132</v>
      </c>
      <c r="B3255" s="31" t="str">
        <f>Point_src_summary!B203</f>
        <v>Non-tribal</v>
      </c>
      <c r="C3255" s="31">
        <f>Point_src_summary!C203</f>
        <v>38</v>
      </c>
      <c r="D3255" s="31" t="str">
        <f>Point_src_summary!D203</f>
        <v>38007</v>
      </c>
      <c r="E3255" s="32" t="str">
        <f>Point_src_summary!N203</f>
        <v>31000414</v>
      </c>
      <c r="F3255" s="31" t="str">
        <f>Point_src_summary!U203</f>
        <v>Point Source Heaters</v>
      </c>
      <c r="G3255" s="180">
        <f>Point_src_summary!V203</f>
        <v>1.2</v>
      </c>
      <c r="H3255" s="181">
        <f>Point_src_summary!W203</f>
        <v>0.1</v>
      </c>
      <c r="I3255" s="181">
        <f>Point_src_summary!X203</f>
        <v>1</v>
      </c>
      <c r="J3255" s="181">
        <f>Point_src_summary!Y203</f>
        <v>0</v>
      </c>
      <c r="K3255" s="182">
        <f>Point_src_summary!Z203</f>
        <v>0.16250000000000001</v>
      </c>
      <c r="M3255" s="30"/>
      <c r="N3255" s="30"/>
    </row>
    <row r="3256" spans="1:14">
      <c r="A3256" s="31" t="s">
        <v>132</v>
      </c>
      <c r="B3256" s="31" t="str">
        <f>Point_src_summary!B204</f>
        <v>Non-tribal</v>
      </c>
      <c r="C3256" s="31">
        <f>Point_src_summary!C204</f>
        <v>38</v>
      </c>
      <c r="D3256" s="31" t="str">
        <f>Point_src_summary!D204</f>
        <v>38007</v>
      </c>
      <c r="E3256" s="32" t="str">
        <f>Point_src_summary!N204</f>
        <v>31000404</v>
      </c>
      <c r="F3256" s="31" t="str">
        <f>Point_src_summary!U204</f>
        <v>Point Source Heaters</v>
      </c>
      <c r="G3256" s="180">
        <f>Point_src_summary!V204</f>
        <v>1.8</v>
      </c>
      <c r="H3256" s="181">
        <f>Point_src_summary!W204</f>
        <v>0.2</v>
      </c>
      <c r="I3256" s="181">
        <f>Point_src_summary!X204</f>
        <v>1.5</v>
      </c>
      <c r="J3256" s="181">
        <f>Point_src_summary!Y204</f>
        <v>0</v>
      </c>
      <c r="K3256" s="182">
        <f>Point_src_summary!Z204</f>
        <v>0.16250000000000001</v>
      </c>
      <c r="M3256" s="30"/>
      <c r="N3256" s="30"/>
    </row>
    <row r="3257" spans="1:14">
      <c r="A3257" s="31" t="s">
        <v>132</v>
      </c>
      <c r="B3257" s="31" t="str">
        <f>Point_src_summary!B205</f>
        <v>Non-tribal</v>
      </c>
      <c r="C3257" s="31">
        <f>Point_src_summary!C205</f>
        <v>38</v>
      </c>
      <c r="D3257" s="31" t="str">
        <f>Point_src_summary!D205</f>
        <v>38007</v>
      </c>
      <c r="E3257" s="32" t="str">
        <f>Point_src_summary!N205</f>
        <v>31000404</v>
      </c>
      <c r="F3257" s="31" t="str">
        <f>Point_src_summary!U205</f>
        <v>Point Source Heaters</v>
      </c>
      <c r="G3257" s="180">
        <f>Point_src_summary!V205</f>
        <v>0.8</v>
      </c>
      <c r="H3257" s="181">
        <f>Point_src_summary!W205</f>
        <v>0.1</v>
      </c>
      <c r="I3257" s="181">
        <f>Point_src_summary!X205</f>
        <v>0.7</v>
      </c>
      <c r="J3257" s="181">
        <f>Point_src_summary!Y205</f>
        <v>0</v>
      </c>
      <c r="K3257" s="182">
        <f>Point_src_summary!Z205</f>
        <v>0</v>
      </c>
      <c r="M3257" s="30"/>
      <c r="N3257" s="30"/>
    </row>
    <row r="3258" spans="1:14">
      <c r="A3258" s="31" t="s">
        <v>132</v>
      </c>
      <c r="B3258" s="31" t="str">
        <f>Point_src_summary!B206</f>
        <v>Non-tribal</v>
      </c>
      <c r="C3258" s="31">
        <f>Point_src_summary!C206</f>
        <v>38</v>
      </c>
      <c r="D3258" s="31" t="str">
        <f>Point_src_summary!D206</f>
        <v>38007</v>
      </c>
      <c r="E3258" s="32" t="str">
        <f>Point_src_summary!N206</f>
        <v>31000404</v>
      </c>
      <c r="F3258" s="31" t="str">
        <f>Point_src_summary!U206</f>
        <v>Point Source Heaters</v>
      </c>
      <c r="G3258" s="180">
        <f>Point_src_summary!V206</f>
        <v>3.6</v>
      </c>
      <c r="H3258" s="181">
        <f>Point_src_summary!W206</f>
        <v>0.3</v>
      </c>
      <c r="I3258" s="181">
        <f>Point_src_summary!X206</f>
        <v>3</v>
      </c>
      <c r="J3258" s="181">
        <f>Point_src_summary!Y206</f>
        <v>0</v>
      </c>
      <c r="K3258" s="182">
        <f>Point_src_summary!Z206</f>
        <v>0.3</v>
      </c>
      <c r="M3258" s="30"/>
      <c r="N3258" s="30"/>
    </row>
    <row r="3259" spans="1:14">
      <c r="A3259" s="31" t="s">
        <v>132</v>
      </c>
      <c r="B3259" s="31" t="str">
        <f>Point_src_summary!B207</f>
        <v>Non-tribal</v>
      </c>
      <c r="C3259" s="31">
        <f>Point_src_summary!C207</f>
        <v>38</v>
      </c>
      <c r="D3259" s="31" t="str">
        <f>Point_src_summary!D207</f>
        <v>38007</v>
      </c>
      <c r="E3259" s="32" t="str">
        <f>Point_src_summary!N207</f>
        <v>31000404</v>
      </c>
      <c r="F3259" s="31" t="str">
        <f>Point_src_summary!U207</f>
        <v>Point Source Heaters</v>
      </c>
      <c r="G3259" s="180">
        <f>Point_src_summary!V207</f>
        <v>4.3</v>
      </c>
      <c r="H3259" s="181">
        <f>Point_src_summary!W207</f>
        <v>0.4</v>
      </c>
      <c r="I3259" s="181">
        <f>Point_src_summary!X207</f>
        <v>3.6</v>
      </c>
      <c r="J3259" s="181">
        <f>Point_src_summary!Y207</f>
        <v>0</v>
      </c>
      <c r="K3259" s="182">
        <f>Point_src_summary!Z207</f>
        <v>0.3</v>
      </c>
      <c r="M3259" s="30"/>
      <c r="N3259" s="30"/>
    </row>
    <row r="3260" spans="1:14">
      <c r="A3260" s="31" t="s">
        <v>132</v>
      </c>
      <c r="B3260" s="31" t="str">
        <f>Point_src_summary!B208</f>
        <v>Non-tribal</v>
      </c>
      <c r="C3260" s="31">
        <f>Point_src_summary!C208</f>
        <v>38</v>
      </c>
      <c r="D3260" s="31" t="str">
        <f>Point_src_summary!D208</f>
        <v>38007</v>
      </c>
      <c r="E3260" s="32" t="str">
        <f>Point_src_summary!N208</f>
        <v>31000404</v>
      </c>
      <c r="F3260" s="31" t="str">
        <f>Point_src_summary!U208</f>
        <v>Point Source Heaters</v>
      </c>
      <c r="G3260" s="180">
        <f>Point_src_summary!V208</f>
        <v>0.6</v>
      </c>
      <c r="H3260" s="181">
        <f>Point_src_summary!W208</f>
        <v>0.1</v>
      </c>
      <c r="I3260" s="181">
        <f>Point_src_summary!X208</f>
        <v>0.5</v>
      </c>
      <c r="J3260" s="181">
        <f>Point_src_summary!Y208</f>
        <v>0</v>
      </c>
      <c r="K3260" s="182">
        <f>Point_src_summary!Z208</f>
        <v>0</v>
      </c>
      <c r="M3260" s="30"/>
      <c r="N3260" s="30"/>
    </row>
    <row r="3261" spans="1:14">
      <c r="A3261" s="31" t="s">
        <v>132</v>
      </c>
      <c r="B3261" s="31" t="str">
        <f>Point_src_summary!B209</f>
        <v>Non-tribal</v>
      </c>
      <c r="C3261" s="31">
        <f>Point_src_summary!C209</f>
        <v>38</v>
      </c>
      <c r="D3261" s="31" t="str">
        <f>Point_src_summary!D209</f>
        <v>38013</v>
      </c>
      <c r="E3261" s="32" t="str">
        <f>Point_src_summary!N209</f>
        <v>31000404</v>
      </c>
      <c r="F3261" s="31" t="str">
        <f>Point_src_summary!U209</f>
        <v>Point Source Heaters</v>
      </c>
      <c r="G3261" s="180">
        <f>Point_src_summary!V209</f>
        <v>5.6</v>
      </c>
      <c r="H3261" s="181">
        <f>Point_src_summary!W209</f>
        <v>0.4</v>
      </c>
      <c r="I3261" s="181">
        <f>Point_src_summary!X209</f>
        <v>4.7</v>
      </c>
      <c r="J3261" s="181">
        <f>Point_src_summary!Y209</f>
        <v>0</v>
      </c>
      <c r="K3261" s="182">
        <f>Point_src_summary!Z209</f>
        <v>0.4</v>
      </c>
      <c r="M3261" s="30"/>
      <c r="N3261" s="30"/>
    </row>
    <row r="3262" spans="1:14">
      <c r="A3262" s="31" t="s">
        <v>132</v>
      </c>
      <c r="B3262" s="31" t="str">
        <f>Point_src_summary!B210</f>
        <v>Non-tribal</v>
      </c>
      <c r="C3262" s="31">
        <f>Point_src_summary!C210</f>
        <v>38</v>
      </c>
      <c r="D3262" s="31" t="str">
        <f>Point_src_summary!D210</f>
        <v>38013</v>
      </c>
      <c r="E3262" s="32" t="str">
        <f>Point_src_summary!N210</f>
        <v>40400311</v>
      </c>
      <c r="F3262" s="31" t="str">
        <f>Point_src_summary!U210</f>
        <v>Point Source Tank Losses</v>
      </c>
      <c r="G3262" s="180">
        <f>Point_src_summary!V210</f>
        <v>0</v>
      </c>
      <c r="H3262" s="181">
        <f>Point_src_summary!W210</f>
        <v>7.9</v>
      </c>
      <c r="I3262" s="181">
        <f>Point_src_summary!X210</f>
        <v>0</v>
      </c>
      <c r="J3262" s="181">
        <f>Point_src_summary!Y210</f>
        <v>0</v>
      </c>
      <c r="K3262" s="182">
        <f>Point_src_summary!Z210</f>
        <v>0</v>
      </c>
      <c r="M3262" s="30"/>
      <c r="N3262" s="30"/>
    </row>
    <row r="3263" spans="1:14">
      <c r="A3263" s="31" t="s">
        <v>132</v>
      </c>
      <c r="B3263" s="31" t="str">
        <f>Point_src_summary!B211</f>
        <v>Non-tribal</v>
      </c>
      <c r="C3263" s="31">
        <f>Point_src_summary!C211</f>
        <v>38</v>
      </c>
      <c r="D3263" s="31" t="str">
        <f>Point_src_summary!D211</f>
        <v>38013</v>
      </c>
      <c r="E3263" s="32" t="str">
        <f>Point_src_summary!N211</f>
        <v>31000404</v>
      </c>
      <c r="F3263" s="31" t="str">
        <f>Point_src_summary!U211</f>
        <v>Point Source Heaters</v>
      </c>
      <c r="G3263" s="180">
        <f>Point_src_summary!V211</f>
        <v>0</v>
      </c>
      <c r="H3263" s="181">
        <f>Point_src_summary!W211</f>
        <v>4.3</v>
      </c>
      <c r="I3263" s="181">
        <f>Point_src_summary!X211</f>
        <v>0</v>
      </c>
      <c r="J3263" s="181">
        <f>Point_src_summary!Y211</f>
        <v>0</v>
      </c>
      <c r="K3263" s="182">
        <f>Point_src_summary!Z211</f>
        <v>0</v>
      </c>
      <c r="M3263" s="30"/>
      <c r="N3263" s="30"/>
    </row>
    <row r="3264" spans="1:14">
      <c r="A3264" s="31" t="s">
        <v>132</v>
      </c>
      <c r="B3264" s="31" t="str">
        <f>Point_src_summary!B212</f>
        <v>Non-tribal</v>
      </c>
      <c r="C3264" s="31">
        <f>Point_src_summary!C212</f>
        <v>38</v>
      </c>
      <c r="D3264" s="31" t="str">
        <f>Point_src_summary!D212</f>
        <v>38013</v>
      </c>
      <c r="E3264" s="32" t="str">
        <f>Point_src_summary!N212</f>
        <v>31000216</v>
      </c>
      <c r="F3264" s="31" t="str">
        <f>Point_src_summary!U212</f>
        <v>Point Source Flares</v>
      </c>
      <c r="G3264" s="180">
        <f>Point_src_summary!V212</f>
        <v>0.3</v>
      </c>
      <c r="H3264" s="181">
        <f>Point_src_summary!W212</f>
        <v>1.3</v>
      </c>
      <c r="I3264" s="181">
        <f>Point_src_summary!X212</f>
        <v>1.4</v>
      </c>
      <c r="J3264" s="181">
        <f>Point_src_summary!Y212</f>
        <v>39</v>
      </c>
      <c r="K3264" s="182">
        <f>Point_src_summary!Z212</f>
        <v>0</v>
      </c>
      <c r="M3264" s="30"/>
      <c r="N3264" s="30"/>
    </row>
    <row r="3265" spans="1:14">
      <c r="A3265" s="31" t="s">
        <v>132</v>
      </c>
      <c r="B3265" s="31" t="str">
        <f>Point_src_summary!B213</f>
        <v>Non-tribal</v>
      </c>
      <c r="C3265" s="31">
        <f>Point_src_summary!C213</f>
        <v>38</v>
      </c>
      <c r="D3265" s="31" t="str">
        <f>Point_src_summary!D213</f>
        <v>38013</v>
      </c>
      <c r="E3265" s="32" t="str">
        <f>Point_src_summary!N213</f>
        <v>30600801</v>
      </c>
      <c r="F3265" s="31" t="str">
        <f>Point_src_summary!U213</f>
        <v>Point Source Fugitives</v>
      </c>
      <c r="G3265" s="180">
        <f>Point_src_summary!V213</f>
        <v>0</v>
      </c>
      <c r="H3265" s="181">
        <f>Point_src_summary!W213</f>
        <v>42.8</v>
      </c>
      <c r="I3265" s="181">
        <f>Point_src_summary!X213</f>
        <v>0</v>
      </c>
      <c r="J3265" s="181">
        <f>Point_src_summary!Y213</f>
        <v>0</v>
      </c>
      <c r="K3265" s="182">
        <f>Point_src_summary!Z213</f>
        <v>0</v>
      </c>
      <c r="M3265" s="30"/>
      <c r="N3265" s="30"/>
    </row>
    <row r="3266" spans="1:14">
      <c r="A3266" s="31" t="s">
        <v>132</v>
      </c>
      <c r="B3266" s="31" t="str">
        <f>Point_src_summary!B214</f>
        <v>Non-tribal</v>
      </c>
      <c r="C3266" s="31">
        <f>Point_src_summary!C214</f>
        <v>38</v>
      </c>
      <c r="D3266" s="31" t="str">
        <f>Point_src_summary!D214</f>
        <v>38013</v>
      </c>
      <c r="E3266" s="32" t="str">
        <f>Point_src_summary!N214</f>
        <v>30688801</v>
      </c>
      <c r="F3266" s="31" t="str">
        <f>Point_src_summary!U214</f>
        <v>Point Source Fugitives</v>
      </c>
      <c r="G3266" s="180">
        <f>Point_src_summary!V214</f>
        <v>0</v>
      </c>
      <c r="H3266" s="181">
        <f>Point_src_summary!W214</f>
        <v>2.9</v>
      </c>
      <c r="I3266" s="181">
        <f>Point_src_summary!X214</f>
        <v>0</v>
      </c>
      <c r="J3266" s="181">
        <f>Point_src_summary!Y214</f>
        <v>0</v>
      </c>
      <c r="K3266" s="182">
        <f>Point_src_summary!Z214</f>
        <v>0</v>
      </c>
      <c r="M3266" s="30"/>
      <c r="N3266" s="30"/>
    </row>
    <row r="3267" spans="1:14">
      <c r="A3267" s="31" t="s">
        <v>132</v>
      </c>
      <c r="B3267" s="31" t="str">
        <f>Point_src_summary!B215</f>
        <v>Non-tribal</v>
      </c>
      <c r="C3267" s="31">
        <f>Point_src_summary!C215</f>
        <v>38</v>
      </c>
      <c r="D3267" s="31" t="str">
        <f>Point_src_summary!D215</f>
        <v>38013</v>
      </c>
      <c r="E3267" s="32" t="str">
        <f>Point_src_summary!N215</f>
        <v>30688801</v>
      </c>
      <c r="F3267" s="31" t="str">
        <f>Point_src_summary!U215</f>
        <v>Point Source Fugitives</v>
      </c>
      <c r="G3267" s="180">
        <f>Point_src_summary!V215</f>
        <v>0.2</v>
      </c>
      <c r="H3267" s="181">
        <f>Point_src_summary!W215</f>
        <v>0</v>
      </c>
      <c r="I3267" s="181">
        <f>Point_src_summary!X215</f>
        <v>0.2</v>
      </c>
      <c r="J3267" s="181">
        <f>Point_src_summary!Y215</f>
        <v>0</v>
      </c>
      <c r="K3267" s="182">
        <f>Point_src_summary!Z215</f>
        <v>0</v>
      </c>
      <c r="M3267" s="30"/>
      <c r="N3267" s="30"/>
    </row>
    <row r="3268" spans="1:14">
      <c r="A3268" s="31" t="s">
        <v>132</v>
      </c>
      <c r="B3268" s="31" t="str">
        <f>Point_src_summary!B216</f>
        <v>Non-tribal</v>
      </c>
      <c r="C3268" s="31">
        <f>Point_src_summary!C216</f>
        <v>38</v>
      </c>
      <c r="D3268" s="31" t="str">
        <f>Point_src_summary!D216</f>
        <v>38025</v>
      </c>
      <c r="E3268" s="32" t="str">
        <f>Point_src_summary!N216</f>
        <v>20100201</v>
      </c>
      <c r="F3268" s="31" t="str">
        <f>Point_src_summary!U216</f>
        <v>Point Source Compressor Engines</v>
      </c>
      <c r="G3268" s="180">
        <f>Point_src_summary!V216</f>
        <v>85.7</v>
      </c>
      <c r="H3268" s="181">
        <f>Point_src_summary!W216</f>
        <v>12.7</v>
      </c>
      <c r="I3268" s="181">
        <f>Point_src_summary!X216</f>
        <v>94</v>
      </c>
      <c r="J3268" s="181">
        <f>Point_src_summary!Y216</f>
        <v>4.7</v>
      </c>
      <c r="K3268" s="182">
        <f>Point_src_summary!Z216</f>
        <v>10.374000000000001</v>
      </c>
      <c r="M3268" s="30"/>
      <c r="N3268" s="30"/>
    </row>
    <row r="3269" spans="1:14">
      <c r="A3269" s="31" t="s">
        <v>132</v>
      </c>
      <c r="B3269" s="31" t="str">
        <f>Point_src_summary!B217</f>
        <v>Non-tribal</v>
      </c>
      <c r="C3269" s="31">
        <f>Point_src_summary!C217</f>
        <v>38</v>
      </c>
      <c r="D3269" s="31" t="str">
        <f>Point_src_summary!D217</f>
        <v>38025</v>
      </c>
      <c r="E3269" s="32" t="str">
        <f>Point_src_summary!N217</f>
        <v>20100202</v>
      </c>
      <c r="F3269" s="31" t="str">
        <f>Point_src_summary!U217</f>
        <v>Point Source Compressor Engines</v>
      </c>
      <c r="G3269" s="180">
        <f>Point_src_summary!V217</f>
        <v>0.1</v>
      </c>
      <c r="H3269" s="181">
        <f>Point_src_summary!W217</f>
        <v>0</v>
      </c>
      <c r="I3269" s="181">
        <f>Point_src_summary!X217</f>
        <v>0</v>
      </c>
      <c r="J3269" s="181">
        <f>Point_src_summary!Y217</f>
        <v>0</v>
      </c>
      <c r="K3269" s="182">
        <f>Point_src_summary!Z217</f>
        <v>0</v>
      </c>
      <c r="M3269" s="30"/>
      <c r="N3269" s="30"/>
    </row>
    <row r="3270" spans="1:14">
      <c r="A3270" s="31" t="s">
        <v>132</v>
      </c>
      <c r="B3270" s="31" t="str">
        <f>Point_src_summary!B218</f>
        <v>Non-tribal</v>
      </c>
      <c r="C3270" s="31">
        <f>Point_src_summary!C218</f>
        <v>38</v>
      </c>
      <c r="D3270" s="31" t="str">
        <f>Point_src_summary!D218</f>
        <v>38049</v>
      </c>
      <c r="E3270" s="32" t="str">
        <f>Point_src_summary!N218</f>
        <v>20200201</v>
      </c>
      <c r="F3270" s="31" t="str">
        <f>Point_src_summary!U218</f>
        <v>Point Source Compressor Engines</v>
      </c>
      <c r="G3270" s="180">
        <f>Point_src_summary!V218</f>
        <v>90.8</v>
      </c>
      <c r="H3270" s="181">
        <f>Point_src_summary!W218</f>
        <v>2.8</v>
      </c>
      <c r="I3270" s="181">
        <f>Point_src_summary!X218</f>
        <v>5.0999999999999996</v>
      </c>
      <c r="J3270" s="181">
        <f>Point_src_summary!Y218</f>
        <v>3.3</v>
      </c>
      <c r="K3270" s="182">
        <f>Point_src_summary!Z218</f>
        <v>6.3</v>
      </c>
      <c r="M3270" s="30"/>
      <c r="N3270" s="30"/>
    </row>
    <row r="3271" spans="1:14">
      <c r="A3271" s="31" t="s">
        <v>132</v>
      </c>
      <c r="B3271" s="31" t="str">
        <f>Point_src_summary!B219</f>
        <v>Non-tribal</v>
      </c>
      <c r="C3271" s="31">
        <f>Point_src_summary!C219</f>
        <v>38</v>
      </c>
      <c r="D3271" s="31" t="str">
        <f>Point_src_summary!D219</f>
        <v>38049</v>
      </c>
      <c r="E3271" s="32" t="str">
        <f>Point_src_summary!N219</f>
        <v>20200201</v>
      </c>
      <c r="F3271" s="31" t="str">
        <f>Point_src_summary!U219</f>
        <v>Point Source Compressor Engines</v>
      </c>
      <c r="G3271" s="180">
        <f>Point_src_summary!V219</f>
        <v>0.2</v>
      </c>
      <c r="H3271" s="181">
        <f>Point_src_summary!W219</f>
        <v>0</v>
      </c>
      <c r="I3271" s="181">
        <f>Point_src_summary!X219</f>
        <v>0.3</v>
      </c>
      <c r="J3271" s="181">
        <f>Point_src_summary!Y219</f>
        <v>0</v>
      </c>
      <c r="K3271" s="182">
        <f>Point_src_summary!Z219</f>
        <v>0</v>
      </c>
      <c r="M3271" s="30"/>
      <c r="N3271" s="30"/>
    </row>
    <row r="3272" spans="1:14">
      <c r="A3272" s="31" t="s">
        <v>132</v>
      </c>
      <c r="B3272" s="31" t="str">
        <f>Point_src_summary!B220</f>
        <v>Non-tribal</v>
      </c>
      <c r="C3272" s="31">
        <f>Point_src_summary!C220</f>
        <v>38</v>
      </c>
      <c r="D3272" s="31" t="str">
        <f>Point_src_summary!D220</f>
        <v>38051</v>
      </c>
      <c r="E3272" s="32" t="str">
        <f>Point_src_summary!N220</f>
        <v>20100201</v>
      </c>
      <c r="F3272" s="31" t="str">
        <f>Point_src_summary!U220</f>
        <v>Point Source Compressor Engines</v>
      </c>
      <c r="G3272" s="180">
        <f>Point_src_summary!V220</f>
        <v>97.2</v>
      </c>
      <c r="H3272" s="181">
        <f>Point_src_summary!W220</f>
        <v>12.4</v>
      </c>
      <c r="I3272" s="181">
        <f>Point_src_summary!X220</f>
        <v>91.5</v>
      </c>
      <c r="J3272" s="181">
        <f>Point_src_summary!Y220</f>
        <v>5.3</v>
      </c>
      <c r="K3272" s="182">
        <f>Point_src_summary!Z220</f>
        <v>11.83</v>
      </c>
      <c r="M3272" s="30"/>
      <c r="N3272" s="30"/>
    </row>
    <row r="3273" spans="1:14">
      <c r="A3273" s="31" t="s">
        <v>132</v>
      </c>
      <c r="B3273" s="31" t="str">
        <f>Point_src_summary!B221</f>
        <v>Non-tribal</v>
      </c>
      <c r="C3273" s="31">
        <f>Point_src_summary!C221</f>
        <v>38</v>
      </c>
      <c r="D3273" s="31" t="str">
        <f>Point_src_summary!D221</f>
        <v>38051</v>
      </c>
      <c r="E3273" s="32" t="str">
        <f>Point_src_summary!N221</f>
        <v>20100202</v>
      </c>
      <c r="F3273" s="31" t="str">
        <f>Point_src_summary!U221</f>
        <v>Point Source Compressor Engines</v>
      </c>
      <c r="G3273" s="180">
        <f>Point_src_summary!V221</f>
        <v>0.1</v>
      </c>
      <c r="H3273" s="181">
        <f>Point_src_summary!W221</f>
        <v>0</v>
      </c>
      <c r="I3273" s="181">
        <f>Point_src_summary!X221</f>
        <v>0.2</v>
      </c>
      <c r="J3273" s="181">
        <f>Point_src_summary!Y221</f>
        <v>0</v>
      </c>
      <c r="K3273" s="182">
        <f>Point_src_summary!Z221</f>
        <v>0</v>
      </c>
      <c r="M3273" s="30"/>
      <c r="N3273" s="30"/>
    </row>
    <row r="3274" spans="1:14">
      <c r="A3274" s="31" t="s">
        <v>132</v>
      </c>
      <c r="B3274" s="31" t="str">
        <f>Point_src_summary!B222</f>
        <v>Non-tribal</v>
      </c>
      <c r="C3274" s="31">
        <f>Point_src_summary!C222</f>
        <v>38</v>
      </c>
      <c r="D3274" s="31" t="str">
        <f>Point_src_summary!D222</f>
        <v>38053</v>
      </c>
      <c r="E3274" s="32" t="str">
        <f>Point_src_summary!N222</f>
        <v>20200201</v>
      </c>
      <c r="F3274" s="31" t="str">
        <f>Point_src_summary!U222</f>
        <v>Point Source Compressor Engines</v>
      </c>
      <c r="G3274" s="180">
        <f>Point_src_summary!V222</f>
        <v>96.6</v>
      </c>
      <c r="H3274" s="181">
        <f>Point_src_summary!W222</f>
        <v>0.6</v>
      </c>
      <c r="I3274" s="181">
        <f>Point_src_summary!X222</f>
        <v>29.1</v>
      </c>
      <c r="J3274" s="181">
        <f>Point_src_summary!Y222</f>
        <v>1.6</v>
      </c>
      <c r="K3274" s="182">
        <f>Point_src_summary!Z222</f>
        <v>3.64</v>
      </c>
      <c r="M3274" s="30"/>
      <c r="N3274" s="30"/>
    </row>
    <row r="3275" spans="1:14">
      <c r="A3275" s="31" t="s">
        <v>132</v>
      </c>
      <c r="B3275" s="31" t="str">
        <f>Point_src_summary!B223</f>
        <v>Non-tribal</v>
      </c>
      <c r="C3275" s="31">
        <f>Point_src_summary!C223</f>
        <v>38</v>
      </c>
      <c r="D3275" s="31" t="str">
        <f>Point_src_summary!D223</f>
        <v>38053</v>
      </c>
      <c r="E3275" s="32" t="str">
        <f>Point_src_summary!N223</f>
        <v>20200253</v>
      </c>
      <c r="F3275" s="31" t="str">
        <f>Point_src_summary!U223</f>
        <v>Point Source Compressor Engines</v>
      </c>
      <c r="G3275" s="180">
        <f>Point_src_summary!V223</f>
        <v>0.1</v>
      </c>
      <c r="H3275" s="181">
        <f>Point_src_summary!W223</f>
        <v>0</v>
      </c>
      <c r="I3275" s="181">
        <f>Point_src_summary!X223</f>
        <v>0.1</v>
      </c>
      <c r="J3275" s="181">
        <f>Point_src_summary!Y223</f>
        <v>0</v>
      </c>
      <c r="K3275" s="182">
        <f>Point_src_summary!Z223</f>
        <v>0</v>
      </c>
      <c r="M3275" s="30"/>
      <c r="N3275" s="30"/>
    </row>
    <row r="3276" spans="1:14">
      <c r="A3276" s="31" t="s">
        <v>132</v>
      </c>
      <c r="B3276" s="31" t="str">
        <f>Point_src_summary!B224</f>
        <v>Non-tribal</v>
      </c>
      <c r="C3276" s="31">
        <f>Point_src_summary!C224</f>
        <v>38</v>
      </c>
      <c r="D3276" s="31" t="str">
        <f>Point_src_summary!D224</f>
        <v>38053</v>
      </c>
      <c r="E3276" s="32" t="str">
        <f>Point_src_summary!N224</f>
        <v>20200202</v>
      </c>
      <c r="F3276" s="31" t="str">
        <f>Point_src_summary!U224</f>
        <v>Point Source Compressor Engines</v>
      </c>
      <c r="G3276" s="180">
        <f>Point_src_summary!V224</f>
        <v>151.4</v>
      </c>
      <c r="H3276" s="181">
        <f>Point_src_summary!W224</f>
        <v>4.8</v>
      </c>
      <c r="I3276" s="181">
        <f>Point_src_summary!X224</f>
        <v>170.3</v>
      </c>
      <c r="J3276" s="181">
        <f>Point_src_summary!Y224</f>
        <v>0</v>
      </c>
      <c r="K3276" s="182">
        <f>Point_src_summary!Z224</f>
        <v>0.8</v>
      </c>
      <c r="M3276" s="30"/>
      <c r="N3276" s="30"/>
    </row>
    <row r="3277" spans="1:14">
      <c r="A3277" s="31" t="s">
        <v>132</v>
      </c>
      <c r="B3277" s="31" t="str">
        <f>Point_src_summary!B225</f>
        <v>Non-tribal</v>
      </c>
      <c r="C3277" s="31">
        <f>Point_src_summary!C225</f>
        <v>38</v>
      </c>
      <c r="D3277" s="31" t="str">
        <f>Point_src_summary!D225</f>
        <v>38053</v>
      </c>
      <c r="E3277" s="32" t="str">
        <f>Point_src_summary!N225</f>
        <v>20200202</v>
      </c>
      <c r="F3277" s="31" t="str">
        <f>Point_src_summary!U225</f>
        <v>Point Source Compressor Engines</v>
      </c>
      <c r="G3277" s="180">
        <f>Point_src_summary!V225</f>
        <v>20.3</v>
      </c>
      <c r="H3277" s="181">
        <f>Point_src_summary!W225</f>
        <v>9.3000000000000007</v>
      </c>
      <c r="I3277" s="181">
        <f>Point_src_summary!X225</f>
        <v>28.9</v>
      </c>
      <c r="J3277" s="181">
        <f>Point_src_summary!Y225</f>
        <v>0</v>
      </c>
      <c r="K3277" s="182">
        <f>Point_src_summary!Z225</f>
        <v>0.66585399999999995</v>
      </c>
      <c r="M3277" s="30"/>
      <c r="N3277" s="30"/>
    </row>
    <row r="3278" spans="1:14">
      <c r="A3278" s="31" t="s">
        <v>132</v>
      </c>
      <c r="B3278" s="31" t="str">
        <f>Point_src_summary!B226</f>
        <v>Non-tribal</v>
      </c>
      <c r="C3278" s="31">
        <f>Point_src_summary!C226</f>
        <v>38</v>
      </c>
      <c r="D3278" s="31" t="str">
        <f>Point_src_summary!D226</f>
        <v>38053</v>
      </c>
      <c r="E3278" s="32" t="str">
        <f>Point_src_summary!N226</f>
        <v>20200202</v>
      </c>
      <c r="F3278" s="31" t="str">
        <f>Point_src_summary!U226</f>
        <v>Point Source Compressor Engines</v>
      </c>
      <c r="G3278" s="180">
        <f>Point_src_summary!V226</f>
        <v>19.2</v>
      </c>
      <c r="H3278" s="181">
        <f>Point_src_summary!W226</f>
        <v>9.1999999999999993</v>
      </c>
      <c r="I3278" s="181">
        <f>Point_src_summary!X226</f>
        <v>27.4</v>
      </c>
      <c r="J3278" s="181">
        <f>Point_src_summary!Y226</f>
        <v>0</v>
      </c>
      <c r="K3278" s="182">
        <f>Point_src_summary!Z226</f>
        <v>0.66585399999999995</v>
      </c>
      <c r="M3278" s="30"/>
      <c r="N3278" s="30"/>
    </row>
    <row r="3279" spans="1:14">
      <c r="A3279" s="31" t="s">
        <v>132</v>
      </c>
      <c r="B3279" s="31" t="str">
        <f>Point_src_summary!B227</f>
        <v>Non-tribal</v>
      </c>
      <c r="C3279" s="31">
        <f>Point_src_summary!C227</f>
        <v>38</v>
      </c>
      <c r="D3279" s="31" t="str">
        <f>Point_src_summary!D227</f>
        <v>38053</v>
      </c>
      <c r="E3279" s="32" t="str">
        <f>Point_src_summary!N227</f>
        <v>31000404</v>
      </c>
      <c r="F3279" s="31" t="str">
        <f>Point_src_summary!U227</f>
        <v>Point Source Heaters</v>
      </c>
      <c r="G3279" s="180">
        <f>Point_src_summary!V227</f>
        <v>0.7</v>
      </c>
      <c r="H3279" s="181">
        <f>Point_src_summary!W227</f>
        <v>0</v>
      </c>
      <c r="I3279" s="181">
        <f>Point_src_summary!X227</f>
        <v>0.6</v>
      </c>
      <c r="J3279" s="181">
        <f>Point_src_summary!Y227</f>
        <v>0</v>
      </c>
      <c r="K3279" s="182">
        <f>Point_src_summary!Z227</f>
        <v>0</v>
      </c>
      <c r="M3279" s="30"/>
      <c r="N3279" s="30"/>
    </row>
    <row r="3280" spans="1:14">
      <c r="A3280" s="31" t="s">
        <v>132</v>
      </c>
      <c r="B3280" s="31" t="str">
        <f>Point_src_summary!B228</f>
        <v>Non-tribal</v>
      </c>
      <c r="C3280" s="31">
        <f>Point_src_summary!C228</f>
        <v>38</v>
      </c>
      <c r="D3280" s="31" t="str">
        <f>Point_src_summary!D228</f>
        <v>38053</v>
      </c>
      <c r="E3280" s="32" t="str">
        <f>Point_src_summary!N228</f>
        <v>20100102</v>
      </c>
      <c r="F3280" s="31" t="str">
        <f>Point_src_summary!U228</f>
        <v>Point Source Compressor Engines</v>
      </c>
      <c r="G3280" s="180">
        <f>Point_src_summary!V228</f>
        <v>7.6</v>
      </c>
      <c r="H3280" s="181">
        <f>Point_src_summary!W228</f>
        <v>0.5</v>
      </c>
      <c r="I3280" s="181">
        <f>Point_src_summary!X228</f>
        <v>6.4</v>
      </c>
      <c r="J3280" s="181">
        <f>Point_src_summary!Y228</f>
        <v>0</v>
      </c>
      <c r="K3280" s="182">
        <f>Point_src_summary!Z228</f>
        <v>0.5</v>
      </c>
      <c r="M3280" s="30"/>
      <c r="N3280" s="30"/>
    </row>
    <row r="3281" spans="1:14">
      <c r="A3281" s="31" t="s">
        <v>132</v>
      </c>
      <c r="B3281" s="31" t="str">
        <f>Point_src_summary!B229</f>
        <v>Non-tribal</v>
      </c>
      <c r="C3281" s="31">
        <f>Point_src_summary!C229</f>
        <v>38</v>
      </c>
      <c r="D3281" s="31" t="str">
        <f>Point_src_summary!D229</f>
        <v>38053</v>
      </c>
      <c r="E3281" s="32" t="str">
        <f>Point_src_summary!N229</f>
        <v>20100102</v>
      </c>
      <c r="F3281" s="31" t="str">
        <f>Point_src_summary!U229</f>
        <v>Point Source Compressor Engines</v>
      </c>
      <c r="G3281" s="180">
        <f>Point_src_summary!V229</f>
        <v>0.1</v>
      </c>
      <c r="H3281" s="181">
        <f>Point_src_summary!W229</f>
        <v>0</v>
      </c>
      <c r="I3281" s="181">
        <f>Point_src_summary!X229</f>
        <v>0.2</v>
      </c>
      <c r="J3281" s="181">
        <f>Point_src_summary!Y229</f>
        <v>0</v>
      </c>
      <c r="K3281" s="182">
        <f>Point_src_summary!Z229</f>
        <v>0</v>
      </c>
      <c r="M3281" s="30"/>
      <c r="N3281" s="30"/>
    </row>
    <row r="3282" spans="1:14">
      <c r="A3282" s="31" t="s">
        <v>132</v>
      </c>
      <c r="B3282" s="31" t="str">
        <f>Point_src_summary!B230</f>
        <v>Non-tribal</v>
      </c>
      <c r="C3282" s="31">
        <f>Point_src_summary!C230</f>
        <v>38</v>
      </c>
      <c r="D3282" s="31" t="str">
        <f>Point_src_summary!D230</f>
        <v>38053</v>
      </c>
      <c r="E3282" s="32" t="str">
        <f>Point_src_summary!N230</f>
        <v>31000216</v>
      </c>
      <c r="F3282" s="31" t="str">
        <f>Point_src_summary!U230</f>
        <v>Point Source Flares</v>
      </c>
      <c r="G3282" s="180">
        <f>Point_src_summary!V230</f>
        <v>5.3</v>
      </c>
      <c r="H3282" s="181">
        <f>Point_src_summary!W230</f>
        <v>10.9</v>
      </c>
      <c r="I3282" s="181">
        <f>Point_src_summary!X230</f>
        <v>28.7</v>
      </c>
      <c r="J3282" s="181">
        <f>Point_src_summary!Y230</f>
        <v>69.2</v>
      </c>
      <c r="K3282" s="182">
        <f>Point_src_summary!Z230</f>
        <v>2.2000000000000002</v>
      </c>
      <c r="M3282" s="30"/>
      <c r="N3282" s="30"/>
    </row>
    <row r="3283" spans="1:14">
      <c r="A3283" s="31" t="s">
        <v>132</v>
      </c>
      <c r="B3283" s="31" t="str">
        <f>Point_src_summary!B231</f>
        <v>Non-tribal</v>
      </c>
      <c r="C3283" s="31">
        <f>Point_src_summary!C231</f>
        <v>38</v>
      </c>
      <c r="D3283" s="31" t="str">
        <f>Point_src_summary!D231</f>
        <v>38053</v>
      </c>
      <c r="E3283" s="32" t="str">
        <f>Point_src_summary!N231</f>
        <v>31000404</v>
      </c>
      <c r="F3283" s="31" t="str">
        <f>Point_src_summary!U231</f>
        <v>Point Source Heaters</v>
      </c>
      <c r="G3283" s="180">
        <f>Point_src_summary!V231</f>
        <v>0.7</v>
      </c>
      <c r="H3283" s="181">
        <f>Point_src_summary!W231</f>
        <v>0</v>
      </c>
      <c r="I3283" s="181">
        <f>Point_src_summary!X231</f>
        <v>0.6</v>
      </c>
      <c r="J3283" s="181">
        <f>Point_src_summary!Y231</f>
        <v>0</v>
      </c>
      <c r="K3283" s="182">
        <f>Point_src_summary!Z231</f>
        <v>0</v>
      </c>
      <c r="M3283" s="30"/>
      <c r="N3283" s="30"/>
    </row>
    <row r="3284" spans="1:14">
      <c r="A3284" s="31" t="s">
        <v>132</v>
      </c>
      <c r="B3284" s="31" t="str">
        <f>Point_src_summary!B232</f>
        <v>Non-tribal</v>
      </c>
      <c r="C3284" s="31">
        <f>Point_src_summary!C232</f>
        <v>38</v>
      </c>
      <c r="D3284" s="31" t="str">
        <f>Point_src_summary!D232</f>
        <v>38053</v>
      </c>
      <c r="E3284" s="32" t="str">
        <f>Point_src_summary!N232</f>
        <v>31000404</v>
      </c>
      <c r="F3284" s="31" t="str">
        <f>Point_src_summary!U232</f>
        <v>Point Source Heaters</v>
      </c>
      <c r="G3284" s="180">
        <f>Point_src_summary!V232</f>
        <v>0.2</v>
      </c>
      <c r="H3284" s="181">
        <f>Point_src_summary!W232</f>
        <v>0</v>
      </c>
      <c r="I3284" s="181">
        <f>Point_src_summary!X232</f>
        <v>0.1</v>
      </c>
      <c r="J3284" s="181">
        <f>Point_src_summary!Y232</f>
        <v>0</v>
      </c>
      <c r="K3284" s="182">
        <f>Point_src_summary!Z232</f>
        <v>0</v>
      </c>
      <c r="M3284" s="30"/>
      <c r="N3284" s="30"/>
    </row>
    <row r="3285" spans="1:14">
      <c r="A3285" s="31" t="s">
        <v>132</v>
      </c>
      <c r="B3285" s="31" t="str">
        <f>Point_src_summary!B233</f>
        <v>Non-tribal</v>
      </c>
      <c r="C3285" s="31">
        <f>Point_src_summary!C233</f>
        <v>38</v>
      </c>
      <c r="D3285" s="31" t="str">
        <f>Point_src_summary!D233</f>
        <v>38053</v>
      </c>
      <c r="E3285" s="32" t="str">
        <f>Point_src_summary!N233</f>
        <v>31000404</v>
      </c>
      <c r="F3285" s="31" t="str">
        <f>Point_src_summary!U233</f>
        <v>Point Source Heaters</v>
      </c>
      <c r="G3285" s="180">
        <f>Point_src_summary!V233</f>
        <v>18.8</v>
      </c>
      <c r="H3285" s="181">
        <f>Point_src_summary!W233</f>
        <v>1.7</v>
      </c>
      <c r="I3285" s="181">
        <f>Point_src_summary!X233</f>
        <v>15.8</v>
      </c>
      <c r="J3285" s="181">
        <f>Point_src_summary!Y233</f>
        <v>0.1</v>
      </c>
      <c r="K3285" s="182">
        <f>Point_src_summary!Z233</f>
        <v>1.2</v>
      </c>
      <c r="M3285" s="30"/>
      <c r="N3285" s="30"/>
    </row>
    <row r="3286" spans="1:14">
      <c r="A3286" s="31" t="s">
        <v>132</v>
      </c>
      <c r="B3286" s="31" t="str">
        <f>Point_src_summary!B234</f>
        <v>Non-tribal</v>
      </c>
      <c r="C3286" s="31">
        <f>Point_src_summary!C234</f>
        <v>38</v>
      </c>
      <c r="D3286" s="31" t="str">
        <f>Point_src_summary!D234</f>
        <v>38053</v>
      </c>
      <c r="E3286" s="32" t="str">
        <f>Point_src_summary!N234</f>
        <v>31000404</v>
      </c>
      <c r="F3286" s="31" t="str">
        <f>Point_src_summary!U234</f>
        <v>Point Source Heaters</v>
      </c>
      <c r="G3286" s="180">
        <f>Point_src_summary!V234</f>
        <v>18.8</v>
      </c>
      <c r="H3286" s="181">
        <f>Point_src_summary!W234</f>
        <v>1.3</v>
      </c>
      <c r="I3286" s="181">
        <f>Point_src_summary!X234</f>
        <v>15.8</v>
      </c>
      <c r="J3286" s="181">
        <f>Point_src_summary!Y234</f>
        <v>0.1</v>
      </c>
      <c r="K3286" s="182">
        <f>Point_src_summary!Z234</f>
        <v>1.2</v>
      </c>
      <c r="M3286" s="30"/>
      <c r="N3286" s="30"/>
    </row>
    <row r="3287" spans="1:14">
      <c r="A3287" s="31" t="s">
        <v>132</v>
      </c>
      <c r="B3287" s="31" t="str">
        <f>Point_src_summary!B235</f>
        <v>Non-tribal</v>
      </c>
      <c r="C3287" s="31">
        <f>Point_src_summary!C235</f>
        <v>38</v>
      </c>
      <c r="D3287" s="31" t="str">
        <f>Point_src_summary!D235</f>
        <v>38053</v>
      </c>
      <c r="E3287" s="32" t="str">
        <f>Point_src_summary!N235</f>
        <v>31000414</v>
      </c>
      <c r="F3287" s="31" t="str">
        <f>Point_src_summary!U235</f>
        <v>Point Source Heaters</v>
      </c>
      <c r="G3287" s="180">
        <f>Point_src_summary!V235</f>
        <v>9</v>
      </c>
      <c r="H3287" s="181">
        <f>Point_src_summary!W235</f>
        <v>0.7</v>
      </c>
      <c r="I3287" s="181">
        <f>Point_src_summary!X235</f>
        <v>7.6</v>
      </c>
      <c r="J3287" s="181">
        <f>Point_src_summary!Y235</f>
        <v>0.1</v>
      </c>
      <c r="K3287" s="182">
        <f>Point_src_summary!Z235</f>
        <v>0.7</v>
      </c>
      <c r="M3287" s="30"/>
      <c r="N3287" s="30"/>
    </row>
    <row r="3288" spans="1:14">
      <c r="A3288" s="31" t="s">
        <v>132</v>
      </c>
      <c r="B3288" s="31" t="str">
        <f>Point_src_summary!B236</f>
        <v>Non-tribal</v>
      </c>
      <c r="C3288" s="31">
        <f>Point_src_summary!C236</f>
        <v>38</v>
      </c>
      <c r="D3288" s="31" t="str">
        <f>Point_src_summary!D236</f>
        <v>38053</v>
      </c>
      <c r="E3288" s="32" t="str">
        <f>Point_src_summary!N236</f>
        <v>31000414</v>
      </c>
      <c r="F3288" s="31" t="str">
        <f>Point_src_summary!U236</f>
        <v>Point Source Heaters</v>
      </c>
      <c r="G3288" s="180">
        <f>Point_src_summary!V236</f>
        <v>9</v>
      </c>
      <c r="H3288" s="181">
        <f>Point_src_summary!W236</f>
        <v>0.7</v>
      </c>
      <c r="I3288" s="181">
        <f>Point_src_summary!X236</f>
        <v>7.6</v>
      </c>
      <c r="J3288" s="181">
        <f>Point_src_summary!Y236</f>
        <v>0</v>
      </c>
      <c r="K3288" s="182">
        <f>Point_src_summary!Z236</f>
        <v>0.7</v>
      </c>
      <c r="M3288" s="30"/>
      <c r="N3288" s="30"/>
    </row>
    <row r="3289" spans="1:14">
      <c r="A3289" s="31" t="s">
        <v>132</v>
      </c>
      <c r="B3289" s="31" t="str">
        <f>Point_src_summary!B237</f>
        <v>Non-tribal</v>
      </c>
      <c r="C3289" s="31">
        <f>Point_src_summary!C237</f>
        <v>38</v>
      </c>
      <c r="D3289" s="31" t="str">
        <f>Point_src_summary!D237</f>
        <v>38053</v>
      </c>
      <c r="E3289" s="32" t="str">
        <f>Point_src_summary!N237</f>
        <v>20100102</v>
      </c>
      <c r="F3289" s="31" t="str">
        <f>Point_src_summary!U237</f>
        <v>Point Source Compressor Engines</v>
      </c>
      <c r="G3289" s="180">
        <f>Point_src_summary!V237</f>
        <v>7.6</v>
      </c>
      <c r="H3289" s="181">
        <f>Point_src_summary!W237</f>
        <v>0.5</v>
      </c>
      <c r="I3289" s="181">
        <f>Point_src_summary!X237</f>
        <v>6.4</v>
      </c>
      <c r="J3289" s="181">
        <f>Point_src_summary!Y237</f>
        <v>0</v>
      </c>
      <c r="K3289" s="182">
        <f>Point_src_summary!Z237</f>
        <v>0.5</v>
      </c>
      <c r="M3289" s="30"/>
      <c r="N3289" s="30"/>
    </row>
    <row r="3290" spans="1:14">
      <c r="A3290" s="31" t="s">
        <v>132</v>
      </c>
      <c r="B3290" s="31" t="str">
        <f>Point_src_summary!B238</f>
        <v>Non-tribal</v>
      </c>
      <c r="C3290" s="31">
        <f>Point_src_summary!C238</f>
        <v>38</v>
      </c>
      <c r="D3290" s="31" t="str">
        <f>Point_src_summary!D238</f>
        <v>38053</v>
      </c>
      <c r="E3290" s="32" t="str">
        <f>Point_src_summary!N238</f>
        <v>31000414</v>
      </c>
      <c r="F3290" s="31" t="str">
        <f>Point_src_summary!U238</f>
        <v>Point Source Heaters</v>
      </c>
      <c r="G3290" s="180">
        <f>Point_src_summary!V238</f>
        <v>1.4</v>
      </c>
      <c r="H3290" s="181">
        <f>Point_src_summary!W238</f>
        <v>0.1</v>
      </c>
      <c r="I3290" s="181">
        <f>Point_src_summary!X238</f>
        <v>1.2</v>
      </c>
      <c r="J3290" s="181">
        <f>Point_src_summary!Y238</f>
        <v>0</v>
      </c>
      <c r="K3290" s="182">
        <f>Point_src_summary!Z238</f>
        <v>0</v>
      </c>
      <c r="M3290" s="30"/>
      <c r="N3290" s="30"/>
    </row>
    <row r="3291" spans="1:14">
      <c r="A3291" s="31" t="s">
        <v>132</v>
      </c>
      <c r="B3291" s="31" t="str">
        <f>Point_src_summary!B239</f>
        <v>Non-tribal</v>
      </c>
      <c r="C3291" s="31">
        <f>Point_src_summary!C239</f>
        <v>38</v>
      </c>
      <c r="D3291" s="31" t="str">
        <f>Point_src_summary!D239</f>
        <v>38053</v>
      </c>
      <c r="E3291" s="32" t="str">
        <f>Point_src_summary!N239</f>
        <v>31000414</v>
      </c>
      <c r="F3291" s="31" t="str">
        <f>Point_src_summary!U239</f>
        <v>Point Source Heaters</v>
      </c>
      <c r="G3291" s="180">
        <f>Point_src_summary!V239</f>
        <v>19.7</v>
      </c>
      <c r="H3291" s="181">
        <f>Point_src_summary!W239</f>
        <v>1.1000000000000001</v>
      </c>
      <c r="I3291" s="181">
        <f>Point_src_summary!X239</f>
        <v>16.5</v>
      </c>
      <c r="J3291" s="181">
        <f>Point_src_summary!Y239</f>
        <v>0.1</v>
      </c>
      <c r="K3291" s="182">
        <f>Point_src_summary!Z239</f>
        <v>1.3</v>
      </c>
      <c r="M3291" s="30"/>
      <c r="N3291" s="30"/>
    </row>
    <row r="3292" spans="1:14">
      <c r="A3292" s="31" t="s">
        <v>132</v>
      </c>
      <c r="B3292" s="31" t="str">
        <f>Point_src_summary!B240</f>
        <v>Non-tribal</v>
      </c>
      <c r="C3292" s="31">
        <f>Point_src_summary!C240</f>
        <v>38</v>
      </c>
      <c r="D3292" s="31" t="str">
        <f>Point_src_summary!D240</f>
        <v>38053</v>
      </c>
      <c r="E3292" s="32" t="str">
        <f>Point_src_summary!N240</f>
        <v>31000414</v>
      </c>
      <c r="F3292" s="31" t="str">
        <f>Point_src_summary!U240</f>
        <v>Point Source Heaters</v>
      </c>
      <c r="G3292" s="180">
        <f>Point_src_summary!V240</f>
        <v>12.4</v>
      </c>
      <c r="H3292" s="181">
        <f>Point_src_summary!W240</f>
        <v>0.9</v>
      </c>
      <c r="I3292" s="181">
        <f>Point_src_summary!X240</f>
        <v>10.4</v>
      </c>
      <c r="J3292" s="181">
        <f>Point_src_summary!Y240</f>
        <v>0</v>
      </c>
      <c r="K3292" s="182">
        <f>Point_src_summary!Z240</f>
        <v>0.2</v>
      </c>
      <c r="M3292" s="30"/>
      <c r="N3292" s="30"/>
    </row>
    <row r="3293" spans="1:14">
      <c r="A3293" s="31" t="s">
        <v>132</v>
      </c>
      <c r="B3293" s="31" t="str">
        <f>Point_src_summary!B241</f>
        <v>Non-tribal</v>
      </c>
      <c r="C3293" s="31">
        <f>Point_src_summary!C241</f>
        <v>38</v>
      </c>
      <c r="D3293" s="31" t="str">
        <f>Point_src_summary!D241</f>
        <v>38053</v>
      </c>
      <c r="E3293" s="32" t="str">
        <f>Point_src_summary!N241</f>
        <v>31000414</v>
      </c>
      <c r="F3293" s="31" t="str">
        <f>Point_src_summary!U241</f>
        <v>Point Source Heaters</v>
      </c>
      <c r="G3293" s="180">
        <f>Point_src_summary!V241</f>
        <v>6.3</v>
      </c>
      <c r="H3293" s="181">
        <f>Point_src_summary!W241</f>
        <v>0.7</v>
      </c>
      <c r="I3293" s="181">
        <f>Point_src_summary!X241</f>
        <v>5.3</v>
      </c>
      <c r="J3293" s="181">
        <f>Point_src_summary!Y241</f>
        <v>0</v>
      </c>
      <c r="K3293" s="182">
        <f>Point_src_summary!Z241</f>
        <v>0.5</v>
      </c>
      <c r="M3293" s="30"/>
      <c r="N3293" s="30"/>
    </row>
    <row r="3294" spans="1:14">
      <c r="A3294" s="31" t="s">
        <v>132</v>
      </c>
      <c r="B3294" s="31" t="str">
        <f>Point_src_summary!B242</f>
        <v>Non-tribal</v>
      </c>
      <c r="C3294" s="31">
        <f>Point_src_summary!C242</f>
        <v>38</v>
      </c>
      <c r="D3294" s="31" t="str">
        <f>Point_src_summary!D242</f>
        <v>38053</v>
      </c>
      <c r="E3294" s="32" t="str">
        <f>Point_src_summary!N242</f>
        <v>31000228</v>
      </c>
      <c r="F3294" s="31" t="str">
        <f>Point_src_summary!U242</f>
        <v>Dehydrators</v>
      </c>
      <c r="G3294" s="180">
        <f>Point_src_summary!V242</f>
        <v>0.4</v>
      </c>
      <c r="H3294" s="181">
        <f>Point_src_summary!W242</f>
        <v>0</v>
      </c>
      <c r="I3294" s="181">
        <f>Point_src_summary!X242</f>
        <v>0.3</v>
      </c>
      <c r="J3294" s="181">
        <f>Point_src_summary!Y242</f>
        <v>0</v>
      </c>
      <c r="K3294" s="182">
        <f>Point_src_summary!Z242</f>
        <v>1.6932499999999999</v>
      </c>
      <c r="M3294" s="30"/>
      <c r="N3294" s="30"/>
    </row>
    <row r="3295" spans="1:14">
      <c r="A3295" s="31" t="s">
        <v>132</v>
      </c>
      <c r="B3295" s="31" t="str">
        <f>Point_src_summary!B243</f>
        <v>Non-tribal</v>
      </c>
      <c r="C3295" s="31">
        <f>Point_src_summary!C243</f>
        <v>38</v>
      </c>
      <c r="D3295" s="31" t="str">
        <f>Point_src_summary!D243</f>
        <v>38053</v>
      </c>
      <c r="E3295" s="32" t="str">
        <f>Point_src_summary!N243</f>
        <v>30600801</v>
      </c>
      <c r="F3295" s="31" t="str">
        <f>Point_src_summary!U243</f>
        <v>Point Source Fugitives</v>
      </c>
      <c r="G3295" s="180">
        <f>Point_src_summary!V243</f>
        <v>0</v>
      </c>
      <c r="H3295" s="181">
        <f>Point_src_summary!W243</f>
        <v>121.4</v>
      </c>
      <c r="I3295" s="181">
        <f>Point_src_summary!X243</f>
        <v>0</v>
      </c>
      <c r="J3295" s="181">
        <f>Point_src_summary!Y243</f>
        <v>0</v>
      </c>
      <c r="K3295" s="182">
        <f>Point_src_summary!Z243</f>
        <v>0</v>
      </c>
      <c r="M3295" s="30"/>
      <c r="N3295" s="30"/>
    </row>
    <row r="3296" spans="1:14">
      <c r="A3296" s="31" t="s">
        <v>132</v>
      </c>
      <c r="B3296" s="31" t="str">
        <f>Point_src_summary!B244</f>
        <v>Non-tribal</v>
      </c>
      <c r="C3296" s="31">
        <f>Point_src_summary!C244</f>
        <v>38</v>
      </c>
      <c r="D3296" s="31" t="str">
        <f>Point_src_summary!D244</f>
        <v>38053</v>
      </c>
      <c r="E3296" s="32" t="str">
        <f>Point_src_summary!N244</f>
        <v>20200253</v>
      </c>
      <c r="F3296" s="31" t="str">
        <f>Point_src_summary!U244</f>
        <v>Point Source Compressor Engines</v>
      </c>
      <c r="G3296" s="180">
        <f>Point_src_summary!V244</f>
        <v>20.8</v>
      </c>
      <c r="H3296" s="181">
        <f>Point_src_summary!W244</f>
        <v>1.2</v>
      </c>
      <c r="I3296" s="181">
        <f>Point_src_summary!X244</f>
        <v>6.6</v>
      </c>
      <c r="J3296" s="181">
        <f>Point_src_summary!Y244</f>
        <v>0</v>
      </c>
      <c r="K3296" s="182">
        <f>Point_src_summary!Z244</f>
        <v>0</v>
      </c>
      <c r="M3296" s="30"/>
      <c r="N3296" s="30"/>
    </row>
    <row r="3297" spans="1:14">
      <c r="A3297" s="31" t="s">
        <v>132</v>
      </c>
      <c r="B3297" s="31" t="str">
        <f>Point_src_summary!B245</f>
        <v>Non-tribal</v>
      </c>
      <c r="C3297" s="31">
        <f>Point_src_summary!C245</f>
        <v>38</v>
      </c>
      <c r="D3297" s="31" t="str">
        <f>Point_src_summary!D245</f>
        <v>38053</v>
      </c>
      <c r="E3297" s="32" t="str">
        <f>Point_src_summary!N245</f>
        <v>20200253</v>
      </c>
      <c r="F3297" s="31" t="str">
        <f>Point_src_summary!U245</f>
        <v>Point Source Compressor Engines</v>
      </c>
      <c r="G3297" s="180">
        <f>Point_src_summary!V245</f>
        <v>18</v>
      </c>
      <c r="H3297" s="181">
        <f>Point_src_summary!W245</f>
        <v>1.2</v>
      </c>
      <c r="I3297" s="181">
        <f>Point_src_summary!X245</f>
        <v>6.8</v>
      </c>
      <c r="J3297" s="181">
        <f>Point_src_summary!Y245</f>
        <v>0</v>
      </c>
      <c r="K3297" s="182">
        <f>Point_src_summary!Z245</f>
        <v>0</v>
      </c>
      <c r="M3297" s="30"/>
      <c r="N3297" s="30"/>
    </row>
    <row r="3298" spans="1:14">
      <c r="A3298" s="31" t="s">
        <v>132</v>
      </c>
      <c r="B3298" s="31" t="str">
        <f>Point_src_summary!B246</f>
        <v>Non-tribal</v>
      </c>
      <c r="C3298" s="31">
        <f>Point_src_summary!C246</f>
        <v>38</v>
      </c>
      <c r="D3298" s="31" t="str">
        <f>Point_src_summary!D246</f>
        <v>38053</v>
      </c>
      <c r="E3298" s="32" t="str">
        <f>Point_src_summary!N246</f>
        <v>20200253</v>
      </c>
      <c r="F3298" s="31" t="str">
        <f>Point_src_summary!U246</f>
        <v>Point Source Compressor Engines</v>
      </c>
      <c r="G3298" s="180">
        <f>Point_src_summary!V246</f>
        <v>1.5</v>
      </c>
      <c r="H3298" s="181">
        <f>Point_src_summary!W246</f>
        <v>1.2</v>
      </c>
      <c r="I3298" s="181">
        <f>Point_src_summary!X246</f>
        <v>2</v>
      </c>
      <c r="J3298" s="181">
        <f>Point_src_summary!Y246</f>
        <v>0</v>
      </c>
      <c r="K3298" s="182">
        <f>Point_src_summary!Z246</f>
        <v>0</v>
      </c>
      <c r="M3298" s="30"/>
      <c r="N3298" s="30"/>
    </row>
    <row r="3299" spans="1:14">
      <c r="A3299" s="31" t="s">
        <v>132</v>
      </c>
      <c r="B3299" s="31" t="str">
        <f>Point_src_summary!B247</f>
        <v>Non-tribal</v>
      </c>
      <c r="C3299" s="31">
        <f>Point_src_summary!C247</f>
        <v>38</v>
      </c>
      <c r="D3299" s="31" t="str">
        <f>Point_src_summary!D247</f>
        <v>38053</v>
      </c>
      <c r="E3299" s="32" t="str">
        <f>Point_src_summary!N247</f>
        <v>20200253</v>
      </c>
      <c r="F3299" s="31" t="str">
        <f>Point_src_summary!U247</f>
        <v>Point Source Compressor Engines</v>
      </c>
      <c r="G3299" s="180">
        <f>Point_src_summary!V247</f>
        <v>0.4</v>
      </c>
      <c r="H3299" s="181">
        <f>Point_src_summary!W247</f>
        <v>1.1000000000000001</v>
      </c>
      <c r="I3299" s="181">
        <f>Point_src_summary!X247</f>
        <v>0.4</v>
      </c>
      <c r="J3299" s="181">
        <f>Point_src_summary!Y247</f>
        <v>0</v>
      </c>
      <c r="K3299" s="182">
        <f>Point_src_summary!Z247</f>
        <v>0</v>
      </c>
      <c r="M3299" s="30"/>
      <c r="N3299" s="30"/>
    </row>
    <row r="3300" spans="1:14">
      <c r="A3300" s="31" t="s">
        <v>132</v>
      </c>
      <c r="B3300" s="31" t="str">
        <f>Point_src_summary!B248</f>
        <v>Non-tribal</v>
      </c>
      <c r="C3300" s="31">
        <f>Point_src_summary!C248</f>
        <v>38</v>
      </c>
      <c r="D3300" s="31" t="str">
        <f>Point_src_summary!D248</f>
        <v>38053</v>
      </c>
      <c r="E3300" s="32" t="str">
        <f>Point_src_summary!N248</f>
        <v>20200253</v>
      </c>
      <c r="F3300" s="31" t="str">
        <f>Point_src_summary!U248</f>
        <v>Point Source Compressor Engines</v>
      </c>
      <c r="G3300" s="180">
        <f>Point_src_summary!V248</f>
        <v>24.9</v>
      </c>
      <c r="H3300" s="181">
        <f>Point_src_summary!W248</f>
        <v>2</v>
      </c>
      <c r="I3300" s="181">
        <f>Point_src_summary!X248</f>
        <v>22.1</v>
      </c>
      <c r="J3300" s="181">
        <f>Point_src_summary!Y248</f>
        <v>0</v>
      </c>
      <c r="K3300" s="182">
        <f>Point_src_summary!Z248</f>
        <v>0</v>
      </c>
      <c r="M3300" s="30"/>
      <c r="N3300" s="30"/>
    </row>
    <row r="3301" spans="1:14">
      <c r="A3301" s="31" t="s">
        <v>132</v>
      </c>
      <c r="B3301" s="31" t="str">
        <f>Point_src_summary!B249</f>
        <v>Non-tribal</v>
      </c>
      <c r="C3301" s="31">
        <f>Point_src_summary!C249</f>
        <v>38</v>
      </c>
      <c r="D3301" s="31" t="str">
        <f>Point_src_summary!D249</f>
        <v>38053</v>
      </c>
      <c r="E3301" s="32" t="str">
        <f>Point_src_summary!N249</f>
        <v>31000205</v>
      </c>
      <c r="F3301" s="31" t="str">
        <f>Point_src_summary!U249</f>
        <v>Point Source Flares</v>
      </c>
      <c r="G3301" s="180">
        <f>Point_src_summary!V249</f>
        <v>0</v>
      </c>
      <c r="H3301" s="181">
        <f>Point_src_summary!W249</f>
        <v>0</v>
      </c>
      <c r="I3301" s="181">
        <f>Point_src_summary!X249</f>
        <v>0</v>
      </c>
      <c r="J3301" s="181">
        <f>Point_src_summary!Y249</f>
        <v>73.900000000000006</v>
      </c>
      <c r="K3301" s="182">
        <f>Point_src_summary!Z249</f>
        <v>0</v>
      </c>
      <c r="M3301" s="30"/>
      <c r="N3301" s="30"/>
    </row>
    <row r="3302" spans="1:14">
      <c r="A3302" s="31" t="s">
        <v>132</v>
      </c>
      <c r="B3302" s="31" t="str">
        <f>Point_src_summary!B250</f>
        <v>Non-tribal</v>
      </c>
      <c r="C3302" s="31">
        <f>Point_src_summary!C250</f>
        <v>38</v>
      </c>
      <c r="D3302" s="31" t="str">
        <f>Point_src_summary!D250</f>
        <v>38053</v>
      </c>
      <c r="E3302" s="32" t="str">
        <f>Point_src_summary!N250</f>
        <v>20200202</v>
      </c>
      <c r="F3302" s="31" t="str">
        <f>Point_src_summary!U250</f>
        <v>Point Source Compressor Engines</v>
      </c>
      <c r="G3302" s="180">
        <f>Point_src_summary!V250</f>
        <v>0.9</v>
      </c>
      <c r="H3302" s="181">
        <f>Point_src_summary!W250</f>
        <v>0.5</v>
      </c>
      <c r="I3302" s="181">
        <f>Point_src_summary!X250</f>
        <v>0.9</v>
      </c>
      <c r="J3302" s="181">
        <f>Point_src_summary!Y250</f>
        <v>0</v>
      </c>
      <c r="K3302" s="182">
        <f>Point_src_summary!Z250</f>
        <v>0</v>
      </c>
      <c r="M3302" s="30"/>
      <c r="N3302" s="30"/>
    </row>
    <row r="3303" spans="1:14">
      <c r="A3303" s="31" t="s">
        <v>132</v>
      </c>
      <c r="B3303" s="31" t="str">
        <f>Point_src_summary!B251</f>
        <v>Non-tribal</v>
      </c>
      <c r="C3303" s="31">
        <f>Point_src_summary!C251</f>
        <v>38</v>
      </c>
      <c r="D3303" s="31" t="str">
        <f>Point_src_summary!D251</f>
        <v>38053</v>
      </c>
      <c r="E3303" s="32" t="str">
        <f>Point_src_summary!N251</f>
        <v>20200202</v>
      </c>
      <c r="F3303" s="31" t="str">
        <f>Point_src_summary!U251</f>
        <v>Point Source Compressor Engines</v>
      </c>
      <c r="G3303" s="180">
        <f>Point_src_summary!V251</f>
        <v>0.2</v>
      </c>
      <c r="H3303" s="181">
        <f>Point_src_summary!W251</f>
        <v>0.1</v>
      </c>
      <c r="I3303" s="181">
        <f>Point_src_summary!X251</f>
        <v>0.4</v>
      </c>
      <c r="J3303" s="181">
        <f>Point_src_summary!Y251</f>
        <v>0</v>
      </c>
      <c r="K3303" s="182">
        <f>Point_src_summary!Z251</f>
        <v>0</v>
      </c>
      <c r="M3303" s="30"/>
      <c r="N3303" s="30"/>
    </row>
    <row r="3304" spans="1:14">
      <c r="A3304" s="31" t="s">
        <v>132</v>
      </c>
      <c r="B3304" s="31" t="str">
        <f>Point_src_summary!B252</f>
        <v>Non-tribal</v>
      </c>
      <c r="C3304" s="31">
        <f>Point_src_summary!C252</f>
        <v>38</v>
      </c>
      <c r="D3304" s="31" t="str">
        <f>Point_src_summary!D252</f>
        <v>38053</v>
      </c>
      <c r="E3304" s="32" t="str">
        <f>Point_src_summary!N252</f>
        <v>20200202</v>
      </c>
      <c r="F3304" s="31" t="str">
        <f>Point_src_summary!U252</f>
        <v>Point Source Compressor Engines</v>
      </c>
      <c r="G3304" s="180">
        <f>Point_src_summary!V252</f>
        <v>0.9</v>
      </c>
      <c r="H3304" s="181">
        <f>Point_src_summary!W252</f>
        <v>0.4</v>
      </c>
      <c r="I3304" s="181">
        <f>Point_src_summary!X252</f>
        <v>0.5</v>
      </c>
      <c r="J3304" s="181">
        <f>Point_src_summary!Y252</f>
        <v>0</v>
      </c>
      <c r="K3304" s="182">
        <f>Point_src_summary!Z252</f>
        <v>0</v>
      </c>
      <c r="M3304" s="30"/>
      <c r="N3304" s="30"/>
    </row>
    <row r="3305" spans="1:14">
      <c r="A3305" s="31" t="s">
        <v>132</v>
      </c>
      <c r="B3305" s="31" t="str">
        <f>Point_src_summary!B253</f>
        <v>Non-tribal</v>
      </c>
      <c r="C3305" s="31">
        <f>Point_src_summary!C253</f>
        <v>38</v>
      </c>
      <c r="D3305" s="31" t="str">
        <f>Point_src_summary!D253</f>
        <v>38059</v>
      </c>
      <c r="E3305" s="32" t="str">
        <f>Point_src_summary!N253</f>
        <v>20100201</v>
      </c>
      <c r="F3305" s="31" t="str">
        <f>Point_src_summary!U253</f>
        <v>Point Source Compressor Engines</v>
      </c>
      <c r="G3305" s="180">
        <f>Point_src_summary!V253</f>
        <v>79.5</v>
      </c>
      <c r="H3305" s="181">
        <f>Point_src_summary!W253</f>
        <v>10.9</v>
      </c>
      <c r="I3305" s="181">
        <f>Point_src_summary!X253</f>
        <v>80.8</v>
      </c>
      <c r="J3305" s="181">
        <f>Point_src_summary!Y253</f>
        <v>4.4000000000000004</v>
      </c>
      <c r="K3305" s="182">
        <f>Point_src_summary!Z253</f>
        <v>9.6460000000000008</v>
      </c>
      <c r="M3305" s="30"/>
      <c r="N3305" s="30"/>
    </row>
    <row r="3306" spans="1:14">
      <c r="A3306" s="31" t="s">
        <v>132</v>
      </c>
      <c r="B3306" s="31" t="str">
        <f>Point_src_summary!B254</f>
        <v>Non-tribal</v>
      </c>
      <c r="C3306" s="31">
        <f>Point_src_summary!C254</f>
        <v>38</v>
      </c>
      <c r="D3306" s="31" t="str">
        <f>Point_src_summary!D254</f>
        <v>38059</v>
      </c>
      <c r="E3306" s="32" t="str">
        <f>Point_src_summary!N254</f>
        <v>20100202</v>
      </c>
      <c r="F3306" s="31" t="str">
        <f>Point_src_summary!U254</f>
        <v>Point Source Compressor Engines</v>
      </c>
      <c r="G3306" s="180">
        <f>Point_src_summary!V254</f>
        <v>0.1</v>
      </c>
      <c r="H3306" s="181">
        <f>Point_src_summary!W254</f>
        <v>0</v>
      </c>
      <c r="I3306" s="181">
        <f>Point_src_summary!X254</f>
        <v>0.2</v>
      </c>
      <c r="J3306" s="181">
        <f>Point_src_summary!Y254</f>
        <v>0</v>
      </c>
      <c r="K3306" s="182">
        <f>Point_src_summary!Z254</f>
        <v>0</v>
      </c>
      <c r="M3306" s="30"/>
      <c r="N3306" s="30"/>
    </row>
    <row r="3307" spans="1:14">
      <c r="A3307" s="31" t="s">
        <v>132</v>
      </c>
      <c r="B3307" s="31" t="str">
        <f>Point_src_summary!B255</f>
        <v>Non-tribal</v>
      </c>
      <c r="C3307" s="31">
        <f>Point_src_summary!C255</f>
        <v>38</v>
      </c>
      <c r="D3307" s="31" t="str">
        <f>Point_src_summary!D255</f>
        <v>38059</v>
      </c>
      <c r="E3307" s="32" t="str">
        <f>Point_src_summary!N255</f>
        <v>20100201</v>
      </c>
      <c r="F3307" s="31" t="str">
        <f>Point_src_summary!U255</f>
        <v>Point Source Compressor Engines</v>
      </c>
      <c r="G3307" s="180">
        <f>Point_src_summary!V255</f>
        <v>76.3</v>
      </c>
      <c r="H3307" s="181">
        <f>Point_src_summary!W255</f>
        <v>10.1</v>
      </c>
      <c r="I3307" s="181">
        <f>Point_src_summary!X255</f>
        <v>74.400000000000006</v>
      </c>
      <c r="J3307" s="181">
        <f>Point_src_summary!Y255</f>
        <v>4.2</v>
      </c>
      <c r="K3307" s="182">
        <f>Point_src_summary!Z255</f>
        <v>9.282</v>
      </c>
      <c r="M3307" s="30"/>
      <c r="N3307" s="30"/>
    </row>
    <row r="3308" spans="1:14">
      <c r="A3308" s="31" t="s">
        <v>132</v>
      </c>
      <c r="B3308" s="31" t="str">
        <f>Point_src_summary!B256</f>
        <v>Non-tribal</v>
      </c>
      <c r="C3308" s="31">
        <f>Point_src_summary!C256</f>
        <v>38</v>
      </c>
      <c r="D3308" s="31" t="str">
        <f>Point_src_summary!D256</f>
        <v>38059</v>
      </c>
      <c r="E3308" s="32" t="str">
        <f>Point_src_summary!N256</f>
        <v>20100202</v>
      </c>
      <c r="F3308" s="31" t="str">
        <f>Point_src_summary!U256</f>
        <v>Point Source Compressor Engines</v>
      </c>
      <c r="G3308" s="180">
        <f>Point_src_summary!V256</f>
        <v>0.1</v>
      </c>
      <c r="H3308" s="181">
        <f>Point_src_summary!W256</f>
        <v>0</v>
      </c>
      <c r="I3308" s="181">
        <f>Point_src_summary!X256</f>
        <v>0</v>
      </c>
      <c r="J3308" s="181">
        <f>Point_src_summary!Y256</f>
        <v>0</v>
      </c>
      <c r="K3308" s="182">
        <f>Point_src_summary!Z256</f>
        <v>0</v>
      </c>
      <c r="M3308" s="30"/>
      <c r="N3308" s="30"/>
    </row>
    <row r="3309" spans="1:14">
      <c r="A3309" s="31" t="s">
        <v>132</v>
      </c>
      <c r="B3309" s="31" t="str">
        <f>Point_src_summary!B257</f>
        <v>Non-tribal</v>
      </c>
      <c r="C3309" s="31">
        <f>Point_src_summary!C257</f>
        <v>38</v>
      </c>
      <c r="D3309" s="31" t="str">
        <f>Point_src_summary!D257</f>
        <v>38059</v>
      </c>
      <c r="E3309" s="32" t="str">
        <f>Point_src_summary!N257</f>
        <v>20200202</v>
      </c>
      <c r="F3309" s="31" t="str">
        <f>Point_src_summary!U257</f>
        <v>Point Source Compressor Engines</v>
      </c>
      <c r="G3309" s="180">
        <f>Point_src_summary!V257</f>
        <v>6.6</v>
      </c>
      <c r="H3309" s="181">
        <f>Point_src_summary!W257</f>
        <v>5.5</v>
      </c>
      <c r="I3309" s="181">
        <f>Point_src_summary!X257</f>
        <v>5.0999999999999996</v>
      </c>
      <c r="J3309" s="181">
        <f>Point_src_summary!Y257</f>
        <v>0</v>
      </c>
      <c r="K3309" s="182">
        <f>Point_src_summary!Z257</f>
        <v>0.44390200000000002</v>
      </c>
      <c r="M3309" s="30"/>
      <c r="N3309" s="30"/>
    </row>
    <row r="3310" spans="1:14">
      <c r="A3310" s="31" t="s">
        <v>132</v>
      </c>
      <c r="B3310" s="31" t="str">
        <f>Point_src_summary!B258</f>
        <v>Non-tribal</v>
      </c>
      <c r="C3310" s="31">
        <f>Point_src_summary!C258</f>
        <v>38</v>
      </c>
      <c r="D3310" s="31" t="str">
        <f>Point_src_summary!D258</f>
        <v>38059</v>
      </c>
      <c r="E3310" s="32" t="str">
        <f>Point_src_summary!N258</f>
        <v>20200202</v>
      </c>
      <c r="F3310" s="31" t="str">
        <f>Point_src_summary!U258</f>
        <v>Point Source Compressor Engines</v>
      </c>
      <c r="G3310" s="180">
        <f>Point_src_summary!V258</f>
        <v>18.899999999999999</v>
      </c>
      <c r="H3310" s="181">
        <f>Point_src_summary!W258</f>
        <v>14.8</v>
      </c>
      <c r="I3310" s="181">
        <f>Point_src_summary!X258</f>
        <v>18.5</v>
      </c>
      <c r="J3310" s="181">
        <f>Point_src_summary!Y258</f>
        <v>0</v>
      </c>
      <c r="K3310" s="182">
        <f>Point_src_summary!Z258</f>
        <v>1.1097600000000001</v>
      </c>
      <c r="M3310" s="30"/>
      <c r="N3310" s="30"/>
    </row>
    <row r="3311" spans="1:14">
      <c r="A3311" s="31" t="s">
        <v>132</v>
      </c>
      <c r="B3311" s="31" t="str">
        <f>Point_src_summary!B259</f>
        <v>Non-tribal</v>
      </c>
      <c r="C3311" s="31">
        <f>Point_src_summary!C259</f>
        <v>38</v>
      </c>
      <c r="D3311" s="31" t="str">
        <f>Point_src_summary!D259</f>
        <v>38059</v>
      </c>
      <c r="E3311" s="32" t="str">
        <f>Point_src_summary!N259</f>
        <v>10100702</v>
      </c>
      <c r="F3311" s="31" t="str">
        <f>Point_src_summary!U259</f>
        <v>Point Source Heaters</v>
      </c>
      <c r="G3311" s="180">
        <f>Point_src_summary!V259</f>
        <v>0.1</v>
      </c>
      <c r="H3311" s="181">
        <f>Point_src_summary!W259</f>
        <v>0</v>
      </c>
      <c r="I3311" s="181">
        <f>Point_src_summary!X259</f>
        <v>0.1</v>
      </c>
      <c r="J3311" s="181">
        <f>Point_src_summary!Y259</f>
        <v>0</v>
      </c>
      <c r="K3311" s="182">
        <f>Point_src_summary!Z259</f>
        <v>0</v>
      </c>
      <c r="M3311" s="30"/>
      <c r="N3311" s="30"/>
    </row>
    <row r="3312" spans="1:14">
      <c r="A3312" s="31" t="s">
        <v>132</v>
      </c>
      <c r="B3312" s="31" t="str">
        <f>Point_src_summary!B260</f>
        <v>Non-tribal</v>
      </c>
      <c r="C3312" s="31">
        <f>Point_src_summary!C260</f>
        <v>38</v>
      </c>
      <c r="D3312" s="31" t="str">
        <f>Point_src_summary!D260</f>
        <v>38077</v>
      </c>
      <c r="E3312" s="32" t="str">
        <f>Point_src_summary!N260</f>
        <v>20200201</v>
      </c>
      <c r="F3312" s="31" t="str">
        <f>Point_src_summary!U260</f>
        <v>Point Source Compressor Engines</v>
      </c>
      <c r="G3312" s="180">
        <f>Point_src_summary!V260</f>
        <v>94.2</v>
      </c>
      <c r="H3312" s="181">
        <f>Point_src_summary!W260</f>
        <v>2.7</v>
      </c>
      <c r="I3312" s="181">
        <f>Point_src_summary!X260</f>
        <v>5.9</v>
      </c>
      <c r="J3312" s="181">
        <f>Point_src_summary!Y260</f>
        <v>3.1</v>
      </c>
      <c r="K3312" s="182">
        <f>Point_src_summary!Z260</f>
        <v>6</v>
      </c>
      <c r="M3312" s="30"/>
      <c r="N3312" s="30"/>
    </row>
    <row r="3313" spans="1:14">
      <c r="A3313" s="31" t="s">
        <v>132</v>
      </c>
      <c r="B3313" s="31" t="str">
        <f>Point_src_summary!B261</f>
        <v>Non-tribal</v>
      </c>
      <c r="C3313" s="31">
        <f>Point_src_summary!C261</f>
        <v>38</v>
      </c>
      <c r="D3313" s="31" t="str">
        <f>Point_src_summary!D261</f>
        <v>38077</v>
      </c>
      <c r="E3313" s="32" t="str">
        <f>Point_src_summary!N261</f>
        <v>20200201</v>
      </c>
      <c r="F3313" s="31" t="str">
        <f>Point_src_summary!U261</f>
        <v>Point Source Compressor Engines</v>
      </c>
      <c r="G3313" s="180">
        <f>Point_src_summary!V261</f>
        <v>0.1</v>
      </c>
      <c r="H3313" s="181">
        <f>Point_src_summary!W261</f>
        <v>0</v>
      </c>
      <c r="I3313" s="181">
        <f>Point_src_summary!X261</f>
        <v>0.1</v>
      </c>
      <c r="J3313" s="181">
        <f>Point_src_summary!Y261</f>
        <v>0</v>
      </c>
      <c r="K3313" s="182">
        <f>Point_src_summary!Z261</f>
        <v>0</v>
      </c>
      <c r="M3313" s="30"/>
      <c r="N3313" s="30"/>
    </row>
    <row r="3314" spans="1:14">
      <c r="A3314" s="31" t="s">
        <v>132</v>
      </c>
      <c r="B3314" s="31" t="str">
        <f>Point_src_summary!B262</f>
        <v>Non-tribal</v>
      </c>
      <c r="C3314" s="31">
        <f>Point_src_summary!C262</f>
        <v>38</v>
      </c>
      <c r="D3314" s="31" t="str">
        <f>Point_src_summary!D262</f>
        <v>38089</v>
      </c>
      <c r="E3314" s="32" t="str">
        <f>Point_src_summary!N262</f>
        <v>20200202</v>
      </c>
      <c r="F3314" s="31" t="str">
        <f>Point_src_summary!U262</f>
        <v>Point Source Compressor Engines</v>
      </c>
      <c r="G3314" s="180">
        <f>Point_src_summary!V262</f>
        <v>2.14</v>
      </c>
      <c r="H3314" s="181">
        <f>Point_src_summary!W262</f>
        <v>0.54</v>
      </c>
      <c r="I3314" s="181">
        <f>Point_src_summary!X262</f>
        <v>0.46</v>
      </c>
      <c r="J3314" s="181">
        <f>Point_src_summary!Y262</f>
        <v>0</v>
      </c>
      <c r="K3314" s="182">
        <f>Point_src_summary!Z262</f>
        <v>0</v>
      </c>
      <c r="M3314" s="30"/>
      <c r="N3314" s="30"/>
    </row>
    <row r="3315" spans="1:14">
      <c r="A3315" s="31" t="s">
        <v>132</v>
      </c>
      <c r="B3315" s="31" t="str">
        <f>Point_src_summary!B263</f>
        <v>Non-tribal</v>
      </c>
      <c r="C3315" s="31">
        <f>Point_src_summary!C263</f>
        <v>38</v>
      </c>
      <c r="D3315" s="31" t="str">
        <f>Point_src_summary!D263</f>
        <v>38089</v>
      </c>
      <c r="E3315" s="32" t="str">
        <f>Point_src_summary!N263</f>
        <v>20200202</v>
      </c>
      <c r="F3315" s="31" t="str">
        <f>Point_src_summary!U263</f>
        <v>Point Source Compressor Engines</v>
      </c>
      <c r="G3315" s="180">
        <f>Point_src_summary!V263</f>
        <v>0.22</v>
      </c>
      <c r="H3315" s="181">
        <f>Point_src_summary!W263</f>
        <v>0.15</v>
      </c>
      <c r="I3315" s="181">
        <f>Point_src_summary!X263</f>
        <v>0.03</v>
      </c>
      <c r="J3315" s="181">
        <f>Point_src_summary!Y263</f>
        <v>0</v>
      </c>
      <c r="K3315" s="182">
        <f>Point_src_summary!Z263</f>
        <v>0</v>
      </c>
      <c r="M3315" s="30"/>
      <c r="N3315" s="30"/>
    </row>
    <row r="3316" spans="1:14">
      <c r="A3316" s="31" t="s">
        <v>132</v>
      </c>
      <c r="B3316" s="31" t="str">
        <f>Point_src_summary!B264</f>
        <v>Non-tribal</v>
      </c>
      <c r="C3316" s="31">
        <f>Point_src_summary!C264</f>
        <v>38</v>
      </c>
      <c r="D3316" s="31" t="str">
        <f>Point_src_summary!D264</f>
        <v>38089</v>
      </c>
      <c r="E3316" s="32" t="str">
        <f>Point_src_summary!N264</f>
        <v>20200202</v>
      </c>
      <c r="F3316" s="31" t="str">
        <f>Point_src_summary!U264</f>
        <v>Point Source Compressor Engines</v>
      </c>
      <c r="G3316" s="180">
        <f>Point_src_summary!V264</f>
        <v>1.57</v>
      </c>
      <c r="H3316" s="181">
        <f>Point_src_summary!W264</f>
        <v>0.6</v>
      </c>
      <c r="I3316" s="181">
        <f>Point_src_summary!X264</f>
        <v>0.34</v>
      </c>
      <c r="J3316" s="181">
        <f>Point_src_summary!Y264</f>
        <v>0</v>
      </c>
      <c r="K3316" s="182">
        <f>Point_src_summary!Z264</f>
        <v>0</v>
      </c>
      <c r="M3316" s="30"/>
      <c r="N3316" s="30"/>
    </row>
    <row r="3317" spans="1:14">
      <c r="A3317" s="31" t="s">
        <v>132</v>
      </c>
      <c r="B3317" s="31" t="str">
        <f>Point_src_summary!B265</f>
        <v>Non-tribal</v>
      </c>
      <c r="C3317" s="31">
        <f>Point_src_summary!C265</f>
        <v>38</v>
      </c>
      <c r="D3317" s="31" t="str">
        <f>Point_src_summary!D265</f>
        <v>38105</v>
      </c>
      <c r="E3317" s="32" t="str">
        <f>Point_src_summary!N265</f>
        <v>31000414</v>
      </c>
      <c r="F3317" s="31" t="str">
        <f>Point_src_summary!U265</f>
        <v>Point Source Heaters</v>
      </c>
      <c r="G3317" s="180">
        <f>Point_src_summary!V265</f>
        <v>3.5</v>
      </c>
      <c r="H3317" s="181">
        <f>Point_src_summary!W265</f>
        <v>0.1</v>
      </c>
      <c r="I3317" s="181">
        <f>Point_src_summary!X265</f>
        <v>1.3</v>
      </c>
      <c r="J3317" s="181">
        <f>Point_src_summary!Y265</f>
        <v>0</v>
      </c>
      <c r="K3317" s="182">
        <f>Point_src_summary!Z265</f>
        <v>0</v>
      </c>
      <c r="M3317" s="30"/>
      <c r="N3317" s="30"/>
    </row>
    <row r="3318" spans="1:14">
      <c r="A3318" s="31" t="s">
        <v>132</v>
      </c>
      <c r="B3318" s="31" t="str">
        <f>Point_src_summary!B266</f>
        <v>Non-tribal</v>
      </c>
      <c r="C3318" s="31">
        <f>Point_src_summary!C266</f>
        <v>38</v>
      </c>
      <c r="D3318" s="31" t="str">
        <f>Point_src_summary!D266</f>
        <v>38105</v>
      </c>
      <c r="E3318" s="32" t="str">
        <f>Point_src_summary!N266</f>
        <v>31000414</v>
      </c>
      <c r="F3318" s="31" t="str">
        <f>Point_src_summary!U266</f>
        <v>Point Source Heaters</v>
      </c>
      <c r="G3318" s="180">
        <f>Point_src_summary!V266</f>
        <v>1.1000000000000001</v>
      </c>
      <c r="H3318" s="181">
        <f>Point_src_summary!W266</f>
        <v>0</v>
      </c>
      <c r="I3318" s="181">
        <f>Point_src_summary!X266</f>
        <v>0.4</v>
      </c>
      <c r="J3318" s="181">
        <f>Point_src_summary!Y266</f>
        <v>0</v>
      </c>
      <c r="K3318" s="182">
        <f>Point_src_summary!Z266</f>
        <v>0</v>
      </c>
      <c r="M3318" s="30"/>
      <c r="N3318" s="30"/>
    </row>
    <row r="3319" spans="1:14">
      <c r="A3319" s="31" t="s">
        <v>132</v>
      </c>
      <c r="B3319" s="31" t="str">
        <f>Point_src_summary!B267</f>
        <v>Non-tribal</v>
      </c>
      <c r="C3319" s="31">
        <f>Point_src_summary!C267</f>
        <v>38</v>
      </c>
      <c r="D3319" s="31" t="str">
        <f>Point_src_summary!D267</f>
        <v>38105</v>
      </c>
      <c r="E3319" s="32" t="str">
        <f>Point_src_summary!N267</f>
        <v>31000414</v>
      </c>
      <c r="F3319" s="31" t="str">
        <f>Point_src_summary!U267</f>
        <v>Point Source Heaters</v>
      </c>
      <c r="G3319" s="180">
        <f>Point_src_summary!V267</f>
        <v>2.1</v>
      </c>
      <c r="H3319" s="181">
        <f>Point_src_summary!W267</f>
        <v>0.1</v>
      </c>
      <c r="I3319" s="181">
        <f>Point_src_summary!X267</f>
        <v>0.8</v>
      </c>
      <c r="J3319" s="181">
        <f>Point_src_summary!Y267</f>
        <v>0</v>
      </c>
      <c r="K3319" s="182">
        <f>Point_src_summary!Z267</f>
        <v>0</v>
      </c>
      <c r="M3319" s="30"/>
      <c r="N3319" s="30"/>
    </row>
    <row r="3320" spans="1:14">
      <c r="A3320" s="31" t="s">
        <v>132</v>
      </c>
      <c r="B3320" s="31" t="str">
        <f>Point_src_summary!B268</f>
        <v>Non-tribal</v>
      </c>
      <c r="C3320" s="31">
        <f>Point_src_summary!C268</f>
        <v>38</v>
      </c>
      <c r="D3320" s="31" t="str">
        <f>Point_src_summary!D268</f>
        <v>38105</v>
      </c>
      <c r="E3320" s="32" t="str">
        <f>Point_src_summary!N268</f>
        <v>31000414</v>
      </c>
      <c r="F3320" s="31" t="str">
        <f>Point_src_summary!U268</f>
        <v>Point Source Heaters</v>
      </c>
      <c r="G3320" s="180">
        <f>Point_src_summary!V268</f>
        <v>5.3</v>
      </c>
      <c r="H3320" s="181">
        <f>Point_src_summary!W268</f>
        <v>0.3</v>
      </c>
      <c r="I3320" s="181">
        <f>Point_src_summary!X268</f>
        <v>2.7</v>
      </c>
      <c r="J3320" s="181">
        <f>Point_src_summary!Y268</f>
        <v>0</v>
      </c>
      <c r="K3320" s="182">
        <f>Point_src_summary!Z268</f>
        <v>0</v>
      </c>
      <c r="M3320" s="30"/>
      <c r="N3320" s="30"/>
    </row>
    <row r="3321" spans="1:14">
      <c r="A3321" s="31" t="s">
        <v>132</v>
      </c>
      <c r="B3321" s="31" t="str">
        <f>Point_src_summary!B269</f>
        <v>Non-tribal</v>
      </c>
      <c r="C3321" s="31">
        <f>Point_src_summary!C269</f>
        <v>38</v>
      </c>
      <c r="D3321" s="31" t="str">
        <f>Point_src_summary!D269</f>
        <v>38105</v>
      </c>
      <c r="E3321" s="32" t="str">
        <f>Point_src_summary!N269</f>
        <v>31000414</v>
      </c>
      <c r="F3321" s="31" t="str">
        <f>Point_src_summary!U269</f>
        <v>Point Source Heaters</v>
      </c>
      <c r="G3321" s="180">
        <f>Point_src_summary!V269</f>
        <v>2.7</v>
      </c>
      <c r="H3321" s="181">
        <f>Point_src_summary!W269</f>
        <v>0.3</v>
      </c>
      <c r="I3321" s="181">
        <f>Point_src_summary!X269</f>
        <v>1.5</v>
      </c>
      <c r="J3321" s="181">
        <f>Point_src_summary!Y269</f>
        <v>0</v>
      </c>
      <c r="K3321" s="182">
        <f>Point_src_summary!Z269</f>
        <v>0</v>
      </c>
      <c r="M3321" s="30"/>
      <c r="N3321" s="30"/>
    </row>
    <row r="3322" spans="1:14">
      <c r="A3322" s="31" t="s">
        <v>132</v>
      </c>
      <c r="B3322" s="31" t="str">
        <f>Point_src_summary!B270</f>
        <v>Non-tribal</v>
      </c>
      <c r="C3322" s="31">
        <f>Point_src_summary!C270</f>
        <v>38</v>
      </c>
      <c r="D3322" s="31" t="str">
        <f>Point_src_summary!D270</f>
        <v>38105</v>
      </c>
      <c r="E3322" s="32" t="str">
        <f>Point_src_summary!N270</f>
        <v>20200202</v>
      </c>
      <c r="F3322" s="31" t="str">
        <f>Point_src_summary!U270</f>
        <v>Point Source Compressor Engines</v>
      </c>
      <c r="G3322" s="180">
        <f>Point_src_summary!V270</f>
        <v>84.7</v>
      </c>
      <c r="H3322" s="181">
        <f>Point_src_summary!W270</f>
        <v>0.32</v>
      </c>
      <c r="I3322" s="181">
        <f>Point_src_summary!X270</f>
        <v>6.1</v>
      </c>
      <c r="J3322" s="181">
        <f>Point_src_summary!Y270</f>
        <v>0</v>
      </c>
      <c r="K3322" s="182">
        <f>Point_src_summary!Z270</f>
        <v>1.274</v>
      </c>
      <c r="M3322" s="30"/>
      <c r="N3322" s="30"/>
    </row>
    <row r="3323" spans="1:14">
      <c r="A3323" s="31" t="s">
        <v>132</v>
      </c>
      <c r="B3323" s="31" t="str">
        <f>Point_src_summary!B271</f>
        <v>Non-tribal</v>
      </c>
      <c r="C3323" s="31">
        <f>Point_src_summary!C271</f>
        <v>38</v>
      </c>
      <c r="D3323" s="31" t="str">
        <f>Point_src_summary!D271</f>
        <v>38105</v>
      </c>
      <c r="E3323" s="32" t="str">
        <f>Point_src_summary!N271</f>
        <v>20200202</v>
      </c>
      <c r="F3323" s="31" t="str">
        <f>Point_src_summary!U271</f>
        <v>Point Source Compressor Engines</v>
      </c>
      <c r="G3323" s="180">
        <f>Point_src_summary!V271</f>
        <v>167.2</v>
      </c>
      <c r="H3323" s="181">
        <f>Point_src_summary!W271</f>
        <v>0.54</v>
      </c>
      <c r="I3323" s="181">
        <f>Point_src_summary!X271</f>
        <v>13.4</v>
      </c>
      <c r="J3323" s="181">
        <f>Point_src_summary!Y271</f>
        <v>0</v>
      </c>
      <c r="K3323" s="182">
        <f>Point_src_summary!Z271</f>
        <v>2.73</v>
      </c>
      <c r="M3323" s="30"/>
      <c r="N3323" s="30"/>
    </row>
    <row r="3324" spans="1:14">
      <c r="A3324" s="31" t="s">
        <v>132</v>
      </c>
      <c r="B3324" s="31" t="str">
        <f>Point_src_summary!B272</f>
        <v>Non-tribal</v>
      </c>
      <c r="C3324" s="31">
        <f>Point_src_summary!C272</f>
        <v>38</v>
      </c>
      <c r="D3324" s="31" t="str">
        <f>Point_src_summary!D272</f>
        <v>38105</v>
      </c>
      <c r="E3324" s="32" t="str">
        <f>Point_src_summary!N272</f>
        <v>20200202</v>
      </c>
      <c r="F3324" s="31" t="str">
        <f>Point_src_summary!U272</f>
        <v>Point Source Compressor Engines</v>
      </c>
      <c r="G3324" s="180">
        <f>Point_src_summary!V272</f>
        <v>197.5</v>
      </c>
      <c r="H3324" s="181">
        <f>Point_src_summary!W272</f>
        <v>0.65400000000000003</v>
      </c>
      <c r="I3324" s="181">
        <f>Point_src_summary!X272</f>
        <v>25.2</v>
      </c>
      <c r="J3324" s="181">
        <f>Point_src_summary!Y272</f>
        <v>0</v>
      </c>
      <c r="K3324" s="182">
        <f>Point_src_summary!Z272</f>
        <v>2.73</v>
      </c>
      <c r="M3324" s="30"/>
      <c r="N3324" s="30"/>
    </row>
    <row r="3325" spans="1:14">
      <c r="A3325" s="31" t="s">
        <v>132</v>
      </c>
      <c r="B3325" s="31" t="str">
        <f>Point_src_summary!B273</f>
        <v>Non-tribal</v>
      </c>
      <c r="C3325" s="31">
        <f>Point_src_summary!C273</f>
        <v>38</v>
      </c>
      <c r="D3325" s="31" t="str">
        <f>Point_src_summary!D273</f>
        <v>38105</v>
      </c>
      <c r="E3325" s="32" t="str">
        <f>Point_src_summary!N273</f>
        <v>20200202</v>
      </c>
      <c r="F3325" s="31" t="str">
        <f>Point_src_summary!U273</f>
        <v>Point Source Compressor Engines</v>
      </c>
      <c r="G3325" s="180">
        <f>Point_src_summary!V273</f>
        <v>14</v>
      </c>
      <c r="H3325" s="181">
        <f>Point_src_summary!W273</f>
        <v>0.74</v>
      </c>
      <c r="I3325" s="181">
        <f>Point_src_summary!X273</f>
        <v>32.799999999999997</v>
      </c>
      <c r="J3325" s="181">
        <f>Point_src_summary!Y273</f>
        <v>0</v>
      </c>
      <c r="K3325" s="182">
        <f>Point_src_summary!Z273</f>
        <v>3.2759999999999998</v>
      </c>
      <c r="M3325" s="30"/>
      <c r="N3325" s="30"/>
    </row>
    <row r="3326" spans="1:14">
      <c r="A3326" s="31" t="s">
        <v>132</v>
      </c>
      <c r="B3326" s="31" t="str">
        <f>Point_src_summary!B274</f>
        <v>Non-tribal</v>
      </c>
      <c r="C3326" s="31">
        <f>Point_src_summary!C274</f>
        <v>38</v>
      </c>
      <c r="D3326" s="31" t="str">
        <f>Point_src_summary!D274</f>
        <v>38105</v>
      </c>
      <c r="E3326" s="32" t="str">
        <f>Point_src_summary!N274</f>
        <v>20200202</v>
      </c>
      <c r="F3326" s="31" t="str">
        <f>Point_src_summary!U274</f>
        <v>Point Source Compressor Engines</v>
      </c>
      <c r="G3326" s="180">
        <f>Point_src_summary!V274</f>
        <v>230</v>
      </c>
      <c r="H3326" s="181">
        <f>Point_src_summary!W274</f>
        <v>0.71</v>
      </c>
      <c r="I3326" s="181">
        <f>Point_src_summary!X274</f>
        <v>27.3</v>
      </c>
      <c r="J3326" s="181">
        <f>Point_src_summary!Y274</f>
        <v>0</v>
      </c>
      <c r="K3326" s="182">
        <f>Point_src_summary!Z274</f>
        <v>3.0939999999999999</v>
      </c>
      <c r="M3326" s="30"/>
      <c r="N3326" s="30"/>
    </row>
    <row r="3327" spans="1:14">
      <c r="A3327" s="31" t="s">
        <v>132</v>
      </c>
      <c r="B3327" s="31" t="str">
        <f>Point_src_summary!B275</f>
        <v>Non-tribal</v>
      </c>
      <c r="C3327" s="31">
        <f>Point_src_summary!C275</f>
        <v>38</v>
      </c>
      <c r="D3327" s="31" t="str">
        <f>Point_src_summary!D275</f>
        <v>38105</v>
      </c>
      <c r="E3327" s="32" t="str">
        <f>Point_src_summary!N275</f>
        <v>20200202</v>
      </c>
      <c r="F3327" s="31" t="str">
        <f>Point_src_summary!U275</f>
        <v>Point Source Compressor Engines</v>
      </c>
      <c r="G3327" s="180">
        <f>Point_src_summary!V275</f>
        <v>14.1</v>
      </c>
      <c r="H3327" s="181">
        <f>Point_src_summary!W275</f>
        <v>0.46</v>
      </c>
      <c r="I3327" s="181">
        <f>Point_src_summary!X275</f>
        <v>15.6</v>
      </c>
      <c r="J3327" s="181">
        <f>Point_src_summary!Y275</f>
        <v>0</v>
      </c>
      <c r="K3327" s="182">
        <f>Point_src_summary!Z275</f>
        <v>2.1840000000000002</v>
      </c>
      <c r="M3327" s="30"/>
      <c r="N3327" s="30"/>
    </row>
    <row r="3328" spans="1:14">
      <c r="A3328" s="31" t="s">
        <v>132</v>
      </c>
      <c r="B3328" s="31" t="str">
        <f>Point_src_summary!B276</f>
        <v>Non-tribal</v>
      </c>
      <c r="C3328" s="31">
        <f>Point_src_summary!C276</f>
        <v>38</v>
      </c>
      <c r="D3328" s="31" t="str">
        <f>Point_src_summary!D276</f>
        <v>38105</v>
      </c>
      <c r="E3328" s="32" t="str">
        <f>Point_src_summary!N276</f>
        <v>20200202</v>
      </c>
      <c r="F3328" s="31" t="str">
        <f>Point_src_summary!U276</f>
        <v>Point Source Compressor Engines</v>
      </c>
      <c r="G3328" s="180">
        <f>Point_src_summary!V276</f>
        <v>154.9</v>
      </c>
      <c r="H3328" s="181">
        <f>Point_src_summary!W276</f>
        <v>0.68</v>
      </c>
      <c r="I3328" s="181">
        <f>Point_src_summary!X276</f>
        <v>15.2</v>
      </c>
      <c r="J3328" s="181">
        <f>Point_src_summary!Y276</f>
        <v>0</v>
      </c>
      <c r="K3328" s="182">
        <f>Point_src_summary!Z276</f>
        <v>2.9119999999999999</v>
      </c>
      <c r="M3328" s="30"/>
      <c r="N3328" s="30"/>
    </row>
    <row r="3329" spans="1:14">
      <c r="A3329" s="31" t="s">
        <v>132</v>
      </c>
      <c r="B3329" s="31" t="str">
        <f>Point_src_summary!B277</f>
        <v>Non-tribal</v>
      </c>
      <c r="C3329" s="31">
        <f>Point_src_summary!C277</f>
        <v>38</v>
      </c>
      <c r="D3329" s="31" t="str">
        <f>Point_src_summary!D277</f>
        <v>38105</v>
      </c>
      <c r="E3329" s="32" t="str">
        <f>Point_src_summary!N277</f>
        <v>20200202</v>
      </c>
      <c r="F3329" s="31" t="str">
        <f>Point_src_summary!U277</f>
        <v>Point Source Compressor Engines</v>
      </c>
      <c r="G3329" s="180">
        <f>Point_src_summary!V277</f>
        <v>5.4</v>
      </c>
      <c r="H3329" s="181">
        <f>Point_src_summary!W277</f>
        <v>0.8</v>
      </c>
      <c r="I3329" s="181">
        <f>Point_src_summary!X277</f>
        <v>3.3</v>
      </c>
      <c r="J3329" s="181">
        <f>Point_src_summary!Y277</f>
        <v>0</v>
      </c>
      <c r="K3329" s="182">
        <f>Point_src_summary!Z277</f>
        <v>0</v>
      </c>
      <c r="M3329" s="30"/>
      <c r="N3329" s="30"/>
    </row>
    <row r="3330" spans="1:14">
      <c r="A3330" s="31" t="s">
        <v>132</v>
      </c>
      <c r="B3330" s="31" t="str">
        <f>Point_src_summary!B278</f>
        <v>Non-tribal</v>
      </c>
      <c r="C3330" s="31">
        <f>Point_src_summary!C278</f>
        <v>38</v>
      </c>
      <c r="D3330" s="31" t="str">
        <f>Point_src_summary!D278</f>
        <v>38105</v>
      </c>
      <c r="E3330" s="32" t="str">
        <f>Point_src_summary!N278</f>
        <v>20200202</v>
      </c>
      <c r="F3330" s="31" t="str">
        <f>Point_src_summary!U278</f>
        <v>Point Source Compressor Engines</v>
      </c>
      <c r="G3330" s="180">
        <f>Point_src_summary!V278</f>
        <v>7.1</v>
      </c>
      <c r="H3330" s="181">
        <f>Point_src_summary!W278</f>
        <v>1</v>
      </c>
      <c r="I3330" s="181">
        <f>Point_src_summary!X278</f>
        <v>2.1</v>
      </c>
      <c r="J3330" s="181">
        <f>Point_src_summary!Y278</f>
        <v>0</v>
      </c>
      <c r="K3330" s="182">
        <f>Point_src_summary!Z278</f>
        <v>0</v>
      </c>
      <c r="M3330" s="30"/>
      <c r="N3330" s="30"/>
    </row>
    <row r="3331" spans="1:14">
      <c r="A3331" s="31" t="s">
        <v>132</v>
      </c>
      <c r="B3331" s="31" t="str">
        <f>Point_src_summary!B279</f>
        <v>Non-tribal</v>
      </c>
      <c r="C3331" s="31">
        <f>Point_src_summary!C279</f>
        <v>38</v>
      </c>
      <c r="D3331" s="31" t="str">
        <f>Point_src_summary!D279</f>
        <v>38105</v>
      </c>
      <c r="E3331" s="32" t="str">
        <f>Point_src_summary!N279</f>
        <v>20200202</v>
      </c>
      <c r="F3331" s="31" t="str">
        <f>Point_src_summary!U279</f>
        <v>Point Source Compressor Engines</v>
      </c>
      <c r="G3331" s="180">
        <f>Point_src_summary!V279</f>
        <v>5.5</v>
      </c>
      <c r="H3331" s="181">
        <f>Point_src_summary!W279</f>
        <v>0.8</v>
      </c>
      <c r="I3331" s="181">
        <f>Point_src_summary!X279</f>
        <v>1.4</v>
      </c>
      <c r="J3331" s="181">
        <f>Point_src_summary!Y279</f>
        <v>0</v>
      </c>
      <c r="K3331" s="182">
        <f>Point_src_summary!Z279</f>
        <v>0</v>
      </c>
      <c r="M3331" s="30"/>
      <c r="N3331" s="30"/>
    </row>
    <row r="3332" spans="1:14">
      <c r="A3332" s="31" t="s">
        <v>132</v>
      </c>
      <c r="B3332" s="31" t="str">
        <f>Point_src_summary!B280</f>
        <v>Non-tribal</v>
      </c>
      <c r="C3332" s="31">
        <f>Point_src_summary!C280</f>
        <v>38</v>
      </c>
      <c r="D3332" s="31" t="str">
        <f>Point_src_summary!D280</f>
        <v>38105</v>
      </c>
      <c r="E3332" s="32" t="str">
        <f>Point_src_summary!N280</f>
        <v>40400307</v>
      </c>
      <c r="F3332" s="31" t="str">
        <f>Point_src_summary!U280</f>
        <v>Point Source Tank Losses</v>
      </c>
      <c r="G3332" s="180">
        <f>Point_src_summary!V280</f>
        <v>0</v>
      </c>
      <c r="H3332" s="181">
        <f>Point_src_summary!W280</f>
        <v>2.5</v>
      </c>
      <c r="I3332" s="181">
        <f>Point_src_summary!X280</f>
        <v>0</v>
      </c>
      <c r="J3332" s="181">
        <f>Point_src_summary!Y280</f>
        <v>0</v>
      </c>
      <c r="K3332" s="182">
        <f>Point_src_summary!Z280</f>
        <v>0</v>
      </c>
      <c r="M3332" s="30"/>
      <c r="N3332" s="30"/>
    </row>
    <row r="3333" spans="1:14">
      <c r="A3333" s="31" t="s">
        <v>132</v>
      </c>
      <c r="B3333" s="31" t="str">
        <f>Point_src_summary!B281</f>
        <v>Non-tribal</v>
      </c>
      <c r="C3333" s="31">
        <f>Point_src_summary!C281</f>
        <v>38</v>
      </c>
      <c r="D3333" s="31" t="str">
        <f>Point_src_summary!D281</f>
        <v>38105</v>
      </c>
      <c r="E3333" s="32" t="str">
        <f>Point_src_summary!N281</f>
        <v>40400307</v>
      </c>
      <c r="F3333" s="31" t="str">
        <f>Point_src_summary!U281</f>
        <v>Point Source Tank Losses</v>
      </c>
      <c r="G3333" s="180">
        <f>Point_src_summary!V281</f>
        <v>0</v>
      </c>
      <c r="H3333" s="181">
        <f>Point_src_summary!W281</f>
        <v>2.5</v>
      </c>
      <c r="I3333" s="181">
        <f>Point_src_summary!X281</f>
        <v>0</v>
      </c>
      <c r="J3333" s="181">
        <f>Point_src_summary!Y281</f>
        <v>0</v>
      </c>
      <c r="K3333" s="182">
        <f>Point_src_summary!Z281</f>
        <v>0</v>
      </c>
      <c r="M3333" s="30"/>
      <c r="N3333" s="30"/>
    </row>
    <row r="3334" spans="1:14">
      <c r="A3334" s="31" t="s">
        <v>132</v>
      </c>
      <c r="B3334" s="31" t="str">
        <f>Point_src_summary!B282</f>
        <v>Non-tribal</v>
      </c>
      <c r="C3334" s="31">
        <f>Point_src_summary!C282</f>
        <v>38</v>
      </c>
      <c r="D3334" s="31" t="str">
        <f>Point_src_summary!D282</f>
        <v>38105</v>
      </c>
      <c r="E3334" s="32" t="str">
        <f>Point_src_summary!N282</f>
        <v>31000414</v>
      </c>
      <c r="F3334" s="31" t="str">
        <f>Point_src_summary!U282</f>
        <v>Point Source Heaters</v>
      </c>
      <c r="G3334" s="180">
        <f>Point_src_summary!V282</f>
        <v>2.8</v>
      </c>
      <c r="H3334" s="181">
        <f>Point_src_summary!W282</f>
        <v>0.3</v>
      </c>
      <c r="I3334" s="181">
        <f>Point_src_summary!X282</f>
        <v>2.8</v>
      </c>
      <c r="J3334" s="181">
        <f>Point_src_summary!Y282</f>
        <v>0</v>
      </c>
      <c r="K3334" s="182">
        <f>Point_src_summary!Z282</f>
        <v>1.04</v>
      </c>
      <c r="M3334" s="30"/>
      <c r="N3334" s="30"/>
    </row>
    <row r="3335" spans="1:14">
      <c r="A3335" s="31" t="s">
        <v>132</v>
      </c>
      <c r="B3335" s="31" t="str">
        <f>Point_src_summary!B283</f>
        <v>Non-tribal</v>
      </c>
      <c r="C3335" s="31">
        <f>Point_src_summary!C283</f>
        <v>38</v>
      </c>
      <c r="D3335" s="31" t="str">
        <f>Point_src_summary!D283</f>
        <v>38105</v>
      </c>
      <c r="E3335" s="32" t="str">
        <f>Point_src_summary!N283</f>
        <v>31000414</v>
      </c>
      <c r="F3335" s="31" t="str">
        <f>Point_src_summary!U283</f>
        <v>Point Source Heaters</v>
      </c>
      <c r="G3335" s="180">
        <f>Point_src_summary!V283</f>
        <v>22.7</v>
      </c>
      <c r="H3335" s="181">
        <f>Point_src_summary!W283</f>
        <v>2.2000000000000002</v>
      </c>
      <c r="I3335" s="181">
        <f>Point_src_summary!X283</f>
        <v>22.7</v>
      </c>
      <c r="J3335" s="181">
        <f>Point_src_summary!Y283</f>
        <v>0</v>
      </c>
      <c r="K3335" s="182">
        <f>Point_src_summary!Z283</f>
        <v>8.06</v>
      </c>
      <c r="M3335" s="30"/>
      <c r="N3335" s="30"/>
    </row>
    <row r="3336" spans="1:14">
      <c r="A3336" s="31" t="s">
        <v>132</v>
      </c>
      <c r="B3336" s="31" t="str">
        <f>Point_src_summary!B284</f>
        <v>Non-tribal</v>
      </c>
      <c r="C3336" s="31">
        <f>Point_src_summary!C284</f>
        <v>38</v>
      </c>
      <c r="D3336" s="31" t="str">
        <f>Point_src_summary!D284</f>
        <v>38105</v>
      </c>
      <c r="E3336" s="32" t="str">
        <f>Point_src_summary!N284</f>
        <v>31000414</v>
      </c>
      <c r="F3336" s="31" t="str">
        <f>Point_src_summary!U284</f>
        <v>Point Source Heaters</v>
      </c>
      <c r="G3336" s="180">
        <f>Point_src_summary!V284</f>
        <v>22.1</v>
      </c>
      <c r="H3336" s="181">
        <f>Point_src_summary!W284</f>
        <v>2.2000000000000002</v>
      </c>
      <c r="I3336" s="181">
        <f>Point_src_summary!X284</f>
        <v>22.1</v>
      </c>
      <c r="J3336" s="181">
        <f>Point_src_summary!Y284</f>
        <v>0</v>
      </c>
      <c r="K3336" s="182">
        <f>Point_src_summary!Z284</f>
        <v>7.8</v>
      </c>
      <c r="M3336" s="30"/>
      <c r="N3336" s="30"/>
    </row>
    <row r="3337" spans="1:14">
      <c r="A3337" s="31" t="s">
        <v>132</v>
      </c>
      <c r="B3337" s="31" t="str">
        <f>Point_src_summary!B285</f>
        <v>Non-tribal</v>
      </c>
      <c r="C3337" s="31">
        <f>Point_src_summary!C285</f>
        <v>38</v>
      </c>
      <c r="D3337" s="31" t="str">
        <f>Point_src_summary!D285</f>
        <v>38105</v>
      </c>
      <c r="E3337" s="32" t="str">
        <f>Point_src_summary!N285</f>
        <v>31000414</v>
      </c>
      <c r="F3337" s="31" t="str">
        <f>Point_src_summary!U285</f>
        <v>Point Source Heaters</v>
      </c>
      <c r="G3337" s="180">
        <f>Point_src_summary!V285</f>
        <v>2.8</v>
      </c>
      <c r="H3337" s="181">
        <f>Point_src_summary!W285</f>
        <v>0.1</v>
      </c>
      <c r="I3337" s="181">
        <f>Point_src_summary!X285</f>
        <v>0.8</v>
      </c>
      <c r="J3337" s="181">
        <f>Point_src_summary!Y285</f>
        <v>0</v>
      </c>
      <c r="K3337" s="182">
        <f>Point_src_summary!Z285</f>
        <v>0</v>
      </c>
      <c r="M3337" s="30"/>
      <c r="N3337" s="30"/>
    </row>
    <row r="3338" spans="1:14">
      <c r="A3338" s="31" t="s">
        <v>132</v>
      </c>
      <c r="B3338" s="31" t="str">
        <f>Point_src_summary!B286</f>
        <v>Non-tribal</v>
      </c>
      <c r="C3338" s="31">
        <f>Point_src_summary!C286</f>
        <v>38</v>
      </c>
      <c r="D3338" s="31" t="str">
        <f>Point_src_summary!D286</f>
        <v>38105</v>
      </c>
      <c r="E3338" s="32" t="str">
        <f>Point_src_summary!N286</f>
        <v>31000205</v>
      </c>
      <c r="F3338" s="31" t="str">
        <f>Point_src_summary!U286</f>
        <v>Point Source Flares</v>
      </c>
      <c r="G3338" s="180">
        <f>Point_src_summary!V286</f>
        <v>0</v>
      </c>
      <c r="H3338" s="181">
        <f>Point_src_summary!W286</f>
        <v>0</v>
      </c>
      <c r="I3338" s="181">
        <f>Point_src_summary!X286</f>
        <v>0</v>
      </c>
      <c r="J3338" s="181">
        <f>Point_src_summary!Y286</f>
        <v>54.2</v>
      </c>
      <c r="K3338" s="182">
        <f>Point_src_summary!Z286</f>
        <v>0</v>
      </c>
      <c r="M3338" s="30"/>
      <c r="N3338" s="30"/>
    </row>
    <row r="3339" spans="1:14">
      <c r="A3339" s="31" t="s">
        <v>132</v>
      </c>
      <c r="B3339" s="31" t="str">
        <f>Point_src_summary!B287</f>
        <v>Non-tribal</v>
      </c>
      <c r="C3339" s="31">
        <f>Point_src_summary!C287</f>
        <v>38</v>
      </c>
      <c r="D3339" s="31" t="str">
        <f>Point_src_summary!D287</f>
        <v>38105</v>
      </c>
      <c r="E3339" s="32" t="str">
        <f>Point_src_summary!N287</f>
        <v>31000208</v>
      </c>
      <c r="F3339" s="31" t="str">
        <f>Point_src_summary!U287</f>
        <v>Other Not Classified</v>
      </c>
      <c r="G3339" s="180">
        <f>Point_src_summary!V287</f>
        <v>0</v>
      </c>
      <c r="H3339" s="181">
        <f>Point_src_summary!W287</f>
        <v>0</v>
      </c>
      <c r="I3339" s="181">
        <f>Point_src_summary!X287</f>
        <v>0</v>
      </c>
      <c r="J3339" s="181">
        <f>Point_src_summary!Y287</f>
        <v>514.79999999999995</v>
      </c>
      <c r="K3339" s="182">
        <f>Point_src_summary!Z287</f>
        <v>0</v>
      </c>
      <c r="M3339" s="30"/>
      <c r="N3339" s="30"/>
    </row>
    <row r="3340" spans="1:14">
      <c r="A3340" s="31" t="s">
        <v>132</v>
      </c>
      <c r="B3340" s="31" t="str">
        <f>Point_src_summary!B288</f>
        <v>Non-tribal</v>
      </c>
      <c r="C3340" s="31">
        <f>Point_src_summary!C288</f>
        <v>46</v>
      </c>
      <c r="D3340" s="31" t="str">
        <f>Point_src_summary!D288</f>
        <v>46019</v>
      </c>
      <c r="E3340" s="32" t="str">
        <f>Point_src_summary!N288</f>
        <v>10200603</v>
      </c>
      <c r="F3340" s="31" t="str">
        <f>Point_src_summary!U288</f>
        <v>Point Source Heaters</v>
      </c>
      <c r="G3340" s="180">
        <f>Point_src_summary!V288</f>
        <v>45</v>
      </c>
      <c r="H3340" s="181">
        <f>Point_src_summary!W288</f>
        <v>1.3</v>
      </c>
      <c r="I3340" s="181">
        <f>Point_src_summary!X288</f>
        <v>29</v>
      </c>
      <c r="J3340" s="181">
        <f>Point_src_summary!Y288</f>
        <v>0</v>
      </c>
      <c r="K3340" s="182">
        <f>Point_src_summary!Z288</f>
        <v>0.26</v>
      </c>
      <c r="M3340" s="30"/>
      <c r="N3340" s="30"/>
    </row>
    <row r="3341" spans="1:14">
      <c r="A3341" s="31" t="s">
        <v>132</v>
      </c>
      <c r="B3341" s="31" t="str">
        <f>Point_src_summary!B289</f>
        <v>Non-tribal</v>
      </c>
      <c r="C3341" s="31">
        <f>Point_src_summary!C289</f>
        <v>46</v>
      </c>
      <c r="D3341" s="31" t="str">
        <f>Point_src_summary!D289</f>
        <v>46019</v>
      </c>
      <c r="E3341" s="32" t="str">
        <f>Point_src_summary!N289</f>
        <v>10200603</v>
      </c>
      <c r="F3341" s="31" t="str">
        <f>Point_src_summary!U289</f>
        <v>Point Source Heaters</v>
      </c>
      <c r="G3341" s="180">
        <f>Point_src_summary!V289</f>
        <v>140.69999999999999</v>
      </c>
      <c r="H3341" s="181">
        <f>Point_src_summary!W289</f>
        <v>2.7</v>
      </c>
      <c r="I3341" s="181">
        <f>Point_src_summary!X289</f>
        <v>34.6</v>
      </c>
      <c r="J3341" s="181">
        <f>Point_src_summary!Y289</f>
        <v>0</v>
      </c>
      <c r="K3341" s="182">
        <f>Point_src_summary!Z289</f>
        <v>0.26</v>
      </c>
      <c r="M3341" s="30"/>
      <c r="N3341" s="30"/>
    </row>
    <row r="3342" spans="1:14">
      <c r="A3342" s="31" t="s">
        <v>132</v>
      </c>
      <c r="B3342" s="31" t="str">
        <f>Point_src_summary!B290</f>
        <v>Non-tribal</v>
      </c>
      <c r="C3342" s="31">
        <f>Point_src_summary!C290</f>
        <v>46</v>
      </c>
      <c r="D3342" s="31" t="str">
        <f>Point_src_summary!D290</f>
        <v>46019</v>
      </c>
      <c r="E3342" s="32" t="str">
        <f>Point_src_summary!N290</f>
        <v>10200603</v>
      </c>
      <c r="F3342" s="31" t="str">
        <f>Point_src_summary!U290</f>
        <v>Point Source Heaters</v>
      </c>
      <c r="G3342" s="180">
        <f>Point_src_summary!V290</f>
        <v>81.3</v>
      </c>
      <c r="H3342" s="181">
        <f>Point_src_summary!W290</f>
        <v>1.6</v>
      </c>
      <c r="I3342" s="181">
        <f>Point_src_summary!X290</f>
        <v>30.1</v>
      </c>
      <c r="J3342" s="181">
        <f>Point_src_summary!Y290</f>
        <v>0</v>
      </c>
      <c r="K3342" s="182">
        <f>Point_src_summary!Z290</f>
        <v>0.26</v>
      </c>
      <c r="M3342" s="30"/>
      <c r="N3342" s="30"/>
    </row>
    <row r="3343" spans="1:14">
      <c r="A3343" s="31" t="s">
        <v>132</v>
      </c>
      <c r="B3343" s="31" t="str">
        <f>Point_src_summary!B291</f>
        <v>Non-tribal</v>
      </c>
      <c r="C3343" s="31">
        <f>Point_src_summary!C291</f>
        <v>46</v>
      </c>
      <c r="D3343" s="31" t="str">
        <f>Point_src_summary!D291</f>
        <v>46019</v>
      </c>
      <c r="E3343" s="32" t="str">
        <f>Point_src_summary!N291</f>
        <v>10200603</v>
      </c>
      <c r="F3343" s="31" t="str">
        <f>Point_src_summary!U291</f>
        <v>Point Source Heaters</v>
      </c>
      <c r="G3343" s="180">
        <f>Point_src_summary!V291</f>
        <v>12.4</v>
      </c>
      <c r="H3343" s="181">
        <f>Point_src_summary!W291</f>
        <v>0.2</v>
      </c>
      <c r="I3343" s="181">
        <f>Point_src_summary!X291</f>
        <v>5.0999999999999996</v>
      </c>
      <c r="J3343" s="181">
        <f>Point_src_summary!Y291</f>
        <v>0</v>
      </c>
      <c r="K3343" s="182">
        <f>Point_src_summary!Z291</f>
        <v>0</v>
      </c>
      <c r="M3343" s="30"/>
      <c r="N3343" s="30"/>
    </row>
    <row r="3344" spans="1:14">
      <c r="A3344" s="31" t="s">
        <v>132</v>
      </c>
      <c r="B3344" s="31" t="str">
        <f>Point_src_summary!B292</f>
        <v>Non-tribal</v>
      </c>
      <c r="C3344" s="31">
        <f>Point_src_summary!C292</f>
        <v>46</v>
      </c>
      <c r="D3344" s="31" t="str">
        <f>Point_src_summary!D292</f>
        <v>46019</v>
      </c>
      <c r="E3344" s="32" t="str">
        <f>Point_src_summary!N292</f>
        <v>10200603</v>
      </c>
      <c r="F3344" s="31" t="str">
        <f>Point_src_summary!U292</f>
        <v>Point Source Heaters</v>
      </c>
      <c r="G3344" s="180">
        <f>Point_src_summary!V292</f>
        <v>4</v>
      </c>
      <c r="H3344" s="181">
        <f>Point_src_summary!W292</f>
        <v>0.1</v>
      </c>
      <c r="I3344" s="181">
        <f>Point_src_summary!X292</f>
        <v>1.2</v>
      </c>
      <c r="J3344" s="181">
        <f>Point_src_summary!Y292</f>
        <v>0</v>
      </c>
      <c r="K3344" s="182">
        <f>Point_src_summary!Z292</f>
        <v>0</v>
      </c>
      <c r="M3344" s="30"/>
      <c r="N3344" s="30"/>
    </row>
    <row r="3345" spans="1:14">
      <c r="A3345" s="31" t="s">
        <v>132</v>
      </c>
      <c r="B3345" s="31" t="str">
        <f>Point_src_summary!B293</f>
        <v>Non-tribal</v>
      </c>
      <c r="C3345" s="31">
        <f>Point_src_summary!C293</f>
        <v>46</v>
      </c>
      <c r="D3345" s="31" t="str">
        <f>Point_src_summary!D293</f>
        <v>46019</v>
      </c>
      <c r="E3345" s="32" t="str">
        <f>Point_src_summary!N293</f>
        <v>20200202</v>
      </c>
      <c r="F3345" s="31" t="str">
        <f>Point_src_summary!U293</f>
        <v>Point Source Compressor Engines</v>
      </c>
      <c r="G3345" s="180">
        <f>Point_src_summary!V293</f>
        <v>6.8</v>
      </c>
      <c r="H3345" s="181">
        <f>Point_src_summary!W293</f>
        <v>0.1</v>
      </c>
      <c r="I3345" s="181">
        <f>Point_src_summary!X293</f>
        <v>11.4</v>
      </c>
      <c r="J3345" s="181">
        <f>Point_src_summary!Y293</f>
        <v>0</v>
      </c>
      <c r="K3345" s="182">
        <f>Point_src_summary!Z293</f>
        <v>0</v>
      </c>
      <c r="M3345" s="30"/>
      <c r="N3345" s="30"/>
    </row>
    <row r="3346" spans="1:14">
      <c r="A3346" s="31" t="s">
        <v>132</v>
      </c>
      <c r="B3346" s="31" t="str">
        <f>Point_src_summary!B294</f>
        <v>Non-tribal</v>
      </c>
      <c r="C3346" s="31">
        <f>Point_src_summary!C294</f>
        <v>46</v>
      </c>
      <c r="D3346" s="31" t="str">
        <f>Point_src_summary!D294</f>
        <v>46045</v>
      </c>
      <c r="E3346" s="32" t="str">
        <f>Point_src_summary!N294</f>
        <v>20200201</v>
      </c>
      <c r="F3346" s="31" t="str">
        <f>Point_src_summary!U294</f>
        <v>Point Source Compressor Engines</v>
      </c>
      <c r="G3346" s="180">
        <f>Point_src_summary!V294</f>
        <v>76.3</v>
      </c>
      <c r="H3346" s="181">
        <f>Point_src_summary!W294</f>
        <v>1.8</v>
      </c>
      <c r="I3346" s="181">
        <f>Point_src_summary!X294</f>
        <v>13.1</v>
      </c>
      <c r="J3346" s="181">
        <f>Point_src_summary!Y294</f>
        <v>0.6</v>
      </c>
      <c r="K3346" s="182">
        <f>Point_src_summary!Z294</f>
        <v>36.200000000000003</v>
      </c>
      <c r="M3346" s="30"/>
      <c r="N3346" s="30"/>
    </row>
    <row r="3347" spans="1:14">
      <c r="A3347" s="31" t="s">
        <v>132</v>
      </c>
      <c r="B3347" s="31" t="str">
        <f>Point_src_summary!B295</f>
        <v>Non-tribal</v>
      </c>
      <c r="C3347" s="31">
        <f>Point_src_summary!C295</f>
        <v>46</v>
      </c>
      <c r="D3347" s="31" t="str">
        <f>Point_src_summary!D295</f>
        <v>46045</v>
      </c>
      <c r="E3347" s="32" t="str">
        <f>Point_src_summary!N295</f>
        <v>10200603</v>
      </c>
      <c r="F3347" s="31" t="str">
        <f>Point_src_summary!U295</f>
        <v>Point Source Heaters</v>
      </c>
      <c r="G3347" s="180">
        <f>Point_src_summary!V295</f>
        <v>0.1</v>
      </c>
      <c r="H3347" s="181">
        <f>Point_src_summary!W295</f>
        <v>0</v>
      </c>
      <c r="I3347" s="181">
        <f>Point_src_summary!X295</f>
        <v>0.1</v>
      </c>
      <c r="J3347" s="181">
        <f>Point_src_summary!Y295</f>
        <v>0</v>
      </c>
      <c r="K3347" s="182">
        <f>Point_src_summary!Z295</f>
        <v>0</v>
      </c>
      <c r="M3347" s="30"/>
      <c r="N3347" s="30"/>
    </row>
    <row r="3348" spans="1:14">
      <c r="A3348" s="31" t="s">
        <v>132</v>
      </c>
      <c r="B3348" s="31" t="str">
        <f>Point_src_summary!B296</f>
        <v>Non-tribal</v>
      </c>
      <c r="C3348" s="31">
        <f>Point_src_summary!C296</f>
        <v>46</v>
      </c>
      <c r="D3348" s="31" t="str">
        <f>Point_src_summary!D296</f>
        <v>46045</v>
      </c>
      <c r="E3348" s="32" t="str">
        <f>Point_src_summary!N296</f>
        <v>20100202</v>
      </c>
      <c r="F3348" s="31" t="str">
        <f>Point_src_summary!U296</f>
        <v>Point Source Compressor Engines</v>
      </c>
      <c r="G3348" s="180">
        <f>Point_src_summary!V296</f>
        <v>0.1</v>
      </c>
      <c r="H3348" s="181">
        <f>Point_src_summary!W296</f>
        <v>0</v>
      </c>
      <c r="I3348" s="181">
        <f>Point_src_summary!X296</f>
        <v>0.2</v>
      </c>
      <c r="J3348" s="181">
        <f>Point_src_summary!Y296</f>
        <v>0</v>
      </c>
      <c r="K3348" s="182">
        <f>Point_src_summary!Z296</f>
        <v>0</v>
      </c>
      <c r="M3348" s="30"/>
      <c r="N3348" s="30"/>
    </row>
    <row r="3349" spans="1:14">
      <c r="A3349" s="31" t="s">
        <v>132</v>
      </c>
      <c r="B3349" s="31" t="str">
        <f>Point_src_summary!B297</f>
        <v>Tribal</v>
      </c>
      <c r="C3349" s="31">
        <f>Point_src_summary!C297</f>
        <v>30</v>
      </c>
      <c r="D3349" s="31" t="str">
        <f>Point_src_summary!D297</f>
        <v>30085</v>
      </c>
      <c r="E3349" s="32" t="str">
        <f>Point_src_summary!N297</f>
        <v>NULL</v>
      </c>
      <c r="F3349" s="31" t="str">
        <f>Point_src_summary!U297</f>
        <v>Point Source Compressor Engines</v>
      </c>
      <c r="G3349" s="180">
        <f>Point_src_summary!V297</f>
        <v>32.630000000000003</v>
      </c>
      <c r="H3349" s="181">
        <f>Point_src_summary!W297</f>
        <v>0.26</v>
      </c>
      <c r="I3349" s="181">
        <f>Point_src_summary!X297</f>
        <v>0</v>
      </c>
      <c r="J3349" s="181">
        <f>Point_src_summary!Y297</f>
        <v>8.4000000000000005E-2</v>
      </c>
      <c r="K3349" s="182">
        <f>Point_src_summary!Z297</f>
        <v>1.68</v>
      </c>
      <c r="M3349" s="30"/>
      <c r="N3349" s="30"/>
    </row>
    <row r="3350" spans="1:14">
      <c r="A3350" s="31" t="s">
        <v>132</v>
      </c>
      <c r="B3350" s="31" t="str">
        <f>Point_src_summary!B298</f>
        <v>Tribal</v>
      </c>
      <c r="C3350" s="31">
        <f>Point_src_summary!C298</f>
        <v>38</v>
      </c>
      <c r="D3350" s="31" t="str">
        <f>Point_src_summary!D298</f>
        <v>38025</v>
      </c>
      <c r="E3350" s="32" t="str">
        <f>Point_src_summary!N298</f>
        <v>NULL</v>
      </c>
      <c r="F3350" s="31" t="str">
        <f>Point_src_summary!U298</f>
        <v>Point Source Compressor Engines</v>
      </c>
      <c r="G3350" s="180">
        <f>Point_src_summary!V298</f>
        <v>132.1</v>
      </c>
      <c r="H3350" s="181">
        <f>Point_src_summary!W298</f>
        <v>78.2</v>
      </c>
      <c r="I3350" s="181">
        <f>Point_src_summary!X298</f>
        <v>184.2</v>
      </c>
      <c r="J3350" s="181">
        <f>Point_src_summary!Y298</f>
        <v>3</v>
      </c>
      <c r="K3350" s="182">
        <f>Point_src_summary!Z298</f>
        <v>6</v>
      </c>
      <c r="M3350" s="30"/>
      <c r="N3350" s="30"/>
    </row>
    <row r="3351" spans="1:14">
      <c r="A3351" s="31" t="s">
        <v>132</v>
      </c>
      <c r="B3351" s="31" t="str">
        <f>Point_src_summary!B299</f>
        <v>Tribal</v>
      </c>
      <c r="C3351" s="31">
        <f>Point_src_summary!C299</f>
        <v>38</v>
      </c>
      <c r="D3351" s="31" t="str">
        <f>Point_src_summary!D299</f>
        <v>38025</v>
      </c>
      <c r="E3351" s="32" t="str">
        <f>Point_src_summary!N299</f>
        <v>NULL</v>
      </c>
      <c r="F3351" s="31" t="str">
        <f>Point_src_summary!U299</f>
        <v>Point Source Compressor Engines</v>
      </c>
      <c r="G3351" s="180">
        <f>Point_src_summary!V299</f>
        <v>10.14</v>
      </c>
      <c r="H3351" s="181">
        <f>Point_src_summary!W299</f>
        <v>5.2</v>
      </c>
      <c r="I3351" s="181">
        <f>Point_src_summary!X299</f>
        <v>7.42</v>
      </c>
      <c r="J3351" s="181">
        <f>Point_src_summary!Y299</f>
        <v>0.01</v>
      </c>
      <c r="K3351" s="182">
        <f>Point_src_summary!Z299</f>
        <v>0.18</v>
      </c>
      <c r="M3351" s="30"/>
      <c r="N3351" s="30"/>
    </row>
    <row r="3352" spans="1:14">
      <c r="A3352" s="31" t="s">
        <v>132</v>
      </c>
      <c r="B3352" s="31" t="str">
        <f>Point_src_summary!B300</f>
        <v>Tribal</v>
      </c>
      <c r="C3352" s="31">
        <f>Point_src_summary!C300</f>
        <v>38</v>
      </c>
      <c r="D3352" s="31" t="str">
        <f>Point_src_summary!D300</f>
        <v>38025</v>
      </c>
      <c r="E3352" s="32" t="str">
        <f>Point_src_summary!N300</f>
        <v>NULL</v>
      </c>
      <c r="F3352" s="31" t="str">
        <f>Point_src_summary!U300</f>
        <v>Point Source Compressor Engines</v>
      </c>
      <c r="G3352" s="180">
        <f>Point_src_summary!V300</f>
        <v>103.73</v>
      </c>
      <c r="H3352" s="181">
        <f>Point_src_summary!W300</f>
        <v>14.35</v>
      </c>
      <c r="I3352" s="181">
        <f>Point_src_summary!X300</f>
        <v>8.58</v>
      </c>
      <c r="J3352" s="181">
        <f>Point_src_summary!Y300</f>
        <v>0.01</v>
      </c>
      <c r="K3352" s="182">
        <f>Point_src_summary!Z300</f>
        <v>0.18</v>
      </c>
      <c r="M3352" s="30"/>
      <c r="N3352" s="30"/>
    </row>
    <row r="3353" spans="1:14">
      <c r="A3353" s="31" t="s">
        <v>132</v>
      </c>
      <c r="B3353" s="31" t="str">
        <f>Point_src_summary!B301</f>
        <v>Tribal</v>
      </c>
      <c r="C3353" s="31">
        <f>Point_src_summary!C301</f>
        <v>38</v>
      </c>
      <c r="D3353" s="31" t="str">
        <f>Point_src_summary!D301</f>
        <v>38053</v>
      </c>
      <c r="E3353" s="32" t="str">
        <f>Point_src_summary!N301</f>
        <v>NULL</v>
      </c>
      <c r="F3353" s="31" t="str">
        <f>Point_src_summary!U301</f>
        <v>Point Source Compressor Engines</v>
      </c>
      <c r="G3353" s="180">
        <f>Point_src_summary!V301</f>
        <v>31.98</v>
      </c>
      <c r="H3353" s="181">
        <f>Point_src_summary!W301</f>
        <v>65.58</v>
      </c>
      <c r="I3353" s="181">
        <f>Point_src_summary!X301</f>
        <v>21.19</v>
      </c>
      <c r="J3353" s="181">
        <f>Point_src_summary!Y301</f>
        <v>0.03</v>
      </c>
      <c r="K3353" s="182">
        <f>Point_src_summary!Z301</f>
        <v>0.49</v>
      </c>
      <c r="M3353" s="30"/>
      <c r="N3353" s="30"/>
    </row>
    <row r="3354" spans="1:14">
      <c r="A3354" s="31" t="s">
        <v>132</v>
      </c>
      <c r="B3354" s="31" t="str">
        <f>Point_src_summary!B302</f>
        <v>Tribal</v>
      </c>
      <c r="C3354" s="31">
        <f>Point_src_summary!C302</f>
        <v>38</v>
      </c>
      <c r="D3354" s="31" t="str">
        <f>Point_src_summary!D302</f>
        <v>38053</v>
      </c>
      <c r="E3354" s="32" t="str">
        <f>Point_src_summary!N302</f>
        <v>NULL</v>
      </c>
      <c r="F3354" s="31" t="str">
        <f>Point_src_summary!U302</f>
        <v>Point Source Compressor Engines</v>
      </c>
      <c r="G3354" s="180">
        <f>Point_src_summary!V302</f>
        <v>66.599999999999994</v>
      </c>
      <c r="H3354" s="181">
        <f>Point_src_summary!W302</f>
        <v>126.2</v>
      </c>
      <c r="I3354" s="181">
        <f>Point_src_summary!X302</f>
        <v>0</v>
      </c>
      <c r="J3354" s="181">
        <f>Point_src_summary!Y302</f>
        <v>2</v>
      </c>
      <c r="K3354" s="182">
        <f>Point_src_summary!Z302</f>
        <v>1.5</v>
      </c>
      <c r="M3354" s="30"/>
      <c r="N3354" s="30"/>
    </row>
    <row r="3355" spans="1:14">
      <c r="A3355" s="31" t="s">
        <v>132</v>
      </c>
      <c r="B3355" s="31" t="str">
        <f>Point_src_summary!B303</f>
        <v>Tribal</v>
      </c>
      <c r="C3355" s="31">
        <f>Point_src_summary!C303</f>
        <v>38</v>
      </c>
      <c r="D3355" s="31" t="str">
        <f>Point_src_summary!D303</f>
        <v>38053</v>
      </c>
      <c r="E3355" s="32" t="str">
        <f>Point_src_summary!N303</f>
        <v>NULL</v>
      </c>
      <c r="F3355" s="31" t="str">
        <f>Point_src_summary!U303</f>
        <v>Point Source Compressor Engines</v>
      </c>
      <c r="G3355" s="180">
        <f>Point_src_summary!V303</f>
        <v>0</v>
      </c>
      <c r="H3355" s="181">
        <f>Point_src_summary!W303</f>
        <v>0</v>
      </c>
      <c r="I3355" s="181">
        <f>Point_src_summary!X303</f>
        <v>0</v>
      </c>
      <c r="J3355" s="181">
        <f>Point_src_summary!Y303</f>
        <v>0</v>
      </c>
      <c r="K3355" s="182">
        <f>Point_src_summary!Z303</f>
        <v>0</v>
      </c>
      <c r="M3355" s="30"/>
      <c r="N3355" s="30"/>
    </row>
    <row r="3356" spans="1:14">
      <c r="A3356" s="31" t="s">
        <v>132</v>
      </c>
      <c r="B3356" s="31" t="str">
        <f>Point_src_summary!B304</f>
        <v>Tribal</v>
      </c>
      <c r="C3356" s="31">
        <f>Point_src_summary!C304</f>
        <v>38</v>
      </c>
      <c r="D3356" s="31" t="str">
        <f>Point_src_summary!D304</f>
        <v>38053</v>
      </c>
      <c r="E3356" s="32" t="str">
        <f>Point_src_summary!N304</f>
        <v>NULL</v>
      </c>
      <c r="F3356" s="31" t="str">
        <f>Point_src_summary!U304</f>
        <v>Point Source Compressor Engines</v>
      </c>
      <c r="G3356" s="180">
        <f>Point_src_summary!V304</f>
        <v>181</v>
      </c>
      <c r="H3356" s="181">
        <f>Point_src_summary!W304</f>
        <v>196</v>
      </c>
      <c r="I3356" s="181">
        <f>Point_src_summary!X304</f>
        <v>0</v>
      </c>
      <c r="J3356" s="181">
        <f>Point_src_summary!Y304</f>
        <v>0.1</v>
      </c>
      <c r="K3356" s="182">
        <f>Point_src_summary!Z304</f>
        <v>1.3</v>
      </c>
      <c r="M3356" s="30"/>
      <c r="N3356" s="30"/>
    </row>
    <row r="3357" spans="1:14">
      <c r="A3357" s="31" t="s">
        <v>132</v>
      </c>
      <c r="B3357" s="31" t="str">
        <f>Point_src_summary!B305</f>
        <v>Tribal</v>
      </c>
      <c r="C3357" s="31">
        <f>Point_src_summary!C305</f>
        <v>38</v>
      </c>
      <c r="D3357" s="31" t="str">
        <f>Point_src_summary!D305</f>
        <v>38053</v>
      </c>
      <c r="E3357" s="32" t="str">
        <f>Point_src_summary!N305</f>
        <v>NULL</v>
      </c>
      <c r="F3357" s="31" t="str">
        <f>Point_src_summary!U305</f>
        <v>Point Source Compressor Engines</v>
      </c>
      <c r="G3357" s="180">
        <f>Point_src_summary!V305</f>
        <v>6.05</v>
      </c>
      <c r="H3357" s="181">
        <f>Point_src_summary!W305</f>
        <v>5.57</v>
      </c>
      <c r="I3357" s="181">
        <f>Point_src_summary!X305</f>
        <v>9.66</v>
      </c>
      <c r="J3357" s="181">
        <f>Point_src_summary!Y305</f>
        <v>0.03</v>
      </c>
      <c r="K3357" s="182">
        <f>Point_src_summary!Z305</f>
        <v>0.5</v>
      </c>
      <c r="M3357" s="30"/>
      <c r="N3357" s="30"/>
    </row>
    <row r="3358" spans="1:14">
      <c r="A3358" s="31" t="s">
        <v>132</v>
      </c>
      <c r="B3358" s="31" t="str">
        <f>Point_src_summary!B306</f>
        <v>Tribal</v>
      </c>
      <c r="C3358" s="31">
        <f>Point_src_summary!C306</f>
        <v>38</v>
      </c>
      <c r="D3358" s="31" t="str">
        <f>Point_src_summary!D306</f>
        <v>38053</v>
      </c>
      <c r="E3358" s="32" t="str">
        <f>Point_src_summary!N306</f>
        <v>NULL</v>
      </c>
      <c r="F3358" s="31" t="str">
        <f>Point_src_summary!U306</f>
        <v>Point Source Compressor Engines</v>
      </c>
      <c r="G3358" s="180">
        <f>Point_src_summary!V306</f>
        <v>53.6</v>
      </c>
      <c r="H3358" s="181">
        <f>Point_src_summary!W306</f>
        <v>116.1</v>
      </c>
      <c r="I3358" s="181">
        <f>Point_src_summary!X306</f>
        <v>0</v>
      </c>
      <c r="J3358" s="181">
        <f>Point_src_summary!Y306</f>
        <v>0.1</v>
      </c>
      <c r="K3358" s="182">
        <f>Point_src_summary!Z306</f>
        <v>1.1000000000000001</v>
      </c>
      <c r="M3358" s="30"/>
      <c r="N3358" s="30"/>
    </row>
    <row r="3359" spans="1:14">
      <c r="A3359" s="31" t="s">
        <v>132</v>
      </c>
      <c r="B3359" s="31" t="str">
        <f>Point_src_summary!B307</f>
        <v>Tribal</v>
      </c>
      <c r="C3359" s="31">
        <f>Point_src_summary!C307</f>
        <v>38</v>
      </c>
      <c r="D3359" s="31" t="str">
        <f>Point_src_summary!D307</f>
        <v>38061</v>
      </c>
      <c r="E3359" s="32" t="str">
        <f>Point_src_summary!N307</f>
        <v>NULL</v>
      </c>
      <c r="F3359" s="31" t="str">
        <f>Point_src_summary!U307</f>
        <v>Point Source Compressor Engines</v>
      </c>
      <c r="G3359" s="180">
        <f>Point_src_summary!V307</f>
        <v>1.45</v>
      </c>
      <c r="H3359" s="181">
        <f>Point_src_summary!W307</f>
        <v>1.51</v>
      </c>
      <c r="I3359" s="181">
        <f>Point_src_summary!X307</f>
        <v>1.79</v>
      </c>
      <c r="J3359" s="181">
        <f>Point_src_summary!Y307</f>
        <v>0.01</v>
      </c>
      <c r="K3359" s="182">
        <f>Point_src_summary!Z307</f>
        <v>7.0000000000000007E-2</v>
      </c>
      <c r="M3359" s="30"/>
      <c r="N3359" s="30"/>
    </row>
    <row r="3360" spans="1:14">
      <c r="A3360" s="31" t="s">
        <v>132</v>
      </c>
      <c r="B3360" s="31" t="str">
        <f>Point_src_summary!B308</f>
        <v>Tribal</v>
      </c>
      <c r="C3360" s="31">
        <f>Point_src_summary!C308</f>
        <v>38</v>
      </c>
      <c r="D3360" s="31" t="str">
        <f>Point_src_summary!D308</f>
        <v>38061</v>
      </c>
      <c r="E3360" s="32" t="str">
        <f>Point_src_summary!N308</f>
        <v>NULL</v>
      </c>
      <c r="F3360" s="31" t="str">
        <f>Point_src_summary!U308</f>
        <v>Point Source Compressor Engines</v>
      </c>
      <c r="G3360" s="180">
        <f>Point_src_summary!V308</f>
        <v>0</v>
      </c>
      <c r="H3360" s="181">
        <f>Point_src_summary!W308</f>
        <v>24.94</v>
      </c>
      <c r="I3360" s="181">
        <f>Point_src_summary!X308</f>
        <v>0</v>
      </c>
      <c r="J3360" s="181">
        <f>Point_src_summary!Y308</f>
        <v>0</v>
      </c>
      <c r="K3360" s="182">
        <f>Point_src_summary!Z308</f>
        <v>0</v>
      </c>
      <c r="M3360" s="30"/>
      <c r="N3360" s="30"/>
    </row>
    <row r="3361" spans="1:14">
      <c r="A3361" s="31" t="s">
        <v>132</v>
      </c>
      <c r="B3361" s="31" t="str">
        <f>Point_src_summary!B309</f>
        <v>Tribal</v>
      </c>
      <c r="C3361" s="31">
        <f>Point_src_summary!C309</f>
        <v>38</v>
      </c>
      <c r="D3361" s="31" t="str">
        <f>Point_src_summary!D309</f>
        <v>38061</v>
      </c>
      <c r="E3361" s="32" t="str">
        <f>Point_src_summary!N309</f>
        <v>NULL</v>
      </c>
      <c r="F3361" s="31" t="str">
        <f>Point_src_summary!U309</f>
        <v>Point Source Compressor Engines</v>
      </c>
      <c r="G3361" s="180">
        <f>Point_src_summary!V309</f>
        <v>1.45</v>
      </c>
      <c r="H3361" s="181">
        <f>Point_src_summary!W309</f>
        <v>1.52</v>
      </c>
      <c r="I3361" s="181">
        <f>Point_src_summary!X309</f>
        <v>1.79</v>
      </c>
      <c r="J3361" s="181">
        <f>Point_src_summary!Y309</f>
        <v>0.01</v>
      </c>
      <c r="K3361" s="182">
        <f>Point_src_summary!Z309</f>
        <v>7.0000000000000007E-2</v>
      </c>
      <c r="M3361" s="30"/>
      <c r="N3361" s="30"/>
    </row>
    <row r="3362" spans="1:14">
      <c r="A3362" s="31" t="s">
        <v>132</v>
      </c>
      <c r="B3362" s="31" t="str">
        <f>Point_src_summary!B310</f>
        <v>Non-tribal</v>
      </c>
      <c r="C3362" s="31">
        <f>Point_src_summary!C310</f>
        <v>46</v>
      </c>
      <c r="D3362" s="31" t="str">
        <f>Point_src_summary!D310</f>
        <v>46063</v>
      </c>
      <c r="E3362" s="32" t="str">
        <f>Point_src_summary!N310</f>
        <v>NULL</v>
      </c>
      <c r="F3362" s="31" t="str">
        <f>Point_src_summary!U310</f>
        <v>Point Source Flares</v>
      </c>
      <c r="G3362" s="180">
        <f>Point_src_summary!V310</f>
        <v>0.26</v>
      </c>
      <c r="H3362" s="181">
        <f>Point_src_summary!W310</f>
        <v>0.65</v>
      </c>
      <c r="I3362" s="181">
        <f>Point_src_summary!X310</f>
        <v>2.08</v>
      </c>
      <c r="J3362" s="181">
        <f>Point_src_summary!Y310</f>
        <v>0</v>
      </c>
      <c r="K3362" s="182">
        <f>Point_src_summary!Z310</f>
        <v>0.26</v>
      </c>
      <c r="M3362" s="30"/>
      <c r="N3362" s="30"/>
    </row>
    <row r="3363" spans="1:14">
      <c r="A3363" s="31" t="s">
        <v>132</v>
      </c>
      <c r="B3363" s="31" t="str">
        <f>Point_src_summary!B311</f>
        <v>Non-tribal</v>
      </c>
      <c r="C3363" s="31">
        <f>Point_src_summary!C311</f>
        <v>46</v>
      </c>
      <c r="D3363" s="31" t="str">
        <f>Point_src_summary!D311</f>
        <v>46063</v>
      </c>
      <c r="E3363" s="32" t="str">
        <f>Point_src_summary!N311</f>
        <v>NULL</v>
      </c>
      <c r="F3363" s="31" t="str">
        <f>Point_src_summary!U311</f>
        <v>Point Source Flares</v>
      </c>
      <c r="G3363" s="180">
        <f>Point_src_summary!V311</f>
        <v>0.37384615384615388</v>
      </c>
      <c r="H3363" s="181">
        <f>Point_src_summary!W311</f>
        <v>0.81</v>
      </c>
      <c r="I3363" s="181">
        <f>Point_src_summary!X311</f>
        <v>1.2461538461538462</v>
      </c>
      <c r="J3363" s="181">
        <f>Point_src_summary!Y311</f>
        <v>0</v>
      </c>
      <c r="K3363" s="182">
        <f>Point_src_summary!Z311</f>
        <v>0.12461538461538463</v>
      </c>
      <c r="M3363" s="30"/>
      <c r="N3363" s="30"/>
    </row>
    <row r="3364" spans="1:14">
      <c r="A3364" s="31" t="s">
        <v>132</v>
      </c>
      <c r="B3364" s="31" t="str">
        <f>Point_src_summary!B312</f>
        <v>Non-tribal</v>
      </c>
      <c r="C3364" s="31">
        <f>Point_src_summary!C312</f>
        <v>46</v>
      </c>
      <c r="D3364" s="31" t="str">
        <f>Point_src_summary!D312</f>
        <v>46063</v>
      </c>
      <c r="E3364" s="32" t="str">
        <f>Point_src_summary!N312</f>
        <v>NULL</v>
      </c>
      <c r="F3364" s="31" t="str">
        <f>Point_src_summary!U312</f>
        <v>Point Source Flares</v>
      </c>
      <c r="G3364" s="180">
        <f>Point_src_summary!V312</f>
        <v>1.1333333333333333</v>
      </c>
      <c r="H3364" s="181">
        <f>Point_src_summary!W312</f>
        <v>0.85</v>
      </c>
      <c r="I3364" s="181">
        <f>Point_src_summary!X312</f>
        <v>4.8166666666666664</v>
      </c>
      <c r="J3364" s="181">
        <f>Point_src_summary!Y312</f>
        <v>0</v>
      </c>
      <c r="K3364" s="182">
        <f>Point_src_summary!Z312</f>
        <v>0.56666666666666665</v>
      </c>
      <c r="M3364" s="30"/>
      <c r="N3364" s="30"/>
    </row>
    <row r="3365" spans="1:14" ht="13" thickBot="1">
      <c r="A3365" s="31" t="s">
        <v>132</v>
      </c>
      <c r="B3365" s="31" t="str">
        <f>Point_src_summary!B313</f>
        <v>Non-tribal</v>
      </c>
      <c r="C3365" s="31">
        <f>Point_src_summary!C313</f>
        <v>46</v>
      </c>
      <c r="D3365" s="31" t="str">
        <f>Point_src_summary!D313</f>
        <v>46063</v>
      </c>
      <c r="E3365" s="32" t="str">
        <f>Point_src_summary!N313</f>
        <v>NULL</v>
      </c>
      <c r="F3365" s="31" t="str">
        <f>Point_src_summary!U313</f>
        <v>Point Source Flares</v>
      </c>
      <c r="G3365" s="183">
        <f>Point_src_summary!V313</f>
        <v>0.18444444444444444</v>
      </c>
      <c r="H3365" s="184">
        <f>Point_src_summary!W313</f>
        <v>0.83</v>
      </c>
      <c r="I3365" s="184">
        <f>Point_src_summary!X313</f>
        <v>0.27666666666666667</v>
      </c>
      <c r="J3365" s="184">
        <f>Point_src_summary!Y313</f>
        <v>0</v>
      </c>
      <c r="K3365" s="185">
        <f>Point_src_summary!Z313</f>
        <v>0.18444444444444444</v>
      </c>
      <c r="M3365" s="30"/>
      <c r="N3365" s="30"/>
    </row>
    <row r="3367" spans="1:14">
      <c r="A3367" s="31" t="s">
        <v>84</v>
      </c>
      <c r="C3367" s="58" t="s">
        <v>65</v>
      </c>
      <c r="D3367" s="58" t="s">
        <v>66</v>
      </c>
      <c r="E3367" s="58" t="s">
        <v>67</v>
      </c>
      <c r="F3367" s="58" t="s">
        <v>68</v>
      </c>
      <c r="G3367" s="58" t="s">
        <v>82</v>
      </c>
    </row>
    <row r="3368" spans="1:14">
      <c r="A3368" s="31" t="s">
        <v>151</v>
      </c>
      <c r="C3368" s="166">
        <f t="shared" ref="C3368:G3369" si="0">SUMIFS(G$6:G$3365,$A$6:$A$3365,$A3368,$B$6:$B$3365,"&lt;&gt;Total")</f>
        <v>40536.422611549002</v>
      </c>
      <c r="D3368" s="166">
        <f t="shared" si="0"/>
        <v>523234.15631668147</v>
      </c>
      <c r="E3368" s="166">
        <f t="shared" si="0"/>
        <v>34854.049738740956</v>
      </c>
      <c r="F3368" s="166">
        <f t="shared" si="0"/>
        <v>2719.692470924218</v>
      </c>
      <c r="G3368" s="166">
        <f t="shared" si="0"/>
        <v>1320.424154253599</v>
      </c>
    </row>
    <row r="3369" spans="1:14">
      <c r="A3369" s="31" t="s">
        <v>132</v>
      </c>
      <c r="C3369" s="166">
        <f t="shared" si="0"/>
        <v>3553.3519239316242</v>
      </c>
      <c r="D3369" s="166">
        <f t="shared" si="0"/>
        <v>1678.6872999999998</v>
      </c>
      <c r="E3369" s="166">
        <f t="shared" si="0"/>
        <v>2045.8603871794865</v>
      </c>
      <c r="F3369" s="166">
        <f t="shared" si="0"/>
        <v>1413.6480999999999</v>
      </c>
      <c r="G3369" s="166">
        <f t="shared" si="0"/>
        <v>193.46542249572647</v>
      </c>
    </row>
  </sheetData>
  <autoFilter ref="A5:L3365"/>
  <mergeCells count="1">
    <mergeCell ref="G4:K4"/>
  </mergeCells>
  <phoneticPr fontId="6" type="noConversion"/>
  <pageMargins left="0.75" right="0.75" top="1" bottom="1" header="0.5" footer="0.5"/>
  <headerFooter alignWithMargins="0"/>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enableFormatConditionsCalculation="0"/>
  <dimension ref="A1:AH313"/>
  <sheetViews>
    <sheetView zoomScale="70" zoomScaleNormal="70" zoomScalePageLayoutView="70" workbookViewId="0"/>
  </sheetViews>
  <sheetFormatPr baseColWidth="10" defaultColWidth="8.83203125" defaultRowHeight="12" x14ac:dyDescent="0"/>
  <cols>
    <col min="1" max="1" width="26" customWidth="1"/>
    <col min="2" max="2" width="18.1640625" bestFit="1" customWidth="1"/>
    <col min="3" max="4" width="10.5" customWidth="1"/>
    <col min="5" max="5" width="15.6640625" bestFit="1" customWidth="1"/>
    <col min="6" max="6" width="63" bestFit="1" customWidth="1"/>
    <col min="7" max="13" width="21.83203125" customWidth="1"/>
    <col min="14" max="14" width="10.83203125" style="24" bestFit="1" customWidth="1"/>
    <col min="15" max="15" width="88.6640625" style="24" bestFit="1" customWidth="1"/>
    <col min="16" max="17" width="10.83203125" style="24" bestFit="1" customWidth="1"/>
    <col min="18" max="18" width="27.1640625" style="24" bestFit="1" customWidth="1"/>
    <col min="19" max="20" width="10.83203125" style="24" bestFit="1" customWidth="1"/>
    <col min="21" max="21" width="10.83203125" style="24" customWidth="1"/>
    <col min="22" max="22" width="10.5" style="57" customWidth="1"/>
    <col min="23" max="23" width="11.5" style="57" customWidth="1"/>
    <col min="24" max="24" width="10.33203125" customWidth="1"/>
    <col min="25" max="25" width="10.1640625" customWidth="1"/>
    <col min="26" max="26" width="10.5" customWidth="1"/>
  </cols>
  <sheetData>
    <row r="1" spans="1:34" s="5" customFormat="1">
      <c r="A1" s="64" t="s">
        <v>149</v>
      </c>
      <c r="B1" s="64"/>
      <c r="C1" s="64"/>
      <c r="D1" s="64"/>
      <c r="E1" s="64"/>
      <c r="N1" s="44"/>
      <c r="O1" s="44"/>
      <c r="P1" s="44"/>
      <c r="Q1" s="44"/>
      <c r="R1" s="44"/>
      <c r="S1" s="44"/>
      <c r="T1" s="44"/>
      <c r="U1" s="44"/>
      <c r="V1" s="197"/>
      <c r="W1" s="197"/>
      <c r="X1" s="197"/>
      <c r="Y1" s="197"/>
      <c r="Z1" s="197"/>
    </row>
    <row r="2" spans="1:34">
      <c r="A2" s="186" t="s">
        <v>141</v>
      </c>
      <c r="B2" s="34"/>
      <c r="C2" s="34"/>
      <c r="D2" s="34"/>
      <c r="E2" s="34"/>
    </row>
    <row r="3" spans="1:34" ht="13" thickBot="1">
      <c r="A3" s="234" t="s">
        <v>392</v>
      </c>
    </row>
    <row r="4" spans="1:34" ht="13.5" customHeight="1" thickBot="1">
      <c r="A4" s="234" t="s">
        <v>391</v>
      </c>
      <c r="F4" s="1"/>
      <c r="H4" s="1"/>
      <c r="I4" s="1"/>
      <c r="J4" s="1"/>
      <c r="K4" s="1"/>
      <c r="L4" s="1"/>
      <c r="M4" s="1"/>
      <c r="N4" s="87"/>
      <c r="O4" s="87"/>
      <c r="P4" s="87"/>
      <c r="Q4" s="87"/>
      <c r="R4" s="87"/>
      <c r="S4" s="87"/>
      <c r="T4" s="87"/>
      <c r="U4" s="87"/>
      <c r="V4" s="281" t="s">
        <v>127</v>
      </c>
      <c r="W4" s="282"/>
      <c r="X4" s="283"/>
      <c r="Y4" s="283"/>
      <c r="Z4" s="284"/>
    </row>
    <row r="5" spans="1:34" s="2" customFormat="1" ht="25" thickBot="1">
      <c r="A5" s="16" t="s">
        <v>83</v>
      </c>
      <c r="B5" s="2" t="s">
        <v>139</v>
      </c>
      <c r="C5" s="16" t="s">
        <v>47</v>
      </c>
      <c r="D5" s="16" t="s">
        <v>48</v>
      </c>
      <c r="E5" s="16" t="s">
        <v>79</v>
      </c>
      <c r="F5" s="4" t="s">
        <v>393</v>
      </c>
      <c r="G5" s="4" t="s">
        <v>394</v>
      </c>
      <c r="H5" s="4" t="s">
        <v>395</v>
      </c>
      <c r="I5" s="4" t="s">
        <v>396</v>
      </c>
      <c r="J5" s="4" t="s">
        <v>397</v>
      </c>
      <c r="K5" s="4" t="s">
        <v>398</v>
      </c>
      <c r="L5" s="4" t="s">
        <v>399</v>
      </c>
      <c r="M5" s="4" t="s">
        <v>400</v>
      </c>
      <c r="N5" s="4" t="s">
        <v>54</v>
      </c>
      <c r="O5" s="4" t="s">
        <v>55</v>
      </c>
      <c r="P5" s="4" t="s">
        <v>122</v>
      </c>
      <c r="Q5" s="4" t="s">
        <v>123</v>
      </c>
      <c r="R5" s="4" t="s">
        <v>124</v>
      </c>
      <c r="S5" s="4" t="s">
        <v>125</v>
      </c>
      <c r="T5" s="4" t="s">
        <v>126</v>
      </c>
      <c r="U5" s="4" t="s">
        <v>143</v>
      </c>
      <c r="V5" s="224" t="s">
        <v>65</v>
      </c>
      <c r="W5" s="225" t="s">
        <v>66</v>
      </c>
      <c r="X5" s="225" t="s">
        <v>67</v>
      </c>
      <c r="Y5" s="225" t="s">
        <v>68</v>
      </c>
      <c r="Z5" s="226" t="s">
        <v>82</v>
      </c>
      <c r="AA5" s="16"/>
      <c r="AB5" s="16"/>
      <c r="AC5" s="16"/>
      <c r="AD5" s="16"/>
      <c r="AE5" s="16"/>
      <c r="AF5" s="16"/>
      <c r="AG5" s="16"/>
      <c r="AH5" s="16"/>
    </row>
    <row r="6" spans="1:34" s="59" customFormat="1">
      <c r="A6" s="161" t="s">
        <v>133</v>
      </c>
      <c r="B6" s="31" t="s">
        <v>140</v>
      </c>
      <c r="C6" s="161">
        <v>30</v>
      </c>
      <c r="D6" s="161" t="s">
        <v>186</v>
      </c>
      <c r="E6" s="161" t="s">
        <v>187</v>
      </c>
      <c r="F6" s="161" t="s">
        <v>464</v>
      </c>
      <c r="G6" s="161" t="s">
        <v>465</v>
      </c>
      <c r="H6" s="161" t="s">
        <v>466</v>
      </c>
      <c r="I6" s="161"/>
      <c r="J6" s="161"/>
      <c r="K6" s="161" t="s">
        <v>467</v>
      </c>
      <c r="L6" s="161">
        <v>47.270800000000001</v>
      </c>
      <c r="M6" s="161">
        <v>-104.61</v>
      </c>
      <c r="N6" s="161" t="s">
        <v>85</v>
      </c>
      <c r="O6" s="161" t="s">
        <v>468</v>
      </c>
      <c r="P6" s="161">
        <v>28</v>
      </c>
      <c r="Q6" s="161">
        <v>0.83</v>
      </c>
      <c r="R6" s="161">
        <v>110</v>
      </c>
      <c r="S6" s="161">
        <v>58.333300000000001</v>
      </c>
      <c r="T6" s="161">
        <v>1020</v>
      </c>
      <c r="U6" s="161" t="s">
        <v>161</v>
      </c>
      <c r="V6" s="213">
        <v>4.9485999999999999</v>
      </c>
      <c r="W6" s="214">
        <v>5.0053999999999998</v>
      </c>
      <c r="X6" s="214">
        <v>10.4659</v>
      </c>
      <c r="Y6" s="214">
        <v>1.0800000000000001E-2</v>
      </c>
      <c r="Z6" s="215">
        <v>0.34210000000000002</v>
      </c>
      <c r="AA6" s="4"/>
      <c r="AB6" s="161"/>
      <c r="AC6" s="161"/>
    </row>
    <row r="7" spans="1:34" s="59" customFormat="1">
      <c r="A7" s="161" t="s">
        <v>133</v>
      </c>
      <c r="B7" s="31" t="s">
        <v>140</v>
      </c>
      <c r="C7" s="161">
        <v>30</v>
      </c>
      <c r="D7" s="161" t="s">
        <v>186</v>
      </c>
      <c r="E7" s="161" t="s">
        <v>187</v>
      </c>
      <c r="F7" s="161" t="s">
        <v>464</v>
      </c>
      <c r="G7" s="161" t="s">
        <v>465</v>
      </c>
      <c r="H7" s="161" t="s">
        <v>469</v>
      </c>
      <c r="I7" s="161"/>
      <c r="J7" s="161"/>
      <c r="K7" s="161" t="s">
        <v>467</v>
      </c>
      <c r="L7" s="161">
        <v>47.270800000000001</v>
      </c>
      <c r="M7" s="161">
        <v>-104.61</v>
      </c>
      <c r="N7" s="161" t="s">
        <v>85</v>
      </c>
      <c r="O7" s="161" t="s">
        <v>468</v>
      </c>
      <c r="P7" s="161">
        <v>28</v>
      </c>
      <c r="Q7" s="161">
        <v>0.83</v>
      </c>
      <c r="R7" s="161">
        <v>110</v>
      </c>
      <c r="S7" s="161">
        <v>58.333300000000001</v>
      </c>
      <c r="T7" s="161">
        <v>1020</v>
      </c>
      <c r="U7" s="161" t="s">
        <v>161</v>
      </c>
      <c r="V7" s="162">
        <v>5.8099999999999999E-2</v>
      </c>
      <c r="W7" s="163">
        <v>5.1093000000000002</v>
      </c>
      <c r="X7" s="163">
        <v>6.5026999999999999</v>
      </c>
      <c r="Y7" s="163">
        <v>1.0999999999999999E-2</v>
      </c>
      <c r="Z7" s="164">
        <v>0.34920000000000001</v>
      </c>
      <c r="AA7" s="4"/>
      <c r="AB7" s="161"/>
      <c r="AC7" s="161"/>
    </row>
    <row r="8" spans="1:34" s="59" customFormat="1">
      <c r="A8" s="161" t="s">
        <v>133</v>
      </c>
      <c r="B8" s="31" t="s">
        <v>140</v>
      </c>
      <c r="C8" s="161">
        <v>30</v>
      </c>
      <c r="D8" s="161" t="s">
        <v>186</v>
      </c>
      <c r="E8" s="161" t="s">
        <v>187</v>
      </c>
      <c r="F8" s="161" t="s">
        <v>464</v>
      </c>
      <c r="G8" s="161" t="s">
        <v>465</v>
      </c>
      <c r="H8" s="161" t="s">
        <v>470</v>
      </c>
      <c r="I8" s="161"/>
      <c r="J8" s="161"/>
      <c r="K8" s="161" t="s">
        <v>467</v>
      </c>
      <c r="L8" s="161">
        <v>47.270800000000001</v>
      </c>
      <c r="M8" s="161">
        <v>-104.61</v>
      </c>
      <c r="N8" s="161" t="s">
        <v>471</v>
      </c>
      <c r="O8" s="161" t="s">
        <v>472</v>
      </c>
      <c r="P8" s="161">
        <v>17</v>
      </c>
      <c r="Q8" s="161">
        <v>1</v>
      </c>
      <c r="R8" s="161">
        <v>7</v>
      </c>
      <c r="S8" s="161" t="s">
        <v>473</v>
      </c>
      <c r="T8" s="161">
        <v>450</v>
      </c>
      <c r="U8" s="161" t="s">
        <v>356</v>
      </c>
      <c r="V8" s="162">
        <v>0.2</v>
      </c>
      <c r="W8" s="163">
        <v>1.0999999999999999E-2</v>
      </c>
      <c r="X8" s="163">
        <v>0.16800000000000001</v>
      </c>
      <c r="Y8" s="163">
        <v>1.1999999999999999E-3</v>
      </c>
      <c r="Z8" s="164">
        <v>1.52E-2</v>
      </c>
      <c r="AA8" s="4"/>
      <c r="AB8" s="161"/>
      <c r="AC8" s="161"/>
    </row>
    <row r="9" spans="1:34" s="59" customFormat="1">
      <c r="A9" s="161" t="s">
        <v>133</v>
      </c>
      <c r="B9" s="31" t="s">
        <v>140</v>
      </c>
      <c r="C9" s="161">
        <v>30</v>
      </c>
      <c r="D9" s="161" t="s">
        <v>186</v>
      </c>
      <c r="E9" s="161" t="s">
        <v>187</v>
      </c>
      <c r="F9" s="161" t="s">
        <v>464</v>
      </c>
      <c r="G9" s="161" t="s">
        <v>465</v>
      </c>
      <c r="H9" s="161" t="s">
        <v>474</v>
      </c>
      <c r="I9" s="161"/>
      <c r="J9" s="161"/>
      <c r="K9" s="161" t="s">
        <v>467</v>
      </c>
      <c r="L9" s="161">
        <v>47.270800000000001</v>
      </c>
      <c r="M9" s="161">
        <v>-104.61</v>
      </c>
      <c r="N9" s="161" t="s">
        <v>85</v>
      </c>
      <c r="O9" s="161" t="s">
        <v>468</v>
      </c>
      <c r="P9" s="161">
        <v>28</v>
      </c>
      <c r="Q9" s="161">
        <v>0.83</v>
      </c>
      <c r="R9" s="161">
        <v>110</v>
      </c>
      <c r="S9" s="161">
        <v>58.333300000000001</v>
      </c>
      <c r="T9" s="161">
        <v>1020</v>
      </c>
      <c r="U9" s="161" t="s">
        <v>161</v>
      </c>
      <c r="V9" s="162">
        <v>5.5744999999999996</v>
      </c>
      <c r="W9" s="163">
        <v>3.5807000000000002</v>
      </c>
      <c r="X9" s="163">
        <v>7.4259000000000004</v>
      </c>
      <c r="Y9" s="163">
        <v>7.7000000000000002E-3</v>
      </c>
      <c r="Z9" s="164">
        <v>0.2447</v>
      </c>
      <c r="AA9" s="4"/>
      <c r="AB9" s="161"/>
      <c r="AC9" s="161"/>
    </row>
    <row r="10" spans="1:34" s="59" customFormat="1">
      <c r="A10" s="161" t="s">
        <v>133</v>
      </c>
      <c r="B10" s="31" t="s">
        <v>140</v>
      </c>
      <c r="C10" s="161">
        <v>30</v>
      </c>
      <c r="D10" s="161" t="s">
        <v>186</v>
      </c>
      <c r="E10" s="161" t="s">
        <v>187</v>
      </c>
      <c r="F10" s="161" t="s">
        <v>464</v>
      </c>
      <c r="G10" s="161" t="s">
        <v>465</v>
      </c>
      <c r="H10" s="161" t="s">
        <v>475</v>
      </c>
      <c r="I10" s="161"/>
      <c r="J10" s="161"/>
      <c r="K10" s="161" t="s">
        <v>467</v>
      </c>
      <c r="L10" s="161">
        <v>47.270800000000001</v>
      </c>
      <c r="M10" s="161">
        <v>-104.61</v>
      </c>
      <c r="N10" s="161" t="s">
        <v>476</v>
      </c>
      <c r="O10" s="161" t="s">
        <v>477</v>
      </c>
      <c r="P10" s="161" t="s">
        <v>473</v>
      </c>
      <c r="Q10" s="161" t="s">
        <v>473</v>
      </c>
      <c r="R10" s="161" t="s">
        <v>473</v>
      </c>
      <c r="S10" s="161" t="s">
        <v>473</v>
      </c>
      <c r="T10" s="161" t="s">
        <v>473</v>
      </c>
      <c r="U10" s="161" t="s">
        <v>161</v>
      </c>
      <c r="V10" s="162">
        <v>1.8499999999999999E-2</v>
      </c>
      <c r="W10" s="163">
        <v>8.0000000000000004E-4</v>
      </c>
      <c r="X10" s="163">
        <v>7.6E-3</v>
      </c>
      <c r="Y10" s="163">
        <v>0</v>
      </c>
      <c r="Z10" s="164">
        <v>8.9999999999999993E-3</v>
      </c>
      <c r="AA10" s="4"/>
      <c r="AB10" s="161"/>
      <c r="AC10" s="161"/>
    </row>
    <row r="11" spans="1:34" s="59" customFormat="1">
      <c r="A11" s="161" t="s">
        <v>133</v>
      </c>
      <c r="B11" s="31" t="s">
        <v>140</v>
      </c>
      <c r="C11" s="161">
        <v>30</v>
      </c>
      <c r="D11" s="161" t="s">
        <v>188</v>
      </c>
      <c r="E11" s="161" t="s">
        <v>189</v>
      </c>
      <c r="F11" s="161" t="s">
        <v>478</v>
      </c>
      <c r="G11" s="161" t="s">
        <v>479</v>
      </c>
      <c r="H11" s="161" t="s">
        <v>480</v>
      </c>
      <c r="I11" s="161"/>
      <c r="J11" s="161"/>
      <c r="K11" s="161" t="s">
        <v>481</v>
      </c>
      <c r="L11" s="161">
        <v>46.389200000000002</v>
      </c>
      <c r="M11" s="161">
        <v>-104.4485</v>
      </c>
      <c r="N11" s="161" t="s">
        <v>482</v>
      </c>
      <c r="O11" s="161" t="s">
        <v>483</v>
      </c>
      <c r="P11" s="161" t="s">
        <v>473</v>
      </c>
      <c r="Q11" s="161" t="s">
        <v>473</v>
      </c>
      <c r="R11" s="161" t="s">
        <v>473</v>
      </c>
      <c r="S11" s="161" t="s">
        <v>473</v>
      </c>
      <c r="T11" s="161" t="s">
        <v>473</v>
      </c>
      <c r="U11" s="161" t="s">
        <v>358</v>
      </c>
      <c r="V11" s="162">
        <v>0</v>
      </c>
      <c r="W11" s="163">
        <v>14.9183</v>
      </c>
      <c r="X11" s="163">
        <v>0</v>
      </c>
      <c r="Y11" s="163">
        <v>0</v>
      </c>
      <c r="Z11" s="164">
        <v>0</v>
      </c>
      <c r="AA11" s="4"/>
      <c r="AB11" s="161"/>
      <c r="AC11" s="161"/>
    </row>
    <row r="12" spans="1:34" s="59" customFormat="1">
      <c r="A12" s="161" t="s">
        <v>133</v>
      </c>
      <c r="B12" s="31" t="s">
        <v>140</v>
      </c>
      <c r="C12" s="161">
        <v>30</v>
      </c>
      <c r="D12" s="161" t="s">
        <v>188</v>
      </c>
      <c r="E12" s="161" t="s">
        <v>189</v>
      </c>
      <c r="F12" s="161" t="s">
        <v>478</v>
      </c>
      <c r="G12" s="161" t="s">
        <v>479</v>
      </c>
      <c r="H12" s="161" t="s">
        <v>484</v>
      </c>
      <c r="I12" s="161"/>
      <c r="J12" s="161"/>
      <c r="K12" s="161" t="s">
        <v>481</v>
      </c>
      <c r="L12" s="161">
        <v>46.389200000000002</v>
      </c>
      <c r="M12" s="161">
        <v>-104.4485</v>
      </c>
      <c r="N12" s="161" t="s">
        <v>485</v>
      </c>
      <c r="O12" s="161" t="s">
        <v>486</v>
      </c>
      <c r="P12" s="161" t="s">
        <v>473</v>
      </c>
      <c r="Q12" s="161" t="s">
        <v>473</v>
      </c>
      <c r="R12" s="161" t="s">
        <v>473</v>
      </c>
      <c r="S12" s="161" t="s">
        <v>473</v>
      </c>
      <c r="T12" s="161" t="s">
        <v>473</v>
      </c>
      <c r="U12" s="161" t="s">
        <v>359</v>
      </c>
      <c r="V12" s="162">
        <v>0</v>
      </c>
      <c r="W12" s="163">
        <v>6.2798999999999996</v>
      </c>
      <c r="X12" s="163">
        <v>0</v>
      </c>
      <c r="Y12" s="163">
        <v>0</v>
      </c>
      <c r="Z12" s="164">
        <v>0</v>
      </c>
      <c r="AA12" s="4"/>
      <c r="AB12" s="161"/>
      <c r="AC12" s="161"/>
    </row>
    <row r="13" spans="1:34" s="59" customFormat="1">
      <c r="A13" s="161" t="s">
        <v>133</v>
      </c>
      <c r="B13" s="31" t="s">
        <v>140</v>
      </c>
      <c r="C13" s="161">
        <v>30</v>
      </c>
      <c r="D13" s="161" t="s">
        <v>188</v>
      </c>
      <c r="E13" s="161" t="s">
        <v>189</v>
      </c>
      <c r="F13" s="161" t="s">
        <v>478</v>
      </c>
      <c r="G13" s="161" t="s">
        <v>479</v>
      </c>
      <c r="H13" s="161" t="s">
        <v>487</v>
      </c>
      <c r="I13" s="161"/>
      <c r="J13" s="161"/>
      <c r="K13" s="161" t="s">
        <v>481</v>
      </c>
      <c r="L13" s="161">
        <v>46.389200000000002</v>
      </c>
      <c r="M13" s="161">
        <v>-104.4485</v>
      </c>
      <c r="N13" s="161" t="s">
        <v>488</v>
      </c>
      <c r="O13" s="161" t="s">
        <v>489</v>
      </c>
      <c r="P13" s="161" t="s">
        <v>473</v>
      </c>
      <c r="Q13" s="161" t="s">
        <v>473</v>
      </c>
      <c r="R13" s="161" t="s">
        <v>473</v>
      </c>
      <c r="S13" s="161" t="s">
        <v>473</v>
      </c>
      <c r="T13" s="161" t="s">
        <v>473</v>
      </c>
      <c r="U13" s="161" t="s">
        <v>359</v>
      </c>
      <c r="V13" s="162">
        <v>0</v>
      </c>
      <c r="W13" s="163">
        <v>4.109</v>
      </c>
      <c r="X13" s="163">
        <v>0</v>
      </c>
      <c r="Y13" s="163">
        <v>0</v>
      </c>
      <c r="Z13" s="164">
        <v>0</v>
      </c>
      <c r="AA13" s="4"/>
      <c r="AB13" s="161"/>
      <c r="AC13" s="161"/>
    </row>
    <row r="14" spans="1:34" s="59" customFormat="1">
      <c r="A14" s="161" t="s">
        <v>133</v>
      </c>
      <c r="B14" s="31" t="s">
        <v>140</v>
      </c>
      <c r="C14" s="161">
        <v>30</v>
      </c>
      <c r="D14" s="161" t="s">
        <v>188</v>
      </c>
      <c r="E14" s="161" t="s">
        <v>189</v>
      </c>
      <c r="F14" s="161" t="s">
        <v>478</v>
      </c>
      <c r="G14" s="161" t="s">
        <v>479</v>
      </c>
      <c r="H14" s="161" t="s">
        <v>490</v>
      </c>
      <c r="I14" s="161"/>
      <c r="J14" s="161"/>
      <c r="K14" s="161" t="s">
        <v>481</v>
      </c>
      <c r="L14" s="161">
        <v>46.389200000000002</v>
      </c>
      <c r="M14" s="161">
        <v>-104.4485</v>
      </c>
      <c r="N14" s="161" t="s">
        <v>488</v>
      </c>
      <c r="O14" s="161" t="s">
        <v>489</v>
      </c>
      <c r="P14" s="161" t="s">
        <v>473</v>
      </c>
      <c r="Q14" s="161" t="s">
        <v>473</v>
      </c>
      <c r="R14" s="161" t="s">
        <v>473</v>
      </c>
      <c r="S14" s="161" t="s">
        <v>473</v>
      </c>
      <c r="T14" s="161" t="s">
        <v>473</v>
      </c>
      <c r="U14" s="161" t="s">
        <v>359</v>
      </c>
      <c r="V14" s="162">
        <v>3.3500000000000002E-2</v>
      </c>
      <c r="W14" s="163">
        <v>2.7000000000000001E-3</v>
      </c>
      <c r="X14" s="163">
        <v>7.1999999999999998E-3</v>
      </c>
      <c r="Y14" s="163">
        <v>2.2000000000000001E-3</v>
      </c>
      <c r="Z14" s="164">
        <v>4.7999999999999996E-3</v>
      </c>
      <c r="AA14" s="4"/>
      <c r="AB14" s="161"/>
      <c r="AC14" s="161"/>
    </row>
    <row r="15" spans="1:34" s="59" customFormat="1">
      <c r="A15" s="161" t="s">
        <v>133</v>
      </c>
      <c r="B15" s="31" t="s">
        <v>140</v>
      </c>
      <c r="C15" s="161">
        <v>30</v>
      </c>
      <c r="D15" s="161" t="s">
        <v>188</v>
      </c>
      <c r="E15" s="161" t="s">
        <v>189</v>
      </c>
      <c r="F15" s="161" t="s">
        <v>491</v>
      </c>
      <c r="G15" s="161" t="s">
        <v>492</v>
      </c>
      <c r="H15" s="161" t="s">
        <v>493</v>
      </c>
      <c r="I15" s="161"/>
      <c r="J15" s="161"/>
      <c r="K15" s="161" t="s">
        <v>467</v>
      </c>
      <c r="L15" s="161">
        <v>46.383949999999999</v>
      </c>
      <c r="M15" s="161">
        <v>-104.2564</v>
      </c>
      <c r="N15" s="161" t="s">
        <v>494</v>
      </c>
      <c r="O15" s="161" t="s">
        <v>495</v>
      </c>
      <c r="P15" s="161">
        <v>24</v>
      </c>
      <c r="Q15" s="161">
        <v>0.5</v>
      </c>
      <c r="R15" s="161">
        <v>0.8</v>
      </c>
      <c r="S15" s="161" t="s">
        <v>473</v>
      </c>
      <c r="T15" s="161">
        <v>922</v>
      </c>
      <c r="U15" s="161" t="s">
        <v>161</v>
      </c>
      <c r="V15" s="162">
        <v>0</v>
      </c>
      <c r="W15" s="163">
        <v>0</v>
      </c>
      <c r="X15" s="163">
        <v>0</v>
      </c>
      <c r="Y15" s="163">
        <v>2.9999999999999997E-4</v>
      </c>
      <c r="Z15" s="164">
        <v>9.7999999999999997E-3</v>
      </c>
      <c r="AA15" s="4"/>
      <c r="AB15" s="161"/>
      <c r="AC15" s="161"/>
    </row>
    <row r="16" spans="1:34" s="59" customFormat="1">
      <c r="A16" s="161" t="s">
        <v>133</v>
      </c>
      <c r="B16" s="31" t="s">
        <v>140</v>
      </c>
      <c r="C16" s="161">
        <v>30</v>
      </c>
      <c r="D16" s="161" t="s">
        <v>188</v>
      </c>
      <c r="E16" s="161" t="s">
        <v>189</v>
      </c>
      <c r="F16" s="161" t="s">
        <v>491</v>
      </c>
      <c r="G16" s="161" t="s">
        <v>492</v>
      </c>
      <c r="H16" s="161" t="s">
        <v>496</v>
      </c>
      <c r="I16" s="161"/>
      <c r="J16" s="161"/>
      <c r="K16" s="161" t="s">
        <v>467</v>
      </c>
      <c r="L16" s="161">
        <v>46.383949999999999</v>
      </c>
      <c r="M16" s="161">
        <v>-104.2564</v>
      </c>
      <c r="N16" s="161" t="s">
        <v>494</v>
      </c>
      <c r="O16" s="161" t="s">
        <v>495</v>
      </c>
      <c r="P16" s="161" t="s">
        <v>473</v>
      </c>
      <c r="Q16" s="161" t="s">
        <v>473</v>
      </c>
      <c r="R16" s="161" t="s">
        <v>473</v>
      </c>
      <c r="S16" s="161" t="s">
        <v>473</v>
      </c>
      <c r="T16" s="161" t="s">
        <v>473</v>
      </c>
      <c r="U16" s="161" t="s">
        <v>161</v>
      </c>
      <c r="V16" s="162">
        <v>24.0032</v>
      </c>
      <c r="W16" s="163">
        <v>12.0038</v>
      </c>
      <c r="X16" s="163">
        <v>24.0032</v>
      </c>
      <c r="Y16" s="163">
        <v>0</v>
      </c>
      <c r="Z16" s="164">
        <v>0</v>
      </c>
      <c r="AA16" s="4"/>
      <c r="AB16" s="161"/>
      <c r="AC16" s="161"/>
    </row>
    <row r="17" spans="1:29" s="59" customFormat="1">
      <c r="A17" s="161" t="s">
        <v>133</v>
      </c>
      <c r="B17" s="31" t="s">
        <v>140</v>
      </c>
      <c r="C17" s="161">
        <v>30</v>
      </c>
      <c r="D17" s="161" t="s">
        <v>188</v>
      </c>
      <c r="E17" s="161" t="s">
        <v>189</v>
      </c>
      <c r="F17" s="161" t="s">
        <v>491</v>
      </c>
      <c r="G17" s="161" t="s">
        <v>492</v>
      </c>
      <c r="H17" s="161" t="s">
        <v>497</v>
      </c>
      <c r="I17" s="161"/>
      <c r="J17" s="161"/>
      <c r="K17" s="161" t="s">
        <v>467</v>
      </c>
      <c r="L17" s="161">
        <v>46.383949999999999</v>
      </c>
      <c r="M17" s="161">
        <v>-104.2564</v>
      </c>
      <c r="N17" s="161" t="s">
        <v>494</v>
      </c>
      <c r="O17" s="161" t="s">
        <v>495</v>
      </c>
      <c r="P17" s="161">
        <v>24</v>
      </c>
      <c r="Q17" s="161">
        <v>0.5</v>
      </c>
      <c r="R17" s="161" t="s">
        <v>473</v>
      </c>
      <c r="S17" s="161">
        <v>21.9833</v>
      </c>
      <c r="T17" s="161">
        <v>938</v>
      </c>
      <c r="U17" s="161" t="s">
        <v>161</v>
      </c>
      <c r="V17" s="162">
        <v>8.5462000000000007</v>
      </c>
      <c r="W17" s="163">
        <v>4.2731000000000003</v>
      </c>
      <c r="X17" s="163">
        <v>12.815</v>
      </c>
      <c r="Y17" s="163">
        <v>0</v>
      </c>
      <c r="Z17" s="164">
        <v>0</v>
      </c>
      <c r="AA17" s="4"/>
      <c r="AB17" s="161"/>
      <c r="AC17" s="161"/>
    </row>
    <row r="18" spans="1:29" s="59" customFormat="1">
      <c r="A18" s="161" t="s">
        <v>133</v>
      </c>
      <c r="B18" s="31" t="s">
        <v>140</v>
      </c>
      <c r="C18" s="161">
        <v>30</v>
      </c>
      <c r="D18" s="161" t="s">
        <v>188</v>
      </c>
      <c r="E18" s="161" t="s">
        <v>189</v>
      </c>
      <c r="F18" s="161" t="s">
        <v>491</v>
      </c>
      <c r="G18" s="161" t="s">
        <v>492</v>
      </c>
      <c r="H18" s="161" t="s">
        <v>498</v>
      </c>
      <c r="I18" s="161"/>
      <c r="J18" s="161"/>
      <c r="K18" s="161" t="s">
        <v>467</v>
      </c>
      <c r="L18" s="161">
        <v>46.383949999999999</v>
      </c>
      <c r="M18" s="161">
        <v>-104.2564</v>
      </c>
      <c r="N18" s="161" t="s">
        <v>499</v>
      </c>
      <c r="O18" s="161" t="s">
        <v>500</v>
      </c>
      <c r="P18" s="161">
        <v>30</v>
      </c>
      <c r="Q18" s="161">
        <v>1.66</v>
      </c>
      <c r="R18" s="161" t="s">
        <v>473</v>
      </c>
      <c r="S18" s="161">
        <v>0.33329999999999999</v>
      </c>
      <c r="T18" s="161">
        <v>800</v>
      </c>
      <c r="U18" s="161" t="s">
        <v>114</v>
      </c>
      <c r="V18" s="162">
        <v>0</v>
      </c>
      <c r="W18" s="163">
        <v>2.8837999999999999</v>
      </c>
      <c r="X18" s="163">
        <v>0</v>
      </c>
      <c r="Y18" s="163">
        <v>0</v>
      </c>
      <c r="Z18" s="164">
        <v>0</v>
      </c>
      <c r="AA18" s="4"/>
      <c r="AB18" s="161"/>
      <c r="AC18" s="161"/>
    </row>
    <row r="19" spans="1:29" s="59" customFormat="1">
      <c r="A19" s="161" t="s">
        <v>133</v>
      </c>
      <c r="B19" s="31" t="s">
        <v>140</v>
      </c>
      <c r="C19" s="161">
        <v>30</v>
      </c>
      <c r="D19" s="161" t="s">
        <v>188</v>
      </c>
      <c r="E19" s="161" t="s">
        <v>189</v>
      </c>
      <c r="F19" s="161" t="s">
        <v>491</v>
      </c>
      <c r="G19" s="161" t="s">
        <v>492</v>
      </c>
      <c r="H19" s="161" t="s">
        <v>501</v>
      </c>
      <c r="I19" s="161"/>
      <c r="J19" s="161"/>
      <c r="K19" s="161" t="s">
        <v>467</v>
      </c>
      <c r="L19" s="161">
        <v>46.383949999999999</v>
      </c>
      <c r="M19" s="161">
        <v>-104.2564</v>
      </c>
      <c r="N19" s="161" t="s">
        <v>74</v>
      </c>
      <c r="O19" s="161" t="s">
        <v>502</v>
      </c>
      <c r="P19" s="161">
        <v>30</v>
      </c>
      <c r="Q19" s="161">
        <v>0.33</v>
      </c>
      <c r="R19" s="161" t="s">
        <v>473</v>
      </c>
      <c r="S19" s="161">
        <v>0.41660000000000003</v>
      </c>
      <c r="T19" s="161">
        <v>500</v>
      </c>
      <c r="U19" s="161" t="s">
        <v>357</v>
      </c>
      <c r="V19" s="162">
        <v>0.1943</v>
      </c>
      <c r="W19" s="163">
        <v>2.3872</v>
      </c>
      <c r="X19" s="163">
        <v>1.0572999999999999</v>
      </c>
      <c r="Y19" s="163">
        <v>0.50429999999999997</v>
      </c>
      <c r="Z19" s="164">
        <v>4.2000000000000003E-2</v>
      </c>
      <c r="AA19" s="4"/>
      <c r="AB19" s="161"/>
      <c r="AC19" s="161"/>
    </row>
    <row r="20" spans="1:29" s="59" customFormat="1">
      <c r="A20" s="161" t="s">
        <v>133</v>
      </c>
      <c r="B20" s="31" t="s">
        <v>140</v>
      </c>
      <c r="C20" s="161">
        <v>30</v>
      </c>
      <c r="D20" s="161" t="s">
        <v>188</v>
      </c>
      <c r="E20" s="161" t="s">
        <v>189</v>
      </c>
      <c r="F20" s="161" t="s">
        <v>491</v>
      </c>
      <c r="G20" s="161" t="s">
        <v>492</v>
      </c>
      <c r="H20" s="161" t="s">
        <v>503</v>
      </c>
      <c r="I20" s="161"/>
      <c r="J20" s="161"/>
      <c r="K20" s="161" t="s">
        <v>467</v>
      </c>
      <c r="L20" s="161">
        <v>46.383949999999999</v>
      </c>
      <c r="M20" s="161">
        <v>-104.2564</v>
      </c>
      <c r="N20" s="161" t="s">
        <v>504</v>
      </c>
      <c r="O20" s="161" t="s">
        <v>505</v>
      </c>
      <c r="P20" s="161" t="s">
        <v>473</v>
      </c>
      <c r="Q20" s="161" t="s">
        <v>473</v>
      </c>
      <c r="R20" s="161" t="s">
        <v>473</v>
      </c>
      <c r="S20" s="161" t="s">
        <v>473</v>
      </c>
      <c r="T20" s="161" t="s">
        <v>473</v>
      </c>
      <c r="U20" s="161" t="s">
        <v>358</v>
      </c>
      <c r="V20" s="162">
        <v>0</v>
      </c>
      <c r="W20" s="163">
        <v>15.7338</v>
      </c>
      <c r="X20" s="163">
        <v>0</v>
      </c>
      <c r="Y20" s="163">
        <v>0</v>
      </c>
      <c r="Z20" s="164">
        <v>0</v>
      </c>
      <c r="AA20" s="4"/>
      <c r="AB20" s="161"/>
      <c r="AC20" s="161"/>
    </row>
    <row r="21" spans="1:29" s="59" customFormat="1">
      <c r="A21" s="161" t="s">
        <v>133</v>
      </c>
      <c r="B21" s="31" t="s">
        <v>140</v>
      </c>
      <c r="C21" s="161">
        <v>30</v>
      </c>
      <c r="D21" s="161" t="s">
        <v>188</v>
      </c>
      <c r="E21" s="161" t="s">
        <v>189</v>
      </c>
      <c r="F21" s="161" t="s">
        <v>491</v>
      </c>
      <c r="G21" s="161" t="s">
        <v>492</v>
      </c>
      <c r="H21" s="161" t="s">
        <v>506</v>
      </c>
      <c r="I21" s="161"/>
      <c r="J21" s="161"/>
      <c r="K21" s="161" t="s">
        <v>467</v>
      </c>
      <c r="L21" s="161">
        <v>46.383949999999999</v>
      </c>
      <c r="M21" s="161">
        <v>-104.2564</v>
      </c>
      <c r="N21" s="161" t="s">
        <v>507</v>
      </c>
      <c r="O21" s="161" t="s">
        <v>508</v>
      </c>
      <c r="P21" s="161" t="s">
        <v>473</v>
      </c>
      <c r="Q21" s="161" t="s">
        <v>473</v>
      </c>
      <c r="R21" s="161" t="s">
        <v>473</v>
      </c>
      <c r="S21" s="161" t="s">
        <v>473</v>
      </c>
      <c r="T21" s="161" t="s">
        <v>473</v>
      </c>
      <c r="U21" s="161" t="s">
        <v>359</v>
      </c>
      <c r="V21" s="162">
        <v>0</v>
      </c>
      <c r="W21" s="163">
        <v>0.77739999999999998</v>
      </c>
      <c r="X21" s="163">
        <v>0</v>
      </c>
      <c r="Y21" s="163">
        <v>0</v>
      </c>
      <c r="Z21" s="164">
        <v>0</v>
      </c>
      <c r="AA21" s="4"/>
      <c r="AB21" s="161"/>
      <c r="AC21" s="161"/>
    </row>
    <row r="22" spans="1:29" s="59" customFormat="1">
      <c r="A22" s="161" t="s">
        <v>133</v>
      </c>
      <c r="B22" s="31" t="s">
        <v>140</v>
      </c>
      <c r="C22" s="161">
        <v>30</v>
      </c>
      <c r="D22" s="161" t="s">
        <v>188</v>
      </c>
      <c r="E22" s="161" t="s">
        <v>189</v>
      </c>
      <c r="F22" s="161" t="s">
        <v>491</v>
      </c>
      <c r="G22" s="161" t="s">
        <v>492</v>
      </c>
      <c r="H22" s="161" t="s">
        <v>509</v>
      </c>
      <c r="I22" s="161"/>
      <c r="J22" s="161"/>
      <c r="K22" s="161" t="s">
        <v>467</v>
      </c>
      <c r="L22" s="161">
        <v>46.383949999999999</v>
      </c>
      <c r="M22" s="161">
        <v>-104.2564</v>
      </c>
      <c r="N22" s="161" t="s">
        <v>74</v>
      </c>
      <c r="O22" s="161" t="s">
        <v>502</v>
      </c>
      <c r="P22" s="161">
        <v>50</v>
      </c>
      <c r="Q22" s="161">
        <v>0.5</v>
      </c>
      <c r="R22" s="161">
        <v>0.2</v>
      </c>
      <c r="S22" s="161" t="s">
        <v>473</v>
      </c>
      <c r="T22" s="161">
        <v>31</v>
      </c>
      <c r="U22" s="161" t="s">
        <v>357</v>
      </c>
      <c r="V22" s="162">
        <v>0.55049999999999999</v>
      </c>
      <c r="W22" s="163">
        <v>1.746</v>
      </c>
      <c r="X22" s="163">
        <v>2.9952999999999999</v>
      </c>
      <c r="Y22" s="163">
        <v>95.312100000000001</v>
      </c>
      <c r="Z22" s="164">
        <v>0.69557599999999997</v>
      </c>
      <c r="AA22" s="4"/>
      <c r="AB22" s="161"/>
      <c r="AC22" s="161"/>
    </row>
    <row r="23" spans="1:29" s="59" customFormat="1">
      <c r="A23" s="161" t="s">
        <v>133</v>
      </c>
      <c r="B23" s="31" t="s">
        <v>140</v>
      </c>
      <c r="C23" s="161">
        <v>30</v>
      </c>
      <c r="D23" s="161" t="s">
        <v>188</v>
      </c>
      <c r="E23" s="161" t="s">
        <v>189</v>
      </c>
      <c r="F23" s="161" t="s">
        <v>491</v>
      </c>
      <c r="G23" s="161" t="s">
        <v>492</v>
      </c>
      <c r="H23" s="161" t="s">
        <v>510</v>
      </c>
      <c r="I23" s="161"/>
      <c r="J23" s="161"/>
      <c r="K23" s="161" t="s">
        <v>467</v>
      </c>
      <c r="L23" s="161">
        <v>46.383949999999999</v>
      </c>
      <c r="M23" s="161">
        <v>-104.2564</v>
      </c>
      <c r="N23" s="161" t="s">
        <v>71</v>
      </c>
      <c r="O23" s="161" t="s">
        <v>511</v>
      </c>
      <c r="P23" s="161" t="s">
        <v>473</v>
      </c>
      <c r="Q23" s="161" t="s">
        <v>473</v>
      </c>
      <c r="R23" s="161" t="s">
        <v>473</v>
      </c>
      <c r="S23" s="161" t="s">
        <v>473</v>
      </c>
      <c r="T23" s="161" t="s">
        <v>473</v>
      </c>
      <c r="U23" s="161" t="s">
        <v>356</v>
      </c>
      <c r="V23" s="162">
        <v>1.165</v>
      </c>
      <c r="W23" s="163">
        <v>4.5999999999999999E-2</v>
      </c>
      <c r="X23" s="163">
        <v>0.69899999999999995</v>
      </c>
      <c r="Y23" s="163">
        <v>1.2549999999999999</v>
      </c>
      <c r="Z23" s="164">
        <v>6.3E-2</v>
      </c>
      <c r="AA23" s="4"/>
      <c r="AB23" s="161"/>
      <c r="AC23" s="161"/>
    </row>
    <row r="24" spans="1:29" s="59" customFormat="1">
      <c r="A24" s="161" t="s">
        <v>133</v>
      </c>
      <c r="B24" s="31" t="s">
        <v>140</v>
      </c>
      <c r="C24" s="161">
        <v>30</v>
      </c>
      <c r="D24" s="161" t="s">
        <v>188</v>
      </c>
      <c r="E24" s="161" t="s">
        <v>189</v>
      </c>
      <c r="F24" s="161" t="s">
        <v>491</v>
      </c>
      <c r="G24" s="161" t="s">
        <v>492</v>
      </c>
      <c r="H24" s="161" t="s">
        <v>512</v>
      </c>
      <c r="I24" s="161"/>
      <c r="J24" s="161"/>
      <c r="K24" s="161" t="s">
        <v>467</v>
      </c>
      <c r="L24" s="161">
        <v>46.383949999999999</v>
      </c>
      <c r="M24" s="161">
        <v>-104.2564</v>
      </c>
      <c r="N24" s="161" t="s">
        <v>74</v>
      </c>
      <c r="O24" s="161" t="s">
        <v>502</v>
      </c>
      <c r="P24" s="161" t="s">
        <v>473</v>
      </c>
      <c r="Q24" s="161" t="s">
        <v>473</v>
      </c>
      <c r="R24" s="161" t="s">
        <v>473</v>
      </c>
      <c r="S24" s="161" t="s">
        <v>473</v>
      </c>
      <c r="T24" s="161" t="s">
        <v>473</v>
      </c>
      <c r="U24" s="161" t="s">
        <v>357</v>
      </c>
      <c r="V24" s="162">
        <v>1.52E-2</v>
      </c>
      <c r="W24" s="163">
        <v>4.5199999999999997E-2</v>
      </c>
      <c r="X24" s="163">
        <v>8.2600000000000007E-2</v>
      </c>
      <c r="Y24" s="163">
        <v>2.0000000000000001E-4</v>
      </c>
      <c r="Z24" s="164">
        <v>0</v>
      </c>
      <c r="AA24" s="4"/>
      <c r="AB24" s="161"/>
      <c r="AC24" s="161"/>
    </row>
    <row r="25" spans="1:29" s="59" customFormat="1">
      <c r="A25" s="161" t="s">
        <v>133</v>
      </c>
      <c r="B25" s="31" t="s">
        <v>140</v>
      </c>
      <c r="C25" s="161">
        <v>30</v>
      </c>
      <c r="D25" s="161" t="s">
        <v>188</v>
      </c>
      <c r="E25" s="161" t="s">
        <v>189</v>
      </c>
      <c r="F25" s="161" t="s">
        <v>491</v>
      </c>
      <c r="G25" s="161" t="s">
        <v>492</v>
      </c>
      <c r="H25" s="161" t="s">
        <v>513</v>
      </c>
      <c r="I25" s="161"/>
      <c r="J25" s="161"/>
      <c r="K25" s="161" t="s">
        <v>467</v>
      </c>
      <c r="L25" s="161">
        <v>46.383949999999999</v>
      </c>
      <c r="M25" s="161">
        <v>-104.2564</v>
      </c>
      <c r="N25" s="161" t="s">
        <v>74</v>
      </c>
      <c r="O25" s="161" t="s">
        <v>502</v>
      </c>
      <c r="P25" s="161" t="s">
        <v>473</v>
      </c>
      <c r="Q25" s="161" t="s">
        <v>473</v>
      </c>
      <c r="R25" s="161" t="s">
        <v>473</v>
      </c>
      <c r="S25" s="161" t="s">
        <v>473</v>
      </c>
      <c r="T25" s="161" t="s">
        <v>473</v>
      </c>
      <c r="U25" s="161" t="s">
        <v>357</v>
      </c>
      <c r="V25" s="162">
        <v>1.52E-2</v>
      </c>
      <c r="W25" s="163">
        <v>4.5199999999999997E-2</v>
      </c>
      <c r="X25" s="163">
        <v>8.2600000000000007E-2</v>
      </c>
      <c r="Y25" s="163">
        <v>2.0000000000000001E-4</v>
      </c>
      <c r="Z25" s="164">
        <v>0</v>
      </c>
      <c r="AA25" s="4"/>
      <c r="AB25" s="161"/>
      <c r="AC25" s="161"/>
    </row>
    <row r="26" spans="1:29" s="59" customFormat="1">
      <c r="A26" s="161" t="s">
        <v>133</v>
      </c>
      <c r="B26" s="31" t="s">
        <v>140</v>
      </c>
      <c r="C26" s="161">
        <v>30</v>
      </c>
      <c r="D26" s="161" t="s">
        <v>188</v>
      </c>
      <c r="E26" s="161" t="s">
        <v>189</v>
      </c>
      <c r="F26" s="161" t="s">
        <v>491</v>
      </c>
      <c r="G26" s="161" t="s">
        <v>492</v>
      </c>
      <c r="H26" s="161" t="s">
        <v>514</v>
      </c>
      <c r="I26" s="161"/>
      <c r="J26" s="161"/>
      <c r="K26" s="161" t="s">
        <v>467</v>
      </c>
      <c r="L26" s="161">
        <v>46.383949999999999</v>
      </c>
      <c r="M26" s="161">
        <v>-104.2564</v>
      </c>
      <c r="N26" s="161" t="s">
        <v>515</v>
      </c>
      <c r="O26" s="161" t="s">
        <v>516</v>
      </c>
      <c r="P26" s="161" t="s">
        <v>473</v>
      </c>
      <c r="Q26" s="161" t="s">
        <v>473</v>
      </c>
      <c r="R26" s="161" t="s">
        <v>473</v>
      </c>
      <c r="S26" s="161" t="s">
        <v>473</v>
      </c>
      <c r="T26" s="161" t="s">
        <v>473</v>
      </c>
      <c r="U26" s="161" t="s">
        <v>359</v>
      </c>
      <c r="V26" s="162">
        <v>0</v>
      </c>
      <c r="W26" s="163">
        <v>3.2574000000000001</v>
      </c>
      <c r="X26" s="163">
        <v>0</v>
      </c>
      <c r="Y26" s="163">
        <v>0</v>
      </c>
      <c r="Z26" s="164">
        <v>0</v>
      </c>
      <c r="AA26" s="4"/>
      <c r="AB26" s="161"/>
      <c r="AC26" s="161"/>
    </row>
    <row r="27" spans="1:29" s="59" customFormat="1">
      <c r="A27" s="161" t="s">
        <v>133</v>
      </c>
      <c r="B27" s="31" t="s">
        <v>140</v>
      </c>
      <c r="C27" s="161">
        <v>30</v>
      </c>
      <c r="D27" s="161" t="s">
        <v>188</v>
      </c>
      <c r="E27" s="161" t="s">
        <v>189</v>
      </c>
      <c r="F27" s="161" t="s">
        <v>491</v>
      </c>
      <c r="G27" s="161" t="s">
        <v>492</v>
      </c>
      <c r="H27" s="161" t="s">
        <v>517</v>
      </c>
      <c r="I27" s="161"/>
      <c r="J27" s="161"/>
      <c r="K27" s="161" t="s">
        <v>467</v>
      </c>
      <c r="L27" s="161">
        <v>46.383949999999999</v>
      </c>
      <c r="M27" s="161">
        <v>-104.2564</v>
      </c>
      <c r="N27" s="161" t="s">
        <v>71</v>
      </c>
      <c r="O27" s="161" t="s">
        <v>511</v>
      </c>
      <c r="P27" s="161" t="s">
        <v>473</v>
      </c>
      <c r="Q27" s="161" t="s">
        <v>473</v>
      </c>
      <c r="R27" s="161" t="s">
        <v>473</v>
      </c>
      <c r="S27" s="161" t="s">
        <v>473</v>
      </c>
      <c r="T27" s="161" t="s">
        <v>473</v>
      </c>
      <c r="U27" s="161" t="s">
        <v>356</v>
      </c>
      <c r="V27" s="162">
        <v>0.20899999999999999</v>
      </c>
      <c r="W27" s="163">
        <v>1.0999999999999999E-2</v>
      </c>
      <c r="X27" s="163">
        <v>0.17499999999999999</v>
      </c>
      <c r="Y27" s="163">
        <v>1E-3</v>
      </c>
      <c r="Z27" s="164">
        <v>1.6E-2</v>
      </c>
      <c r="AA27" s="4"/>
      <c r="AB27" s="161"/>
      <c r="AC27" s="161"/>
    </row>
    <row r="28" spans="1:29" s="59" customFormat="1">
      <c r="A28" s="161" t="s">
        <v>133</v>
      </c>
      <c r="B28" s="31" t="s">
        <v>140</v>
      </c>
      <c r="C28" s="161">
        <v>30</v>
      </c>
      <c r="D28" s="161" t="s">
        <v>188</v>
      </c>
      <c r="E28" s="161" t="s">
        <v>189</v>
      </c>
      <c r="F28" s="161" t="s">
        <v>518</v>
      </c>
      <c r="G28" s="161" t="s">
        <v>519</v>
      </c>
      <c r="H28" s="161" t="s">
        <v>520</v>
      </c>
      <c r="I28" s="161"/>
      <c r="J28" s="161"/>
      <c r="K28" s="161" t="s">
        <v>521</v>
      </c>
      <c r="L28" s="161">
        <v>46.129849999999998</v>
      </c>
      <c r="M28" s="161">
        <v>-104.06853</v>
      </c>
      <c r="N28" s="161" t="s">
        <v>85</v>
      </c>
      <c r="O28" s="161" t="s">
        <v>468</v>
      </c>
      <c r="P28" s="161" t="s">
        <v>473</v>
      </c>
      <c r="Q28" s="161" t="s">
        <v>473</v>
      </c>
      <c r="R28" s="161" t="s">
        <v>473</v>
      </c>
      <c r="S28" s="161" t="s">
        <v>473</v>
      </c>
      <c r="T28" s="161" t="s">
        <v>473</v>
      </c>
      <c r="U28" s="161" t="s">
        <v>161</v>
      </c>
      <c r="V28" s="162">
        <v>3.8818999999999999</v>
      </c>
      <c r="W28" s="163">
        <v>16.174600000000002</v>
      </c>
      <c r="X28" s="163">
        <v>4.5987999999999998</v>
      </c>
      <c r="Y28" s="163">
        <v>3.4099999999999998E-2</v>
      </c>
      <c r="Z28" s="164">
        <v>1.1226</v>
      </c>
      <c r="AA28" s="4"/>
      <c r="AB28" s="161"/>
      <c r="AC28" s="161"/>
    </row>
    <row r="29" spans="1:29" s="59" customFormat="1">
      <c r="A29" s="161" t="s">
        <v>133</v>
      </c>
      <c r="B29" s="31" t="s">
        <v>140</v>
      </c>
      <c r="C29" s="161">
        <v>30</v>
      </c>
      <c r="D29" s="161" t="s">
        <v>188</v>
      </c>
      <c r="E29" s="161" t="s">
        <v>189</v>
      </c>
      <c r="F29" s="161" t="s">
        <v>518</v>
      </c>
      <c r="G29" s="161" t="s">
        <v>519</v>
      </c>
      <c r="H29" s="161" t="s">
        <v>522</v>
      </c>
      <c r="I29" s="161"/>
      <c r="J29" s="161"/>
      <c r="K29" s="161" t="s">
        <v>521</v>
      </c>
      <c r="L29" s="161">
        <v>46.129849999999998</v>
      </c>
      <c r="M29" s="161">
        <v>-104.06853</v>
      </c>
      <c r="N29" s="161" t="s">
        <v>523</v>
      </c>
      <c r="O29" s="161" t="s">
        <v>524</v>
      </c>
      <c r="P29" s="161" t="s">
        <v>473</v>
      </c>
      <c r="Q29" s="161" t="s">
        <v>473</v>
      </c>
      <c r="R29" s="161" t="s">
        <v>473</v>
      </c>
      <c r="S29" s="161" t="s">
        <v>473</v>
      </c>
      <c r="T29" s="161" t="s">
        <v>473</v>
      </c>
      <c r="U29" s="161" t="s">
        <v>114</v>
      </c>
      <c r="V29" s="162">
        <v>0</v>
      </c>
      <c r="W29" s="163">
        <v>2.5057</v>
      </c>
      <c r="X29" s="163">
        <v>0</v>
      </c>
      <c r="Y29" s="163">
        <v>0</v>
      </c>
      <c r="Z29" s="164">
        <v>0</v>
      </c>
      <c r="AA29" s="4"/>
      <c r="AB29" s="161"/>
      <c r="AC29" s="161"/>
    </row>
    <row r="30" spans="1:29" s="59" customFormat="1">
      <c r="A30" s="161" t="s">
        <v>133</v>
      </c>
      <c r="B30" s="31" t="s">
        <v>140</v>
      </c>
      <c r="C30" s="161">
        <v>30</v>
      </c>
      <c r="D30" s="161" t="s">
        <v>188</v>
      </c>
      <c r="E30" s="161" t="s">
        <v>189</v>
      </c>
      <c r="F30" s="161" t="s">
        <v>525</v>
      </c>
      <c r="G30" s="161" t="s">
        <v>526</v>
      </c>
      <c r="H30" s="161" t="s">
        <v>527</v>
      </c>
      <c r="I30" s="161"/>
      <c r="J30" s="161"/>
      <c r="K30" s="161" t="s">
        <v>467</v>
      </c>
      <c r="L30" s="161">
        <v>46.564250000000001</v>
      </c>
      <c r="M30" s="161">
        <v>-104.4207</v>
      </c>
      <c r="N30" s="161" t="s">
        <v>494</v>
      </c>
      <c r="O30" s="161" t="s">
        <v>495</v>
      </c>
      <c r="P30" s="161" t="s">
        <v>473</v>
      </c>
      <c r="Q30" s="161" t="s">
        <v>473</v>
      </c>
      <c r="R30" s="161" t="s">
        <v>473</v>
      </c>
      <c r="S30" s="161" t="s">
        <v>473</v>
      </c>
      <c r="T30" s="161" t="s">
        <v>473</v>
      </c>
      <c r="U30" s="161" t="s">
        <v>161</v>
      </c>
      <c r="V30" s="162">
        <v>11.421099999999999</v>
      </c>
      <c r="W30" s="163">
        <v>5.7126999999999999</v>
      </c>
      <c r="X30" s="163">
        <v>11.421099999999999</v>
      </c>
      <c r="Y30" s="163">
        <v>0</v>
      </c>
      <c r="Z30" s="164">
        <v>0</v>
      </c>
      <c r="AA30" s="4"/>
      <c r="AB30" s="161"/>
      <c r="AC30" s="161"/>
    </row>
    <row r="31" spans="1:29" s="59" customFormat="1">
      <c r="A31" s="161" t="s">
        <v>133</v>
      </c>
      <c r="B31" s="31" t="s">
        <v>140</v>
      </c>
      <c r="C31" s="161">
        <v>30</v>
      </c>
      <c r="D31" s="161" t="s">
        <v>188</v>
      </c>
      <c r="E31" s="161" t="s">
        <v>189</v>
      </c>
      <c r="F31" s="161" t="s">
        <v>525</v>
      </c>
      <c r="G31" s="161" t="s">
        <v>526</v>
      </c>
      <c r="H31" s="161" t="s">
        <v>528</v>
      </c>
      <c r="I31" s="161"/>
      <c r="J31" s="161"/>
      <c r="K31" s="161" t="s">
        <v>467</v>
      </c>
      <c r="L31" s="161">
        <v>46.564250000000001</v>
      </c>
      <c r="M31" s="161">
        <v>-104.4207</v>
      </c>
      <c r="N31" s="161" t="s">
        <v>529</v>
      </c>
      <c r="O31" s="161" t="s">
        <v>530</v>
      </c>
      <c r="P31" s="161" t="s">
        <v>473</v>
      </c>
      <c r="Q31" s="161" t="s">
        <v>473</v>
      </c>
      <c r="R31" s="161" t="s">
        <v>473</v>
      </c>
      <c r="S31" s="161" t="s">
        <v>473</v>
      </c>
      <c r="T31" s="161" t="s">
        <v>473</v>
      </c>
      <c r="U31" s="161" t="s">
        <v>114</v>
      </c>
      <c r="V31" s="162">
        <v>0</v>
      </c>
      <c r="W31" s="163">
        <v>23.824100000000001</v>
      </c>
      <c r="X31" s="163">
        <v>0</v>
      </c>
      <c r="Y31" s="163">
        <v>0</v>
      </c>
      <c r="Z31" s="164">
        <v>0</v>
      </c>
      <c r="AA31" s="4"/>
      <c r="AB31" s="161"/>
      <c r="AC31" s="161"/>
    </row>
    <row r="32" spans="1:29" s="59" customFormat="1">
      <c r="A32" s="161" t="s">
        <v>133</v>
      </c>
      <c r="B32" s="31" t="s">
        <v>140</v>
      </c>
      <c r="C32" s="161">
        <v>30</v>
      </c>
      <c r="D32" s="161" t="s">
        <v>188</v>
      </c>
      <c r="E32" s="161" t="s">
        <v>189</v>
      </c>
      <c r="F32" s="161" t="s">
        <v>525</v>
      </c>
      <c r="G32" s="161" t="s">
        <v>526</v>
      </c>
      <c r="H32" s="161" t="s">
        <v>531</v>
      </c>
      <c r="I32" s="161"/>
      <c r="J32" s="161"/>
      <c r="K32" s="161" t="s">
        <v>467</v>
      </c>
      <c r="L32" s="161">
        <v>46.564250000000001</v>
      </c>
      <c r="M32" s="161">
        <v>-104.4207</v>
      </c>
      <c r="N32" s="161" t="s">
        <v>74</v>
      </c>
      <c r="O32" s="161" t="s">
        <v>502</v>
      </c>
      <c r="P32" s="161" t="s">
        <v>473</v>
      </c>
      <c r="Q32" s="161" t="s">
        <v>473</v>
      </c>
      <c r="R32" s="161" t="s">
        <v>473</v>
      </c>
      <c r="S32" s="161" t="s">
        <v>473</v>
      </c>
      <c r="T32" s="161" t="s">
        <v>473</v>
      </c>
      <c r="U32" s="161" t="s">
        <v>357</v>
      </c>
      <c r="V32" s="162">
        <v>1.95E-2</v>
      </c>
      <c r="W32" s="163">
        <v>1.6000000000000001E-3</v>
      </c>
      <c r="X32" s="163">
        <v>1.7600000000000001E-2</v>
      </c>
      <c r="Y32" s="163">
        <v>1.8800000000000001E-2</v>
      </c>
      <c r="Z32" s="164">
        <v>6.0000000000000001E-3</v>
      </c>
      <c r="AA32" s="4"/>
      <c r="AB32" s="161"/>
      <c r="AC32" s="161"/>
    </row>
    <row r="33" spans="1:29" s="59" customFormat="1">
      <c r="A33" s="161" t="s">
        <v>133</v>
      </c>
      <c r="B33" s="31" t="s">
        <v>140</v>
      </c>
      <c r="C33" s="161">
        <v>30</v>
      </c>
      <c r="D33" s="161" t="s">
        <v>188</v>
      </c>
      <c r="E33" s="161" t="s">
        <v>189</v>
      </c>
      <c r="F33" s="161" t="s">
        <v>525</v>
      </c>
      <c r="G33" s="161" t="s">
        <v>526</v>
      </c>
      <c r="H33" s="161" t="s">
        <v>532</v>
      </c>
      <c r="I33" s="161"/>
      <c r="J33" s="161"/>
      <c r="K33" s="161" t="s">
        <v>467</v>
      </c>
      <c r="L33" s="161">
        <v>46.564250000000001</v>
      </c>
      <c r="M33" s="161">
        <v>-104.4207</v>
      </c>
      <c r="N33" s="161" t="s">
        <v>533</v>
      </c>
      <c r="O33" s="161" t="s">
        <v>534</v>
      </c>
      <c r="P33" s="161" t="s">
        <v>473</v>
      </c>
      <c r="Q33" s="161" t="s">
        <v>473</v>
      </c>
      <c r="R33" s="161" t="s">
        <v>473</v>
      </c>
      <c r="S33" s="161" t="s">
        <v>473</v>
      </c>
      <c r="T33" s="161" t="s">
        <v>473</v>
      </c>
      <c r="U33" s="161" t="s">
        <v>359</v>
      </c>
      <c r="V33" s="162">
        <v>0</v>
      </c>
      <c r="W33" s="163">
        <v>2.5619999999999998</v>
      </c>
      <c r="X33" s="163">
        <v>0</v>
      </c>
      <c r="Y33" s="163">
        <v>0</v>
      </c>
      <c r="Z33" s="164">
        <v>0</v>
      </c>
      <c r="AA33" s="4"/>
      <c r="AB33" s="161"/>
      <c r="AC33" s="161"/>
    </row>
    <row r="34" spans="1:29" s="59" customFormat="1">
      <c r="A34" s="161" t="s">
        <v>133</v>
      </c>
      <c r="B34" s="31" t="s">
        <v>140</v>
      </c>
      <c r="C34" s="161">
        <v>30</v>
      </c>
      <c r="D34" s="161" t="s">
        <v>188</v>
      </c>
      <c r="E34" s="161" t="s">
        <v>189</v>
      </c>
      <c r="F34" s="161" t="s">
        <v>525</v>
      </c>
      <c r="G34" s="161" t="s">
        <v>526</v>
      </c>
      <c r="H34" s="161" t="s">
        <v>535</v>
      </c>
      <c r="I34" s="161"/>
      <c r="J34" s="161"/>
      <c r="K34" s="161" t="s">
        <v>467</v>
      </c>
      <c r="L34" s="161">
        <v>46.564250000000001</v>
      </c>
      <c r="M34" s="161">
        <v>-104.4207</v>
      </c>
      <c r="N34" s="161" t="s">
        <v>504</v>
      </c>
      <c r="O34" s="161" t="s">
        <v>505</v>
      </c>
      <c r="P34" s="161" t="s">
        <v>473</v>
      </c>
      <c r="Q34" s="161" t="s">
        <v>473</v>
      </c>
      <c r="R34" s="161" t="s">
        <v>473</v>
      </c>
      <c r="S34" s="161" t="s">
        <v>473</v>
      </c>
      <c r="T34" s="161" t="s">
        <v>473</v>
      </c>
      <c r="U34" s="161" t="s">
        <v>358</v>
      </c>
      <c r="V34" s="162">
        <v>0</v>
      </c>
      <c r="W34" s="163">
        <v>8.3591999999999995</v>
      </c>
      <c r="X34" s="163">
        <v>0</v>
      </c>
      <c r="Y34" s="163">
        <v>0</v>
      </c>
      <c r="Z34" s="164">
        <v>0</v>
      </c>
      <c r="AA34" s="4"/>
      <c r="AB34" s="161"/>
      <c r="AC34" s="161"/>
    </row>
    <row r="35" spans="1:29" s="59" customFormat="1">
      <c r="A35" s="161" t="s">
        <v>133</v>
      </c>
      <c r="B35" s="31" t="s">
        <v>140</v>
      </c>
      <c r="C35" s="161">
        <v>30</v>
      </c>
      <c r="D35" s="161" t="s">
        <v>188</v>
      </c>
      <c r="E35" s="161" t="s">
        <v>189</v>
      </c>
      <c r="F35" s="161" t="s">
        <v>525</v>
      </c>
      <c r="G35" s="161" t="s">
        <v>526</v>
      </c>
      <c r="H35" s="161" t="s">
        <v>536</v>
      </c>
      <c r="I35" s="161"/>
      <c r="J35" s="161"/>
      <c r="K35" s="161" t="s">
        <v>467</v>
      </c>
      <c r="L35" s="161">
        <v>46.564250000000001</v>
      </c>
      <c r="M35" s="161">
        <v>-104.4207</v>
      </c>
      <c r="N35" s="161" t="s">
        <v>515</v>
      </c>
      <c r="O35" s="161" t="s">
        <v>516</v>
      </c>
      <c r="P35" s="161" t="s">
        <v>473</v>
      </c>
      <c r="Q35" s="161" t="s">
        <v>473</v>
      </c>
      <c r="R35" s="161" t="s">
        <v>473</v>
      </c>
      <c r="S35" s="161" t="s">
        <v>473</v>
      </c>
      <c r="T35" s="161" t="s">
        <v>473</v>
      </c>
      <c r="U35" s="161" t="s">
        <v>359</v>
      </c>
      <c r="V35" s="162">
        <v>0</v>
      </c>
      <c r="W35" s="163">
        <v>3.7839999999999998</v>
      </c>
      <c r="X35" s="163">
        <v>0</v>
      </c>
      <c r="Y35" s="163">
        <v>0</v>
      </c>
      <c r="Z35" s="164">
        <v>0</v>
      </c>
      <c r="AA35" s="4"/>
      <c r="AB35" s="161"/>
      <c r="AC35" s="161"/>
    </row>
    <row r="36" spans="1:29" s="59" customFormat="1">
      <c r="A36" s="161" t="s">
        <v>133</v>
      </c>
      <c r="B36" s="31" t="s">
        <v>140</v>
      </c>
      <c r="C36" s="161">
        <v>30</v>
      </c>
      <c r="D36" s="161" t="s">
        <v>188</v>
      </c>
      <c r="E36" s="161" t="s">
        <v>189</v>
      </c>
      <c r="F36" s="161" t="s">
        <v>537</v>
      </c>
      <c r="G36" s="161" t="s">
        <v>538</v>
      </c>
      <c r="H36" s="161" t="s">
        <v>539</v>
      </c>
      <c r="I36" s="161"/>
      <c r="J36" s="161"/>
      <c r="K36" s="161" t="s">
        <v>521</v>
      </c>
      <c r="L36" s="161">
        <v>46.268819999999998</v>
      </c>
      <c r="M36" s="161">
        <v>-104.17003</v>
      </c>
      <c r="N36" s="161" t="s">
        <v>85</v>
      </c>
      <c r="O36" s="161" t="s">
        <v>468</v>
      </c>
      <c r="P36" s="161" t="s">
        <v>473</v>
      </c>
      <c r="Q36" s="161" t="s">
        <v>473</v>
      </c>
      <c r="R36" s="161" t="s">
        <v>473</v>
      </c>
      <c r="S36" s="161" t="s">
        <v>473</v>
      </c>
      <c r="T36" s="161" t="s">
        <v>473</v>
      </c>
      <c r="U36" s="161" t="s">
        <v>161</v>
      </c>
      <c r="V36" s="162">
        <v>0.32069999999999999</v>
      </c>
      <c r="W36" s="163">
        <v>15.840199999999999</v>
      </c>
      <c r="X36" s="163">
        <v>0.67569999999999997</v>
      </c>
      <c r="Y36" s="163">
        <v>4.2799999999999998E-2</v>
      </c>
      <c r="Z36" s="164">
        <v>1.0982000000000001</v>
      </c>
      <c r="AA36" s="4"/>
      <c r="AB36" s="161"/>
      <c r="AC36" s="161"/>
    </row>
    <row r="37" spans="1:29" s="59" customFormat="1">
      <c r="A37" s="161" t="s">
        <v>133</v>
      </c>
      <c r="B37" s="31" t="s">
        <v>140</v>
      </c>
      <c r="C37" s="161">
        <v>30</v>
      </c>
      <c r="D37" s="161" t="s">
        <v>188</v>
      </c>
      <c r="E37" s="161" t="s">
        <v>189</v>
      </c>
      <c r="F37" s="161" t="s">
        <v>540</v>
      </c>
      <c r="G37" s="161" t="s">
        <v>541</v>
      </c>
      <c r="H37" s="161" t="s">
        <v>542</v>
      </c>
      <c r="I37" s="161"/>
      <c r="J37" s="161"/>
      <c r="K37" s="161" t="s">
        <v>521</v>
      </c>
      <c r="L37" s="161">
        <v>46.169350000000001</v>
      </c>
      <c r="M37" s="161">
        <v>-104.10115</v>
      </c>
      <c r="N37" s="161" t="s">
        <v>85</v>
      </c>
      <c r="O37" s="161" t="s">
        <v>468</v>
      </c>
      <c r="P37" s="161" t="s">
        <v>473</v>
      </c>
      <c r="Q37" s="161" t="s">
        <v>473</v>
      </c>
      <c r="R37" s="161" t="s">
        <v>473</v>
      </c>
      <c r="S37" s="161" t="s">
        <v>473</v>
      </c>
      <c r="T37" s="161" t="s">
        <v>473</v>
      </c>
      <c r="U37" s="161" t="s">
        <v>161</v>
      </c>
      <c r="V37" s="162">
        <v>0.95030000000000003</v>
      </c>
      <c r="W37" s="163">
        <v>5.9598000000000004</v>
      </c>
      <c r="X37" s="163">
        <v>0.79249999999999998</v>
      </c>
      <c r="Y37" s="163">
        <v>2.5100000000000001E-2</v>
      </c>
      <c r="Z37" s="164">
        <v>0.82720000000000005</v>
      </c>
      <c r="AA37" s="4"/>
      <c r="AB37" s="161"/>
      <c r="AC37" s="161"/>
    </row>
    <row r="38" spans="1:29" s="59" customFormat="1">
      <c r="A38" s="161" t="s">
        <v>133</v>
      </c>
      <c r="B38" s="31" t="s">
        <v>140</v>
      </c>
      <c r="C38" s="161">
        <v>30</v>
      </c>
      <c r="D38" s="161" t="s">
        <v>188</v>
      </c>
      <c r="E38" s="161" t="s">
        <v>189</v>
      </c>
      <c r="F38" s="161" t="s">
        <v>540</v>
      </c>
      <c r="G38" s="161" t="s">
        <v>541</v>
      </c>
      <c r="H38" s="161" t="s">
        <v>543</v>
      </c>
      <c r="I38" s="161"/>
      <c r="J38" s="161"/>
      <c r="K38" s="161" t="s">
        <v>521</v>
      </c>
      <c r="L38" s="161">
        <v>46.169350000000001</v>
      </c>
      <c r="M38" s="161">
        <v>-104.10115</v>
      </c>
      <c r="N38" s="161" t="s">
        <v>85</v>
      </c>
      <c r="O38" s="161" t="s">
        <v>468</v>
      </c>
      <c r="P38" s="161" t="s">
        <v>473</v>
      </c>
      <c r="Q38" s="161" t="s">
        <v>473</v>
      </c>
      <c r="R38" s="161" t="s">
        <v>473</v>
      </c>
      <c r="S38" s="161" t="s">
        <v>473</v>
      </c>
      <c r="T38" s="161" t="s">
        <v>473</v>
      </c>
      <c r="U38" s="161" t="s">
        <v>161</v>
      </c>
      <c r="V38" s="162">
        <v>1.61E-2</v>
      </c>
      <c r="W38" s="163">
        <v>2.1294</v>
      </c>
      <c r="X38" s="163">
        <v>0.1116</v>
      </c>
      <c r="Y38" s="163">
        <v>8.9999999999999993E-3</v>
      </c>
      <c r="Z38" s="164">
        <v>0.29559999999999997</v>
      </c>
      <c r="AA38" s="4"/>
      <c r="AB38" s="161"/>
      <c r="AC38" s="161"/>
    </row>
    <row r="39" spans="1:29" s="59" customFormat="1">
      <c r="A39" s="161" t="s">
        <v>133</v>
      </c>
      <c r="B39" s="31" t="s">
        <v>140</v>
      </c>
      <c r="C39" s="161">
        <v>30</v>
      </c>
      <c r="D39" s="161" t="s">
        <v>188</v>
      </c>
      <c r="E39" s="161" t="s">
        <v>189</v>
      </c>
      <c r="F39" s="161" t="s">
        <v>540</v>
      </c>
      <c r="G39" s="161" t="s">
        <v>541</v>
      </c>
      <c r="H39" s="161" t="s">
        <v>544</v>
      </c>
      <c r="I39" s="161"/>
      <c r="J39" s="161"/>
      <c r="K39" s="161" t="s">
        <v>521</v>
      </c>
      <c r="L39" s="161">
        <v>46.169350000000001</v>
      </c>
      <c r="M39" s="161">
        <v>-104.10115</v>
      </c>
      <c r="N39" s="161" t="s">
        <v>523</v>
      </c>
      <c r="O39" s="161" t="s">
        <v>524</v>
      </c>
      <c r="P39" s="161" t="s">
        <v>473</v>
      </c>
      <c r="Q39" s="161" t="s">
        <v>473</v>
      </c>
      <c r="R39" s="161" t="s">
        <v>473</v>
      </c>
      <c r="S39" s="161" t="s">
        <v>473</v>
      </c>
      <c r="T39" s="161" t="s">
        <v>473</v>
      </c>
      <c r="U39" s="161" t="s">
        <v>114</v>
      </c>
      <c r="V39" s="162">
        <v>0.8</v>
      </c>
      <c r="W39" s="163">
        <v>4.3999999999999997E-2</v>
      </c>
      <c r="X39" s="163">
        <v>0.67200000000000004</v>
      </c>
      <c r="Y39" s="163">
        <v>4.7999999999999996E-3</v>
      </c>
      <c r="Z39" s="164">
        <v>6.08E-2</v>
      </c>
      <c r="AA39" s="4"/>
      <c r="AB39" s="161"/>
      <c r="AC39" s="161"/>
    </row>
    <row r="40" spans="1:29" s="59" customFormat="1">
      <c r="A40" s="161" t="s">
        <v>133</v>
      </c>
      <c r="B40" s="31" t="s">
        <v>140</v>
      </c>
      <c r="C40" s="161">
        <v>30</v>
      </c>
      <c r="D40" s="161" t="s">
        <v>188</v>
      </c>
      <c r="E40" s="161" t="s">
        <v>189</v>
      </c>
      <c r="F40" s="161" t="s">
        <v>540</v>
      </c>
      <c r="G40" s="161" t="s">
        <v>541</v>
      </c>
      <c r="H40" s="161" t="s">
        <v>545</v>
      </c>
      <c r="I40" s="161"/>
      <c r="J40" s="161"/>
      <c r="K40" s="161" t="s">
        <v>521</v>
      </c>
      <c r="L40" s="161">
        <v>46.169350000000001</v>
      </c>
      <c r="M40" s="161">
        <v>-104.10115</v>
      </c>
      <c r="N40" s="161" t="s">
        <v>523</v>
      </c>
      <c r="O40" s="161" t="s">
        <v>524</v>
      </c>
      <c r="P40" s="161" t="s">
        <v>473</v>
      </c>
      <c r="Q40" s="161" t="s">
        <v>473</v>
      </c>
      <c r="R40" s="161" t="s">
        <v>473</v>
      </c>
      <c r="S40" s="161" t="s">
        <v>473</v>
      </c>
      <c r="T40" s="161" t="s">
        <v>473</v>
      </c>
      <c r="U40" s="161" t="s">
        <v>114</v>
      </c>
      <c r="V40" s="162">
        <v>0</v>
      </c>
      <c r="W40" s="163">
        <v>0.1734</v>
      </c>
      <c r="X40" s="163">
        <v>0</v>
      </c>
      <c r="Y40" s="163">
        <v>0</v>
      </c>
      <c r="Z40" s="164">
        <v>0</v>
      </c>
      <c r="AA40" s="4"/>
      <c r="AB40" s="161"/>
      <c r="AC40" s="161"/>
    </row>
    <row r="41" spans="1:29" s="59" customFormat="1">
      <c r="A41" s="161" t="s">
        <v>133</v>
      </c>
      <c r="B41" s="31" t="s">
        <v>140</v>
      </c>
      <c r="C41" s="161">
        <v>30</v>
      </c>
      <c r="D41" s="161" t="s">
        <v>188</v>
      </c>
      <c r="E41" s="161" t="s">
        <v>189</v>
      </c>
      <c r="F41" s="161" t="s">
        <v>546</v>
      </c>
      <c r="G41" s="161" t="s">
        <v>547</v>
      </c>
      <c r="H41" s="161" t="s">
        <v>548</v>
      </c>
      <c r="I41" s="161"/>
      <c r="J41" s="161"/>
      <c r="K41" s="161" t="s">
        <v>521</v>
      </c>
      <c r="L41" s="161">
        <v>46.394359999999999</v>
      </c>
      <c r="M41" s="161">
        <v>-104.28496</v>
      </c>
      <c r="N41" s="161" t="s">
        <v>85</v>
      </c>
      <c r="O41" s="161" t="s">
        <v>468</v>
      </c>
      <c r="P41" s="161" t="s">
        <v>473</v>
      </c>
      <c r="Q41" s="161" t="s">
        <v>473</v>
      </c>
      <c r="R41" s="161" t="s">
        <v>473</v>
      </c>
      <c r="S41" s="161" t="s">
        <v>473</v>
      </c>
      <c r="T41" s="161" t="s">
        <v>473</v>
      </c>
      <c r="U41" s="161" t="s">
        <v>161</v>
      </c>
      <c r="V41" s="162">
        <v>3.2347000000000001</v>
      </c>
      <c r="W41" s="163">
        <v>3.4392</v>
      </c>
      <c r="X41" s="163">
        <v>2.2401</v>
      </c>
      <c r="Y41" s="163">
        <v>1.4500000000000001E-2</v>
      </c>
      <c r="Z41" s="164">
        <v>0.47739999999999999</v>
      </c>
      <c r="AA41" s="4"/>
      <c r="AB41" s="161"/>
      <c r="AC41" s="161"/>
    </row>
    <row r="42" spans="1:29" s="59" customFormat="1">
      <c r="A42" s="161" t="s">
        <v>133</v>
      </c>
      <c r="B42" s="31" t="s">
        <v>140</v>
      </c>
      <c r="C42" s="161">
        <v>30</v>
      </c>
      <c r="D42" s="161" t="s">
        <v>188</v>
      </c>
      <c r="E42" s="161" t="s">
        <v>189</v>
      </c>
      <c r="F42" s="161" t="s">
        <v>546</v>
      </c>
      <c r="G42" s="161" t="s">
        <v>547</v>
      </c>
      <c r="H42" s="161" t="s">
        <v>549</v>
      </c>
      <c r="I42" s="161"/>
      <c r="J42" s="161"/>
      <c r="K42" s="161" t="s">
        <v>521</v>
      </c>
      <c r="L42" s="161">
        <v>46.394359999999999</v>
      </c>
      <c r="M42" s="161">
        <v>-104.28496</v>
      </c>
      <c r="N42" s="161" t="s">
        <v>85</v>
      </c>
      <c r="O42" s="161" t="s">
        <v>468</v>
      </c>
      <c r="P42" s="161" t="s">
        <v>473</v>
      </c>
      <c r="Q42" s="161" t="s">
        <v>473</v>
      </c>
      <c r="R42" s="161" t="s">
        <v>473</v>
      </c>
      <c r="S42" s="161" t="s">
        <v>473</v>
      </c>
      <c r="T42" s="161" t="s">
        <v>473</v>
      </c>
      <c r="U42" s="161" t="s">
        <v>161</v>
      </c>
      <c r="V42" s="162">
        <v>2.109</v>
      </c>
      <c r="W42" s="163">
        <v>5.9116999999999997</v>
      </c>
      <c r="X42" s="163">
        <v>4.3619000000000003</v>
      </c>
      <c r="Y42" s="163">
        <v>2.4899999999999999E-2</v>
      </c>
      <c r="Z42" s="164">
        <v>0.8206</v>
      </c>
      <c r="AA42" s="4"/>
      <c r="AB42" s="161"/>
      <c r="AC42" s="161"/>
    </row>
    <row r="43" spans="1:29" s="59" customFormat="1">
      <c r="A43" s="161" t="s">
        <v>133</v>
      </c>
      <c r="B43" s="31" t="s">
        <v>140</v>
      </c>
      <c r="C43" s="161">
        <v>30</v>
      </c>
      <c r="D43" s="161" t="s">
        <v>188</v>
      </c>
      <c r="E43" s="161" t="s">
        <v>189</v>
      </c>
      <c r="F43" s="161" t="s">
        <v>546</v>
      </c>
      <c r="G43" s="161" t="s">
        <v>547</v>
      </c>
      <c r="H43" s="161" t="s">
        <v>550</v>
      </c>
      <c r="I43" s="161"/>
      <c r="J43" s="161"/>
      <c r="K43" s="161" t="s">
        <v>521</v>
      </c>
      <c r="L43" s="161">
        <v>46.394359999999999</v>
      </c>
      <c r="M43" s="161">
        <v>-104.28496</v>
      </c>
      <c r="N43" s="161" t="s">
        <v>85</v>
      </c>
      <c r="O43" s="161" t="s">
        <v>468</v>
      </c>
      <c r="P43" s="161" t="s">
        <v>473</v>
      </c>
      <c r="Q43" s="161" t="s">
        <v>473</v>
      </c>
      <c r="R43" s="161" t="s">
        <v>473</v>
      </c>
      <c r="S43" s="161" t="s">
        <v>473</v>
      </c>
      <c r="T43" s="161" t="s">
        <v>473</v>
      </c>
      <c r="U43" s="161" t="s">
        <v>161</v>
      </c>
      <c r="V43" s="162">
        <v>3.556</v>
      </c>
      <c r="W43" s="163">
        <v>6.7820999999999998</v>
      </c>
      <c r="X43" s="163">
        <v>9.9349000000000007</v>
      </c>
      <c r="Y43" s="163">
        <v>2.86E-2</v>
      </c>
      <c r="Z43" s="164">
        <v>0.94140000000000001</v>
      </c>
      <c r="AA43" s="4"/>
      <c r="AB43" s="161"/>
      <c r="AC43" s="161"/>
    </row>
    <row r="44" spans="1:29" s="59" customFormat="1">
      <c r="A44" s="161" t="s">
        <v>133</v>
      </c>
      <c r="B44" s="31" t="s">
        <v>140</v>
      </c>
      <c r="C44" s="161">
        <v>30</v>
      </c>
      <c r="D44" s="161" t="s">
        <v>188</v>
      </c>
      <c r="E44" s="161" t="s">
        <v>189</v>
      </c>
      <c r="F44" s="161" t="s">
        <v>546</v>
      </c>
      <c r="G44" s="161" t="s">
        <v>547</v>
      </c>
      <c r="H44" s="161" t="s">
        <v>551</v>
      </c>
      <c r="I44" s="161"/>
      <c r="J44" s="161"/>
      <c r="K44" s="161" t="s">
        <v>521</v>
      </c>
      <c r="L44" s="161">
        <v>46.394359999999999</v>
      </c>
      <c r="M44" s="161">
        <v>-104.28496</v>
      </c>
      <c r="N44" s="161" t="s">
        <v>85</v>
      </c>
      <c r="O44" s="161" t="s">
        <v>468</v>
      </c>
      <c r="P44" s="161" t="s">
        <v>473</v>
      </c>
      <c r="Q44" s="161" t="s">
        <v>473</v>
      </c>
      <c r="R44" s="161" t="s">
        <v>473</v>
      </c>
      <c r="S44" s="161" t="s">
        <v>473</v>
      </c>
      <c r="T44" s="161" t="s">
        <v>473</v>
      </c>
      <c r="U44" s="161" t="s">
        <v>161</v>
      </c>
      <c r="V44" s="162">
        <v>1.2347999999999999</v>
      </c>
      <c r="W44" s="163">
        <v>3.2633999999999999</v>
      </c>
      <c r="X44" s="163">
        <v>1.7816000000000001</v>
      </c>
      <c r="Y44" s="163">
        <v>1.38E-2</v>
      </c>
      <c r="Z44" s="164">
        <v>0.45300000000000001</v>
      </c>
      <c r="AA44" s="4"/>
      <c r="AB44" s="161"/>
      <c r="AC44" s="161"/>
    </row>
    <row r="45" spans="1:29" s="59" customFormat="1">
      <c r="A45" s="161" t="s">
        <v>133</v>
      </c>
      <c r="B45" s="31" t="s">
        <v>140</v>
      </c>
      <c r="C45" s="161">
        <v>30</v>
      </c>
      <c r="D45" s="161" t="s">
        <v>188</v>
      </c>
      <c r="E45" s="161" t="s">
        <v>189</v>
      </c>
      <c r="F45" s="161" t="s">
        <v>546</v>
      </c>
      <c r="G45" s="161" t="s">
        <v>547</v>
      </c>
      <c r="H45" s="161" t="s">
        <v>552</v>
      </c>
      <c r="I45" s="161"/>
      <c r="J45" s="161"/>
      <c r="K45" s="161" t="s">
        <v>521</v>
      </c>
      <c r="L45" s="161">
        <v>46.394359999999999</v>
      </c>
      <c r="M45" s="161">
        <v>-104.28496</v>
      </c>
      <c r="N45" s="161" t="s">
        <v>499</v>
      </c>
      <c r="O45" s="161" t="s">
        <v>500</v>
      </c>
      <c r="P45" s="161" t="s">
        <v>473</v>
      </c>
      <c r="Q45" s="161" t="s">
        <v>473</v>
      </c>
      <c r="R45" s="161" t="s">
        <v>473</v>
      </c>
      <c r="S45" s="161" t="s">
        <v>473</v>
      </c>
      <c r="T45" s="161" t="s">
        <v>473</v>
      </c>
      <c r="U45" s="161" t="s">
        <v>114</v>
      </c>
      <c r="V45" s="162">
        <v>0</v>
      </c>
      <c r="W45" s="163">
        <v>0.94740000000000002</v>
      </c>
      <c r="X45" s="163">
        <v>0</v>
      </c>
      <c r="Y45" s="163">
        <v>0</v>
      </c>
      <c r="Z45" s="164">
        <v>0</v>
      </c>
      <c r="AA45" s="4"/>
      <c r="AB45" s="161"/>
      <c r="AC45" s="161"/>
    </row>
    <row r="46" spans="1:29" s="59" customFormat="1">
      <c r="A46" s="161" t="s">
        <v>133</v>
      </c>
      <c r="B46" s="31" t="s">
        <v>140</v>
      </c>
      <c r="C46" s="161">
        <v>30</v>
      </c>
      <c r="D46" s="161" t="s">
        <v>188</v>
      </c>
      <c r="E46" s="161" t="s">
        <v>189</v>
      </c>
      <c r="F46" s="161" t="s">
        <v>546</v>
      </c>
      <c r="G46" s="161" t="s">
        <v>547</v>
      </c>
      <c r="H46" s="161" t="s">
        <v>553</v>
      </c>
      <c r="I46" s="161"/>
      <c r="J46" s="161"/>
      <c r="K46" s="161" t="s">
        <v>521</v>
      </c>
      <c r="L46" s="161">
        <v>46.394359999999999</v>
      </c>
      <c r="M46" s="161">
        <v>-104.28496</v>
      </c>
      <c r="N46" s="161" t="s">
        <v>85</v>
      </c>
      <c r="O46" s="161" t="s">
        <v>468</v>
      </c>
      <c r="P46" s="161" t="s">
        <v>473</v>
      </c>
      <c r="Q46" s="161" t="s">
        <v>473</v>
      </c>
      <c r="R46" s="161" t="s">
        <v>473</v>
      </c>
      <c r="S46" s="161" t="s">
        <v>473</v>
      </c>
      <c r="T46" s="161" t="s">
        <v>473</v>
      </c>
      <c r="U46" s="161" t="s">
        <v>161</v>
      </c>
      <c r="V46" s="162">
        <v>0.75090000000000001</v>
      </c>
      <c r="W46" s="163">
        <v>3.3475999999999999</v>
      </c>
      <c r="X46" s="163">
        <v>1.5470999999999999</v>
      </c>
      <c r="Y46" s="163">
        <v>1.41E-2</v>
      </c>
      <c r="Z46" s="164">
        <v>0.4647</v>
      </c>
      <c r="AA46" s="4"/>
      <c r="AB46" s="161"/>
      <c r="AC46" s="161"/>
    </row>
    <row r="47" spans="1:29" s="59" customFormat="1">
      <c r="A47" s="161" t="s">
        <v>133</v>
      </c>
      <c r="B47" s="31" t="s">
        <v>140</v>
      </c>
      <c r="C47" s="161">
        <v>30</v>
      </c>
      <c r="D47" s="161" t="s">
        <v>188</v>
      </c>
      <c r="E47" s="161" t="s">
        <v>189</v>
      </c>
      <c r="F47" s="161" t="s">
        <v>546</v>
      </c>
      <c r="G47" s="161" t="s">
        <v>547</v>
      </c>
      <c r="H47" s="161" t="s">
        <v>554</v>
      </c>
      <c r="I47" s="161"/>
      <c r="J47" s="161"/>
      <c r="K47" s="161" t="s">
        <v>521</v>
      </c>
      <c r="L47" s="161">
        <v>46.394359999999999</v>
      </c>
      <c r="M47" s="161">
        <v>-104.28496</v>
      </c>
      <c r="N47" s="161" t="s">
        <v>523</v>
      </c>
      <c r="O47" s="161" t="s">
        <v>524</v>
      </c>
      <c r="P47" s="161" t="s">
        <v>473</v>
      </c>
      <c r="Q47" s="161" t="s">
        <v>473</v>
      </c>
      <c r="R47" s="161" t="s">
        <v>473</v>
      </c>
      <c r="S47" s="161" t="s">
        <v>473</v>
      </c>
      <c r="T47" s="161" t="s">
        <v>473</v>
      </c>
      <c r="U47" s="161" t="s">
        <v>114</v>
      </c>
      <c r="V47" s="162">
        <v>0.5</v>
      </c>
      <c r="W47" s="163">
        <v>2.75E-2</v>
      </c>
      <c r="X47" s="163">
        <v>0.42</v>
      </c>
      <c r="Y47" s="163">
        <v>3.0000000000000001E-3</v>
      </c>
      <c r="Z47" s="164">
        <v>3.7999999999999999E-2</v>
      </c>
      <c r="AA47" s="4"/>
      <c r="AB47" s="161"/>
      <c r="AC47" s="161"/>
    </row>
    <row r="48" spans="1:29" s="59" customFormat="1">
      <c r="A48" s="161" t="s">
        <v>133</v>
      </c>
      <c r="B48" s="31" t="s">
        <v>140</v>
      </c>
      <c r="C48" s="161">
        <v>30</v>
      </c>
      <c r="D48" s="161" t="s">
        <v>188</v>
      </c>
      <c r="E48" s="161" t="s">
        <v>189</v>
      </c>
      <c r="F48" s="161" t="s">
        <v>546</v>
      </c>
      <c r="G48" s="161" t="s">
        <v>547</v>
      </c>
      <c r="H48" s="161" t="s">
        <v>555</v>
      </c>
      <c r="I48" s="161"/>
      <c r="J48" s="161"/>
      <c r="K48" s="161" t="s">
        <v>521</v>
      </c>
      <c r="L48" s="161">
        <v>46.394359999999999</v>
      </c>
      <c r="M48" s="161">
        <v>-104.28496</v>
      </c>
      <c r="N48" s="161" t="s">
        <v>556</v>
      </c>
      <c r="O48" s="161" t="s">
        <v>557</v>
      </c>
      <c r="P48" s="161" t="s">
        <v>473</v>
      </c>
      <c r="Q48" s="161" t="s">
        <v>473</v>
      </c>
      <c r="R48" s="161" t="s">
        <v>473</v>
      </c>
      <c r="S48" s="161" t="s">
        <v>473</v>
      </c>
      <c r="T48" s="161" t="s">
        <v>473</v>
      </c>
      <c r="U48" s="161" t="s">
        <v>356</v>
      </c>
      <c r="V48" s="162">
        <v>0.7</v>
      </c>
      <c r="W48" s="163">
        <v>3.85E-2</v>
      </c>
      <c r="X48" s="163">
        <v>0.58799999999999997</v>
      </c>
      <c r="Y48" s="163">
        <v>4.1999999999999997E-3</v>
      </c>
      <c r="Z48" s="164">
        <v>5.3199999999999997E-2</v>
      </c>
      <c r="AA48" s="4"/>
      <c r="AB48" s="161"/>
      <c r="AC48" s="161"/>
    </row>
    <row r="49" spans="1:29" s="59" customFormat="1">
      <c r="A49" s="161" t="s">
        <v>133</v>
      </c>
      <c r="B49" s="31" t="s">
        <v>140</v>
      </c>
      <c r="C49" s="161">
        <v>30</v>
      </c>
      <c r="D49" s="161" t="s">
        <v>188</v>
      </c>
      <c r="E49" s="161" t="s">
        <v>189</v>
      </c>
      <c r="F49" s="161" t="s">
        <v>546</v>
      </c>
      <c r="G49" s="161" t="s">
        <v>547</v>
      </c>
      <c r="H49" s="161" t="s">
        <v>558</v>
      </c>
      <c r="I49" s="161"/>
      <c r="J49" s="161"/>
      <c r="K49" s="161" t="s">
        <v>521</v>
      </c>
      <c r="L49" s="161">
        <v>46.394359999999999</v>
      </c>
      <c r="M49" s="161">
        <v>-104.28496</v>
      </c>
      <c r="N49" s="161" t="s">
        <v>559</v>
      </c>
      <c r="O49" s="161" t="s">
        <v>560</v>
      </c>
      <c r="P49" s="161" t="s">
        <v>473</v>
      </c>
      <c r="Q49" s="161" t="s">
        <v>473</v>
      </c>
      <c r="R49" s="161" t="s">
        <v>473</v>
      </c>
      <c r="S49" s="161" t="s">
        <v>473</v>
      </c>
      <c r="T49" s="161" t="s">
        <v>473</v>
      </c>
      <c r="U49" s="161" t="s">
        <v>161</v>
      </c>
      <c r="V49" s="162">
        <v>1.1472</v>
      </c>
      <c r="W49" s="163">
        <v>2.282</v>
      </c>
      <c r="X49" s="163">
        <v>1.8873</v>
      </c>
      <c r="Y49" s="163">
        <v>1.23E-2</v>
      </c>
      <c r="Z49" s="164">
        <v>0.31680000000000003</v>
      </c>
      <c r="AA49" s="4"/>
      <c r="AB49" s="161"/>
      <c r="AC49" s="161"/>
    </row>
    <row r="50" spans="1:29" s="59" customFormat="1">
      <c r="A50" s="161" t="s">
        <v>133</v>
      </c>
      <c r="B50" s="31" t="s">
        <v>140</v>
      </c>
      <c r="C50" s="161">
        <v>30</v>
      </c>
      <c r="D50" s="161" t="s">
        <v>188</v>
      </c>
      <c r="E50" s="161" t="s">
        <v>189</v>
      </c>
      <c r="F50" s="161" t="s">
        <v>546</v>
      </c>
      <c r="G50" s="161" t="s">
        <v>547</v>
      </c>
      <c r="H50" s="161" t="s">
        <v>561</v>
      </c>
      <c r="I50" s="161"/>
      <c r="J50" s="161"/>
      <c r="K50" s="161" t="s">
        <v>521</v>
      </c>
      <c r="L50" s="161">
        <v>46.394359999999999</v>
      </c>
      <c r="M50" s="161">
        <v>-104.28496</v>
      </c>
      <c r="N50" s="161" t="s">
        <v>494</v>
      </c>
      <c r="O50" s="161" t="s">
        <v>495</v>
      </c>
      <c r="P50" s="161" t="s">
        <v>473</v>
      </c>
      <c r="Q50" s="161" t="s">
        <v>473</v>
      </c>
      <c r="R50" s="161" t="s">
        <v>473</v>
      </c>
      <c r="S50" s="161" t="s">
        <v>473</v>
      </c>
      <c r="T50" s="161" t="s">
        <v>473</v>
      </c>
      <c r="U50" s="161" t="s">
        <v>161</v>
      </c>
      <c r="V50" s="162">
        <v>4.2495000000000003</v>
      </c>
      <c r="W50" s="163">
        <v>8.0859000000000005</v>
      </c>
      <c r="X50" s="163">
        <v>5.5789</v>
      </c>
      <c r="Y50" s="163">
        <v>3.4000000000000002E-2</v>
      </c>
      <c r="Z50" s="164">
        <v>1.1193</v>
      </c>
      <c r="AA50" s="4"/>
      <c r="AB50" s="161"/>
      <c r="AC50" s="161"/>
    </row>
    <row r="51" spans="1:29" s="59" customFormat="1">
      <c r="A51" s="161" t="s">
        <v>133</v>
      </c>
      <c r="B51" s="31" t="s">
        <v>140</v>
      </c>
      <c r="C51" s="161">
        <v>30</v>
      </c>
      <c r="D51" s="161" t="s">
        <v>188</v>
      </c>
      <c r="E51" s="161" t="s">
        <v>189</v>
      </c>
      <c r="F51" s="161" t="s">
        <v>562</v>
      </c>
      <c r="G51" s="161" t="s">
        <v>563</v>
      </c>
      <c r="H51" s="161" t="s">
        <v>564</v>
      </c>
      <c r="I51" s="161"/>
      <c r="J51" s="161"/>
      <c r="K51" s="161" t="s">
        <v>565</v>
      </c>
      <c r="L51" s="161">
        <v>46.369030000000002</v>
      </c>
      <c r="M51" s="161">
        <v>-104.26116</v>
      </c>
      <c r="N51" s="161" t="s">
        <v>85</v>
      </c>
      <c r="O51" s="161" t="s">
        <v>468</v>
      </c>
      <c r="P51" s="161" t="s">
        <v>473</v>
      </c>
      <c r="Q51" s="161" t="s">
        <v>473</v>
      </c>
      <c r="R51" s="161" t="s">
        <v>473</v>
      </c>
      <c r="S51" s="161" t="s">
        <v>473</v>
      </c>
      <c r="T51" s="161" t="s">
        <v>473</v>
      </c>
      <c r="U51" s="161" t="s">
        <v>161</v>
      </c>
      <c r="V51" s="162">
        <v>7.5467000000000004</v>
      </c>
      <c r="W51" s="163">
        <v>3.04E-2</v>
      </c>
      <c r="X51" s="163">
        <v>4.8292000000000002</v>
      </c>
      <c r="Y51" s="163">
        <v>5.0000000000000001E-4</v>
      </c>
      <c r="Z51" s="164">
        <v>5.0999999999999997E-2</v>
      </c>
      <c r="AA51" s="4"/>
      <c r="AB51" s="161"/>
      <c r="AC51" s="161"/>
    </row>
    <row r="52" spans="1:29" s="59" customFormat="1">
      <c r="A52" s="161" t="s">
        <v>133</v>
      </c>
      <c r="B52" s="31" t="s">
        <v>140</v>
      </c>
      <c r="C52" s="161">
        <v>30</v>
      </c>
      <c r="D52" s="161" t="s">
        <v>188</v>
      </c>
      <c r="E52" s="161" t="s">
        <v>189</v>
      </c>
      <c r="F52" s="161" t="s">
        <v>562</v>
      </c>
      <c r="G52" s="161" t="s">
        <v>563</v>
      </c>
      <c r="H52" s="161" t="s">
        <v>566</v>
      </c>
      <c r="I52" s="161"/>
      <c r="J52" s="161"/>
      <c r="K52" s="161" t="s">
        <v>565</v>
      </c>
      <c r="L52" s="161">
        <v>46.369030000000002</v>
      </c>
      <c r="M52" s="161">
        <v>-104.26116</v>
      </c>
      <c r="N52" s="161" t="s">
        <v>85</v>
      </c>
      <c r="O52" s="161" t="s">
        <v>468</v>
      </c>
      <c r="P52" s="161" t="s">
        <v>473</v>
      </c>
      <c r="Q52" s="161" t="s">
        <v>473</v>
      </c>
      <c r="R52" s="161" t="s">
        <v>473</v>
      </c>
      <c r="S52" s="161" t="s">
        <v>473</v>
      </c>
      <c r="T52" s="161" t="s">
        <v>473</v>
      </c>
      <c r="U52" s="161" t="s">
        <v>161</v>
      </c>
      <c r="V52" s="162">
        <v>1.2313000000000001</v>
      </c>
      <c r="W52" s="163">
        <v>0.25769999999999998</v>
      </c>
      <c r="X52" s="163">
        <v>33.331099999999999</v>
      </c>
      <c r="Y52" s="163">
        <v>5.4000000000000003E-3</v>
      </c>
      <c r="Z52" s="164">
        <v>0.1835</v>
      </c>
      <c r="AA52" s="4"/>
      <c r="AB52" s="161"/>
      <c r="AC52" s="161"/>
    </row>
    <row r="53" spans="1:29" s="59" customFormat="1">
      <c r="A53" s="161" t="s">
        <v>133</v>
      </c>
      <c r="B53" s="31" t="s">
        <v>140</v>
      </c>
      <c r="C53" s="161">
        <v>30</v>
      </c>
      <c r="D53" s="161" t="s">
        <v>188</v>
      </c>
      <c r="E53" s="161" t="s">
        <v>189</v>
      </c>
      <c r="F53" s="161" t="s">
        <v>562</v>
      </c>
      <c r="G53" s="161" t="s">
        <v>563</v>
      </c>
      <c r="H53" s="161" t="s">
        <v>567</v>
      </c>
      <c r="I53" s="161"/>
      <c r="J53" s="161"/>
      <c r="K53" s="161" t="s">
        <v>565</v>
      </c>
      <c r="L53" s="161">
        <v>46.369030000000002</v>
      </c>
      <c r="M53" s="161">
        <v>-104.26116</v>
      </c>
      <c r="N53" s="161" t="s">
        <v>85</v>
      </c>
      <c r="O53" s="161" t="s">
        <v>468</v>
      </c>
      <c r="P53" s="161" t="s">
        <v>473</v>
      </c>
      <c r="Q53" s="161" t="s">
        <v>473</v>
      </c>
      <c r="R53" s="161" t="s">
        <v>473</v>
      </c>
      <c r="S53" s="161" t="s">
        <v>473</v>
      </c>
      <c r="T53" s="161" t="s">
        <v>473</v>
      </c>
      <c r="U53" s="161" t="s">
        <v>161</v>
      </c>
      <c r="V53" s="162">
        <v>1.091</v>
      </c>
      <c r="W53" s="163">
        <v>0.23949999999999999</v>
      </c>
      <c r="X53" s="163">
        <v>30.974</v>
      </c>
      <c r="Y53" s="163">
        <v>5.1000000000000004E-3</v>
      </c>
      <c r="Z53" s="164">
        <v>0.1706</v>
      </c>
      <c r="AA53" s="4"/>
      <c r="AB53" s="161"/>
      <c r="AC53" s="161"/>
    </row>
    <row r="54" spans="1:29" s="59" customFormat="1">
      <c r="A54" s="161" t="s">
        <v>133</v>
      </c>
      <c r="B54" s="31" t="s">
        <v>140</v>
      </c>
      <c r="C54" s="161">
        <v>30</v>
      </c>
      <c r="D54" s="161" t="s">
        <v>188</v>
      </c>
      <c r="E54" s="161" t="s">
        <v>189</v>
      </c>
      <c r="F54" s="161" t="s">
        <v>562</v>
      </c>
      <c r="G54" s="161" t="s">
        <v>563</v>
      </c>
      <c r="H54" s="161" t="s">
        <v>568</v>
      </c>
      <c r="I54" s="161"/>
      <c r="J54" s="161"/>
      <c r="K54" s="161" t="s">
        <v>565</v>
      </c>
      <c r="L54" s="161">
        <v>46.369030000000002</v>
      </c>
      <c r="M54" s="161">
        <v>-104.26116</v>
      </c>
      <c r="N54" s="161" t="s">
        <v>85</v>
      </c>
      <c r="O54" s="161" t="s">
        <v>468</v>
      </c>
      <c r="P54" s="161" t="s">
        <v>473</v>
      </c>
      <c r="Q54" s="161" t="s">
        <v>473</v>
      </c>
      <c r="R54" s="161" t="s">
        <v>473</v>
      </c>
      <c r="S54" s="161" t="s">
        <v>473</v>
      </c>
      <c r="T54" s="161" t="s">
        <v>473</v>
      </c>
      <c r="U54" s="161" t="s">
        <v>161</v>
      </c>
      <c r="V54" s="162">
        <v>27.641400000000001</v>
      </c>
      <c r="W54" s="163">
        <v>0.1114</v>
      </c>
      <c r="X54" s="163">
        <v>17.687899999999999</v>
      </c>
      <c r="Y54" s="163">
        <v>2.2000000000000001E-3</v>
      </c>
      <c r="Z54" s="164">
        <v>0.18690000000000001</v>
      </c>
      <c r="AA54" s="4"/>
      <c r="AB54" s="161"/>
      <c r="AC54" s="161"/>
    </row>
    <row r="55" spans="1:29" s="59" customFormat="1">
      <c r="A55" s="161" t="s">
        <v>133</v>
      </c>
      <c r="B55" s="31" t="s">
        <v>140</v>
      </c>
      <c r="C55" s="161">
        <v>30</v>
      </c>
      <c r="D55" s="161" t="s">
        <v>188</v>
      </c>
      <c r="E55" s="161" t="s">
        <v>189</v>
      </c>
      <c r="F55" s="161" t="s">
        <v>562</v>
      </c>
      <c r="G55" s="161" t="s">
        <v>563</v>
      </c>
      <c r="H55" s="161" t="s">
        <v>569</v>
      </c>
      <c r="I55" s="161"/>
      <c r="J55" s="161"/>
      <c r="K55" s="161" t="s">
        <v>565</v>
      </c>
      <c r="L55" s="161">
        <v>46.369030000000002</v>
      </c>
      <c r="M55" s="161">
        <v>-104.26116</v>
      </c>
      <c r="N55" s="161" t="s">
        <v>85</v>
      </c>
      <c r="O55" s="161" t="s">
        <v>468</v>
      </c>
      <c r="P55" s="161" t="s">
        <v>473</v>
      </c>
      <c r="Q55" s="161" t="s">
        <v>473</v>
      </c>
      <c r="R55" s="161" t="s">
        <v>473</v>
      </c>
      <c r="S55" s="161" t="s">
        <v>473</v>
      </c>
      <c r="T55" s="161" t="s">
        <v>473</v>
      </c>
      <c r="U55" s="161" t="s">
        <v>161</v>
      </c>
      <c r="V55" s="162">
        <v>39.728099999999998</v>
      </c>
      <c r="W55" s="163">
        <v>0.16009999999999999</v>
      </c>
      <c r="X55" s="163">
        <v>25.4222</v>
      </c>
      <c r="Y55" s="163">
        <v>3.2000000000000002E-3</v>
      </c>
      <c r="Z55" s="164">
        <v>0.26850000000000002</v>
      </c>
      <c r="AA55" s="4"/>
      <c r="AB55" s="161"/>
      <c r="AC55" s="161"/>
    </row>
    <row r="56" spans="1:29" s="59" customFormat="1">
      <c r="A56" s="161" t="s">
        <v>133</v>
      </c>
      <c r="B56" s="31" t="s">
        <v>140</v>
      </c>
      <c r="C56" s="161">
        <v>30</v>
      </c>
      <c r="D56" s="161" t="s">
        <v>188</v>
      </c>
      <c r="E56" s="161" t="s">
        <v>189</v>
      </c>
      <c r="F56" s="161" t="s">
        <v>562</v>
      </c>
      <c r="G56" s="161" t="s">
        <v>563</v>
      </c>
      <c r="H56" s="161" t="s">
        <v>570</v>
      </c>
      <c r="I56" s="161"/>
      <c r="J56" s="161"/>
      <c r="K56" s="161" t="s">
        <v>565</v>
      </c>
      <c r="L56" s="161">
        <v>46.369030000000002</v>
      </c>
      <c r="M56" s="161">
        <v>-104.26116</v>
      </c>
      <c r="N56" s="161" t="s">
        <v>523</v>
      </c>
      <c r="O56" s="161" t="s">
        <v>524</v>
      </c>
      <c r="P56" s="161" t="s">
        <v>473</v>
      </c>
      <c r="Q56" s="161" t="s">
        <v>473</v>
      </c>
      <c r="R56" s="161" t="s">
        <v>473</v>
      </c>
      <c r="S56" s="161" t="s">
        <v>473</v>
      </c>
      <c r="T56" s="161" t="s">
        <v>473</v>
      </c>
      <c r="U56" s="161" t="s">
        <v>114</v>
      </c>
      <c r="V56" s="162">
        <v>0.05</v>
      </c>
      <c r="W56" s="163">
        <v>2.8E-3</v>
      </c>
      <c r="X56" s="163">
        <v>4.2000000000000003E-2</v>
      </c>
      <c r="Y56" s="163">
        <v>2.9999999999999997E-4</v>
      </c>
      <c r="Z56" s="164">
        <v>3.8E-3</v>
      </c>
      <c r="AA56" s="4"/>
      <c r="AB56" s="161"/>
      <c r="AC56" s="161"/>
    </row>
    <row r="57" spans="1:29" s="59" customFormat="1">
      <c r="A57" s="161" t="s">
        <v>133</v>
      </c>
      <c r="B57" s="31" t="s">
        <v>140</v>
      </c>
      <c r="C57" s="161">
        <v>30</v>
      </c>
      <c r="D57" s="161" t="s">
        <v>188</v>
      </c>
      <c r="E57" s="161" t="s">
        <v>189</v>
      </c>
      <c r="F57" s="161" t="s">
        <v>571</v>
      </c>
      <c r="G57" s="161" t="s">
        <v>572</v>
      </c>
      <c r="H57" s="161" t="s">
        <v>573</v>
      </c>
      <c r="I57" s="161"/>
      <c r="J57" s="161"/>
      <c r="K57" s="161" t="s">
        <v>467</v>
      </c>
      <c r="L57" s="161">
        <v>46.613599999999998</v>
      </c>
      <c r="M57" s="161">
        <v>-104.41889999999999</v>
      </c>
      <c r="N57" s="161" t="s">
        <v>85</v>
      </c>
      <c r="O57" s="161" t="s">
        <v>468</v>
      </c>
      <c r="P57" s="161">
        <v>23</v>
      </c>
      <c r="Q57" s="161">
        <v>1</v>
      </c>
      <c r="R57" s="161">
        <v>88.2</v>
      </c>
      <c r="S57" s="161">
        <v>69.25</v>
      </c>
      <c r="T57" s="161">
        <v>1033</v>
      </c>
      <c r="U57" s="161" t="s">
        <v>161</v>
      </c>
      <c r="V57" s="162">
        <v>1.1540999999999999</v>
      </c>
      <c r="W57" s="163">
        <v>0.3337</v>
      </c>
      <c r="X57" s="163">
        <v>1.4182999999999999</v>
      </c>
      <c r="Y57" s="163">
        <v>6.7000000000000002E-3</v>
      </c>
      <c r="Z57" s="164">
        <v>0.21840000000000001</v>
      </c>
      <c r="AA57" s="4"/>
      <c r="AB57" s="161"/>
      <c r="AC57" s="161"/>
    </row>
    <row r="58" spans="1:29" s="59" customFormat="1">
      <c r="A58" s="161" t="s">
        <v>133</v>
      </c>
      <c r="B58" s="31" t="s">
        <v>140</v>
      </c>
      <c r="C58" s="161">
        <v>30</v>
      </c>
      <c r="D58" s="161" t="s">
        <v>188</v>
      </c>
      <c r="E58" s="161" t="s">
        <v>189</v>
      </c>
      <c r="F58" s="161" t="s">
        <v>571</v>
      </c>
      <c r="G58" s="161" t="s">
        <v>572</v>
      </c>
      <c r="H58" s="161" t="s">
        <v>574</v>
      </c>
      <c r="I58" s="161"/>
      <c r="J58" s="161"/>
      <c r="K58" s="161" t="s">
        <v>467</v>
      </c>
      <c r="L58" s="161">
        <v>46.613599999999998</v>
      </c>
      <c r="M58" s="161">
        <v>-104.41889999999999</v>
      </c>
      <c r="N58" s="161" t="s">
        <v>575</v>
      </c>
      <c r="O58" s="161" t="s">
        <v>576</v>
      </c>
      <c r="P58" s="161">
        <v>21</v>
      </c>
      <c r="Q58" s="161">
        <v>1.5</v>
      </c>
      <c r="R58" s="161">
        <v>9.1999999999999993</v>
      </c>
      <c r="S58" s="161">
        <v>16.333300000000001</v>
      </c>
      <c r="T58" s="161">
        <v>845</v>
      </c>
      <c r="U58" s="161" t="s">
        <v>161</v>
      </c>
      <c r="V58" s="162">
        <v>7.4520999999999997</v>
      </c>
      <c r="W58" s="163">
        <v>3.3700000000000001E-2</v>
      </c>
      <c r="X58" s="163">
        <v>2.4390999999999998</v>
      </c>
      <c r="Y58" s="163">
        <v>5.3E-3</v>
      </c>
      <c r="Z58" s="164">
        <v>0.1019</v>
      </c>
      <c r="AA58" s="4"/>
      <c r="AB58" s="161"/>
      <c r="AC58" s="161"/>
    </row>
    <row r="59" spans="1:29" s="59" customFormat="1">
      <c r="A59" s="161" t="s">
        <v>133</v>
      </c>
      <c r="B59" s="31" t="s">
        <v>140</v>
      </c>
      <c r="C59" s="161">
        <v>30</v>
      </c>
      <c r="D59" s="161" t="s">
        <v>188</v>
      </c>
      <c r="E59" s="161" t="s">
        <v>189</v>
      </c>
      <c r="F59" s="161" t="s">
        <v>571</v>
      </c>
      <c r="G59" s="161" t="s">
        <v>572</v>
      </c>
      <c r="H59" s="161" t="s">
        <v>577</v>
      </c>
      <c r="I59" s="161"/>
      <c r="J59" s="161"/>
      <c r="K59" s="161" t="s">
        <v>467</v>
      </c>
      <c r="L59" s="161">
        <v>46.613599999999998</v>
      </c>
      <c r="M59" s="161">
        <v>-104.41889999999999</v>
      </c>
      <c r="N59" s="161" t="s">
        <v>575</v>
      </c>
      <c r="O59" s="161" t="s">
        <v>576</v>
      </c>
      <c r="P59" s="161">
        <v>21</v>
      </c>
      <c r="Q59" s="161">
        <v>1.5</v>
      </c>
      <c r="R59" s="161">
        <v>9.1999999999999993</v>
      </c>
      <c r="S59" s="161">
        <v>16.333300000000001</v>
      </c>
      <c r="T59" s="161">
        <v>845</v>
      </c>
      <c r="U59" s="161" t="s">
        <v>161</v>
      </c>
      <c r="V59" s="162">
        <v>9.1487999999999996</v>
      </c>
      <c r="W59" s="163">
        <v>4.8800000000000003E-2</v>
      </c>
      <c r="X59" s="163">
        <v>7.3288000000000002</v>
      </c>
      <c r="Y59" s="163">
        <v>7.6E-3</v>
      </c>
      <c r="Z59" s="164">
        <v>0.1474</v>
      </c>
      <c r="AA59" s="4"/>
      <c r="AB59" s="161"/>
      <c r="AC59" s="161"/>
    </row>
    <row r="60" spans="1:29" s="59" customFormat="1">
      <c r="A60" s="161" t="s">
        <v>133</v>
      </c>
      <c r="B60" s="31" t="s">
        <v>140</v>
      </c>
      <c r="C60" s="161">
        <v>30</v>
      </c>
      <c r="D60" s="161" t="s">
        <v>188</v>
      </c>
      <c r="E60" s="161" t="s">
        <v>189</v>
      </c>
      <c r="F60" s="161" t="s">
        <v>571</v>
      </c>
      <c r="G60" s="161" t="s">
        <v>572</v>
      </c>
      <c r="H60" s="161" t="s">
        <v>578</v>
      </c>
      <c r="I60" s="161"/>
      <c r="J60" s="161"/>
      <c r="K60" s="161" t="s">
        <v>467</v>
      </c>
      <c r="L60" s="161">
        <v>46.613599999999998</v>
      </c>
      <c r="M60" s="161">
        <v>-104.41889999999999</v>
      </c>
      <c r="N60" s="161" t="s">
        <v>575</v>
      </c>
      <c r="O60" s="161" t="s">
        <v>576</v>
      </c>
      <c r="P60" s="161">
        <v>21</v>
      </c>
      <c r="Q60" s="161">
        <v>1.5</v>
      </c>
      <c r="R60" s="161">
        <v>9.1999999999999993</v>
      </c>
      <c r="S60" s="161">
        <v>16.333300000000001</v>
      </c>
      <c r="T60" s="161">
        <v>845</v>
      </c>
      <c r="U60" s="161" t="s">
        <v>161</v>
      </c>
      <c r="V60" s="162">
        <v>14.2338</v>
      </c>
      <c r="W60" s="163">
        <v>8.0100000000000005E-2</v>
      </c>
      <c r="X60" s="163">
        <v>13.325799999999999</v>
      </c>
      <c r="Y60" s="163">
        <v>1.3599999999999999E-2</v>
      </c>
      <c r="Z60" s="164">
        <v>0.26440000000000002</v>
      </c>
      <c r="AA60" s="4"/>
      <c r="AB60" s="161"/>
      <c r="AC60" s="161"/>
    </row>
    <row r="61" spans="1:29" s="59" customFormat="1">
      <c r="A61" s="161" t="s">
        <v>133</v>
      </c>
      <c r="B61" s="31" t="s">
        <v>140</v>
      </c>
      <c r="C61" s="161">
        <v>30</v>
      </c>
      <c r="D61" s="161" t="s">
        <v>188</v>
      </c>
      <c r="E61" s="161" t="s">
        <v>189</v>
      </c>
      <c r="F61" s="161" t="s">
        <v>571</v>
      </c>
      <c r="G61" s="161" t="s">
        <v>572</v>
      </c>
      <c r="H61" s="161" t="s">
        <v>579</v>
      </c>
      <c r="I61" s="161"/>
      <c r="J61" s="161"/>
      <c r="K61" s="161" t="s">
        <v>467</v>
      </c>
      <c r="L61" s="161">
        <v>46.613599999999998</v>
      </c>
      <c r="M61" s="161">
        <v>-104.41889999999999</v>
      </c>
      <c r="N61" s="161" t="s">
        <v>575</v>
      </c>
      <c r="O61" s="161" t="s">
        <v>576</v>
      </c>
      <c r="P61" s="161">
        <v>30</v>
      </c>
      <c r="Q61" s="161">
        <v>1.5</v>
      </c>
      <c r="R61" s="161">
        <v>6.1</v>
      </c>
      <c r="S61" s="161">
        <v>10.8666</v>
      </c>
      <c r="T61" s="161">
        <v>770</v>
      </c>
      <c r="U61" s="161" t="s">
        <v>161</v>
      </c>
      <c r="V61" s="162">
        <v>42.240400000000001</v>
      </c>
      <c r="W61" s="163">
        <v>0.33929999999999999</v>
      </c>
      <c r="X61" s="163">
        <v>4.2409999999999997</v>
      </c>
      <c r="Y61" s="163">
        <v>0.41560000000000002</v>
      </c>
      <c r="Z61" s="164">
        <v>0.74560000000000004</v>
      </c>
      <c r="AA61" s="4"/>
      <c r="AB61" s="161"/>
      <c r="AC61" s="161"/>
    </row>
    <row r="62" spans="1:29" s="59" customFormat="1">
      <c r="A62" s="161" t="s">
        <v>133</v>
      </c>
      <c r="B62" s="31" t="s">
        <v>140</v>
      </c>
      <c r="C62" s="161">
        <v>30</v>
      </c>
      <c r="D62" s="161" t="s">
        <v>188</v>
      </c>
      <c r="E62" s="161" t="s">
        <v>189</v>
      </c>
      <c r="F62" s="161" t="s">
        <v>571</v>
      </c>
      <c r="G62" s="161" t="s">
        <v>572</v>
      </c>
      <c r="H62" s="161" t="s">
        <v>580</v>
      </c>
      <c r="I62" s="161"/>
      <c r="J62" s="161"/>
      <c r="K62" s="161" t="s">
        <v>467</v>
      </c>
      <c r="L62" s="161">
        <v>46.613599999999998</v>
      </c>
      <c r="M62" s="161">
        <v>-104.41889999999999</v>
      </c>
      <c r="N62" s="161" t="s">
        <v>476</v>
      </c>
      <c r="O62" s="161" t="s">
        <v>477</v>
      </c>
      <c r="P62" s="161">
        <v>23</v>
      </c>
      <c r="Q62" s="161">
        <v>0.83</v>
      </c>
      <c r="R62" s="161" t="s">
        <v>473</v>
      </c>
      <c r="S62" s="161">
        <v>48.616599999999998</v>
      </c>
      <c r="T62" s="161">
        <v>710</v>
      </c>
      <c r="U62" s="161" t="s">
        <v>161</v>
      </c>
      <c r="V62" s="162">
        <v>1.8120000000000001</v>
      </c>
      <c r="W62" s="163">
        <v>7.0251999999999999</v>
      </c>
      <c r="X62" s="163">
        <v>5.0796000000000001</v>
      </c>
      <c r="Y62" s="163">
        <v>7.7000000000000002E-3</v>
      </c>
      <c r="Z62" s="164">
        <v>0.25369999999999998</v>
      </c>
      <c r="AA62" s="4"/>
      <c r="AB62" s="161"/>
      <c r="AC62" s="161"/>
    </row>
    <row r="63" spans="1:29" s="59" customFormat="1">
      <c r="A63" s="161" t="s">
        <v>133</v>
      </c>
      <c r="B63" s="31" t="s">
        <v>140</v>
      </c>
      <c r="C63" s="161">
        <v>30</v>
      </c>
      <c r="D63" s="161" t="s">
        <v>188</v>
      </c>
      <c r="E63" s="161" t="s">
        <v>189</v>
      </c>
      <c r="F63" s="161" t="s">
        <v>571</v>
      </c>
      <c r="G63" s="161" t="s">
        <v>572</v>
      </c>
      <c r="H63" s="161" t="s">
        <v>581</v>
      </c>
      <c r="I63" s="161"/>
      <c r="J63" s="161"/>
      <c r="K63" s="161" t="s">
        <v>467</v>
      </c>
      <c r="L63" s="161">
        <v>46.613599999999998</v>
      </c>
      <c r="M63" s="161">
        <v>-104.41889999999999</v>
      </c>
      <c r="N63" s="161" t="s">
        <v>523</v>
      </c>
      <c r="O63" s="161" t="s">
        <v>524</v>
      </c>
      <c r="P63" s="161">
        <v>23</v>
      </c>
      <c r="Q63" s="161">
        <v>2</v>
      </c>
      <c r="R63" s="161" t="s">
        <v>473</v>
      </c>
      <c r="S63" s="161">
        <v>230</v>
      </c>
      <c r="T63" s="161">
        <v>900</v>
      </c>
      <c r="U63" s="161" t="s">
        <v>114</v>
      </c>
      <c r="V63" s="162">
        <v>0.05</v>
      </c>
      <c r="W63" s="163">
        <v>2.8E-3</v>
      </c>
      <c r="X63" s="163">
        <v>4.2000000000000003E-2</v>
      </c>
      <c r="Y63" s="163">
        <v>2.9999999999999997E-4</v>
      </c>
      <c r="Z63" s="164">
        <v>3.8E-3</v>
      </c>
      <c r="AA63" s="4"/>
      <c r="AB63" s="161"/>
      <c r="AC63" s="161"/>
    </row>
    <row r="64" spans="1:29" s="59" customFormat="1">
      <c r="A64" s="161" t="s">
        <v>133</v>
      </c>
      <c r="B64" s="31" t="s">
        <v>140</v>
      </c>
      <c r="C64" s="161">
        <v>30</v>
      </c>
      <c r="D64" s="161" t="s">
        <v>188</v>
      </c>
      <c r="E64" s="161" t="s">
        <v>189</v>
      </c>
      <c r="F64" s="161" t="s">
        <v>571</v>
      </c>
      <c r="G64" s="161" t="s">
        <v>572</v>
      </c>
      <c r="H64" s="161" t="s">
        <v>582</v>
      </c>
      <c r="I64" s="161"/>
      <c r="J64" s="161"/>
      <c r="K64" s="161" t="s">
        <v>467</v>
      </c>
      <c r="L64" s="161">
        <v>46.613599999999998</v>
      </c>
      <c r="M64" s="161">
        <v>-104.41889999999999</v>
      </c>
      <c r="N64" s="161" t="s">
        <v>85</v>
      </c>
      <c r="O64" s="161" t="s">
        <v>468</v>
      </c>
      <c r="P64" s="161">
        <v>23</v>
      </c>
      <c r="Q64" s="161">
        <v>1.33</v>
      </c>
      <c r="R64" s="161">
        <v>46.8</v>
      </c>
      <c r="S64" s="161">
        <v>65</v>
      </c>
      <c r="T64" s="161">
        <v>1200</v>
      </c>
      <c r="U64" s="161" t="s">
        <v>161</v>
      </c>
      <c r="V64" s="162">
        <v>3.9434</v>
      </c>
      <c r="W64" s="163">
        <v>0.21740000000000001</v>
      </c>
      <c r="X64" s="163">
        <v>32.126399999999997</v>
      </c>
      <c r="Y64" s="163">
        <v>4.1999999999999997E-3</v>
      </c>
      <c r="Z64" s="164">
        <v>0.1414</v>
      </c>
      <c r="AA64" s="4"/>
      <c r="AB64" s="161"/>
      <c r="AC64" s="161"/>
    </row>
    <row r="65" spans="1:29" s="59" customFormat="1">
      <c r="A65" s="161" t="s">
        <v>133</v>
      </c>
      <c r="B65" s="31" t="s">
        <v>140</v>
      </c>
      <c r="C65" s="161">
        <v>30</v>
      </c>
      <c r="D65" s="161" t="s">
        <v>188</v>
      </c>
      <c r="E65" s="161" t="s">
        <v>189</v>
      </c>
      <c r="F65" s="161" t="s">
        <v>571</v>
      </c>
      <c r="G65" s="161" t="s">
        <v>572</v>
      </c>
      <c r="H65" s="161" t="s">
        <v>583</v>
      </c>
      <c r="I65" s="161"/>
      <c r="J65" s="161"/>
      <c r="K65" s="161" t="s">
        <v>467</v>
      </c>
      <c r="L65" s="161">
        <v>46.613599999999998</v>
      </c>
      <c r="M65" s="161">
        <v>-104.41889999999999</v>
      </c>
      <c r="N65" s="161" t="s">
        <v>85</v>
      </c>
      <c r="O65" s="161" t="s">
        <v>468</v>
      </c>
      <c r="P65" s="161">
        <v>23</v>
      </c>
      <c r="Q65" s="161">
        <v>1.33</v>
      </c>
      <c r="R65" s="161">
        <v>46.8</v>
      </c>
      <c r="S65" s="161">
        <v>65</v>
      </c>
      <c r="T65" s="161">
        <v>1200</v>
      </c>
      <c r="U65" s="161" t="s">
        <v>161</v>
      </c>
      <c r="V65" s="162">
        <v>2.1621999999999999</v>
      </c>
      <c r="W65" s="163">
        <v>0.19400000000000001</v>
      </c>
      <c r="X65" s="163">
        <v>28.681000000000001</v>
      </c>
      <c r="Y65" s="163">
        <v>3.8E-3</v>
      </c>
      <c r="Z65" s="164">
        <v>0.1263</v>
      </c>
      <c r="AA65" s="4"/>
      <c r="AB65" s="161"/>
      <c r="AC65" s="161"/>
    </row>
    <row r="66" spans="1:29" s="59" customFormat="1">
      <c r="A66" s="161" t="s">
        <v>133</v>
      </c>
      <c r="B66" s="31" t="s">
        <v>140</v>
      </c>
      <c r="C66" s="161">
        <v>30</v>
      </c>
      <c r="D66" s="161" t="s">
        <v>188</v>
      </c>
      <c r="E66" s="161" t="s">
        <v>189</v>
      </c>
      <c r="F66" s="161" t="s">
        <v>571</v>
      </c>
      <c r="G66" s="161" t="s">
        <v>572</v>
      </c>
      <c r="H66" s="161" t="s">
        <v>584</v>
      </c>
      <c r="I66" s="161"/>
      <c r="J66" s="161"/>
      <c r="K66" s="161" t="s">
        <v>467</v>
      </c>
      <c r="L66" s="161">
        <v>46.613599999999998</v>
      </c>
      <c r="M66" s="161">
        <v>-104.41889999999999</v>
      </c>
      <c r="N66" s="161" t="s">
        <v>575</v>
      </c>
      <c r="O66" s="161" t="s">
        <v>576</v>
      </c>
      <c r="P66" s="161">
        <v>21</v>
      </c>
      <c r="Q66" s="161">
        <v>1.5</v>
      </c>
      <c r="R66" s="161">
        <v>9.1999999999999993</v>
      </c>
      <c r="S66" s="161">
        <v>16.333300000000001</v>
      </c>
      <c r="T66" s="161">
        <v>845</v>
      </c>
      <c r="U66" s="161" t="s">
        <v>161</v>
      </c>
      <c r="V66" s="162">
        <v>11.3932</v>
      </c>
      <c r="W66" s="163">
        <v>6.2100000000000002E-2</v>
      </c>
      <c r="X66" s="163">
        <v>9.0525000000000002</v>
      </c>
      <c r="Y66" s="163">
        <v>9.7000000000000003E-3</v>
      </c>
      <c r="Z66" s="164">
        <v>0.18790000000000001</v>
      </c>
      <c r="AA66" s="4"/>
      <c r="AB66" s="161"/>
      <c r="AC66" s="161"/>
    </row>
    <row r="67" spans="1:29" s="59" customFormat="1">
      <c r="A67" s="161" t="s">
        <v>133</v>
      </c>
      <c r="B67" s="31" t="s">
        <v>140</v>
      </c>
      <c r="C67" s="161">
        <v>30</v>
      </c>
      <c r="D67" s="161" t="s">
        <v>188</v>
      </c>
      <c r="E67" s="161" t="s">
        <v>189</v>
      </c>
      <c r="F67" s="161" t="s">
        <v>571</v>
      </c>
      <c r="G67" s="161" t="s">
        <v>572</v>
      </c>
      <c r="H67" s="161" t="s">
        <v>585</v>
      </c>
      <c r="I67" s="161"/>
      <c r="J67" s="161"/>
      <c r="K67" s="161" t="s">
        <v>467</v>
      </c>
      <c r="L67" s="161">
        <v>46.613599999999998</v>
      </c>
      <c r="M67" s="161">
        <v>-104.41889999999999</v>
      </c>
      <c r="N67" s="161" t="s">
        <v>85</v>
      </c>
      <c r="O67" s="161" t="s">
        <v>468</v>
      </c>
      <c r="P67" s="161" t="s">
        <v>473</v>
      </c>
      <c r="Q67" s="161" t="s">
        <v>473</v>
      </c>
      <c r="R67" s="161" t="s">
        <v>473</v>
      </c>
      <c r="S67" s="161" t="s">
        <v>473</v>
      </c>
      <c r="T67" s="161" t="s">
        <v>473</v>
      </c>
      <c r="U67" s="161" t="s">
        <v>161</v>
      </c>
      <c r="V67" s="162">
        <v>1.1812</v>
      </c>
      <c r="W67" s="163">
        <v>0</v>
      </c>
      <c r="X67" s="163">
        <v>0.58279999999999998</v>
      </c>
      <c r="Y67" s="163">
        <v>1.12E-2</v>
      </c>
      <c r="Z67" s="164">
        <v>0.19040000000000001</v>
      </c>
      <c r="AA67" s="4"/>
      <c r="AB67" s="161"/>
      <c r="AC67" s="161"/>
    </row>
    <row r="68" spans="1:29" s="59" customFormat="1">
      <c r="A68" s="161" t="s">
        <v>133</v>
      </c>
      <c r="B68" s="31" t="s">
        <v>140</v>
      </c>
      <c r="C68" s="161">
        <v>30</v>
      </c>
      <c r="D68" s="161" t="s">
        <v>188</v>
      </c>
      <c r="E68" s="161" t="s">
        <v>189</v>
      </c>
      <c r="F68" s="161" t="s">
        <v>586</v>
      </c>
      <c r="G68" s="161" t="s">
        <v>587</v>
      </c>
      <c r="H68" s="161" t="s">
        <v>588</v>
      </c>
      <c r="I68" s="161"/>
      <c r="J68" s="161"/>
      <c r="K68" s="161" t="s">
        <v>467</v>
      </c>
      <c r="L68" s="161">
        <v>46.098010000000002</v>
      </c>
      <c r="M68" s="161">
        <v>-104.06314999999999</v>
      </c>
      <c r="N68" s="161" t="s">
        <v>476</v>
      </c>
      <c r="O68" s="161" t="s">
        <v>477</v>
      </c>
      <c r="P68" s="161">
        <v>23</v>
      </c>
      <c r="Q68" s="161">
        <v>0.33</v>
      </c>
      <c r="R68" s="161">
        <v>272.8</v>
      </c>
      <c r="S68" s="161">
        <v>23.333300000000001</v>
      </c>
      <c r="T68" s="161">
        <v>980</v>
      </c>
      <c r="U68" s="161" t="s">
        <v>161</v>
      </c>
      <c r="V68" s="162">
        <v>6.7000000000000004E-2</v>
      </c>
      <c r="W68" s="163">
        <v>5.0000000000000001E-4</v>
      </c>
      <c r="X68" s="163">
        <v>3.3999999999999998E-3</v>
      </c>
      <c r="Y68" s="163">
        <v>0</v>
      </c>
      <c r="Z68" s="164">
        <v>2.9999999999999997E-4</v>
      </c>
      <c r="AA68" s="4"/>
      <c r="AB68" s="161"/>
      <c r="AC68" s="161"/>
    </row>
    <row r="69" spans="1:29" s="59" customFormat="1">
      <c r="A69" s="161" t="s">
        <v>133</v>
      </c>
      <c r="B69" s="31" t="s">
        <v>140</v>
      </c>
      <c r="C69" s="161">
        <v>30</v>
      </c>
      <c r="D69" s="161" t="s">
        <v>188</v>
      </c>
      <c r="E69" s="161" t="s">
        <v>189</v>
      </c>
      <c r="F69" s="161" t="s">
        <v>586</v>
      </c>
      <c r="G69" s="161" t="s">
        <v>587</v>
      </c>
      <c r="H69" s="161" t="s">
        <v>589</v>
      </c>
      <c r="I69" s="161"/>
      <c r="J69" s="161"/>
      <c r="K69" s="161" t="s">
        <v>467</v>
      </c>
      <c r="L69" s="161">
        <v>46.098010000000002</v>
      </c>
      <c r="M69" s="161">
        <v>-104.06314999999999</v>
      </c>
      <c r="N69" s="161" t="s">
        <v>85</v>
      </c>
      <c r="O69" s="161" t="s">
        <v>468</v>
      </c>
      <c r="P69" s="161" t="s">
        <v>473</v>
      </c>
      <c r="Q69" s="161" t="s">
        <v>473</v>
      </c>
      <c r="R69" s="161" t="s">
        <v>473</v>
      </c>
      <c r="S69" s="161" t="s">
        <v>473</v>
      </c>
      <c r="T69" s="161" t="s">
        <v>473</v>
      </c>
      <c r="U69" s="161" t="s">
        <v>161</v>
      </c>
      <c r="V69" s="162">
        <v>0.49280000000000002</v>
      </c>
      <c r="W69" s="163">
        <v>1.5965</v>
      </c>
      <c r="X69" s="163">
        <v>1.1826000000000001</v>
      </c>
      <c r="Y69" s="163">
        <v>3.0000000000000001E-3</v>
      </c>
      <c r="Z69" s="164">
        <v>0.1061</v>
      </c>
      <c r="AA69" s="4"/>
      <c r="AB69" s="161"/>
      <c r="AC69" s="161"/>
    </row>
    <row r="70" spans="1:29" s="59" customFormat="1">
      <c r="A70" s="161" t="s">
        <v>133</v>
      </c>
      <c r="B70" s="31" t="s">
        <v>140</v>
      </c>
      <c r="C70" s="161">
        <v>30</v>
      </c>
      <c r="D70" s="161" t="s">
        <v>188</v>
      </c>
      <c r="E70" s="161" t="s">
        <v>189</v>
      </c>
      <c r="F70" s="161" t="s">
        <v>586</v>
      </c>
      <c r="G70" s="161" t="s">
        <v>587</v>
      </c>
      <c r="H70" s="161" t="s">
        <v>590</v>
      </c>
      <c r="I70" s="161"/>
      <c r="J70" s="161"/>
      <c r="K70" s="161" t="s">
        <v>467</v>
      </c>
      <c r="L70" s="161">
        <v>46.098010000000002</v>
      </c>
      <c r="M70" s="161">
        <v>-104.06314999999999</v>
      </c>
      <c r="N70" s="161" t="s">
        <v>85</v>
      </c>
      <c r="O70" s="161" t="s">
        <v>468</v>
      </c>
      <c r="P70" s="161">
        <v>24</v>
      </c>
      <c r="Q70" s="161">
        <v>0.67</v>
      </c>
      <c r="R70" s="161">
        <v>128.1</v>
      </c>
      <c r="S70" s="161">
        <v>45.166600000000003</v>
      </c>
      <c r="T70" s="161">
        <v>1100</v>
      </c>
      <c r="U70" s="161" t="s">
        <v>161</v>
      </c>
      <c r="V70" s="162">
        <v>7.3993000000000002</v>
      </c>
      <c r="W70" s="163">
        <v>3.9600000000000003E-2</v>
      </c>
      <c r="X70" s="163">
        <v>4.7336</v>
      </c>
      <c r="Y70" s="163">
        <v>8.0000000000000004E-4</v>
      </c>
      <c r="Z70" s="164">
        <v>2.5999999999999999E-2</v>
      </c>
      <c r="AA70" s="4"/>
      <c r="AB70" s="161"/>
      <c r="AC70" s="161"/>
    </row>
    <row r="71" spans="1:29" s="59" customFormat="1">
      <c r="A71" s="161" t="s">
        <v>133</v>
      </c>
      <c r="B71" s="31" t="s">
        <v>140</v>
      </c>
      <c r="C71" s="161">
        <v>30</v>
      </c>
      <c r="D71" s="161" t="s">
        <v>188</v>
      </c>
      <c r="E71" s="161" t="s">
        <v>189</v>
      </c>
      <c r="F71" s="161" t="s">
        <v>586</v>
      </c>
      <c r="G71" s="161" t="s">
        <v>587</v>
      </c>
      <c r="H71" s="161" t="s">
        <v>591</v>
      </c>
      <c r="I71" s="161"/>
      <c r="J71" s="161"/>
      <c r="K71" s="161" t="s">
        <v>467</v>
      </c>
      <c r="L71" s="161">
        <v>46.098010000000002</v>
      </c>
      <c r="M71" s="161">
        <v>-104.06314999999999</v>
      </c>
      <c r="N71" s="161" t="s">
        <v>85</v>
      </c>
      <c r="O71" s="161" t="s">
        <v>468</v>
      </c>
      <c r="P71" s="161">
        <v>21</v>
      </c>
      <c r="Q71" s="161">
        <v>1.33</v>
      </c>
      <c r="R71" s="161">
        <v>62.4</v>
      </c>
      <c r="S71" s="161">
        <v>86.666600000000003</v>
      </c>
      <c r="T71" s="161">
        <v>1200</v>
      </c>
      <c r="U71" s="161" t="s">
        <v>161</v>
      </c>
      <c r="V71" s="162">
        <v>1.77E-2</v>
      </c>
      <c r="W71" s="163">
        <v>1.1465000000000001</v>
      </c>
      <c r="X71" s="163">
        <v>3.4396</v>
      </c>
      <c r="Y71" s="163">
        <v>2.8999999999999998E-3</v>
      </c>
      <c r="Z71" s="164">
        <v>9.5799999999999996E-2</v>
      </c>
      <c r="AA71" s="4"/>
      <c r="AB71" s="161"/>
      <c r="AC71" s="161"/>
    </row>
    <row r="72" spans="1:29" s="59" customFormat="1">
      <c r="A72" s="161" t="s">
        <v>133</v>
      </c>
      <c r="B72" s="31" t="s">
        <v>140</v>
      </c>
      <c r="C72" s="161">
        <v>30</v>
      </c>
      <c r="D72" s="161" t="s">
        <v>188</v>
      </c>
      <c r="E72" s="161" t="s">
        <v>189</v>
      </c>
      <c r="F72" s="161" t="s">
        <v>586</v>
      </c>
      <c r="G72" s="161" t="s">
        <v>587</v>
      </c>
      <c r="H72" s="161" t="s">
        <v>592</v>
      </c>
      <c r="I72" s="161"/>
      <c r="J72" s="161"/>
      <c r="K72" s="161" t="s">
        <v>467</v>
      </c>
      <c r="L72" s="161">
        <v>46.098010000000002</v>
      </c>
      <c r="M72" s="161">
        <v>-104.06314999999999</v>
      </c>
      <c r="N72" s="161" t="s">
        <v>85</v>
      </c>
      <c r="O72" s="161" t="s">
        <v>468</v>
      </c>
      <c r="P72" s="161" t="s">
        <v>473</v>
      </c>
      <c r="Q72" s="161" t="s">
        <v>473</v>
      </c>
      <c r="R72" s="161" t="s">
        <v>473</v>
      </c>
      <c r="S72" s="161" t="s">
        <v>473</v>
      </c>
      <c r="T72" s="161" t="s">
        <v>473</v>
      </c>
      <c r="U72" s="161" t="s">
        <v>161</v>
      </c>
      <c r="V72" s="162">
        <v>0.15</v>
      </c>
      <c r="W72" s="163">
        <v>8.2000000000000007E-3</v>
      </c>
      <c r="X72" s="163">
        <v>0.126</v>
      </c>
      <c r="Y72" s="163">
        <v>8.9999999999999998E-4</v>
      </c>
      <c r="Z72" s="164">
        <v>1.14E-2</v>
      </c>
      <c r="AA72" s="4"/>
      <c r="AB72" s="161"/>
      <c r="AC72" s="161"/>
    </row>
    <row r="73" spans="1:29" s="59" customFormat="1">
      <c r="A73" s="161" t="s">
        <v>133</v>
      </c>
      <c r="B73" s="31" t="s">
        <v>140</v>
      </c>
      <c r="C73" s="161">
        <v>30</v>
      </c>
      <c r="D73" s="161" t="s">
        <v>188</v>
      </c>
      <c r="E73" s="161" t="s">
        <v>189</v>
      </c>
      <c r="F73" s="161" t="s">
        <v>593</v>
      </c>
      <c r="G73" s="161" t="s">
        <v>594</v>
      </c>
      <c r="H73" s="161" t="s">
        <v>595</v>
      </c>
      <c r="I73" s="161"/>
      <c r="J73" s="161"/>
      <c r="K73" s="161" t="s">
        <v>467</v>
      </c>
      <c r="L73" s="161">
        <v>46.492280000000001</v>
      </c>
      <c r="M73" s="161">
        <v>-104.35742</v>
      </c>
      <c r="N73" s="161" t="s">
        <v>85</v>
      </c>
      <c r="O73" s="161" t="s">
        <v>468</v>
      </c>
      <c r="P73" s="161">
        <v>36</v>
      </c>
      <c r="Q73" s="161">
        <v>1.5</v>
      </c>
      <c r="R73" s="161">
        <v>104</v>
      </c>
      <c r="S73" s="161">
        <v>184</v>
      </c>
      <c r="T73" s="161">
        <v>752</v>
      </c>
      <c r="U73" s="161" t="s">
        <v>161</v>
      </c>
      <c r="V73" s="162">
        <v>8.6029999999999998</v>
      </c>
      <c r="W73" s="163">
        <v>4.3053999999999997</v>
      </c>
      <c r="X73" s="163">
        <v>6.3006000000000002</v>
      </c>
      <c r="Y73" s="163">
        <v>8.0999999999999996E-3</v>
      </c>
      <c r="Z73" s="164">
        <v>0.14460000000000001</v>
      </c>
      <c r="AA73" s="4"/>
      <c r="AB73" s="161"/>
      <c r="AC73" s="161"/>
    </row>
    <row r="74" spans="1:29" s="59" customFormat="1">
      <c r="A74" s="161" t="s">
        <v>133</v>
      </c>
      <c r="B74" s="31" t="s">
        <v>140</v>
      </c>
      <c r="C74" s="161">
        <v>30</v>
      </c>
      <c r="D74" s="161" t="s">
        <v>188</v>
      </c>
      <c r="E74" s="161" t="s">
        <v>189</v>
      </c>
      <c r="F74" s="161" t="s">
        <v>593</v>
      </c>
      <c r="G74" s="161" t="s">
        <v>594</v>
      </c>
      <c r="H74" s="161" t="s">
        <v>596</v>
      </c>
      <c r="I74" s="161"/>
      <c r="J74" s="161"/>
      <c r="K74" s="161" t="s">
        <v>467</v>
      </c>
      <c r="L74" s="161">
        <v>46.492280000000001</v>
      </c>
      <c r="M74" s="161">
        <v>-104.35742</v>
      </c>
      <c r="N74" s="161" t="s">
        <v>85</v>
      </c>
      <c r="O74" s="161" t="s">
        <v>468</v>
      </c>
      <c r="P74" s="161">
        <v>36</v>
      </c>
      <c r="Q74" s="161">
        <v>1.5</v>
      </c>
      <c r="R74" s="161">
        <v>104</v>
      </c>
      <c r="S74" s="161">
        <v>184</v>
      </c>
      <c r="T74" s="161">
        <v>752</v>
      </c>
      <c r="U74" s="161" t="s">
        <v>161</v>
      </c>
      <c r="V74" s="162">
        <v>14.4955</v>
      </c>
      <c r="W74" s="163">
        <v>7.4206000000000003</v>
      </c>
      <c r="X74" s="163">
        <v>10.930199999999999</v>
      </c>
      <c r="Y74" s="163">
        <v>1.4E-2</v>
      </c>
      <c r="Z74" s="164">
        <v>0.24929999999999999</v>
      </c>
      <c r="AA74" s="4"/>
      <c r="AB74" s="161"/>
      <c r="AC74" s="161"/>
    </row>
    <row r="75" spans="1:29" s="59" customFormat="1">
      <c r="A75" s="161" t="s">
        <v>133</v>
      </c>
      <c r="B75" s="31" t="s">
        <v>140</v>
      </c>
      <c r="C75" s="161">
        <v>30</v>
      </c>
      <c r="D75" s="161" t="s">
        <v>188</v>
      </c>
      <c r="E75" s="161" t="s">
        <v>189</v>
      </c>
      <c r="F75" s="161" t="s">
        <v>593</v>
      </c>
      <c r="G75" s="161" t="s">
        <v>594</v>
      </c>
      <c r="H75" s="161" t="s">
        <v>597</v>
      </c>
      <c r="I75" s="161"/>
      <c r="J75" s="161"/>
      <c r="K75" s="161" t="s">
        <v>467</v>
      </c>
      <c r="L75" s="161">
        <v>46.492280000000001</v>
      </c>
      <c r="M75" s="161">
        <v>-104.35742</v>
      </c>
      <c r="N75" s="161" t="s">
        <v>476</v>
      </c>
      <c r="O75" s="161" t="s">
        <v>477</v>
      </c>
      <c r="P75" s="161">
        <v>30</v>
      </c>
      <c r="Q75" s="161">
        <v>0.5</v>
      </c>
      <c r="R75" s="161">
        <v>118</v>
      </c>
      <c r="S75" s="161">
        <v>23.166599999999999</v>
      </c>
      <c r="T75" s="161">
        <v>752</v>
      </c>
      <c r="U75" s="161" t="s">
        <v>161</v>
      </c>
      <c r="V75" s="162">
        <v>0.18</v>
      </c>
      <c r="W75" s="163">
        <v>9.1000000000000004E-3</v>
      </c>
      <c r="X75" s="163">
        <v>9.1000000000000004E-3</v>
      </c>
      <c r="Y75" s="163">
        <v>0</v>
      </c>
      <c r="Z75" s="164">
        <v>6.9999999999999999E-4</v>
      </c>
      <c r="AA75" s="4"/>
      <c r="AB75" s="161"/>
      <c r="AC75" s="161"/>
    </row>
    <row r="76" spans="1:29" s="59" customFormat="1">
      <c r="A76" s="161" t="s">
        <v>133</v>
      </c>
      <c r="B76" s="31" t="s">
        <v>140</v>
      </c>
      <c r="C76" s="161">
        <v>30</v>
      </c>
      <c r="D76" s="161" t="s">
        <v>188</v>
      </c>
      <c r="E76" s="161" t="s">
        <v>189</v>
      </c>
      <c r="F76" s="161" t="s">
        <v>593</v>
      </c>
      <c r="G76" s="161" t="s">
        <v>594</v>
      </c>
      <c r="H76" s="161" t="s">
        <v>598</v>
      </c>
      <c r="I76" s="161"/>
      <c r="J76" s="161"/>
      <c r="K76" s="161" t="s">
        <v>467</v>
      </c>
      <c r="L76" s="161">
        <v>46.492280000000001</v>
      </c>
      <c r="M76" s="161">
        <v>-104.35742</v>
      </c>
      <c r="N76" s="161" t="s">
        <v>523</v>
      </c>
      <c r="O76" s="161" t="s">
        <v>524</v>
      </c>
      <c r="P76" s="161">
        <v>19</v>
      </c>
      <c r="Q76" s="161">
        <v>1</v>
      </c>
      <c r="R76" s="161">
        <v>7.2</v>
      </c>
      <c r="S76" s="161">
        <v>5.6665999999999999</v>
      </c>
      <c r="T76" s="161">
        <v>450</v>
      </c>
      <c r="U76" s="161" t="s">
        <v>114</v>
      </c>
      <c r="V76" s="162">
        <v>0.2</v>
      </c>
      <c r="W76" s="163">
        <v>1.0999999999999999E-2</v>
      </c>
      <c r="X76" s="163">
        <v>0.16800000000000001</v>
      </c>
      <c r="Y76" s="163">
        <v>1.1999999999999999E-3</v>
      </c>
      <c r="Z76" s="164">
        <v>1.52E-2</v>
      </c>
      <c r="AA76" s="4"/>
      <c r="AB76" s="161"/>
      <c r="AC76" s="161"/>
    </row>
    <row r="77" spans="1:29" s="59" customFormat="1">
      <c r="A77" s="161" t="s">
        <v>133</v>
      </c>
      <c r="B77" s="31" t="s">
        <v>140</v>
      </c>
      <c r="C77" s="161">
        <v>30</v>
      </c>
      <c r="D77" s="161" t="s">
        <v>188</v>
      </c>
      <c r="E77" s="161" t="s">
        <v>189</v>
      </c>
      <c r="F77" s="161" t="s">
        <v>593</v>
      </c>
      <c r="G77" s="161" t="s">
        <v>594</v>
      </c>
      <c r="H77" s="161" t="s">
        <v>599</v>
      </c>
      <c r="I77" s="161"/>
      <c r="J77" s="161"/>
      <c r="K77" s="161" t="s">
        <v>467</v>
      </c>
      <c r="L77" s="161">
        <v>46.492280000000001</v>
      </c>
      <c r="M77" s="161">
        <v>-104.35742</v>
      </c>
      <c r="N77" s="161" t="s">
        <v>556</v>
      </c>
      <c r="O77" s="161" t="s">
        <v>557</v>
      </c>
      <c r="P77" s="161">
        <v>20</v>
      </c>
      <c r="Q77" s="161">
        <v>1.6</v>
      </c>
      <c r="R77" s="161">
        <v>7.9</v>
      </c>
      <c r="S77" s="161">
        <v>15.9</v>
      </c>
      <c r="T77" s="161">
        <v>500</v>
      </c>
      <c r="U77" s="161" t="s">
        <v>356</v>
      </c>
      <c r="V77" s="162">
        <v>0.15</v>
      </c>
      <c r="W77" s="163">
        <v>8.2000000000000007E-3</v>
      </c>
      <c r="X77" s="163">
        <v>0.126</v>
      </c>
      <c r="Y77" s="163">
        <v>8.9999999999999998E-4</v>
      </c>
      <c r="Z77" s="164">
        <v>1.14E-2</v>
      </c>
      <c r="AA77" s="4"/>
      <c r="AB77" s="161"/>
      <c r="AC77" s="161"/>
    </row>
    <row r="78" spans="1:29" s="59" customFormat="1">
      <c r="A78" s="161" t="s">
        <v>133</v>
      </c>
      <c r="B78" s="31" t="s">
        <v>140</v>
      </c>
      <c r="C78" s="161">
        <v>30</v>
      </c>
      <c r="D78" s="161" t="s">
        <v>188</v>
      </c>
      <c r="E78" s="161" t="s">
        <v>189</v>
      </c>
      <c r="F78" s="161" t="s">
        <v>593</v>
      </c>
      <c r="G78" s="161" t="s">
        <v>594</v>
      </c>
      <c r="H78" s="161" t="s">
        <v>600</v>
      </c>
      <c r="I78" s="161"/>
      <c r="J78" s="161"/>
      <c r="K78" s="161" t="s">
        <v>467</v>
      </c>
      <c r="L78" s="161">
        <v>46.492280000000001</v>
      </c>
      <c r="M78" s="161">
        <v>-104.35742</v>
      </c>
      <c r="N78" s="161" t="s">
        <v>601</v>
      </c>
      <c r="O78" s="161" t="s">
        <v>602</v>
      </c>
      <c r="P78" s="161" t="s">
        <v>473</v>
      </c>
      <c r="Q78" s="161" t="s">
        <v>473</v>
      </c>
      <c r="R78" s="161" t="s">
        <v>473</v>
      </c>
      <c r="S78" s="161" t="s">
        <v>473</v>
      </c>
      <c r="T78" s="161" t="s">
        <v>473</v>
      </c>
      <c r="U78" s="161" t="s">
        <v>355</v>
      </c>
      <c r="V78" s="162">
        <v>0</v>
      </c>
      <c r="W78" s="163">
        <v>5.5959000000000003</v>
      </c>
      <c r="X78" s="163">
        <v>0</v>
      </c>
      <c r="Y78" s="163">
        <v>0</v>
      </c>
      <c r="Z78" s="164">
        <v>0</v>
      </c>
      <c r="AA78" s="4"/>
      <c r="AB78" s="161"/>
      <c r="AC78" s="161"/>
    </row>
    <row r="79" spans="1:29" s="59" customFormat="1">
      <c r="A79" s="161" t="s">
        <v>133</v>
      </c>
      <c r="B79" s="31" t="s">
        <v>140</v>
      </c>
      <c r="C79" s="161">
        <v>30</v>
      </c>
      <c r="D79" s="161" t="s">
        <v>188</v>
      </c>
      <c r="E79" s="161" t="s">
        <v>189</v>
      </c>
      <c r="F79" s="161" t="s">
        <v>593</v>
      </c>
      <c r="G79" s="161" t="s">
        <v>594</v>
      </c>
      <c r="H79" s="161" t="s">
        <v>603</v>
      </c>
      <c r="I79" s="161"/>
      <c r="J79" s="161"/>
      <c r="K79" s="161" t="s">
        <v>467</v>
      </c>
      <c r="L79" s="161">
        <v>46.492280000000001</v>
      </c>
      <c r="M79" s="161">
        <v>-104.35742</v>
      </c>
      <c r="N79" s="161" t="s">
        <v>604</v>
      </c>
      <c r="O79" s="161" t="s">
        <v>605</v>
      </c>
      <c r="P79" s="161" t="s">
        <v>473</v>
      </c>
      <c r="Q79" s="161" t="s">
        <v>473</v>
      </c>
      <c r="R79" s="161" t="s">
        <v>473</v>
      </c>
      <c r="S79" s="161" t="s">
        <v>473</v>
      </c>
      <c r="T79" s="161" t="s">
        <v>473</v>
      </c>
      <c r="U79" s="161" t="s">
        <v>161</v>
      </c>
      <c r="V79" s="162">
        <v>3.8130999999999999</v>
      </c>
      <c r="W79" s="163">
        <v>0</v>
      </c>
      <c r="X79" s="163">
        <v>0.37880000000000003</v>
      </c>
      <c r="Y79" s="163">
        <v>1.9599999999999999E-2</v>
      </c>
      <c r="Z79" s="164">
        <v>0.35520000000000002</v>
      </c>
      <c r="AA79" s="4"/>
      <c r="AB79" s="161"/>
      <c r="AC79" s="161"/>
    </row>
    <row r="80" spans="1:29" s="59" customFormat="1">
      <c r="A80" s="161" t="s">
        <v>133</v>
      </c>
      <c r="B80" s="31" t="s">
        <v>140</v>
      </c>
      <c r="C80" s="161">
        <v>30</v>
      </c>
      <c r="D80" s="161" t="s">
        <v>188</v>
      </c>
      <c r="E80" s="161" t="s">
        <v>189</v>
      </c>
      <c r="F80" s="161" t="s">
        <v>593</v>
      </c>
      <c r="G80" s="161" t="s">
        <v>594</v>
      </c>
      <c r="H80" s="161" t="s">
        <v>606</v>
      </c>
      <c r="I80" s="161"/>
      <c r="J80" s="161"/>
      <c r="K80" s="161" t="s">
        <v>467</v>
      </c>
      <c r="L80" s="161">
        <v>46.492280000000001</v>
      </c>
      <c r="M80" s="161">
        <v>-104.35742</v>
      </c>
      <c r="N80" s="161" t="s">
        <v>604</v>
      </c>
      <c r="O80" s="161" t="s">
        <v>605</v>
      </c>
      <c r="P80" s="161" t="s">
        <v>473</v>
      </c>
      <c r="Q80" s="161" t="s">
        <v>473</v>
      </c>
      <c r="R80" s="161" t="s">
        <v>473</v>
      </c>
      <c r="S80" s="161" t="s">
        <v>473</v>
      </c>
      <c r="T80" s="161" t="s">
        <v>473</v>
      </c>
      <c r="U80" s="161" t="s">
        <v>161</v>
      </c>
      <c r="V80" s="162">
        <v>2.4691999999999998</v>
      </c>
      <c r="W80" s="163">
        <v>0</v>
      </c>
      <c r="X80" s="163">
        <v>0.31119999999999998</v>
      </c>
      <c r="Y80" s="163">
        <v>1.4800000000000001E-2</v>
      </c>
      <c r="Z80" s="164">
        <v>0.26700000000000002</v>
      </c>
      <c r="AA80" s="4"/>
      <c r="AB80" s="161"/>
      <c r="AC80" s="161"/>
    </row>
    <row r="81" spans="1:29" s="59" customFormat="1">
      <c r="A81" s="161" t="s">
        <v>133</v>
      </c>
      <c r="B81" s="31" t="s">
        <v>140</v>
      </c>
      <c r="C81" s="161">
        <v>30</v>
      </c>
      <c r="D81" s="161" t="s">
        <v>192</v>
      </c>
      <c r="E81" s="161" t="s">
        <v>193</v>
      </c>
      <c r="F81" s="161" t="s">
        <v>607</v>
      </c>
      <c r="G81" s="161" t="s">
        <v>608</v>
      </c>
      <c r="H81" s="161" t="s">
        <v>609</v>
      </c>
      <c r="I81" s="161"/>
      <c r="J81" s="161"/>
      <c r="K81" s="161" t="s">
        <v>467</v>
      </c>
      <c r="L81" s="161">
        <v>47.896900000000002</v>
      </c>
      <c r="M81" s="161">
        <v>-105.36029000000001</v>
      </c>
      <c r="N81" s="161" t="s">
        <v>85</v>
      </c>
      <c r="O81" s="161" t="s">
        <v>468</v>
      </c>
      <c r="P81" s="161">
        <v>30</v>
      </c>
      <c r="Q81" s="161">
        <v>1.1599999999999999</v>
      </c>
      <c r="R81" s="161" t="s">
        <v>473</v>
      </c>
      <c r="S81" s="161">
        <v>71.666600000000003</v>
      </c>
      <c r="T81" s="161">
        <v>600</v>
      </c>
      <c r="U81" s="161" t="s">
        <v>161</v>
      </c>
      <c r="V81" s="162">
        <v>2.0000000000000001E-4</v>
      </c>
      <c r="W81" s="163">
        <v>1.6000000000000001E-3</v>
      </c>
      <c r="X81" s="163">
        <v>1.4E-3</v>
      </c>
      <c r="Y81" s="163">
        <v>0</v>
      </c>
      <c r="Z81" s="164">
        <v>2.9999999999999997E-4</v>
      </c>
      <c r="AA81" s="4"/>
      <c r="AB81" s="161"/>
      <c r="AC81" s="161"/>
    </row>
    <row r="82" spans="1:29" s="59" customFormat="1">
      <c r="A82" s="161" t="s">
        <v>133</v>
      </c>
      <c r="B82" s="31" t="s">
        <v>140</v>
      </c>
      <c r="C82" s="161">
        <v>30</v>
      </c>
      <c r="D82" s="161" t="s">
        <v>192</v>
      </c>
      <c r="E82" s="161" t="s">
        <v>193</v>
      </c>
      <c r="F82" s="161" t="s">
        <v>607</v>
      </c>
      <c r="G82" s="161" t="s">
        <v>608</v>
      </c>
      <c r="H82" s="161" t="s">
        <v>610</v>
      </c>
      <c r="I82" s="161"/>
      <c r="J82" s="161"/>
      <c r="K82" s="161" t="s">
        <v>467</v>
      </c>
      <c r="L82" s="161">
        <v>47.896900000000002</v>
      </c>
      <c r="M82" s="161">
        <v>-105.36029000000001</v>
      </c>
      <c r="N82" s="161" t="s">
        <v>85</v>
      </c>
      <c r="O82" s="161" t="s">
        <v>468</v>
      </c>
      <c r="P82" s="161">
        <v>30</v>
      </c>
      <c r="Q82" s="161">
        <v>1.1599999999999999</v>
      </c>
      <c r="R82" s="161" t="s">
        <v>473</v>
      </c>
      <c r="S82" s="161">
        <v>71.666600000000003</v>
      </c>
      <c r="T82" s="161">
        <v>600</v>
      </c>
      <c r="U82" s="161" t="s">
        <v>161</v>
      </c>
      <c r="V82" s="162">
        <v>8.0000000000000004E-4</v>
      </c>
      <c r="W82" s="163">
        <v>1.6000000000000001E-3</v>
      </c>
      <c r="X82" s="163">
        <v>8.9999999999999998E-4</v>
      </c>
      <c r="Y82" s="163">
        <v>0</v>
      </c>
      <c r="Z82" s="164">
        <v>2.9999999999999997E-4</v>
      </c>
      <c r="AA82" s="4"/>
      <c r="AB82" s="161"/>
      <c r="AC82" s="161"/>
    </row>
    <row r="83" spans="1:29" s="59" customFormat="1">
      <c r="A83" s="161" t="s">
        <v>133</v>
      </c>
      <c r="B83" s="31" t="s">
        <v>140</v>
      </c>
      <c r="C83" s="161">
        <v>30</v>
      </c>
      <c r="D83" s="161" t="s">
        <v>192</v>
      </c>
      <c r="E83" s="161" t="s">
        <v>193</v>
      </c>
      <c r="F83" s="161" t="s">
        <v>607</v>
      </c>
      <c r="G83" s="161" t="s">
        <v>608</v>
      </c>
      <c r="H83" s="161" t="s">
        <v>611</v>
      </c>
      <c r="I83" s="161"/>
      <c r="J83" s="161"/>
      <c r="K83" s="161" t="s">
        <v>467</v>
      </c>
      <c r="L83" s="161">
        <v>47.896900000000002</v>
      </c>
      <c r="M83" s="161">
        <v>-105.36029000000001</v>
      </c>
      <c r="N83" s="161" t="s">
        <v>85</v>
      </c>
      <c r="O83" s="161" t="s">
        <v>468</v>
      </c>
      <c r="P83" s="161">
        <v>30</v>
      </c>
      <c r="Q83" s="161">
        <v>1.1599999999999999</v>
      </c>
      <c r="R83" s="161" t="s">
        <v>473</v>
      </c>
      <c r="S83" s="161">
        <v>71.666600000000003</v>
      </c>
      <c r="T83" s="161">
        <v>600</v>
      </c>
      <c r="U83" s="161" t="s">
        <v>161</v>
      </c>
      <c r="V83" s="162">
        <v>9.1999999999999998E-3</v>
      </c>
      <c r="W83" s="163">
        <v>4.7999999999999996E-3</v>
      </c>
      <c r="X83" s="163">
        <v>5.5999999999999999E-3</v>
      </c>
      <c r="Y83" s="163">
        <v>0</v>
      </c>
      <c r="Z83" s="164">
        <v>8.0000000000000004E-4</v>
      </c>
      <c r="AA83" s="4"/>
      <c r="AB83" s="161"/>
      <c r="AC83" s="161"/>
    </row>
    <row r="84" spans="1:29" s="59" customFormat="1">
      <c r="A84" s="161" t="s">
        <v>133</v>
      </c>
      <c r="B84" s="31" t="s">
        <v>140</v>
      </c>
      <c r="C84" s="161">
        <v>30</v>
      </c>
      <c r="D84" s="161" t="s">
        <v>192</v>
      </c>
      <c r="E84" s="161" t="s">
        <v>193</v>
      </c>
      <c r="F84" s="161" t="s">
        <v>607</v>
      </c>
      <c r="G84" s="161" t="s">
        <v>608</v>
      </c>
      <c r="H84" s="161" t="s">
        <v>612</v>
      </c>
      <c r="I84" s="161"/>
      <c r="J84" s="161"/>
      <c r="K84" s="161" t="s">
        <v>467</v>
      </c>
      <c r="L84" s="161">
        <v>47.896900000000002</v>
      </c>
      <c r="M84" s="161">
        <v>-105.36029000000001</v>
      </c>
      <c r="N84" s="161" t="s">
        <v>556</v>
      </c>
      <c r="O84" s="161" t="s">
        <v>557</v>
      </c>
      <c r="P84" s="161">
        <v>14</v>
      </c>
      <c r="Q84" s="161">
        <v>0.25</v>
      </c>
      <c r="R84" s="161" t="s">
        <v>473</v>
      </c>
      <c r="S84" s="161">
        <v>7.9165999999999999</v>
      </c>
      <c r="T84" s="161">
        <v>270</v>
      </c>
      <c r="U84" s="161" t="s">
        <v>356</v>
      </c>
      <c r="V84" s="162">
        <v>0.1</v>
      </c>
      <c r="W84" s="163">
        <v>5.4999999999999997E-3</v>
      </c>
      <c r="X84" s="163">
        <v>8.4000000000000005E-2</v>
      </c>
      <c r="Y84" s="163">
        <v>5.9999999999999995E-4</v>
      </c>
      <c r="Z84" s="164">
        <v>7.6E-3</v>
      </c>
      <c r="AA84" s="4"/>
      <c r="AB84" s="161"/>
      <c r="AC84" s="161"/>
    </row>
    <row r="85" spans="1:29" s="59" customFormat="1">
      <c r="A85" s="161" t="s">
        <v>133</v>
      </c>
      <c r="B85" s="31" t="s">
        <v>140</v>
      </c>
      <c r="C85" s="161">
        <v>30</v>
      </c>
      <c r="D85" s="161" t="s">
        <v>194</v>
      </c>
      <c r="E85" s="161" t="s">
        <v>195</v>
      </c>
      <c r="F85" s="161" t="s">
        <v>613</v>
      </c>
      <c r="G85" s="161" t="s">
        <v>614</v>
      </c>
      <c r="H85" s="161" t="s">
        <v>615</v>
      </c>
      <c r="I85" s="161"/>
      <c r="J85" s="161"/>
      <c r="K85" s="161" t="s">
        <v>467</v>
      </c>
      <c r="L85" s="161">
        <v>48.743479999999998</v>
      </c>
      <c r="M85" s="161">
        <v>-107.6309</v>
      </c>
      <c r="N85" s="161" t="s">
        <v>85</v>
      </c>
      <c r="O85" s="161" t="s">
        <v>468</v>
      </c>
      <c r="P85" s="161">
        <v>24</v>
      </c>
      <c r="Q85" s="161">
        <v>1</v>
      </c>
      <c r="R85" s="161">
        <v>135.19999999999999</v>
      </c>
      <c r="S85" s="161" t="s">
        <v>473</v>
      </c>
      <c r="T85" s="161">
        <v>825</v>
      </c>
      <c r="U85" s="161" t="s">
        <v>161</v>
      </c>
      <c r="V85" s="162">
        <v>7.2625999999999999</v>
      </c>
      <c r="W85" s="163">
        <v>0.92400000000000004</v>
      </c>
      <c r="X85" s="163">
        <v>5.4146000000000001</v>
      </c>
      <c r="Y85" s="163">
        <v>9.1999999999999998E-3</v>
      </c>
      <c r="Z85" s="164">
        <v>0.1545</v>
      </c>
      <c r="AA85" s="4"/>
      <c r="AB85" s="161"/>
      <c r="AC85" s="161"/>
    </row>
    <row r="86" spans="1:29" s="59" customFormat="1">
      <c r="A86" s="161" t="s">
        <v>133</v>
      </c>
      <c r="B86" s="31" t="s">
        <v>140</v>
      </c>
      <c r="C86" s="161">
        <v>30</v>
      </c>
      <c r="D86" s="161" t="s">
        <v>194</v>
      </c>
      <c r="E86" s="161" t="s">
        <v>195</v>
      </c>
      <c r="F86" s="161" t="s">
        <v>613</v>
      </c>
      <c r="G86" s="161" t="s">
        <v>614</v>
      </c>
      <c r="H86" s="161" t="s">
        <v>616</v>
      </c>
      <c r="I86" s="161"/>
      <c r="J86" s="161"/>
      <c r="K86" s="161" t="s">
        <v>467</v>
      </c>
      <c r="L86" s="161">
        <v>48.743479999999998</v>
      </c>
      <c r="M86" s="161">
        <v>-107.6309</v>
      </c>
      <c r="N86" s="161" t="s">
        <v>85</v>
      </c>
      <c r="O86" s="161" t="s">
        <v>468</v>
      </c>
      <c r="P86" s="161">
        <v>24</v>
      </c>
      <c r="Q86" s="161">
        <v>1</v>
      </c>
      <c r="R86" s="161">
        <v>121.5</v>
      </c>
      <c r="S86" s="161" t="s">
        <v>473</v>
      </c>
      <c r="T86" s="161">
        <v>790</v>
      </c>
      <c r="U86" s="161" t="s">
        <v>161</v>
      </c>
      <c r="V86" s="162">
        <v>13.195499999999999</v>
      </c>
      <c r="W86" s="163">
        <v>1.7978000000000001</v>
      </c>
      <c r="X86" s="163">
        <v>10.1393</v>
      </c>
      <c r="Y86" s="163">
        <v>1.7999999999999999E-2</v>
      </c>
      <c r="Z86" s="164">
        <v>0.30059999999999998</v>
      </c>
      <c r="AA86" s="4"/>
      <c r="AB86" s="161"/>
      <c r="AC86" s="161"/>
    </row>
    <row r="87" spans="1:29" s="59" customFormat="1">
      <c r="A87" s="161" t="s">
        <v>133</v>
      </c>
      <c r="B87" s="31" t="s">
        <v>140</v>
      </c>
      <c r="C87" s="161">
        <v>30</v>
      </c>
      <c r="D87" s="161" t="s">
        <v>194</v>
      </c>
      <c r="E87" s="161" t="s">
        <v>195</v>
      </c>
      <c r="F87" s="161" t="s">
        <v>613</v>
      </c>
      <c r="G87" s="161" t="s">
        <v>614</v>
      </c>
      <c r="H87" s="161" t="s">
        <v>617</v>
      </c>
      <c r="I87" s="161"/>
      <c r="J87" s="161"/>
      <c r="K87" s="161" t="s">
        <v>467</v>
      </c>
      <c r="L87" s="161">
        <v>48.743479999999998</v>
      </c>
      <c r="M87" s="161">
        <v>-107.6309</v>
      </c>
      <c r="N87" s="161" t="s">
        <v>85</v>
      </c>
      <c r="O87" s="161" t="s">
        <v>468</v>
      </c>
      <c r="P87" s="161">
        <v>24</v>
      </c>
      <c r="Q87" s="161">
        <v>1</v>
      </c>
      <c r="R87" s="161">
        <v>0.2</v>
      </c>
      <c r="S87" s="161" t="s">
        <v>473</v>
      </c>
      <c r="T87" s="161">
        <v>31</v>
      </c>
      <c r="U87" s="161" t="s">
        <v>161</v>
      </c>
      <c r="V87" s="162">
        <v>10.1753</v>
      </c>
      <c r="W87" s="163">
        <v>1.6901999999999999</v>
      </c>
      <c r="X87" s="163">
        <v>9.0596999999999994</v>
      </c>
      <c r="Y87" s="163">
        <v>1.6901999999999999</v>
      </c>
      <c r="Z87" s="164">
        <v>0.28260000000000002</v>
      </c>
      <c r="AA87" s="4"/>
      <c r="AB87" s="161"/>
      <c r="AC87" s="161"/>
    </row>
    <row r="88" spans="1:29" s="59" customFormat="1">
      <c r="A88" s="161" t="s">
        <v>133</v>
      </c>
      <c r="B88" s="31" t="s">
        <v>140</v>
      </c>
      <c r="C88" s="161">
        <v>30</v>
      </c>
      <c r="D88" s="161" t="s">
        <v>194</v>
      </c>
      <c r="E88" s="161" t="s">
        <v>195</v>
      </c>
      <c r="F88" s="161" t="s">
        <v>613</v>
      </c>
      <c r="G88" s="161" t="s">
        <v>614</v>
      </c>
      <c r="H88" s="161" t="s">
        <v>618</v>
      </c>
      <c r="I88" s="161"/>
      <c r="J88" s="161"/>
      <c r="K88" s="161" t="s">
        <v>467</v>
      </c>
      <c r="L88" s="161">
        <v>48.743479999999998</v>
      </c>
      <c r="M88" s="161">
        <v>-107.6309</v>
      </c>
      <c r="N88" s="161" t="s">
        <v>523</v>
      </c>
      <c r="O88" s="161" t="s">
        <v>524</v>
      </c>
      <c r="P88" s="161">
        <v>2</v>
      </c>
      <c r="Q88" s="161">
        <v>0.3</v>
      </c>
      <c r="R88" s="161">
        <v>0.2</v>
      </c>
      <c r="S88" s="161" t="s">
        <v>473</v>
      </c>
      <c r="T88" s="161">
        <v>31</v>
      </c>
      <c r="U88" s="161" t="s">
        <v>114</v>
      </c>
      <c r="V88" s="162">
        <v>0.14099999999999999</v>
      </c>
      <c r="W88" s="163">
        <v>8.2000000000000007E-3</v>
      </c>
      <c r="X88" s="163">
        <v>0.06</v>
      </c>
      <c r="Y88" s="163">
        <v>8.9999999999999998E-4</v>
      </c>
      <c r="Z88" s="164">
        <v>1.14E-2</v>
      </c>
      <c r="AA88" s="4"/>
      <c r="AB88" s="161"/>
      <c r="AC88" s="161"/>
    </row>
    <row r="89" spans="1:29" s="59" customFormat="1">
      <c r="A89" s="161" t="s">
        <v>133</v>
      </c>
      <c r="B89" s="31" t="s">
        <v>140</v>
      </c>
      <c r="C89" s="161">
        <v>30</v>
      </c>
      <c r="D89" s="161" t="s">
        <v>194</v>
      </c>
      <c r="E89" s="161" t="s">
        <v>195</v>
      </c>
      <c r="F89" s="161" t="s">
        <v>613</v>
      </c>
      <c r="G89" s="161" t="s">
        <v>614</v>
      </c>
      <c r="H89" s="161" t="s">
        <v>619</v>
      </c>
      <c r="I89" s="161"/>
      <c r="J89" s="161"/>
      <c r="K89" s="161" t="s">
        <v>467</v>
      </c>
      <c r="L89" s="161">
        <v>48.743479999999998</v>
      </c>
      <c r="M89" s="161">
        <v>-107.6309</v>
      </c>
      <c r="N89" s="161" t="s">
        <v>499</v>
      </c>
      <c r="O89" s="161" t="s">
        <v>500</v>
      </c>
      <c r="P89" s="161">
        <v>2</v>
      </c>
      <c r="Q89" s="161">
        <v>0.3</v>
      </c>
      <c r="R89" s="161">
        <v>0.2</v>
      </c>
      <c r="S89" s="161" t="s">
        <v>473</v>
      </c>
      <c r="T89" s="161">
        <v>31</v>
      </c>
      <c r="U89" s="161" t="s">
        <v>114</v>
      </c>
      <c r="V89" s="162">
        <v>0</v>
      </c>
      <c r="W89" s="163">
        <v>0.96360000000000001</v>
      </c>
      <c r="X89" s="163">
        <v>0</v>
      </c>
      <c r="Y89" s="163">
        <v>0</v>
      </c>
      <c r="Z89" s="164">
        <v>0</v>
      </c>
      <c r="AA89" s="4"/>
      <c r="AB89" s="161"/>
      <c r="AC89" s="161"/>
    </row>
    <row r="90" spans="1:29" s="59" customFormat="1">
      <c r="A90" s="161" t="s">
        <v>133</v>
      </c>
      <c r="B90" s="31" t="s">
        <v>140</v>
      </c>
      <c r="C90" s="161">
        <v>30</v>
      </c>
      <c r="D90" s="161" t="s">
        <v>194</v>
      </c>
      <c r="E90" s="161" t="s">
        <v>195</v>
      </c>
      <c r="F90" s="161" t="s">
        <v>613</v>
      </c>
      <c r="G90" s="161" t="s">
        <v>614</v>
      </c>
      <c r="H90" s="161" t="s">
        <v>620</v>
      </c>
      <c r="I90" s="161"/>
      <c r="J90" s="161"/>
      <c r="K90" s="161" t="s">
        <v>467</v>
      </c>
      <c r="L90" s="161">
        <v>48.743479999999998</v>
      </c>
      <c r="M90" s="161">
        <v>-107.6309</v>
      </c>
      <c r="N90" s="161" t="s">
        <v>85</v>
      </c>
      <c r="O90" s="161" t="s">
        <v>468</v>
      </c>
      <c r="P90" s="161" t="s">
        <v>473</v>
      </c>
      <c r="Q90" s="161" t="s">
        <v>473</v>
      </c>
      <c r="R90" s="161" t="s">
        <v>473</v>
      </c>
      <c r="S90" s="161" t="s">
        <v>473</v>
      </c>
      <c r="T90" s="161" t="s">
        <v>473</v>
      </c>
      <c r="U90" s="161" t="s">
        <v>161</v>
      </c>
      <c r="V90" s="162">
        <v>0.01</v>
      </c>
      <c r="W90" s="163">
        <v>7.4999999999999997E-2</v>
      </c>
      <c r="X90" s="163">
        <v>5.1200000000000002E-2</v>
      </c>
      <c r="Y90" s="163">
        <v>1E-4</v>
      </c>
      <c r="Z90" s="164">
        <v>2.3999999999999998E-3</v>
      </c>
      <c r="AA90" s="4"/>
      <c r="AB90" s="161"/>
      <c r="AC90" s="161"/>
    </row>
    <row r="91" spans="1:29" s="59" customFormat="1">
      <c r="A91" s="161" t="s">
        <v>133</v>
      </c>
      <c r="B91" s="31" t="s">
        <v>140</v>
      </c>
      <c r="C91" s="161">
        <v>30</v>
      </c>
      <c r="D91" s="161" t="s">
        <v>198</v>
      </c>
      <c r="E91" s="161" t="s">
        <v>199</v>
      </c>
      <c r="F91" s="161" t="s">
        <v>621</v>
      </c>
      <c r="G91" s="161" t="s">
        <v>622</v>
      </c>
      <c r="H91" s="161" t="s">
        <v>623</v>
      </c>
      <c r="I91" s="161"/>
      <c r="J91" s="161"/>
      <c r="K91" s="161" t="s">
        <v>521</v>
      </c>
      <c r="L91" s="161">
        <v>47.92624</v>
      </c>
      <c r="M91" s="161">
        <v>-104.13599000000001</v>
      </c>
      <c r="N91" s="161" t="s">
        <v>624</v>
      </c>
      <c r="O91" s="161" t="s">
        <v>625</v>
      </c>
      <c r="P91" s="161" t="s">
        <v>473</v>
      </c>
      <c r="Q91" s="161" t="s">
        <v>473</v>
      </c>
      <c r="R91" s="161" t="s">
        <v>473</v>
      </c>
      <c r="S91" s="161" t="s">
        <v>473</v>
      </c>
      <c r="T91" s="161" t="s">
        <v>473</v>
      </c>
      <c r="U91" s="161" t="s">
        <v>359</v>
      </c>
      <c r="V91" s="162">
        <v>0</v>
      </c>
      <c r="W91" s="163">
        <v>1.8653999999999999</v>
      </c>
      <c r="X91" s="163">
        <v>0</v>
      </c>
      <c r="Y91" s="163">
        <v>0</v>
      </c>
      <c r="Z91" s="164">
        <v>0</v>
      </c>
      <c r="AA91" s="4"/>
      <c r="AB91" s="161"/>
      <c r="AC91" s="161"/>
    </row>
    <row r="92" spans="1:29" s="59" customFormat="1">
      <c r="A92" s="161" t="s">
        <v>133</v>
      </c>
      <c r="B92" s="31" t="s">
        <v>140</v>
      </c>
      <c r="C92" s="161">
        <v>30</v>
      </c>
      <c r="D92" s="161" t="s">
        <v>198</v>
      </c>
      <c r="E92" s="161" t="s">
        <v>199</v>
      </c>
      <c r="F92" s="161" t="s">
        <v>621</v>
      </c>
      <c r="G92" s="161" t="s">
        <v>622</v>
      </c>
      <c r="H92" s="161" t="s">
        <v>626</v>
      </c>
      <c r="I92" s="161"/>
      <c r="J92" s="161"/>
      <c r="K92" s="161" t="s">
        <v>521</v>
      </c>
      <c r="L92" s="161">
        <v>47.92624</v>
      </c>
      <c r="M92" s="161">
        <v>-104.13599000000001</v>
      </c>
      <c r="N92" s="161" t="s">
        <v>624</v>
      </c>
      <c r="O92" s="161" t="s">
        <v>625</v>
      </c>
      <c r="P92" s="161" t="s">
        <v>473</v>
      </c>
      <c r="Q92" s="161" t="s">
        <v>473</v>
      </c>
      <c r="R92" s="161" t="s">
        <v>473</v>
      </c>
      <c r="S92" s="161" t="s">
        <v>473</v>
      </c>
      <c r="T92" s="161" t="s">
        <v>473</v>
      </c>
      <c r="U92" s="161" t="s">
        <v>359</v>
      </c>
      <c r="V92" s="162">
        <v>0</v>
      </c>
      <c r="W92" s="163">
        <v>2.3952</v>
      </c>
      <c r="X92" s="163">
        <v>0</v>
      </c>
      <c r="Y92" s="163">
        <v>0</v>
      </c>
      <c r="Z92" s="164">
        <v>0</v>
      </c>
      <c r="AA92" s="4"/>
      <c r="AB92" s="161"/>
      <c r="AC92" s="161"/>
    </row>
    <row r="93" spans="1:29" s="59" customFormat="1">
      <c r="A93" s="161" t="s">
        <v>133</v>
      </c>
      <c r="B93" s="31" t="s">
        <v>140</v>
      </c>
      <c r="C93" s="161">
        <v>30</v>
      </c>
      <c r="D93" s="161" t="s">
        <v>198</v>
      </c>
      <c r="E93" s="161" t="s">
        <v>199</v>
      </c>
      <c r="F93" s="161" t="s">
        <v>621</v>
      </c>
      <c r="G93" s="161" t="s">
        <v>622</v>
      </c>
      <c r="H93" s="161" t="s">
        <v>627</v>
      </c>
      <c r="I93" s="161"/>
      <c r="J93" s="161"/>
      <c r="K93" s="161" t="s">
        <v>521</v>
      </c>
      <c r="L93" s="161">
        <v>47.92624</v>
      </c>
      <c r="M93" s="161">
        <v>-104.13599000000001</v>
      </c>
      <c r="N93" s="161" t="s">
        <v>504</v>
      </c>
      <c r="O93" s="161" t="s">
        <v>505</v>
      </c>
      <c r="P93" s="161" t="s">
        <v>473</v>
      </c>
      <c r="Q93" s="161" t="s">
        <v>473</v>
      </c>
      <c r="R93" s="161" t="s">
        <v>473</v>
      </c>
      <c r="S93" s="161" t="s">
        <v>473</v>
      </c>
      <c r="T93" s="161" t="s">
        <v>473</v>
      </c>
      <c r="U93" s="161" t="s">
        <v>358</v>
      </c>
      <c r="V93" s="162">
        <v>0</v>
      </c>
      <c r="W93" s="163">
        <v>7.8897000000000004</v>
      </c>
      <c r="X93" s="163">
        <v>0</v>
      </c>
      <c r="Y93" s="163">
        <v>0</v>
      </c>
      <c r="Z93" s="164">
        <v>0</v>
      </c>
      <c r="AA93" s="4"/>
      <c r="AB93" s="161"/>
      <c r="AC93" s="161"/>
    </row>
    <row r="94" spans="1:29" s="59" customFormat="1">
      <c r="A94" s="161" t="s">
        <v>133</v>
      </c>
      <c r="B94" s="31" t="s">
        <v>140</v>
      </c>
      <c r="C94" s="161">
        <v>30</v>
      </c>
      <c r="D94" s="161" t="s">
        <v>198</v>
      </c>
      <c r="E94" s="161" t="s">
        <v>199</v>
      </c>
      <c r="F94" s="161" t="s">
        <v>628</v>
      </c>
      <c r="G94" s="161" t="s">
        <v>629</v>
      </c>
      <c r="H94" s="161" t="s">
        <v>630</v>
      </c>
      <c r="I94" s="161"/>
      <c r="J94" s="161"/>
      <c r="K94" s="161" t="s">
        <v>631</v>
      </c>
      <c r="L94" s="161">
        <v>47.806359999999998</v>
      </c>
      <c r="M94" s="161">
        <v>-104.48456</v>
      </c>
      <c r="N94" s="161" t="s">
        <v>488</v>
      </c>
      <c r="O94" s="161" t="s">
        <v>489</v>
      </c>
      <c r="P94" s="161" t="s">
        <v>473</v>
      </c>
      <c r="Q94" s="161" t="s">
        <v>473</v>
      </c>
      <c r="R94" s="161" t="s">
        <v>473</v>
      </c>
      <c r="S94" s="161" t="s">
        <v>473</v>
      </c>
      <c r="T94" s="161" t="s">
        <v>473</v>
      </c>
      <c r="U94" s="161" t="s">
        <v>359</v>
      </c>
      <c r="V94" s="162">
        <v>0</v>
      </c>
      <c r="W94" s="163">
        <v>0.83</v>
      </c>
      <c r="X94" s="163">
        <v>0</v>
      </c>
      <c r="Y94" s="163">
        <v>0</v>
      </c>
      <c r="Z94" s="164">
        <v>0</v>
      </c>
      <c r="AA94" s="4"/>
      <c r="AB94" s="161"/>
      <c r="AC94" s="161"/>
    </row>
    <row r="95" spans="1:29" s="59" customFormat="1">
      <c r="A95" s="161" t="s">
        <v>133</v>
      </c>
      <c r="B95" s="31" t="s">
        <v>140</v>
      </c>
      <c r="C95" s="161">
        <v>30</v>
      </c>
      <c r="D95" s="161" t="s">
        <v>198</v>
      </c>
      <c r="E95" s="161" t="s">
        <v>199</v>
      </c>
      <c r="F95" s="161" t="s">
        <v>628</v>
      </c>
      <c r="G95" s="161" t="s">
        <v>629</v>
      </c>
      <c r="H95" s="161" t="s">
        <v>632</v>
      </c>
      <c r="I95" s="161"/>
      <c r="J95" s="161"/>
      <c r="K95" s="161" t="s">
        <v>631</v>
      </c>
      <c r="L95" s="161">
        <v>47.806359999999998</v>
      </c>
      <c r="M95" s="161">
        <v>-104.48456</v>
      </c>
      <c r="N95" s="161" t="s">
        <v>485</v>
      </c>
      <c r="O95" s="161" t="s">
        <v>486</v>
      </c>
      <c r="P95" s="161" t="s">
        <v>473</v>
      </c>
      <c r="Q95" s="161" t="s">
        <v>473</v>
      </c>
      <c r="R95" s="161" t="s">
        <v>473</v>
      </c>
      <c r="S95" s="161" t="s">
        <v>473</v>
      </c>
      <c r="T95" s="161" t="s">
        <v>473</v>
      </c>
      <c r="U95" s="161" t="s">
        <v>359</v>
      </c>
      <c r="V95" s="162">
        <v>0</v>
      </c>
      <c r="W95" s="163">
        <v>25.226600000000001</v>
      </c>
      <c r="X95" s="163">
        <v>0</v>
      </c>
      <c r="Y95" s="163">
        <v>0</v>
      </c>
      <c r="Z95" s="164">
        <v>0</v>
      </c>
      <c r="AA95" s="4"/>
      <c r="AB95" s="161"/>
      <c r="AC95" s="161"/>
    </row>
    <row r="96" spans="1:29" s="59" customFormat="1">
      <c r="A96" s="161" t="s">
        <v>133</v>
      </c>
      <c r="B96" s="31" t="s">
        <v>140</v>
      </c>
      <c r="C96" s="161">
        <v>30</v>
      </c>
      <c r="D96" s="161" t="s">
        <v>198</v>
      </c>
      <c r="E96" s="161" t="s">
        <v>199</v>
      </c>
      <c r="F96" s="161" t="s">
        <v>628</v>
      </c>
      <c r="G96" s="161" t="s">
        <v>629</v>
      </c>
      <c r="H96" s="161" t="s">
        <v>633</v>
      </c>
      <c r="I96" s="161"/>
      <c r="J96" s="161"/>
      <c r="K96" s="161" t="s">
        <v>631</v>
      </c>
      <c r="L96" s="161">
        <v>47.806359999999998</v>
      </c>
      <c r="M96" s="161">
        <v>-104.48456</v>
      </c>
      <c r="N96" s="161" t="s">
        <v>482</v>
      </c>
      <c r="O96" s="161" t="s">
        <v>483</v>
      </c>
      <c r="P96" s="161" t="s">
        <v>473</v>
      </c>
      <c r="Q96" s="161" t="s">
        <v>473</v>
      </c>
      <c r="R96" s="161" t="s">
        <v>473</v>
      </c>
      <c r="S96" s="161" t="s">
        <v>473</v>
      </c>
      <c r="T96" s="161" t="s">
        <v>473</v>
      </c>
      <c r="U96" s="161" t="s">
        <v>358</v>
      </c>
      <c r="V96" s="162">
        <v>0</v>
      </c>
      <c r="W96" s="163">
        <v>16.364599999999999</v>
      </c>
      <c r="X96" s="163">
        <v>0</v>
      </c>
      <c r="Y96" s="163">
        <v>0</v>
      </c>
      <c r="Z96" s="164">
        <v>0</v>
      </c>
      <c r="AA96" s="4"/>
      <c r="AB96" s="161"/>
      <c r="AC96" s="161"/>
    </row>
    <row r="97" spans="1:29" s="59" customFormat="1">
      <c r="A97" s="161" t="s">
        <v>133</v>
      </c>
      <c r="B97" s="31" t="s">
        <v>140</v>
      </c>
      <c r="C97" s="161">
        <v>30</v>
      </c>
      <c r="D97" s="161" t="s">
        <v>198</v>
      </c>
      <c r="E97" s="161" t="s">
        <v>199</v>
      </c>
      <c r="F97" s="161" t="s">
        <v>628</v>
      </c>
      <c r="G97" s="161" t="s">
        <v>629</v>
      </c>
      <c r="H97" s="161" t="s">
        <v>634</v>
      </c>
      <c r="I97" s="161"/>
      <c r="J97" s="161"/>
      <c r="K97" s="161" t="s">
        <v>631</v>
      </c>
      <c r="L97" s="161">
        <v>47.806359999999998</v>
      </c>
      <c r="M97" s="161">
        <v>-104.48456</v>
      </c>
      <c r="N97" s="161" t="s">
        <v>488</v>
      </c>
      <c r="O97" s="161" t="s">
        <v>489</v>
      </c>
      <c r="P97" s="161" t="s">
        <v>473</v>
      </c>
      <c r="Q97" s="161" t="s">
        <v>473</v>
      </c>
      <c r="R97" s="161" t="s">
        <v>473</v>
      </c>
      <c r="S97" s="161" t="s">
        <v>473</v>
      </c>
      <c r="T97" s="161" t="s">
        <v>473</v>
      </c>
      <c r="U97" s="161" t="s">
        <v>359</v>
      </c>
      <c r="V97" s="162">
        <v>0</v>
      </c>
      <c r="W97" s="163">
        <v>1.3607</v>
      </c>
      <c r="X97" s="163">
        <v>0</v>
      </c>
      <c r="Y97" s="163">
        <v>0</v>
      </c>
      <c r="Z97" s="164">
        <v>0</v>
      </c>
      <c r="AA97" s="4"/>
      <c r="AB97" s="161"/>
      <c r="AC97" s="161"/>
    </row>
    <row r="98" spans="1:29" s="59" customFormat="1">
      <c r="A98" s="161" t="s">
        <v>133</v>
      </c>
      <c r="B98" s="31" t="s">
        <v>140</v>
      </c>
      <c r="C98" s="161">
        <v>30</v>
      </c>
      <c r="D98" s="161" t="s">
        <v>198</v>
      </c>
      <c r="E98" s="161" t="s">
        <v>199</v>
      </c>
      <c r="F98" s="161" t="s">
        <v>628</v>
      </c>
      <c r="G98" s="161" t="s">
        <v>629</v>
      </c>
      <c r="H98" s="161" t="s">
        <v>635</v>
      </c>
      <c r="I98" s="161"/>
      <c r="J98" s="161"/>
      <c r="K98" s="161" t="s">
        <v>631</v>
      </c>
      <c r="L98" s="161">
        <v>47.806359999999998</v>
      </c>
      <c r="M98" s="161">
        <v>-104.48456</v>
      </c>
      <c r="N98" s="161" t="s">
        <v>636</v>
      </c>
      <c r="O98" s="161" t="s">
        <v>637</v>
      </c>
      <c r="P98" s="161" t="s">
        <v>473</v>
      </c>
      <c r="Q98" s="161" t="s">
        <v>473</v>
      </c>
      <c r="R98" s="161" t="s">
        <v>473</v>
      </c>
      <c r="S98" s="161" t="s">
        <v>473</v>
      </c>
      <c r="T98" s="161" t="s">
        <v>473</v>
      </c>
      <c r="U98" s="161" t="s">
        <v>161</v>
      </c>
      <c r="V98" s="162">
        <v>9.7500000000000003E-2</v>
      </c>
      <c r="W98" s="163">
        <v>4.1200000000000001E-2</v>
      </c>
      <c r="X98" s="163">
        <v>5.62E-2</v>
      </c>
      <c r="Y98" s="163">
        <v>3.7499999999999999E-2</v>
      </c>
      <c r="Z98" s="164">
        <v>1.04E-2</v>
      </c>
      <c r="AA98" s="4"/>
      <c r="AB98" s="161"/>
      <c r="AC98" s="161"/>
    </row>
    <row r="99" spans="1:29" s="59" customFormat="1">
      <c r="A99" s="161" t="s">
        <v>133</v>
      </c>
      <c r="B99" s="31" t="s">
        <v>140</v>
      </c>
      <c r="C99" s="161">
        <v>30</v>
      </c>
      <c r="D99" s="161" t="s">
        <v>198</v>
      </c>
      <c r="E99" s="161" t="s">
        <v>199</v>
      </c>
      <c r="F99" s="161" t="s">
        <v>628</v>
      </c>
      <c r="G99" s="161" t="s">
        <v>629</v>
      </c>
      <c r="H99" s="161" t="s">
        <v>638</v>
      </c>
      <c r="I99" s="161"/>
      <c r="J99" s="161"/>
      <c r="K99" s="161" t="s">
        <v>631</v>
      </c>
      <c r="L99" s="161">
        <v>47.806359999999998</v>
      </c>
      <c r="M99" s="161">
        <v>-104.48456</v>
      </c>
      <c r="N99" s="161" t="s">
        <v>639</v>
      </c>
      <c r="O99" s="161" t="s">
        <v>640</v>
      </c>
      <c r="P99" s="161" t="s">
        <v>473</v>
      </c>
      <c r="Q99" s="161" t="s">
        <v>473</v>
      </c>
      <c r="R99" s="161" t="s">
        <v>473</v>
      </c>
      <c r="S99" s="161" t="s">
        <v>473</v>
      </c>
      <c r="T99" s="161" t="s">
        <v>473</v>
      </c>
      <c r="U99" s="161" t="s">
        <v>359</v>
      </c>
      <c r="V99" s="162">
        <v>0</v>
      </c>
      <c r="W99" s="163">
        <v>5.2013999999999996</v>
      </c>
      <c r="X99" s="163">
        <v>0</v>
      </c>
      <c r="Y99" s="163">
        <v>0</v>
      </c>
      <c r="Z99" s="164">
        <v>0</v>
      </c>
      <c r="AA99" s="4"/>
      <c r="AB99" s="161"/>
      <c r="AC99" s="161"/>
    </row>
    <row r="100" spans="1:29" s="59" customFormat="1">
      <c r="A100" s="161" t="s">
        <v>133</v>
      </c>
      <c r="B100" s="31" t="s">
        <v>140</v>
      </c>
      <c r="C100" s="161">
        <v>30</v>
      </c>
      <c r="D100" s="161" t="s">
        <v>198</v>
      </c>
      <c r="E100" s="161" t="s">
        <v>199</v>
      </c>
      <c r="F100" s="161" t="s">
        <v>641</v>
      </c>
      <c r="G100" s="161" t="s">
        <v>642</v>
      </c>
      <c r="H100" s="161" t="s">
        <v>643</v>
      </c>
      <c r="I100" s="161"/>
      <c r="J100" s="161"/>
      <c r="K100" s="161" t="s">
        <v>467</v>
      </c>
      <c r="L100" s="161">
        <v>47.789529999999999</v>
      </c>
      <c r="M100" s="161">
        <v>-104.26187</v>
      </c>
      <c r="N100" s="161" t="s">
        <v>494</v>
      </c>
      <c r="O100" s="161" t="s">
        <v>495</v>
      </c>
      <c r="P100" s="161">
        <v>20</v>
      </c>
      <c r="Q100" s="161">
        <v>2</v>
      </c>
      <c r="R100" s="161">
        <v>1</v>
      </c>
      <c r="S100" s="161" t="s">
        <v>473</v>
      </c>
      <c r="T100" s="161">
        <v>31</v>
      </c>
      <c r="U100" s="161" t="s">
        <v>161</v>
      </c>
      <c r="V100" s="162">
        <v>3.5813999999999999</v>
      </c>
      <c r="W100" s="163">
        <v>8.7812999999999999</v>
      </c>
      <c r="X100" s="163">
        <v>8.1671999999999993</v>
      </c>
      <c r="Y100" s="163">
        <v>1.83E-2</v>
      </c>
      <c r="Z100" s="164">
        <v>0.60309999999999997</v>
      </c>
      <c r="AA100" s="4"/>
      <c r="AB100" s="161"/>
      <c r="AC100" s="161"/>
    </row>
    <row r="101" spans="1:29" s="59" customFormat="1">
      <c r="A101" s="161" t="s">
        <v>133</v>
      </c>
      <c r="B101" s="31" t="s">
        <v>140</v>
      </c>
      <c r="C101" s="161">
        <v>30</v>
      </c>
      <c r="D101" s="161" t="s">
        <v>198</v>
      </c>
      <c r="E101" s="161" t="s">
        <v>199</v>
      </c>
      <c r="F101" s="161" t="s">
        <v>641</v>
      </c>
      <c r="G101" s="161" t="s">
        <v>642</v>
      </c>
      <c r="H101" s="161" t="s">
        <v>644</v>
      </c>
      <c r="I101" s="161"/>
      <c r="J101" s="161"/>
      <c r="K101" s="161" t="s">
        <v>467</v>
      </c>
      <c r="L101" s="161">
        <v>47.789529999999999</v>
      </c>
      <c r="M101" s="161">
        <v>-104.26187</v>
      </c>
      <c r="N101" s="161" t="s">
        <v>504</v>
      </c>
      <c r="O101" s="161" t="s">
        <v>505</v>
      </c>
      <c r="P101" s="161" t="s">
        <v>473</v>
      </c>
      <c r="Q101" s="161" t="s">
        <v>473</v>
      </c>
      <c r="R101" s="161" t="s">
        <v>473</v>
      </c>
      <c r="S101" s="161" t="s">
        <v>473</v>
      </c>
      <c r="T101" s="161" t="s">
        <v>473</v>
      </c>
      <c r="U101" s="161" t="s">
        <v>358</v>
      </c>
      <c r="V101" s="162">
        <v>0</v>
      </c>
      <c r="W101" s="163">
        <v>9.2654999999999994</v>
      </c>
      <c r="X101" s="163">
        <v>0</v>
      </c>
      <c r="Y101" s="163">
        <v>0</v>
      </c>
      <c r="Z101" s="164">
        <v>0</v>
      </c>
      <c r="AA101" s="4"/>
      <c r="AB101" s="161"/>
      <c r="AC101" s="161"/>
    </row>
    <row r="102" spans="1:29" s="59" customFormat="1">
      <c r="A102" s="161" t="s">
        <v>133</v>
      </c>
      <c r="B102" s="31" t="s">
        <v>140</v>
      </c>
      <c r="C102" s="161">
        <v>30</v>
      </c>
      <c r="D102" s="161" t="s">
        <v>198</v>
      </c>
      <c r="E102" s="161" t="s">
        <v>199</v>
      </c>
      <c r="F102" s="161" t="s">
        <v>641</v>
      </c>
      <c r="G102" s="161" t="s">
        <v>642</v>
      </c>
      <c r="H102" s="161" t="s">
        <v>645</v>
      </c>
      <c r="I102" s="161"/>
      <c r="J102" s="161"/>
      <c r="K102" s="161" t="s">
        <v>467</v>
      </c>
      <c r="L102" s="161">
        <v>47.789529999999999</v>
      </c>
      <c r="M102" s="161">
        <v>-104.26187</v>
      </c>
      <c r="N102" s="161" t="s">
        <v>504</v>
      </c>
      <c r="O102" s="161" t="s">
        <v>505</v>
      </c>
      <c r="P102" s="161" t="s">
        <v>473</v>
      </c>
      <c r="Q102" s="161" t="s">
        <v>473</v>
      </c>
      <c r="R102" s="161" t="s">
        <v>473</v>
      </c>
      <c r="S102" s="161" t="s">
        <v>473</v>
      </c>
      <c r="T102" s="161" t="s">
        <v>473</v>
      </c>
      <c r="U102" s="161" t="s">
        <v>358</v>
      </c>
      <c r="V102" s="162">
        <v>0</v>
      </c>
      <c r="W102" s="163">
        <v>6.6877000000000004</v>
      </c>
      <c r="X102" s="163">
        <v>0</v>
      </c>
      <c r="Y102" s="163">
        <v>0</v>
      </c>
      <c r="Z102" s="164">
        <v>0</v>
      </c>
      <c r="AA102" s="4"/>
      <c r="AB102" s="161"/>
      <c r="AC102" s="161"/>
    </row>
    <row r="103" spans="1:29" s="59" customFormat="1">
      <c r="A103" s="161" t="s">
        <v>133</v>
      </c>
      <c r="B103" s="31" t="s">
        <v>140</v>
      </c>
      <c r="C103" s="161">
        <v>30</v>
      </c>
      <c r="D103" s="161" t="s">
        <v>198</v>
      </c>
      <c r="E103" s="161" t="s">
        <v>199</v>
      </c>
      <c r="F103" s="161" t="s">
        <v>641</v>
      </c>
      <c r="G103" s="161" t="s">
        <v>642</v>
      </c>
      <c r="H103" s="161" t="s">
        <v>646</v>
      </c>
      <c r="I103" s="161"/>
      <c r="J103" s="161"/>
      <c r="K103" s="161" t="s">
        <v>467</v>
      </c>
      <c r="L103" s="161">
        <v>47.789529999999999</v>
      </c>
      <c r="M103" s="161">
        <v>-104.26187</v>
      </c>
      <c r="N103" s="161" t="s">
        <v>494</v>
      </c>
      <c r="O103" s="161" t="s">
        <v>495</v>
      </c>
      <c r="P103" s="161">
        <v>20</v>
      </c>
      <c r="Q103" s="161">
        <v>2</v>
      </c>
      <c r="R103" s="161">
        <v>1</v>
      </c>
      <c r="S103" s="161" t="s">
        <v>473</v>
      </c>
      <c r="T103" s="161">
        <v>31</v>
      </c>
      <c r="U103" s="161" t="s">
        <v>161</v>
      </c>
      <c r="V103" s="162">
        <v>0.86739999999999995</v>
      </c>
      <c r="W103" s="163">
        <v>8.7200000000000006</v>
      </c>
      <c r="X103" s="163">
        <v>0.86739999999999995</v>
      </c>
      <c r="Y103" s="163">
        <v>1.8200000000000001E-2</v>
      </c>
      <c r="Z103" s="164">
        <v>0.59899999999999998</v>
      </c>
      <c r="AA103" s="4"/>
      <c r="AB103" s="161"/>
      <c r="AC103" s="161"/>
    </row>
    <row r="104" spans="1:29" s="59" customFormat="1">
      <c r="A104" s="161" t="s">
        <v>133</v>
      </c>
      <c r="B104" s="31" t="s">
        <v>140</v>
      </c>
      <c r="C104" s="161">
        <v>30</v>
      </c>
      <c r="D104" s="161" t="s">
        <v>198</v>
      </c>
      <c r="E104" s="161" t="s">
        <v>199</v>
      </c>
      <c r="F104" s="161" t="s">
        <v>641</v>
      </c>
      <c r="G104" s="161" t="s">
        <v>642</v>
      </c>
      <c r="H104" s="161" t="s">
        <v>647</v>
      </c>
      <c r="I104" s="161"/>
      <c r="J104" s="161"/>
      <c r="K104" s="161" t="s">
        <v>467</v>
      </c>
      <c r="L104" s="161">
        <v>47.789529999999999</v>
      </c>
      <c r="M104" s="161">
        <v>-104.26187</v>
      </c>
      <c r="N104" s="161" t="s">
        <v>494</v>
      </c>
      <c r="O104" s="161" t="s">
        <v>495</v>
      </c>
      <c r="P104" s="161">
        <v>20</v>
      </c>
      <c r="Q104" s="161">
        <v>2</v>
      </c>
      <c r="R104" s="161">
        <v>1</v>
      </c>
      <c r="S104" s="161" t="s">
        <v>473</v>
      </c>
      <c r="T104" s="161">
        <v>31</v>
      </c>
      <c r="U104" s="161" t="s">
        <v>161</v>
      </c>
      <c r="V104" s="162">
        <v>2.7555000000000001</v>
      </c>
      <c r="W104" s="163">
        <v>1.7562</v>
      </c>
      <c r="X104" s="163">
        <v>1.4639</v>
      </c>
      <c r="Y104" s="163">
        <v>3.8699999999999998E-2</v>
      </c>
      <c r="Z104" s="164">
        <v>0.124</v>
      </c>
      <c r="AA104" s="4"/>
      <c r="AB104" s="161"/>
      <c r="AC104" s="161"/>
    </row>
    <row r="105" spans="1:29" s="59" customFormat="1">
      <c r="A105" s="161" t="s">
        <v>133</v>
      </c>
      <c r="B105" s="31" t="s">
        <v>140</v>
      </c>
      <c r="C105" s="161">
        <v>30</v>
      </c>
      <c r="D105" s="161" t="s">
        <v>198</v>
      </c>
      <c r="E105" s="161" t="s">
        <v>199</v>
      </c>
      <c r="F105" s="161" t="s">
        <v>641</v>
      </c>
      <c r="G105" s="161" t="s">
        <v>642</v>
      </c>
      <c r="H105" s="161" t="s">
        <v>648</v>
      </c>
      <c r="I105" s="161"/>
      <c r="J105" s="161"/>
      <c r="K105" s="161" t="s">
        <v>467</v>
      </c>
      <c r="L105" s="161">
        <v>47.789529999999999</v>
      </c>
      <c r="M105" s="161">
        <v>-104.26187</v>
      </c>
      <c r="N105" s="161" t="s">
        <v>494</v>
      </c>
      <c r="O105" s="161" t="s">
        <v>495</v>
      </c>
      <c r="P105" s="161">
        <v>20</v>
      </c>
      <c r="Q105" s="161">
        <v>2</v>
      </c>
      <c r="R105" s="161">
        <v>1</v>
      </c>
      <c r="S105" s="161" t="s">
        <v>473</v>
      </c>
      <c r="T105" s="161">
        <v>31</v>
      </c>
      <c r="U105" s="161" t="s">
        <v>161</v>
      </c>
      <c r="V105" s="162">
        <v>2.5087999999999999</v>
      </c>
      <c r="W105" s="163">
        <v>4.3365999999999998</v>
      </c>
      <c r="X105" s="163">
        <v>1.4694</v>
      </c>
      <c r="Y105" s="163">
        <v>9.2999999999999992E-3</v>
      </c>
      <c r="Z105" s="164">
        <v>0.30609999999999998</v>
      </c>
      <c r="AA105" s="4"/>
      <c r="AB105" s="161"/>
      <c r="AC105" s="161"/>
    </row>
    <row r="106" spans="1:29" s="59" customFormat="1">
      <c r="A106" s="161" t="s">
        <v>133</v>
      </c>
      <c r="B106" s="31" t="s">
        <v>140</v>
      </c>
      <c r="C106" s="161">
        <v>30</v>
      </c>
      <c r="D106" s="161" t="s">
        <v>198</v>
      </c>
      <c r="E106" s="161" t="s">
        <v>199</v>
      </c>
      <c r="F106" s="161" t="s">
        <v>641</v>
      </c>
      <c r="G106" s="161" t="s">
        <v>642</v>
      </c>
      <c r="H106" s="161" t="s">
        <v>649</v>
      </c>
      <c r="I106" s="161"/>
      <c r="J106" s="161"/>
      <c r="K106" s="161" t="s">
        <v>467</v>
      </c>
      <c r="L106" s="161">
        <v>47.789529999999999</v>
      </c>
      <c r="M106" s="161">
        <v>-104.26187</v>
      </c>
      <c r="N106" s="161" t="s">
        <v>624</v>
      </c>
      <c r="O106" s="161" t="s">
        <v>625</v>
      </c>
      <c r="P106" s="161">
        <v>20</v>
      </c>
      <c r="Q106" s="161">
        <v>2</v>
      </c>
      <c r="R106" s="161">
        <v>1</v>
      </c>
      <c r="S106" s="161" t="s">
        <v>473</v>
      </c>
      <c r="T106" s="161">
        <v>31</v>
      </c>
      <c r="U106" s="161" t="s">
        <v>359</v>
      </c>
      <c r="V106" s="162">
        <v>0</v>
      </c>
      <c r="W106" s="163">
        <v>0.81159999999999999</v>
      </c>
      <c r="X106" s="163">
        <v>0</v>
      </c>
      <c r="Y106" s="163">
        <v>0</v>
      </c>
      <c r="Z106" s="164">
        <v>0</v>
      </c>
      <c r="AA106" s="4"/>
      <c r="AB106" s="161"/>
      <c r="AC106" s="161"/>
    </row>
    <row r="107" spans="1:29" s="59" customFormat="1">
      <c r="A107" s="161" t="s">
        <v>133</v>
      </c>
      <c r="B107" s="31" t="s">
        <v>140</v>
      </c>
      <c r="C107" s="161">
        <v>30</v>
      </c>
      <c r="D107" s="161" t="s">
        <v>198</v>
      </c>
      <c r="E107" s="161" t="s">
        <v>199</v>
      </c>
      <c r="F107" s="161" t="s">
        <v>641</v>
      </c>
      <c r="G107" s="161" t="s">
        <v>642</v>
      </c>
      <c r="H107" s="161" t="s">
        <v>650</v>
      </c>
      <c r="I107" s="161"/>
      <c r="J107" s="161"/>
      <c r="K107" s="161" t="s">
        <v>467</v>
      </c>
      <c r="L107" s="161">
        <v>47.789529999999999</v>
      </c>
      <c r="M107" s="161">
        <v>-104.26187</v>
      </c>
      <c r="N107" s="161" t="s">
        <v>529</v>
      </c>
      <c r="O107" s="161" t="s">
        <v>530</v>
      </c>
      <c r="P107" s="161" t="s">
        <v>473</v>
      </c>
      <c r="Q107" s="161" t="s">
        <v>473</v>
      </c>
      <c r="R107" s="161" t="s">
        <v>473</v>
      </c>
      <c r="S107" s="161" t="s">
        <v>473</v>
      </c>
      <c r="T107" s="161" t="s">
        <v>473</v>
      </c>
      <c r="U107" s="161" t="s">
        <v>114</v>
      </c>
      <c r="V107" s="162">
        <v>0</v>
      </c>
      <c r="W107" s="163">
        <v>18.193000000000001</v>
      </c>
      <c r="X107" s="163">
        <v>0</v>
      </c>
      <c r="Y107" s="163">
        <v>0</v>
      </c>
      <c r="Z107" s="164">
        <v>0</v>
      </c>
      <c r="AA107" s="4"/>
      <c r="AB107" s="161"/>
      <c r="AC107" s="161"/>
    </row>
    <row r="108" spans="1:29" s="59" customFormat="1">
      <c r="A108" s="161" t="s">
        <v>133</v>
      </c>
      <c r="B108" s="31" t="s">
        <v>140</v>
      </c>
      <c r="C108" s="161">
        <v>30</v>
      </c>
      <c r="D108" s="161" t="s">
        <v>198</v>
      </c>
      <c r="E108" s="161" t="s">
        <v>199</v>
      </c>
      <c r="F108" s="161" t="s">
        <v>641</v>
      </c>
      <c r="G108" s="161" t="s">
        <v>642</v>
      </c>
      <c r="H108" s="161" t="s">
        <v>651</v>
      </c>
      <c r="I108" s="161"/>
      <c r="J108" s="161"/>
      <c r="K108" s="161" t="s">
        <v>467</v>
      </c>
      <c r="L108" s="161">
        <v>47.789529999999999</v>
      </c>
      <c r="M108" s="161">
        <v>-104.26187</v>
      </c>
      <c r="N108" s="161" t="s">
        <v>652</v>
      </c>
      <c r="O108" s="161" t="s">
        <v>653</v>
      </c>
      <c r="P108" s="161">
        <v>20</v>
      </c>
      <c r="Q108" s="161">
        <v>2</v>
      </c>
      <c r="R108" s="161">
        <v>1</v>
      </c>
      <c r="S108" s="161" t="s">
        <v>473</v>
      </c>
      <c r="T108" s="161">
        <v>31</v>
      </c>
      <c r="U108" s="161" t="s">
        <v>161</v>
      </c>
      <c r="V108" s="162">
        <v>1.0487</v>
      </c>
      <c r="W108" s="163">
        <v>4.1300000000000003E-2</v>
      </c>
      <c r="X108" s="163">
        <v>0.40460000000000002</v>
      </c>
      <c r="Y108" s="163">
        <v>1.0699999999999999E-2</v>
      </c>
      <c r="Z108" s="164">
        <v>4.9599999999999998E-2</v>
      </c>
      <c r="AA108" s="4"/>
      <c r="AB108" s="161"/>
      <c r="AC108" s="161"/>
    </row>
    <row r="109" spans="1:29" s="59" customFormat="1">
      <c r="A109" s="161" t="s">
        <v>133</v>
      </c>
      <c r="B109" s="31" t="s">
        <v>140</v>
      </c>
      <c r="C109" s="161">
        <v>30</v>
      </c>
      <c r="D109" s="161" t="s">
        <v>198</v>
      </c>
      <c r="E109" s="161" t="s">
        <v>199</v>
      </c>
      <c r="F109" s="161" t="s">
        <v>641</v>
      </c>
      <c r="G109" s="161" t="s">
        <v>642</v>
      </c>
      <c r="H109" s="161" t="s">
        <v>654</v>
      </c>
      <c r="I109" s="161"/>
      <c r="J109" s="161"/>
      <c r="K109" s="161" t="s">
        <v>467</v>
      </c>
      <c r="L109" s="161">
        <v>47.789529999999999</v>
      </c>
      <c r="M109" s="161">
        <v>-104.26187</v>
      </c>
      <c r="N109" s="161" t="s">
        <v>471</v>
      </c>
      <c r="O109" s="161" t="s">
        <v>472</v>
      </c>
      <c r="P109" s="161" t="s">
        <v>473</v>
      </c>
      <c r="Q109" s="161" t="s">
        <v>473</v>
      </c>
      <c r="R109" s="161" t="s">
        <v>473</v>
      </c>
      <c r="S109" s="161" t="s">
        <v>473</v>
      </c>
      <c r="T109" s="161" t="s">
        <v>473</v>
      </c>
      <c r="U109" s="161" t="s">
        <v>356</v>
      </c>
      <c r="V109" s="162">
        <v>9.4146000000000001</v>
      </c>
      <c r="W109" s="163">
        <v>0</v>
      </c>
      <c r="X109" s="163">
        <v>3.7827000000000002</v>
      </c>
      <c r="Y109" s="163">
        <v>0</v>
      </c>
      <c r="Z109" s="164">
        <v>0</v>
      </c>
      <c r="AA109" s="4"/>
      <c r="AB109" s="161"/>
      <c r="AC109" s="161"/>
    </row>
    <row r="110" spans="1:29" s="59" customFormat="1">
      <c r="A110" s="161" t="s">
        <v>133</v>
      </c>
      <c r="B110" s="31" t="s">
        <v>140</v>
      </c>
      <c r="C110" s="161">
        <v>30</v>
      </c>
      <c r="D110" s="161" t="s">
        <v>198</v>
      </c>
      <c r="E110" s="161" t="s">
        <v>199</v>
      </c>
      <c r="F110" s="161" t="s">
        <v>641</v>
      </c>
      <c r="G110" s="161" t="s">
        <v>642</v>
      </c>
      <c r="H110" s="161" t="s">
        <v>655</v>
      </c>
      <c r="I110" s="161"/>
      <c r="J110" s="161"/>
      <c r="K110" s="161" t="s">
        <v>467</v>
      </c>
      <c r="L110" s="161">
        <v>47.789529999999999</v>
      </c>
      <c r="M110" s="161">
        <v>-104.26187</v>
      </c>
      <c r="N110" s="161" t="s">
        <v>494</v>
      </c>
      <c r="O110" s="161" t="s">
        <v>495</v>
      </c>
      <c r="P110" s="161">
        <v>20</v>
      </c>
      <c r="Q110" s="161">
        <v>2</v>
      </c>
      <c r="R110" s="161">
        <v>1</v>
      </c>
      <c r="S110" s="161" t="s">
        <v>473</v>
      </c>
      <c r="T110" s="161">
        <v>31</v>
      </c>
      <c r="U110" s="161" t="s">
        <v>161</v>
      </c>
      <c r="V110" s="162">
        <v>1.1156999999999999</v>
      </c>
      <c r="W110" s="163">
        <v>8.6274999999999995</v>
      </c>
      <c r="X110" s="163">
        <v>2.1455000000000002</v>
      </c>
      <c r="Y110" s="163">
        <v>1.7999999999999999E-2</v>
      </c>
      <c r="Z110" s="164">
        <v>0.59260000000000002</v>
      </c>
      <c r="AA110" s="4"/>
      <c r="AB110" s="161"/>
      <c r="AC110" s="161"/>
    </row>
    <row r="111" spans="1:29" s="59" customFormat="1">
      <c r="A111" s="161" t="s">
        <v>133</v>
      </c>
      <c r="B111" s="31" t="s">
        <v>140</v>
      </c>
      <c r="C111" s="161">
        <v>30</v>
      </c>
      <c r="D111" s="161" t="s">
        <v>198</v>
      </c>
      <c r="E111" s="161" t="s">
        <v>199</v>
      </c>
      <c r="F111" s="161" t="s">
        <v>641</v>
      </c>
      <c r="G111" s="161" t="s">
        <v>642</v>
      </c>
      <c r="H111" s="161" t="s">
        <v>656</v>
      </c>
      <c r="I111" s="161"/>
      <c r="J111" s="161"/>
      <c r="K111" s="161" t="s">
        <v>467</v>
      </c>
      <c r="L111" s="161">
        <v>47.789529999999999</v>
      </c>
      <c r="M111" s="161">
        <v>-104.26187</v>
      </c>
      <c r="N111" s="161" t="s">
        <v>494</v>
      </c>
      <c r="O111" s="161" t="s">
        <v>495</v>
      </c>
      <c r="P111" s="161" t="s">
        <v>473</v>
      </c>
      <c r="Q111" s="161" t="s">
        <v>473</v>
      </c>
      <c r="R111" s="161" t="s">
        <v>473</v>
      </c>
      <c r="S111" s="161" t="s">
        <v>473</v>
      </c>
      <c r="T111" s="161" t="s">
        <v>473</v>
      </c>
      <c r="U111" s="161" t="s">
        <v>161</v>
      </c>
      <c r="V111" s="162">
        <v>2.5999999999999999E-3</v>
      </c>
      <c r="W111" s="163">
        <v>5.3600000000000002E-2</v>
      </c>
      <c r="X111" s="163">
        <v>2.63E-2</v>
      </c>
      <c r="Y111" s="163">
        <v>1E-4</v>
      </c>
      <c r="Z111" s="164">
        <v>3.8E-3</v>
      </c>
      <c r="AA111" s="4"/>
      <c r="AB111" s="161"/>
      <c r="AC111" s="161"/>
    </row>
    <row r="112" spans="1:29" s="59" customFormat="1">
      <c r="A112" s="161" t="s">
        <v>133</v>
      </c>
      <c r="B112" s="31" t="s">
        <v>140</v>
      </c>
      <c r="C112" s="161">
        <v>30</v>
      </c>
      <c r="D112" s="161" t="s">
        <v>198</v>
      </c>
      <c r="E112" s="161" t="s">
        <v>199</v>
      </c>
      <c r="F112" s="161" t="s">
        <v>641</v>
      </c>
      <c r="G112" s="161" t="s">
        <v>642</v>
      </c>
      <c r="H112" s="161" t="s">
        <v>657</v>
      </c>
      <c r="I112" s="161"/>
      <c r="J112" s="161"/>
      <c r="K112" s="161" t="s">
        <v>467</v>
      </c>
      <c r="L112" s="161">
        <v>47.789529999999999</v>
      </c>
      <c r="M112" s="161">
        <v>-104.26187</v>
      </c>
      <c r="N112" s="161" t="s">
        <v>494</v>
      </c>
      <c r="O112" s="161" t="s">
        <v>495</v>
      </c>
      <c r="P112" s="161" t="s">
        <v>473</v>
      </c>
      <c r="Q112" s="161" t="s">
        <v>473</v>
      </c>
      <c r="R112" s="161" t="s">
        <v>473</v>
      </c>
      <c r="S112" s="161" t="s">
        <v>473</v>
      </c>
      <c r="T112" s="161" t="s">
        <v>473</v>
      </c>
      <c r="U112" s="161" t="s">
        <v>161</v>
      </c>
      <c r="V112" s="162">
        <v>0.55910000000000004</v>
      </c>
      <c r="W112" s="163">
        <v>7.0167000000000002</v>
      </c>
      <c r="X112" s="163">
        <v>2.9676999999999998</v>
      </c>
      <c r="Y112" s="163">
        <v>5.5999999999999999E-3</v>
      </c>
      <c r="Z112" s="164">
        <v>0.18190000000000001</v>
      </c>
      <c r="AA112" s="4"/>
      <c r="AB112" s="161"/>
      <c r="AC112" s="161"/>
    </row>
    <row r="113" spans="1:29" s="59" customFormat="1">
      <c r="A113" s="161" t="s">
        <v>133</v>
      </c>
      <c r="B113" s="31" t="s">
        <v>140</v>
      </c>
      <c r="C113" s="161">
        <v>30</v>
      </c>
      <c r="D113" s="161" t="s">
        <v>198</v>
      </c>
      <c r="E113" s="161" t="s">
        <v>199</v>
      </c>
      <c r="F113" s="161" t="s">
        <v>641</v>
      </c>
      <c r="G113" s="161" t="s">
        <v>642</v>
      </c>
      <c r="H113" s="161" t="s">
        <v>658</v>
      </c>
      <c r="I113" s="161"/>
      <c r="J113" s="161"/>
      <c r="K113" s="161" t="s">
        <v>467</v>
      </c>
      <c r="L113" s="161">
        <v>47.789529999999999</v>
      </c>
      <c r="M113" s="161">
        <v>-104.26187</v>
      </c>
      <c r="N113" s="161" t="s">
        <v>74</v>
      </c>
      <c r="O113" s="161" t="s">
        <v>502</v>
      </c>
      <c r="P113" s="161" t="s">
        <v>473</v>
      </c>
      <c r="Q113" s="161" t="s">
        <v>473</v>
      </c>
      <c r="R113" s="161" t="s">
        <v>473</v>
      </c>
      <c r="S113" s="161" t="s">
        <v>473</v>
      </c>
      <c r="T113" s="161" t="s">
        <v>473</v>
      </c>
      <c r="U113" s="161" t="s">
        <v>357</v>
      </c>
      <c r="V113" s="162">
        <v>0.92400000000000004</v>
      </c>
      <c r="W113" s="163">
        <v>1.9117999999999999</v>
      </c>
      <c r="X113" s="163">
        <v>5.0260999999999996</v>
      </c>
      <c r="Y113" s="163">
        <v>7.1999999999999998E-3</v>
      </c>
      <c r="Z113" s="164">
        <v>9.1200000000000003E-2</v>
      </c>
      <c r="AA113" s="4"/>
      <c r="AB113" s="161"/>
      <c r="AC113" s="161"/>
    </row>
    <row r="114" spans="1:29" s="59" customFormat="1">
      <c r="A114" s="161" t="s">
        <v>133</v>
      </c>
      <c r="B114" s="31" t="s">
        <v>140</v>
      </c>
      <c r="C114" s="161">
        <v>30</v>
      </c>
      <c r="D114" s="161" t="s">
        <v>198</v>
      </c>
      <c r="E114" s="161" t="s">
        <v>199</v>
      </c>
      <c r="F114" s="161" t="s">
        <v>641</v>
      </c>
      <c r="G114" s="161" t="s">
        <v>642</v>
      </c>
      <c r="H114" s="161" t="s">
        <v>659</v>
      </c>
      <c r="I114" s="161"/>
      <c r="J114" s="161"/>
      <c r="K114" s="161" t="s">
        <v>467</v>
      </c>
      <c r="L114" s="161">
        <v>47.789529999999999</v>
      </c>
      <c r="M114" s="161">
        <v>-104.26187</v>
      </c>
      <c r="N114" s="161" t="s">
        <v>529</v>
      </c>
      <c r="O114" s="161" t="s">
        <v>530</v>
      </c>
      <c r="P114" s="161" t="s">
        <v>473</v>
      </c>
      <c r="Q114" s="161" t="s">
        <v>473</v>
      </c>
      <c r="R114" s="161" t="s">
        <v>473</v>
      </c>
      <c r="S114" s="161" t="s">
        <v>473</v>
      </c>
      <c r="T114" s="161" t="s">
        <v>473</v>
      </c>
      <c r="U114" s="161" t="s">
        <v>114</v>
      </c>
      <c r="V114" s="162">
        <v>0</v>
      </c>
      <c r="W114" s="163">
        <v>3.3296000000000001</v>
      </c>
      <c r="X114" s="163">
        <v>0</v>
      </c>
      <c r="Y114" s="163">
        <v>0</v>
      </c>
      <c r="Z114" s="164">
        <v>0</v>
      </c>
      <c r="AA114" s="4"/>
      <c r="AB114" s="161"/>
      <c r="AC114" s="161"/>
    </row>
    <row r="115" spans="1:29" s="59" customFormat="1">
      <c r="A115" s="161" t="s">
        <v>133</v>
      </c>
      <c r="B115" s="31" t="s">
        <v>140</v>
      </c>
      <c r="C115" s="161">
        <v>30</v>
      </c>
      <c r="D115" s="161" t="s">
        <v>198</v>
      </c>
      <c r="E115" s="161" t="s">
        <v>199</v>
      </c>
      <c r="F115" s="161" t="s">
        <v>641</v>
      </c>
      <c r="G115" s="161" t="s">
        <v>642</v>
      </c>
      <c r="H115" s="161" t="s">
        <v>660</v>
      </c>
      <c r="I115" s="161"/>
      <c r="J115" s="161"/>
      <c r="K115" s="161" t="s">
        <v>467</v>
      </c>
      <c r="L115" s="161">
        <v>47.789529999999999</v>
      </c>
      <c r="M115" s="161">
        <v>-104.26187</v>
      </c>
      <c r="N115" s="161" t="s">
        <v>624</v>
      </c>
      <c r="O115" s="161" t="s">
        <v>625</v>
      </c>
      <c r="P115" s="161" t="s">
        <v>473</v>
      </c>
      <c r="Q115" s="161" t="s">
        <v>473</v>
      </c>
      <c r="R115" s="161" t="s">
        <v>473</v>
      </c>
      <c r="S115" s="161" t="s">
        <v>473</v>
      </c>
      <c r="T115" s="161" t="s">
        <v>473</v>
      </c>
      <c r="U115" s="161" t="s">
        <v>359</v>
      </c>
      <c r="V115" s="162">
        <v>0</v>
      </c>
      <c r="W115" s="163">
        <v>1E-4</v>
      </c>
      <c r="X115" s="163">
        <v>0</v>
      </c>
      <c r="Y115" s="163">
        <v>0</v>
      </c>
      <c r="Z115" s="164">
        <v>0</v>
      </c>
      <c r="AA115" s="4"/>
      <c r="AB115" s="161"/>
      <c r="AC115" s="161"/>
    </row>
    <row r="116" spans="1:29" s="59" customFormat="1">
      <c r="A116" s="161" t="s">
        <v>133</v>
      </c>
      <c r="B116" s="31" t="s">
        <v>140</v>
      </c>
      <c r="C116" s="161">
        <v>30</v>
      </c>
      <c r="D116" s="161" t="s">
        <v>198</v>
      </c>
      <c r="E116" s="161" t="s">
        <v>199</v>
      </c>
      <c r="F116" s="161" t="s">
        <v>641</v>
      </c>
      <c r="G116" s="161" t="s">
        <v>642</v>
      </c>
      <c r="H116" s="161" t="s">
        <v>661</v>
      </c>
      <c r="I116" s="161"/>
      <c r="J116" s="161"/>
      <c r="K116" s="161" t="s">
        <v>467</v>
      </c>
      <c r="L116" s="161">
        <v>47.789529999999999</v>
      </c>
      <c r="M116" s="161">
        <v>-104.26187</v>
      </c>
      <c r="N116" s="161" t="s">
        <v>494</v>
      </c>
      <c r="O116" s="161" t="s">
        <v>495</v>
      </c>
      <c r="P116" s="161" t="s">
        <v>473</v>
      </c>
      <c r="Q116" s="161" t="s">
        <v>473</v>
      </c>
      <c r="R116" s="161" t="s">
        <v>473</v>
      </c>
      <c r="S116" s="161" t="s">
        <v>473</v>
      </c>
      <c r="T116" s="161" t="s">
        <v>473</v>
      </c>
      <c r="U116" s="161" t="s">
        <v>161</v>
      </c>
      <c r="V116" s="162">
        <v>0.1726</v>
      </c>
      <c r="W116" s="163">
        <v>2.5213999999999999</v>
      </c>
      <c r="X116" s="163">
        <v>0.3453</v>
      </c>
      <c r="Y116" s="163">
        <v>5.5999999999999999E-3</v>
      </c>
      <c r="Z116" s="164">
        <v>0.1825</v>
      </c>
      <c r="AA116" s="4"/>
      <c r="AB116" s="161"/>
      <c r="AC116" s="161"/>
    </row>
    <row r="117" spans="1:29" s="59" customFormat="1">
      <c r="A117" s="161" t="s">
        <v>133</v>
      </c>
      <c r="B117" s="31" t="s">
        <v>140</v>
      </c>
      <c r="C117" s="161">
        <v>30</v>
      </c>
      <c r="D117" s="161" t="s">
        <v>198</v>
      </c>
      <c r="E117" s="161" t="s">
        <v>199</v>
      </c>
      <c r="F117" s="161" t="s">
        <v>662</v>
      </c>
      <c r="G117" s="161" t="s">
        <v>663</v>
      </c>
      <c r="H117" s="161" t="s">
        <v>664</v>
      </c>
      <c r="I117" s="161"/>
      <c r="J117" s="161"/>
      <c r="K117" s="161" t="s">
        <v>467</v>
      </c>
      <c r="L117" s="161">
        <v>47.833930000000002</v>
      </c>
      <c r="M117" s="161">
        <v>-104.62508</v>
      </c>
      <c r="N117" s="161" t="s">
        <v>494</v>
      </c>
      <c r="O117" s="161" t="s">
        <v>495</v>
      </c>
      <c r="P117" s="161" t="s">
        <v>473</v>
      </c>
      <c r="Q117" s="161" t="s">
        <v>473</v>
      </c>
      <c r="R117" s="161" t="s">
        <v>473</v>
      </c>
      <c r="S117" s="161" t="s">
        <v>473</v>
      </c>
      <c r="T117" s="161" t="s">
        <v>473</v>
      </c>
      <c r="U117" s="161" t="s">
        <v>161</v>
      </c>
      <c r="V117" s="162">
        <v>10.180899999999999</v>
      </c>
      <c r="W117" s="163">
        <v>5.0906000000000002</v>
      </c>
      <c r="X117" s="163">
        <v>20.3629</v>
      </c>
      <c r="Y117" s="163">
        <v>2.1999999999999999E-2</v>
      </c>
      <c r="Z117" s="164">
        <v>0.71889999999999998</v>
      </c>
      <c r="AA117" s="4"/>
      <c r="AB117" s="161"/>
      <c r="AC117" s="161"/>
    </row>
    <row r="118" spans="1:29" s="59" customFormat="1">
      <c r="A118" s="161" t="s">
        <v>133</v>
      </c>
      <c r="B118" s="31" t="s">
        <v>140</v>
      </c>
      <c r="C118" s="161">
        <v>30</v>
      </c>
      <c r="D118" s="161" t="s">
        <v>198</v>
      </c>
      <c r="E118" s="161" t="s">
        <v>199</v>
      </c>
      <c r="F118" s="161" t="s">
        <v>662</v>
      </c>
      <c r="G118" s="161" t="s">
        <v>663</v>
      </c>
      <c r="H118" s="161" t="s">
        <v>665</v>
      </c>
      <c r="I118" s="161"/>
      <c r="J118" s="161"/>
      <c r="K118" s="161" t="s">
        <v>467</v>
      </c>
      <c r="L118" s="161">
        <v>47.833930000000002</v>
      </c>
      <c r="M118" s="161">
        <v>-104.62508</v>
      </c>
      <c r="N118" s="161" t="s">
        <v>74</v>
      </c>
      <c r="O118" s="161" t="s">
        <v>502</v>
      </c>
      <c r="P118" s="161" t="s">
        <v>473</v>
      </c>
      <c r="Q118" s="161" t="s">
        <v>473</v>
      </c>
      <c r="R118" s="161" t="s">
        <v>473</v>
      </c>
      <c r="S118" s="161" t="s">
        <v>473</v>
      </c>
      <c r="T118" s="161" t="s">
        <v>473</v>
      </c>
      <c r="U118" s="161" t="s">
        <v>357</v>
      </c>
      <c r="V118" s="162">
        <v>7.6E-3</v>
      </c>
      <c r="W118" s="163">
        <v>1.5599999999999999E-2</v>
      </c>
      <c r="X118" s="163">
        <v>4.1200000000000001E-2</v>
      </c>
      <c r="Y118" s="163">
        <v>2.3900000000000001E-2</v>
      </c>
      <c r="Z118" s="164">
        <v>3.3E-3</v>
      </c>
      <c r="AA118" s="4"/>
      <c r="AB118" s="161"/>
      <c r="AC118" s="161"/>
    </row>
    <row r="119" spans="1:29" s="59" customFormat="1">
      <c r="A119" s="161" t="s">
        <v>133</v>
      </c>
      <c r="B119" s="31" t="s">
        <v>140</v>
      </c>
      <c r="C119" s="161">
        <v>30</v>
      </c>
      <c r="D119" s="161" t="s">
        <v>198</v>
      </c>
      <c r="E119" s="161" t="s">
        <v>199</v>
      </c>
      <c r="F119" s="161" t="s">
        <v>662</v>
      </c>
      <c r="G119" s="161" t="s">
        <v>663</v>
      </c>
      <c r="H119" s="161" t="s">
        <v>666</v>
      </c>
      <c r="I119" s="161"/>
      <c r="J119" s="161"/>
      <c r="K119" s="161" t="s">
        <v>467</v>
      </c>
      <c r="L119" s="161">
        <v>47.833930000000002</v>
      </c>
      <c r="M119" s="161">
        <v>-104.62508</v>
      </c>
      <c r="N119" s="161" t="s">
        <v>667</v>
      </c>
      <c r="O119" s="161" t="s">
        <v>668</v>
      </c>
      <c r="P119" s="161" t="s">
        <v>473</v>
      </c>
      <c r="Q119" s="161" t="s">
        <v>473</v>
      </c>
      <c r="R119" s="161" t="s">
        <v>473</v>
      </c>
      <c r="S119" s="161" t="s">
        <v>473</v>
      </c>
      <c r="T119" s="161" t="s">
        <v>473</v>
      </c>
      <c r="U119" s="161" t="s">
        <v>355</v>
      </c>
      <c r="V119" s="162">
        <v>0</v>
      </c>
      <c r="W119" s="163">
        <v>0.93089999999999995</v>
      </c>
      <c r="X119" s="163">
        <v>0</v>
      </c>
      <c r="Y119" s="163">
        <v>0</v>
      </c>
      <c r="Z119" s="164">
        <v>0</v>
      </c>
      <c r="AA119" s="4"/>
      <c r="AB119" s="161"/>
      <c r="AC119" s="161"/>
    </row>
    <row r="120" spans="1:29" s="59" customFormat="1">
      <c r="A120" s="161" t="s">
        <v>133</v>
      </c>
      <c r="B120" s="31" t="s">
        <v>140</v>
      </c>
      <c r="C120" s="161">
        <v>30</v>
      </c>
      <c r="D120" s="161" t="s">
        <v>198</v>
      </c>
      <c r="E120" s="161" t="s">
        <v>199</v>
      </c>
      <c r="F120" s="161" t="s">
        <v>662</v>
      </c>
      <c r="G120" s="161" t="s">
        <v>663</v>
      </c>
      <c r="H120" s="161" t="s">
        <v>669</v>
      </c>
      <c r="I120" s="161"/>
      <c r="J120" s="161"/>
      <c r="K120" s="161" t="s">
        <v>467</v>
      </c>
      <c r="L120" s="161">
        <v>47.833930000000002</v>
      </c>
      <c r="M120" s="161">
        <v>-104.62508</v>
      </c>
      <c r="N120" s="161" t="s">
        <v>533</v>
      </c>
      <c r="O120" s="161" t="s">
        <v>534</v>
      </c>
      <c r="P120" s="161" t="s">
        <v>473</v>
      </c>
      <c r="Q120" s="161" t="s">
        <v>473</v>
      </c>
      <c r="R120" s="161" t="s">
        <v>473</v>
      </c>
      <c r="S120" s="161" t="s">
        <v>473</v>
      </c>
      <c r="T120" s="161" t="s">
        <v>473</v>
      </c>
      <c r="U120" s="161" t="s">
        <v>359</v>
      </c>
      <c r="V120" s="162">
        <v>0</v>
      </c>
      <c r="W120" s="163">
        <v>0.10299999999999999</v>
      </c>
      <c r="X120" s="163">
        <v>0</v>
      </c>
      <c r="Y120" s="163">
        <v>0</v>
      </c>
      <c r="Z120" s="164">
        <v>0</v>
      </c>
      <c r="AA120" s="4"/>
      <c r="AB120" s="161"/>
      <c r="AC120" s="161"/>
    </row>
    <row r="121" spans="1:29" s="59" customFormat="1">
      <c r="A121" s="161" t="s">
        <v>133</v>
      </c>
      <c r="B121" s="31" t="s">
        <v>140</v>
      </c>
      <c r="C121" s="161">
        <v>30</v>
      </c>
      <c r="D121" s="161" t="s">
        <v>198</v>
      </c>
      <c r="E121" s="161" t="s">
        <v>199</v>
      </c>
      <c r="F121" s="161" t="s">
        <v>662</v>
      </c>
      <c r="G121" s="161" t="s">
        <v>663</v>
      </c>
      <c r="H121" s="161" t="s">
        <v>670</v>
      </c>
      <c r="I121" s="161"/>
      <c r="J121" s="161"/>
      <c r="K121" s="161" t="s">
        <v>467</v>
      </c>
      <c r="L121" s="161">
        <v>47.833930000000002</v>
      </c>
      <c r="M121" s="161">
        <v>-104.62508</v>
      </c>
      <c r="N121" s="161" t="s">
        <v>671</v>
      </c>
      <c r="O121" s="161" t="s">
        <v>672</v>
      </c>
      <c r="P121" s="161" t="s">
        <v>473</v>
      </c>
      <c r="Q121" s="161" t="s">
        <v>473</v>
      </c>
      <c r="R121" s="161" t="s">
        <v>473</v>
      </c>
      <c r="S121" s="161" t="s">
        <v>473</v>
      </c>
      <c r="T121" s="161" t="s">
        <v>473</v>
      </c>
      <c r="U121" s="161" t="s">
        <v>358</v>
      </c>
      <c r="V121" s="162">
        <v>0</v>
      </c>
      <c r="W121" s="163">
        <v>4.617</v>
      </c>
      <c r="X121" s="163">
        <v>0</v>
      </c>
      <c r="Y121" s="163">
        <v>0</v>
      </c>
      <c r="Z121" s="164">
        <v>0</v>
      </c>
      <c r="AA121" s="4"/>
      <c r="AB121" s="161"/>
      <c r="AC121" s="161"/>
    </row>
    <row r="122" spans="1:29" s="59" customFormat="1">
      <c r="A122" s="161" t="s">
        <v>133</v>
      </c>
      <c r="B122" s="31" t="s">
        <v>140</v>
      </c>
      <c r="C122" s="161">
        <v>30</v>
      </c>
      <c r="D122" s="161" t="s">
        <v>198</v>
      </c>
      <c r="E122" s="161" t="s">
        <v>199</v>
      </c>
      <c r="F122" s="161" t="s">
        <v>673</v>
      </c>
      <c r="G122" s="161" t="s">
        <v>674</v>
      </c>
      <c r="H122" s="161" t="s">
        <v>675</v>
      </c>
      <c r="I122" s="161"/>
      <c r="J122" s="161"/>
      <c r="K122" s="161" t="s">
        <v>521</v>
      </c>
      <c r="L122" s="161">
        <v>47.792636000000002</v>
      </c>
      <c r="M122" s="161">
        <v>-104.430638</v>
      </c>
      <c r="N122" s="161" t="s">
        <v>624</v>
      </c>
      <c r="O122" s="161" t="s">
        <v>625</v>
      </c>
      <c r="P122" s="161" t="s">
        <v>473</v>
      </c>
      <c r="Q122" s="161" t="s">
        <v>473</v>
      </c>
      <c r="R122" s="161" t="s">
        <v>473</v>
      </c>
      <c r="S122" s="161" t="s">
        <v>473</v>
      </c>
      <c r="T122" s="161" t="s">
        <v>473</v>
      </c>
      <c r="U122" s="161" t="s">
        <v>359</v>
      </c>
      <c r="V122" s="162">
        <v>0</v>
      </c>
      <c r="W122" s="163">
        <v>0.4123</v>
      </c>
      <c r="X122" s="163">
        <v>0</v>
      </c>
      <c r="Y122" s="163">
        <v>0</v>
      </c>
      <c r="Z122" s="164">
        <v>0</v>
      </c>
      <c r="AA122" s="4"/>
      <c r="AB122" s="161"/>
      <c r="AC122" s="161"/>
    </row>
    <row r="123" spans="1:29" s="59" customFormat="1">
      <c r="A123" s="161" t="s">
        <v>133</v>
      </c>
      <c r="B123" s="31" t="s">
        <v>140</v>
      </c>
      <c r="C123" s="161">
        <v>30</v>
      </c>
      <c r="D123" s="161" t="s">
        <v>198</v>
      </c>
      <c r="E123" s="161" t="s">
        <v>199</v>
      </c>
      <c r="F123" s="161" t="s">
        <v>673</v>
      </c>
      <c r="G123" s="161" t="s">
        <v>674</v>
      </c>
      <c r="H123" s="161" t="s">
        <v>676</v>
      </c>
      <c r="I123" s="161"/>
      <c r="J123" s="161"/>
      <c r="K123" s="161" t="s">
        <v>521</v>
      </c>
      <c r="L123" s="161">
        <v>47.792636000000002</v>
      </c>
      <c r="M123" s="161">
        <v>-104.430638</v>
      </c>
      <c r="N123" s="161" t="s">
        <v>494</v>
      </c>
      <c r="O123" s="161" t="s">
        <v>495</v>
      </c>
      <c r="P123" s="161">
        <v>20</v>
      </c>
      <c r="Q123" s="161">
        <v>0.3</v>
      </c>
      <c r="R123" s="161">
        <v>0.2</v>
      </c>
      <c r="S123" s="161" t="s">
        <v>473</v>
      </c>
      <c r="T123" s="161">
        <v>31</v>
      </c>
      <c r="U123" s="161" t="s">
        <v>161</v>
      </c>
      <c r="V123" s="162">
        <v>1.9702</v>
      </c>
      <c r="W123" s="163">
        <v>13.0306</v>
      </c>
      <c r="X123" s="163">
        <v>4.0259999999999998</v>
      </c>
      <c r="Y123" s="163">
        <v>2.7E-2</v>
      </c>
      <c r="Z123" s="164">
        <v>0.89429999999999998</v>
      </c>
      <c r="AA123" s="4"/>
      <c r="AB123" s="161"/>
      <c r="AC123" s="161"/>
    </row>
    <row r="124" spans="1:29" s="59" customFormat="1">
      <c r="A124" s="161" t="s">
        <v>133</v>
      </c>
      <c r="B124" s="31" t="s">
        <v>140</v>
      </c>
      <c r="C124" s="161">
        <v>30</v>
      </c>
      <c r="D124" s="161" t="s">
        <v>198</v>
      </c>
      <c r="E124" s="161" t="s">
        <v>199</v>
      </c>
      <c r="F124" s="161" t="s">
        <v>673</v>
      </c>
      <c r="G124" s="161" t="s">
        <v>674</v>
      </c>
      <c r="H124" s="161" t="s">
        <v>677</v>
      </c>
      <c r="I124" s="161"/>
      <c r="J124" s="161"/>
      <c r="K124" s="161" t="s">
        <v>521</v>
      </c>
      <c r="L124" s="161">
        <v>47.792636000000002</v>
      </c>
      <c r="M124" s="161">
        <v>-104.430638</v>
      </c>
      <c r="N124" s="161" t="s">
        <v>471</v>
      </c>
      <c r="O124" s="161" t="s">
        <v>472</v>
      </c>
      <c r="P124" s="161" t="s">
        <v>473</v>
      </c>
      <c r="Q124" s="161" t="s">
        <v>473</v>
      </c>
      <c r="R124" s="161" t="s">
        <v>473</v>
      </c>
      <c r="S124" s="161" t="s">
        <v>473</v>
      </c>
      <c r="T124" s="161" t="s">
        <v>473</v>
      </c>
      <c r="U124" s="161" t="s">
        <v>356</v>
      </c>
      <c r="V124" s="162">
        <v>0</v>
      </c>
      <c r="W124" s="163">
        <v>6.2521000000000004</v>
      </c>
      <c r="X124" s="163">
        <v>0</v>
      </c>
      <c r="Y124" s="163">
        <v>0</v>
      </c>
      <c r="Z124" s="164">
        <v>0</v>
      </c>
      <c r="AA124" s="4"/>
      <c r="AB124" s="161"/>
      <c r="AC124" s="161"/>
    </row>
    <row r="125" spans="1:29" s="59" customFormat="1">
      <c r="A125" s="161" t="s">
        <v>133</v>
      </c>
      <c r="B125" s="31" t="s">
        <v>140</v>
      </c>
      <c r="C125" s="161">
        <v>30</v>
      </c>
      <c r="D125" s="161" t="s">
        <v>198</v>
      </c>
      <c r="E125" s="161" t="s">
        <v>199</v>
      </c>
      <c r="F125" s="161" t="s">
        <v>673</v>
      </c>
      <c r="G125" s="161" t="s">
        <v>674</v>
      </c>
      <c r="H125" s="161" t="s">
        <v>678</v>
      </c>
      <c r="I125" s="161"/>
      <c r="J125" s="161"/>
      <c r="K125" s="161" t="s">
        <v>521</v>
      </c>
      <c r="L125" s="161">
        <v>47.792636000000002</v>
      </c>
      <c r="M125" s="161">
        <v>-104.430638</v>
      </c>
      <c r="N125" s="161" t="s">
        <v>504</v>
      </c>
      <c r="O125" s="161" t="s">
        <v>505</v>
      </c>
      <c r="P125" s="161" t="s">
        <v>473</v>
      </c>
      <c r="Q125" s="161" t="s">
        <v>473</v>
      </c>
      <c r="R125" s="161" t="s">
        <v>473</v>
      </c>
      <c r="S125" s="161" t="s">
        <v>473</v>
      </c>
      <c r="T125" s="161" t="s">
        <v>473</v>
      </c>
      <c r="U125" s="161" t="s">
        <v>358</v>
      </c>
      <c r="V125" s="162">
        <v>0</v>
      </c>
      <c r="W125" s="163">
        <v>1.0297000000000001</v>
      </c>
      <c r="X125" s="163">
        <v>0</v>
      </c>
      <c r="Y125" s="163">
        <v>0</v>
      </c>
      <c r="Z125" s="164">
        <v>0</v>
      </c>
      <c r="AA125" s="4"/>
      <c r="AB125" s="161"/>
      <c r="AC125" s="161"/>
    </row>
    <row r="126" spans="1:29" s="59" customFormat="1">
      <c r="A126" s="161" t="s">
        <v>133</v>
      </c>
      <c r="B126" s="31" t="s">
        <v>140</v>
      </c>
      <c r="C126" s="161">
        <v>30</v>
      </c>
      <c r="D126" s="161" t="s">
        <v>198</v>
      </c>
      <c r="E126" s="161" t="s">
        <v>199</v>
      </c>
      <c r="F126" s="161" t="s">
        <v>673</v>
      </c>
      <c r="G126" s="161" t="s">
        <v>674</v>
      </c>
      <c r="H126" s="161" t="s">
        <v>679</v>
      </c>
      <c r="I126" s="161"/>
      <c r="J126" s="161"/>
      <c r="K126" s="161" t="s">
        <v>521</v>
      </c>
      <c r="L126" s="161">
        <v>47.792636000000002</v>
      </c>
      <c r="M126" s="161">
        <v>-104.430638</v>
      </c>
      <c r="N126" s="161" t="s">
        <v>624</v>
      </c>
      <c r="O126" s="161" t="s">
        <v>625</v>
      </c>
      <c r="P126" s="161" t="s">
        <v>473</v>
      </c>
      <c r="Q126" s="161" t="s">
        <v>473</v>
      </c>
      <c r="R126" s="161" t="s">
        <v>473</v>
      </c>
      <c r="S126" s="161" t="s">
        <v>473</v>
      </c>
      <c r="T126" s="161" t="s">
        <v>473</v>
      </c>
      <c r="U126" s="161" t="s">
        <v>359</v>
      </c>
      <c r="V126" s="162">
        <v>0</v>
      </c>
      <c r="W126" s="163">
        <v>0.4123</v>
      </c>
      <c r="X126" s="163">
        <v>0</v>
      </c>
      <c r="Y126" s="163">
        <v>0</v>
      </c>
      <c r="Z126" s="164">
        <v>0</v>
      </c>
      <c r="AA126" s="4"/>
      <c r="AB126" s="161"/>
      <c r="AC126" s="161"/>
    </row>
    <row r="127" spans="1:29" s="59" customFormat="1">
      <c r="A127" s="161" t="s">
        <v>133</v>
      </c>
      <c r="B127" s="31" t="s">
        <v>140</v>
      </c>
      <c r="C127" s="161">
        <v>30</v>
      </c>
      <c r="D127" s="161" t="s">
        <v>198</v>
      </c>
      <c r="E127" s="161" t="s">
        <v>199</v>
      </c>
      <c r="F127" s="161" t="s">
        <v>673</v>
      </c>
      <c r="G127" s="161" t="s">
        <v>674</v>
      </c>
      <c r="H127" s="161" t="s">
        <v>680</v>
      </c>
      <c r="I127" s="161"/>
      <c r="J127" s="161"/>
      <c r="K127" s="161" t="s">
        <v>521</v>
      </c>
      <c r="L127" s="161">
        <v>47.792636000000002</v>
      </c>
      <c r="M127" s="161">
        <v>-104.430638</v>
      </c>
      <c r="N127" s="161" t="s">
        <v>471</v>
      </c>
      <c r="O127" s="161" t="s">
        <v>472</v>
      </c>
      <c r="P127" s="161" t="s">
        <v>473</v>
      </c>
      <c r="Q127" s="161" t="s">
        <v>473</v>
      </c>
      <c r="R127" s="161" t="s">
        <v>473</v>
      </c>
      <c r="S127" s="161" t="s">
        <v>473</v>
      </c>
      <c r="T127" s="161" t="s">
        <v>473</v>
      </c>
      <c r="U127" s="161" t="s">
        <v>356</v>
      </c>
      <c r="V127" s="162">
        <v>0</v>
      </c>
      <c r="W127" s="163">
        <v>0.91200000000000003</v>
      </c>
      <c r="X127" s="163">
        <v>0</v>
      </c>
      <c r="Y127" s="163">
        <v>0</v>
      </c>
      <c r="Z127" s="164">
        <v>0</v>
      </c>
      <c r="AA127" s="4"/>
      <c r="AB127" s="161"/>
      <c r="AC127" s="161"/>
    </row>
    <row r="128" spans="1:29" s="59" customFormat="1">
      <c r="A128" s="161" t="s">
        <v>133</v>
      </c>
      <c r="B128" s="31" t="s">
        <v>140</v>
      </c>
      <c r="C128" s="161">
        <v>30</v>
      </c>
      <c r="D128" s="161" t="s">
        <v>198</v>
      </c>
      <c r="E128" s="161" t="s">
        <v>199</v>
      </c>
      <c r="F128" s="161" t="s">
        <v>673</v>
      </c>
      <c r="G128" s="161" t="s">
        <v>674</v>
      </c>
      <c r="H128" s="161" t="s">
        <v>681</v>
      </c>
      <c r="I128" s="161"/>
      <c r="J128" s="161"/>
      <c r="K128" s="161" t="s">
        <v>521</v>
      </c>
      <c r="L128" s="161">
        <v>47.792636000000002</v>
      </c>
      <c r="M128" s="161">
        <v>-104.430638</v>
      </c>
      <c r="N128" s="161" t="s">
        <v>471</v>
      </c>
      <c r="O128" s="161" t="s">
        <v>472</v>
      </c>
      <c r="P128" s="161" t="s">
        <v>473</v>
      </c>
      <c r="Q128" s="161" t="s">
        <v>473</v>
      </c>
      <c r="R128" s="161" t="s">
        <v>473</v>
      </c>
      <c r="S128" s="161" t="s">
        <v>473</v>
      </c>
      <c r="T128" s="161" t="s">
        <v>473</v>
      </c>
      <c r="U128" s="161" t="s">
        <v>356</v>
      </c>
      <c r="V128" s="162">
        <v>0.05</v>
      </c>
      <c r="W128" s="163">
        <v>2.8E-3</v>
      </c>
      <c r="X128" s="163">
        <v>4.2000000000000003E-2</v>
      </c>
      <c r="Y128" s="163">
        <v>2.9999999999999997E-4</v>
      </c>
      <c r="Z128" s="164">
        <v>3.8E-3</v>
      </c>
      <c r="AA128" s="4"/>
      <c r="AB128" s="161"/>
      <c r="AC128" s="161"/>
    </row>
    <row r="129" spans="1:29" s="59" customFormat="1">
      <c r="A129" s="161" t="s">
        <v>133</v>
      </c>
      <c r="B129" s="31" t="s">
        <v>140</v>
      </c>
      <c r="C129" s="161">
        <v>30</v>
      </c>
      <c r="D129" s="161" t="s">
        <v>198</v>
      </c>
      <c r="E129" s="161" t="s">
        <v>199</v>
      </c>
      <c r="F129" s="161" t="s">
        <v>682</v>
      </c>
      <c r="G129" s="161" t="s">
        <v>683</v>
      </c>
      <c r="H129" s="161" t="s">
        <v>684</v>
      </c>
      <c r="I129" s="161"/>
      <c r="J129" s="161"/>
      <c r="K129" s="161" t="s">
        <v>481</v>
      </c>
      <c r="L129" s="161">
        <v>47.867400000000004</v>
      </c>
      <c r="M129" s="161">
        <v>-104.23239</v>
      </c>
      <c r="N129" s="161" t="s">
        <v>485</v>
      </c>
      <c r="O129" s="161" t="s">
        <v>486</v>
      </c>
      <c r="P129" s="161">
        <v>20</v>
      </c>
      <c r="Q129" s="161">
        <v>0.3</v>
      </c>
      <c r="R129" s="161">
        <v>0.2</v>
      </c>
      <c r="S129" s="161" t="s">
        <v>473</v>
      </c>
      <c r="T129" s="161">
        <v>31</v>
      </c>
      <c r="U129" s="161" t="s">
        <v>359</v>
      </c>
      <c r="V129" s="162">
        <v>0</v>
      </c>
      <c r="W129" s="163">
        <v>5.4198000000000004</v>
      </c>
      <c r="X129" s="163">
        <v>0</v>
      </c>
      <c r="Y129" s="163">
        <v>0</v>
      </c>
      <c r="Z129" s="164">
        <v>0</v>
      </c>
      <c r="AA129" s="4"/>
      <c r="AB129" s="161"/>
      <c r="AC129" s="161"/>
    </row>
    <row r="130" spans="1:29" s="59" customFormat="1">
      <c r="A130" s="161" t="s">
        <v>133</v>
      </c>
      <c r="B130" s="31" t="s">
        <v>140</v>
      </c>
      <c r="C130" s="161">
        <v>30</v>
      </c>
      <c r="D130" s="161" t="s">
        <v>198</v>
      </c>
      <c r="E130" s="161" t="s">
        <v>199</v>
      </c>
      <c r="F130" s="161" t="s">
        <v>682</v>
      </c>
      <c r="G130" s="161" t="s">
        <v>683</v>
      </c>
      <c r="H130" s="161" t="s">
        <v>685</v>
      </c>
      <c r="I130" s="161"/>
      <c r="J130" s="161"/>
      <c r="K130" s="161" t="s">
        <v>481</v>
      </c>
      <c r="L130" s="161">
        <v>47.867400000000004</v>
      </c>
      <c r="M130" s="161">
        <v>-104.23239</v>
      </c>
      <c r="N130" s="161" t="s">
        <v>485</v>
      </c>
      <c r="O130" s="161" t="s">
        <v>486</v>
      </c>
      <c r="P130" s="161">
        <v>20</v>
      </c>
      <c r="Q130" s="161">
        <v>0.3</v>
      </c>
      <c r="R130" s="161">
        <v>0.2</v>
      </c>
      <c r="S130" s="161" t="s">
        <v>473</v>
      </c>
      <c r="T130" s="161">
        <v>31</v>
      </c>
      <c r="U130" s="161" t="s">
        <v>359</v>
      </c>
      <c r="V130" s="162">
        <v>0</v>
      </c>
      <c r="W130" s="163">
        <v>5.4198000000000004</v>
      </c>
      <c r="X130" s="163">
        <v>0</v>
      </c>
      <c r="Y130" s="163">
        <v>0</v>
      </c>
      <c r="Z130" s="164">
        <v>0</v>
      </c>
      <c r="AA130" s="4"/>
      <c r="AB130" s="161"/>
      <c r="AC130" s="161"/>
    </row>
    <row r="131" spans="1:29" s="59" customFormat="1">
      <c r="A131" s="161" t="s">
        <v>133</v>
      </c>
      <c r="B131" s="31" t="s">
        <v>140</v>
      </c>
      <c r="C131" s="161">
        <v>30</v>
      </c>
      <c r="D131" s="161" t="s">
        <v>198</v>
      </c>
      <c r="E131" s="161" t="s">
        <v>199</v>
      </c>
      <c r="F131" s="161" t="s">
        <v>682</v>
      </c>
      <c r="G131" s="161" t="s">
        <v>683</v>
      </c>
      <c r="H131" s="161" t="s">
        <v>686</v>
      </c>
      <c r="I131" s="161"/>
      <c r="J131" s="161"/>
      <c r="K131" s="161" t="s">
        <v>481</v>
      </c>
      <c r="L131" s="161">
        <v>47.867400000000004</v>
      </c>
      <c r="M131" s="161">
        <v>-104.23239</v>
      </c>
      <c r="N131" s="161" t="s">
        <v>485</v>
      </c>
      <c r="O131" s="161" t="s">
        <v>486</v>
      </c>
      <c r="P131" s="161">
        <v>20</v>
      </c>
      <c r="Q131" s="161">
        <v>0.3</v>
      </c>
      <c r="R131" s="161">
        <v>0.2</v>
      </c>
      <c r="S131" s="161" t="s">
        <v>473</v>
      </c>
      <c r="T131" s="161">
        <v>31</v>
      </c>
      <c r="U131" s="161" t="s">
        <v>359</v>
      </c>
      <c r="V131" s="162">
        <v>0</v>
      </c>
      <c r="W131" s="163">
        <v>5.4198000000000004</v>
      </c>
      <c r="X131" s="163">
        <v>0</v>
      </c>
      <c r="Y131" s="163">
        <v>0</v>
      </c>
      <c r="Z131" s="164">
        <v>0</v>
      </c>
      <c r="AA131" s="4"/>
      <c r="AB131" s="161"/>
      <c r="AC131" s="161"/>
    </row>
    <row r="132" spans="1:29" s="59" customFormat="1">
      <c r="A132" s="161" t="s">
        <v>133</v>
      </c>
      <c r="B132" s="31" t="s">
        <v>140</v>
      </c>
      <c r="C132" s="161">
        <v>30</v>
      </c>
      <c r="D132" s="161" t="s">
        <v>198</v>
      </c>
      <c r="E132" s="161" t="s">
        <v>199</v>
      </c>
      <c r="F132" s="161" t="s">
        <v>682</v>
      </c>
      <c r="G132" s="161" t="s">
        <v>683</v>
      </c>
      <c r="H132" s="161" t="s">
        <v>687</v>
      </c>
      <c r="I132" s="161"/>
      <c r="J132" s="161"/>
      <c r="K132" s="161" t="s">
        <v>481</v>
      </c>
      <c r="L132" s="161">
        <v>47.867400000000004</v>
      </c>
      <c r="M132" s="161">
        <v>-104.23239</v>
      </c>
      <c r="N132" s="161" t="s">
        <v>485</v>
      </c>
      <c r="O132" s="161" t="s">
        <v>486</v>
      </c>
      <c r="P132" s="161">
        <v>20</v>
      </c>
      <c r="Q132" s="161">
        <v>0.3</v>
      </c>
      <c r="R132" s="161">
        <v>0.2</v>
      </c>
      <c r="S132" s="161" t="s">
        <v>473</v>
      </c>
      <c r="T132" s="161">
        <v>31</v>
      </c>
      <c r="U132" s="161" t="s">
        <v>359</v>
      </c>
      <c r="V132" s="162">
        <v>0</v>
      </c>
      <c r="W132" s="163">
        <v>5.4198000000000004</v>
      </c>
      <c r="X132" s="163">
        <v>0</v>
      </c>
      <c r="Y132" s="163">
        <v>0</v>
      </c>
      <c r="Z132" s="164">
        <v>0</v>
      </c>
      <c r="AA132" s="4"/>
      <c r="AB132" s="161"/>
      <c r="AC132" s="161"/>
    </row>
    <row r="133" spans="1:29" s="59" customFormat="1">
      <c r="A133" s="161" t="s">
        <v>133</v>
      </c>
      <c r="B133" s="31" t="s">
        <v>140</v>
      </c>
      <c r="C133" s="161">
        <v>30</v>
      </c>
      <c r="D133" s="161" t="s">
        <v>198</v>
      </c>
      <c r="E133" s="161" t="s">
        <v>199</v>
      </c>
      <c r="F133" s="161" t="s">
        <v>682</v>
      </c>
      <c r="G133" s="161" t="s">
        <v>683</v>
      </c>
      <c r="H133" s="161" t="s">
        <v>688</v>
      </c>
      <c r="I133" s="161"/>
      <c r="J133" s="161"/>
      <c r="K133" s="161" t="s">
        <v>481</v>
      </c>
      <c r="L133" s="161">
        <v>47.867400000000004</v>
      </c>
      <c r="M133" s="161">
        <v>-104.23239</v>
      </c>
      <c r="N133" s="161" t="s">
        <v>482</v>
      </c>
      <c r="O133" s="161" t="s">
        <v>483</v>
      </c>
      <c r="P133" s="161" t="s">
        <v>473</v>
      </c>
      <c r="Q133" s="161" t="s">
        <v>473</v>
      </c>
      <c r="R133" s="161" t="s">
        <v>473</v>
      </c>
      <c r="S133" s="161" t="s">
        <v>473</v>
      </c>
      <c r="T133" s="161" t="s">
        <v>473</v>
      </c>
      <c r="U133" s="161" t="s">
        <v>358</v>
      </c>
      <c r="V133" s="162">
        <v>0</v>
      </c>
      <c r="W133" s="163">
        <v>4.2901999999999996</v>
      </c>
      <c r="X133" s="163">
        <v>0</v>
      </c>
      <c r="Y133" s="163">
        <v>0</v>
      </c>
      <c r="Z133" s="164">
        <v>0</v>
      </c>
      <c r="AA133" s="4"/>
      <c r="AB133" s="161"/>
      <c r="AC133" s="161"/>
    </row>
    <row r="134" spans="1:29" s="59" customFormat="1">
      <c r="A134" s="161" t="s">
        <v>133</v>
      </c>
      <c r="B134" s="31" t="s">
        <v>140</v>
      </c>
      <c r="C134" s="161">
        <v>30</v>
      </c>
      <c r="D134" s="161" t="s">
        <v>198</v>
      </c>
      <c r="E134" s="161" t="s">
        <v>199</v>
      </c>
      <c r="F134" s="161" t="s">
        <v>689</v>
      </c>
      <c r="G134" s="161" t="s">
        <v>690</v>
      </c>
      <c r="H134" s="161" t="s">
        <v>691</v>
      </c>
      <c r="I134" s="161"/>
      <c r="J134" s="161"/>
      <c r="K134" s="161" t="s">
        <v>692</v>
      </c>
      <c r="L134" s="161">
        <v>47.673079999999999</v>
      </c>
      <c r="M134" s="161">
        <v>-104.17632</v>
      </c>
      <c r="N134" s="161" t="s">
        <v>693</v>
      </c>
      <c r="O134" s="161" t="s">
        <v>694</v>
      </c>
      <c r="P134" s="161" t="s">
        <v>473</v>
      </c>
      <c r="Q134" s="161" t="s">
        <v>473</v>
      </c>
      <c r="R134" s="161" t="s">
        <v>473</v>
      </c>
      <c r="S134" s="161" t="s">
        <v>473</v>
      </c>
      <c r="T134" s="161" t="s">
        <v>473</v>
      </c>
      <c r="U134" s="161" t="s">
        <v>359</v>
      </c>
      <c r="V134" s="162">
        <v>0</v>
      </c>
      <c r="W134" s="163">
        <v>1.6554</v>
      </c>
      <c r="X134" s="163">
        <v>0</v>
      </c>
      <c r="Y134" s="163">
        <v>0</v>
      </c>
      <c r="Z134" s="164">
        <v>0</v>
      </c>
      <c r="AA134" s="4"/>
      <c r="AB134" s="161"/>
      <c r="AC134" s="161"/>
    </row>
    <row r="135" spans="1:29" s="59" customFormat="1">
      <c r="A135" s="161" t="s">
        <v>133</v>
      </c>
      <c r="B135" s="31" t="s">
        <v>140</v>
      </c>
      <c r="C135" s="161">
        <v>30</v>
      </c>
      <c r="D135" s="161" t="s">
        <v>198</v>
      </c>
      <c r="E135" s="161" t="s">
        <v>199</v>
      </c>
      <c r="F135" s="161" t="s">
        <v>689</v>
      </c>
      <c r="G135" s="161" t="s">
        <v>690</v>
      </c>
      <c r="H135" s="161" t="s">
        <v>695</v>
      </c>
      <c r="I135" s="161"/>
      <c r="J135" s="161"/>
      <c r="K135" s="161" t="s">
        <v>692</v>
      </c>
      <c r="L135" s="161">
        <v>47.673079999999999</v>
      </c>
      <c r="M135" s="161">
        <v>-104.17632</v>
      </c>
      <c r="N135" s="161" t="s">
        <v>693</v>
      </c>
      <c r="O135" s="161" t="s">
        <v>694</v>
      </c>
      <c r="P135" s="161" t="s">
        <v>473</v>
      </c>
      <c r="Q135" s="161" t="s">
        <v>473</v>
      </c>
      <c r="R135" s="161" t="s">
        <v>473</v>
      </c>
      <c r="S135" s="161" t="s">
        <v>473</v>
      </c>
      <c r="T135" s="161" t="s">
        <v>473</v>
      </c>
      <c r="U135" s="161" t="s">
        <v>359</v>
      </c>
      <c r="V135" s="162">
        <v>0</v>
      </c>
      <c r="W135" s="163">
        <v>27.3154</v>
      </c>
      <c r="X135" s="163">
        <v>0</v>
      </c>
      <c r="Y135" s="163">
        <v>0</v>
      </c>
      <c r="Z135" s="164">
        <v>0</v>
      </c>
      <c r="AA135" s="4"/>
      <c r="AB135" s="161"/>
      <c r="AC135" s="161"/>
    </row>
    <row r="136" spans="1:29" s="59" customFormat="1">
      <c r="A136" s="161" t="s">
        <v>133</v>
      </c>
      <c r="B136" s="31" t="s">
        <v>140</v>
      </c>
      <c r="C136" s="161">
        <v>30</v>
      </c>
      <c r="D136" s="161" t="s">
        <v>198</v>
      </c>
      <c r="E136" s="161" t="s">
        <v>199</v>
      </c>
      <c r="F136" s="161" t="s">
        <v>689</v>
      </c>
      <c r="G136" s="161" t="s">
        <v>690</v>
      </c>
      <c r="H136" s="161" t="s">
        <v>696</v>
      </c>
      <c r="I136" s="161"/>
      <c r="J136" s="161"/>
      <c r="K136" s="161" t="s">
        <v>692</v>
      </c>
      <c r="L136" s="161">
        <v>47.673079999999999</v>
      </c>
      <c r="M136" s="161">
        <v>-104.17632</v>
      </c>
      <c r="N136" s="161" t="s">
        <v>693</v>
      </c>
      <c r="O136" s="161" t="s">
        <v>694</v>
      </c>
      <c r="P136" s="161" t="s">
        <v>473</v>
      </c>
      <c r="Q136" s="161" t="s">
        <v>473</v>
      </c>
      <c r="R136" s="161" t="s">
        <v>473</v>
      </c>
      <c r="S136" s="161" t="s">
        <v>473</v>
      </c>
      <c r="T136" s="161" t="s">
        <v>473</v>
      </c>
      <c r="U136" s="161" t="s">
        <v>359</v>
      </c>
      <c r="V136" s="162">
        <v>0</v>
      </c>
      <c r="W136" s="163">
        <v>3.3067000000000002</v>
      </c>
      <c r="X136" s="163">
        <v>0</v>
      </c>
      <c r="Y136" s="163">
        <v>0</v>
      </c>
      <c r="Z136" s="164">
        <v>0</v>
      </c>
      <c r="AA136" s="4"/>
      <c r="AB136" s="161"/>
      <c r="AC136" s="161"/>
    </row>
    <row r="137" spans="1:29" s="59" customFormat="1">
      <c r="A137" s="161" t="s">
        <v>133</v>
      </c>
      <c r="B137" s="31" t="s">
        <v>140</v>
      </c>
      <c r="C137" s="161">
        <v>30</v>
      </c>
      <c r="D137" s="161" t="s">
        <v>198</v>
      </c>
      <c r="E137" s="161" t="s">
        <v>199</v>
      </c>
      <c r="F137" s="161" t="s">
        <v>689</v>
      </c>
      <c r="G137" s="161" t="s">
        <v>690</v>
      </c>
      <c r="H137" s="161" t="s">
        <v>697</v>
      </c>
      <c r="I137" s="161"/>
      <c r="J137" s="161"/>
      <c r="K137" s="161" t="s">
        <v>692</v>
      </c>
      <c r="L137" s="161">
        <v>47.673079999999999</v>
      </c>
      <c r="M137" s="161">
        <v>-104.17632</v>
      </c>
      <c r="N137" s="161" t="s">
        <v>652</v>
      </c>
      <c r="O137" s="161" t="s">
        <v>653</v>
      </c>
      <c r="P137" s="161">
        <v>35</v>
      </c>
      <c r="Q137" s="161">
        <v>6</v>
      </c>
      <c r="R137" s="161">
        <v>36.1</v>
      </c>
      <c r="S137" s="161" t="s">
        <v>473</v>
      </c>
      <c r="T137" s="161">
        <v>1800</v>
      </c>
      <c r="U137" s="161" t="s">
        <v>161</v>
      </c>
      <c r="V137" s="162">
        <v>2E-3</v>
      </c>
      <c r="W137" s="163">
        <v>1E-3</v>
      </c>
      <c r="X137" s="163">
        <v>9.7000000000000003E-2</v>
      </c>
      <c r="Y137" s="163">
        <v>0</v>
      </c>
      <c r="Z137" s="164">
        <v>0</v>
      </c>
      <c r="AA137" s="4"/>
      <c r="AB137" s="161"/>
      <c r="AC137" s="161"/>
    </row>
    <row r="138" spans="1:29" s="59" customFormat="1">
      <c r="A138" s="161" t="s">
        <v>133</v>
      </c>
      <c r="B138" s="31" t="s">
        <v>140</v>
      </c>
      <c r="C138" s="161">
        <v>30</v>
      </c>
      <c r="D138" s="161" t="s">
        <v>198</v>
      </c>
      <c r="E138" s="161" t="s">
        <v>199</v>
      </c>
      <c r="F138" s="161" t="s">
        <v>698</v>
      </c>
      <c r="G138" s="161" t="s">
        <v>699</v>
      </c>
      <c r="H138" s="161" t="s">
        <v>700</v>
      </c>
      <c r="I138" s="161"/>
      <c r="J138" s="161"/>
      <c r="K138" s="161" t="s">
        <v>521</v>
      </c>
      <c r="L138" s="161">
        <v>47.790370000000003</v>
      </c>
      <c r="M138" s="161">
        <v>-104.55038</v>
      </c>
      <c r="N138" s="161" t="s">
        <v>494</v>
      </c>
      <c r="O138" s="161" t="s">
        <v>495</v>
      </c>
      <c r="P138" s="161">
        <v>20</v>
      </c>
      <c r="Q138" s="161">
        <v>2</v>
      </c>
      <c r="R138" s="161">
        <v>1</v>
      </c>
      <c r="S138" s="161" t="s">
        <v>473</v>
      </c>
      <c r="T138" s="161">
        <v>31</v>
      </c>
      <c r="U138" s="161" t="s">
        <v>161</v>
      </c>
      <c r="V138" s="162">
        <v>1.0284</v>
      </c>
      <c r="W138" s="163">
        <v>13.9627</v>
      </c>
      <c r="X138" s="163">
        <v>1.5853999999999999</v>
      </c>
      <c r="Y138" s="163">
        <v>2.7E-2</v>
      </c>
      <c r="Z138" s="164">
        <v>0.88870000000000005</v>
      </c>
      <c r="AA138" s="4"/>
      <c r="AB138" s="161"/>
      <c r="AC138" s="161"/>
    </row>
    <row r="139" spans="1:29" s="59" customFormat="1">
      <c r="A139" s="161" t="s">
        <v>133</v>
      </c>
      <c r="B139" s="31" t="s">
        <v>140</v>
      </c>
      <c r="C139" s="161">
        <v>30</v>
      </c>
      <c r="D139" s="161" t="s">
        <v>198</v>
      </c>
      <c r="E139" s="161" t="s">
        <v>199</v>
      </c>
      <c r="F139" s="161" t="s">
        <v>698</v>
      </c>
      <c r="G139" s="161" t="s">
        <v>699</v>
      </c>
      <c r="H139" s="161" t="s">
        <v>701</v>
      </c>
      <c r="I139" s="161"/>
      <c r="J139" s="161"/>
      <c r="K139" s="161" t="s">
        <v>521</v>
      </c>
      <c r="L139" s="161">
        <v>47.790370000000003</v>
      </c>
      <c r="M139" s="161">
        <v>-104.55038</v>
      </c>
      <c r="N139" s="161" t="s">
        <v>494</v>
      </c>
      <c r="O139" s="161" t="s">
        <v>495</v>
      </c>
      <c r="P139" s="161">
        <v>20</v>
      </c>
      <c r="Q139" s="161">
        <v>2</v>
      </c>
      <c r="R139" s="161">
        <v>1</v>
      </c>
      <c r="S139" s="161" t="s">
        <v>473</v>
      </c>
      <c r="T139" s="161">
        <v>31</v>
      </c>
      <c r="U139" s="161" t="s">
        <v>161</v>
      </c>
      <c r="V139" s="162">
        <v>0.1724</v>
      </c>
      <c r="W139" s="163">
        <v>14.045299999999999</v>
      </c>
      <c r="X139" s="163">
        <v>0.9052</v>
      </c>
      <c r="Y139" s="163">
        <v>2.7199999999999998E-2</v>
      </c>
      <c r="Z139" s="164">
        <v>0.89400000000000002</v>
      </c>
      <c r="AA139" s="4"/>
      <c r="AB139" s="161"/>
      <c r="AC139" s="161"/>
    </row>
    <row r="140" spans="1:29" s="59" customFormat="1">
      <c r="A140" s="161" t="s">
        <v>133</v>
      </c>
      <c r="B140" s="31" t="s">
        <v>140</v>
      </c>
      <c r="C140" s="161">
        <v>30</v>
      </c>
      <c r="D140" s="161" t="s">
        <v>198</v>
      </c>
      <c r="E140" s="161" t="s">
        <v>199</v>
      </c>
      <c r="F140" s="161" t="s">
        <v>698</v>
      </c>
      <c r="G140" s="161" t="s">
        <v>699</v>
      </c>
      <c r="H140" s="161" t="s">
        <v>702</v>
      </c>
      <c r="I140" s="161"/>
      <c r="J140" s="161"/>
      <c r="K140" s="161" t="s">
        <v>521</v>
      </c>
      <c r="L140" s="161">
        <v>47.790370000000003</v>
      </c>
      <c r="M140" s="161">
        <v>-104.55038</v>
      </c>
      <c r="N140" s="161" t="s">
        <v>471</v>
      </c>
      <c r="O140" s="161" t="s">
        <v>472</v>
      </c>
      <c r="P140" s="161">
        <v>20</v>
      </c>
      <c r="Q140" s="161">
        <v>2</v>
      </c>
      <c r="R140" s="161">
        <v>1</v>
      </c>
      <c r="S140" s="161" t="s">
        <v>473</v>
      </c>
      <c r="T140" s="161">
        <v>31</v>
      </c>
      <c r="U140" s="161" t="s">
        <v>356</v>
      </c>
      <c r="V140" s="162">
        <v>0</v>
      </c>
      <c r="W140" s="163">
        <v>10.710599999999999</v>
      </c>
      <c r="X140" s="163">
        <v>0</v>
      </c>
      <c r="Y140" s="163">
        <v>0</v>
      </c>
      <c r="Z140" s="164">
        <v>0</v>
      </c>
      <c r="AA140" s="4"/>
      <c r="AB140" s="161"/>
      <c r="AC140" s="161"/>
    </row>
    <row r="141" spans="1:29" s="59" customFormat="1">
      <c r="A141" s="161" t="s">
        <v>133</v>
      </c>
      <c r="B141" s="31" t="s">
        <v>140</v>
      </c>
      <c r="C141" s="161">
        <v>30</v>
      </c>
      <c r="D141" s="161" t="s">
        <v>198</v>
      </c>
      <c r="E141" s="161" t="s">
        <v>199</v>
      </c>
      <c r="F141" s="161" t="s">
        <v>698</v>
      </c>
      <c r="G141" s="161" t="s">
        <v>699</v>
      </c>
      <c r="H141" s="161" t="s">
        <v>703</v>
      </c>
      <c r="I141" s="161"/>
      <c r="J141" s="161"/>
      <c r="K141" s="161" t="s">
        <v>521</v>
      </c>
      <c r="L141" s="161">
        <v>47.790370000000003</v>
      </c>
      <c r="M141" s="161">
        <v>-104.55038</v>
      </c>
      <c r="N141" s="161" t="s">
        <v>624</v>
      </c>
      <c r="O141" s="161" t="s">
        <v>625</v>
      </c>
      <c r="P141" s="161">
        <v>20</v>
      </c>
      <c r="Q141" s="161">
        <v>2</v>
      </c>
      <c r="R141" s="161">
        <v>1</v>
      </c>
      <c r="S141" s="161" t="s">
        <v>473</v>
      </c>
      <c r="T141" s="161">
        <v>31</v>
      </c>
      <c r="U141" s="161" t="s">
        <v>359</v>
      </c>
      <c r="V141" s="162">
        <v>0</v>
      </c>
      <c r="W141" s="163">
        <v>0.38100000000000001</v>
      </c>
      <c r="X141" s="163">
        <v>0</v>
      </c>
      <c r="Y141" s="163">
        <v>0</v>
      </c>
      <c r="Z141" s="164">
        <v>0</v>
      </c>
      <c r="AA141" s="4"/>
      <c r="AB141" s="161"/>
      <c r="AC141" s="161"/>
    </row>
    <row r="142" spans="1:29" s="59" customFormat="1">
      <c r="A142" s="161" t="s">
        <v>133</v>
      </c>
      <c r="B142" s="31" t="s">
        <v>140</v>
      </c>
      <c r="C142" s="161">
        <v>30</v>
      </c>
      <c r="D142" s="161" t="s">
        <v>198</v>
      </c>
      <c r="E142" s="161" t="s">
        <v>199</v>
      </c>
      <c r="F142" s="161" t="s">
        <v>698</v>
      </c>
      <c r="G142" s="161" t="s">
        <v>699</v>
      </c>
      <c r="H142" s="161" t="s">
        <v>704</v>
      </c>
      <c r="I142" s="161"/>
      <c r="J142" s="161"/>
      <c r="K142" s="161" t="s">
        <v>521</v>
      </c>
      <c r="L142" s="161">
        <v>47.790370000000003</v>
      </c>
      <c r="M142" s="161">
        <v>-104.55038</v>
      </c>
      <c r="N142" s="161" t="s">
        <v>624</v>
      </c>
      <c r="O142" s="161" t="s">
        <v>625</v>
      </c>
      <c r="P142" s="161">
        <v>20</v>
      </c>
      <c r="Q142" s="161">
        <v>2</v>
      </c>
      <c r="R142" s="161">
        <v>1</v>
      </c>
      <c r="S142" s="161" t="s">
        <v>473</v>
      </c>
      <c r="T142" s="161">
        <v>31</v>
      </c>
      <c r="U142" s="161" t="s">
        <v>359</v>
      </c>
      <c r="V142" s="162">
        <v>0</v>
      </c>
      <c r="W142" s="163">
        <v>0.38100000000000001</v>
      </c>
      <c r="X142" s="163">
        <v>0</v>
      </c>
      <c r="Y142" s="163">
        <v>0</v>
      </c>
      <c r="Z142" s="164">
        <v>0</v>
      </c>
      <c r="AA142" s="4"/>
      <c r="AB142" s="161"/>
      <c r="AC142" s="161"/>
    </row>
    <row r="143" spans="1:29" s="59" customFormat="1">
      <c r="A143" s="161" t="s">
        <v>133</v>
      </c>
      <c r="B143" s="31" t="s">
        <v>140</v>
      </c>
      <c r="C143" s="161">
        <v>30</v>
      </c>
      <c r="D143" s="161" t="s">
        <v>198</v>
      </c>
      <c r="E143" s="161" t="s">
        <v>199</v>
      </c>
      <c r="F143" s="161" t="s">
        <v>698</v>
      </c>
      <c r="G143" s="161" t="s">
        <v>699</v>
      </c>
      <c r="H143" s="161" t="s">
        <v>705</v>
      </c>
      <c r="I143" s="161"/>
      <c r="J143" s="161"/>
      <c r="K143" s="161" t="s">
        <v>521</v>
      </c>
      <c r="L143" s="161">
        <v>47.790370000000003</v>
      </c>
      <c r="M143" s="161">
        <v>-104.550386</v>
      </c>
      <c r="N143" s="161" t="s">
        <v>504</v>
      </c>
      <c r="O143" s="161" t="s">
        <v>505</v>
      </c>
      <c r="P143" s="161" t="s">
        <v>473</v>
      </c>
      <c r="Q143" s="161" t="s">
        <v>473</v>
      </c>
      <c r="R143" s="161" t="s">
        <v>473</v>
      </c>
      <c r="S143" s="161" t="s">
        <v>473</v>
      </c>
      <c r="T143" s="161" t="s">
        <v>473</v>
      </c>
      <c r="U143" s="161" t="s">
        <v>358</v>
      </c>
      <c r="V143" s="162">
        <v>0</v>
      </c>
      <c r="W143" s="163">
        <v>1.0293000000000001</v>
      </c>
      <c r="X143" s="163">
        <v>0</v>
      </c>
      <c r="Y143" s="163">
        <v>0</v>
      </c>
      <c r="Z143" s="164">
        <v>0</v>
      </c>
      <c r="AA143" s="4"/>
      <c r="AB143" s="161"/>
      <c r="AC143" s="161"/>
    </row>
    <row r="144" spans="1:29" s="59" customFormat="1">
      <c r="A144" s="161" t="s">
        <v>133</v>
      </c>
      <c r="B144" s="31" t="s">
        <v>140</v>
      </c>
      <c r="C144" s="161">
        <v>30</v>
      </c>
      <c r="D144" s="161" t="s">
        <v>198</v>
      </c>
      <c r="E144" s="161" t="s">
        <v>199</v>
      </c>
      <c r="F144" s="161" t="s">
        <v>698</v>
      </c>
      <c r="G144" s="161" t="s">
        <v>699</v>
      </c>
      <c r="H144" s="161" t="s">
        <v>706</v>
      </c>
      <c r="I144" s="161"/>
      <c r="J144" s="161"/>
      <c r="K144" s="161" t="s">
        <v>521</v>
      </c>
      <c r="L144" s="161">
        <v>47.790370000000003</v>
      </c>
      <c r="M144" s="161">
        <v>-104.550386</v>
      </c>
      <c r="N144" s="161" t="s">
        <v>471</v>
      </c>
      <c r="O144" s="161" t="s">
        <v>472</v>
      </c>
      <c r="P144" s="161">
        <v>20</v>
      </c>
      <c r="Q144" s="161">
        <v>2</v>
      </c>
      <c r="R144" s="161">
        <v>1</v>
      </c>
      <c r="S144" s="161" t="s">
        <v>473</v>
      </c>
      <c r="T144" s="161">
        <v>31</v>
      </c>
      <c r="U144" s="161" t="s">
        <v>356</v>
      </c>
      <c r="V144" s="162">
        <v>0.1</v>
      </c>
      <c r="W144" s="163">
        <v>5.4999999999999997E-3</v>
      </c>
      <c r="X144" s="163">
        <v>8.4000000000000005E-2</v>
      </c>
      <c r="Y144" s="163">
        <v>5.9999999999999995E-4</v>
      </c>
      <c r="Z144" s="164">
        <v>7.6E-3</v>
      </c>
      <c r="AA144" s="4"/>
      <c r="AB144" s="161"/>
      <c r="AC144" s="161"/>
    </row>
    <row r="145" spans="1:29" s="59" customFormat="1">
      <c r="A145" s="161" t="s">
        <v>133</v>
      </c>
      <c r="B145" s="31" t="s">
        <v>140</v>
      </c>
      <c r="C145" s="161">
        <v>30</v>
      </c>
      <c r="D145" s="161" t="s">
        <v>198</v>
      </c>
      <c r="E145" s="161" t="s">
        <v>199</v>
      </c>
      <c r="F145" s="161" t="s">
        <v>707</v>
      </c>
      <c r="G145" s="161" t="s">
        <v>708</v>
      </c>
      <c r="H145" s="161" t="s">
        <v>709</v>
      </c>
      <c r="I145" s="161"/>
      <c r="J145" s="161"/>
      <c r="K145" s="161" t="s">
        <v>521</v>
      </c>
      <c r="L145" s="161">
        <v>47.910699999999999</v>
      </c>
      <c r="M145" s="161">
        <v>-104.85552</v>
      </c>
      <c r="N145" s="161" t="s">
        <v>494</v>
      </c>
      <c r="O145" s="161" t="s">
        <v>495</v>
      </c>
      <c r="P145" s="161">
        <v>20</v>
      </c>
      <c r="Q145" s="161">
        <v>2</v>
      </c>
      <c r="R145" s="161">
        <v>1</v>
      </c>
      <c r="S145" s="161" t="s">
        <v>473</v>
      </c>
      <c r="T145" s="161">
        <v>31</v>
      </c>
      <c r="U145" s="161" t="s">
        <v>161</v>
      </c>
      <c r="V145" s="162">
        <v>2.7673999999999999</v>
      </c>
      <c r="W145" s="163">
        <v>13.8726</v>
      </c>
      <c r="X145" s="163">
        <v>19.414200000000001</v>
      </c>
      <c r="Y145" s="163">
        <v>2.7199999999999998E-2</v>
      </c>
      <c r="Z145" s="164">
        <v>0.8962</v>
      </c>
      <c r="AA145" s="4"/>
      <c r="AB145" s="161"/>
      <c r="AC145" s="161"/>
    </row>
    <row r="146" spans="1:29" s="59" customFormat="1">
      <c r="A146" s="161" t="s">
        <v>133</v>
      </c>
      <c r="B146" s="31" t="s">
        <v>140</v>
      </c>
      <c r="C146" s="161">
        <v>30</v>
      </c>
      <c r="D146" s="161" t="s">
        <v>198</v>
      </c>
      <c r="E146" s="161" t="s">
        <v>199</v>
      </c>
      <c r="F146" s="161" t="s">
        <v>707</v>
      </c>
      <c r="G146" s="161" t="s">
        <v>708</v>
      </c>
      <c r="H146" s="161" t="s">
        <v>710</v>
      </c>
      <c r="I146" s="161"/>
      <c r="J146" s="161"/>
      <c r="K146" s="161" t="s">
        <v>521</v>
      </c>
      <c r="L146" s="161">
        <v>47.910699999999999</v>
      </c>
      <c r="M146" s="161">
        <v>-104.85552</v>
      </c>
      <c r="N146" s="161" t="s">
        <v>471</v>
      </c>
      <c r="O146" s="161" t="s">
        <v>472</v>
      </c>
      <c r="P146" s="161">
        <v>20</v>
      </c>
      <c r="Q146" s="161">
        <v>2</v>
      </c>
      <c r="R146" s="161">
        <v>1</v>
      </c>
      <c r="S146" s="161" t="s">
        <v>473</v>
      </c>
      <c r="T146" s="161">
        <v>31</v>
      </c>
      <c r="U146" s="161" t="s">
        <v>356</v>
      </c>
      <c r="V146" s="162">
        <v>0</v>
      </c>
      <c r="W146" s="163">
        <v>11.1821</v>
      </c>
      <c r="X146" s="163">
        <v>0</v>
      </c>
      <c r="Y146" s="163">
        <v>0</v>
      </c>
      <c r="Z146" s="164">
        <v>0</v>
      </c>
      <c r="AA146" s="4"/>
      <c r="AB146" s="161"/>
      <c r="AC146" s="161"/>
    </row>
    <row r="147" spans="1:29" s="59" customFormat="1">
      <c r="A147" s="161" t="s">
        <v>133</v>
      </c>
      <c r="B147" s="31" t="s">
        <v>140</v>
      </c>
      <c r="C147" s="161">
        <v>30</v>
      </c>
      <c r="D147" s="161" t="s">
        <v>198</v>
      </c>
      <c r="E147" s="161" t="s">
        <v>199</v>
      </c>
      <c r="F147" s="161" t="s">
        <v>707</v>
      </c>
      <c r="G147" s="161" t="s">
        <v>708</v>
      </c>
      <c r="H147" s="161" t="s">
        <v>711</v>
      </c>
      <c r="I147" s="161"/>
      <c r="J147" s="161"/>
      <c r="K147" s="161" t="s">
        <v>521</v>
      </c>
      <c r="L147" s="161">
        <v>47.910699999999999</v>
      </c>
      <c r="M147" s="161">
        <v>-104.85552300000001</v>
      </c>
      <c r="N147" s="161" t="s">
        <v>624</v>
      </c>
      <c r="O147" s="161" t="s">
        <v>625</v>
      </c>
      <c r="P147" s="161">
        <v>20</v>
      </c>
      <c r="Q147" s="161">
        <v>2</v>
      </c>
      <c r="R147" s="161">
        <v>1</v>
      </c>
      <c r="S147" s="161" t="s">
        <v>473</v>
      </c>
      <c r="T147" s="161">
        <v>31</v>
      </c>
      <c r="U147" s="161" t="s">
        <v>359</v>
      </c>
      <c r="V147" s="162">
        <v>0</v>
      </c>
      <c r="W147" s="163">
        <v>0.44419999999999998</v>
      </c>
      <c r="X147" s="163">
        <v>0</v>
      </c>
      <c r="Y147" s="163">
        <v>0</v>
      </c>
      <c r="Z147" s="164">
        <v>0</v>
      </c>
      <c r="AA147" s="4"/>
      <c r="AB147" s="161"/>
      <c r="AC147" s="161"/>
    </row>
    <row r="148" spans="1:29" s="59" customFormat="1">
      <c r="A148" s="161" t="s">
        <v>133</v>
      </c>
      <c r="B148" s="31" t="s">
        <v>140</v>
      </c>
      <c r="C148" s="161">
        <v>30</v>
      </c>
      <c r="D148" s="161" t="s">
        <v>198</v>
      </c>
      <c r="E148" s="161" t="s">
        <v>199</v>
      </c>
      <c r="F148" s="161" t="s">
        <v>707</v>
      </c>
      <c r="G148" s="161" t="s">
        <v>708</v>
      </c>
      <c r="H148" s="161" t="s">
        <v>712</v>
      </c>
      <c r="I148" s="161"/>
      <c r="J148" s="161"/>
      <c r="K148" s="161" t="s">
        <v>521</v>
      </c>
      <c r="L148" s="161">
        <v>47.910699999999999</v>
      </c>
      <c r="M148" s="161">
        <v>-104.85552300000001</v>
      </c>
      <c r="N148" s="161" t="s">
        <v>624</v>
      </c>
      <c r="O148" s="161" t="s">
        <v>625</v>
      </c>
      <c r="P148" s="161">
        <v>20</v>
      </c>
      <c r="Q148" s="161">
        <v>2</v>
      </c>
      <c r="R148" s="161">
        <v>1</v>
      </c>
      <c r="S148" s="161" t="s">
        <v>473</v>
      </c>
      <c r="T148" s="161">
        <v>31</v>
      </c>
      <c r="U148" s="161" t="s">
        <v>359</v>
      </c>
      <c r="V148" s="162">
        <v>0</v>
      </c>
      <c r="W148" s="163">
        <v>0.44419999999999998</v>
      </c>
      <c r="X148" s="163">
        <v>0</v>
      </c>
      <c r="Y148" s="163">
        <v>0</v>
      </c>
      <c r="Z148" s="164">
        <v>0</v>
      </c>
      <c r="AA148" s="4"/>
      <c r="AB148" s="161"/>
      <c r="AC148" s="161"/>
    </row>
    <row r="149" spans="1:29" s="59" customFormat="1">
      <c r="A149" s="161" t="s">
        <v>133</v>
      </c>
      <c r="B149" s="31" t="s">
        <v>140</v>
      </c>
      <c r="C149" s="161">
        <v>30</v>
      </c>
      <c r="D149" s="161" t="s">
        <v>198</v>
      </c>
      <c r="E149" s="161" t="s">
        <v>199</v>
      </c>
      <c r="F149" s="161" t="s">
        <v>707</v>
      </c>
      <c r="G149" s="161" t="s">
        <v>708</v>
      </c>
      <c r="H149" s="161" t="s">
        <v>713</v>
      </c>
      <c r="I149" s="161"/>
      <c r="J149" s="161"/>
      <c r="K149" s="161" t="s">
        <v>521</v>
      </c>
      <c r="L149" s="161">
        <v>47.910699999999999</v>
      </c>
      <c r="M149" s="161">
        <v>-104.85552300000001</v>
      </c>
      <c r="N149" s="161" t="s">
        <v>471</v>
      </c>
      <c r="O149" s="161" t="s">
        <v>472</v>
      </c>
      <c r="P149" s="161">
        <v>20</v>
      </c>
      <c r="Q149" s="161">
        <v>2</v>
      </c>
      <c r="R149" s="161">
        <v>1</v>
      </c>
      <c r="S149" s="161" t="s">
        <v>473</v>
      </c>
      <c r="T149" s="161">
        <v>31</v>
      </c>
      <c r="U149" s="161" t="s">
        <v>356</v>
      </c>
      <c r="V149" s="162">
        <v>0.1</v>
      </c>
      <c r="W149" s="163">
        <v>5.4999999999999997E-3</v>
      </c>
      <c r="X149" s="163">
        <v>8.4000000000000005E-2</v>
      </c>
      <c r="Y149" s="163">
        <v>5.9999999999999995E-4</v>
      </c>
      <c r="Z149" s="164">
        <v>7.6E-3</v>
      </c>
      <c r="AA149" s="4"/>
      <c r="AB149" s="161"/>
      <c r="AC149" s="161"/>
    </row>
    <row r="150" spans="1:29" s="59" customFormat="1">
      <c r="A150" s="161" t="s">
        <v>133</v>
      </c>
      <c r="B150" s="31" t="s">
        <v>140</v>
      </c>
      <c r="C150" s="161">
        <v>30</v>
      </c>
      <c r="D150" s="161" t="s">
        <v>198</v>
      </c>
      <c r="E150" s="161" t="s">
        <v>199</v>
      </c>
      <c r="F150" s="161" t="s">
        <v>707</v>
      </c>
      <c r="G150" s="161" t="s">
        <v>708</v>
      </c>
      <c r="H150" s="161" t="s">
        <v>714</v>
      </c>
      <c r="I150" s="161"/>
      <c r="J150" s="161"/>
      <c r="K150" s="161" t="s">
        <v>521</v>
      </c>
      <c r="L150" s="161">
        <v>47.910699999999999</v>
      </c>
      <c r="M150" s="161">
        <v>-104.85552300000001</v>
      </c>
      <c r="N150" s="161" t="s">
        <v>624</v>
      </c>
      <c r="O150" s="161" t="s">
        <v>625</v>
      </c>
      <c r="P150" s="161" t="s">
        <v>473</v>
      </c>
      <c r="Q150" s="161" t="s">
        <v>473</v>
      </c>
      <c r="R150" s="161" t="s">
        <v>473</v>
      </c>
      <c r="S150" s="161" t="s">
        <v>473</v>
      </c>
      <c r="T150" s="161" t="s">
        <v>473</v>
      </c>
      <c r="U150" s="161" t="s">
        <v>359</v>
      </c>
      <c r="V150" s="162">
        <v>0</v>
      </c>
      <c r="W150" s="163">
        <v>0.44419999999999998</v>
      </c>
      <c r="X150" s="163">
        <v>0</v>
      </c>
      <c r="Y150" s="163">
        <v>0</v>
      </c>
      <c r="Z150" s="164">
        <v>0</v>
      </c>
      <c r="AA150" s="4"/>
      <c r="AB150" s="161"/>
      <c r="AC150" s="161"/>
    </row>
    <row r="151" spans="1:29" s="59" customFormat="1">
      <c r="A151" s="161" t="s">
        <v>133</v>
      </c>
      <c r="B151" s="31" t="s">
        <v>140</v>
      </c>
      <c r="C151" s="161">
        <v>30</v>
      </c>
      <c r="D151" s="161" t="s">
        <v>198</v>
      </c>
      <c r="E151" s="161" t="s">
        <v>199</v>
      </c>
      <c r="F151" s="161" t="s">
        <v>707</v>
      </c>
      <c r="G151" s="161" t="s">
        <v>708</v>
      </c>
      <c r="H151" s="161" t="s">
        <v>715</v>
      </c>
      <c r="I151" s="161"/>
      <c r="J151" s="161"/>
      <c r="K151" s="161" t="s">
        <v>521</v>
      </c>
      <c r="L151" s="161">
        <v>47.910699999999999</v>
      </c>
      <c r="M151" s="161">
        <v>-104.85552300000001</v>
      </c>
      <c r="N151" s="161" t="s">
        <v>494</v>
      </c>
      <c r="O151" s="161" t="s">
        <v>495</v>
      </c>
      <c r="P151" s="161">
        <v>20</v>
      </c>
      <c r="Q151" s="161">
        <v>2</v>
      </c>
      <c r="R151" s="161">
        <v>1</v>
      </c>
      <c r="S151" s="161" t="s">
        <v>473</v>
      </c>
      <c r="T151" s="161">
        <v>31</v>
      </c>
      <c r="U151" s="161" t="s">
        <v>161</v>
      </c>
      <c r="V151" s="162">
        <v>0.42180000000000001</v>
      </c>
      <c r="W151" s="163">
        <v>13.7456</v>
      </c>
      <c r="X151" s="163">
        <v>3.8388</v>
      </c>
      <c r="Y151" s="163">
        <v>2.7E-2</v>
      </c>
      <c r="Z151" s="164">
        <v>0.88800000000000001</v>
      </c>
      <c r="AA151" s="4"/>
      <c r="AB151" s="161"/>
      <c r="AC151" s="161"/>
    </row>
    <row r="152" spans="1:29" s="59" customFormat="1">
      <c r="A152" s="161" t="s">
        <v>133</v>
      </c>
      <c r="B152" s="31" t="s">
        <v>140</v>
      </c>
      <c r="C152" s="161">
        <v>30</v>
      </c>
      <c r="D152" s="161" t="s">
        <v>198</v>
      </c>
      <c r="E152" s="161" t="s">
        <v>199</v>
      </c>
      <c r="F152" s="161" t="s">
        <v>707</v>
      </c>
      <c r="G152" s="161" t="s">
        <v>708</v>
      </c>
      <c r="H152" s="161" t="s">
        <v>716</v>
      </c>
      <c r="I152" s="161"/>
      <c r="J152" s="161"/>
      <c r="K152" s="161" t="s">
        <v>521</v>
      </c>
      <c r="L152" s="161">
        <v>47.910699999999999</v>
      </c>
      <c r="M152" s="161">
        <v>-104.85552300000001</v>
      </c>
      <c r="N152" s="161" t="s">
        <v>504</v>
      </c>
      <c r="O152" s="161" t="s">
        <v>505</v>
      </c>
      <c r="P152" s="161" t="s">
        <v>473</v>
      </c>
      <c r="Q152" s="161" t="s">
        <v>473</v>
      </c>
      <c r="R152" s="161" t="s">
        <v>473</v>
      </c>
      <c r="S152" s="161" t="s">
        <v>473</v>
      </c>
      <c r="T152" s="161" t="s">
        <v>473</v>
      </c>
      <c r="U152" s="161" t="s">
        <v>358</v>
      </c>
      <c r="V152" s="162">
        <v>0</v>
      </c>
      <c r="W152" s="163">
        <v>1.0299</v>
      </c>
      <c r="X152" s="163">
        <v>0</v>
      </c>
      <c r="Y152" s="163">
        <v>0</v>
      </c>
      <c r="Z152" s="164">
        <v>0</v>
      </c>
      <c r="AA152" s="4"/>
      <c r="AB152" s="161"/>
      <c r="AC152" s="161"/>
    </row>
    <row r="153" spans="1:29" s="59" customFormat="1">
      <c r="A153" s="161" t="s">
        <v>133</v>
      </c>
      <c r="B153" s="31" t="s">
        <v>140</v>
      </c>
      <c r="C153" s="161">
        <v>30</v>
      </c>
      <c r="D153" s="161" t="s">
        <v>198</v>
      </c>
      <c r="E153" s="161" t="s">
        <v>199</v>
      </c>
      <c r="F153" s="161" t="s">
        <v>717</v>
      </c>
      <c r="G153" s="161" t="s">
        <v>718</v>
      </c>
      <c r="H153" s="161" t="s">
        <v>719</v>
      </c>
      <c r="I153" s="161"/>
      <c r="J153" s="161"/>
      <c r="K153" s="161" t="s">
        <v>631</v>
      </c>
      <c r="L153" s="161">
        <v>47.869050000000001</v>
      </c>
      <c r="M153" s="161">
        <v>-104.80838</v>
      </c>
      <c r="N153" s="161" t="s">
        <v>720</v>
      </c>
      <c r="O153" s="161" t="s">
        <v>721</v>
      </c>
      <c r="P153" s="161" t="s">
        <v>473</v>
      </c>
      <c r="Q153" s="161" t="s">
        <v>473</v>
      </c>
      <c r="R153" s="161" t="s">
        <v>473</v>
      </c>
      <c r="S153" s="161" t="s">
        <v>473</v>
      </c>
      <c r="T153" s="161" t="s">
        <v>473</v>
      </c>
      <c r="U153" s="161" t="s">
        <v>359</v>
      </c>
      <c r="V153" s="162">
        <v>0</v>
      </c>
      <c r="W153" s="163">
        <v>6.8042999999999996</v>
      </c>
      <c r="X153" s="163">
        <v>0</v>
      </c>
      <c r="Y153" s="163">
        <v>0</v>
      </c>
      <c r="Z153" s="164">
        <v>0</v>
      </c>
      <c r="AA153" s="4"/>
      <c r="AB153" s="161"/>
      <c r="AC153" s="161"/>
    </row>
    <row r="154" spans="1:29" s="59" customFormat="1">
      <c r="A154" s="161" t="s">
        <v>133</v>
      </c>
      <c r="B154" s="31" t="s">
        <v>140</v>
      </c>
      <c r="C154" s="161">
        <v>30</v>
      </c>
      <c r="D154" s="161" t="s">
        <v>198</v>
      </c>
      <c r="E154" s="161" t="s">
        <v>199</v>
      </c>
      <c r="F154" s="161" t="s">
        <v>717</v>
      </c>
      <c r="G154" s="161" t="s">
        <v>718</v>
      </c>
      <c r="H154" s="161" t="s">
        <v>722</v>
      </c>
      <c r="I154" s="161"/>
      <c r="J154" s="161"/>
      <c r="K154" s="161" t="s">
        <v>631</v>
      </c>
      <c r="L154" s="161">
        <v>47.869050000000001</v>
      </c>
      <c r="M154" s="161">
        <v>-104.80838</v>
      </c>
      <c r="N154" s="161" t="s">
        <v>720</v>
      </c>
      <c r="O154" s="161" t="s">
        <v>721</v>
      </c>
      <c r="P154" s="161" t="s">
        <v>473</v>
      </c>
      <c r="Q154" s="161" t="s">
        <v>473</v>
      </c>
      <c r="R154" s="161" t="s">
        <v>473</v>
      </c>
      <c r="S154" s="161" t="s">
        <v>473</v>
      </c>
      <c r="T154" s="161" t="s">
        <v>473</v>
      </c>
      <c r="U154" s="161" t="s">
        <v>359</v>
      </c>
      <c r="V154" s="162">
        <v>0</v>
      </c>
      <c r="W154" s="163">
        <v>26.590800000000002</v>
      </c>
      <c r="X154" s="163">
        <v>0</v>
      </c>
      <c r="Y154" s="163">
        <v>0</v>
      </c>
      <c r="Z154" s="164">
        <v>0</v>
      </c>
      <c r="AA154" s="4"/>
      <c r="AB154" s="161"/>
      <c r="AC154" s="161"/>
    </row>
    <row r="155" spans="1:29" s="59" customFormat="1">
      <c r="A155" s="161" t="s">
        <v>133</v>
      </c>
      <c r="B155" s="31" t="s">
        <v>140</v>
      </c>
      <c r="C155" s="161">
        <v>30</v>
      </c>
      <c r="D155" s="161" t="s">
        <v>200</v>
      </c>
      <c r="E155" s="161" t="s">
        <v>201</v>
      </c>
      <c r="F155" s="161" t="s">
        <v>723</v>
      </c>
      <c r="G155" s="161" t="s">
        <v>724</v>
      </c>
      <c r="H155" s="161" t="s">
        <v>725</v>
      </c>
      <c r="I155" s="161"/>
      <c r="J155" s="161"/>
      <c r="K155" s="161" t="s">
        <v>467</v>
      </c>
      <c r="L155" s="161">
        <v>48.168950000000002</v>
      </c>
      <c r="M155" s="161">
        <v>-104.24769000000001</v>
      </c>
      <c r="N155" s="161" t="s">
        <v>494</v>
      </c>
      <c r="O155" s="161" t="s">
        <v>495</v>
      </c>
      <c r="P155" s="161">
        <v>36</v>
      </c>
      <c r="Q155" s="161">
        <v>1.2</v>
      </c>
      <c r="R155" s="161">
        <v>55</v>
      </c>
      <c r="S155" s="161" t="s">
        <v>473</v>
      </c>
      <c r="T155" s="161">
        <v>800</v>
      </c>
      <c r="U155" s="161" t="s">
        <v>161</v>
      </c>
      <c r="V155" s="162">
        <v>25.883400000000002</v>
      </c>
      <c r="W155" s="163">
        <v>1.7733000000000001</v>
      </c>
      <c r="X155" s="163">
        <v>7.2186000000000003</v>
      </c>
      <c r="Y155" s="163">
        <v>0</v>
      </c>
      <c r="Z155" s="164">
        <v>0</v>
      </c>
      <c r="AA155" s="4"/>
      <c r="AB155" s="161"/>
      <c r="AC155" s="161"/>
    </row>
    <row r="156" spans="1:29" s="59" customFormat="1">
      <c r="A156" s="161" t="s">
        <v>133</v>
      </c>
      <c r="B156" s="31" t="s">
        <v>140</v>
      </c>
      <c r="C156" s="161">
        <v>30</v>
      </c>
      <c r="D156" s="161" t="s">
        <v>200</v>
      </c>
      <c r="E156" s="161" t="s">
        <v>201</v>
      </c>
      <c r="F156" s="161" t="s">
        <v>723</v>
      </c>
      <c r="G156" s="161" t="s">
        <v>724</v>
      </c>
      <c r="H156" s="161" t="s">
        <v>726</v>
      </c>
      <c r="I156" s="161"/>
      <c r="J156" s="161"/>
      <c r="K156" s="161" t="s">
        <v>467</v>
      </c>
      <c r="L156" s="161">
        <v>48.168950000000002</v>
      </c>
      <c r="M156" s="161">
        <v>-104.24769000000001</v>
      </c>
      <c r="N156" s="161" t="s">
        <v>494</v>
      </c>
      <c r="O156" s="161" t="s">
        <v>495</v>
      </c>
      <c r="P156" s="161">
        <v>56</v>
      </c>
      <c r="Q156" s="161">
        <v>1.2</v>
      </c>
      <c r="R156" s="161">
        <v>41</v>
      </c>
      <c r="S156" s="161" t="s">
        <v>473</v>
      </c>
      <c r="T156" s="161">
        <v>820</v>
      </c>
      <c r="U156" s="161" t="s">
        <v>161</v>
      </c>
      <c r="V156" s="162">
        <v>8.3140999999999998</v>
      </c>
      <c r="W156" s="163">
        <v>4.1573000000000002</v>
      </c>
      <c r="X156" s="163">
        <v>12.4711</v>
      </c>
      <c r="Y156" s="163">
        <v>0</v>
      </c>
      <c r="Z156" s="164">
        <v>0</v>
      </c>
      <c r="AA156" s="4"/>
      <c r="AB156" s="161"/>
      <c r="AC156" s="161"/>
    </row>
    <row r="157" spans="1:29" s="59" customFormat="1">
      <c r="A157" s="161" t="s">
        <v>133</v>
      </c>
      <c r="B157" s="31" t="s">
        <v>140</v>
      </c>
      <c r="C157" s="161">
        <v>30</v>
      </c>
      <c r="D157" s="161" t="s">
        <v>200</v>
      </c>
      <c r="E157" s="161" t="s">
        <v>201</v>
      </c>
      <c r="F157" s="161" t="s">
        <v>723</v>
      </c>
      <c r="G157" s="161" t="s">
        <v>724</v>
      </c>
      <c r="H157" s="161" t="s">
        <v>727</v>
      </c>
      <c r="I157" s="161"/>
      <c r="J157" s="161"/>
      <c r="K157" s="161" t="s">
        <v>467</v>
      </c>
      <c r="L157" s="161">
        <v>48.168950000000002</v>
      </c>
      <c r="M157" s="161">
        <v>-104.24769000000001</v>
      </c>
      <c r="N157" s="161" t="s">
        <v>523</v>
      </c>
      <c r="O157" s="161" t="s">
        <v>524</v>
      </c>
      <c r="P157" s="161" t="s">
        <v>473</v>
      </c>
      <c r="Q157" s="161" t="s">
        <v>473</v>
      </c>
      <c r="R157" s="161" t="s">
        <v>473</v>
      </c>
      <c r="S157" s="161" t="s">
        <v>473</v>
      </c>
      <c r="T157" s="161" t="s">
        <v>473</v>
      </c>
      <c r="U157" s="161" t="s">
        <v>114</v>
      </c>
      <c r="V157" s="162">
        <v>0.19600000000000001</v>
      </c>
      <c r="W157" s="163">
        <v>1.0999999999999999E-2</v>
      </c>
      <c r="X157" s="163">
        <v>0.16500000000000001</v>
      </c>
      <c r="Y157" s="163">
        <v>1E-3</v>
      </c>
      <c r="Z157" s="164">
        <v>1.4999999999999999E-2</v>
      </c>
      <c r="AA157" s="4"/>
      <c r="AB157" s="161"/>
      <c r="AC157" s="161"/>
    </row>
    <row r="158" spans="1:29" s="59" customFormat="1">
      <c r="A158" s="161" t="s">
        <v>133</v>
      </c>
      <c r="B158" s="31" t="s">
        <v>140</v>
      </c>
      <c r="C158" s="161">
        <v>30</v>
      </c>
      <c r="D158" s="161" t="s">
        <v>200</v>
      </c>
      <c r="E158" s="161" t="s">
        <v>201</v>
      </c>
      <c r="F158" s="161" t="s">
        <v>723</v>
      </c>
      <c r="G158" s="161" t="s">
        <v>724</v>
      </c>
      <c r="H158" s="161" t="s">
        <v>728</v>
      </c>
      <c r="I158" s="161"/>
      <c r="J158" s="161"/>
      <c r="K158" s="161" t="s">
        <v>467</v>
      </c>
      <c r="L158" s="161">
        <v>48.168950000000002</v>
      </c>
      <c r="M158" s="161">
        <v>-104.24769000000001</v>
      </c>
      <c r="N158" s="161" t="s">
        <v>74</v>
      </c>
      <c r="O158" s="161" t="s">
        <v>502</v>
      </c>
      <c r="P158" s="161" t="s">
        <v>473</v>
      </c>
      <c r="Q158" s="161" t="s">
        <v>473</v>
      </c>
      <c r="R158" s="161" t="s">
        <v>473</v>
      </c>
      <c r="S158" s="161" t="s">
        <v>473</v>
      </c>
      <c r="T158" s="161" t="s">
        <v>473</v>
      </c>
      <c r="U158" s="161" t="s">
        <v>357</v>
      </c>
      <c r="V158" s="162">
        <v>1.24E-2</v>
      </c>
      <c r="W158" s="163">
        <v>2.53E-2</v>
      </c>
      <c r="X158" s="163">
        <v>6.6699999999999995E-2</v>
      </c>
      <c r="Y158" s="163">
        <v>0.31540000000000001</v>
      </c>
      <c r="Z158" s="164">
        <v>5.4999999999999997E-3</v>
      </c>
      <c r="AA158" s="4"/>
      <c r="AB158" s="161"/>
      <c r="AC158" s="161"/>
    </row>
    <row r="159" spans="1:29" s="59" customFormat="1">
      <c r="A159" s="161" t="s">
        <v>133</v>
      </c>
      <c r="B159" s="31" t="s">
        <v>140</v>
      </c>
      <c r="C159" s="161">
        <v>30</v>
      </c>
      <c r="D159" s="161" t="s">
        <v>200</v>
      </c>
      <c r="E159" s="161" t="s">
        <v>201</v>
      </c>
      <c r="F159" s="161" t="s">
        <v>723</v>
      </c>
      <c r="G159" s="161" t="s">
        <v>724</v>
      </c>
      <c r="H159" s="161" t="s">
        <v>729</v>
      </c>
      <c r="I159" s="161"/>
      <c r="J159" s="161"/>
      <c r="K159" s="161" t="s">
        <v>467</v>
      </c>
      <c r="L159" s="161">
        <v>48.168950000000002</v>
      </c>
      <c r="M159" s="161">
        <v>-104.24769000000001</v>
      </c>
      <c r="N159" s="161" t="s">
        <v>671</v>
      </c>
      <c r="O159" s="161" t="s">
        <v>672</v>
      </c>
      <c r="P159" s="161" t="s">
        <v>473</v>
      </c>
      <c r="Q159" s="161" t="s">
        <v>473</v>
      </c>
      <c r="R159" s="161" t="s">
        <v>473</v>
      </c>
      <c r="S159" s="161" t="s">
        <v>473</v>
      </c>
      <c r="T159" s="161" t="s">
        <v>473</v>
      </c>
      <c r="U159" s="161" t="s">
        <v>358</v>
      </c>
      <c r="V159" s="162">
        <v>0</v>
      </c>
      <c r="W159" s="163">
        <v>2.8311999999999999</v>
      </c>
      <c r="X159" s="163">
        <v>0</v>
      </c>
      <c r="Y159" s="163">
        <v>0</v>
      </c>
      <c r="Z159" s="164">
        <v>0</v>
      </c>
      <c r="AA159" s="4"/>
      <c r="AB159" s="161"/>
      <c r="AC159" s="161"/>
    </row>
    <row r="160" spans="1:29" s="59" customFormat="1">
      <c r="A160" s="161" t="s">
        <v>133</v>
      </c>
      <c r="B160" s="31" t="s">
        <v>140</v>
      </c>
      <c r="C160" s="161">
        <v>30</v>
      </c>
      <c r="D160" s="161" t="s">
        <v>200</v>
      </c>
      <c r="E160" s="161" t="s">
        <v>201</v>
      </c>
      <c r="F160" s="161" t="s">
        <v>723</v>
      </c>
      <c r="G160" s="161" t="s">
        <v>724</v>
      </c>
      <c r="H160" s="161" t="s">
        <v>730</v>
      </c>
      <c r="I160" s="161"/>
      <c r="J160" s="161"/>
      <c r="K160" s="161" t="s">
        <v>467</v>
      </c>
      <c r="L160" s="161">
        <v>48.168950000000002</v>
      </c>
      <c r="M160" s="161">
        <v>-104.24769000000001</v>
      </c>
      <c r="N160" s="161" t="s">
        <v>515</v>
      </c>
      <c r="O160" s="161" t="s">
        <v>516</v>
      </c>
      <c r="P160" s="161" t="s">
        <v>473</v>
      </c>
      <c r="Q160" s="161" t="s">
        <v>473</v>
      </c>
      <c r="R160" s="161" t="s">
        <v>473</v>
      </c>
      <c r="S160" s="161" t="s">
        <v>473</v>
      </c>
      <c r="T160" s="161" t="s">
        <v>473</v>
      </c>
      <c r="U160" s="161" t="s">
        <v>359</v>
      </c>
      <c r="V160" s="162">
        <v>0</v>
      </c>
      <c r="W160" s="163">
        <v>1.7657</v>
      </c>
      <c r="X160" s="163">
        <v>0</v>
      </c>
      <c r="Y160" s="163">
        <v>0</v>
      </c>
      <c r="Z160" s="164">
        <v>0</v>
      </c>
      <c r="AA160" s="4"/>
      <c r="AB160" s="161"/>
      <c r="AC160" s="161"/>
    </row>
    <row r="161" spans="1:29" s="59" customFormat="1">
      <c r="A161" s="161" t="s">
        <v>133</v>
      </c>
      <c r="B161" s="31" t="s">
        <v>140</v>
      </c>
      <c r="C161" s="161">
        <v>30</v>
      </c>
      <c r="D161" s="161" t="s">
        <v>200</v>
      </c>
      <c r="E161" s="161" t="s">
        <v>201</v>
      </c>
      <c r="F161" s="161" t="s">
        <v>723</v>
      </c>
      <c r="G161" s="161" t="s">
        <v>724</v>
      </c>
      <c r="H161" s="161" t="s">
        <v>731</v>
      </c>
      <c r="I161" s="161"/>
      <c r="J161" s="161"/>
      <c r="K161" s="161" t="s">
        <v>467</v>
      </c>
      <c r="L161" s="161">
        <v>48.168950000000002</v>
      </c>
      <c r="M161" s="161">
        <v>-104.24769000000001</v>
      </c>
      <c r="N161" s="161" t="s">
        <v>515</v>
      </c>
      <c r="O161" s="161" t="s">
        <v>516</v>
      </c>
      <c r="P161" s="161" t="s">
        <v>473</v>
      </c>
      <c r="Q161" s="161" t="s">
        <v>473</v>
      </c>
      <c r="R161" s="161" t="s">
        <v>473</v>
      </c>
      <c r="S161" s="161" t="s">
        <v>473</v>
      </c>
      <c r="T161" s="161" t="s">
        <v>473</v>
      </c>
      <c r="U161" s="161" t="s">
        <v>359</v>
      </c>
      <c r="V161" s="162">
        <v>0</v>
      </c>
      <c r="W161" s="163">
        <v>2.0099999999999998</v>
      </c>
      <c r="X161" s="163">
        <v>0</v>
      </c>
      <c r="Y161" s="163">
        <v>0</v>
      </c>
      <c r="Z161" s="164">
        <v>0</v>
      </c>
      <c r="AA161" s="4"/>
      <c r="AB161" s="161"/>
      <c r="AC161" s="161"/>
    </row>
    <row r="162" spans="1:29" s="59" customFormat="1">
      <c r="A162" s="161" t="s">
        <v>133</v>
      </c>
      <c r="B162" s="31" t="s">
        <v>140</v>
      </c>
      <c r="C162" s="161">
        <v>30</v>
      </c>
      <c r="D162" s="161" t="s">
        <v>200</v>
      </c>
      <c r="E162" s="161" t="s">
        <v>201</v>
      </c>
      <c r="F162" s="161" t="s">
        <v>723</v>
      </c>
      <c r="G162" s="161" t="s">
        <v>724</v>
      </c>
      <c r="H162" s="161" t="s">
        <v>732</v>
      </c>
      <c r="I162" s="161"/>
      <c r="J162" s="161"/>
      <c r="K162" s="161" t="s">
        <v>467</v>
      </c>
      <c r="L162" s="161">
        <v>48.168950000000002</v>
      </c>
      <c r="M162" s="161">
        <v>-104.24769000000001</v>
      </c>
      <c r="N162" s="161" t="s">
        <v>533</v>
      </c>
      <c r="O162" s="161" t="s">
        <v>534</v>
      </c>
      <c r="P162" s="161" t="s">
        <v>473</v>
      </c>
      <c r="Q162" s="161" t="s">
        <v>473</v>
      </c>
      <c r="R162" s="161" t="s">
        <v>473</v>
      </c>
      <c r="S162" s="161" t="s">
        <v>473</v>
      </c>
      <c r="T162" s="161" t="s">
        <v>473</v>
      </c>
      <c r="U162" s="161" t="s">
        <v>359</v>
      </c>
      <c r="V162" s="162">
        <v>0</v>
      </c>
      <c r="W162" s="163">
        <v>0.18820000000000001</v>
      </c>
      <c r="X162" s="163">
        <v>0</v>
      </c>
      <c r="Y162" s="163">
        <v>0</v>
      </c>
      <c r="Z162" s="164">
        <v>0</v>
      </c>
      <c r="AA162" s="4"/>
      <c r="AB162" s="161"/>
      <c r="AC162" s="161"/>
    </row>
    <row r="163" spans="1:29" s="59" customFormat="1">
      <c r="A163" s="161" t="s">
        <v>133</v>
      </c>
      <c r="B163" s="31" t="s">
        <v>140</v>
      </c>
      <c r="C163" s="161">
        <v>30</v>
      </c>
      <c r="D163" s="161" t="s">
        <v>200</v>
      </c>
      <c r="E163" s="161" t="s">
        <v>201</v>
      </c>
      <c r="F163" s="161" t="s">
        <v>733</v>
      </c>
      <c r="G163" s="161" t="s">
        <v>734</v>
      </c>
      <c r="H163" s="161" t="s">
        <v>735</v>
      </c>
      <c r="I163" s="161"/>
      <c r="J163" s="161"/>
      <c r="K163" s="161" t="s">
        <v>467</v>
      </c>
      <c r="L163" s="161">
        <v>48.100029999999997</v>
      </c>
      <c r="M163" s="161">
        <v>-104.15079</v>
      </c>
      <c r="N163" s="161" t="s">
        <v>471</v>
      </c>
      <c r="O163" s="161" t="s">
        <v>472</v>
      </c>
      <c r="P163" s="161" t="s">
        <v>473</v>
      </c>
      <c r="Q163" s="161" t="s">
        <v>473</v>
      </c>
      <c r="R163" s="161" t="s">
        <v>473</v>
      </c>
      <c r="S163" s="161" t="s">
        <v>473</v>
      </c>
      <c r="T163" s="161" t="s">
        <v>473</v>
      </c>
      <c r="U163" s="161" t="s">
        <v>356</v>
      </c>
      <c r="V163" s="162">
        <v>0</v>
      </c>
      <c r="W163" s="163">
        <v>0.78800000000000003</v>
      </c>
      <c r="X163" s="163">
        <v>0</v>
      </c>
      <c r="Y163" s="163">
        <v>0</v>
      </c>
      <c r="Z163" s="164">
        <v>0</v>
      </c>
      <c r="AA163" s="4"/>
      <c r="AB163" s="161"/>
      <c r="AC163" s="161"/>
    </row>
    <row r="164" spans="1:29" s="59" customFormat="1">
      <c r="A164" s="161" t="s">
        <v>133</v>
      </c>
      <c r="B164" s="31" t="s">
        <v>140</v>
      </c>
      <c r="C164" s="161">
        <v>30</v>
      </c>
      <c r="D164" s="161" t="s">
        <v>200</v>
      </c>
      <c r="E164" s="161" t="s">
        <v>201</v>
      </c>
      <c r="F164" s="161" t="s">
        <v>733</v>
      </c>
      <c r="G164" s="161" t="s">
        <v>734</v>
      </c>
      <c r="H164" s="161" t="s">
        <v>736</v>
      </c>
      <c r="I164" s="161"/>
      <c r="J164" s="161"/>
      <c r="K164" s="161" t="s">
        <v>467</v>
      </c>
      <c r="L164" s="161">
        <v>48.100029999999997</v>
      </c>
      <c r="M164" s="161">
        <v>-104.15079</v>
      </c>
      <c r="N164" s="161" t="s">
        <v>515</v>
      </c>
      <c r="O164" s="161" t="s">
        <v>516</v>
      </c>
      <c r="P164" s="161" t="s">
        <v>473</v>
      </c>
      <c r="Q164" s="161" t="s">
        <v>473</v>
      </c>
      <c r="R164" s="161" t="s">
        <v>473</v>
      </c>
      <c r="S164" s="161" t="s">
        <v>473</v>
      </c>
      <c r="T164" s="161" t="s">
        <v>473</v>
      </c>
      <c r="U164" s="161" t="s">
        <v>359</v>
      </c>
      <c r="V164" s="162">
        <v>0</v>
      </c>
      <c r="W164" s="163">
        <v>2.0099999999999998</v>
      </c>
      <c r="X164" s="163">
        <v>0</v>
      </c>
      <c r="Y164" s="163">
        <v>0</v>
      </c>
      <c r="Z164" s="164">
        <v>0</v>
      </c>
      <c r="AA164" s="4"/>
      <c r="AB164" s="161"/>
      <c r="AC164" s="161"/>
    </row>
    <row r="165" spans="1:29" s="59" customFormat="1">
      <c r="A165" s="161" t="s">
        <v>133</v>
      </c>
      <c r="B165" s="31" t="s">
        <v>140</v>
      </c>
      <c r="C165" s="161">
        <v>30</v>
      </c>
      <c r="D165" s="161" t="s">
        <v>200</v>
      </c>
      <c r="E165" s="161" t="s">
        <v>201</v>
      </c>
      <c r="F165" s="161" t="s">
        <v>733</v>
      </c>
      <c r="G165" s="161" t="s">
        <v>734</v>
      </c>
      <c r="H165" s="161" t="s">
        <v>737</v>
      </c>
      <c r="I165" s="161"/>
      <c r="J165" s="161"/>
      <c r="K165" s="161" t="s">
        <v>467</v>
      </c>
      <c r="L165" s="161">
        <v>48.100029999999997</v>
      </c>
      <c r="M165" s="161">
        <v>-104.15079</v>
      </c>
      <c r="N165" s="161" t="s">
        <v>471</v>
      </c>
      <c r="O165" s="161" t="s">
        <v>472</v>
      </c>
      <c r="P165" s="161" t="s">
        <v>473</v>
      </c>
      <c r="Q165" s="161" t="s">
        <v>473</v>
      </c>
      <c r="R165" s="161" t="s">
        <v>473</v>
      </c>
      <c r="S165" s="161" t="s">
        <v>473</v>
      </c>
      <c r="T165" s="161" t="s">
        <v>473</v>
      </c>
      <c r="U165" s="161" t="s">
        <v>356</v>
      </c>
      <c r="V165" s="162">
        <v>0.15</v>
      </c>
      <c r="W165" s="163">
        <v>8.2000000000000007E-3</v>
      </c>
      <c r="X165" s="163">
        <v>0.126</v>
      </c>
      <c r="Y165" s="163">
        <v>8.9999999999999998E-4</v>
      </c>
      <c r="Z165" s="164">
        <v>1.14E-2</v>
      </c>
      <c r="AA165" s="4"/>
      <c r="AB165" s="161"/>
      <c r="AC165" s="161"/>
    </row>
    <row r="166" spans="1:29" s="59" customFormat="1">
      <c r="A166" s="161" t="s">
        <v>133</v>
      </c>
      <c r="B166" s="31" t="s">
        <v>140</v>
      </c>
      <c r="C166" s="161">
        <v>30</v>
      </c>
      <c r="D166" s="161" t="s">
        <v>200</v>
      </c>
      <c r="E166" s="161" t="s">
        <v>201</v>
      </c>
      <c r="F166" s="161" t="s">
        <v>733</v>
      </c>
      <c r="G166" s="161" t="s">
        <v>734</v>
      </c>
      <c r="H166" s="161" t="s">
        <v>738</v>
      </c>
      <c r="I166" s="161"/>
      <c r="J166" s="161"/>
      <c r="K166" s="161" t="s">
        <v>467</v>
      </c>
      <c r="L166" s="161">
        <v>48.100029999999997</v>
      </c>
      <c r="M166" s="161">
        <v>-104.15079</v>
      </c>
      <c r="N166" s="161" t="s">
        <v>494</v>
      </c>
      <c r="O166" s="161" t="s">
        <v>495</v>
      </c>
      <c r="P166" s="161" t="s">
        <v>473</v>
      </c>
      <c r="Q166" s="161" t="s">
        <v>473</v>
      </c>
      <c r="R166" s="161" t="s">
        <v>473</v>
      </c>
      <c r="S166" s="161" t="s">
        <v>473</v>
      </c>
      <c r="T166" s="161" t="s">
        <v>473</v>
      </c>
      <c r="U166" s="161" t="s">
        <v>161</v>
      </c>
      <c r="V166" s="162">
        <v>0.2571</v>
      </c>
      <c r="W166" s="163">
        <v>4.2799999999999998E-2</v>
      </c>
      <c r="X166" s="163">
        <v>3.7704</v>
      </c>
      <c r="Y166" s="163">
        <v>2.3599999999999999E-2</v>
      </c>
      <c r="Z166" s="164">
        <v>0.77210000000000001</v>
      </c>
      <c r="AA166" s="4"/>
      <c r="AB166" s="161"/>
      <c r="AC166" s="161"/>
    </row>
    <row r="167" spans="1:29" s="59" customFormat="1">
      <c r="A167" s="161" t="s">
        <v>133</v>
      </c>
      <c r="B167" s="31" t="s">
        <v>140</v>
      </c>
      <c r="C167" s="161">
        <v>30</v>
      </c>
      <c r="D167" s="161" t="s">
        <v>200</v>
      </c>
      <c r="E167" s="161" t="s">
        <v>201</v>
      </c>
      <c r="F167" s="161" t="s">
        <v>739</v>
      </c>
      <c r="G167" s="161" t="s">
        <v>740</v>
      </c>
      <c r="H167" s="161" t="s">
        <v>741</v>
      </c>
      <c r="I167" s="161"/>
      <c r="J167" s="161"/>
      <c r="K167" s="161" t="s">
        <v>565</v>
      </c>
      <c r="L167" s="161">
        <v>48.214474000000003</v>
      </c>
      <c r="M167" s="161">
        <v>-104.39485999999999</v>
      </c>
      <c r="N167" s="161" t="s">
        <v>575</v>
      </c>
      <c r="O167" s="161" t="s">
        <v>576</v>
      </c>
      <c r="P167" s="161">
        <v>55</v>
      </c>
      <c r="Q167" s="161">
        <v>11</v>
      </c>
      <c r="R167" s="161">
        <v>0.2</v>
      </c>
      <c r="S167" s="161" t="s">
        <v>473</v>
      </c>
      <c r="T167" s="161">
        <v>31</v>
      </c>
      <c r="U167" s="161" t="s">
        <v>161</v>
      </c>
      <c r="V167" s="162">
        <v>0</v>
      </c>
      <c r="W167" s="163">
        <v>9.8849999999999998</v>
      </c>
      <c r="X167" s="163">
        <v>86.207099999999997</v>
      </c>
      <c r="Y167" s="163">
        <v>0</v>
      </c>
      <c r="Z167" s="164">
        <v>0</v>
      </c>
      <c r="AA167" s="4"/>
      <c r="AB167" s="161"/>
      <c r="AC167" s="161"/>
    </row>
    <row r="168" spans="1:29" s="59" customFormat="1">
      <c r="A168" s="161" t="s">
        <v>133</v>
      </c>
      <c r="B168" s="31" t="s">
        <v>140</v>
      </c>
      <c r="C168" s="161">
        <v>30</v>
      </c>
      <c r="D168" s="161" t="s">
        <v>200</v>
      </c>
      <c r="E168" s="161" t="s">
        <v>201</v>
      </c>
      <c r="F168" s="161" t="s">
        <v>739</v>
      </c>
      <c r="G168" s="161" t="s">
        <v>740</v>
      </c>
      <c r="H168" s="161" t="s">
        <v>742</v>
      </c>
      <c r="I168" s="161"/>
      <c r="J168" s="161"/>
      <c r="K168" s="161" t="s">
        <v>565</v>
      </c>
      <c r="L168" s="161">
        <v>48.214474000000003</v>
      </c>
      <c r="M168" s="161">
        <v>-104.39485999999999</v>
      </c>
      <c r="N168" s="161" t="s">
        <v>604</v>
      </c>
      <c r="O168" s="161" t="s">
        <v>605</v>
      </c>
      <c r="P168" s="161">
        <v>2</v>
      </c>
      <c r="Q168" s="161">
        <v>0.67</v>
      </c>
      <c r="R168" s="161">
        <v>0.2</v>
      </c>
      <c r="S168" s="161" t="s">
        <v>473</v>
      </c>
      <c r="T168" s="161">
        <v>31</v>
      </c>
      <c r="U168" s="161" t="s">
        <v>161</v>
      </c>
      <c r="V168" s="162">
        <v>7.3400000000000007E-2</v>
      </c>
      <c r="W168" s="163">
        <v>2.0999999999999999E-3</v>
      </c>
      <c r="X168" s="163">
        <v>5.7000000000000002E-3</v>
      </c>
      <c r="Y168" s="163">
        <v>0</v>
      </c>
      <c r="Z168" s="164">
        <v>2.0000000000000001E-4</v>
      </c>
      <c r="AA168" s="4"/>
      <c r="AB168" s="161"/>
      <c r="AC168" s="161"/>
    </row>
    <row r="169" spans="1:29" s="59" customFormat="1">
      <c r="A169" s="161" t="s">
        <v>133</v>
      </c>
      <c r="B169" s="31" t="s">
        <v>140</v>
      </c>
      <c r="C169" s="161">
        <v>30</v>
      </c>
      <c r="D169" s="161" t="s">
        <v>200</v>
      </c>
      <c r="E169" s="161" t="s">
        <v>201</v>
      </c>
      <c r="F169" s="161" t="s">
        <v>739</v>
      </c>
      <c r="G169" s="161" t="s">
        <v>740</v>
      </c>
      <c r="H169" s="161" t="s">
        <v>743</v>
      </c>
      <c r="I169" s="161"/>
      <c r="J169" s="161"/>
      <c r="K169" s="161" t="s">
        <v>565</v>
      </c>
      <c r="L169" s="161">
        <v>48.214474000000003</v>
      </c>
      <c r="M169" s="161">
        <v>-104.39485999999999</v>
      </c>
      <c r="N169" s="161" t="s">
        <v>471</v>
      </c>
      <c r="O169" s="161" t="s">
        <v>472</v>
      </c>
      <c r="P169" s="161">
        <v>2</v>
      </c>
      <c r="Q169" s="161">
        <v>0.3</v>
      </c>
      <c r="R169" s="161">
        <v>0.2</v>
      </c>
      <c r="S169" s="161" t="s">
        <v>473</v>
      </c>
      <c r="T169" s="161">
        <v>31</v>
      </c>
      <c r="U169" s="161" t="s">
        <v>356</v>
      </c>
      <c r="V169" s="162">
        <v>0.15</v>
      </c>
      <c r="W169" s="163">
        <v>8.2000000000000007E-3</v>
      </c>
      <c r="X169" s="163">
        <v>0.126</v>
      </c>
      <c r="Y169" s="163">
        <v>8.9999999999999998E-4</v>
      </c>
      <c r="Z169" s="164">
        <v>0.02</v>
      </c>
      <c r="AA169" s="4"/>
      <c r="AB169" s="161"/>
      <c r="AC169" s="161"/>
    </row>
    <row r="170" spans="1:29" s="59" customFormat="1">
      <c r="A170" s="161" t="s">
        <v>133</v>
      </c>
      <c r="B170" s="31" t="s">
        <v>140</v>
      </c>
      <c r="C170" s="161">
        <v>30</v>
      </c>
      <c r="D170" s="161" t="s">
        <v>202</v>
      </c>
      <c r="E170" s="161" t="s">
        <v>203</v>
      </c>
      <c r="F170" s="161" t="s">
        <v>744</v>
      </c>
      <c r="G170" s="161" t="s">
        <v>745</v>
      </c>
      <c r="H170" s="161" t="s">
        <v>746</v>
      </c>
      <c r="I170" s="161"/>
      <c r="J170" s="161"/>
      <c r="K170" s="161" t="s">
        <v>467</v>
      </c>
      <c r="L170" s="161">
        <v>48.61251</v>
      </c>
      <c r="M170" s="161">
        <v>-104.14677</v>
      </c>
      <c r="N170" s="161" t="s">
        <v>494</v>
      </c>
      <c r="O170" s="161" t="s">
        <v>495</v>
      </c>
      <c r="P170" s="161">
        <v>18</v>
      </c>
      <c r="Q170" s="161">
        <v>0.8</v>
      </c>
      <c r="R170" s="161">
        <v>72.400000000000006</v>
      </c>
      <c r="S170" s="161" t="s">
        <v>473</v>
      </c>
      <c r="T170" s="161">
        <v>849</v>
      </c>
      <c r="U170" s="161" t="s">
        <v>161</v>
      </c>
      <c r="V170" s="162">
        <v>7.3598999999999997</v>
      </c>
      <c r="W170" s="163">
        <v>0.5524</v>
      </c>
      <c r="X170" s="163">
        <v>7.3598999999999997</v>
      </c>
      <c r="Y170" s="163">
        <v>0</v>
      </c>
      <c r="Z170" s="164">
        <v>0</v>
      </c>
      <c r="AA170" s="4"/>
      <c r="AB170" s="161"/>
      <c r="AC170" s="161"/>
    </row>
    <row r="171" spans="1:29" s="59" customFormat="1">
      <c r="A171" s="161" t="s">
        <v>133</v>
      </c>
      <c r="B171" s="31" t="s">
        <v>140</v>
      </c>
      <c r="C171" s="161">
        <v>30</v>
      </c>
      <c r="D171" s="161" t="s">
        <v>202</v>
      </c>
      <c r="E171" s="161" t="s">
        <v>203</v>
      </c>
      <c r="F171" s="161" t="s">
        <v>744</v>
      </c>
      <c r="G171" s="161" t="s">
        <v>745</v>
      </c>
      <c r="H171" s="161" t="s">
        <v>747</v>
      </c>
      <c r="I171" s="161"/>
      <c r="J171" s="161"/>
      <c r="K171" s="161" t="s">
        <v>467</v>
      </c>
      <c r="L171" s="161">
        <v>48.61251</v>
      </c>
      <c r="M171" s="161">
        <v>-104.14677</v>
      </c>
      <c r="N171" s="161" t="s">
        <v>523</v>
      </c>
      <c r="O171" s="161" t="s">
        <v>524</v>
      </c>
      <c r="P171" s="161">
        <v>30</v>
      </c>
      <c r="Q171" s="161">
        <v>0.83</v>
      </c>
      <c r="R171" s="161">
        <v>0.2</v>
      </c>
      <c r="S171" s="161" t="s">
        <v>473</v>
      </c>
      <c r="T171" s="161">
        <v>31</v>
      </c>
      <c r="U171" s="161" t="s">
        <v>114</v>
      </c>
      <c r="V171" s="162">
        <v>0.106</v>
      </c>
      <c r="W171" s="163">
        <v>6.0000000000000001E-3</v>
      </c>
      <c r="X171" s="163">
        <v>8.8999999999999996E-2</v>
      </c>
      <c r="Y171" s="163">
        <v>0</v>
      </c>
      <c r="Z171" s="164">
        <v>8.0000000000000002E-3</v>
      </c>
      <c r="AA171" s="4"/>
      <c r="AB171" s="161"/>
      <c r="AC171" s="161"/>
    </row>
    <row r="172" spans="1:29" s="59" customFormat="1">
      <c r="A172" s="161" t="s">
        <v>133</v>
      </c>
      <c r="B172" s="31" t="s">
        <v>140</v>
      </c>
      <c r="C172" s="161">
        <v>30</v>
      </c>
      <c r="D172" s="161" t="s">
        <v>202</v>
      </c>
      <c r="E172" s="161" t="s">
        <v>203</v>
      </c>
      <c r="F172" s="161" t="s">
        <v>744</v>
      </c>
      <c r="G172" s="161" t="s">
        <v>745</v>
      </c>
      <c r="H172" s="161" t="s">
        <v>748</v>
      </c>
      <c r="I172" s="161"/>
      <c r="J172" s="161"/>
      <c r="K172" s="161" t="s">
        <v>467</v>
      </c>
      <c r="L172" s="161">
        <v>48.61251</v>
      </c>
      <c r="M172" s="161">
        <v>-104.14677</v>
      </c>
      <c r="N172" s="161" t="s">
        <v>74</v>
      </c>
      <c r="O172" s="161" t="s">
        <v>502</v>
      </c>
      <c r="P172" s="161">
        <v>60</v>
      </c>
      <c r="Q172" s="161">
        <v>1</v>
      </c>
      <c r="R172" s="161" t="s">
        <v>473</v>
      </c>
      <c r="S172" s="161">
        <v>25.2</v>
      </c>
      <c r="T172" s="161">
        <v>400</v>
      </c>
      <c r="U172" s="161" t="s">
        <v>357</v>
      </c>
      <c r="V172" s="162">
        <v>6.3E-3</v>
      </c>
      <c r="W172" s="163">
        <v>1.3100000000000001E-2</v>
      </c>
      <c r="X172" s="163">
        <v>3.4500000000000003E-2</v>
      </c>
      <c r="Y172" s="163">
        <v>8.8000000000000005E-3</v>
      </c>
      <c r="Z172" s="164">
        <v>2.8E-3</v>
      </c>
      <c r="AA172" s="4"/>
      <c r="AB172" s="161"/>
      <c r="AC172" s="161"/>
    </row>
    <row r="173" spans="1:29" s="59" customFormat="1">
      <c r="A173" s="161" t="s">
        <v>133</v>
      </c>
      <c r="B173" s="31" t="s">
        <v>140</v>
      </c>
      <c r="C173" s="161">
        <v>30</v>
      </c>
      <c r="D173" s="161" t="s">
        <v>202</v>
      </c>
      <c r="E173" s="161" t="s">
        <v>203</v>
      </c>
      <c r="F173" s="161" t="s">
        <v>744</v>
      </c>
      <c r="G173" s="161" t="s">
        <v>745</v>
      </c>
      <c r="H173" s="161" t="s">
        <v>749</v>
      </c>
      <c r="I173" s="161"/>
      <c r="J173" s="161"/>
      <c r="K173" s="161" t="s">
        <v>467</v>
      </c>
      <c r="L173" s="161">
        <v>48.61251</v>
      </c>
      <c r="M173" s="161">
        <v>-104.14677</v>
      </c>
      <c r="N173" s="161" t="s">
        <v>671</v>
      </c>
      <c r="O173" s="161" t="s">
        <v>672</v>
      </c>
      <c r="P173" s="161" t="s">
        <v>473</v>
      </c>
      <c r="Q173" s="161" t="s">
        <v>473</v>
      </c>
      <c r="R173" s="161" t="s">
        <v>473</v>
      </c>
      <c r="S173" s="161" t="s">
        <v>473</v>
      </c>
      <c r="T173" s="161" t="s">
        <v>473</v>
      </c>
      <c r="U173" s="161" t="s">
        <v>358</v>
      </c>
      <c r="V173" s="162">
        <v>0</v>
      </c>
      <c r="W173" s="163">
        <v>2.2938000000000001</v>
      </c>
      <c r="X173" s="163">
        <v>0</v>
      </c>
      <c r="Y173" s="163">
        <v>0</v>
      </c>
      <c r="Z173" s="164">
        <v>0</v>
      </c>
      <c r="AA173" s="4"/>
      <c r="AB173" s="161"/>
      <c r="AC173" s="161"/>
    </row>
    <row r="174" spans="1:29" s="59" customFormat="1">
      <c r="A174" s="161" t="s">
        <v>133</v>
      </c>
      <c r="B174" s="31" t="s">
        <v>140</v>
      </c>
      <c r="C174" s="161">
        <v>30</v>
      </c>
      <c r="D174" s="161" t="s">
        <v>202</v>
      </c>
      <c r="E174" s="161" t="s">
        <v>203</v>
      </c>
      <c r="F174" s="161" t="s">
        <v>744</v>
      </c>
      <c r="G174" s="161" t="s">
        <v>745</v>
      </c>
      <c r="H174" s="161" t="s">
        <v>750</v>
      </c>
      <c r="I174" s="161"/>
      <c r="J174" s="161"/>
      <c r="K174" s="161" t="s">
        <v>467</v>
      </c>
      <c r="L174" s="161">
        <v>48.61251</v>
      </c>
      <c r="M174" s="161">
        <v>-104.14677</v>
      </c>
      <c r="N174" s="161" t="s">
        <v>533</v>
      </c>
      <c r="O174" s="161" t="s">
        <v>534</v>
      </c>
      <c r="P174" s="161" t="s">
        <v>473</v>
      </c>
      <c r="Q174" s="161" t="s">
        <v>473</v>
      </c>
      <c r="R174" s="161" t="s">
        <v>473</v>
      </c>
      <c r="S174" s="161" t="s">
        <v>473</v>
      </c>
      <c r="T174" s="161" t="s">
        <v>473</v>
      </c>
      <c r="U174" s="161" t="s">
        <v>359</v>
      </c>
      <c r="V174" s="162">
        <v>0</v>
      </c>
      <c r="W174" s="163">
        <v>4.5999999999999999E-2</v>
      </c>
      <c r="X174" s="163">
        <v>0</v>
      </c>
      <c r="Y174" s="163">
        <v>0</v>
      </c>
      <c r="Z174" s="164">
        <v>0</v>
      </c>
      <c r="AA174" s="4"/>
      <c r="AB174" s="161"/>
      <c r="AC174" s="161"/>
    </row>
    <row r="175" spans="1:29" s="59" customFormat="1">
      <c r="A175" s="161" t="s">
        <v>133</v>
      </c>
      <c r="B175" s="31" t="s">
        <v>140</v>
      </c>
      <c r="C175" s="161">
        <v>30</v>
      </c>
      <c r="D175" s="161" t="s">
        <v>202</v>
      </c>
      <c r="E175" s="161" t="s">
        <v>203</v>
      </c>
      <c r="F175" s="161" t="s">
        <v>744</v>
      </c>
      <c r="G175" s="161" t="s">
        <v>745</v>
      </c>
      <c r="H175" s="161" t="s">
        <v>751</v>
      </c>
      <c r="I175" s="161"/>
      <c r="J175" s="161"/>
      <c r="K175" s="161" t="s">
        <v>467</v>
      </c>
      <c r="L175" s="161">
        <v>48.61251</v>
      </c>
      <c r="M175" s="161">
        <v>-104.14677</v>
      </c>
      <c r="N175" s="161" t="s">
        <v>515</v>
      </c>
      <c r="O175" s="161" t="s">
        <v>516</v>
      </c>
      <c r="P175" s="161" t="s">
        <v>473</v>
      </c>
      <c r="Q175" s="161" t="s">
        <v>473</v>
      </c>
      <c r="R175" s="161" t="s">
        <v>473</v>
      </c>
      <c r="S175" s="161" t="s">
        <v>473</v>
      </c>
      <c r="T175" s="161" t="s">
        <v>473</v>
      </c>
      <c r="U175" s="161" t="s">
        <v>359</v>
      </c>
      <c r="V175" s="162">
        <v>0</v>
      </c>
      <c r="W175" s="163">
        <v>0.93189999999999995</v>
      </c>
      <c r="X175" s="163">
        <v>0</v>
      </c>
      <c r="Y175" s="163">
        <v>0</v>
      </c>
      <c r="Z175" s="164">
        <v>0</v>
      </c>
      <c r="AA175" s="4"/>
      <c r="AB175" s="161"/>
      <c r="AC175" s="161"/>
    </row>
    <row r="176" spans="1:29" s="59" customFormat="1">
      <c r="A176" s="161" t="s">
        <v>133</v>
      </c>
      <c r="B176" s="31" t="s">
        <v>140</v>
      </c>
      <c r="C176" s="161">
        <v>30</v>
      </c>
      <c r="D176" s="161" t="s">
        <v>202</v>
      </c>
      <c r="E176" s="161" t="s">
        <v>203</v>
      </c>
      <c r="F176" s="161" t="s">
        <v>752</v>
      </c>
      <c r="G176" s="161" t="s">
        <v>753</v>
      </c>
      <c r="H176" s="161" t="s">
        <v>754</v>
      </c>
      <c r="I176" s="161"/>
      <c r="J176" s="161"/>
      <c r="K176" s="161" t="s">
        <v>521</v>
      </c>
      <c r="L176" s="161">
        <v>45.590910000000001</v>
      </c>
      <c r="M176" s="161">
        <v>-104.44814</v>
      </c>
      <c r="N176" s="161" t="s">
        <v>755</v>
      </c>
      <c r="O176" s="161" t="s">
        <v>756</v>
      </c>
      <c r="P176" s="161" t="s">
        <v>473</v>
      </c>
      <c r="Q176" s="161" t="s">
        <v>473</v>
      </c>
      <c r="R176" s="161" t="s">
        <v>473</v>
      </c>
      <c r="S176" s="161" t="s">
        <v>473</v>
      </c>
      <c r="T176" s="161" t="s">
        <v>473</v>
      </c>
      <c r="U176" s="161" t="s">
        <v>355</v>
      </c>
      <c r="V176" s="162">
        <v>0</v>
      </c>
      <c r="W176" s="163">
        <v>5.0098000000000003</v>
      </c>
      <c r="X176" s="163">
        <v>0</v>
      </c>
      <c r="Y176" s="163">
        <v>0</v>
      </c>
      <c r="Z176" s="164">
        <v>0</v>
      </c>
      <c r="AA176" s="4"/>
      <c r="AB176" s="161"/>
      <c r="AC176" s="161"/>
    </row>
    <row r="177" spans="1:29" s="59" customFormat="1">
      <c r="A177" s="161" t="s">
        <v>133</v>
      </c>
      <c r="B177" s="31" t="s">
        <v>140</v>
      </c>
      <c r="C177" s="161">
        <v>30</v>
      </c>
      <c r="D177" s="161" t="s">
        <v>202</v>
      </c>
      <c r="E177" s="161" t="s">
        <v>203</v>
      </c>
      <c r="F177" s="161" t="s">
        <v>752</v>
      </c>
      <c r="G177" s="161" t="s">
        <v>753</v>
      </c>
      <c r="H177" s="161" t="s">
        <v>757</v>
      </c>
      <c r="I177" s="161"/>
      <c r="J177" s="161"/>
      <c r="K177" s="161" t="s">
        <v>521</v>
      </c>
      <c r="L177" s="161">
        <v>45.590910000000001</v>
      </c>
      <c r="M177" s="161">
        <v>-104.44814</v>
      </c>
      <c r="N177" s="161" t="s">
        <v>758</v>
      </c>
      <c r="O177" s="161" t="s">
        <v>759</v>
      </c>
      <c r="P177" s="161" t="s">
        <v>473</v>
      </c>
      <c r="Q177" s="161" t="s">
        <v>473</v>
      </c>
      <c r="R177" s="161" t="s">
        <v>473</v>
      </c>
      <c r="S177" s="161" t="s">
        <v>473</v>
      </c>
      <c r="T177" s="161" t="s">
        <v>473</v>
      </c>
      <c r="U177" s="161" t="s">
        <v>359</v>
      </c>
      <c r="V177" s="162">
        <v>0</v>
      </c>
      <c r="W177" s="163">
        <v>3.9331999999999998</v>
      </c>
      <c r="X177" s="163">
        <v>0</v>
      </c>
      <c r="Y177" s="163">
        <v>0</v>
      </c>
      <c r="Z177" s="164">
        <v>0</v>
      </c>
      <c r="AA177" s="4"/>
      <c r="AB177" s="161"/>
      <c r="AC177" s="161"/>
    </row>
    <row r="178" spans="1:29" s="59" customFormat="1">
      <c r="A178" s="161" t="s">
        <v>133</v>
      </c>
      <c r="B178" s="31" t="s">
        <v>140</v>
      </c>
      <c r="C178" s="161">
        <v>30</v>
      </c>
      <c r="D178" s="161" t="s">
        <v>204</v>
      </c>
      <c r="E178" s="161" t="s">
        <v>205</v>
      </c>
      <c r="F178" s="161" t="s">
        <v>760</v>
      </c>
      <c r="G178" s="161" t="s">
        <v>761</v>
      </c>
      <c r="H178" s="161" t="s">
        <v>762</v>
      </c>
      <c r="I178" s="161"/>
      <c r="J178" s="161"/>
      <c r="K178" s="161" t="s">
        <v>565</v>
      </c>
      <c r="L178" s="161">
        <v>48.632159999999999</v>
      </c>
      <c r="M178" s="161">
        <v>-106.68344999999999</v>
      </c>
      <c r="N178" s="161" t="s">
        <v>575</v>
      </c>
      <c r="O178" s="161" t="s">
        <v>576</v>
      </c>
      <c r="P178" s="161">
        <v>55</v>
      </c>
      <c r="Q178" s="161">
        <v>11</v>
      </c>
      <c r="R178" s="161">
        <v>0.2</v>
      </c>
      <c r="S178" s="161" t="s">
        <v>473</v>
      </c>
      <c r="T178" s="161">
        <v>31</v>
      </c>
      <c r="U178" s="161" t="s">
        <v>161</v>
      </c>
      <c r="V178" s="162">
        <v>0</v>
      </c>
      <c r="W178" s="163">
        <v>0.29849999999999999</v>
      </c>
      <c r="X178" s="163">
        <v>9.8439999999999994</v>
      </c>
      <c r="Y178" s="163">
        <v>0</v>
      </c>
      <c r="Z178" s="164">
        <v>0</v>
      </c>
      <c r="AA178" s="4"/>
      <c r="AB178" s="161"/>
      <c r="AC178" s="161"/>
    </row>
    <row r="179" spans="1:29" s="59" customFormat="1">
      <c r="A179" s="161" t="s">
        <v>133</v>
      </c>
      <c r="B179" s="31" t="s">
        <v>140</v>
      </c>
      <c r="C179" s="161">
        <v>30</v>
      </c>
      <c r="D179" s="161" t="s">
        <v>204</v>
      </c>
      <c r="E179" s="161" t="s">
        <v>205</v>
      </c>
      <c r="F179" s="161" t="s">
        <v>760</v>
      </c>
      <c r="G179" s="161" t="s">
        <v>761</v>
      </c>
      <c r="H179" s="161" t="s">
        <v>763</v>
      </c>
      <c r="I179" s="161"/>
      <c r="J179" s="161"/>
      <c r="K179" s="161" t="s">
        <v>565</v>
      </c>
      <c r="L179" s="161">
        <v>48.632159999999999</v>
      </c>
      <c r="M179" s="161">
        <v>-106.68344999999999</v>
      </c>
      <c r="N179" s="161" t="s">
        <v>604</v>
      </c>
      <c r="O179" s="161" t="s">
        <v>605</v>
      </c>
      <c r="P179" s="161">
        <v>1</v>
      </c>
      <c r="Q179" s="161">
        <v>0.1</v>
      </c>
      <c r="R179" s="161">
        <v>0.2</v>
      </c>
      <c r="S179" s="161" t="s">
        <v>473</v>
      </c>
      <c r="T179" s="161">
        <v>31</v>
      </c>
      <c r="U179" s="161" t="s">
        <v>161</v>
      </c>
      <c r="V179" s="162">
        <v>0.14080000000000001</v>
      </c>
      <c r="W179" s="163">
        <v>4.1000000000000003E-3</v>
      </c>
      <c r="X179" s="163">
        <v>1.09E-2</v>
      </c>
      <c r="Y179" s="163">
        <v>0</v>
      </c>
      <c r="Z179" s="164">
        <v>2.9999999999999997E-4</v>
      </c>
      <c r="AA179" s="4"/>
      <c r="AB179" s="161"/>
      <c r="AC179" s="161"/>
    </row>
    <row r="180" spans="1:29" s="59" customFormat="1">
      <c r="A180" s="161" t="s">
        <v>133</v>
      </c>
      <c r="B180" s="31" t="s">
        <v>140</v>
      </c>
      <c r="C180" s="161">
        <v>30</v>
      </c>
      <c r="D180" s="161" t="s">
        <v>204</v>
      </c>
      <c r="E180" s="161" t="s">
        <v>205</v>
      </c>
      <c r="F180" s="161" t="s">
        <v>760</v>
      </c>
      <c r="G180" s="161" t="s">
        <v>761</v>
      </c>
      <c r="H180" s="161" t="s">
        <v>764</v>
      </c>
      <c r="I180" s="161"/>
      <c r="J180" s="161"/>
      <c r="K180" s="161" t="s">
        <v>565</v>
      </c>
      <c r="L180" s="161">
        <v>48.632159999999999</v>
      </c>
      <c r="M180" s="161">
        <v>-106.68344999999999</v>
      </c>
      <c r="N180" s="161" t="s">
        <v>471</v>
      </c>
      <c r="O180" s="161" t="s">
        <v>472</v>
      </c>
      <c r="P180" s="161">
        <v>1</v>
      </c>
      <c r="Q180" s="161">
        <v>0.1</v>
      </c>
      <c r="R180" s="161">
        <v>0.2</v>
      </c>
      <c r="S180" s="161" t="s">
        <v>473</v>
      </c>
      <c r="T180" s="161">
        <v>31</v>
      </c>
      <c r="U180" s="161" t="s">
        <v>356</v>
      </c>
      <c r="V180" s="162">
        <v>0.1</v>
      </c>
      <c r="W180" s="163">
        <v>5.4999999999999997E-3</v>
      </c>
      <c r="X180" s="163">
        <v>8.4000000000000005E-2</v>
      </c>
      <c r="Y180" s="163">
        <v>5.9999999999999995E-4</v>
      </c>
      <c r="Z180" s="164">
        <v>7.6E-3</v>
      </c>
      <c r="AA180" s="4"/>
      <c r="AB180" s="161"/>
      <c r="AC180" s="161"/>
    </row>
    <row r="181" spans="1:29" s="59" customFormat="1">
      <c r="A181" s="161" t="s">
        <v>133</v>
      </c>
      <c r="B181" s="31" t="s">
        <v>140</v>
      </c>
      <c r="C181" s="161">
        <v>30</v>
      </c>
      <c r="D181" s="161" t="s">
        <v>204</v>
      </c>
      <c r="E181" s="161" t="s">
        <v>205</v>
      </c>
      <c r="F181" s="161" t="s">
        <v>765</v>
      </c>
      <c r="G181" s="161" t="s">
        <v>766</v>
      </c>
      <c r="H181" s="161" t="s">
        <v>767</v>
      </c>
      <c r="I181" s="161"/>
      <c r="J181" s="161"/>
      <c r="K181" s="161" t="s">
        <v>467</v>
      </c>
      <c r="L181" s="161">
        <v>48.06279</v>
      </c>
      <c r="M181" s="161">
        <v>-106.43158</v>
      </c>
      <c r="N181" s="161" t="s">
        <v>85</v>
      </c>
      <c r="O181" s="161" t="s">
        <v>468</v>
      </c>
      <c r="P181" s="161">
        <v>28</v>
      </c>
      <c r="Q181" s="161">
        <v>0.83</v>
      </c>
      <c r="R181" s="161" t="s">
        <v>473</v>
      </c>
      <c r="S181" s="161">
        <v>96.666600000000003</v>
      </c>
      <c r="T181" s="161">
        <v>870</v>
      </c>
      <c r="U181" s="161" t="s">
        <v>161</v>
      </c>
      <c r="V181" s="162">
        <v>10.2662</v>
      </c>
      <c r="W181" s="163">
        <v>7.2789999999999999</v>
      </c>
      <c r="X181" s="163">
        <v>8.4464000000000006</v>
      </c>
      <c r="Y181" s="163">
        <v>1.17E-2</v>
      </c>
      <c r="Z181" s="164">
        <v>0.3866</v>
      </c>
      <c r="AA181" s="4"/>
      <c r="AB181" s="161"/>
      <c r="AC181" s="161"/>
    </row>
    <row r="182" spans="1:29" s="59" customFormat="1">
      <c r="A182" s="161" t="s">
        <v>133</v>
      </c>
      <c r="B182" s="31" t="s">
        <v>140</v>
      </c>
      <c r="C182" s="161">
        <v>30</v>
      </c>
      <c r="D182" s="161" t="s">
        <v>204</v>
      </c>
      <c r="E182" s="161" t="s">
        <v>205</v>
      </c>
      <c r="F182" s="161" t="s">
        <v>765</v>
      </c>
      <c r="G182" s="161" t="s">
        <v>766</v>
      </c>
      <c r="H182" s="161" t="s">
        <v>768</v>
      </c>
      <c r="I182" s="161"/>
      <c r="J182" s="161"/>
      <c r="K182" s="161" t="s">
        <v>467</v>
      </c>
      <c r="L182" s="161">
        <v>48.06279</v>
      </c>
      <c r="M182" s="161">
        <v>-106.43158</v>
      </c>
      <c r="N182" s="161" t="s">
        <v>85</v>
      </c>
      <c r="O182" s="161" t="s">
        <v>468</v>
      </c>
      <c r="P182" s="161">
        <v>28</v>
      </c>
      <c r="Q182" s="161">
        <v>0.83</v>
      </c>
      <c r="R182" s="161" t="s">
        <v>473</v>
      </c>
      <c r="S182" s="161">
        <v>96.666600000000003</v>
      </c>
      <c r="T182" s="161">
        <v>870</v>
      </c>
      <c r="U182" s="161" t="s">
        <v>161</v>
      </c>
      <c r="V182" s="162">
        <v>2.7418</v>
      </c>
      <c r="W182" s="163">
        <v>6.0547000000000004</v>
      </c>
      <c r="X182" s="163">
        <v>6.7972999999999999</v>
      </c>
      <c r="Y182" s="163">
        <v>9.7000000000000003E-3</v>
      </c>
      <c r="Z182" s="164">
        <v>0.3216</v>
      </c>
      <c r="AA182" s="4"/>
      <c r="AB182" s="161"/>
      <c r="AC182" s="161"/>
    </row>
    <row r="183" spans="1:29" s="59" customFormat="1">
      <c r="A183" s="161" t="s">
        <v>133</v>
      </c>
      <c r="B183" s="31" t="s">
        <v>140</v>
      </c>
      <c r="C183" s="161">
        <v>30</v>
      </c>
      <c r="D183" s="161" t="s">
        <v>204</v>
      </c>
      <c r="E183" s="161" t="s">
        <v>205</v>
      </c>
      <c r="F183" s="161" t="s">
        <v>765</v>
      </c>
      <c r="G183" s="161" t="s">
        <v>766</v>
      </c>
      <c r="H183" s="161" t="s">
        <v>769</v>
      </c>
      <c r="I183" s="161"/>
      <c r="J183" s="161"/>
      <c r="K183" s="161" t="s">
        <v>467</v>
      </c>
      <c r="L183" s="161">
        <v>48.06279</v>
      </c>
      <c r="M183" s="161">
        <v>-106.43158</v>
      </c>
      <c r="N183" s="161" t="s">
        <v>85</v>
      </c>
      <c r="O183" s="161" t="s">
        <v>468</v>
      </c>
      <c r="P183" s="161">
        <v>28</v>
      </c>
      <c r="Q183" s="161">
        <v>0.83</v>
      </c>
      <c r="R183" s="161" t="s">
        <v>473</v>
      </c>
      <c r="S183" s="161">
        <v>96.666600000000003</v>
      </c>
      <c r="T183" s="161">
        <v>870</v>
      </c>
      <c r="U183" s="161" t="s">
        <v>161</v>
      </c>
      <c r="V183" s="162">
        <v>3.1455000000000002</v>
      </c>
      <c r="W183" s="163">
        <v>4.9396000000000004</v>
      </c>
      <c r="X183" s="163">
        <v>6.4774000000000003</v>
      </c>
      <c r="Y183" s="163">
        <v>7.9000000000000008E-3</v>
      </c>
      <c r="Z183" s="164">
        <v>0.26240000000000002</v>
      </c>
      <c r="AA183" s="4"/>
      <c r="AB183" s="161"/>
      <c r="AC183" s="161"/>
    </row>
    <row r="184" spans="1:29" s="59" customFormat="1">
      <c r="A184" s="161" t="s">
        <v>133</v>
      </c>
      <c r="B184" s="31" t="s">
        <v>140</v>
      </c>
      <c r="C184" s="161">
        <v>30</v>
      </c>
      <c r="D184" s="161" t="s">
        <v>204</v>
      </c>
      <c r="E184" s="161" t="s">
        <v>205</v>
      </c>
      <c r="F184" s="161" t="s">
        <v>765</v>
      </c>
      <c r="G184" s="161" t="s">
        <v>766</v>
      </c>
      <c r="H184" s="161" t="s">
        <v>770</v>
      </c>
      <c r="I184" s="161"/>
      <c r="J184" s="161"/>
      <c r="K184" s="161" t="s">
        <v>467</v>
      </c>
      <c r="L184" s="161">
        <v>48.06279</v>
      </c>
      <c r="M184" s="161">
        <v>-106.43158</v>
      </c>
      <c r="N184" s="161" t="s">
        <v>476</v>
      </c>
      <c r="O184" s="161" t="s">
        <v>477</v>
      </c>
      <c r="P184" s="161">
        <v>20</v>
      </c>
      <c r="Q184" s="161">
        <v>0.5</v>
      </c>
      <c r="R184" s="161" t="s">
        <v>473</v>
      </c>
      <c r="S184" s="161">
        <v>50</v>
      </c>
      <c r="T184" s="161">
        <v>850</v>
      </c>
      <c r="U184" s="161" t="s">
        <v>161</v>
      </c>
      <c r="V184" s="162">
        <v>0.18770000000000001</v>
      </c>
      <c r="W184" s="163">
        <v>8.5400000000000004E-2</v>
      </c>
      <c r="X184" s="163">
        <v>0.18770000000000001</v>
      </c>
      <c r="Y184" s="163">
        <v>0</v>
      </c>
      <c r="Z184" s="164">
        <v>1.1999999999999999E-3</v>
      </c>
      <c r="AA184" s="4"/>
      <c r="AB184" s="161"/>
      <c r="AC184" s="161"/>
    </row>
    <row r="185" spans="1:29" s="59" customFormat="1">
      <c r="A185" s="161" t="s">
        <v>133</v>
      </c>
      <c r="B185" s="31" t="s">
        <v>140</v>
      </c>
      <c r="C185" s="161">
        <v>30</v>
      </c>
      <c r="D185" s="161" t="s">
        <v>204</v>
      </c>
      <c r="E185" s="161" t="s">
        <v>205</v>
      </c>
      <c r="F185" s="161" t="s">
        <v>765</v>
      </c>
      <c r="G185" s="161" t="s">
        <v>766</v>
      </c>
      <c r="H185" s="161" t="s">
        <v>771</v>
      </c>
      <c r="I185" s="161"/>
      <c r="J185" s="161"/>
      <c r="K185" s="161" t="s">
        <v>467</v>
      </c>
      <c r="L185" s="161">
        <v>48.06279</v>
      </c>
      <c r="M185" s="161">
        <v>-106.43158</v>
      </c>
      <c r="N185" s="161" t="s">
        <v>523</v>
      </c>
      <c r="O185" s="161" t="s">
        <v>524</v>
      </c>
      <c r="P185" s="161">
        <v>18</v>
      </c>
      <c r="Q185" s="161">
        <v>1</v>
      </c>
      <c r="R185" s="161" t="s">
        <v>473</v>
      </c>
      <c r="S185" s="161">
        <v>3.75</v>
      </c>
      <c r="T185" s="161">
        <v>450</v>
      </c>
      <c r="U185" s="161" t="s">
        <v>114</v>
      </c>
      <c r="V185" s="162">
        <v>0.1</v>
      </c>
      <c r="W185" s="163">
        <v>5.4999999999999997E-3</v>
      </c>
      <c r="X185" s="163">
        <v>8.4000000000000005E-2</v>
      </c>
      <c r="Y185" s="163">
        <v>5.9999999999999995E-4</v>
      </c>
      <c r="Z185" s="164">
        <v>7.6E-3</v>
      </c>
      <c r="AA185" s="4"/>
      <c r="AB185" s="161"/>
      <c r="AC185" s="161"/>
    </row>
    <row r="186" spans="1:29" s="59" customFormat="1">
      <c r="A186" s="161" t="s">
        <v>133</v>
      </c>
      <c r="B186" s="31" t="s">
        <v>140</v>
      </c>
      <c r="C186" s="161">
        <v>30</v>
      </c>
      <c r="D186" s="161" t="s">
        <v>204</v>
      </c>
      <c r="E186" s="161" t="s">
        <v>205</v>
      </c>
      <c r="F186" s="161" t="s">
        <v>772</v>
      </c>
      <c r="G186" s="161" t="s">
        <v>773</v>
      </c>
      <c r="H186" s="161" t="s">
        <v>774</v>
      </c>
      <c r="I186" s="161"/>
      <c r="J186" s="161"/>
      <c r="K186" s="161" t="s">
        <v>467</v>
      </c>
      <c r="L186" s="161">
        <v>48.443399999999997</v>
      </c>
      <c r="M186" s="161">
        <v>-107.24791</v>
      </c>
      <c r="N186" s="161" t="s">
        <v>471</v>
      </c>
      <c r="O186" s="161" t="s">
        <v>472</v>
      </c>
      <c r="P186" s="161">
        <v>16</v>
      </c>
      <c r="Q186" s="161">
        <v>0.67</v>
      </c>
      <c r="R186" s="161">
        <v>0.2</v>
      </c>
      <c r="S186" s="161" t="s">
        <v>473</v>
      </c>
      <c r="T186" s="161">
        <v>31</v>
      </c>
      <c r="U186" s="161" t="s">
        <v>356</v>
      </c>
      <c r="V186" s="162">
        <v>0.1</v>
      </c>
      <c r="W186" s="163">
        <v>5.4999999999999997E-3</v>
      </c>
      <c r="X186" s="163">
        <v>8.5000000000000006E-2</v>
      </c>
      <c r="Y186" s="163">
        <v>5.9999999999999995E-4</v>
      </c>
      <c r="Z186" s="164">
        <v>7.6E-3</v>
      </c>
      <c r="AA186" s="4"/>
      <c r="AB186" s="161"/>
      <c r="AC186" s="161"/>
    </row>
    <row r="187" spans="1:29" s="59" customFormat="1">
      <c r="A187" s="161" t="s">
        <v>133</v>
      </c>
      <c r="B187" s="31" t="s">
        <v>140</v>
      </c>
      <c r="C187" s="161">
        <v>30</v>
      </c>
      <c r="D187" s="161" t="s">
        <v>204</v>
      </c>
      <c r="E187" s="161" t="s">
        <v>205</v>
      </c>
      <c r="F187" s="161" t="s">
        <v>772</v>
      </c>
      <c r="G187" s="161" t="s">
        <v>773</v>
      </c>
      <c r="H187" s="161" t="s">
        <v>775</v>
      </c>
      <c r="I187" s="161"/>
      <c r="J187" s="161"/>
      <c r="K187" s="161" t="s">
        <v>467</v>
      </c>
      <c r="L187" s="161">
        <v>48.443399999999997</v>
      </c>
      <c r="M187" s="161">
        <v>-107.24791</v>
      </c>
      <c r="N187" s="161" t="s">
        <v>85</v>
      </c>
      <c r="O187" s="161" t="s">
        <v>468</v>
      </c>
      <c r="P187" s="161">
        <v>48</v>
      </c>
      <c r="Q187" s="161">
        <v>0.83</v>
      </c>
      <c r="R187" s="161">
        <v>0.2</v>
      </c>
      <c r="S187" s="161" t="s">
        <v>473</v>
      </c>
      <c r="T187" s="161">
        <v>31</v>
      </c>
      <c r="U187" s="161" t="s">
        <v>161</v>
      </c>
      <c r="V187" s="162">
        <v>2.9001000000000001</v>
      </c>
      <c r="W187" s="163">
        <v>0.8034</v>
      </c>
      <c r="X187" s="163">
        <v>9.3063000000000002</v>
      </c>
      <c r="Y187" s="163">
        <v>1.6E-2</v>
      </c>
      <c r="Z187" s="164">
        <v>0.52680000000000005</v>
      </c>
      <c r="AA187" s="4"/>
      <c r="AB187" s="161"/>
      <c r="AC187" s="161"/>
    </row>
    <row r="188" spans="1:29" s="59" customFormat="1">
      <c r="A188" s="161" t="s">
        <v>133</v>
      </c>
      <c r="B188" s="31" t="s">
        <v>140</v>
      </c>
      <c r="C188" s="161">
        <v>30</v>
      </c>
      <c r="D188" s="161" t="s">
        <v>204</v>
      </c>
      <c r="E188" s="161" t="s">
        <v>205</v>
      </c>
      <c r="F188" s="161" t="s">
        <v>772</v>
      </c>
      <c r="G188" s="161" t="s">
        <v>773</v>
      </c>
      <c r="H188" s="161" t="s">
        <v>776</v>
      </c>
      <c r="I188" s="161"/>
      <c r="J188" s="161"/>
      <c r="K188" s="161" t="s">
        <v>467</v>
      </c>
      <c r="L188" s="161">
        <v>48.443399999999997</v>
      </c>
      <c r="M188" s="161">
        <v>-107.24791</v>
      </c>
      <c r="N188" s="161" t="s">
        <v>85</v>
      </c>
      <c r="O188" s="161" t="s">
        <v>468</v>
      </c>
      <c r="P188" s="161">
        <v>36</v>
      </c>
      <c r="Q188" s="161">
        <v>1.1499999999999999</v>
      </c>
      <c r="R188" s="161">
        <v>0.2</v>
      </c>
      <c r="S188" s="161" t="s">
        <v>473</v>
      </c>
      <c r="T188" s="161">
        <v>31</v>
      </c>
      <c r="U188" s="161" t="s">
        <v>161</v>
      </c>
      <c r="V188" s="162">
        <v>0.36009999999999998</v>
      </c>
      <c r="W188" s="163">
        <v>10.8369</v>
      </c>
      <c r="X188" s="163">
        <v>1.1623000000000001</v>
      </c>
      <c r="Y188" s="163">
        <v>4.7000000000000002E-3</v>
      </c>
      <c r="Z188" s="164">
        <v>0.38440000000000002</v>
      </c>
      <c r="AA188" s="4"/>
      <c r="AB188" s="161"/>
      <c r="AC188" s="161"/>
    </row>
    <row r="189" spans="1:29" s="59" customFormat="1">
      <c r="A189" s="161" t="s">
        <v>133</v>
      </c>
      <c r="B189" s="31" t="s">
        <v>140</v>
      </c>
      <c r="C189" s="161">
        <v>30</v>
      </c>
      <c r="D189" s="161" t="s">
        <v>204</v>
      </c>
      <c r="E189" s="161" t="s">
        <v>205</v>
      </c>
      <c r="F189" s="161" t="s">
        <v>772</v>
      </c>
      <c r="G189" s="161" t="s">
        <v>773</v>
      </c>
      <c r="H189" s="161" t="s">
        <v>777</v>
      </c>
      <c r="I189" s="161"/>
      <c r="J189" s="161"/>
      <c r="K189" s="161" t="s">
        <v>467</v>
      </c>
      <c r="L189" s="161">
        <v>48.443399999999997</v>
      </c>
      <c r="M189" s="161">
        <v>-107.24791</v>
      </c>
      <c r="N189" s="161" t="s">
        <v>85</v>
      </c>
      <c r="O189" s="161" t="s">
        <v>468</v>
      </c>
      <c r="P189" s="161">
        <v>36</v>
      </c>
      <c r="Q189" s="161">
        <v>1.1499999999999999</v>
      </c>
      <c r="R189" s="161">
        <v>0.2</v>
      </c>
      <c r="S189" s="161" t="s">
        <v>473</v>
      </c>
      <c r="T189" s="161">
        <v>31</v>
      </c>
      <c r="U189" s="161" t="s">
        <v>161</v>
      </c>
      <c r="V189" s="162">
        <v>0.37</v>
      </c>
      <c r="W189" s="163">
        <v>11.1348</v>
      </c>
      <c r="X189" s="163">
        <v>2.0015999999999998</v>
      </c>
      <c r="Y189" s="163">
        <v>4.8999999999999998E-3</v>
      </c>
      <c r="Z189" s="164">
        <v>0.39500000000000002</v>
      </c>
      <c r="AA189" s="4"/>
      <c r="AB189" s="161"/>
      <c r="AC189" s="161"/>
    </row>
    <row r="190" spans="1:29" s="59" customFormat="1">
      <c r="A190" s="161" t="s">
        <v>133</v>
      </c>
      <c r="B190" s="31" t="s">
        <v>140</v>
      </c>
      <c r="C190" s="161">
        <v>30</v>
      </c>
      <c r="D190" s="161" t="s">
        <v>204</v>
      </c>
      <c r="E190" s="161" t="s">
        <v>205</v>
      </c>
      <c r="F190" s="161" t="s">
        <v>772</v>
      </c>
      <c r="G190" s="161" t="s">
        <v>773</v>
      </c>
      <c r="H190" s="161" t="s">
        <v>778</v>
      </c>
      <c r="I190" s="161"/>
      <c r="J190" s="161"/>
      <c r="K190" s="161" t="s">
        <v>467</v>
      </c>
      <c r="L190" s="161">
        <v>48.443399999999997</v>
      </c>
      <c r="M190" s="161">
        <v>-107.24791</v>
      </c>
      <c r="N190" s="161" t="s">
        <v>85</v>
      </c>
      <c r="O190" s="161" t="s">
        <v>468</v>
      </c>
      <c r="P190" s="161">
        <v>36</v>
      </c>
      <c r="Q190" s="161">
        <v>1.1499999999999999</v>
      </c>
      <c r="R190" s="161">
        <v>0.2</v>
      </c>
      <c r="S190" s="161" t="s">
        <v>473</v>
      </c>
      <c r="T190" s="161">
        <v>31</v>
      </c>
      <c r="U190" s="161" t="s">
        <v>161</v>
      </c>
      <c r="V190" s="162">
        <v>0.88819999999999999</v>
      </c>
      <c r="W190" s="163">
        <v>23.520900000000001</v>
      </c>
      <c r="X190" s="163">
        <v>3.5884999999999998</v>
      </c>
      <c r="Y190" s="163">
        <v>1.03E-2</v>
      </c>
      <c r="Z190" s="164">
        <v>0.83430000000000004</v>
      </c>
      <c r="AA190" s="4"/>
      <c r="AB190" s="161"/>
      <c r="AC190" s="161"/>
    </row>
    <row r="191" spans="1:29" s="59" customFormat="1">
      <c r="A191" s="161" t="s">
        <v>133</v>
      </c>
      <c r="B191" s="31" t="s">
        <v>140</v>
      </c>
      <c r="C191" s="161">
        <v>30</v>
      </c>
      <c r="D191" s="161" t="s">
        <v>204</v>
      </c>
      <c r="E191" s="161" t="s">
        <v>205</v>
      </c>
      <c r="F191" s="161" t="s">
        <v>772</v>
      </c>
      <c r="G191" s="161" t="s">
        <v>773</v>
      </c>
      <c r="H191" s="161" t="s">
        <v>779</v>
      </c>
      <c r="I191" s="161"/>
      <c r="J191" s="161"/>
      <c r="K191" s="161" t="s">
        <v>467</v>
      </c>
      <c r="L191" s="161">
        <v>48.443399999999997</v>
      </c>
      <c r="M191" s="161">
        <v>-107.24791</v>
      </c>
      <c r="N191" s="161" t="s">
        <v>476</v>
      </c>
      <c r="O191" s="161" t="s">
        <v>477</v>
      </c>
      <c r="P191" s="161">
        <v>21</v>
      </c>
      <c r="Q191" s="161">
        <v>0.5</v>
      </c>
      <c r="R191" s="161">
        <v>0.2</v>
      </c>
      <c r="S191" s="161" t="s">
        <v>473</v>
      </c>
      <c r="T191" s="161">
        <v>31</v>
      </c>
      <c r="U191" s="161" t="s">
        <v>161</v>
      </c>
      <c r="V191" s="162">
        <v>1.46E-2</v>
      </c>
      <c r="W191" s="163">
        <v>7.1999999999999998E-3</v>
      </c>
      <c r="X191" s="163">
        <v>1.0800000000000001E-2</v>
      </c>
      <c r="Y191" s="163">
        <v>0</v>
      </c>
      <c r="Z191" s="164">
        <v>1.1999999999999999E-3</v>
      </c>
      <c r="AA191" s="4"/>
      <c r="AB191" s="161"/>
      <c r="AC191" s="161"/>
    </row>
    <row r="192" spans="1:29" s="59" customFormat="1">
      <c r="A192" s="161" t="s">
        <v>133</v>
      </c>
      <c r="B192" s="31" t="s">
        <v>140</v>
      </c>
      <c r="C192" s="161">
        <v>30</v>
      </c>
      <c r="D192" s="161" t="s">
        <v>204</v>
      </c>
      <c r="E192" s="161" t="s">
        <v>205</v>
      </c>
      <c r="F192" s="161" t="s">
        <v>772</v>
      </c>
      <c r="G192" s="161" t="s">
        <v>773</v>
      </c>
      <c r="H192" s="161" t="s">
        <v>780</v>
      </c>
      <c r="I192" s="161"/>
      <c r="J192" s="161"/>
      <c r="K192" s="161" t="s">
        <v>467</v>
      </c>
      <c r="L192" s="161">
        <v>48.443399999999997</v>
      </c>
      <c r="M192" s="161">
        <v>-107.24791</v>
      </c>
      <c r="N192" s="161" t="s">
        <v>529</v>
      </c>
      <c r="O192" s="161" t="s">
        <v>530</v>
      </c>
      <c r="P192" s="161">
        <v>28</v>
      </c>
      <c r="Q192" s="161">
        <v>0.28999999999999998</v>
      </c>
      <c r="R192" s="161" t="s">
        <v>473</v>
      </c>
      <c r="S192" s="161">
        <v>3.3332999999999999</v>
      </c>
      <c r="T192" s="161">
        <v>30</v>
      </c>
      <c r="U192" s="161" t="s">
        <v>114</v>
      </c>
      <c r="V192" s="162">
        <v>0</v>
      </c>
      <c r="W192" s="163">
        <v>7.2270000000000003</v>
      </c>
      <c r="X192" s="163">
        <v>0</v>
      </c>
      <c r="Y192" s="163">
        <v>0</v>
      </c>
      <c r="Z192" s="164">
        <v>0</v>
      </c>
      <c r="AA192" s="4"/>
      <c r="AB192" s="161"/>
      <c r="AC192" s="161"/>
    </row>
    <row r="193" spans="1:29" s="59" customFormat="1">
      <c r="A193" s="161" t="s">
        <v>133</v>
      </c>
      <c r="B193" s="31" t="s">
        <v>140</v>
      </c>
      <c r="C193" s="161">
        <v>30</v>
      </c>
      <c r="D193" s="161" t="s">
        <v>206</v>
      </c>
      <c r="E193" s="161" t="s">
        <v>207</v>
      </c>
      <c r="F193" s="161" t="s">
        <v>781</v>
      </c>
      <c r="G193" s="161" t="s">
        <v>782</v>
      </c>
      <c r="H193" s="161" t="s">
        <v>783</v>
      </c>
      <c r="I193" s="161"/>
      <c r="J193" s="161"/>
      <c r="K193" s="161" t="s">
        <v>521</v>
      </c>
      <c r="L193" s="161">
        <v>46.69267</v>
      </c>
      <c r="M193" s="161">
        <v>-104.52198</v>
      </c>
      <c r="N193" s="161" t="s">
        <v>85</v>
      </c>
      <c r="O193" s="161" t="s">
        <v>468</v>
      </c>
      <c r="P193" s="161" t="s">
        <v>473</v>
      </c>
      <c r="Q193" s="161" t="s">
        <v>473</v>
      </c>
      <c r="R193" s="161" t="s">
        <v>473</v>
      </c>
      <c r="S193" s="161" t="s">
        <v>473</v>
      </c>
      <c r="T193" s="161" t="s">
        <v>473</v>
      </c>
      <c r="U193" s="161" t="s">
        <v>161</v>
      </c>
      <c r="V193" s="162">
        <v>13.581899999999999</v>
      </c>
      <c r="W193" s="163">
        <v>0</v>
      </c>
      <c r="X193" s="163">
        <v>16.4514</v>
      </c>
      <c r="Y193" s="163">
        <v>0</v>
      </c>
      <c r="Z193" s="164">
        <v>0</v>
      </c>
      <c r="AA193" s="4"/>
      <c r="AB193" s="161"/>
      <c r="AC193" s="161"/>
    </row>
    <row r="194" spans="1:29" s="59" customFormat="1">
      <c r="A194" s="161" t="s">
        <v>133</v>
      </c>
      <c r="B194" s="31" t="s">
        <v>140</v>
      </c>
      <c r="C194" s="161">
        <v>30</v>
      </c>
      <c r="D194" s="161" t="s">
        <v>206</v>
      </c>
      <c r="E194" s="161" t="s">
        <v>207</v>
      </c>
      <c r="F194" s="161" t="s">
        <v>781</v>
      </c>
      <c r="G194" s="161" t="s">
        <v>782</v>
      </c>
      <c r="H194" s="161" t="s">
        <v>784</v>
      </c>
      <c r="I194" s="161"/>
      <c r="J194" s="161"/>
      <c r="K194" s="161" t="s">
        <v>521</v>
      </c>
      <c r="L194" s="161">
        <v>46.69267</v>
      </c>
      <c r="M194" s="161">
        <v>-104.52198</v>
      </c>
      <c r="N194" s="161" t="s">
        <v>556</v>
      </c>
      <c r="O194" s="161" t="s">
        <v>557</v>
      </c>
      <c r="P194" s="161" t="s">
        <v>473</v>
      </c>
      <c r="Q194" s="161" t="s">
        <v>473</v>
      </c>
      <c r="R194" s="161" t="s">
        <v>473</v>
      </c>
      <c r="S194" s="161" t="s">
        <v>473</v>
      </c>
      <c r="T194" s="161" t="s">
        <v>473</v>
      </c>
      <c r="U194" s="161" t="s">
        <v>356</v>
      </c>
      <c r="V194" s="162">
        <v>0.09</v>
      </c>
      <c r="W194" s="163">
        <v>4.7999999999999996E-3</v>
      </c>
      <c r="X194" s="163">
        <v>1.7999999999999999E-2</v>
      </c>
      <c r="Y194" s="163">
        <v>5.0000000000000001E-4</v>
      </c>
      <c r="Z194" s="164">
        <v>6.7999999999999996E-3</v>
      </c>
      <c r="AA194" s="4"/>
      <c r="AB194" s="161"/>
      <c r="AC194" s="161"/>
    </row>
    <row r="195" spans="1:29" s="59" customFormat="1">
      <c r="A195" s="161" t="s">
        <v>133</v>
      </c>
      <c r="B195" s="31" t="s">
        <v>140</v>
      </c>
      <c r="C195" s="161">
        <v>30</v>
      </c>
      <c r="D195" s="161" t="s">
        <v>206</v>
      </c>
      <c r="E195" s="161" t="s">
        <v>207</v>
      </c>
      <c r="F195" s="161" t="s">
        <v>785</v>
      </c>
      <c r="G195" s="161" t="s">
        <v>786</v>
      </c>
      <c r="H195" s="161" t="s">
        <v>787</v>
      </c>
      <c r="I195" s="161"/>
      <c r="J195" s="161"/>
      <c r="K195" s="161" t="s">
        <v>565</v>
      </c>
      <c r="L195" s="161">
        <v>46.72336</v>
      </c>
      <c r="M195" s="161">
        <v>-104.54559999999999</v>
      </c>
      <c r="N195" s="161" t="s">
        <v>85</v>
      </c>
      <c r="O195" s="161" t="s">
        <v>468</v>
      </c>
      <c r="P195" s="161">
        <v>18</v>
      </c>
      <c r="Q195" s="161">
        <v>1.2</v>
      </c>
      <c r="R195" s="161">
        <v>0.2</v>
      </c>
      <c r="S195" s="161" t="s">
        <v>473</v>
      </c>
      <c r="T195" s="161">
        <v>31</v>
      </c>
      <c r="U195" s="161" t="s">
        <v>161</v>
      </c>
      <c r="V195" s="162">
        <v>10.4808</v>
      </c>
      <c r="W195" s="163">
        <v>7.0724</v>
      </c>
      <c r="X195" s="163">
        <v>11.7164</v>
      </c>
      <c r="Y195" s="163">
        <v>1.5800000000000002E-2</v>
      </c>
      <c r="Z195" s="164">
        <v>0.49630000000000002</v>
      </c>
      <c r="AA195" s="4"/>
      <c r="AB195" s="161"/>
      <c r="AC195" s="161"/>
    </row>
    <row r="196" spans="1:29" s="59" customFormat="1">
      <c r="A196" s="161" t="s">
        <v>133</v>
      </c>
      <c r="B196" s="31" t="s">
        <v>140</v>
      </c>
      <c r="C196" s="161">
        <v>30</v>
      </c>
      <c r="D196" s="161" t="s">
        <v>206</v>
      </c>
      <c r="E196" s="161" t="s">
        <v>207</v>
      </c>
      <c r="F196" s="161" t="s">
        <v>785</v>
      </c>
      <c r="G196" s="161" t="s">
        <v>786</v>
      </c>
      <c r="H196" s="161" t="s">
        <v>788</v>
      </c>
      <c r="I196" s="161"/>
      <c r="J196" s="161"/>
      <c r="K196" s="161" t="s">
        <v>565</v>
      </c>
      <c r="L196" s="161">
        <v>46.72336</v>
      </c>
      <c r="M196" s="161">
        <v>-104.54559999999999</v>
      </c>
      <c r="N196" s="161" t="s">
        <v>523</v>
      </c>
      <c r="O196" s="161" t="s">
        <v>524</v>
      </c>
      <c r="P196" s="161">
        <v>18</v>
      </c>
      <c r="Q196" s="161">
        <v>1.2</v>
      </c>
      <c r="R196" s="161">
        <v>0.2</v>
      </c>
      <c r="S196" s="161" t="s">
        <v>473</v>
      </c>
      <c r="T196" s="161">
        <v>31</v>
      </c>
      <c r="U196" s="161" t="s">
        <v>114</v>
      </c>
      <c r="V196" s="162">
        <v>0.1</v>
      </c>
      <c r="W196" s="163">
        <v>5.4999999999999997E-3</v>
      </c>
      <c r="X196" s="163">
        <v>0.02</v>
      </c>
      <c r="Y196" s="163">
        <v>5.9999999999999995E-4</v>
      </c>
      <c r="Z196" s="164">
        <v>7.6E-3</v>
      </c>
      <c r="AA196" s="4"/>
      <c r="AB196" s="161"/>
      <c r="AC196" s="161"/>
    </row>
    <row r="197" spans="1:29" s="59" customFormat="1">
      <c r="A197" s="161" t="s">
        <v>133</v>
      </c>
      <c r="B197" s="31" t="s">
        <v>140</v>
      </c>
      <c r="C197" s="161">
        <v>38</v>
      </c>
      <c r="D197" s="161" t="s">
        <v>211</v>
      </c>
      <c r="E197" s="161" t="s">
        <v>212</v>
      </c>
      <c r="F197" s="161" t="s">
        <v>789</v>
      </c>
      <c r="G197" s="161" t="s">
        <v>790</v>
      </c>
      <c r="H197" s="161" t="s">
        <v>791</v>
      </c>
      <c r="I197" s="161"/>
      <c r="J197" s="161"/>
      <c r="K197" s="161" t="s">
        <v>521</v>
      </c>
      <c r="L197" s="161">
        <v>47.190953999999998</v>
      </c>
      <c r="M197" s="161">
        <v>-98.425323000000006</v>
      </c>
      <c r="N197" s="161" t="s">
        <v>575</v>
      </c>
      <c r="O197" s="161" t="s">
        <v>576</v>
      </c>
      <c r="P197" s="161">
        <v>50</v>
      </c>
      <c r="Q197" s="161">
        <v>13.156000000000001</v>
      </c>
      <c r="R197" s="161" t="s">
        <v>473</v>
      </c>
      <c r="S197" s="161">
        <v>83.335300000000004</v>
      </c>
      <c r="T197" s="161">
        <v>300</v>
      </c>
      <c r="U197" s="161" t="s">
        <v>161</v>
      </c>
      <c r="V197" s="162">
        <v>111.9</v>
      </c>
      <c r="W197" s="163">
        <v>2.7</v>
      </c>
      <c r="X197" s="163">
        <v>4.7</v>
      </c>
      <c r="Y197" s="163">
        <v>3.1</v>
      </c>
      <c r="Z197" s="164">
        <v>6</v>
      </c>
      <c r="AA197" s="4"/>
      <c r="AB197" s="161"/>
      <c r="AC197" s="161"/>
    </row>
    <row r="198" spans="1:29" s="59" customFormat="1">
      <c r="A198" s="161" t="s">
        <v>133</v>
      </c>
      <c r="B198" s="31" t="s">
        <v>140</v>
      </c>
      <c r="C198" s="161">
        <v>38</v>
      </c>
      <c r="D198" s="161" t="s">
        <v>211</v>
      </c>
      <c r="E198" s="161" t="s">
        <v>212</v>
      </c>
      <c r="F198" s="161" t="s">
        <v>789</v>
      </c>
      <c r="G198" s="161" t="s">
        <v>790</v>
      </c>
      <c r="H198" s="161" t="s">
        <v>792</v>
      </c>
      <c r="I198" s="161"/>
      <c r="J198" s="161"/>
      <c r="K198" s="161" t="s">
        <v>521</v>
      </c>
      <c r="L198" s="161">
        <v>47.190953999999998</v>
      </c>
      <c r="M198" s="161">
        <v>-98.425323000000006</v>
      </c>
      <c r="N198" s="161" t="s">
        <v>575</v>
      </c>
      <c r="O198" s="161" t="s">
        <v>576</v>
      </c>
      <c r="P198" s="161">
        <v>50</v>
      </c>
      <c r="Q198" s="161">
        <v>13.156000000000001</v>
      </c>
      <c r="R198" s="161" t="s">
        <v>473</v>
      </c>
      <c r="S198" s="161">
        <v>83.335300000000004</v>
      </c>
      <c r="T198" s="161">
        <v>300</v>
      </c>
      <c r="U198" s="161" t="s">
        <v>161</v>
      </c>
      <c r="V198" s="162">
        <v>0.2</v>
      </c>
      <c r="W198" s="163">
        <v>0</v>
      </c>
      <c r="X198" s="163">
        <v>0.3</v>
      </c>
      <c r="Y198" s="163">
        <v>0</v>
      </c>
      <c r="Z198" s="164">
        <v>0</v>
      </c>
      <c r="AA198" s="4"/>
      <c r="AB198" s="161"/>
      <c r="AC198" s="161"/>
    </row>
    <row r="199" spans="1:29" s="59" customFormat="1">
      <c r="A199" s="161" t="s">
        <v>133</v>
      </c>
      <c r="B199" s="31" t="s">
        <v>140</v>
      </c>
      <c r="C199" s="161">
        <v>38</v>
      </c>
      <c r="D199" s="161" t="s">
        <v>215</v>
      </c>
      <c r="E199" s="161" t="s">
        <v>216</v>
      </c>
      <c r="F199" s="161" t="s">
        <v>793</v>
      </c>
      <c r="G199" s="161" t="s">
        <v>794</v>
      </c>
      <c r="H199" s="161" t="s">
        <v>795</v>
      </c>
      <c r="I199" s="161"/>
      <c r="J199" s="161"/>
      <c r="K199" s="161" t="s">
        <v>521</v>
      </c>
      <c r="L199" s="161">
        <v>47.297499999999999</v>
      </c>
      <c r="M199" s="161">
        <v>-103.0975</v>
      </c>
      <c r="N199" s="161" t="s">
        <v>74</v>
      </c>
      <c r="O199" s="161" t="s">
        <v>502</v>
      </c>
      <c r="P199" s="161">
        <v>195</v>
      </c>
      <c r="Q199" s="161">
        <v>6.1040000000000001</v>
      </c>
      <c r="R199" s="161" t="s">
        <v>473</v>
      </c>
      <c r="S199" s="161">
        <v>1166.6686999999999</v>
      </c>
      <c r="T199" s="161">
        <v>900</v>
      </c>
      <c r="U199" s="161" t="s">
        <v>357</v>
      </c>
      <c r="V199" s="162">
        <v>0</v>
      </c>
      <c r="W199" s="163">
        <v>0</v>
      </c>
      <c r="X199" s="163">
        <v>0</v>
      </c>
      <c r="Y199" s="163">
        <v>526</v>
      </c>
      <c r="Z199" s="164">
        <v>0</v>
      </c>
      <c r="AA199" s="4"/>
      <c r="AB199" s="161"/>
      <c r="AC199" s="161"/>
    </row>
    <row r="200" spans="1:29" s="59" customFormat="1">
      <c r="A200" s="161" t="s">
        <v>133</v>
      </c>
      <c r="B200" s="31" t="s">
        <v>140</v>
      </c>
      <c r="C200" s="161">
        <v>38</v>
      </c>
      <c r="D200" s="161" t="s">
        <v>215</v>
      </c>
      <c r="E200" s="161" t="s">
        <v>216</v>
      </c>
      <c r="F200" s="161" t="s">
        <v>793</v>
      </c>
      <c r="G200" s="161" t="s">
        <v>794</v>
      </c>
      <c r="H200" s="161" t="s">
        <v>796</v>
      </c>
      <c r="I200" s="161"/>
      <c r="J200" s="161"/>
      <c r="K200" s="161" t="s">
        <v>521</v>
      </c>
      <c r="L200" s="161">
        <v>47.297499999999999</v>
      </c>
      <c r="M200" s="161">
        <v>-103.0975</v>
      </c>
      <c r="N200" s="161" t="s">
        <v>797</v>
      </c>
      <c r="O200" s="161" t="s">
        <v>798</v>
      </c>
      <c r="P200" s="161">
        <v>16</v>
      </c>
      <c r="Q200" s="161">
        <v>0.66</v>
      </c>
      <c r="R200" s="161" t="s">
        <v>473</v>
      </c>
      <c r="S200" s="161">
        <v>8.3353000000000002</v>
      </c>
      <c r="T200" s="161">
        <v>700</v>
      </c>
      <c r="U200" s="161" t="s">
        <v>161</v>
      </c>
      <c r="V200" s="162">
        <v>0.1</v>
      </c>
      <c r="W200" s="163">
        <v>0</v>
      </c>
      <c r="X200" s="163">
        <v>0</v>
      </c>
      <c r="Y200" s="163">
        <v>0</v>
      </c>
      <c r="Z200" s="164">
        <v>0</v>
      </c>
      <c r="AA200" s="4"/>
      <c r="AB200" s="161"/>
      <c r="AC200" s="161"/>
    </row>
    <row r="201" spans="1:29" s="59" customFormat="1">
      <c r="A201" s="161" t="s">
        <v>133</v>
      </c>
      <c r="B201" s="31" t="s">
        <v>140</v>
      </c>
      <c r="C201" s="161">
        <v>38</v>
      </c>
      <c r="D201" s="161" t="s">
        <v>215</v>
      </c>
      <c r="E201" s="161" t="s">
        <v>216</v>
      </c>
      <c r="F201" s="161" t="s">
        <v>793</v>
      </c>
      <c r="G201" s="161" t="s">
        <v>794</v>
      </c>
      <c r="H201" s="161" t="s">
        <v>799</v>
      </c>
      <c r="I201" s="161"/>
      <c r="J201" s="161"/>
      <c r="K201" s="161" t="s">
        <v>521</v>
      </c>
      <c r="L201" s="161">
        <v>47.297499999999999</v>
      </c>
      <c r="M201" s="161">
        <v>-103.0975</v>
      </c>
      <c r="N201" s="161" t="s">
        <v>800</v>
      </c>
      <c r="O201" s="161" t="s">
        <v>801</v>
      </c>
      <c r="P201" s="161">
        <v>31.3</v>
      </c>
      <c r="Q201" s="161">
        <v>2</v>
      </c>
      <c r="R201" s="161" t="s">
        <v>473</v>
      </c>
      <c r="S201" s="161">
        <v>143.19999999999999</v>
      </c>
      <c r="T201" s="161">
        <v>450</v>
      </c>
      <c r="U201" s="161" t="s">
        <v>356</v>
      </c>
      <c r="V201" s="162">
        <v>6.1</v>
      </c>
      <c r="W201" s="163">
        <v>0.6</v>
      </c>
      <c r="X201" s="163">
        <v>5.0999999999999996</v>
      </c>
      <c r="Y201" s="163">
        <v>0</v>
      </c>
      <c r="Z201" s="164">
        <v>0.4</v>
      </c>
      <c r="AA201" s="4"/>
      <c r="AB201" s="161"/>
      <c r="AC201" s="161"/>
    </row>
    <row r="202" spans="1:29" s="59" customFormat="1">
      <c r="A202" s="161" t="s">
        <v>133</v>
      </c>
      <c r="B202" s="31" t="s">
        <v>140</v>
      </c>
      <c r="C202" s="161">
        <v>38</v>
      </c>
      <c r="D202" s="161" t="s">
        <v>215</v>
      </c>
      <c r="E202" s="161" t="s">
        <v>216</v>
      </c>
      <c r="F202" s="161" t="s">
        <v>793</v>
      </c>
      <c r="G202" s="161" t="s">
        <v>794</v>
      </c>
      <c r="H202" s="161" t="s">
        <v>802</v>
      </c>
      <c r="I202" s="161"/>
      <c r="J202" s="161"/>
      <c r="K202" s="161" t="s">
        <v>521</v>
      </c>
      <c r="L202" s="161">
        <v>47.297499999999999</v>
      </c>
      <c r="M202" s="161">
        <v>-103.0975</v>
      </c>
      <c r="N202" s="161" t="s">
        <v>800</v>
      </c>
      <c r="O202" s="161" t="s">
        <v>801</v>
      </c>
      <c r="P202" s="161">
        <v>32.200000000000003</v>
      </c>
      <c r="Q202" s="161">
        <v>2.1800000000000002</v>
      </c>
      <c r="R202" s="161" t="s">
        <v>473</v>
      </c>
      <c r="S202" s="161">
        <v>167.06659999999999</v>
      </c>
      <c r="T202" s="161">
        <v>450</v>
      </c>
      <c r="U202" s="161" t="s">
        <v>356</v>
      </c>
      <c r="V202" s="162">
        <v>5.3</v>
      </c>
      <c r="W202" s="163">
        <v>0.5</v>
      </c>
      <c r="X202" s="163">
        <v>4.4000000000000004</v>
      </c>
      <c r="Y202" s="163">
        <v>0</v>
      </c>
      <c r="Z202" s="164">
        <v>0.4</v>
      </c>
      <c r="AA202" s="4"/>
      <c r="AB202" s="161"/>
      <c r="AC202" s="161"/>
    </row>
    <row r="203" spans="1:29" s="59" customFormat="1">
      <c r="A203" s="161" t="s">
        <v>133</v>
      </c>
      <c r="B203" s="31" t="s">
        <v>140</v>
      </c>
      <c r="C203" s="161">
        <v>38</v>
      </c>
      <c r="D203" s="161" t="s">
        <v>215</v>
      </c>
      <c r="E203" s="161" t="s">
        <v>216</v>
      </c>
      <c r="F203" s="161" t="s">
        <v>793</v>
      </c>
      <c r="G203" s="161" t="s">
        <v>794</v>
      </c>
      <c r="H203" s="161" t="s">
        <v>803</v>
      </c>
      <c r="I203" s="161"/>
      <c r="J203" s="161"/>
      <c r="K203" s="161" t="s">
        <v>521</v>
      </c>
      <c r="L203" s="161">
        <v>47.297499999999999</v>
      </c>
      <c r="M203" s="161">
        <v>-103.0975</v>
      </c>
      <c r="N203" s="161" t="s">
        <v>800</v>
      </c>
      <c r="O203" s="161" t="s">
        <v>801</v>
      </c>
      <c r="P203" s="161">
        <v>31.2</v>
      </c>
      <c r="Q203" s="161">
        <v>2.48</v>
      </c>
      <c r="R203" s="161" t="s">
        <v>473</v>
      </c>
      <c r="S203" s="161">
        <v>118.9</v>
      </c>
      <c r="T203" s="161">
        <v>450</v>
      </c>
      <c r="U203" s="161" t="s">
        <v>356</v>
      </c>
      <c r="V203" s="162">
        <v>1.2</v>
      </c>
      <c r="W203" s="163">
        <v>0.1</v>
      </c>
      <c r="X203" s="163">
        <v>1</v>
      </c>
      <c r="Y203" s="163">
        <v>0</v>
      </c>
      <c r="Z203" s="164">
        <v>0.16250000000000001</v>
      </c>
      <c r="AA203" s="4"/>
      <c r="AB203" s="161"/>
      <c r="AC203" s="161"/>
    </row>
    <row r="204" spans="1:29" s="59" customFormat="1">
      <c r="A204" s="161" t="s">
        <v>133</v>
      </c>
      <c r="B204" s="31" t="s">
        <v>140</v>
      </c>
      <c r="C204" s="161">
        <v>38</v>
      </c>
      <c r="D204" s="161" t="s">
        <v>215</v>
      </c>
      <c r="E204" s="161" t="s">
        <v>216</v>
      </c>
      <c r="F204" s="161" t="s">
        <v>793</v>
      </c>
      <c r="G204" s="161" t="s">
        <v>794</v>
      </c>
      <c r="H204" s="161" t="s">
        <v>804</v>
      </c>
      <c r="I204" s="161"/>
      <c r="J204" s="161"/>
      <c r="K204" s="161" t="s">
        <v>521</v>
      </c>
      <c r="L204" s="161">
        <v>47.297499999999999</v>
      </c>
      <c r="M204" s="161">
        <v>-103.0975</v>
      </c>
      <c r="N204" s="161" t="s">
        <v>71</v>
      </c>
      <c r="O204" s="161" t="s">
        <v>511</v>
      </c>
      <c r="P204" s="161">
        <v>26.9</v>
      </c>
      <c r="Q204" s="161">
        <v>2.06</v>
      </c>
      <c r="R204" s="161" t="s">
        <v>473</v>
      </c>
      <c r="S204" s="161">
        <v>91.166600000000003</v>
      </c>
      <c r="T204" s="161">
        <v>1000</v>
      </c>
      <c r="U204" s="161" t="s">
        <v>356</v>
      </c>
      <c r="V204" s="162">
        <v>1.8</v>
      </c>
      <c r="W204" s="163">
        <v>0.2</v>
      </c>
      <c r="X204" s="163">
        <v>1.5</v>
      </c>
      <c r="Y204" s="163">
        <v>0</v>
      </c>
      <c r="Z204" s="164">
        <v>0.16250000000000001</v>
      </c>
      <c r="AA204" s="4"/>
      <c r="AB204" s="161"/>
      <c r="AC204" s="161"/>
    </row>
    <row r="205" spans="1:29" s="59" customFormat="1">
      <c r="A205" s="161" t="s">
        <v>133</v>
      </c>
      <c r="B205" s="31" t="s">
        <v>140</v>
      </c>
      <c r="C205" s="161">
        <v>38</v>
      </c>
      <c r="D205" s="161" t="s">
        <v>215</v>
      </c>
      <c r="E205" s="161" t="s">
        <v>216</v>
      </c>
      <c r="F205" s="161" t="s">
        <v>793</v>
      </c>
      <c r="G205" s="161" t="s">
        <v>794</v>
      </c>
      <c r="H205" s="161" t="s">
        <v>805</v>
      </c>
      <c r="I205" s="161"/>
      <c r="J205" s="161"/>
      <c r="K205" s="161" t="s">
        <v>521</v>
      </c>
      <c r="L205" s="161">
        <v>47.297499999999999</v>
      </c>
      <c r="M205" s="161">
        <v>-103.0975</v>
      </c>
      <c r="N205" s="161" t="s">
        <v>71</v>
      </c>
      <c r="O205" s="161" t="s">
        <v>511</v>
      </c>
      <c r="P205" s="161">
        <v>25</v>
      </c>
      <c r="Q205" s="161">
        <v>1.58</v>
      </c>
      <c r="R205" s="161" t="s">
        <v>473</v>
      </c>
      <c r="S205" s="161">
        <v>91.166600000000003</v>
      </c>
      <c r="T205" s="161">
        <v>1000</v>
      </c>
      <c r="U205" s="161" t="s">
        <v>356</v>
      </c>
      <c r="V205" s="162">
        <v>0.8</v>
      </c>
      <c r="W205" s="163">
        <v>0.1</v>
      </c>
      <c r="X205" s="163">
        <v>0.7</v>
      </c>
      <c r="Y205" s="163">
        <v>0</v>
      </c>
      <c r="Z205" s="164">
        <v>0</v>
      </c>
      <c r="AA205" s="4"/>
      <c r="AB205" s="161"/>
      <c r="AC205" s="161"/>
    </row>
    <row r="206" spans="1:29" s="59" customFormat="1">
      <c r="A206" s="161" t="s">
        <v>133</v>
      </c>
      <c r="B206" s="31" t="s">
        <v>140</v>
      </c>
      <c r="C206" s="161">
        <v>38</v>
      </c>
      <c r="D206" s="161" t="s">
        <v>215</v>
      </c>
      <c r="E206" s="161" t="s">
        <v>216</v>
      </c>
      <c r="F206" s="161" t="s">
        <v>793</v>
      </c>
      <c r="G206" s="161" t="s">
        <v>794</v>
      </c>
      <c r="H206" s="161" t="s">
        <v>806</v>
      </c>
      <c r="I206" s="161"/>
      <c r="J206" s="161"/>
      <c r="K206" s="161" t="s">
        <v>521</v>
      </c>
      <c r="L206" s="161">
        <v>47.297499999999999</v>
      </c>
      <c r="M206" s="161">
        <v>-103.0975</v>
      </c>
      <c r="N206" s="161" t="s">
        <v>71</v>
      </c>
      <c r="O206" s="161" t="s">
        <v>511</v>
      </c>
      <c r="P206" s="161">
        <v>62</v>
      </c>
      <c r="Q206" s="161">
        <v>2.79</v>
      </c>
      <c r="R206" s="161" t="s">
        <v>473</v>
      </c>
      <c r="S206" s="161">
        <v>76.433300000000003</v>
      </c>
      <c r="T206" s="161">
        <v>440</v>
      </c>
      <c r="U206" s="161" t="s">
        <v>356</v>
      </c>
      <c r="V206" s="162">
        <v>3.6</v>
      </c>
      <c r="W206" s="163">
        <v>0.3</v>
      </c>
      <c r="X206" s="163">
        <v>3</v>
      </c>
      <c r="Y206" s="163">
        <v>0</v>
      </c>
      <c r="Z206" s="164">
        <v>0.3</v>
      </c>
      <c r="AA206" s="4"/>
      <c r="AB206" s="161"/>
      <c r="AC206" s="161"/>
    </row>
    <row r="207" spans="1:29" s="59" customFormat="1">
      <c r="A207" s="161" t="s">
        <v>133</v>
      </c>
      <c r="B207" s="31" t="s">
        <v>140</v>
      </c>
      <c r="C207" s="161">
        <v>38</v>
      </c>
      <c r="D207" s="161" t="s">
        <v>215</v>
      </c>
      <c r="E207" s="161" t="s">
        <v>216</v>
      </c>
      <c r="F207" s="161" t="s">
        <v>793</v>
      </c>
      <c r="G207" s="161" t="s">
        <v>794</v>
      </c>
      <c r="H207" s="161" t="s">
        <v>807</v>
      </c>
      <c r="I207" s="161"/>
      <c r="J207" s="161"/>
      <c r="K207" s="161" t="s">
        <v>521</v>
      </c>
      <c r="L207" s="161">
        <v>47.297499999999999</v>
      </c>
      <c r="M207" s="161">
        <v>-103.0975</v>
      </c>
      <c r="N207" s="161" t="s">
        <v>71</v>
      </c>
      <c r="O207" s="161" t="s">
        <v>511</v>
      </c>
      <c r="P207" s="161">
        <v>61</v>
      </c>
      <c r="Q207" s="161">
        <v>2.79</v>
      </c>
      <c r="R207" s="161" t="s">
        <v>473</v>
      </c>
      <c r="S207" s="161">
        <v>76.433300000000003</v>
      </c>
      <c r="T207" s="161">
        <v>440</v>
      </c>
      <c r="U207" s="161" t="s">
        <v>356</v>
      </c>
      <c r="V207" s="162">
        <v>4.3</v>
      </c>
      <c r="W207" s="163">
        <v>0.4</v>
      </c>
      <c r="X207" s="163">
        <v>3.6</v>
      </c>
      <c r="Y207" s="163">
        <v>0</v>
      </c>
      <c r="Z207" s="164">
        <v>0.3</v>
      </c>
      <c r="AA207" s="4"/>
      <c r="AB207" s="161"/>
      <c r="AC207" s="161"/>
    </row>
    <row r="208" spans="1:29" s="59" customFormat="1">
      <c r="A208" s="161" t="s">
        <v>133</v>
      </c>
      <c r="B208" s="31" t="s">
        <v>140</v>
      </c>
      <c r="C208" s="161">
        <v>38</v>
      </c>
      <c r="D208" s="161" t="s">
        <v>215</v>
      </c>
      <c r="E208" s="161" t="s">
        <v>216</v>
      </c>
      <c r="F208" s="161" t="s">
        <v>793</v>
      </c>
      <c r="G208" s="161" t="s">
        <v>794</v>
      </c>
      <c r="H208" s="161" t="s">
        <v>808</v>
      </c>
      <c r="I208" s="161"/>
      <c r="J208" s="161"/>
      <c r="K208" s="161" t="s">
        <v>521</v>
      </c>
      <c r="L208" s="161">
        <v>47.297499999999999</v>
      </c>
      <c r="M208" s="161">
        <v>-103.0975</v>
      </c>
      <c r="N208" s="161" t="s">
        <v>71</v>
      </c>
      <c r="O208" s="161" t="s">
        <v>511</v>
      </c>
      <c r="P208" s="161">
        <v>31.8</v>
      </c>
      <c r="Q208" s="161">
        <v>2.58</v>
      </c>
      <c r="R208" s="161" t="s">
        <v>473</v>
      </c>
      <c r="S208" s="161">
        <v>29.1</v>
      </c>
      <c r="T208" s="161">
        <v>580</v>
      </c>
      <c r="U208" s="161" t="s">
        <v>356</v>
      </c>
      <c r="V208" s="162">
        <v>0.6</v>
      </c>
      <c r="W208" s="163">
        <v>0.1</v>
      </c>
      <c r="X208" s="163">
        <v>0.5</v>
      </c>
      <c r="Y208" s="163">
        <v>0</v>
      </c>
      <c r="Z208" s="164">
        <v>0</v>
      </c>
      <c r="AA208" s="4"/>
      <c r="AB208" s="161"/>
      <c r="AC208" s="161"/>
    </row>
    <row r="209" spans="1:29" s="59" customFormat="1">
      <c r="A209" s="161" t="s">
        <v>133</v>
      </c>
      <c r="B209" s="31" t="s">
        <v>140</v>
      </c>
      <c r="C209" s="161">
        <v>38</v>
      </c>
      <c r="D209" s="161" t="s">
        <v>221</v>
      </c>
      <c r="E209" s="161" t="s">
        <v>222</v>
      </c>
      <c r="F209" s="161" t="s">
        <v>809</v>
      </c>
      <c r="G209" s="161" t="s">
        <v>810</v>
      </c>
      <c r="H209" s="161" t="s">
        <v>811</v>
      </c>
      <c r="I209" s="161"/>
      <c r="J209" s="161"/>
      <c r="K209" s="161" t="s">
        <v>692</v>
      </c>
      <c r="L209" s="161">
        <v>48.872835000000002</v>
      </c>
      <c r="M209" s="161">
        <v>-102.54589</v>
      </c>
      <c r="N209" s="161" t="s">
        <v>71</v>
      </c>
      <c r="O209" s="161" t="s">
        <v>511</v>
      </c>
      <c r="P209" s="161">
        <v>22.1</v>
      </c>
      <c r="Q209" s="161">
        <v>1.123</v>
      </c>
      <c r="R209" s="161" t="s">
        <v>473</v>
      </c>
      <c r="S209" s="161">
        <v>16.668700000000001</v>
      </c>
      <c r="T209" s="161">
        <v>200</v>
      </c>
      <c r="U209" s="161" t="s">
        <v>356</v>
      </c>
      <c r="V209" s="162">
        <v>5.6</v>
      </c>
      <c r="W209" s="163">
        <v>0.4</v>
      </c>
      <c r="X209" s="163">
        <v>4.7</v>
      </c>
      <c r="Y209" s="163">
        <v>0</v>
      </c>
      <c r="Z209" s="164">
        <v>0.4</v>
      </c>
      <c r="AA209" s="4"/>
      <c r="AB209" s="161"/>
      <c r="AC209" s="161"/>
    </row>
    <row r="210" spans="1:29" s="59" customFormat="1">
      <c r="A210" s="161" t="s">
        <v>133</v>
      </c>
      <c r="B210" s="31" t="s">
        <v>140</v>
      </c>
      <c r="C210" s="161">
        <v>38</v>
      </c>
      <c r="D210" s="161" t="s">
        <v>221</v>
      </c>
      <c r="E210" s="161" t="s">
        <v>222</v>
      </c>
      <c r="F210" s="161" t="s">
        <v>809</v>
      </c>
      <c r="G210" s="161" t="s">
        <v>810</v>
      </c>
      <c r="H210" s="161" t="s">
        <v>812</v>
      </c>
      <c r="I210" s="161"/>
      <c r="J210" s="161"/>
      <c r="K210" s="161" t="s">
        <v>692</v>
      </c>
      <c r="L210" s="161">
        <v>48.872835000000002</v>
      </c>
      <c r="M210" s="161">
        <v>-102.54589</v>
      </c>
      <c r="N210" s="161" t="s">
        <v>515</v>
      </c>
      <c r="O210" s="161" t="s">
        <v>516</v>
      </c>
      <c r="P210" s="161">
        <v>22.1</v>
      </c>
      <c r="Q210" s="161">
        <v>1.123</v>
      </c>
      <c r="R210" s="161" t="s">
        <v>473</v>
      </c>
      <c r="S210" s="161">
        <v>1.6687000000000001</v>
      </c>
      <c r="T210" s="161">
        <v>100</v>
      </c>
      <c r="U210" s="161" t="s">
        <v>359</v>
      </c>
      <c r="V210" s="162">
        <v>0</v>
      </c>
      <c r="W210" s="163">
        <v>7.9</v>
      </c>
      <c r="X210" s="163">
        <v>0</v>
      </c>
      <c r="Y210" s="163">
        <v>0</v>
      </c>
      <c r="Z210" s="164">
        <v>0</v>
      </c>
      <c r="AA210" s="4"/>
      <c r="AB210" s="161"/>
      <c r="AC210" s="161"/>
    </row>
    <row r="211" spans="1:29" s="59" customFormat="1">
      <c r="A211" s="161" t="s">
        <v>133</v>
      </c>
      <c r="B211" s="31" t="s">
        <v>140</v>
      </c>
      <c r="C211" s="161">
        <v>38</v>
      </c>
      <c r="D211" s="161" t="s">
        <v>221</v>
      </c>
      <c r="E211" s="161" t="s">
        <v>222</v>
      </c>
      <c r="F211" s="161" t="s">
        <v>809</v>
      </c>
      <c r="G211" s="161" t="s">
        <v>810</v>
      </c>
      <c r="H211" s="161" t="s">
        <v>813</v>
      </c>
      <c r="I211" s="161"/>
      <c r="J211" s="161"/>
      <c r="K211" s="161" t="s">
        <v>692</v>
      </c>
      <c r="L211" s="161">
        <v>48.872835000000002</v>
      </c>
      <c r="M211" s="161">
        <v>-102.54589</v>
      </c>
      <c r="N211" s="161" t="s">
        <v>71</v>
      </c>
      <c r="O211" s="161" t="s">
        <v>511</v>
      </c>
      <c r="P211" s="161">
        <v>27</v>
      </c>
      <c r="Q211" s="161">
        <v>1.123</v>
      </c>
      <c r="R211" s="161">
        <v>1.9</v>
      </c>
      <c r="S211" s="161" t="s">
        <v>473</v>
      </c>
      <c r="T211" s="161">
        <v>689</v>
      </c>
      <c r="U211" s="161" t="s">
        <v>356</v>
      </c>
      <c r="V211" s="162">
        <v>0</v>
      </c>
      <c r="W211" s="163">
        <v>4.3</v>
      </c>
      <c r="X211" s="163">
        <v>0</v>
      </c>
      <c r="Y211" s="163">
        <v>0</v>
      </c>
      <c r="Z211" s="164">
        <v>0</v>
      </c>
      <c r="AA211" s="4"/>
      <c r="AB211" s="161"/>
      <c r="AC211" s="161"/>
    </row>
    <row r="212" spans="1:29" s="59" customFormat="1">
      <c r="A212" s="161" t="s">
        <v>133</v>
      </c>
      <c r="B212" s="31" t="s">
        <v>140</v>
      </c>
      <c r="C212" s="161">
        <v>38</v>
      </c>
      <c r="D212" s="161" t="s">
        <v>221</v>
      </c>
      <c r="E212" s="161" t="s">
        <v>222</v>
      </c>
      <c r="F212" s="161" t="s">
        <v>809</v>
      </c>
      <c r="G212" s="161" t="s">
        <v>810</v>
      </c>
      <c r="H212" s="161" t="s">
        <v>814</v>
      </c>
      <c r="I212" s="161"/>
      <c r="J212" s="161"/>
      <c r="K212" s="161" t="s">
        <v>692</v>
      </c>
      <c r="L212" s="161">
        <v>48.872835000000002</v>
      </c>
      <c r="M212" s="161">
        <v>-102.54589</v>
      </c>
      <c r="N212" s="161" t="s">
        <v>815</v>
      </c>
      <c r="O212" s="161" t="s">
        <v>816</v>
      </c>
      <c r="P212" s="161">
        <v>27</v>
      </c>
      <c r="Q212" s="161">
        <v>1.123</v>
      </c>
      <c r="R212" s="161">
        <v>0.69779999999999998</v>
      </c>
      <c r="S212" s="161" t="s">
        <v>473</v>
      </c>
      <c r="T212" s="161">
        <v>689</v>
      </c>
      <c r="U212" s="161" t="s">
        <v>357</v>
      </c>
      <c r="V212" s="162">
        <v>0.3</v>
      </c>
      <c r="W212" s="163">
        <v>1.3</v>
      </c>
      <c r="X212" s="163">
        <v>1.4</v>
      </c>
      <c r="Y212" s="163">
        <v>39</v>
      </c>
      <c r="Z212" s="164">
        <v>0</v>
      </c>
      <c r="AA212" s="4"/>
      <c r="AB212" s="161"/>
      <c r="AC212" s="161"/>
    </row>
    <row r="213" spans="1:29" s="59" customFormat="1">
      <c r="A213" s="161" t="s">
        <v>133</v>
      </c>
      <c r="B213" s="31" t="s">
        <v>140</v>
      </c>
      <c r="C213" s="161">
        <v>38</v>
      </c>
      <c r="D213" s="161" t="s">
        <v>221</v>
      </c>
      <c r="E213" s="161" t="s">
        <v>222</v>
      </c>
      <c r="F213" s="161" t="s">
        <v>809</v>
      </c>
      <c r="G213" s="161" t="s">
        <v>810</v>
      </c>
      <c r="H213" s="161" t="s">
        <v>817</v>
      </c>
      <c r="I213" s="161"/>
      <c r="J213" s="161"/>
      <c r="K213" s="161" t="s">
        <v>692</v>
      </c>
      <c r="L213" s="161">
        <v>48.872835000000002</v>
      </c>
      <c r="M213" s="161">
        <v>-102.54589</v>
      </c>
      <c r="N213" s="161" t="s">
        <v>818</v>
      </c>
      <c r="O213" s="161" t="s">
        <v>819</v>
      </c>
      <c r="P213" s="161" t="s">
        <v>473</v>
      </c>
      <c r="Q213" s="161" t="s">
        <v>473</v>
      </c>
      <c r="R213" s="161" t="s">
        <v>473</v>
      </c>
      <c r="S213" s="161" t="s">
        <v>473</v>
      </c>
      <c r="T213" s="161" t="s">
        <v>473</v>
      </c>
      <c r="U213" s="161" t="s">
        <v>358</v>
      </c>
      <c r="V213" s="162">
        <v>0</v>
      </c>
      <c r="W213" s="163">
        <v>42.8</v>
      </c>
      <c r="X213" s="163">
        <v>0</v>
      </c>
      <c r="Y213" s="163">
        <v>0</v>
      </c>
      <c r="Z213" s="164">
        <v>0</v>
      </c>
      <c r="AA213" s="4"/>
      <c r="AB213" s="161"/>
      <c r="AC213" s="161"/>
    </row>
    <row r="214" spans="1:29" s="59" customFormat="1">
      <c r="A214" s="161" t="s">
        <v>133</v>
      </c>
      <c r="B214" s="31" t="s">
        <v>140</v>
      </c>
      <c r="C214" s="161">
        <v>38</v>
      </c>
      <c r="D214" s="161" t="s">
        <v>221</v>
      </c>
      <c r="E214" s="161" t="s">
        <v>222</v>
      </c>
      <c r="F214" s="161" t="s">
        <v>809</v>
      </c>
      <c r="G214" s="161" t="s">
        <v>810</v>
      </c>
      <c r="H214" s="161" t="s">
        <v>820</v>
      </c>
      <c r="I214" s="161"/>
      <c r="J214" s="161"/>
      <c r="K214" s="161" t="s">
        <v>692</v>
      </c>
      <c r="L214" s="161">
        <v>48.872835000000002</v>
      </c>
      <c r="M214" s="161">
        <v>-102.54589</v>
      </c>
      <c r="N214" s="161" t="s">
        <v>821</v>
      </c>
      <c r="O214" s="161" t="s">
        <v>822</v>
      </c>
      <c r="P214" s="161" t="s">
        <v>473</v>
      </c>
      <c r="Q214" s="161" t="s">
        <v>473</v>
      </c>
      <c r="R214" s="161" t="s">
        <v>473</v>
      </c>
      <c r="S214" s="161" t="s">
        <v>473</v>
      </c>
      <c r="T214" s="161" t="s">
        <v>473</v>
      </c>
      <c r="U214" s="161" t="s">
        <v>358</v>
      </c>
      <c r="V214" s="162">
        <v>0</v>
      </c>
      <c r="W214" s="163">
        <v>2.9</v>
      </c>
      <c r="X214" s="163">
        <v>0</v>
      </c>
      <c r="Y214" s="163">
        <v>0</v>
      </c>
      <c r="Z214" s="164">
        <v>0</v>
      </c>
      <c r="AA214" s="4"/>
      <c r="AB214" s="161"/>
      <c r="AC214" s="161"/>
    </row>
    <row r="215" spans="1:29" s="59" customFormat="1">
      <c r="A215" s="161" t="s">
        <v>133</v>
      </c>
      <c r="B215" s="31" t="s">
        <v>140</v>
      </c>
      <c r="C215" s="161">
        <v>38</v>
      </c>
      <c r="D215" s="161" t="s">
        <v>221</v>
      </c>
      <c r="E215" s="161" t="s">
        <v>222</v>
      </c>
      <c r="F215" s="161" t="s">
        <v>809</v>
      </c>
      <c r="G215" s="161" t="s">
        <v>810</v>
      </c>
      <c r="H215" s="161" t="s">
        <v>823</v>
      </c>
      <c r="I215" s="161"/>
      <c r="J215" s="161"/>
      <c r="K215" s="161" t="s">
        <v>692</v>
      </c>
      <c r="L215" s="161">
        <v>48.872835000000002</v>
      </c>
      <c r="M215" s="161">
        <v>-102.54589</v>
      </c>
      <c r="N215" s="161" t="s">
        <v>821</v>
      </c>
      <c r="O215" s="161" t="s">
        <v>822</v>
      </c>
      <c r="P215" s="161" t="s">
        <v>473</v>
      </c>
      <c r="Q215" s="161" t="s">
        <v>473</v>
      </c>
      <c r="R215" s="161" t="s">
        <v>473</v>
      </c>
      <c r="S215" s="161" t="s">
        <v>473</v>
      </c>
      <c r="T215" s="161" t="s">
        <v>473</v>
      </c>
      <c r="U215" s="161" t="s">
        <v>358</v>
      </c>
      <c r="V215" s="162">
        <v>0.2</v>
      </c>
      <c r="W215" s="163">
        <v>0</v>
      </c>
      <c r="X215" s="163">
        <v>0.2</v>
      </c>
      <c r="Y215" s="163">
        <v>0</v>
      </c>
      <c r="Z215" s="164">
        <v>0</v>
      </c>
      <c r="AA215" s="4"/>
      <c r="AB215" s="161"/>
      <c r="AC215" s="161"/>
    </row>
    <row r="216" spans="1:29" s="59" customFormat="1">
      <c r="A216" s="161" t="s">
        <v>133</v>
      </c>
      <c r="B216" s="31" t="s">
        <v>140</v>
      </c>
      <c r="C216" s="161">
        <v>38</v>
      </c>
      <c r="D216" s="161" t="s">
        <v>233</v>
      </c>
      <c r="E216" s="161" t="s">
        <v>234</v>
      </c>
      <c r="F216" s="161" t="s">
        <v>824</v>
      </c>
      <c r="G216" s="161" t="s">
        <v>825</v>
      </c>
      <c r="H216" s="161" t="s">
        <v>826</v>
      </c>
      <c r="I216" s="161"/>
      <c r="J216" s="161"/>
      <c r="K216" s="161" t="s">
        <v>467</v>
      </c>
      <c r="L216" s="161">
        <v>47.251575000000003</v>
      </c>
      <c r="M216" s="161">
        <v>-102.71939999999999</v>
      </c>
      <c r="N216" s="161" t="s">
        <v>827</v>
      </c>
      <c r="O216" s="161" t="s">
        <v>828</v>
      </c>
      <c r="P216" s="161">
        <v>55</v>
      </c>
      <c r="Q216" s="161">
        <v>11.5</v>
      </c>
      <c r="R216" s="161" t="s">
        <v>473</v>
      </c>
      <c r="S216" s="161">
        <v>166.6687</v>
      </c>
      <c r="T216" s="161">
        <v>500</v>
      </c>
      <c r="U216" s="161" t="s">
        <v>161</v>
      </c>
      <c r="V216" s="162">
        <v>85.7</v>
      </c>
      <c r="W216" s="163">
        <v>12.7</v>
      </c>
      <c r="X216" s="163">
        <v>94</v>
      </c>
      <c r="Y216" s="163">
        <v>4.7</v>
      </c>
      <c r="Z216" s="164">
        <v>10.374000000000001</v>
      </c>
      <c r="AA216" s="4"/>
      <c r="AB216" s="161"/>
      <c r="AC216" s="161"/>
    </row>
    <row r="217" spans="1:29" s="59" customFormat="1">
      <c r="A217" s="161" t="s">
        <v>133</v>
      </c>
      <c r="B217" s="31" t="s">
        <v>140</v>
      </c>
      <c r="C217" s="161">
        <v>38</v>
      </c>
      <c r="D217" s="161" t="s">
        <v>233</v>
      </c>
      <c r="E217" s="161" t="s">
        <v>234</v>
      </c>
      <c r="F217" s="161" t="s">
        <v>824</v>
      </c>
      <c r="G217" s="161" t="s">
        <v>825</v>
      </c>
      <c r="H217" s="161" t="s">
        <v>829</v>
      </c>
      <c r="I217" s="161"/>
      <c r="J217" s="161"/>
      <c r="K217" s="161" t="s">
        <v>467</v>
      </c>
      <c r="L217" s="161">
        <v>47.251575000000003</v>
      </c>
      <c r="M217" s="161">
        <v>-102.71939999999999</v>
      </c>
      <c r="N217" s="161" t="s">
        <v>476</v>
      </c>
      <c r="O217" s="161" t="s">
        <v>477</v>
      </c>
      <c r="P217" s="161">
        <v>17</v>
      </c>
      <c r="Q217" s="161">
        <v>0.67</v>
      </c>
      <c r="R217" s="161" t="s">
        <v>473</v>
      </c>
      <c r="S217" s="161">
        <v>16.668700000000001</v>
      </c>
      <c r="T217" s="161">
        <v>500</v>
      </c>
      <c r="U217" s="161" t="s">
        <v>161</v>
      </c>
      <c r="V217" s="162">
        <v>0.1</v>
      </c>
      <c r="W217" s="163">
        <v>0</v>
      </c>
      <c r="X217" s="163">
        <v>0</v>
      </c>
      <c r="Y217" s="163">
        <v>0</v>
      </c>
      <c r="Z217" s="164">
        <v>0</v>
      </c>
      <c r="AA217" s="4"/>
      <c r="AB217" s="161"/>
      <c r="AC217" s="161"/>
    </row>
    <row r="218" spans="1:29" s="59" customFormat="1">
      <c r="A218" s="161" t="s">
        <v>133</v>
      </c>
      <c r="B218" s="31" t="s">
        <v>140</v>
      </c>
      <c r="C218" s="161">
        <v>38</v>
      </c>
      <c r="D218" s="161" t="s">
        <v>257</v>
      </c>
      <c r="E218" s="161" t="s">
        <v>258</v>
      </c>
      <c r="F218" s="161" t="s">
        <v>830</v>
      </c>
      <c r="G218" s="161" t="s">
        <v>831</v>
      </c>
      <c r="H218" s="161" t="s">
        <v>832</v>
      </c>
      <c r="I218" s="161"/>
      <c r="J218" s="161"/>
      <c r="K218" s="161" t="s">
        <v>521</v>
      </c>
      <c r="L218" s="161">
        <v>48.243412999999997</v>
      </c>
      <c r="M218" s="161">
        <v>-100.4264</v>
      </c>
      <c r="N218" s="161" t="s">
        <v>575</v>
      </c>
      <c r="O218" s="161" t="s">
        <v>576</v>
      </c>
      <c r="P218" s="161">
        <v>50</v>
      </c>
      <c r="Q218" s="161">
        <v>13.156000000000001</v>
      </c>
      <c r="R218" s="161" t="s">
        <v>473</v>
      </c>
      <c r="S218" s="161">
        <v>83.335300000000004</v>
      </c>
      <c r="T218" s="161">
        <v>300</v>
      </c>
      <c r="U218" s="161" t="s">
        <v>161</v>
      </c>
      <c r="V218" s="162">
        <v>90.8</v>
      </c>
      <c r="W218" s="163">
        <v>2.8</v>
      </c>
      <c r="X218" s="163">
        <v>5.0999999999999996</v>
      </c>
      <c r="Y218" s="163">
        <v>3.3</v>
      </c>
      <c r="Z218" s="164">
        <v>6.3</v>
      </c>
      <c r="AA218" s="4"/>
      <c r="AB218" s="161"/>
      <c r="AC218" s="161"/>
    </row>
    <row r="219" spans="1:29" s="59" customFormat="1">
      <c r="A219" s="161" t="s">
        <v>133</v>
      </c>
      <c r="B219" s="31" t="s">
        <v>140</v>
      </c>
      <c r="C219" s="161">
        <v>38</v>
      </c>
      <c r="D219" s="161" t="s">
        <v>257</v>
      </c>
      <c r="E219" s="161" t="s">
        <v>258</v>
      </c>
      <c r="F219" s="161" t="s">
        <v>830</v>
      </c>
      <c r="G219" s="161" t="s">
        <v>831</v>
      </c>
      <c r="H219" s="161" t="s">
        <v>833</v>
      </c>
      <c r="I219" s="161"/>
      <c r="J219" s="161"/>
      <c r="K219" s="161" t="s">
        <v>521</v>
      </c>
      <c r="L219" s="161">
        <v>48.243412999999997</v>
      </c>
      <c r="M219" s="161">
        <v>-100.4264</v>
      </c>
      <c r="N219" s="161" t="s">
        <v>575</v>
      </c>
      <c r="O219" s="161" t="s">
        <v>576</v>
      </c>
      <c r="P219" s="161">
        <v>50</v>
      </c>
      <c r="Q219" s="161">
        <v>13.156000000000001</v>
      </c>
      <c r="R219" s="161" t="s">
        <v>473</v>
      </c>
      <c r="S219" s="161">
        <v>83.335300000000004</v>
      </c>
      <c r="T219" s="161">
        <v>300</v>
      </c>
      <c r="U219" s="161" t="s">
        <v>161</v>
      </c>
      <c r="V219" s="162">
        <v>0.2</v>
      </c>
      <c r="W219" s="163">
        <v>0</v>
      </c>
      <c r="X219" s="163">
        <v>0.3</v>
      </c>
      <c r="Y219" s="163">
        <v>0</v>
      </c>
      <c r="Z219" s="164">
        <v>0</v>
      </c>
      <c r="AA219" s="4"/>
      <c r="AB219" s="161"/>
      <c r="AC219" s="161"/>
    </row>
    <row r="220" spans="1:29" s="59" customFormat="1">
      <c r="A220" s="161" t="s">
        <v>133</v>
      </c>
      <c r="B220" s="31" t="s">
        <v>140</v>
      </c>
      <c r="C220" s="161">
        <v>38</v>
      </c>
      <c r="D220" s="161" t="s">
        <v>259</v>
      </c>
      <c r="E220" s="161" t="s">
        <v>260</v>
      </c>
      <c r="F220" s="161" t="s">
        <v>834</v>
      </c>
      <c r="G220" s="161" t="s">
        <v>835</v>
      </c>
      <c r="H220" s="161" t="s">
        <v>836</v>
      </c>
      <c r="I220" s="161"/>
      <c r="J220" s="161"/>
      <c r="K220" s="161" t="s">
        <v>467</v>
      </c>
      <c r="L220" s="161">
        <v>46.070562000000002</v>
      </c>
      <c r="M220" s="161">
        <v>-99.795496999999997</v>
      </c>
      <c r="N220" s="161" t="s">
        <v>827</v>
      </c>
      <c r="O220" s="161" t="s">
        <v>828</v>
      </c>
      <c r="P220" s="161">
        <v>55</v>
      </c>
      <c r="Q220" s="161">
        <v>11.5</v>
      </c>
      <c r="R220" s="161" t="s">
        <v>473</v>
      </c>
      <c r="S220" s="161">
        <v>166.6687</v>
      </c>
      <c r="T220" s="161">
        <v>500</v>
      </c>
      <c r="U220" s="161" t="s">
        <v>161</v>
      </c>
      <c r="V220" s="162">
        <v>97.2</v>
      </c>
      <c r="W220" s="163">
        <v>12.4</v>
      </c>
      <c r="X220" s="163">
        <v>91.5</v>
      </c>
      <c r="Y220" s="163">
        <v>5.3</v>
      </c>
      <c r="Z220" s="164">
        <v>11.83</v>
      </c>
      <c r="AA220" s="4"/>
      <c r="AB220" s="161"/>
      <c r="AC220" s="161"/>
    </row>
    <row r="221" spans="1:29" s="59" customFormat="1">
      <c r="A221" s="161" t="s">
        <v>133</v>
      </c>
      <c r="B221" s="31" t="s">
        <v>140</v>
      </c>
      <c r="C221" s="161">
        <v>38</v>
      </c>
      <c r="D221" s="161" t="s">
        <v>259</v>
      </c>
      <c r="E221" s="161" t="s">
        <v>260</v>
      </c>
      <c r="F221" s="161" t="s">
        <v>834</v>
      </c>
      <c r="G221" s="161" t="s">
        <v>835</v>
      </c>
      <c r="H221" s="161" t="s">
        <v>837</v>
      </c>
      <c r="I221" s="161"/>
      <c r="J221" s="161"/>
      <c r="K221" s="161" t="s">
        <v>467</v>
      </c>
      <c r="L221" s="161">
        <v>46.070562000000002</v>
      </c>
      <c r="M221" s="161">
        <v>-99.795496999999997</v>
      </c>
      <c r="N221" s="161" t="s">
        <v>476</v>
      </c>
      <c r="O221" s="161" t="s">
        <v>477</v>
      </c>
      <c r="P221" s="161">
        <v>17.5</v>
      </c>
      <c r="Q221" s="161">
        <v>0.67</v>
      </c>
      <c r="R221" s="161" t="s">
        <v>473</v>
      </c>
      <c r="S221" s="161">
        <v>16.668700000000001</v>
      </c>
      <c r="T221" s="161">
        <v>500</v>
      </c>
      <c r="U221" s="161" t="s">
        <v>161</v>
      </c>
      <c r="V221" s="162">
        <v>0.1</v>
      </c>
      <c r="W221" s="163">
        <v>0</v>
      </c>
      <c r="X221" s="163">
        <v>0.2</v>
      </c>
      <c r="Y221" s="163">
        <v>0</v>
      </c>
      <c r="Z221" s="164">
        <v>0</v>
      </c>
      <c r="AA221" s="4"/>
      <c r="AB221" s="161"/>
      <c r="AC221" s="161"/>
    </row>
    <row r="222" spans="1:29" s="59" customFormat="1">
      <c r="A222" s="161" t="s">
        <v>133</v>
      </c>
      <c r="B222" s="31" t="s">
        <v>140</v>
      </c>
      <c r="C222" s="161">
        <v>38</v>
      </c>
      <c r="D222" s="161" t="s">
        <v>261</v>
      </c>
      <c r="E222" s="161" t="s">
        <v>262</v>
      </c>
      <c r="F222" s="161" t="s">
        <v>838</v>
      </c>
      <c r="G222" s="161" t="s">
        <v>839</v>
      </c>
      <c r="H222" s="161" t="s">
        <v>840</v>
      </c>
      <c r="I222" s="161"/>
      <c r="J222" s="161"/>
      <c r="K222" s="161" t="s">
        <v>467</v>
      </c>
      <c r="L222" s="161">
        <v>47.769399999999997</v>
      </c>
      <c r="M222" s="161">
        <v>-103.4999</v>
      </c>
      <c r="N222" s="161" t="s">
        <v>575</v>
      </c>
      <c r="O222" s="161" t="s">
        <v>576</v>
      </c>
      <c r="P222" s="161">
        <v>32</v>
      </c>
      <c r="Q222" s="161">
        <v>7</v>
      </c>
      <c r="R222" s="161" t="s">
        <v>473</v>
      </c>
      <c r="S222" s="161">
        <v>166.6687</v>
      </c>
      <c r="T222" s="161">
        <v>500</v>
      </c>
      <c r="U222" s="161" t="s">
        <v>161</v>
      </c>
      <c r="V222" s="162">
        <v>96.6</v>
      </c>
      <c r="W222" s="163">
        <v>0.6</v>
      </c>
      <c r="X222" s="163">
        <v>29.1</v>
      </c>
      <c r="Y222" s="163">
        <v>1.6</v>
      </c>
      <c r="Z222" s="164">
        <v>3.64</v>
      </c>
      <c r="AA222" s="4"/>
      <c r="AB222" s="161"/>
      <c r="AC222" s="161"/>
    </row>
    <row r="223" spans="1:29" s="59" customFormat="1">
      <c r="A223" s="161" t="s">
        <v>133</v>
      </c>
      <c r="B223" s="31" t="s">
        <v>140</v>
      </c>
      <c r="C223" s="161">
        <v>38</v>
      </c>
      <c r="D223" s="161" t="s">
        <v>261</v>
      </c>
      <c r="E223" s="161" t="s">
        <v>262</v>
      </c>
      <c r="F223" s="161" t="s">
        <v>838</v>
      </c>
      <c r="G223" s="161" t="s">
        <v>839</v>
      </c>
      <c r="H223" s="161" t="s">
        <v>841</v>
      </c>
      <c r="I223" s="161"/>
      <c r="J223" s="161"/>
      <c r="K223" s="161" t="s">
        <v>467</v>
      </c>
      <c r="L223" s="161">
        <v>47.769399999999997</v>
      </c>
      <c r="M223" s="161">
        <v>-103.4999</v>
      </c>
      <c r="N223" s="161" t="s">
        <v>494</v>
      </c>
      <c r="O223" s="161" t="s">
        <v>495</v>
      </c>
      <c r="P223" s="161">
        <v>17.5</v>
      </c>
      <c r="Q223" s="161">
        <v>0.67</v>
      </c>
      <c r="R223" s="161" t="s">
        <v>473</v>
      </c>
      <c r="S223" s="161">
        <v>16.668700000000001</v>
      </c>
      <c r="T223" s="161">
        <v>500</v>
      </c>
      <c r="U223" s="161" t="s">
        <v>161</v>
      </c>
      <c r="V223" s="162">
        <v>0.1</v>
      </c>
      <c r="W223" s="163">
        <v>0</v>
      </c>
      <c r="X223" s="163">
        <v>0.1</v>
      </c>
      <c r="Y223" s="163">
        <v>0</v>
      </c>
      <c r="Z223" s="164">
        <v>0</v>
      </c>
      <c r="AA223" s="4"/>
      <c r="AB223" s="161"/>
      <c r="AC223" s="161"/>
    </row>
    <row r="224" spans="1:29" s="59" customFormat="1">
      <c r="A224" s="161" t="s">
        <v>133</v>
      </c>
      <c r="B224" s="31" t="s">
        <v>140</v>
      </c>
      <c r="C224" s="161">
        <v>38</v>
      </c>
      <c r="D224" s="161" t="s">
        <v>261</v>
      </c>
      <c r="E224" s="161" t="s">
        <v>262</v>
      </c>
      <c r="F224" s="161" t="s">
        <v>842</v>
      </c>
      <c r="G224" s="161" t="s">
        <v>843</v>
      </c>
      <c r="H224" s="161" t="s">
        <v>844</v>
      </c>
      <c r="I224" s="161"/>
      <c r="J224" s="161"/>
      <c r="K224" s="161" t="s">
        <v>521</v>
      </c>
      <c r="L224" s="161">
        <v>47.928738000000003</v>
      </c>
      <c r="M224" s="161">
        <v>-103.87439999999999</v>
      </c>
      <c r="N224" s="161" t="s">
        <v>85</v>
      </c>
      <c r="O224" s="161" t="s">
        <v>468</v>
      </c>
      <c r="P224" s="161">
        <v>30</v>
      </c>
      <c r="Q224" s="161">
        <v>0.82</v>
      </c>
      <c r="R224" s="161" t="s">
        <v>473</v>
      </c>
      <c r="S224" s="161">
        <v>16.668700000000001</v>
      </c>
      <c r="T224" s="161">
        <v>200</v>
      </c>
      <c r="U224" s="161" t="s">
        <v>161</v>
      </c>
      <c r="V224" s="162">
        <v>151.4</v>
      </c>
      <c r="W224" s="163">
        <v>4.8</v>
      </c>
      <c r="X224" s="163">
        <v>170.3</v>
      </c>
      <c r="Y224" s="163">
        <v>0</v>
      </c>
      <c r="Z224" s="164">
        <v>0.8</v>
      </c>
      <c r="AA224" s="4"/>
      <c r="AB224" s="161"/>
      <c r="AC224" s="161"/>
    </row>
    <row r="225" spans="1:29" s="59" customFormat="1">
      <c r="A225" s="161" t="s">
        <v>133</v>
      </c>
      <c r="B225" s="31" t="s">
        <v>140</v>
      </c>
      <c r="C225" s="161">
        <v>38</v>
      </c>
      <c r="D225" s="161" t="s">
        <v>261</v>
      </c>
      <c r="E225" s="161" t="s">
        <v>262</v>
      </c>
      <c r="F225" s="161" t="s">
        <v>842</v>
      </c>
      <c r="G225" s="161" t="s">
        <v>843</v>
      </c>
      <c r="H225" s="161" t="s">
        <v>845</v>
      </c>
      <c r="I225" s="161"/>
      <c r="J225" s="161"/>
      <c r="K225" s="161" t="s">
        <v>521</v>
      </c>
      <c r="L225" s="161">
        <v>47.928738000000003</v>
      </c>
      <c r="M225" s="161">
        <v>-103.87439999999999</v>
      </c>
      <c r="N225" s="161" t="s">
        <v>85</v>
      </c>
      <c r="O225" s="161" t="s">
        <v>468</v>
      </c>
      <c r="P225" s="161">
        <v>30</v>
      </c>
      <c r="Q225" s="161">
        <v>0.82</v>
      </c>
      <c r="R225" s="161" t="s">
        <v>473</v>
      </c>
      <c r="S225" s="161">
        <v>16.668700000000001</v>
      </c>
      <c r="T225" s="161">
        <v>200</v>
      </c>
      <c r="U225" s="161" t="s">
        <v>161</v>
      </c>
      <c r="V225" s="162">
        <v>20.3</v>
      </c>
      <c r="W225" s="163">
        <v>9.3000000000000007</v>
      </c>
      <c r="X225" s="163">
        <v>28.9</v>
      </c>
      <c r="Y225" s="163">
        <v>0</v>
      </c>
      <c r="Z225" s="164">
        <v>0.66585399999999995</v>
      </c>
      <c r="AA225" s="4"/>
      <c r="AB225" s="161"/>
      <c r="AC225" s="161"/>
    </row>
    <row r="226" spans="1:29" s="59" customFormat="1">
      <c r="A226" s="161" t="s">
        <v>133</v>
      </c>
      <c r="B226" s="31" t="s">
        <v>140</v>
      </c>
      <c r="C226" s="161">
        <v>38</v>
      </c>
      <c r="D226" s="161" t="s">
        <v>261</v>
      </c>
      <c r="E226" s="161" t="s">
        <v>262</v>
      </c>
      <c r="F226" s="161" t="s">
        <v>842</v>
      </c>
      <c r="G226" s="161" t="s">
        <v>843</v>
      </c>
      <c r="H226" s="161" t="s">
        <v>846</v>
      </c>
      <c r="I226" s="161"/>
      <c r="J226" s="161"/>
      <c r="K226" s="161" t="s">
        <v>521</v>
      </c>
      <c r="L226" s="161">
        <v>47.928738000000003</v>
      </c>
      <c r="M226" s="161">
        <v>-103.87439999999999</v>
      </c>
      <c r="N226" s="161" t="s">
        <v>85</v>
      </c>
      <c r="O226" s="161" t="s">
        <v>468</v>
      </c>
      <c r="P226" s="161">
        <v>30</v>
      </c>
      <c r="Q226" s="161">
        <v>0.82</v>
      </c>
      <c r="R226" s="161" t="s">
        <v>473</v>
      </c>
      <c r="S226" s="161">
        <v>16.668700000000001</v>
      </c>
      <c r="T226" s="161">
        <v>200</v>
      </c>
      <c r="U226" s="161" t="s">
        <v>161</v>
      </c>
      <c r="V226" s="162">
        <v>19.2</v>
      </c>
      <c r="W226" s="163">
        <v>9.1999999999999993</v>
      </c>
      <c r="X226" s="163">
        <v>27.4</v>
      </c>
      <c r="Y226" s="163">
        <v>0</v>
      </c>
      <c r="Z226" s="164">
        <v>0.66585399999999995</v>
      </c>
      <c r="AA226" s="4"/>
      <c r="AB226" s="161"/>
      <c r="AC226" s="161"/>
    </row>
    <row r="227" spans="1:29" s="59" customFormat="1">
      <c r="A227" s="161" t="s">
        <v>133</v>
      </c>
      <c r="B227" s="31" t="s">
        <v>140</v>
      </c>
      <c r="C227" s="161">
        <v>38</v>
      </c>
      <c r="D227" s="161" t="s">
        <v>261</v>
      </c>
      <c r="E227" s="161" t="s">
        <v>262</v>
      </c>
      <c r="F227" s="161" t="s">
        <v>847</v>
      </c>
      <c r="G227" s="161" t="s">
        <v>848</v>
      </c>
      <c r="H227" s="161" t="s">
        <v>849</v>
      </c>
      <c r="I227" s="161"/>
      <c r="J227" s="161"/>
      <c r="K227" s="161" t="s">
        <v>521</v>
      </c>
      <c r="L227" s="161">
        <v>47.591712999999999</v>
      </c>
      <c r="M227" s="161">
        <v>-103.99979999999999</v>
      </c>
      <c r="N227" s="161" t="s">
        <v>71</v>
      </c>
      <c r="O227" s="161" t="s">
        <v>511</v>
      </c>
      <c r="P227" s="161">
        <v>24.1</v>
      </c>
      <c r="Q227" s="161">
        <v>1.123</v>
      </c>
      <c r="R227" s="161" t="s">
        <v>473</v>
      </c>
      <c r="S227" s="161">
        <v>8.3353000000000002</v>
      </c>
      <c r="T227" s="161">
        <v>200</v>
      </c>
      <c r="U227" s="161" t="s">
        <v>356</v>
      </c>
      <c r="V227" s="162">
        <v>0.7</v>
      </c>
      <c r="W227" s="163">
        <v>0</v>
      </c>
      <c r="X227" s="163">
        <v>0.6</v>
      </c>
      <c r="Y227" s="163">
        <v>0</v>
      </c>
      <c r="Z227" s="164">
        <v>0</v>
      </c>
      <c r="AA227" s="4"/>
      <c r="AB227" s="161"/>
      <c r="AC227" s="161"/>
    </row>
    <row r="228" spans="1:29" s="59" customFormat="1">
      <c r="A228" s="161" t="s">
        <v>133</v>
      </c>
      <c r="B228" s="31" t="s">
        <v>140</v>
      </c>
      <c r="C228" s="161">
        <v>38</v>
      </c>
      <c r="D228" s="161" t="s">
        <v>261</v>
      </c>
      <c r="E228" s="161" t="s">
        <v>262</v>
      </c>
      <c r="F228" s="161" t="s">
        <v>847</v>
      </c>
      <c r="G228" s="161" t="s">
        <v>848</v>
      </c>
      <c r="H228" s="161" t="s">
        <v>850</v>
      </c>
      <c r="I228" s="161"/>
      <c r="J228" s="161"/>
      <c r="K228" s="161" t="s">
        <v>521</v>
      </c>
      <c r="L228" s="161">
        <v>47.591712999999999</v>
      </c>
      <c r="M228" s="161">
        <v>-103.99979999999999</v>
      </c>
      <c r="N228" s="161" t="s">
        <v>797</v>
      </c>
      <c r="O228" s="161" t="s">
        <v>798</v>
      </c>
      <c r="P228" s="161">
        <v>24.1</v>
      </c>
      <c r="Q228" s="161">
        <v>1.123</v>
      </c>
      <c r="R228" s="161" t="s">
        <v>473</v>
      </c>
      <c r="S228" s="161">
        <v>8.3353000000000002</v>
      </c>
      <c r="T228" s="161">
        <v>100</v>
      </c>
      <c r="U228" s="161" t="s">
        <v>161</v>
      </c>
      <c r="V228" s="162">
        <v>7.6</v>
      </c>
      <c r="W228" s="163">
        <v>0.5</v>
      </c>
      <c r="X228" s="163">
        <v>6.4</v>
      </c>
      <c r="Y228" s="163">
        <v>0</v>
      </c>
      <c r="Z228" s="164">
        <v>0.5</v>
      </c>
      <c r="AA228" s="4"/>
      <c r="AB228" s="161"/>
      <c r="AC228" s="161"/>
    </row>
    <row r="229" spans="1:29" s="59" customFormat="1">
      <c r="A229" s="161" t="s">
        <v>133</v>
      </c>
      <c r="B229" s="31" t="s">
        <v>140</v>
      </c>
      <c r="C229" s="161">
        <v>38</v>
      </c>
      <c r="D229" s="161" t="s">
        <v>261</v>
      </c>
      <c r="E229" s="161" t="s">
        <v>262</v>
      </c>
      <c r="F229" s="161" t="s">
        <v>847</v>
      </c>
      <c r="G229" s="161" t="s">
        <v>848</v>
      </c>
      <c r="H229" s="161" t="s">
        <v>851</v>
      </c>
      <c r="I229" s="161"/>
      <c r="J229" s="161"/>
      <c r="K229" s="161" t="s">
        <v>521</v>
      </c>
      <c r="L229" s="161">
        <v>47.591712999999999</v>
      </c>
      <c r="M229" s="161">
        <v>-103.99979999999999</v>
      </c>
      <c r="N229" s="161" t="s">
        <v>797</v>
      </c>
      <c r="O229" s="161" t="s">
        <v>798</v>
      </c>
      <c r="P229" s="161">
        <v>24</v>
      </c>
      <c r="Q229" s="161">
        <v>0.8</v>
      </c>
      <c r="R229" s="161" t="s">
        <v>473</v>
      </c>
      <c r="S229" s="161">
        <v>16.668700000000001</v>
      </c>
      <c r="T229" s="161">
        <v>200</v>
      </c>
      <c r="U229" s="161" t="s">
        <v>161</v>
      </c>
      <c r="V229" s="162">
        <v>0.1</v>
      </c>
      <c r="W229" s="163">
        <v>0</v>
      </c>
      <c r="X229" s="163">
        <v>0.2</v>
      </c>
      <c r="Y229" s="163">
        <v>0</v>
      </c>
      <c r="Z229" s="164">
        <v>0</v>
      </c>
      <c r="AA229" s="4"/>
      <c r="AB229" s="161"/>
      <c r="AC229" s="161"/>
    </row>
    <row r="230" spans="1:29" s="59" customFormat="1">
      <c r="A230" s="161" t="s">
        <v>133</v>
      </c>
      <c r="B230" s="31" t="s">
        <v>140</v>
      </c>
      <c r="C230" s="161">
        <v>38</v>
      </c>
      <c r="D230" s="161" t="s">
        <v>261</v>
      </c>
      <c r="E230" s="161" t="s">
        <v>262</v>
      </c>
      <c r="F230" s="161" t="s">
        <v>847</v>
      </c>
      <c r="G230" s="161" t="s">
        <v>848</v>
      </c>
      <c r="H230" s="161" t="s">
        <v>852</v>
      </c>
      <c r="I230" s="161"/>
      <c r="J230" s="161"/>
      <c r="K230" s="161" t="s">
        <v>521</v>
      </c>
      <c r="L230" s="161">
        <v>47.591712999999999</v>
      </c>
      <c r="M230" s="161">
        <v>-103.99979999999999</v>
      </c>
      <c r="N230" s="161" t="s">
        <v>815</v>
      </c>
      <c r="O230" s="161" t="s">
        <v>816</v>
      </c>
      <c r="P230" s="161">
        <v>24.1</v>
      </c>
      <c r="Q230" s="161">
        <v>1.123</v>
      </c>
      <c r="R230" s="161" t="s">
        <v>473</v>
      </c>
      <c r="S230" s="161">
        <v>16.668700000000001</v>
      </c>
      <c r="T230" s="161">
        <v>800</v>
      </c>
      <c r="U230" s="161" t="s">
        <v>357</v>
      </c>
      <c r="V230" s="162">
        <v>5.3</v>
      </c>
      <c r="W230" s="163">
        <v>10.9</v>
      </c>
      <c r="X230" s="163">
        <v>28.7</v>
      </c>
      <c r="Y230" s="163">
        <v>69.2</v>
      </c>
      <c r="Z230" s="164">
        <v>2.2000000000000002</v>
      </c>
      <c r="AA230" s="4"/>
      <c r="AB230" s="161"/>
      <c r="AC230" s="161"/>
    </row>
    <row r="231" spans="1:29" s="59" customFormat="1">
      <c r="A231" s="161" t="s">
        <v>133</v>
      </c>
      <c r="B231" s="31" t="s">
        <v>140</v>
      </c>
      <c r="C231" s="161">
        <v>38</v>
      </c>
      <c r="D231" s="161" t="s">
        <v>261</v>
      </c>
      <c r="E231" s="161" t="s">
        <v>262</v>
      </c>
      <c r="F231" s="161" t="s">
        <v>847</v>
      </c>
      <c r="G231" s="161" t="s">
        <v>848</v>
      </c>
      <c r="H231" s="161" t="s">
        <v>853</v>
      </c>
      <c r="I231" s="161"/>
      <c r="J231" s="161"/>
      <c r="K231" s="161" t="s">
        <v>521</v>
      </c>
      <c r="L231" s="161">
        <v>47.591712999999999</v>
      </c>
      <c r="M231" s="161">
        <v>-103.99979999999999</v>
      </c>
      <c r="N231" s="161" t="s">
        <v>71</v>
      </c>
      <c r="O231" s="161" t="s">
        <v>511</v>
      </c>
      <c r="P231" s="161">
        <v>24.1</v>
      </c>
      <c r="Q231" s="161">
        <v>1.123</v>
      </c>
      <c r="R231" s="161" t="s">
        <v>473</v>
      </c>
      <c r="S231" s="161">
        <v>8.3353000000000002</v>
      </c>
      <c r="T231" s="161">
        <v>200</v>
      </c>
      <c r="U231" s="161" t="s">
        <v>356</v>
      </c>
      <c r="V231" s="162">
        <v>0.7</v>
      </c>
      <c r="W231" s="163">
        <v>0</v>
      </c>
      <c r="X231" s="163">
        <v>0.6</v>
      </c>
      <c r="Y231" s="163">
        <v>0</v>
      </c>
      <c r="Z231" s="164">
        <v>0</v>
      </c>
      <c r="AA231" s="4"/>
      <c r="AB231" s="161"/>
      <c r="AC231" s="161"/>
    </row>
    <row r="232" spans="1:29" s="59" customFormat="1">
      <c r="A232" s="161" t="s">
        <v>133</v>
      </c>
      <c r="B232" s="31" t="s">
        <v>140</v>
      </c>
      <c r="C232" s="161">
        <v>38</v>
      </c>
      <c r="D232" s="161" t="s">
        <v>261</v>
      </c>
      <c r="E232" s="161" t="s">
        <v>262</v>
      </c>
      <c r="F232" s="161" t="s">
        <v>847</v>
      </c>
      <c r="G232" s="161" t="s">
        <v>848</v>
      </c>
      <c r="H232" s="161" t="s">
        <v>854</v>
      </c>
      <c r="I232" s="161"/>
      <c r="J232" s="161"/>
      <c r="K232" s="161" t="s">
        <v>521</v>
      </c>
      <c r="L232" s="161">
        <v>47.591712999999999</v>
      </c>
      <c r="M232" s="161">
        <v>-103.99979999999999</v>
      </c>
      <c r="N232" s="161" t="s">
        <v>71</v>
      </c>
      <c r="O232" s="161" t="s">
        <v>511</v>
      </c>
      <c r="P232" s="161">
        <v>24.1</v>
      </c>
      <c r="Q232" s="161">
        <v>1.123</v>
      </c>
      <c r="R232" s="161" t="s">
        <v>473</v>
      </c>
      <c r="S232" s="161">
        <v>8.3353000000000002</v>
      </c>
      <c r="T232" s="161">
        <v>200</v>
      </c>
      <c r="U232" s="161" t="s">
        <v>356</v>
      </c>
      <c r="V232" s="162">
        <v>0.2</v>
      </c>
      <c r="W232" s="163">
        <v>0</v>
      </c>
      <c r="X232" s="163">
        <v>0.1</v>
      </c>
      <c r="Y232" s="163">
        <v>0</v>
      </c>
      <c r="Z232" s="164">
        <v>0</v>
      </c>
      <c r="AA232" s="4"/>
      <c r="AB232" s="161"/>
      <c r="AC232" s="161"/>
    </row>
    <row r="233" spans="1:29" s="59" customFormat="1">
      <c r="A233" s="161" t="s">
        <v>133</v>
      </c>
      <c r="B233" s="31" t="s">
        <v>140</v>
      </c>
      <c r="C233" s="161">
        <v>38</v>
      </c>
      <c r="D233" s="161" t="s">
        <v>261</v>
      </c>
      <c r="E233" s="161" t="s">
        <v>262</v>
      </c>
      <c r="F233" s="161" t="s">
        <v>847</v>
      </c>
      <c r="G233" s="161" t="s">
        <v>848</v>
      </c>
      <c r="H233" s="161" t="s">
        <v>855</v>
      </c>
      <c r="I233" s="161"/>
      <c r="J233" s="161"/>
      <c r="K233" s="161" t="s">
        <v>521</v>
      </c>
      <c r="L233" s="161">
        <v>47.591712999999999</v>
      </c>
      <c r="M233" s="161">
        <v>-103.99979999999999</v>
      </c>
      <c r="N233" s="161" t="s">
        <v>71</v>
      </c>
      <c r="O233" s="161" t="s">
        <v>511</v>
      </c>
      <c r="P233" s="161">
        <v>24.1</v>
      </c>
      <c r="Q233" s="161">
        <v>1.123</v>
      </c>
      <c r="R233" s="161" t="s">
        <v>473</v>
      </c>
      <c r="S233" s="161">
        <v>8.3353000000000002</v>
      </c>
      <c r="T233" s="161">
        <v>200</v>
      </c>
      <c r="U233" s="161" t="s">
        <v>356</v>
      </c>
      <c r="V233" s="162">
        <v>18.8</v>
      </c>
      <c r="W233" s="163">
        <v>1.7</v>
      </c>
      <c r="X233" s="163">
        <v>15.8</v>
      </c>
      <c r="Y233" s="163">
        <v>0.1</v>
      </c>
      <c r="Z233" s="164">
        <v>1.2</v>
      </c>
      <c r="AA233" s="4"/>
      <c r="AB233" s="161"/>
      <c r="AC233" s="161"/>
    </row>
    <row r="234" spans="1:29" s="59" customFormat="1">
      <c r="A234" s="161" t="s">
        <v>133</v>
      </c>
      <c r="B234" s="31" t="s">
        <v>140</v>
      </c>
      <c r="C234" s="161">
        <v>38</v>
      </c>
      <c r="D234" s="161" t="s">
        <v>261</v>
      </c>
      <c r="E234" s="161" t="s">
        <v>262</v>
      </c>
      <c r="F234" s="161" t="s">
        <v>847</v>
      </c>
      <c r="G234" s="161" t="s">
        <v>848</v>
      </c>
      <c r="H234" s="161" t="s">
        <v>856</v>
      </c>
      <c r="I234" s="161"/>
      <c r="J234" s="161"/>
      <c r="K234" s="161" t="s">
        <v>521</v>
      </c>
      <c r="L234" s="161">
        <v>47.591712999999999</v>
      </c>
      <c r="M234" s="161">
        <v>-103.99979999999999</v>
      </c>
      <c r="N234" s="161" t="s">
        <v>71</v>
      </c>
      <c r="O234" s="161" t="s">
        <v>511</v>
      </c>
      <c r="P234" s="161">
        <v>24.1</v>
      </c>
      <c r="Q234" s="161">
        <v>1.123</v>
      </c>
      <c r="R234" s="161" t="s">
        <v>473</v>
      </c>
      <c r="S234" s="161">
        <v>8.3353000000000002</v>
      </c>
      <c r="T234" s="161">
        <v>200</v>
      </c>
      <c r="U234" s="161" t="s">
        <v>356</v>
      </c>
      <c r="V234" s="162">
        <v>18.8</v>
      </c>
      <c r="W234" s="163">
        <v>1.3</v>
      </c>
      <c r="X234" s="163">
        <v>15.8</v>
      </c>
      <c r="Y234" s="163">
        <v>0.1</v>
      </c>
      <c r="Z234" s="164">
        <v>1.2</v>
      </c>
      <c r="AA234" s="4"/>
      <c r="AB234" s="161"/>
      <c r="AC234" s="161"/>
    </row>
    <row r="235" spans="1:29" s="59" customFormat="1">
      <c r="A235" s="161" t="s">
        <v>133</v>
      </c>
      <c r="B235" s="31" t="s">
        <v>140</v>
      </c>
      <c r="C235" s="161">
        <v>38</v>
      </c>
      <c r="D235" s="161" t="s">
        <v>261</v>
      </c>
      <c r="E235" s="161" t="s">
        <v>262</v>
      </c>
      <c r="F235" s="161" t="s">
        <v>847</v>
      </c>
      <c r="G235" s="161" t="s">
        <v>848</v>
      </c>
      <c r="H235" s="161" t="s">
        <v>857</v>
      </c>
      <c r="I235" s="161"/>
      <c r="J235" s="161"/>
      <c r="K235" s="161" t="s">
        <v>521</v>
      </c>
      <c r="L235" s="161">
        <v>47.591712999999999</v>
      </c>
      <c r="M235" s="161">
        <v>-103.99979999999999</v>
      </c>
      <c r="N235" s="161" t="s">
        <v>800</v>
      </c>
      <c r="O235" s="161" t="s">
        <v>801</v>
      </c>
      <c r="P235" s="161">
        <v>24.1</v>
      </c>
      <c r="Q235" s="161">
        <v>1.123</v>
      </c>
      <c r="R235" s="161" t="s">
        <v>473</v>
      </c>
      <c r="S235" s="161">
        <v>16.668700000000001</v>
      </c>
      <c r="T235" s="161">
        <v>300</v>
      </c>
      <c r="U235" s="161" t="s">
        <v>356</v>
      </c>
      <c r="V235" s="162">
        <v>9</v>
      </c>
      <c r="W235" s="163">
        <v>0.7</v>
      </c>
      <c r="X235" s="163">
        <v>7.6</v>
      </c>
      <c r="Y235" s="163">
        <v>0.1</v>
      </c>
      <c r="Z235" s="164">
        <v>0.7</v>
      </c>
      <c r="AA235" s="4"/>
      <c r="AB235" s="161"/>
      <c r="AC235" s="161"/>
    </row>
    <row r="236" spans="1:29" s="59" customFormat="1">
      <c r="A236" s="161" t="s">
        <v>133</v>
      </c>
      <c r="B236" s="31" t="s">
        <v>140</v>
      </c>
      <c r="C236" s="161">
        <v>38</v>
      </c>
      <c r="D236" s="161" t="s">
        <v>261</v>
      </c>
      <c r="E236" s="161" t="s">
        <v>262</v>
      </c>
      <c r="F236" s="161" t="s">
        <v>847</v>
      </c>
      <c r="G236" s="161" t="s">
        <v>848</v>
      </c>
      <c r="H236" s="161" t="s">
        <v>858</v>
      </c>
      <c r="I236" s="161"/>
      <c r="J236" s="161"/>
      <c r="K236" s="161" t="s">
        <v>521</v>
      </c>
      <c r="L236" s="161">
        <v>47.591712999999999</v>
      </c>
      <c r="M236" s="161">
        <v>-103.99979999999999</v>
      </c>
      <c r="N236" s="161" t="s">
        <v>800</v>
      </c>
      <c r="O236" s="161" t="s">
        <v>801</v>
      </c>
      <c r="P236" s="161">
        <v>24.1</v>
      </c>
      <c r="Q236" s="161">
        <v>1.123</v>
      </c>
      <c r="R236" s="161" t="s">
        <v>473</v>
      </c>
      <c r="S236" s="161">
        <v>16.668700000000001</v>
      </c>
      <c r="T236" s="161">
        <v>300</v>
      </c>
      <c r="U236" s="161" t="s">
        <v>356</v>
      </c>
      <c r="V236" s="162">
        <v>9</v>
      </c>
      <c r="W236" s="163">
        <v>0.7</v>
      </c>
      <c r="X236" s="163">
        <v>7.6</v>
      </c>
      <c r="Y236" s="163">
        <v>0</v>
      </c>
      <c r="Z236" s="164">
        <v>0.7</v>
      </c>
      <c r="AA236" s="4"/>
      <c r="AB236" s="161"/>
      <c r="AC236" s="161"/>
    </row>
    <row r="237" spans="1:29" s="59" customFormat="1">
      <c r="A237" s="161" t="s">
        <v>133</v>
      </c>
      <c r="B237" s="31" t="s">
        <v>140</v>
      </c>
      <c r="C237" s="161">
        <v>38</v>
      </c>
      <c r="D237" s="161" t="s">
        <v>261</v>
      </c>
      <c r="E237" s="161" t="s">
        <v>262</v>
      </c>
      <c r="F237" s="161" t="s">
        <v>847</v>
      </c>
      <c r="G237" s="161" t="s">
        <v>848</v>
      </c>
      <c r="H237" s="161" t="s">
        <v>859</v>
      </c>
      <c r="I237" s="161"/>
      <c r="J237" s="161"/>
      <c r="K237" s="161" t="s">
        <v>521</v>
      </c>
      <c r="L237" s="161">
        <v>47.591712999999999</v>
      </c>
      <c r="M237" s="161">
        <v>-103.99979999999999</v>
      </c>
      <c r="N237" s="161" t="s">
        <v>797</v>
      </c>
      <c r="O237" s="161" t="s">
        <v>798</v>
      </c>
      <c r="P237" s="161">
        <v>24.1</v>
      </c>
      <c r="Q237" s="161">
        <v>1.123</v>
      </c>
      <c r="R237" s="161" t="s">
        <v>473</v>
      </c>
      <c r="S237" s="161">
        <v>8.3353000000000002</v>
      </c>
      <c r="T237" s="161">
        <v>200</v>
      </c>
      <c r="U237" s="161" t="s">
        <v>161</v>
      </c>
      <c r="V237" s="162">
        <v>7.6</v>
      </c>
      <c r="W237" s="163">
        <v>0.5</v>
      </c>
      <c r="X237" s="163">
        <v>6.4</v>
      </c>
      <c r="Y237" s="163">
        <v>0</v>
      </c>
      <c r="Z237" s="164">
        <v>0.5</v>
      </c>
      <c r="AA237" s="4"/>
      <c r="AB237" s="161"/>
      <c r="AC237" s="161"/>
    </row>
    <row r="238" spans="1:29" s="59" customFormat="1">
      <c r="A238" s="161" t="s">
        <v>133</v>
      </c>
      <c r="B238" s="31" t="s">
        <v>140</v>
      </c>
      <c r="C238" s="161">
        <v>38</v>
      </c>
      <c r="D238" s="161" t="s">
        <v>261</v>
      </c>
      <c r="E238" s="161" t="s">
        <v>262</v>
      </c>
      <c r="F238" s="161" t="s">
        <v>847</v>
      </c>
      <c r="G238" s="161" t="s">
        <v>848</v>
      </c>
      <c r="H238" s="161" t="s">
        <v>860</v>
      </c>
      <c r="I238" s="161"/>
      <c r="J238" s="161"/>
      <c r="K238" s="161" t="s">
        <v>521</v>
      </c>
      <c r="L238" s="161">
        <v>47.591712999999999</v>
      </c>
      <c r="M238" s="161">
        <v>-103.99979999999999</v>
      </c>
      <c r="N238" s="161" t="s">
        <v>800</v>
      </c>
      <c r="O238" s="161" t="s">
        <v>801</v>
      </c>
      <c r="P238" s="161">
        <v>24.1</v>
      </c>
      <c r="Q238" s="161">
        <v>1.123</v>
      </c>
      <c r="R238" s="161" t="s">
        <v>473</v>
      </c>
      <c r="S238" s="161">
        <v>8.3353000000000002</v>
      </c>
      <c r="T238" s="161">
        <v>200</v>
      </c>
      <c r="U238" s="161" t="s">
        <v>356</v>
      </c>
      <c r="V238" s="162">
        <v>1.4</v>
      </c>
      <c r="W238" s="163">
        <v>0.1</v>
      </c>
      <c r="X238" s="163">
        <v>1.2</v>
      </c>
      <c r="Y238" s="163">
        <v>0</v>
      </c>
      <c r="Z238" s="164">
        <v>0</v>
      </c>
      <c r="AA238" s="4"/>
      <c r="AB238" s="161"/>
      <c r="AC238" s="161"/>
    </row>
    <row r="239" spans="1:29" s="59" customFormat="1">
      <c r="A239" s="161" t="s">
        <v>133</v>
      </c>
      <c r="B239" s="31" t="s">
        <v>140</v>
      </c>
      <c r="C239" s="161">
        <v>38</v>
      </c>
      <c r="D239" s="161" t="s">
        <v>261</v>
      </c>
      <c r="E239" s="161" t="s">
        <v>262</v>
      </c>
      <c r="F239" s="161" t="s">
        <v>847</v>
      </c>
      <c r="G239" s="161" t="s">
        <v>848</v>
      </c>
      <c r="H239" s="161" t="s">
        <v>861</v>
      </c>
      <c r="I239" s="161"/>
      <c r="J239" s="161"/>
      <c r="K239" s="161" t="s">
        <v>521</v>
      </c>
      <c r="L239" s="161">
        <v>47.591712000000001</v>
      </c>
      <c r="M239" s="161">
        <v>-103.99981200000001</v>
      </c>
      <c r="N239" s="161" t="s">
        <v>800</v>
      </c>
      <c r="O239" s="161" t="s">
        <v>801</v>
      </c>
      <c r="P239" s="161">
        <v>30.1</v>
      </c>
      <c r="Q239" s="161">
        <v>1.123</v>
      </c>
      <c r="R239" s="161" t="s">
        <v>473</v>
      </c>
      <c r="S239" s="161">
        <v>8.3353000000000002</v>
      </c>
      <c r="T239" s="161">
        <v>200</v>
      </c>
      <c r="U239" s="161" t="s">
        <v>356</v>
      </c>
      <c r="V239" s="162">
        <v>19.7</v>
      </c>
      <c r="W239" s="163">
        <v>1.1000000000000001</v>
      </c>
      <c r="X239" s="163">
        <v>16.5</v>
      </c>
      <c r="Y239" s="163">
        <v>0.1</v>
      </c>
      <c r="Z239" s="164">
        <v>1.3</v>
      </c>
      <c r="AA239" s="4"/>
      <c r="AB239" s="161"/>
      <c r="AC239" s="161"/>
    </row>
    <row r="240" spans="1:29" s="59" customFormat="1">
      <c r="A240" s="161" t="s">
        <v>133</v>
      </c>
      <c r="B240" s="31" t="s">
        <v>140</v>
      </c>
      <c r="C240" s="161">
        <v>38</v>
      </c>
      <c r="D240" s="161" t="s">
        <v>261</v>
      </c>
      <c r="E240" s="161" t="s">
        <v>262</v>
      </c>
      <c r="F240" s="161" t="s">
        <v>847</v>
      </c>
      <c r="G240" s="161" t="s">
        <v>848</v>
      </c>
      <c r="H240" s="161" t="s">
        <v>862</v>
      </c>
      <c r="I240" s="161"/>
      <c r="J240" s="161"/>
      <c r="K240" s="161" t="s">
        <v>521</v>
      </c>
      <c r="L240" s="161">
        <v>47.591712999999999</v>
      </c>
      <c r="M240" s="161">
        <v>-103.99979999999999</v>
      </c>
      <c r="N240" s="161" t="s">
        <v>800</v>
      </c>
      <c r="O240" s="161" t="s">
        <v>801</v>
      </c>
      <c r="P240" s="161">
        <v>24.1</v>
      </c>
      <c r="Q240" s="161">
        <v>1.123</v>
      </c>
      <c r="R240" s="161" t="s">
        <v>473</v>
      </c>
      <c r="S240" s="161">
        <v>8.3353000000000002</v>
      </c>
      <c r="T240" s="161">
        <v>200</v>
      </c>
      <c r="U240" s="161" t="s">
        <v>356</v>
      </c>
      <c r="V240" s="162">
        <v>12.4</v>
      </c>
      <c r="W240" s="163">
        <v>0.9</v>
      </c>
      <c r="X240" s="163">
        <v>10.4</v>
      </c>
      <c r="Y240" s="163">
        <v>0</v>
      </c>
      <c r="Z240" s="164">
        <v>0.2</v>
      </c>
      <c r="AA240" s="4"/>
      <c r="AB240" s="161"/>
      <c r="AC240" s="161"/>
    </row>
    <row r="241" spans="1:29" s="59" customFormat="1">
      <c r="A241" s="161" t="s">
        <v>133</v>
      </c>
      <c r="B241" s="31" t="s">
        <v>140</v>
      </c>
      <c r="C241" s="161">
        <v>38</v>
      </c>
      <c r="D241" s="161" t="s">
        <v>261</v>
      </c>
      <c r="E241" s="161" t="s">
        <v>262</v>
      </c>
      <c r="F241" s="161" t="s">
        <v>847</v>
      </c>
      <c r="G241" s="161" t="s">
        <v>848</v>
      </c>
      <c r="H241" s="161" t="s">
        <v>863</v>
      </c>
      <c r="I241" s="161"/>
      <c r="J241" s="161"/>
      <c r="K241" s="161" t="s">
        <v>521</v>
      </c>
      <c r="L241" s="161">
        <v>47.591712999999999</v>
      </c>
      <c r="M241" s="161">
        <v>-103.99979999999999</v>
      </c>
      <c r="N241" s="161" t="s">
        <v>800</v>
      </c>
      <c r="O241" s="161" t="s">
        <v>801</v>
      </c>
      <c r="P241" s="161">
        <v>24.1</v>
      </c>
      <c r="Q241" s="161">
        <v>1.123</v>
      </c>
      <c r="R241" s="161" t="s">
        <v>473</v>
      </c>
      <c r="S241" s="161">
        <v>8.3353000000000002</v>
      </c>
      <c r="T241" s="161">
        <v>200</v>
      </c>
      <c r="U241" s="161" t="s">
        <v>356</v>
      </c>
      <c r="V241" s="162">
        <v>6.3</v>
      </c>
      <c r="W241" s="163">
        <v>0.7</v>
      </c>
      <c r="X241" s="163">
        <v>5.3</v>
      </c>
      <c r="Y241" s="163">
        <v>0</v>
      </c>
      <c r="Z241" s="164">
        <v>0.5</v>
      </c>
      <c r="AA241" s="4"/>
      <c r="AB241" s="161"/>
      <c r="AC241" s="161"/>
    </row>
    <row r="242" spans="1:29" s="59" customFormat="1">
      <c r="A242" s="161" t="s">
        <v>133</v>
      </c>
      <c r="B242" s="31" t="s">
        <v>140</v>
      </c>
      <c r="C242" s="161">
        <v>38</v>
      </c>
      <c r="D242" s="161" t="s">
        <v>261</v>
      </c>
      <c r="E242" s="161" t="s">
        <v>262</v>
      </c>
      <c r="F242" s="161" t="s">
        <v>847</v>
      </c>
      <c r="G242" s="161" t="s">
        <v>848</v>
      </c>
      <c r="H242" s="161" t="s">
        <v>864</v>
      </c>
      <c r="I242" s="161"/>
      <c r="J242" s="161"/>
      <c r="K242" s="161" t="s">
        <v>521</v>
      </c>
      <c r="L242" s="161">
        <v>47.591712999999999</v>
      </c>
      <c r="M242" s="161">
        <v>-103.99979999999999</v>
      </c>
      <c r="N242" s="161" t="s">
        <v>523</v>
      </c>
      <c r="O242" s="161" t="s">
        <v>524</v>
      </c>
      <c r="P242" s="161">
        <v>24.1</v>
      </c>
      <c r="Q242" s="161">
        <v>1.123</v>
      </c>
      <c r="R242" s="161" t="s">
        <v>473</v>
      </c>
      <c r="S242" s="161">
        <v>8.3353000000000002</v>
      </c>
      <c r="T242" s="161">
        <v>200</v>
      </c>
      <c r="U242" s="161" t="s">
        <v>114</v>
      </c>
      <c r="V242" s="162">
        <v>0.4</v>
      </c>
      <c r="W242" s="163">
        <v>0</v>
      </c>
      <c r="X242" s="163">
        <v>0.3</v>
      </c>
      <c r="Y242" s="163">
        <v>0</v>
      </c>
      <c r="Z242" s="164">
        <v>1.6932499999999999</v>
      </c>
      <c r="AA242" s="4"/>
      <c r="AB242" s="161"/>
      <c r="AC242" s="161"/>
    </row>
    <row r="243" spans="1:29" s="59" customFormat="1">
      <c r="A243" s="161" t="s">
        <v>133</v>
      </c>
      <c r="B243" s="31" t="s">
        <v>140</v>
      </c>
      <c r="C243" s="161">
        <v>38</v>
      </c>
      <c r="D243" s="161" t="s">
        <v>261</v>
      </c>
      <c r="E243" s="161" t="s">
        <v>262</v>
      </c>
      <c r="F243" s="161" t="s">
        <v>847</v>
      </c>
      <c r="G243" s="161" t="s">
        <v>848</v>
      </c>
      <c r="H243" s="161" t="s">
        <v>865</v>
      </c>
      <c r="I243" s="161"/>
      <c r="J243" s="161"/>
      <c r="K243" s="161" t="s">
        <v>521</v>
      </c>
      <c r="L243" s="161">
        <v>47.591712999999999</v>
      </c>
      <c r="M243" s="161">
        <v>-103.99979999999999</v>
      </c>
      <c r="N243" s="161" t="s">
        <v>818</v>
      </c>
      <c r="O243" s="161" t="s">
        <v>819</v>
      </c>
      <c r="P243" s="161" t="s">
        <v>473</v>
      </c>
      <c r="Q243" s="161" t="s">
        <v>473</v>
      </c>
      <c r="R243" s="161" t="s">
        <v>473</v>
      </c>
      <c r="S243" s="161">
        <v>8.3353000000000002</v>
      </c>
      <c r="T243" s="161" t="s">
        <v>473</v>
      </c>
      <c r="U243" s="161" t="s">
        <v>358</v>
      </c>
      <c r="V243" s="162">
        <v>0</v>
      </c>
      <c r="W243" s="163">
        <v>121.4</v>
      </c>
      <c r="X243" s="163">
        <v>0</v>
      </c>
      <c r="Y243" s="163">
        <v>0</v>
      </c>
      <c r="Z243" s="164">
        <v>0</v>
      </c>
      <c r="AA243" s="4"/>
      <c r="AB243" s="161"/>
      <c r="AC243" s="161"/>
    </row>
    <row r="244" spans="1:29" s="59" customFormat="1">
      <c r="A244" s="161" t="s">
        <v>133</v>
      </c>
      <c r="B244" s="31" t="s">
        <v>140</v>
      </c>
      <c r="C244" s="161">
        <v>38</v>
      </c>
      <c r="D244" s="161" t="s">
        <v>261</v>
      </c>
      <c r="E244" s="161" t="s">
        <v>262</v>
      </c>
      <c r="F244" s="161" t="s">
        <v>866</v>
      </c>
      <c r="G244" s="161" t="s">
        <v>867</v>
      </c>
      <c r="H244" s="161" t="s">
        <v>868</v>
      </c>
      <c r="I244" s="161"/>
      <c r="J244" s="161"/>
      <c r="K244" s="161" t="s">
        <v>521</v>
      </c>
      <c r="L244" s="161">
        <v>47.997999999999998</v>
      </c>
      <c r="M244" s="161">
        <v>-102.876</v>
      </c>
      <c r="N244" s="161" t="s">
        <v>494</v>
      </c>
      <c r="O244" s="161" t="s">
        <v>495</v>
      </c>
      <c r="P244" s="161">
        <v>45</v>
      </c>
      <c r="Q244" s="161">
        <v>1</v>
      </c>
      <c r="R244" s="161" t="s">
        <v>473</v>
      </c>
      <c r="S244" s="161">
        <v>833.33529999999996</v>
      </c>
      <c r="T244" s="161">
        <v>500</v>
      </c>
      <c r="U244" s="161" t="s">
        <v>161</v>
      </c>
      <c r="V244" s="162">
        <v>20.8</v>
      </c>
      <c r="W244" s="163">
        <v>1.2</v>
      </c>
      <c r="X244" s="163">
        <v>6.6</v>
      </c>
      <c r="Y244" s="163">
        <v>0</v>
      </c>
      <c r="Z244" s="164">
        <v>0</v>
      </c>
      <c r="AA244" s="4"/>
      <c r="AB244" s="161"/>
      <c r="AC244" s="161"/>
    </row>
    <row r="245" spans="1:29" s="59" customFormat="1">
      <c r="A245" s="161" t="s">
        <v>133</v>
      </c>
      <c r="B245" s="31" t="s">
        <v>140</v>
      </c>
      <c r="C245" s="161">
        <v>38</v>
      </c>
      <c r="D245" s="161" t="s">
        <v>261</v>
      </c>
      <c r="E245" s="161" t="s">
        <v>262</v>
      </c>
      <c r="F245" s="161" t="s">
        <v>866</v>
      </c>
      <c r="G245" s="161" t="s">
        <v>867</v>
      </c>
      <c r="H245" s="161" t="s">
        <v>869</v>
      </c>
      <c r="I245" s="161"/>
      <c r="J245" s="161"/>
      <c r="K245" s="161" t="s">
        <v>521</v>
      </c>
      <c r="L245" s="161">
        <v>47.997999999999998</v>
      </c>
      <c r="M245" s="161">
        <v>-102.876</v>
      </c>
      <c r="N245" s="161" t="s">
        <v>494</v>
      </c>
      <c r="O245" s="161" t="s">
        <v>495</v>
      </c>
      <c r="P245" s="161">
        <v>45</v>
      </c>
      <c r="Q245" s="161">
        <v>1</v>
      </c>
      <c r="R245" s="161" t="s">
        <v>473</v>
      </c>
      <c r="S245" s="161">
        <v>833.33529999999996</v>
      </c>
      <c r="T245" s="161">
        <v>500</v>
      </c>
      <c r="U245" s="161" t="s">
        <v>161</v>
      </c>
      <c r="V245" s="162">
        <v>18</v>
      </c>
      <c r="W245" s="163">
        <v>1.2</v>
      </c>
      <c r="X245" s="163">
        <v>6.8</v>
      </c>
      <c r="Y245" s="163">
        <v>0</v>
      </c>
      <c r="Z245" s="164">
        <v>0</v>
      </c>
      <c r="AA245" s="4"/>
      <c r="AB245" s="161"/>
      <c r="AC245" s="161"/>
    </row>
    <row r="246" spans="1:29" s="59" customFormat="1">
      <c r="A246" s="161" t="s">
        <v>133</v>
      </c>
      <c r="B246" s="31" t="s">
        <v>140</v>
      </c>
      <c r="C246" s="161">
        <v>38</v>
      </c>
      <c r="D246" s="161" t="s">
        <v>261</v>
      </c>
      <c r="E246" s="161" t="s">
        <v>262</v>
      </c>
      <c r="F246" s="161" t="s">
        <v>866</v>
      </c>
      <c r="G246" s="161" t="s">
        <v>867</v>
      </c>
      <c r="H246" s="161" t="s">
        <v>870</v>
      </c>
      <c r="I246" s="161"/>
      <c r="J246" s="161"/>
      <c r="K246" s="161" t="s">
        <v>521</v>
      </c>
      <c r="L246" s="161">
        <v>47.997999999999998</v>
      </c>
      <c r="M246" s="161">
        <v>-102.876</v>
      </c>
      <c r="N246" s="161" t="s">
        <v>494</v>
      </c>
      <c r="O246" s="161" t="s">
        <v>495</v>
      </c>
      <c r="P246" s="161">
        <v>45</v>
      </c>
      <c r="Q246" s="161">
        <v>1</v>
      </c>
      <c r="R246" s="161" t="s">
        <v>473</v>
      </c>
      <c r="S246" s="161">
        <v>833.33529999999996</v>
      </c>
      <c r="T246" s="161">
        <v>500</v>
      </c>
      <c r="U246" s="161" t="s">
        <v>161</v>
      </c>
      <c r="V246" s="162">
        <v>1.5</v>
      </c>
      <c r="W246" s="163">
        <v>1.2</v>
      </c>
      <c r="X246" s="163">
        <v>2</v>
      </c>
      <c r="Y246" s="163">
        <v>0</v>
      </c>
      <c r="Z246" s="164">
        <v>0</v>
      </c>
      <c r="AA246" s="4"/>
      <c r="AB246" s="161"/>
      <c r="AC246" s="161"/>
    </row>
    <row r="247" spans="1:29" s="59" customFormat="1">
      <c r="A247" s="161" t="s">
        <v>133</v>
      </c>
      <c r="B247" s="31" t="s">
        <v>140</v>
      </c>
      <c r="C247" s="161">
        <v>38</v>
      </c>
      <c r="D247" s="161" t="s">
        <v>261</v>
      </c>
      <c r="E247" s="161" t="s">
        <v>262</v>
      </c>
      <c r="F247" s="161" t="s">
        <v>866</v>
      </c>
      <c r="G247" s="161" t="s">
        <v>867</v>
      </c>
      <c r="H247" s="161" t="s">
        <v>871</v>
      </c>
      <c r="I247" s="161"/>
      <c r="J247" s="161"/>
      <c r="K247" s="161" t="s">
        <v>521</v>
      </c>
      <c r="L247" s="161">
        <v>47.997999999999998</v>
      </c>
      <c r="M247" s="161">
        <v>-102.876</v>
      </c>
      <c r="N247" s="161" t="s">
        <v>494</v>
      </c>
      <c r="O247" s="161" t="s">
        <v>495</v>
      </c>
      <c r="P247" s="161">
        <v>45</v>
      </c>
      <c r="Q247" s="161">
        <v>1</v>
      </c>
      <c r="R247" s="161" t="s">
        <v>473</v>
      </c>
      <c r="S247" s="161">
        <v>833.33529999999996</v>
      </c>
      <c r="T247" s="161">
        <v>500</v>
      </c>
      <c r="U247" s="161" t="s">
        <v>161</v>
      </c>
      <c r="V247" s="162">
        <v>0.4</v>
      </c>
      <c r="W247" s="163">
        <v>1.1000000000000001</v>
      </c>
      <c r="X247" s="163">
        <v>0.4</v>
      </c>
      <c r="Y247" s="163">
        <v>0</v>
      </c>
      <c r="Z247" s="164">
        <v>0</v>
      </c>
      <c r="AA247" s="4"/>
      <c r="AB247" s="161"/>
      <c r="AC247" s="161"/>
    </row>
    <row r="248" spans="1:29" s="59" customFormat="1">
      <c r="A248" s="161" t="s">
        <v>133</v>
      </c>
      <c r="B248" s="31" t="s">
        <v>140</v>
      </c>
      <c r="C248" s="161">
        <v>38</v>
      </c>
      <c r="D248" s="161" t="s">
        <v>261</v>
      </c>
      <c r="E248" s="161" t="s">
        <v>262</v>
      </c>
      <c r="F248" s="161" t="s">
        <v>866</v>
      </c>
      <c r="G248" s="161" t="s">
        <v>867</v>
      </c>
      <c r="H248" s="161" t="s">
        <v>872</v>
      </c>
      <c r="I248" s="161"/>
      <c r="J248" s="161"/>
      <c r="K248" s="161" t="s">
        <v>521</v>
      </c>
      <c r="L248" s="161">
        <v>47.997999999999998</v>
      </c>
      <c r="M248" s="161">
        <v>-102.876</v>
      </c>
      <c r="N248" s="161" t="s">
        <v>494</v>
      </c>
      <c r="O248" s="161" t="s">
        <v>495</v>
      </c>
      <c r="P248" s="161">
        <v>45</v>
      </c>
      <c r="Q248" s="161">
        <v>1</v>
      </c>
      <c r="R248" s="161" t="s">
        <v>473</v>
      </c>
      <c r="S248" s="161">
        <v>833.33529999999996</v>
      </c>
      <c r="T248" s="161">
        <v>500</v>
      </c>
      <c r="U248" s="161" t="s">
        <v>161</v>
      </c>
      <c r="V248" s="162">
        <v>24.9</v>
      </c>
      <c r="W248" s="163">
        <v>2</v>
      </c>
      <c r="X248" s="163">
        <v>22.1</v>
      </c>
      <c r="Y248" s="163">
        <v>0</v>
      </c>
      <c r="Z248" s="164">
        <v>0</v>
      </c>
      <c r="AA248" s="4"/>
      <c r="AB248" s="161"/>
      <c r="AC248" s="161"/>
    </row>
    <row r="249" spans="1:29" s="59" customFormat="1">
      <c r="A249" s="161" t="s">
        <v>133</v>
      </c>
      <c r="B249" s="31" t="s">
        <v>140</v>
      </c>
      <c r="C249" s="161">
        <v>38</v>
      </c>
      <c r="D249" s="161" t="s">
        <v>261</v>
      </c>
      <c r="E249" s="161" t="s">
        <v>262</v>
      </c>
      <c r="F249" s="161" t="s">
        <v>866</v>
      </c>
      <c r="G249" s="161" t="s">
        <v>867</v>
      </c>
      <c r="H249" s="161" t="s">
        <v>873</v>
      </c>
      <c r="I249" s="161"/>
      <c r="J249" s="161"/>
      <c r="K249" s="161" t="s">
        <v>521</v>
      </c>
      <c r="L249" s="161">
        <v>47.997999999999998</v>
      </c>
      <c r="M249" s="161">
        <v>-102.876</v>
      </c>
      <c r="N249" s="161" t="s">
        <v>74</v>
      </c>
      <c r="O249" s="161" t="s">
        <v>502</v>
      </c>
      <c r="P249" s="161">
        <v>45</v>
      </c>
      <c r="Q249" s="161">
        <v>1</v>
      </c>
      <c r="R249" s="161" t="s">
        <v>473</v>
      </c>
      <c r="S249" s="161">
        <v>833.33529999999996</v>
      </c>
      <c r="T249" s="161">
        <v>500</v>
      </c>
      <c r="U249" s="161" t="s">
        <v>357</v>
      </c>
      <c r="V249" s="162">
        <v>0</v>
      </c>
      <c r="W249" s="163">
        <v>0</v>
      </c>
      <c r="X249" s="163">
        <v>0</v>
      </c>
      <c r="Y249" s="163">
        <v>73.900000000000006</v>
      </c>
      <c r="Z249" s="164">
        <v>0</v>
      </c>
      <c r="AA249" s="4"/>
      <c r="AB249" s="161"/>
      <c r="AC249" s="161"/>
    </row>
    <row r="250" spans="1:29" s="59" customFormat="1">
      <c r="A250" s="161" t="s">
        <v>133</v>
      </c>
      <c r="B250" s="31" t="s">
        <v>140</v>
      </c>
      <c r="C250" s="161">
        <v>38</v>
      </c>
      <c r="D250" s="161" t="s">
        <v>261</v>
      </c>
      <c r="E250" s="161" t="s">
        <v>262</v>
      </c>
      <c r="F250" s="161" t="s">
        <v>866</v>
      </c>
      <c r="G250" s="161" t="s">
        <v>867</v>
      </c>
      <c r="H250" s="161" t="s">
        <v>874</v>
      </c>
      <c r="I250" s="161"/>
      <c r="J250" s="161"/>
      <c r="K250" s="161" t="s">
        <v>521</v>
      </c>
      <c r="L250" s="161">
        <v>47.997999999999998</v>
      </c>
      <c r="M250" s="161">
        <v>-102.876</v>
      </c>
      <c r="N250" s="161" t="s">
        <v>85</v>
      </c>
      <c r="O250" s="161" t="s">
        <v>468</v>
      </c>
      <c r="P250" s="161">
        <v>45</v>
      </c>
      <c r="Q250" s="161">
        <v>1</v>
      </c>
      <c r="R250" s="161" t="s">
        <v>473</v>
      </c>
      <c r="S250" s="161">
        <v>833.33529999999996</v>
      </c>
      <c r="T250" s="161">
        <v>500</v>
      </c>
      <c r="U250" s="161" t="s">
        <v>161</v>
      </c>
      <c r="V250" s="162">
        <v>0.9</v>
      </c>
      <c r="W250" s="163">
        <v>0.5</v>
      </c>
      <c r="X250" s="163">
        <v>0.9</v>
      </c>
      <c r="Y250" s="163">
        <v>0</v>
      </c>
      <c r="Z250" s="164">
        <v>0</v>
      </c>
      <c r="AA250" s="4"/>
      <c r="AB250" s="161"/>
      <c r="AC250" s="161"/>
    </row>
    <row r="251" spans="1:29" s="59" customFormat="1">
      <c r="A251" s="161" t="s">
        <v>133</v>
      </c>
      <c r="B251" s="31" t="s">
        <v>140</v>
      </c>
      <c r="C251" s="161">
        <v>38</v>
      </c>
      <c r="D251" s="161" t="s">
        <v>261</v>
      </c>
      <c r="E251" s="161" t="s">
        <v>262</v>
      </c>
      <c r="F251" s="161" t="s">
        <v>866</v>
      </c>
      <c r="G251" s="161" t="s">
        <v>867</v>
      </c>
      <c r="H251" s="161" t="s">
        <v>875</v>
      </c>
      <c r="I251" s="161"/>
      <c r="J251" s="161"/>
      <c r="K251" s="161" t="s">
        <v>521</v>
      </c>
      <c r="L251" s="161">
        <v>47.997999999999998</v>
      </c>
      <c r="M251" s="161">
        <v>-102.876</v>
      </c>
      <c r="N251" s="161" t="s">
        <v>85</v>
      </c>
      <c r="O251" s="161" t="s">
        <v>468</v>
      </c>
      <c r="P251" s="161">
        <v>45</v>
      </c>
      <c r="Q251" s="161">
        <v>1</v>
      </c>
      <c r="R251" s="161" t="s">
        <v>473</v>
      </c>
      <c r="S251" s="161">
        <v>833.33529999999996</v>
      </c>
      <c r="T251" s="161">
        <v>500</v>
      </c>
      <c r="U251" s="161" t="s">
        <v>161</v>
      </c>
      <c r="V251" s="162">
        <v>0.2</v>
      </c>
      <c r="W251" s="163">
        <v>0.1</v>
      </c>
      <c r="X251" s="163">
        <v>0.4</v>
      </c>
      <c r="Y251" s="163">
        <v>0</v>
      </c>
      <c r="Z251" s="164">
        <v>0</v>
      </c>
      <c r="AA251" s="4"/>
      <c r="AB251" s="161"/>
      <c r="AC251" s="161"/>
    </row>
    <row r="252" spans="1:29" s="59" customFormat="1">
      <c r="A252" s="161" t="s">
        <v>133</v>
      </c>
      <c r="B252" s="31" t="s">
        <v>140</v>
      </c>
      <c r="C252" s="161">
        <v>38</v>
      </c>
      <c r="D252" s="161" t="s">
        <v>261</v>
      </c>
      <c r="E252" s="161" t="s">
        <v>262</v>
      </c>
      <c r="F252" s="161" t="s">
        <v>866</v>
      </c>
      <c r="G252" s="161" t="s">
        <v>867</v>
      </c>
      <c r="H252" s="161" t="s">
        <v>876</v>
      </c>
      <c r="I252" s="161"/>
      <c r="J252" s="161"/>
      <c r="K252" s="161" t="s">
        <v>521</v>
      </c>
      <c r="L252" s="161">
        <v>47.997999999999998</v>
      </c>
      <c r="M252" s="161">
        <v>-102.876</v>
      </c>
      <c r="N252" s="161" t="s">
        <v>85</v>
      </c>
      <c r="O252" s="161" t="s">
        <v>468</v>
      </c>
      <c r="P252" s="161">
        <v>45</v>
      </c>
      <c r="Q252" s="161">
        <v>1</v>
      </c>
      <c r="R252" s="161" t="s">
        <v>473</v>
      </c>
      <c r="S252" s="161">
        <v>833.33529999999996</v>
      </c>
      <c r="T252" s="161">
        <v>500</v>
      </c>
      <c r="U252" s="161" t="s">
        <v>161</v>
      </c>
      <c r="V252" s="162">
        <v>0.9</v>
      </c>
      <c r="W252" s="163">
        <v>0.4</v>
      </c>
      <c r="X252" s="163">
        <v>0.5</v>
      </c>
      <c r="Y252" s="163">
        <v>0</v>
      </c>
      <c r="Z252" s="164">
        <v>0</v>
      </c>
      <c r="AA252" s="4"/>
      <c r="AB252" s="161"/>
      <c r="AC252" s="161"/>
    </row>
    <row r="253" spans="1:29" s="59" customFormat="1">
      <c r="A253" s="161" t="s">
        <v>133</v>
      </c>
      <c r="B253" s="31" t="s">
        <v>140</v>
      </c>
      <c r="C253" s="161">
        <v>38</v>
      </c>
      <c r="D253" s="161" t="s">
        <v>267</v>
      </c>
      <c r="E253" s="161" t="s">
        <v>268</v>
      </c>
      <c r="F253" s="161" t="s">
        <v>877</v>
      </c>
      <c r="G253" s="161" t="s">
        <v>878</v>
      </c>
      <c r="H253" s="161" t="s">
        <v>879</v>
      </c>
      <c r="I253" s="161"/>
      <c r="J253" s="161"/>
      <c r="K253" s="161" t="s">
        <v>467</v>
      </c>
      <c r="L253" s="161">
        <v>46.826599999999999</v>
      </c>
      <c r="M253" s="161">
        <v>-101.7483</v>
      </c>
      <c r="N253" s="161" t="s">
        <v>827</v>
      </c>
      <c r="O253" s="161" t="s">
        <v>828</v>
      </c>
      <c r="P253" s="161">
        <v>55</v>
      </c>
      <c r="Q253" s="161">
        <v>11.5</v>
      </c>
      <c r="R253" s="161" t="s">
        <v>473</v>
      </c>
      <c r="S253" s="161">
        <v>166.6687</v>
      </c>
      <c r="T253" s="161">
        <v>500</v>
      </c>
      <c r="U253" s="161" t="s">
        <v>161</v>
      </c>
      <c r="V253" s="162">
        <v>79.5</v>
      </c>
      <c r="W253" s="163">
        <v>10.9</v>
      </c>
      <c r="X253" s="163">
        <v>80.8</v>
      </c>
      <c r="Y253" s="163">
        <v>4.4000000000000004</v>
      </c>
      <c r="Z253" s="164">
        <v>9.6460000000000008</v>
      </c>
      <c r="AA253" s="4"/>
      <c r="AB253" s="161"/>
      <c r="AC253" s="161"/>
    </row>
    <row r="254" spans="1:29" s="59" customFormat="1">
      <c r="A254" s="161" t="s">
        <v>133</v>
      </c>
      <c r="B254" s="31" t="s">
        <v>140</v>
      </c>
      <c r="C254" s="161">
        <v>38</v>
      </c>
      <c r="D254" s="161" t="s">
        <v>267</v>
      </c>
      <c r="E254" s="161" t="s">
        <v>268</v>
      </c>
      <c r="F254" s="161" t="s">
        <v>877</v>
      </c>
      <c r="G254" s="161" t="s">
        <v>878</v>
      </c>
      <c r="H254" s="161" t="s">
        <v>880</v>
      </c>
      <c r="I254" s="161"/>
      <c r="J254" s="161"/>
      <c r="K254" s="161" t="s">
        <v>467</v>
      </c>
      <c r="L254" s="161">
        <v>46.826599999999999</v>
      </c>
      <c r="M254" s="161">
        <v>-101.7483</v>
      </c>
      <c r="N254" s="161" t="s">
        <v>476</v>
      </c>
      <c r="O254" s="161" t="s">
        <v>477</v>
      </c>
      <c r="P254" s="161">
        <v>17</v>
      </c>
      <c r="Q254" s="161">
        <v>0.67</v>
      </c>
      <c r="R254" s="161" t="s">
        <v>473</v>
      </c>
      <c r="S254" s="161">
        <v>16.668700000000001</v>
      </c>
      <c r="T254" s="161">
        <v>500</v>
      </c>
      <c r="U254" s="161" t="s">
        <v>161</v>
      </c>
      <c r="V254" s="162">
        <v>0.1</v>
      </c>
      <c r="W254" s="163">
        <v>0</v>
      </c>
      <c r="X254" s="163">
        <v>0.2</v>
      </c>
      <c r="Y254" s="163">
        <v>0</v>
      </c>
      <c r="Z254" s="164">
        <v>0</v>
      </c>
      <c r="AA254" s="4"/>
      <c r="AB254" s="161"/>
      <c r="AC254" s="161"/>
    </row>
    <row r="255" spans="1:29" s="59" customFormat="1">
      <c r="A255" s="161" t="s">
        <v>133</v>
      </c>
      <c r="B255" s="31" t="s">
        <v>140</v>
      </c>
      <c r="C255" s="161">
        <v>38</v>
      </c>
      <c r="D255" s="161" t="s">
        <v>267</v>
      </c>
      <c r="E255" s="161" t="s">
        <v>268</v>
      </c>
      <c r="F255" s="161" t="s">
        <v>881</v>
      </c>
      <c r="G255" s="161" t="s">
        <v>882</v>
      </c>
      <c r="H255" s="161" t="s">
        <v>883</v>
      </c>
      <c r="I255" s="161"/>
      <c r="J255" s="161"/>
      <c r="K255" s="161" t="s">
        <v>467</v>
      </c>
      <c r="L255" s="161">
        <v>46.514299999999999</v>
      </c>
      <c r="M255" s="161">
        <v>-100.8</v>
      </c>
      <c r="N255" s="161" t="s">
        <v>827</v>
      </c>
      <c r="O255" s="161" t="s">
        <v>828</v>
      </c>
      <c r="P255" s="161">
        <v>55</v>
      </c>
      <c r="Q255" s="161">
        <v>11.5</v>
      </c>
      <c r="R255" s="161" t="s">
        <v>473</v>
      </c>
      <c r="S255" s="161">
        <v>166.6687</v>
      </c>
      <c r="T255" s="161">
        <v>500</v>
      </c>
      <c r="U255" s="161" t="s">
        <v>161</v>
      </c>
      <c r="V255" s="162">
        <v>76.3</v>
      </c>
      <c r="W255" s="163">
        <v>10.1</v>
      </c>
      <c r="X255" s="163">
        <v>74.400000000000006</v>
      </c>
      <c r="Y255" s="163">
        <v>4.2</v>
      </c>
      <c r="Z255" s="164">
        <v>9.282</v>
      </c>
      <c r="AA255" s="4"/>
      <c r="AB255" s="161"/>
      <c r="AC255" s="161"/>
    </row>
    <row r="256" spans="1:29" s="59" customFormat="1">
      <c r="A256" s="161" t="s">
        <v>133</v>
      </c>
      <c r="B256" s="31" t="s">
        <v>140</v>
      </c>
      <c r="C256" s="161">
        <v>38</v>
      </c>
      <c r="D256" s="161" t="s">
        <v>267</v>
      </c>
      <c r="E256" s="161" t="s">
        <v>268</v>
      </c>
      <c r="F256" s="161" t="s">
        <v>881</v>
      </c>
      <c r="G256" s="161" t="s">
        <v>882</v>
      </c>
      <c r="H256" s="161" t="s">
        <v>884</v>
      </c>
      <c r="I256" s="161"/>
      <c r="J256" s="161"/>
      <c r="K256" s="161" t="s">
        <v>467</v>
      </c>
      <c r="L256" s="161">
        <v>46.514299999999999</v>
      </c>
      <c r="M256" s="161">
        <v>-100.8</v>
      </c>
      <c r="N256" s="161" t="s">
        <v>476</v>
      </c>
      <c r="O256" s="161" t="s">
        <v>477</v>
      </c>
      <c r="P256" s="161">
        <v>17.5</v>
      </c>
      <c r="Q256" s="161">
        <v>0.67</v>
      </c>
      <c r="R256" s="161" t="s">
        <v>473</v>
      </c>
      <c r="S256" s="161">
        <v>16.668700000000001</v>
      </c>
      <c r="T256" s="161">
        <v>500</v>
      </c>
      <c r="U256" s="161" t="s">
        <v>161</v>
      </c>
      <c r="V256" s="162">
        <v>0.1</v>
      </c>
      <c r="W256" s="163">
        <v>0</v>
      </c>
      <c r="X256" s="163">
        <v>0</v>
      </c>
      <c r="Y256" s="163">
        <v>0</v>
      </c>
      <c r="Z256" s="164">
        <v>0</v>
      </c>
      <c r="AA256" s="4"/>
      <c r="AB256" s="161"/>
      <c r="AC256" s="161"/>
    </row>
    <row r="257" spans="1:29" s="59" customFormat="1">
      <c r="A257" s="161" t="s">
        <v>133</v>
      </c>
      <c r="B257" s="31" t="s">
        <v>140</v>
      </c>
      <c r="C257" s="161">
        <v>38</v>
      </c>
      <c r="D257" s="161" t="s">
        <v>267</v>
      </c>
      <c r="E257" s="161" t="s">
        <v>268</v>
      </c>
      <c r="F257" s="161" t="s">
        <v>885</v>
      </c>
      <c r="G257" s="161" t="s">
        <v>886</v>
      </c>
      <c r="H257" s="161" t="s">
        <v>887</v>
      </c>
      <c r="I257" s="161"/>
      <c r="J257" s="161"/>
      <c r="K257" s="161" t="s">
        <v>521</v>
      </c>
      <c r="L257" s="161">
        <v>46.847701000000001</v>
      </c>
      <c r="M257" s="161">
        <v>-101.779832</v>
      </c>
      <c r="N257" s="161" t="s">
        <v>85</v>
      </c>
      <c r="O257" s="161" t="s">
        <v>468</v>
      </c>
      <c r="P257" s="161">
        <v>28</v>
      </c>
      <c r="Q257" s="161">
        <v>1.625</v>
      </c>
      <c r="R257" s="161" t="s">
        <v>473</v>
      </c>
      <c r="S257" s="161">
        <v>200</v>
      </c>
      <c r="T257" s="161">
        <v>815</v>
      </c>
      <c r="U257" s="161" t="s">
        <v>161</v>
      </c>
      <c r="V257" s="162">
        <v>6.6</v>
      </c>
      <c r="W257" s="163">
        <v>5.5</v>
      </c>
      <c r="X257" s="163">
        <v>5.0999999999999996</v>
      </c>
      <c r="Y257" s="163">
        <v>0</v>
      </c>
      <c r="Z257" s="164">
        <v>0.44390200000000002</v>
      </c>
      <c r="AA257" s="4"/>
      <c r="AB257" s="161"/>
      <c r="AC257" s="161"/>
    </row>
    <row r="258" spans="1:29" s="59" customFormat="1">
      <c r="A258" s="161" t="s">
        <v>133</v>
      </c>
      <c r="B258" s="31" t="s">
        <v>140</v>
      </c>
      <c r="C258" s="161">
        <v>38</v>
      </c>
      <c r="D258" s="161" t="s">
        <v>267</v>
      </c>
      <c r="E258" s="161" t="s">
        <v>268</v>
      </c>
      <c r="F258" s="161" t="s">
        <v>885</v>
      </c>
      <c r="G258" s="161" t="s">
        <v>886</v>
      </c>
      <c r="H258" s="161" t="s">
        <v>888</v>
      </c>
      <c r="I258" s="161"/>
      <c r="J258" s="161"/>
      <c r="K258" s="161" t="s">
        <v>521</v>
      </c>
      <c r="L258" s="161">
        <v>46.847701000000001</v>
      </c>
      <c r="M258" s="161">
        <v>-101.779832</v>
      </c>
      <c r="N258" s="161" t="s">
        <v>85</v>
      </c>
      <c r="O258" s="161" t="s">
        <v>468</v>
      </c>
      <c r="P258" s="161">
        <v>28</v>
      </c>
      <c r="Q258" s="161">
        <v>1.625</v>
      </c>
      <c r="R258" s="161" t="s">
        <v>473</v>
      </c>
      <c r="S258" s="161">
        <v>200</v>
      </c>
      <c r="T258" s="161">
        <v>815</v>
      </c>
      <c r="U258" s="161" t="s">
        <v>161</v>
      </c>
      <c r="V258" s="162">
        <v>18.899999999999999</v>
      </c>
      <c r="W258" s="163">
        <v>14.8</v>
      </c>
      <c r="X258" s="163">
        <v>18.5</v>
      </c>
      <c r="Y258" s="163">
        <v>0</v>
      </c>
      <c r="Z258" s="164">
        <v>1.1097600000000001</v>
      </c>
      <c r="AA258" s="4"/>
      <c r="AB258" s="161"/>
      <c r="AC258" s="161"/>
    </row>
    <row r="259" spans="1:29" s="59" customFormat="1">
      <c r="A259" s="161" t="s">
        <v>133</v>
      </c>
      <c r="B259" s="31" t="s">
        <v>140</v>
      </c>
      <c r="C259" s="161">
        <v>38</v>
      </c>
      <c r="D259" s="161" t="s">
        <v>267</v>
      </c>
      <c r="E259" s="161" t="s">
        <v>268</v>
      </c>
      <c r="F259" s="161" t="s">
        <v>885</v>
      </c>
      <c r="G259" s="161" t="s">
        <v>886</v>
      </c>
      <c r="H259" s="161" t="s">
        <v>889</v>
      </c>
      <c r="I259" s="161"/>
      <c r="J259" s="161"/>
      <c r="K259" s="161" t="s">
        <v>521</v>
      </c>
      <c r="L259" s="161">
        <v>46.847701000000001</v>
      </c>
      <c r="M259" s="161">
        <v>-101.779833</v>
      </c>
      <c r="N259" s="161" t="s">
        <v>890</v>
      </c>
      <c r="O259" s="161" t="s">
        <v>891</v>
      </c>
      <c r="P259" s="161">
        <v>28</v>
      </c>
      <c r="Q259" s="161">
        <v>1.625</v>
      </c>
      <c r="R259" s="161" t="s">
        <v>473</v>
      </c>
      <c r="S259" s="161">
        <v>200</v>
      </c>
      <c r="T259" s="161">
        <v>815</v>
      </c>
      <c r="U259" s="161" t="s">
        <v>356</v>
      </c>
      <c r="V259" s="162">
        <v>0.1</v>
      </c>
      <c r="W259" s="163">
        <v>0</v>
      </c>
      <c r="X259" s="163">
        <v>0.1</v>
      </c>
      <c r="Y259" s="163">
        <v>0</v>
      </c>
      <c r="Z259" s="164">
        <v>0</v>
      </c>
      <c r="AA259" s="4"/>
      <c r="AB259" s="161"/>
      <c r="AC259" s="161"/>
    </row>
    <row r="260" spans="1:29" s="59" customFormat="1">
      <c r="A260" s="161" t="s">
        <v>133</v>
      </c>
      <c r="B260" s="31" t="s">
        <v>140</v>
      </c>
      <c r="C260" s="161">
        <v>38</v>
      </c>
      <c r="D260" s="161" t="s">
        <v>285</v>
      </c>
      <c r="E260" s="161" t="s">
        <v>199</v>
      </c>
      <c r="F260" s="161" t="s">
        <v>892</v>
      </c>
      <c r="G260" s="161" t="s">
        <v>893</v>
      </c>
      <c r="H260" s="161" t="s">
        <v>894</v>
      </c>
      <c r="I260" s="161"/>
      <c r="J260" s="161"/>
      <c r="K260" s="161" t="s">
        <v>521</v>
      </c>
      <c r="L260" s="161">
        <v>45.993276999999999</v>
      </c>
      <c r="M260" s="161">
        <v>-96.648882999999998</v>
      </c>
      <c r="N260" s="161" t="s">
        <v>575</v>
      </c>
      <c r="O260" s="161" t="s">
        <v>576</v>
      </c>
      <c r="P260" s="161">
        <v>50</v>
      </c>
      <c r="Q260" s="161">
        <v>13.156000000000001</v>
      </c>
      <c r="R260" s="161" t="s">
        <v>473</v>
      </c>
      <c r="S260" s="161">
        <v>83.335300000000004</v>
      </c>
      <c r="T260" s="161">
        <v>300</v>
      </c>
      <c r="U260" s="161" t="s">
        <v>161</v>
      </c>
      <c r="V260" s="162">
        <v>94.2</v>
      </c>
      <c r="W260" s="163">
        <v>2.7</v>
      </c>
      <c r="X260" s="163">
        <v>5.9</v>
      </c>
      <c r="Y260" s="163">
        <v>3.1</v>
      </c>
      <c r="Z260" s="164">
        <v>6</v>
      </c>
      <c r="AA260" s="4"/>
      <c r="AB260" s="161"/>
      <c r="AC260" s="161"/>
    </row>
    <row r="261" spans="1:29" s="59" customFormat="1">
      <c r="A261" s="161" t="s">
        <v>133</v>
      </c>
      <c r="B261" s="31" t="s">
        <v>140</v>
      </c>
      <c r="C261" s="161">
        <v>38</v>
      </c>
      <c r="D261" s="161" t="s">
        <v>285</v>
      </c>
      <c r="E261" s="161" t="s">
        <v>199</v>
      </c>
      <c r="F261" s="161" t="s">
        <v>892</v>
      </c>
      <c r="G261" s="161" t="s">
        <v>893</v>
      </c>
      <c r="H261" s="161" t="s">
        <v>895</v>
      </c>
      <c r="I261" s="161"/>
      <c r="J261" s="161"/>
      <c r="K261" s="161" t="s">
        <v>521</v>
      </c>
      <c r="L261" s="161">
        <v>45.993276999999999</v>
      </c>
      <c r="M261" s="161">
        <v>-96.648882999999998</v>
      </c>
      <c r="N261" s="161" t="s">
        <v>575</v>
      </c>
      <c r="O261" s="161" t="s">
        <v>576</v>
      </c>
      <c r="P261" s="161">
        <v>50</v>
      </c>
      <c r="Q261" s="161">
        <v>13.156000000000001</v>
      </c>
      <c r="R261" s="161" t="s">
        <v>473</v>
      </c>
      <c r="S261" s="161">
        <v>83.335300000000004</v>
      </c>
      <c r="T261" s="161">
        <v>300</v>
      </c>
      <c r="U261" s="161" t="s">
        <v>161</v>
      </c>
      <c r="V261" s="162">
        <v>0.1</v>
      </c>
      <c r="W261" s="163">
        <v>0</v>
      </c>
      <c r="X261" s="163">
        <v>0.1</v>
      </c>
      <c r="Y261" s="163">
        <v>0</v>
      </c>
      <c r="Z261" s="164">
        <v>0</v>
      </c>
      <c r="AA261" s="4"/>
      <c r="AB261" s="161"/>
      <c r="AC261" s="161"/>
    </row>
    <row r="262" spans="1:29" s="59" customFormat="1">
      <c r="A262" s="161" t="s">
        <v>133</v>
      </c>
      <c r="B262" s="31" t="s">
        <v>140</v>
      </c>
      <c r="C262" s="161">
        <v>38</v>
      </c>
      <c r="D262" s="161" t="s">
        <v>295</v>
      </c>
      <c r="E262" s="161" t="s">
        <v>296</v>
      </c>
      <c r="F262" s="161" t="s">
        <v>896</v>
      </c>
      <c r="G262" s="161" t="s">
        <v>897</v>
      </c>
      <c r="H262" s="161" t="s">
        <v>898</v>
      </c>
      <c r="I262" s="161"/>
      <c r="J262" s="161"/>
      <c r="K262" s="161" t="s">
        <v>467</v>
      </c>
      <c r="L262" s="161">
        <v>46.850779000000003</v>
      </c>
      <c r="M262" s="161">
        <v>-102.789698</v>
      </c>
      <c r="N262" s="161" t="s">
        <v>85</v>
      </c>
      <c r="O262" s="161" t="s">
        <v>468</v>
      </c>
      <c r="P262" s="161">
        <v>34</v>
      </c>
      <c r="Q262" s="161">
        <v>0.83</v>
      </c>
      <c r="R262" s="161">
        <v>2.1833</v>
      </c>
      <c r="S262" s="161" t="s">
        <v>473</v>
      </c>
      <c r="T262" s="161">
        <v>970</v>
      </c>
      <c r="U262" s="161" t="s">
        <v>161</v>
      </c>
      <c r="V262" s="162">
        <v>2.14</v>
      </c>
      <c r="W262" s="163">
        <v>0.54</v>
      </c>
      <c r="X262" s="163">
        <v>0.46</v>
      </c>
      <c r="Y262" s="163">
        <v>0</v>
      </c>
      <c r="Z262" s="164">
        <v>0</v>
      </c>
      <c r="AA262" s="4"/>
      <c r="AB262" s="161"/>
      <c r="AC262" s="161"/>
    </row>
    <row r="263" spans="1:29" s="59" customFormat="1">
      <c r="A263" s="161" t="s">
        <v>133</v>
      </c>
      <c r="B263" s="31" t="s">
        <v>140</v>
      </c>
      <c r="C263" s="161">
        <v>38</v>
      </c>
      <c r="D263" s="161" t="s">
        <v>295</v>
      </c>
      <c r="E263" s="161" t="s">
        <v>296</v>
      </c>
      <c r="F263" s="161" t="s">
        <v>896</v>
      </c>
      <c r="G263" s="161" t="s">
        <v>897</v>
      </c>
      <c r="H263" s="161" t="s">
        <v>899</v>
      </c>
      <c r="I263" s="161"/>
      <c r="J263" s="161"/>
      <c r="K263" s="161" t="s">
        <v>467</v>
      </c>
      <c r="L263" s="161">
        <v>46.850779000000003</v>
      </c>
      <c r="M263" s="161">
        <v>-102.789698</v>
      </c>
      <c r="N263" s="161" t="s">
        <v>85</v>
      </c>
      <c r="O263" s="161" t="s">
        <v>468</v>
      </c>
      <c r="P263" s="161">
        <v>34</v>
      </c>
      <c r="Q263" s="161">
        <v>0.83</v>
      </c>
      <c r="R263" s="161">
        <v>1.8833</v>
      </c>
      <c r="S263" s="161" t="s">
        <v>473</v>
      </c>
      <c r="T263" s="161">
        <v>970</v>
      </c>
      <c r="U263" s="161" t="s">
        <v>161</v>
      </c>
      <c r="V263" s="162">
        <v>0.22</v>
      </c>
      <c r="W263" s="163">
        <v>0.15</v>
      </c>
      <c r="X263" s="163">
        <v>0.03</v>
      </c>
      <c r="Y263" s="163">
        <v>0</v>
      </c>
      <c r="Z263" s="164">
        <v>0</v>
      </c>
      <c r="AA263" s="4"/>
      <c r="AB263" s="161"/>
      <c r="AC263" s="161"/>
    </row>
    <row r="264" spans="1:29" s="59" customFormat="1">
      <c r="A264" s="161" t="s">
        <v>133</v>
      </c>
      <c r="B264" s="31" t="s">
        <v>140</v>
      </c>
      <c r="C264" s="161">
        <v>38</v>
      </c>
      <c r="D264" s="161" t="s">
        <v>295</v>
      </c>
      <c r="E264" s="161" t="s">
        <v>296</v>
      </c>
      <c r="F264" s="161" t="s">
        <v>896</v>
      </c>
      <c r="G264" s="161" t="s">
        <v>897</v>
      </c>
      <c r="H264" s="161" t="s">
        <v>900</v>
      </c>
      <c r="I264" s="161"/>
      <c r="J264" s="161"/>
      <c r="K264" s="161" t="s">
        <v>467</v>
      </c>
      <c r="L264" s="161">
        <v>46.850779000000003</v>
      </c>
      <c r="M264" s="161">
        <v>-102.789698</v>
      </c>
      <c r="N264" s="161" t="s">
        <v>85</v>
      </c>
      <c r="O264" s="161" t="s">
        <v>468</v>
      </c>
      <c r="P264" s="161">
        <v>34</v>
      </c>
      <c r="Q264" s="161">
        <v>0.83</v>
      </c>
      <c r="R264" s="161">
        <v>1.8833</v>
      </c>
      <c r="S264" s="161" t="s">
        <v>473</v>
      </c>
      <c r="T264" s="161">
        <v>970</v>
      </c>
      <c r="U264" s="161" t="s">
        <v>161</v>
      </c>
      <c r="V264" s="162">
        <v>1.57</v>
      </c>
      <c r="W264" s="163">
        <v>0.6</v>
      </c>
      <c r="X264" s="163">
        <v>0.34</v>
      </c>
      <c r="Y264" s="163">
        <v>0</v>
      </c>
      <c r="Z264" s="164">
        <v>0</v>
      </c>
      <c r="AA264" s="4"/>
      <c r="AB264" s="161"/>
      <c r="AC264" s="161"/>
    </row>
    <row r="265" spans="1:29" s="59" customFormat="1">
      <c r="A265" s="161" t="s">
        <v>133</v>
      </c>
      <c r="B265" s="31" t="s">
        <v>140</v>
      </c>
      <c r="C265" s="161">
        <v>38</v>
      </c>
      <c r="D265" s="161" t="s">
        <v>311</v>
      </c>
      <c r="E265" s="161" t="s">
        <v>312</v>
      </c>
      <c r="F265" s="161" t="s">
        <v>901</v>
      </c>
      <c r="G265" s="161" t="s">
        <v>902</v>
      </c>
      <c r="H265" s="161" t="s">
        <v>903</v>
      </c>
      <c r="I265" s="161"/>
      <c r="J265" s="161"/>
      <c r="K265" s="161" t="s">
        <v>692</v>
      </c>
      <c r="L265" s="161">
        <v>48.394694999999999</v>
      </c>
      <c r="M265" s="161">
        <v>-102.91642</v>
      </c>
      <c r="N265" s="161" t="s">
        <v>800</v>
      </c>
      <c r="O265" s="161" t="s">
        <v>801</v>
      </c>
      <c r="P265" s="161">
        <v>39.5</v>
      </c>
      <c r="Q265" s="161">
        <v>2</v>
      </c>
      <c r="R265" s="161" t="s">
        <v>473</v>
      </c>
      <c r="S265" s="161">
        <v>8333.3353000000006</v>
      </c>
      <c r="T265" s="161">
        <v>500</v>
      </c>
      <c r="U265" s="161" t="s">
        <v>356</v>
      </c>
      <c r="V265" s="162">
        <v>3.5</v>
      </c>
      <c r="W265" s="163">
        <v>0.1</v>
      </c>
      <c r="X265" s="163">
        <v>1.3</v>
      </c>
      <c r="Y265" s="163">
        <v>0</v>
      </c>
      <c r="Z265" s="164">
        <v>0</v>
      </c>
      <c r="AA265" s="4"/>
      <c r="AB265" s="161"/>
      <c r="AC265" s="161"/>
    </row>
    <row r="266" spans="1:29" s="59" customFormat="1">
      <c r="A266" s="161" t="s">
        <v>133</v>
      </c>
      <c r="B266" s="31" t="s">
        <v>140</v>
      </c>
      <c r="C266" s="161">
        <v>38</v>
      </c>
      <c r="D266" s="161" t="s">
        <v>311</v>
      </c>
      <c r="E266" s="161" t="s">
        <v>312</v>
      </c>
      <c r="F266" s="161" t="s">
        <v>901</v>
      </c>
      <c r="G266" s="161" t="s">
        <v>902</v>
      </c>
      <c r="H266" s="161" t="s">
        <v>904</v>
      </c>
      <c r="I266" s="161"/>
      <c r="J266" s="161"/>
      <c r="K266" s="161" t="s">
        <v>692</v>
      </c>
      <c r="L266" s="161">
        <v>48.394694999999999</v>
      </c>
      <c r="M266" s="161">
        <v>-102.91642</v>
      </c>
      <c r="N266" s="161" t="s">
        <v>800</v>
      </c>
      <c r="O266" s="161" t="s">
        <v>801</v>
      </c>
      <c r="P266" s="161">
        <v>39.5</v>
      </c>
      <c r="Q266" s="161">
        <v>2</v>
      </c>
      <c r="R266" s="161" t="s">
        <v>473</v>
      </c>
      <c r="S266" s="161">
        <v>8333.3353000000006</v>
      </c>
      <c r="T266" s="161">
        <v>500</v>
      </c>
      <c r="U266" s="161" t="s">
        <v>356</v>
      </c>
      <c r="V266" s="162">
        <v>1.1000000000000001</v>
      </c>
      <c r="W266" s="163">
        <v>0</v>
      </c>
      <c r="X266" s="163">
        <v>0.4</v>
      </c>
      <c r="Y266" s="163">
        <v>0</v>
      </c>
      <c r="Z266" s="164">
        <v>0</v>
      </c>
      <c r="AA266" s="4"/>
      <c r="AB266" s="161"/>
      <c r="AC266" s="161"/>
    </row>
    <row r="267" spans="1:29" s="59" customFormat="1">
      <c r="A267" s="161" t="s">
        <v>133</v>
      </c>
      <c r="B267" s="31" t="s">
        <v>140</v>
      </c>
      <c r="C267" s="161">
        <v>38</v>
      </c>
      <c r="D267" s="161" t="s">
        <v>311</v>
      </c>
      <c r="E267" s="161" t="s">
        <v>312</v>
      </c>
      <c r="F267" s="161" t="s">
        <v>901</v>
      </c>
      <c r="G267" s="161" t="s">
        <v>902</v>
      </c>
      <c r="H267" s="161" t="s">
        <v>905</v>
      </c>
      <c r="I267" s="161"/>
      <c r="J267" s="161"/>
      <c r="K267" s="161" t="s">
        <v>692</v>
      </c>
      <c r="L267" s="161">
        <v>48.394694999999999</v>
      </c>
      <c r="M267" s="161">
        <v>-102.91642</v>
      </c>
      <c r="N267" s="161" t="s">
        <v>800</v>
      </c>
      <c r="O267" s="161" t="s">
        <v>801</v>
      </c>
      <c r="P267" s="161">
        <v>39.5</v>
      </c>
      <c r="Q267" s="161">
        <v>2</v>
      </c>
      <c r="R267" s="161" t="s">
        <v>473</v>
      </c>
      <c r="S267" s="161">
        <v>8333.3353000000006</v>
      </c>
      <c r="T267" s="161">
        <v>500</v>
      </c>
      <c r="U267" s="161" t="s">
        <v>356</v>
      </c>
      <c r="V267" s="162">
        <v>2.1</v>
      </c>
      <c r="W267" s="163">
        <v>0.1</v>
      </c>
      <c r="X267" s="163">
        <v>0.8</v>
      </c>
      <c r="Y267" s="163">
        <v>0</v>
      </c>
      <c r="Z267" s="164">
        <v>0</v>
      </c>
      <c r="AA267" s="4"/>
      <c r="AB267" s="161"/>
      <c r="AC267" s="161"/>
    </row>
    <row r="268" spans="1:29" s="59" customFormat="1">
      <c r="A268" s="161" t="s">
        <v>133</v>
      </c>
      <c r="B268" s="31" t="s">
        <v>140</v>
      </c>
      <c r="C268" s="161">
        <v>38</v>
      </c>
      <c r="D268" s="161" t="s">
        <v>311</v>
      </c>
      <c r="E268" s="161" t="s">
        <v>312</v>
      </c>
      <c r="F268" s="161" t="s">
        <v>901</v>
      </c>
      <c r="G268" s="161" t="s">
        <v>902</v>
      </c>
      <c r="H268" s="161" t="s">
        <v>906</v>
      </c>
      <c r="I268" s="161"/>
      <c r="J268" s="161"/>
      <c r="K268" s="161" t="s">
        <v>692</v>
      </c>
      <c r="L268" s="161">
        <v>48.394694999999999</v>
      </c>
      <c r="M268" s="161">
        <v>-102.91642</v>
      </c>
      <c r="N268" s="161" t="s">
        <v>800</v>
      </c>
      <c r="O268" s="161" t="s">
        <v>801</v>
      </c>
      <c r="P268" s="161">
        <v>39.5</v>
      </c>
      <c r="Q268" s="161">
        <v>2</v>
      </c>
      <c r="R268" s="161" t="s">
        <v>473</v>
      </c>
      <c r="S268" s="161">
        <v>8333.3353000000006</v>
      </c>
      <c r="T268" s="161">
        <v>500</v>
      </c>
      <c r="U268" s="161" t="s">
        <v>356</v>
      </c>
      <c r="V268" s="162">
        <v>5.3</v>
      </c>
      <c r="W268" s="163">
        <v>0.3</v>
      </c>
      <c r="X268" s="163">
        <v>2.7</v>
      </c>
      <c r="Y268" s="163">
        <v>0</v>
      </c>
      <c r="Z268" s="164">
        <v>0</v>
      </c>
      <c r="AA268" s="4"/>
      <c r="AB268" s="161"/>
      <c r="AC268" s="161"/>
    </row>
    <row r="269" spans="1:29" s="59" customFormat="1">
      <c r="A269" s="161" t="s">
        <v>133</v>
      </c>
      <c r="B269" s="31" t="s">
        <v>140</v>
      </c>
      <c r="C269" s="161">
        <v>38</v>
      </c>
      <c r="D269" s="161" t="s">
        <v>311</v>
      </c>
      <c r="E269" s="161" t="s">
        <v>312</v>
      </c>
      <c r="F269" s="161" t="s">
        <v>901</v>
      </c>
      <c r="G269" s="161" t="s">
        <v>902</v>
      </c>
      <c r="H269" s="161" t="s">
        <v>907</v>
      </c>
      <c r="I269" s="161"/>
      <c r="J269" s="161"/>
      <c r="K269" s="161" t="s">
        <v>692</v>
      </c>
      <c r="L269" s="161">
        <v>48.394694999999999</v>
      </c>
      <c r="M269" s="161">
        <v>-102.91642</v>
      </c>
      <c r="N269" s="161" t="s">
        <v>800</v>
      </c>
      <c r="O269" s="161" t="s">
        <v>801</v>
      </c>
      <c r="P269" s="161">
        <v>39.5</v>
      </c>
      <c r="Q269" s="161">
        <v>2</v>
      </c>
      <c r="R269" s="161" t="s">
        <v>473</v>
      </c>
      <c r="S269" s="161">
        <v>8333.3353000000006</v>
      </c>
      <c r="T269" s="161">
        <v>500</v>
      </c>
      <c r="U269" s="161" t="s">
        <v>356</v>
      </c>
      <c r="V269" s="162">
        <v>2.7</v>
      </c>
      <c r="W269" s="163">
        <v>0.3</v>
      </c>
      <c r="X269" s="163">
        <v>1.5</v>
      </c>
      <c r="Y269" s="163">
        <v>0</v>
      </c>
      <c r="Z269" s="164">
        <v>0</v>
      </c>
      <c r="AA269" s="4"/>
      <c r="AB269" s="161"/>
      <c r="AC269" s="161"/>
    </row>
    <row r="270" spans="1:29" s="59" customFormat="1">
      <c r="A270" s="161" t="s">
        <v>133</v>
      </c>
      <c r="B270" s="31" t="s">
        <v>140</v>
      </c>
      <c r="C270" s="161">
        <v>38</v>
      </c>
      <c r="D270" s="161" t="s">
        <v>311</v>
      </c>
      <c r="E270" s="161" t="s">
        <v>312</v>
      </c>
      <c r="F270" s="161" t="s">
        <v>901</v>
      </c>
      <c r="G270" s="161" t="s">
        <v>902</v>
      </c>
      <c r="H270" s="161" t="s">
        <v>908</v>
      </c>
      <c r="I270" s="161"/>
      <c r="J270" s="161"/>
      <c r="K270" s="161" t="s">
        <v>692</v>
      </c>
      <c r="L270" s="161">
        <v>48.394694999999999</v>
      </c>
      <c r="M270" s="161">
        <v>-102.91642</v>
      </c>
      <c r="N270" s="161" t="s">
        <v>85</v>
      </c>
      <c r="O270" s="161" t="s">
        <v>468</v>
      </c>
      <c r="P270" s="161">
        <v>39.5</v>
      </c>
      <c r="Q270" s="161">
        <v>2</v>
      </c>
      <c r="R270" s="161" t="s">
        <v>473</v>
      </c>
      <c r="S270" s="161">
        <v>8333.3353000000006</v>
      </c>
      <c r="T270" s="161">
        <v>500</v>
      </c>
      <c r="U270" s="161" t="s">
        <v>161</v>
      </c>
      <c r="V270" s="162">
        <v>84.7</v>
      </c>
      <c r="W270" s="163">
        <v>0.32</v>
      </c>
      <c r="X270" s="163">
        <v>6.1</v>
      </c>
      <c r="Y270" s="163">
        <v>0</v>
      </c>
      <c r="Z270" s="164">
        <v>1.274</v>
      </c>
      <c r="AA270" s="4"/>
      <c r="AB270" s="161"/>
      <c r="AC270" s="161"/>
    </row>
    <row r="271" spans="1:29" s="59" customFormat="1">
      <c r="A271" s="161" t="s">
        <v>133</v>
      </c>
      <c r="B271" s="31" t="s">
        <v>140</v>
      </c>
      <c r="C271" s="161">
        <v>38</v>
      </c>
      <c r="D271" s="161" t="s">
        <v>311</v>
      </c>
      <c r="E271" s="161" t="s">
        <v>312</v>
      </c>
      <c r="F271" s="161" t="s">
        <v>901</v>
      </c>
      <c r="G271" s="161" t="s">
        <v>902</v>
      </c>
      <c r="H271" s="161" t="s">
        <v>909</v>
      </c>
      <c r="I271" s="161"/>
      <c r="J271" s="161"/>
      <c r="K271" s="161" t="s">
        <v>692</v>
      </c>
      <c r="L271" s="161">
        <v>48.394694999999999</v>
      </c>
      <c r="M271" s="161">
        <v>-102.91642</v>
      </c>
      <c r="N271" s="161" t="s">
        <v>85</v>
      </c>
      <c r="O271" s="161" t="s">
        <v>468</v>
      </c>
      <c r="P271" s="161">
        <v>39.5</v>
      </c>
      <c r="Q271" s="161">
        <v>2</v>
      </c>
      <c r="R271" s="161" t="s">
        <v>473</v>
      </c>
      <c r="S271" s="161">
        <v>8333.3353000000006</v>
      </c>
      <c r="T271" s="161">
        <v>500</v>
      </c>
      <c r="U271" s="161" t="s">
        <v>161</v>
      </c>
      <c r="V271" s="162">
        <v>167.2</v>
      </c>
      <c r="W271" s="163">
        <v>0.54</v>
      </c>
      <c r="X271" s="163">
        <v>13.4</v>
      </c>
      <c r="Y271" s="163">
        <v>0</v>
      </c>
      <c r="Z271" s="164">
        <v>2.73</v>
      </c>
      <c r="AA271" s="4"/>
      <c r="AB271" s="161"/>
      <c r="AC271" s="161"/>
    </row>
    <row r="272" spans="1:29" s="59" customFormat="1">
      <c r="A272" s="161" t="s">
        <v>133</v>
      </c>
      <c r="B272" s="31" t="s">
        <v>140</v>
      </c>
      <c r="C272" s="161">
        <v>38</v>
      </c>
      <c r="D272" s="161" t="s">
        <v>311</v>
      </c>
      <c r="E272" s="161" t="s">
        <v>312</v>
      </c>
      <c r="F272" s="161" t="s">
        <v>901</v>
      </c>
      <c r="G272" s="161" t="s">
        <v>902</v>
      </c>
      <c r="H272" s="161" t="s">
        <v>910</v>
      </c>
      <c r="I272" s="161"/>
      <c r="J272" s="161"/>
      <c r="K272" s="161" t="s">
        <v>692</v>
      </c>
      <c r="L272" s="161">
        <v>48.394694999999999</v>
      </c>
      <c r="M272" s="161">
        <v>-102.91642</v>
      </c>
      <c r="N272" s="161" t="s">
        <v>85</v>
      </c>
      <c r="O272" s="161" t="s">
        <v>468</v>
      </c>
      <c r="P272" s="161">
        <v>39.5</v>
      </c>
      <c r="Q272" s="161">
        <v>2</v>
      </c>
      <c r="R272" s="161" t="s">
        <v>473</v>
      </c>
      <c r="S272" s="161">
        <v>8333.3353000000006</v>
      </c>
      <c r="T272" s="161">
        <v>500</v>
      </c>
      <c r="U272" s="161" t="s">
        <v>161</v>
      </c>
      <c r="V272" s="162">
        <v>197.5</v>
      </c>
      <c r="W272" s="163">
        <v>0.65400000000000003</v>
      </c>
      <c r="X272" s="163">
        <v>25.2</v>
      </c>
      <c r="Y272" s="163">
        <v>0</v>
      </c>
      <c r="Z272" s="164">
        <v>2.73</v>
      </c>
      <c r="AA272" s="4"/>
      <c r="AB272" s="161"/>
      <c r="AC272" s="161"/>
    </row>
    <row r="273" spans="1:29" s="59" customFormat="1">
      <c r="A273" s="161" t="s">
        <v>133</v>
      </c>
      <c r="B273" s="31" t="s">
        <v>140</v>
      </c>
      <c r="C273" s="161">
        <v>38</v>
      </c>
      <c r="D273" s="161" t="s">
        <v>311</v>
      </c>
      <c r="E273" s="161" t="s">
        <v>312</v>
      </c>
      <c r="F273" s="161" t="s">
        <v>901</v>
      </c>
      <c r="G273" s="161" t="s">
        <v>902</v>
      </c>
      <c r="H273" s="161" t="s">
        <v>911</v>
      </c>
      <c r="I273" s="161"/>
      <c r="J273" s="161"/>
      <c r="K273" s="161" t="s">
        <v>692</v>
      </c>
      <c r="L273" s="161">
        <v>48.394694999999999</v>
      </c>
      <c r="M273" s="161">
        <v>-102.91642</v>
      </c>
      <c r="N273" s="161" t="s">
        <v>85</v>
      </c>
      <c r="O273" s="161" t="s">
        <v>468</v>
      </c>
      <c r="P273" s="161">
        <v>39.5</v>
      </c>
      <c r="Q273" s="161">
        <v>2</v>
      </c>
      <c r="R273" s="161" t="s">
        <v>473</v>
      </c>
      <c r="S273" s="161">
        <v>8333.3353000000006</v>
      </c>
      <c r="T273" s="161">
        <v>500</v>
      </c>
      <c r="U273" s="161" t="s">
        <v>161</v>
      </c>
      <c r="V273" s="162">
        <v>14</v>
      </c>
      <c r="W273" s="163">
        <v>0.74</v>
      </c>
      <c r="X273" s="163">
        <v>32.799999999999997</v>
      </c>
      <c r="Y273" s="163">
        <v>0</v>
      </c>
      <c r="Z273" s="164">
        <v>3.2759999999999998</v>
      </c>
      <c r="AA273" s="4"/>
      <c r="AB273" s="161"/>
      <c r="AC273" s="161"/>
    </row>
    <row r="274" spans="1:29" s="59" customFormat="1">
      <c r="A274" s="161" t="s">
        <v>133</v>
      </c>
      <c r="B274" s="31" t="s">
        <v>140</v>
      </c>
      <c r="C274" s="161">
        <v>38</v>
      </c>
      <c r="D274" s="161" t="s">
        <v>311</v>
      </c>
      <c r="E274" s="161" t="s">
        <v>312</v>
      </c>
      <c r="F274" s="161" t="s">
        <v>901</v>
      </c>
      <c r="G274" s="161" t="s">
        <v>902</v>
      </c>
      <c r="H274" s="161" t="s">
        <v>912</v>
      </c>
      <c r="I274" s="161"/>
      <c r="J274" s="161"/>
      <c r="K274" s="161" t="s">
        <v>692</v>
      </c>
      <c r="L274" s="161">
        <v>48.394694999999999</v>
      </c>
      <c r="M274" s="161">
        <v>-102.91642</v>
      </c>
      <c r="N274" s="161" t="s">
        <v>85</v>
      </c>
      <c r="O274" s="161" t="s">
        <v>468</v>
      </c>
      <c r="P274" s="161">
        <v>39.5</v>
      </c>
      <c r="Q274" s="161">
        <v>2</v>
      </c>
      <c r="R274" s="161" t="s">
        <v>473</v>
      </c>
      <c r="S274" s="161">
        <v>8333.3353000000006</v>
      </c>
      <c r="T274" s="161">
        <v>500</v>
      </c>
      <c r="U274" s="161" t="s">
        <v>161</v>
      </c>
      <c r="V274" s="162">
        <v>230</v>
      </c>
      <c r="W274" s="163">
        <v>0.71</v>
      </c>
      <c r="X274" s="163">
        <v>27.3</v>
      </c>
      <c r="Y274" s="163">
        <v>0</v>
      </c>
      <c r="Z274" s="164">
        <v>3.0939999999999999</v>
      </c>
      <c r="AA274" s="4"/>
      <c r="AB274" s="161"/>
      <c r="AC274" s="161"/>
    </row>
    <row r="275" spans="1:29" s="59" customFormat="1">
      <c r="A275" s="161" t="s">
        <v>133</v>
      </c>
      <c r="B275" s="31" t="s">
        <v>140</v>
      </c>
      <c r="C275" s="161">
        <v>38</v>
      </c>
      <c r="D275" s="161" t="s">
        <v>311</v>
      </c>
      <c r="E275" s="161" t="s">
        <v>312</v>
      </c>
      <c r="F275" s="161" t="s">
        <v>901</v>
      </c>
      <c r="G275" s="161" t="s">
        <v>902</v>
      </c>
      <c r="H275" s="161" t="s">
        <v>913</v>
      </c>
      <c r="I275" s="161"/>
      <c r="J275" s="161"/>
      <c r="K275" s="161" t="s">
        <v>692</v>
      </c>
      <c r="L275" s="161">
        <v>48.394694999999999</v>
      </c>
      <c r="M275" s="161">
        <v>-102.91642</v>
      </c>
      <c r="N275" s="161" t="s">
        <v>85</v>
      </c>
      <c r="O275" s="161" t="s">
        <v>468</v>
      </c>
      <c r="P275" s="161">
        <v>39.5</v>
      </c>
      <c r="Q275" s="161">
        <v>2</v>
      </c>
      <c r="R275" s="161" t="s">
        <v>473</v>
      </c>
      <c r="S275" s="161">
        <v>8333.3353000000006</v>
      </c>
      <c r="T275" s="161">
        <v>500</v>
      </c>
      <c r="U275" s="161" t="s">
        <v>161</v>
      </c>
      <c r="V275" s="162">
        <v>14.1</v>
      </c>
      <c r="W275" s="163">
        <v>0.46</v>
      </c>
      <c r="X275" s="163">
        <v>15.6</v>
      </c>
      <c r="Y275" s="163">
        <v>0</v>
      </c>
      <c r="Z275" s="164">
        <v>2.1840000000000002</v>
      </c>
      <c r="AA275" s="4"/>
      <c r="AB275" s="161"/>
      <c r="AC275" s="161"/>
    </row>
    <row r="276" spans="1:29" s="59" customFormat="1">
      <c r="A276" s="161" t="s">
        <v>133</v>
      </c>
      <c r="B276" s="31" t="s">
        <v>140</v>
      </c>
      <c r="C276" s="161">
        <v>38</v>
      </c>
      <c r="D276" s="161" t="s">
        <v>311</v>
      </c>
      <c r="E276" s="161" t="s">
        <v>312</v>
      </c>
      <c r="F276" s="161" t="s">
        <v>901</v>
      </c>
      <c r="G276" s="161" t="s">
        <v>902</v>
      </c>
      <c r="H276" s="161" t="s">
        <v>914</v>
      </c>
      <c r="I276" s="161"/>
      <c r="J276" s="161"/>
      <c r="K276" s="161" t="s">
        <v>692</v>
      </c>
      <c r="L276" s="161">
        <v>48.394694999999999</v>
      </c>
      <c r="M276" s="161">
        <v>-102.91642</v>
      </c>
      <c r="N276" s="161" t="s">
        <v>85</v>
      </c>
      <c r="O276" s="161" t="s">
        <v>468</v>
      </c>
      <c r="P276" s="161">
        <v>39.5</v>
      </c>
      <c r="Q276" s="161">
        <v>2</v>
      </c>
      <c r="R276" s="161" t="s">
        <v>473</v>
      </c>
      <c r="S276" s="161">
        <v>8333.3353000000006</v>
      </c>
      <c r="T276" s="161">
        <v>500</v>
      </c>
      <c r="U276" s="161" t="s">
        <v>161</v>
      </c>
      <c r="V276" s="162">
        <v>154.9</v>
      </c>
      <c r="W276" s="163">
        <v>0.68</v>
      </c>
      <c r="X276" s="163">
        <v>15.2</v>
      </c>
      <c r="Y276" s="163">
        <v>0</v>
      </c>
      <c r="Z276" s="164">
        <v>2.9119999999999999</v>
      </c>
      <c r="AA276" s="4"/>
      <c r="AB276" s="161"/>
      <c r="AC276" s="161"/>
    </row>
    <row r="277" spans="1:29" s="59" customFormat="1">
      <c r="A277" s="161" t="s">
        <v>133</v>
      </c>
      <c r="B277" s="31" t="s">
        <v>140</v>
      </c>
      <c r="C277" s="161">
        <v>38</v>
      </c>
      <c r="D277" s="161" t="s">
        <v>311</v>
      </c>
      <c r="E277" s="161" t="s">
        <v>312</v>
      </c>
      <c r="F277" s="161" t="s">
        <v>901</v>
      </c>
      <c r="G277" s="161" t="s">
        <v>902</v>
      </c>
      <c r="H277" s="161" t="s">
        <v>915</v>
      </c>
      <c r="I277" s="161"/>
      <c r="J277" s="161"/>
      <c r="K277" s="161" t="s">
        <v>692</v>
      </c>
      <c r="L277" s="161">
        <v>48.394694999999999</v>
      </c>
      <c r="M277" s="161">
        <v>-102.91642</v>
      </c>
      <c r="N277" s="161" t="s">
        <v>85</v>
      </c>
      <c r="O277" s="161" t="s">
        <v>468</v>
      </c>
      <c r="P277" s="161">
        <v>39.5</v>
      </c>
      <c r="Q277" s="161">
        <v>2</v>
      </c>
      <c r="R277" s="161" t="s">
        <v>473</v>
      </c>
      <c r="S277" s="161">
        <v>8333.3353000000006</v>
      </c>
      <c r="T277" s="161">
        <v>500</v>
      </c>
      <c r="U277" s="161" t="s">
        <v>161</v>
      </c>
      <c r="V277" s="162">
        <v>5.4</v>
      </c>
      <c r="W277" s="163">
        <v>0.8</v>
      </c>
      <c r="X277" s="163">
        <v>3.3</v>
      </c>
      <c r="Y277" s="163">
        <v>0</v>
      </c>
      <c r="Z277" s="164">
        <v>0</v>
      </c>
      <c r="AA277" s="4"/>
      <c r="AB277" s="161"/>
      <c r="AC277" s="161"/>
    </row>
    <row r="278" spans="1:29" s="59" customFormat="1">
      <c r="A278" s="161" t="s">
        <v>133</v>
      </c>
      <c r="B278" s="31" t="s">
        <v>140</v>
      </c>
      <c r="C278" s="161">
        <v>38</v>
      </c>
      <c r="D278" s="161" t="s">
        <v>311</v>
      </c>
      <c r="E278" s="161" t="s">
        <v>312</v>
      </c>
      <c r="F278" s="161" t="s">
        <v>901</v>
      </c>
      <c r="G278" s="161" t="s">
        <v>902</v>
      </c>
      <c r="H278" s="161" t="s">
        <v>916</v>
      </c>
      <c r="I278" s="161"/>
      <c r="J278" s="161"/>
      <c r="K278" s="161" t="s">
        <v>692</v>
      </c>
      <c r="L278" s="161">
        <v>48.394694999999999</v>
      </c>
      <c r="M278" s="161">
        <v>-102.91642</v>
      </c>
      <c r="N278" s="161" t="s">
        <v>85</v>
      </c>
      <c r="O278" s="161" t="s">
        <v>468</v>
      </c>
      <c r="P278" s="161">
        <v>39.5</v>
      </c>
      <c r="Q278" s="161">
        <v>2</v>
      </c>
      <c r="R278" s="161" t="s">
        <v>473</v>
      </c>
      <c r="S278" s="161">
        <v>8333.3353000000006</v>
      </c>
      <c r="T278" s="161">
        <v>500</v>
      </c>
      <c r="U278" s="161" t="s">
        <v>161</v>
      </c>
      <c r="V278" s="162">
        <v>7.1</v>
      </c>
      <c r="W278" s="163">
        <v>1</v>
      </c>
      <c r="X278" s="163">
        <v>2.1</v>
      </c>
      <c r="Y278" s="163">
        <v>0</v>
      </c>
      <c r="Z278" s="164">
        <v>0</v>
      </c>
      <c r="AA278" s="4"/>
      <c r="AB278" s="161"/>
      <c r="AC278" s="161"/>
    </row>
    <row r="279" spans="1:29" s="59" customFormat="1">
      <c r="A279" s="161" t="s">
        <v>133</v>
      </c>
      <c r="B279" s="31" t="s">
        <v>140</v>
      </c>
      <c r="C279" s="161">
        <v>38</v>
      </c>
      <c r="D279" s="161" t="s">
        <v>311</v>
      </c>
      <c r="E279" s="161" t="s">
        <v>312</v>
      </c>
      <c r="F279" s="161" t="s">
        <v>901</v>
      </c>
      <c r="G279" s="161" t="s">
        <v>902</v>
      </c>
      <c r="H279" s="161" t="s">
        <v>917</v>
      </c>
      <c r="I279" s="161"/>
      <c r="J279" s="161"/>
      <c r="K279" s="161" t="s">
        <v>692</v>
      </c>
      <c r="L279" s="161">
        <v>48.394694999999999</v>
      </c>
      <c r="M279" s="161">
        <v>-102.91642</v>
      </c>
      <c r="N279" s="161" t="s">
        <v>85</v>
      </c>
      <c r="O279" s="161" t="s">
        <v>468</v>
      </c>
      <c r="P279" s="161">
        <v>39.5</v>
      </c>
      <c r="Q279" s="161">
        <v>2</v>
      </c>
      <c r="R279" s="161" t="s">
        <v>473</v>
      </c>
      <c r="S279" s="161">
        <v>8333.3353000000006</v>
      </c>
      <c r="T279" s="161">
        <v>500</v>
      </c>
      <c r="U279" s="161" t="s">
        <v>161</v>
      </c>
      <c r="V279" s="162">
        <v>5.5</v>
      </c>
      <c r="W279" s="163">
        <v>0.8</v>
      </c>
      <c r="X279" s="163">
        <v>1.4</v>
      </c>
      <c r="Y279" s="163">
        <v>0</v>
      </c>
      <c r="Z279" s="164">
        <v>0</v>
      </c>
      <c r="AA279" s="4"/>
      <c r="AB279" s="161"/>
      <c r="AC279" s="161"/>
    </row>
    <row r="280" spans="1:29" s="59" customFormat="1">
      <c r="A280" s="161" t="s">
        <v>133</v>
      </c>
      <c r="B280" s="31" t="s">
        <v>140</v>
      </c>
      <c r="C280" s="161">
        <v>38</v>
      </c>
      <c r="D280" s="161" t="s">
        <v>311</v>
      </c>
      <c r="E280" s="161" t="s">
        <v>312</v>
      </c>
      <c r="F280" s="161" t="s">
        <v>901</v>
      </c>
      <c r="G280" s="161" t="s">
        <v>902</v>
      </c>
      <c r="H280" s="161" t="s">
        <v>918</v>
      </c>
      <c r="I280" s="161"/>
      <c r="J280" s="161"/>
      <c r="K280" s="161" t="s">
        <v>692</v>
      </c>
      <c r="L280" s="161">
        <v>48.394694999999999</v>
      </c>
      <c r="M280" s="161">
        <v>-102.91642</v>
      </c>
      <c r="N280" s="161" t="s">
        <v>919</v>
      </c>
      <c r="O280" s="161" t="s">
        <v>920</v>
      </c>
      <c r="P280" s="161">
        <v>39.5</v>
      </c>
      <c r="Q280" s="161">
        <v>2</v>
      </c>
      <c r="R280" s="161" t="s">
        <v>473</v>
      </c>
      <c r="S280" s="161">
        <v>8333.3353000000006</v>
      </c>
      <c r="T280" s="161">
        <v>500</v>
      </c>
      <c r="U280" s="161" t="s">
        <v>359</v>
      </c>
      <c r="V280" s="162">
        <v>0</v>
      </c>
      <c r="W280" s="163">
        <v>2.5</v>
      </c>
      <c r="X280" s="163">
        <v>0</v>
      </c>
      <c r="Y280" s="163">
        <v>0</v>
      </c>
      <c r="Z280" s="164">
        <v>0</v>
      </c>
      <c r="AA280" s="4"/>
      <c r="AB280" s="161"/>
      <c r="AC280" s="161"/>
    </row>
    <row r="281" spans="1:29" s="59" customFormat="1">
      <c r="A281" s="161" t="s">
        <v>133</v>
      </c>
      <c r="B281" s="31" t="s">
        <v>140</v>
      </c>
      <c r="C281" s="161">
        <v>38</v>
      </c>
      <c r="D281" s="161" t="s">
        <v>311</v>
      </c>
      <c r="E281" s="161" t="s">
        <v>312</v>
      </c>
      <c r="F281" s="161" t="s">
        <v>901</v>
      </c>
      <c r="G281" s="161" t="s">
        <v>902</v>
      </c>
      <c r="H281" s="161" t="s">
        <v>921</v>
      </c>
      <c r="I281" s="161"/>
      <c r="J281" s="161"/>
      <c r="K281" s="161" t="s">
        <v>692</v>
      </c>
      <c r="L281" s="161">
        <v>48.394694999999999</v>
      </c>
      <c r="M281" s="161">
        <v>-102.91642</v>
      </c>
      <c r="N281" s="161" t="s">
        <v>919</v>
      </c>
      <c r="O281" s="161" t="s">
        <v>920</v>
      </c>
      <c r="P281" s="161">
        <v>39.5</v>
      </c>
      <c r="Q281" s="161">
        <v>2</v>
      </c>
      <c r="R281" s="161" t="s">
        <v>473</v>
      </c>
      <c r="S281" s="161">
        <v>8333.3353000000006</v>
      </c>
      <c r="T281" s="161">
        <v>500</v>
      </c>
      <c r="U281" s="161" t="s">
        <v>359</v>
      </c>
      <c r="V281" s="162">
        <v>0</v>
      </c>
      <c r="W281" s="163">
        <v>2.5</v>
      </c>
      <c r="X281" s="163">
        <v>0</v>
      </c>
      <c r="Y281" s="163">
        <v>0</v>
      </c>
      <c r="Z281" s="164">
        <v>0</v>
      </c>
      <c r="AA281" s="4"/>
      <c r="AB281" s="161"/>
      <c r="AC281" s="161"/>
    </row>
    <row r="282" spans="1:29" s="59" customFormat="1">
      <c r="A282" s="161" t="s">
        <v>133</v>
      </c>
      <c r="B282" s="31" t="s">
        <v>140</v>
      </c>
      <c r="C282" s="161">
        <v>38</v>
      </c>
      <c r="D282" s="161" t="s">
        <v>311</v>
      </c>
      <c r="E282" s="161" t="s">
        <v>312</v>
      </c>
      <c r="F282" s="161" t="s">
        <v>901</v>
      </c>
      <c r="G282" s="161" t="s">
        <v>902</v>
      </c>
      <c r="H282" s="161" t="s">
        <v>922</v>
      </c>
      <c r="I282" s="161"/>
      <c r="J282" s="161"/>
      <c r="K282" s="161" t="s">
        <v>692</v>
      </c>
      <c r="L282" s="161">
        <v>48.394694999999999</v>
      </c>
      <c r="M282" s="161">
        <v>-102.91642</v>
      </c>
      <c r="N282" s="161" t="s">
        <v>800</v>
      </c>
      <c r="O282" s="161" t="s">
        <v>801</v>
      </c>
      <c r="P282" s="161">
        <v>39.5</v>
      </c>
      <c r="Q282" s="161">
        <v>2</v>
      </c>
      <c r="R282" s="161" t="s">
        <v>473</v>
      </c>
      <c r="S282" s="161">
        <v>8333.3353000000006</v>
      </c>
      <c r="T282" s="161">
        <v>500</v>
      </c>
      <c r="U282" s="161" t="s">
        <v>356</v>
      </c>
      <c r="V282" s="162">
        <v>2.8</v>
      </c>
      <c r="W282" s="163">
        <v>0.3</v>
      </c>
      <c r="X282" s="163">
        <v>2.8</v>
      </c>
      <c r="Y282" s="163">
        <v>0</v>
      </c>
      <c r="Z282" s="164">
        <v>1.04</v>
      </c>
      <c r="AA282" s="4"/>
      <c r="AB282" s="161"/>
      <c r="AC282" s="161"/>
    </row>
    <row r="283" spans="1:29" s="59" customFormat="1">
      <c r="A283" s="161" t="s">
        <v>133</v>
      </c>
      <c r="B283" s="31" t="s">
        <v>140</v>
      </c>
      <c r="C283" s="161">
        <v>38</v>
      </c>
      <c r="D283" s="161" t="s">
        <v>311</v>
      </c>
      <c r="E283" s="161" t="s">
        <v>312</v>
      </c>
      <c r="F283" s="161" t="s">
        <v>901</v>
      </c>
      <c r="G283" s="161" t="s">
        <v>902</v>
      </c>
      <c r="H283" s="161" t="s">
        <v>923</v>
      </c>
      <c r="I283" s="161"/>
      <c r="J283" s="161"/>
      <c r="K283" s="161" t="s">
        <v>692</v>
      </c>
      <c r="L283" s="161">
        <v>48.394694999999999</v>
      </c>
      <c r="M283" s="161">
        <v>-102.91642</v>
      </c>
      <c r="N283" s="161" t="s">
        <v>800</v>
      </c>
      <c r="O283" s="161" t="s">
        <v>801</v>
      </c>
      <c r="P283" s="161">
        <v>39.5</v>
      </c>
      <c r="Q283" s="161">
        <v>2</v>
      </c>
      <c r="R283" s="161" t="s">
        <v>473</v>
      </c>
      <c r="S283" s="161">
        <v>8333.3353000000006</v>
      </c>
      <c r="T283" s="161">
        <v>500</v>
      </c>
      <c r="U283" s="161" t="s">
        <v>356</v>
      </c>
      <c r="V283" s="162">
        <v>22.7</v>
      </c>
      <c r="W283" s="163">
        <v>2.2000000000000002</v>
      </c>
      <c r="X283" s="163">
        <v>22.7</v>
      </c>
      <c r="Y283" s="163">
        <v>0</v>
      </c>
      <c r="Z283" s="164">
        <v>8.06</v>
      </c>
      <c r="AA283" s="4"/>
      <c r="AB283" s="161"/>
      <c r="AC283" s="161"/>
    </row>
    <row r="284" spans="1:29" s="59" customFormat="1">
      <c r="A284" s="161" t="s">
        <v>133</v>
      </c>
      <c r="B284" s="31" t="s">
        <v>140</v>
      </c>
      <c r="C284" s="161">
        <v>38</v>
      </c>
      <c r="D284" s="161" t="s">
        <v>311</v>
      </c>
      <c r="E284" s="161" t="s">
        <v>312</v>
      </c>
      <c r="F284" s="161" t="s">
        <v>901</v>
      </c>
      <c r="G284" s="161" t="s">
        <v>902</v>
      </c>
      <c r="H284" s="161" t="s">
        <v>924</v>
      </c>
      <c r="I284" s="161"/>
      <c r="J284" s="161"/>
      <c r="K284" s="161" t="s">
        <v>692</v>
      </c>
      <c r="L284" s="161">
        <v>48.394694999999999</v>
      </c>
      <c r="M284" s="161">
        <v>-102.91642</v>
      </c>
      <c r="N284" s="161" t="s">
        <v>800</v>
      </c>
      <c r="O284" s="161" t="s">
        <v>801</v>
      </c>
      <c r="P284" s="161">
        <v>39.5</v>
      </c>
      <c r="Q284" s="161">
        <v>2</v>
      </c>
      <c r="R284" s="161" t="s">
        <v>473</v>
      </c>
      <c r="S284" s="161">
        <v>8333.3353000000006</v>
      </c>
      <c r="T284" s="161">
        <v>500</v>
      </c>
      <c r="U284" s="161" t="s">
        <v>356</v>
      </c>
      <c r="V284" s="162">
        <v>22.1</v>
      </c>
      <c r="W284" s="163">
        <v>2.2000000000000002</v>
      </c>
      <c r="X284" s="163">
        <v>22.1</v>
      </c>
      <c r="Y284" s="163">
        <v>0</v>
      </c>
      <c r="Z284" s="164">
        <v>7.8</v>
      </c>
      <c r="AA284" s="4"/>
      <c r="AB284" s="161"/>
      <c r="AC284" s="161"/>
    </row>
    <row r="285" spans="1:29" s="59" customFormat="1">
      <c r="A285" s="161" t="s">
        <v>133</v>
      </c>
      <c r="B285" s="31" t="s">
        <v>140</v>
      </c>
      <c r="C285" s="161">
        <v>38</v>
      </c>
      <c r="D285" s="161" t="s">
        <v>311</v>
      </c>
      <c r="E285" s="161" t="s">
        <v>312</v>
      </c>
      <c r="F285" s="161" t="s">
        <v>901</v>
      </c>
      <c r="G285" s="161" t="s">
        <v>902</v>
      </c>
      <c r="H285" s="161" t="s">
        <v>925</v>
      </c>
      <c r="I285" s="161"/>
      <c r="J285" s="161"/>
      <c r="K285" s="161" t="s">
        <v>692</v>
      </c>
      <c r="L285" s="161">
        <v>48.394694999999999</v>
      </c>
      <c r="M285" s="161">
        <v>-102.91642</v>
      </c>
      <c r="N285" s="161" t="s">
        <v>800</v>
      </c>
      <c r="O285" s="161" t="s">
        <v>801</v>
      </c>
      <c r="P285" s="161">
        <v>39.5</v>
      </c>
      <c r="Q285" s="161">
        <v>2</v>
      </c>
      <c r="R285" s="161" t="s">
        <v>473</v>
      </c>
      <c r="S285" s="161">
        <v>8333.3353000000006</v>
      </c>
      <c r="T285" s="161">
        <v>500</v>
      </c>
      <c r="U285" s="161" t="s">
        <v>356</v>
      </c>
      <c r="V285" s="162">
        <v>2.8</v>
      </c>
      <c r="W285" s="163">
        <v>0.1</v>
      </c>
      <c r="X285" s="163">
        <v>0.8</v>
      </c>
      <c r="Y285" s="163">
        <v>0</v>
      </c>
      <c r="Z285" s="164">
        <v>0</v>
      </c>
      <c r="AA285" s="4"/>
      <c r="AB285" s="161"/>
      <c r="AC285" s="161"/>
    </row>
    <row r="286" spans="1:29" s="59" customFormat="1">
      <c r="A286" s="161" t="s">
        <v>133</v>
      </c>
      <c r="B286" s="31" t="s">
        <v>140</v>
      </c>
      <c r="C286" s="161">
        <v>38</v>
      </c>
      <c r="D286" s="161" t="s">
        <v>311</v>
      </c>
      <c r="E286" s="161" t="s">
        <v>312</v>
      </c>
      <c r="F286" s="161" t="s">
        <v>901</v>
      </c>
      <c r="G286" s="161" t="s">
        <v>902</v>
      </c>
      <c r="H286" s="161" t="s">
        <v>926</v>
      </c>
      <c r="I286" s="161"/>
      <c r="J286" s="161"/>
      <c r="K286" s="161" t="s">
        <v>692</v>
      </c>
      <c r="L286" s="161">
        <v>48.394694999999999</v>
      </c>
      <c r="M286" s="161">
        <v>-102.91642</v>
      </c>
      <c r="N286" s="161" t="s">
        <v>74</v>
      </c>
      <c r="O286" s="161" t="s">
        <v>502</v>
      </c>
      <c r="P286" s="161">
        <v>39.5</v>
      </c>
      <c r="Q286" s="161">
        <v>2</v>
      </c>
      <c r="R286" s="161" t="s">
        <v>473</v>
      </c>
      <c r="S286" s="161">
        <v>8333.3353000000006</v>
      </c>
      <c r="T286" s="161">
        <v>500</v>
      </c>
      <c r="U286" s="161" t="s">
        <v>357</v>
      </c>
      <c r="V286" s="162">
        <v>0</v>
      </c>
      <c r="W286" s="163">
        <v>0</v>
      </c>
      <c r="X286" s="163">
        <v>0</v>
      </c>
      <c r="Y286" s="163">
        <v>54.2</v>
      </c>
      <c r="Z286" s="164">
        <v>0</v>
      </c>
      <c r="AA286" s="4"/>
      <c r="AB286" s="161"/>
      <c r="AC286" s="161"/>
    </row>
    <row r="287" spans="1:29" s="59" customFormat="1">
      <c r="A287" s="161" t="s">
        <v>133</v>
      </c>
      <c r="B287" s="31" t="s">
        <v>140</v>
      </c>
      <c r="C287" s="161">
        <v>38</v>
      </c>
      <c r="D287" s="161" t="s">
        <v>311</v>
      </c>
      <c r="E287" s="161" t="s">
        <v>312</v>
      </c>
      <c r="F287" s="161" t="s">
        <v>901</v>
      </c>
      <c r="G287" s="161" t="s">
        <v>902</v>
      </c>
      <c r="H287" s="161" t="s">
        <v>927</v>
      </c>
      <c r="I287" s="161"/>
      <c r="J287" s="161"/>
      <c r="K287" s="161" t="s">
        <v>692</v>
      </c>
      <c r="L287" s="161">
        <v>48.394694999999999</v>
      </c>
      <c r="M287" s="161">
        <v>-102.91642</v>
      </c>
      <c r="N287" s="161" t="s">
        <v>928</v>
      </c>
      <c r="O287" s="161" t="s">
        <v>929</v>
      </c>
      <c r="P287" s="161">
        <v>39.5</v>
      </c>
      <c r="Q287" s="161">
        <v>2</v>
      </c>
      <c r="R287" s="161" t="s">
        <v>473</v>
      </c>
      <c r="S287" s="161">
        <v>8333.3353000000006</v>
      </c>
      <c r="T287" s="161">
        <v>500</v>
      </c>
      <c r="U287" s="161" t="s">
        <v>355</v>
      </c>
      <c r="V287" s="162">
        <v>0</v>
      </c>
      <c r="W287" s="163">
        <v>0</v>
      </c>
      <c r="X287" s="163">
        <v>0</v>
      </c>
      <c r="Y287" s="163">
        <v>514.79999999999995</v>
      </c>
      <c r="Z287" s="164">
        <v>0</v>
      </c>
      <c r="AA287" s="4"/>
      <c r="AB287" s="161"/>
      <c r="AC287" s="161"/>
    </row>
    <row r="288" spans="1:29" s="59" customFormat="1">
      <c r="A288" s="161" t="s">
        <v>133</v>
      </c>
      <c r="B288" s="31" t="s">
        <v>140</v>
      </c>
      <c r="C288" s="161">
        <v>46</v>
      </c>
      <c r="D288" s="161" t="s">
        <v>313</v>
      </c>
      <c r="E288" s="161" t="s">
        <v>314</v>
      </c>
      <c r="F288" s="161" t="s">
        <v>930</v>
      </c>
      <c r="G288" s="161" t="s">
        <v>931</v>
      </c>
      <c r="H288" s="161" t="s">
        <v>932</v>
      </c>
      <c r="I288" s="161"/>
      <c r="J288" s="161"/>
      <c r="K288" s="161" t="s">
        <v>467</v>
      </c>
      <c r="L288" s="161">
        <v>44.990251999999998</v>
      </c>
      <c r="M288" s="161">
        <v>-103.933182</v>
      </c>
      <c r="N288" s="161" t="s">
        <v>471</v>
      </c>
      <c r="O288" s="161" t="s">
        <v>472</v>
      </c>
      <c r="P288" s="161">
        <v>20</v>
      </c>
      <c r="Q288" s="161">
        <v>1</v>
      </c>
      <c r="R288" s="161">
        <v>20.6</v>
      </c>
      <c r="S288" s="161" t="s">
        <v>473</v>
      </c>
      <c r="T288" s="161">
        <v>475</v>
      </c>
      <c r="U288" s="161" t="s">
        <v>356</v>
      </c>
      <c r="V288" s="162">
        <v>45</v>
      </c>
      <c r="W288" s="163">
        <v>1.3</v>
      </c>
      <c r="X288" s="163">
        <v>29</v>
      </c>
      <c r="Y288" s="163">
        <v>0</v>
      </c>
      <c r="Z288" s="164">
        <v>0.26</v>
      </c>
      <c r="AA288" s="4"/>
      <c r="AB288" s="161"/>
      <c r="AC288" s="161"/>
    </row>
    <row r="289" spans="1:29" s="59" customFormat="1">
      <c r="A289" s="161" t="s">
        <v>133</v>
      </c>
      <c r="B289" s="31" t="s">
        <v>140</v>
      </c>
      <c r="C289" s="161">
        <v>46</v>
      </c>
      <c r="D289" s="161" t="s">
        <v>313</v>
      </c>
      <c r="E289" s="161" t="s">
        <v>314</v>
      </c>
      <c r="F289" s="161" t="s">
        <v>930</v>
      </c>
      <c r="G289" s="161" t="s">
        <v>931</v>
      </c>
      <c r="H289" s="161" t="s">
        <v>933</v>
      </c>
      <c r="I289" s="161"/>
      <c r="J289" s="161"/>
      <c r="K289" s="161" t="s">
        <v>467</v>
      </c>
      <c r="L289" s="161">
        <v>44.990251999999998</v>
      </c>
      <c r="M289" s="161">
        <v>-103.933182</v>
      </c>
      <c r="N289" s="161" t="s">
        <v>471</v>
      </c>
      <c r="O289" s="161" t="s">
        <v>472</v>
      </c>
      <c r="P289" s="161">
        <v>20</v>
      </c>
      <c r="Q289" s="161">
        <v>1</v>
      </c>
      <c r="R289" s="161">
        <v>20.6</v>
      </c>
      <c r="S289" s="161" t="s">
        <v>473</v>
      </c>
      <c r="T289" s="161">
        <v>475</v>
      </c>
      <c r="U289" s="161" t="s">
        <v>356</v>
      </c>
      <c r="V289" s="162">
        <v>140.69999999999999</v>
      </c>
      <c r="W289" s="163">
        <v>2.7</v>
      </c>
      <c r="X289" s="163">
        <v>34.6</v>
      </c>
      <c r="Y289" s="163">
        <v>0</v>
      </c>
      <c r="Z289" s="164">
        <v>0.26</v>
      </c>
      <c r="AA289" s="4"/>
      <c r="AB289" s="161"/>
      <c r="AC289" s="161"/>
    </row>
    <row r="290" spans="1:29" s="59" customFormat="1">
      <c r="A290" s="161" t="s">
        <v>133</v>
      </c>
      <c r="B290" s="31" t="s">
        <v>140</v>
      </c>
      <c r="C290" s="161">
        <v>46</v>
      </c>
      <c r="D290" s="161" t="s">
        <v>313</v>
      </c>
      <c r="E290" s="161" t="s">
        <v>314</v>
      </c>
      <c r="F290" s="161" t="s">
        <v>930</v>
      </c>
      <c r="G290" s="161" t="s">
        <v>931</v>
      </c>
      <c r="H290" s="161" t="s">
        <v>934</v>
      </c>
      <c r="I290" s="161"/>
      <c r="J290" s="161"/>
      <c r="K290" s="161" t="s">
        <v>467</v>
      </c>
      <c r="L290" s="161">
        <v>44.990251999999998</v>
      </c>
      <c r="M290" s="161">
        <v>-103.933182</v>
      </c>
      <c r="N290" s="161" t="s">
        <v>471</v>
      </c>
      <c r="O290" s="161" t="s">
        <v>472</v>
      </c>
      <c r="P290" s="161">
        <v>20</v>
      </c>
      <c r="Q290" s="161">
        <v>1</v>
      </c>
      <c r="R290" s="161">
        <v>20.6</v>
      </c>
      <c r="S290" s="161" t="s">
        <v>473</v>
      </c>
      <c r="T290" s="161">
        <v>475</v>
      </c>
      <c r="U290" s="161" t="s">
        <v>356</v>
      </c>
      <c r="V290" s="162">
        <v>81.3</v>
      </c>
      <c r="W290" s="163">
        <v>1.6</v>
      </c>
      <c r="X290" s="163">
        <v>30.1</v>
      </c>
      <c r="Y290" s="163">
        <v>0</v>
      </c>
      <c r="Z290" s="164">
        <v>0.26</v>
      </c>
      <c r="AA290" s="4"/>
      <c r="AB290" s="161"/>
      <c r="AC290" s="161"/>
    </row>
    <row r="291" spans="1:29" s="59" customFormat="1">
      <c r="A291" s="161" t="s">
        <v>133</v>
      </c>
      <c r="B291" s="31" t="s">
        <v>140</v>
      </c>
      <c r="C291" s="161">
        <v>46</v>
      </c>
      <c r="D291" s="161" t="s">
        <v>313</v>
      </c>
      <c r="E291" s="161" t="s">
        <v>314</v>
      </c>
      <c r="F291" s="161" t="s">
        <v>930</v>
      </c>
      <c r="G291" s="161" t="s">
        <v>931</v>
      </c>
      <c r="H291" s="161" t="s">
        <v>935</v>
      </c>
      <c r="I291" s="161"/>
      <c r="J291" s="161"/>
      <c r="K291" s="161" t="s">
        <v>467</v>
      </c>
      <c r="L291" s="161">
        <v>44.990251999999998</v>
      </c>
      <c r="M291" s="161">
        <v>-103.933182</v>
      </c>
      <c r="N291" s="161" t="s">
        <v>471</v>
      </c>
      <c r="O291" s="161" t="s">
        <v>472</v>
      </c>
      <c r="P291" s="161">
        <v>20</v>
      </c>
      <c r="Q291" s="161">
        <v>1</v>
      </c>
      <c r="R291" s="161">
        <v>20.6</v>
      </c>
      <c r="S291" s="161" t="s">
        <v>473</v>
      </c>
      <c r="T291" s="161">
        <v>475</v>
      </c>
      <c r="U291" s="161" t="s">
        <v>356</v>
      </c>
      <c r="V291" s="162">
        <v>12.4</v>
      </c>
      <c r="W291" s="163">
        <v>0.2</v>
      </c>
      <c r="X291" s="163">
        <v>5.0999999999999996</v>
      </c>
      <c r="Y291" s="163">
        <v>0</v>
      </c>
      <c r="Z291" s="164">
        <v>0</v>
      </c>
      <c r="AA291" s="4"/>
      <c r="AB291" s="161"/>
      <c r="AC291" s="161"/>
    </row>
    <row r="292" spans="1:29" s="59" customFormat="1">
      <c r="A292" s="161" t="s">
        <v>133</v>
      </c>
      <c r="B292" s="31" t="s">
        <v>140</v>
      </c>
      <c r="C292" s="161">
        <v>46</v>
      </c>
      <c r="D292" s="161" t="s">
        <v>313</v>
      </c>
      <c r="E292" s="161" t="s">
        <v>314</v>
      </c>
      <c r="F292" s="161" t="s">
        <v>930</v>
      </c>
      <c r="G292" s="161" t="s">
        <v>931</v>
      </c>
      <c r="H292" s="161" t="s">
        <v>936</v>
      </c>
      <c r="I292" s="161"/>
      <c r="J292" s="161"/>
      <c r="K292" s="161" t="s">
        <v>467</v>
      </c>
      <c r="L292" s="161">
        <v>44.990251999999998</v>
      </c>
      <c r="M292" s="161">
        <v>-103.933182</v>
      </c>
      <c r="N292" s="161" t="s">
        <v>471</v>
      </c>
      <c r="O292" s="161" t="s">
        <v>472</v>
      </c>
      <c r="P292" s="161">
        <v>20</v>
      </c>
      <c r="Q292" s="161">
        <v>1</v>
      </c>
      <c r="R292" s="161">
        <v>20.6</v>
      </c>
      <c r="S292" s="161" t="s">
        <v>473</v>
      </c>
      <c r="T292" s="161">
        <v>475</v>
      </c>
      <c r="U292" s="161" t="s">
        <v>356</v>
      </c>
      <c r="V292" s="162">
        <v>4</v>
      </c>
      <c r="W292" s="163">
        <v>0.1</v>
      </c>
      <c r="X292" s="163">
        <v>1.2</v>
      </c>
      <c r="Y292" s="163">
        <v>0</v>
      </c>
      <c r="Z292" s="164">
        <v>0</v>
      </c>
      <c r="AA292" s="4"/>
      <c r="AB292" s="161"/>
      <c r="AC292" s="161"/>
    </row>
    <row r="293" spans="1:29" s="59" customFormat="1">
      <c r="A293" s="161" t="s">
        <v>133</v>
      </c>
      <c r="B293" s="31" t="s">
        <v>140</v>
      </c>
      <c r="C293" s="161">
        <v>46</v>
      </c>
      <c r="D293" s="161" t="s">
        <v>313</v>
      </c>
      <c r="E293" s="161" t="s">
        <v>314</v>
      </c>
      <c r="F293" s="161" t="s">
        <v>930</v>
      </c>
      <c r="G293" s="161" t="s">
        <v>931</v>
      </c>
      <c r="H293" s="161" t="s">
        <v>937</v>
      </c>
      <c r="I293" s="161"/>
      <c r="J293" s="161"/>
      <c r="K293" s="161" t="s">
        <v>467</v>
      </c>
      <c r="L293" s="161">
        <v>44.990251999999998</v>
      </c>
      <c r="M293" s="161">
        <v>-103.933182</v>
      </c>
      <c r="N293" s="161" t="s">
        <v>85</v>
      </c>
      <c r="O293" s="161" t="s">
        <v>468</v>
      </c>
      <c r="P293" s="161">
        <v>27</v>
      </c>
      <c r="Q293" s="161">
        <v>1.4</v>
      </c>
      <c r="R293" s="161">
        <v>94.3</v>
      </c>
      <c r="S293" s="161" t="s">
        <v>473</v>
      </c>
      <c r="T293" s="161">
        <v>745</v>
      </c>
      <c r="U293" s="161" t="s">
        <v>161</v>
      </c>
      <c r="V293" s="162">
        <v>6.8</v>
      </c>
      <c r="W293" s="163">
        <v>0.1</v>
      </c>
      <c r="X293" s="163">
        <v>11.4</v>
      </c>
      <c r="Y293" s="163">
        <v>0</v>
      </c>
      <c r="Z293" s="164">
        <v>0</v>
      </c>
      <c r="AA293" s="4"/>
      <c r="AB293" s="161"/>
      <c r="AC293" s="161"/>
    </row>
    <row r="294" spans="1:29" s="59" customFormat="1">
      <c r="A294" s="161" t="s">
        <v>133</v>
      </c>
      <c r="B294" s="31" t="s">
        <v>140</v>
      </c>
      <c r="C294" s="161">
        <v>46</v>
      </c>
      <c r="D294" s="161" t="s">
        <v>322</v>
      </c>
      <c r="E294" s="161" t="s">
        <v>323</v>
      </c>
      <c r="F294" s="161" t="s">
        <v>938</v>
      </c>
      <c r="G294" s="161" t="s">
        <v>939</v>
      </c>
      <c r="H294" s="161" t="s">
        <v>940</v>
      </c>
      <c r="I294" s="161"/>
      <c r="J294" s="161"/>
      <c r="K294" s="161" t="s">
        <v>467</v>
      </c>
      <c r="L294" s="161">
        <v>45.532586999999999</v>
      </c>
      <c r="M294" s="161">
        <v>-98.786547999999996</v>
      </c>
      <c r="N294" s="161" t="s">
        <v>575</v>
      </c>
      <c r="O294" s="161" t="s">
        <v>576</v>
      </c>
      <c r="P294" s="161">
        <v>55</v>
      </c>
      <c r="Q294" s="161">
        <v>10.199999999999999</v>
      </c>
      <c r="R294" s="161">
        <v>73.2</v>
      </c>
      <c r="S294" s="161">
        <v>6046</v>
      </c>
      <c r="T294" s="161">
        <v>674</v>
      </c>
      <c r="U294" s="161" t="s">
        <v>161</v>
      </c>
      <c r="V294" s="162">
        <v>76.3</v>
      </c>
      <c r="W294" s="163">
        <v>1.8</v>
      </c>
      <c r="X294" s="163">
        <v>13.1</v>
      </c>
      <c r="Y294" s="163">
        <v>0.6</v>
      </c>
      <c r="Z294" s="164">
        <v>36.200000000000003</v>
      </c>
      <c r="AA294" s="4"/>
      <c r="AB294" s="161"/>
      <c r="AC294" s="161"/>
    </row>
    <row r="295" spans="1:29" s="59" customFormat="1">
      <c r="A295" s="161" t="s">
        <v>133</v>
      </c>
      <c r="B295" s="31" t="s">
        <v>140</v>
      </c>
      <c r="C295" s="161">
        <v>46</v>
      </c>
      <c r="D295" s="161" t="s">
        <v>322</v>
      </c>
      <c r="E295" s="161" t="s">
        <v>323</v>
      </c>
      <c r="F295" s="161" t="s">
        <v>938</v>
      </c>
      <c r="G295" s="161" t="s">
        <v>939</v>
      </c>
      <c r="H295" s="161" t="s">
        <v>941</v>
      </c>
      <c r="I295" s="161"/>
      <c r="J295" s="161"/>
      <c r="K295" s="161" t="s">
        <v>467</v>
      </c>
      <c r="L295" s="161">
        <v>45.532586999999999</v>
      </c>
      <c r="M295" s="161">
        <v>-98.786547999999996</v>
      </c>
      <c r="N295" s="161" t="s">
        <v>471</v>
      </c>
      <c r="O295" s="161" t="s">
        <v>472</v>
      </c>
      <c r="P295" s="161">
        <v>36.700000000000003</v>
      </c>
      <c r="Q295" s="161">
        <v>1.85</v>
      </c>
      <c r="R295" s="161">
        <v>20.61</v>
      </c>
      <c r="S295" s="161" t="s">
        <v>473</v>
      </c>
      <c r="T295" s="161">
        <v>430</v>
      </c>
      <c r="U295" s="161" t="s">
        <v>356</v>
      </c>
      <c r="V295" s="162">
        <v>0.1</v>
      </c>
      <c r="W295" s="163">
        <v>0</v>
      </c>
      <c r="X295" s="163">
        <v>0.1</v>
      </c>
      <c r="Y295" s="163">
        <v>0</v>
      </c>
      <c r="Z295" s="164">
        <v>0</v>
      </c>
      <c r="AA295" s="4"/>
      <c r="AB295" s="161"/>
      <c r="AC295" s="161"/>
    </row>
    <row r="296" spans="1:29" s="59" customFormat="1">
      <c r="A296" s="161" t="s">
        <v>133</v>
      </c>
      <c r="B296" s="31" t="s">
        <v>140</v>
      </c>
      <c r="C296" s="161">
        <v>46</v>
      </c>
      <c r="D296" s="161" t="s">
        <v>322</v>
      </c>
      <c r="E296" s="161" t="s">
        <v>323</v>
      </c>
      <c r="F296" s="161" t="s">
        <v>938</v>
      </c>
      <c r="G296" s="161" t="s">
        <v>939</v>
      </c>
      <c r="H296" s="161" t="s">
        <v>942</v>
      </c>
      <c r="I296" s="161"/>
      <c r="J296" s="161"/>
      <c r="K296" s="161" t="s">
        <v>467</v>
      </c>
      <c r="L296" s="161">
        <v>45.532586999999999</v>
      </c>
      <c r="M296" s="161">
        <v>-98.786547999999996</v>
      </c>
      <c r="N296" s="161" t="s">
        <v>476</v>
      </c>
      <c r="O296" s="161" t="s">
        <v>477</v>
      </c>
      <c r="P296" s="161">
        <v>36</v>
      </c>
      <c r="Q296" s="161">
        <v>2</v>
      </c>
      <c r="R296" s="161">
        <v>67.5</v>
      </c>
      <c r="S296" s="161" t="s">
        <v>473</v>
      </c>
      <c r="T296" s="161">
        <v>692</v>
      </c>
      <c r="U296" s="161" t="s">
        <v>161</v>
      </c>
      <c r="V296" s="162">
        <v>0.1</v>
      </c>
      <c r="W296" s="163">
        <v>0</v>
      </c>
      <c r="X296" s="163">
        <v>0.2</v>
      </c>
      <c r="Y296" s="163">
        <v>0</v>
      </c>
      <c r="Z296" s="164">
        <v>0</v>
      </c>
      <c r="AA296" s="4"/>
      <c r="AB296" s="161"/>
      <c r="AC296" s="161"/>
    </row>
    <row r="297" spans="1:29">
      <c r="A297" s="161" t="s">
        <v>386</v>
      </c>
      <c r="B297" s="31" t="s">
        <v>361</v>
      </c>
      <c r="C297">
        <v>30</v>
      </c>
      <c r="D297" t="s">
        <v>200</v>
      </c>
      <c r="E297" s="161" t="s">
        <v>201</v>
      </c>
      <c r="F297" s="161" t="s">
        <v>945</v>
      </c>
      <c r="K297" s="161" t="s">
        <v>958</v>
      </c>
      <c r="L297" s="161">
        <v>48.416891999999997</v>
      </c>
      <c r="M297" s="161">
        <v>-105.536542</v>
      </c>
      <c r="N297" s="161" t="s">
        <v>362</v>
      </c>
      <c r="O297" s="161"/>
      <c r="P297" s="161"/>
      <c r="Q297" s="161"/>
      <c r="R297" s="161"/>
      <c r="S297" s="161"/>
      <c r="T297" s="161"/>
      <c r="U297" s="161" t="s">
        <v>161</v>
      </c>
      <c r="V297" s="162">
        <v>32.630000000000003</v>
      </c>
      <c r="W297" s="163">
        <v>0.26</v>
      </c>
      <c r="X297" s="163">
        <v>0</v>
      </c>
      <c r="Y297" s="163">
        <v>8.4000000000000005E-2</v>
      </c>
      <c r="Z297" s="164">
        <v>1.68</v>
      </c>
    </row>
    <row r="298" spans="1:29">
      <c r="A298" s="161" t="s">
        <v>386</v>
      </c>
      <c r="B298" s="31" t="s">
        <v>361</v>
      </c>
      <c r="C298">
        <v>38</v>
      </c>
      <c r="D298" t="s">
        <v>233</v>
      </c>
      <c r="E298" s="161" t="s">
        <v>234</v>
      </c>
      <c r="F298" s="161" t="s">
        <v>946</v>
      </c>
      <c r="K298" s="161" t="s">
        <v>959</v>
      </c>
      <c r="L298" s="161">
        <v>47.729061100000003</v>
      </c>
      <c r="M298" s="161">
        <v>-102.5902111</v>
      </c>
      <c r="N298" s="161" t="s">
        <v>362</v>
      </c>
      <c r="O298" s="161"/>
      <c r="P298" s="161"/>
      <c r="Q298" s="161"/>
      <c r="R298" s="161"/>
      <c r="S298" s="161"/>
      <c r="T298" s="161"/>
      <c r="U298" s="161" t="s">
        <v>161</v>
      </c>
      <c r="V298" s="162">
        <v>132.1</v>
      </c>
      <c r="W298" s="163">
        <v>78.2</v>
      </c>
      <c r="X298" s="163">
        <v>184.2</v>
      </c>
      <c r="Y298" s="163">
        <v>3</v>
      </c>
      <c r="Z298" s="164">
        <v>6</v>
      </c>
    </row>
    <row r="299" spans="1:29">
      <c r="A299" s="161" t="s">
        <v>386</v>
      </c>
      <c r="B299" s="31" t="s">
        <v>361</v>
      </c>
      <c r="C299">
        <v>38</v>
      </c>
      <c r="D299" t="s">
        <v>233</v>
      </c>
      <c r="E299" s="161" t="s">
        <v>234</v>
      </c>
      <c r="F299" s="161" t="s">
        <v>947</v>
      </c>
      <c r="K299" s="161" t="s">
        <v>960</v>
      </c>
      <c r="L299" s="161">
        <v>47.734200000000001</v>
      </c>
      <c r="M299" s="161">
        <v>-102.58969999999999</v>
      </c>
      <c r="N299" s="161" t="s">
        <v>362</v>
      </c>
      <c r="O299" s="161"/>
      <c r="P299" s="161"/>
      <c r="Q299" s="161"/>
      <c r="R299" s="161"/>
      <c r="S299" s="161"/>
      <c r="T299" s="161"/>
      <c r="U299" s="161" t="s">
        <v>161</v>
      </c>
      <c r="V299" s="162">
        <v>10.14</v>
      </c>
      <c r="W299" s="163">
        <v>5.2</v>
      </c>
      <c r="X299" s="163">
        <v>7.42</v>
      </c>
      <c r="Y299" s="163">
        <v>0.01</v>
      </c>
      <c r="Z299" s="164">
        <v>0.18</v>
      </c>
    </row>
    <row r="300" spans="1:29">
      <c r="A300" s="161" t="s">
        <v>386</v>
      </c>
      <c r="B300" s="31" t="s">
        <v>361</v>
      </c>
      <c r="C300">
        <v>38</v>
      </c>
      <c r="D300" t="s">
        <v>233</v>
      </c>
      <c r="E300" s="161" t="s">
        <v>234</v>
      </c>
      <c r="F300" s="161" t="s">
        <v>948</v>
      </c>
      <c r="K300" s="161" t="s">
        <v>960</v>
      </c>
      <c r="L300" s="161">
        <v>47.631599999999999</v>
      </c>
      <c r="M300" s="161">
        <v>-102.60299999999999</v>
      </c>
      <c r="N300" s="161" t="s">
        <v>362</v>
      </c>
      <c r="O300" s="161"/>
      <c r="P300" s="161"/>
      <c r="Q300" s="161"/>
      <c r="R300" s="161"/>
      <c r="S300" s="161"/>
      <c r="T300" s="161"/>
      <c r="U300" s="161" t="s">
        <v>161</v>
      </c>
      <c r="V300" s="162">
        <v>103.73</v>
      </c>
      <c r="W300" s="163">
        <v>14.35</v>
      </c>
      <c r="X300" s="163">
        <v>8.58</v>
      </c>
      <c r="Y300" s="163">
        <v>0.01</v>
      </c>
      <c r="Z300" s="164">
        <v>0.18</v>
      </c>
    </row>
    <row r="301" spans="1:29">
      <c r="A301" s="161" t="s">
        <v>386</v>
      </c>
      <c r="B301" s="31" t="s">
        <v>361</v>
      </c>
      <c r="C301">
        <v>38</v>
      </c>
      <c r="D301" t="s">
        <v>261</v>
      </c>
      <c r="E301" s="161" t="s">
        <v>234</v>
      </c>
      <c r="F301" s="161" t="s">
        <v>949</v>
      </c>
      <c r="K301" s="161" t="s">
        <v>960</v>
      </c>
      <c r="L301" s="161">
        <v>47.774999999999999</v>
      </c>
      <c r="M301" s="161">
        <v>-102.72750000000001</v>
      </c>
      <c r="N301" s="161" t="s">
        <v>362</v>
      </c>
      <c r="O301" s="161"/>
      <c r="P301" s="161"/>
      <c r="Q301" s="161"/>
      <c r="R301" s="161"/>
      <c r="S301" s="161"/>
      <c r="T301" s="161"/>
      <c r="U301" s="161" t="s">
        <v>161</v>
      </c>
      <c r="V301" s="162">
        <v>31.98</v>
      </c>
      <c r="W301" s="163">
        <v>65.58</v>
      </c>
      <c r="X301" s="163">
        <v>21.19</v>
      </c>
      <c r="Y301" s="163">
        <v>0.03</v>
      </c>
      <c r="Z301" s="164">
        <v>0.49</v>
      </c>
    </row>
    <row r="302" spans="1:29">
      <c r="A302" s="161" t="s">
        <v>386</v>
      </c>
      <c r="B302" s="31" t="s">
        <v>361</v>
      </c>
      <c r="C302">
        <v>38</v>
      </c>
      <c r="D302" t="s">
        <v>261</v>
      </c>
      <c r="E302" s="161" t="s">
        <v>262</v>
      </c>
      <c r="F302" s="161" t="s">
        <v>950</v>
      </c>
      <c r="K302" s="161" t="s">
        <v>958</v>
      </c>
      <c r="L302" s="161">
        <v>47.861400000000003</v>
      </c>
      <c r="M302" s="161">
        <v>-102.78413999999999</v>
      </c>
      <c r="N302" s="161" t="s">
        <v>362</v>
      </c>
      <c r="O302" s="161"/>
      <c r="P302" s="161"/>
      <c r="Q302" s="161"/>
      <c r="R302" s="161"/>
      <c r="S302" s="161"/>
      <c r="T302" s="161"/>
      <c r="U302" s="161" t="s">
        <v>161</v>
      </c>
      <c r="V302" s="162">
        <v>66.599999999999994</v>
      </c>
      <c r="W302" s="163">
        <v>126.2</v>
      </c>
      <c r="X302" s="163">
        <v>0</v>
      </c>
      <c r="Y302" s="163">
        <v>2</v>
      </c>
      <c r="Z302" s="164">
        <v>1.5</v>
      </c>
    </row>
    <row r="303" spans="1:29">
      <c r="A303" s="161" t="s">
        <v>386</v>
      </c>
      <c r="B303" s="31" t="s">
        <v>361</v>
      </c>
      <c r="C303">
        <v>38</v>
      </c>
      <c r="D303" t="s">
        <v>261</v>
      </c>
      <c r="E303" s="161" t="s">
        <v>262</v>
      </c>
      <c r="F303" s="161" t="s">
        <v>951</v>
      </c>
      <c r="K303" s="161" t="s">
        <v>958</v>
      </c>
      <c r="L303" s="161">
        <v>47.905907999999997</v>
      </c>
      <c r="M303" s="161">
        <v>-102.75197799999999</v>
      </c>
      <c r="N303" s="161" t="s">
        <v>362</v>
      </c>
      <c r="O303" s="161"/>
      <c r="P303" s="161"/>
      <c r="Q303" s="161"/>
      <c r="R303" s="161"/>
      <c r="S303" s="161"/>
      <c r="T303" s="161"/>
      <c r="U303" s="161" t="s">
        <v>161</v>
      </c>
      <c r="V303" s="162">
        <v>0</v>
      </c>
      <c r="W303" s="163">
        <v>0</v>
      </c>
      <c r="X303" s="163">
        <v>0</v>
      </c>
      <c r="Y303" s="163">
        <v>0</v>
      </c>
      <c r="Z303" s="164">
        <v>0</v>
      </c>
    </row>
    <row r="304" spans="1:29">
      <c r="A304" s="161" t="s">
        <v>386</v>
      </c>
      <c r="B304" s="31" t="s">
        <v>361</v>
      </c>
      <c r="C304">
        <v>38</v>
      </c>
      <c r="D304" t="s">
        <v>261</v>
      </c>
      <c r="E304" s="161" t="s">
        <v>262</v>
      </c>
      <c r="F304" s="161" t="s">
        <v>952</v>
      </c>
      <c r="K304" s="161" t="s">
        <v>959</v>
      </c>
      <c r="L304" s="161">
        <v>47.907899999999998</v>
      </c>
      <c r="M304" s="161">
        <v>-102.7582</v>
      </c>
      <c r="N304" s="161" t="s">
        <v>362</v>
      </c>
      <c r="O304" s="161"/>
      <c r="P304" s="161"/>
      <c r="Q304" s="161"/>
      <c r="R304" s="161"/>
      <c r="S304" s="161"/>
      <c r="T304" s="161"/>
      <c r="U304" s="161" t="s">
        <v>161</v>
      </c>
      <c r="V304" s="162">
        <v>181</v>
      </c>
      <c r="W304" s="163">
        <v>196</v>
      </c>
      <c r="X304" s="163">
        <v>0</v>
      </c>
      <c r="Y304" s="163">
        <v>0.1</v>
      </c>
      <c r="Z304" s="164">
        <v>1.3</v>
      </c>
    </row>
    <row r="305" spans="1:26">
      <c r="A305" s="161" t="s">
        <v>386</v>
      </c>
      <c r="B305" s="31" t="s">
        <v>361</v>
      </c>
      <c r="C305">
        <v>38</v>
      </c>
      <c r="D305" t="s">
        <v>261</v>
      </c>
      <c r="E305" s="161" t="s">
        <v>262</v>
      </c>
      <c r="F305" s="161" t="s">
        <v>953</v>
      </c>
      <c r="K305" s="161" t="s">
        <v>960</v>
      </c>
      <c r="L305" s="161">
        <v>47.734699999999997</v>
      </c>
      <c r="M305" s="161">
        <v>-102.73609999999999</v>
      </c>
      <c r="N305" s="161" t="s">
        <v>362</v>
      </c>
      <c r="O305" s="161"/>
      <c r="P305" s="161"/>
      <c r="Q305" s="161"/>
      <c r="R305" s="161"/>
      <c r="S305" s="161"/>
      <c r="T305" s="161"/>
      <c r="U305" s="161" t="s">
        <v>161</v>
      </c>
      <c r="V305" s="162">
        <v>6.05</v>
      </c>
      <c r="W305" s="163">
        <v>5.57</v>
      </c>
      <c r="X305" s="163">
        <v>9.66</v>
      </c>
      <c r="Y305" s="163">
        <v>0.03</v>
      </c>
      <c r="Z305" s="164">
        <v>0.5</v>
      </c>
    </row>
    <row r="306" spans="1:26">
      <c r="A306" s="161" t="s">
        <v>386</v>
      </c>
      <c r="B306" s="31" t="s">
        <v>361</v>
      </c>
      <c r="C306">
        <v>38</v>
      </c>
      <c r="D306" t="s">
        <v>261</v>
      </c>
      <c r="E306" s="161" t="s">
        <v>262</v>
      </c>
      <c r="F306" s="161" t="s">
        <v>954</v>
      </c>
      <c r="K306" s="161" t="s">
        <v>961</v>
      </c>
      <c r="L306" s="161">
        <v>47.772410000000001</v>
      </c>
      <c r="M306" s="161">
        <v>-102.72766</v>
      </c>
      <c r="N306" s="161" t="s">
        <v>362</v>
      </c>
      <c r="O306" s="161"/>
      <c r="P306" s="161"/>
      <c r="Q306" s="161"/>
      <c r="R306" s="161"/>
      <c r="S306" s="161"/>
      <c r="T306" s="161"/>
      <c r="U306" s="161" t="s">
        <v>161</v>
      </c>
      <c r="V306" s="162">
        <v>53.6</v>
      </c>
      <c r="W306" s="163">
        <v>116.1</v>
      </c>
      <c r="X306" s="163">
        <v>0</v>
      </c>
      <c r="Y306" s="163">
        <v>0.1</v>
      </c>
      <c r="Z306" s="164">
        <v>1.1000000000000001</v>
      </c>
    </row>
    <row r="307" spans="1:26">
      <c r="A307" s="161" t="s">
        <v>386</v>
      </c>
      <c r="B307" s="31" t="s">
        <v>361</v>
      </c>
      <c r="C307">
        <v>38</v>
      </c>
      <c r="D307" t="s">
        <v>269</v>
      </c>
      <c r="E307" s="161" t="s">
        <v>270</v>
      </c>
      <c r="F307" s="161" t="s">
        <v>955</v>
      </c>
      <c r="K307" s="161" t="s">
        <v>958</v>
      </c>
      <c r="L307" s="161">
        <v>47.869439999999997</v>
      </c>
      <c r="M307" s="161">
        <v>-102.21556</v>
      </c>
      <c r="N307" s="161" t="s">
        <v>362</v>
      </c>
      <c r="O307" s="161"/>
      <c r="P307" s="161"/>
      <c r="Q307" s="161"/>
      <c r="R307" s="161"/>
      <c r="S307" s="161"/>
      <c r="T307" s="161"/>
      <c r="U307" s="161" t="s">
        <v>161</v>
      </c>
      <c r="V307" s="162">
        <v>1.45</v>
      </c>
      <c r="W307" s="163">
        <v>1.51</v>
      </c>
      <c r="X307" s="163">
        <v>1.79</v>
      </c>
      <c r="Y307" s="163">
        <v>0.01</v>
      </c>
      <c r="Z307" s="164">
        <v>7.0000000000000007E-2</v>
      </c>
    </row>
    <row r="308" spans="1:26">
      <c r="A308" s="161" t="s">
        <v>386</v>
      </c>
      <c r="B308" s="31" t="s">
        <v>361</v>
      </c>
      <c r="C308">
        <v>38</v>
      </c>
      <c r="D308" t="s">
        <v>269</v>
      </c>
      <c r="E308" s="161" t="s">
        <v>270</v>
      </c>
      <c r="F308" s="161" t="s">
        <v>956</v>
      </c>
      <c r="K308" s="161" t="s">
        <v>962</v>
      </c>
      <c r="L308" s="161">
        <v>47.977677800000002</v>
      </c>
      <c r="M308" s="161">
        <v>-102.4761194</v>
      </c>
      <c r="N308" s="161" t="s">
        <v>362</v>
      </c>
      <c r="O308" s="161"/>
      <c r="P308" s="161"/>
      <c r="Q308" s="161"/>
      <c r="R308" s="161"/>
      <c r="S308" s="161"/>
      <c r="T308" s="161"/>
      <c r="U308" s="161" t="s">
        <v>161</v>
      </c>
      <c r="V308" s="162">
        <v>0</v>
      </c>
      <c r="W308" s="163">
        <v>24.94</v>
      </c>
      <c r="X308" s="163">
        <v>0</v>
      </c>
      <c r="Y308" s="163">
        <v>0</v>
      </c>
      <c r="Z308" s="164">
        <v>0</v>
      </c>
    </row>
    <row r="309" spans="1:26">
      <c r="A309" s="161" t="s">
        <v>386</v>
      </c>
      <c r="B309" s="31" t="s">
        <v>361</v>
      </c>
      <c r="C309">
        <v>38</v>
      </c>
      <c r="D309" t="s">
        <v>269</v>
      </c>
      <c r="E309" s="161" t="s">
        <v>270</v>
      </c>
      <c r="F309" s="161" t="s">
        <v>957</v>
      </c>
      <c r="K309" s="161" t="s">
        <v>958</v>
      </c>
      <c r="L309" s="161">
        <v>47.9626722</v>
      </c>
      <c r="M309" s="161">
        <v>-102.1765</v>
      </c>
      <c r="N309" s="161" t="s">
        <v>362</v>
      </c>
      <c r="O309" s="161"/>
      <c r="P309" s="161"/>
      <c r="Q309" s="161"/>
      <c r="R309" s="161"/>
      <c r="S309" s="161"/>
      <c r="T309" s="161"/>
      <c r="U309" s="161" t="s">
        <v>161</v>
      </c>
      <c r="V309" s="162">
        <v>1.45</v>
      </c>
      <c r="W309" s="163">
        <v>1.52</v>
      </c>
      <c r="X309" s="163">
        <v>1.79</v>
      </c>
      <c r="Y309" s="163">
        <v>0.01</v>
      </c>
      <c r="Z309" s="164">
        <v>7.0000000000000007E-2</v>
      </c>
    </row>
    <row r="310" spans="1:26">
      <c r="A310" s="161" t="s">
        <v>360</v>
      </c>
      <c r="B310" s="31" t="s">
        <v>140</v>
      </c>
      <c r="C310" s="161">
        <f>VALUE(LEFT($D310,LEN($D310)-3))</f>
        <v>46</v>
      </c>
      <c r="D310" s="161" t="s">
        <v>326</v>
      </c>
      <c r="E310" s="161" t="s">
        <v>327</v>
      </c>
      <c r="F310" s="161" t="s">
        <v>943</v>
      </c>
      <c r="G310" s="161"/>
      <c r="H310" s="161"/>
      <c r="I310" s="161"/>
      <c r="J310" s="161"/>
      <c r="K310" s="161"/>
      <c r="L310" s="161">
        <v>45.751111109999997</v>
      </c>
      <c r="M310" s="161">
        <v>-103.69861111</v>
      </c>
      <c r="N310" s="161" t="s">
        <v>362</v>
      </c>
      <c r="O310" s="161" t="s">
        <v>944</v>
      </c>
      <c r="P310" s="161">
        <v>40</v>
      </c>
      <c r="Q310" s="161">
        <v>8.1669999999999998</v>
      </c>
      <c r="R310" s="161">
        <v>30.3</v>
      </c>
      <c r="S310" s="161"/>
      <c r="T310" s="161"/>
      <c r="U310" s="161" t="s">
        <v>357</v>
      </c>
      <c r="V310" s="162">
        <v>0.26</v>
      </c>
      <c r="W310" s="163">
        <v>0.65</v>
      </c>
      <c r="X310" s="163">
        <v>2.08</v>
      </c>
      <c r="Y310" s="163">
        <v>0</v>
      </c>
      <c r="Z310" s="164">
        <v>0.26</v>
      </c>
    </row>
    <row r="311" spans="1:26">
      <c r="A311" s="161" t="s">
        <v>360</v>
      </c>
      <c r="B311" s="31" t="s">
        <v>140</v>
      </c>
      <c r="C311" s="161">
        <f t="shared" ref="C311:C313" si="0">VALUE(LEFT($D311,LEN($D311)-3))</f>
        <v>46</v>
      </c>
      <c r="D311" s="161" t="s">
        <v>326</v>
      </c>
      <c r="E311" s="161" t="s">
        <v>327</v>
      </c>
      <c r="F311" s="161" t="s">
        <v>943</v>
      </c>
      <c r="L311" s="161">
        <v>45.781944439999997</v>
      </c>
      <c r="M311" s="161">
        <v>-103.64805556</v>
      </c>
      <c r="N311" s="161" t="s">
        <v>362</v>
      </c>
      <c r="O311" s="161" t="s">
        <v>944</v>
      </c>
      <c r="P311" s="161">
        <v>40</v>
      </c>
      <c r="Q311" s="161">
        <v>8.1669999999999998</v>
      </c>
      <c r="R311" s="161">
        <v>30.3</v>
      </c>
      <c r="S311" s="161"/>
      <c r="T311" s="161"/>
      <c r="U311" s="161" t="s">
        <v>357</v>
      </c>
      <c r="V311" s="162">
        <v>0.37384615384615388</v>
      </c>
      <c r="W311" s="163">
        <v>0.81</v>
      </c>
      <c r="X311" s="163">
        <v>1.2461538461538462</v>
      </c>
      <c r="Y311" s="163">
        <v>0</v>
      </c>
      <c r="Z311" s="164">
        <v>0.12461538461538463</v>
      </c>
    </row>
    <row r="312" spans="1:26">
      <c r="A312" s="161" t="s">
        <v>360</v>
      </c>
      <c r="B312" s="31" t="s">
        <v>140</v>
      </c>
      <c r="C312" s="161">
        <f t="shared" si="0"/>
        <v>46</v>
      </c>
      <c r="D312" s="161" t="s">
        <v>326</v>
      </c>
      <c r="E312" s="161" t="s">
        <v>327</v>
      </c>
      <c r="F312" s="161" t="s">
        <v>943</v>
      </c>
      <c r="L312" s="161">
        <v>45.714444440000001</v>
      </c>
      <c r="M312" s="161">
        <v>-103.5925</v>
      </c>
      <c r="N312" s="161" t="s">
        <v>362</v>
      </c>
      <c r="O312" s="161" t="s">
        <v>944</v>
      </c>
      <c r="P312" s="161">
        <v>40</v>
      </c>
      <c r="Q312" s="161">
        <v>8.1669999999999998</v>
      </c>
      <c r="R312" s="161">
        <v>30.3</v>
      </c>
      <c r="S312" s="161"/>
      <c r="T312" s="161"/>
      <c r="U312" s="161" t="s">
        <v>357</v>
      </c>
      <c r="V312" s="162">
        <v>1.1333333333333333</v>
      </c>
      <c r="W312" s="163">
        <v>0.85</v>
      </c>
      <c r="X312" s="163">
        <v>4.8166666666666664</v>
      </c>
      <c r="Y312" s="163">
        <v>0</v>
      </c>
      <c r="Z312" s="164">
        <v>0.56666666666666665</v>
      </c>
    </row>
    <row r="313" spans="1:26" ht="13" thickBot="1">
      <c r="A313" s="161" t="s">
        <v>360</v>
      </c>
      <c r="B313" s="31" t="s">
        <v>140</v>
      </c>
      <c r="C313" s="161">
        <f t="shared" si="0"/>
        <v>46</v>
      </c>
      <c r="D313" s="161" t="s">
        <v>326</v>
      </c>
      <c r="E313" s="161" t="s">
        <v>327</v>
      </c>
      <c r="F313" s="161" t="s">
        <v>943</v>
      </c>
      <c r="L313" s="161">
        <v>45.734999999999999</v>
      </c>
      <c r="M313" s="161">
        <v>-103.62194443999999</v>
      </c>
      <c r="N313" s="161" t="s">
        <v>362</v>
      </c>
      <c r="O313" s="161" t="s">
        <v>944</v>
      </c>
      <c r="P313" s="161">
        <v>40</v>
      </c>
      <c r="Q313" s="161">
        <v>8.1669999999999998</v>
      </c>
      <c r="R313" s="161">
        <v>30.3</v>
      </c>
      <c r="S313" s="161"/>
      <c r="T313" s="161"/>
      <c r="U313" s="161" t="s">
        <v>357</v>
      </c>
      <c r="V313" s="207">
        <v>0.18444444444444444</v>
      </c>
      <c r="W313" s="208">
        <v>0.83</v>
      </c>
      <c r="X313" s="208">
        <v>0.27666666666666667</v>
      </c>
      <c r="Y313" s="208">
        <v>0</v>
      </c>
      <c r="Z313" s="209">
        <v>0.18444444444444444</v>
      </c>
    </row>
  </sheetData>
  <autoFilter ref="A5:Z313"/>
  <mergeCells count="1">
    <mergeCell ref="V4:Z4"/>
  </mergeCells>
  <phoneticPr fontId="6" type="noConversion"/>
  <pageMargins left="0.75" right="0.75" top="1" bottom="1" header="0.5" footer="0.5"/>
  <headerFooter alignWithMargins="0"/>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dimension ref="A1:M3057"/>
  <sheetViews>
    <sheetView workbookViewId="0">
      <pane ySplit="5" topLeftCell="A6" activePane="bottomLeft" state="frozen"/>
      <selection activeCell="C1" sqref="C1"/>
      <selection pane="bottomLeft" activeCell="A6" sqref="A6"/>
    </sheetView>
  </sheetViews>
  <sheetFormatPr baseColWidth="10" defaultColWidth="8.83203125" defaultRowHeight="12" x14ac:dyDescent="0"/>
  <cols>
    <col min="1" max="2" width="13.33203125" customWidth="1"/>
    <col min="3" max="3" width="29.33203125" customWidth="1"/>
    <col min="4" max="4" width="14.83203125" customWidth="1"/>
    <col min="5" max="6" width="19.6640625" style="193" customWidth="1"/>
    <col min="7" max="7" width="12.6640625" style="193" customWidth="1"/>
    <col min="8" max="8" width="33.6640625" customWidth="1"/>
    <col min="9" max="13" width="10.6640625" customWidth="1"/>
  </cols>
  <sheetData>
    <row r="1" spans="1:13">
      <c r="A1" s="7" t="s">
        <v>150</v>
      </c>
      <c r="B1" s="7"/>
      <c r="C1" s="7"/>
      <c r="E1" s="191"/>
      <c r="F1" s="192"/>
      <c r="I1" s="159"/>
      <c r="J1" s="159"/>
      <c r="K1" s="159"/>
      <c r="L1" s="159"/>
      <c r="M1" s="159"/>
    </row>
    <row r="2" spans="1:13">
      <c r="A2" s="186" t="s">
        <v>141</v>
      </c>
      <c r="C2" s="34"/>
      <c r="D2" s="5"/>
      <c r="F2" s="194"/>
      <c r="I2" s="196"/>
      <c r="J2" s="196"/>
      <c r="K2" s="196"/>
      <c r="L2" s="196"/>
      <c r="M2" s="196"/>
    </row>
    <row r="3" spans="1:13" ht="13" thickBot="1">
      <c r="A3" s="187" t="s">
        <v>182</v>
      </c>
      <c r="C3" s="30"/>
      <c r="D3" s="5"/>
      <c r="H3" t="s">
        <v>110</v>
      </c>
      <c r="I3" s="159">
        <v>7</v>
      </c>
      <c r="J3" s="159">
        <v>8</v>
      </c>
      <c r="K3" s="159">
        <v>9</v>
      </c>
      <c r="L3" s="159">
        <v>10</v>
      </c>
      <c r="M3" s="159">
        <v>11</v>
      </c>
    </row>
    <row r="4" spans="1:13" ht="13.5" customHeight="1" thickBot="1">
      <c r="A4" s="187" t="s">
        <v>390</v>
      </c>
      <c r="H4" s="4"/>
      <c r="I4" s="278" t="s">
        <v>127</v>
      </c>
      <c r="J4" s="279"/>
      <c r="K4" s="279"/>
      <c r="L4" s="279"/>
      <c r="M4" s="280"/>
    </row>
    <row r="5" spans="1:13" s="2" customFormat="1" ht="25" thickBot="1">
      <c r="A5" s="2" t="s">
        <v>128</v>
      </c>
      <c r="B5" s="2" t="s">
        <v>139</v>
      </c>
      <c r="C5" s="2" t="s">
        <v>154</v>
      </c>
      <c r="D5" s="2" t="s">
        <v>79</v>
      </c>
      <c r="E5" s="195" t="s">
        <v>57</v>
      </c>
      <c r="F5" s="195" t="s">
        <v>56</v>
      </c>
      <c r="G5" s="195" t="s">
        <v>54</v>
      </c>
      <c r="H5" s="2" t="s">
        <v>55</v>
      </c>
      <c r="I5" s="188" t="s">
        <v>65</v>
      </c>
      <c r="J5" s="189" t="s">
        <v>66</v>
      </c>
      <c r="K5" s="189" t="s">
        <v>67</v>
      </c>
      <c r="L5" s="189" t="s">
        <v>68</v>
      </c>
      <c r="M5" s="190" t="s">
        <v>82</v>
      </c>
    </row>
    <row r="6" spans="1:13" s="5" customFormat="1">
      <c r="A6" s="30" t="s">
        <v>129</v>
      </c>
      <c r="B6" s="30" t="s">
        <v>361</v>
      </c>
      <c r="C6" s="5" t="s">
        <v>178</v>
      </c>
      <c r="D6" s="5" t="s">
        <v>216</v>
      </c>
      <c r="E6" s="191">
        <v>38</v>
      </c>
      <c r="F6" s="191" t="s">
        <v>215</v>
      </c>
      <c r="G6" s="191" t="s">
        <v>76</v>
      </c>
      <c r="H6" s="30" t="s">
        <v>178</v>
      </c>
      <c r="I6" s="210">
        <v>0</v>
      </c>
      <c r="J6" s="211">
        <v>0</v>
      </c>
      <c r="K6" s="211">
        <v>0</v>
      </c>
      <c r="L6" s="211">
        <v>0</v>
      </c>
      <c r="M6" s="212">
        <v>0</v>
      </c>
    </row>
    <row r="7" spans="1:13" s="5" customFormat="1">
      <c r="A7" s="30" t="s">
        <v>129</v>
      </c>
      <c r="B7" s="30" t="s">
        <v>361</v>
      </c>
      <c r="C7" s="5" t="s">
        <v>178</v>
      </c>
      <c r="D7" s="5" t="s">
        <v>218</v>
      </c>
      <c r="E7" s="191">
        <v>38</v>
      </c>
      <c r="F7" s="191" t="s">
        <v>217</v>
      </c>
      <c r="G7" s="191" t="s">
        <v>76</v>
      </c>
      <c r="H7" s="30" t="s">
        <v>178</v>
      </c>
      <c r="I7" s="180">
        <v>0</v>
      </c>
      <c r="J7" s="181">
        <v>0</v>
      </c>
      <c r="K7" s="181">
        <v>0</v>
      </c>
      <c r="L7" s="181">
        <v>0</v>
      </c>
      <c r="M7" s="182">
        <v>0</v>
      </c>
    </row>
    <row r="8" spans="1:13" s="5" customFormat="1">
      <c r="A8" s="30" t="s">
        <v>129</v>
      </c>
      <c r="B8" s="30" t="s">
        <v>361</v>
      </c>
      <c r="C8" s="5" t="s">
        <v>178</v>
      </c>
      <c r="D8" s="5" t="s">
        <v>220</v>
      </c>
      <c r="E8" s="191">
        <v>38</v>
      </c>
      <c r="F8" s="191" t="s">
        <v>219</v>
      </c>
      <c r="G8" s="191" t="s">
        <v>76</v>
      </c>
      <c r="H8" s="30" t="s">
        <v>178</v>
      </c>
      <c r="I8" s="180">
        <v>0</v>
      </c>
      <c r="J8" s="181">
        <v>0</v>
      </c>
      <c r="K8" s="181">
        <v>0</v>
      </c>
      <c r="L8" s="181">
        <v>0</v>
      </c>
      <c r="M8" s="182">
        <v>0</v>
      </c>
    </row>
    <row r="9" spans="1:13" s="5" customFormat="1">
      <c r="A9" s="30" t="s">
        <v>129</v>
      </c>
      <c r="B9" s="30" t="s">
        <v>361</v>
      </c>
      <c r="C9" s="5" t="s">
        <v>178</v>
      </c>
      <c r="D9" s="5" t="s">
        <v>222</v>
      </c>
      <c r="E9" s="191">
        <v>38</v>
      </c>
      <c r="F9" s="191" t="s">
        <v>221</v>
      </c>
      <c r="G9" s="191" t="s">
        <v>76</v>
      </c>
      <c r="H9" s="30" t="s">
        <v>178</v>
      </c>
      <c r="I9" s="180">
        <v>0</v>
      </c>
      <c r="J9" s="181">
        <v>0</v>
      </c>
      <c r="K9" s="181">
        <v>0</v>
      </c>
      <c r="L9" s="181">
        <v>0</v>
      </c>
      <c r="M9" s="182">
        <v>0</v>
      </c>
    </row>
    <row r="10" spans="1:13" s="5" customFormat="1">
      <c r="A10" s="30" t="s">
        <v>129</v>
      </c>
      <c r="B10" s="30" t="s">
        <v>361</v>
      </c>
      <c r="C10" s="5" t="s">
        <v>178</v>
      </c>
      <c r="D10" s="5" t="s">
        <v>185</v>
      </c>
      <c r="E10" s="191">
        <v>30</v>
      </c>
      <c r="F10" s="191" t="s">
        <v>184</v>
      </c>
      <c r="G10" s="191" t="s">
        <v>76</v>
      </c>
      <c r="H10" s="30" t="s">
        <v>178</v>
      </c>
      <c r="I10" s="180">
        <v>0.52261199999999997</v>
      </c>
      <c r="J10" s="181">
        <v>6.81468E-3</v>
      </c>
      <c r="K10" s="181">
        <v>0.80809200000000003</v>
      </c>
      <c r="L10" s="181">
        <v>1.3537299999999999E-4</v>
      </c>
      <c r="M10" s="182">
        <v>4.46868E-3</v>
      </c>
    </row>
    <row r="11" spans="1:13" s="5" customFormat="1">
      <c r="A11" s="30" t="s">
        <v>129</v>
      </c>
      <c r="B11" s="30" t="s">
        <v>361</v>
      </c>
      <c r="C11" s="5" t="s">
        <v>178</v>
      </c>
      <c r="D11" s="5" t="s">
        <v>187</v>
      </c>
      <c r="E11" s="191">
        <v>30</v>
      </c>
      <c r="F11" s="191" t="s">
        <v>186</v>
      </c>
      <c r="G11" s="191" t="s">
        <v>76</v>
      </c>
      <c r="H11" s="30" t="s">
        <v>178</v>
      </c>
      <c r="I11" s="180">
        <v>0</v>
      </c>
      <c r="J11" s="181">
        <v>0</v>
      </c>
      <c r="K11" s="181">
        <v>0</v>
      </c>
      <c r="L11" s="181">
        <v>0</v>
      </c>
      <c r="M11" s="182">
        <v>0</v>
      </c>
    </row>
    <row r="12" spans="1:13" s="5" customFormat="1">
      <c r="A12" s="30" t="s">
        <v>129</v>
      </c>
      <c r="B12" s="30" t="s">
        <v>361</v>
      </c>
      <c r="C12" s="5" t="s">
        <v>178</v>
      </c>
      <c r="D12" s="5" t="s">
        <v>232</v>
      </c>
      <c r="E12" s="191">
        <v>38</v>
      </c>
      <c r="F12" s="191" t="s">
        <v>231</v>
      </c>
      <c r="G12" s="191" t="s">
        <v>76</v>
      </c>
      <c r="H12" s="30" t="s">
        <v>178</v>
      </c>
      <c r="I12" s="180">
        <v>0</v>
      </c>
      <c r="J12" s="181">
        <v>0</v>
      </c>
      <c r="K12" s="181">
        <v>0</v>
      </c>
      <c r="L12" s="181">
        <v>0</v>
      </c>
      <c r="M12" s="182">
        <v>0</v>
      </c>
    </row>
    <row r="13" spans="1:13" s="5" customFormat="1">
      <c r="A13" s="30" t="s">
        <v>129</v>
      </c>
      <c r="B13" s="30" t="s">
        <v>361</v>
      </c>
      <c r="C13" s="5" t="s">
        <v>178</v>
      </c>
      <c r="D13" s="5" t="s">
        <v>234</v>
      </c>
      <c r="E13" s="191">
        <v>38</v>
      </c>
      <c r="F13" s="191" t="s">
        <v>233</v>
      </c>
      <c r="G13" s="191" t="s">
        <v>76</v>
      </c>
      <c r="H13" s="30" t="s">
        <v>178</v>
      </c>
      <c r="I13" s="180">
        <v>307.3182916858708</v>
      </c>
      <c r="J13" s="181">
        <v>4.0073211813805782</v>
      </c>
      <c r="K13" s="181">
        <v>475.19251198370847</v>
      </c>
      <c r="L13" s="181">
        <v>7.9604920983423408E-2</v>
      </c>
      <c r="M13" s="182">
        <v>2.6277747304252497</v>
      </c>
    </row>
    <row r="14" spans="1:13" s="5" customFormat="1">
      <c r="A14" s="30" t="s">
        <v>129</v>
      </c>
      <c r="B14" s="30" t="s">
        <v>361</v>
      </c>
      <c r="C14" s="5" t="s">
        <v>178</v>
      </c>
      <c r="D14" s="5" t="s">
        <v>189</v>
      </c>
      <c r="E14" s="191">
        <v>30</v>
      </c>
      <c r="F14" s="191" t="s">
        <v>188</v>
      </c>
      <c r="G14" s="191" t="s">
        <v>76</v>
      </c>
      <c r="H14" s="30" t="s">
        <v>178</v>
      </c>
      <c r="I14" s="180">
        <v>0</v>
      </c>
      <c r="J14" s="181">
        <v>0</v>
      </c>
      <c r="K14" s="181">
        <v>0</v>
      </c>
      <c r="L14" s="181">
        <v>0</v>
      </c>
      <c r="M14" s="182">
        <v>0</v>
      </c>
    </row>
    <row r="15" spans="1:13" s="5" customFormat="1">
      <c r="A15" s="30" t="s">
        <v>129</v>
      </c>
      <c r="B15" s="30" t="s">
        <v>361</v>
      </c>
      <c r="C15" s="5" t="s">
        <v>178</v>
      </c>
      <c r="D15" s="5" t="s">
        <v>191</v>
      </c>
      <c r="E15" s="191">
        <v>30</v>
      </c>
      <c r="F15" s="191" t="s">
        <v>190</v>
      </c>
      <c r="G15" s="191" t="s">
        <v>76</v>
      </c>
      <c r="H15" s="30" t="s">
        <v>178</v>
      </c>
      <c r="I15" s="180">
        <v>0</v>
      </c>
      <c r="J15" s="181">
        <v>0</v>
      </c>
      <c r="K15" s="181">
        <v>0</v>
      </c>
      <c r="L15" s="181">
        <v>0</v>
      </c>
      <c r="M15" s="182">
        <v>0</v>
      </c>
    </row>
    <row r="16" spans="1:13" s="5" customFormat="1">
      <c r="A16" s="30" t="s">
        <v>129</v>
      </c>
      <c r="B16" s="30" t="s">
        <v>361</v>
      </c>
      <c r="C16" s="5" t="s">
        <v>178</v>
      </c>
      <c r="D16" s="5" t="s">
        <v>242</v>
      </c>
      <c r="E16" s="191">
        <v>38</v>
      </c>
      <c r="F16" s="191" t="s">
        <v>241</v>
      </c>
      <c r="G16" s="191" t="s">
        <v>76</v>
      </c>
      <c r="H16" s="30" t="s">
        <v>178</v>
      </c>
      <c r="I16" s="180">
        <v>0</v>
      </c>
      <c r="J16" s="181">
        <v>0</v>
      </c>
      <c r="K16" s="181">
        <v>0</v>
      </c>
      <c r="L16" s="181">
        <v>0</v>
      </c>
      <c r="M16" s="182">
        <v>0</v>
      </c>
    </row>
    <row r="17" spans="1:13" s="5" customFormat="1">
      <c r="A17" s="30" t="s">
        <v>129</v>
      </c>
      <c r="B17" s="30" t="s">
        <v>361</v>
      </c>
      <c r="C17" s="5" t="s">
        <v>178</v>
      </c>
      <c r="D17" s="5" t="s">
        <v>327</v>
      </c>
      <c r="E17" s="191">
        <v>46</v>
      </c>
      <c r="F17" s="191" t="s">
        <v>326</v>
      </c>
      <c r="G17" s="191" t="s">
        <v>76</v>
      </c>
      <c r="H17" s="30" t="s">
        <v>178</v>
      </c>
      <c r="I17" s="180">
        <v>0</v>
      </c>
      <c r="J17" s="181">
        <v>0</v>
      </c>
      <c r="K17" s="181">
        <v>0</v>
      </c>
      <c r="L17" s="181">
        <v>0</v>
      </c>
      <c r="M17" s="182">
        <v>0</v>
      </c>
    </row>
    <row r="18" spans="1:13" s="5" customFormat="1">
      <c r="A18" s="30" t="s">
        <v>129</v>
      </c>
      <c r="B18" s="30" t="s">
        <v>361</v>
      </c>
      <c r="C18" s="5" t="s">
        <v>178</v>
      </c>
      <c r="D18" s="5" t="s">
        <v>193</v>
      </c>
      <c r="E18" s="191">
        <v>30</v>
      </c>
      <c r="F18" s="191" t="s">
        <v>192</v>
      </c>
      <c r="G18" s="191" t="s">
        <v>76</v>
      </c>
      <c r="H18" s="30" t="s">
        <v>178</v>
      </c>
      <c r="I18" s="180">
        <v>0</v>
      </c>
      <c r="J18" s="181">
        <v>0</v>
      </c>
      <c r="K18" s="181">
        <v>0</v>
      </c>
      <c r="L18" s="181">
        <v>0</v>
      </c>
      <c r="M18" s="182">
        <v>0</v>
      </c>
    </row>
    <row r="19" spans="1:13" s="5" customFormat="1">
      <c r="A19" s="30" t="s">
        <v>129</v>
      </c>
      <c r="B19" s="30" t="s">
        <v>361</v>
      </c>
      <c r="C19" s="5" t="s">
        <v>178</v>
      </c>
      <c r="D19" s="5" t="s">
        <v>258</v>
      </c>
      <c r="E19" s="191">
        <v>38</v>
      </c>
      <c r="F19" s="191" t="s">
        <v>257</v>
      </c>
      <c r="G19" s="191" t="s">
        <v>76</v>
      </c>
      <c r="H19" s="30" t="s">
        <v>178</v>
      </c>
      <c r="I19" s="180">
        <v>0</v>
      </c>
      <c r="J19" s="181">
        <v>0</v>
      </c>
      <c r="K19" s="181">
        <v>0</v>
      </c>
      <c r="L19" s="181">
        <v>0</v>
      </c>
      <c r="M19" s="182">
        <v>0</v>
      </c>
    </row>
    <row r="20" spans="1:13" s="5" customFormat="1">
      <c r="A20" s="30" t="s">
        <v>129</v>
      </c>
      <c r="B20" s="30" t="s">
        <v>361</v>
      </c>
      <c r="C20" s="5" t="s">
        <v>178</v>
      </c>
      <c r="D20" s="5" t="s">
        <v>262</v>
      </c>
      <c r="E20" s="191">
        <v>38</v>
      </c>
      <c r="F20" s="191" t="s">
        <v>261</v>
      </c>
      <c r="G20" s="191" t="s">
        <v>76</v>
      </c>
      <c r="H20" s="30" t="s">
        <v>178</v>
      </c>
      <c r="I20" s="180">
        <v>149.32829076784762</v>
      </c>
      <c r="J20" s="181">
        <v>1.9471845916507311</v>
      </c>
      <c r="K20" s="181">
        <v>230.89921126350168</v>
      </c>
      <c r="L20" s="181">
        <v>3.8680582059469996E-2</v>
      </c>
      <c r="M20" s="182">
        <v>1.2768576050836038</v>
      </c>
    </row>
    <row r="21" spans="1:13" s="5" customFormat="1">
      <c r="A21" s="30" t="s">
        <v>129</v>
      </c>
      <c r="B21" s="30" t="s">
        <v>361</v>
      </c>
      <c r="C21" s="5" t="s">
        <v>178</v>
      </c>
      <c r="D21" s="5" t="s">
        <v>264</v>
      </c>
      <c r="E21" s="191">
        <v>38</v>
      </c>
      <c r="F21" s="191" t="s">
        <v>263</v>
      </c>
      <c r="G21" s="191" t="s">
        <v>76</v>
      </c>
      <c r="H21" s="30" t="s">
        <v>178</v>
      </c>
      <c r="I21" s="180">
        <v>24.040199999999999</v>
      </c>
      <c r="J21" s="181">
        <v>0.31347599999999998</v>
      </c>
      <c r="K21" s="181">
        <v>37.1723</v>
      </c>
      <c r="L21" s="181">
        <v>6.2271399999999999E-3</v>
      </c>
      <c r="M21" s="182">
        <v>0.20555899999999999</v>
      </c>
    </row>
    <row r="22" spans="1:13" s="5" customFormat="1">
      <c r="A22" s="30" t="s">
        <v>129</v>
      </c>
      <c r="B22" s="30" t="s">
        <v>361</v>
      </c>
      <c r="C22" s="5" t="s">
        <v>178</v>
      </c>
      <c r="D22" s="5" t="s">
        <v>270</v>
      </c>
      <c r="E22" s="191">
        <v>38</v>
      </c>
      <c r="F22" s="191" t="s">
        <v>269</v>
      </c>
      <c r="G22" s="191" t="s">
        <v>76</v>
      </c>
      <c r="H22" s="30" t="s">
        <v>178</v>
      </c>
      <c r="I22" s="180">
        <v>327.08661113607684</v>
      </c>
      <c r="J22" s="181">
        <v>4.2650984228066493</v>
      </c>
      <c r="K22" s="181">
        <v>505.76028940687092</v>
      </c>
      <c r="L22" s="181">
        <v>8.4725379001616599E-2</v>
      </c>
      <c r="M22" s="182">
        <v>2.7968041175508547</v>
      </c>
    </row>
    <row r="23" spans="1:13" s="5" customFormat="1">
      <c r="A23" s="30" t="s">
        <v>129</v>
      </c>
      <c r="B23" s="30" t="s">
        <v>361</v>
      </c>
      <c r="C23" s="5" t="s">
        <v>178</v>
      </c>
      <c r="D23" s="5" t="s">
        <v>195</v>
      </c>
      <c r="E23" s="191">
        <v>30</v>
      </c>
      <c r="F23" s="191" t="s">
        <v>194</v>
      </c>
      <c r="G23" s="191" t="s">
        <v>76</v>
      </c>
      <c r="H23" s="30" t="s">
        <v>178</v>
      </c>
      <c r="I23" s="180">
        <v>0</v>
      </c>
      <c r="J23" s="181">
        <v>0</v>
      </c>
      <c r="K23" s="181">
        <v>0</v>
      </c>
      <c r="L23" s="181">
        <v>0</v>
      </c>
      <c r="M23" s="182">
        <v>0</v>
      </c>
    </row>
    <row r="24" spans="1:13" s="5" customFormat="1">
      <c r="A24" s="30" t="s">
        <v>129</v>
      </c>
      <c r="B24" s="30" t="s">
        <v>361</v>
      </c>
      <c r="C24" s="5" t="s">
        <v>178</v>
      </c>
      <c r="D24" s="5" t="s">
        <v>197</v>
      </c>
      <c r="E24" s="191">
        <v>30</v>
      </c>
      <c r="F24" s="191" t="s">
        <v>196</v>
      </c>
      <c r="G24" s="191" t="s">
        <v>76</v>
      </c>
      <c r="H24" s="30" t="s">
        <v>178</v>
      </c>
      <c r="I24" s="180">
        <v>0</v>
      </c>
      <c r="J24" s="181">
        <v>0</v>
      </c>
      <c r="K24" s="181">
        <v>0</v>
      </c>
      <c r="L24" s="181">
        <v>0</v>
      </c>
      <c r="M24" s="182">
        <v>0</v>
      </c>
    </row>
    <row r="25" spans="1:13" s="5" customFormat="1">
      <c r="A25" s="30" t="s">
        <v>129</v>
      </c>
      <c r="B25" s="30" t="s">
        <v>361</v>
      </c>
      <c r="C25" s="5" t="s">
        <v>178</v>
      </c>
      <c r="D25" s="5" t="s">
        <v>284</v>
      </c>
      <c r="E25" s="191">
        <v>38</v>
      </c>
      <c r="F25" s="191" t="s">
        <v>283</v>
      </c>
      <c r="G25" s="191" t="s">
        <v>76</v>
      </c>
      <c r="H25" s="30" t="s">
        <v>178</v>
      </c>
      <c r="I25" s="180">
        <v>0</v>
      </c>
      <c r="J25" s="181">
        <v>0</v>
      </c>
      <c r="K25" s="181">
        <v>0</v>
      </c>
      <c r="L25" s="181">
        <v>0</v>
      </c>
      <c r="M25" s="182">
        <v>0</v>
      </c>
    </row>
    <row r="26" spans="1:13" s="5" customFormat="1">
      <c r="A26" s="30" t="s">
        <v>129</v>
      </c>
      <c r="B26" s="30" t="s">
        <v>361</v>
      </c>
      <c r="C26" s="5" t="s">
        <v>178</v>
      </c>
      <c r="D26" s="5" t="s">
        <v>199</v>
      </c>
      <c r="E26" s="191">
        <v>30</v>
      </c>
      <c r="F26" s="191" t="s">
        <v>198</v>
      </c>
      <c r="G26" s="191" t="s">
        <v>76</v>
      </c>
      <c r="H26" s="30" t="s">
        <v>178</v>
      </c>
      <c r="I26" s="180">
        <v>0</v>
      </c>
      <c r="J26" s="181">
        <v>0</v>
      </c>
      <c r="K26" s="181">
        <v>0</v>
      </c>
      <c r="L26" s="181">
        <v>0</v>
      </c>
      <c r="M26" s="182">
        <v>0</v>
      </c>
    </row>
    <row r="27" spans="1:13" s="5" customFormat="1">
      <c r="A27" s="30" t="s">
        <v>129</v>
      </c>
      <c r="B27" s="30" t="s">
        <v>361</v>
      </c>
      <c r="C27" s="5" t="s">
        <v>178</v>
      </c>
      <c r="D27" s="5" t="s">
        <v>201</v>
      </c>
      <c r="E27" s="191">
        <v>30</v>
      </c>
      <c r="F27" s="191" t="s">
        <v>200</v>
      </c>
      <c r="G27" s="191" t="s">
        <v>76</v>
      </c>
      <c r="H27" s="30" t="s">
        <v>178</v>
      </c>
      <c r="I27" s="180">
        <v>7.9120345413803079</v>
      </c>
      <c r="J27" s="181">
        <v>0.10317004265107542</v>
      </c>
      <c r="K27" s="181">
        <v>12.234069348033195</v>
      </c>
      <c r="L27" s="181">
        <v>2.0494607204271775E-3</v>
      </c>
      <c r="M27" s="182">
        <v>6.7652983358458083E-2</v>
      </c>
    </row>
    <row r="28" spans="1:13" s="5" customFormat="1">
      <c r="A28" s="30" t="s">
        <v>129</v>
      </c>
      <c r="B28" s="30" t="s">
        <v>361</v>
      </c>
      <c r="C28" s="5" t="s">
        <v>178</v>
      </c>
      <c r="D28" s="5" t="s">
        <v>203</v>
      </c>
      <c r="E28" s="191">
        <v>30</v>
      </c>
      <c r="F28" s="191" t="s">
        <v>202</v>
      </c>
      <c r="G28" s="191" t="s">
        <v>76</v>
      </c>
      <c r="H28" s="30" t="s">
        <v>178</v>
      </c>
      <c r="I28" s="180">
        <v>0.71707149702589734</v>
      </c>
      <c r="J28" s="181">
        <v>9.3503979597801944E-3</v>
      </c>
      <c r="K28" s="181">
        <v>1.1087747573950661</v>
      </c>
      <c r="L28" s="181">
        <v>1.8574390171942595E-4</v>
      </c>
      <c r="M28" s="182">
        <v>6.1314357745454809E-3</v>
      </c>
    </row>
    <row r="29" spans="1:13" s="5" customFormat="1">
      <c r="A29" s="30" t="s">
        <v>129</v>
      </c>
      <c r="B29" s="30" t="s">
        <v>361</v>
      </c>
      <c r="C29" s="5" t="s">
        <v>178</v>
      </c>
      <c r="D29" s="5" t="s">
        <v>294</v>
      </c>
      <c r="E29" s="191">
        <v>38</v>
      </c>
      <c r="F29" s="191" t="s">
        <v>293</v>
      </c>
      <c r="G29" s="191" t="s">
        <v>76</v>
      </c>
      <c r="H29" s="30" t="s">
        <v>178</v>
      </c>
      <c r="I29" s="180">
        <v>0</v>
      </c>
      <c r="J29" s="181">
        <v>0</v>
      </c>
      <c r="K29" s="181">
        <v>0</v>
      </c>
      <c r="L29" s="181">
        <v>0</v>
      </c>
      <c r="M29" s="182">
        <v>0</v>
      </c>
    </row>
    <row r="30" spans="1:13" s="5" customFormat="1">
      <c r="A30" s="30" t="s">
        <v>129</v>
      </c>
      <c r="B30" s="30" t="s">
        <v>361</v>
      </c>
      <c r="C30" s="5" t="s">
        <v>178</v>
      </c>
      <c r="D30" s="5" t="s">
        <v>296</v>
      </c>
      <c r="E30" s="191">
        <v>38</v>
      </c>
      <c r="F30" s="191" t="s">
        <v>295</v>
      </c>
      <c r="G30" s="191" t="s">
        <v>76</v>
      </c>
      <c r="H30" s="30" t="s">
        <v>178</v>
      </c>
      <c r="I30" s="180">
        <v>0</v>
      </c>
      <c r="J30" s="181">
        <v>0</v>
      </c>
      <c r="K30" s="181">
        <v>0</v>
      </c>
      <c r="L30" s="181">
        <v>0</v>
      </c>
      <c r="M30" s="182">
        <v>0</v>
      </c>
    </row>
    <row r="31" spans="1:13" s="5" customFormat="1">
      <c r="A31" s="30" t="s">
        <v>129</v>
      </c>
      <c r="B31" s="30" t="s">
        <v>361</v>
      </c>
      <c r="C31" s="5" t="s">
        <v>178</v>
      </c>
      <c r="D31" s="5" t="s">
        <v>205</v>
      </c>
      <c r="E31" s="191">
        <v>30</v>
      </c>
      <c r="F31" s="191" t="s">
        <v>204</v>
      </c>
      <c r="G31" s="191" t="s">
        <v>76</v>
      </c>
      <c r="H31" s="30" t="s">
        <v>178</v>
      </c>
      <c r="I31" s="180">
        <v>20.381900000000002</v>
      </c>
      <c r="J31" s="181">
        <v>0.26577299999999998</v>
      </c>
      <c r="K31" s="181">
        <v>31.515599999999999</v>
      </c>
      <c r="L31" s="181">
        <v>5.2795400000000001E-3</v>
      </c>
      <c r="M31" s="182">
        <v>0.17427899999999999</v>
      </c>
    </row>
    <row r="32" spans="1:13" s="5" customFormat="1">
      <c r="A32" s="30" t="s">
        <v>129</v>
      </c>
      <c r="B32" s="30" t="s">
        <v>361</v>
      </c>
      <c r="C32" s="5" t="s">
        <v>178</v>
      </c>
      <c r="D32" s="5" t="s">
        <v>308</v>
      </c>
      <c r="E32" s="191">
        <v>38</v>
      </c>
      <c r="F32" s="191" t="s">
        <v>307</v>
      </c>
      <c r="G32" s="191" t="s">
        <v>76</v>
      </c>
      <c r="H32" s="30" t="s">
        <v>178</v>
      </c>
      <c r="I32" s="180">
        <v>0</v>
      </c>
      <c r="J32" s="181">
        <v>0</v>
      </c>
      <c r="K32" s="181">
        <v>0</v>
      </c>
      <c r="L32" s="181">
        <v>0</v>
      </c>
      <c r="M32" s="182">
        <v>0</v>
      </c>
    </row>
    <row r="33" spans="1:13" s="5" customFormat="1">
      <c r="A33" s="30" t="s">
        <v>129</v>
      </c>
      <c r="B33" s="30" t="s">
        <v>361</v>
      </c>
      <c r="C33" s="5" t="s">
        <v>178</v>
      </c>
      <c r="D33" s="5" t="s">
        <v>207</v>
      </c>
      <c r="E33" s="191">
        <v>30</v>
      </c>
      <c r="F33" s="191" t="s">
        <v>206</v>
      </c>
      <c r="G33" s="191" t="s">
        <v>76</v>
      </c>
      <c r="H33" s="30" t="s">
        <v>178</v>
      </c>
      <c r="I33" s="180">
        <v>0</v>
      </c>
      <c r="J33" s="181">
        <v>0</v>
      </c>
      <c r="K33" s="181">
        <v>0</v>
      </c>
      <c r="L33" s="181">
        <v>0</v>
      </c>
      <c r="M33" s="182">
        <v>0</v>
      </c>
    </row>
    <row r="34" spans="1:13" s="5" customFormat="1">
      <c r="A34" s="30" t="s">
        <v>129</v>
      </c>
      <c r="B34" s="30" t="s">
        <v>361</v>
      </c>
      <c r="C34" s="5" t="s">
        <v>178</v>
      </c>
      <c r="D34" s="5" t="s">
        <v>312</v>
      </c>
      <c r="E34" s="191">
        <v>38</v>
      </c>
      <c r="F34" s="191" t="s">
        <v>311</v>
      </c>
      <c r="G34" s="191" t="s">
        <v>76</v>
      </c>
      <c r="H34" s="30" t="s">
        <v>178</v>
      </c>
      <c r="I34" s="180">
        <v>0</v>
      </c>
      <c r="J34" s="181">
        <v>0</v>
      </c>
      <c r="K34" s="181">
        <v>0</v>
      </c>
      <c r="L34" s="181">
        <v>0</v>
      </c>
      <c r="M34" s="182">
        <v>0</v>
      </c>
    </row>
    <row r="35" spans="1:13" s="5" customFormat="1">
      <c r="A35" s="30" t="s">
        <v>129</v>
      </c>
      <c r="B35" s="30" t="s">
        <v>361</v>
      </c>
      <c r="C35" s="5" t="s">
        <v>387</v>
      </c>
      <c r="D35" s="5" t="s">
        <v>216</v>
      </c>
      <c r="E35" s="191">
        <v>38</v>
      </c>
      <c r="F35" s="191" t="s">
        <v>215</v>
      </c>
      <c r="G35" s="191" t="s">
        <v>401</v>
      </c>
      <c r="H35" s="30" t="s">
        <v>387</v>
      </c>
      <c r="I35" s="180">
        <v>0</v>
      </c>
      <c r="J35" s="181">
        <v>0</v>
      </c>
      <c r="K35" s="181">
        <v>0</v>
      </c>
      <c r="L35" s="181">
        <v>0</v>
      </c>
      <c r="M35" s="182">
        <v>0</v>
      </c>
    </row>
    <row r="36" spans="1:13" s="5" customFormat="1">
      <c r="A36" s="30" t="s">
        <v>129</v>
      </c>
      <c r="B36" s="30" t="s">
        <v>361</v>
      </c>
      <c r="C36" s="5" t="s">
        <v>387</v>
      </c>
      <c r="D36" s="5" t="s">
        <v>218</v>
      </c>
      <c r="E36" s="191">
        <v>38</v>
      </c>
      <c r="F36" s="191" t="s">
        <v>217</v>
      </c>
      <c r="G36" s="191" t="s">
        <v>401</v>
      </c>
      <c r="H36" s="30" t="s">
        <v>387</v>
      </c>
      <c r="I36" s="180">
        <v>0</v>
      </c>
      <c r="J36" s="181">
        <v>0</v>
      </c>
      <c r="K36" s="181">
        <v>0</v>
      </c>
      <c r="L36" s="181">
        <v>0</v>
      </c>
      <c r="M36" s="182">
        <v>0</v>
      </c>
    </row>
    <row r="37" spans="1:13" s="5" customFormat="1">
      <c r="A37" s="30" t="s">
        <v>129</v>
      </c>
      <c r="B37" s="30" t="s">
        <v>361</v>
      </c>
      <c r="C37" s="5" t="s">
        <v>387</v>
      </c>
      <c r="D37" s="5" t="s">
        <v>220</v>
      </c>
      <c r="E37" s="191">
        <v>38</v>
      </c>
      <c r="F37" s="191" t="s">
        <v>219</v>
      </c>
      <c r="G37" s="191" t="s">
        <v>401</v>
      </c>
      <c r="H37" s="30" t="s">
        <v>387</v>
      </c>
      <c r="I37" s="180">
        <v>0</v>
      </c>
      <c r="J37" s="181">
        <v>0</v>
      </c>
      <c r="K37" s="181">
        <v>0</v>
      </c>
      <c r="L37" s="181">
        <v>0</v>
      </c>
      <c r="M37" s="182">
        <v>0</v>
      </c>
    </row>
    <row r="38" spans="1:13" s="5" customFormat="1">
      <c r="A38" s="30" t="s">
        <v>129</v>
      </c>
      <c r="B38" s="30" t="s">
        <v>361</v>
      </c>
      <c r="C38" s="5" t="s">
        <v>387</v>
      </c>
      <c r="D38" s="5" t="s">
        <v>222</v>
      </c>
      <c r="E38" s="191">
        <v>38</v>
      </c>
      <c r="F38" s="191" t="s">
        <v>221</v>
      </c>
      <c r="G38" s="191" t="s">
        <v>401</v>
      </c>
      <c r="H38" s="30" t="s">
        <v>387</v>
      </c>
      <c r="I38" s="180">
        <v>0</v>
      </c>
      <c r="J38" s="181">
        <v>0</v>
      </c>
      <c r="K38" s="181">
        <v>0</v>
      </c>
      <c r="L38" s="181">
        <v>0</v>
      </c>
      <c r="M38" s="182">
        <v>0</v>
      </c>
    </row>
    <row r="39" spans="1:13" s="5" customFormat="1">
      <c r="A39" s="30" t="s">
        <v>129</v>
      </c>
      <c r="B39" s="30" t="s">
        <v>361</v>
      </c>
      <c r="C39" s="5" t="s">
        <v>387</v>
      </c>
      <c r="D39" s="5" t="s">
        <v>185</v>
      </c>
      <c r="E39" s="191">
        <v>30</v>
      </c>
      <c r="F39" s="191" t="s">
        <v>184</v>
      </c>
      <c r="G39" s="191" t="s">
        <v>401</v>
      </c>
      <c r="H39" s="30" t="s">
        <v>387</v>
      </c>
      <c r="I39" s="180">
        <v>0</v>
      </c>
      <c r="J39" s="181">
        <v>0</v>
      </c>
      <c r="K39" s="181">
        <v>0</v>
      </c>
      <c r="L39" s="181">
        <v>0</v>
      </c>
      <c r="M39" s="182">
        <v>0</v>
      </c>
    </row>
    <row r="40" spans="1:13" s="5" customFormat="1">
      <c r="A40" s="30" t="s">
        <v>129</v>
      </c>
      <c r="B40" s="30" t="s">
        <v>361</v>
      </c>
      <c r="C40" s="5" t="s">
        <v>387</v>
      </c>
      <c r="D40" s="5" t="s">
        <v>187</v>
      </c>
      <c r="E40" s="191">
        <v>30</v>
      </c>
      <c r="F40" s="191" t="s">
        <v>186</v>
      </c>
      <c r="G40" s="191" t="s">
        <v>401</v>
      </c>
      <c r="H40" s="30" t="s">
        <v>387</v>
      </c>
      <c r="I40" s="180">
        <v>0</v>
      </c>
      <c r="J40" s="181">
        <v>0</v>
      </c>
      <c r="K40" s="181">
        <v>0</v>
      </c>
      <c r="L40" s="181">
        <v>0</v>
      </c>
      <c r="M40" s="182">
        <v>0</v>
      </c>
    </row>
    <row r="41" spans="1:13" s="5" customFormat="1">
      <c r="A41" s="30" t="s">
        <v>129</v>
      </c>
      <c r="B41" s="30" t="s">
        <v>361</v>
      </c>
      <c r="C41" s="5" t="s">
        <v>387</v>
      </c>
      <c r="D41" s="5" t="s">
        <v>232</v>
      </c>
      <c r="E41" s="191">
        <v>38</v>
      </c>
      <c r="F41" s="191" t="s">
        <v>231</v>
      </c>
      <c r="G41" s="191" t="s">
        <v>401</v>
      </c>
      <c r="H41" s="30" t="s">
        <v>387</v>
      </c>
      <c r="I41" s="180">
        <v>0</v>
      </c>
      <c r="J41" s="181">
        <v>0</v>
      </c>
      <c r="K41" s="181">
        <v>0</v>
      </c>
      <c r="L41" s="181">
        <v>0</v>
      </c>
      <c r="M41" s="182">
        <v>0</v>
      </c>
    </row>
    <row r="42" spans="1:13" s="5" customFormat="1">
      <c r="A42" s="30" t="s">
        <v>129</v>
      </c>
      <c r="B42" s="30" t="s">
        <v>361</v>
      </c>
      <c r="C42" s="5" t="s">
        <v>387</v>
      </c>
      <c r="D42" s="5" t="s">
        <v>234</v>
      </c>
      <c r="E42" s="191">
        <v>38</v>
      </c>
      <c r="F42" s="191" t="s">
        <v>233</v>
      </c>
      <c r="G42" s="191" t="s">
        <v>401</v>
      </c>
      <c r="H42" s="30" t="s">
        <v>387</v>
      </c>
      <c r="I42" s="180">
        <v>19.547205464485966</v>
      </c>
      <c r="J42" s="181">
        <v>6595.9022514118651</v>
      </c>
      <c r="K42" s="181">
        <v>103.3206471386908</v>
      </c>
      <c r="L42" s="181">
        <v>0</v>
      </c>
      <c r="M42" s="182">
        <v>0</v>
      </c>
    </row>
    <row r="43" spans="1:13" s="5" customFormat="1">
      <c r="A43" s="30" t="s">
        <v>129</v>
      </c>
      <c r="B43" s="30" t="s">
        <v>361</v>
      </c>
      <c r="C43" s="5" t="s">
        <v>387</v>
      </c>
      <c r="D43" s="5" t="s">
        <v>189</v>
      </c>
      <c r="E43" s="191">
        <v>30</v>
      </c>
      <c r="F43" s="191" t="s">
        <v>188</v>
      </c>
      <c r="G43" s="191" t="s">
        <v>401</v>
      </c>
      <c r="H43" s="30" t="s">
        <v>387</v>
      </c>
      <c r="I43" s="180">
        <v>0</v>
      </c>
      <c r="J43" s="181">
        <v>0</v>
      </c>
      <c r="K43" s="181">
        <v>0</v>
      </c>
      <c r="L43" s="181">
        <v>0</v>
      </c>
      <c r="M43" s="182">
        <v>0</v>
      </c>
    </row>
    <row r="44" spans="1:13" s="5" customFormat="1">
      <c r="A44" s="30" t="s">
        <v>129</v>
      </c>
      <c r="B44" s="30" t="s">
        <v>361</v>
      </c>
      <c r="C44" s="5" t="s">
        <v>387</v>
      </c>
      <c r="D44" s="5" t="s">
        <v>191</v>
      </c>
      <c r="E44" s="191">
        <v>30</v>
      </c>
      <c r="F44" s="191" t="s">
        <v>190</v>
      </c>
      <c r="G44" s="191" t="s">
        <v>401</v>
      </c>
      <c r="H44" s="30" t="s">
        <v>387</v>
      </c>
      <c r="I44" s="180">
        <v>0</v>
      </c>
      <c r="J44" s="181">
        <v>0</v>
      </c>
      <c r="K44" s="181">
        <v>0</v>
      </c>
      <c r="L44" s="181">
        <v>0</v>
      </c>
      <c r="M44" s="182">
        <v>0</v>
      </c>
    </row>
    <row r="45" spans="1:13" s="5" customFormat="1">
      <c r="A45" s="30" t="s">
        <v>129</v>
      </c>
      <c r="B45" s="30" t="s">
        <v>361</v>
      </c>
      <c r="C45" s="5" t="s">
        <v>387</v>
      </c>
      <c r="D45" s="5" t="s">
        <v>242</v>
      </c>
      <c r="E45" s="191">
        <v>38</v>
      </c>
      <c r="F45" s="191" t="s">
        <v>241</v>
      </c>
      <c r="G45" s="191" t="s">
        <v>401</v>
      </c>
      <c r="H45" s="30" t="s">
        <v>387</v>
      </c>
      <c r="I45" s="180">
        <v>0</v>
      </c>
      <c r="J45" s="181">
        <v>0</v>
      </c>
      <c r="K45" s="181">
        <v>0</v>
      </c>
      <c r="L45" s="181">
        <v>0</v>
      </c>
      <c r="M45" s="182">
        <v>0</v>
      </c>
    </row>
    <row r="46" spans="1:13" s="5" customFormat="1">
      <c r="A46" s="30" t="s">
        <v>129</v>
      </c>
      <c r="B46" s="30" t="s">
        <v>361</v>
      </c>
      <c r="C46" s="5" t="s">
        <v>387</v>
      </c>
      <c r="D46" s="5" t="s">
        <v>327</v>
      </c>
      <c r="E46" s="191">
        <v>46</v>
      </c>
      <c r="F46" s="191" t="s">
        <v>326</v>
      </c>
      <c r="G46" s="191" t="s">
        <v>401</v>
      </c>
      <c r="H46" s="30" t="s">
        <v>387</v>
      </c>
      <c r="I46" s="180">
        <v>0</v>
      </c>
      <c r="J46" s="181">
        <v>0</v>
      </c>
      <c r="K46" s="181">
        <v>0</v>
      </c>
      <c r="L46" s="181">
        <v>0</v>
      </c>
      <c r="M46" s="182">
        <v>0</v>
      </c>
    </row>
    <row r="47" spans="1:13" s="5" customFormat="1">
      <c r="A47" s="30" t="s">
        <v>129</v>
      </c>
      <c r="B47" s="30" t="s">
        <v>361</v>
      </c>
      <c r="C47" s="5" t="s">
        <v>387</v>
      </c>
      <c r="D47" s="5" t="s">
        <v>193</v>
      </c>
      <c r="E47" s="191">
        <v>30</v>
      </c>
      <c r="F47" s="191" t="s">
        <v>192</v>
      </c>
      <c r="G47" s="191" t="s">
        <v>401</v>
      </c>
      <c r="H47" s="30" t="s">
        <v>387</v>
      </c>
      <c r="I47" s="180">
        <v>0</v>
      </c>
      <c r="J47" s="181">
        <v>0</v>
      </c>
      <c r="K47" s="181">
        <v>0</v>
      </c>
      <c r="L47" s="181">
        <v>0</v>
      </c>
      <c r="M47" s="182">
        <v>0</v>
      </c>
    </row>
    <row r="48" spans="1:13" s="5" customFormat="1">
      <c r="A48" s="30" t="s">
        <v>129</v>
      </c>
      <c r="B48" s="30" t="s">
        <v>361</v>
      </c>
      <c r="C48" s="5" t="s">
        <v>387</v>
      </c>
      <c r="D48" s="5" t="s">
        <v>258</v>
      </c>
      <c r="E48" s="191">
        <v>38</v>
      </c>
      <c r="F48" s="191" t="s">
        <v>257</v>
      </c>
      <c r="G48" s="191" t="s">
        <v>401</v>
      </c>
      <c r="H48" s="30" t="s">
        <v>387</v>
      </c>
      <c r="I48" s="180">
        <v>0</v>
      </c>
      <c r="J48" s="181">
        <v>0</v>
      </c>
      <c r="K48" s="181">
        <v>0</v>
      </c>
      <c r="L48" s="181">
        <v>0</v>
      </c>
      <c r="M48" s="182">
        <v>0</v>
      </c>
    </row>
    <row r="49" spans="1:13" s="5" customFormat="1">
      <c r="A49" s="30" t="s">
        <v>129</v>
      </c>
      <c r="B49" s="30" t="s">
        <v>361</v>
      </c>
      <c r="C49" s="5" t="s">
        <v>387</v>
      </c>
      <c r="D49" s="5" t="s">
        <v>262</v>
      </c>
      <c r="E49" s="191">
        <v>38</v>
      </c>
      <c r="F49" s="191" t="s">
        <v>261</v>
      </c>
      <c r="G49" s="191" t="s">
        <v>401</v>
      </c>
      <c r="H49" s="30" t="s">
        <v>387</v>
      </c>
      <c r="I49" s="180">
        <v>10.71141980431792</v>
      </c>
      <c r="J49" s="181">
        <v>3614.4009421313126</v>
      </c>
      <c r="K49" s="181">
        <v>56.617490494156186</v>
      </c>
      <c r="L49" s="181">
        <v>0</v>
      </c>
      <c r="M49" s="182">
        <v>0</v>
      </c>
    </row>
    <row r="50" spans="1:13" s="5" customFormat="1">
      <c r="A50" s="30" t="s">
        <v>129</v>
      </c>
      <c r="B50" s="30" t="s">
        <v>361</v>
      </c>
      <c r="C50" s="5" t="s">
        <v>387</v>
      </c>
      <c r="D50" s="5" t="s">
        <v>264</v>
      </c>
      <c r="E50" s="191">
        <v>38</v>
      </c>
      <c r="F50" s="191" t="s">
        <v>263</v>
      </c>
      <c r="G50" s="191" t="s">
        <v>401</v>
      </c>
      <c r="H50" s="30" t="s">
        <v>387</v>
      </c>
      <c r="I50" s="180">
        <v>0.75975499999999996</v>
      </c>
      <c r="J50" s="181">
        <v>256.36700000000002</v>
      </c>
      <c r="K50" s="181">
        <v>4.0158500000000004</v>
      </c>
      <c r="L50" s="181">
        <v>0</v>
      </c>
      <c r="M50" s="182">
        <v>0</v>
      </c>
    </row>
    <row r="51" spans="1:13" s="5" customFormat="1">
      <c r="A51" s="30" t="s">
        <v>129</v>
      </c>
      <c r="B51" s="30" t="s">
        <v>361</v>
      </c>
      <c r="C51" s="5" t="s">
        <v>387</v>
      </c>
      <c r="D51" s="5" t="s">
        <v>270</v>
      </c>
      <c r="E51" s="191">
        <v>38</v>
      </c>
      <c r="F51" s="191" t="s">
        <v>269</v>
      </c>
      <c r="G51" s="191" t="s">
        <v>401</v>
      </c>
      <c r="H51" s="30" t="s">
        <v>387</v>
      </c>
      <c r="I51" s="180">
        <v>20.839837604776623</v>
      </c>
      <c r="J51" s="181">
        <v>7032.0692439086088</v>
      </c>
      <c r="K51" s="181">
        <v>110.15334279589588</v>
      </c>
      <c r="L51" s="181">
        <v>0</v>
      </c>
      <c r="M51" s="182">
        <v>0</v>
      </c>
    </row>
    <row r="52" spans="1:13" s="5" customFormat="1">
      <c r="A52" s="30" t="s">
        <v>129</v>
      </c>
      <c r="B52" s="30" t="s">
        <v>361</v>
      </c>
      <c r="C52" s="5" t="s">
        <v>387</v>
      </c>
      <c r="D52" s="5" t="s">
        <v>195</v>
      </c>
      <c r="E52" s="191">
        <v>30</v>
      </c>
      <c r="F52" s="191" t="s">
        <v>194</v>
      </c>
      <c r="G52" s="191" t="s">
        <v>401</v>
      </c>
      <c r="H52" s="30" t="s">
        <v>387</v>
      </c>
      <c r="I52" s="180">
        <v>0</v>
      </c>
      <c r="J52" s="181">
        <v>0</v>
      </c>
      <c r="K52" s="181">
        <v>0</v>
      </c>
      <c r="L52" s="181">
        <v>0</v>
      </c>
      <c r="M52" s="182">
        <v>0</v>
      </c>
    </row>
    <row r="53" spans="1:13" s="5" customFormat="1">
      <c r="A53" s="30" t="s">
        <v>129</v>
      </c>
      <c r="B53" s="30" t="s">
        <v>361</v>
      </c>
      <c r="C53" s="5" t="s">
        <v>387</v>
      </c>
      <c r="D53" s="5" t="s">
        <v>197</v>
      </c>
      <c r="E53" s="191">
        <v>30</v>
      </c>
      <c r="F53" s="191" t="s">
        <v>196</v>
      </c>
      <c r="G53" s="191" t="s">
        <v>401</v>
      </c>
      <c r="H53" s="30" t="s">
        <v>387</v>
      </c>
      <c r="I53" s="180">
        <v>0</v>
      </c>
      <c r="J53" s="181">
        <v>0</v>
      </c>
      <c r="K53" s="181">
        <v>0</v>
      </c>
      <c r="L53" s="181">
        <v>0</v>
      </c>
      <c r="M53" s="182">
        <v>0</v>
      </c>
    </row>
    <row r="54" spans="1:13" s="5" customFormat="1">
      <c r="A54" s="30" t="s">
        <v>129</v>
      </c>
      <c r="B54" s="30" t="s">
        <v>361</v>
      </c>
      <c r="C54" s="5" t="s">
        <v>387</v>
      </c>
      <c r="D54" s="5" t="s">
        <v>284</v>
      </c>
      <c r="E54" s="191">
        <v>38</v>
      </c>
      <c r="F54" s="191" t="s">
        <v>283</v>
      </c>
      <c r="G54" s="191" t="s">
        <v>401</v>
      </c>
      <c r="H54" s="30" t="s">
        <v>387</v>
      </c>
      <c r="I54" s="180">
        <v>0</v>
      </c>
      <c r="J54" s="181">
        <v>0</v>
      </c>
      <c r="K54" s="181">
        <v>0</v>
      </c>
      <c r="L54" s="181">
        <v>0</v>
      </c>
      <c r="M54" s="182">
        <v>0</v>
      </c>
    </row>
    <row r="55" spans="1:13" s="5" customFormat="1">
      <c r="A55" s="30" t="s">
        <v>129</v>
      </c>
      <c r="B55" s="30" t="s">
        <v>361</v>
      </c>
      <c r="C55" s="5" t="s">
        <v>387</v>
      </c>
      <c r="D55" s="5" t="s">
        <v>199</v>
      </c>
      <c r="E55" s="191">
        <v>30</v>
      </c>
      <c r="F55" s="191" t="s">
        <v>198</v>
      </c>
      <c r="G55" s="191" t="s">
        <v>401</v>
      </c>
      <c r="H55" s="30" t="s">
        <v>387</v>
      </c>
      <c r="I55" s="180">
        <v>0</v>
      </c>
      <c r="J55" s="181">
        <v>0</v>
      </c>
      <c r="K55" s="181">
        <v>0</v>
      </c>
      <c r="L55" s="181">
        <v>0</v>
      </c>
      <c r="M55" s="182">
        <v>0</v>
      </c>
    </row>
    <row r="56" spans="1:13" s="5" customFormat="1">
      <c r="A56" s="30" t="s">
        <v>129</v>
      </c>
      <c r="B56" s="30" t="s">
        <v>361</v>
      </c>
      <c r="C56" s="5" t="s">
        <v>387</v>
      </c>
      <c r="D56" s="5" t="s">
        <v>201</v>
      </c>
      <c r="E56" s="191">
        <v>30</v>
      </c>
      <c r="F56" s="191" t="s">
        <v>200</v>
      </c>
      <c r="G56" s="191" t="s">
        <v>401</v>
      </c>
      <c r="H56" s="30" t="s">
        <v>387</v>
      </c>
      <c r="I56" s="180">
        <v>1.3393942018839696E-2</v>
      </c>
      <c r="J56" s="181">
        <v>4.5195837238909764</v>
      </c>
      <c r="K56" s="181">
        <v>7.0796443163408496E-2</v>
      </c>
      <c r="L56" s="181">
        <v>0</v>
      </c>
      <c r="M56" s="182">
        <v>0</v>
      </c>
    </row>
    <row r="57" spans="1:13" s="5" customFormat="1">
      <c r="A57" s="30" t="s">
        <v>129</v>
      </c>
      <c r="B57" s="30" t="s">
        <v>361</v>
      </c>
      <c r="C57" s="5" t="s">
        <v>387</v>
      </c>
      <c r="D57" s="5" t="s">
        <v>203</v>
      </c>
      <c r="E57" s="191">
        <v>30</v>
      </c>
      <c r="F57" s="191" t="s">
        <v>202</v>
      </c>
      <c r="G57" s="191" t="s">
        <v>401</v>
      </c>
      <c r="H57" s="30" t="s">
        <v>387</v>
      </c>
      <c r="I57" s="180">
        <v>8.6575652991395368E-3</v>
      </c>
      <c r="J57" s="181">
        <v>2.9213622365267922</v>
      </c>
      <c r="K57" s="181">
        <v>4.576146542809352E-2</v>
      </c>
      <c r="L57" s="181">
        <v>0</v>
      </c>
      <c r="M57" s="182">
        <v>0</v>
      </c>
    </row>
    <row r="58" spans="1:13" s="5" customFormat="1">
      <c r="A58" s="30" t="s">
        <v>129</v>
      </c>
      <c r="B58" s="30" t="s">
        <v>361</v>
      </c>
      <c r="C58" s="5" t="s">
        <v>387</v>
      </c>
      <c r="D58" s="5" t="s">
        <v>294</v>
      </c>
      <c r="E58" s="191">
        <v>38</v>
      </c>
      <c r="F58" s="191" t="s">
        <v>293</v>
      </c>
      <c r="G58" s="191" t="s">
        <v>401</v>
      </c>
      <c r="H58" s="30" t="s">
        <v>387</v>
      </c>
      <c r="I58" s="180">
        <v>0</v>
      </c>
      <c r="J58" s="181">
        <v>0</v>
      </c>
      <c r="K58" s="181">
        <v>0</v>
      </c>
      <c r="L58" s="181">
        <v>0</v>
      </c>
      <c r="M58" s="182">
        <v>0</v>
      </c>
    </row>
    <row r="59" spans="1:13" s="5" customFormat="1">
      <c r="A59" s="30" t="s">
        <v>129</v>
      </c>
      <c r="B59" s="30" t="s">
        <v>361</v>
      </c>
      <c r="C59" s="5" t="s">
        <v>387</v>
      </c>
      <c r="D59" s="5" t="s">
        <v>296</v>
      </c>
      <c r="E59" s="191">
        <v>38</v>
      </c>
      <c r="F59" s="191" t="s">
        <v>295</v>
      </c>
      <c r="G59" s="191" t="s">
        <v>401</v>
      </c>
      <c r="H59" s="30" t="s">
        <v>387</v>
      </c>
      <c r="I59" s="180">
        <v>0</v>
      </c>
      <c r="J59" s="181">
        <v>0</v>
      </c>
      <c r="K59" s="181">
        <v>0</v>
      </c>
      <c r="L59" s="181">
        <v>0</v>
      </c>
      <c r="M59" s="182">
        <v>0</v>
      </c>
    </row>
    <row r="60" spans="1:13" s="5" customFormat="1">
      <c r="A60" s="30" t="s">
        <v>129</v>
      </c>
      <c r="B60" s="30" t="s">
        <v>361</v>
      </c>
      <c r="C60" s="5" t="s">
        <v>387</v>
      </c>
      <c r="D60" s="5" t="s">
        <v>205</v>
      </c>
      <c r="E60" s="191">
        <v>30</v>
      </c>
      <c r="F60" s="191" t="s">
        <v>204</v>
      </c>
      <c r="G60" s="191" t="s">
        <v>401</v>
      </c>
      <c r="H60" s="30" t="s">
        <v>387</v>
      </c>
      <c r="I60" s="180">
        <v>8.0662999999999999E-2</v>
      </c>
      <c r="J60" s="181">
        <v>27.218399999999999</v>
      </c>
      <c r="K60" s="181">
        <v>0.42636099999999999</v>
      </c>
      <c r="L60" s="181">
        <v>0</v>
      </c>
      <c r="M60" s="182">
        <v>0</v>
      </c>
    </row>
    <row r="61" spans="1:13" s="5" customFormat="1">
      <c r="A61" s="30" t="s">
        <v>129</v>
      </c>
      <c r="B61" s="30" t="s">
        <v>361</v>
      </c>
      <c r="C61" s="5" t="s">
        <v>387</v>
      </c>
      <c r="D61" s="5" t="s">
        <v>308</v>
      </c>
      <c r="E61" s="191">
        <v>38</v>
      </c>
      <c r="F61" s="191" t="s">
        <v>307</v>
      </c>
      <c r="G61" s="191" t="s">
        <v>401</v>
      </c>
      <c r="H61" s="30" t="s">
        <v>387</v>
      </c>
      <c r="I61" s="180">
        <v>0</v>
      </c>
      <c r="J61" s="181">
        <v>0</v>
      </c>
      <c r="K61" s="181">
        <v>0</v>
      </c>
      <c r="L61" s="181">
        <v>0</v>
      </c>
      <c r="M61" s="182">
        <v>0</v>
      </c>
    </row>
    <row r="62" spans="1:13" s="5" customFormat="1">
      <c r="A62" s="30" t="s">
        <v>129</v>
      </c>
      <c r="B62" s="30" t="s">
        <v>361</v>
      </c>
      <c r="C62" s="5" t="s">
        <v>387</v>
      </c>
      <c r="D62" s="5" t="s">
        <v>207</v>
      </c>
      <c r="E62" s="191">
        <v>30</v>
      </c>
      <c r="F62" s="191" t="s">
        <v>206</v>
      </c>
      <c r="G62" s="191" t="s">
        <v>401</v>
      </c>
      <c r="H62" s="30" t="s">
        <v>387</v>
      </c>
      <c r="I62" s="180">
        <v>0</v>
      </c>
      <c r="J62" s="181">
        <v>0</v>
      </c>
      <c r="K62" s="181">
        <v>0</v>
      </c>
      <c r="L62" s="181">
        <v>0</v>
      </c>
      <c r="M62" s="182">
        <v>0</v>
      </c>
    </row>
    <row r="63" spans="1:13" s="5" customFormat="1">
      <c r="A63" s="30" t="s">
        <v>129</v>
      </c>
      <c r="B63" s="30" t="s">
        <v>361</v>
      </c>
      <c r="C63" s="5" t="s">
        <v>387</v>
      </c>
      <c r="D63" s="5" t="s">
        <v>312</v>
      </c>
      <c r="E63" s="191">
        <v>38</v>
      </c>
      <c r="F63" s="191" t="s">
        <v>311</v>
      </c>
      <c r="G63" s="191" t="s">
        <v>401</v>
      </c>
      <c r="H63" s="30" t="s">
        <v>387</v>
      </c>
      <c r="I63" s="180">
        <v>0</v>
      </c>
      <c r="J63" s="181">
        <v>0</v>
      </c>
      <c r="K63" s="181">
        <v>0</v>
      </c>
      <c r="L63" s="181">
        <v>0</v>
      </c>
      <c r="M63" s="182">
        <v>0</v>
      </c>
    </row>
    <row r="64" spans="1:13" s="5" customFormat="1">
      <c r="A64" s="30" t="s">
        <v>129</v>
      </c>
      <c r="B64" s="30" t="s">
        <v>361</v>
      </c>
      <c r="C64" s="5" t="s">
        <v>112</v>
      </c>
      <c r="D64" s="5" t="s">
        <v>216</v>
      </c>
      <c r="E64" s="191">
        <v>38</v>
      </c>
      <c r="F64" s="191" t="s">
        <v>215</v>
      </c>
      <c r="G64" s="191" t="s">
        <v>402</v>
      </c>
      <c r="H64" s="30" t="s">
        <v>112</v>
      </c>
      <c r="I64" s="180">
        <v>0</v>
      </c>
      <c r="J64" s="181">
        <v>0</v>
      </c>
      <c r="K64" s="181">
        <v>0</v>
      </c>
      <c r="L64" s="181">
        <v>0</v>
      </c>
      <c r="M64" s="182">
        <v>0</v>
      </c>
    </row>
    <row r="65" spans="1:13" s="5" customFormat="1">
      <c r="A65" s="30" t="s">
        <v>129</v>
      </c>
      <c r="B65" s="30" t="s">
        <v>361</v>
      </c>
      <c r="C65" s="5" t="s">
        <v>112</v>
      </c>
      <c r="D65" s="5" t="s">
        <v>216</v>
      </c>
      <c r="E65" s="191">
        <v>38</v>
      </c>
      <c r="F65" s="191" t="s">
        <v>215</v>
      </c>
      <c r="G65" s="191" t="s">
        <v>403</v>
      </c>
      <c r="H65" s="30" t="s">
        <v>112</v>
      </c>
      <c r="I65" s="180">
        <v>0</v>
      </c>
      <c r="J65" s="181">
        <v>0</v>
      </c>
      <c r="K65" s="181">
        <v>0</v>
      </c>
      <c r="L65" s="181">
        <v>0</v>
      </c>
      <c r="M65" s="182">
        <v>0</v>
      </c>
    </row>
    <row r="66" spans="1:13" s="5" customFormat="1">
      <c r="A66" s="30" t="s">
        <v>129</v>
      </c>
      <c r="B66" s="30" t="s">
        <v>361</v>
      </c>
      <c r="C66" s="5" t="s">
        <v>112</v>
      </c>
      <c r="D66" s="5" t="s">
        <v>218</v>
      </c>
      <c r="E66" s="191">
        <v>38</v>
      </c>
      <c r="F66" s="191" t="s">
        <v>217</v>
      </c>
      <c r="G66" s="191" t="s">
        <v>402</v>
      </c>
      <c r="H66" s="30" t="s">
        <v>112</v>
      </c>
      <c r="I66" s="180">
        <v>0</v>
      </c>
      <c r="J66" s="181">
        <v>0</v>
      </c>
      <c r="K66" s="181">
        <v>0</v>
      </c>
      <c r="L66" s="181">
        <v>0</v>
      </c>
      <c r="M66" s="182">
        <v>0</v>
      </c>
    </row>
    <row r="67" spans="1:13" s="5" customFormat="1">
      <c r="A67" s="30" t="s">
        <v>129</v>
      </c>
      <c r="B67" s="30" t="s">
        <v>361</v>
      </c>
      <c r="C67" s="5" t="s">
        <v>112</v>
      </c>
      <c r="D67" s="5" t="s">
        <v>218</v>
      </c>
      <c r="E67" s="191">
        <v>38</v>
      </c>
      <c r="F67" s="191" t="s">
        <v>217</v>
      </c>
      <c r="G67" s="191" t="s">
        <v>403</v>
      </c>
      <c r="H67" s="30" t="s">
        <v>112</v>
      </c>
      <c r="I67" s="180">
        <v>0</v>
      </c>
      <c r="J67" s="181">
        <v>0</v>
      </c>
      <c r="K67" s="181">
        <v>0</v>
      </c>
      <c r="L67" s="181">
        <v>0</v>
      </c>
      <c r="M67" s="182">
        <v>0</v>
      </c>
    </row>
    <row r="68" spans="1:13" s="5" customFormat="1">
      <c r="A68" s="30" t="s">
        <v>129</v>
      </c>
      <c r="B68" s="30" t="s">
        <v>361</v>
      </c>
      <c r="C68" s="5" t="s">
        <v>112</v>
      </c>
      <c r="D68" s="5" t="s">
        <v>220</v>
      </c>
      <c r="E68" s="191">
        <v>38</v>
      </c>
      <c r="F68" s="191" t="s">
        <v>219</v>
      </c>
      <c r="G68" s="191" t="s">
        <v>402</v>
      </c>
      <c r="H68" s="30" t="s">
        <v>112</v>
      </c>
      <c r="I68" s="180">
        <v>0</v>
      </c>
      <c r="J68" s="181">
        <v>0</v>
      </c>
      <c r="K68" s="181">
        <v>0</v>
      </c>
      <c r="L68" s="181">
        <v>0</v>
      </c>
      <c r="M68" s="182">
        <v>0</v>
      </c>
    </row>
    <row r="69" spans="1:13" s="5" customFormat="1">
      <c r="A69" s="30" t="s">
        <v>129</v>
      </c>
      <c r="B69" s="30" t="s">
        <v>361</v>
      </c>
      <c r="C69" s="5" t="s">
        <v>112</v>
      </c>
      <c r="D69" s="5" t="s">
        <v>220</v>
      </c>
      <c r="E69" s="191">
        <v>38</v>
      </c>
      <c r="F69" s="191" t="s">
        <v>219</v>
      </c>
      <c r="G69" s="191" t="s">
        <v>403</v>
      </c>
      <c r="H69" s="30" t="s">
        <v>112</v>
      </c>
      <c r="I69" s="180">
        <v>0</v>
      </c>
      <c r="J69" s="181">
        <v>0</v>
      </c>
      <c r="K69" s="181">
        <v>0</v>
      </c>
      <c r="L69" s="181">
        <v>0</v>
      </c>
      <c r="M69" s="182">
        <v>0</v>
      </c>
    </row>
    <row r="70" spans="1:13" s="5" customFormat="1">
      <c r="A70" s="30" t="s">
        <v>129</v>
      </c>
      <c r="B70" s="30" t="s">
        <v>361</v>
      </c>
      <c r="C70" s="5" t="s">
        <v>112</v>
      </c>
      <c r="D70" s="5" t="s">
        <v>222</v>
      </c>
      <c r="E70" s="191">
        <v>38</v>
      </c>
      <c r="F70" s="191" t="s">
        <v>221</v>
      </c>
      <c r="G70" s="191" t="s">
        <v>402</v>
      </c>
      <c r="H70" s="30" t="s">
        <v>112</v>
      </c>
      <c r="I70" s="180">
        <v>0</v>
      </c>
      <c r="J70" s="181">
        <v>0</v>
      </c>
      <c r="K70" s="181">
        <v>0</v>
      </c>
      <c r="L70" s="181">
        <v>0</v>
      </c>
      <c r="M70" s="182">
        <v>0</v>
      </c>
    </row>
    <row r="71" spans="1:13" s="5" customFormat="1">
      <c r="A71" s="30" t="s">
        <v>129</v>
      </c>
      <c r="B71" s="30" t="s">
        <v>361</v>
      </c>
      <c r="C71" s="5" t="s">
        <v>112</v>
      </c>
      <c r="D71" s="5" t="s">
        <v>222</v>
      </c>
      <c r="E71" s="191">
        <v>38</v>
      </c>
      <c r="F71" s="191" t="s">
        <v>221</v>
      </c>
      <c r="G71" s="191" t="s">
        <v>403</v>
      </c>
      <c r="H71" s="30" t="s">
        <v>112</v>
      </c>
      <c r="I71" s="180">
        <v>0</v>
      </c>
      <c r="J71" s="181">
        <v>0</v>
      </c>
      <c r="K71" s="181">
        <v>0</v>
      </c>
      <c r="L71" s="181">
        <v>0</v>
      </c>
      <c r="M71" s="182">
        <v>0</v>
      </c>
    </row>
    <row r="72" spans="1:13" s="5" customFormat="1">
      <c r="A72" s="30" t="s">
        <v>129</v>
      </c>
      <c r="B72" s="30" t="s">
        <v>361</v>
      </c>
      <c r="C72" s="5" t="s">
        <v>112</v>
      </c>
      <c r="D72" s="5" t="s">
        <v>185</v>
      </c>
      <c r="E72" s="191">
        <v>30</v>
      </c>
      <c r="F72" s="191" t="s">
        <v>184</v>
      </c>
      <c r="G72" s="191" t="s">
        <v>402</v>
      </c>
      <c r="H72" s="30" t="s">
        <v>112</v>
      </c>
      <c r="I72" s="180">
        <v>0</v>
      </c>
      <c r="J72" s="181">
        <v>0</v>
      </c>
      <c r="K72" s="181">
        <v>0</v>
      </c>
      <c r="L72" s="181">
        <v>0</v>
      </c>
      <c r="M72" s="182">
        <v>0</v>
      </c>
    </row>
    <row r="73" spans="1:13" s="5" customFormat="1">
      <c r="A73" s="30" t="s">
        <v>129</v>
      </c>
      <c r="B73" s="30" t="s">
        <v>361</v>
      </c>
      <c r="C73" s="5" t="s">
        <v>112</v>
      </c>
      <c r="D73" s="5" t="s">
        <v>185</v>
      </c>
      <c r="E73" s="191">
        <v>30</v>
      </c>
      <c r="F73" s="191" t="s">
        <v>184</v>
      </c>
      <c r="G73" s="191" t="s">
        <v>403</v>
      </c>
      <c r="H73" s="30" t="s">
        <v>112</v>
      </c>
      <c r="I73" s="180">
        <v>0</v>
      </c>
      <c r="J73" s="181">
        <v>0</v>
      </c>
      <c r="K73" s="181">
        <v>0</v>
      </c>
      <c r="L73" s="181">
        <v>0</v>
      </c>
      <c r="M73" s="182">
        <v>0</v>
      </c>
    </row>
    <row r="74" spans="1:13" s="5" customFormat="1">
      <c r="A74" s="30" t="s">
        <v>129</v>
      </c>
      <c r="B74" s="30" t="s">
        <v>361</v>
      </c>
      <c r="C74" s="5" t="s">
        <v>112</v>
      </c>
      <c r="D74" s="5" t="s">
        <v>187</v>
      </c>
      <c r="E74" s="191">
        <v>30</v>
      </c>
      <c r="F74" s="191" t="s">
        <v>186</v>
      </c>
      <c r="G74" s="191" t="s">
        <v>402</v>
      </c>
      <c r="H74" s="30" t="s">
        <v>112</v>
      </c>
      <c r="I74" s="180">
        <v>0</v>
      </c>
      <c r="J74" s="181">
        <v>0</v>
      </c>
      <c r="K74" s="181">
        <v>0</v>
      </c>
      <c r="L74" s="181">
        <v>0</v>
      </c>
      <c r="M74" s="182">
        <v>0</v>
      </c>
    </row>
    <row r="75" spans="1:13" s="5" customFormat="1">
      <c r="A75" s="30" t="s">
        <v>129</v>
      </c>
      <c r="B75" s="30" t="s">
        <v>361</v>
      </c>
      <c r="C75" s="5" t="s">
        <v>112</v>
      </c>
      <c r="D75" s="5" t="s">
        <v>187</v>
      </c>
      <c r="E75" s="191">
        <v>30</v>
      </c>
      <c r="F75" s="191" t="s">
        <v>186</v>
      </c>
      <c r="G75" s="191" t="s">
        <v>403</v>
      </c>
      <c r="H75" s="30" t="s">
        <v>112</v>
      </c>
      <c r="I75" s="180">
        <v>0</v>
      </c>
      <c r="J75" s="181">
        <v>0</v>
      </c>
      <c r="K75" s="181">
        <v>0</v>
      </c>
      <c r="L75" s="181">
        <v>0</v>
      </c>
      <c r="M75" s="182">
        <v>0</v>
      </c>
    </row>
    <row r="76" spans="1:13" s="5" customFormat="1">
      <c r="A76" s="30" t="s">
        <v>129</v>
      </c>
      <c r="B76" s="30" t="s">
        <v>361</v>
      </c>
      <c r="C76" s="5" t="s">
        <v>112</v>
      </c>
      <c r="D76" s="5" t="s">
        <v>232</v>
      </c>
      <c r="E76" s="191">
        <v>38</v>
      </c>
      <c r="F76" s="191" t="s">
        <v>231</v>
      </c>
      <c r="G76" s="191" t="s">
        <v>402</v>
      </c>
      <c r="H76" s="30" t="s">
        <v>112</v>
      </c>
      <c r="I76" s="180">
        <v>0</v>
      </c>
      <c r="J76" s="181">
        <v>0</v>
      </c>
      <c r="K76" s="181">
        <v>0</v>
      </c>
      <c r="L76" s="181">
        <v>0</v>
      </c>
      <c r="M76" s="182">
        <v>0</v>
      </c>
    </row>
    <row r="77" spans="1:13" s="5" customFormat="1">
      <c r="A77" s="30" t="s">
        <v>129</v>
      </c>
      <c r="B77" s="30" t="s">
        <v>361</v>
      </c>
      <c r="C77" s="5" t="s">
        <v>112</v>
      </c>
      <c r="D77" s="5" t="s">
        <v>232</v>
      </c>
      <c r="E77" s="191">
        <v>38</v>
      </c>
      <c r="F77" s="191" t="s">
        <v>231</v>
      </c>
      <c r="G77" s="191" t="s">
        <v>403</v>
      </c>
      <c r="H77" s="30" t="s">
        <v>112</v>
      </c>
      <c r="I77" s="180">
        <v>0</v>
      </c>
      <c r="J77" s="181">
        <v>0</v>
      </c>
      <c r="K77" s="181">
        <v>0</v>
      </c>
      <c r="L77" s="181">
        <v>0</v>
      </c>
      <c r="M77" s="182">
        <v>0</v>
      </c>
    </row>
    <row r="78" spans="1:13" s="5" customFormat="1">
      <c r="A78" s="30" t="s">
        <v>129</v>
      </c>
      <c r="B78" s="30" t="s">
        <v>361</v>
      </c>
      <c r="C78" s="5" t="s">
        <v>112</v>
      </c>
      <c r="D78" s="5" t="s">
        <v>234</v>
      </c>
      <c r="E78" s="191">
        <v>38</v>
      </c>
      <c r="F78" s="191" t="s">
        <v>233</v>
      </c>
      <c r="G78" s="191" t="s">
        <v>402</v>
      </c>
      <c r="H78" s="30" t="s">
        <v>112</v>
      </c>
      <c r="I78" s="180">
        <v>0</v>
      </c>
      <c r="J78" s="181">
        <v>0</v>
      </c>
      <c r="K78" s="181">
        <v>0</v>
      </c>
      <c r="L78" s="181">
        <v>0</v>
      </c>
      <c r="M78" s="182">
        <v>0</v>
      </c>
    </row>
    <row r="79" spans="1:13" s="5" customFormat="1">
      <c r="A79" s="30" t="s">
        <v>129</v>
      </c>
      <c r="B79" s="30" t="s">
        <v>361</v>
      </c>
      <c r="C79" s="5" t="s">
        <v>112</v>
      </c>
      <c r="D79" s="5" t="s">
        <v>234</v>
      </c>
      <c r="E79" s="191">
        <v>38</v>
      </c>
      <c r="F79" s="191" t="s">
        <v>233</v>
      </c>
      <c r="G79" s="191" t="s">
        <v>403</v>
      </c>
      <c r="H79" s="30" t="s">
        <v>112</v>
      </c>
      <c r="I79" s="180">
        <v>0</v>
      </c>
      <c r="J79" s="181">
        <v>0</v>
      </c>
      <c r="K79" s="181">
        <v>0</v>
      </c>
      <c r="L79" s="181">
        <v>0</v>
      </c>
      <c r="M79" s="182">
        <v>0</v>
      </c>
    </row>
    <row r="80" spans="1:13" s="5" customFormat="1">
      <c r="A80" s="30" t="s">
        <v>129</v>
      </c>
      <c r="B80" s="30" t="s">
        <v>361</v>
      </c>
      <c r="C80" s="5" t="s">
        <v>112</v>
      </c>
      <c r="D80" s="5" t="s">
        <v>189</v>
      </c>
      <c r="E80" s="191">
        <v>30</v>
      </c>
      <c r="F80" s="191" t="s">
        <v>188</v>
      </c>
      <c r="G80" s="191" t="s">
        <v>402</v>
      </c>
      <c r="H80" s="30" t="s">
        <v>112</v>
      </c>
      <c r="I80" s="180">
        <v>0</v>
      </c>
      <c r="J80" s="181">
        <v>0</v>
      </c>
      <c r="K80" s="181">
        <v>0</v>
      </c>
      <c r="L80" s="181">
        <v>0</v>
      </c>
      <c r="M80" s="182">
        <v>0</v>
      </c>
    </row>
    <row r="81" spans="1:13" s="5" customFormat="1">
      <c r="A81" s="30" t="s">
        <v>129</v>
      </c>
      <c r="B81" s="30" t="s">
        <v>361</v>
      </c>
      <c r="C81" s="5" t="s">
        <v>112</v>
      </c>
      <c r="D81" s="5" t="s">
        <v>189</v>
      </c>
      <c r="E81" s="191">
        <v>30</v>
      </c>
      <c r="F81" s="191" t="s">
        <v>188</v>
      </c>
      <c r="G81" s="191" t="s">
        <v>403</v>
      </c>
      <c r="H81" s="30" t="s">
        <v>112</v>
      </c>
      <c r="I81" s="180">
        <v>0</v>
      </c>
      <c r="J81" s="181">
        <v>0</v>
      </c>
      <c r="K81" s="181">
        <v>0</v>
      </c>
      <c r="L81" s="181">
        <v>0</v>
      </c>
      <c r="M81" s="182">
        <v>0</v>
      </c>
    </row>
    <row r="82" spans="1:13" s="5" customFormat="1">
      <c r="A82" s="30" t="s">
        <v>129</v>
      </c>
      <c r="B82" s="30" t="s">
        <v>361</v>
      </c>
      <c r="C82" s="5" t="s">
        <v>112</v>
      </c>
      <c r="D82" s="5" t="s">
        <v>191</v>
      </c>
      <c r="E82" s="191">
        <v>30</v>
      </c>
      <c r="F82" s="191" t="s">
        <v>190</v>
      </c>
      <c r="G82" s="191" t="s">
        <v>402</v>
      </c>
      <c r="H82" s="30" t="s">
        <v>112</v>
      </c>
      <c r="I82" s="180">
        <v>0</v>
      </c>
      <c r="J82" s="181">
        <v>0</v>
      </c>
      <c r="K82" s="181">
        <v>0</v>
      </c>
      <c r="L82" s="181">
        <v>0</v>
      </c>
      <c r="M82" s="182">
        <v>0</v>
      </c>
    </row>
    <row r="83" spans="1:13" s="5" customFormat="1">
      <c r="A83" s="30" t="s">
        <v>129</v>
      </c>
      <c r="B83" s="30" t="s">
        <v>361</v>
      </c>
      <c r="C83" s="5" t="s">
        <v>112</v>
      </c>
      <c r="D83" s="5" t="s">
        <v>191</v>
      </c>
      <c r="E83" s="191">
        <v>30</v>
      </c>
      <c r="F83" s="191" t="s">
        <v>190</v>
      </c>
      <c r="G83" s="191" t="s">
        <v>403</v>
      </c>
      <c r="H83" s="30" t="s">
        <v>112</v>
      </c>
      <c r="I83" s="180">
        <v>0</v>
      </c>
      <c r="J83" s="181">
        <v>0</v>
      </c>
      <c r="K83" s="181">
        <v>0</v>
      </c>
      <c r="L83" s="181">
        <v>0</v>
      </c>
      <c r="M83" s="182">
        <v>0</v>
      </c>
    </row>
    <row r="84" spans="1:13" s="5" customFormat="1">
      <c r="A84" s="30" t="s">
        <v>129</v>
      </c>
      <c r="B84" s="30" t="s">
        <v>361</v>
      </c>
      <c r="C84" s="5" t="s">
        <v>112</v>
      </c>
      <c r="D84" s="5" t="s">
        <v>242</v>
      </c>
      <c r="E84" s="191">
        <v>38</v>
      </c>
      <c r="F84" s="191" t="s">
        <v>241</v>
      </c>
      <c r="G84" s="191" t="s">
        <v>402</v>
      </c>
      <c r="H84" s="30" t="s">
        <v>112</v>
      </c>
      <c r="I84" s="180">
        <v>0</v>
      </c>
      <c r="J84" s="181">
        <v>0</v>
      </c>
      <c r="K84" s="181">
        <v>0</v>
      </c>
      <c r="L84" s="181">
        <v>0</v>
      </c>
      <c r="M84" s="182">
        <v>0</v>
      </c>
    </row>
    <row r="85" spans="1:13" s="5" customFormat="1">
      <c r="A85" s="30" t="s">
        <v>129</v>
      </c>
      <c r="B85" s="30" t="s">
        <v>361</v>
      </c>
      <c r="C85" s="5" t="s">
        <v>112</v>
      </c>
      <c r="D85" s="5" t="s">
        <v>242</v>
      </c>
      <c r="E85" s="191">
        <v>38</v>
      </c>
      <c r="F85" s="191" t="s">
        <v>241</v>
      </c>
      <c r="G85" s="191" t="s">
        <v>403</v>
      </c>
      <c r="H85" s="30" t="s">
        <v>112</v>
      </c>
      <c r="I85" s="180">
        <v>0</v>
      </c>
      <c r="J85" s="181">
        <v>0</v>
      </c>
      <c r="K85" s="181">
        <v>0</v>
      </c>
      <c r="L85" s="181">
        <v>0</v>
      </c>
      <c r="M85" s="182">
        <v>0</v>
      </c>
    </row>
    <row r="86" spans="1:13" s="5" customFormat="1">
      <c r="A86" s="30" t="s">
        <v>129</v>
      </c>
      <c r="B86" s="30" t="s">
        <v>361</v>
      </c>
      <c r="C86" s="5" t="s">
        <v>112</v>
      </c>
      <c r="D86" s="5" t="s">
        <v>327</v>
      </c>
      <c r="E86" s="191">
        <v>46</v>
      </c>
      <c r="F86" s="191" t="s">
        <v>326</v>
      </c>
      <c r="G86" s="191" t="s">
        <v>402</v>
      </c>
      <c r="H86" s="30" t="s">
        <v>112</v>
      </c>
      <c r="I86" s="180">
        <v>0</v>
      </c>
      <c r="J86" s="181">
        <v>0</v>
      </c>
      <c r="K86" s="181">
        <v>0</v>
      </c>
      <c r="L86" s="181">
        <v>0</v>
      </c>
      <c r="M86" s="182">
        <v>0</v>
      </c>
    </row>
    <row r="87" spans="1:13" s="5" customFormat="1">
      <c r="A87" s="30" t="s">
        <v>129</v>
      </c>
      <c r="B87" s="30" t="s">
        <v>361</v>
      </c>
      <c r="C87" s="5" t="s">
        <v>112</v>
      </c>
      <c r="D87" s="5" t="s">
        <v>327</v>
      </c>
      <c r="E87" s="191">
        <v>46</v>
      </c>
      <c r="F87" s="191" t="s">
        <v>326</v>
      </c>
      <c r="G87" s="191" t="s">
        <v>403</v>
      </c>
      <c r="H87" s="30" t="s">
        <v>112</v>
      </c>
      <c r="I87" s="180">
        <v>0</v>
      </c>
      <c r="J87" s="181">
        <v>0</v>
      </c>
      <c r="K87" s="181">
        <v>0</v>
      </c>
      <c r="L87" s="181">
        <v>0</v>
      </c>
      <c r="M87" s="182">
        <v>0</v>
      </c>
    </row>
    <row r="88" spans="1:13" s="5" customFormat="1">
      <c r="A88" s="30" t="s">
        <v>129</v>
      </c>
      <c r="B88" s="30" t="s">
        <v>361</v>
      </c>
      <c r="C88" s="5" t="s">
        <v>112</v>
      </c>
      <c r="D88" s="5" t="s">
        <v>193</v>
      </c>
      <c r="E88" s="191">
        <v>30</v>
      </c>
      <c r="F88" s="191" t="s">
        <v>192</v>
      </c>
      <c r="G88" s="191" t="s">
        <v>402</v>
      </c>
      <c r="H88" s="30" t="s">
        <v>112</v>
      </c>
      <c r="I88" s="180">
        <v>0</v>
      </c>
      <c r="J88" s="181">
        <v>0</v>
      </c>
      <c r="K88" s="181">
        <v>0</v>
      </c>
      <c r="L88" s="181">
        <v>0</v>
      </c>
      <c r="M88" s="182">
        <v>0</v>
      </c>
    </row>
    <row r="89" spans="1:13" s="5" customFormat="1">
      <c r="A89" s="30" t="s">
        <v>129</v>
      </c>
      <c r="B89" s="30" t="s">
        <v>361</v>
      </c>
      <c r="C89" s="5" t="s">
        <v>112</v>
      </c>
      <c r="D89" s="5" t="s">
        <v>193</v>
      </c>
      <c r="E89" s="191">
        <v>30</v>
      </c>
      <c r="F89" s="191" t="s">
        <v>192</v>
      </c>
      <c r="G89" s="191" t="s">
        <v>403</v>
      </c>
      <c r="H89" s="30" t="s">
        <v>112</v>
      </c>
      <c r="I89" s="180">
        <v>0</v>
      </c>
      <c r="J89" s="181">
        <v>0</v>
      </c>
      <c r="K89" s="181">
        <v>0</v>
      </c>
      <c r="L89" s="181">
        <v>0</v>
      </c>
      <c r="M89" s="182">
        <v>0</v>
      </c>
    </row>
    <row r="90" spans="1:13" s="5" customFormat="1">
      <c r="A90" s="30" t="s">
        <v>129</v>
      </c>
      <c r="B90" s="30" t="s">
        <v>361</v>
      </c>
      <c r="C90" s="5" t="s">
        <v>112</v>
      </c>
      <c r="D90" s="5" t="s">
        <v>258</v>
      </c>
      <c r="E90" s="191">
        <v>38</v>
      </c>
      <c r="F90" s="191" t="s">
        <v>257</v>
      </c>
      <c r="G90" s="191" t="s">
        <v>402</v>
      </c>
      <c r="H90" s="30" t="s">
        <v>112</v>
      </c>
      <c r="I90" s="180">
        <v>0</v>
      </c>
      <c r="J90" s="181">
        <v>0</v>
      </c>
      <c r="K90" s="181">
        <v>0</v>
      </c>
      <c r="L90" s="181">
        <v>0</v>
      </c>
      <c r="M90" s="182">
        <v>0</v>
      </c>
    </row>
    <row r="91" spans="1:13" s="5" customFormat="1">
      <c r="A91" s="30" t="s">
        <v>129</v>
      </c>
      <c r="B91" s="30" t="s">
        <v>361</v>
      </c>
      <c r="C91" s="5" t="s">
        <v>112</v>
      </c>
      <c r="D91" s="5" t="s">
        <v>258</v>
      </c>
      <c r="E91" s="191">
        <v>38</v>
      </c>
      <c r="F91" s="191" t="s">
        <v>257</v>
      </c>
      <c r="G91" s="191" t="s">
        <v>403</v>
      </c>
      <c r="H91" s="30" t="s">
        <v>112</v>
      </c>
      <c r="I91" s="180">
        <v>0</v>
      </c>
      <c r="J91" s="181">
        <v>0</v>
      </c>
      <c r="K91" s="181">
        <v>0</v>
      </c>
      <c r="L91" s="181">
        <v>0</v>
      </c>
      <c r="M91" s="182">
        <v>0</v>
      </c>
    </row>
    <row r="92" spans="1:13" s="5" customFormat="1">
      <c r="A92" s="30" t="s">
        <v>129</v>
      </c>
      <c r="B92" s="30" t="s">
        <v>361</v>
      </c>
      <c r="C92" s="5" t="s">
        <v>112</v>
      </c>
      <c r="D92" s="5" t="s">
        <v>262</v>
      </c>
      <c r="E92" s="191">
        <v>38</v>
      </c>
      <c r="F92" s="191" t="s">
        <v>261</v>
      </c>
      <c r="G92" s="191" t="s">
        <v>402</v>
      </c>
      <c r="H92" s="30" t="s">
        <v>112</v>
      </c>
      <c r="I92" s="180">
        <v>0</v>
      </c>
      <c r="J92" s="181">
        <v>0</v>
      </c>
      <c r="K92" s="181">
        <v>0</v>
      </c>
      <c r="L92" s="181">
        <v>0</v>
      </c>
      <c r="M92" s="182">
        <v>0</v>
      </c>
    </row>
    <row r="93" spans="1:13" s="5" customFormat="1">
      <c r="A93" s="30" t="s">
        <v>129</v>
      </c>
      <c r="B93" s="30" t="s">
        <v>361</v>
      </c>
      <c r="C93" s="5" t="s">
        <v>112</v>
      </c>
      <c r="D93" s="5" t="s">
        <v>262</v>
      </c>
      <c r="E93" s="191">
        <v>38</v>
      </c>
      <c r="F93" s="191" t="s">
        <v>261</v>
      </c>
      <c r="G93" s="191" t="s">
        <v>403</v>
      </c>
      <c r="H93" s="30" t="s">
        <v>112</v>
      </c>
      <c r="I93" s="180">
        <v>0</v>
      </c>
      <c r="J93" s="181">
        <v>0</v>
      </c>
      <c r="K93" s="181">
        <v>0</v>
      </c>
      <c r="L93" s="181">
        <v>0</v>
      </c>
      <c r="M93" s="182">
        <v>0</v>
      </c>
    </row>
    <row r="94" spans="1:13" s="5" customFormat="1">
      <c r="A94" s="30" t="s">
        <v>129</v>
      </c>
      <c r="B94" s="30" t="s">
        <v>361</v>
      </c>
      <c r="C94" s="5" t="s">
        <v>112</v>
      </c>
      <c r="D94" s="5" t="s">
        <v>264</v>
      </c>
      <c r="E94" s="191">
        <v>38</v>
      </c>
      <c r="F94" s="191" t="s">
        <v>263</v>
      </c>
      <c r="G94" s="191" t="s">
        <v>402</v>
      </c>
      <c r="H94" s="30" t="s">
        <v>112</v>
      </c>
      <c r="I94" s="180">
        <v>0</v>
      </c>
      <c r="J94" s="181">
        <v>0</v>
      </c>
      <c r="K94" s="181">
        <v>0</v>
      </c>
      <c r="L94" s="181">
        <v>0</v>
      </c>
      <c r="M94" s="182">
        <v>0</v>
      </c>
    </row>
    <row r="95" spans="1:13" s="5" customFormat="1">
      <c r="A95" s="30" t="s">
        <v>129</v>
      </c>
      <c r="B95" s="30" t="s">
        <v>361</v>
      </c>
      <c r="C95" s="5" t="s">
        <v>112</v>
      </c>
      <c r="D95" s="5" t="s">
        <v>264</v>
      </c>
      <c r="E95" s="191">
        <v>38</v>
      </c>
      <c r="F95" s="191" t="s">
        <v>263</v>
      </c>
      <c r="G95" s="191" t="s">
        <v>403</v>
      </c>
      <c r="H95" s="30" t="s">
        <v>112</v>
      </c>
      <c r="I95" s="180">
        <v>0</v>
      </c>
      <c r="J95" s="181">
        <v>0</v>
      </c>
      <c r="K95" s="181">
        <v>0</v>
      </c>
      <c r="L95" s="181">
        <v>0</v>
      </c>
      <c r="M95" s="182">
        <v>0</v>
      </c>
    </row>
    <row r="96" spans="1:13" s="5" customFormat="1">
      <c r="A96" s="30" t="s">
        <v>129</v>
      </c>
      <c r="B96" s="30" t="s">
        <v>361</v>
      </c>
      <c r="C96" s="5" t="s">
        <v>112</v>
      </c>
      <c r="D96" s="5" t="s">
        <v>270</v>
      </c>
      <c r="E96" s="191">
        <v>38</v>
      </c>
      <c r="F96" s="191" t="s">
        <v>269</v>
      </c>
      <c r="G96" s="191" t="s">
        <v>402</v>
      </c>
      <c r="H96" s="30" t="s">
        <v>112</v>
      </c>
      <c r="I96" s="180">
        <v>0</v>
      </c>
      <c r="J96" s="181">
        <v>0</v>
      </c>
      <c r="K96" s="181">
        <v>0</v>
      </c>
      <c r="L96" s="181">
        <v>0</v>
      </c>
      <c r="M96" s="182">
        <v>0</v>
      </c>
    </row>
    <row r="97" spans="1:13" s="5" customFormat="1">
      <c r="A97" s="30" t="s">
        <v>129</v>
      </c>
      <c r="B97" s="30" t="s">
        <v>361</v>
      </c>
      <c r="C97" s="5" t="s">
        <v>112</v>
      </c>
      <c r="D97" s="5" t="s">
        <v>270</v>
      </c>
      <c r="E97" s="191">
        <v>38</v>
      </c>
      <c r="F97" s="191" t="s">
        <v>269</v>
      </c>
      <c r="G97" s="191" t="s">
        <v>403</v>
      </c>
      <c r="H97" s="30" t="s">
        <v>112</v>
      </c>
      <c r="I97" s="180">
        <v>0</v>
      </c>
      <c r="J97" s="181">
        <v>0</v>
      </c>
      <c r="K97" s="181">
        <v>0</v>
      </c>
      <c r="L97" s="181">
        <v>0</v>
      </c>
      <c r="M97" s="182">
        <v>0</v>
      </c>
    </row>
    <row r="98" spans="1:13" s="5" customFormat="1">
      <c r="A98" s="30" t="s">
        <v>129</v>
      </c>
      <c r="B98" s="30" t="s">
        <v>361</v>
      </c>
      <c r="C98" s="5" t="s">
        <v>112</v>
      </c>
      <c r="D98" s="5" t="s">
        <v>195</v>
      </c>
      <c r="E98" s="191">
        <v>30</v>
      </c>
      <c r="F98" s="191" t="s">
        <v>194</v>
      </c>
      <c r="G98" s="191" t="s">
        <v>402</v>
      </c>
      <c r="H98" s="30" t="s">
        <v>112</v>
      </c>
      <c r="I98" s="180">
        <v>0</v>
      </c>
      <c r="J98" s="181">
        <v>0</v>
      </c>
      <c r="K98" s="181">
        <v>0</v>
      </c>
      <c r="L98" s="181">
        <v>0</v>
      </c>
      <c r="M98" s="182">
        <v>0</v>
      </c>
    </row>
    <row r="99" spans="1:13" s="5" customFormat="1">
      <c r="A99" s="30" t="s">
        <v>129</v>
      </c>
      <c r="B99" s="30" t="s">
        <v>361</v>
      </c>
      <c r="C99" s="5" t="s">
        <v>112</v>
      </c>
      <c r="D99" s="5" t="s">
        <v>195</v>
      </c>
      <c r="E99" s="191">
        <v>30</v>
      </c>
      <c r="F99" s="191" t="s">
        <v>194</v>
      </c>
      <c r="G99" s="191" t="s">
        <v>403</v>
      </c>
      <c r="H99" s="30" t="s">
        <v>112</v>
      </c>
      <c r="I99" s="180">
        <v>0</v>
      </c>
      <c r="J99" s="181">
        <v>0</v>
      </c>
      <c r="K99" s="181">
        <v>0</v>
      </c>
      <c r="L99" s="181">
        <v>0</v>
      </c>
      <c r="M99" s="182">
        <v>0</v>
      </c>
    </row>
    <row r="100" spans="1:13" s="5" customFormat="1">
      <c r="A100" s="30" t="s">
        <v>129</v>
      </c>
      <c r="B100" s="30" t="s">
        <v>361</v>
      </c>
      <c r="C100" s="5" t="s">
        <v>112</v>
      </c>
      <c r="D100" s="5" t="s">
        <v>197</v>
      </c>
      <c r="E100" s="191">
        <v>30</v>
      </c>
      <c r="F100" s="191" t="s">
        <v>196</v>
      </c>
      <c r="G100" s="191" t="s">
        <v>402</v>
      </c>
      <c r="H100" s="30" t="s">
        <v>112</v>
      </c>
      <c r="I100" s="180">
        <v>0</v>
      </c>
      <c r="J100" s="181">
        <v>0</v>
      </c>
      <c r="K100" s="181">
        <v>0</v>
      </c>
      <c r="L100" s="181">
        <v>0</v>
      </c>
      <c r="M100" s="182">
        <v>0</v>
      </c>
    </row>
    <row r="101" spans="1:13" s="5" customFormat="1">
      <c r="A101" s="30" t="s">
        <v>129</v>
      </c>
      <c r="B101" s="30" t="s">
        <v>361</v>
      </c>
      <c r="C101" s="5" t="s">
        <v>112</v>
      </c>
      <c r="D101" s="5" t="s">
        <v>197</v>
      </c>
      <c r="E101" s="191">
        <v>30</v>
      </c>
      <c r="F101" s="191" t="s">
        <v>196</v>
      </c>
      <c r="G101" s="191" t="s">
        <v>403</v>
      </c>
      <c r="H101" s="30" t="s">
        <v>112</v>
      </c>
      <c r="I101" s="180">
        <v>0</v>
      </c>
      <c r="J101" s="181">
        <v>0</v>
      </c>
      <c r="K101" s="181">
        <v>0</v>
      </c>
      <c r="L101" s="181">
        <v>0</v>
      </c>
      <c r="M101" s="182">
        <v>0</v>
      </c>
    </row>
    <row r="102" spans="1:13" s="5" customFormat="1">
      <c r="A102" s="30" t="s">
        <v>129</v>
      </c>
      <c r="B102" s="30" t="s">
        <v>361</v>
      </c>
      <c r="C102" s="5" t="s">
        <v>112</v>
      </c>
      <c r="D102" s="5" t="s">
        <v>284</v>
      </c>
      <c r="E102" s="191">
        <v>38</v>
      </c>
      <c r="F102" s="191" t="s">
        <v>283</v>
      </c>
      <c r="G102" s="191" t="s">
        <v>402</v>
      </c>
      <c r="H102" s="30" t="s">
        <v>112</v>
      </c>
      <c r="I102" s="180">
        <v>0</v>
      </c>
      <c r="J102" s="181">
        <v>0</v>
      </c>
      <c r="K102" s="181">
        <v>0</v>
      </c>
      <c r="L102" s="181">
        <v>0</v>
      </c>
      <c r="M102" s="182">
        <v>0</v>
      </c>
    </row>
    <row r="103" spans="1:13" s="5" customFormat="1">
      <c r="A103" s="30" t="s">
        <v>129</v>
      </c>
      <c r="B103" s="30" t="s">
        <v>361</v>
      </c>
      <c r="C103" s="5" t="s">
        <v>112</v>
      </c>
      <c r="D103" s="5" t="s">
        <v>284</v>
      </c>
      <c r="E103" s="191">
        <v>38</v>
      </c>
      <c r="F103" s="191" t="s">
        <v>283</v>
      </c>
      <c r="G103" s="191" t="s">
        <v>403</v>
      </c>
      <c r="H103" s="30" t="s">
        <v>112</v>
      </c>
      <c r="I103" s="180">
        <v>0</v>
      </c>
      <c r="J103" s="181">
        <v>0</v>
      </c>
      <c r="K103" s="181">
        <v>0</v>
      </c>
      <c r="L103" s="181">
        <v>0</v>
      </c>
      <c r="M103" s="182">
        <v>0</v>
      </c>
    </row>
    <row r="104" spans="1:13" s="5" customFormat="1">
      <c r="A104" s="30" t="s">
        <v>129</v>
      </c>
      <c r="B104" s="30" t="s">
        <v>361</v>
      </c>
      <c r="C104" s="5" t="s">
        <v>112</v>
      </c>
      <c r="D104" s="5" t="s">
        <v>199</v>
      </c>
      <c r="E104" s="191">
        <v>30</v>
      </c>
      <c r="F104" s="191" t="s">
        <v>198</v>
      </c>
      <c r="G104" s="191" t="s">
        <v>402</v>
      </c>
      <c r="H104" s="30" t="s">
        <v>112</v>
      </c>
      <c r="I104" s="180">
        <v>0</v>
      </c>
      <c r="J104" s="181">
        <v>0</v>
      </c>
      <c r="K104" s="181">
        <v>0</v>
      </c>
      <c r="L104" s="181">
        <v>0</v>
      </c>
      <c r="M104" s="182">
        <v>0</v>
      </c>
    </row>
    <row r="105" spans="1:13" s="5" customFormat="1">
      <c r="A105" s="30" t="s">
        <v>129</v>
      </c>
      <c r="B105" s="30" t="s">
        <v>361</v>
      </c>
      <c r="C105" s="5" t="s">
        <v>112</v>
      </c>
      <c r="D105" s="5" t="s">
        <v>199</v>
      </c>
      <c r="E105" s="191">
        <v>30</v>
      </c>
      <c r="F105" s="191" t="s">
        <v>198</v>
      </c>
      <c r="G105" s="191" t="s">
        <v>403</v>
      </c>
      <c r="H105" s="30" t="s">
        <v>112</v>
      </c>
      <c r="I105" s="180">
        <v>0</v>
      </c>
      <c r="J105" s="181">
        <v>0</v>
      </c>
      <c r="K105" s="181">
        <v>0</v>
      </c>
      <c r="L105" s="181">
        <v>0</v>
      </c>
      <c r="M105" s="182">
        <v>0</v>
      </c>
    </row>
    <row r="106" spans="1:13" s="5" customFormat="1">
      <c r="A106" s="30" t="s">
        <v>129</v>
      </c>
      <c r="B106" s="30" t="s">
        <v>361</v>
      </c>
      <c r="C106" s="5" t="s">
        <v>112</v>
      </c>
      <c r="D106" s="5" t="s">
        <v>201</v>
      </c>
      <c r="E106" s="191">
        <v>30</v>
      </c>
      <c r="F106" s="191" t="s">
        <v>200</v>
      </c>
      <c r="G106" s="191" t="s">
        <v>402</v>
      </c>
      <c r="H106" s="30" t="s">
        <v>112</v>
      </c>
      <c r="I106" s="180">
        <v>0</v>
      </c>
      <c r="J106" s="181">
        <v>0</v>
      </c>
      <c r="K106" s="181">
        <v>0</v>
      </c>
      <c r="L106" s="181">
        <v>0</v>
      </c>
      <c r="M106" s="182">
        <v>0</v>
      </c>
    </row>
    <row r="107" spans="1:13" s="5" customFormat="1">
      <c r="A107" s="30" t="s">
        <v>129</v>
      </c>
      <c r="B107" s="30" t="s">
        <v>361</v>
      </c>
      <c r="C107" s="5" t="s">
        <v>112</v>
      </c>
      <c r="D107" s="5" t="s">
        <v>201</v>
      </c>
      <c r="E107" s="191">
        <v>30</v>
      </c>
      <c r="F107" s="191" t="s">
        <v>200</v>
      </c>
      <c r="G107" s="191" t="s">
        <v>403</v>
      </c>
      <c r="H107" s="30" t="s">
        <v>112</v>
      </c>
      <c r="I107" s="180">
        <v>0</v>
      </c>
      <c r="J107" s="181">
        <v>0</v>
      </c>
      <c r="K107" s="181">
        <v>0</v>
      </c>
      <c r="L107" s="181">
        <v>0</v>
      </c>
      <c r="M107" s="182">
        <v>0</v>
      </c>
    </row>
    <row r="108" spans="1:13" s="5" customFormat="1">
      <c r="A108" s="30" t="s">
        <v>129</v>
      </c>
      <c r="B108" s="30" t="s">
        <v>361</v>
      </c>
      <c r="C108" s="5" t="s">
        <v>112</v>
      </c>
      <c r="D108" s="5" t="s">
        <v>203</v>
      </c>
      <c r="E108" s="191">
        <v>30</v>
      </c>
      <c r="F108" s="191" t="s">
        <v>202</v>
      </c>
      <c r="G108" s="191" t="s">
        <v>402</v>
      </c>
      <c r="H108" s="30" t="s">
        <v>112</v>
      </c>
      <c r="I108" s="180">
        <v>0</v>
      </c>
      <c r="J108" s="181">
        <v>0</v>
      </c>
      <c r="K108" s="181">
        <v>0</v>
      </c>
      <c r="L108" s="181">
        <v>0</v>
      </c>
      <c r="M108" s="182">
        <v>0</v>
      </c>
    </row>
    <row r="109" spans="1:13" s="5" customFormat="1">
      <c r="A109" s="30" t="s">
        <v>129</v>
      </c>
      <c r="B109" s="30" t="s">
        <v>361</v>
      </c>
      <c r="C109" s="5" t="s">
        <v>112</v>
      </c>
      <c r="D109" s="5" t="s">
        <v>203</v>
      </c>
      <c r="E109" s="191">
        <v>30</v>
      </c>
      <c r="F109" s="191" t="s">
        <v>202</v>
      </c>
      <c r="G109" s="191" t="s">
        <v>403</v>
      </c>
      <c r="H109" s="30" t="s">
        <v>112</v>
      </c>
      <c r="I109" s="180">
        <v>0</v>
      </c>
      <c r="J109" s="181">
        <v>0</v>
      </c>
      <c r="K109" s="181">
        <v>0</v>
      </c>
      <c r="L109" s="181">
        <v>0</v>
      </c>
      <c r="M109" s="182">
        <v>0</v>
      </c>
    </row>
    <row r="110" spans="1:13" s="5" customFormat="1">
      <c r="A110" s="30" t="s">
        <v>129</v>
      </c>
      <c r="B110" s="30" t="s">
        <v>361</v>
      </c>
      <c r="C110" s="5" t="s">
        <v>112</v>
      </c>
      <c r="D110" s="5" t="s">
        <v>294</v>
      </c>
      <c r="E110" s="191">
        <v>38</v>
      </c>
      <c r="F110" s="191" t="s">
        <v>293</v>
      </c>
      <c r="G110" s="191" t="s">
        <v>402</v>
      </c>
      <c r="H110" s="30" t="s">
        <v>112</v>
      </c>
      <c r="I110" s="180">
        <v>0</v>
      </c>
      <c r="J110" s="181">
        <v>0</v>
      </c>
      <c r="K110" s="181">
        <v>0</v>
      </c>
      <c r="L110" s="181">
        <v>0</v>
      </c>
      <c r="M110" s="182">
        <v>0</v>
      </c>
    </row>
    <row r="111" spans="1:13" s="5" customFormat="1">
      <c r="A111" s="30" t="s">
        <v>129</v>
      </c>
      <c r="B111" s="30" t="s">
        <v>361</v>
      </c>
      <c r="C111" s="5" t="s">
        <v>112</v>
      </c>
      <c r="D111" s="5" t="s">
        <v>294</v>
      </c>
      <c r="E111" s="191">
        <v>38</v>
      </c>
      <c r="F111" s="191" t="s">
        <v>293</v>
      </c>
      <c r="G111" s="191" t="s">
        <v>403</v>
      </c>
      <c r="H111" s="30" t="s">
        <v>112</v>
      </c>
      <c r="I111" s="180">
        <v>0</v>
      </c>
      <c r="J111" s="181">
        <v>0</v>
      </c>
      <c r="K111" s="181">
        <v>0</v>
      </c>
      <c r="L111" s="181">
        <v>0</v>
      </c>
      <c r="M111" s="182">
        <v>0</v>
      </c>
    </row>
    <row r="112" spans="1:13" s="5" customFormat="1">
      <c r="A112" s="30" t="s">
        <v>129</v>
      </c>
      <c r="B112" s="30" t="s">
        <v>361</v>
      </c>
      <c r="C112" s="5" t="s">
        <v>112</v>
      </c>
      <c r="D112" s="5" t="s">
        <v>296</v>
      </c>
      <c r="E112" s="191">
        <v>38</v>
      </c>
      <c r="F112" s="191" t="s">
        <v>295</v>
      </c>
      <c r="G112" s="191" t="s">
        <v>402</v>
      </c>
      <c r="H112" s="30" t="s">
        <v>112</v>
      </c>
      <c r="I112" s="180">
        <v>0</v>
      </c>
      <c r="J112" s="181">
        <v>0</v>
      </c>
      <c r="K112" s="181">
        <v>0</v>
      </c>
      <c r="L112" s="181">
        <v>0</v>
      </c>
      <c r="M112" s="182">
        <v>0</v>
      </c>
    </row>
    <row r="113" spans="1:13" s="5" customFormat="1">
      <c r="A113" s="30" t="s">
        <v>129</v>
      </c>
      <c r="B113" s="30" t="s">
        <v>361</v>
      </c>
      <c r="C113" s="5" t="s">
        <v>112</v>
      </c>
      <c r="D113" s="5" t="s">
        <v>296</v>
      </c>
      <c r="E113" s="191">
        <v>38</v>
      </c>
      <c r="F113" s="191" t="s">
        <v>295</v>
      </c>
      <c r="G113" s="191" t="s">
        <v>403</v>
      </c>
      <c r="H113" s="30" t="s">
        <v>112</v>
      </c>
      <c r="I113" s="180">
        <v>0</v>
      </c>
      <c r="J113" s="181">
        <v>0</v>
      </c>
      <c r="K113" s="181">
        <v>0</v>
      </c>
      <c r="L113" s="181">
        <v>0</v>
      </c>
      <c r="M113" s="182">
        <v>0</v>
      </c>
    </row>
    <row r="114" spans="1:13" s="5" customFormat="1">
      <c r="A114" s="30" t="s">
        <v>129</v>
      </c>
      <c r="B114" s="30" t="s">
        <v>361</v>
      </c>
      <c r="C114" s="5" t="s">
        <v>112</v>
      </c>
      <c r="D114" s="5" t="s">
        <v>205</v>
      </c>
      <c r="E114" s="191">
        <v>30</v>
      </c>
      <c r="F114" s="191" t="s">
        <v>204</v>
      </c>
      <c r="G114" s="191" t="s">
        <v>402</v>
      </c>
      <c r="H114" s="30" t="s">
        <v>112</v>
      </c>
      <c r="I114" s="180">
        <v>0</v>
      </c>
      <c r="J114" s="181">
        <v>0</v>
      </c>
      <c r="K114" s="181">
        <v>0</v>
      </c>
      <c r="L114" s="181">
        <v>0</v>
      </c>
      <c r="M114" s="182">
        <v>0</v>
      </c>
    </row>
    <row r="115" spans="1:13" s="5" customFormat="1">
      <c r="A115" s="30" t="s">
        <v>129</v>
      </c>
      <c r="B115" s="30" t="s">
        <v>361</v>
      </c>
      <c r="C115" s="5" t="s">
        <v>112</v>
      </c>
      <c r="D115" s="5" t="s">
        <v>205</v>
      </c>
      <c r="E115" s="191">
        <v>30</v>
      </c>
      <c r="F115" s="191" t="s">
        <v>204</v>
      </c>
      <c r="G115" s="191" t="s">
        <v>403</v>
      </c>
      <c r="H115" s="30" t="s">
        <v>112</v>
      </c>
      <c r="I115" s="180">
        <v>0</v>
      </c>
      <c r="J115" s="181">
        <v>0</v>
      </c>
      <c r="K115" s="181">
        <v>0</v>
      </c>
      <c r="L115" s="181">
        <v>0</v>
      </c>
      <c r="M115" s="182">
        <v>0</v>
      </c>
    </row>
    <row r="116" spans="1:13" s="5" customFormat="1">
      <c r="A116" s="30" t="s">
        <v>129</v>
      </c>
      <c r="B116" s="30" t="s">
        <v>361</v>
      </c>
      <c r="C116" s="5" t="s">
        <v>112</v>
      </c>
      <c r="D116" s="5" t="s">
        <v>308</v>
      </c>
      <c r="E116" s="191">
        <v>38</v>
      </c>
      <c r="F116" s="191" t="s">
        <v>307</v>
      </c>
      <c r="G116" s="191" t="s">
        <v>402</v>
      </c>
      <c r="H116" s="30" t="s">
        <v>112</v>
      </c>
      <c r="I116" s="180">
        <v>0</v>
      </c>
      <c r="J116" s="181">
        <v>0</v>
      </c>
      <c r="K116" s="181">
        <v>0</v>
      </c>
      <c r="L116" s="181">
        <v>0</v>
      </c>
      <c r="M116" s="182">
        <v>0</v>
      </c>
    </row>
    <row r="117" spans="1:13" s="5" customFormat="1">
      <c r="A117" s="30" t="s">
        <v>129</v>
      </c>
      <c r="B117" s="30" t="s">
        <v>361</v>
      </c>
      <c r="C117" s="5" t="s">
        <v>112</v>
      </c>
      <c r="D117" s="5" t="s">
        <v>308</v>
      </c>
      <c r="E117" s="191">
        <v>38</v>
      </c>
      <c r="F117" s="191" t="s">
        <v>307</v>
      </c>
      <c r="G117" s="191" t="s">
        <v>403</v>
      </c>
      <c r="H117" s="30" t="s">
        <v>112</v>
      </c>
      <c r="I117" s="180">
        <v>0</v>
      </c>
      <c r="J117" s="181">
        <v>0</v>
      </c>
      <c r="K117" s="181">
        <v>0</v>
      </c>
      <c r="L117" s="181">
        <v>0</v>
      </c>
      <c r="M117" s="182">
        <v>0</v>
      </c>
    </row>
    <row r="118" spans="1:13" s="5" customFormat="1">
      <c r="A118" s="30" t="s">
        <v>129</v>
      </c>
      <c r="B118" s="30" t="s">
        <v>361</v>
      </c>
      <c r="C118" s="5" t="s">
        <v>112</v>
      </c>
      <c r="D118" s="5" t="s">
        <v>207</v>
      </c>
      <c r="E118" s="191">
        <v>30</v>
      </c>
      <c r="F118" s="191" t="s">
        <v>206</v>
      </c>
      <c r="G118" s="191" t="s">
        <v>402</v>
      </c>
      <c r="H118" s="30" t="s">
        <v>112</v>
      </c>
      <c r="I118" s="180">
        <v>0</v>
      </c>
      <c r="J118" s="181">
        <v>0</v>
      </c>
      <c r="K118" s="181">
        <v>0</v>
      </c>
      <c r="L118" s="181">
        <v>0</v>
      </c>
      <c r="M118" s="182">
        <v>0</v>
      </c>
    </row>
    <row r="119" spans="1:13" s="5" customFormat="1">
      <c r="A119" s="30" t="s">
        <v>129</v>
      </c>
      <c r="B119" s="30" t="s">
        <v>361</v>
      </c>
      <c r="C119" s="5" t="s">
        <v>112</v>
      </c>
      <c r="D119" s="5" t="s">
        <v>207</v>
      </c>
      <c r="E119" s="191">
        <v>30</v>
      </c>
      <c r="F119" s="191" t="s">
        <v>206</v>
      </c>
      <c r="G119" s="191" t="s">
        <v>403</v>
      </c>
      <c r="H119" s="30" t="s">
        <v>112</v>
      </c>
      <c r="I119" s="180">
        <v>0</v>
      </c>
      <c r="J119" s="181">
        <v>0</v>
      </c>
      <c r="K119" s="181">
        <v>0</v>
      </c>
      <c r="L119" s="181">
        <v>0</v>
      </c>
      <c r="M119" s="182">
        <v>0</v>
      </c>
    </row>
    <row r="120" spans="1:13" s="5" customFormat="1">
      <c r="A120" s="30" t="s">
        <v>129</v>
      </c>
      <c r="B120" s="30" t="s">
        <v>361</v>
      </c>
      <c r="C120" s="5" t="s">
        <v>112</v>
      </c>
      <c r="D120" s="5" t="s">
        <v>312</v>
      </c>
      <c r="E120" s="191">
        <v>38</v>
      </c>
      <c r="F120" s="191" t="s">
        <v>311</v>
      </c>
      <c r="G120" s="191" t="s">
        <v>402</v>
      </c>
      <c r="H120" s="30" t="s">
        <v>112</v>
      </c>
      <c r="I120" s="180">
        <v>0</v>
      </c>
      <c r="J120" s="181">
        <v>0</v>
      </c>
      <c r="K120" s="181">
        <v>0</v>
      </c>
      <c r="L120" s="181">
        <v>0</v>
      </c>
      <c r="M120" s="182">
        <v>0</v>
      </c>
    </row>
    <row r="121" spans="1:13" s="5" customFormat="1">
      <c r="A121" s="30" t="s">
        <v>129</v>
      </c>
      <c r="B121" s="30" t="s">
        <v>361</v>
      </c>
      <c r="C121" s="5" t="s">
        <v>112</v>
      </c>
      <c r="D121" s="5" t="s">
        <v>312</v>
      </c>
      <c r="E121" s="191">
        <v>38</v>
      </c>
      <c r="F121" s="191" t="s">
        <v>311</v>
      </c>
      <c r="G121" s="191" t="s">
        <v>403</v>
      </c>
      <c r="H121" s="30" t="s">
        <v>112</v>
      </c>
      <c r="I121" s="180">
        <v>0</v>
      </c>
      <c r="J121" s="181">
        <v>0</v>
      </c>
      <c r="K121" s="181">
        <v>0</v>
      </c>
      <c r="L121" s="181">
        <v>0</v>
      </c>
      <c r="M121" s="182">
        <v>0</v>
      </c>
    </row>
    <row r="122" spans="1:13" s="5" customFormat="1">
      <c r="A122" s="30" t="s">
        <v>129</v>
      </c>
      <c r="B122" s="30" t="s">
        <v>361</v>
      </c>
      <c r="C122" s="5" t="s">
        <v>404</v>
      </c>
      <c r="D122" s="5" t="s">
        <v>216</v>
      </c>
      <c r="E122" s="191">
        <v>38</v>
      </c>
      <c r="F122" s="191" t="s">
        <v>215</v>
      </c>
      <c r="G122" s="191" t="s">
        <v>405</v>
      </c>
      <c r="H122" s="30" t="s">
        <v>130</v>
      </c>
      <c r="I122" s="180">
        <v>0</v>
      </c>
      <c r="J122" s="181">
        <v>0</v>
      </c>
      <c r="K122" s="181">
        <v>0</v>
      </c>
      <c r="L122" s="181">
        <v>0</v>
      </c>
      <c r="M122" s="182">
        <v>0</v>
      </c>
    </row>
    <row r="123" spans="1:13" s="5" customFormat="1">
      <c r="A123" s="30" t="s">
        <v>129</v>
      </c>
      <c r="B123" s="30" t="s">
        <v>361</v>
      </c>
      <c r="C123" s="5" t="s">
        <v>404</v>
      </c>
      <c r="D123" s="5" t="s">
        <v>218</v>
      </c>
      <c r="E123" s="191">
        <v>38</v>
      </c>
      <c r="F123" s="191" t="s">
        <v>217</v>
      </c>
      <c r="G123" s="191" t="s">
        <v>405</v>
      </c>
      <c r="H123" s="30" t="s">
        <v>130</v>
      </c>
      <c r="I123" s="180">
        <v>0</v>
      </c>
      <c r="J123" s="181">
        <v>0</v>
      </c>
      <c r="K123" s="181">
        <v>0</v>
      </c>
      <c r="L123" s="181">
        <v>0</v>
      </c>
      <c r="M123" s="182">
        <v>0</v>
      </c>
    </row>
    <row r="124" spans="1:13" s="5" customFormat="1">
      <c r="A124" s="30" t="s">
        <v>129</v>
      </c>
      <c r="B124" s="30" t="s">
        <v>361</v>
      </c>
      <c r="C124" s="5" t="s">
        <v>404</v>
      </c>
      <c r="D124" s="5" t="s">
        <v>220</v>
      </c>
      <c r="E124" s="191">
        <v>38</v>
      </c>
      <c r="F124" s="191" t="s">
        <v>219</v>
      </c>
      <c r="G124" s="191" t="s">
        <v>405</v>
      </c>
      <c r="H124" s="30" t="s">
        <v>130</v>
      </c>
      <c r="I124" s="180">
        <v>0</v>
      </c>
      <c r="J124" s="181">
        <v>0</v>
      </c>
      <c r="K124" s="181">
        <v>0</v>
      </c>
      <c r="L124" s="181">
        <v>0</v>
      </c>
      <c r="M124" s="182">
        <v>0</v>
      </c>
    </row>
    <row r="125" spans="1:13" s="5" customFormat="1">
      <c r="A125" s="30" t="s">
        <v>129</v>
      </c>
      <c r="B125" s="30" t="s">
        <v>361</v>
      </c>
      <c r="C125" s="5" t="s">
        <v>404</v>
      </c>
      <c r="D125" s="5" t="s">
        <v>222</v>
      </c>
      <c r="E125" s="191">
        <v>38</v>
      </c>
      <c r="F125" s="191" t="s">
        <v>221</v>
      </c>
      <c r="G125" s="191" t="s">
        <v>405</v>
      </c>
      <c r="H125" s="30" t="s">
        <v>130</v>
      </c>
      <c r="I125" s="180">
        <v>0</v>
      </c>
      <c r="J125" s="181">
        <v>0</v>
      </c>
      <c r="K125" s="181">
        <v>0</v>
      </c>
      <c r="L125" s="181">
        <v>0</v>
      </c>
      <c r="M125" s="182">
        <v>0</v>
      </c>
    </row>
    <row r="126" spans="1:13" s="5" customFormat="1">
      <c r="A126" s="30" t="s">
        <v>129</v>
      </c>
      <c r="B126" s="30" t="s">
        <v>361</v>
      </c>
      <c r="C126" s="5" t="s">
        <v>404</v>
      </c>
      <c r="D126" s="5" t="s">
        <v>185</v>
      </c>
      <c r="E126" s="191">
        <v>30</v>
      </c>
      <c r="F126" s="191" t="s">
        <v>184</v>
      </c>
      <c r="G126" s="191" t="s">
        <v>405</v>
      </c>
      <c r="H126" s="30" t="s">
        <v>130</v>
      </c>
      <c r="I126" s="180">
        <v>4.2586399999999997E-4</v>
      </c>
      <c r="J126" s="181">
        <v>8.44612E-2</v>
      </c>
      <c r="K126" s="181">
        <v>2.251E-3</v>
      </c>
      <c r="L126" s="181">
        <v>7.1832299999999999E-4</v>
      </c>
      <c r="M126" s="182">
        <v>0</v>
      </c>
    </row>
    <row r="127" spans="1:13" s="5" customFormat="1">
      <c r="A127" s="30" t="s">
        <v>129</v>
      </c>
      <c r="B127" s="30" t="s">
        <v>361</v>
      </c>
      <c r="C127" s="5" t="s">
        <v>404</v>
      </c>
      <c r="D127" s="5" t="s">
        <v>187</v>
      </c>
      <c r="E127" s="191">
        <v>30</v>
      </c>
      <c r="F127" s="191" t="s">
        <v>186</v>
      </c>
      <c r="G127" s="191" t="s">
        <v>405</v>
      </c>
      <c r="H127" s="30" t="s">
        <v>130</v>
      </c>
      <c r="I127" s="180">
        <v>0</v>
      </c>
      <c r="J127" s="181">
        <v>0</v>
      </c>
      <c r="K127" s="181">
        <v>0</v>
      </c>
      <c r="L127" s="181">
        <v>0</v>
      </c>
      <c r="M127" s="182">
        <v>0</v>
      </c>
    </row>
    <row r="128" spans="1:13" s="5" customFormat="1">
      <c r="A128" s="30" t="s">
        <v>129</v>
      </c>
      <c r="B128" s="30" t="s">
        <v>361</v>
      </c>
      <c r="C128" s="5" t="s">
        <v>404</v>
      </c>
      <c r="D128" s="5" t="s">
        <v>232</v>
      </c>
      <c r="E128" s="191">
        <v>38</v>
      </c>
      <c r="F128" s="191" t="s">
        <v>231</v>
      </c>
      <c r="G128" s="191" t="s">
        <v>405</v>
      </c>
      <c r="H128" s="30" t="s">
        <v>130</v>
      </c>
      <c r="I128" s="180">
        <v>0</v>
      </c>
      <c r="J128" s="181">
        <v>0</v>
      </c>
      <c r="K128" s="181">
        <v>0</v>
      </c>
      <c r="L128" s="181">
        <v>0</v>
      </c>
      <c r="M128" s="182">
        <v>0</v>
      </c>
    </row>
    <row r="129" spans="1:13" s="5" customFormat="1">
      <c r="A129" s="30" t="s">
        <v>129</v>
      </c>
      <c r="B129" s="30" t="s">
        <v>361</v>
      </c>
      <c r="C129" s="5" t="s">
        <v>404</v>
      </c>
      <c r="D129" s="5" t="s">
        <v>234</v>
      </c>
      <c r="E129" s="191">
        <v>38</v>
      </c>
      <c r="F129" s="191" t="s">
        <v>233</v>
      </c>
      <c r="G129" s="191" t="s">
        <v>405</v>
      </c>
      <c r="H129" s="30" t="s">
        <v>130</v>
      </c>
      <c r="I129" s="180">
        <v>100.14270665688333</v>
      </c>
      <c r="J129" s="181">
        <v>19861.201389207439</v>
      </c>
      <c r="K129" s="181">
        <v>529.32597520351203</v>
      </c>
      <c r="L129" s="181">
        <v>168.91505457669146</v>
      </c>
      <c r="M129" s="182">
        <v>0</v>
      </c>
    </row>
    <row r="130" spans="1:13" s="5" customFormat="1">
      <c r="A130" s="30" t="s">
        <v>129</v>
      </c>
      <c r="B130" s="30" t="s">
        <v>361</v>
      </c>
      <c r="C130" s="5" t="s">
        <v>404</v>
      </c>
      <c r="D130" s="5" t="s">
        <v>189</v>
      </c>
      <c r="E130" s="191">
        <v>30</v>
      </c>
      <c r="F130" s="191" t="s">
        <v>188</v>
      </c>
      <c r="G130" s="191" t="s">
        <v>405</v>
      </c>
      <c r="H130" s="30" t="s">
        <v>130</v>
      </c>
      <c r="I130" s="180">
        <v>0</v>
      </c>
      <c r="J130" s="181">
        <v>0</v>
      </c>
      <c r="K130" s="181">
        <v>0</v>
      </c>
      <c r="L130" s="181">
        <v>0</v>
      </c>
      <c r="M130" s="182">
        <v>0</v>
      </c>
    </row>
    <row r="131" spans="1:13" s="5" customFormat="1">
      <c r="A131" s="30" t="s">
        <v>129</v>
      </c>
      <c r="B131" s="30" t="s">
        <v>361</v>
      </c>
      <c r="C131" s="5" t="s">
        <v>404</v>
      </c>
      <c r="D131" s="5" t="s">
        <v>191</v>
      </c>
      <c r="E131" s="191">
        <v>30</v>
      </c>
      <c r="F131" s="191" t="s">
        <v>190</v>
      </c>
      <c r="G131" s="191" t="s">
        <v>405</v>
      </c>
      <c r="H131" s="30" t="s">
        <v>130</v>
      </c>
      <c r="I131" s="180">
        <v>0</v>
      </c>
      <c r="J131" s="181">
        <v>0</v>
      </c>
      <c r="K131" s="181">
        <v>0</v>
      </c>
      <c r="L131" s="181">
        <v>0</v>
      </c>
      <c r="M131" s="182">
        <v>0</v>
      </c>
    </row>
    <row r="132" spans="1:13" s="5" customFormat="1">
      <c r="A132" s="30" t="s">
        <v>129</v>
      </c>
      <c r="B132" s="30" t="s">
        <v>361</v>
      </c>
      <c r="C132" s="5" t="s">
        <v>404</v>
      </c>
      <c r="D132" s="5" t="s">
        <v>242</v>
      </c>
      <c r="E132" s="191">
        <v>38</v>
      </c>
      <c r="F132" s="191" t="s">
        <v>241</v>
      </c>
      <c r="G132" s="191" t="s">
        <v>405</v>
      </c>
      <c r="H132" s="30" t="s">
        <v>130</v>
      </c>
      <c r="I132" s="180">
        <v>0</v>
      </c>
      <c r="J132" s="181">
        <v>0</v>
      </c>
      <c r="K132" s="181">
        <v>0</v>
      </c>
      <c r="L132" s="181">
        <v>0</v>
      </c>
      <c r="M132" s="182">
        <v>0</v>
      </c>
    </row>
    <row r="133" spans="1:13" s="5" customFormat="1">
      <c r="A133" s="30" t="s">
        <v>129</v>
      </c>
      <c r="B133" s="30" t="s">
        <v>361</v>
      </c>
      <c r="C133" s="5" t="s">
        <v>404</v>
      </c>
      <c r="D133" s="5" t="s">
        <v>327</v>
      </c>
      <c r="E133" s="191">
        <v>46</v>
      </c>
      <c r="F133" s="191" t="s">
        <v>326</v>
      </c>
      <c r="G133" s="191" t="s">
        <v>405</v>
      </c>
      <c r="H133" s="30" t="s">
        <v>130</v>
      </c>
      <c r="I133" s="180">
        <v>0</v>
      </c>
      <c r="J133" s="181">
        <v>0</v>
      </c>
      <c r="K133" s="181">
        <v>0</v>
      </c>
      <c r="L133" s="181">
        <v>0</v>
      </c>
      <c r="M133" s="182">
        <v>0</v>
      </c>
    </row>
    <row r="134" spans="1:13" s="5" customFormat="1">
      <c r="A134" s="30" t="s">
        <v>129</v>
      </c>
      <c r="B134" s="30" t="s">
        <v>361</v>
      </c>
      <c r="C134" s="5" t="s">
        <v>404</v>
      </c>
      <c r="D134" s="5" t="s">
        <v>193</v>
      </c>
      <c r="E134" s="191">
        <v>30</v>
      </c>
      <c r="F134" s="191" t="s">
        <v>192</v>
      </c>
      <c r="G134" s="191" t="s">
        <v>405</v>
      </c>
      <c r="H134" s="30" t="s">
        <v>130</v>
      </c>
      <c r="I134" s="180">
        <v>0</v>
      </c>
      <c r="J134" s="181">
        <v>0</v>
      </c>
      <c r="K134" s="181">
        <v>0</v>
      </c>
      <c r="L134" s="181">
        <v>0</v>
      </c>
      <c r="M134" s="182">
        <v>0</v>
      </c>
    </row>
    <row r="135" spans="1:13" s="5" customFormat="1">
      <c r="A135" s="30" t="s">
        <v>129</v>
      </c>
      <c r="B135" s="30" t="s">
        <v>361</v>
      </c>
      <c r="C135" s="5" t="s">
        <v>404</v>
      </c>
      <c r="D135" s="5" t="s">
        <v>258</v>
      </c>
      <c r="E135" s="191">
        <v>38</v>
      </c>
      <c r="F135" s="191" t="s">
        <v>257</v>
      </c>
      <c r="G135" s="191" t="s">
        <v>405</v>
      </c>
      <c r="H135" s="30" t="s">
        <v>130</v>
      </c>
      <c r="I135" s="180">
        <v>0</v>
      </c>
      <c r="J135" s="181">
        <v>0</v>
      </c>
      <c r="K135" s="181">
        <v>0</v>
      </c>
      <c r="L135" s="181">
        <v>0</v>
      </c>
      <c r="M135" s="182">
        <v>0</v>
      </c>
    </row>
    <row r="136" spans="1:13" s="5" customFormat="1">
      <c r="A136" s="30" t="s">
        <v>129</v>
      </c>
      <c r="B136" s="30" t="s">
        <v>361</v>
      </c>
      <c r="C136" s="5" t="s">
        <v>404</v>
      </c>
      <c r="D136" s="5" t="s">
        <v>262</v>
      </c>
      <c r="E136" s="191">
        <v>38</v>
      </c>
      <c r="F136" s="191" t="s">
        <v>261</v>
      </c>
      <c r="G136" s="191" t="s">
        <v>405</v>
      </c>
      <c r="H136" s="30" t="s">
        <v>130</v>
      </c>
      <c r="I136" s="180">
        <v>56.35981319847486</v>
      </c>
      <c r="J136" s="181">
        <v>11177.766814177161</v>
      </c>
      <c r="K136" s="181">
        <v>297.90205023399807</v>
      </c>
      <c r="L136" s="181">
        <v>95.064283006917918</v>
      </c>
      <c r="M136" s="182">
        <v>0</v>
      </c>
    </row>
    <row r="137" spans="1:13" s="5" customFormat="1">
      <c r="A137" s="30" t="s">
        <v>129</v>
      </c>
      <c r="B137" s="30" t="s">
        <v>361</v>
      </c>
      <c r="C137" s="5" t="s">
        <v>404</v>
      </c>
      <c r="D137" s="5" t="s">
        <v>264</v>
      </c>
      <c r="E137" s="191">
        <v>38</v>
      </c>
      <c r="F137" s="191" t="s">
        <v>263</v>
      </c>
      <c r="G137" s="191" t="s">
        <v>405</v>
      </c>
      <c r="H137" s="30" t="s">
        <v>130</v>
      </c>
      <c r="I137" s="180">
        <v>3.8405499999999999</v>
      </c>
      <c r="J137" s="181">
        <v>761.69200000000001</v>
      </c>
      <c r="K137" s="181">
        <v>20.3001</v>
      </c>
      <c r="L137" s="181">
        <v>6.4780199999999999</v>
      </c>
      <c r="M137" s="182">
        <v>0</v>
      </c>
    </row>
    <row r="138" spans="1:13" s="5" customFormat="1">
      <c r="A138" s="30" t="s">
        <v>129</v>
      </c>
      <c r="B138" s="30" t="s">
        <v>361</v>
      </c>
      <c r="C138" s="5" t="s">
        <v>404</v>
      </c>
      <c r="D138" s="5" t="s">
        <v>270</v>
      </c>
      <c r="E138" s="191">
        <v>38</v>
      </c>
      <c r="F138" s="191" t="s">
        <v>269</v>
      </c>
      <c r="G138" s="191" t="s">
        <v>405</v>
      </c>
      <c r="H138" s="30" t="s">
        <v>130</v>
      </c>
      <c r="I138" s="180">
        <v>111.74378958668458</v>
      </c>
      <c r="J138" s="181">
        <v>22162.001942684092</v>
      </c>
      <c r="K138" s="181">
        <v>590.64480333142694</v>
      </c>
      <c r="L138" s="181">
        <v>188.48260426050081</v>
      </c>
      <c r="M138" s="182">
        <v>0</v>
      </c>
    </row>
    <row r="139" spans="1:13" s="5" customFormat="1">
      <c r="A139" s="30" t="s">
        <v>129</v>
      </c>
      <c r="B139" s="30" t="s">
        <v>361</v>
      </c>
      <c r="C139" s="5" t="s">
        <v>404</v>
      </c>
      <c r="D139" s="5" t="s">
        <v>195</v>
      </c>
      <c r="E139" s="191">
        <v>30</v>
      </c>
      <c r="F139" s="191" t="s">
        <v>194</v>
      </c>
      <c r="G139" s="191" t="s">
        <v>405</v>
      </c>
      <c r="H139" s="30" t="s">
        <v>130</v>
      </c>
      <c r="I139" s="180">
        <v>0</v>
      </c>
      <c r="J139" s="181">
        <v>0</v>
      </c>
      <c r="K139" s="181">
        <v>0</v>
      </c>
      <c r="L139" s="181">
        <v>0</v>
      </c>
      <c r="M139" s="182">
        <v>0</v>
      </c>
    </row>
    <row r="140" spans="1:13" s="5" customFormat="1">
      <c r="A140" s="30" t="s">
        <v>129</v>
      </c>
      <c r="B140" s="30" t="s">
        <v>361</v>
      </c>
      <c r="C140" s="5" t="s">
        <v>404</v>
      </c>
      <c r="D140" s="5" t="s">
        <v>197</v>
      </c>
      <c r="E140" s="191">
        <v>30</v>
      </c>
      <c r="F140" s="191" t="s">
        <v>196</v>
      </c>
      <c r="G140" s="191" t="s">
        <v>405</v>
      </c>
      <c r="H140" s="30" t="s">
        <v>130</v>
      </c>
      <c r="I140" s="180">
        <v>0</v>
      </c>
      <c r="J140" s="181">
        <v>0</v>
      </c>
      <c r="K140" s="181">
        <v>0</v>
      </c>
      <c r="L140" s="181">
        <v>0</v>
      </c>
      <c r="M140" s="182">
        <v>0</v>
      </c>
    </row>
    <row r="141" spans="1:13" s="5" customFormat="1">
      <c r="A141" s="30" t="s">
        <v>129</v>
      </c>
      <c r="B141" s="30" t="s">
        <v>361</v>
      </c>
      <c r="C141" s="5" t="s">
        <v>404</v>
      </c>
      <c r="D141" s="5" t="s">
        <v>284</v>
      </c>
      <c r="E141" s="191">
        <v>38</v>
      </c>
      <c r="F141" s="191" t="s">
        <v>283</v>
      </c>
      <c r="G141" s="191" t="s">
        <v>405</v>
      </c>
      <c r="H141" s="30" t="s">
        <v>130</v>
      </c>
      <c r="I141" s="180">
        <v>0</v>
      </c>
      <c r="J141" s="181">
        <v>0</v>
      </c>
      <c r="K141" s="181">
        <v>0</v>
      </c>
      <c r="L141" s="181">
        <v>0</v>
      </c>
      <c r="M141" s="182">
        <v>0</v>
      </c>
    </row>
    <row r="142" spans="1:13" s="5" customFormat="1">
      <c r="A142" s="30" t="s">
        <v>129</v>
      </c>
      <c r="B142" s="30" t="s">
        <v>361</v>
      </c>
      <c r="C142" s="5" t="s">
        <v>404</v>
      </c>
      <c r="D142" s="5" t="s">
        <v>199</v>
      </c>
      <c r="E142" s="191">
        <v>30</v>
      </c>
      <c r="F142" s="191" t="s">
        <v>198</v>
      </c>
      <c r="G142" s="191" t="s">
        <v>405</v>
      </c>
      <c r="H142" s="30" t="s">
        <v>130</v>
      </c>
      <c r="I142" s="180">
        <v>0</v>
      </c>
      <c r="J142" s="181">
        <v>0</v>
      </c>
      <c r="K142" s="181">
        <v>0</v>
      </c>
      <c r="L142" s="181">
        <v>0</v>
      </c>
      <c r="M142" s="182">
        <v>0</v>
      </c>
    </row>
    <row r="143" spans="1:13" s="5" customFormat="1">
      <c r="A143" s="30" t="s">
        <v>129</v>
      </c>
      <c r="B143" s="30" t="s">
        <v>361</v>
      </c>
      <c r="C143" s="5" t="s">
        <v>404</v>
      </c>
      <c r="D143" s="5" t="s">
        <v>201</v>
      </c>
      <c r="E143" s="191">
        <v>30</v>
      </c>
      <c r="F143" s="191" t="s">
        <v>200</v>
      </c>
      <c r="G143" s="191" t="s">
        <v>405</v>
      </c>
      <c r="H143" s="30" t="s">
        <v>130</v>
      </c>
      <c r="I143" s="180">
        <v>0.96146543136981133</v>
      </c>
      <c r="J143" s="181">
        <v>190.685933849224</v>
      </c>
      <c r="K143" s="181">
        <v>5.0820154510321505</v>
      </c>
      <c r="L143" s="181">
        <v>1.6217396929598102</v>
      </c>
      <c r="M143" s="182">
        <v>0</v>
      </c>
    </row>
    <row r="144" spans="1:13" s="5" customFormat="1">
      <c r="A144" s="30" t="s">
        <v>129</v>
      </c>
      <c r="B144" s="30" t="s">
        <v>361</v>
      </c>
      <c r="C144" s="5" t="s">
        <v>404</v>
      </c>
      <c r="D144" s="5" t="s">
        <v>203</v>
      </c>
      <c r="E144" s="191">
        <v>30</v>
      </c>
      <c r="F144" s="191" t="s">
        <v>202</v>
      </c>
      <c r="G144" s="191" t="s">
        <v>405</v>
      </c>
      <c r="H144" s="30" t="s">
        <v>130</v>
      </c>
      <c r="I144" s="180">
        <v>3.2297102222904245E-2</v>
      </c>
      <c r="J144" s="181">
        <v>6.4054515776628085</v>
      </c>
      <c r="K144" s="181">
        <v>0.17071320954635802</v>
      </c>
      <c r="L144" s="181">
        <v>5.4476855580644218E-2</v>
      </c>
      <c r="M144" s="182">
        <v>0</v>
      </c>
    </row>
    <row r="145" spans="1:13" s="5" customFormat="1">
      <c r="A145" s="30" t="s">
        <v>129</v>
      </c>
      <c r="B145" s="30" t="s">
        <v>361</v>
      </c>
      <c r="C145" s="5" t="s">
        <v>404</v>
      </c>
      <c r="D145" s="5" t="s">
        <v>294</v>
      </c>
      <c r="E145" s="191">
        <v>38</v>
      </c>
      <c r="F145" s="191" t="s">
        <v>293</v>
      </c>
      <c r="G145" s="191" t="s">
        <v>405</v>
      </c>
      <c r="H145" s="30" t="s">
        <v>130</v>
      </c>
      <c r="I145" s="180">
        <v>0</v>
      </c>
      <c r="J145" s="181">
        <v>0</v>
      </c>
      <c r="K145" s="181">
        <v>0</v>
      </c>
      <c r="L145" s="181">
        <v>0</v>
      </c>
      <c r="M145" s="182">
        <v>0</v>
      </c>
    </row>
    <row r="146" spans="1:13" s="5" customFormat="1">
      <c r="A146" s="30" t="s">
        <v>129</v>
      </c>
      <c r="B146" s="30" t="s">
        <v>361</v>
      </c>
      <c r="C146" s="5" t="s">
        <v>404</v>
      </c>
      <c r="D146" s="5" t="s">
        <v>296</v>
      </c>
      <c r="E146" s="191">
        <v>38</v>
      </c>
      <c r="F146" s="191" t="s">
        <v>295</v>
      </c>
      <c r="G146" s="191" t="s">
        <v>405</v>
      </c>
      <c r="H146" s="30" t="s">
        <v>130</v>
      </c>
      <c r="I146" s="180">
        <v>0</v>
      </c>
      <c r="J146" s="181">
        <v>0</v>
      </c>
      <c r="K146" s="181">
        <v>0</v>
      </c>
      <c r="L146" s="181">
        <v>0</v>
      </c>
      <c r="M146" s="182">
        <v>0</v>
      </c>
    </row>
    <row r="147" spans="1:13" s="5" customFormat="1">
      <c r="A147" s="30" t="s">
        <v>129</v>
      </c>
      <c r="B147" s="30" t="s">
        <v>361</v>
      </c>
      <c r="C147" s="5" t="s">
        <v>404</v>
      </c>
      <c r="D147" s="5" t="s">
        <v>205</v>
      </c>
      <c r="E147" s="191">
        <v>30</v>
      </c>
      <c r="F147" s="191" t="s">
        <v>204</v>
      </c>
      <c r="G147" s="191" t="s">
        <v>405</v>
      </c>
      <c r="H147" s="30" t="s">
        <v>130</v>
      </c>
      <c r="I147" s="180">
        <v>0.40775</v>
      </c>
      <c r="J147" s="181">
        <v>80.868600000000001</v>
      </c>
      <c r="K147" s="181">
        <v>2.1552500000000001</v>
      </c>
      <c r="L147" s="181">
        <v>0.68776899999999996</v>
      </c>
      <c r="M147" s="182">
        <v>0</v>
      </c>
    </row>
    <row r="148" spans="1:13" s="5" customFormat="1">
      <c r="A148" s="30" t="s">
        <v>129</v>
      </c>
      <c r="B148" s="30" t="s">
        <v>361</v>
      </c>
      <c r="C148" s="5" t="s">
        <v>404</v>
      </c>
      <c r="D148" s="5" t="s">
        <v>308</v>
      </c>
      <c r="E148" s="191">
        <v>38</v>
      </c>
      <c r="F148" s="191" t="s">
        <v>307</v>
      </c>
      <c r="G148" s="191" t="s">
        <v>405</v>
      </c>
      <c r="H148" s="30" t="s">
        <v>130</v>
      </c>
      <c r="I148" s="180">
        <v>0</v>
      </c>
      <c r="J148" s="181">
        <v>0</v>
      </c>
      <c r="K148" s="181">
        <v>0</v>
      </c>
      <c r="L148" s="181">
        <v>0</v>
      </c>
      <c r="M148" s="182">
        <v>0</v>
      </c>
    </row>
    <row r="149" spans="1:13" s="5" customFormat="1">
      <c r="A149" s="30" t="s">
        <v>129</v>
      </c>
      <c r="B149" s="30" t="s">
        <v>361</v>
      </c>
      <c r="C149" s="5" t="s">
        <v>404</v>
      </c>
      <c r="D149" s="5" t="s">
        <v>207</v>
      </c>
      <c r="E149" s="191">
        <v>30</v>
      </c>
      <c r="F149" s="191" t="s">
        <v>206</v>
      </c>
      <c r="G149" s="191" t="s">
        <v>405</v>
      </c>
      <c r="H149" s="30" t="s">
        <v>130</v>
      </c>
      <c r="I149" s="180">
        <v>0</v>
      </c>
      <c r="J149" s="181">
        <v>0</v>
      </c>
      <c r="K149" s="181">
        <v>0</v>
      </c>
      <c r="L149" s="181">
        <v>0</v>
      </c>
      <c r="M149" s="182">
        <v>0</v>
      </c>
    </row>
    <row r="150" spans="1:13" s="5" customFormat="1">
      <c r="A150" s="30" t="s">
        <v>129</v>
      </c>
      <c r="B150" s="30" t="s">
        <v>361</v>
      </c>
      <c r="C150" s="5" t="s">
        <v>404</v>
      </c>
      <c r="D150" s="5" t="s">
        <v>312</v>
      </c>
      <c r="E150" s="191">
        <v>38</v>
      </c>
      <c r="F150" s="191" t="s">
        <v>311</v>
      </c>
      <c r="G150" s="191" t="s">
        <v>405</v>
      </c>
      <c r="H150" s="30" t="s">
        <v>130</v>
      </c>
      <c r="I150" s="180">
        <v>0</v>
      </c>
      <c r="J150" s="181">
        <v>0</v>
      </c>
      <c r="K150" s="181">
        <v>0</v>
      </c>
      <c r="L150" s="181">
        <v>0</v>
      </c>
      <c r="M150" s="182">
        <v>0</v>
      </c>
    </row>
    <row r="151" spans="1:13" s="5" customFormat="1">
      <c r="A151" s="30" t="s">
        <v>129</v>
      </c>
      <c r="B151" s="30" t="s">
        <v>361</v>
      </c>
      <c r="C151" s="5" t="s">
        <v>114</v>
      </c>
      <c r="D151" s="5" t="s">
        <v>216</v>
      </c>
      <c r="E151" s="191">
        <v>38</v>
      </c>
      <c r="F151" s="191" t="s">
        <v>215</v>
      </c>
      <c r="G151" s="191" t="s">
        <v>406</v>
      </c>
      <c r="H151" s="30" t="s">
        <v>114</v>
      </c>
      <c r="I151" s="180">
        <v>0</v>
      </c>
      <c r="J151" s="181">
        <v>0</v>
      </c>
      <c r="K151" s="181">
        <v>0</v>
      </c>
      <c r="L151" s="181">
        <v>0</v>
      </c>
      <c r="M151" s="182">
        <v>0</v>
      </c>
    </row>
    <row r="152" spans="1:13" s="5" customFormat="1">
      <c r="A152" s="30" t="s">
        <v>129</v>
      </c>
      <c r="B152" s="30" t="s">
        <v>361</v>
      </c>
      <c r="C152" s="5" t="s">
        <v>114</v>
      </c>
      <c r="D152" s="5" t="s">
        <v>216</v>
      </c>
      <c r="E152" s="191">
        <v>38</v>
      </c>
      <c r="F152" s="191" t="s">
        <v>215</v>
      </c>
      <c r="G152" s="191" t="s">
        <v>407</v>
      </c>
      <c r="H152" s="30" t="s">
        <v>114</v>
      </c>
      <c r="I152" s="180">
        <v>0</v>
      </c>
      <c r="J152" s="181">
        <v>0</v>
      </c>
      <c r="K152" s="181">
        <v>0</v>
      </c>
      <c r="L152" s="181">
        <v>0</v>
      </c>
      <c r="M152" s="182">
        <v>0</v>
      </c>
    </row>
    <row r="153" spans="1:13" s="5" customFormat="1">
      <c r="A153" s="30" t="s">
        <v>129</v>
      </c>
      <c r="B153" s="30" t="s">
        <v>361</v>
      </c>
      <c r="C153" s="5" t="s">
        <v>114</v>
      </c>
      <c r="D153" s="5" t="s">
        <v>218</v>
      </c>
      <c r="E153" s="191">
        <v>38</v>
      </c>
      <c r="F153" s="191" t="s">
        <v>217</v>
      </c>
      <c r="G153" s="191" t="s">
        <v>406</v>
      </c>
      <c r="H153" s="30" t="s">
        <v>114</v>
      </c>
      <c r="I153" s="180">
        <v>0</v>
      </c>
      <c r="J153" s="181">
        <v>0</v>
      </c>
      <c r="K153" s="181">
        <v>0</v>
      </c>
      <c r="L153" s="181">
        <v>0</v>
      </c>
      <c r="M153" s="182">
        <v>0</v>
      </c>
    </row>
    <row r="154" spans="1:13" s="5" customFormat="1">
      <c r="A154" s="30" t="s">
        <v>129</v>
      </c>
      <c r="B154" s="30" t="s">
        <v>361</v>
      </c>
      <c r="C154" s="5" t="s">
        <v>114</v>
      </c>
      <c r="D154" s="5" t="s">
        <v>218</v>
      </c>
      <c r="E154" s="191">
        <v>38</v>
      </c>
      <c r="F154" s="191" t="s">
        <v>217</v>
      </c>
      <c r="G154" s="191" t="s">
        <v>407</v>
      </c>
      <c r="H154" s="30" t="s">
        <v>114</v>
      </c>
      <c r="I154" s="180">
        <v>0</v>
      </c>
      <c r="J154" s="181">
        <v>0</v>
      </c>
      <c r="K154" s="181">
        <v>0</v>
      </c>
      <c r="L154" s="181">
        <v>0</v>
      </c>
      <c r="M154" s="182">
        <v>0</v>
      </c>
    </row>
    <row r="155" spans="1:13" s="5" customFormat="1">
      <c r="A155" s="30" t="s">
        <v>129</v>
      </c>
      <c r="B155" s="30" t="s">
        <v>361</v>
      </c>
      <c r="C155" s="5" t="s">
        <v>114</v>
      </c>
      <c r="D155" s="5" t="s">
        <v>220</v>
      </c>
      <c r="E155" s="191">
        <v>38</v>
      </c>
      <c r="F155" s="191" t="s">
        <v>219</v>
      </c>
      <c r="G155" s="191" t="s">
        <v>406</v>
      </c>
      <c r="H155" s="30" t="s">
        <v>114</v>
      </c>
      <c r="I155" s="180">
        <v>0</v>
      </c>
      <c r="J155" s="181">
        <v>0</v>
      </c>
      <c r="K155" s="181">
        <v>0</v>
      </c>
      <c r="L155" s="181">
        <v>0</v>
      </c>
      <c r="M155" s="182">
        <v>0</v>
      </c>
    </row>
    <row r="156" spans="1:13" s="5" customFormat="1">
      <c r="A156" s="30" t="s">
        <v>129</v>
      </c>
      <c r="B156" s="30" t="s">
        <v>361</v>
      </c>
      <c r="C156" s="5" t="s">
        <v>114</v>
      </c>
      <c r="D156" s="5" t="s">
        <v>220</v>
      </c>
      <c r="E156" s="191">
        <v>38</v>
      </c>
      <c r="F156" s="191" t="s">
        <v>219</v>
      </c>
      <c r="G156" s="191" t="s">
        <v>407</v>
      </c>
      <c r="H156" s="30" t="s">
        <v>114</v>
      </c>
      <c r="I156" s="180">
        <v>0</v>
      </c>
      <c r="J156" s="181">
        <v>0</v>
      </c>
      <c r="K156" s="181">
        <v>0</v>
      </c>
      <c r="L156" s="181">
        <v>0</v>
      </c>
      <c r="M156" s="182">
        <v>0</v>
      </c>
    </row>
    <row r="157" spans="1:13" s="5" customFormat="1">
      <c r="A157" s="30" t="s">
        <v>129</v>
      </c>
      <c r="B157" s="30" t="s">
        <v>361</v>
      </c>
      <c r="C157" s="5" t="s">
        <v>114</v>
      </c>
      <c r="D157" s="5" t="s">
        <v>222</v>
      </c>
      <c r="E157" s="191">
        <v>38</v>
      </c>
      <c r="F157" s="191" t="s">
        <v>221</v>
      </c>
      <c r="G157" s="191" t="s">
        <v>406</v>
      </c>
      <c r="H157" s="30" t="s">
        <v>114</v>
      </c>
      <c r="I157" s="180">
        <v>0</v>
      </c>
      <c r="J157" s="181">
        <v>0</v>
      </c>
      <c r="K157" s="181">
        <v>0</v>
      </c>
      <c r="L157" s="181">
        <v>0</v>
      </c>
      <c r="M157" s="182">
        <v>0</v>
      </c>
    </row>
    <row r="158" spans="1:13" s="5" customFormat="1">
      <c r="A158" s="30" t="s">
        <v>129</v>
      </c>
      <c r="B158" s="30" t="s">
        <v>361</v>
      </c>
      <c r="C158" s="5" t="s">
        <v>114</v>
      </c>
      <c r="D158" s="5" t="s">
        <v>222</v>
      </c>
      <c r="E158" s="191">
        <v>38</v>
      </c>
      <c r="F158" s="191" t="s">
        <v>221</v>
      </c>
      <c r="G158" s="191" t="s">
        <v>407</v>
      </c>
      <c r="H158" s="30" t="s">
        <v>114</v>
      </c>
      <c r="I158" s="180">
        <v>0</v>
      </c>
      <c r="J158" s="181">
        <v>0</v>
      </c>
      <c r="K158" s="181">
        <v>0</v>
      </c>
      <c r="L158" s="181">
        <v>0</v>
      </c>
      <c r="M158" s="182">
        <v>0</v>
      </c>
    </row>
    <row r="159" spans="1:13" s="5" customFormat="1">
      <c r="A159" s="30" t="s">
        <v>129</v>
      </c>
      <c r="B159" s="30" t="s">
        <v>361</v>
      </c>
      <c r="C159" s="5" t="s">
        <v>114</v>
      </c>
      <c r="D159" s="5" t="s">
        <v>185</v>
      </c>
      <c r="E159" s="191">
        <v>30</v>
      </c>
      <c r="F159" s="191" t="s">
        <v>184</v>
      </c>
      <c r="G159" s="191" t="s">
        <v>406</v>
      </c>
      <c r="H159" s="30" t="s">
        <v>114</v>
      </c>
      <c r="I159" s="180">
        <v>0</v>
      </c>
      <c r="J159" s="181">
        <v>0</v>
      </c>
      <c r="K159" s="181">
        <v>0</v>
      </c>
      <c r="L159" s="181">
        <v>0</v>
      </c>
      <c r="M159" s="182">
        <v>0</v>
      </c>
    </row>
    <row r="160" spans="1:13" s="5" customFormat="1">
      <c r="A160" s="30" t="s">
        <v>129</v>
      </c>
      <c r="B160" s="30" t="s">
        <v>361</v>
      </c>
      <c r="C160" s="5" t="s">
        <v>114</v>
      </c>
      <c r="D160" s="5" t="s">
        <v>185</v>
      </c>
      <c r="E160" s="191">
        <v>30</v>
      </c>
      <c r="F160" s="191" t="s">
        <v>184</v>
      </c>
      <c r="G160" s="191" t="s">
        <v>407</v>
      </c>
      <c r="H160" s="30" t="s">
        <v>114</v>
      </c>
      <c r="I160" s="180">
        <v>0</v>
      </c>
      <c r="J160" s="181">
        <v>0</v>
      </c>
      <c r="K160" s="181">
        <v>0</v>
      </c>
      <c r="L160" s="181">
        <v>0</v>
      </c>
      <c r="M160" s="182">
        <v>0</v>
      </c>
    </row>
    <row r="161" spans="1:13" s="5" customFormat="1">
      <c r="A161" s="30" t="s">
        <v>129</v>
      </c>
      <c r="B161" s="30" t="s">
        <v>361</v>
      </c>
      <c r="C161" s="5" t="s">
        <v>114</v>
      </c>
      <c r="D161" s="5" t="s">
        <v>187</v>
      </c>
      <c r="E161" s="191">
        <v>30</v>
      </c>
      <c r="F161" s="191" t="s">
        <v>186</v>
      </c>
      <c r="G161" s="191" t="s">
        <v>406</v>
      </c>
      <c r="H161" s="30" t="s">
        <v>114</v>
      </c>
      <c r="I161" s="180">
        <v>0</v>
      </c>
      <c r="J161" s="181">
        <v>0</v>
      </c>
      <c r="K161" s="181">
        <v>0</v>
      </c>
      <c r="L161" s="181">
        <v>0</v>
      </c>
      <c r="M161" s="182">
        <v>0</v>
      </c>
    </row>
    <row r="162" spans="1:13" s="5" customFormat="1">
      <c r="A162" s="30" t="s">
        <v>129</v>
      </c>
      <c r="B162" s="30" t="s">
        <v>361</v>
      </c>
      <c r="C162" s="5" t="s">
        <v>114</v>
      </c>
      <c r="D162" s="5" t="s">
        <v>187</v>
      </c>
      <c r="E162" s="191">
        <v>30</v>
      </c>
      <c r="F162" s="191" t="s">
        <v>186</v>
      </c>
      <c r="G162" s="191" t="s">
        <v>407</v>
      </c>
      <c r="H162" s="30" t="s">
        <v>114</v>
      </c>
      <c r="I162" s="180">
        <v>0</v>
      </c>
      <c r="J162" s="181">
        <v>0</v>
      </c>
      <c r="K162" s="181">
        <v>0</v>
      </c>
      <c r="L162" s="181">
        <v>0</v>
      </c>
      <c r="M162" s="182">
        <v>0</v>
      </c>
    </row>
    <row r="163" spans="1:13" s="5" customFormat="1">
      <c r="A163" s="30" t="s">
        <v>129</v>
      </c>
      <c r="B163" s="30" t="s">
        <v>361</v>
      </c>
      <c r="C163" s="5" t="s">
        <v>114</v>
      </c>
      <c r="D163" s="5" t="s">
        <v>232</v>
      </c>
      <c r="E163" s="191">
        <v>38</v>
      </c>
      <c r="F163" s="191" t="s">
        <v>231</v>
      </c>
      <c r="G163" s="191" t="s">
        <v>406</v>
      </c>
      <c r="H163" s="30" t="s">
        <v>114</v>
      </c>
      <c r="I163" s="180">
        <v>0</v>
      </c>
      <c r="J163" s="181">
        <v>0</v>
      </c>
      <c r="K163" s="181">
        <v>0</v>
      </c>
      <c r="L163" s="181">
        <v>0</v>
      </c>
      <c r="M163" s="182">
        <v>0</v>
      </c>
    </row>
    <row r="164" spans="1:13" s="5" customFormat="1">
      <c r="A164" s="30" t="s">
        <v>129</v>
      </c>
      <c r="B164" s="30" t="s">
        <v>361</v>
      </c>
      <c r="C164" s="5" t="s">
        <v>114</v>
      </c>
      <c r="D164" s="5" t="s">
        <v>232</v>
      </c>
      <c r="E164" s="191">
        <v>38</v>
      </c>
      <c r="F164" s="191" t="s">
        <v>231</v>
      </c>
      <c r="G164" s="191" t="s">
        <v>407</v>
      </c>
      <c r="H164" s="30" t="s">
        <v>114</v>
      </c>
      <c r="I164" s="180">
        <v>0</v>
      </c>
      <c r="J164" s="181">
        <v>0</v>
      </c>
      <c r="K164" s="181">
        <v>0</v>
      </c>
      <c r="L164" s="181">
        <v>0</v>
      </c>
      <c r="M164" s="182">
        <v>0</v>
      </c>
    </row>
    <row r="165" spans="1:13" s="5" customFormat="1">
      <c r="A165" s="30" t="s">
        <v>129</v>
      </c>
      <c r="B165" s="30" t="s">
        <v>361</v>
      </c>
      <c r="C165" s="5" t="s">
        <v>114</v>
      </c>
      <c r="D165" s="5" t="s">
        <v>234</v>
      </c>
      <c r="E165" s="191">
        <v>38</v>
      </c>
      <c r="F165" s="191" t="s">
        <v>233</v>
      </c>
      <c r="G165" s="191" t="s">
        <v>406</v>
      </c>
      <c r="H165" s="30" t="s">
        <v>114</v>
      </c>
      <c r="I165" s="180">
        <v>18.198922892597345</v>
      </c>
      <c r="J165" s="181">
        <v>205.86650577663673</v>
      </c>
      <c r="K165" s="181">
        <v>96.194283269148485</v>
      </c>
      <c r="L165" s="181">
        <v>0</v>
      </c>
      <c r="M165" s="182">
        <v>0</v>
      </c>
    </row>
    <row r="166" spans="1:13" s="5" customFormat="1">
      <c r="A166" s="30" t="s">
        <v>129</v>
      </c>
      <c r="B166" s="30" t="s">
        <v>361</v>
      </c>
      <c r="C166" s="5" t="s">
        <v>114</v>
      </c>
      <c r="D166" s="5" t="s">
        <v>234</v>
      </c>
      <c r="E166" s="191">
        <v>38</v>
      </c>
      <c r="F166" s="191" t="s">
        <v>233</v>
      </c>
      <c r="G166" s="191" t="s">
        <v>407</v>
      </c>
      <c r="H166" s="30" t="s">
        <v>114</v>
      </c>
      <c r="I166" s="180">
        <v>0</v>
      </c>
      <c r="J166" s="181">
        <v>0</v>
      </c>
      <c r="K166" s="181">
        <v>0</v>
      </c>
      <c r="L166" s="181">
        <v>0</v>
      </c>
      <c r="M166" s="182">
        <v>0</v>
      </c>
    </row>
    <row r="167" spans="1:13" s="5" customFormat="1">
      <c r="A167" s="30" t="s">
        <v>129</v>
      </c>
      <c r="B167" s="30" t="s">
        <v>361</v>
      </c>
      <c r="C167" s="5" t="s">
        <v>114</v>
      </c>
      <c r="D167" s="5" t="s">
        <v>189</v>
      </c>
      <c r="E167" s="191">
        <v>30</v>
      </c>
      <c r="F167" s="191" t="s">
        <v>188</v>
      </c>
      <c r="G167" s="191" t="s">
        <v>406</v>
      </c>
      <c r="H167" s="30" t="s">
        <v>114</v>
      </c>
      <c r="I167" s="180">
        <v>0</v>
      </c>
      <c r="J167" s="181">
        <v>0</v>
      </c>
      <c r="K167" s="181">
        <v>0</v>
      </c>
      <c r="L167" s="181">
        <v>0</v>
      </c>
      <c r="M167" s="182">
        <v>0</v>
      </c>
    </row>
    <row r="168" spans="1:13" s="5" customFormat="1">
      <c r="A168" s="30" t="s">
        <v>129</v>
      </c>
      <c r="B168" s="30" t="s">
        <v>361</v>
      </c>
      <c r="C168" s="5" t="s">
        <v>114</v>
      </c>
      <c r="D168" s="5" t="s">
        <v>189</v>
      </c>
      <c r="E168" s="191">
        <v>30</v>
      </c>
      <c r="F168" s="191" t="s">
        <v>188</v>
      </c>
      <c r="G168" s="191" t="s">
        <v>407</v>
      </c>
      <c r="H168" s="30" t="s">
        <v>114</v>
      </c>
      <c r="I168" s="180">
        <v>0</v>
      </c>
      <c r="J168" s="181">
        <v>0</v>
      </c>
      <c r="K168" s="181">
        <v>0</v>
      </c>
      <c r="L168" s="181">
        <v>0</v>
      </c>
      <c r="M168" s="182">
        <v>0</v>
      </c>
    </row>
    <row r="169" spans="1:13" s="5" customFormat="1">
      <c r="A169" s="30" t="s">
        <v>129</v>
      </c>
      <c r="B169" s="30" t="s">
        <v>361</v>
      </c>
      <c r="C169" s="5" t="s">
        <v>114</v>
      </c>
      <c r="D169" s="5" t="s">
        <v>191</v>
      </c>
      <c r="E169" s="191">
        <v>30</v>
      </c>
      <c r="F169" s="191" t="s">
        <v>190</v>
      </c>
      <c r="G169" s="191" t="s">
        <v>406</v>
      </c>
      <c r="H169" s="30" t="s">
        <v>114</v>
      </c>
      <c r="I169" s="180">
        <v>0</v>
      </c>
      <c r="J169" s="181">
        <v>0</v>
      </c>
      <c r="K169" s="181">
        <v>0</v>
      </c>
      <c r="L169" s="181">
        <v>0</v>
      </c>
      <c r="M169" s="182">
        <v>0</v>
      </c>
    </row>
    <row r="170" spans="1:13" s="5" customFormat="1">
      <c r="A170" s="30" t="s">
        <v>129</v>
      </c>
      <c r="B170" s="30" t="s">
        <v>361</v>
      </c>
      <c r="C170" s="5" t="s">
        <v>114</v>
      </c>
      <c r="D170" s="5" t="s">
        <v>191</v>
      </c>
      <c r="E170" s="191">
        <v>30</v>
      </c>
      <c r="F170" s="191" t="s">
        <v>190</v>
      </c>
      <c r="G170" s="191" t="s">
        <v>407</v>
      </c>
      <c r="H170" s="30" t="s">
        <v>114</v>
      </c>
      <c r="I170" s="180">
        <v>0</v>
      </c>
      <c r="J170" s="181">
        <v>0</v>
      </c>
      <c r="K170" s="181">
        <v>0</v>
      </c>
      <c r="L170" s="181">
        <v>0</v>
      </c>
      <c r="M170" s="182">
        <v>0</v>
      </c>
    </row>
    <row r="171" spans="1:13" s="5" customFormat="1">
      <c r="A171" s="30" t="s">
        <v>129</v>
      </c>
      <c r="B171" s="30" t="s">
        <v>361</v>
      </c>
      <c r="C171" s="5" t="s">
        <v>114</v>
      </c>
      <c r="D171" s="5" t="s">
        <v>242</v>
      </c>
      <c r="E171" s="191">
        <v>38</v>
      </c>
      <c r="F171" s="191" t="s">
        <v>241</v>
      </c>
      <c r="G171" s="191" t="s">
        <v>406</v>
      </c>
      <c r="H171" s="30" t="s">
        <v>114</v>
      </c>
      <c r="I171" s="180">
        <v>0</v>
      </c>
      <c r="J171" s="181">
        <v>0</v>
      </c>
      <c r="K171" s="181">
        <v>0</v>
      </c>
      <c r="L171" s="181">
        <v>0</v>
      </c>
      <c r="M171" s="182">
        <v>0</v>
      </c>
    </row>
    <row r="172" spans="1:13" s="5" customFormat="1">
      <c r="A172" s="30" t="s">
        <v>129</v>
      </c>
      <c r="B172" s="30" t="s">
        <v>361</v>
      </c>
      <c r="C172" s="5" t="s">
        <v>114</v>
      </c>
      <c r="D172" s="5" t="s">
        <v>242</v>
      </c>
      <c r="E172" s="191">
        <v>38</v>
      </c>
      <c r="F172" s="191" t="s">
        <v>241</v>
      </c>
      <c r="G172" s="191" t="s">
        <v>407</v>
      </c>
      <c r="H172" s="30" t="s">
        <v>114</v>
      </c>
      <c r="I172" s="180">
        <v>0</v>
      </c>
      <c r="J172" s="181">
        <v>0</v>
      </c>
      <c r="K172" s="181">
        <v>0</v>
      </c>
      <c r="L172" s="181">
        <v>0</v>
      </c>
      <c r="M172" s="182">
        <v>0</v>
      </c>
    </row>
    <row r="173" spans="1:13" s="5" customFormat="1">
      <c r="A173" s="30" t="s">
        <v>129</v>
      </c>
      <c r="B173" s="30" t="s">
        <v>361</v>
      </c>
      <c r="C173" s="5" t="s">
        <v>114</v>
      </c>
      <c r="D173" s="5" t="s">
        <v>327</v>
      </c>
      <c r="E173" s="191">
        <v>46</v>
      </c>
      <c r="F173" s="191" t="s">
        <v>326</v>
      </c>
      <c r="G173" s="191" t="s">
        <v>406</v>
      </c>
      <c r="H173" s="30" t="s">
        <v>114</v>
      </c>
      <c r="I173" s="180">
        <v>0</v>
      </c>
      <c r="J173" s="181">
        <v>0</v>
      </c>
      <c r="K173" s="181">
        <v>0</v>
      </c>
      <c r="L173" s="181">
        <v>0</v>
      </c>
      <c r="M173" s="182">
        <v>0</v>
      </c>
    </row>
    <row r="174" spans="1:13" s="5" customFormat="1">
      <c r="A174" s="30" t="s">
        <v>129</v>
      </c>
      <c r="B174" s="30" t="s">
        <v>361</v>
      </c>
      <c r="C174" s="5" t="s">
        <v>114</v>
      </c>
      <c r="D174" s="5" t="s">
        <v>327</v>
      </c>
      <c r="E174" s="191">
        <v>46</v>
      </c>
      <c r="F174" s="191" t="s">
        <v>326</v>
      </c>
      <c r="G174" s="191" t="s">
        <v>407</v>
      </c>
      <c r="H174" s="30" t="s">
        <v>114</v>
      </c>
      <c r="I174" s="180">
        <v>0</v>
      </c>
      <c r="J174" s="181">
        <v>0</v>
      </c>
      <c r="K174" s="181">
        <v>0</v>
      </c>
      <c r="L174" s="181">
        <v>0</v>
      </c>
      <c r="M174" s="182">
        <v>0</v>
      </c>
    </row>
    <row r="175" spans="1:13" s="5" customFormat="1">
      <c r="A175" s="30" t="s">
        <v>129</v>
      </c>
      <c r="B175" s="30" t="s">
        <v>361</v>
      </c>
      <c r="C175" s="5" t="s">
        <v>114</v>
      </c>
      <c r="D175" s="5" t="s">
        <v>193</v>
      </c>
      <c r="E175" s="191">
        <v>30</v>
      </c>
      <c r="F175" s="191" t="s">
        <v>192</v>
      </c>
      <c r="G175" s="191" t="s">
        <v>406</v>
      </c>
      <c r="H175" s="30" t="s">
        <v>114</v>
      </c>
      <c r="I175" s="180">
        <v>0</v>
      </c>
      <c r="J175" s="181">
        <v>0</v>
      </c>
      <c r="K175" s="181">
        <v>0</v>
      </c>
      <c r="L175" s="181">
        <v>0</v>
      </c>
      <c r="M175" s="182">
        <v>0</v>
      </c>
    </row>
    <row r="176" spans="1:13" s="5" customFormat="1">
      <c r="A176" s="30" t="s">
        <v>129</v>
      </c>
      <c r="B176" s="30" t="s">
        <v>361</v>
      </c>
      <c r="C176" s="5" t="s">
        <v>114</v>
      </c>
      <c r="D176" s="5" t="s">
        <v>193</v>
      </c>
      <c r="E176" s="191">
        <v>30</v>
      </c>
      <c r="F176" s="191" t="s">
        <v>192</v>
      </c>
      <c r="G176" s="191" t="s">
        <v>407</v>
      </c>
      <c r="H176" s="30" t="s">
        <v>114</v>
      </c>
      <c r="I176" s="180">
        <v>0</v>
      </c>
      <c r="J176" s="181">
        <v>0</v>
      </c>
      <c r="K176" s="181">
        <v>0</v>
      </c>
      <c r="L176" s="181">
        <v>0</v>
      </c>
      <c r="M176" s="182">
        <v>0</v>
      </c>
    </row>
    <row r="177" spans="1:13" s="5" customFormat="1">
      <c r="A177" s="30" t="s">
        <v>129</v>
      </c>
      <c r="B177" s="30" t="s">
        <v>361</v>
      </c>
      <c r="C177" s="5" t="s">
        <v>114</v>
      </c>
      <c r="D177" s="5" t="s">
        <v>258</v>
      </c>
      <c r="E177" s="191">
        <v>38</v>
      </c>
      <c r="F177" s="191" t="s">
        <v>257</v>
      </c>
      <c r="G177" s="191" t="s">
        <v>406</v>
      </c>
      <c r="H177" s="30" t="s">
        <v>114</v>
      </c>
      <c r="I177" s="180">
        <v>0</v>
      </c>
      <c r="J177" s="181">
        <v>0</v>
      </c>
      <c r="K177" s="181">
        <v>0</v>
      </c>
      <c r="L177" s="181">
        <v>0</v>
      </c>
      <c r="M177" s="182">
        <v>0</v>
      </c>
    </row>
    <row r="178" spans="1:13" s="5" customFormat="1">
      <c r="A178" s="30" t="s">
        <v>129</v>
      </c>
      <c r="B178" s="30" t="s">
        <v>361</v>
      </c>
      <c r="C178" s="5" t="s">
        <v>114</v>
      </c>
      <c r="D178" s="5" t="s">
        <v>258</v>
      </c>
      <c r="E178" s="191">
        <v>38</v>
      </c>
      <c r="F178" s="191" t="s">
        <v>257</v>
      </c>
      <c r="G178" s="191" t="s">
        <v>407</v>
      </c>
      <c r="H178" s="30" t="s">
        <v>114</v>
      </c>
      <c r="I178" s="180">
        <v>0</v>
      </c>
      <c r="J178" s="181">
        <v>0</v>
      </c>
      <c r="K178" s="181">
        <v>0</v>
      </c>
      <c r="L178" s="181">
        <v>0</v>
      </c>
      <c r="M178" s="182">
        <v>0</v>
      </c>
    </row>
    <row r="179" spans="1:13" s="5" customFormat="1">
      <c r="A179" s="30" t="s">
        <v>129</v>
      </c>
      <c r="B179" s="30" t="s">
        <v>361</v>
      </c>
      <c r="C179" s="5" t="s">
        <v>114</v>
      </c>
      <c r="D179" s="5" t="s">
        <v>262</v>
      </c>
      <c r="E179" s="191">
        <v>38</v>
      </c>
      <c r="F179" s="191" t="s">
        <v>261</v>
      </c>
      <c r="G179" s="191" t="s">
        <v>406</v>
      </c>
      <c r="H179" s="30" t="s">
        <v>114</v>
      </c>
      <c r="I179" s="180">
        <v>0</v>
      </c>
      <c r="J179" s="181">
        <v>0</v>
      </c>
      <c r="K179" s="181">
        <v>0</v>
      </c>
      <c r="L179" s="181">
        <v>0</v>
      </c>
      <c r="M179" s="182">
        <v>0</v>
      </c>
    </row>
    <row r="180" spans="1:13" s="5" customFormat="1">
      <c r="A180" s="30" t="s">
        <v>129</v>
      </c>
      <c r="B180" s="30" t="s">
        <v>361</v>
      </c>
      <c r="C180" s="5" t="s">
        <v>114</v>
      </c>
      <c r="D180" s="5" t="s">
        <v>262</v>
      </c>
      <c r="E180" s="191">
        <v>38</v>
      </c>
      <c r="F180" s="191" t="s">
        <v>261</v>
      </c>
      <c r="G180" s="191" t="s">
        <v>407</v>
      </c>
      <c r="H180" s="30" t="s">
        <v>114</v>
      </c>
      <c r="I180" s="180">
        <v>0</v>
      </c>
      <c r="J180" s="181">
        <v>0</v>
      </c>
      <c r="K180" s="181">
        <v>0</v>
      </c>
      <c r="L180" s="181">
        <v>0</v>
      </c>
      <c r="M180" s="182">
        <v>0</v>
      </c>
    </row>
    <row r="181" spans="1:13" s="5" customFormat="1">
      <c r="A181" s="30" t="s">
        <v>129</v>
      </c>
      <c r="B181" s="30" t="s">
        <v>361</v>
      </c>
      <c r="C181" s="5" t="s">
        <v>114</v>
      </c>
      <c r="D181" s="5" t="s">
        <v>264</v>
      </c>
      <c r="E181" s="191">
        <v>38</v>
      </c>
      <c r="F181" s="191" t="s">
        <v>263</v>
      </c>
      <c r="G181" s="191" t="s">
        <v>406</v>
      </c>
      <c r="H181" s="30" t="s">
        <v>114</v>
      </c>
      <c r="I181" s="180">
        <v>1.0770999999999999</v>
      </c>
      <c r="J181" s="181">
        <v>12.184100000000001</v>
      </c>
      <c r="K181" s="181">
        <v>5.6932200000000002</v>
      </c>
      <c r="L181" s="181">
        <v>0</v>
      </c>
      <c r="M181" s="182">
        <v>0</v>
      </c>
    </row>
    <row r="182" spans="1:13" s="5" customFormat="1">
      <c r="A182" s="30" t="s">
        <v>129</v>
      </c>
      <c r="B182" s="30" t="s">
        <v>361</v>
      </c>
      <c r="C182" s="5" t="s">
        <v>114</v>
      </c>
      <c r="D182" s="5" t="s">
        <v>264</v>
      </c>
      <c r="E182" s="191">
        <v>38</v>
      </c>
      <c r="F182" s="191" t="s">
        <v>263</v>
      </c>
      <c r="G182" s="191" t="s">
        <v>407</v>
      </c>
      <c r="H182" s="30" t="s">
        <v>114</v>
      </c>
      <c r="I182" s="180">
        <v>0</v>
      </c>
      <c r="J182" s="181">
        <v>0</v>
      </c>
      <c r="K182" s="181">
        <v>0</v>
      </c>
      <c r="L182" s="181">
        <v>0</v>
      </c>
      <c r="M182" s="182">
        <v>0</v>
      </c>
    </row>
    <row r="183" spans="1:13" s="5" customFormat="1">
      <c r="A183" s="30" t="s">
        <v>129</v>
      </c>
      <c r="B183" s="30" t="s">
        <v>361</v>
      </c>
      <c r="C183" s="5" t="s">
        <v>114</v>
      </c>
      <c r="D183" s="5" t="s">
        <v>270</v>
      </c>
      <c r="E183" s="191">
        <v>38</v>
      </c>
      <c r="F183" s="191" t="s">
        <v>269</v>
      </c>
      <c r="G183" s="191" t="s">
        <v>406</v>
      </c>
      <c r="H183" s="30" t="s">
        <v>114</v>
      </c>
      <c r="I183" s="180">
        <v>36.303440082599238</v>
      </c>
      <c r="J183" s="181">
        <v>410.6634932699821</v>
      </c>
      <c r="K183" s="181">
        <v>191.88931229228581</v>
      </c>
      <c r="L183" s="181">
        <v>0</v>
      </c>
      <c r="M183" s="182">
        <v>0</v>
      </c>
    </row>
    <row r="184" spans="1:13" s="5" customFormat="1">
      <c r="A184" s="30" t="s">
        <v>129</v>
      </c>
      <c r="B184" s="30" t="s">
        <v>361</v>
      </c>
      <c r="C184" s="5" t="s">
        <v>114</v>
      </c>
      <c r="D184" s="5" t="s">
        <v>270</v>
      </c>
      <c r="E184" s="191">
        <v>38</v>
      </c>
      <c r="F184" s="191" t="s">
        <v>269</v>
      </c>
      <c r="G184" s="191" t="s">
        <v>407</v>
      </c>
      <c r="H184" s="30" t="s">
        <v>114</v>
      </c>
      <c r="I184" s="180">
        <v>0</v>
      </c>
      <c r="J184" s="181">
        <v>0</v>
      </c>
      <c r="K184" s="181">
        <v>0</v>
      </c>
      <c r="L184" s="181">
        <v>0</v>
      </c>
      <c r="M184" s="182">
        <v>0</v>
      </c>
    </row>
    <row r="185" spans="1:13" s="5" customFormat="1">
      <c r="A185" s="30" t="s">
        <v>129</v>
      </c>
      <c r="B185" s="30" t="s">
        <v>361</v>
      </c>
      <c r="C185" s="5" t="s">
        <v>114</v>
      </c>
      <c r="D185" s="5" t="s">
        <v>195</v>
      </c>
      <c r="E185" s="191">
        <v>30</v>
      </c>
      <c r="F185" s="191" t="s">
        <v>194</v>
      </c>
      <c r="G185" s="191" t="s">
        <v>406</v>
      </c>
      <c r="H185" s="30" t="s">
        <v>114</v>
      </c>
      <c r="I185" s="180">
        <v>0</v>
      </c>
      <c r="J185" s="181">
        <v>0</v>
      </c>
      <c r="K185" s="181">
        <v>0</v>
      </c>
      <c r="L185" s="181">
        <v>0</v>
      </c>
      <c r="M185" s="182">
        <v>0</v>
      </c>
    </row>
    <row r="186" spans="1:13" s="5" customFormat="1">
      <c r="A186" s="30" t="s">
        <v>129</v>
      </c>
      <c r="B186" s="30" t="s">
        <v>361</v>
      </c>
      <c r="C186" s="5" t="s">
        <v>114</v>
      </c>
      <c r="D186" s="5" t="s">
        <v>195</v>
      </c>
      <c r="E186" s="191">
        <v>30</v>
      </c>
      <c r="F186" s="191" t="s">
        <v>194</v>
      </c>
      <c r="G186" s="191" t="s">
        <v>407</v>
      </c>
      <c r="H186" s="30" t="s">
        <v>114</v>
      </c>
      <c r="I186" s="180">
        <v>0</v>
      </c>
      <c r="J186" s="181">
        <v>0</v>
      </c>
      <c r="K186" s="181">
        <v>0</v>
      </c>
      <c r="L186" s="181">
        <v>0</v>
      </c>
      <c r="M186" s="182">
        <v>0</v>
      </c>
    </row>
    <row r="187" spans="1:13" s="5" customFormat="1">
      <c r="A187" s="30" t="s">
        <v>129</v>
      </c>
      <c r="B187" s="30" t="s">
        <v>361</v>
      </c>
      <c r="C187" s="5" t="s">
        <v>114</v>
      </c>
      <c r="D187" s="5" t="s">
        <v>197</v>
      </c>
      <c r="E187" s="191">
        <v>30</v>
      </c>
      <c r="F187" s="191" t="s">
        <v>196</v>
      </c>
      <c r="G187" s="191" t="s">
        <v>406</v>
      </c>
      <c r="H187" s="30" t="s">
        <v>114</v>
      </c>
      <c r="I187" s="180">
        <v>0</v>
      </c>
      <c r="J187" s="181">
        <v>0</v>
      </c>
      <c r="K187" s="181">
        <v>0</v>
      </c>
      <c r="L187" s="181">
        <v>0</v>
      </c>
      <c r="M187" s="182">
        <v>0</v>
      </c>
    </row>
    <row r="188" spans="1:13" s="5" customFormat="1">
      <c r="A188" s="30" t="s">
        <v>129</v>
      </c>
      <c r="B188" s="30" t="s">
        <v>361</v>
      </c>
      <c r="C188" s="5" t="s">
        <v>114</v>
      </c>
      <c r="D188" s="5" t="s">
        <v>197</v>
      </c>
      <c r="E188" s="191">
        <v>30</v>
      </c>
      <c r="F188" s="191" t="s">
        <v>196</v>
      </c>
      <c r="G188" s="191" t="s">
        <v>407</v>
      </c>
      <c r="H188" s="30" t="s">
        <v>114</v>
      </c>
      <c r="I188" s="180">
        <v>0</v>
      </c>
      <c r="J188" s="181">
        <v>0</v>
      </c>
      <c r="K188" s="181">
        <v>0</v>
      </c>
      <c r="L188" s="181">
        <v>0</v>
      </c>
      <c r="M188" s="182">
        <v>0</v>
      </c>
    </row>
    <row r="189" spans="1:13" s="5" customFormat="1">
      <c r="A189" s="30" t="s">
        <v>129</v>
      </c>
      <c r="B189" s="30" t="s">
        <v>361</v>
      </c>
      <c r="C189" s="5" t="s">
        <v>114</v>
      </c>
      <c r="D189" s="5" t="s">
        <v>284</v>
      </c>
      <c r="E189" s="191">
        <v>38</v>
      </c>
      <c r="F189" s="191" t="s">
        <v>283</v>
      </c>
      <c r="G189" s="191" t="s">
        <v>406</v>
      </c>
      <c r="H189" s="30" t="s">
        <v>114</v>
      </c>
      <c r="I189" s="180">
        <v>0</v>
      </c>
      <c r="J189" s="181">
        <v>0</v>
      </c>
      <c r="K189" s="181">
        <v>0</v>
      </c>
      <c r="L189" s="181">
        <v>0</v>
      </c>
      <c r="M189" s="182">
        <v>0</v>
      </c>
    </row>
    <row r="190" spans="1:13" s="5" customFormat="1">
      <c r="A190" s="30" t="s">
        <v>129</v>
      </c>
      <c r="B190" s="30" t="s">
        <v>361</v>
      </c>
      <c r="C190" s="5" t="s">
        <v>114</v>
      </c>
      <c r="D190" s="5" t="s">
        <v>284</v>
      </c>
      <c r="E190" s="191">
        <v>38</v>
      </c>
      <c r="F190" s="191" t="s">
        <v>283</v>
      </c>
      <c r="G190" s="191" t="s">
        <v>407</v>
      </c>
      <c r="H190" s="30" t="s">
        <v>114</v>
      </c>
      <c r="I190" s="180">
        <v>0</v>
      </c>
      <c r="J190" s="181">
        <v>0</v>
      </c>
      <c r="K190" s="181">
        <v>0</v>
      </c>
      <c r="L190" s="181">
        <v>0</v>
      </c>
      <c r="M190" s="182">
        <v>0</v>
      </c>
    </row>
    <row r="191" spans="1:13" s="5" customFormat="1">
      <c r="A191" s="30" t="s">
        <v>129</v>
      </c>
      <c r="B191" s="30" t="s">
        <v>361</v>
      </c>
      <c r="C191" s="5" t="s">
        <v>114</v>
      </c>
      <c r="D191" s="5" t="s">
        <v>199</v>
      </c>
      <c r="E191" s="191">
        <v>30</v>
      </c>
      <c r="F191" s="191" t="s">
        <v>198</v>
      </c>
      <c r="G191" s="191" t="s">
        <v>406</v>
      </c>
      <c r="H191" s="30" t="s">
        <v>114</v>
      </c>
      <c r="I191" s="180">
        <v>0</v>
      </c>
      <c r="J191" s="181">
        <v>0</v>
      </c>
      <c r="K191" s="181">
        <v>0</v>
      </c>
      <c r="L191" s="181">
        <v>0</v>
      </c>
      <c r="M191" s="182">
        <v>0</v>
      </c>
    </row>
    <row r="192" spans="1:13" s="5" customFormat="1">
      <c r="A192" s="30" t="s">
        <v>129</v>
      </c>
      <c r="B192" s="30" t="s">
        <v>361</v>
      </c>
      <c r="C192" s="5" t="s">
        <v>114</v>
      </c>
      <c r="D192" s="5" t="s">
        <v>199</v>
      </c>
      <c r="E192" s="191">
        <v>30</v>
      </c>
      <c r="F192" s="191" t="s">
        <v>198</v>
      </c>
      <c r="G192" s="191" t="s">
        <v>407</v>
      </c>
      <c r="H192" s="30" t="s">
        <v>114</v>
      </c>
      <c r="I192" s="180">
        <v>0</v>
      </c>
      <c r="J192" s="181">
        <v>0</v>
      </c>
      <c r="K192" s="181">
        <v>0</v>
      </c>
      <c r="L192" s="181">
        <v>0</v>
      </c>
      <c r="M192" s="182">
        <v>0</v>
      </c>
    </row>
    <row r="193" spans="1:13" s="5" customFormat="1">
      <c r="A193" s="30" t="s">
        <v>129</v>
      </c>
      <c r="B193" s="30" t="s">
        <v>361</v>
      </c>
      <c r="C193" s="5" t="s">
        <v>114</v>
      </c>
      <c r="D193" s="5" t="s">
        <v>201</v>
      </c>
      <c r="E193" s="191">
        <v>30</v>
      </c>
      <c r="F193" s="191" t="s">
        <v>200</v>
      </c>
      <c r="G193" s="191" t="s">
        <v>406</v>
      </c>
      <c r="H193" s="30" t="s">
        <v>114</v>
      </c>
      <c r="I193" s="180">
        <v>2.0446828887739334E-2</v>
      </c>
      <c r="J193" s="181">
        <v>0.23129472036279269</v>
      </c>
      <c r="K193" s="181">
        <v>0.10807625681088132</v>
      </c>
      <c r="L193" s="181">
        <v>0</v>
      </c>
      <c r="M193" s="182">
        <v>0</v>
      </c>
    </row>
    <row r="194" spans="1:13" s="5" customFormat="1">
      <c r="A194" s="30" t="s">
        <v>129</v>
      </c>
      <c r="B194" s="30" t="s">
        <v>361</v>
      </c>
      <c r="C194" s="5" t="s">
        <v>114</v>
      </c>
      <c r="D194" s="5" t="s">
        <v>201</v>
      </c>
      <c r="E194" s="191">
        <v>30</v>
      </c>
      <c r="F194" s="191" t="s">
        <v>200</v>
      </c>
      <c r="G194" s="191" t="s">
        <v>407</v>
      </c>
      <c r="H194" s="30" t="s">
        <v>114</v>
      </c>
      <c r="I194" s="180">
        <v>0</v>
      </c>
      <c r="J194" s="181">
        <v>0</v>
      </c>
      <c r="K194" s="181">
        <v>0</v>
      </c>
      <c r="L194" s="181">
        <v>0</v>
      </c>
      <c r="M194" s="182">
        <v>0</v>
      </c>
    </row>
    <row r="195" spans="1:13" s="5" customFormat="1">
      <c r="A195" s="30" t="s">
        <v>129</v>
      </c>
      <c r="B195" s="30" t="s">
        <v>361</v>
      </c>
      <c r="C195" s="5" t="s">
        <v>114</v>
      </c>
      <c r="D195" s="5" t="s">
        <v>203</v>
      </c>
      <c r="E195" s="191">
        <v>30</v>
      </c>
      <c r="F195" s="191" t="s">
        <v>202</v>
      </c>
      <c r="G195" s="191" t="s">
        <v>406</v>
      </c>
      <c r="H195" s="30" t="s">
        <v>114</v>
      </c>
      <c r="I195" s="180">
        <v>9.074034202072841E-3</v>
      </c>
      <c r="J195" s="181">
        <v>0.10264565098702122</v>
      </c>
      <c r="K195" s="181">
        <v>4.7962736946291634E-2</v>
      </c>
      <c r="L195" s="181">
        <v>0</v>
      </c>
      <c r="M195" s="182">
        <v>0</v>
      </c>
    </row>
    <row r="196" spans="1:13" s="5" customFormat="1">
      <c r="A196" s="30" t="s">
        <v>129</v>
      </c>
      <c r="B196" s="30" t="s">
        <v>361</v>
      </c>
      <c r="C196" s="5" t="s">
        <v>114</v>
      </c>
      <c r="D196" s="5" t="s">
        <v>203</v>
      </c>
      <c r="E196" s="191">
        <v>30</v>
      </c>
      <c r="F196" s="191" t="s">
        <v>202</v>
      </c>
      <c r="G196" s="191" t="s">
        <v>407</v>
      </c>
      <c r="H196" s="30" t="s">
        <v>114</v>
      </c>
      <c r="I196" s="180">
        <v>0</v>
      </c>
      <c r="J196" s="181">
        <v>0</v>
      </c>
      <c r="K196" s="181">
        <v>0</v>
      </c>
      <c r="L196" s="181">
        <v>0</v>
      </c>
      <c r="M196" s="182">
        <v>0</v>
      </c>
    </row>
    <row r="197" spans="1:13" s="5" customFormat="1">
      <c r="A197" s="30" t="s">
        <v>129</v>
      </c>
      <c r="B197" s="30" t="s">
        <v>361</v>
      </c>
      <c r="C197" s="5" t="s">
        <v>114</v>
      </c>
      <c r="D197" s="5" t="s">
        <v>294</v>
      </c>
      <c r="E197" s="191">
        <v>38</v>
      </c>
      <c r="F197" s="191" t="s">
        <v>293</v>
      </c>
      <c r="G197" s="191" t="s">
        <v>406</v>
      </c>
      <c r="H197" s="30" t="s">
        <v>114</v>
      </c>
      <c r="I197" s="180">
        <v>0</v>
      </c>
      <c r="J197" s="181">
        <v>0</v>
      </c>
      <c r="K197" s="181">
        <v>0</v>
      </c>
      <c r="L197" s="181">
        <v>0</v>
      </c>
      <c r="M197" s="182">
        <v>0</v>
      </c>
    </row>
    <row r="198" spans="1:13" s="5" customFormat="1">
      <c r="A198" s="30" t="s">
        <v>129</v>
      </c>
      <c r="B198" s="30" t="s">
        <v>361</v>
      </c>
      <c r="C198" s="5" t="s">
        <v>114</v>
      </c>
      <c r="D198" s="5" t="s">
        <v>294</v>
      </c>
      <c r="E198" s="191">
        <v>38</v>
      </c>
      <c r="F198" s="191" t="s">
        <v>293</v>
      </c>
      <c r="G198" s="191" t="s">
        <v>407</v>
      </c>
      <c r="H198" s="30" t="s">
        <v>114</v>
      </c>
      <c r="I198" s="180">
        <v>0</v>
      </c>
      <c r="J198" s="181">
        <v>0</v>
      </c>
      <c r="K198" s="181">
        <v>0</v>
      </c>
      <c r="L198" s="181">
        <v>0</v>
      </c>
      <c r="M198" s="182">
        <v>0</v>
      </c>
    </row>
    <row r="199" spans="1:13" s="5" customFormat="1">
      <c r="A199" s="30" t="s">
        <v>129</v>
      </c>
      <c r="B199" s="30" t="s">
        <v>361</v>
      </c>
      <c r="C199" s="5" t="s">
        <v>114</v>
      </c>
      <c r="D199" s="5" t="s">
        <v>296</v>
      </c>
      <c r="E199" s="191">
        <v>38</v>
      </c>
      <c r="F199" s="191" t="s">
        <v>295</v>
      </c>
      <c r="G199" s="191" t="s">
        <v>406</v>
      </c>
      <c r="H199" s="30" t="s">
        <v>114</v>
      </c>
      <c r="I199" s="180">
        <v>0</v>
      </c>
      <c r="J199" s="181">
        <v>0</v>
      </c>
      <c r="K199" s="181">
        <v>0</v>
      </c>
      <c r="L199" s="181">
        <v>0</v>
      </c>
      <c r="M199" s="182">
        <v>0</v>
      </c>
    </row>
    <row r="200" spans="1:13" s="5" customFormat="1">
      <c r="A200" s="30" t="s">
        <v>129</v>
      </c>
      <c r="B200" s="30" t="s">
        <v>361</v>
      </c>
      <c r="C200" s="5" t="s">
        <v>114</v>
      </c>
      <c r="D200" s="5" t="s">
        <v>296</v>
      </c>
      <c r="E200" s="191">
        <v>38</v>
      </c>
      <c r="F200" s="191" t="s">
        <v>295</v>
      </c>
      <c r="G200" s="191" t="s">
        <v>407</v>
      </c>
      <c r="H200" s="30" t="s">
        <v>114</v>
      </c>
      <c r="I200" s="180">
        <v>0</v>
      </c>
      <c r="J200" s="181">
        <v>0</v>
      </c>
      <c r="K200" s="181">
        <v>0</v>
      </c>
      <c r="L200" s="181">
        <v>0</v>
      </c>
      <c r="M200" s="182">
        <v>0</v>
      </c>
    </row>
    <row r="201" spans="1:13" s="5" customFormat="1">
      <c r="A201" s="30" t="s">
        <v>129</v>
      </c>
      <c r="B201" s="30" t="s">
        <v>361</v>
      </c>
      <c r="C201" s="5" t="s">
        <v>114</v>
      </c>
      <c r="D201" s="5" t="s">
        <v>205</v>
      </c>
      <c r="E201" s="191">
        <v>30</v>
      </c>
      <c r="F201" s="191" t="s">
        <v>204</v>
      </c>
      <c r="G201" s="191" t="s">
        <v>406</v>
      </c>
      <c r="H201" s="30" t="s">
        <v>114</v>
      </c>
      <c r="I201" s="180">
        <v>0</v>
      </c>
      <c r="J201" s="181">
        <v>0</v>
      </c>
      <c r="K201" s="181">
        <v>0</v>
      </c>
      <c r="L201" s="181">
        <v>0</v>
      </c>
      <c r="M201" s="182">
        <v>0</v>
      </c>
    </row>
    <row r="202" spans="1:13" s="5" customFormat="1">
      <c r="A202" s="30" t="s">
        <v>129</v>
      </c>
      <c r="B202" s="30" t="s">
        <v>361</v>
      </c>
      <c r="C202" s="5" t="s">
        <v>114</v>
      </c>
      <c r="D202" s="5" t="s">
        <v>205</v>
      </c>
      <c r="E202" s="191">
        <v>30</v>
      </c>
      <c r="F202" s="191" t="s">
        <v>204</v>
      </c>
      <c r="G202" s="191" t="s">
        <v>407</v>
      </c>
      <c r="H202" s="30" t="s">
        <v>114</v>
      </c>
      <c r="I202" s="180">
        <v>0</v>
      </c>
      <c r="J202" s="181">
        <v>0</v>
      </c>
      <c r="K202" s="181">
        <v>0</v>
      </c>
      <c r="L202" s="181">
        <v>0</v>
      </c>
      <c r="M202" s="182">
        <v>0</v>
      </c>
    </row>
    <row r="203" spans="1:13" s="5" customFormat="1">
      <c r="A203" s="30" t="s">
        <v>129</v>
      </c>
      <c r="B203" s="30" t="s">
        <v>361</v>
      </c>
      <c r="C203" s="5" t="s">
        <v>114</v>
      </c>
      <c r="D203" s="5" t="s">
        <v>308</v>
      </c>
      <c r="E203" s="191">
        <v>38</v>
      </c>
      <c r="F203" s="191" t="s">
        <v>307</v>
      </c>
      <c r="G203" s="191" t="s">
        <v>406</v>
      </c>
      <c r="H203" s="30" t="s">
        <v>114</v>
      </c>
      <c r="I203" s="180">
        <v>0</v>
      </c>
      <c r="J203" s="181">
        <v>0</v>
      </c>
      <c r="K203" s="181">
        <v>0</v>
      </c>
      <c r="L203" s="181">
        <v>0</v>
      </c>
      <c r="M203" s="182">
        <v>0</v>
      </c>
    </row>
    <row r="204" spans="1:13" s="5" customFormat="1">
      <c r="A204" s="30" t="s">
        <v>129</v>
      </c>
      <c r="B204" s="30" t="s">
        <v>361</v>
      </c>
      <c r="C204" s="5" t="s">
        <v>114</v>
      </c>
      <c r="D204" s="5" t="s">
        <v>308</v>
      </c>
      <c r="E204" s="191">
        <v>38</v>
      </c>
      <c r="F204" s="191" t="s">
        <v>307</v>
      </c>
      <c r="G204" s="191" t="s">
        <v>407</v>
      </c>
      <c r="H204" s="30" t="s">
        <v>114</v>
      </c>
      <c r="I204" s="180">
        <v>0</v>
      </c>
      <c r="J204" s="181">
        <v>0</v>
      </c>
      <c r="K204" s="181">
        <v>0</v>
      </c>
      <c r="L204" s="181">
        <v>0</v>
      </c>
      <c r="M204" s="182">
        <v>0</v>
      </c>
    </row>
    <row r="205" spans="1:13" s="5" customFormat="1">
      <c r="A205" s="30" t="s">
        <v>129</v>
      </c>
      <c r="B205" s="30" t="s">
        <v>361</v>
      </c>
      <c r="C205" s="5" t="s">
        <v>114</v>
      </c>
      <c r="D205" s="5" t="s">
        <v>207</v>
      </c>
      <c r="E205" s="191">
        <v>30</v>
      </c>
      <c r="F205" s="191" t="s">
        <v>206</v>
      </c>
      <c r="G205" s="191" t="s">
        <v>406</v>
      </c>
      <c r="H205" s="30" t="s">
        <v>114</v>
      </c>
      <c r="I205" s="180">
        <v>0</v>
      </c>
      <c r="J205" s="181">
        <v>0</v>
      </c>
      <c r="K205" s="181">
        <v>0</v>
      </c>
      <c r="L205" s="181">
        <v>0</v>
      </c>
      <c r="M205" s="182">
        <v>0</v>
      </c>
    </row>
    <row r="206" spans="1:13" s="5" customFormat="1">
      <c r="A206" s="30" t="s">
        <v>129</v>
      </c>
      <c r="B206" s="30" t="s">
        <v>361</v>
      </c>
      <c r="C206" s="5" t="s">
        <v>114</v>
      </c>
      <c r="D206" s="5" t="s">
        <v>207</v>
      </c>
      <c r="E206" s="191">
        <v>30</v>
      </c>
      <c r="F206" s="191" t="s">
        <v>206</v>
      </c>
      <c r="G206" s="191" t="s">
        <v>407</v>
      </c>
      <c r="H206" s="30" t="s">
        <v>114</v>
      </c>
      <c r="I206" s="180">
        <v>0</v>
      </c>
      <c r="J206" s="181">
        <v>0</v>
      </c>
      <c r="K206" s="181">
        <v>0</v>
      </c>
      <c r="L206" s="181">
        <v>0</v>
      </c>
      <c r="M206" s="182">
        <v>0</v>
      </c>
    </row>
    <row r="207" spans="1:13" s="5" customFormat="1">
      <c r="A207" s="30" t="s">
        <v>129</v>
      </c>
      <c r="B207" s="30" t="s">
        <v>361</v>
      </c>
      <c r="C207" s="5" t="s">
        <v>114</v>
      </c>
      <c r="D207" s="5" t="s">
        <v>312</v>
      </c>
      <c r="E207" s="191">
        <v>38</v>
      </c>
      <c r="F207" s="191" t="s">
        <v>311</v>
      </c>
      <c r="G207" s="191" t="s">
        <v>406</v>
      </c>
      <c r="H207" s="30" t="s">
        <v>114</v>
      </c>
      <c r="I207" s="180">
        <v>0</v>
      </c>
      <c r="J207" s="181">
        <v>0</v>
      </c>
      <c r="K207" s="181">
        <v>0</v>
      </c>
      <c r="L207" s="181">
        <v>0</v>
      </c>
      <c r="M207" s="182">
        <v>0</v>
      </c>
    </row>
    <row r="208" spans="1:13" s="5" customFormat="1">
      <c r="A208" s="30" t="s">
        <v>129</v>
      </c>
      <c r="B208" s="30" t="s">
        <v>361</v>
      </c>
      <c r="C208" s="5" t="s">
        <v>114</v>
      </c>
      <c r="D208" s="5" t="s">
        <v>312</v>
      </c>
      <c r="E208" s="191">
        <v>38</v>
      </c>
      <c r="F208" s="191" t="s">
        <v>311</v>
      </c>
      <c r="G208" s="191" t="s">
        <v>407</v>
      </c>
      <c r="H208" s="30" t="s">
        <v>114</v>
      </c>
      <c r="I208" s="180">
        <v>0</v>
      </c>
      <c r="J208" s="181">
        <v>0</v>
      </c>
      <c r="K208" s="181">
        <v>0</v>
      </c>
      <c r="L208" s="181">
        <v>0</v>
      </c>
      <c r="M208" s="182">
        <v>0</v>
      </c>
    </row>
    <row r="209" spans="1:13" s="5" customFormat="1">
      <c r="A209" s="30" t="s">
        <v>129</v>
      </c>
      <c r="B209" s="30" t="s">
        <v>361</v>
      </c>
      <c r="C209" s="5" t="s">
        <v>408</v>
      </c>
      <c r="D209" s="5" t="s">
        <v>216</v>
      </c>
      <c r="E209" s="191">
        <v>38</v>
      </c>
      <c r="F209" s="191" t="s">
        <v>215</v>
      </c>
      <c r="G209" s="191" t="s">
        <v>78</v>
      </c>
      <c r="H209" s="30" t="s">
        <v>131</v>
      </c>
      <c r="I209" s="180">
        <v>0</v>
      </c>
      <c r="J209" s="181">
        <v>0</v>
      </c>
      <c r="K209" s="181">
        <v>0</v>
      </c>
      <c r="L209" s="181">
        <v>0</v>
      </c>
      <c r="M209" s="182">
        <v>0</v>
      </c>
    </row>
    <row r="210" spans="1:13" s="5" customFormat="1">
      <c r="A210" s="30" t="s">
        <v>129</v>
      </c>
      <c r="B210" s="30" t="s">
        <v>361</v>
      </c>
      <c r="C210" s="5" t="s">
        <v>408</v>
      </c>
      <c r="D210" s="5" t="s">
        <v>218</v>
      </c>
      <c r="E210" s="191">
        <v>38</v>
      </c>
      <c r="F210" s="191" t="s">
        <v>217</v>
      </c>
      <c r="G210" s="191" t="s">
        <v>78</v>
      </c>
      <c r="H210" s="30" t="s">
        <v>131</v>
      </c>
      <c r="I210" s="180">
        <v>0</v>
      </c>
      <c r="J210" s="181">
        <v>0</v>
      </c>
      <c r="K210" s="181">
        <v>0</v>
      </c>
      <c r="L210" s="181">
        <v>0</v>
      </c>
      <c r="M210" s="182">
        <v>0</v>
      </c>
    </row>
    <row r="211" spans="1:13" s="5" customFormat="1">
      <c r="A211" s="30" t="s">
        <v>129</v>
      </c>
      <c r="B211" s="30" t="s">
        <v>361</v>
      </c>
      <c r="C211" s="5" t="s">
        <v>408</v>
      </c>
      <c r="D211" s="5" t="s">
        <v>220</v>
      </c>
      <c r="E211" s="191">
        <v>38</v>
      </c>
      <c r="F211" s="191" t="s">
        <v>219</v>
      </c>
      <c r="G211" s="191" t="s">
        <v>78</v>
      </c>
      <c r="H211" s="30" t="s">
        <v>131</v>
      </c>
      <c r="I211" s="180">
        <v>0</v>
      </c>
      <c r="J211" s="181">
        <v>0</v>
      </c>
      <c r="K211" s="181">
        <v>0</v>
      </c>
      <c r="L211" s="181">
        <v>0</v>
      </c>
      <c r="M211" s="182">
        <v>0</v>
      </c>
    </row>
    <row r="212" spans="1:13" s="5" customFormat="1">
      <c r="A212" s="30" t="s">
        <v>129</v>
      </c>
      <c r="B212" s="30" t="s">
        <v>361</v>
      </c>
      <c r="C212" s="5" t="s">
        <v>408</v>
      </c>
      <c r="D212" s="5" t="s">
        <v>222</v>
      </c>
      <c r="E212" s="191">
        <v>38</v>
      </c>
      <c r="F212" s="191" t="s">
        <v>221</v>
      </c>
      <c r="G212" s="191" t="s">
        <v>78</v>
      </c>
      <c r="H212" s="30" t="s">
        <v>131</v>
      </c>
      <c r="I212" s="180">
        <v>0</v>
      </c>
      <c r="J212" s="181">
        <v>0</v>
      </c>
      <c r="K212" s="181">
        <v>0</v>
      </c>
      <c r="L212" s="181">
        <v>0</v>
      </c>
      <c r="M212" s="182">
        <v>0</v>
      </c>
    </row>
    <row r="213" spans="1:13" s="5" customFormat="1">
      <c r="A213" s="30" t="s">
        <v>129</v>
      </c>
      <c r="B213" s="30" t="s">
        <v>361</v>
      </c>
      <c r="C213" s="5" t="s">
        <v>408</v>
      </c>
      <c r="D213" s="5" t="s">
        <v>187</v>
      </c>
      <c r="E213" s="191">
        <v>30</v>
      </c>
      <c r="F213" s="191" t="s">
        <v>186</v>
      </c>
      <c r="G213" s="191" t="s">
        <v>78</v>
      </c>
      <c r="H213" s="30" t="s">
        <v>131</v>
      </c>
      <c r="I213" s="180">
        <v>0</v>
      </c>
      <c r="J213" s="181">
        <v>0</v>
      </c>
      <c r="K213" s="181">
        <v>0</v>
      </c>
      <c r="L213" s="181">
        <v>0</v>
      </c>
      <c r="M213" s="182">
        <v>0</v>
      </c>
    </row>
    <row r="214" spans="1:13" s="5" customFormat="1">
      <c r="A214" s="30" t="s">
        <v>129</v>
      </c>
      <c r="B214" s="30" t="s">
        <v>361</v>
      </c>
      <c r="C214" s="5" t="s">
        <v>408</v>
      </c>
      <c r="D214" s="5" t="s">
        <v>232</v>
      </c>
      <c r="E214" s="191">
        <v>38</v>
      </c>
      <c r="F214" s="191" t="s">
        <v>231</v>
      </c>
      <c r="G214" s="191" t="s">
        <v>78</v>
      </c>
      <c r="H214" s="30" t="s">
        <v>131</v>
      </c>
      <c r="I214" s="180">
        <v>0</v>
      </c>
      <c r="J214" s="181">
        <v>0</v>
      </c>
      <c r="K214" s="181">
        <v>0</v>
      </c>
      <c r="L214" s="181">
        <v>0</v>
      </c>
      <c r="M214" s="182">
        <v>0</v>
      </c>
    </row>
    <row r="215" spans="1:13" s="5" customFormat="1">
      <c r="A215" s="30" t="s">
        <v>129</v>
      </c>
      <c r="B215" s="30" t="s">
        <v>361</v>
      </c>
      <c r="C215" s="5" t="s">
        <v>408</v>
      </c>
      <c r="D215" s="5" t="s">
        <v>234</v>
      </c>
      <c r="E215" s="191">
        <v>38</v>
      </c>
      <c r="F215" s="191" t="s">
        <v>233</v>
      </c>
      <c r="G215" s="191" t="s">
        <v>78</v>
      </c>
      <c r="H215" s="30" t="s">
        <v>131</v>
      </c>
      <c r="I215" s="180">
        <v>1034.406231454006</v>
      </c>
      <c r="J215" s="181">
        <v>65.282421364985169</v>
      </c>
      <c r="K215" s="181">
        <v>233.81027893175076</v>
      </c>
      <c r="L215" s="181">
        <v>1.7739753115727004</v>
      </c>
      <c r="M215" s="182">
        <v>40.269400593471815</v>
      </c>
    </row>
    <row r="216" spans="1:13" s="5" customFormat="1">
      <c r="A216" s="30" t="s">
        <v>129</v>
      </c>
      <c r="B216" s="30" t="s">
        <v>361</v>
      </c>
      <c r="C216" s="5" t="s">
        <v>408</v>
      </c>
      <c r="D216" s="5" t="s">
        <v>189</v>
      </c>
      <c r="E216" s="191">
        <v>30</v>
      </c>
      <c r="F216" s="191" t="s">
        <v>188</v>
      </c>
      <c r="G216" s="191" t="s">
        <v>78</v>
      </c>
      <c r="H216" s="30" t="s">
        <v>131</v>
      </c>
      <c r="I216" s="180">
        <v>0</v>
      </c>
      <c r="J216" s="181">
        <v>0</v>
      </c>
      <c r="K216" s="181">
        <v>0</v>
      </c>
      <c r="L216" s="181">
        <v>0</v>
      </c>
      <c r="M216" s="182">
        <v>0</v>
      </c>
    </row>
    <row r="217" spans="1:13" s="5" customFormat="1">
      <c r="A217" s="30" t="s">
        <v>129</v>
      </c>
      <c r="B217" s="30" t="s">
        <v>361</v>
      </c>
      <c r="C217" s="5" t="s">
        <v>408</v>
      </c>
      <c r="D217" s="5" t="s">
        <v>242</v>
      </c>
      <c r="E217" s="191">
        <v>38</v>
      </c>
      <c r="F217" s="191" t="s">
        <v>241</v>
      </c>
      <c r="G217" s="191" t="s">
        <v>78</v>
      </c>
      <c r="H217" s="30" t="s">
        <v>131</v>
      </c>
      <c r="I217" s="180">
        <v>0</v>
      </c>
      <c r="J217" s="181">
        <v>0</v>
      </c>
      <c r="K217" s="181">
        <v>0</v>
      </c>
      <c r="L217" s="181">
        <v>0</v>
      </c>
      <c r="M217" s="182">
        <v>0</v>
      </c>
    </row>
    <row r="218" spans="1:13" s="5" customFormat="1">
      <c r="A218" s="30" t="s">
        <v>129</v>
      </c>
      <c r="B218" s="30" t="s">
        <v>361</v>
      </c>
      <c r="C218" s="5" t="s">
        <v>408</v>
      </c>
      <c r="D218" s="5" t="s">
        <v>327</v>
      </c>
      <c r="E218" s="191">
        <v>46</v>
      </c>
      <c r="F218" s="191" t="s">
        <v>326</v>
      </c>
      <c r="G218" s="191" t="s">
        <v>78</v>
      </c>
      <c r="H218" s="30" t="s">
        <v>131</v>
      </c>
      <c r="I218" s="180">
        <v>0</v>
      </c>
      <c r="J218" s="181">
        <v>0</v>
      </c>
      <c r="K218" s="181">
        <v>0</v>
      </c>
      <c r="L218" s="181">
        <v>0</v>
      </c>
      <c r="M218" s="182">
        <v>0</v>
      </c>
    </row>
    <row r="219" spans="1:13" s="5" customFormat="1">
      <c r="A219" s="30" t="s">
        <v>129</v>
      </c>
      <c r="B219" s="30" t="s">
        <v>361</v>
      </c>
      <c r="C219" s="5" t="s">
        <v>408</v>
      </c>
      <c r="D219" s="5" t="s">
        <v>193</v>
      </c>
      <c r="E219" s="191">
        <v>30</v>
      </c>
      <c r="F219" s="191" t="s">
        <v>192</v>
      </c>
      <c r="G219" s="191" t="s">
        <v>78</v>
      </c>
      <c r="H219" s="30" t="s">
        <v>131</v>
      </c>
      <c r="I219" s="180">
        <v>0</v>
      </c>
      <c r="J219" s="181">
        <v>0</v>
      </c>
      <c r="K219" s="181">
        <v>0</v>
      </c>
      <c r="L219" s="181">
        <v>0</v>
      </c>
      <c r="M219" s="182">
        <v>0</v>
      </c>
    </row>
    <row r="220" spans="1:13" s="5" customFormat="1">
      <c r="A220" s="30" t="s">
        <v>129</v>
      </c>
      <c r="B220" s="30" t="s">
        <v>361</v>
      </c>
      <c r="C220" s="5" t="s">
        <v>408</v>
      </c>
      <c r="D220" s="5" t="s">
        <v>258</v>
      </c>
      <c r="E220" s="191">
        <v>38</v>
      </c>
      <c r="F220" s="191" t="s">
        <v>257</v>
      </c>
      <c r="G220" s="191" t="s">
        <v>78</v>
      </c>
      <c r="H220" s="30" t="s">
        <v>131</v>
      </c>
      <c r="I220" s="180">
        <v>0</v>
      </c>
      <c r="J220" s="181">
        <v>0</v>
      </c>
      <c r="K220" s="181">
        <v>0</v>
      </c>
      <c r="L220" s="181">
        <v>0</v>
      </c>
      <c r="M220" s="182">
        <v>0</v>
      </c>
    </row>
    <row r="221" spans="1:13" s="5" customFormat="1">
      <c r="A221" s="30" t="s">
        <v>129</v>
      </c>
      <c r="B221" s="30" t="s">
        <v>361</v>
      </c>
      <c r="C221" s="5" t="s">
        <v>408</v>
      </c>
      <c r="D221" s="5" t="s">
        <v>262</v>
      </c>
      <c r="E221" s="191">
        <v>38</v>
      </c>
      <c r="F221" s="191" t="s">
        <v>261</v>
      </c>
      <c r="G221" s="191" t="s">
        <v>78</v>
      </c>
      <c r="H221" s="30" t="s">
        <v>131</v>
      </c>
      <c r="I221" s="180">
        <v>497.46627671541063</v>
      </c>
      <c r="J221" s="181">
        <v>31.395599550056247</v>
      </c>
      <c r="K221" s="181">
        <v>112.44400449943757</v>
      </c>
      <c r="L221" s="181">
        <v>0.85313925759280096</v>
      </c>
      <c r="M221" s="182">
        <v>19.366285714285716</v>
      </c>
    </row>
    <row r="222" spans="1:13" s="5" customFormat="1">
      <c r="A222" s="30" t="s">
        <v>129</v>
      </c>
      <c r="B222" s="30" t="s">
        <v>361</v>
      </c>
      <c r="C222" s="5" t="s">
        <v>408</v>
      </c>
      <c r="D222" s="5" t="s">
        <v>264</v>
      </c>
      <c r="E222" s="191">
        <v>38</v>
      </c>
      <c r="F222" s="191" t="s">
        <v>263</v>
      </c>
      <c r="G222" s="191" t="s">
        <v>78</v>
      </c>
      <c r="H222" s="30" t="s">
        <v>131</v>
      </c>
      <c r="I222" s="180">
        <v>19.0703</v>
      </c>
      <c r="J222" s="181">
        <v>1.2035400000000001</v>
      </c>
      <c r="K222" s="181">
        <v>4.3105099999999998</v>
      </c>
      <c r="L222" s="181">
        <v>3.2704999999999998E-2</v>
      </c>
      <c r="M222" s="182">
        <v>0.74240300000000004</v>
      </c>
    </row>
    <row r="223" spans="1:13" s="5" customFormat="1">
      <c r="A223" s="30" t="s">
        <v>129</v>
      </c>
      <c r="B223" s="30" t="s">
        <v>361</v>
      </c>
      <c r="C223" s="5" t="s">
        <v>408</v>
      </c>
      <c r="D223" s="5" t="s">
        <v>270</v>
      </c>
      <c r="E223" s="191">
        <v>38</v>
      </c>
      <c r="F223" s="191" t="s">
        <v>269</v>
      </c>
      <c r="G223" s="191" t="s">
        <v>78</v>
      </c>
      <c r="H223" s="30" t="s">
        <v>131</v>
      </c>
      <c r="I223" s="180">
        <v>1431.1711062906725</v>
      </c>
      <c r="J223" s="181">
        <v>90.322503253796086</v>
      </c>
      <c r="K223" s="181">
        <v>323.49219956616054</v>
      </c>
      <c r="L223" s="181">
        <v>2.4544159219088937</v>
      </c>
      <c r="M223" s="182">
        <v>55.71526247288503</v>
      </c>
    </row>
    <row r="224" spans="1:13" s="5" customFormat="1">
      <c r="A224" s="30" t="s">
        <v>129</v>
      </c>
      <c r="B224" s="30" t="s">
        <v>361</v>
      </c>
      <c r="C224" s="5" t="s">
        <v>408</v>
      </c>
      <c r="D224" s="5" t="s">
        <v>284</v>
      </c>
      <c r="E224" s="191">
        <v>38</v>
      </c>
      <c r="F224" s="191" t="s">
        <v>283</v>
      </c>
      <c r="G224" s="191" t="s">
        <v>78</v>
      </c>
      <c r="H224" s="30" t="s">
        <v>131</v>
      </c>
      <c r="I224" s="180">
        <v>0</v>
      </c>
      <c r="J224" s="181">
        <v>0</v>
      </c>
      <c r="K224" s="181">
        <v>0</v>
      </c>
      <c r="L224" s="181">
        <v>0</v>
      </c>
      <c r="M224" s="182">
        <v>0</v>
      </c>
    </row>
    <row r="225" spans="1:13" s="5" customFormat="1">
      <c r="A225" s="30" t="s">
        <v>129</v>
      </c>
      <c r="B225" s="30" t="s">
        <v>361</v>
      </c>
      <c r="C225" s="5" t="s">
        <v>408</v>
      </c>
      <c r="D225" s="5" t="s">
        <v>199</v>
      </c>
      <c r="E225" s="191">
        <v>30</v>
      </c>
      <c r="F225" s="191" t="s">
        <v>198</v>
      </c>
      <c r="G225" s="191" t="s">
        <v>78</v>
      </c>
      <c r="H225" s="30" t="s">
        <v>131</v>
      </c>
      <c r="I225" s="180">
        <v>0</v>
      </c>
      <c r="J225" s="181">
        <v>0</v>
      </c>
      <c r="K225" s="181">
        <v>0</v>
      </c>
      <c r="L225" s="181">
        <v>0</v>
      </c>
      <c r="M225" s="182">
        <v>0</v>
      </c>
    </row>
    <row r="226" spans="1:13" s="5" customFormat="1">
      <c r="A226" s="30" t="s">
        <v>129</v>
      </c>
      <c r="B226" s="30" t="s">
        <v>361</v>
      </c>
      <c r="C226" s="5" t="s">
        <v>408</v>
      </c>
      <c r="D226" s="5" t="s">
        <v>201</v>
      </c>
      <c r="E226" s="191">
        <v>30</v>
      </c>
      <c r="F226" s="191" t="s">
        <v>200</v>
      </c>
      <c r="G226" s="191" t="s">
        <v>78</v>
      </c>
      <c r="H226" s="30" t="s">
        <v>131</v>
      </c>
      <c r="I226" s="180">
        <v>0</v>
      </c>
      <c r="J226" s="181">
        <v>0</v>
      </c>
      <c r="K226" s="181">
        <v>0</v>
      </c>
      <c r="L226" s="181">
        <v>0</v>
      </c>
      <c r="M226" s="182">
        <v>0</v>
      </c>
    </row>
    <row r="227" spans="1:13" s="5" customFormat="1">
      <c r="A227" s="30" t="s">
        <v>129</v>
      </c>
      <c r="B227" s="30" t="s">
        <v>361</v>
      </c>
      <c r="C227" s="5" t="s">
        <v>408</v>
      </c>
      <c r="D227" s="5" t="s">
        <v>203</v>
      </c>
      <c r="E227" s="191">
        <v>30</v>
      </c>
      <c r="F227" s="191" t="s">
        <v>202</v>
      </c>
      <c r="G227" s="191" t="s">
        <v>78</v>
      </c>
      <c r="H227" s="30" t="s">
        <v>131</v>
      </c>
      <c r="I227" s="180">
        <v>0</v>
      </c>
      <c r="J227" s="181">
        <v>0</v>
      </c>
      <c r="K227" s="181">
        <v>0</v>
      </c>
      <c r="L227" s="181">
        <v>0</v>
      </c>
      <c r="M227" s="182">
        <v>0</v>
      </c>
    </row>
    <row r="228" spans="1:13" s="5" customFormat="1">
      <c r="A228" s="30" t="s">
        <v>129</v>
      </c>
      <c r="B228" s="30" t="s">
        <v>361</v>
      </c>
      <c r="C228" s="5" t="s">
        <v>408</v>
      </c>
      <c r="D228" s="5" t="s">
        <v>294</v>
      </c>
      <c r="E228" s="191">
        <v>38</v>
      </c>
      <c r="F228" s="191" t="s">
        <v>293</v>
      </c>
      <c r="G228" s="191" t="s">
        <v>78</v>
      </c>
      <c r="H228" s="30" t="s">
        <v>131</v>
      </c>
      <c r="I228" s="180">
        <v>0</v>
      </c>
      <c r="J228" s="181">
        <v>0</v>
      </c>
      <c r="K228" s="181">
        <v>0</v>
      </c>
      <c r="L228" s="181">
        <v>0</v>
      </c>
      <c r="M228" s="182">
        <v>0</v>
      </c>
    </row>
    <row r="229" spans="1:13" s="5" customFormat="1">
      <c r="A229" s="30" t="s">
        <v>129</v>
      </c>
      <c r="B229" s="30" t="s">
        <v>361</v>
      </c>
      <c r="C229" s="5" t="s">
        <v>408</v>
      </c>
      <c r="D229" s="5" t="s">
        <v>296</v>
      </c>
      <c r="E229" s="191">
        <v>38</v>
      </c>
      <c r="F229" s="191" t="s">
        <v>295</v>
      </c>
      <c r="G229" s="191" t="s">
        <v>78</v>
      </c>
      <c r="H229" s="30" t="s">
        <v>131</v>
      </c>
      <c r="I229" s="180">
        <v>0</v>
      </c>
      <c r="J229" s="181">
        <v>0</v>
      </c>
      <c r="K229" s="181">
        <v>0</v>
      </c>
      <c r="L229" s="181">
        <v>0</v>
      </c>
      <c r="M229" s="182">
        <v>0</v>
      </c>
    </row>
    <row r="230" spans="1:13" s="5" customFormat="1">
      <c r="A230" s="30" t="s">
        <v>129</v>
      </c>
      <c r="B230" s="30" t="s">
        <v>361</v>
      </c>
      <c r="C230" s="5" t="s">
        <v>408</v>
      </c>
      <c r="D230" s="5" t="s">
        <v>205</v>
      </c>
      <c r="E230" s="191">
        <v>30</v>
      </c>
      <c r="F230" s="191" t="s">
        <v>204</v>
      </c>
      <c r="G230" s="191" t="s">
        <v>78</v>
      </c>
      <c r="H230" s="30" t="s">
        <v>131</v>
      </c>
      <c r="I230" s="180">
        <v>5.5510000000000002</v>
      </c>
      <c r="J230" s="181">
        <v>0.350329</v>
      </c>
      <c r="K230" s="181">
        <v>1.25471</v>
      </c>
      <c r="L230" s="181">
        <v>9.5198000000000001E-3</v>
      </c>
      <c r="M230" s="182">
        <v>0.21609900000000001</v>
      </c>
    </row>
    <row r="231" spans="1:13" s="5" customFormat="1">
      <c r="A231" s="30" t="s">
        <v>129</v>
      </c>
      <c r="B231" s="30" t="s">
        <v>361</v>
      </c>
      <c r="C231" s="5" t="s">
        <v>408</v>
      </c>
      <c r="D231" s="5" t="s">
        <v>207</v>
      </c>
      <c r="E231" s="191">
        <v>30</v>
      </c>
      <c r="F231" s="191" t="s">
        <v>206</v>
      </c>
      <c r="G231" s="191" t="s">
        <v>78</v>
      </c>
      <c r="H231" s="30" t="s">
        <v>131</v>
      </c>
      <c r="I231" s="180">
        <v>0</v>
      </c>
      <c r="J231" s="181">
        <v>0</v>
      </c>
      <c r="K231" s="181">
        <v>0</v>
      </c>
      <c r="L231" s="181">
        <v>0</v>
      </c>
      <c r="M231" s="182">
        <v>0</v>
      </c>
    </row>
    <row r="232" spans="1:13" s="5" customFormat="1">
      <c r="A232" s="30" t="s">
        <v>129</v>
      </c>
      <c r="B232" s="30" t="s">
        <v>361</v>
      </c>
      <c r="C232" s="5" t="s">
        <v>408</v>
      </c>
      <c r="D232" s="5" t="s">
        <v>312</v>
      </c>
      <c r="E232" s="191">
        <v>38</v>
      </c>
      <c r="F232" s="191" t="s">
        <v>311</v>
      </c>
      <c r="G232" s="191" t="s">
        <v>78</v>
      </c>
      <c r="H232" s="30" t="s">
        <v>131</v>
      </c>
      <c r="I232" s="180">
        <v>0</v>
      </c>
      <c r="J232" s="181">
        <v>0</v>
      </c>
      <c r="K232" s="181">
        <v>0</v>
      </c>
      <c r="L232" s="181">
        <v>0</v>
      </c>
      <c r="M232" s="182">
        <v>0</v>
      </c>
    </row>
    <row r="233" spans="1:13" s="5" customFormat="1">
      <c r="A233" s="30" t="s">
        <v>129</v>
      </c>
      <c r="B233" s="30" t="s">
        <v>361</v>
      </c>
      <c r="C233" s="5" t="s">
        <v>409</v>
      </c>
      <c r="D233" s="5" t="s">
        <v>216</v>
      </c>
      <c r="E233" s="191">
        <v>38</v>
      </c>
      <c r="F233" s="191" t="s">
        <v>215</v>
      </c>
      <c r="G233" s="191" t="s">
        <v>410</v>
      </c>
      <c r="H233" s="30" t="s">
        <v>170</v>
      </c>
      <c r="I233" s="180">
        <v>0</v>
      </c>
      <c r="J233" s="181">
        <v>0</v>
      </c>
      <c r="K233" s="181">
        <v>0</v>
      </c>
      <c r="L233" s="181">
        <v>0</v>
      </c>
      <c r="M233" s="182">
        <v>0</v>
      </c>
    </row>
    <row r="234" spans="1:13" s="5" customFormat="1">
      <c r="A234" s="30" t="s">
        <v>129</v>
      </c>
      <c r="B234" s="30" t="s">
        <v>361</v>
      </c>
      <c r="C234" s="5" t="s">
        <v>409</v>
      </c>
      <c r="D234" s="5" t="s">
        <v>216</v>
      </c>
      <c r="E234" s="191">
        <v>38</v>
      </c>
      <c r="F234" s="191" t="s">
        <v>215</v>
      </c>
      <c r="G234" s="191" t="s">
        <v>411</v>
      </c>
      <c r="H234" s="30" t="s">
        <v>170</v>
      </c>
      <c r="I234" s="180">
        <v>0</v>
      </c>
      <c r="J234" s="181">
        <v>0</v>
      </c>
      <c r="K234" s="181">
        <v>0</v>
      </c>
      <c r="L234" s="181">
        <v>0</v>
      </c>
      <c r="M234" s="182">
        <v>0</v>
      </c>
    </row>
    <row r="235" spans="1:13" s="5" customFormat="1">
      <c r="A235" s="30" t="s">
        <v>129</v>
      </c>
      <c r="B235" s="30" t="s">
        <v>361</v>
      </c>
      <c r="C235" s="5" t="s">
        <v>409</v>
      </c>
      <c r="D235" s="5" t="s">
        <v>216</v>
      </c>
      <c r="E235" s="191">
        <v>38</v>
      </c>
      <c r="F235" s="191" t="s">
        <v>215</v>
      </c>
      <c r="G235" s="191" t="s">
        <v>412</v>
      </c>
      <c r="H235" s="30" t="s">
        <v>170</v>
      </c>
      <c r="I235" s="180">
        <v>0</v>
      </c>
      <c r="J235" s="181">
        <v>0</v>
      </c>
      <c r="K235" s="181">
        <v>0</v>
      </c>
      <c r="L235" s="181">
        <v>0</v>
      </c>
      <c r="M235" s="182">
        <v>0</v>
      </c>
    </row>
    <row r="236" spans="1:13" s="5" customFormat="1">
      <c r="A236" s="30" t="s">
        <v>129</v>
      </c>
      <c r="B236" s="30" t="s">
        <v>361</v>
      </c>
      <c r="C236" s="5" t="s">
        <v>409</v>
      </c>
      <c r="D236" s="5" t="s">
        <v>216</v>
      </c>
      <c r="E236" s="191">
        <v>38</v>
      </c>
      <c r="F236" s="191" t="s">
        <v>215</v>
      </c>
      <c r="G236" s="191" t="s">
        <v>413</v>
      </c>
      <c r="H236" s="30" t="s">
        <v>170</v>
      </c>
      <c r="I236" s="180">
        <v>0</v>
      </c>
      <c r="J236" s="181">
        <v>0</v>
      </c>
      <c r="K236" s="181">
        <v>0</v>
      </c>
      <c r="L236" s="181">
        <v>0</v>
      </c>
      <c r="M236" s="182">
        <v>0</v>
      </c>
    </row>
    <row r="237" spans="1:13" s="5" customFormat="1">
      <c r="A237" s="30" t="s">
        <v>129</v>
      </c>
      <c r="B237" s="30" t="s">
        <v>361</v>
      </c>
      <c r="C237" s="5" t="s">
        <v>409</v>
      </c>
      <c r="D237" s="5" t="s">
        <v>216</v>
      </c>
      <c r="E237" s="191">
        <v>38</v>
      </c>
      <c r="F237" s="191" t="s">
        <v>215</v>
      </c>
      <c r="G237" s="191" t="s">
        <v>414</v>
      </c>
      <c r="H237" s="30" t="s">
        <v>170</v>
      </c>
      <c r="I237" s="180">
        <v>0</v>
      </c>
      <c r="J237" s="181">
        <v>0</v>
      </c>
      <c r="K237" s="181">
        <v>0</v>
      </c>
      <c r="L237" s="181">
        <v>0</v>
      </c>
      <c r="M237" s="182">
        <v>0</v>
      </c>
    </row>
    <row r="238" spans="1:13" s="5" customFormat="1">
      <c r="A238" s="30" t="s">
        <v>129</v>
      </c>
      <c r="B238" s="30" t="s">
        <v>361</v>
      </c>
      <c r="C238" s="5" t="s">
        <v>409</v>
      </c>
      <c r="D238" s="5" t="s">
        <v>216</v>
      </c>
      <c r="E238" s="191">
        <v>38</v>
      </c>
      <c r="F238" s="191" t="s">
        <v>215</v>
      </c>
      <c r="G238" s="191" t="s">
        <v>415</v>
      </c>
      <c r="H238" s="30" t="s">
        <v>170</v>
      </c>
      <c r="I238" s="180">
        <v>0</v>
      </c>
      <c r="J238" s="181">
        <v>0</v>
      </c>
      <c r="K238" s="181">
        <v>0</v>
      </c>
      <c r="L238" s="181">
        <v>0</v>
      </c>
      <c r="M238" s="182">
        <v>0</v>
      </c>
    </row>
    <row r="239" spans="1:13" s="5" customFormat="1">
      <c r="A239" s="30" t="s">
        <v>129</v>
      </c>
      <c r="B239" s="30" t="s">
        <v>361</v>
      </c>
      <c r="C239" s="5" t="s">
        <v>409</v>
      </c>
      <c r="D239" s="5" t="s">
        <v>216</v>
      </c>
      <c r="E239" s="191">
        <v>38</v>
      </c>
      <c r="F239" s="191" t="s">
        <v>215</v>
      </c>
      <c r="G239" s="191" t="s">
        <v>416</v>
      </c>
      <c r="H239" s="30" t="s">
        <v>170</v>
      </c>
      <c r="I239" s="180">
        <v>0</v>
      </c>
      <c r="J239" s="181">
        <v>0</v>
      </c>
      <c r="K239" s="181">
        <v>0</v>
      </c>
      <c r="L239" s="181">
        <v>0</v>
      </c>
      <c r="M239" s="182">
        <v>0</v>
      </c>
    </row>
    <row r="240" spans="1:13" s="5" customFormat="1">
      <c r="A240" s="30" t="s">
        <v>129</v>
      </c>
      <c r="B240" s="30" t="s">
        <v>361</v>
      </c>
      <c r="C240" s="5" t="s">
        <v>409</v>
      </c>
      <c r="D240" s="5" t="s">
        <v>216</v>
      </c>
      <c r="E240" s="191">
        <v>38</v>
      </c>
      <c r="F240" s="191" t="s">
        <v>215</v>
      </c>
      <c r="G240" s="191" t="s">
        <v>417</v>
      </c>
      <c r="H240" s="30" t="s">
        <v>170</v>
      </c>
      <c r="I240" s="180">
        <v>0</v>
      </c>
      <c r="J240" s="181">
        <v>0</v>
      </c>
      <c r="K240" s="181">
        <v>0</v>
      </c>
      <c r="L240" s="181">
        <v>0</v>
      </c>
      <c r="M240" s="182">
        <v>0</v>
      </c>
    </row>
    <row r="241" spans="1:13" s="5" customFormat="1">
      <c r="A241" s="30" t="s">
        <v>129</v>
      </c>
      <c r="B241" s="30" t="s">
        <v>361</v>
      </c>
      <c r="C241" s="5" t="s">
        <v>409</v>
      </c>
      <c r="D241" s="5" t="s">
        <v>216</v>
      </c>
      <c r="E241" s="191">
        <v>38</v>
      </c>
      <c r="F241" s="191" t="s">
        <v>215</v>
      </c>
      <c r="G241" s="191" t="s">
        <v>418</v>
      </c>
      <c r="H241" s="30" t="s">
        <v>170</v>
      </c>
      <c r="I241" s="180">
        <v>0</v>
      </c>
      <c r="J241" s="181">
        <v>0</v>
      </c>
      <c r="K241" s="181">
        <v>0</v>
      </c>
      <c r="L241" s="181">
        <v>0</v>
      </c>
      <c r="M241" s="182">
        <v>0</v>
      </c>
    </row>
    <row r="242" spans="1:13" s="5" customFormat="1">
      <c r="A242" s="30" t="s">
        <v>129</v>
      </c>
      <c r="B242" s="30" t="s">
        <v>361</v>
      </c>
      <c r="C242" s="5" t="s">
        <v>409</v>
      </c>
      <c r="D242" s="5" t="s">
        <v>216</v>
      </c>
      <c r="E242" s="191">
        <v>38</v>
      </c>
      <c r="F242" s="191" t="s">
        <v>215</v>
      </c>
      <c r="G242" s="191" t="s">
        <v>419</v>
      </c>
      <c r="H242" s="30" t="s">
        <v>170</v>
      </c>
      <c r="I242" s="180">
        <v>0</v>
      </c>
      <c r="J242" s="181">
        <v>0</v>
      </c>
      <c r="K242" s="181">
        <v>0</v>
      </c>
      <c r="L242" s="181">
        <v>0</v>
      </c>
      <c r="M242" s="182">
        <v>0</v>
      </c>
    </row>
    <row r="243" spans="1:13" s="5" customFormat="1">
      <c r="A243" s="30" t="s">
        <v>129</v>
      </c>
      <c r="B243" s="30" t="s">
        <v>361</v>
      </c>
      <c r="C243" s="5" t="s">
        <v>409</v>
      </c>
      <c r="D243" s="5" t="s">
        <v>216</v>
      </c>
      <c r="E243" s="191">
        <v>38</v>
      </c>
      <c r="F243" s="191" t="s">
        <v>215</v>
      </c>
      <c r="G243" s="191" t="s">
        <v>420</v>
      </c>
      <c r="H243" s="30" t="s">
        <v>170</v>
      </c>
      <c r="I243" s="180">
        <v>0</v>
      </c>
      <c r="J243" s="181">
        <v>0</v>
      </c>
      <c r="K243" s="181">
        <v>0</v>
      </c>
      <c r="L243" s="181">
        <v>0</v>
      </c>
      <c r="M243" s="182">
        <v>0</v>
      </c>
    </row>
    <row r="244" spans="1:13" s="5" customFormat="1">
      <c r="A244" s="30" t="s">
        <v>129</v>
      </c>
      <c r="B244" s="30" t="s">
        <v>361</v>
      </c>
      <c r="C244" s="5" t="s">
        <v>409</v>
      </c>
      <c r="D244" s="5" t="s">
        <v>216</v>
      </c>
      <c r="E244" s="191">
        <v>38</v>
      </c>
      <c r="F244" s="191" t="s">
        <v>215</v>
      </c>
      <c r="G244" s="191" t="s">
        <v>421</v>
      </c>
      <c r="H244" s="30" t="s">
        <v>170</v>
      </c>
      <c r="I244" s="180">
        <v>0</v>
      </c>
      <c r="J244" s="181">
        <v>0</v>
      </c>
      <c r="K244" s="181">
        <v>0</v>
      </c>
      <c r="L244" s="181">
        <v>0</v>
      </c>
      <c r="M244" s="182">
        <v>0</v>
      </c>
    </row>
    <row r="245" spans="1:13" s="5" customFormat="1">
      <c r="A245" s="30" t="s">
        <v>129</v>
      </c>
      <c r="B245" s="30" t="s">
        <v>361</v>
      </c>
      <c r="C245" s="5" t="s">
        <v>409</v>
      </c>
      <c r="D245" s="5" t="s">
        <v>216</v>
      </c>
      <c r="E245" s="191">
        <v>38</v>
      </c>
      <c r="F245" s="191" t="s">
        <v>215</v>
      </c>
      <c r="G245" s="191" t="s">
        <v>422</v>
      </c>
      <c r="H245" s="30" t="s">
        <v>170</v>
      </c>
      <c r="I245" s="180">
        <v>0</v>
      </c>
      <c r="J245" s="181">
        <v>0</v>
      </c>
      <c r="K245" s="181">
        <v>0</v>
      </c>
      <c r="L245" s="181">
        <v>0</v>
      </c>
      <c r="M245" s="182">
        <v>0</v>
      </c>
    </row>
    <row r="246" spans="1:13" s="5" customFormat="1">
      <c r="A246" s="30" t="s">
        <v>129</v>
      </c>
      <c r="B246" s="30" t="s">
        <v>361</v>
      </c>
      <c r="C246" s="5" t="s">
        <v>409</v>
      </c>
      <c r="D246" s="5" t="s">
        <v>216</v>
      </c>
      <c r="E246" s="191">
        <v>38</v>
      </c>
      <c r="F246" s="191" t="s">
        <v>215</v>
      </c>
      <c r="G246" s="191" t="s">
        <v>423</v>
      </c>
      <c r="H246" s="30" t="s">
        <v>170</v>
      </c>
      <c r="I246" s="180">
        <v>0</v>
      </c>
      <c r="J246" s="181">
        <v>0</v>
      </c>
      <c r="K246" s="181">
        <v>0</v>
      </c>
      <c r="L246" s="181">
        <v>0</v>
      </c>
      <c r="M246" s="182">
        <v>0</v>
      </c>
    </row>
    <row r="247" spans="1:13" s="5" customFormat="1">
      <c r="A247" s="30" t="s">
        <v>129</v>
      </c>
      <c r="B247" s="30" t="s">
        <v>361</v>
      </c>
      <c r="C247" s="5" t="s">
        <v>409</v>
      </c>
      <c r="D247" s="5" t="s">
        <v>218</v>
      </c>
      <c r="E247" s="191">
        <v>38</v>
      </c>
      <c r="F247" s="191" t="s">
        <v>217</v>
      </c>
      <c r="G247" s="191" t="s">
        <v>410</v>
      </c>
      <c r="H247" s="30" t="s">
        <v>170</v>
      </c>
      <c r="I247" s="180">
        <v>0</v>
      </c>
      <c r="J247" s="181">
        <v>0</v>
      </c>
      <c r="K247" s="181">
        <v>0</v>
      </c>
      <c r="L247" s="181">
        <v>0</v>
      </c>
      <c r="M247" s="182">
        <v>0</v>
      </c>
    </row>
    <row r="248" spans="1:13" s="5" customFormat="1">
      <c r="A248" s="30" t="s">
        <v>129</v>
      </c>
      <c r="B248" s="30" t="s">
        <v>361</v>
      </c>
      <c r="C248" s="5" t="s">
        <v>409</v>
      </c>
      <c r="D248" s="5" t="s">
        <v>218</v>
      </c>
      <c r="E248" s="191">
        <v>38</v>
      </c>
      <c r="F248" s="191" t="s">
        <v>217</v>
      </c>
      <c r="G248" s="191" t="s">
        <v>411</v>
      </c>
      <c r="H248" s="30" t="s">
        <v>170</v>
      </c>
      <c r="I248" s="180">
        <v>0</v>
      </c>
      <c r="J248" s="181">
        <v>0</v>
      </c>
      <c r="K248" s="181">
        <v>0</v>
      </c>
      <c r="L248" s="181">
        <v>0</v>
      </c>
      <c r="M248" s="182">
        <v>0</v>
      </c>
    </row>
    <row r="249" spans="1:13" s="5" customFormat="1">
      <c r="A249" s="30" t="s">
        <v>129</v>
      </c>
      <c r="B249" s="30" t="s">
        <v>361</v>
      </c>
      <c r="C249" s="5" t="s">
        <v>409</v>
      </c>
      <c r="D249" s="5" t="s">
        <v>218</v>
      </c>
      <c r="E249" s="191">
        <v>38</v>
      </c>
      <c r="F249" s="191" t="s">
        <v>217</v>
      </c>
      <c r="G249" s="191" t="s">
        <v>412</v>
      </c>
      <c r="H249" s="30" t="s">
        <v>170</v>
      </c>
      <c r="I249" s="180">
        <v>0</v>
      </c>
      <c r="J249" s="181">
        <v>0</v>
      </c>
      <c r="K249" s="181">
        <v>0</v>
      </c>
      <c r="L249" s="181">
        <v>0</v>
      </c>
      <c r="M249" s="182">
        <v>0</v>
      </c>
    </row>
    <row r="250" spans="1:13" s="5" customFormat="1">
      <c r="A250" s="30" t="s">
        <v>129</v>
      </c>
      <c r="B250" s="30" t="s">
        <v>361</v>
      </c>
      <c r="C250" s="5" t="s">
        <v>409</v>
      </c>
      <c r="D250" s="5" t="s">
        <v>218</v>
      </c>
      <c r="E250" s="191">
        <v>38</v>
      </c>
      <c r="F250" s="191" t="s">
        <v>217</v>
      </c>
      <c r="G250" s="191" t="s">
        <v>413</v>
      </c>
      <c r="H250" s="30" t="s">
        <v>170</v>
      </c>
      <c r="I250" s="180">
        <v>0</v>
      </c>
      <c r="J250" s="181">
        <v>0</v>
      </c>
      <c r="K250" s="181">
        <v>0</v>
      </c>
      <c r="L250" s="181">
        <v>0</v>
      </c>
      <c r="M250" s="182">
        <v>0</v>
      </c>
    </row>
    <row r="251" spans="1:13" s="5" customFormat="1">
      <c r="A251" s="30" t="s">
        <v>129</v>
      </c>
      <c r="B251" s="30" t="s">
        <v>361</v>
      </c>
      <c r="C251" s="5" t="s">
        <v>409</v>
      </c>
      <c r="D251" s="5" t="s">
        <v>218</v>
      </c>
      <c r="E251" s="191">
        <v>38</v>
      </c>
      <c r="F251" s="191" t="s">
        <v>217</v>
      </c>
      <c r="G251" s="191" t="s">
        <v>414</v>
      </c>
      <c r="H251" s="30" t="s">
        <v>170</v>
      </c>
      <c r="I251" s="180">
        <v>0</v>
      </c>
      <c r="J251" s="181">
        <v>0</v>
      </c>
      <c r="K251" s="181">
        <v>0</v>
      </c>
      <c r="L251" s="181">
        <v>0</v>
      </c>
      <c r="M251" s="182">
        <v>0</v>
      </c>
    </row>
    <row r="252" spans="1:13" s="5" customFormat="1">
      <c r="A252" s="30" t="s">
        <v>129</v>
      </c>
      <c r="B252" s="30" t="s">
        <v>361</v>
      </c>
      <c r="C252" s="5" t="s">
        <v>409</v>
      </c>
      <c r="D252" s="5" t="s">
        <v>218</v>
      </c>
      <c r="E252" s="191">
        <v>38</v>
      </c>
      <c r="F252" s="191" t="s">
        <v>217</v>
      </c>
      <c r="G252" s="191" t="s">
        <v>415</v>
      </c>
      <c r="H252" s="30" t="s">
        <v>170</v>
      </c>
      <c r="I252" s="180">
        <v>0</v>
      </c>
      <c r="J252" s="181">
        <v>0</v>
      </c>
      <c r="K252" s="181">
        <v>0</v>
      </c>
      <c r="L252" s="181">
        <v>0</v>
      </c>
      <c r="M252" s="182">
        <v>0</v>
      </c>
    </row>
    <row r="253" spans="1:13" s="5" customFormat="1">
      <c r="A253" s="30" t="s">
        <v>129</v>
      </c>
      <c r="B253" s="30" t="s">
        <v>361</v>
      </c>
      <c r="C253" s="5" t="s">
        <v>409</v>
      </c>
      <c r="D253" s="5" t="s">
        <v>218</v>
      </c>
      <c r="E253" s="191">
        <v>38</v>
      </c>
      <c r="F253" s="191" t="s">
        <v>217</v>
      </c>
      <c r="G253" s="191" t="s">
        <v>416</v>
      </c>
      <c r="H253" s="30" t="s">
        <v>170</v>
      </c>
      <c r="I253" s="180">
        <v>0</v>
      </c>
      <c r="J253" s="181">
        <v>0</v>
      </c>
      <c r="K253" s="181">
        <v>0</v>
      </c>
      <c r="L253" s="181">
        <v>0</v>
      </c>
      <c r="M253" s="182">
        <v>0</v>
      </c>
    </row>
    <row r="254" spans="1:13" s="5" customFormat="1">
      <c r="A254" s="30" t="s">
        <v>129</v>
      </c>
      <c r="B254" s="30" t="s">
        <v>361</v>
      </c>
      <c r="C254" s="5" t="s">
        <v>409</v>
      </c>
      <c r="D254" s="5" t="s">
        <v>218</v>
      </c>
      <c r="E254" s="191">
        <v>38</v>
      </c>
      <c r="F254" s="191" t="s">
        <v>217</v>
      </c>
      <c r="G254" s="191" t="s">
        <v>417</v>
      </c>
      <c r="H254" s="30" t="s">
        <v>170</v>
      </c>
      <c r="I254" s="180">
        <v>0</v>
      </c>
      <c r="J254" s="181">
        <v>0</v>
      </c>
      <c r="K254" s="181">
        <v>0</v>
      </c>
      <c r="L254" s="181">
        <v>0</v>
      </c>
      <c r="M254" s="182">
        <v>0</v>
      </c>
    </row>
    <row r="255" spans="1:13" s="5" customFormat="1">
      <c r="A255" s="30" t="s">
        <v>129</v>
      </c>
      <c r="B255" s="30" t="s">
        <v>361</v>
      </c>
      <c r="C255" s="5" t="s">
        <v>409</v>
      </c>
      <c r="D255" s="5" t="s">
        <v>218</v>
      </c>
      <c r="E255" s="191">
        <v>38</v>
      </c>
      <c r="F255" s="191" t="s">
        <v>217</v>
      </c>
      <c r="G255" s="191" t="s">
        <v>418</v>
      </c>
      <c r="H255" s="30" t="s">
        <v>170</v>
      </c>
      <c r="I255" s="180">
        <v>0</v>
      </c>
      <c r="J255" s="181">
        <v>0</v>
      </c>
      <c r="K255" s="181">
        <v>0</v>
      </c>
      <c r="L255" s="181">
        <v>0</v>
      </c>
      <c r="M255" s="182">
        <v>0</v>
      </c>
    </row>
    <row r="256" spans="1:13" s="5" customFormat="1">
      <c r="A256" s="30" t="s">
        <v>129</v>
      </c>
      <c r="B256" s="30" t="s">
        <v>361</v>
      </c>
      <c r="C256" s="5" t="s">
        <v>409</v>
      </c>
      <c r="D256" s="5" t="s">
        <v>218</v>
      </c>
      <c r="E256" s="191">
        <v>38</v>
      </c>
      <c r="F256" s="191" t="s">
        <v>217</v>
      </c>
      <c r="G256" s="191" t="s">
        <v>419</v>
      </c>
      <c r="H256" s="30" t="s">
        <v>170</v>
      </c>
      <c r="I256" s="180">
        <v>0</v>
      </c>
      <c r="J256" s="181">
        <v>0</v>
      </c>
      <c r="K256" s="181">
        <v>0</v>
      </c>
      <c r="L256" s="181">
        <v>0</v>
      </c>
      <c r="M256" s="182">
        <v>0</v>
      </c>
    </row>
    <row r="257" spans="1:13" s="5" customFormat="1">
      <c r="A257" s="30" t="s">
        <v>129</v>
      </c>
      <c r="B257" s="30" t="s">
        <v>361</v>
      </c>
      <c r="C257" s="5" t="s">
        <v>409</v>
      </c>
      <c r="D257" s="5" t="s">
        <v>218</v>
      </c>
      <c r="E257" s="191">
        <v>38</v>
      </c>
      <c r="F257" s="191" t="s">
        <v>217</v>
      </c>
      <c r="G257" s="191" t="s">
        <v>420</v>
      </c>
      <c r="H257" s="30" t="s">
        <v>170</v>
      </c>
      <c r="I257" s="180">
        <v>0</v>
      </c>
      <c r="J257" s="181">
        <v>0</v>
      </c>
      <c r="K257" s="181">
        <v>0</v>
      </c>
      <c r="L257" s="181">
        <v>0</v>
      </c>
      <c r="M257" s="182">
        <v>0</v>
      </c>
    </row>
    <row r="258" spans="1:13" s="5" customFormat="1">
      <c r="A258" s="30" t="s">
        <v>129</v>
      </c>
      <c r="B258" s="30" t="s">
        <v>361</v>
      </c>
      <c r="C258" s="5" t="s">
        <v>409</v>
      </c>
      <c r="D258" s="5" t="s">
        <v>218</v>
      </c>
      <c r="E258" s="191">
        <v>38</v>
      </c>
      <c r="F258" s="191" t="s">
        <v>217</v>
      </c>
      <c r="G258" s="191" t="s">
        <v>421</v>
      </c>
      <c r="H258" s="30" t="s">
        <v>170</v>
      </c>
      <c r="I258" s="180">
        <v>0</v>
      </c>
      <c r="J258" s="181">
        <v>0</v>
      </c>
      <c r="K258" s="181">
        <v>0</v>
      </c>
      <c r="L258" s="181">
        <v>0</v>
      </c>
      <c r="M258" s="182">
        <v>0</v>
      </c>
    </row>
    <row r="259" spans="1:13" s="5" customFormat="1">
      <c r="A259" s="30" t="s">
        <v>129</v>
      </c>
      <c r="B259" s="30" t="s">
        <v>361</v>
      </c>
      <c r="C259" s="5" t="s">
        <v>409</v>
      </c>
      <c r="D259" s="5" t="s">
        <v>218</v>
      </c>
      <c r="E259" s="191">
        <v>38</v>
      </c>
      <c r="F259" s="191" t="s">
        <v>217</v>
      </c>
      <c r="G259" s="191" t="s">
        <v>422</v>
      </c>
      <c r="H259" s="30" t="s">
        <v>170</v>
      </c>
      <c r="I259" s="180">
        <v>0</v>
      </c>
      <c r="J259" s="181">
        <v>0</v>
      </c>
      <c r="K259" s="181">
        <v>0</v>
      </c>
      <c r="L259" s="181">
        <v>0</v>
      </c>
      <c r="M259" s="182">
        <v>0</v>
      </c>
    </row>
    <row r="260" spans="1:13" s="5" customFormat="1">
      <c r="A260" s="30" t="s">
        <v>129</v>
      </c>
      <c r="B260" s="30" t="s">
        <v>361</v>
      </c>
      <c r="C260" s="5" t="s">
        <v>409</v>
      </c>
      <c r="D260" s="5" t="s">
        <v>218</v>
      </c>
      <c r="E260" s="191">
        <v>38</v>
      </c>
      <c r="F260" s="191" t="s">
        <v>217</v>
      </c>
      <c r="G260" s="191" t="s">
        <v>423</v>
      </c>
      <c r="H260" s="30" t="s">
        <v>170</v>
      </c>
      <c r="I260" s="180">
        <v>0</v>
      </c>
      <c r="J260" s="181">
        <v>0</v>
      </c>
      <c r="K260" s="181">
        <v>0</v>
      </c>
      <c r="L260" s="181">
        <v>0</v>
      </c>
      <c r="M260" s="182">
        <v>0</v>
      </c>
    </row>
    <row r="261" spans="1:13" s="5" customFormat="1">
      <c r="A261" s="30" t="s">
        <v>129</v>
      </c>
      <c r="B261" s="30" t="s">
        <v>361</v>
      </c>
      <c r="C261" s="5" t="s">
        <v>409</v>
      </c>
      <c r="D261" s="5" t="s">
        <v>220</v>
      </c>
      <c r="E261" s="191">
        <v>38</v>
      </c>
      <c r="F261" s="191" t="s">
        <v>219</v>
      </c>
      <c r="G261" s="191" t="s">
        <v>410</v>
      </c>
      <c r="H261" s="30" t="s">
        <v>170</v>
      </c>
      <c r="I261" s="180">
        <v>0</v>
      </c>
      <c r="J261" s="181">
        <v>0</v>
      </c>
      <c r="K261" s="181">
        <v>0</v>
      </c>
      <c r="L261" s="181">
        <v>0</v>
      </c>
      <c r="M261" s="182">
        <v>0</v>
      </c>
    </row>
    <row r="262" spans="1:13" s="5" customFormat="1">
      <c r="A262" s="30" t="s">
        <v>129</v>
      </c>
      <c r="B262" s="30" t="s">
        <v>361</v>
      </c>
      <c r="C262" s="5" t="s">
        <v>409</v>
      </c>
      <c r="D262" s="5" t="s">
        <v>220</v>
      </c>
      <c r="E262" s="191">
        <v>38</v>
      </c>
      <c r="F262" s="191" t="s">
        <v>219</v>
      </c>
      <c r="G262" s="191" t="s">
        <v>411</v>
      </c>
      <c r="H262" s="30" t="s">
        <v>170</v>
      </c>
      <c r="I262" s="180">
        <v>0</v>
      </c>
      <c r="J262" s="181">
        <v>0</v>
      </c>
      <c r="K262" s="181">
        <v>0</v>
      </c>
      <c r="L262" s="181">
        <v>0</v>
      </c>
      <c r="M262" s="182">
        <v>0</v>
      </c>
    </row>
    <row r="263" spans="1:13" s="5" customFormat="1">
      <c r="A263" s="30" t="s">
        <v>129</v>
      </c>
      <c r="B263" s="30" t="s">
        <v>361</v>
      </c>
      <c r="C263" s="5" t="s">
        <v>409</v>
      </c>
      <c r="D263" s="5" t="s">
        <v>220</v>
      </c>
      <c r="E263" s="191">
        <v>38</v>
      </c>
      <c r="F263" s="191" t="s">
        <v>219</v>
      </c>
      <c r="G263" s="191" t="s">
        <v>412</v>
      </c>
      <c r="H263" s="30" t="s">
        <v>170</v>
      </c>
      <c r="I263" s="180">
        <v>0</v>
      </c>
      <c r="J263" s="181">
        <v>0</v>
      </c>
      <c r="K263" s="181">
        <v>0</v>
      </c>
      <c r="L263" s="181">
        <v>0</v>
      </c>
      <c r="M263" s="182">
        <v>0</v>
      </c>
    </row>
    <row r="264" spans="1:13" s="5" customFormat="1">
      <c r="A264" s="30" t="s">
        <v>129</v>
      </c>
      <c r="B264" s="30" t="s">
        <v>361</v>
      </c>
      <c r="C264" s="5" t="s">
        <v>409</v>
      </c>
      <c r="D264" s="5" t="s">
        <v>220</v>
      </c>
      <c r="E264" s="191">
        <v>38</v>
      </c>
      <c r="F264" s="191" t="s">
        <v>219</v>
      </c>
      <c r="G264" s="191" t="s">
        <v>413</v>
      </c>
      <c r="H264" s="30" t="s">
        <v>170</v>
      </c>
      <c r="I264" s="180">
        <v>0</v>
      </c>
      <c r="J264" s="181">
        <v>0</v>
      </c>
      <c r="K264" s="181">
        <v>0</v>
      </c>
      <c r="L264" s="181">
        <v>0</v>
      </c>
      <c r="M264" s="182">
        <v>0</v>
      </c>
    </row>
    <row r="265" spans="1:13" s="5" customFormat="1">
      <c r="A265" s="30" t="s">
        <v>129</v>
      </c>
      <c r="B265" s="30" t="s">
        <v>361</v>
      </c>
      <c r="C265" s="5" t="s">
        <v>409</v>
      </c>
      <c r="D265" s="5" t="s">
        <v>220</v>
      </c>
      <c r="E265" s="191">
        <v>38</v>
      </c>
      <c r="F265" s="191" t="s">
        <v>219</v>
      </c>
      <c r="G265" s="191" t="s">
        <v>414</v>
      </c>
      <c r="H265" s="30" t="s">
        <v>170</v>
      </c>
      <c r="I265" s="180">
        <v>0</v>
      </c>
      <c r="J265" s="181">
        <v>0</v>
      </c>
      <c r="K265" s="181">
        <v>0</v>
      </c>
      <c r="L265" s="181">
        <v>0</v>
      </c>
      <c r="M265" s="182">
        <v>0</v>
      </c>
    </row>
    <row r="266" spans="1:13" s="5" customFormat="1">
      <c r="A266" s="30" t="s">
        <v>129</v>
      </c>
      <c r="B266" s="30" t="s">
        <v>361</v>
      </c>
      <c r="C266" s="5" t="s">
        <v>409</v>
      </c>
      <c r="D266" s="5" t="s">
        <v>220</v>
      </c>
      <c r="E266" s="191">
        <v>38</v>
      </c>
      <c r="F266" s="191" t="s">
        <v>219</v>
      </c>
      <c r="G266" s="191" t="s">
        <v>415</v>
      </c>
      <c r="H266" s="30" t="s">
        <v>170</v>
      </c>
      <c r="I266" s="180">
        <v>0</v>
      </c>
      <c r="J266" s="181">
        <v>0</v>
      </c>
      <c r="K266" s="181">
        <v>0</v>
      </c>
      <c r="L266" s="181">
        <v>0</v>
      </c>
      <c r="M266" s="182">
        <v>0</v>
      </c>
    </row>
    <row r="267" spans="1:13" s="5" customFormat="1">
      <c r="A267" s="30" t="s">
        <v>129</v>
      </c>
      <c r="B267" s="30" t="s">
        <v>361</v>
      </c>
      <c r="C267" s="5" t="s">
        <v>409</v>
      </c>
      <c r="D267" s="5" t="s">
        <v>220</v>
      </c>
      <c r="E267" s="191">
        <v>38</v>
      </c>
      <c r="F267" s="191" t="s">
        <v>219</v>
      </c>
      <c r="G267" s="191" t="s">
        <v>416</v>
      </c>
      <c r="H267" s="30" t="s">
        <v>170</v>
      </c>
      <c r="I267" s="180">
        <v>0</v>
      </c>
      <c r="J267" s="181">
        <v>0</v>
      </c>
      <c r="K267" s="181">
        <v>0</v>
      </c>
      <c r="L267" s="181">
        <v>0</v>
      </c>
      <c r="M267" s="182">
        <v>0</v>
      </c>
    </row>
    <row r="268" spans="1:13" s="5" customFormat="1">
      <c r="A268" s="30" t="s">
        <v>129</v>
      </c>
      <c r="B268" s="30" t="s">
        <v>361</v>
      </c>
      <c r="C268" s="5" t="s">
        <v>409</v>
      </c>
      <c r="D268" s="5" t="s">
        <v>220</v>
      </c>
      <c r="E268" s="191">
        <v>38</v>
      </c>
      <c r="F268" s="191" t="s">
        <v>219</v>
      </c>
      <c r="G268" s="191" t="s">
        <v>417</v>
      </c>
      <c r="H268" s="30" t="s">
        <v>170</v>
      </c>
      <c r="I268" s="180">
        <v>0</v>
      </c>
      <c r="J268" s="181">
        <v>0</v>
      </c>
      <c r="K268" s="181">
        <v>0</v>
      </c>
      <c r="L268" s="181">
        <v>0</v>
      </c>
      <c r="M268" s="182">
        <v>0</v>
      </c>
    </row>
    <row r="269" spans="1:13" s="5" customFormat="1">
      <c r="A269" s="30" t="s">
        <v>129</v>
      </c>
      <c r="B269" s="30" t="s">
        <v>361</v>
      </c>
      <c r="C269" s="5" t="s">
        <v>409</v>
      </c>
      <c r="D269" s="5" t="s">
        <v>220</v>
      </c>
      <c r="E269" s="191">
        <v>38</v>
      </c>
      <c r="F269" s="191" t="s">
        <v>219</v>
      </c>
      <c r="G269" s="191" t="s">
        <v>418</v>
      </c>
      <c r="H269" s="30" t="s">
        <v>170</v>
      </c>
      <c r="I269" s="180">
        <v>0</v>
      </c>
      <c r="J269" s="181">
        <v>0</v>
      </c>
      <c r="K269" s="181">
        <v>0</v>
      </c>
      <c r="L269" s="181">
        <v>0</v>
      </c>
      <c r="M269" s="182">
        <v>0</v>
      </c>
    </row>
    <row r="270" spans="1:13" s="5" customFormat="1">
      <c r="A270" s="30" t="s">
        <v>129</v>
      </c>
      <c r="B270" s="30" t="s">
        <v>361</v>
      </c>
      <c r="C270" s="5" t="s">
        <v>409</v>
      </c>
      <c r="D270" s="5" t="s">
        <v>220</v>
      </c>
      <c r="E270" s="191">
        <v>38</v>
      </c>
      <c r="F270" s="191" t="s">
        <v>219</v>
      </c>
      <c r="G270" s="191" t="s">
        <v>419</v>
      </c>
      <c r="H270" s="30" t="s">
        <v>170</v>
      </c>
      <c r="I270" s="180">
        <v>0</v>
      </c>
      <c r="J270" s="181">
        <v>0</v>
      </c>
      <c r="K270" s="181">
        <v>0</v>
      </c>
      <c r="L270" s="181">
        <v>0</v>
      </c>
      <c r="M270" s="182">
        <v>0</v>
      </c>
    </row>
    <row r="271" spans="1:13" s="5" customFormat="1">
      <c r="A271" s="30" t="s">
        <v>129</v>
      </c>
      <c r="B271" s="30" t="s">
        <v>361</v>
      </c>
      <c r="C271" s="5" t="s">
        <v>409</v>
      </c>
      <c r="D271" s="5" t="s">
        <v>220</v>
      </c>
      <c r="E271" s="191">
        <v>38</v>
      </c>
      <c r="F271" s="191" t="s">
        <v>219</v>
      </c>
      <c r="G271" s="191" t="s">
        <v>420</v>
      </c>
      <c r="H271" s="30" t="s">
        <v>170</v>
      </c>
      <c r="I271" s="180">
        <v>0</v>
      </c>
      <c r="J271" s="181">
        <v>0</v>
      </c>
      <c r="K271" s="181">
        <v>0</v>
      </c>
      <c r="L271" s="181">
        <v>0</v>
      </c>
      <c r="M271" s="182">
        <v>0</v>
      </c>
    </row>
    <row r="272" spans="1:13" s="5" customFormat="1">
      <c r="A272" s="30" t="s">
        <v>129</v>
      </c>
      <c r="B272" s="30" t="s">
        <v>361</v>
      </c>
      <c r="C272" s="5" t="s">
        <v>409</v>
      </c>
      <c r="D272" s="5" t="s">
        <v>220</v>
      </c>
      <c r="E272" s="191">
        <v>38</v>
      </c>
      <c r="F272" s="191" t="s">
        <v>219</v>
      </c>
      <c r="G272" s="191" t="s">
        <v>421</v>
      </c>
      <c r="H272" s="30" t="s">
        <v>170</v>
      </c>
      <c r="I272" s="180">
        <v>0</v>
      </c>
      <c r="J272" s="181">
        <v>0</v>
      </c>
      <c r="K272" s="181">
        <v>0</v>
      </c>
      <c r="L272" s="181">
        <v>0</v>
      </c>
      <c r="M272" s="182">
        <v>0</v>
      </c>
    </row>
    <row r="273" spans="1:13" s="5" customFormat="1">
      <c r="A273" s="30" t="s">
        <v>129</v>
      </c>
      <c r="B273" s="30" t="s">
        <v>361</v>
      </c>
      <c r="C273" s="5" t="s">
        <v>409</v>
      </c>
      <c r="D273" s="5" t="s">
        <v>220</v>
      </c>
      <c r="E273" s="191">
        <v>38</v>
      </c>
      <c r="F273" s="191" t="s">
        <v>219</v>
      </c>
      <c r="G273" s="191" t="s">
        <v>422</v>
      </c>
      <c r="H273" s="30" t="s">
        <v>170</v>
      </c>
      <c r="I273" s="180">
        <v>0</v>
      </c>
      <c r="J273" s="181">
        <v>0</v>
      </c>
      <c r="K273" s="181">
        <v>0</v>
      </c>
      <c r="L273" s="181">
        <v>0</v>
      </c>
      <c r="M273" s="182">
        <v>0</v>
      </c>
    </row>
    <row r="274" spans="1:13" s="5" customFormat="1">
      <c r="A274" s="30" t="s">
        <v>129</v>
      </c>
      <c r="B274" s="30" t="s">
        <v>361</v>
      </c>
      <c r="C274" s="5" t="s">
        <v>409</v>
      </c>
      <c r="D274" s="5" t="s">
        <v>220</v>
      </c>
      <c r="E274" s="191">
        <v>38</v>
      </c>
      <c r="F274" s="191" t="s">
        <v>219</v>
      </c>
      <c r="G274" s="191" t="s">
        <v>423</v>
      </c>
      <c r="H274" s="30" t="s">
        <v>170</v>
      </c>
      <c r="I274" s="180">
        <v>0</v>
      </c>
      <c r="J274" s="181">
        <v>0</v>
      </c>
      <c r="K274" s="181">
        <v>0</v>
      </c>
      <c r="L274" s="181">
        <v>0</v>
      </c>
      <c r="M274" s="182">
        <v>0</v>
      </c>
    </row>
    <row r="275" spans="1:13" s="5" customFormat="1">
      <c r="A275" s="30" t="s">
        <v>129</v>
      </c>
      <c r="B275" s="30" t="s">
        <v>361</v>
      </c>
      <c r="C275" s="5" t="s">
        <v>409</v>
      </c>
      <c r="D275" s="5" t="s">
        <v>222</v>
      </c>
      <c r="E275" s="191">
        <v>38</v>
      </c>
      <c r="F275" s="191" t="s">
        <v>221</v>
      </c>
      <c r="G275" s="191" t="s">
        <v>410</v>
      </c>
      <c r="H275" s="30" t="s">
        <v>170</v>
      </c>
      <c r="I275" s="180">
        <v>0</v>
      </c>
      <c r="J275" s="181">
        <v>0</v>
      </c>
      <c r="K275" s="181">
        <v>0</v>
      </c>
      <c r="L275" s="181">
        <v>0</v>
      </c>
      <c r="M275" s="182">
        <v>0</v>
      </c>
    </row>
    <row r="276" spans="1:13" s="5" customFormat="1">
      <c r="A276" s="30" t="s">
        <v>129</v>
      </c>
      <c r="B276" s="30" t="s">
        <v>361</v>
      </c>
      <c r="C276" s="5" t="s">
        <v>409</v>
      </c>
      <c r="D276" s="5" t="s">
        <v>222</v>
      </c>
      <c r="E276" s="191">
        <v>38</v>
      </c>
      <c r="F276" s="191" t="s">
        <v>221</v>
      </c>
      <c r="G276" s="191" t="s">
        <v>411</v>
      </c>
      <c r="H276" s="30" t="s">
        <v>170</v>
      </c>
      <c r="I276" s="180">
        <v>0</v>
      </c>
      <c r="J276" s="181">
        <v>0</v>
      </c>
      <c r="K276" s="181">
        <v>0</v>
      </c>
      <c r="L276" s="181">
        <v>0</v>
      </c>
      <c r="M276" s="182">
        <v>0</v>
      </c>
    </row>
    <row r="277" spans="1:13" s="5" customFormat="1">
      <c r="A277" s="30" t="s">
        <v>129</v>
      </c>
      <c r="B277" s="30" t="s">
        <v>361</v>
      </c>
      <c r="C277" s="5" t="s">
        <v>409</v>
      </c>
      <c r="D277" s="5" t="s">
        <v>222</v>
      </c>
      <c r="E277" s="191">
        <v>38</v>
      </c>
      <c r="F277" s="191" t="s">
        <v>221</v>
      </c>
      <c r="G277" s="191" t="s">
        <v>412</v>
      </c>
      <c r="H277" s="30" t="s">
        <v>170</v>
      </c>
      <c r="I277" s="180">
        <v>0</v>
      </c>
      <c r="J277" s="181">
        <v>0</v>
      </c>
      <c r="K277" s="181">
        <v>0</v>
      </c>
      <c r="L277" s="181">
        <v>0</v>
      </c>
      <c r="M277" s="182">
        <v>0</v>
      </c>
    </row>
    <row r="278" spans="1:13" s="5" customFormat="1">
      <c r="A278" s="30" t="s">
        <v>129</v>
      </c>
      <c r="B278" s="30" t="s">
        <v>361</v>
      </c>
      <c r="C278" s="5" t="s">
        <v>409</v>
      </c>
      <c r="D278" s="5" t="s">
        <v>222</v>
      </c>
      <c r="E278" s="191">
        <v>38</v>
      </c>
      <c r="F278" s="191" t="s">
        <v>221</v>
      </c>
      <c r="G278" s="191" t="s">
        <v>413</v>
      </c>
      <c r="H278" s="30" t="s">
        <v>170</v>
      </c>
      <c r="I278" s="180">
        <v>0</v>
      </c>
      <c r="J278" s="181">
        <v>0</v>
      </c>
      <c r="K278" s="181">
        <v>0</v>
      </c>
      <c r="L278" s="181">
        <v>0</v>
      </c>
      <c r="M278" s="182">
        <v>0</v>
      </c>
    </row>
    <row r="279" spans="1:13" s="5" customFormat="1">
      <c r="A279" s="30" t="s">
        <v>129</v>
      </c>
      <c r="B279" s="30" t="s">
        <v>361</v>
      </c>
      <c r="C279" s="5" t="s">
        <v>409</v>
      </c>
      <c r="D279" s="5" t="s">
        <v>222</v>
      </c>
      <c r="E279" s="191">
        <v>38</v>
      </c>
      <c r="F279" s="191" t="s">
        <v>221</v>
      </c>
      <c r="G279" s="191" t="s">
        <v>414</v>
      </c>
      <c r="H279" s="30" t="s">
        <v>170</v>
      </c>
      <c r="I279" s="180">
        <v>0</v>
      </c>
      <c r="J279" s="181">
        <v>0</v>
      </c>
      <c r="K279" s="181">
        <v>0</v>
      </c>
      <c r="L279" s="181">
        <v>0</v>
      </c>
      <c r="M279" s="182">
        <v>0</v>
      </c>
    </row>
    <row r="280" spans="1:13" s="5" customFormat="1">
      <c r="A280" s="30" t="s">
        <v>129</v>
      </c>
      <c r="B280" s="30" t="s">
        <v>361</v>
      </c>
      <c r="C280" s="5" t="s">
        <v>409</v>
      </c>
      <c r="D280" s="5" t="s">
        <v>222</v>
      </c>
      <c r="E280" s="191">
        <v>38</v>
      </c>
      <c r="F280" s="191" t="s">
        <v>221</v>
      </c>
      <c r="G280" s="191" t="s">
        <v>415</v>
      </c>
      <c r="H280" s="30" t="s">
        <v>170</v>
      </c>
      <c r="I280" s="180">
        <v>0</v>
      </c>
      <c r="J280" s="181">
        <v>0</v>
      </c>
      <c r="K280" s="181">
        <v>0</v>
      </c>
      <c r="L280" s="181">
        <v>0</v>
      </c>
      <c r="M280" s="182">
        <v>0</v>
      </c>
    </row>
    <row r="281" spans="1:13" s="5" customFormat="1">
      <c r="A281" s="30" t="s">
        <v>129</v>
      </c>
      <c r="B281" s="30" t="s">
        <v>361</v>
      </c>
      <c r="C281" s="5" t="s">
        <v>409</v>
      </c>
      <c r="D281" s="5" t="s">
        <v>222</v>
      </c>
      <c r="E281" s="191">
        <v>38</v>
      </c>
      <c r="F281" s="191" t="s">
        <v>221</v>
      </c>
      <c r="G281" s="191" t="s">
        <v>416</v>
      </c>
      <c r="H281" s="30" t="s">
        <v>170</v>
      </c>
      <c r="I281" s="180">
        <v>0</v>
      </c>
      <c r="J281" s="181">
        <v>0</v>
      </c>
      <c r="K281" s="181">
        <v>0</v>
      </c>
      <c r="L281" s="181">
        <v>0</v>
      </c>
      <c r="M281" s="182">
        <v>0</v>
      </c>
    </row>
    <row r="282" spans="1:13" s="5" customFormat="1">
      <c r="A282" s="30" t="s">
        <v>129</v>
      </c>
      <c r="B282" s="30" t="s">
        <v>361</v>
      </c>
      <c r="C282" s="5" t="s">
        <v>409</v>
      </c>
      <c r="D282" s="5" t="s">
        <v>222</v>
      </c>
      <c r="E282" s="191">
        <v>38</v>
      </c>
      <c r="F282" s="191" t="s">
        <v>221</v>
      </c>
      <c r="G282" s="191" t="s">
        <v>417</v>
      </c>
      <c r="H282" s="30" t="s">
        <v>170</v>
      </c>
      <c r="I282" s="180">
        <v>0</v>
      </c>
      <c r="J282" s="181">
        <v>0</v>
      </c>
      <c r="K282" s="181">
        <v>0</v>
      </c>
      <c r="L282" s="181">
        <v>0</v>
      </c>
      <c r="M282" s="182">
        <v>0</v>
      </c>
    </row>
    <row r="283" spans="1:13" s="5" customFormat="1">
      <c r="A283" s="30" t="s">
        <v>129</v>
      </c>
      <c r="B283" s="30" t="s">
        <v>361</v>
      </c>
      <c r="C283" s="5" t="s">
        <v>409</v>
      </c>
      <c r="D283" s="5" t="s">
        <v>222</v>
      </c>
      <c r="E283" s="191">
        <v>38</v>
      </c>
      <c r="F283" s="191" t="s">
        <v>221</v>
      </c>
      <c r="G283" s="191" t="s">
        <v>418</v>
      </c>
      <c r="H283" s="30" t="s">
        <v>170</v>
      </c>
      <c r="I283" s="180">
        <v>0</v>
      </c>
      <c r="J283" s="181">
        <v>0</v>
      </c>
      <c r="K283" s="181">
        <v>0</v>
      </c>
      <c r="L283" s="181">
        <v>0</v>
      </c>
      <c r="M283" s="182">
        <v>0</v>
      </c>
    </row>
    <row r="284" spans="1:13" s="5" customFormat="1">
      <c r="A284" s="30" t="s">
        <v>129</v>
      </c>
      <c r="B284" s="30" t="s">
        <v>361</v>
      </c>
      <c r="C284" s="5" t="s">
        <v>409</v>
      </c>
      <c r="D284" s="5" t="s">
        <v>222</v>
      </c>
      <c r="E284" s="191">
        <v>38</v>
      </c>
      <c r="F284" s="191" t="s">
        <v>221</v>
      </c>
      <c r="G284" s="191" t="s">
        <v>419</v>
      </c>
      <c r="H284" s="30" t="s">
        <v>170</v>
      </c>
      <c r="I284" s="180">
        <v>0</v>
      </c>
      <c r="J284" s="181">
        <v>0</v>
      </c>
      <c r="K284" s="181">
        <v>0</v>
      </c>
      <c r="L284" s="181">
        <v>0</v>
      </c>
      <c r="M284" s="182">
        <v>0</v>
      </c>
    </row>
    <row r="285" spans="1:13" s="5" customFormat="1">
      <c r="A285" s="30" t="s">
        <v>129</v>
      </c>
      <c r="B285" s="30" t="s">
        <v>361</v>
      </c>
      <c r="C285" s="5" t="s">
        <v>409</v>
      </c>
      <c r="D285" s="5" t="s">
        <v>222</v>
      </c>
      <c r="E285" s="191">
        <v>38</v>
      </c>
      <c r="F285" s="191" t="s">
        <v>221</v>
      </c>
      <c r="G285" s="191" t="s">
        <v>420</v>
      </c>
      <c r="H285" s="30" t="s">
        <v>170</v>
      </c>
      <c r="I285" s="180">
        <v>0</v>
      </c>
      <c r="J285" s="181">
        <v>0</v>
      </c>
      <c r="K285" s="181">
        <v>0</v>
      </c>
      <c r="L285" s="181">
        <v>0</v>
      </c>
      <c r="M285" s="182">
        <v>0</v>
      </c>
    </row>
    <row r="286" spans="1:13" s="5" customFormat="1">
      <c r="A286" s="30" t="s">
        <v>129</v>
      </c>
      <c r="B286" s="30" t="s">
        <v>361</v>
      </c>
      <c r="C286" s="5" t="s">
        <v>409</v>
      </c>
      <c r="D286" s="5" t="s">
        <v>222</v>
      </c>
      <c r="E286" s="191">
        <v>38</v>
      </c>
      <c r="F286" s="191" t="s">
        <v>221</v>
      </c>
      <c r="G286" s="191" t="s">
        <v>421</v>
      </c>
      <c r="H286" s="30" t="s">
        <v>170</v>
      </c>
      <c r="I286" s="180">
        <v>0</v>
      </c>
      <c r="J286" s="181">
        <v>0</v>
      </c>
      <c r="K286" s="181">
        <v>0</v>
      </c>
      <c r="L286" s="181">
        <v>0</v>
      </c>
      <c r="M286" s="182">
        <v>0</v>
      </c>
    </row>
    <row r="287" spans="1:13" s="5" customFormat="1">
      <c r="A287" s="30" t="s">
        <v>129</v>
      </c>
      <c r="B287" s="30" t="s">
        <v>361</v>
      </c>
      <c r="C287" s="5" t="s">
        <v>409</v>
      </c>
      <c r="D287" s="5" t="s">
        <v>222</v>
      </c>
      <c r="E287" s="191">
        <v>38</v>
      </c>
      <c r="F287" s="191" t="s">
        <v>221</v>
      </c>
      <c r="G287" s="191" t="s">
        <v>422</v>
      </c>
      <c r="H287" s="30" t="s">
        <v>170</v>
      </c>
      <c r="I287" s="180">
        <v>0</v>
      </c>
      <c r="J287" s="181">
        <v>0</v>
      </c>
      <c r="K287" s="181">
        <v>0</v>
      </c>
      <c r="L287" s="181">
        <v>0</v>
      </c>
      <c r="M287" s="182">
        <v>0</v>
      </c>
    </row>
    <row r="288" spans="1:13" s="5" customFormat="1">
      <c r="A288" s="30" t="s">
        <v>129</v>
      </c>
      <c r="B288" s="30" t="s">
        <v>361</v>
      </c>
      <c r="C288" s="5" t="s">
        <v>409</v>
      </c>
      <c r="D288" s="5" t="s">
        <v>222</v>
      </c>
      <c r="E288" s="191">
        <v>38</v>
      </c>
      <c r="F288" s="191" t="s">
        <v>221</v>
      </c>
      <c r="G288" s="191" t="s">
        <v>423</v>
      </c>
      <c r="H288" s="30" t="s">
        <v>170</v>
      </c>
      <c r="I288" s="180">
        <v>0</v>
      </c>
      <c r="J288" s="181">
        <v>0</v>
      </c>
      <c r="K288" s="181">
        <v>0</v>
      </c>
      <c r="L288" s="181">
        <v>0</v>
      </c>
      <c r="M288" s="182">
        <v>0</v>
      </c>
    </row>
    <row r="289" spans="1:13" s="5" customFormat="1">
      <c r="A289" s="30" t="s">
        <v>129</v>
      </c>
      <c r="B289" s="30" t="s">
        <v>361</v>
      </c>
      <c r="C289" s="5" t="s">
        <v>409</v>
      </c>
      <c r="D289" s="5" t="s">
        <v>185</v>
      </c>
      <c r="E289" s="191">
        <v>30</v>
      </c>
      <c r="F289" s="191" t="s">
        <v>184</v>
      </c>
      <c r="G289" s="191" t="s">
        <v>410</v>
      </c>
      <c r="H289" s="30" t="s">
        <v>170</v>
      </c>
      <c r="I289" s="180">
        <v>0</v>
      </c>
      <c r="J289" s="181">
        <v>7.8828800000000004E-2</v>
      </c>
      <c r="K289" s="181">
        <v>0</v>
      </c>
      <c r="L289" s="181">
        <v>0</v>
      </c>
      <c r="M289" s="182">
        <v>0</v>
      </c>
    </row>
    <row r="290" spans="1:13" s="5" customFormat="1">
      <c r="A290" s="30" t="s">
        <v>129</v>
      </c>
      <c r="B290" s="30" t="s">
        <v>361</v>
      </c>
      <c r="C290" s="5" t="s">
        <v>409</v>
      </c>
      <c r="D290" s="5" t="s">
        <v>185</v>
      </c>
      <c r="E290" s="191">
        <v>30</v>
      </c>
      <c r="F290" s="191" t="s">
        <v>184</v>
      </c>
      <c r="G290" s="191" t="s">
        <v>411</v>
      </c>
      <c r="H290" s="30" t="s">
        <v>170</v>
      </c>
      <c r="I290" s="180">
        <v>0</v>
      </c>
      <c r="J290" s="181">
        <v>3.8666199999999998E-2</v>
      </c>
      <c r="K290" s="181">
        <v>0</v>
      </c>
      <c r="L290" s="181">
        <v>0</v>
      </c>
      <c r="M290" s="182">
        <v>0</v>
      </c>
    </row>
    <row r="291" spans="1:13" s="5" customFormat="1">
      <c r="A291" s="30" t="s">
        <v>129</v>
      </c>
      <c r="B291" s="30" t="s">
        <v>361</v>
      </c>
      <c r="C291" s="5" t="s">
        <v>409</v>
      </c>
      <c r="D291" s="5" t="s">
        <v>185</v>
      </c>
      <c r="E291" s="191">
        <v>30</v>
      </c>
      <c r="F291" s="191" t="s">
        <v>184</v>
      </c>
      <c r="G291" s="191" t="s">
        <v>412</v>
      </c>
      <c r="H291" s="30" t="s">
        <v>170</v>
      </c>
      <c r="I291" s="180">
        <v>0</v>
      </c>
      <c r="J291" s="181">
        <v>1.6023200000000001E-2</v>
      </c>
      <c r="K291" s="181">
        <v>0</v>
      </c>
      <c r="L291" s="181">
        <v>0</v>
      </c>
      <c r="M291" s="182">
        <v>0</v>
      </c>
    </row>
    <row r="292" spans="1:13" s="5" customFormat="1">
      <c r="A292" s="30" t="s">
        <v>129</v>
      </c>
      <c r="B292" s="30" t="s">
        <v>361</v>
      </c>
      <c r="C292" s="5" t="s">
        <v>409</v>
      </c>
      <c r="D292" s="5" t="s">
        <v>185</v>
      </c>
      <c r="E292" s="191">
        <v>30</v>
      </c>
      <c r="F292" s="191" t="s">
        <v>184</v>
      </c>
      <c r="G292" s="191" t="s">
        <v>413</v>
      </c>
      <c r="H292" s="30" t="s">
        <v>170</v>
      </c>
      <c r="I292" s="180">
        <v>0</v>
      </c>
      <c r="J292" s="181">
        <v>0.52774299999999996</v>
      </c>
      <c r="K292" s="181">
        <v>0</v>
      </c>
      <c r="L292" s="181">
        <v>0</v>
      </c>
      <c r="M292" s="182">
        <v>0</v>
      </c>
    </row>
    <row r="293" spans="1:13" s="5" customFormat="1">
      <c r="A293" s="30" t="s">
        <v>129</v>
      </c>
      <c r="B293" s="30" t="s">
        <v>361</v>
      </c>
      <c r="C293" s="5" t="s">
        <v>409</v>
      </c>
      <c r="D293" s="5" t="s">
        <v>185</v>
      </c>
      <c r="E293" s="191">
        <v>30</v>
      </c>
      <c r="F293" s="191" t="s">
        <v>184</v>
      </c>
      <c r="G293" s="191" t="s">
        <v>414</v>
      </c>
      <c r="H293" s="30" t="s">
        <v>170</v>
      </c>
      <c r="I293" s="180">
        <v>0</v>
      </c>
      <c r="J293" s="181">
        <v>0</v>
      </c>
      <c r="K293" s="181">
        <v>0</v>
      </c>
      <c r="L293" s="181">
        <v>0</v>
      </c>
      <c r="M293" s="182">
        <v>0</v>
      </c>
    </row>
    <row r="294" spans="1:13" s="5" customFormat="1">
      <c r="A294" s="30" t="s">
        <v>129</v>
      </c>
      <c r="B294" s="30" t="s">
        <v>361</v>
      </c>
      <c r="C294" s="5" t="s">
        <v>409</v>
      </c>
      <c r="D294" s="5" t="s">
        <v>185</v>
      </c>
      <c r="E294" s="191">
        <v>30</v>
      </c>
      <c r="F294" s="191" t="s">
        <v>184</v>
      </c>
      <c r="G294" s="191" t="s">
        <v>415</v>
      </c>
      <c r="H294" s="30" t="s">
        <v>170</v>
      </c>
      <c r="I294" s="180">
        <v>0</v>
      </c>
      <c r="J294" s="181">
        <v>0</v>
      </c>
      <c r="K294" s="181">
        <v>0</v>
      </c>
      <c r="L294" s="181">
        <v>0</v>
      </c>
      <c r="M294" s="182">
        <v>0</v>
      </c>
    </row>
    <row r="295" spans="1:13" s="5" customFormat="1">
      <c r="A295" s="30" t="s">
        <v>129</v>
      </c>
      <c r="B295" s="30" t="s">
        <v>361</v>
      </c>
      <c r="C295" s="5" t="s">
        <v>409</v>
      </c>
      <c r="D295" s="5" t="s">
        <v>185</v>
      </c>
      <c r="E295" s="191">
        <v>30</v>
      </c>
      <c r="F295" s="191" t="s">
        <v>184</v>
      </c>
      <c r="G295" s="191" t="s">
        <v>416</v>
      </c>
      <c r="H295" s="30" t="s">
        <v>170</v>
      </c>
      <c r="I295" s="180">
        <v>0</v>
      </c>
      <c r="J295" s="181">
        <v>0</v>
      </c>
      <c r="K295" s="181">
        <v>0</v>
      </c>
      <c r="L295" s="181">
        <v>0</v>
      </c>
      <c r="M295" s="182">
        <v>0</v>
      </c>
    </row>
    <row r="296" spans="1:13" s="5" customFormat="1">
      <c r="A296" s="30" t="s">
        <v>129</v>
      </c>
      <c r="B296" s="30" t="s">
        <v>361</v>
      </c>
      <c r="C296" s="5" t="s">
        <v>409</v>
      </c>
      <c r="D296" s="5" t="s">
        <v>185</v>
      </c>
      <c r="E296" s="191">
        <v>30</v>
      </c>
      <c r="F296" s="191" t="s">
        <v>184</v>
      </c>
      <c r="G296" s="191" t="s">
        <v>417</v>
      </c>
      <c r="H296" s="30" t="s">
        <v>170</v>
      </c>
      <c r="I296" s="180">
        <v>0</v>
      </c>
      <c r="J296" s="181">
        <v>0</v>
      </c>
      <c r="K296" s="181">
        <v>0</v>
      </c>
      <c r="L296" s="181">
        <v>0</v>
      </c>
      <c r="M296" s="182">
        <v>0</v>
      </c>
    </row>
    <row r="297" spans="1:13" s="5" customFormat="1">
      <c r="A297" s="30" t="s">
        <v>129</v>
      </c>
      <c r="B297" s="30" t="s">
        <v>361</v>
      </c>
      <c r="C297" s="5" t="s">
        <v>409</v>
      </c>
      <c r="D297" s="5" t="s">
        <v>185</v>
      </c>
      <c r="E297" s="191">
        <v>30</v>
      </c>
      <c r="F297" s="191" t="s">
        <v>184</v>
      </c>
      <c r="G297" s="191" t="s">
        <v>418</v>
      </c>
      <c r="H297" s="30" t="s">
        <v>170</v>
      </c>
      <c r="I297" s="180">
        <v>0</v>
      </c>
      <c r="J297" s="181">
        <v>0</v>
      </c>
      <c r="K297" s="181">
        <v>0</v>
      </c>
      <c r="L297" s="181">
        <v>0</v>
      </c>
      <c r="M297" s="182">
        <v>0</v>
      </c>
    </row>
    <row r="298" spans="1:13" s="5" customFormat="1">
      <c r="A298" s="30" t="s">
        <v>129</v>
      </c>
      <c r="B298" s="30" t="s">
        <v>361</v>
      </c>
      <c r="C298" s="5" t="s">
        <v>409</v>
      </c>
      <c r="D298" s="5" t="s">
        <v>185</v>
      </c>
      <c r="E298" s="191">
        <v>30</v>
      </c>
      <c r="F298" s="191" t="s">
        <v>184</v>
      </c>
      <c r="G298" s="191" t="s">
        <v>419</v>
      </c>
      <c r="H298" s="30" t="s">
        <v>170</v>
      </c>
      <c r="I298" s="180">
        <v>0</v>
      </c>
      <c r="J298" s="181">
        <v>0</v>
      </c>
      <c r="K298" s="181">
        <v>0</v>
      </c>
      <c r="L298" s="181">
        <v>0</v>
      </c>
      <c r="M298" s="182">
        <v>0</v>
      </c>
    </row>
    <row r="299" spans="1:13" s="5" customFormat="1">
      <c r="A299" s="30" t="s">
        <v>129</v>
      </c>
      <c r="B299" s="30" t="s">
        <v>361</v>
      </c>
      <c r="C299" s="5" t="s">
        <v>409</v>
      </c>
      <c r="D299" s="5" t="s">
        <v>185</v>
      </c>
      <c r="E299" s="191">
        <v>30</v>
      </c>
      <c r="F299" s="191" t="s">
        <v>184</v>
      </c>
      <c r="G299" s="191" t="s">
        <v>420</v>
      </c>
      <c r="H299" s="30" t="s">
        <v>170</v>
      </c>
      <c r="I299" s="180">
        <v>0</v>
      </c>
      <c r="J299" s="181">
        <v>0</v>
      </c>
      <c r="K299" s="181">
        <v>0</v>
      </c>
      <c r="L299" s="181">
        <v>0</v>
      </c>
      <c r="M299" s="182">
        <v>0</v>
      </c>
    </row>
    <row r="300" spans="1:13" s="5" customFormat="1">
      <c r="A300" s="30" t="s">
        <v>129</v>
      </c>
      <c r="B300" s="30" t="s">
        <v>361</v>
      </c>
      <c r="C300" s="5" t="s">
        <v>409</v>
      </c>
      <c r="D300" s="5" t="s">
        <v>185</v>
      </c>
      <c r="E300" s="191">
        <v>30</v>
      </c>
      <c r="F300" s="191" t="s">
        <v>184</v>
      </c>
      <c r="G300" s="191" t="s">
        <v>421</v>
      </c>
      <c r="H300" s="30" t="s">
        <v>170</v>
      </c>
      <c r="I300" s="180">
        <v>0</v>
      </c>
      <c r="J300" s="181">
        <v>0</v>
      </c>
      <c r="K300" s="181">
        <v>0</v>
      </c>
      <c r="L300" s="181">
        <v>0</v>
      </c>
      <c r="M300" s="182">
        <v>0</v>
      </c>
    </row>
    <row r="301" spans="1:13" s="5" customFormat="1">
      <c r="A301" s="30" t="s">
        <v>129</v>
      </c>
      <c r="B301" s="30" t="s">
        <v>361</v>
      </c>
      <c r="C301" s="5" t="s">
        <v>409</v>
      </c>
      <c r="D301" s="5" t="s">
        <v>185</v>
      </c>
      <c r="E301" s="191">
        <v>30</v>
      </c>
      <c r="F301" s="191" t="s">
        <v>184</v>
      </c>
      <c r="G301" s="191" t="s">
        <v>422</v>
      </c>
      <c r="H301" s="30" t="s">
        <v>170</v>
      </c>
      <c r="I301" s="180">
        <v>0</v>
      </c>
      <c r="J301" s="181">
        <v>0</v>
      </c>
      <c r="K301" s="181">
        <v>0</v>
      </c>
      <c r="L301" s="181">
        <v>0</v>
      </c>
      <c r="M301" s="182">
        <v>0</v>
      </c>
    </row>
    <row r="302" spans="1:13" s="5" customFormat="1">
      <c r="A302" s="30" t="s">
        <v>129</v>
      </c>
      <c r="B302" s="30" t="s">
        <v>361</v>
      </c>
      <c r="C302" s="5" t="s">
        <v>409</v>
      </c>
      <c r="D302" s="5" t="s">
        <v>185</v>
      </c>
      <c r="E302" s="191">
        <v>30</v>
      </c>
      <c r="F302" s="191" t="s">
        <v>184</v>
      </c>
      <c r="G302" s="191" t="s">
        <v>423</v>
      </c>
      <c r="H302" s="30" t="s">
        <v>170</v>
      </c>
      <c r="I302" s="180">
        <v>0</v>
      </c>
      <c r="J302" s="181">
        <v>0</v>
      </c>
      <c r="K302" s="181">
        <v>0</v>
      </c>
      <c r="L302" s="181">
        <v>0</v>
      </c>
      <c r="M302" s="182">
        <v>0</v>
      </c>
    </row>
    <row r="303" spans="1:13" s="5" customFormat="1">
      <c r="A303" s="30" t="s">
        <v>129</v>
      </c>
      <c r="B303" s="30" t="s">
        <v>361</v>
      </c>
      <c r="C303" s="5" t="s">
        <v>409</v>
      </c>
      <c r="D303" s="5" t="s">
        <v>187</v>
      </c>
      <c r="E303" s="191">
        <v>30</v>
      </c>
      <c r="F303" s="191" t="s">
        <v>186</v>
      </c>
      <c r="G303" s="191" t="s">
        <v>410</v>
      </c>
      <c r="H303" s="30" t="s">
        <v>170</v>
      </c>
      <c r="I303" s="180">
        <v>0</v>
      </c>
      <c r="J303" s="181">
        <v>0</v>
      </c>
      <c r="K303" s="181">
        <v>0</v>
      </c>
      <c r="L303" s="181">
        <v>0</v>
      </c>
      <c r="M303" s="182">
        <v>0</v>
      </c>
    </row>
    <row r="304" spans="1:13" s="5" customFormat="1">
      <c r="A304" s="30" t="s">
        <v>129</v>
      </c>
      <c r="B304" s="30" t="s">
        <v>361</v>
      </c>
      <c r="C304" s="5" t="s">
        <v>409</v>
      </c>
      <c r="D304" s="5" t="s">
        <v>187</v>
      </c>
      <c r="E304" s="191">
        <v>30</v>
      </c>
      <c r="F304" s="191" t="s">
        <v>186</v>
      </c>
      <c r="G304" s="191" t="s">
        <v>411</v>
      </c>
      <c r="H304" s="30" t="s">
        <v>170</v>
      </c>
      <c r="I304" s="180">
        <v>0</v>
      </c>
      <c r="J304" s="181">
        <v>0</v>
      </c>
      <c r="K304" s="181">
        <v>0</v>
      </c>
      <c r="L304" s="181">
        <v>0</v>
      </c>
      <c r="M304" s="182">
        <v>0</v>
      </c>
    </row>
    <row r="305" spans="1:13" s="5" customFormat="1">
      <c r="A305" s="30" t="s">
        <v>129</v>
      </c>
      <c r="B305" s="30" t="s">
        <v>361</v>
      </c>
      <c r="C305" s="5" t="s">
        <v>409</v>
      </c>
      <c r="D305" s="5" t="s">
        <v>187</v>
      </c>
      <c r="E305" s="191">
        <v>30</v>
      </c>
      <c r="F305" s="191" t="s">
        <v>186</v>
      </c>
      <c r="G305" s="191" t="s">
        <v>412</v>
      </c>
      <c r="H305" s="30" t="s">
        <v>170</v>
      </c>
      <c r="I305" s="180">
        <v>0</v>
      </c>
      <c r="J305" s="181">
        <v>0</v>
      </c>
      <c r="K305" s="181">
        <v>0</v>
      </c>
      <c r="L305" s="181">
        <v>0</v>
      </c>
      <c r="M305" s="182">
        <v>0</v>
      </c>
    </row>
    <row r="306" spans="1:13" s="5" customFormat="1">
      <c r="A306" s="30" t="s">
        <v>129</v>
      </c>
      <c r="B306" s="30" t="s">
        <v>361</v>
      </c>
      <c r="C306" s="5" t="s">
        <v>409</v>
      </c>
      <c r="D306" s="5" t="s">
        <v>187</v>
      </c>
      <c r="E306" s="191">
        <v>30</v>
      </c>
      <c r="F306" s="191" t="s">
        <v>186</v>
      </c>
      <c r="G306" s="191" t="s">
        <v>413</v>
      </c>
      <c r="H306" s="30" t="s">
        <v>170</v>
      </c>
      <c r="I306" s="180">
        <v>0</v>
      </c>
      <c r="J306" s="181">
        <v>0</v>
      </c>
      <c r="K306" s="181">
        <v>0</v>
      </c>
      <c r="L306" s="181">
        <v>0</v>
      </c>
      <c r="M306" s="182">
        <v>0</v>
      </c>
    </row>
    <row r="307" spans="1:13" s="5" customFormat="1">
      <c r="A307" s="30" t="s">
        <v>129</v>
      </c>
      <c r="B307" s="30" t="s">
        <v>361</v>
      </c>
      <c r="C307" s="5" t="s">
        <v>409</v>
      </c>
      <c r="D307" s="5" t="s">
        <v>187</v>
      </c>
      <c r="E307" s="191">
        <v>30</v>
      </c>
      <c r="F307" s="191" t="s">
        <v>186</v>
      </c>
      <c r="G307" s="191" t="s">
        <v>414</v>
      </c>
      <c r="H307" s="30" t="s">
        <v>170</v>
      </c>
      <c r="I307" s="180">
        <v>0</v>
      </c>
      <c r="J307" s="181">
        <v>0</v>
      </c>
      <c r="K307" s="181">
        <v>0</v>
      </c>
      <c r="L307" s="181">
        <v>0</v>
      </c>
      <c r="M307" s="182">
        <v>0</v>
      </c>
    </row>
    <row r="308" spans="1:13" s="5" customFormat="1">
      <c r="A308" s="30" t="s">
        <v>129</v>
      </c>
      <c r="B308" s="30" t="s">
        <v>361</v>
      </c>
      <c r="C308" s="5" t="s">
        <v>409</v>
      </c>
      <c r="D308" s="5" t="s">
        <v>187</v>
      </c>
      <c r="E308" s="191">
        <v>30</v>
      </c>
      <c r="F308" s="191" t="s">
        <v>186</v>
      </c>
      <c r="G308" s="191" t="s">
        <v>415</v>
      </c>
      <c r="H308" s="30" t="s">
        <v>170</v>
      </c>
      <c r="I308" s="180">
        <v>0</v>
      </c>
      <c r="J308" s="181">
        <v>0</v>
      </c>
      <c r="K308" s="181">
        <v>0</v>
      </c>
      <c r="L308" s="181">
        <v>0</v>
      </c>
      <c r="M308" s="182">
        <v>0</v>
      </c>
    </row>
    <row r="309" spans="1:13" s="5" customFormat="1">
      <c r="A309" s="30" t="s">
        <v>129</v>
      </c>
      <c r="B309" s="30" t="s">
        <v>361</v>
      </c>
      <c r="C309" s="5" t="s">
        <v>409</v>
      </c>
      <c r="D309" s="5" t="s">
        <v>187</v>
      </c>
      <c r="E309" s="191">
        <v>30</v>
      </c>
      <c r="F309" s="191" t="s">
        <v>186</v>
      </c>
      <c r="G309" s="191" t="s">
        <v>416</v>
      </c>
      <c r="H309" s="30" t="s">
        <v>170</v>
      </c>
      <c r="I309" s="180">
        <v>0</v>
      </c>
      <c r="J309" s="181">
        <v>0</v>
      </c>
      <c r="K309" s="181">
        <v>0</v>
      </c>
      <c r="L309" s="181">
        <v>0</v>
      </c>
      <c r="M309" s="182">
        <v>0</v>
      </c>
    </row>
    <row r="310" spans="1:13" s="5" customFormat="1">
      <c r="A310" s="30" t="s">
        <v>129</v>
      </c>
      <c r="B310" s="30" t="s">
        <v>361</v>
      </c>
      <c r="C310" s="5" t="s">
        <v>409</v>
      </c>
      <c r="D310" s="5" t="s">
        <v>187</v>
      </c>
      <c r="E310" s="191">
        <v>30</v>
      </c>
      <c r="F310" s="191" t="s">
        <v>186</v>
      </c>
      <c r="G310" s="191" t="s">
        <v>417</v>
      </c>
      <c r="H310" s="30" t="s">
        <v>170</v>
      </c>
      <c r="I310" s="180">
        <v>0</v>
      </c>
      <c r="J310" s="181">
        <v>0</v>
      </c>
      <c r="K310" s="181">
        <v>0</v>
      </c>
      <c r="L310" s="181">
        <v>0</v>
      </c>
      <c r="M310" s="182">
        <v>0</v>
      </c>
    </row>
    <row r="311" spans="1:13" s="5" customFormat="1">
      <c r="A311" s="30" t="s">
        <v>129</v>
      </c>
      <c r="B311" s="30" t="s">
        <v>361</v>
      </c>
      <c r="C311" s="5" t="s">
        <v>409</v>
      </c>
      <c r="D311" s="5" t="s">
        <v>187</v>
      </c>
      <c r="E311" s="191">
        <v>30</v>
      </c>
      <c r="F311" s="191" t="s">
        <v>186</v>
      </c>
      <c r="G311" s="191" t="s">
        <v>418</v>
      </c>
      <c r="H311" s="30" t="s">
        <v>170</v>
      </c>
      <c r="I311" s="180">
        <v>0</v>
      </c>
      <c r="J311" s="181">
        <v>0</v>
      </c>
      <c r="K311" s="181">
        <v>0</v>
      </c>
      <c r="L311" s="181">
        <v>0</v>
      </c>
      <c r="M311" s="182">
        <v>0</v>
      </c>
    </row>
    <row r="312" spans="1:13" s="5" customFormat="1">
      <c r="A312" s="30" t="s">
        <v>129</v>
      </c>
      <c r="B312" s="30" t="s">
        <v>361</v>
      </c>
      <c r="C312" s="5" t="s">
        <v>409</v>
      </c>
      <c r="D312" s="5" t="s">
        <v>187</v>
      </c>
      <c r="E312" s="191">
        <v>30</v>
      </c>
      <c r="F312" s="191" t="s">
        <v>186</v>
      </c>
      <c r="G312" s="191" t="s">
        <v>419</v>
      </c>
      <c r="H312" s="30" t="s">
        <v>170</v>
      </c>
      <c r="I312" s="180">
        <v>0</v>
      </c>
      <c r="J312" s="181">
        <v>0</v>
      </c>
      <c r="K312" s="181">
        <v>0</v>
      </c>
      <c r="L312" s="181">
        <v>0</v>
      </c>
      <c r="M312" s="182">
        <v>0</v>
      </c>
    </row>
    <row r="313" spans="1:13" s="5" customFormat="1">
      <c r="A313" s="30" t="s">
        <v>129</v>
      </c>
      <c r="B313" s="30" t="s">
        <v>361</v>
      </c>
      <c r="C313" s="5" t="s">
        <v>409</v>
      </c>
      <c r="D313" s="5" t="s">
        <v>187</v>
      </c>
      <c r="E313" s="191">
        <v>30</v>
      </c>
      <c r="F313" s="191" t="s">
        <v>186</v>
      </c>
      <c r="G313" s="191" t="s">
        <v>420</v>
      </c>
      <c r="H313" s="30" t="s">
        <v>170</v>
      </c>
      <c r="I313" s="180">
        <v>0</v>
      </c>
      <c r="J313" s="181">
        <v>0</v>
      </c>
      <c r="K313" s="181">
        <v>0</v>
      </c>
      <c r="L313" s="181">
        <v>0</v>
      </c>
      <c r="M313" s="182">
        <v>0</v>
      </c>
    </row>
    <row r="314" spans="1:13" s="5" customFormat="1">
      <c r="A314" s="30" t="s">
        <v>129</v>
      </c>
      <c r="B314" s="30" t="s">
        <v>361</v>
      </c>
      <c r="C314" s="5" t="s">
        <v>409</v>
      </c>
      <c r="D314" s="5" t="s">
        <v>187</v>
      </c>
      <c r="E314" s="191">
        <v>30</v>
      </c>
      <c r="F314" s="191" t="s">
        <v>186</v>
      </c>
      <c r="G314" s="191" t="s">
        <v>421</v>
      </c>
      <c r="H314" s="30" t="s">
        <v>170</v>
      </c>
      <c r="I314" s="180">
        <v>0</v>
      </c>
      <c r="J314" s="181">
        <v>0</v>
      </c>
      <c r="K314" s="181">
        <v>0</v>
      </c>
      <c r="L314" s="181">
        <v>0</v>
      </c>
      <c r="M314" s="182">
        <v>0</v>
      </c>
    </row>
    <row r="315" spans="1:13" s="5" customFormat="1">
      <c r="A315" s="30" t="s">
        <v>129</v>
      </c>
      <c r="B315" s="30" t="s">
        <v>361</v>
      </c>
      <c r="C315" s="5" t="s">
        <v>409</v>
      </c>
      <c r="D315" s="5" t="s">
        <v>187</v>
      </c>
      <c r="E315" s="191">
        <v>30</v>
      </c>
      <c r="F315" s="191" t="s">
        <v>186</v>
      </c>
      <c r="G315" s="191" t="s">
        <v>422</v>
      </c>
      <c r="H315" s="30" t="s">
        <v>170</v>
      </c>
      <c r="I315" s="180">
        <v>0</v>
      </c>
      <c r="J315" s="181">
        <v>0</v>
      </c>
      <c r="K315" s="181">
        <v>0</v>
      </c>
      <c r="L315" s="181">
        <v>0</v>
      </c>
      <c r="M315" s="182">
        <v>0</v>
      </c>
    </row>
    <row r="316" spans="1:13" s="5" customFormat="1">
      <c r="A316" s="30" t="s">
        <v>129</v>
      </c>
      <c r="B316" s="30" t="s">
        <v>361</v>
      </c>
      <c r="C316" s="5" t="s">
        <v>409</v>
      </c>
      <c r="D316" s="5" t="s">
        <v>187</v>
      </c>
      <c r="E316" s="191">
        <v>30</v>
      </c>
      <c r="F316" s="191" t="s">
        <v>186</v>
      </c>
      <c r="G316" s="191" t="s">
        <v>423</v>
      </c>
      <c r="H316" s="30" t="s">
        <v>170</v>
      </c>
      <c r="I316" s="180">
        <v>0</v>
      </c>
      <c r="J316" s="181">
        <v>0</v>
      </c>
      <c r="K316" s="181">
        <v>0</v>
      </c>
      <c r="L316" s="181">
        <v>0</v>
      </c>
      <c r="M316" s="182">
        <v>0</v>
      </c>
    </row>
    <row r="317" spans="1:13" s="5" customFormat="1">
      <c r="A317" s="30" t="s">
        <v>129</v>
      </c>
      <c r="B317" s="30" t="s">
        <v>361</v>
      </c>
      <c r="C317" s="5" t="s">
        <v>409</v>
      </c>
      <c r="D317" s="5" t="s">
        <v>232</v>
      </c>
      <c r="E317" s="191">
        <v>38</v>
      </c>
      <c r="F317" s="191" t="s">
        <v>231</v>
      </c>
      <c r="G317" s="191" t="s">
        <v>410</v>
      </c>
      <c r="H317" s="30" t="s">
        <v>170</v>
      </c>
      <c r="I317" s="180">
        <v>0</v>
      </c>
      <c r="J317" s="181">
        <v>0</v>
      </c>
      <c r="K317" s="181">
        <v>0</v>
      </c>
      <c r="L317" s="181">
        <v>0</v>
      </c>
      <c r="M317" s="182">
        <v>0</v>
      </c>
    </row>
    <row r="318" spans="1:13" s="5" customFormat="1">
      <c r="A318" s="30" t="s">
        <v>129</v>
      </c>
      <c r="B318" s="30" t="s">
        <v>361</v>
      </c>
      <c r="C318" s="5" t="s">
        <v>409</v>
      </c>
      <c r="D318" s="5" t="s">
        <v>232</v>
      </c>
      <c r="E318" s="191">
        <v>38</v>
      </c>
      <c r="F318" s="191" t="s">
        <v>231</v>
      </c>
      <c r="G318" s="191" t="s">
        <v>411</v>
      </c>
      <c r="H318" s="30" t="s">
        <v>170</v>
      </c>
      <c r="I318" s="180">
        <v>0</v>
      </c>
      <c r="J318" s="181">
        <v>0</v>
      </c>
      <c r="K318" s="181">
        <v>0</v>
      </c>
      <c r="L318" s="181">
        <v>0</v>
      </c>
      <c r="M318" s="182">
        <v>0</v>
      </c>
    </row>
    <row r="319" spans="1:13" s="5" customFormat="1">
      <c r="A319" s="30" t="s">
        <v>129</v>
      </c>
      <c r="B319" s="30" t="s">
        <v>361</v>
      </c>
      <c r="C319" s="5" t="s">
        <v>409</v>
      </c>
      <c r="D319" s="5" t="s">
        <v>232</v>
      </c>
      <c r="E319" s="191">
        <v>38</v>
      </c>
      <c r="F319" s="191" t="s">
        <v>231</v>
      </c>
      <c r="G319" s="191" t="s">
        <v>412</v>
      </c>
      <c r="H319" s="30" t="s">
        <v>170</v>
      </c>
      <c r="I319" s="180">
        <v>0</v>
      </c>
      <c r="J319" s="181">
        <v>0</v>
      </c>
      <c r="K319" s="181">
        <v>0</v>
      </c>
      <c r="L319" s="181">
        <v>0</v>
      </c>
      <c r="M319" s="182">
        <v>0</v>
      </c>
    </row>
    <row r="320" spans="1:13" s="5" customFormat="1">
      <c r="A320" s="30" t="s">
        <v>129</v>
      </c>
      <c r="B320" s="30" t="s">
        <v>361</v>
      </c>
      <c r="C320" s="5" t="s">
        <v>409</v>
      </c>
      <c r="D320" s="5" t="s">
        <v>232</v>
      </c>
      <c r="E320" s="191">
        <v>38</v>
      </c>
      <c r="F320" s="191" t="s">
        <v>231</v>
      </c>
      <c r="G320" s="191" t="s">
        <v>413</v>
      </c>
      <c r="H320" s="30" t="s">
        <v>170</v>
      </c>
      <c r="I320" s="180">
        <v>0</v>
      </c>
      <c r="J320" s="181">
        <v>0</v>
      </c>
      <c r="K320" s="181">
        <v>0</v>
      </c>
      <c r="L320" s="181">
        <v>0</v>
      </c>
      <c r="M320" s="182">
        <v>0</v>
      </c>
    </row>
    <row r="321" spans="1:13" s="5" customFormat="1">
      <c r="A321" s="30" t="s">
        <v>129</v>
      </c>
      <c r="B321" s="30" t="s">
        <v>361</v>
      </c>
      <c r="C321" s="5" t="s">
        <v>409</v>
      </c>
      <c r="D321" s="5" t="s">
        <v>232</v>
      </c>
      <c r="E321" s="191">
        <v>38</v>
      </c>
      <c r="F321" s="191" t="s">
        <v>231</v>
      </c>
      <c r="G321" s="191" t="s">
        <v>414</v>
      </c>
      <c r="H321" s="30" t="s">
        <v>170</v>
      </c>
      <c r="I321" s="180">
        <v>0</v>
      </c>
      <c r="J321" s="181">
        <v>0</v>
      </c>
      <c r="K321" s="181">
        <v>0</v>
      </c>
      <c r="L321" s="181">
        <v>0</v>
      </c>
      <c r="M321" s="182">
        <v>0</v>
      </c>
    </row>
    <row r="322" spans="1:13" s="5" customFormat="1">
      <c r="A322" s="30" t="s">
        <v>129</v>
      </c>
      <c r="B322" s="30" t="s">
        <v>361</v>
      </c>
      <c r="C322" s="5" t="s">
        <v>409</v>
      </c>
      <c r="D322" s="5" t="s">
        <v>232</v>
      </c>
      <c r="E322" s="191">
        <v>38</v>
      </c>
      <c r="F322" s="191" t="s">
        <v>231</v>
      </c>
      <c r="G322" s="191" t="s">
        <v>415</v>
      </c>
      <c r="H322" s="30" t="s">
        <v>170</v>
      </c>
      <c r="I322" s="180">
        <v>0</v>
      </c>
      <c r="J322" s="181">
        <v>0</v>
      </c>
      <c r="K322" s="181">
        <v>0</v>
      </c>
      <c r="L322" s="181">
        <v>0</v>
      </c>
      <c r="M322" s="182">
        <v>0</v>
      </c>
    </row>
    <row r="323" spans="1:13" s="5" customFormat="1">
      <c r="A323" s="30" t="s">
        <v>129</v>
      </c>
      <c r="B323" s="30" t="s">
        <v>361</v>
      </c>
      <c r="C323" s="5" t="s">
        <v>409</v>
      </c>
      <c r="D323" s="5" t="s">
        <v>232</v>
      </c>
      <c r="E323" s="191">
        <v>38</v>
      </c>
      <c r="F323" s="191" t="s">
        <v>231</v>
      </c>
      <c r="G323" s="191" t="s">
        <v>416</v>
      </c>
      <c r="H323" s="30" t="s">
        <v>170</v>
      </c>
      <c r="I323" s="180">
        <v>0</v>
      </c>
      <c r="J323" s="181">
        <v>0</v>
      </c>
      <c r="K323" s="181">
        <v>0</v>
      </c>
      <c r="L323" s="181">
        <v>0</v>
      </c>
      <c r="M323" s="182">
        <v>0</v>
      </c>
    </row>
    <row r="324" spans="1:13" s="5" customFormat="1">
      <c r="A324" s="30" t="s">
        <v>129</v>
      </c>
      <c r="B324" s="30" t="s">
        <v>361</v>
      </c>
      <c r="C324" s="5" t="s">
        <v>409</v>
      </c>
      <c r="D324" s="5" t="s">
        <v>232</v>
      </c>
      <c r="E324" s="191">
        <v>38</v>
      </c>
      <c r="F324" s="191" t="s">
        <v>231</v>
      </c>
      <c r="G324" s="191" t="s">
        <v>417</v>
      </c>
      <c r="H324" s="30" t="s">
        <v>170</v>
      </c>
      <c r="I324" s="180">
        <v>0</v>
      </c>
      <c r="J324" s="181">
        <v>0</v>
      </c>
      <c r="K324" s="181">
        <v>0</v>
      </c>
      <c r="L324" s="181">
        <v>0</v>
      </c>
      <c r="M324" s="182">
        <v>0</v>
      </c>
    </row>
    <row r="325" spans="1:13" s="5" customFormat="1">
      <c r="A325" s="30" t="s">
        <v>129</v>
      </c>
      <c r="B325" s="30" t="s">
        <v>361</v>
      </c>
      <c r="C325" s="5" t="s">
        <v>409</v>
      </c>
      <c r="D325" s="5" t="s">
        <v>232</v>
      </c>
      <c r="E325" s="191">
        <v>38</v>
      </c>
      <c r="F325" s="191" t="s">
        <v>231</v>
      </c>
      <c r="G325" s="191" t="s">
        <v>418</v>
      </c>
      <c r="H325" s="30" t="s">
        <v>170</v>
      </c>
      <c r="I325" s="180">
        <v>0</v>
      </c>
      <c r="J325" s="181">
        <v>0</v>
      </c>
      <c r="K325" s="181">
        <v>0</v>
      </c>
      <c r="L325" s="181">
        <v>0</v>
      </c>
      <c r="M325" s="182">
        <v>0</v>
      </c>
    </row>
    <row r="326" spans="1:13" s="5" customFormat="1">
      <c r="A326" s="30" t="s">
        <v>129</v>
      </c>
      <c r="B326" s="30" t="s">
        <v>361</v>
      </c>
      <c r="C326" s="5" t="s">
        <v>409</v>
      </c>
      <c r="D326" s="5" t="s">
        <v>232</v>
      </c>
      <c r="E326" s="191">
        <v>38</v>
      </c>
      <c r="F326" s="191" t="s">
        <v>231</v>
      </c>
      <c r="G326" s="191" t="s">
        <v>419</v>
      </c>
      <c r="H326" s="30" t="s">
        <v>170</v>
      </c>
      <c r="I326" s="180">
        <v>0</v>
      </c>
      <c r="J326" s="181">
        <v>0</v>
      </c>
      <c r="K326" s="181">
        <v>0</v>
      </c>
      <c r="L326" s="181">
        <v>0</v>
      </c>
      <c r="M326" s="182">
        <v>0</v>
      </c>
    </row>
    <row r="327" spans="1:13" s="5" customFormat="1">
      <c r="A327" s="30" t="s">
        <v>129</v>
      </c>
      <c r="B327" s="30" t="s">
        <v>361</v>
      </c>
      <c r="C327" s="5" t="s">
        <v>409</v>
      </c>
      <c r="D327" s="5" t="s">
        <v>232</v>
      </c>
      <c r="E327" s="191">
        <v>38</v>
      </c>
      <c r="F327" s="191" t="s">
        <v>231</v>
      </c>
      <c r="G327" s="191" t="s">
        <v>420</v>
      </c>
      <c r="H327" s="30" t="s">
        <v>170</v>
      </c>
      <c r="I327" s="180">
        <v>0</v>
      </c>
      <c r="J327" s="181">
        <v>0</v>
      </c>
      <c r="K327" s="181">
        <v>0</v>
      </c>
      <c r="L327" s="181">
        <v>0</v>
      </c>
      <c r="M327" s="182">
        <v>0</v>
      </c>
    </row>
    <row r="328" spans="1:13" s="5" customFormat="1">
      <c r="A328" s="30" t="s">
        <v>129</v>
      </c>
      <c r="B328" s="30" t="s">
        <v>361</v>
      </c>
      <c r="C328" s="5" t="s">
        <v>409</v>
      </c>
      <c r="D328" s="5" t="s">
        <v>232</v>
      </c>
      <c r="E328" s="191">
        <v>38</v>
      </c>
      <c r="F328" s="191" t="s">
        <v>231</v>
      </c>
      <c r="G328" s="191" t="s">
        <v>421</v>
      </c>
      <c r="H328" s="30" t="s">
        <v>170</v>
      </c>
      <c r="I328" s="180">
        <v>0</v>
      </c>
      <c r="J328" s="181">
        <v>0</v>
      </c>
      <c r="K328" s="181">
        <v>0</v>
      </c>
      <c r="L328" s="181">
        <v>0</v>
      </c>
      <c r="M328" s="182">
        <v>0</v>
      </c>
    </row>
    <row r="329" spans="1:13" s="5" customFormat="1">
      <c r="A329" s="30" t="s">
        <v>129</v>
      </c>
      <c r="B329" s="30" t="s">
        <v>361</v>
      </c>
      <c r="C329" s="5" t="s">
        <v>409</v>
      </c>
      <c r="D329" s="5" t="s">
        <v>232</v>
      </c>
      <c r="E329" s="191">
        <v>38</v>
      </c>
      <c r="F329" s="191" t="s">
        <v>231</v>
      </c>
      <c r="G329" s="191" t="s">
        <v>422</v>
      </c>
      <c r="H329" s="30" t="s">
        <v>170</v>
      </c>
      <c r="I329" s="180">
        <v>0</v>
      </c>
      <c r="J329" s="181">
        <v>0</v>
      </c>
      <c r="K329" s="181">
        <v>0</v>
      </c>
      <c r="L329" s="181">
        <v>0</v>
      </c>
      <c r="M329" s="182">
        <v>0</v>
      </c>
    </row>
    <row r="330" spans="1:13" s="5" customFormat="1">
      <c r="A330" s="30" t="s">
        <v>129</v>
      </c>
      <c r="B330" s="30" t="s">
        <v>361</v>
      </c>
      <c r="C330" s="5" t="s">
        <v>409</v>
      </c>
      <c r="D330" s="5" t="s">
        <v>232</v>
      </c>
      <c r="E330" s="191">
        <v>38</v>
      </c>
      <c r="F330" s="191" t="s">
        <v>231</v>
      </c>
      <c r="G330" s="191" t="s">
        <v>423</v>
      </c>
      <c r="H330" s="30" t="s">
        <v>170</v>
      </c>
      <c r="I330" s="180">
        <v>0</v>
      </c>
      <c r="J330" s="181">
        <v>0</v>
      </c>
      <c r="K330" s="181">
        <v>0</v>
      </c>
      <c r="L330" s="181">
        <v>0</v>
      </c>
      <c r="M330" s="182">
        <v>0</v>
      </c>
    </row>
    <row r="331" spans="1:13" s="5" customFormat="1">
      <c r="A331" s="30" t="s">
        <v>129</v>
      </c>
      <c r="B331" s="30" t="s">
        <v>361</v>
      </c>
      <c r="C331" s="5" t="s">
        <v>409</v>
      </c>
      <c r="D331" s="5" t="s">
        <v>234</v>
      </c>
      <c r="E331" s="191">
        <v>38</v>
      </c>
      <c r="F331" s="191" t="s">
        <v>233</v>
      </c>
      <c r="G331" s="191" t="s">
        <v>410</v>
      </c>
      <c r="H331" s="30" t="s">
        <v>170</v>
      </c>
      <c r="I331" s="180">
        <v>0</v>
      </c>
      <c r="J331" s="181">
        <v>31.710245746691875</v>
      </c>
      <c r="K331" s="181">
        <v>0</v>
      </c>
      <c r="L331" s="181">
        <v>0</v>
      </c>
      <c r="M331" s="182">
        <v>0</v>
      </c>
    </row>
    <row r="332" spans="1:13" s="5" customFormat="1">
      <c r="A332" s="30" t="s">
        <v>129</v>
      </c>
      <c r="B332" s="30" t="s">
        <v>361</v>
      </c>
      <c r="C332" s="5" t="s">
        <v>409</v>
      </c>
      <c r="D332" s="5" t="s">
        <v>234</v>
      </c>
      <c r="E332" s="191">
        <v>38</v>
      </c>
      <c r="F332" s="191" t="s">
        <v>233</v>
      </c>
      <c r="G332" s="191" t="s">
        <v>411</v>
      </c>
      <c r="H332" s="30" t="s">
        <v>170</v>
      </c>
      <c r="I332" s="180">
        <v>0</v>
      </c>
      <c r="J332" s="181">
        <v>15.554197353497166</v>
      </c>
      <c r="K332" s="181">
        <v>0</v>
      </c>
      <c r="L332" s="181">
        <v>0</v>
      </c>
      <c r="M332" s="182">
        <v>0</v>
      </c>
    </row>
    <row r="333" spans="1:13" s="5" customFormat="1">
      <c r="A333" s="30" t="s">
        <v>129</v>
      </c>
      <c r="B333" s="30" t="s">
        <v>361</v>
      </c>
      <c r="C333" s="5" t="s">
        <v>409</v>
      </c>
      <c r="D333" s="5" t="s">
        <v>234</v>
      </c>
      <c r="E333" s="191">
        <v>38</v>
      </c>
      <c r="F333" s="191" t="s">
        <v>233</v>
      </c>
      <c r="G333" s="191" t="s">
        <v>412</v>
      </c>
      <c r="H333" s="30" t="s">
        <v>170</v>
      </c>
      <c r="I333" s="180">
        <v>0</v>
      </c>
      <c r="J333" s="181">
        <v>6.4456332703213617</v>
      </c>
      <c r="K333" s="181">
        <v>0</v>
      </c>
      <c r="L333" s="181">
        <v>0</v>
      </c>
      <c r="M333" s="182">
        <v>0</v>
      </c>
    </row>
    <row r="334" spans="1:13" s="5" customFormat="1">
      <c r="A334" s="30" t="s">
        <v>129</v>
      </c>
      <c r="B334" s="30" t="s">
        <v>361</v>
      </c>
      <c r="C334" s="5" t="s">
        <v>409</v>
      </c>
      <c r="D334" s="5" t="s">
        <v>234</v>
      </c>
      <c r="E334" s="191">
        <v>38</v>
      </c>
      <c r="F334" s="191" t="s">
        <v>233</v>
      </c>
      <c r="G334" s="191" t="s">
        <v>413</v>
      </c>
      <c r="H334" s="30" t="s">
        <v>170</v>
      </c>
      <c r="I334" s="180">
        <v>0</v>
      </c>
      <c r="J334" s="181">
        <v>212.29429111531195</v>
      </c>
      <c r="K334" s="181">
        <v>0</v>
      </c>
      <c r="L334" s="181">
        <v>0</v>
      </c>
      <c r="M334" s="182">
        <v>0</v>
      </c>
    </row>
    <row r="335" spans="1:13" s="5" customFormat="1">
      <c r="A335" s="30" t="s">
        <v>129</v>
      </c>
      <c r="B335" s="30" t="s">
        <v>361</v>
      </c>
      <c r="C335" s="5" t="s">
        <v>409</v>
      </c>
      <c r="D335" s="5" t="s">
        <v>234</v>
      </c>
      <c r="E335" s="191">
        <v>38</v>
      </c>
      <c r="F335" s="191" t="s">
        <v>233</v>
      </c>
      <c r="G335" s="191" t="s">
        <v>414</v>
      </c>
      <c r="H335" s="30" t="s">
        <v>170</v>
      </c>
      <c r="I335" s="180">
        <v>0</v>
      </c>
      <c r="J335" s="181">
        <v>0</v>
      </c>
      <c r="K335" s="181">
        <v>0</v>
      </c>
      <c r="L335" s="181">
        <v>0</v>
      </c>
      <c r="M335" s="182">
        <v>0</v>
      </c>
    </row>
    <row r="336" spans="1:13" s="5" customFormat="1">
      <c r="A336" s="30" t="s">
        <v>129</v>
      </c>
      <c r="B336" s="30" t="s">
        <v>361</v>
      </c>
      <c r="C336" s="5" t="s">
        <v>409</v>
      </c>
      <c r="D336" s="5" t="s">
        <v>234</v>
      </c>
      <c r="E336" s="191">
        <v>38</v>
      </c>
      <c r="F336" s="191" t="s">
        <v>233</v>
      </c>
      <c r="G336" s="191" t="s">
        <v>415</v>
      </c>
      <c r="H336" s="30" t="s">
        <v>170</v>
      </c>
      <c r="I336" s="180">
        <v>0</v>
      </c>
      <c r="J336" s="181">
        <v>0</v>
      </c>
      <c r="K336" s="181">
        <v>0</v>
      </c>
      <c r="L336" s="181">
        <v>0</v>
      </c>
      <c r="M336" s="182">
        <v>0</v>
      </c>
    </row>
    <row r="337" spans="1:13" s="5" customFormat="1">
      <c r="A337" s="30" t="s">
        <v>129</v>
      </c>
      <c r="B337" s="30" t="s">
        <v>361</v>
      </c>
      <c r="C337" s="5" t="s">
        <v>409</v>
      </c>
      <c r="D337" s="5" t="s">
        <v>234</v>
      </c>
      <c r="E337" s="191">
        <v>38</v>
      </c>
      <c r="F337" s="191" t="s">
        <v>233</v>
      </c>
      <c r="G337" s="191" t="s">
        <v>416</v>
      </c>
      <c r="H337" s="30" t="s">
        <v>170</v>
      </c>
      <c r="I337" s="180">
        <v>0</v>
      </c>
      <c r="J337" s="181">
        <v>0</v>
      </c>
      <c r="K337" s="181">
        <v>0</v>
      </c>
      <c r="L337" s="181">
        <v>0</v>
      </c>
      <c r="M337" s="182">
        <v>0</v>
      </c>
    </row>
    <row r="338" spans="1:13" s="5" customFormat="1">
      <c r="A338" s="30" t="s">
        <v>129</v>
      </c>
      <c r="B338" s="30" t="s">
        <v>361</v>
      </c>
      <c r="C338" s="5" t="s">
        <v>409</v>
      </c>
      <c r="D338" s="5" t="s">
        <v>234</v>
      </c>
      <c r="E338" s="191">
        <v>38</v>
      </c>
      <c r="F338" s="191" t="s">
        <v>233</v>
      </c>
      <c r="G338" s="191" t="s">
        <v>417</v>
      </c>
      <c r="H338" s="30" t="s">
        <v>170</v>
      </c>
      <c r="I338" s="180">
        <v>0</v>
      </c>
      <c r="J338" s="181">
        <v>0</v>
      </c>
      <c r="K338" s="181">
        <v>0</v>
      </c>
      <c r="L338" s="181">
        <v>0</v>
      </c>
      <c r="M338" s="182">
        <v>0</v>
      </c>
    </row>
    <row r="339" spans="1:13" s="5" customFormat="1">
      <c r="A339" s="30" t="s">
        <v>129</v>
      </c>
      <c r="B339" s="30" t="s">
        <v>361</v>
      </c>
      <c r="C339" s="5" t="s">
        <v>409</v>
      </c>
      <c r="D339" s="5" t="s">
        <v>234</v>
      </c>
      <c r="E339" s="191">
        <v>38</v>
      </c>
      <c r="F339" s="191" t="s">
        <v>233</v>
      </c>
      <c r="G339" s="191" t="s">
        <v>418</v>
      </c>
      <c r="H339" s="30" t="s">
        <v>170</v>
      </c>
      <c r="I339" s="180">
        <v>0</v>
      </c>
      <c r="J339" s="181">
        <v>0</v>
      </c>
      <c r="K339" s="181">
        <v>0</v>
      </c>
      <c r="L339" s="181">
        <v>0</v>
      </c>
      <c r="M339" s="182">
        <v>0</v>
      </c>
    </row>
    <row r="340" spans="1:13" s="5" customFormat="1">
      <c r="A340" s="30" t="s">
        <v>129</v>
      </c>
      <c r="B340" s="30" t="s">
        <v>361</v>
      </c>
      <c r="C340" s="5" t="s">
        <v>409</v>
      </c>
      <c r="D340" s="5" t="s">
        <v>234</v>
      </c>
      <c r="E340" s="191">
        <v>38</v>
      </c>
      <c r="F340" s="191" t="s">
        <v>233</v>
      </c>
      <c r="G340" s="191" t="s">
        <v>419</v>
      </c>
      <c r="H340" s="30" t="s">
        <v>170</v>
      </c>
      <c r="I340" s="180">
        <v>0</v>
      </c>
      <c r="J340" s="181">
        <v>0</v>
      </c>
      <c r="K340" s="181">
        <v>0</v>
      </c>
      <c r="L340" s="181">
        <v>0</v>
      </c>
      <c r="M340" s="182">
        <v>0</v>
      </c>
    </row>
    <row r="341" spans="1:13" s="5" customFormat="1">
      <c r="A341" s="30" t="s">
        <v>129</v>
      </c>
      <c r="B341" s="30" t="s">
        <v>361</v>
      </c>
      <c r="C341" s="5" t="s">
        <v>409</v>
      </c>
      <c r="D341" s="5" t="s">
        <v>234</v>
      </c>
      <c r="E341" s="191">
        <v>38</v>
      </c>
      <c r="F341" s="191" t="s">
        <v>233</v>
      </c>
      <c r="G341" s="191" t="s">
        <v>420</v>
      </c>
      <c r="H341" s="30" t="s">
        <v>170</v>
      </c>
      <c r="I341" s="180">
        <v>0</v>
      </c>
      <c r="J341" s="181">
        <v>0</v>
      </c>
      <c r="K341" s="181">
        <v>0</v>
      </c>
      <c r="L341" s="181">
        <v>0</v>
      </c>
      <c r="M341" s="182">
        <v>0</v>
      </c>
    </row>
    <row r="342" spans="1:13" s="5" customFormat="1">
      <c r="A342" s="30" t="s">
        <v>129</v>
      </c>
      <c r="B342" s="30" t="s">
        <v>361</v>
      </c>
      <c r="C342" s="5" t="s">
        <v>409</v>
      </c>
      <c r="D342" s="5" t="s">
        <v>234</v>
      </c>
      <c r="E342" s="191">
        <v>38</v>
      </c>
      <c r="F342" s="191" t="s">
        <v>233</v>
      </c>
      <c r="G342" s="191" t="s">
        <v>421</v>
      </c>
      <c r="H342" s="30" t="s">
        <v>170</v>
      </c>
      <c r="I342" s="180">
        <v>0</v>
      </c>
      <c r="J342" s="181">
        <v>0</v>
      </c>
      <c r="K342" s="181">
        <v>0</v>
      </c>
      <c r="L342" s="181">
        <v>0</v>
      </c>
      <c r="M342" s="182">
        <v>0</v>
      </c>
    </row>
    <row r="343" spans="1:13" s="5" customFormat="1">
      <c r="A343" s="30" t="s">
        <v>129</v>
      </c>
      <c r="B343" s="30" t="s">
        <v>361</v>
      </c>
      <c r="C343" s="5" t="s">
        <v>409</v>
      </c>
      <c r="D343" s="5" t="s">
        <v>234</v>
      </c>
      <c r="E343" s="191">
        <v>38</v>
      </c>
      <c r="F343" s="191" t="s">
        <v>233</v>
      </c>
      <c r="G343" s="191" t="s">
        <v>422</v>
      </c>
      <c r="H343" s="30" t="s">
        <v>170</v>
      </c>
      <c r="I343" s="180">
        <v>0</v>
      </c>
      <c r="J343" s="181">
        <v>0</v>
      </c>
      <c r="K343" s="181">
        <v>0</v>
      </c>
      <c r="L343" s="181">
        <v>0</v>
      </c>
      <c r="M343" s="182">
        <v>0</v>
      </c>
    </row>
    <row r="344" spans="1:13" s="5" customFormat="1">
      <c r="A344" s="30" t="s">
        <v>129</v>
      </c>
      <c r="B344" s="30" t="s">
        <v>361</v>
      </c>
      <c r="C344" s="5" t="s">
        <v>409</v>
      </c>
      <c r="D344" s="5" t="s">
        <v>234</v>
      </c>
      <c r="E344" s="191">
        <v>38</v>
      </c>
      <c r="F344" s="191" t="s">
        <v>233</v>
      </c>
      <c r="G344" s="191" t="s">
        <v>423</v>
      </c>
      <c r="H344" s="30" t="s">
        <v>170</v>
      </c>
      <c r="I344" s="180">
        <v>0</v>
      </c>
      <c r="J344" s="181">
        <v>0</v>
      </c>
      <c r="K344" s="181">
        <v>0</v>
      </c>
      <c r="L344" s="181">
        <v>0</v>
      </c>
      <c r="M344" s="182">
        <v>0</v>
      </c>
    </row>
    <row r="345" spans="1:13" s="5" customFormat="1">
      <c r="A345" s="30" t="s">
        <v>129</v>
      </c>
      <c r="B345" s="30" t="s">
        <v>361</v>
      </c>
      <c r="C345" s="5" t="s">
        <v>409</v>
      </c>
      <c r="D345" s="5" t="s">
        <v>189</v>
      </c>
      <c r="E345" s="191">
        <v>30</v>
      </c>
      <c r="F345" s="191" t="s">
        <v>188</v>
      </c>
      <c r="G345" s="191" t="s">
        <v>410</v>
      </c>
      <c r="H345" s="30" t="s">
        <v>170</v>
      </c>
      <c r="I345" s="180">
        <v>0</v>
      </c>
      <c r="J345" s="181">
        <v>0</v>
      </c>
      <c r="K345" s="181">
        <v>0</v>
      </c>
      <c r="L345" s="181">
        <v>0</v>
      </c>
      <c r="M345" s="182">
        <v>0</v>
      </c>
    </row>
    <row r="346" spans="1:13" s="5" customFormat="1">
      <c r="A346" s="30" t="s">
        <v>129</v>
      </c>
      <c r="B346" s="30" t="s">
        <v>361</v>
      </c>
      <c r="C346" s="5" t="s">
        <v>409</v>
      </c>
      <c r="D346" s="5" t="s">
        <v>189</v>
      </c>
      <c r="E346" s="191">
        <v>30</v>
      </c>
      <c r="F346" s="191" t="s">
        <v>188</v>
      </c>
      <c r="G346" s="191" t="s">
        <v>411</v>
      </c>
      <c r="H346" s="30" t="s">
        <v>170</v>
      </c>
      <c r="I346" s="180">
        <v>0</v>
      </c>
      <c r="J346" s="181">
        <v>0</v>
      </c>
      <c r="K346" s="181">
        <v>0</v>
      </c>
      <c r="L346" s="181">
        <v>0</v>
      </c>
      <c r="M346" s="182">
        <v>0</v>
      </c>
    </row>
    <row r="347" spans="1:13" s="5" customFormat="1">
      <c r="A347" s="30" t="s">
        <v>129</v>
      </c>
      <c r="B347" s="30" t="s">
        <v>361</v>
      </c>
      <c r="C347" s="5" t="s">
        <v>409</v>
      </c>
      <c r="D347" s="5" t="s">
        <v>189</v>
      </c>
      <c r="E347" s="191">
        <v>30</v>
      </c>
      <c r="F347" s="191" t="s">
        <v>188</v>
      </c>
      <c r="G347" s="191" t="s">
        <v>412</v>
      </c>
      <c r="H347" s="30" t="s">
        <v>170</v>
      </c>
      <c r="I347" s="180">
        <v>0</v>
      </c>
      <c r="J347" s="181">
        <v>0</v>
      </c>
      <c r="K347" s="181">
        <v>0</v>
      </c>
      <c r="L347" s="181">
        <v>0</v>
      </c>
      <c r="M347" s="182">
        <v>0</v>
      </c>
    </row>
    <row r="348" spans="1:13" s="5" customFormat="1">
      <c r="A348" s="30" t="s">
        <v>129</v>
      </c>
      <c r="B348" s="30" t="s">
        <v>361</v>
      </c>
      <c r="C348" s="5" t="s">
        <v>409</v>
      </c>
      <c r="D348" s="5" t="s">
        <v>189</v>
      </c>
      <c r="E348" s="191">
        <v>30</v>
      </c>
      <c r="F348" s="191" t="s">
        <v>188</v>
      </c>
      <c r="G348" s="191" t="s">
        <v>413</v>
      </c>
      <c r="H348" s="30" t="s">
        <v>170</v>
      </c>
      <c r="I348" s="180">
        <v>0</v>
      </c>
      <c r="J348" s="181">
        <v>0</v>
      </c>
      <c r="K348" s="181">
        <v>0</v>
      </c>
      <c r="L348" s="181">
        <v>0</v>
      </c>
      <c r="M348" s="182">
        <v>0</v>
      </c>
    </row>
    <row r="349" spans="1:13" s="5" customFormat="1">
      <c r="A349" s="30" t="s">
        <v>129</v>
      </c>
      <c r="B349" s="30" t="s">
        <v>361</v>
      </c>
      <c r="C349" s="5" t="s">
        <v>409</v>
      </c>
      <c r="D349" s="5" t="s">
        <v>189</v>
      </c>
      <c r="E349" s="191">
        <v>30</v>
      </c>
      <c r="F349" s="191" t="s">
        <v>188</v>
      </c>
      <c r="G349" s="191" t="s">
        <v>414</v>
      </c>
      <c r="H349" s="30" t="s">
        <v>170</v>
      </c>
      <c r="I349" s="180">
        <v>0</v>
      </c>
      <c r="J349" s="181">
        <v>0</v>
      </c>
      <c r="K349" s="181">
        <v>0</v>
      </c>
      <c r="L349" s="181">
        <v>0</v>
      </c>
      <c r="M349" s="182">
        <v>0</v>
      </c>
    </row>
    <row r="350" spans="1:13" s="5" customFormat="1">
      <c r="A350" s="30" t="s">
        <v>129</v>
      </c>
      <c r="B350" s="30" t="s">
        <v>361</v>
      </c>
      <c r="C350" s="5" t="s">
        <v>409</v>
      </c>
      <c r="D350" s="5" t="s">
        <v>189</v>
      </c>
      <c r="E350" s="191">
        <v>30</v>
      </c>
      <c r="F350" s="191" t="s">
        <v>188</v>
      </c>
      <c r="G350" s="191" t="s">
        <v>415</v>
      </c>
      <c r="H350" s="30" t="s">
        <v>170</v>
      </c>
      <c r="I350" s="180">
        <v>0</v>
      </c>
      <c r="J350" s="181">
        <v>0</v>
      </c>
      <c r="K350" s="181">
        <v>0</v>
      </c>
      <c r="L350" s="181">
        <v>0</v>
      </c>
      <c r="M350" s="182">
        <v>0</v>
      </c>
    </row>
    <row r="351" spans="1:13" s="5" customFormat="1">
      <c r="A351" s="30" t="s">
        <v>129</v>
      </c>
      <c r="B351" s="30" t="s">
        <v>361</v>
      </c>
      <c r="C351" s="5" t="s">
        <v>409</v>
      </c>
      <c r="D351" s="5" t="s">
        <v>189</v>
      </c>
      <c r="E351" s="191">
        <v>30</v>
      </c>
      <c r="F351" s="191" t="s">
        <v>188</v>
      </c>
      <c r="G351" s="191" t="s">
        <v>416</v>
      </c>
      <c r="H351" s="30" t="s">
        <v>170</v>
      </c>
      <c r="I351" s="180">
        <v>0</v>
      </c>
      <c r="J351" s="181">
        <v>0</v>
      </c>
      <c r="K351" s="181">
        <v>0</v>
      </c>
      <c r="L351" s="181">
        <v>0</v>
      </c>
      <c r="M351" s="182">
        <v>0</v>
      </c>
    </row>
    <row r="352" spans="1:13" s="5" customFormat="1">
      <c r="A352" s="30" t="s">
        <v>129</v>
      </c>
      <c r="B352" s="30" t="s">
        <v>361</v>
      </c>
      <c r="C352" s="5" t="s">
        <v>409</v>
      </c>
      <c r="D352" s="5" t="s">
        <v>189</v>
      </c>
      <c r="E352" s="191">
        <v>30</v>
      </c>
      <c r="F352" s="191" t="s">
        <v>188</v>
      </c>
      <c r="G352" s="191" t="s">
        <v>417</v>
      </c>
      <c r="H352" s="30" t="s">
        <v>170</v>
      </c>
      <c r="I352" s="180">
        <v>0</v>
      </c>
      <c r="J352" s="181">
        <v>0</v>
      </c>
      <c r="K352" s="181">
        <v>0</v>
      </c>
      <c r="L352" s="181">
        <v>0</v>
      </c>
      <c r="M352" s="182">
        <v>0</v>
      </c>
    </row>
    <row r="353" spans="1:13" s="5" customFormat="1">
      <c r="A353" s="30" t="s">
        <v>129</v>
      </c>
      <c r="B353" s="30" t="s">
        <v>361</v>
      </c>
      <c r="C353" s="5" t="s">
        <v>409</v>
      </c>
      <c r="D353" s="5" t="s">
        <v>189</v>
      </c>
      <c r="E353" s="191">
        <v>30</v>
      </c>
      <c r="F353" s="191" t="s">
        <v>188</v>
      </c>
      <c r="G353" s="191" t="s">
        <v>418</v>
      </c>
      <c r="H353" s="30" t="s">
        <v>170</v>
      </c>
      <c r="I353" s="180">
        <v>0</v>
      </c>
      <c r="J353" s="181">
        <v>0</v>
      </c>
      <c r="K353" s="181">
        <v>0</v>
      </c>
      <c r="L353" s="181">
        <v>0</v>
      </c>
      <c r="M353" s="182">
        <v>0</v>
      </c>
    </row>
    <row r="354" spans="1:13" s="5" customFormat="1">
      <c r="A354" s="30" t="s">
        <v>129</v>
      </c>
      <c r="B354" s="30" t="s">
        <v>361</v>
      </c>
      <c r="C354" s="5" t="s">
        <v>409</v>
      </c>
      <c r="D354" s="5" t="s">
        <v>189</v>
      </c>
      <c r="E354" s="191">
        <v>30</v>
      </c>
      <c r="F354" s="191" t="s">
        <v>188</v>
      </c>
      <c r="G354" s="191" t="s">
        <v>419</v>
      </c>
      <c r="H354" s="30" t="s">
        <v>170</v>
      </c>
      <c r="I354" s="180">
        <v>0</v>
      </c>
      <c r="J354" s="181">
        <v>0</v>
      </c>
      <c r="K354" s="181">
        <v>0</v>
      </c>
      <c r="L354" s="181">
        <v>0</v>
      </c>
      <c r="M354" s="182">
        <v>0</v>
      </c>
    </row>
    <row r="355" spans="1:13" s="5" customFormat="1">
      <c r="A355" s="30" t="s">
        <v>129</v>
      </c>
      <c r="B355" s="30" t="s">
        <v>361</v>
      </c>
      <c r="C355" s="5" t="s">
        <v>409</v>
      </c>
      <c r="D355" s="5" t="s">
        <v>189</v>
      </c>
      <c r="E355" s="191">
        <v>30</v>
      </c>
      <c r="F355" s="191" t="s">
        <v>188</v>
      </c>
      <c r="G355" s="191" t="s">
        <v>420</v>
      </c>
      <c r="H355" s="30" t="s">
        <v>170</v>
      </c>
      <c r="I355" s="180">
        <v>0</v>
      </c>
      <c r="J355" s="181">
        <v>0</v>
      </c>
      <c r="K355" s="181">
        <v>0</v>
      </c>
      <c r="L355" s="181">
        <v>0</v>
      </c>
      <c r="M355" s="182">
        <v>0</v>
      </c>
    </row>
    <row r="356" spans="1:13" s="5" customFormat="1">
      <c r="A356" s="30" t="s">
        <v>129</v>
      </c>
      <c r="B356" s="30" t="s">
        <v>361</v>
      </c>
      <c r="C356" s="5" t="s">
        <v>409</v>
      </c>
      <c r="D356" s="5" t="s">
        <v>189</v>
      </c>
      <c r="E356" s="191">
        <v>30</v>
      </c>
      <c r="F356" s="191" t="s">
        <v>188</v>
      </c>
      <c r="G356" s="191" t="s">
        <v>421</v>
      </c>
      <c r="H356" s="30" t="s">
        <v>170</v>
      </c>
      <c r="I356" s="180">
        <v>0</v>
      </c>
      <c r="J356" s="181">
        <v>0</v>
      </c>
      <c r="K356" s="181">
        <v>0</v>
      </c>
      <c r="L356" s="181">
        <v>0</v>
      </c>
      <c r="M356" s="182">
        <v>0</v>
      </c>
    </row>
    <row r="357" spans="1:13" s="5" customFormat="1">
      <c r="A357" s="30" t="s">
        <v>129</v>
      </c>
      <c r="B357" s="30" t="s">
        <v>361</v>
      </c>
      <c r="C357" s="5" t="s">
        <v>409</v>
      </c>
      <c r="D357" s="5" t="s">
        <v>189</v>
      </c>
      <c r="E357" s="191">
        <v>30</v>
      </c>
      <c r="F357" s="191" t="s">
        <v>188</v>
      </c>
      <c r="G357" s="191" t="s">
        <v>422</v>
      </c>
      <c r="H357" s="30" t="s">
        <v>170</v>
      </c>
      <c r="I357" s="180">
        <v>0</v>
      </c>
      <c r="J357" s="181">
        <v>0</v>
      </c>
      <c r="K357" s="181">
        <v>0</v>
      </c>
      <c r="L357" s="181">
        <v>0</v>
      </c>
      <c r="M357" s="182">
        <v>0</v>
      </c>
    </row>
    <row r="358" spans="1:13" s="5" customFormat="1">
      <c r="A358" s="30" t="s">
        <v>129</v>
      </c>
      <c r="B358" s="30" t="s">
        <v>361</v>
      </c>
      <c r="C358" s="5" t="s">
        <v>409</v>
      </c>
      <c r="D358" s="5" t="s">
        <v>189</v>
      </c>
      <c r="E358" s="191">
        <v>30</v>
      </c>
      <c r="F358" s="191" t="s">
        <v>188</v>
      </c>
      <c r="G358" s="191" t="s">
        <v>423</v>
      </c>
      <c r="H358" s="30" t="s">
        <v>170</v>
      </c>
      <c r="I358" s="180">
        <v>0</v>
      </c>
      <c r="J358" s="181">
        <v>0</v>
      </c>
      <c r="K358" s="181">
        <v>0</v>
      </c>
      <c r="L358" s="181">
        <v>0</v>
      </c>
      <c r="M358" s="182">
        <v>0</v>
      </c>
    </row>
    <row r="359" spans="1:13" s="5" customFormat="1">
      <c r="A359" s="30" t="s">
        <v>129</v>
      </c>
      <c r="B359" s="30" t="s">
        <v>361</v>
      </c>
      <c r="C359" s="5" t="s">
        <v>409</v>
      </c>
      <c r="D359" s="5" t="s">
        <v>191</v>
      </c>
      <c r="E359" s="191">
        <v>30</v>
      </c>
      <c r="F359" s="191" t="s">
        <v>190</v>
      </c>
      <c r="G359" s="191" t="s">
        <v>410</v>
      </c>
      <c r="H359" s="30" t="s">
        <v>170</v>
      </c>
      <c r="I359" s="180">
        <v>0</v>
      </c>
      <c r="J359" s="181">
        <v>0</v>
      </c>
      <c r="K359" s="181">
        <v>0</v>
      </c>
      <c r="L359" s="181">
        <v>0</v>
      </c>
      <c r="M359" s="182">
        <v>0</v>
      </c>
    </row>
    <row r="360" spans="1:13" s="5" customFormat="1">
      <c r="A360" s="30" t="s">
        <v>129</v>
      </c>
      <c r="B360" s="30" t="s">
        <v>361</v>
      </c>
      <c r="C360" s="5" t="s">
        <v>409</v>
      </c>
      <c r="D360" s="5" t="s">
        <v>191</v>
      </c>
      <c r="E360" s="191">
        <v>30</v>
      </c>
      <c r="F360" s="191" t="s">
        <v>190</v>
      </c>
      <c r="G360" s="191" t="s">
        <v>411</v>
      </c>
      <c r="H360" s="30" t="s">
        <v>170</v>
      </c>
      <c r="I360" s="180">
        <v>0</v>
      </c>
      <c r="J360" s="181">
        <v>0</v>
      </c>
      <c r="K360" s="181">
        <v>0</v>
      </c>
      <c r="L360" s="181">
        <v>0</v>
      </c>
      <c r="M360" s="182">
        <v>0</v>
      </c>
    </row>
    <row r="361" spans="1:13" s="5" customFormat="1">
      <c r="A361" s="30" t="s">
        <v>129</v>
      </c>
      <c r="B361" s="30" t="s">
        <v>361</v>
      </c>
      <c r="C361" s="5" t="s">
        <v>409</v>
      </c>
      <c r="D361" s="5" t="s">
        <v>191</v>
      </c>
      <c r="E361" s="191">
        <v>30</v>
      </c>
      <c r="F361" s="191" t="s">
        <v>190</v>
      </c>
      <c r="G361" s="191" t="s">
        <v>412</v>
      </c>
      <c r="H361" s="30" t="s">
        <v>170</v>
      </c>
      <c r="I361" s="180">
        <v>0</v>
      </c>
      <c r="J361" s="181">
        <v>0</v>
      </c>
      <c r="K361" s="181">
        <v>0</v>
      </c>
      <c r="L361" s="181">
        <v>0</v>
      </c>
      <c r="M361" s="182">
        <v>0</v>
      </c>
    </row>
    <row r="362" spans="1:13" s="5" customFormat="1">
      <c r="A362" s="30" t="s">
        <v>129</v>
      </c>
      <c r="B362" s="30" t="s">
        <v>361</v>
      </c>
      <c r="C362" s="5" t="s">
        <v>409</v>
      </c>
      <c r="D362" s="5" t="s">
        <v>191</v>
      </c>
      <c r="E362" s="191">
        <v>30</v>
      </c>
      <c r="F362" s="191" t="s">
        <v>190</v>
      </c>
      <c r="G362" s="191" t="s">
        <v>413</v>
      </c>
      <c r="H362" s="30" t="s">
        <v>170</v>
      </c>
      <c r="I362" s="180">
        <v>0</v>
      </c>
      <c r="J362" s="181">
        <v>0</v>
      </c>
      <c r="K362" s="181">
        <v>0</v>
      </c>
      <c r="L362" s="181">
        <v>0</v>
      </c>
      <c r="M362" s="182">
        <v>0</v>
      </c>
    </row>
    <row r="363" spans="1:13" s="5" customFormat="1">
      <c r="A363" s="30" t="s">
        <v>129</v>
      </c>
      <c r="B363" s="30" t="s">
        <v>361</v>
      </c>
      <c r="C363" s="5" t="s">
        <v>409</v>
      </c>
      <c r="D363" s="5" t="s">
        <v>191</v>
      </c>
      <c r="E363" s="191">
        <v>30</v>
      </c>
      <c r="F363" s="191" t="s">
        <v>190</v>
      </c>
      <c r="G363" s="191" t="s">
        <v>414</v>
      </c>
      <c r="H363" s="30" t="s">
        <v>170</v>
      </c>
      <c r="I363" s="180">
        <v>0</v>
      </c>
      <c r="J363" s="181">
        <v>0</v>
      </c>
      <c r="K363" s="181">
        <v>0</v>
      </c>
      <c r="L363" s="181">
        <v>0</v>
      </c>
      <c r="M363" s="182">
        <v>0</v>
      </c>
    </row>
    <row r="364" spans="1:13" s="5" customFormat="1">
      <c r="A364" s="30" t="s">
        <v>129</v>
      </c>
      <c r="B364" s="30" t="s">
        <v>361</v>
      </c>
      <c r="C364" s="5" t="s">
        <v>409</v>
      </c>
      <c r="D364" s="5" t="s">
        <v>191</v>
      </c>
      <c r="E364" s="191">
        <v>30</v>
      </c>
      <c r="F364" s="191" t="s">
        <v>190</v>
      </c>
      <c r="G364" s="191" t="s">
        <v>415</v>
      </c>
      <c r="H364" s="30" t="s">
        <v>170</v>
      </c>
      <c r="I364" s="180">
        <v>0</v>
      </c>
      <c r="J364" s="181">
        <v>0</v>
      </c>
      <c r="K364" s="181">
        <v>0</v>
      </c>
      <c r="L364" s="181">
        <v>0</v>
      </c>
      <c r="M364" s="182">
        <v>0</v>
      </c>
    </row>
    <row r="365" spans="1:13" s="5" customFormat="1">
      <c r="A365" s="30" t="s">
        <v>129</v>
      </c>
      <c r="B365" s="30" t="s">
        <v>361</v>
      </c>
      <c r="C365" s="5" t="s">
        <v>409</v>
      </c>
      <c r="D365" s="5" t="s">
        <v>191</v>
      </c>
      <c r="E365" s="191">
        <v>30</v>
      </c>
      <c r="F365" s="191" t="s">
        <v>190</v>
      </c>
      <c r="G365" s="191" t="s">
        <v>416</v>
      </c>
      <c r="H365" s="30" t="s">
        <v>170</v>
      </c>
      <c r="I365" s="180">
        <v>0</v>
      </c>
      <c r="J365" s="181">
        <v>0</v>
      </c>
      <c r="K365" s="181">
        <v>0</v>
      </c>
      <c r="L365" s="181">
        <v>0</v>
      </c>
      <c r="M365" s="182">
        <v>0</v>
      </c>
    </row>
    <row r="366" spans="1:13" s="5" customFormat="1">
      <c r="A366" s="30" t="s">
        <v>129</v>
      </c>
      <c r="B366" s="30" t="s">
        <v>361</v>
      </c>
      <c r="C366" s="5" t="s">
        <v>409</v>
      </c>
      <c r="D366" s="5" t="s">
        <v>191</v>
      </c>
      <c r="E366" s="191">
        <v>30</v>
      </c>
      <c r="F366" s="191" t="s">
        <v>190</v>
      </c>
      <c r="G366" s="191" t="s">
        <v>417</v>
      </c>
      <c r="H366" s="30" t="s">
        <v>170</v>
      </c>
      <c r="I366" s="180">
        <v>0</v>
      </c>
      <c r="J366" s="181">
        <v>0</v>
      </c>
      <c r="K366" s="181">
        <v>0</v>
      </c>
      <c r="L366" s="181">
        <v>0</v>
      </c>
      <c r="M366" s="182">
        <v>0</v>
      </c>
    </row>
    <row r="367" spans="1:13" s="5" customFormat="1">
      <c r="A367" s="30" t="s">
        <v>129</v>
      </c>
      <c r="B367" s="30" t="s">
        <v>361</v>
      </c>
      <c r="C367" s="5" t="s">
        <v>409</v>
      </c>
      <c r="D367" s="5" t="s">
        <v>191</v>
      </c>
      <c r="E367" s="191">
        <v>30</v>
      </c>
      <c r="F367" s="191" t="s">
        <v>190</v>
      </c>
      <c r="G367" s="191" t="s">
        <v>418</v>
      </c>
      <c r="H367" s="30" t="s">
        <v>170</v>
      </c>
      <c r="I367" s="180">
        <v>0</v>
      </c>
      <c r="J367" s="181">
        <v>0</v>
      </c>
      <c r="K367" s="181">
        <v>0</v>
      </c>
      <c r="L367" s="181">
        <v>0</v>
      </c>
      <c r="M367" s="182">
        <v>0</v>
      </c>
    </row>
    <row r="368" spans="1:13" s="5" customFormat="1">
      <c r="A368" s="30" t="s">
        <v>129</v>
      </c>
      <c r="B368" s="30" t="s">
        <v>361</v>
      </c>
      <c r="C368" s="5" t="s">
        <v>409</v>
      </c>
      <c r="D368" s="5" t="s">
        <v>191</v>
      </c>
      <c r="E368" s="191">
        <v>30</v>
      </c>
      <c r="F368" s="191" t="s">
        <v>190</v>
      </c>
      <c r="G368" s="191" t="s">
        <v>419</v>
      </c>
      <c r="H368" s="30" t="s">
        <v>170</v>
      </c>
      <c r="I368" s="180">
        <v>0</v>
      </c>
      <c r="J368" s="181">
        <v>0</v>
      </c>
      <c r="K368" s="181">
        <v>0</v>
      </c>
      <c r="L368" s="181">
        <v>0</v>
      </c>
      <c r="M368" s="182">
        <v>0</v>
      </c>
    </row>
    <row r="369" spans="1:13" s="5" customFormat="1">
      <c r="A369" s="30" t="s">
        <v>129</v>
      </c>
      <c r="B369" s="30" t="s">
        <v>361</v>
      </c>
      <c r="C369" s="5" t="s">
        <v>409</v>
      </c>
      <c r="D369" s="5" t="s">
        <v>191</v>
      </c>
      <c r="E369" s="191">
        <v>30</v>
      </c>
      <c r="F369" s="191" t="s">
        <v>190</v>
      </c>
      <c r="G369" s="191" t="s">
        <v>420</v>
      </c>
      <c r="H369" s="30" t="s">
        <v>170</v>
      </c>
      <c r="I369" s="180">
        <v>0</v>
      </c>
      <c r="J369" s="181">
        <v>0</v>
      </c>
      <c r="K369" s="181">
        <v>0</v>
      </c>
      <c r="L369" s="181">
        <v>0</v>
      </c>
      <c r="M369" s="182">
        <v>0</v>
      </c>
    </row>
    <row r="370" spans="1:13" s="5" customFormat="1">
      <c r="A370" s="30" t="s">
        <v>129</v>
      </c>
      <c r="B370" s="30" t="s">
        <v>361</v>
      </c>
      <c r="C370" s="5" t="s">
        <v>409</v>
      </c>
      <c r="D370" s="5" t="s">
        <v>191</v>
      </c>
      <c r="E370" s="191">
        <v>30</v>
      </c>
      <c r="F370" s="191" t="s">
        <v>190</v>
      </c>
      <c r="G370" s="191" t="s">
        <v>421</v>
      </c>
      <c r="H370" s="30" t="s">
        <v>170</v>
      </c>
      <c r="I370" s="180">
        <v>0</v>
      </c>
      <c r="J370" s="181">
        <v>0</v>
      </c>
      <c r="K370" s="181">
        <v>0</v>
      </c>
      <c r="L370" s="181">
        <v>0</v>
      </c>
      <c r="M370" s="182">
        <v>0</v>
      </c>
    </row>
    <row r="371" spans="1:13" s="5" customFormat="1">
      <c r="A371" s="30" t="s">
        <v>129</v>
      </c>
      <c r="B371" s="30" t="s">
        <v>361</v>
      </c>
      <c r="C371" s="5" t="s">
        <v>409</v>
      </c>
      <c r="D371" s="5" t="s">
        <v>191</v>
      </c>
      <c r="E371" s="191">
        <v>30</v>
      </c>
      <c r="F371" s="191" t="s">
        <v>190</v>
      </c>
      <c r="G371" s="191" t="s">
        <v>422</v>
      </c>
      <c r="H371" s="30" t="s">
        <v>170</v>
      </c>
      <c r="I371" s="180">
        <v>0</v>
      </c>
      <c r="J371" s="181">
        <v>0</v>
      </c>
      <c r="K371" s="181">
        <v>0</v>
      </c>
      <c r="L371" s="181">
        <v>0</v>
      </c>
      <c r="M371" s="182">
        <v>0</v>
      </c>
    </row>
    <row r="372" spans="1:13" s="5" customFormat="1">
      <c r="A372" s="30" t="s">
        <v>129</v>
      </c>
      <c r="B372" s="30" t="s">
        <v>361</v>
      </c>
      <c r="C372" s="5" t="s">
        <v>409</v>
      </c>
      <c r="D372" s="5" t="s">
        <v>191</v>
      </c>
      <c r="E372" s="191">
        <v>30</v>
      </c>
      <c r="F372" s="191" t="s">
        <v>190</v>
      </c>
      <c r="G372" s="191" t="s">
        <v>423</v>
      </c>
      <c r="H372" s="30" t="s">
        <v>170</v>
      </c>
      <c r="I372" s="180">
        <v>0</v>
      </c>
      <c r="J372" s="181">
        <v>0</v>
      </c>
      <c r="K372" s="181">
        <v>0</v>
      </c>
      <c r="L372" s="181">
        <v>0</v>
      </c>
      <c r="M372" s="182">
        <v>0</v>
      </c>
    </row>
    <row r="373" spans="1:13" s="5" customFormat="1">
      <c r="A373" s="30" t="s">
        <v>129</v>
      </c>
      <c r="B373" s="30" t="s">
        <v>361</v>
      </c>
      <c r="C373" s="5" t="s">
        <v>409</v>
      </c>
      <c r="D373" s="5" t="s">
        <v>242</v>
      </c>
      <c r="E373" s="191">
        <v>38</v>
      </c>
      <c r="F373" s="191" t="s">
        <v>241</v>
      </c>
      <c r="G373" s="191" t="s">
        <v>410</v>
      </c>
      <c r="H373" s="30" t="s">
        <v>170</v>
      </c>
      <c r="I373" s="180">
        <v>0</v>
      </c>
      <c r="J373" s="181">
        <v>0</v>
      </c>
      <c r="K373" s="181">
        <v>0</v>
      </c>
      <c r="L373" s="181">
        <v>0</v>
      </c>
      <c r="M373" s="182">
        <v>0</v>
      </c>
    </row>
    <row r="374" spans="1:13" s="5" customFormat="1">
      <c r="A374" s="30" t="s">
        <v>129</v>
      </c>
      <c r="B374" s="30" t="s">
        <v>361</v>
      </c>
      <c r="C374" s="5" t="s">
        <v>409</v>
      </c>
      <c r="D374" s="5" t="s">
        <v>242</v>
      </c>
      <c r="E374" s="191">
        <v>38</v>
      </c>
      <c r="F374" s="191" t="s">
        <v>241</v>
      </c>
      <c r="G374" s="191" t="s">
        <v>411</v>
      </c>
      <c r="H374" s="30" t="s">
        <v>170</v>
      </c>
      <c r="I374" s="180">
        <v>0</v>
      </c>
      <c r="J374" s="181">
        <v>0</v>
      </c>
      <c r="K374" s="181">
        <v>0</v>
      </c>
      <c r="L374" s="181">
        <v>0</v>
      </c>
      <c r="M374" s="182">
        <v>0</v>
      </c>
    </row>
    <row r="375" spans="1:13" s="5" customFormat="1">
      <c r="A375" s="30" t="s">
        <v>129</v>
      </c>
      <c r="B375" s="30" t="s">
        <v>361</v>
      </c>
      <c r="C375" s="5" t="s">
        <v>409</v>
      </c>
      <c r="D375" s="5" t="s">
        <v>242</v>
      </c>
      <c r="E375" s="191">
        <v>38</v>
      </c>
      <c r="F375" s="191" t="s">
        <v>241</v>
      </c>
      <c r="G375" s="191" t="s">
        <v>412</v>
      </c>
      <c r="H375" s="30" t="s">
        <v>170</v>
      </c>
      <c r="I375" s="180">
        <v>0</v>
      </c>
      <c r="J375" s="181">
        <v>0</v>
      </c>
      <c r="K375" s="181">
        <v>0</v>
      </c>
      <c r="L375" s="181">
        <v>0</v>
      </c>
      <c r="M375" s="182">
        <v>0</v>
      </c>
    </row>
    <row r="376" spans="1:13" s="5" customFormat="1">
      <c r="A376" s="30" t="s">
        <v>129</v>
      </c>
      <c r="B376" s="30" t="s">
        <v>361</v>
      </c>
      <c r="C376" s="5" t="s">
        <v>409</v>
      </c>
      <c r="D376" s="5" t="s">
        <v>242</v>
      </c>
      <c r="E376" s="191">
        <v>38</v>
      </c>
      <c r="F376" s="191" t="s">
        <v>241</v>
      </c>
      <c r="G376" s="191" t="s">
        <v>413</v>
      </c>
      <c r="H376" s="30" t="s">
        <v>170</v>
      </c>
      <c r="I376" s="180">
        <v>0</v>
      </c>
      <c r="J376" s="181">
        <v>0</v>
      </c>
      <c r="K376" s="181">
        <v>0</v>
      </c>
      <c r="L376" s="181">
        <v>0</v>
      </c>
      <c r="M376" s="182">
        <v>0</v>
      </c>
    </row>
    <row r="377" spans="1:13" s="5" customFormat="1">
      <c r="A377" s="30" t="s">
        <v>129</v>
      </c>
      <c r="B377" s="30" t="s">
        <v>361</v>
      </c>
      <c r="C377" s="5" t="s">
        <v>409</v>
      </c>
      <c r="D377" s="5" t="s">
        <v>242</v>
      </c>
      <c r="E377" s="191">
        <v>38</v>
      </c>
      <c r="F377" s="191" t="s">
        <v>241</v>
      </c>
      <c r="G377" s="191" t="s">
        <v>414</v>
      </c>
      <c r="H377" s="30" t="s">
        <v>170</v>
      </c>
      <c r="I377" s="180">
        <v>0</v>
      </c>
      <c r="J377" s="181">
        <v>0</v>
      </c>
      <c r="K377" s="181">
        <v>0</v>
      </c>
      <c r="L377" s="181">
        <v>0</v>
      </c>
      <c r="M377" s="182">
        <v>0</v>
      </c>
    </row>
    <row r="378" spans="1:13" s="5" customFormat="1">
      <c r="A378" s="30" t="s">
        <v>129</v>
      </c>
      <c r="B378" s="30" t="s">
        <v>361</v>
      </c>
      <c r="C378" s="5" t="s">
        <v>409</v>
      </c>
      <c r="D378" s="5" t="s">
        <v>242</v>
      </c>
      <c r="E378" s="191">
        <v>38</v>
      </c>
      <c r="F378" s="191" t="s">
        <v>241</v>
      </c>
      <c r="G378" s="191" t="s">
        <v>415</v>
      </c>
      <c r="H378" s="30" t="s">
        <v>170</v>
      </c>
      <c r="I378" s="180">
        <v>0</v>
      </c>
      <c r="J378" s="181">
        <v>0</v>
      </c>
      <c r="K378" s="181">
        <v>0</v>
      </c>
      <c r="L378" s="181">
        <v>0</v>
      </c>
      <c r="M378" s="182">
        <v>0</v>
      </c>
    </row>
    <row r="379" spans="1:13" s="5" customFormat="1">
      <c r="A379" s="30" t="s">
        <v>129</v>
      </c>
      <c r="B379" s="30" t="s">
        <v>361</v>
      </c>
      <c r="C379" s="5" t="s">
        <v>409</v>
      </c>
      <c r="D379" s="5" t="s">
        <v>242</v>
      </c>
      <c r="E379" s="191">
        <v>38</v>
      </c>
      <c r="F379" s="191" t="s">
        <v>241</v>
      </c>
      <c r="G379" s="191" t="s">
        <v>416</v>
      </c>
      <c r="H379" s="30" t="s">
        <v>170</v>
      </c>
      <c r="I379" s="180">
        <v>0</v>
      </c>
      <c r="J379" s="181">
        <v>0</v>
      </c>
      <c r="K379" s="181">
        <v>0</v>
      </c>
      <c r="L379" s="181">
        <v>0</v>
      </c>
      <c r="M379" s="182">
        <v>0</v>
      </c>
    </row>
    <row r="380" spans="1:13" s="5" customFormat="1">
      <c r="A380" s="30" t="s">
        <v>129</v>
      </c>
      <c r="B380" s="30" t="s">
        <v>361</v>
      </c>
      <c r="C380" s="5" t="s">
        <v>409</v>
      </c>
      <c r="D380" s="5" t="s">
        <v>242</v>
      </c>
      <c r="E380" s="191">
        <v>38</v>
      </c>
      <c r="F380" s="191" t="s">
        <v>241</v>
      </c>
      <c r="G380" s="191" t="s">
        <v>417</v>
      </c>
      <c r="H380" s="30" t="s">
        <v>170</v>
      </c>
      <c r="I380" s="180">
        <v>0</v>
      </c>
      <c r="J380" s="181">
        <v>0</v>
      </c>
      <c r="K380" s="181">
        <v>0</v>
      </c>
      <c r="L380" s="181">
        <v>0</v>
      </c>
      <c r="M380" s="182">
        <v>0</v>
      </c>
    </row>
    <row r="381" spans="1:13" s="5" customFormat="1">
      <c r="A381" s="30" t="s">
        <v>129</v>
      </c>
      <c r="B381" s="30" t="s">
        <v>361</v>
      </c>
      <c r="C381" s="5" t="s">
        <v>409</v>
      </c>
      <c r="D381" s="5" t="s">
        <v>242</v>
      </c>
      <c r="E381" s="191">
        <v>38</v>
      </c>
      <c r="F381" s="191" t="s">
        <v>241</v>
      </c>
      <c r="G381" s="191" t="s">
        <v>418</v>
      </c>
      <c r="H381" s="30" t="s">
        <v>170</v>
      </c>
      <c r="I381" s="180">
        <v>0</v>
      </c>
      <c r="J381" s="181">
        <v>0</v>
      </c>
      <c r="K381" s="181">
        <v>0</v>
      </c>
      <c r="L381" s="181">
        <v>0</v>
      </c>
      <c r="M381" s="182">
        <v>0</v>
      </c>
    </row>
    <row r="382" spans="1:13" s="5" customFormat="1">
      <c r="A382" s="30" t="s">
        <v>129</v>
      </c>
      <c r="B382" s="30" t="s">
        <v>361</v>
      </c>
      <c r="C382" s="5" t="s">
        <v>409</v>
      </c>
      <c r="D382" s="5" t="s">
        <v>242</v>
      </c>
      <c r="E382" s="191">
        <v>38</v>
      </c>
      <c r="F382" s="191" t="s">
        <v>241</v>
      </c>
      <c r="G382" s="191" t="s">
        <v>419</v>
      </c>
      <c r="H382" s="30" t="s">
        <v>170</v>
      </c>
      <c r="I382" s="180">
        <v>0</v>
      </c>
      <c r="J382" s="181">
        <v>0</v>
      </c>
      <c r="K382" s="181">
        <v>0</v>
      </c>
      <c r="L382" s="181">
        <v>0</v>
      </c>
      <c r="M382" s="182">
        <v>0</v>
      </c>
    </row>
    <row r="383" spans="1:13" s="5" customFormat="1">
      <c r="A383" s="30" t="s">
        <v>129</v>
      </c>
      <c r="B383" s="30" t="s">
        <v>361</v>
      </c>
      <c r="C383" s="5" t="s">
        <v>409</v>
      </c>
      <c r="D383" s="5" t="s">
        <v>242</v>
      </c>
      <c r="E383" s="191">
        <v>38</v>
      </c>
      <c r="F383" s="191" t="s">
        <v>241</v>
      </c>
      <c r="G383" s="191" t="s">
        <v>420</v>
      </c>
      <c r="H383" s="30" t="s">
        <v>170</v>
      </c>
      <c r="I383" s="180">
        <v>0</v>
      </c>
      <c r="J383" s="181">
        <v>0</v>
      </c>
      <c r="K383" s="181">
        <v>0</v>
      </c>
      <c r="L383" s="181">
        <v>0</v>
      </c>
      <c r="M383" s="182">
        <v>0</v>
      </c>
    </row>
    <row r="384" spans="1:13" s="5" customFormat="1">
      <c r="A384" s="30" t="s">
        <v>129</v>
      </c>
      <c r="B384" s="30" t="s">
        <v>361</v>
      </c>
      <c r="C384" s="5" t="s">
        <v>409</v>
      </c>
      <c r="D384" s="5" t="s">
        <v>242</v>
      </c>
      <c r="E384" s="191">
        <v>38</v>
      </c>
      <c r="F384" s="191" t="s">
        <v>241</v>
      </c>
      <c r="G384" s="191" t="s">
        <v>421</v>
      </c>
      <c r="H384" s="30" t="s">
        <v>170</v>
      </c>
      <c r="I384" s="180">
        <v>0</v>
      </c>
      <c r="J384" s="181">
        <v>0</v>
      </c>
      <c r="K384" s="181">
        <v>0</v>
      </c>
      <c r="L384" s="181">
        <v>0</v>
      </c>
      <c r="M384" s="182">
        <v>0</v>
      </c>
    </row>
    <row r="385" spans="1:13" s="5" customFormat="1">
      <c r="A385" s="30" t="s">
        <v>129</v>
      </c>
      <c r="B385" s="30" t="s">
        <v>361</v>
      </c>
      <c r="C385" s="5" t="s">
        <v>409</v>
      </c>
      <c r="D385" s="5" t="s">
        <v>242</v>
      </c>
      <c r="E385" s="191">
        <v>38</v>
      </c>
      <c r="F385" s="191" t="s">
        <v>241</v>
      </c>
      <c r="G385" s="191" t="s">
        <v>422</v>
      </c>
      <c r="H385" s="30" t="s">
        <v>170</v>
      </c>
      <c r="I385" s="180">
        <v>0</v>
      </c>
      <c r="J385" s="181">
        <v>0</v>
      </c>
      <c r="K385" s="181">
        <v>0</v>
      </c>
      <c r="L385" s="181">
        <v>0</v>
      </c>
      <c r="M385" s="182">
        <v>0</v>
      </c>
    </row>
    <row r="386" spans="1:13" s="5" customFormat="1">
      <c r="A386" s="30" t="s">
        <v>129</v>
      </c>
      <c r="B386" s="30" t="s">
        <v>361</v>
      </c>
      <c r="C386" s="5" t="s">
        <v>409</v>
      </c>
      <c r="D386" s="5" t="s">
        <v>242</v>
      </c>
      <c r="E386" s="191">
        <v>38</v>
      </c>
      <c r="F386" s="191" t="s">
        <v>241</v>
      </c>
      <c r="G386" s="191" t="s">
        <v>423</v>
      </c>
      <c r="H386" s="30" t="s">
        <v>170</v>
      </c>
      <c r="I386" s="180">
        <v>0</v>
      </c>
      <c r="J386" s="181">
        <v>0</v>
      </c>
      <c r="K386" s="181">
        <v>0</v>
      </c>
      <c r="L386" s="181">
        <v>0</v>
      </c>
      <c r="M386" s="182">
        <v>0</v>
      </c>
    </row>
    <row r="387" spans="1:13" s="5" customFormat="1">
      <c r="A387" s="30" t="s">
        <v>129</v>
      </c>
      <c r="B387" s="30" t="s">
        <v>361</v>
      </c>
      <c r="C387" s="5" t="s">
        <v>409</v>
      </c>
      <c r="D387" s="5" t="s">
        <v>327</v>
      </c>
      <c r="E387" s="191">
        <v>46</v>
      </c>
      <c r="F387" s="191" t="s">
        <v>326</v>
      </c>
      <c r="G387" s="191" t="s">
        <v>410</v>
      </c>
      <c r="H387" s="30" t="s">
        <v>170</v>
      </c>
      <c r="I387" s="180">
        <v>0</v>
      </c>
      <c r="J387" s="181">
        <v>0</v>
      </c>
      <c r="K387" s="181">
        <v>0</v>
      </c>
      <c r="L387" s="181">
        <v>0</v>
      </c>
      <c r="M387" s="182">
        <v>0</v>
      </c>
    </row>
    <row r="388" spans="1:13" s="5" customFormat="1">
      <c r="A388" s="30" t="s">
        <v>129</v>
      </c>
      <c r="B388" s="30" t="s">
        <v>361</v>
      </c>
      <c r="C388" s="5" t="s">
        <v>409</v>
      </c>
      <c r="D388" s="5" t="s">
        <v>327</v>
      </c>
      <c r="E388" s="191">
        <v>46</v>
      </c>
      <c r="F388" s="191" t="s">
        <v>326</v>
      </c>
      <c r="G388" s="191" t="s">
        <v>411</v>
      </c>
      <c r="H388" s="30" t="s">
        <v>170</v>
      </c>
      <c r="I388" s="180">
        <v>0</v>
      </c>
      <c r="J388" s="181">
        <v>0</v>
      </c>
      <c r="K388" s="181">
        <v>0</v>
      </c>
      <c r="L388" s="181">
        <v>0</v>
      </c>
      <c r="M388" s="182">
        <v>0</v>
      </c>
    </row>
    <row r="389" spans="1:13" s="5" customFormat="1">
      <c r="A389" s="30" t="s">
        <v>129</v>
      </c>
      <c r="B389" s="30" t="s">
        <v>361</v>
      </c>
      <c r="C389" s="5" t="s">
        <v>409</v>
      </c>
      <c r="D389" s="5" t="s">
        <v>327</v>
      </c>
      <c r="E389" s="191">
        <v>46</v>
      </c>
      <c r="F389" s="191" t="s">
        <v>326</v>
      </c>
      <c r="G389" s="191" t="s">
        <v>412</v>
      </c>
      <c r="H389" s="30" t="s">
        <v>170</v>
      </c>
      <c r="I389" s="180">
        <v>0</v>
      </c>
      <c r="J389" s="181">
        <v>0</v>
      </c>
      <c r="K389" s="181">
        <v>0</v>
      </c>
      <c r="L389" s="181">
        <v>0</v>
      </c>
      <c r="M389" s="182">
        <v>0</v>
      </c>
    </row>
    <row r="390" spans="1:13" s="5" customFormat="1">
      <c r="A390" s="30" t="s">
        <v>129</v>
      </c>
      <c r="B390" s="30" t="s">
        <v>361</v>
      </c>
      <c r="C390" s="5" t="s">
        <v>409</v>
      </c>
      <c r="D390" s="5" t="s">
        <v>327</v>
      </c>
      <c r="E390" s="191">
        <v>46</v>
      </c>
      <c r="F390" s="191" t="s">
        <v>326</v>
      </c>
      <c r="G390" s="191" t="s">
        <v>413</v>
      </c>
      <c r="H390" s="30" t="s">
        <v>170</v>
      </c>
      <c r="I390" s="180">
        <v>0</v>
      </c>
      <c r="J390" s="181">
        <v>0</v>
      </c>
      <c r="K390" s="181">
        <v>0</v>
      </c>
      <c r="L390" s="181">
        <v>0</v>
      </c>
      <c r="M390" s="182">
        <v>0</v>
      </c>
    </row>
    <row r="391" spans="1:13" s="5" customFormat="1">
      <c r="A391" s="30" t="s">
        <v>129</v>
      </c>
      <c r="B391" s="30" t="s">
        <v>361</v>
      </c>
      <c r="C391" s="5" t="s">
        <v>409</v>
      </c>
      <c r="D391" s="5" t="s">
        <v>327</v>
      </c>
      <c r="E391" s="191">
        <v>46</v>
      </c>
      <c r="F391" s="191" t="s">
        <v>326</v>
      </c>
      <c r="G391" s="191" t="s">
        <v>414</v>
      </c>
      <c r="H391" s="30" t="s">
        <v>170</v>
      </c>
      <c r="I391" s="180">
        <v>0</v>
      </c>
      <c r="J391" s="181">
        <v>0</v>
      </c>
      <c r="K391" s="181">
        <v>0</v>
      </c>
      <c r="L391" s="181">
        <v>0</v>
      </c>
      <c r="M391" s="182">
        <v>0</v>
      </c>
    </row>
    <row r="392" spans="1:13" s="5" customFormat="1">
      <c r="A392" s="30" t="s">
        <v>129</v>
      </c>
      <c r="B392" s="30" t="s">
        <v>361</v>
      </c>
      <c r="C392" s="5" t="s">
        <v>409</v>
      </c>
      <c r="D392" s="5" t="s">
        <v>327</v>
      </c>
      <c r="E392" s="191">
        <v>46</v>
      </c>
      <c r="F392" s="191" t="s">
        <v>326</v>
      </c>
      <c r="G392" s="191" t="s">
        <v>415</v>
      </c>
      <c r="H392" s="30" t="s">
        <v>170</v>
      </c>
      <c r="I392" s="180">
        <v>0</v>
      </c>
      <c r="J392" s="181">
        <v>0</v>
      </c>
      <c r="K392" s="181">
        <v>0</v>
      </c>
      <c r="L392" s="181">
        <v>0</v>
      </c>
      <c r="M392" s="182">
        <v>0</v>
      </c>
    </row>
    <row r="393" spans="1:13" s="5" customFormat="1">
      <c r="A393" s="30" t="s">
        <v>129</v>
      </c>
      <c r="B393" s="30" t="s">
        <v>361</v>
      </c>
      <c r="C393" s="5" t="s">
        <v>409</v>
      </c>
      <c r="D393" s="5" t="s">
        <v>327</v>
      </c>
      <c r="E393" s="191">
        <v>46</v>
      </c>
      <c r="F393" s="191" t="s">
        <v>326</v>
      </c>
      <c r="G393" s="191" t="s">
        <v>416</v>
      </c>
      <c r="H393" s="30" t="s">
        <v>170</v>
      </c>
      <c r="I393" s="180">
        <v>0</v>
      </c>
      <c r="J393" s="181">
        <v>0</v>
      </c>
      <c r="K393" s="181">
        <v>0</v>
      </c>
      <c r="L393" s="181">
        <v>0</v>
      </c>
      <c r="M393" s="182">
        <v>0</v>
      </c>
    </row>
    <row r="394" spans="1:13" s="5" customFormat="1">
      <c r="A394" s="30" t="s">
        <v>129</v>
      </c>
      <c r="B394" s="30" t="s">
        <v>361</v>
      </c>
      <c r="C394" s="5" t="s">
        <v>409</v>
      </c>
      <c r="D394" s="5" t="s">
        <v>327</v>
      </c>
      <c r="E394" s="191">
        <v>46</v>
      </c>
      <c r="F394" s="191" t="s">
        <v>326</v>
      </c>
      <c r="G394" s="191" t="s">
        <v>417</v>
      </c>
      <c r="H394" s="30" t="s">
        <v>170</v>
      </c>
      <c r="I394" s="180">
        <v>0</v>
      </c>
      <c r="J394" s="181">
        <v>0</v>
      </c>
      <c r="K394" s="181">
        <v>0</v>
      </c>
      <c r="L394" s="181">
        <v>0</v>
      </c>
      <c r="M394" s="182">
        <v>0</v>
      </c>
    </row>
    <row r="395" spans="1:13" s="5" customFormat="1">
      <c r="A395" s="30" t="s">
        <v>129</v>
      </c>
      <c r="B395" s="30" t="s">
        <v>361</v>
      </c>
      <c r="C395" s="5" t="s">
        <v>409</v>
      </c>
      <c r="D395" s="5" t="s">
        <v>327</v>
      </c>
      <c r="E395" s="191">
        <v>46</v>
      </c>
      <c r="F395" s="191" t="s">
        <v>326</v>
      </c>
      <c r="G395" s="191" t="s">
        <v>418</v>
      </c>
      <c r="H395" s="30" t="s">
        <v>170</v>
      </c>
      <c r="I395" s="180">
        <v>0</v>
      </c>
      <c r="J395" s="181">
        <v>0</v>
      </c>
      <c r="K395" s="181">
        <v>0</v>
      </c>
      <c r="L395" s="181">
        <v>0</v>
      </c>
      <c r="M395" s="182">
        <v>0</v>
      </c>
    </row>
    <row r="396" spans="1:13" s="5" customFormat="1">
      <c r="A396" s="30" t="s">
        <v>129</v>
      </c>
      <c r="B396" s="30" t="s">
        <v>361</v>
      </c>
      <c r="C396" s="5" t="s">
        <v>409</v>
      </c>
      <c r="D396" s="5" t="s">
        <v>327</v>
      </c>
      <c r="E396" s="191">
        <v>46</v>
      </c>
      <c r="F396" s="191" t="s">
        <v>326</v>
      </c>
      <c r="G396" s="191" t="s">
        <v>419</v>
      </c>
      <c r="H396" s="30" t="s">
        <v>170</v>
      </c>
      <c r="I396" s="180">
        <v>0</v>
      </c>
      <c r="J396" s="181">
        <v>0</v>
      </c>
      <c r="K396" s="181">
        <v>0</v>
      </c>
      <c r="L396" s="181">
        <v>0</v>
      </c>
      <c r="M396" s="182">
        <v>0</v>
      </c>
    </row>
    <row r="397" spans="1:13" s="5" customFormat="1">
      <c r="A397" s="30" t="s">
        <v>129</v>
      </c>
      <c r="B397" s="30" t="s">
        <v>361</v>
      </c>
      <c r="C397" s="5" t="s">
        <v>409</v>
      </c>
      <c r="D397" s="5" t="s">
        <v>327</v>
      </c>
      <c r="E397" s="191">
        <v>46</v>
      </c>
      <c r="F397" s="191" t="s">
        <v>326</v>
      </c>
      <c r="G397" s="191" t="s">
        <v>420</v>
      </c>
      <c r="H397" s="30" t="s">
        <v>170</v>
      </c>
      <c r="I397" s="180">
        <v>0</v>
      </c>
      <c r="J397" s="181">
        <v>0</v>
      </c>
      <c r="K397" s="181">
        <v>0</v>
      </c>
      <c r="L397" s="181">
        <v>0</v>
      </c>
      <c r="M397" s="182">
        <v>0</v>
      </c>
    </row>
    <row r="398" spans="1:13" s="5" customFormat="1">
      <c r="A398" s="30" t="s">
        <v>129</v>
      </c>
      <c r="B398" s="30" t="s">
        <v>361</v>
      </c>
      <c r="C398" s="5" t="s">
        <v>409</v>
      </c>
      <c r="D398" s="5" t="s">
        <v>327</v>
      </c>
      <c r="E398" s="191">
        <v>46</v>
      </c>
      <c r="F398" s="191" t="s">
        <v>326</v>
      </c>
      <c r="G398" s="191" t="s">
        <v>421</v>
      </c>
      <c r="H398" s="30" t="s">
        <v>170</v>
      </c>
      <c r="I398" s="180">
        <v>0</v>
      </c>
      <c r="J398" s="181">
        <v>0</v>
      </c>
      <c r="K398" s="181">
        <v>0</v>
      </c>
      <c r="L398" s="181">
        <v>0</v>
      </c>
      <c r="M398" s="182">
        <v>0</v>
      </c>
    </row>
    <row r="399" spans="1:13" s="5" customFormat="1">
      <c r="A399" s="30" t="s">
        <v>129</v>
      </c>
      <c r="B399" s="30" t="s">
        <v>361</v>
      </c>
      <c r="C399" s="5" t="s">
        <v>409</v>
      </c>
      <c r="D399" s="5" t="s">
        <v>327</v>
      </c>
      <c r="E399" s="191">
        <v>46</v>
      </c>
      <c r="F399" s="191" t="s">
        <v>326</v>
      </c>
      <c r="G399" s="191" t="s">
        <v>422</v>
      </c>
      <c r="H399" s="30" t="s">
        <v>170</v>
      </c>
      <c r="I399" s="180">
        <v>0</v>
      </c>
      <c r="J399" s="181">
        <v>0</v>
      </c>
      <c r="K399" s="181">
        <v>0</v>
      </c>
      <c r="L399" s="181">
        <v>0</v>
      </c>
      <c r="M399" s="182">
        <v>0</v>
      </c>
    </row>
    <row r="400" spans="1:13" s="5" customFormat="1">
      <c r="A400" s="30" t="s">
        <v>129</v>
      </c>
      <c r="B400" s="30" t="s">
        <v>361</v>
      </c>
      <c r="C400" s="5" t="s">
        <v>409</v>
      </c>
      <c r="D400" s="5" t="s">
        <v>327</v>
      </c>
      <c r="E400" s="191">
        <v>46</v>
      </c>
      <c r="F400" s="191" t="s">
        <v>326</v>
      </c>
      <c r="G400" s="191" t="s">
        <v>423</v>
      </c>
      <c r="H400" s="30" t="s">
        <v>170</v>
      </c>
      <c r="I400" s="180">
        <v>0</v>
      </c>
      <c r="J400" s="181">
        <v>0</v>
      </c>
      <c r="K400" s="181">
        <v>0</v>
      </c>
      <c r="L400" s="181">
        <v>0</v>
      </c>
      <c r="M400" s="182">
        <v>0</v>
      </c>
    </row>
    <row r="401" spans="1:13" s="5" customFormat="1">
      <c r="A401" s="30" t="s">
        <v>129</v>
      </c>
      <c r="B401" s="30" t="s">
        <v>361</v>
      </c>
      <c r="C401" s="5" t="s">
        <v>409</v>
      </c>
      <c r="D401" s="5" t="s">
        <v>193</v>
      </c>
      <c r="E401" s="191">
        <v>30</v>
      </c>
      <c r="F401" s="191" t="s">
        <v>192</v>
      </c>
      <c r="G401" s="191" t="s">
        <v>410</v>
      </c>
      <c r="H401" s="30" t="s">
        <v>170</v>
      </c>
      <c r="I401" s="180">
        <v>0</v>
      </c>
      <c r="J401" s="181">
        <v>0</v>
      </c>
      <c r="K401" s="181">
        <v>0</v>
      </c>
      <c r="L401" s="181">
        <v>0</v>
      </c>
      <c r="M401" s="182">
        <v>0</v>
      </c>
    </row>
    <row r="402" spans="1:13" s="5" customFormat="1">
      <c r="A402" s="30" t="s">
        <v>129</v>
      </c>
      <c r="B402" s="30" t="s">
        <v>361</v>
      </c>
      <c r="C402" s="5" t="s">
        <v>409</v>
      </c>
      <c r="D402" s="5" t="s">
        <v>193</v>
      </c>
      <c r="E402" s="191">
        <v>30</v>
      </c>
      <c r="F402" s="191" t="s">
        <v>192</v>
      </c>
      <c r="G402" s="191" t="s">
        <v>411</v>
      </c>
      <c r="H402" s="30" t="s">
        <v>170</v>
      </c>
      <c r="I402" s="180">
        <v>0</v>
      </c>
      <c r="J402" s="181">
        <v>0</v>
      </c>
      <c r="K402" s="181">
        <v>0</v>
      </c>
      <c r="L402" s="181">
        <v>0</v>
      </c>
      <c r="M402" s="182">
        <v>0</v>
      </c>
    </row>
    <row r="403" spans="1:13" s="5" customFormat="1">
      <c r="A403" s="30" t="s">
        <v>129</v>
      </c>
      <c r="B403" s="30" t="s">
        <v>361</v>
      </c>
      <c r="C403" s="5" t="s">
        <v>409</v>
      </c>
      <c r="D403" s="5" t="s">
        <v>193</v>
      </c>
      <c r="E403" s="191">
        <v>30</v>
      </c>
      <c r="F403" s="191" t="s">
        <v>192</v>
      </c>
      <c r="G403" s="191" t="s">
        <v>412</v>
      </c>
      <c r="H403" s="30" t="s">
        <v>170</v>
      </c>
      <c r="I403" s="180">
        <v>0</v>
      </c>
      <c r="J403" s="181">
        <v>0</v>
      </c>
      <c r="K403" s="181">
        <v>0</v>
      </c>
      <c r="L403" s="181">
        <v>0</v>
      </c>
      <c r="M403" s="182">
        <v>0</v>
      </c>
    </row>
    <row r="404" spans="1:13" s="5" customFormat="1">
      <c r="A404" s="30" t="s">
        <v>129</v>
      </c>
      <c r="B404" s="30" t="s">
        <v>361</v>
      </c>
      <c r="C404" s="5" t="s">
        <v>409</v>
      </c>
      <c r="D404" s="5" t="s">
        <v>193</v>
      </c>
      <c r="E404" s="191">
        <v>30</v>
      </c>
      <c r="F404" s="191" t="s">
        <v>192</v>
      </c>
      <c r="G404" s="191" t="s">
        <v>413</v>
      </c>
      <c r="H404" s="30" t="s">
        <v>170</v>
      </c>
      <c r="I404" s="180">
        <v>0</v>
      </c>
      <c r="J404" s="181">
        <v>0</v>
      </c>
      <c r="K404" s="181">
        <v>0</v>
      </c>
      <c r="L404" s="181">
        <v>0</v>
      </c>
      <c r="M404" s="182">
        <v>0</v>
      </c>
    </row>
    <row r="405" spans="1:13" s="5" customFormat="1">
      <c r="A405" s="30" t="s">
        <v>129</v>
      </c>
      <c r="B405" s="30" t="s">
        <v>361</v>
      </c>
      <c r="C405" s="5" t="s">
        <v>409</v>
      </c>
      <c r="D405" s="5" t="s">
        <v>193</v>
      </c>
      <c r="E405" s="191">
        <v>30</v>
      </c>
      <c r="F405" s="191" t="s">
        <v>192</v>
      </c>
      <c r="G405" s="191" t="s">
        <v>414</v>
      </c>
      <c r="H405" s="30" t="s">
        <v>170</v>
      </c>
      <c r="I405" s="180">
        <v>0</v>
      </c>
      <c r="J405" s="181">
        <v>0</v>
      </c>
      <c r="K405" s="181">
        <v>0</v>
      </c>
      <c r="L405" s="181">
        <v>0</v>
      </c>
      <c r="M405" s="182">
        <v>0</v>
      </c>
    </row>
    <row r="406" spans="1:13" s="5" customFormat="1">
      <c r="A406" s="30" t="s">
        <v>129</v>
      </c>
      <c r="B406" s="30" t="s">
        <v>361</v>
      </c>
      <c r="C406" s="5" t="s">
        <v>409</v>
      </c>
      <c r="D406" s="5" t="s">
        <v>193</v>
      </c>
      <c r="E406" s="191">
        <v>30</v>
      </c>
      <c r="F406" s="191" t="s">
        <v>192</v>
      </c>
      <c r="G406" s="191" t="s">
        <v>415</v>
      </c>
      <c r="H406" s="30" t="s">
        <v>170</v>
      </c>
      <c r="I406" s="180">
        <v>0</v>
      </c>
      <c r="J406" s="181">
        <v>0</v>
      </c>
      <c r="K406" s="181">
        <v>0</v>
      </c>
      <c r="L406" s="181">
        <v>0</v>
      </c>
      <c r="M406" s="182">
        <v>0</v>
      </c>
    </row>
    <row r="407" spans="1:13" s="5" customFormat="1">
      <c r="A407" s="30" t="s">
        <v>129</v>
      </c>
      <c r="B407" s="30" t="s">
        <v>361</v>
      </c>
      <c r="C407" s="5" t="s">
        <v>409</v>
      </c>
      <c r="D407" s="5" t="s">
        <v>193</v>
      </c>
      <c r="E407" s="191">
        <v>30</v>
      </c>
      <c r="F407" s="191" t="s">
        <v>192</v>
      </c>
      <c r="G407" s="191" t="s">
        <v>416</v>
      </c>
      <c r="H407" s="30" t="s">
        <v>170</v>
      </c>
      <c r="I407" s="180">
        <v>0</v>
      </c>
      <c r="J407" s="181">
        <v>0</v>
      </c>
      <c r="K407" s="181">
        <v>0</v>
      </c>
      <c r="L407" s="181">
        <v>0</v>
      </c>
      <c r="M407" s="182">
        <v>0</v>
      </c>
    </row>
    <row r="408" spans="1:13" s="5" customFormat="1">
      <c r="A408" s="30" t="s">
        <v>129</v>
      </c>
      <c r="B408" s="30" t="s">
        <v>361</v>
      </c>
      <c r="C408" s="5" t="s">
        <v>409</v>
      </c>
      <c r="D408" s="5" t="s">
        <v>193</v>
      </c>
      <c r="E408" s="191">
        <v>30</v>
      </c>
      <c r="F408" s="191" t="s">
        <v>192</v>
      </c>
      <c r="G408" s="191" t="s">
        <v>417</v>
      </c>
      <c r="H408" s="30" t="s">
        <v>170</v>
      </c>
      <c r="I408" s="180">
        <v>0</v>
      </c>
      <c r="J408" s="181">
        <v>0</v>
      </c>
      <c r="K408" s="181">
        <v>0</v>
      </c>
      <c r="L408" s="181">
        <v>0</v>
      </c>
      <c r="M408" s="182">
        <v>0</v>
      </c>
    </row>
    <row r="409" spans="1:13" s="5" customFormat="1">
      <c r="A409" s="30" t="s">
        <v>129</v>
      </c>
      <c r="B409" s="30" t="s">
        <v>361</v>
      </c>
      <c r="C409" s="5" t="s">
        <v>409</v>
      </c>
      <c r="D409" s="5" t="s">
        <v>193</v>
      </c>
      <c r="E409" s="191">
        <v>30</v>
      </c>
      <c r="F409" s="191" t="s">
        <v>192</v>
      </c>
      <c r="G409" s="191" t="s">
        <v>418</v>
      </c>
      <c r="H409" s="30" t="s">
        <v>170</v>
      </c>
      <c r="I409" s="180">
        <v>0</v>
      </c>
      <c r="J409" s="181">
        <v>0</v>
      </c>
      <c r="K409" s="181">
        <v>0</v>
      </c>
      <c r="L409" s="181">
        <v>0</v>
      </c>
      <c r="M409" s="182">
        <v>0</v>
      </c>
    </row>
    <row r="410" spans="1:13" s="5" customFormat="1">
      <c r="A410" s="30" t="s">
        <v>129</v>
      </c>
      <c r="B410" s="30" t="s">
        <v>361</v>
      </c>
      <c r="C410" s="5" t="s">
        <v>409</v>
      </c>
      <c r="D410" s="5" t="s">
        <v>193</v>
      </c>
      <c r="E410" s="191">
        <v>30</v>
      </c>
      <c r="F410" s="191" t="s">
        <v>192</v>
      </c>
      <c r="G410" s="191" t="s">
        <v>419</v>
      </c>
      <c r="H410" s="30" t="s">
        <v>170</v>
      </c>
      <c r="I410" s="180">
        <v>0</v>
      </c>
      <c r="J410" s="181">
        <v>0</v>
      </c>
      <c r="K410" s="181">
        <v>0</v>
      </c>
      <c r="L410" s="181">
        <v>0</v>
      </c>
      <c r="M410" s="182">
        <v>0</v>
      </c>
    </row>
    <row r="411" spans="1:13" s="5" customFormat="1">
      <c r="A411" s="30" t="s">
        <v>129</v>
      </c>
      <c r="B411" s="30" t="s">
        <v>361</v>
      </c>
      <c r="C411" s="5" t="s">
        <v>409</v>
      </c>
      <c r="D411" s="5" t="s">
        <v>193</v>
      </c>
      <c r="E411" s="191">
        <v>30</v>
      </c>
      <c r="F411" s="191" t="s">
        <v>192</v>
      </c>
      <c r="G411" s="191" t="s">
        <v>420</v>
      </c>
      <c r="H411" s="30" t="s">
        <v>170</v>
      </c>
      <c r="I411" s="180">
        <v>0</v>
      </c>
      <c r="J411" s="181">
        <v>0</v>
      </c>
      <c r="K411" s="181">
        <v>0</v>
      </c>
      <c r="L411" s="181">
        <v>0</v>
      </c>
      <c r="M411" s="182">
        <v>0</v>
      </c>
    </row>
    <row r="412" spans="1:13" s="5" customFormat="1">
      <c r="A412" s="30" t="s">
        <v>129</v>
      </c>
      <c r="B412" s="30" t="s">
        <v>361</v>
      </c>
      <c r="C412" s="5" t="s">
        <v>409</v>
      </c>
      <c r="D412" s="5" t="s">
        <v>193</v>
      </c>
      <c r="E412" s="191">
        <v>30</v>
      </c>
      <c r="F412" s="191" t="s">
        <v>192</v>
      </c>
      <c r="G412" s="191" t="s">
        <v>421</v>
      </c>
      <c r="H412" s="30" t="s">
        <v>170</v>
      </c>
      <c r="I412" s="180">
        <v>0</v>
      </c>
      <c r="J412" s="181">
        <v>0</v>
      </c>
      <c r="K412" s="181">
        <v>0</v>
      </c>
      <c r="L412" s="181">
        <v>0</v>
      </c>
      <c r="M412" s="182">
        <v>0</v>
      </c>
    </row>
    <row r="413" spans="1:13" s="5" customFormat="1">
      <c r="A413" s="30" t="s">
        <v>129</v>
      </c>
      <c r="B413" s="30" t="s">
        <v>361</v>
      </c>
      <c r="C413" s="5" t="s">
        <v>409</v>
      </c>
      <c r="D413" s="5" t="s">
        <v>193</v>
      </c>
      <c r="E413" s="191">
        <v>30</v>
      </c>
      <c r="F413" s="191" t="s">
        <v>192</v>
      </c>
      <c r="G413" s="191" t="s">
        <v>422</v>
      </c>
      <c r="H413" s="30" t="s">
        <v>170</v>
      </c>
      <c r="I413" s="180">
        <v>0</v>
      </c>
      <c r="J413" s="181">
        <v>0</v>
      </c>
      <c r="K413" s="181">
        <v>0</v>
      </c>
      <c r="L413" s="181">
        <v>0</v>
      </c>
      <c r="M413" s="182">
        <v>0</v>
      </c>
    </row>
    <row r="414" spans="1:13" s="5" customFormat="1">
      <c r="A414" s="30" t="s">
        <v>129</v>
      </c>
      <c r="B414" s="30" t="s">
        <v>361</v>
      </c>
      <c r="C414" s="5" t="s">
        <v>409</v>
      </c>
      <c r="D414" s="5" t="s">
        <v>193</v>
      </c>
      <c r="E414" s="191">
        <v>30</v>
      </c>
      <c r="F414" s="191" t="s">
        <v>192</v>
      </c>
      <c r="G414" s="191" t="s">
        <v>423</v>
      </c>
      <c r="H414" s="30" t="s">
        <v>170</v>
      </c>
      <c r="I414" s="180">
        <v>0</v>
      </c>
      <c r="J414" s="181">
        <v>0</v>
      </c>
      <c r="K414" s="181">
        <v>0</v>
      </c>
      <c r="L414" s="181">
        <v>0</v>
      </c>
      <c r="M414" s="182">
        <v>0</v>
      </c>
    </row>
    <row r="415" spans="1:13" s="5" customFormat="1">
      <c r="A415" s="30" t="s">
        <v>129</v>
      </c>
      <c r="B415" s="30" t="s">
        <v>361</v>
      </c>
      <c r="C415" s="5" t="s">
        <v>409</v>
      </c>
      <c r="D415" s="5" t="s">
        <v>258</v>
      </c>
      <c r="E415" s="191">
        <v>38</v>
      </c>
      <c r="F415" s="191" t="s">
        <v>257</v>
      </c>
      <c r="G415" s="191" t="s">
        <v>410</v>
      </c>
      <c r="H415" s="30" t="s">
        <v>170</v>
      </c>
      <c r="I415" s="180">
        <v>0</v>
      </c>
      <c r="J415" s="181">
        <v>0</v>
      </c>
      <c r="K415" s="181">
        <v>0</v>
      </c>
      <c r="L415" s="181">
        <v>0</v>
      </c>
      <c r="M415" s="182">
        <v>0</v>
      </c>
    </row>
    <row r="416" spans="1:13" s="5" customFormat="1">
      <c r="A416" s="30" t="s">
        <v>129</v>
      </c>
      <c r="B416" s="30" t="s">
        <v>361</v>
      </c>
      <c r="C416" s="5" t="s">
        <v>409</v>
      </c>
      <c r="D416" s="5" t="s">
        <v>258</v>
      </c>
      <c r="E416" s="191">
        <v>38</v>
      </c>
      <c r="F416" s="191" t="s">
        <v>257</v>
      </c>
      <c r="G416" s="191" t="s">
        <v>411</v>
      </c>
      <c r="H416" s="30" t="s">
        <v>170</v>
      </c>
      <c r="I416" s="180">
        <v>0</v>
      </c>
      <c r="J416" s="181">
        <v>0</v>
      </c>
      <c r="K416" s="181">
        <v>0</v>
      </c>
      <c r="L416" s="181">
        <v>0</v>
      </c>
      <c r="M416" s="182">
        <v>0</v>
      </c>
    </row>
    <row r="417" spans="1:13" s="5" customFormat="1">
      <c r="A417" s="30" t="s">
        <v>129</v>
      </c>
      <c r="B417" s="30" t="s">
        <v>361</v>
      </c>
      <c r="C417" s="5" t="s">
        <v>409</v>
      </c>
      <c r="D417" s="5" t="s">
        <v>258</v>
      </c>
      <c r="E417" s="191">
        <v>38</v>
      </c>
      <c r="F417" s="191" t="s">
        <v>257</v>
      </c>
      <c r="G417" s="191" t="s">
        <v>412</v>
      </c>
      <c r="H417" s="30" t="s">
        <v>170</v>
      </c>
      <c r="I417" s="180">
        <v>0</v>
      </c>
      <c r="J417" s="181">
        <v>0</v>
      </c>
      <c r="K417" s="181">
        <v>0</v>
      </c>
      <c r="L417" s="181">
        <v>0</v>
      </c>
      <c r="M417" s="182">
        <v>0</v>
      </c>
    </row>
    <row r="418" spans="1:13" s="5" customFormat="1">
      <c r="A418" s="30" t="s">
        <v>129</v>
      </c>
      <c r="B418" s="30" t="s">
        <v>361</v>
      </c>
      <c r="C418" s="5" t="s">
        <v>409</v>
      </c>
      <c r="D418" s="5" t="s">
        <v>258</v>
      </c>
      <c r="E418" s="191">
        <v>38</v>
      </c>
      <c r="F418" s="191" t="s">
        <v>257</v>
      </c>
      <c r="G418" s="191" t="s">
        <v>413</v>
      </c>
      <c r="H418" s="30" t="s">
        <v>170</v>
      </c>
      <c r="I418" s="180">
        <v>0</v>
      </c>
      <c r="J418" s="181">
        <v>0</v>
      </c>
      <c r="K418" s="181">
        <v>0</v>
      </c>
      <c r="L418" s="181">
        <v>0</v>
      </c>
      <c r="M418" s="182">
        <v>0</v>
      </c>
    </row>
    <row r="419" spans="1:13" s="5" customFormat="1">
      <c r="A419" s="30" t="s">
        <v>129</v>
      </c>
      <c r="B419" s="30" t="s">
        <v>361</v>
      </c>
      <c r="C419" s="5" t="s">
        <v>409</v>
      </c>
      <c r="D419" s="5" t="s">
        <v>258</v>
      </c>
      <c r="E419" s="191">
        <v>38</v>
      </c>
      <c r="F419" s="191" t="s">
        <v>257</v>
      </c>
      <c r="G419" s="191" t="s">
        <v>414</v>
      </c>
      <c r="H419" s="30" t="s">
        <v>170</v>
      </c>
      <c r="I419" s="180">
        <v>0</v>
      </c>
      <c r="J419" s="181">
        <v>0</v>
      </c>
      <c r="K419" s="181">
        <v>0</v>
      </c>
      <c r="L419" s="181">
        <v>0</v>
      </c>
      <c r="M419" s="182">
        <v>0</v>
      </c>
    </row>
    <row r="420" spans="1:13" s="5" customFormat="1">
      <c r="A420" s="30" t="s">
        <v>129</v>
      </c>
      <c r="B420" s="30" t="s">
        <v>361</v>
      </c>
      <c r="C420" s="5" t="s">
        <v>409</v>
      </c>
      <c r="D420" s="5" t="s">
        <v>258</v>
      </c>
      <c r="E420" s="191">
        <v>38</v>
      </c>
      <c r="F420" s="191" t="s">
        <v>257</v>
      </c>
      <c r="G420" s="191" t="s">
        <v>415</v>
      </c>
      <c r="H420" s="30" t="s">
        <v>170</v>
      </c>
      <c r="I420" s="180">
        <v>0</v>
      </c>
      <c r="J420" s="181">
        <v>0</v>
      </c>
      <c r="K420" s="181">
        <v>0</v>
      </c>
      <c r="L420" s="181">
        <v>0</v>
      </c>
      <c r="M420" s="182">
        <v>0</v>
      </c>
    </row>
    <row r="421" spans="1:13" s="5" customFormat="1">
      <c r="A421" s="30" t="s">
        <v>129</v>
      </c>
      <c r="B421" s="30" t="s">
        <v>361</v>
      </c>
      <c r="C421" s="5" t="s">
        <v>409</v>
      </c>
      <c r="D421" s="5" t="s">
        <v>258</v>
      </c>
      <c r="E421" s="191">
        <v>38</v>
      </c>
      <c r="F421" s="191" t="s">
        <v>257</v>
      </c>
      <c r="G421" s="191" t="s">
        <v>416</v>
      </c>
      <c r="H421" s="30" t="s">
        <v>170</v>
      </c>
      <c r="I421" s="180">
        <v>0</v>
      </c>
      <c r="J421" s="181">
        <v>0</v>
      </c>
      <c r="K421" s="181">
        <v>0</v>
      </c>
      <c r="L421" s="181">
        <v>0</v>
      </c>
      <c r="M421" s="182">
        <v>0</v>
      </c>
    </row>
    <row r="422" spans="1:13" s="5" customFormat="1">
      <c r="A422" s="30" t="s">
        <v>129</v>
      </c>
      <c r="B422" s="30" t="s">
        <v>361</v>
      </c>
      <c r="C422" s="5" t="s">
        <v>409</v>
      </c>
      <c r="D422" s="5" t="s">
        <v>258</v>
      </c>
      <c r="E422" s="191">
        <v>38</v>
      </c>
      <c r="F422" s="191" t="s">
        <v>257</v>
      </c>
      <c r="G422" s="191" t="s">
        <v>417</v>
      </c>
      <c r="H422" s="30" t="s">
        <v>170</v>
      </c>
      <c r="I422" s="180">
        <v>0</v>
      </c>
      <c r="J422" s="181">
        <v>0</v>
      </c>
      <c r="K422" s="181">
        <v>0</v>
      </c>
      <c r="L422" s="181">
        <v>0</v>
      </c>
      <c r="M422" s="182">
        <v>0</v>
      </c>
    </row>
    <row r="423" spans="1:13" s="5" customFormat="1">
      <c r="A423" s="30" t="s">
        <v>129</v>
      </c>
      <c r="B423" s="30" t="s">
        <v>361</v>
      </c>
      <c r="C423" s="5" t="s">
        <v>409</v>
      </c>
      <c r="D423" s="5" t="s">
        <v>258</v>
      </c>
      <c r="E423" s="191">
        <v>38</v>
      </c>
      <c r="F423" s="191" t="s">
        <v>257</v>
      </c>
      <c r="G423" s="191" t="s">
        <v>418</v>
      </c>
      <c r="H423" s="30" t="s">
        <v>170</v>
      </c>
      <c r="I423" s="180">
        <v>0</v>
      </c>
      <c r="J423" s="181">
        <v>0</v>
      </c>
      <c r="K423" s="181">
        <v>0</v>
      </c>
      <c r="L423" s="181">
        <v>0</v>
      </c>
      <c r="M423" s="182">
        <v>0</v>
      </c>
    </row>
    <row r="424" spans="1:13" s="5" customFormat="1">
      <c r="A424" s="30" t="s">
        <v>129</v>
      </c>
      <c r="B424" s="30" t="s">
        <v>361</v>
      </c>
      <c r="C424" s="5" t="s">
        <v>409</v>
      </c>
      <c r="D424" s="5" t="s">
        <v>258</v>
      </c>
      <c r="E424" s="191">
        <v>38</v>
      </c>
      <c r="F424" s="191" t="s">
        <v>257</v>
      </c>
      <c r="G424" s="191" t="s">
        <v>419</v>
      </c>
      <c r="H424" s="30" t="s">
        <v>170</v>
      </c>
      <c r="I424" s="180">
        <v>0</v>
      </c>
      <c r="J424" s="181">
        <v>0</v>
      </c>
      <c r="K424" s="181">
        <v>0</v>
      </c>
      <c r="L424" s="181">
        <v>0</v>
      </c>
      <c r="M424" s="182">
        <v>0</v>
      </c>
    </row>
    <row r="425" spans="1:13" s="5" customFormat="1">
      <c r="A425" s="30" t="s">
        <v>129</v>
      </c>
      <c r="B425" s="30" t="s">
        <v>361</v>
      </c>
      <c r="C425" s="5" t="s">
        <v>409</v>
      </c>
      <c r="D425" s="5" t="s">
        <v>258</v>
      </c>
      <c r="E425" s="191">
        <v>38</v>
      </c>
      <c r="F425" s="191" t="s">
        <v>257</v>
      </c>
      <c r="G425" s="191" t="s">
        <v>420</v>
      </c>
      <c r="H425" s="30" t="s">
        <v>170</v>
      </c>
      <c r="I425" s="180">
        <v>0</v>
      </c>
      <c r="J425" s="181">
        <v>0</v>
      </c>
      <c r="K425" s="181">
        <v>0</v>
      </c>
      <c r="L425" s="181">
        <v>0</v>
      </c>
      <c r="M425" s="182">
        <v>0</v>
      </c>
    </row>
    <row r="426" spans="1:13" s="5" customFormat="1">
      <c r="A426" s="30" t="s">
        <v>129</v>
      </c>
      <c r="B426" s="30" t="s">
        <v>361</v>
      </c>
      <c r="C426" s="5" t="s">
        <v>409</v>
      </c>
      <c r="D426" s="5" t="s">
        <v>258</v>
      </c>
      <c r="E426" s="191">
        <v>38</v>
      </c>
      <c r="F426" s="191" t="s">
        <v>257</v>
      </c>
      <c r="G426" s="191" t="s">
        <v>421</v>
      </c>
      <c r="H426" s="30" t="s">
        <v>170</v>
      </c>
      <c r="I426" s="180">
        <v>0</v>
      </c>
      <c r="J426" s="181">
        <v>0</v>
      </c>
      <c r="K426" s="181">
        <v>0</v>
      </c>
      <c r="L426" s="181">
        <v>0</v>
      </c>
      <c r="M426" s="182">
        <v>0</v>
      </c>
    </row>
    <row r="427" spans="1:13" s="5" customFormat="1">
      <c r="A427" s="30" t="s">
        <v>129</v>
      </c>
      <c r="B427" s="30" t="s">
        <v>361</v>
      </c>
      <c r="C427" s="5" t="s">
        <v>409</v>
      </c>
      <c r="D427" s="5" t="s">
        <v>258</v>
      </c>
      <c r="E427" s="191">
        <v>38</v>
      </c>
      <c r="F427" s="191" t="s">
        <v>257</v>
      </c>
      <c r="G427" s="191" t="s">
        <v>422</v>
      </c>
      <c r="H427" s="30" t="s">
        <v>170</v>
      </c>
      <c r="I427" s="180">
        <v>0</v>
      </c>
      <c r="J427" s="181">
        <v>0</v>
      </c>
      <c r="K427" s="181">
        <v>0</v>
      </c>
      <c r="L427" s="181">
        <v>0</v>
      </c>
      <c r="M427" s="182">
        <v>0</v>
      </c>
    </row>
    <row r="428" spans="1:13" s="5" customFormat="1">
      <c r="A428" s="30" t="s">
        <v>129</v>
      </c>
      <c r="B428" s="30" t="s">
        <v>361</v>
      </c>
      <c r="C428" s="5" t="s">
        <v>409</v>
      </c>
      <c r="D428" s="5" t="s">
        <v>258</v>
      </c>
      <c r="E428" s="191">
        <v>38</v>
      </c>
      <c r="F428" s="191" t="s">
        <v>257</v>
      </c>
      <c r="G428" s="191" t="s">
        <v>423</v>
      </c>
      <c r="H428" s="30" t="s">
        <v>170</v>
      </c>
      <c r="I428" s="180">
        <v>0</v>
      </c>
      <c r="J428" s="181">
        <v>0</v>
      </c>
      <c r="K428" s="181">
        <v>0</v>
      </c>
      <c r="L428" s="181">
        <v>0</v>
      </c>
      <c r="M428" s="182">
        <v>0</v>
      </c>
    </row>
    <row r="429" spans="1:13" s="5" customFormat="1">
      <c r="A429" s="30" t="s">
        <v>129</v>
      </c>
      <c r="B429" s="30" t="s">
        <v>361</v>
      </c>
      <c r="C429" s="5" t="s">
        <v>409</v>
      </c>
      <c r="D429" s="5" t="s">
        <v>262</v>
      </c>
      <c r="E429" s="191">
        <v>38</v>
      </c>
      <c r="F429" s="191" t="s">
        <v>261</v>
      </c>
      <c r="G429" s="191" t="s">
        <v>410</v>
      </c>
      <c r="H429" s="30" t="s">
        <v>170</v>
      </c>
      <c r="I429" s="180">
        <v>0</v>
      </c>
      <c r="J429" s="181">
        <v>13.284939325842696</v>
      </c>
      <c r="K429" s="181">
        <v>0</v>
      </c>
      <c r="L429" s="181">
        <v>0</v>
      </c>
      <c r="M429" s="182">
        <v>0</v>
      </c>
    </row>
    <row r="430" spans="1:13" s="5" customFormat="1">
      <c r="A430" s="30" t="s">
        <v>129</v>
      </c>
      <c r="B430" s="30" t="s">
        <v>361</v>
      </c>
      <c r="C430" s="5" t="s">
        <v>409</v>
      </c>
      <c r="D430" s="5" t="s">
        <v>262</v>
      </c>
      <c r="E430" s="191">
        <v>38</v>
      </c>
      <c r="F430" s="191" t="s">
        <v>261</v>
      </c>
      <c r="G430" s="191" t="s">
        <v>411</v>
      </c>
      <c r="H430" s="30" t="s">
        <v>170</v>
      </c>
      <c r="I430" s="180">
        <v>0</v>
      </c>
      <c r="J430" s="181">
        <v>6.5163844622792935</v>
      </c>
      <c r="K430" s="181">
        <v>0</v>
      </c>
      <c r="L430" s="181">
        <v>0</v>
      </c>
      <c r="M430" s="182">
        <v>0</v>
      </c>
    </row>
    <row r="431" spans="1:13" s="5" customFormat="1">
      <c r="A431" s="30" t="s">
        <v>129</v>
      </c>
      <c r="B431" s="30" t="s">
        <v>361</v>
      </c>
      <c r="C431" s="5" t="s">
        <v>409</v>
      </c>
      <c r="D431" s="5" t="s">
        <v>262</v>
      </c>
      <c r="E431" s="191">
        <v>38</v>
      </c>
      <c r="F431" s="191" t="s">
        <v>261</v>
      </c>
      <c r="G431" s="191" t="s">
        <v>412</v>
      </c>
      <c r="H431" s="30" t="s">
        <v>170</v>
      </c>
      <c r="I431" s="180">
        <v>0</v>
      </c>
      <c r="J431" s="181">
        <v>2.700373258426966</v>
      </c>
      <c r="K431" s="181">
        <v>0</v>
      </c>
      <c r="L431" s="181">
        <v>0</v>
      </c>
      <c r="M431" s="182">
        <v>0</v>
      </c>
    </row>
    <row r="432" spans="1:13" s="5" customFormat="1">
      <c r="A432" s="30" t="s">
        <v>129</v>
      </c>
      <c r="B432" s="30" t="s">
        <v>361</v>
      </c>
      <c r="C432" s="5" t="s">
        <v>409</v>
      </c>
      <c r="D432" s="5" t="s">
        <v>262</v>
      </c>
      <c r="E432" s="191">
        <v>38</v>
      </c>
      <c r="F432" s="191" t="s">
        <v>261</v>
      </c>
      <c r="G432" s="191" t="s">
        <v>413</v>
      </c>
      <c r="H432" s="30" t="s">
        <v>170</v>
      </c>
      <c r="I432" s="180">
        <v>0</v>
      </c>
      <c r="J432" s="181">
        <v>88.939717495987153</v>
      </c>
      <c r="K432" s="181">
        <v>0</v>
      </c>
      <c r="L432" s="181">
        <v>0</v>
      </c>
      <c r="M432" s="182">
        <v>0</v>
      </c>
    </row>
    <row r="433" spans="1:13" s="5" customFormat="1">
      <c r="A433" s="30" t="s">
        <v>129</v>
      </c>
      <c r="B433" s="30" t="s">
        <v>361</v>
      </c>
      <c r="C433" s="5" t="s">
        <v>409</v>
      </c>
      <c r="D433" s="5" t="s">
        <v>262</v>
      </c>
      <c r="E433" s="191">
        <v>38</v>
      </c>
      <c r="F433" s="191" t="s">
        <v>261</v>
      </c>
      <c r="G433" s="191" t="s">
        <v>414</v>
      </c>
      <c r="H433" s="30" t="s">
        <v>170</v>
      </c>
      <c r="I433" s="180">
        <v>0</v>
      </c>
      <c r="J433" s="181">
        <v>0</v>
      </c>
      <c r="K433" s="181">
        <v>0</v>
      </c>
      <c r="L433" s="181">
        <v>0</v>
      </c>
      <c r="M433" s="182">
        <v>0</v>
      </c>
    </row>
    <row r="434" spans="1:13" s="5" customFormat="1">
      <c r="A434" s="30" t="s">
        <v>129</v>
      </c>
      <c r="B434" s="30" t="s">
        <v>361</v>
      </c>
      <c r="C434" s="5" t="s">
        <v>409</v>
      </c>
      <c r="D434" s="5" t="s">
        <v>262</v>
      </c>
      <c r="E434" s="191">
        <v>38</v>
      </c>
      <c r="F434" s="191" t="s">
        <v>261</v>
      </c>
      <c r="G434" s="191" t="s">
        <v>415</v>
      </c>
      <c r="H434" s="30" t="s">
        <v>170</v>
      </c>
      <c r="I434" s="180">
        <v>0</v>
      </c>
      <c r="J434" s="181">
        <v>0</v>
      </c>
      <c r="K434" s="181">
        <v>0</v>
      </c>
      <c r="L434" s="181">
        <v>0</v>
      </c>
      <c r="M434" s="182">
        <v>0</v>
      </c>
    </row>
    <row r="435" spans="1:13" s="5" customFormat="1">
      <c r="A435" s="30" t="s">
        <v>129</v>
      </c>
      <c r="B435" s="30" t="s">
        <v>361</v>
      </c>
      <c r="C435" s="5" t="s">
        <v>409</v>
      </c>
      <c r="D435" s="5" t="s">
        <v>262</v>
      </c>
      <c r="E435" s="191">
        <v>38</v>
      </c>
      <c r="F435" s="191" t="s">
        <v>261</v>
      </c>
      <c r="G435" s="191" t="s">
        <v>416</v>
      </c>
      <c r="H435" s="30" t="s">
        <v>170</v>
      </c>
      <c r="I435" s="180">
        <v>0</v>
      </c>
      <c r="J435" s="181">
        <v>0</v>
      </c>
      <c r="K435" s="181">
        <v>0</v>
      </c>
      <c r="L435" s="181">
        <v>0</v>
      </c>
      <c r="M435" s="182">
        <v>0</v>
      </c>
    </row>
    <row r="436" spans="1:13" s="5" customFormat="1">
      <c r="A436" s="30" t="s">
        <v>129</v>
      </c>
      <c r="B436" s="30" t="s">
        <v>361</v>
      </c>
      <c r="C436" s="5" t="s">
        <v>409</v>
      </c>
      <c r="D436" s="5" t="s">
        <v>262</v>
      </c>
      <c r="E436" s="191">
        <v>38</v>
      </c>
      <c r="F436" s="191" t="s">
        <v>261</v>
      </c>
      <c r="G436" s="191" t="s">
        <v>417</v>
      </c>
      <c r="H436" s="30" t="s">
        <v>170</v>
      </c>
      <c r="I436" s="180">
        <v>0</v>
      </c>
      <c r="J436" s="181">
        <v>0</v>
      </c>
      <c r="K436" s="181">
        <v>0</v>
      </c>
      <c r="L436" s="181">
        <v>0</v>
      </c>
      <c r="M436" s="182">
        <v>0</v>
      </c>
    </row>
    <row r="437" spans="1:13" s="5" customFormat="1">
      <c r="A437" s="30" t="s">
        <v>129</v>
      </c>
      <c r="B437" s="30" t="s">
        <v>361</v>
      </c>
      <c r="C437" s="5" t="s">
        <v>409</v>
      </c>
      <c r="D437" s="5" t="s">
        <v>262</v>
      </c>
      <c r="E437" s="191">
        <v>38</v>
      </c>
      <c r="F437" s="191" t="s">
        <v>261</v>
      </c>
      <c r="G437" s="191" t="s">
        <v>418</v>
      </c>
      <c r="H437" s="30" t="s">
        <v>170</v>
      </c>
      <c r="I437" s="180">
        <v>0</v>
      </c>
      <c r="J437" s="181">
        <v>0</v>
      </c>
      <c r="K437" s="181">
        <v>0</v>
      </c>
      <c r="L437" s="181">
        <v>0</v>
      </c>
      <c r="M437" s="182">
        <v>0</v>
      </c>
    </row>
    <row r="438" spans="1:13" s="5" customFormat="1">
      <c r="A438" s="30" t="s">
        <v>129</v>
      </c>
      <c r="B438" s="30" t="s">
        <v>361</v>
      </c>
      <c r="C438" s="5" t="s">
        <v>409</v>
      </c>
      <c r="D438" s="5" t="s">
        <v>262</v>
      </c>
      <c r="E438" s="191">
        <v>38</v>
      </c>
      <c r="F438" s="191" t="s">
        <v>261</v>
      </c>
      <c r="G438" s="191" t="s">
        <v>419</v>
      </c>
      <c r="H438" s="30" t="s">
        <v>170</v>
      </c>
      <c r="I438" s="180">
        <v>0</v>
      </c>
      <c r="J438" s="181">
        <v>0</v>
      </c>
      <c r="K438" s="181">
        <v>0</v>
      </c>
      <c r="L438" s="181">
        <v>0</v>
      </c>
      <c r="M438" s="182">
        <v>0</v>
      </c>
    </row>
    <row r="439" spans="1:13" s="5" customFormat="1">
      <c r="A439" s="30" t="s">
        <v>129</v>
      </c>
      <c r="B439" s="30" t="s">
        <v>361</v>
      </c>
      <c r="C439" s="5" t="s">
        <v>409</v>
      </c>
      <c r="D439" s="5" t="s">
        <v>262</v>
      </c>
      <c r="E439" s="191">
        <v>38</v>
      </c>
      <c r="F439" s="191" t="s">
        <v>261</v>
      </c>
      <c r="G439" s="191" t="s">
        <v>420</v>
      </c>
      <c r="H439" s="30" t="s">
        <v>170</v>
      </c>
      <c r="I439" s="180">
        <v>0</v>
      </c>
      <c r="J439" s="181">
        <v>0</v>
      </c>
      <c r="K439" s="181">
        <v>0</v>
      </c>
      <c r="L439" s="181">
        <v>0</v>
      </c>
      <c r="M439" s="182">
        <v>0</v>
      </c>
    </row>
    <row r="440" spans="1:13" s="5" customFormat="1">
      <c r="A440" s="30" t="s">
        <v>129</v>
      </c>
      <c r="B440" s="30" t="s">
        <v>361</v>
      </c>
      <c r="C440" s="5" t="s">
        <v>409</v>
      </c>
      <c r="D440" s="5" t="s">
        <v>262</v>
      </c>
      <c r="E440" s="191">
        <v>38</v>
      </c>
      <c r="F440" s="191" t="s">
        <v>261</v>
      </c>
      <c r="G440" s="191" t="s">
        <v>421</v>
      </c>
      <c r="H440" s="30" t="s">
        <v>170</v>
      </c>
      <c r="I440" s="180">
        <v>0</v>
      </c>
      <c r="J440" s="181">
        <v>0</v>
      </c>
      <c r="K440" s="181">
        <v>0</v>
      </c>
      <c r="L440" s="181">
        <v>0</v>
      </c>
      <c r="M440" s="182">
        <v>0</v>
      </c>
    </row>
    <row r="441" spans="1:13" s="5" customFormat="1">
      <c r="A441" s="30" t="s">
        <v>129</v>
      </c>
      <c r="B441" s="30" t="s">
        <v>361</v>
      </c>
      <c r="C441" s="5" t="s">
        <v>409</v>
      </c>
      <c r="D441" s="5" t="s">
        <v>262</v>
      </c>
      <c r="E441" s="191">
        <v>38</v>
      </c>
      <c r="F441" s="191" t="s">
        <v>261</v>
      </c>
      <c r="G441" s="191" t="s">
        <v>422</v>
      </c>
      <c r="H441" s="30" t="s">
        <v>170</v>
      </c>
      <c r="I441" s="180">
        <v>0</v>
      </c>
      <c r="J441" s="181">
        <v>0</v>
      </c>
      <c r="K441" s="181">
        <v>0</v>
      </c>
      <c r="L441" s="181">
        <v>0</v>
      </c>
      <c r="M441" s="182">
        <v>0</v>
      </c>
    </row>
    <row r="442" spans="1:13" s="5" customFormat="1">
      <c r="A442" s="30" t="s">
        <v>129</v>
      </c>
      <c r="B442" s="30" t="s">
        <v>361</v>
      </c>
      <c r="C442" s="5" t="s">
        <v>409</v>
      </c>
      <c r="D442" s="5" t="s">
        <v>262</v>
      </c>
      <c r="E442" s="191">
        <v>38</v>
      </c>
      <c r="F442" s="191" t="s">
        <v>261</v>
      </c>
      <c r="G442" s="191" t="s">
        <v>423</v>
      </c>
      <c r="H442" s="30" t="s">
        <v>170</v>
      </c>
      <c r="I442" s="180">
        <v>0</v>
      </c>
      <c r="J442" s="181">
        <v>0</v>
      </c>
      <c r="K442" s="181">
        <v>0</v>
      </c>
      <c r="L442" s="181">
        <v>0</v>
      </c>
      <c r="M442" s="182">
        <v>0</v>
      </c>
    </row>
    <row r="443" spans="1:13" s="5" customFormat="1">
      <c r="A443" s="30" t="s">
        <v>129</v>
      </c>
      <c r="B443" s="30" t="s">
        <v>361</v>
      </c>
      <c r="C443" s="5" t="s">
        <v>409</v>
      </c>
      <c r="D443" s="5" t="s">
        <v>264</v>
      </c>
      <c r="E443" s="191">
        <v>38</v>
      </c>
      <c r="F443" s="191" t="s">
        <v>263</v>
      </c>
      <c r="G443" s="191" t="s">
        <v>410</v>
      </c>
      <c r="H443" s="30" t="s">
        <v>170</v>
      </c>
      <c r="I443" s="180">
        <v>0</v>
      </c>
      <c r="J443" s="181">
        <v>3.6261299999999999</v>
      </c>
      <c r="K443" s="181">
        <v>0</v>
      </c>
      <c r="L443" s="181">
        <v>0</v>
      </c>
      <c r="M443" s="182">
        <v>0</v>
      </c>
    </row>
    <row r="444" spans="1:13" s="5" customFormat="1">
      <c r="A444" s="30" t="s">
        <v>129</v>
      </c>
      <c r="B444" s="30" t="s">
        <v>361</v>
      </c>
      <c r="C444" s="5" t="s">
        <v>409</v>
      </c>
      <c r="D444" s="5" t="s">
        <v>264</v>
      </c>
      <c r="E444" s="191">
        <v>38</v>
      </c>
      <c r="F444" s="191" t="s">
        <v>263</v>
      </c>
      <c r="G444" s="191" t="s">
        <v>411</v>
      </c>
      <c r="H444" s="30" t="s">
        <v>170</v>
      </c>
      <c r="I444" s="180">
        <v>0</v>
      </c>
      <c r="J444" s="181">
        <v>1.7786500000000001</v>
      </c>
      <c r="K444" s="181">
        <v>0</v>
      </c>
      <c r="L444" s="181">
        <v>0</v>
      </c>
      <c r="M444" s="182">
        <v>0</v>
      </c>
    </row>
    <row r="445" spans="1:13" s="5" customFormat="1">
      <c r="A445" s="30" t="s">
        <v>129</v>
      </c>
      <c r="B445" s="30" t="s">
        <v>361</v>
      </c>
      <c r="C445" s="5" t="s">
        <v>409</v>
      </c>
      <c r="D445" s="5" t="s">
        <v>264</v>
      </c>
      <c r="E445" s="191">
        <v>38</v>
      </c>
      <c r="F445" s="191" t="s">
        <v>263</v>
      </c>
      <c r="G445" s="191" t="s">
        <v>412</v>
      </c>
      <c r="H445" s="30" t="s">
        <v>170</v>
      </c>
      <c r="I445" s="180">
        <v>0</v>
      </c>
      <c r="J445" s="181">
        <v>0.73706700000000003</v>
      </c>
      <c r="K445" s="181">
        <v>0</v>
      </c>
      <c r="L445" s="181">
        <v>0</v>
      </c>
      <c r="M445" s="182">
        <v>0</v>
      </c>
    </row>
    <row r="446" spans="1:13" s="5" customFormat="1">
      <c r="A446" s="30" t="s">
        <v>129</v>
      </c>
      <c r="B446" s="30" t="s">
        <v>361</v>
      </c>
      <c r="C446" s="5" t="s">
        <v>409</v>
      </c>
      <c r="D446" s="5" t="s">
        <v>264</v>
      </c>
      <c r="E446" s="191">
        <v>38</v>
      </c>
      <c r="F446" s="191" t="s">
        <v>263</v>
      </c>
      <c r="G446" s="191" t="s">
        <v>413</v>
      </c>
      <c r="H446" s="30" t="s">
        <v>170</v>
      </c>
      <c r="I446" s="180">
        <v>0</v>
      </c>
      <c r="J446" s="181">
        <v>24.276199999999999</v>
      </c>
      <c r="K446" s="181">
        <v>0</v>
      </c>
      <c r="L446" s="181">
        <v>0</v>
      </c>
      <c r="M446" s="182">
        <v>0</v>
      </c>
    </row>
    <row r="447" spans="1:13" s="5" customFormat="1">
      <c r="A447" s="30" t="s">
        <v>129</v>
      </c>
      <c r="B447" s="30" t="s">
        <v>361</v>
      </c>
      <c r="C447" s="5" t="s">
        <v>409</v>
      </c>
      <c r="D447" s="5" t="s">
        <v>264</v>
      </c>
      <c r="E447" s="191">
        <v>38</v>
      </c>
      <c r="F447" s="191" t="s">
        <v>263</v>
      </c>
      <c r="G447" s="191" t="s">
        <v>414</v>
      </c>
      <c r="H447" s="30" t="s">
        <v>170</v>
      </c>
      <c r="I447" s="180">
        <v>0</v>
      </c>
      <c r="J447" s="181">
        <v>0</v>
      </c>
      <c r="K447" s="181">
        <v>0</v>
      </c>
      <c r="L447" s="181">
        <v>0</v>
      </c>
      <c r="M447" s="182">
        <v>0</v>
      </c>
    </row>
    <row r="448" spans="1:13" s="5" customFormat="1">
      <c r="A448" s="30" t="s">
        <v>129</v>
      </c>
      <c r="B448" s="30" t="s">
        <v>361</v>
      </c>
      <c r="C448" s="5" t="s">
        <v>409</v>
      </c>
      <c r="D448" s="5" t="s">
        <v>264</v>
      </c>
      <c r="E448" s="191">
        <v>38</v>
      </c>
      <c r="F448" s="191" t="s">
        <v>263</v>
      </c>
      <c r="G448" s="191" t="s">
        <v>415</v>
      </c>
      <c r="H448" s="30" t="s">
        <v>170</v>
      </c>
      <c r="I448" s="180">
        <v>0</v>
      </c>
      <c r="J448" s="181">
        <v>0</v>
      </c>
      <c r="K448" s="181">
        <v>0</v>
      </c>
      <c r="L448" s="181">
        <v>0</v>
      </c>
      <c r="M448" s="182">
        <v>0</v>
      </c>
    </row>
    <row r="449" spans="1:13" s="5" customFormat="1">
      <c r="A449" s="30" t="s">
        <v>129</v>
      </c>
      <c r="B449" s="30" t="s">
        <v>361</v>
      </c>
      <c r="C449" s="5" t="s">
        <v>409</v>
      </c>
      <c r="D449" s="5" t="s">
        <v>264</v>
      </c>
      <c r="E449" s="191">
        <v>38</v>
      </c>
      <c r="F449" s="191" t="s">
        <v>263</v>
      </c>
      <c r="G449" s="191" t="s">
        <v>416</v>
      </c>
      <c r="H449" s="30" t="s">
        <v>170</v>
      </c>
      <c r="I449" s="180">
        <v>0</v>
      </c>
      <c r="J449" s="181">
        <v>0</v>
      </c>
      <c r="K449" s="181">
        <v>0</v>
      </c>
      <c r="L449" s="181">
        <v>0</v>
      </c>
      <c r="M449" s="182">
        <v>0</v>
      </c>
    </row>
    <row r="450" spans="1:13" s="5" customFormat="1">
      <c r="A450" s="30" t="s">
        <v>129</v>
      </c>
      <c r="B450" s="30" t="s">
        <v>361</v>
      </c>
      <c r="C450" s="5" t="s">
        <v>409</v>
      </c>
      <c r="D450" s="5" t="s">
        <v>264</v>
      </c>
      <c r="E450" s="191">
        <v>38</v>
      </c>
      <c r="F450" s="191" t="s">
        <v>263</v>
      </c>
      <c r="G450" s="191" t="s">
        <v>417</v>
      </c>
      <c r="H450" s="30" t="s">
        <v>170</v>
      </c>
      <c r="I450" s="180">
        <v>0</v>
      </c>
      <c r="J450" s="181">
        <v>0</v>
      </c>
      <c r="K450" s="181">
        <v>0</v>
      </c>
      <c r="L450" s="181">
        <v>0</v>
      </c>
      <c r="M450" s="182">
        <v>0</v>
      </c>
    </row>
    <row r="451" spans="1:13" s="5" customFormat="1">
      <c r="A451" s="30" t="s">
        <v>129</v>
      </c>
      <c r="B451" s="30" t="s">
        <v>361</v>
      </c>
      <c r="C451" s="5" t="s">
        <v>409</v>
      </c>
      <c r="D451" s="5" t="s">
        <v>264</v>
      </c>
      <c r="E451" s="191">
        <v>38</v>
      </c>
      <c r="F451" s="191" t="s">
        <v>263</v>
      </c>
      <c r="G451" s="191" t="s">
        <v>418</v>
      </c>
      <c r="H451" s="30" t="s">
        <v>170</v>
      </c>
      <c r="I451" s="180">
        <v>0</v>
      </c>
      <c r="J451" s="181">
        <v>0</v>
      </c>
      <c r="K451" s="181">
        <v>0</v>
      </c>
      <c r="L451" s="181">
        <v>0</v>
      </c>
      <c r="M451" s="182">
        <v>0</v>
      </c>
    </row>
    <row r="452" spans="1:13" s="5" customFormat="1">
      <c r="A452" s="30" t="s">
        <v>129</v>
      </c>
      <c r="B452" s="30" t="s">
        <v>361</v>
      </c>
      <c r="C452" s="5" t="s">
        <v>409</v>
      </c>
      <c r="D452" s="5" t="s">
        <v>264</v>
      </c>
      <c r="E452" s="191">
        <v>38</v>
      </c>
      <c r="F452" s="191" t="s">
        <v>263</v>
      </c>
      <c r="G452" s="191" t="s">
        <v>419</v>
      </c>
      <c r="H452" s="30" t="s">
        <v>170</v>
      </c>
      <c r="I452" s="180">
        <v>0</v>
      </c>
      <c r="J452" s="181">
        <v>0</v>
      </c>
      <c r="K452" s="181">
        <v>0</v>
      </c>
      <c r="L452" s="181">
        <v>0</v>
      </c>
      <c r="M452" s="182">
        <v>0</v>
      </c>
    </row>
    <row r="453" spans="1:13" s="5" customFormat="1">
      <c r="A453" s="30" t="s">
        <v>129</v>
      </c>
      <c r="B453" s="30" t="s">
        <v>361</v>
      </c>
      <c r="C453" s="5" t="s">
        <v>409</v>
      </c>
      <c r="D453" s="5" t="s">
        <v>264</v>
      </c>
      <c r="E453" s="191">
        <v>38</v>
      </c>
      <c r="F453" s="191" t="s">
        <v>263</v>
      </c>
      <c r="G453" s="191" t="s">
        <v>420</v>
      </c>
      <c r="H453" s="30" t="s">
        <v>170</v>
      </c>
      <c r="I453" s="180">
        <v>0</v>
      </c>
      <c r="J453" s="181">
        <v>0</v>
      </c>
      <c r="K453" s="181">
        <v>0</v>
      </c>
      <c r="L453" s="181">
        <v>0</v>
      </c>
      <c r="M453" s="182">
        <v>0</v>
      </c>
    </row>
    <row r="454" spans="1:13" s="5" customFormat="1">
      <c r="A454" s="30" t="s">
        <v>129</v>
      </c>
      <c r="B454" s="30" t="s">
        <v>361</v>
      </c>
      <c r="C454" s="5" t="s">
        <v>409</v>
      </c>
      <c r="D454" s="5" t="s">
        <v>264</v>
      </c>
      <c r="E454" s="191">
        <v>38</v>
      </c>
      <c r="F454" s="191" t="s">
        <v>263</v>
      </c>
      <c r="G454" s="191" t="s">
        <v>421</v>
      </c>
      <c r="H454" s="30" t="s">
        <v>170</v>
      </c>
      <c r="I454" s="180">
        <v>0</v>
      </c>
      <c r="J454" s="181">
        <v>0</v>
      </c>
      <c r="K454" s="181">
        <v>0</v>
      </c>
      <c r="L454" s="181">
        <v>0</v>
      </c>
      <c r="M454" s="182">
        <v>0</v>
      </c>
    </row>
    <row r="455" spans="1:13" s="5" customFormat="1">
      <c r="A455" s="30" t="s">
        <v>129</v>
      </c>
      <c r="B455" s="30" t="s">
        <v>361</v>
      </c>
      <c r="C455" s="5" t="s">
        <v>409</v>
      </c>
      <c r="D455" s="5" t="s">
        <v>264</v>
      </c>
      <c r="E455" s="191">
        <v>38</v>
      </c>
      <c r="F455" s="191" t="s">
        <v>263</v>
      </c>
      <c r="G455" s="191" t="s">
        <v>422</v>
      </c>
      <c r="H455" s="30" t="s">
        <v>170</v>
      </c>
      <c r="I455" s="180">
        <v>0</v>
      </c>
      <c r="J455" s="181">
        <v>0</v>
      </c>
      <c r="K455" s="181">
        <v>0</v>
      </c>
      <c r="L455" s="181">
        <v>0</v>
      </c>
      <c r="M455" s="182">
        <v>0</v>
      </c>
    </row>
    <row r="456" spans="1:13" s="5" customFormat="1">
      <c r="A456" s="30" t="s">
        <v>129</v>
      </c>
      <c r="B456" s="30" t="s">
        <v>361</v>
      </c>
      <c r="C456" s="5" t="s">
        <v>409</v>
      </c>
      <c r="D456" s="5" t="s">
        <v>264</v>
      </c>
      <c r="E456" s="191">
        <v>38</v>
      </c>
      <c r="F456" s="191" t="s">
        <v>263</v>
      </c>
      <c r="G456" s="191" t="s">
        <v>423</v>
      </c>
      <c r="H456" s="30" t="s">
        <v>170</v>
      </c>
      <c r="I456" s="180">
        <v>0</v>
      </c>
      <c r="J456" s="181">
        <v>0</v>
      </c>
      <c r="K456" s="181">
        <v>0</v>
      </c>
      <c r="L456" s="181">
        <v>0</v>
      </c>
      <c r="M456" s="182">
        <v>0</v>
      </c>
    </row>
    <row r="457" spans="1:13" s="5" customFormat="1">
      <c r="A457" s="30" t="s">
        <v>129</v>
      </c>
      <c r="B457" s="30" t="s">
        <v>361</v>
      </c>
      <c r="C457" s="5" t="s">
        <v>409</v>
      </c>
      <c r="D457" s="5" t="s">
        <v>270</v>
      </c>
      <c r="E457" s="191">
        <v>38</v>
      </c>
      <c r="F457" s="191" t="s">
        <v>269</v>
      </c>
      <c r="G457" s="191" t="s">
        <v>410</v>
      </c>
      <c r="H457" s="30" t="s">
        <v>170</v>
      </c>
      <c r="I457" s="180">
        <v>0</v>
      </c>
      <c r="J457" s="181">
        <v>38.920699391833189</v>
      </c>
      <c r="K457" s="181">
        <v>0</v>
      </c>
      <c r="L457" s="181">
        <v>0</v>
      </c>
      <c r="M457" s="182">
        <v>0</v>
      </c>
    </row>
    <row r="458" spans="1:13" s="5" customFormat="1">
      <c r="A458" s="30" t="s">
        <v>129</v>
      </c>
      <c r="B458" s="30" t="s">
        <v>361</v>
      </c>
      <c r="C458" s="5" t="s">
        <v>409</v>
      </c>
      <c r="D458" s="5" t="s">
        <v>270</v>
      </c>
      <c r="E458" s="191">
        <v>38</v>
      </c>
      <c r="F458" s="191" t="s">
        <v>269</v>
      </c>
      <c r="G458" s="191" t="s">
        <v>411</v>
      </c>
      <c r="H458" s="30" t="s">
        <v>170</v>
      </c>
      <c r="I458" s="180">
        <v>0</v>
      </c>
      <c r="J458" s="181">
        <v>19.090914422241529</v>
      </c>
      <c r="K458" s="181">
        <v>0</v>
      </c>
      <c r="L458" s="181">
        <v>0</v>
      </c>
      <c r="M458" s="182">
        <v>0</v>
      </c>
    </row>
    <row r="459" spans="1:13" s="5" customFormat="1">
      <c r="A459" s="30" t="s">
        <v>129</v>
      </c>
      <c r="B459" s="30" t="s">
        <v>361</v>
      </c>
      <c r="C459" s="5" t="s">
        <v>409</v>
      </c>
      <c r="D459" s="5" t="s">
        <v>270</v>
      </c>
      <c r="E459" s="191">
        <v>38</v>
      </c>
      <c r="F459" s="191" t="s">
        <v>269</v>
      </c>
      <c r="G459" s="191" t="s">
        <v>412</v>
      </c>
      <c r="H459" s="30" t="s">
        <v>170</v>
      </c>
      <c r="I459" s="180">
        <v>0</v>
      </c>
      <c r="J459" s="181">
        <v>7.9112137271937444</v>
      </c>
      <c r="K459" s="181">
        <v>0</v>
      </c>
      <c r="L459" s="181">
        <v>0</v>
      </c>
      <c r="M459" s="182">
        <v>0</v>
      </c>
    </row>
    <row r="460" spans="1:13" s="5" customFormat="1">
      <c r="A460" s="30" t="s">
        <v>129</v>
      </c>
      <c r="B460" s="30" t="s">
        <v>361</v>
      </c>
      <c r="C460" s="5" t="s">
        <v>409</v>
      </c>
      <c r="D460" s="5" t="s">
        <v>270</v>
      </c>
      <c r="E460" s="191">
        <v>38</v>
      </c>
      <c r="F460" s="191" t="s">
        <v>269</v>
      </c>
      <c r="G460" s="191" t="s">
        <v>413</v>
      </c>
      <c r="H460" s="30" t="s">
        <v>170</v>
      </c>
      <c r="I460" s="180">
        <v>0</v>
      </c>
      <c r="J460" s="181">
        <v>260.56576889661164</v>
      </c>
      <c r="K460" s="181">
        <v>0</v>
      </c>
      <c r="L460" s="181">
        <v>0</v>
      </c>
      <c r="M460" s="182">
        <v>0</v>
      </c>
    </row>
    <row r="461" spans="1:13" s="5" customFormat="1">
      <c r="A461" s="30" t="s">
        <v>129</v>
      </c>
      <c r="B461" s="30" t="s">
        <v>361</v>
      </c>
      <c r="C461" s="5" t="s">
        <v>409</v>
      </c>
      <c r="D461" s="5" t="s">
        <v>270</v>
      </c>
      <c r="E461" s="191">
        <v>38</v>
      </c>
      <c r="F461" s="191" t="s">
        <v>269</v>
      </c>
      <c r="G461" s="191" t="s">
        <v>414</v>
      </c>
      <c r="H461" s="30" t="s">
        <v>170</v>
      </c>
      <c r="I461" s="180">
        <v>0</v>
      </c>
      <c r="J461" s="181">
        <v>0</v>
      </c>
      <c r="K461" s="181">
        <v>0</v>
      </c>
      <c r="L461" s="181">
        <v>0</v>
      </c>
      <c r="M461" s="182">
        <v>0</v>
      </c>
    </row>
    <row r="462" spans="1:13" s="5" customFormat="1">
      <c r="A462" s="30" t="s">
        <v>129</v>
      </c>
      <c r="B462" s="30" t="s">
        <v>361</v>
      </c>
      <c r="C462" s="5" t="s">
        <v>409</v>
      </c>
      <c r="D462" s="5" t="s">
        <v>270</v>
      </c>
      <c r="E462" s="191">
        <v>38</v>
      </c>
      <c r="F462" s="191" t="s">
        <v>269</v>
      </c>
      <c r="G462" s="191" t="s">
        <v>415</v>
      </c>
      <c r="H462" s="30" t="s">
        <v>170</v>
      </c>
      <c r="I462" s="180">
        <v>0</v>
      </c>
      <c r="J462" s="181">
        <v>0</v>
      </c>
      <c r="K462" s="181">
        <v>0</v>
      </c>
      <c r="L462" s="181">
        <v>0</v>
      </c>
      <c r="M462" s="182">
        <v>0</v>
      </c>
    </row>
    <row r="463" spans="1:13" s="5" customFormat="1">
      <c r="A463" s="30" t="s">
        <v>129</v>
      </c>
      <c r="B463" s="30" t="s">
        <v>361</v>
      </c>
      <c r="C463" s="5" t="s">
        <v>409</v>
      </c>
      <c r="D463" s="5" t="s">
        <v>270</v>
      </c>
      <c r="E463" s="191">
        <v>38</v>
      </c>
      <c r="F463" s="191" t="s">
        <v>269</v>
      </c>
      <c r="G463" s="191" t="s">
        <v>416</v>
      </c>
      <c r="H463" s="30" t="s">
        <v>170</v>
      </c>
      <c r="I463" s="180">
        <v>0</v>
      </c>
      <c r="J463" s="181">
        <v>0</v>
      </c>
      <c r="K463" s="181">
        <v>0</v>
      </c>
      <c r="L463" s="181">
        <v>0</v>
      </c>
      <c r="M463" s="182">
        <v>0</v>
      </c>
    </row>
    <row r="464" spans="1:13" s="5" customFormat="1">
      <c r="A464" s="30" t="s">
        <v>129</v>
      </c>
      <c r="B464" s="30" t="s">
        <v>361</v>
      </c>
      <c r="C464" s="5" t="s">
        <v>409</v>
      </c>
      <c r="D464" s="5" t="s">
        <v>270</v>
      </c>
      <c r="E464" s="191">
        <v>38</v>
      </c>
      <c r="F464" s="191" t="s">
        <v>269</v>
      </c>
      <c r="G464" s="191" t="s">
        <v>417</v>
      </c>
      <c r="H464" s="30" t="s">
        <v>170</v>
      </c>
      <c r="I464" s="180">
        <v>0</v>
      </c>
      <c r="J464" s="181">
        <v>0</v>
      </c>
      <c r="K464" s="181">
        <v>0</v>
      </c>
      <c r="L464" s="181">
        <v>0</v>
      </c>
      <c r="M464" s="182">
        <v>0</v>
      </c>
    </row>
    <row r="465" spans="1:13" s="5" customFormat="1">
      <c r="A465" s="30" t="s">
        <v>129</v>
      </c>
      <c r="B465" s="30" t="s">
        <v>361</v>
      </c>
      <c r="C465" s="5" t="s">
        <v>409</v>
      </c>
      <c r="D465" s="5" t="s">
        <v>270</v>
      </c>
      <c r="E465" s="191">
        <v>38</v>
      </c>
      <c r="F465" s="191" t="s">
        <v>269</v>
      </c>
      <c r="G465" s="191" t="s">
        <v>418</v>
      </c>
      <c r="H465" s="30" t="s">
        <v>170</v>
      </c>
      <c r="I465" s="180">
        <v>0</v>
      </c>
      <c r="J465" s="181">
        <v>0</v>
      </c>
      <c r="K465" s="181">
        <v>0</v>
      </c>
      <c r="L465" s="181">
        <v>0</v>
      </c>
      <c r="M465" s="182">
        <v>0</v>
      </c>
    </row>
    <row r="466" spans="1:13" s="5" customFormat="1">
      <c r="A466" s="30" t="s">
        <v>129</v>
      </c>
      <c r="B466" s="30" t="s">
        <v>361</v>
      </c>
      <c r="C466" s="5" t="s">
        <v>409</v>
      </c>
      <c r="D466" s="5" t="s">
        <v>270</v>
      </c>
      <c r="E466" s="191">
        <v>38</v>
      </c>
      <c r="F466" s="191" t="s">
        <v>269</v>
      </c>
      <c r="G466" s="191" t="s">
        <v>419</v>
      </c>
      <c r="H466" s="30" t="s">
        <v>170</v>
      </c>
      <c r="I466" s="180">
        <v>0</v>
      </c>
      <c r="J466" s="181">
        <v>0</v>
      </c>
      <c r="K466" s="181">
        <v>0</v>
      </c>
      <c r="L466" s="181">
        <v>0</v>
      </c>
      <c r="M466" s="182">
        <v>0</v>
      </c>
    </row>
    <row r="467" spans="1:13" s="5" customFormat="1">
      <c r="A467" s="30" t="s">
        <v>129</v>
      </c>
      <c r="B467" s="30" t="s">
        <v>361</v>
      </c>
      <c r="C467" s="5" t="s">
        <v>409</v>
      </c>
      <c r="D467" s="5" t="s">
        <v>270</v>
      </c>
      <c r="E467" s="191">
        <v>38</v>
      </c>
      <c r="F467" s="191" t="s">
        <v>269</v>
      </c>
      <c r="G467" s="191" t="s">
        <v>420</v>
      </c>
      <c r="H467" s="30" t="s">
        <v>170</v>
      </c>
      <c r="I467" s="180">
        <v>0</v>
      </c>
      <c r="J467" s="181">
        <v>0</v>
      </c>
      <c r="K467" s="181">
        <v>0</v>
      </c>
      <c r="L467" s="181">
        <v>0</v>
      </c>
      <c r="M467" s="182">
        <v>0</v>
      </c>
    </row>
    <row r="468" spans="1:13" s="5" customFormat="1">
      <c r="A468" s="30" t="s">
        <v>129</v>
      </c>
      <c r="B468" s="30" t="s">
        <v>361</v>
      </c>
      <c r="C468" s="5" t="s">
        <v>409</v>
      </c>
      <c r="D468" s="5" t="s">
        <v>270</v>
      </c>
      <c r="E468" s="191">
        <v>38</v>
      </c>
      <c r="F468" s="191" t="s">
        <v>269</v>
      </c>
      <c r="G468" s="191" t="s">
        <v>421</v>
      </c>
      <c r="H468" s="30" t="s">
        <v>170</v>
      </c>
      <c r="I468" s="180">
        <v>0</v>
      </c>
      <c r="J468" s="181">
        <v>0</v>
      </c>
      <c r="K468" s="181">
        <v>0</v>
      </c>
      <c r="L468" s="181">
        <v>0</v>
      </c>
      <c r="M468" s="182">
        <v>0</v>
      </c>
    </row>
    <row r="469" spans="1:13" s="5" customFormat="1">
      <c r="A469" s="30" t="s">
        <v>129</v>
      </c>
      <c r="B469" s="30" t="s">
        <v>361</v>
      </c>
      <c r="C469" s="5" t="s">
        <v>409</v>
      </c>
      <c r="D469" s="5" t="s">
        <v>270</v>
      </c>
      <c r="E469" s="191">
        <v>38</v>
      </c>
      <c r="F469" s="191" t="s">
        <v>269</v>
      </c>
      <c r="G469" s="191" t="s">
        <v>422</v>
      </c>
      <c r="H469" s="30" t="s">
        <v>170</v>
      </c>
      <c r="I469" s="180">
        <v>0</v>
      </c>
      <c r="J469" s="181">
        <v>0</v>
      </c>
      <c r="K469" s="181">
        <v>0</v>
      </c>
      <c r="L469" s="181">
        <v>0</v>
      </c>
      <c r="M469" s="182">
        <v>0</v>
      </c>
    </row>
    <row r="470" spans="1:13" s="5" customFormat="1">
      <c r="A470" s="30" t="s">
        <v>129</v>
      </c>
      <c r="B470" s="30" t="s">
        <v>361</v>
      </c>
      <c r="C470" s="5" t="s">
        <v>409</v>
      </c>
      <c r="D470" s="5" t="s">
        <v>270</v>
      </c>
      <c r="E470" s="191">
        <v>38</v>
      </c>
      <c r="F470" s="191" t="s">
        <v>269</v>
      </c>
      <c r="G470" s="191" t="s">
        <v>423</v>
      </c>
      <c r="H470" s="30" t="s">
        <v>170</v>
      </c>
      <c r="I470" s="180">
        <v>0</v>
      </c>
      <c r="J470" s="181">
        <v>0</v>
      </c>
      <c r="K470" s="181">
        <v>0</v>
      </c>
      <c r="L470" s="181">
        <v>0</v>
      </c>
      <c r="M470" s="182">
        <v>0</v>
      </c>
    </row>
    <row r="471" spans="1:13" s="5" customFormat="1">
      <c r="A471" s="30" t="s">
        <v>129</v>
      </c>
      <c r="B471" s="30" t="s">
        <v>361</v>
      </c>
      <c r="C471" s="5" t="s">
        <v>409</v>
      </c>
      <c r="D471" s="5" t="s">
        <v>195</v>
      </c>
      <c r="E471" s="191">
        <v>30</v>
      </c>
      <c r="F471" s="191" t="s">
        <v>194</v>
      </c>
      <c r="G471" s="191" t="s">
        <v>410</v>
      </c>
      <c r="H471" s="30" t="s">
        <v>170</v>
      </c>
      <c r="I471" s="180">
        <v>0</v>
      </c>
      <c r="J471" s="181">
        <v>0</v>
      </c>
      <c r="K471" s="181">
        <v>0</v>
      </c>
      <c r="L471" s="181">
        <v>0</v>
      </c>
      <c r="M471" s="182">
        <v>0</v>
      </c>
    </row>
    <row r="472" spans="1:13" s="5" customFormat="1">
      <c r="A472" s="30" t="s">
        <v>129</v>
      </c>
      <c r="B472" s="30" t="s">
        <v>361</v>
      </c>
      <c r="C472" s="5" t="s">
        <v>409</v>
      </c>
      <c r="D472" s="5" t="s">
        <v>195</v>
      </c>
      <c r="E472" s="191">
        <v>30</v>
      </c>
      <c r="F472" s="191" t="s">
        <v>194</v>
      </c>
      <c r="G472" s="191" t="s">
        <v>411</v>
      </c>
      <c r="H472" s="30" t="s">
        <v>170</v>
      </c>
      <c r="I472" s="180">
        <v>0</v>
      </c>
      <c r="J472" s="181">
        <v>0</v>
      </c>
      <c r="K472" s="181">
        <v>0</v>
      </c>
      <c r="L472" s="181">
        <v>0</v>
      </c>
      <c r="M472" s="182">
        <v>0</v>
      </c>
    </row>
    <row r="473" spans="1:13" s="5" customFormat="1">
      <c r="A473" s="30" t="s">
        <v>129</v>
      </c>
      <c r="B473" s="30" t="s">
        <v>361</v>
      </c>
      <c r="C473" s="5" t="s">
        <v>409</v>
      </c>
      <c r="D473" s="5" t="s">
        <v>195</v>
      </c>
      <c r="E473" s="191">
        <v>30</v>
      </c>
      <c r="F473" s="191" t="s">
        <v>194</v>
      </c>
      <c r="G473" s="191" t="s">
        <v>412</v>
      </c>
      <c r="H473" s="30" t="s">
        <v>170</v>
      </c>
      <c r="I473" s="180">
        <v>0</v>
      </c>
      <c r="J473" s="181">
        <v>0</v>
      </c>
      <c r="K473" s="181">
        <v>0</v>
      </c>
      <c r="L473" s="181">
        <v>0</v>
      </c>
      <c r="M473" s="182">
        <v>0</v>
      </c>
    </row>
    <row r="474" spans="1:13" s="5" customFormat="1">
      <c r="A474" s="30" t="s">
        <v>129</v>
      </c>
      <c r="B474" s="30" t="s">
        <v>361</v>
      </c>
      <c r="C474" s="5" t="s">
        <v>409</v>
      </c>
      <c r="D474" s="5" t="s">
        <v>195</v>
      </c>
      <c r="E474" s="191">
        <v>30</v>
      </c>
      <c r="F474" s="191" t="s">
        <v>194</v>
      </c>
      <c r="G474" s="191" t="s">
        <v>413</v>
      </c>
      <c r="H474" s="30" t="s">
        <v>170</v>
      </c>
      <c r="I474" s="180">
        <v>0</v>
      </c>
      <c r="J474" s="181">
        <v>0</v>
      </c>
      <c r="K474" s="181">
        <v>0</v>
      </c>
      <c r="L474" s="181">
        <v>0</v>
      </c>
      <c r="M474" s="182">
        <v>0</v>
      </c>
    </row>
    <row r="475" spans="1:13" s="5" customFormat="1">
      <c r="A475" s="30" t="s">
        <v>129</v>
      </c>
      <c r="B475" s="30" t="s">
        <v>361</v>
      </c>
      <c r="C475" s="5" t="s">
        <v>409</v>
      </c>
      <c r="D475" s="5" t="s">
        <v>195</v>
      </c>
      <c r="E475" s="191">
        <v>30</v>
      </c>
      <c r="F475" s="191" t="s">
        <v>194</v>
      </c>
      <c r="G475" s="191" t="s">
        <v>414</v>
      </c>
      <c r="H475" s="30" t="s">
        <v>170</v>
      </c>
      <c r="I475" s="180">
        <v>0</v>
      </c>
      <c r="J475" s="181">
        <v>0</v>
      </c>
      <c r="K475" s="181">
        <v>0</v>
      </c>
      <c r="L475" s="181">
        <v>0</v>
      </c>
      <c r="M475" s="182">
        <v>0</v>
      </c>
    </row>
    <row r="476" spans="1:13" s="5" customFormat="1">
      <c r="A476" s="30" t="s">
        <v>129</v>
      </c>
      <c r="B476" s="30" t="s">
        <v>361</v>
      </c>
      <c r="C476" s="5" t="s">
        <v>409</v>
      </c>
      <c r="D476" s="5" t="s">
        <v>195</v>
      </c>
      <c r="E476" s="191">
        <v>30</v>
      </c>
      <c r="F476" s="191" t="s">
        <v>194</v>
      </c>
      <c r="G476" s="191" t="s">
        <v>415</v>
      </c>
      <c r="H476" s="30" t="s">
        <v>170</v>
      </c>
      <c r="I476" s="180">
        <v>0</v>
      </c>
      <c r="J476" s="181">
        <v>0</v>
      </c>
      <c r="K476" s="181">
        <v>0</v>
      </c>
      <c r="L476" s="181">
        <v>0</v>
      </c>
      <c r="M476" s="182">
        <v>0</v>
      </c>
    </row>
    <row r="477" spans="1:13" s="5" customFormat="1">
      <c r="A477" s="30" t="s">
        <v>129</v>
      </c>
      <c r="B477" s="30" t="s">
        <v>361</v>
      </c>
      <c r="C477" s="5" t="s">
        <v>409</v>
      </c>
      <c r="D477" s="5" t="s">
        <v>195</v>
      </c>
      <c r="E477" s="191">
        <v>30</v>
      </c>
      <c r="F477" s="191" t="s">
        <v>194</v>
      </c>
      <c r="G477" s="191" t="s">
        <v>416</v>
      </c>
      <c r="H477" s="30" t="s">
        <v>170</v>
      </c>
      <c r="I477" s="180">
        <v>0</v>
      </c>
      <c r="J477" s="181">
        <v>0</v>
      </c>
      <c r="K477" s="181">
        <v>0</v>
      </c>
      <c r="L477" s="181">
        <v>0</v>
      </c>
      <c r="M477" s="182">
        <v>0</v>
      </c>
    </row>
    <row r="478" spans="1:13" s="5" customFormat="1">
      <c r="A478" s="30" t="s">
        <v>129</v>
      </c>
      <c r="B478" s="30" t="s">
        <v>361</v>
      </c>
      <c r="C478" s="5" t="s">
        <v>409</v>
      </c>
      <c r="D478" s="5" t="s">
        <v>195</v>
      </c>
      <c r="E478" s="191">
        <v>30</v>
      </c>
      <c r="F478" s="191" t="s">
        <v>194</v>
      </c>
      <c r="G478" s="191" t="s">
        <v>417</v>
      </c>
      <c r="H478" s="30" t="s">
        <v>170</v>
      </c>
      <c r="I478" s="180">
        <v>0</v>
      </c>
      <c r="J478" s="181">
        <v>0</v>
      </c>
      <c r="K478" s="181">
        <v>0</v>
      </c>
      <c r="L478" s="181">
        <v>0</v>
      </c>
      <c r="M478" s="182">
        <v>0</v>
      </c>
    </row>
    <row r="479" spans="1:13" s="5" customFormat="1">
      <c r="A479" s="30" t="s">
        <v>129</v>
      </c>
      <c r="B479" s="30" t="s">
        <v>361</v>
      </c>
      <c r="C479" s="5" t="s">
        <v>409</v>
      </c>
      <c r="D479" s="5" t="s">
        <v>195</v>
      </c>
      <c r="E479" s="191">
        <v>30</v>
      </c>
      <c r="F479" s="191" t="s">
        <v>194</v>
      </c>
      <c r="G479" s="191" t="s">
        <v>418</v>
      </c>
      <c r="H479" s="30" t="s">
        <v>170</v>
      </c>
      <c r="I479" s="180">
        <v>0</v>
      </c>
      <c r="J479" s="181">
        <v>0</v>
      </c>
      <c r="K479" s="181">
        <v>0</v>
      </c>
      <c r="L479" s="181">
        <v>0</v>
      </c>
      <c r="M479" s="182">
        <v>0</v>
      </c>
    </row>
    <row r="480" spans="1:13" s="5" customFormat="1">
      <c r="A480" s="30" t="s">
        <v>129</v>
      </c>
      <c r="B480" s="30" t="s">
        <v>361</v>
      </c>
      <c r="C480" s="5" t="s">
        <v>409</v>
      </c>
      <c r="D480" s="5" t="s">
        <v>195</v>
      </c>
      <c r="E480" s="191">
        <v>30</v>
      </c>
      <c r="F480" s="191" t="s">
        <v>194</v>
      </c>
      <c r="G480" s="191" t="s">
        <v>419</v>
      </c>
      <c r="H480" s="30" t="s">
        <v>170</v>
      </c>
      <c r="I480" s="180">
        <v>0</v>
      </c>
      <c r="J480" s="181">
        <v>0</v>
      </c>
      <c r="K480" s="181">
        <v>0</v>
      </c>
      <c r="L480" s="181">
        <v>0</v>
      </c>
      <c r="M480" s="182">
        <v>0</v>
      </c>
    </row>
    <row r="481" spans="1:13" s="5" customFormat="1">
      <c r="A481" s="30" t="s">
        <v>129</v>
      </c>
      <c r="B481" s="30" t="s">
        <v>361</v>
      </c>
      <c r="C481" s="5" t="s">
        <v>409</v>
      </c>
      <c r="D481" s="5" t="s">
        <v>195</v>
      </c>
      <c r="E481" s="191">
        <v>30</v>
      </c>
      <c r="F481" s="191" t="s">
        <v>194</v>
      </c>
      <c r="G481" s="191" t="s">
        <v>420</v>
      </c>
      <c r="H481" s="30" t="s">
        <v>170</v>
      </c>
      <c r="I481" s="180">
        <v>0</v>
      </c>
      <c r="J481" s="181">
        <v>0</v>
      </c>
      <c r="K481" s="181">
        <v>0</v>
      </c>
      <c r="L481" s="181">
        <v>0</v>
      </c>
      <c r="M481" s="182">
        <v>0</v>
      </c>
    </row>
    <row r="482" spans="1:13" s="5" customFormat="1">
      <c r="A482" s="30" t="s">
        <v>129</v>
      </c>
      <c r="B482" s="30" t="s">
        <v>361</v>
      </c>
      <c r="C482" s="5" t="s">
        <v>409</v>
      </c>
      <c r="D482" s="5" t="s">
        <v>195</v>
      </c>
      <c r="E482" s="191">
        <v>30</v>
      </c>
      <c r="F482" s="191" t="s">
        <v>194</v>
      </c>
      <c r="G482" s="191" t="s">
        <v>421</v>
      </c>
      <c r="H482" s="30" t="s">
        <v>170</v>
      </c>
      <c r="I482" s="180">
        <v>0</v>
      </c>
      <c r="J482" s="181">
        <v>0</v>
      </c>
      <c r="K482" s="181">
        <v>0</v>
      </c>
      <c r="L482" s="181">
        <v>0</v>
      </c>
      <c r="M482" s="182">
        <v>0</v>
      </c>
    </row>
    <row r="483" spans="1:13" s="5" customFormat="1">
      <c r="A483" s="30" t="s">
        <v>129</v>
      </c>
      <c r="B483" s="30" t="s">
        <v>361</v>
      </c>
      <c r="C483" s="5" t="s">
        <v>409</v>
      </c>
      <c r="D483" s="5" t="s">
        <v>195</v>
      </c>
      <c r="E483" s="191">
        <v>30</v>
      </c>
      <c r="F483" s="191" t="s">
        <v>194</v>
      </c>
      <c r="G483" s="191" t="s">
        <v>422</v>
      </c>
      <c r="H483" s="30" t="s">
        <v>170</v>
      </c>
      <c r="I483" s="180">
        <v>0</v>
      </c>
      <c r="J483" s="181">
        <v>0</v>
      </c>
      <c r="K483" s="181">
        <v>0</v>
      </c>
      <c r="L483" s="181">
        <v>0</v>
      </c>
      <c r="M483" s="182">
        <v>0</v>
      </c>
    </row>
    <row r="484" spans="1:13" s="5" customFormat="1">
      <c r="A484" s="30" t="s">
        <v>129</v>
      </c>
      <c r="B484" s="30" t="s">
        <v>361</v>
      </c>
      <c r="C484" s="5" t="s">
        <v>409</v>
      </c>
      <c r="D484" s="5" t="s">
        <v>195</v>
      </c>
      <c r="E484" s="191">
        <v>30</v>
      </c>
      <c r="F484" s="191" t="s">
        <v>194</v>
      </c>
      <c r="G484" s="191" t="s">
        <v>423</v>
      </c>
      <c r="H484" s="30" t="s">
        <v>170</v>
      </c>
      <c r="I484" s="180">
        <v>0</v>
      </c>
      <c r="J484" s="181">
        <v>0</v>
      </c>
      <c r="K484" s="181">
        <v>0</v>
      </c>
      <c r="L484" s="181">
        <v>0</v>
      </c>
      <c r="M484" s="182">
        <v>0</v>
      </c>
    </row>
    <row r="485" spans="1:13" s="5" customFormat="1">
      <c r="A485" s="30" t="s">
        <v>129</v>
      </c>
      <c r="B485" s="30" t="s">
        <v>361</v>
      </c>
      <c r="C485" s="5" t="s">
        <v>409</v>
      </c>
      <c r="D485" s="5" t="s">
        <v>197</v>
      </c>
      <c r="E485" s="191">
        <v>30</v>
      </c>
      <c r="F485" s="191" t="s">
        <v>196</v>
      </c>
      <c r="G485" s="191" t="s">
        <v>410</v>
      </c>
      <c r="H485" s="30" t="s">
        <v>170</v>
      </c>
      <c r="I485" s="180">
        <v>0</v>
      </c>
      <c r="J485" s="181">
        <v>0</v>
      </c>
      <c r="K485" s="181">
        <v>0</v>
      </c>
      <c r="L485" s="181">
        <v>0</v>
      </c>
      <c r="M485" s="182">
        <v>0</v>
      </c>
    </row>
    <row r="486" spans="1:13" s="5" customFormat="1">
      <c r="A486" s="30" t="s">
        <v>129</v>
      </c>
      <c r="B486" s="30" t="s">
        <v>361</v>
      </c>
      <c r="C486" s="5" t="s">
        <v>409</v>
      </c>
      <c r="D486" s="5" t="s">
        <v>197</v>
      </c>
      <c r="E486" s="191">
        <v>30</v>
      </c>
      <c r="F486" s="191" t="s">
        <v>196</v>
      </c>
      <c r="G486" s="191" t="s">
        <v>411</v>
      </c>
      <c r="H486" s="30" t="s">
        <v>170</v>
      </c>
      <c r="I486" s="180">
        <v>0</v>
      </c>
      <c r="J486" s="181">
        <v>0</v>
      </c>
      <c r="K486" s="181">
        <v>0</v>
      </c>
      <c r="L486" s="181">
        <v>0</v>
      </c>
      <c r="M486" s="182">
        <v>0</v>
      </c>
    </row>
    <row r="487" spans="1:13" s="5" customFormat="1">
      <c r="A487" s="30" t="s">
        <v>129</v>
      </c>
      <c r="B487" s="30" t="s">
        <v>361</v>
      </c>
      <c r="C487" s="5" t="s">
        <v>409</v>
      </c>
      <c r="D487" s="5" t="s">
        <v>197</v>
      </c>
      <c r="E487" s="191">
        <v>30</v>
      </c>
      <c r="F487" s="191" t="s">
        <v>196</v>
      </c>
      <c r="G487" s="191" t="s">
        <v>412</v>
      </c>
      <c r="H487" s="30" t="s">
        <v>170</v>
      </c>
      <c r="I487" s="180">
        <v>0</v>
      </c>
      <c r="J487" s="181">
        <v>0</v>
      </c>
      <c r="K487" s="181">
        <v>0</v>
      </c>
      <c r="L487" s="181">
        <v>0</v>
      </c>
      <c r="M487" s="182">
        <v>0</v>
      </c>
    </row>
    <row r="488" spans="1:13" s="5" customFormat="1">
      <c r="A488" s="30" t="s">
        <v>129</v>
      </c>
      <c r="B488" s="30" t="s">
        <v>361</v>
      </c>
      <c r="C488" s="5" t="s">
        <v>409</v>
      </c>
      <c r="D488" s="5" t="s">
        <v>197</v>
      </c>
      <c r="E488" s="191">
        <v>30</v>
      </c>
      <c r="F488" s="191" t="s">
        <v>196</v>
      </c>
      <c r="G488" s="191" t="s">
        <v>413</v>
      </c>
      <c r="H488" s="30" t="s">
        <v>170</v>
      </c>
      <c r="I488" s="180">
        <v>0</v>
      </c>
      <c r="J488" s="181">
        <v>0</v>
      </c>
      <c r="K488" s="181">
        <v>0</v>
      </c>
      <c r="L488" s="181">
        <v>0</v>
      </c>
      <c r="M488" s="182">
        <v>0</v>
      </c>
    </row>
    <row r="489" spans="1:13" s="5" customFormat="1">
      <c r="A489" s="30" t="s">
        <v>129</v>
      </c>
      <c r="B489" s="30" t="s">
        <v>361</v>
      </c>
      <c r="C489" s="5" t="s">
        <v>409</v>
      </c>
      <c r="D489" s="5" t="s">
        <v>197</v>
      </c>
      <c r="E489" s="191">
        <v>30</v>
      </c>
      <c r="F489" s="191" t="s">
        <v>196</v>
      </c>
      <c r="G489" s="191" t="s">
        <v>414</v>
      </c>
      <c r="H489" s="30" t="s">
        <v>170</v>
      </c>
      <c r="I489" s="180">
        <v>0</v>
      </c>
      <c r="J489" s="181">
        <v>0</v>
      </c>
      <c r="K489" s="181">
        <v>0</v>
      </c>
      <c r="L489" s="181">
        <v>0</v>
      </c>
      <c r="M489" s="182">
        <v>0</v>
      </c>
    </row>
    <row r="490" spans="1:13" s="5" customFormat="1">
      <c r="A490" s="30" t="s">
        <v>129</v>
      </c>
      <c r="B490" s="30" t="s">
        <v>361</v>
      </c>
      <c r="C490" s="5" t="s">
        <v>409</v>
      </c>
      <c r="D490" s="5" t="s">
        <v>197</v>
      </c>
      <c r="E490" s="191">
        <v>30</v>
      </c>
      <c r="F490" s="191" t="s">
        <v>196</v>
      </c>
      <c r="G490" s="191" t="s">
        <v>415</v>
      </c>
      <c r="H490" s="30" t="s">
        <v>170</v>
      </c>
      <c r="I490" s="180">
        <v>0</v>
      </c>
      <c r="J490" s="181">
        <v>0</v>
      </c>
      <c r="K490" s="181">
        <v>0</v>
      </c>
      <c r="L490" s="181">
        <v>0</v>
      </c>
      <c r="M490" s="182">
        <v>0</v>
      </c>
    </row>
    <row r="491" spans="1:13" s="5" customFormat="1">
      <c r="A491" s="30" t="s">
        <v>129</v>
      </c>
      <c r="B491" s="30" t="s">
        <v>361</v>
      </c>
      <c r="C491" s="5" t="s">
        <v>409</v>
      </c>
      <c r="D491" s="5" t="s">
        <v>197</v>
      </c>
      <c r="E491" s="191">
        <v>30</v>
      </c>
      <c r="F491" s="191" t="s">
        <v>196</v>
      </c>
      <c r="G491" s="191" t="s">
        <v>416</v>
      </c>
      <c r="H491" s="30" t="s">
        <v>170</v>
      </c>
      <c r="I491" s="180">
        <v>0</v>
      </c>
      <c r="J491" s="181">
        <v>0</v>
      </c>
      <c r="K491" s="181">
        <v>0</v>
      </c>
      <c r="L491" s="181">
        <v>0</v>
      </c>
      <c r="M491" s="182">
        <v>0</v>
      </c>
    </row>
    <row r="492" spans="1:13" s="5" customFormat="1">
      <c r="A492" s="30" t="s">
        <v>129</v>
      </c>
      <c r="B492" s="30" t="s">
        <v>361</v>
      </c>
      <c r="C492" s="5" t="s">
        <v>409</v>
      </c>
      <c r="D492" s="5" t="s">
        <v>197</v>
      </c>
      <c r="E492" s="191">
        <v>30</v>
      </c>
      <c r="F492" s="191" t="s">
        <v>196</v>
      </c>
      <c r="G492" s="191" t="s">
        <v>417</v>
      </c>
      <c r="H492" s="30" t="s">
        <v>170</v>
      </c>
      <c r="I492" s="180">
        <v>0</v>
      </c>
      <c r="J492" s="181">
        <v>0</v>
      </c>
      <c r="K492" s="181">
        <v>0</v>
      </c>
      <c r="L492" s="181">
        <v>0</v>
      </c>
      <c r="M492" s="182">
        <v>0</v>
      </c>
    </row>
    <row r="493" spans="1:13" s="5" customFormat="1">
      <c r="A493" s="30" t="s">
        <v>129</v>
      </c>
      <c r="B493" s="30" t="s">
        <v>361</v>
      </c>
      <c r="C493" s="5" t="s">
        <v>409</v>
      </c>
      <c r="D493" s="5" t="s">
        <v>197</v>
      </c>
      <c r="E493" s="191">
        <v>30</v>
      </c>
      <c r="F493" s="191" t="s">
        <v>196</v>
      </c>
      <c r="G493" s="191" t="s">
        <v>418</v>
      </c>
      <c r="H493" s="30" t="s">
        <v>170</v>
      </c>
      <c r="I493" s="180">
        <v>0</v>
      </c>
      <c r="J493" s="181">
        <v>0</v>
      </c>
      <c r="K493" s="181">
        <v>0</v>
      </c>
      <c r="L493" s="181">
        <v>0</v>
      </c>
      <c r="M493" s="182">
        <v>0</v>
      </c>
    </row>
    <row r="494" spans="1:13" s="5" customFormat="1">
      <c r="A494" s="30" t="s">
        <v>129</v>
      </c>
      <c r="B494" s="30" t="s">
        <v>361</v>
      </c>
      <c r="C494" s="5" t="s">
        <v>409</v>
      </c>
      <c r="D494" s="5" t="s">
        <v>197</v>
      </c>
      <c r="E494" s="191">
        <v>30</v>
      </c>
      <c r="F494" s="191" t="s">
        <v>196</v>
      </c>
      <c r="G494" s="191" t="s">
        <v>419</v>
      </c>
      <c r="H494" s="30" t="s">
        <v>170</v>
      </c>
      <c r="I494" s="180">
        <v>0</v>
      </c>
      <c r="J494" s="181">
        <v>0</v>
      </c>
      <c r="K494" s="181">
        <v>0</v>
      </c>
      <c r="L494" s="181">
        <v>0</v>
      </c>
      <c r="M494" s="182">
        <v>0</v>
      </c>
    </row>
    <row r="495" spans="1:13" s="5" customFormat="1">
      <c r="A495" s="30" t="s">
        <v>129</v>
      </c>
      <c r="B495" s="30" t="s">
        <v>361</v>
      </c>
      <c r="C495" s="5" t="s">
        <v>409</v>
      </c>
      <c r="D495" s="5" t="s">
        <v>197</v>
      </c>
      <c r="E495" s="191">
        <v>30</v>
      </c>
      <c r="F495" s="191" t="s">
        <v>196</v>
      </c>
      <c r="G495" s="191" t="s">
        <v>420</v>
      </c>
      <c r="H495" s="30" t="s">
        <v>170</v>
      </c>
      <c r="I495" s="180">
        <v>0</v>
      </c>
      <c r="J495" s="181">
        <v>0</v>
      </c>
      <c r="K495" s="181">
        <v>0</v>
      </c>
      <c r="L495" s="181">
        <v>0</v>
      </c>
      <c r="M495" s="182">
        <v>0</v>
      </c>
    </row>
    <row r="496" spans="1:13" s="5" customFormat="1">
      <c r="A496" s="30" t="s">
        <v>129</v>
      </c>
      <c r="B496" s="30" t="s">
        <v>361</v>
      </c>
      <c r="C496" s="5" t="s">
        <v>409</v>
      </c>
      <c r="D496" s="5" t="s">
        <v>197</v>
      </c>
      <c r="E496" s="191">
        <v>30</v>
      </c>
      <c r="F496" s="191" t="s">
        <v>196</v>
      </c>
      <c r="G496" s="191" t="s">
        <v>421</v>
      </c>
      <c r="H496" s="30" t="s">
        <v>170</v>
      </c>
      <c r="I496" s="180">
        <v>0</v>
      </c>
      <c r="J496" s="181">
        <v>0</v>
      </c>
      <c r="K496" s="181">
        <v>0</v>
      </c>
      <c r="L496" s="181">
        <v>0</v>
      </c>
      <c r="M496" s="182">
        <v>0</v>
      </c>
    </row>
    <row r="497" spans="1:13" s="5" customFormat="1">
      <c r="A497" s="30" t="s">
        <v>129</v>
      </c>
      <c r="B497" s="30" t="s">
        <v>361</v>
      </c>
      <c r="C497" s="5" t="s">
        <v>409</v>
      </c>
      <c r="D497" s="5" t="s">
        <v>197</v>
      </c>
      <c r="E497" s="191">
        <v>30</v>
      </c>
      <c r="F497" s="191" t="s">
        <v>196</v>
      </c>
      <c r="G497" s="191" t="s">
        <v>422</v>
      </c>
      <c r="H497" s="30" t="s">
        <v>170</v>
      </c>
      <c r="I497" s="180">
        <v>0</v>
      </c>
      <c r="J497" s="181">
        <v>0</v>
      </c>
      <c r="K497" s="181">
        <v>0</v>
      </c>
      <c r="L497" s="181">
        <v>0</v>
      </c>
      <c r="M497" s="182">
        <v>0</v>
      </c>
    </row>
    <row r="498" spans="1:13" s="5" customFormat="1">
      <c r="A498" s="30" t="s">
        <v>129</v>
      </c>
      <c r="B498" s="30" t="s">
        <v>361</v>
      </c>
      <c r="C498" s="5" t="s">
        <v>409</v>
      </c>
      <c r="D498" s="5" t="s">
        <v>197</v>
      </c>
      <c r="E498" s="191">
        <v>30</v>
      </c>
      <c r="F498" s="191" t="s">
        <v>196</v>
      </c>
      <c r="G498" s="191" t="s">
        <v>423</v>
      </c>
      <c r="H498" s="30" t="s">
        <v>170</v>
      </c>
      <c r="I498" s="180">
        <v>0</v>
      </c>
      <c r="J498" s="181">
        <v>0</v>
      </c>
      <c r="K498" s="181">
        <v>0</v>
      </c>
      <c r="L498" s="181">
        <v>0</v>
      </c>
      <c r="M498" s="182">
        <v>0</v>
      </c>
    </row>
    <row r="499" spans="1:13" s="5" customFormat="1">
      <c r="A499" s="30" t="s">
        <v>129</v>
      </c>
      <c r="B499" s="30" t="s">
        <v>361</v>
      </c>
      <c r="C499" s="5" t="s">
        <v>409</v>
      </c>
      <c r="D499" s="5" t="s">
        <v>284</v>
      </c>
      <c r="E499" s="191">
        <v>38</v>
      </c>
      <c r="F499" s="191" t="s">
        <v>283</v>
      </c>
      <c r="G499" s="191" t="s">
        <v>410</v>
      </c>
      <c r="H499" s="30" t="s">
        <v>170</v>
      </c>
      <c r="I499" s="180">
        <v>0</v>
      </c>
      <c r="J499" s="181">
        <v>0</v>
      </c>
      <c r="K499" s="181">
        <v>0</v>
      </c>
      <c r="L499" s="181">
        <v>0</v>
      </c>
      <c r="M499" s="182">
        <v>0</v>
      </c>
    </row>
    <row r="500" spans="1:13" s="5" customFormat="1">
      <c r="A500" s="30" t="s">
        <v>129</v>
      </c>
      <c r="B500" s="30" t="s">
        <v>361</v>
      </c>
      <c r="C500" s="5" t="s">
        <v>409</v>
      </c>
      <c r="D500" s="5" t="s">
        <v>284</v>
      </c>
      <c r="E500" s="191">
        <v>38</v>
      </c>
      <c r="F500" s="191" t="s">
        <v>283</v>
      </c>
      <c r="G500" s="191" t="s">
        <v>411</v>
      </c>
      <c r="H500" s="30" t="s">
        <v>170</v>
      </c>
      <c r="I500" s="180">
        <v>0</v>
      </c>
      <c r="J500" s="181">
        <v>0</v>
      </c>
      <c r="K500" s="181">
        <v>0</v>
      </c>
      <c r="L500" s="181">
        <v>0</v>
      </c>
      <c r="M500" s="182">
        <v>0</v>
      </c>
    </row>
    <row r="501" spans="1:13" s="5" customFormat="1">
      <c r="A501" s="30" t="s">
        <v>129</v>
      </c>
      <c r="B501" s="30" t="s">
        <v>361</v>
      </c>
      <c r="C501" s="5" t="s">
        <v>409</v>
      </c>
      <c r="D501" s="5" t="s">
        <v>284</v>
      </c>
      <c r="E501" s="191">
        <v>38</v>
      </c>
      <c r="F501" s="191" t="s">
        <v>283</v>
      </c>
      <c r="G501" s="191" t="s">
        <v>412</v>
      </c>
      <c r="H501" s="30" t="s">
        <v>170</v>
      </c>
      <c r="I501" s="180">
        <v>0</v>
      </c>
      <c r="J501" s="181">
        <v>0</v>
      </c>
      <c r="K501" s="181">
        <v>0</v>
      </c>
      <c r="L501" s="181">
        <v>0</v>
      </c>
      <c r="M501" s="182">
        <v>0</v>
      </c>
    </row>
    <row r="502" spans="1:13" s="5" customFormat="1">
      <c r="A502" s="30" t="s">
        <v>129</v>
      </c>
      <c r="B502" s="30" t="s">
        <v>361</v>
      </c>
      <c r="C502" s="5" t="s">
        <v>409</v>
      </c>
      <c r="D502" s="5" t="s">
        <v>284</v>
      </c>
      <c r="E502" s="191">
        <v>38</v>
      </c>
      <c r="F502" s="191" t="s">
        <v>283</v>
      </c>
      <c r="G502" s="191" t="s">
        <v>413</v>
      </c>
      <c r="H502" s="30" t="s">
        <v>170</v>
      </c>
      <c r="I502" s="180">
        <v>0</v>
      </c>
      <c r="J502" s="181">
        <v>0</v>
      </c>
      <c r="K502" s="181">
        <v>0</v>
      </c>
      <c r="L502" s="181">
        <v>0</v>
      </c>
      <c r="M502" s="182">
        <v>0</v>
      </c>
    </row>
    <row r="503" spans="1:13" s="5" customFormat="1">
      <c r="A503" s="30" t="s">
        <v>129</v>
      </c>
      <c r="B503" s="30" t="s">
        <v>361</v>
      </c>
      <c r="C503" s="5" t="s">
        <v>409</v>
      </c>
      <c r="D503" s="5" t="s">
        <v>284</v>
      </c>
      <c r="E503" s="191">
        <v>38</v>
      </c>
      <c r="F503" s="191" t="s">
        <v>283</v>
      </c>
      <c r="G503" s="191" t="s">
        <v>414</v>
      </c>
      <c r="H503" s="30" t="s">
        <v>170</v>
      </c>
      <c r="I503" s="180">
        <v>0</v>
      </c>
      <c r="J503" s="181">
        <v>0</v>
      </c>
      <c r="K503" s="181">
        <v>0</v>
      </c>
      <c r="L503" s="181">
        <v>0</v>
      </c>
      <c r="M503" s="182">
        <v>0</v>
      </c>
    </row>
    <row r="504" spans="1:13" s="5" customFormat="1">
      <c r="A504" s="30" t="s">
        <v>129</v>
      </c>
      <c r="B504" s="30" t="s">
        <v>361</v>
      </c>
      <c r="C504" s="5" t="s">
        <v>409</v>
      </c>
      <c r="D504" s="5" t="s">
        <v>284</v>
      </c>
      <c r="E504" s="191">
        <v>38</v>
      </c>
      <c r="F504" s="191" t="s">
        <v>283</v>
      </c>
      <c r="G504" s="191" t="s">
        <v>415</v>
      </c>
      <c r="H504" s="30" t="s">
        <v>170</v>
      </c>
      <c r="I504" s="180">
        <v>0</v>
      </c>
      <c r="J504" s="181">
        <v>0</v>
      </c>
      <c r="K504" s="181">
        <v>0</v>
      </c>
      <c r="L504" s="181">
        <v>0</v>
      </c>
      <c r="M504" s="182">
        <v>0</v>
      </c>
    </row>
    <row r="505" spans="1:13" s="5" customFormat="1">
      <c r="A505" s="30" t="s">
        <v>129</v>
      </c>
      <c r="B505" s="30" t="s">
        <v>361</v>
      </c>
      <c r="C505" s="5" t="s">
        <v>409</v>
      </c>
      <c r="D505" s="5" t="s">
        <v>284</v>
      </c>
      <c r="E505" s="191">
        <v>38</v>
      </c>
      <c r="F505" s="191" t="s">
        <v>283</v>
      </c>
      <c r="G505" s="191" t="s">
        <v>416</v>
      </c>
      <c r="H505" s="30" t="s">
        <v>170</v>
      </c>
      <c r="I505" s="180">
        <v>0</v>
      </c>
      <c r="J505" s="181">
        <v>0</v>
      </c>
      <c r="K505" s="181">
        <v>0</v>
      </c>
      <c r="L505" s="181">
        <v>0</v>
      </c>
      <c r="M505" s="182">
        <v>0</v>
      </c>
    </row>
    <row r="506" spans="1:13" s="5" customFormat="1">
      <c r="A506" s="30" t="s">
        <v>129</v>
      </c>
      <c r="B506" s="30" t="s">
        <v>361</v>
      </c>
      <c r="C506" s="5" t="s">
        <v>409</v>
      </c>
      <c r="D506" s="5" t="s">
        <v>284</v>
      </c>
      <c r="E506" s="191">
        <v>38</v>
      </c>
      <c r="F506" s="191" t="s">
        <v>283</v>
      </c>
      <c r="G506" s="191" t="s">
        <v>417</v>
      </c>
      <c r="H506" s="30" t="s">
        <v>170</v>
      </c>
      <c r="I506" s="180">
        <v>0</v>
      </c>
      <c r="J506" s="181">
        <v>0</v>
      </c>
      <c r="K506" s="181">
        <v>0</v>
      </c>
      <c r="L506" s="181">
        <v>0</v>
      </c>
      <c r="M506" s="182">
        <v>0</v>
      </c>
    </row>
    <row r="507" spans="1:13" s="5" customFormat="1">
      <c r="A507" s="30" t="s">
        <v>129</v>
      </c>
      <c r="B507" s="30" t="s">
        <v>361</v>
      </c>
      <c r="C507" s="5" t="s">
        <v>409</v>
      </c>
      <c r="D507" s="5" t="s">
        <v>284</v>
      </c>
      <c r="E507" s="191">
        <v>38</v>
      </c>
      <c r="F507" s="191" t="s">
        <v>283</v>
      </c>
      <c r="G507" s="191" t="s">
        <v>418</v>
      </c>
      <c r="H507" s="30" t="s">
        <v>170</v>
      </c>
      <c r="I507" s="180">
        <v>0</v>
      </c>
      <c r="J507" s="181">
        <v>0</v>
      </c>
      <c r="K507" s="181">
        <v>0</v>
      </c>
      <c r="L507" s="181">
        <v>0</v>
      </c>
      <c r="M507" s="182">
        <v>0</v>
      </c>
    </row>
    <row r="508" spans="1:13" s="5" customFormat="1">
      <c r="A508" s="30" t="s">
        <v>129</v>
      </c>
      <c r="B508" s="30" t="s">
        <v>361</v>
      </c>
      <c r="C508" s="5" t="s">
        <v>409</v>
      </c>
      <c r="D508" s="5" t="s">
        <v>284</v>
      </c>
      <c r="E508" s="191">
        <v>38</v>
      </c>
      <c r="F508" s="191" t="s">
        <v>283</v>
      </c>
      <c r="G508" s="191" t="s">
        <v>419</v>
      </c>
      <c r="H508" s="30" t="s">
        <v>170</v>
      </c>
      <c r="I508" s="180">
        <v>0</v>
      </c>
      <c r="J508" s="181">
        <v>0</v>
      </c>
      <c r="K508" s="181">
        <v>0</v>
      </c>
      <c r="L508" s="181">
        <v>0</v>
      </c>
      <c r="M508" s="182">
        <v>0</v>
      </c>
    </row>
    <row r="509" spans="1:13" s="5" customFormat="1">
      <c r="A509" s="30" t="s">
        <v>129</v>
      </c>
      <c r="B509" s="30" t="s">
        <v>361</v>
      </c>
      <c r="C509" s="5" t="s">
        <v>409</v>
      </c>
      <c r="D509" s="5" t="s">
        <v>284</v>
      </c>
      <c r="E509" s="191">
        <v>38</v>
      </c>
      <c r="F509" s="191" t="s">
        <v>283</v>
      </c>
      <c r="G509" s="191" t="s">
        <v>420</v>
      </c>
      <c r="H509" s="30" t="s">
        <v>170</v>
      </c>
      <c r="I509" s="180">
        <v>0</v>
      </c>
      <c r="J509" s="181">
        <v>0</v>
      </c>
      <c r="K509" s="181">
        <v>0</v>
      </c>
      <c r="L509" s="181">
        <v>0</v>
      </c>
      <c r="M509" s="182">
        <v>0</v>
      </c>
    </row>
    <row r="510" spans="1:13" s="5" customFormat="1">
      <c r="A510" s="30" t="s">
        <v>129</v>
      </c>
      <c r="B510" s="30" t="s">
        <v>361</v>
      </c>
      <c r="C510" s="5" t="s">
        <v>409</v>
      </c>
      <c r="D510" s="5" t="s">
        <v>284</v>
      </c>
      <c r="E510" s="191">
        <v>38</v>
      </c>
      <c r="F510" s="191" t="s">
        <v>283</v>
      </c>
      <c r="G510" s="191" t="s">
        <v>421</v>
      </c>
      <c r="H510" s="30" t="s">
        <v>170</v>
      </c>
      <c r="I510" s="180">
        <v>0</v>
      </c>
      <c r="J510" s="181">
        <v>0</v>
      </c>
      <c r="K510" s="181">
        <v>0</v>
      </c>
      <c r="L510" s="181">
        <v>0</v>
      </c>
      <c r="M510" s="182">
        <v>0</v>
      </c>
    </row>
    <row r="511" spans="1:13" s="5" customFormat="1">
      <c r="A511" s="30" t="s">
        <v>129</v>
      </c>
      <c r="B511" s="30" t="s">
        <v>361</v>
      </c>
      <c r="C511" s="5" t="s">
        <v>409</v>
      </c>
      <c r="D511" s="5" t="s">
        <v>284</v>
      </c>
      <c r="E511" s="191">
        <v>38</v>
      </c>
      <c r="F511" s="191" t="s">
        <v>283</v>
      </c>
      <c r="G511" s="191" t="s">
        <v>422</v>
      </c>
      <c r="H511" s="30" t="s">
        <v>170</v>
      </c>
      <c r="I511" s="180">
        <v>0</v>
      </c>
      <c r="J511" s="181">
        <v>0</v>
      </c>
      <c r="K511" s="181">
        <v>0</v>
      </c>
      <c r="L511" s="181">
        <v>0</v>
      </c>
      <c r="M511" s="182">
        <v>0</v>
      </c>
    </row>
    <row r="512" spans="1:13" s="5" customFormat="1">
      <c r="A512" s="30" t="s">
        <v>129</v>
      </c>
      <c r="B512" s="30" t="s">
        <v>361</v>
      </c>
      <c r="C512" s="5" t="s">
        <v>409</v>
      </c>
      <c r="D512" s="5" t="s">
        <v>284</v>
      </c>
      <c r="E512" s="191">
        <v>38</v>
      </c>
      <c r="F512" s="191" t="s">
        <v>283</v>
      </c>
      <c r="G512" s="191" t="s">
        <v>423</v>
      </c>
      <c r="H512" s="30" t="s">
        <v>170</v>
      </c>
      <c r="I512" s="180">
        <v>0</v>
      </c>
      <c r="J512" s="181">
        <v>0</v>
      </c>
      <c r="K512" s="181">
        <v>0</v>
      </c>
      <c r="L512" s="181">
        <v>0</v>
      </c>
      <c r="M512" s="182">
        <v>0</v>
      </c>
    </row>
    <row r="513" spans="1:13" s="5" customFormat="1">
      <c r="A513" s="30" t="s">
        <v>129</v>
      </c>
      <c r="B513" s="30" t="s">
        <v>361</v>
      </c>
      <c r="C513" s="5" t="s">
        <v>409</v>
      </c>
      <c r="D513" s="5" t="s">
        <v>199</v>
      </c>
      <c r="E513" s="191">
        <v>30</v>
      </c>
      <c r="F513" s="191" t="s">
        <v>198</v>
      </c>
      <c r="G513" s="191" t="s">
        <v>410</v>
      </c>
      <c r="H513" s="30" t="s">
        <v>170</v>
      </c>
      <c r="I513" s="180">
        <v>0</v>
      </c>
      <c r="J513" s="181">
        <v>0</v>
      </c>
      <c r="K513" s="181">
        <v>0</v>
      </c>
      <c r="L513" s="181">
        <v>0</v>
      </c>
      <c r="M513" s="182">
        <v>0</v>
      </c>
    </row>
    <row r="514" spans="1:13" s="5" customFormat="1">
      <c r="A514" s="30" t="s">
        <v>129</v>
      </c>
      <c r="B514" s="30" t="s">
        <v>361</v>
      </c>
      <c r="C514" s="5" t="s">
        <v>409</v>
      </c>
      <c r="D514" s="5" t="s">
        <v>199</v>
      </c>
      <c r="E514" s="191">
        <v>30</v>
      </c>
      <c r="F514" s="191" t="s">
        <v>198</v>
      </c>
      <c r="G514" s="191" t="s">
        <v>411</v>
      </c>
      <c r="H514" s="30" t="s">
        <v>170</v>
      </c>
      <c r="I514" s="180">
        <v>0</v>
      </c>
      <c r="J514" s="181">
        <v>0</v>
      </c>
      <c r="K514" s="181">
        <v>0</v>
      </c>
      <c r="L514" s="181">
        <v>0</v>
      </c>
      <c r="M514" s="182">
        <v>0</v>
      </c>
    </row>
    <row r="515" spans="1:13" s="5" customFormat="1">
      <c r="A515" s="30" t="s">
        <v>129</v>
      </c>
      <c r="B515" s="30" t="s">
        <v>361</v>
      </c>
      <c r="C515" s="5" t="s">
        <v>409</v>
      </c>
      <c r="D515" s="5" t="s">
        <v>199</v>
      </c>
      <c r="E515" s="191">
        <v>30</v>
      </c>
      <c r="F515" s="191" t="s">
        <v>198</v>
      </c>
      <c r="G515" s="191" t="s">
        <v>412</v>
      </c>
      <c r="H515" s="30" t="s">
        <v>170</v>
      </c>
      <c r="I515" s="180">
        <v>0</v>
      </c>
      <c r="J515" s="181">
        <v>0</v>
      </c>
      <c r="K515" s="181">
        <v>0</v>
      </c>
      <c r="L515" s="181">
        <v>0</v>
      </c>
      <c r="M515" s="182">
        <v>0</v>
      </c>
    </row>
    <row r="516" spans="1:13" s="5" customFormat="1">
      <c r="A516" s="30" t="s">
        <v>129</v>
      </c>
      <c r="B516" s="30" t="s">
        <v>361</v>
      </c>
      <c r="C516" s="5" t="s">
        <v>409</v>
      </c>
      <c r="D516" s="5" t="s">
        <v>199</v>
      </c>
      <c r="E516" s="191">
        <v>30</v>
      </c>
      <c r="F516" s="191" t="s">
        <v>198</v>
      </c>
      <c r="G516" s="191" t="s">
        <v>413</v>
      </c>
      <c r="H516" s="30" t="s">
        <v>170</v>
      </c>
      <c r="I516" s="180">
        <v>0</v>
      </c>
      <c r="J516" s="181">
        <v>0</v>
      </c>
      <c r="K516" s="181">
        <v>0</v>
      </c>
      <c r="L516" s="181">
        <v>0</v>
      </c>
      <c r="M516" s="182">
        <v>0</v>
      </c>
    </row>
    <row r="517" spans="1:13" s="5" customFormat="1">
      <c r="A517" s="30" t="s">
        <v>129</v>
      </c>
      <c r="B517" s="30" t="s">
        <v>361</v>
      </c>
      <c r="C517" s="5" t="s">
        <v>409</v>
      </c>
      <c r="D517" s="5" t="s">
        <v>199</v>
      </c>
      <c r="E517" s="191">
        <v>30</v>
      </c>
      <c r="F517" s="191" t="s">
        <v>198</v>
      </c>
      <c r="G517" s="191" t="s">
        <v>414</v>
      </c>
      <c r="H517" s="30" t="s">
        <v>170</v>
      </c>
      <c r="I517" s="180">
        <v>0</v>
      </c>
      <c r="J517" s="181">
        <v>0</v>
      </c>
      <c r="K517" s="181">
        <v>0</v>
      </c>
      <c r="L517" s="181">
        <v>0</v>
      </c>
      <c r="M517" s="182">
        <v>0</v>
      </c>
    </row>
    <row r="518" spans="1:13" s="5" customFormat="1">
      <c r="A518" s="30" t="s">
        <v>129</v>
      </c>
      <c r="B518" s="30" t="s">
        <v>361</v>
      </c>
      <c r="C518" s="5" t="s">
        <v>409</v>
      </c>
      <c r="D518" s="5" t="s">
        <v>199</v>
      </c>
      <c r="E518" s="191">
        <v>30</v>
      </c>
      <c r="F518" s="191" t="s">
        <v>198</v>
      </c>
      <c r="G518" s="191" t="s">
        <v>415</v>
      </c>
      <c r="H518" s="30" t="s">
        <v>170</v>
      </c>
      <c r="I518" s="180">
        <v>0</v>
      </c>
      <c r="J518" s="181">
        <v>0</v>
      </c>
      <c r="K518" s="181">
        <v>0</v>
      </c>
      <c r="L518" s="181">
        <v>0</v>
      </c>
      <c r="M518" s="182">
        <v>0</v>
      </c>
    </row>
    <row r="519" spans="1:13" s="5" customFormat="1">
      <c r="A519" s="30" t="s">
        <v>129</v>
      </c>
      <c r="B519" s="30" t="s">
        <v>361</v>
      </c>
      <c r="C519" s="5" t="s">
        <v>409</v>
      </c>
      <c r="D519" s="5" t="s">
        <v>199</v>
      </c>
      <c r="E519" s="191">
        <v>30</v>
      </c>
      <c r="F519" s="191" t="s">
        <v>198</v>
      </c>
      <c r="G519" s="191" t="s">
        <v>416</v>
      </c>
      <c r="H519" s="30" t="s">
        <v>170</v>
      </c>
      <c r="I519" s="180">
        <v>0</v>
      </c>
      <c r="J519" s="181">
        <v>0</v>
      </c>
      <c r="K519" s="181">
        <v>0</v>
      </c>
      <c r="L519" s="181">
        <v>0</v>
      </c>
      <c r="M519" s="182">
        <v>0</v>
      </c>
    </row>
    <row r="520" spans="1:13" s="5" customFormat="1">
      <c r="A520" s="30" t="s">
        <v>129</v>
      </c>
      <c r="B520" s="30" t="s">
        <v>361</v>
      </c>
      <c r="C520" s="5" t="s">
        <v>409</v>
      </c>
      <c r="D520" s="5" t="s">
        <v>199</v>
      </c>
      <c r="E520" s="191">
        <v>30</v>
      </c>
      <c r="F520" s="191" t="s">
        <v>198</v>
      </c>
      <c r="G520" s="191" t="s">
        <v>417</v>
      </c>
      <c r="H520" s="30" t="s">
        <v>170</v>
      </c>
      <c r="I520" s="180">
        <v>0</v>
      </c>
      <c r="J520" s="181">
        <v>0</v>
      </c>
      <c r="K520" s="181">
        <v>0</v>
      </c>
      <c r="L520" s="181">
        <v>0</v>
      </c>
      <c r="M520" s="182">
        <v>0</v>
      </c>
    </row>
    <row r="521" spans="1:13" s="5" customFormat="1">
      <c r="A521" s="30" t="s">
        <v>129</v>
      </c>
      <c r="B521" s="30" t="s">
        <v>361</v>
      </c>
      <c r="C521" s="5" t="s">
        <v>409</v>
      </c>
      <c r="D521" s="5" t="s">
        <v>199</v>
      </c>
      <c r="E521" s="191">
        <v>30</v>
      </c>
      <c r="F521" s="191" t="s">
        <v>198</v>
      </c>
      <c r="G521" s="191" t="s">
        <v>418</v>
      </c>
      <c r="H521" s="30" t="s">
        <v>170</v>
      </c>
      <c r="I521" s="180">
        <v>0</v>
      </c>
      <c r="J521" s="181">
        <v>0</v>
      </c>
      <c r="K521" s="181">
        <v>0</v>
      </c>
      <c r="L521" s="181">
        <v>0</v>
      </c>
      <c r="M521" s="182">
        <v>0</v>
      </c>
    </row>
    <row r="522" spans="1:13" s="5" customFormat="1">
      <c r="A522" s="30" t="s">
        <v>129</v>
      </c>
      <c r="B522" s="30" t="s">
        <v>361</v>
      </c>
      <c r="C522" s="5" t="s">
        <v>409</v>
      </c>
      <c r="D522" s="5" t="s">
        <v>199</v>
      </c>
      <c r="E522" s="191">
        <v>30</v>
      </c>
      <c r="F522" s="191" t="s">
        <v>198</v>
      </c>
      <c r="G522" s="191" t="s">
        <v>419</v>
      </c>
      <c r="H522" s="30" t="s">
        <v>170</v>
      </c>
      <c r="I522" s="180">
        <v>0</v>
      </c>
      <c r="J522" s="181">
        <v>0</v>
      </c>
      <c r="K522" s="181">
        <v>0</v>
      </c>
      <c r="L522" s="181">
        <v>0</v>
      </c>
      <c r="M522" s="182">
        <v>0</v>
      </c>
    </row>
    <row r="523" spans="1:13" s="5" customFormat="1">
      <c r="A523" s="30" t="s">
        <v>129</v>
      </c>
      <c r="B523" s="30" t="s">
        <v>361</v>
      </c>
      <c r="C523" s="5" t="s">
        <v>409</v>
      </c>
      <c r="D523" s="5" t="s">
        <v>199</v>
      </c>
      <c r="E523" s="191">
        <v>30</v>
      </c>
      <c r="F523" s="191" t="s">
        <v>198</v>
      </c>
      <c r="G523" s="191" t="s">
        <v>420</v>
      </c>
      <c r="H523" s="30" t="s">
        <v>170</v>
      </c>
      <c r="I523" s="180">
        <v>0</v>
      </c>
      <c r="J523" s="181">
        <v>0</v>
      </c>
      <c r="K523" s="181">
        <v>0</v>
      </c>
      <c r="L523" s="181">
        <v>0</v>
      </c>
      <c r="M523" s="182">
        <v>0</v>
      </c>
    </row>
    <row r="524" spans="1:13" s="5" customFormat="1">
      <c r="A524" s="30" t="s">
        <v>129</v>
      </c>
      <c r="B524" s="30" t="s">
        <v>361</v>
      </c>
      <c r="C524" s="5" t="s">
        <v>409</v>
      </c>
      <c r="D524" s="5" t="s">
        <v>199</v>
      </c>
      <c r="E524" s="191">
        <v>30</v>
      </c>
      <c r="F524" s="191" t="s">
        <v>198</v>
      </c>
      <c r="G524" s="191" t="s">
        <v>421</v>
      </c>
      <c r="H524" s="30" t="s">
        <v>170</v>
      </c>
      <c r="I524" s="180">
        <v>0</v>
      </c>
      <c r="J524" s="181">
        <v>0</v>
      </c>
      <c r="K524" s="181">
        <v>0</v>
      </c>
      <c r="L524" s="181">
        <v>0</v>
      </c>
      <c r="M524" s="182">
        <v>0</v>
      </c>
    </row>
    <row r="525" spans="1:13" s="5" customFormat="1">
      <c r="A525" s="30" t="s">
        <v>129</v>
      </c>
      <c r="B525" s="30" t="s">
        <v>361</v>
      </c>
      <c r="C525" s="5" t="s">
        <v>409</v>
      </c>
      <c r="D525" s="5" t="s">
        <v>199</v>
      </c>
      <c r="E525" s="191">
        <v>30</v>
      </c>
      <c r="F525" s="191" t="s">
        <v>198</v>
      </c>
      <c r="G525" s="191" t="s">
        <v>422</v>
      </c>
      <c r="H525" s="30" t="s">
        <v>170</v>
      </c>
      <c r="I525" s="180">
        <v>0</v>
      </c>
      <c r="J525" s="181">
        <v>0</v>
      </c>
      <c r="K525" s="181">
        <v>0</v>
      </c>
      <c r="L525" s="181">
        <v>0</v>
      </c>
      <c r="M525" s="182">
        <v>0</v>
      </c>
    </row>
    <row r="526" spans="1:13" s="5" customFormat="1">
      <c r="A526" s="30" t="s">
        <v>129</v>
      </c>
      <c r="B526" s="30" t="s">
        <v>361</v>
      </c>
      <c r="C526" s="5" t="s">
        <v>409</v>
      </c>
      <c r="D526" s="5" t="s">
        <v>199</v>
      </c>
      <c r="E526" s="191">
        <v>30</v>
      </c>
      <c r="F526" s="191" t="s">
        <v>198</v>
      </c>
      <c r="G526" s="191" t="s">
        <v>423</v>
      </c>
      <c r="H526" s="30" t="s">
        <v>170</v>
      </c>
      <c r="I526" s="180">
        <v>0</v>
      </c>
      <c r="J526" s="181">
        <v>0</v>
      </c>
      <c r="K526" s="181">
        <v>0</v>
      </c>
      <c r="L526" s="181">
        <v>0</v>
      </c>
      <c r="M526" s="182">
        <v>0</v>
      </c>
    </row>
    <row r="527" spans="1:13" s="5" customFormat="1">
      <c r="A527" s="30" t="s">
        <v>129</v>
      </c>
      <c r="B527" s="30" t="s">
        <v>361</v>
      </c>
      <c r="C527" s="5" t="s">
        <v>409</v>
      </c>
      <c r="D527" s="5" t="s">
        <v>201</v>
      </c>
      <c r="E527" s="191">
        <v>30</v>
      </c>
      <c r="F527" s="191" t="s">
        <v>200</v>
      </c>
      <c r="G527" s="191" t="s">
        <v>410</v>
      </c>
      <c r="H527" s="30" t="s">
        <v>170</v>
      </c>
      <c r="I527" s="180">
        <v>0</v>
      </c>
      <c r="J527" s="181">
        <v>4.3845335570469803</v>
      </c>
      <c r="K527" s="181">
        <v>0</v>
      </c>
      <c r="L527" s="181">
        <v>0</v>
      </c>
      <c r="M527" s="182">
        <v>0</v>
      </c>
    </row>
    <row r="528" spans="1:13" s="5" customFormat="1">
      <c r="A528" s="30" t="s">
        <v>129</v>
      </c>
      <c r="B528" s="30" t="s">
        <v>361</v>
      </c>
      <c r="C528" s="5" t="s">
        <v>409</v>
      </c>
      <c r="D528" s="5" t="s">
        <v>201</v>
      </c>
      <c r="E528" s="191">
        <v>30</v>
      </c>
      <c r="F528" s="191" t="s">
        <v>200</v>
      </c>
      <c r="G528" s="191" t="s">
        <v>411</v>
      </c>
      <c r="H528" s="30" t="s">
        <v>170</v>
      </c>
      <c r="I528" s="180">
        <v>0</v>
      </c>
      <c r="J528" s="181">
        <v>2.1506471476510067</v>
      </c>
      <c r="K528" s="181">
        <v>0</v>
      </c>
      <c r="L528" s="181">
        <v>0</v>
      </c>
      <c r="M528" s="182">
        <v>0</v>
      </c>
    </row>
    <row r="529" spans="1:13" s="5" customFormat="1">
      <c r="A529" s="30" t="s">
        <v>129</v>
      </c>
      <c r="B529" s="30" t="s">
        <v>361</v>
      </c>
      <c r="C529" s="5" t="s">
        <v>409</v>
      </c>
      <c r="D529" s="5" t="s">
        <v>201</v>
      </c>
      <c r="E529" s="191">
        <v>30</v>
      </c>
      <c r="F529" s="191" t="s">
        <v>200</v>
      </c>
      <c r="G529" s="191" t="s">
        <v>412</v>
      </c>
      <c r="H529" s="30" t="s">
        <v>170</v>
      </c>
      <c r="I529" s="180">
        <v>0</v>
      </c>
      <c r="J529" s="181">
        <v>0.89122197986577179</v>
      </c>
      <c r="K529" s="181">
        <v>0</v>
      </c>
      <c r="L529" s="181">
        <v>0</v>
      </c>
      <c r="M529" s="182">
        <v>0</v>
      </c>
    </row>
    <row r="530" spans="1:13" s="5" customFormat="1">
      <c r="A530" s="30" t="s">
        <v>129</v>
      </c>
      <c r="B530" s="30" t="s">
        <v>361</v>
      </c>
      <c r="C530" s="5" t="s">
        <v>409</v>
      </c>
      <c r="D530" s="5" t="s">
        <v>201</v>
      </c>
      <c r="E530" s="191">
        <v>30</v>
      </c>
      <c r="F530" s="191" t="s">
        <v>200</v>
      </c>
      <c r="G530" s="191" t="s">
        <v>413</v>
      </c>
      <c r="H530" s="30" t="s">
        <v>170</v>
      </c>
      <c r="I530" s="180">
        <v>0</v>
      </c>
      <c r="J530" s="181">
        <v>29.353389261744969</v>
      </c>
      <c r="K530" s="181">
        <v>0</v>
      </c>
      <c r="L530" s="181">
        <v>0</v>
      </c>
      <c r="M530" s="182">
        <v>0</v>
      </c>
    </row>
    <row r="531" spans="1:13" s="5" customFormat="1">
      <c r="A531" s="30" t="s">
        <v>129</v>
      </c>
      <c r="B531" s="30" t="s">
        <v>361</v>
      </c>
      <c r="C531" s="5" t="s">
        <v>409</v>
      </c>
      <c r="D531" s="5" t="s">
        <v>201</v>
      </c>
      <c r="E531" s="191">
        <v>30</v>
      </c>
      <c r="F531" s="191" t="s">
        <v>200</v>
      </c>
      <c r="G531" s="191" t="s">
        <v>414</v>
      </c>
      <c r="H531" s="30" t="s">
        <v>170</v>
      </c>
      <c r="I531" s="180">
        <v>0</v>
      </c>
      <c r="J531" s="181">
        <v>0</v>
      </c>
      <c r="K531" s="181">
        <v>0</v>
      </c>
      <c r="L531" s="181">
        <v>0</v>
      </c>
      <c r="M531" s="182">
        <v>0</v>
      </c>
    </row>
    <row r="532" spans="1:13" s="5" customFormat="1">
      <c r="A532" s="30" t="s">
        <v>129</v>
      </c>
      <c r="B532" s="30" t="s">
        <v>361</v>
      </c>
      <c r="C532" s="5" t="s">
        <v>409</v>
      </c>
      <c r="D532" s="5" t="s">
        <v>201</v>
      </c>
      <c r="E532" s="191">
        <v>30</v>
      </c>
      <c r="F532" s="191" t="s">
        <v>200</v>
      </c>
      <c r="G532" s="191" t="s">
        <v>415</v>
      </c>
      <c r="H532" s="30" t="s">
        <v>170</v>
      </c>
      <c r="I532" s="180">
        <v>0</v>
      </c>
      <c r="J532" s="181">
        <v>0</v>
      </c>
      <c r="K532" s="181">
        <v>0</v>
      </c>
      <c r="L532" s="181">
        <v>0</v>
      </c>
      <c r="M532" s="182">
        <v>0</v>
      </c>
    </row>
    <row r="533" spans="1:13" s="5" customFormat="1">
      <c r="A533" s="30" t="s">
        <v>129</v>
      </c>
      <c r="B533" s="30" t="s">
        <v>361</v>
      </c>
      <c r="C533" s="5" t="s">
        <v>409</v>
      </c>
      <c r="D533" s="5" t="s">
        <v>201</v>
      </c>
      <c r="E533" s="191">
        <v>30</v>
      </c>
      <c r="F533" s="191" t="s">
        <v>200</v>
      </c>
      <c r="G533" s="191" t="s">
        <v>416</v>
      </c>
      <c r="H533" s="30" t="s">
        <v>170</v>
      </c>
      <c r="I533" s="180">
        <v>0</v>
      </c>
      <c r="J533" s="181">
        <v>0</v>
      </c>
      <c r="K533" s="181">
        <v>0</v>
      </c>
      <c r="L533" s="181">
        <v>0</v>
      </c>
      <c r="M533" s="182">
        <v>0</v>
      </c>
    </row>
    <row r="534" spans="1:13" s="5" customFormat="1">
      <c r="A534" s="30" t="s">
        <v>129</v>
      </c>
      <c r="B534" s="30" t="s">
        <v>361</v>
      </c>
      <c r="C534" s="5" t="s">
        <v>409</v>
      </c>
      <c r="D534" s="5" t="s">
        <v>201</v>
      </c>
      <c r="E534" s="191">
        <v>30</v>
      </c>
      <c r="F534" s="191" t="s">
        <v>200</v>
      </c>
      <c r="G534" s="191" t="s">
        <v>417</v>
      </c>
      <c r="H534" s="30" t="s">
        <v>170</v>
      </c>
      <c r="I534" s="180">
        <v>0</v>
      </c>
      <c r="J534" s="181">
        <v>0</v>
      </c>
      <c r="K534" s="181">
        <v>0</v>
      </c>
      <c r="L534" s="181">
        <v>0</v>
      </c>
      <c r="M534" s="182">
        <v>0</v>
      </c>
    </row>
    <row r="535" spans="1:13" s="5" customFormat="1">
      <c r="A535" s="30" t="s">
        <v>129</v>
      </c>
      <c r="B535" s="30" t="s">
        <v>361</v>
      </c>
      <c r="C535" s="5" t="s">
        <v>409</v>
      </c>
      <c r="D535" s="5" t="s">
        <v>201</v>
      </c>
      <c r="E535" s="191">
        <v>30</v>
      </c>
      <c r="F535" s="191" t="s">
        <v>200</v>
      </c>
      <c r="G535" s="191" t="s">
        <v>418</v>
      </c>
      <c r="H535" s="30" t="s">
        <v>170</v>
      </c>
      <c r="I535" s="180">
        <v>0</v>
      </c>
      <c r="J535" s="181">
        <v>0</v>
      </c>
      <c r="K535" s="181">
        <v>0</v>
      </c>
      <c r="L535" s="181">
        <v>0</v>
      </c>
      <c r="M535" s="182">
        <v>0</v>
      </c>
    </row>
    <row r="536" spans="1:13" s="5" customFormat="1">
      <c r="A536" s="30" t="s">
        <v>129</v>
      </c>
      <c r="B536" s="30" t="s">
        <v>361</v>
      </c>
      <c r="C536" s="5" t="s">
        <v>409</v>
      </c>
      <c r="D536" s="5" t="s">
        <v>201</v>
      </c>
      <c r="E536" s="191">
        <v>30</v>
      </c>
      <c r="F536" s="191" t="s">
        <v>200</v>
      </c>
      <c r="G536" s="191" t="s">
        <v>419</v>
      </c>
      <c r="H536" s="30" t="s">
        <v>170</v>
      </c>
      <c r="I536" s="180">
        <v>0</v>
      </c>
      <c r="J536" s="181">
        <v>0</v>
      </c>
      <c r="K536" s="181">
        <v>0</v>
      </c>
      <c r="L536" s="181">
        <v>0</v>
      </c>
      <c r="M536" s="182">
        <v>0</v>
      </c>
    </row>
    <row r="537" spans="1:13" s="5" customFormat="1">
      <c r="A537" s="30" t="s">
        <v>129</v>
      </c>
      <c r="B537" s="30" t="s">
        <v>361</v>
      </c>
      <c r="C537" s="5" t="s">
        <v>409</v>
      </c>
      <c r="D537" s="5" t="s">
        <v>201</v>
      </c>
      <c r="E537" s="191">
        <v>30</v>
      </c>
      <c r="F537" s="191" t="s">
        <v>200</v>
      </c>
      <c r="G537" s="191" t="s">
        <v>420</v>
      </c>
      <c r="H537" s="30" t="s">
        <v>170</v>
      </c>
      <c r="I537" s="180">
        <v>0</v>
      </c>
      <c r="J537" s="181">
        <v>0</v>
      </c>
      <c r="K537" s="181">
        <v>0</v>
      </c>
      <c r="L537" s="181">
        <v>0</v>
      </c>
      <c r="M537" s="182">
        <v>0</v>
      </c>
    </row>
    <row r="538" spans="1:13" s="5" customFormat="1">
      <c r="A538" s="30" t="s">
        <v>129</v>
      </c>
      <c r="B538" s="30" t="s">
        <v>361</v>
      </c>
      <c r="C538" s="5" t="s">
        <v>409</v>
      </c>
      <c r="D538" s="5" t="s">
        <v>201</v>
      </c>
      <c r="E538" s="191">
        <v>30</v>
      </c>
      <c r="F538" s="191" t="s">
        <v>200</v>
      </c>
      <c r="G538" s="191" t="s">
        <v>421</v>
      </c>
      <c r="H538" s="30" t="s">
        <v>170</v>
      </c>
      <c r="I538" s="180">
        <v>0</v>
      </c>
      <c r="J538" s="181">
        <v>0</v>
      </c>
      <c r="K538" s="181">
        <v>0</v>
      </c>
      <c r="L538" s="181">
        <v>0</v>
      </c>
      <c r="M538" s="182">
        <v>0</v>
      </c>
    </row>
    <row r="539" spans="1:13" s="5" customFormat="1">
      <c r="A539" s="30" t="s">
        <v>129</v>
      </c>
      <c r="B539" s="30" t="s">
        <v>361</v>
      </c>
      <c r="C539" s="5" t="s">
        <v>409</v>
      </c>
      <c r="D539" s="5" t="s">
        <v>201</v>
      </c>
      <c r="E539" s="191">
        <v>30</v>
      </c>
      <c r="F539" s="191" t="s">
        <v>200</v>
      </c>
      <c r="G539" s="191" t="s">
        <v>422</v>
      </c>
      <c r="H539" s="30" t="s">
        <v>170</v>
      </c>
      <c r="I539" s="180">
        <v>0</v>
      </c>
      <c r="J539" s="181">
        <v>0</v>
      </c>
      <c r="K539" s="181">
        <v>0</v>
      </c>
      <c r="L539" s="181">
        <v>0</v>
      </c>
      <c r="M539" s="182">
        <v>0</v>
      </c>
    </row>
    <row r="540" spans="1:13" s="5" customFormat="1">
      <c r="A540" s="30" t="s">
        <v>129</v>
      </c>
      <c r="B540" s="30" t="s">
        <v>361</v>
      </c>
      <c r="C540" s="5" t="s">
        <v>409</v>
      </c>
      <c r="D540" s="5" t="s">
        <v>201</v>
      </c>
      <c r="E540" s="191">
        <v>30</v>
      </c>
      <c r="F540" s="191" t="s">
        <v>200</v>
      </c>
      <c r="G540" s="191" t="s">
        <v>423</v>
      </c>
      <c r="H540" s="30" t="s">
        <v>170</v>
      </c>
      <c r="I540" s="180">
        <v>0</v>
      </c>
      <c r="J540" s="181">
        <v>0</v>
      </c>
      <c r="K540" s="181">
        <v>0</v>
      </c>
      <c r="L540" s="181">
        <v>0</v>
      </c>
      <c r="M540" s="182">
        <v>0</v>
      </c>
    </row>
    <row r="541" spans="1:13" s="5" customFormat="1">
      <c r="A541" s="30" t="s">
        <v>129</v>
      </c>
      <c r="B541" s="30" t="s">
        <v>361</v>
      </c>
      <c r="C541" s="5" t="s">
        <v>409</v>
      </c>
      <c r="D541" s="5" t="s">
        <v>203</v>
      </c>
      <c r="E541" s="191">
        <v>30</v>
      </c>
      <c r="F541" s="191" t="s">
        <v>202</v>
      </c>
      <c r="G541" s="191" t="s">
        <v>410</v>
      </c>
      <c r="H541" s="30" t="s">
        <v>170</v>
      </c>
      <c r="I541" s="180">
        <v>0</v>
      </c>
      <c r="J541" s="181">
        <v>6.6583495145631069E-2</v>
      </c>
      <c r="K541" s="181">
        <v>0</v>
      </c>
      <c r="L541" s="181">
        <v>0</v>
      </c>
      <c r="M541" s="182">
        <v>0</v>
      </c>
    </row>
    <row r="542" spans="1:13" s="5" customFormat="1">
      <c r="A542" s="30" t="s">
        <v>129</v>
      </c>
      <c r="B542" s="30" t="s">
        <v>361</v>
      </c>
      <c r="C542" s="5" t="s">
        <v>409</v>
      </c>
      <c r="D542" s="5" t="s">
        <v>203</v>
      </c>
      <c r="E542" s="191">
        <v>30</v>
      </c>
      <c r="F542" s="191" t="s">
        <v>202</v>
      </c>
      <c r="G542" s="191" t="s">
        <v>411</v>
      </c>
      <c r="H542" s="30" t="s">
        <v>170</v>
      </c>
      <c r="I542" s="180">
        <v>0</v>
      </c>
      <c r="J542" s="181">
        <v>3.2659854368932033E-2</v>
      </c>
      <c r="K542" s="181">
        <v>0</v>
      </c>
      <c r="L542" s="181">
        <v>0</v>
      </c>
      <c r="M542" s="182">
        <v>0</v>
      </c>
    </row>
    <row r="543" spans="1:13" s="5" customFormat="1">
      <c r="A543" s="30" t="s">
        <v>129</v>
      </c>
      <c r="B543" s="30" t="s">
        <v>361</v>
      </c>
      <c r="C543" s="5" t="s">
        <v>409</v>
      </c>
      <c r="D543" s="5" t="s">
        <v>203</v>
      </c>
      <c r="E543" s="191">
        <v>30</v>
      </c>
      <c r="F543" s="191" t="s">
        <v>202</v>
      </c>
      <c r="G543" s="191" t="s">
        <v>412</v>
      </c>
      <c r="H543" s="30" t="s">
        <v>170</v>
      </c>
      <c r="I543" s="180">
        <v>0</v>
      </c>
      <c r="J543" s="181">
        <v>1.3534174757281553E-2</v>
      </c>
      <c r="K543" s="181">
        <v>0</v>
      </c>
      <c r="L543" s="181">
        <v>0</v>
      </c>
      <c r="M543" s="182">
        <v>0</v>
      </c>
    </row>
    <row r="544" spans="1:13" s="5" customFormat="1">
      <c r="A544" s="30" t="s">
        <v>129</v>
      </c>
      <c r="B544" s="30" t="s">
        <v>361</v>
      </c>
      <c r="C544" s="5" t="s">
        <v>409</v>
      </c>
      <c r="D544" s="5" t="s">
        <v>203</v>
      </c>
      <c r="E544" s="191">
        <v>30</v>
      </c>
      <c r="F544" s="191" t="s">
        <v>202</v>
      </c>
      <c r="G544" s="191" t="s">
        <v>413</v>
      </c>
      <c r="H544" s="30" t="s">
        <v>170</v>
      </c>
      <c r="I544" s="180">
        <v>0</v>
      </c>
      <c r="J544" s="181">
        <v>0.44576359223300965</v>
      </c>
      <c r="K544" s="181">
        <v>0</v>
      </c>
      <c r="L544" s="181">
        <v>0</v>
      </c>
      <c r="M544" s="182">
        <v>0</v>
      </c>
    </row>
    <row r="545" spans="1:13" s="5" customFormat="1">
      <c r="A545" s="30" t="s">
        <v>129</v>
      </c>
      <c r="B545" s="30" t="s">
        <v>361</v>
      </c>
      <c r="C545" s="5" t="s">
        <v>409</v>
      </c>
      <c r="D545" s="5" t="s">
        <v>203</v>
      </c>
      <c r="E545" s="191">
        <v>30</v>
      </c>
      <c r="F545" s="191" t="s">
        <v>202</v>
      </c>
      <c r="G545" s="191" t="s">
        <v>414</v>
      </c>
      <c r="H545" s="30" t="s">
        <v>170</v>
      </c>
      <c r="I545" s="180">
        <v>0</v>
      </c>
      <c r="J545" s="181">
        <v>7.6533009708737855E-4</v>
      </c>
      <c r="K545" s="181">
        <v>0</v>
      </c>
      <c r="L545" s="181">
        <v>0</v>
      </c>
      <c r="M545" s="182">
        <v>0</v>
      </c>
    </row>
    <row r="546" spans="1:13" s="5" customFormat="1">
      <c r="A546" s="30" t="s">
        <v>129</v>
      </c>
      <c r="B546" s="30" t="s">
        <v>361</v>
      </c>
      <c r="C546" s="5" t="s">
        <v>409</v>
      </c>
      <c r="D546" s="5" t="s">
        <v>203</v>
      </c>
      <c r="E546" s="191">
        <v>30</v>
      </c>
      <c r="F546" s="191" t="s">
        <v>202</v>
      </c>
      <c r="G546" s="191" t="s">
        <v>415</v>
      </c>
      <c r="H546" s="30" t="s">
        <v>170</v>
      </c>
      <c r="I546" s="180">
        <v>0</v>
      </c>
      <c r="J546" s="181">
        <v>3.7540048543689317E-4</v>
      </c>
      <c r="K546" s="181">
        <v>0</v>
      </c>
      <c r="L546" s="181">
        <v>0</v>
      </c>
      <c r="M546" s="182">
        <v>0</v>
      </c>
    </row>
    <row r="547" spans="1:13" s="5" customFormat="1">
      <c r="A547" s="30" t="s">
        <v>129</v>
      </c>
      <c r="B547" s="30" t="s">
        <v>361</v>
      </c>
      <c r="C547" s="5" t="s">
        <v>409</v>
      </c>
      <c r="D547" s="5" t="s">
        <v>203</v>
      </c>
      <c r="E547" s="191">
        <v>30</v>
      </c>
      <c r="F547" s="191" t="s">
        <v>202</v>
      </c>
      <c r="G547" s="191" t="s">
        <v>416</v>
      </c>
      <c r="H547" s="30" t="s">
        <v>170</v>
      </c>
      <c r="I547" s="180">
        <v>0</v>
      </c>
      <c r="J547" s="181">
        <v>1.5556504854368931E-4</v>
      </c>
      <c r="K547" s="181">
        <v>0</v>
      </c>
      <c r="L547" s="181">
        <v>0</v>
      </c>
      <c r="M547" s="182">
        <v>0</v>
      </c>
    </row>
    <row r="548" spans="1:13" s="5" customFormat="1">
      <c r="A548" s="30" t="s">
        <v>129</v>
      </c>
      <c r="B548" s="30" t="s">
        <v>361</v>
      </c>
      <c r="C548" s="5" t="s">
        <v>409</v>
      </c>
      <c r="D548" s="5" t="s">
        <v>203</v>
      </c>
      <c r="E548" s="191">
        <v>30</v>
      </c>
      <c r="F548" s="191" t="s">
        <v>202</v>
      </c>
      <c r="G548" s="191" t="s">
        <v>417</v>
      </c>
      <c r="H548" s="30" t="s">
        <v>170</v>
      </c>
      <c r="I548" s="180">
        <v>0</v>
      </c>
      <c r="J548" s="181">
        <v>5.1237378640776694E-3</v>
      </c>
      <c r="K548" s="181">
        <v>0</v>
      </c>
      <c r="L548" s="181">
        <v>0</v>
      </c>
      <c r="M548" s="182">
        <v>0</v>
      </c>
    </row>
    <row r="549" spans="1:13" s="5" customFormat="1">
      <c r="A549" s="30" t="s">
        <v>129</v>
      </c>
      <c r="B549" s="30" t="s">
        <v>361</v>
      </c>
      <c r="C549" s="5" t="s">
        <v>409</v>
      </c>
      <c r="D549" s="5" t="s">
        <v>203</v>
      </c>
      <c r="E549" s="191">
        <v>30</v>
      </c>
      <c r="F549" s="191" t="s">
        <v>202</v>
      </c>
      <c r="G549" s="191" t="s">
        <v>418</v>
      </c>
      <c r="H549" s="30" t="s">
        <v>170</v>
      </c>
      <c r="I549" s="180">
        <v>0</v>
      </c>
      <c r="J549" s="181">
        <v>1.0599320388349514E-5</v>
      </c>
      <c r="K549" s="181">
        <v>0</v>
      </c>
      <c r="L549" s="181">
        <v>0</v>
      </c>
      <c r="M549" s="182">
        <v>0</v>
      </c>
    </row>
    <row r="550" spans="1:13" s="5" customFormat="1">
      <c r="A550" s="30" t="s">
        <v>129</v>
      </c>
      <c r="B550" s="30" t="s">
        <v>361</v>
      </c>
      <c r="C550" s="5" t="s">
        <v>409</v>
      </c>
      <c r="D550" s="5" t="s">
        <v>203</v>
      </c>
      <c r="E550" s="191">
        <v>30</v>
      </c>
      <c r="F550" s="191" t="s">
        <v>202</v>
      </c>
      <c r="G550" s="191" t="s">
        <v>419</v>
      </c>
      <c r="H550" s="30" t="s">
        <v>170</v>
      </c>
      <c r="I550" s="180">
        <v>0</v>
      </c>
      <c r="J550" s="181">
        <v>0</v>
      </c>
      <c r="K550" s="181">
        <v>0</v>
      </c>
      <c r="L550" s="181">
        <v>0</v>
      </c>
      <c r="M550" s="182">
        <v>0</v>
      </c>
    </row>
    <row r="551" spans="1:13" s="5" customFormat="1">
      <c r="A551" s="30" t="s">
        <v>129</v>
      </c>
      <c r="B551" s="30" t="s">
        <v>361</v>
      </c>
      <c r="C551" s="5" t="s">
        <v>409</v>
      </c>
      <c r="D551" s="5" t="s">
        <v>203</v>
      </c>
      <c r="E551" s="191">
        <v>30</v>
      </c>
      <c r="F551" s="191" t="s">
        <v>202</v>
      </c>
      <c r="G551" s="191" t="s">
        <v>420</v>
      </c>
      <c r="H551" s="30" t="s">
        <v>170</v>
      </c>
      <c r="I551" s="180">
        <v>0</v>
      </c>
      <c r="J551" s="181">
        <v>0</v>
      </c>
      <c r="K551" s="181">
        <v>0</v>
      </c>
      <c r="L551" s="181">
        <v>0</v>
      </c>
      <c r="M551" s="182">
        <v>0</v>
      </c>
    </row>
    <row r="552" spans="1:13" s="5" customFormat="1">
      <c r="A552" s="30" t="s">
        <v>129</v>
      </c>
      <c r="B552" s="30" t="s">
        <v>361</v>
      </c>
      <c r="C552" s="5" t="s">
        <v>409</v>
      </c>
      <c r="D552" s="5" t="s">
        <v>203</v>
      </c>
      <c r="E552" s="191">
        <v>30</v>
      </c>
      <c r="F552" s="191" t="s">
        <v>202</v>
      </c>
      <c r="G552" s="191" t="s">
        <v>421</v>
      </c>
      <c r="H552" s="30" t="s">
        <v>170</v>
      </c>
      <c r="I552" s="180">
        <v>0</v>
      </c>
      <c r="J552" s="181">
        <v>0</v>
      </c>
      <c r="K552" s="181">
        <v>0</v>
      </c>
      <c r="L552" s="181">
        <v>0</v>
      </c>
      <c r="M552" s="182">
        <v>0</v>
      </c>
    </row>
    <row r="553" spans="1:13" s="5" customFormat="1">
      <c r="A553" s="30" t="s">
        <v>129</v>
      </c>
      <c r="B553" s="30" t="s">
        <v>361</v>
      </c>
      <c r="C553" s="5" t="s">
        <v>409</v>
      </c>
      <c r="D553" s="5" t="s">
        <v>203</v>
      </c>
      <c r="E553" s="191">
        <v>30</v>
      </c>
      <c r="F553" s="191" t="s">
        <v>202</v>
      </c>
      <c r="G553" s="191" t="s">
        <v>422</v>
      </c>
      <c r="H553" s="30" t="s">
        <v>170</v>
      </c>
      <c r="I553" s="180">
        <v>0</v>
      </c>
      <c r="J553" s="181">
        <v>0</v>
      </c>
      <c r="K553" s="181">
        <v>0</v>
      </c>
      <c r="L553" s="181">
        <v>0</v>
      </c>
      <c r="M553" s="182">
        <v>0</v>
      </c>
    </row>
    <row r="554" spans="1:13" s="5" customFormat="1">
      <c r="A554" s="30" t="s">
        <v>129</v>
      </c>
      <c r="B554" s="30" t="s">
        <v>361</v>
      </c>
      <c r="C554" s="5" t="s">
        <v>409</v>
      </c>
      <c r="D554" s="5" t="s">
        <v>203</v>
      </c>
      <c r="E554" s="191">
        <v>30</v>
      </c>
      <c r="F554" s="191" t="s">
        <v>202</v>
      </c>
      <c r="G554" s="191" t="s">
        <v>423</v>
      </c>
      <c r="H554" s="30" t="s">
        <v>170</v>
      </c>
      <c r="I554" s="180">
        <v>0</v>
      </c>
      <c r="J554" s="181">
        <v>0</v>
      </c>
      <c r="K554" s="181">
        <v>0</v>
      </c>
      <c r="L554" s="181">
        <v>0</v>
      </c>
      <c r="M554" s="182">
        <v>0</v>
      </c>
    </row>
    <row r="555" spans="1:13" s="5" customFormat="1">
      <c r="A555" s="30" t="s">
        <v>129</v>
      </c>
      <c r="B555" s="30" t="s">
        <v>361</v>
      </c>
      <c r="C555" s="5" t="s">
        <v>409</v>
      </c>
      <c r="D555" s="5" t="s">
        <v>294</v>
      </c>
      <c r="E555" s="191">
        <v>38</v>
      </c>
      <c r="F555" s="191" t="s">
        <v>293</v>
      </c>
      <c r="G555" s="191" t="s">
        <v>410</v>
      </c>
      <c r="H555" s="30" t="s">
        <v>170</v>
      </c>
      <c r="I555" s="180">
        <v>0</v>
      </c>
      <c r="J555" s="181">
        <v>0</v>
      </c>
      <c r="K555" s="181">
        <v>0</v>
      </c>
      <c r="L555" s="181">
        <v>0</v>
      </c>
      <c r="M555" s="182">
        <v>0</v>
      </c>
    </row>
    <row r="556" spans="1:13" s="5" customFormat="1">
      <c r="A556" s="30" t="s">
        <v>129</v>
      </c>
      <c r="B556" s="30" t="s">
        <v>361</v>
      </c>
      <c r="C556" s="5" t="s">
        <v>409</v>
      </c>
      <c r="D556" s="5" t="s">
        <v>294</v>
      </c>
      <c r="E556" s="191">
        <v>38</v>
      </c>
      <c r="F556" s="191" t="s">
        <v>293</v>
      </c>
      <c r="G556" s="191" t="s">
        <v>411</v>
      </c>
      <c r="H556" s="30" t="s">
        <v>170</v>
      </c>
      <c r="I556" s="180">
        <v>0</v>
      </c>
      <c r="J556" s="181">
        <v>0</v>
      </c>
      <c r="K556" s="181">
        <v>0</v>
      </c>
      <c r="L556" s="181">
        <v>0</v>
      </c>
      <c r="M556" s="182">
        <v>0</v>
      </c>
    </row>
    <row r="557" spans="1:13" s="5" customFormat="1">
      <c r="A557" s="30" t="s">
        <v>129</v>
      </c>
      <c r="B557" s="30" t="s">
        <v>361</v>
      </c>
      <c r="C557" s="5" t="s">
        <v>409</v>
      </c>
      <c r="D557" s="5" t="s">
        <v>294</v>
      </c>
      <c r="E557" s="191">
        <v>38</v>
      </c>
      <c r="F557" s="191" t="s">
        <v>293</v>
      </c>
      <c r="G557" s="191" t="s">
        <v>412</v>
      </c>
      <c r="H557" s="30" t="s">
        <v>170</v>
      </c>
      <c r="I557" s="180">
        <v>0</v>
      </c>
      <c r="J557" s="181">
        <v>0</v>
      </c>
      <c r="K557" s="181">
        <v>0</v>
      </c>
      <c r="L557" s="181">
        <v>0</v>
      </c>
      <c r="M557" s="182">
        <v>0</v>
      </c>
    </row>
    <row r="558" spans="1:13" s="5" customFormat="1">
      <c r="A558" s="30" t="s">
        <v>129</v>
      </c>
      <c r="B558" s="30" t="s">
        <v>361</v>
      </c>
      <c r="C558" s="5" t="s">
        <v>409</v>
      </c>
      <c r="D558" s="5" t="s">
        <v>294</v>
      </c>
      <c r="E558" s="191">
        <v>38</v>
      </c>
      <c r="F558" s="191" t="s">
        <v>293</v>
      </c>
      <c r="G558" s="191" t="s">
        <v>413</v>
      </c>
      <c r="H558" s="30" t="s">
        <v>170</v>
      </c>
      <c r="I558" s="180">
        <v>0</v>
      </c>
      <c r="J558" s="181">
        <v>0</v>
      </c>
      <c r="K558" s="181">
        <v>0</v>
      </c>
      <c r="L558" s="181">
        <v>0</v>
      </c>
      <c r="M558" s="182">
        <v>0</v>
      </c>
    </row>
    <row r="559" spans="1:13" s="5" customFormat="1">
      <c r="A559" s="30" t="s">
        <v>129</v>
      </c>
      <c r="B559" s="30" t="s">
        <v>361</v>
      </c>
      <c r="C559" s="5" t="s">
        <v>409</v>
      </c>
      <c r="D559" s="5" t="s">
        <v>294</v>
      </c>
      <c r="E559" s="191">
        <v>38</v>
      </c>
      <c r="F559" s="191" t="s">
        <v>293</v>
      </c>
      <c r="G559" s="191" t="s">
        <v>414</v>
      </c>
      <c r="H559" s="30" t="s">
        <v>170</v>
      </c>
      <c r="I559" s="180">
        <v>0</v>
      </c>
      <c r="J559" s="181">
        <v>0</v>
      </c>
      <c r="K559" s="181">
        <v>0</v>
      </c>
      <c r="L559" s="181">
        <v>0</v>
      </c>
      <c r="M559" s="182">
        <v>0</v>
      </c>
    </row>
    <row r="560" spans="1:13" s="5" customFormat="1">
      <c r="A560" s="30" t="s">
        <v>129</v>
      </c>
      <c r="B560" s="30" t="s">
        <v>361</v>
      </c>
      <c r="C560" s="5" t="s">
        <v>409</v>
      </c>
      <c r="D560" s="5" t="s">
        <v>294</v>
      </c>
      <c r="E560" s="191">
        <v>38</v>
      </c>
      <c r="F560" s="191" t="s">
        <v>293</v>
      </c>
      <c r="G560" s="191" t="s">
        <v>415</v>
      </c>
      <c r="H560" s="30" t="s">
        <v>170</v>
      </c>
      <c r="I560" s="180">
        <v>0</v>
      </c>
      <c r="J560" s="181">
        <v>0</v>
      </c>
      <c r="K560" s="181">
        <v>0</v>
      </c>
      <c r="L560" s="181">
        <v>0</v>
      </c>
      <c r="M560" s="182">
        <v>0</v>
      </c>
    </row>
    <row r="561" spans="1:13" s="5" customFormat="1">
      <c r="A561" s="30" t="s">
        <v>129</v>
      </c>
      <c r="B561" s="30" t="s">
        <v>361</v>
      </c>
      <c r="C561" s="5" t="s">
        <v>409</v>
      </c>
      <c r="D561" s="5" t="s">
        <v>294</v>
      </c>
      <c r="E561" s="191">
        <v>38</v>
      </c>
      <c r="F561" s="191" t="s">
        <v>293</v>
      </c>
      <c r="G561" s="191" t="s">
        <v>416</v>
      </c>
      <c r="H561" s="30" t="s">
        <v>170</v>
      </c>
      <c r="I561" s="180">
        <v>0</v>
      </c>
      <c r="J561" s="181">
        <v>0</v>
      </c>
      <c r="K561" s="181">
        <v>0</v>
      </c>
      <c r="L561" s="181">
        <v>0</v>
      </c>
      <c r="M561" s="182">
        <v>0</v>
      </c>
    </row>
    <row r="562" spans="1:13" s="5" customFormat="1">
      <c r="A562" s="30" t="s">
        <v>129</v>
      </c>
      <c r="B562" s="30" t="s">
        <v>361</v>
      </c>
      <c r="C562" s="5" t="s">
        <v>409</v>
      </c>
      <c r="D562" s="5" t="s">
        <v>294</v>
      </c>
      <c r="E562" s="191">
        <v>38</v>
      </c>
      <c r="F562" s="191" t="s">
        <v>293</v>
      </c>
      <c r="G562" s="191" t="s">
        <v>417</v>
      </c>
      <c r="H562" s="30" t="s">
        <v>170</v>
      </c>
      <c r="I562" s="180">
        <v>0</v>
      </c>
      <c r="J562" s="181">
        <v>0</v>
      </c>
      <c r="K562" s="181">
        <v>0</v>
      </c>
      <c r="L562" s="181">
        <v>0</v>
      </c>
      <c r="M562" s="182">
        <v>0</v>
      </c>
    </row>
    <row r="563" spans="1:13" s="5" customFormat="1">
      <c r="A563" s="30" t="s">
        <v>129</v>
      </c>
      <c r="B563" s="30" t="s">
        <v>361</v>
      </c>
      <c r="C563" s="5" t="s">
        <v>409</v>
      </c>
      <c r="D563" s="5" t="s">
        <v>294</v>
      </c>
      <c r="E563" s="191">
        <v>38</v>
      </c>
      <c r="F563" s="191" t="s">
        <v>293</v>
      </c>
      <c r="G563" s="191" t="s">
        <v>418</v>
      </c>
      <c r="H563" s="30" t="s">
        <v>170</v>
      </c>
      <c r="I563" s="180">
        <v>0</v>
      </c>
      <c r="J563" s="181">
        <v>0</v>
      </c>
      <c r="K563" s="181">
        <v>0</v>
      </c>
      <c r="L563" s="181">
        <v>0</v>
      </c>
      <c r="M563" s="182">
        <v>0</v>
      </c>
    </row>
    <row r="564" spans="1:13" s="5" customFormat="1">
      <c r="A564" s="30" t="s">
        <v>129</v>
      </c>
      <c r="B564" s="30" t="s">
        <v>361</v>
      </c>
      <c r="C564" s="5" t="s">
        <v>409</v>
      </c>
      <c r="D564" s="5" t="s">
        <v>294</v>
      </c>
      <c r="E564" s="191">
        <v>38</v>
      </c>
      <c r="F564" s="191" t="s">
        <v>293</v>
      </c>
      <c r="G564" s="191" t="s">
        <v>419</v>
      </c>
      <c r="H564" s="30" t="s">
        <v>170</v>
      </c>
      <c r="I564" s="180">
        <v>0</v>
      </c>
      <c r="J564" s="181">
        <v>0</v>
      </c>
      <c r="K564" s="181">
        <v>0</v>
      </c>
      <c r="L564" s="181">
        <v>0</v>
      </c>
      <c r="M564" s="182">
        <v>0</v>
      </c>
    </row>
    <row r="565" spans="1:13" s="5" customFormat="1">
      <c r="A565" s="30" t="s">
        <v>129</v>
      </c>
      <c r="B565" s="30" t="s">
        <v>361</v>
      </c>
      <c r="C565" s="5" t="s">
        <v>409</v>
      </c>
      <c r="D565" s="5" t="s">
        <v>294</v>
      </c>
      <c r="E565" s="191">
        <v>38</v>
      </c>
      <c r="F565" s="191" t="s">
        <v>293</v>
      </c>
      <c r="G565" s="191" t="s">
        <v>420</v>
      </c>
      <c r="H565" s="30" t="s">
        <v>170</v>
      </c>
      <c r="I565" s="180">
        <v>0</v>
      </c>
      <c r="J565" s="181">
        <v>0</v>
      </c>
      <c r="K565" s="181">
        <v>0</v>
      </c>
      <c r="L565" s="181">
        <v>0</v>
      </c>
      <c r="M565" s="182">
        <v>0</v>
      </c>
    </row>
    <row r="566" spans="1:13" s="5" customFormat="1">
      <c r="A566" s="30" t="s">
        <v>129</v>
      </c>
      <c r="B566" s="30" t="s">
        <v>361</v>
      </c>
      <c r="C566" s="5" t="s">
        <v>409</v>
      </c>
      <c r="D566" s="5" t="s">
        <v>294</v>
      </c>
      <c r="E566" s="191">
        <v>38</v>
      </c>
      <c r="F566" s="191" t="s">
        <v>293</v>
      </c>
      <c r="G566" s="191" t="s">
        <v>421</v>
      </c>
      <c r="H566" s="30" t="s">
        <v>170</v>
      </c>
      <c r="I566" s="180">
        <v>0</v>
      </c>
      <c r="J566" s="181">
        <v>0</v>
      </c>
      <c r="K566" s="181">
        <v>0</v>
      </c>
      <c r="L566" s="181">
        <v>0</v>
      </c>
      <c r="M566" s="182">
        <v>0</v>
      </c>
    </row>
    <row r="567" spans="1:13" s="5" customFormat="1">
      <c r="A567" s="30" t="s">
        <v>129</v>
      </c>
      <c r="B567" s="30" t="s">
        <v>361</v>
      </c>
      <c r="C567" s="5" t="s">
        <v>409</v>
      </c>
      <c r="D567" s="5" t="s">
        <v>294</v>
      </c>
      <c r="E567" s="191">
        <v>38</v>
      </c>
      <c r="F567" s="191" t="s">
        <v>293</v>
      </c>
      <c r="G567" s="191" t="s">
        <v>422</v>
      </c>
      <c r="H567" s="30" t="s">
        <v>170</v>
      </c>
      <c r="I567" s="180">
        <v>0</v>
      </c>
      <c r="J567" s="181">
        <v>0</v>
      </c>
      <c r="K567" s="181">
        <v>0</v>
      </c>
      <c r="L567" s="181">
        <v>0</v>
      </c>
      <c r="M567" s="182">
        <v>0</v>
      </c>
    </row>
    <row r="568" spans="1:13" s="5" customFormat="1">
      <c r="A568" s="30" t="s">
        <v>129</v>
      </c>
      <c r="B568" s="30" t="s">
        <v>361</v>
      </c>
      <c r="C568" s="5" t="s">
        <v>409</v>
      </c>
      <c r="D568" s="5" t="s">
        <v>294</v>
      </c>
      <c r="E568" s="191">
        <v>38</v>
      </c>
      <c r="F568" s="191" t="s">
        <v>293</v>
      </c>
      <c r="G568" s="191" t="s">
        <v>423</v>
      </c>
      <c r="H568" s="30" t="s">
        <v>170</v>
      </c>
      <c r="I568" s="180">
        <v>0</v>
      </c>
      <c r="J568" s="181">
        <v>0</v>
      </c>
      <c r="K568" s="181">
        <v>0</v>
      </c>
      <c r="L568" s="181">
        <v>0</v>
      </c>
      <c r="M568" s="182">
        <v>0</v>
      </c>
    </row>
    <row r="569" spans="1:13" s="5" customFormat="1">
      <c r="A569" s="30" t="s">
        <v>129</v>
      </c>
      <c r="B569" s="30" t="s">
        <v>361</v>
      </c>
      <c r="C569" s="5" t="s">
        <v>409</v>
      </c>
      <c r="D569" s="5" t="s">
        <v>296</v>
      </c>
      <c r="E569" s="191">
        <v>38</v>
      </c>
      <c r="F569" s="191" t="s">
        <v>295</v>
      </c>
      <c r="G569" s="191" t="s">
        <v>410</v>
      </c>
      <c r="H569" s="30" t="s">
        <v>170</v>
      </c>
      <c r="I569" s="180">
        <v>0</v>
      </c>
      <c r="J569" s="181">
        <v>0</v>
      </c>
      <c r="K569" s="181">
        <v>0</v>
      </c>
      <c r="L569" s="181">
        <v>0</v>
      </c>
      <c r="M569" s="182">
        <v>0</v>
      </c>
    </row>
    <row r="570" spans="1:13" s="5" customFormat="1">
      <c r="A570" s="30" t="s">
        <v>129</v>
      </c>
      <c r="B570" s="30" t="s">
        <v>361</v>
      </c>
      <c r="C570" s="5" t="s">
        <v>409</v>
      </c>
      <c r="D570" s="5" t="s">
        <v>296</v>
      </c>
      <c r="E570" s="191">
        <v>38</v>
      </c>
      <c r="F570" s="191" t="s">
        <v>295</v>
      </c>
      <c r="G570" s="191" t="s">
        <v>411</v>
      </c>
      <c r="H570" s="30" t="s">
        <v>170</v>
      </c>
      <c r="I570" s="180">
        <v>0</v>
      </c>
      <c r="J570" s="181">
        <v>0</v>
      </c>
      <c r="K570" s="181">
        <v>0</v>
      </c>
      <c r="L570" s="181">
        <v>0</v>
      </c>
      <c r="M570" s="182">
        <v>0</v>
      </c>
    </row>
    <row r="571" spans="1:13" s="5" customFormat="1">
      <c r="A571" s="30" t="s">
        <v>129</v>
      </c>
      <c r="B571" s="30" t="s">
        <v>361</v>
      </c>
      <c r="C571" s="5" t="s">
        <v>409</v>
      </c>
      <c r="D571" s="5" t="s">
        <v>296</v>
      </c>
      <c r="E571" s="191">
        <v>38</v>
      </c>
      <c r="F571" s="191" t="s">
        <v>295</v>
      </c>
      <c r="G571" s="191" t="s">
        <v>412</v>
      </c>
      <c r="H571" s="30" t="s">
        <v>170</v>
      </c>
      <c r="I571" s="180">
        <v>0</v>
      </c>
      <c r="J571" s="181">
        <v>0</v>
      </c>
      <c r="K571" s="181">
        <v>0</v>
      </c>
      <c r="L571" s="181">
        <v>0</v>
      </c>
      <c r="M571" s="182">
        <v>0</v>
      </c>
    </row>
    <row r="572" spans="1:13" s="5" customFormat="1">
      <c r="A572" s="30" t="s">
        <v>129</v>
      </c>
      <c r="B572" s="30" t="s">
        <v>361</v>
      </c>
      <c r="C572" s="5" t="s">
        <v>409</v>
      </c>
      <c r="D572" s="5" t="s">
        <v>296</v>
      </c>
      <c r="E572" s="191">
        <v>38</v>
      </c>
      <c r="F572" s="191" t="s">
        <v>295</v>
      </c>
      <c r="G572" s="191" t="s">
        <v>413</v>
      </c>
      <c r="H572" s="30" t="s">
        <v>170</v>
      </c>
      <c r="I572" s="180">
        <v>0</v>
      </c>
      <c r="J572" s="181">
        <v>0</v>
      </c>
      <c r="K572" s="181">
        <v>0</v>
      </c>
      <c r="L572" s="181">
        <v>0</v>
      </c>
      <c r="M572" s="182">
        <v>0</v>
      </c>
    </row>
    <row r="573" spans="1:13" s="5" customFormat="1">
      <c r="A573" s="30" t="s">
        <v>129</v>
      </c>
      <c r="B573" s="30" t="s">
        <v>361</v>
      </c>
      <c r="C573" s="5" t="s">
        <v>409</v>
      </c>
      <c r="D573" s="5" t="s">
        <v>296</v>
      </c>
      <c r="E573" s="191">
        <v>38</v>
      </c>
      <c r="F573" s="191" t="s">
        <v>295</v>
      </c>
      <c r="G573" s="191" t="s">
        <v>414</v>
      </c>
      <c r="H573" s="30" t="s">
        <v>170</v>
      </c>
      <c r="I573" s="180">
        <v>0</v>
      </c>
      <c r="J573" s="181">
        <v>0</v>
      </c>
      <c r="K573" s="181">
        <v>0</v>
      </c>
      <c r="L573" s="181">
        <v>0</v>
      </c>
      <c r="M573" s="182">
        <v>0</v>
      </c>
    </row>
    <row r="574" spans="1:13" s="5" customFormat="1">
      <c r="A574" s="30" t="s">
        <v>129</v>
      </c>
      <c r="B574" s="30" t="s">
        <v>361</v>
      </c>
      <c r="C574" s="5" t="s">
        <v>409</v>
      </c>
      <c r="D574" s="5" t="s">
        <v>296</v>
      </c>
      <c r="E574" s="191">
        <v>38</v>
      </c>
      <c r="F574" s="191" t="s">
        <v>295</v>
      </c>
      <c r="G574" s="191" t="s">
        <v>415</v>
      </c>
      <c r="H574" s="30" t="s">
        <v>170</v>
      </c>
      <c r="I574" s="180">
        <v>0</v>
      </c>
      <c r="J574" s="181">
        <v>0</v>
      </c>
      <c r="K574" s="181">
        <v>0</v>
      </c>
      <c r="L574" s="181">
        <v>0</v>
      </c>
      <c r="M574" s="182">
        <v>0</v>
      </c>
    </row>
    <row r="575" spans="1:13" s="5" customFormat="1">
      <c r="A575" s="30" t="s">
        <v>129</v>
      </c>
      <c r="B575" s="30" t="s">
        <v>361</v>
      </c>
      <c r="C575" s="5" t="s">
        <v>409</v>
      </c>
      <c r="D575" s="5" t="s">
        <v>296</v>
      </c>
      <c r="E575" s="191">
        <v>38</v>
      </c>
      <c r="F575" s="191" t="s">
        <v>295</v>
      </c>
      <c r="G575" s="191" t="s">
        <v>416</v>
      </c>
      <c r="H575" s="30" t="s">
        <v>170</v>
      </c>
      <c r="I575" s="180">
        <v>0</v>
      </c>
      <c r="J575" s="181">
        <v>0</v>
      </c>
      <c r="K575" s="181">
        <v>0</v>
      </c>
      <c r="L575" s="181">
        <v>0</v>
      </c>
      <c r="M575" s="182">
        <v>0</v>
      </c>
    </row>
    <row r="576" spans="1:13" s="5" customFormat="1">
      <c r="A576" s="30" t="s">
        <v>129</v>
      </c>
      <c r="B576" s="30" t="s">
        <v>361</v>
      </c>
      <c r="C576" s="5" t="s">
        <v>409</v>
      </c>
      <c r="D576" s="5" t="s">
        <v>296</v>
      </c>
      <c r="E576" s="191">
        <v>38</v>
      </c>
      <c r="F576" s="191" t="s">
        <v>295</v>
      </c>
      <c r="G576" s="191" t="s">
        <v>417</v>
      </c>
      <c r="H576" s="30" t="s">
        <v>170</v>
      </c>
      <c r="I576" s="180">
        <v>0</v>
      </c>
      <c r="J576" s="181">
        <v>0</v>
      </c>
      <c r="K576" s="181">
        <v>0</v>
      </c>
      <c r="L576" s="181">
        <v>0</v>
      </c>
      <c r="M576" s="182">
        <v>0</v>
      </c>
    </row>
    <row r="577" spans="1:13" s="5" customFormat="1">
      <c r="A577" s="30" t="s">
        <v>129</v>
      </c>
      <c r="B577" s="30" t="s">
        <v>361</v>
      </c>
      <c r="C577" s="5" t="s">
        <v>409</v>
      </c>
      <c r="D577" s="5" t="s">
        <v>296</v>
      </c>
      <c r="E577" s="191">
        <v>38</v>
      </c>
      <c r="F577" s="191" t="s">
        <v>295</v>
      </c>
      <c r="G577" s="191" t="s">
        <v>418</v>
      </c>
      <c r="H577" s="30" t="s">
        <v>170</v>
      </c>
      <c r="I577" s="180">
        <v>0</v>
      </c>
      <c r="J577" s="181">
        <v>0</v>
      </c>
      <c r="K577" s="181">
        <v>0</v>
      </c>
      <c r="L577" s="181">
        <v>0</v>
      </c>
      <c r="M577" s="182">
        <v>0</v>
      </c>
    </row>
    <row r="578" spans="1:13" s="5" customFormat="1">
      <c r="A578" s="30" t="s">
        <v>129</v>
      </c>
      <c r="B578" s="30" t="s">
        <v>361</v>
      </c>
      <c r="C578" s="5" t="s">
        <v>409</v>
      </c>
      <c r="D578" s="5" t="s">
        <v>296</v>
      </c>
      <c r="E578" s="191">
        <v>38</v>
      </c>
      <c r="F578" s="191" t="s">
        <v>295</v>
      </c>
      <c r="G578" s="191" t="s">
        <v>419</v>
      </c>
      <c r="H578" s="30" t="s">
        <v>170</v>
      </c>
      <c r="I578" s="180">
        <v>0</v>
      </c>
      <c r="J578" s="181">
        <v>0</v>
      </c>
      <c r="K578" s="181">
        <v>0</v>
      </c>
      <c r="L578" s="181">
        <v>0</v>
      </c>
      <c r="M578" s="182">
        <v>0</v>
      </c>
    </row>
    <row r="579" spans="1:13" s="5" customFormat="1">
      <c r="A579" s="30" t="s">
        <v>129</v>
      </c>
      <c r="B579" s="30" t="s">
        <v>361</v>
      </c>
      <c r="C579" s="5" t="s">
        <v>409</v>
      </c>
      <c r="D579" s="5" t="s">
        <v>296</v>
      </c>
      <c r="E579" s="191">
        <v>38</v>
      </c>
      <c r="F579" s="191" t="s">
        <v>295</v>
      </c>
      <c r="G579" s="191" t="s">
        <v>420</v>
      </c>
      <c r="H579" s="30" t="s">
        <v>170</v>
      </c>
      <c r="I579" s="180">
        <v>0</v>
      </c>
      <c r="J579" s="181">
        <v>0</v>
      </c>
      <c r="K579" s="181">
        <v>0</v>
      </c>
      <c r="L579" s="181">
        <v>0</v>
      </c>
      <c r="M579" s="182">
        <v>0</v>
      </c>
    </row>
    <row r="580" spans="1:13" s="5" customFormat="1">
      <c r="A580" s="30" t="s">
        <v>129</v>
      </c>
      <c r="B580" s="30" t="s">
        <v>361</v>
      </c>
      <c r="C580" s="5" t="s">
        <v>409</v>
      </c>
      <c r="D580" s="5" t="s">
        <v>296</v>
      </c>
      <c r="E580" s="191">
        <v>38</v>
      </c>
      <c r="F580" s="191" t="s">
        <v>295</v>
      </c>
      <c r="G580" s="191" t="s">
        <v>421</v>
      </c>
      <c r="H580" s="30" t="s">
        <v>170</v>
      </c>
      <c r="I580" s="180">
        <v>0</v>
      </c>
      <c r="J580" s="181">
        <v>0</v>
      </c>
      <c r="K580" s="181">
        <v>0</v>
      </c>
      <c r="L580" s="181">
        <v>0</v>
      </c>
      <c r="M580" s="182">
        <v>0</v>
      </c>
    </row>
    <row r="581" spans="1:13" s="5" customFormat="1">
      <c r="A581" s="30" t="s">
        <v>129</v>
      </c>
      <c r="B581" s="30" t="s">
        <v>361</v>
      </c>
      <c r="C581" s="5" t="s">
        <v>409</v>
      </c>
      <c r="D581" s="5" t="s">
        <v>296</v>
      </c>
      <c r="E581" s="191">
        <v>38</v>
      </c>
      <c r="F581" s="191" t="s">
        <v>295</v>
      </c>
      <c r="G581" s="191" t="s">
        <v>422</v>
      </c>
      <c r="H581" s="30" t="s">
        <v>170</v>
      </c>
      <c r="I581" s="180">
        <v>0</v>
      </c>
      <c r="J581" s="181">
        <v>0</v>
      </c>
      <c r="K581" s="181">
        <v>0</v>
      </c>
      <c r="L581" s="181">
        <v>0</v>
      </c>
      <c r="M581" s="182">
        <v>0</v>
      </c>
    </row>
    <row r="582" spans="1:13" s="5" customFormat="1">
      <c r="A582" s="30" t="s">
        <v>129</v>
      </c>
      <c r="B582" s="30" t="s">
        <v>361</v>
      </c>
      <c r="C582" s="5" t="s">
        <v>409</v>
      </c>
      <c r="D582" s="5" t="s">
        <v>296</v>
      </c>
      <c r="E582" s="191">
        <v>38</v>
      </c>
      <c r="F582" s="191" t="s">
        <v>295</v>
      </c>
      <c r="G582" s="191" t="s">
        <v>423</v>
      </c>
      <c r="H582" s="30" t="s">
        <v>170</v>
      </c>
      <c r="I582" s="180">
        <v>0</v>
      </c>
      <c r="J582" s="181">
        <v>0</v>
      </c>
      <c r="K582" s="181">
        <v>0</v>
      </c>
      <c r="L582" s="181">
        <v>0</v>
      </c>
      <c r="M582" s="182">
        <v>0</v>
      </c>
    </row>
    <row r="583" spans="1:13" s="5" customFormat="1">
      <c r="A583" s="30" t="s">
        <v>129</v>
      </c>
      <c r="B583" s="30" t="s">
        <v>361</v>
      </c>
      <c r="C583" s="5" t="s">
        <v>409</v>
      </c>
      <c r="D583" s="5" t="s">
        <v>205</v>
      </c>
      <c r="E583" s="191">
        <v>30</v>
      </c>
      <c r="F583" s="191" t="s">
        <v>204</v>
      </c>
      <c r="G583" s="191" t="s">
        <v>410</v>
      </c>
      <c r="H583" s="30" t="s">
        <v>170</v>
      </c>
      <c r="I583" s="180">
        <v>0</v>
      </c>
      <c r="J583" s="181">
        <v>3.0743200000000002</v>
      </c>
      <c r="K583" s="181">
        <v>0</v>
      </c>
      <c r="L583" s="181">
        <v>0</v>
      </c>
      <c r="M583" s="182">
        <v>0</v>
      </c>
    </row>
    <row r="584" spans="1:13" s="5" customFormat="1">
      <c r="A584" s="30" t="s">
        <v>129</v>
      </c>
      <c r="B584" s="30" t="s">
        <v>361</v>
      </c>
      <c r="C584" s="5" t="s">
        <v>409</v>
      </c>
      <c r="D584" s="5" t="s">
        <v>205</v>
      </c>
      <c r="E584" s="191">
        <v>30</v>
      </c>
      <c r="F584" s="191" t="s">
        <v>204</v>
      </c>
      <c r="G584" s="191" t="s">
        <v>411</v>
      </c>
      <c r="H584" s="30" t="s">
        <v>170</v>
      </c>
      <c r="I584" s="180">
        <v>0</v>
      </c>
      <c r="J584" s="181">
        <v>1.5079800000000001</v>
      </c>
      <c r="K584" s="181">
        <v>0</v>
      </c>
      <c r="L584" s="181">
        <v>0</v>
      </c>
      <c r="M584" s="182">
        <v>0</v>
      </c>
    </row>
    <row r="585" spans="1:13" s="5" customFormat="1">
      <c r="A585" s="30" t="s">
        <v>129</v>
      </c>
      <c r="B585" s="30" t="s">
        <v>361</v>
      </c>
      <c r="C585" s="5" t="s">
        <v>409</v>
      </c>
      <c r="D585" s="5" t="s">
        <v>205</v>
      </c>
      <c r="E585" s="191">
        <v>30</v>
      </c>
      <c r="F585" s="191" t="s">
        <v>204</v>
      </c>
      <c r="G585" s="191" t="s">
        <v>412</v>
      </c>
      <c r="H585" s="30" t="s">
        <v>170</v>
      </c>
      <c r="I585" s="180">
        <v>0</v>
      </c>
      <c r="J585" s="181">
        <v>0.62490400000000002</v>
      </c>
      <c r="K585" s="181">
        <v>0</v>
      </c>
      <c r="L585" s="181">
        <v>0</v>
      </c>
      <c r="M585" s="182">
        <v>0</v>
      </c>
    </row>
    <row r="586" spans="1:13" s="5" customFormat="1">
      <c r="A586" s="30" t="s">
        <v>129</v>
      </c>
      <c r="B586" s="30" t="s">
        <v>361</v>
      </c>
      <c r="C586" s="5" t="s">
        <v>409</v>
      </c>
      <c r="D586" s="5" t="s">
        <v>205</v>
      </c>
      <c r="E586" s="191">
        <v>30</v>
      </c>
      <c r="F586" s="191" t="s">
        <v>204</v>
      </c>
      <c r="G586" s="191" t="s">
        <v>413</v>
      </c>
      <c r="H586" s="30" t="s">
        <v>170</v>
      </c>
      <c r="I586" s="180">
        <v>0</v>
      </c>
      <c r="J586" s="181">
        <v>20.582000000000001</v>
      </c>
      <c r="K586" s="181">
        <v>0</v>
      </c>
      <c r="L586" s="181">
        <v>0</v>
      </c>
      <c r="M586" s="182">
        <v>0</v>
      </c>
    </row>
    <row r="587" spans="1:13" s="5" customFormat="1">
      <c r="A587" s="30" t="s">
        <v>129</v>
      </c>
      <c r="B587" s="30" t="s">
        <v>361</v>
      </c>
      <c r="C587" s="5" t="s">
        <v>409</v>
      </c>
      <c r="D587" s="5" t="s">
        <v>205</v>
      </c>
      <c r="E587" s="191">
        <v>30</v>
      </c>
      <c r="F587" s="191" t="s">
        <v>204</v>
      </c>
      <c r="G587" s="191" t="s">
        <v>414</v>
      </c>
      <c r="H587" s="30" t="s">
        <v>170</v>
      </c>
      <c r="I587" s="180">
        <v>0</v>
      </c>
      <c r="J587" s="181">
        <v>0</v>
      </c>
      <c r="K587" s="181">
        <v>0</v>
      </c>
      <c r="L587" s="181">
        <v>0</v>
      </c>
      <c r="M587" s="182">
        <v>0</v>
      </c>
    </row>
    <row r="588" spans="1:13" s="5" customFormat="1">
      <c r="A588" s="30" t="s">
        <v>129</v>
      </c>
      <c r="B588" s="30" t="s">
        <v>361</v>
      </c>
      <c r="C588" s="5" t="s">
        <v>409</v>
      </c>
      <c r="D588" s="5" t="s">
        <v>205</v>
      </c>
      <c r="E588" s="191">
        <v>30</v>
      </c>
      <c r="F588" s="191" t="s">
        <v>204</v>
      </c>
      <c r="G588" s="191" t="s">
        <v>415</v>
      </c>
      <c r="H588" s="30" t="s">
        <v>170</v>
      </c>
      <c r="I588" s="180">
        <v>0</v>
      </c>
      <c r="J588" s="181">
        <v>0</v>
      </c>
      <c r="K588" s="181">
        <v>0</v>
      </c>
      <c r="L588" s="181">
        <v>0</v>
      </c>
      <c r="M588" s="182">
        <v>0</v>
      </c>
    </row>
    <row r="589" spans="1:13" s="5" customFormat="1">
      <c r="A589" s="30" t="s">
        <v>129</v>
      </c>
      <c r="B589" s="30" t="s">
        <v>361</v>
      </c>
      <c r="C589" s="5" t="s">
        <v>409</v>
      </c>
      <c r="D589" s="5" t="s">
        <v>205</v>
      </c>
      <c r="E589" s="191">
        <v>30</v>
      </c>
      <c r="F589" s="191" t="s">
        <v>204</v>
      </c>
      <c r="G589" s="191" t="s">
        <v>416</v>
      </c>
      <c r="H589" s="30" t="s">
        <v>170</v>
      </c>
      <c r="I589" s="180">
        <v>0</v>
      </c>
      <c r="J589" s="181">
        <v>0</v>
      </c>
      <c r="K589" s="181">
        <v>0</v>
      </c>
      <c r="L589" s="181">
        <v>0</v>
      </c>
      <c r="M589" s="182">
        <v>0</v>
      </c>
    </row>
    <row r="590" spans="1:13" s="5" customFormat="1">
      <c r="A590" s="30" t="s">
        <v>129</v>
      </c>
      <c r="B590" s="30" t="s">
        <v>361</v>
      </c>
      <c r="C590" s="5" t="s">
        <v>409</v>
      </c>
      <c r="D590" s="5" t="s">
        <v>205</v>
      </c>
      <c r="E590" s="191">
        <v>30</v>
      </c>
      <c r="F590" s="191" t="s">
        <v>204</v>
      </c>
      <c r="G590" s="191" t="s">
        <v>417</v>
      </c>
      <c r="H590" s="30" t="s">
        <v>170</v>
      </c>
      <c r="I590" s="180">
        <v>0</v>
      </c>
      <c r="J590" s="181">
        <v>0</v>
      </c>
      <c r="K590" s="181">
        <v>0</v>
      </c>
      <c r="L590" s="181">
        <v>0</v>
      </c>
      <c r="M590" s="182">
        <v>0</v>
      </c>
    </row>
    <row r="591" spans="1:13" s="5" customFormat="1">
      <c r="A591" s="30" t="s">
        <v>129</v>
      </c>
      <c r="B591" s="30" t="s">
        <v>361</v>
      </c>
      <c r="C591" s="5" t="s">
        <v>409</v>
      </c>
      <c r="D591" s="5" t="s">
        <v>205</v>
      </c>
      <c r="E591" s="191">
        <v>30</v>
      </c>
      <c r="F591" s="191" t="s">
        <v>204</v>
      </c>
      <c r="G591" s="191" t="s">
        <v>418</v>
      </c>
      <c r="H591" s="30" t="s">
        <v>170</v>
      </c>
      <c r="I591" s="180">
        <v>0</v>
      </c>
      <c r="J591" s="181">
        <v>0</v>
      </c>
      <c r="K591" s="181">
        <v>0</v>
      </c>
      <c r="L591" s="181">
        <v>0</v>
      </c>
      <c r="M591" s="182">
        <v>0</v>
      </c>
    </row>
    <row r="592" spans="1:13" s="5" customFormat="1">
      <c r="A592" s="30" t="s">
        <v>129</v>
      </c>
      <c r="B592" s="30" t="s">
        <v>361</v>
      </c>
      <c r="C592" s="5" t="s">
        <v>409</v>
      </c>
      <c r="D592" s="5" t="s">
        <v>205</v>
      </c>
      <c r="E592" s="191">
        <v>30</v>
      </c>
      <c r="F592" s="191" t="s">
        <v>204</v>
      </c>
      <c r="G592" s="191" t="s">
        <v>419</v>
      </c>
      <c r="H592" s="30" t="s">
        <v>170</v>
      </c>
      <c r="I592" s="180">
        <v>0</v>
      </c>
      <c r="J592" s="181">
        <v>0</v>
      </c>
      <c r="K592" s="181">
        <v>0</v>
      </c>
      <c r="L592" s="181">
        <v>0</v>
      </c>
      <c r="M592" s="182">
        <v>0</v>
      </c>
    </row>
    <row r="593" spans="1:13" s="5" customFormat="1">
      <c r="A593" s="30" t="s">
        <v>129</v>
      </c>
      <c r="B593" s="30" t="s">
        <v>361</v>
      </c>
      <c r="C593" s="5" t="s">
        <v>409</v>
      </c>
      <c r="D593" s="5" t="s">
        <v>205</v>
      </c>
      <c r="E593" s="191">
        <v>30</v>
      </c>
      <c r="F593" s="191" t="s">
        <v>204</v>
      </c>
      <c r="G593" s="191" t="s">
        <v>420</v>
      </c>
      <c r="H593" s="30" t="s">
        <v>170</v>
      </c>
      <c r="I593" s="180">
        <v>0</v>
      </c>
      <c r="J593" s="181">
        <v>0</v>
      </c>
      <c r="K593" s="181">
        <v>0</v>
      </c>
      <c r="L593" s="181">
        <v>0</v>
      </c>
      <c r="M593" s="182">
        <v>0</v>
      </c>
    </row>
    <row r="594" spans="1:13" s="5" customFormat="1">
      <c r="A594" s="30" t="s">
        <v>129</v>
      </c>
      <c r="B594" s="30" t="s">
        <v>361</v>
      </c>
      <c r="C594" s="5" t="s">
        <v>409</v>
      </c>
      <c r="D594" s="5" t="s">
        <v>205</v>
      </c>
      <c r="E594" s="191">
        <v>30</v>
      </c>
      <c r="F594" s="191" t="s">
        <v>204</v>
      </c>
      <c r="G594" s="191" t="s">
        <v>421</v>
      </c>
      <c r="H594" s="30" t="s">
        <v>170</v>
      </c>
      <c r="I594" s="180">
        <v>0</v>
      </c>
      <c r="J594" s="181">
        <v>0</v>
      </c>
      <c r="K594" s="181">
        <v>0</v>
      </c>
      <c r="L594" s="181">
        <v>0</v>
      </c>
      <c r="M594" s="182">
        <v>0</v>
      </c>
    </row>
    <row r="595" spans="1:13" s="5" customFormat="1">
      <c r="A595" s="30" t="s">
        <v>129</v>
      </c>
      <c r="B595" s="30" t="s">
        <v>361</v>
      </c>
      <c r="C595" s="5" t="s">
        <v>409</v>
      </c>
      <c r="D595" s="5" t="s">
        <v>205</v>
      </c>
      <c r="E595" s="191">
        <v>30</v>
      </c>
      <c r="F595" s="191" t="s">
        <v>204</v>
      </c>
      <c r="G595" s="191" t="s">
        <v>422</v>
      </c>
      <c r="H595" s="30" t="s">
        <v>170</v>
      </c>
      <c r="I595" s="180">
        <v>0</v>
      </c>
      <c r="J595" s="181">
        <v>0</v>
      </c>
      <c r="K595" s="181">
        <v>0</v>
      </c>
      <c r="L595" s="181">
        <v>0</v>
      </c>
      <c r="M595" s="182">
        <v>0</v>
      </c>
    </row>
    <row r="596" spans="1:13" s="5" customFormat="1">
      <c r="A596" s="30" t="s">
        <v>129</v>
      </c>
      <c r="B596" s="30" t="s">
        <v>361</v>
      </c>
      <c r="C596" s="5" t="s">
        <v>409</v>
      </c>
      <c r="D596" s="5" t="s">
        <v>205</v>
      </c>
      <c r="E596" s="191">
        <v>30</v>
      </c>
      <c r="F596" s="191" t="s">
        <v>204</v>
      </c>
      <c r="G596" s="191" t="s">
        <v>423</v>
      </c>
      <c r="H596" s="30" t="s">
        <v>170</v>
      </c>
      <c r="I596" s="180">
        <v>0</v>
      </c>
      <c r="J596" s="181">
        <v>0</v>
      </c>
      <c r="K596" s="181">
        <v>0</v>
      </c>
      <c r="L596" s="181">
        <v>0</v>
      </c>
      <c r="M596" s="182">
        <v>0</v>
      </c>
    </row>
    <row r="597" spans="1:13" s="5" customFormat="1">
      <c r="A597" s="30" t="s">
        <v>129</v>
      </c>
      <c r="B597" s="30" t="s">
        <v>361</v>
      </c>
      <c r="C597" s="5" t="s">
        <v>409</v>
      </c>
      <c r="D597" s="5" t="s">
        <v>308</v>
      </c>
      <c r="E597" s="191">
        <v>38</v>
      </c>
      <c r="F597" s="191" t="s">
        <v>307</v>
      </c>
      <c r="G597" s="191" t="s">
        <v>410</v>
      </c>
      <c r="H597" s="30" t="s">
        <v>170</v>
      </c>
      <c r="I597" s="180">
        <v>0</v>
      </c>
      <c r="J597" s="181">
        <v>0</v>
      </c>
      <c r="K597" s="181">
        <v>0</v>
      </c>
      <c r="L597" s="181">
        <v>0</v>
      </c>
      <c r="M597" s="182">
        <v>0</v>
      </c>
    </row>
    <row r="598" spans="1:13" s="5" customFormat="1">
      <c r="A598" s="30" t="s">
        <v>129</v>
      </c>
      <c r="B598" s="30" t="s">
        <v>361</v>
      </c>
      <c r="C598" s="5" t="s">
        <v>409</v>
      </c>
      <c r="D598" s="5" t="s">
        <v>308</v>
      </c>
      <c r="E598" s="191">
        <v>38</v>
      </c>
      <c r="F598" s="191" t="s">
        <v>307</v>
      </c>
      <c r="G598" s="191" t="s">
        <v>411</v>
      </c>
      <c r="H598" s="30" t="s">
        <v>170</v>
      </c>
      <c r="I598" s="180">
        <v>0</v>
      </c>
      <c r="J598" s="181">
        <v>0</v>
      </c>
      <c r="K598" s="181">
        <v>0</v>
      </c>
      <c r="L598" s="181">
        <v>0</v>
      </c>
      <c r="M598" s="182">
        <v>0</v>
      </c>
    </row>
    <row r="599" spans="1:13" s="5" customFormat="1">
      <c r="A599" s="30" t="s">
        <v>129</v>
      </c>
      <c r="B599" s="30" t="s">
        <v>361</v>
      </c>
      <c r="C599" s="5" t="s">
        <v>409</v>
      </c>
      <c r="D599" s="5" t="s">
        <v>308</v>
      </c>
      <c r="E599" s="191">
        <v>38</v>
      </c>
      <c r="F599" s="191" t="s">
        <v>307</v>
      </c>
      <c r="G599" s="191" t="s">
        <v>412</v>
      </c>
      <c r="H599" s="30" t="s">
        <v>170</v>
      </c>
      <c r="I599" s="180">
        <v>0</v>
      </c>
      <c r="J599" s="181">
        <v>0</v>
      </c>
      <c r="K599" s="181">
        <v>0</v>
      </c>
      <c r="L599" s="181">
        <v>0</v>
      </c>
      <c r="M599" s="182">
        <v>0</v>
      </c>
    </row>
    <row r="600" spans="1:13" s="5" customFormat="1">
      <c r="A600" s="30" t="s">
        <v>129</v>
      </c>
      <c r="B600" s="30" t="s">
        <v>361</v>
      </c>
      <c r="C600" s="5" t="s">
        <v>409</v>
      </c>
      <c r="D600" s="5" t="s">
        <v>308</v>
      </c>
      <c r="E600" s="191">
        <v>38</v>
      </c>
      <c r="F600" s="191" t="s">
        <v>307</v>
      </c>
      <c r="G600" s="191" t="s">
        <v>413</v>
      </c>
      <c r="H600" s="30" t="s">
        <v>170</v>
      </c>
      <c r="I600" s="180">
        <v>0</v>
      </c>
      <c r="J600" s="181">
        <v>0</v>
      </c>
      <c r="K600" s="181">
        <v>0</v>
      </c>
      <c r="L600" s="181">
        <v>0</v>
      </c>
      <c r="M600" s="182">
        <v>0</v>
      </c>
    </row>
    <row r="601" spans="1:13" s="5" customFormat="1">
      <c r="A601" s="30" t="s">
        <v>129</v>
      </c>
      <c r="B601" s="30" t="s">
        <v>361</v>
      </c>
      <c r="C601" s="5" t="s">
        <v>409</v>
      </c>
      <c r="D601" s="5" t="s">
        <v>308</v>
      </c>
      <c r="E601" s="191">
        <v>38</v>
      </c>
      <c r="F601" s="191" t="s">
        <v>307</v>
      </c>
      <c r="G601" s="191" t="s">
        <v>414</v>
      </c>
      <c r="H601" s="30" t="s">
        <v>170</v>
      </c>
      <c r="I601" s="180">
        <v>0</v>
      </c>
      <c r="J601" s="181">
        <v>0</v>
      </c>
      <c r="K601" s="181">
        <v>0</v>
      </c>
      <c r="L601" s="181">
        <v>0</v>
      </c>
      <c r="M601" s="182">
        <v>0</v>
      </c>
    </row>
    <row r="602" spans="1:13" s="5" customFormat="1">
      <c r="A602" s="30" t="s">
        <v>129</v>
      </c>
      <c r="B602" s="30" t="s">
        <v>361</v>
      </c>
      <c r="C602" s="5" t="s">
        <v>409</v>
      </c>
      <c r="D602" s="5" t="s">
        <v>308</v>
      </c>
      <c r="E602" s="191">
        <v>38</v>
      </c>
      <c r="F602" s="191" t="s">
        <v>307</v>
      </c>
      <c r="G602" s="191" t="s">
        <v>415</v>
      </c>
      <c r="H602" s="30" t="s">
        <v>170</v>
      </c>
      <c r="I602" s="180">
        <v>0</v>
      </c>
      <c r="J602" s="181">
        <v>0</v>
      </c>
      <c r="K602" s="181">
        <v>0</v>
      </c>
      <c r="L602" s="181">
        <v>0</v>
      </c>
      <c r="M602" s="182">
        <v>0</v>
      </c>
    </row>
    <row r="603" spans="1:13" s="5" customFormat="1">
      <c r="A603" s="30" t="s">
        <v>129</v>
      </c>
      <c r="B603" s="30" t="s">
        <v>361</v>
      </c>
      <c r="C603" s="5" t="s">
        <v>409</v>
      </c>
      <c r="D603" s="5" t="s">
        <v>308</v>
      </c>
      <c r="E603" s="191">
        <v>38</v>
      </c>
      <c r="F603" s="191" t="s">
        <v>307</v>
      </c>
      <c r="G603" s="191" t="s">
        <v>416</v>
      </c>
      <c r="H603" s="30" t="s">
        <v>170</v>
      </c>
      <c r="I603" s="180">
        <v>0</v>
      </c>
      <c r="J603" s="181">
        <v>0</v>
      </c>
      <c r="K603" s="181">
        <v>0</v>
      </c>
      <c r="L603" s="181">
        <v>0</v>
      </c>
      <c r="M603" s="182">
        <v>0</v>
      </c>
    </row>
    <row r="604" spans="1:13" s="5" customFormat="1">
      <c r="A604" s="30" t="s">
        <v>129</v>
      </c>
      <c r="B604" s="30" t="s">
        <v>361</v>
      </c>
      <c r="C604" s="5" t="s">
        <v>409</v>
      </c>
      <c r="D604" s="5" t="s">
        <v>308</v>
      </c>
      <c r="E604" s="191">
        <v>38</v>
      </c>
      <c r="F604" s="191" t="s">
        <v>307</v>
      </c>
      <c r="G604" s="191" t="s">
        <v>417</v>
      </c>
      <c r="H604" s="30" t="s">
        <v>170</v>
      </c>
      <c r="I604" s="180">
        <v>0</v>
      </c>
      <c r="J604" s="181">
        <v>0</v>
      </c>
      <c r="K604" s="181">
        <v>0</v>
      </c>
      <c r="L604" s="181">
        <v>0</v>
      </c>
      <c r="M604" s="182">
        <v>0</v>
      </c>
    </row>
    <row r="605" spans="1:13" s="5" customFormat="1">
      <c r="A605" s="30" t="s">
        <v>129</v>
      </c>
      <c r="B605" s="30" t="s">
        <v>361</v>
      </c>
      <c r="C605" s="5" t="s">
        <v>409</v>
      </c>
      <c r="D605" s="5" t="s">
        <v>308</v>
      </c>
      <c r="E605" s="191">
        <v>38</v>
      </c>
      <c r="F605" s="191" t="s">
        <v>307</v>
      </c>
      <c r="G605" s="191" t="s">
        <v>418</v>
      </c>
      <c r="H605" s="30" t="s">
        <v>170</v>
      </c>
      <c r="I605" s="180">
        <v>0</v>
      </c>
      <c r="J605" s="181">
        <v>0</v>
      </c>
      <c r="K605" s="181">
        <v>0</v>
      </c>
      <c r="L605" s="181">
        <v>0</v>
      </c>
      <c r="M605" s="182">
        <v>0</v>
      </c>
    </row>
    <row r="606" spans="1:13" s="5" customFormat="1">
      <c r="A606" s="30" t="s">
        <v>129</v>
      </c>
      <c r="B606" s="30" t="s">
        <v>361</v>
      </c>
      <c r="C606" s="5" t="s">
        <v>409</v>
      </c>
      <c r="D606" s="5" t="s">
        <v>308</v>
      </c>
      <c r="E606" s="191">
        <v>38</v>
      </c>
      <c r="F606" s="191" t="s">
        <v>307</v>
      </c>
      <c r="G606" s="191" t="s">
        <v>419</v>
      </c>
      <c r="H606" s="30" t="s">
        <v>170</v>
      </c>
      <c r="I606" s="180">
        <v>0</v>
      </c>
      <c r="J606" s="181">
        <v>0</v>
      </c>
      <c r="K606" s="181">
        <v>0</v>
      </c>
      <c r="L606" s="181">
        <v>0</v>
      </c>
      <c r="M606" s="182">
        <v>0</v>
      </c>
    </row>
    <row r="607" spans="1:13" s="5" customFormat="1">
      <c r="A607" s="30" t="s">
        <v>129</v>
      </c>
      <c r="B607" s="30" t="s">
        <v>361</v>
      </c>
      <c r="C607" s="5" t="s">
        <v>409</v>
      </c>
      <c r="D607" s="5" t="s">
        <v>308</v>
      </c>
      <c r="E607" s="191">
        <v>38</v>
      </c>
      <c r="F607" s="191" t="s">
        <v>307</v>
      </c>
      <c r="G607" s="191" t="s">
        <v>420</v>
      </c>
      <c r="H607" s="30" t="s">
        <v>170</v>
      </c>
      <c r="I607" s="180">
        <v>0</v>
      </c>
      <c r="J607" s="181">
        <v>0</v>
      </c>
      <c r="K607" s="181">
        <v>0</v>
      </c>
      <c r="L607" s="181">
        <v>0</v>
      </c>
      <c r="M607" s="182">
        <v>0</v>
      </c>
    </row>
    <row r="608" spans="1:13" s="5" customFormat="1">
      <c r="A608" s="30" t="s">
        <v>129</v>
      </c>
      <c r="B608" s="30" t="s">
        <v>361</v>
      </c>
      <c r="C608" s="5" t="s">
        <v>409</v>
      </c>
      <c r="D608" s="5" t="s">
        <v>308</v>
      </c>
      <c r="E608" s="191">
        <v>38</v>
      </c>
      <c r="F608" s="191" t="s">
        <v>307</v>
      </c>
      <c r="G608" s="191" t="s">
        <v>421</v>
      </c>
      <c r="H608" s="30" t="s">
        <v>170</v>
      </c>
      <c r="I608" s="180">
        <v>0</v>
      </c>
      <c r="J608" s="181">
        <v>0</v>
      </c>
      <c r="K608" s="181">
        <v>0</v>
      </c>
      <c r="L608" s="181">
        <v>0</v>
      </c>
      <c r="M608" s="182">
        <v>0</v>
      </c>
    </row>
    <row r="609" spans="1:13" s="5" customFormat="1">
      <c r="A609" s="30" t="s">
        <v>129</v>
      </c>
      <c r="B609" s="30" t="s">
        <v>361</v>
      </c>
      <c r="C609" s="5" t="s">
        <v>409</v>
      </c>
      <c r="D609" s="5" t="s">
        <v>308</v>
      </c>
      <c r="E609" s="191">
        <v>38</v>
      </c>
      <c r="F609" s="191" t="s">
        <v>307</v>
      </c>
      <c r="G609" s="191" t="s">
        <v>422</v>
      </c>
      <c r="H609" s="30" t="s">
        <v>170</v>
      </c>
      <c r="I609" s="180">
        <v>0</v>
      </c>
      <c r="J609" s="181">
        <v>0</v>
      </c>
      <c r="K609" s="181">
        <v>0</v>
      </c>
      <c r="L609" s="181">
        <v>0</v>
      </c>
      <c r="M609" s="182">
        <v>0</v>
      </c>
    </row>
    <row r="610" spans="1:13" s="5" customFormat="1">
      <c r="A610" s="30" t="s">
        <v>129</v>
      </c>
      <c r="B610" s="30" t="s">
        <v>361</v>
      </c>
      <c r="C610" s="5" t="s">
        <v>409</v>
      </c>
      <c r="D610" s="5" t="s">
        <v>308</v>
      </c>
      <c r="E610" s="191">
        <v>38</v>
      </c>
      <c r="F610" s="191" t="s">
        <v>307</v>
      </c>
      <c r="G610" s="191" t="s">
        <v>423</v>
      </c>
      <c r="H610" s="30" t="s">
        <v>170</v>
      </c>
      <c r="I610" s="180">
        <v>0</v>
      </c>
      <c r="J610" s="181">
        <v>0</v>
      </c>
      <c r="K610" s="181">
        <v>0</v>
      </c>
      <c r="L610" s="181">
        <v>0</v>
      </c>
      <c r="M610" s="182">
        <v>0</v>
      </c>
    </row>
    <row r="611" spans="1:13" s="5" customFormat="1">
      <c r="A611" s="30" t="s">
        <v>129</v>
      </c>
      <c r="B611" s="30" t="s">
        <v>361</v>
      </c>
      <c r="C611" s="5" t="s">
        <v>409</v>
      </c>
      <c r="D611" s="5" t="s">
        <v>207</v>
      </c>
      <c r="E611" s="191">
        <v>30</v>
      </c>
      <c r="F611" s="191" t="s">
        <v>206</v>
      </c>
      <c r="G611" s="191" t="s">
        <v>410</v>
      </c>
      <c r="H611" s="30" t="s">
        <v>170</v>
      </c>
      <c r="I611" s="180">
        <v>0</v>
      </c>
      <c r="J611" s="181">
        <v>0</v>
      </c>
      <c r="K611" s="181">
        <v>0</v>
      </c>
      <c r="L611" s="181">
        <v>0</v>
      </c>
      <c r="M611" s="182">
        <v>0</v>
      </c>
    </row>
    <row r="612" spans="1:13" s="5" customFormat="1">
      <c r="A612" s="30" t="s">
        <v>129</v>
      </c>
      <c r="B612" s="30" t="s">
        <v>361</v>
      </c>
      <c r="C612" s="5" t="s">
        <v>409</v>
      </c>
      <c r="D612" s="5" t="s">
        <v>207</v>
      </c>
      <c r="E612" s="191">
        <v>30</v>
      </c>
      <c r="F612" s="191" t="s">
        <v>206</v>
      </c>
      <c r="G612" s="191" t="s">
        <v>411</v>
      </c>
      <c r="H612" s="30" t="s">
        <v>170</v>
      </c>
      <c r="I612" s="180">
        <v>0</v>
      </c>
      <c r="J612" s="181">
        <v>0</v>
      </c>
      <c r="K612" s="181">
        <v>0</v>
      </c>
      <c r="L612" s="181">
        <v>0</v>
      </c>
      <c r="M612" s="182">
        <v>0</v>
      </c>
    </row>
    <row r="613" spans="1:13" s="5" customFormat="1">
      <c r="A613" s="30" t="s">
        <v>129</v>
      </c>
      <c r="B613" s="30" t="s">
        <v>361</v>
      </c>
      <c r="C613" s="5" t="s">
        <v>409</v>
      </c>
      <c r="D613" s="5" t="s">
        <v>207</v>
      </c>
      <c r="E613" s="191">
        <v>30</v>
      </c>
      <c r="F613" s="191" t="s">
        <v>206</v>
      </c>
      <c r="G613" s="191" t="s">
        <v>412</v>
      </c>
      <c r="H613" s="30" t="s">
        <v>170</v>
      </c>
      <c r="I613" s="180">
        <v>0</v>
      </c>
      <c r="J613" s="181">
        <v>0</v>
      </c>
      <c r="K613" s="181">
        <v>0</v>
      </c>
      <c r="L613" s="181">
        <v>0</v>
      </c>
      <c r="M613" s="182">
        <v>0</v>
      </c>
    </row>
    <row r="614" spans="1:13" s="5" customFormat="1">
      <c r="A614" s="30" t="s">
        <v>129</v>
      </c>
      <c r="B614" s="30" t="s">
        <v>361</v>
      </c>
      <c r="C614" s="5" t="s">
        <v>409</v>
      </c>
      <c r="D614" s="5" t="s">
        <v>207</v>
      </c>
      <c r="E614" s="191">
        <v>30</v>
      </c>
      <c r="F614" s="191" t="s">
        <v>206</v>
      </c>
      <c r="G614" s="191" t="s">
        <v>413</v>
      </c>
      <c r="H614" s="30" t="s">
        <v>170</v>
      </c>
      <c r="I614" s="180">
        <v>0</v>
      </c>
      <c r="J614" s="181">
        <v>0</v>
      </c>
      <c r="K614" s="181">
        <v>0</v>
      </c>
      <c r="L614" s="181">
        <v>0</v>
      </c>
      <c r="M614" s="182">
        <v>0</v>
      </c>
    </row>
    <row r="615" spans="1:13" s="5" customFormat="1">
      <c r="A615" s="30" t="s">
        <v>129</v>
      </c>
      <c r="B615" s="30" t="s">
        <v>361</v>
      </c>
      <c r="C615" s="5" t="s">
        <v>409</v>
      </c>
      <c r="D615" s="5" t="s">
        <v>207</v>
      </c>
      <c r="E615" s="191">
        <v>30</v>
      </c>
      <c r="F615" s="191" t="s">
        <v>206</v>
      </c>
      <c r="G615" s="191" t="s">
        <v>414</v>
      </c>
      <c r="H615" s="30" t="s">
        <v>170</v>
      </c>
      <c r="I615" s="180">
        <v>0</v>
      </c>
      <c r="J615" s="181">
        <v>0</v>
      </c>
      <c r="K615" s="181">
        <v>0</v>
      </c>
      <c r="L615" s="181">
        <v>0</v>
      </c>
      <c r="M615" s="182">
        <v>0</v>
      </c>
    </row>
    <row r="616" spans="1:13" s="5" customFormat="1">
      <c r="A616" s="30" t="s">
        <v>129</v>
      </c>
      <c r="B616" s="30" t="s">
        <v>361</v>
      </c>
      <c r="C616" s="5" t="s">
        <v>409</v>
      </c>
      <c r="D616" s="5" t="s">
        <v>207</v>
      </c>
      <c r="E616" s="191">
        <v>30</v>
      </c>
      <c r="F616" s="191" t="s">
        <v>206</v>
      </c>
      <c r="G616" s="191" t="s">
        <v>415</v>
      </c>
      <c r="H616" s="30" t="s">
        <v>170</v>
      </c>
      <c r="I616" s="180">
        <v>0</v>
      </c>
      <c r="J616" s="181">
        <v>0</v>
      </c>
      <c r="K616" s="181">
        <v>0</v>
      </c>
      <c r="L616" s="181">
        <v>0</v>
      </c>
      <c r="M616" s="182">
        <v>0</v>
      </c>
    </row>
    <row r="617" spans="1:13" s="5" customFormat="1">
      <c r="A617" s="30" t="s">
        <v>129</v>
      </c>
      <c r="B617" s="30" t="s">
        <v>361</v>
      </c>
      <c r="C617" s="5" t="s">
        <v>409</v>
      </c>
      <c r="D617" s="5" t="s">
        <v>207</v>
      </c>
      <c r="E617" s="191">
        <v>30</v>
      </c>
      <c r="F617" s="191" t="s">
        <v>206</v>
      </c>
      <c r="G617" s="191" t="s">
        <v>416</v>
      </c>
      <c r="H617" s="30" t="s">
        <v>170</v>
      </c>
      <c r="I617" s="180">
        <v>0</v>
      </c>
      <c r="J617" s="181">
        <v>0</v>
      </c>
      <c r="K617" s="181">
        <v>0</v>
      </c>
      <c r="L617" s="181">
        <v>0</v>
      </c>
      <c r="M617" s="182">
        <v>0</v>
      </c>
    </row>
    <row r="618" spans="1:13" s="5" customFormat="1">
      <c r="A618" s="30" t="s">
        <v>129</v>
      </c>
      <c r="B618" s="30" t="s">
        <v>361</v>
      </c>
      <c r="C618" s="5" t="s">
        <v>409</v>
      </c>
      <c r="D618" s="5" t="s">
        <v>207</v>
      </c>
      <c r="E618" s="191">
        <v>30</v>
      </c>
      <c r="F618" s="191" t="s">
        <v>206</v>
      </c>
      <c r="G618" s="191" t="s">
        <v>417</v>
      </c>
      <c r="H618" s="30" t="s">
        <v>170</v>
      </c>
      <c r="I618" s="180">
        <v>0</v>
      </c>
      <c r="J618" s="181">
        <v>0</v>
      </c>
      <c r="K618" s="181">
        <v>0</v>
      </c>
      <c r="L618" s="181">
        <v>0</v>
      </c>
      <c r="M618" s="182">
        <v>0</v>
      </c>
    </row>
    <row r="619" spans="1:13" s="5" customFormat="1">
      <c r="A619" s="30" t="s">
        <v>129</v>
      </c>
      <c r="B619" s="30" t="s">
        <v>361</v>
      </c>
      <c r="C619" s="5" t="s">
        <v>409</v>
      </c>
      <c r="D619" s="5" t="s">
        <v>207</v>
      </c>
      <c r="E619" s="191">
        <v>30</v>
      </c>
      <c r="F619" s="191" t="s">
        <v>206</v>
      </c>
      <c r="G619" s="191" t="s">
        <v>418</v>
      </c>
      <c r="H619" s="30" t="s">
        <v>170</v>
      </c>
      <c r="I619" s="180">
        <v>0</v>
      </c>
      <c r="J619" s="181">
        <v>0</v>
      </c>
      <c r="K619" s="181">
        <v>0</v>
      </c>
      <c r="L619" s="181">
        <v>0</v>
      </c>
      <c r="M619" s="182">
        <v>0</v>
      </c>
    </row>
    <row r="620" spans="1:13" s="5" customFormat="1">
      <c r="A620" s="30" t="s">
        <v>129</v>
      </c>
      <c r="B620" s="30" t="s">
        <v>361</v>
      </c>
      <c r="C620" s="5" t="s">
        <v>409</v>
      </c>
      <c r="D620" s="5" t="s">
        <v>207</v>
      </c>
      <c r="E620" s="191">
        <v>30</v>
      </c>
      <c r="F620" s="191" t="s">
        <v>206</v>
      </c>
      <c r="G620" s="191" t="s">
        <v>419</v>
      </c>
      <c r="H620" s="30" t="s">
        <v>170</v>
      </c>
      <c r="I620" s="180">
        <v>0</v>
      </c>
      <c r="J620" s="181">
        <v>0</v>
      </c>
      <c r="K620" s="181">
        <v>0</v>
      </c>
      <c r="L620" s="181">
        <v>0</v>
      </c>
      <c r="M620" s="182">
        <v>0</v>
      </c>
    </row>
    <row r="621" spans="1:13" s="5" customFormat="1">
      <c r="A621" s="30" t="s">
        <v>129</v>
      </c>
      <c r="B621" s="30" t="s">
        <v>361</v>
      </c>
      <c r="C621" s="5" t="s">
        <v>409</v>
      </c>
      <c r="D621" s="5" t="s">
        <v>207</v>
      </c>
      <c r="E621" s="191">
        <v>30</v>
      </c>
      <c r="F621" s="191" t="s">
        <v>206</v>
      </c>
      <c r="G621" s="191" t="s">
        <v>420</v>
      </c>
      <c r="H621" s="30" t="s">
        <v>170</v>
      </c>
      <c r="I621" s="180">
        <v>0</v>
      </c>
      <c r="J621" s="181">
        <v>0</v>
      </c>
      <c r="K621" s="181">
        <v>0</v>
      </c>
      <c r="L621" s="181">
        <v>0</v>
      </c>
      <c r="M621" s="182">
        <v>0</v>
      </c>
    </row>
    <row r="622" spans="1:13" s="5" customFormat="1">
      <c r="A622" s="30" t="s">
        <v>129</v>
      </c>
      <c r="B622" s="30" t="s">
        <v>361</v>
      </c>
      <c r="C622" s="5" t="s">
        <v>409</v>
      </c>
      <c r="D622" s="5" t="s">
        <v>207</v>
      </c>
      <c r="E622" s="191">
        <v>30</v>
      </c>
      <c r="F622" s="191" t="s">
        <v>206</v>
      </c>
      <c r="G622" s="191" t="s">
        <v>421</v>
      </c>
      <c r="H622" s="30" t="s">
        <v>170</v>
      </c>
      <c r="I622" s="180">
        <v>0</v>
      </c>
      <c r="J622" s="181">
        <v>0</v>
      </c>
      <c r="K622" s="181">
        <v>0</v>
      </c>
      <c r="L622" s="181">
        <v>0</v>
      </c>
      <c r="M622" s="182">
        <v>0</v>
      </c>
    </row>
    <row r="623" spans="1:13" s="5" customFormat="1">
      <c r="A623" s="30" t="s">
        <v>129</v>
      </c>
      <c r="B623" s="30" t="s">
        <v>361</v>
      </c>
      <c r="C623" s="5" t="s">
        <v>409</v>
      </c>
      <c r="D623" s="5" t="s">
        <v>207</v>
      </c>
      <c r="E623" s="191">
        <v>30</v>
      </c>
      <c r="F623" s="191" t="s">
        <v>206</v>
      </c>
      <c r="G623" s="191" t="s">
        <v>422</v>
      </c>
      <c r="H623" s="30" t="s">
        <v>170</v>
      </c>
      <c r="I623" s="180">
        <v>0</v>
      </c>
      <c r="J623" s="181">
        <v>0</v>
      </c>
      <c r="K623" s="181">
        <v>0</v>
      </c>
      <c r="L623" s="181">
        <v>0</v>
      </c>
      <c r="M623" s="182">
        <v>0</v>
      </c>
    </row>
    <row r="624" spans="1:13" s="5" customFormat="1">
      <c r="A624" s="30" t="s">
        <v>129</v>
      </c>
      <c r="B624" s="30" t="s">
        <v>361</v>
      </c>
      <c r="C624" s="5" t="s">
        <v>409</v>
      </c>
      <c r="D624" s="5" t="s">
        <v>207</v>
      </c>
      <c r="E624" s="191">
        <v>30</v>
      </c>
      <c r="F624" s="191" t="s">
        <v>206</v>
      </c>
      <c r="G624" s="191" t="s">
        <v>423</v>
      </c>
      <c r="H624" s="30" t="s">
        <v>170</v>
      </c>
      <c r="I624" s="180">
        <v>0</v>
      </c>
      <c r="J624" s="181">
        <v>0</v>
      </c>
      <c r="K624" s="181">
        <v>0</v>
      </c>
      <c r="L624" s="181">
        <v>0</v>
      </c>
      <c r="M624" s="182">
        <v>0</v>
      </c>
    </row>
    <row r="625" spans="1:13" s="5" customFormat="1">
      <c r="A625" s="30" t="s">
        <v>129</v>
      </c>
      <c r="B625" s="30" t="s">
        <v>361</v>
      </c>
      <c r="C625" s="5" t="s">
        <v>409</v>
      </c>
      <c r="D625" s="5" t="s">
        <v>312</v>
      </c>
      <c r="E625" s="191">
        <v>38</v>
      </c>
      <c r="F625" s="191" t="s">
        <v>311</v>
      </c>
      <c r="G625" s="191" t="s">
        <v>410</v>
      </c>
      <c r="H625" s="30" t="s">
        <v>170</v>
      </c>
      <c r="I625" s="180">
        <v>0</v>
      </c>
      <c r="J625" s="181">
        <v>0</v>
      </c>
      <c r="K625" s="181">
        <v>0</v>
      </c>
      <c r="L625" s="181">
        <v>0</v>
      </c>
      <c r="M625" s="182">
        <v>0</v>
      </c>
    </row>
    <row r="626" spans="1:13" s="5" customFormat="1">
      <c r="A626" s="30" t="s">
        <v>129</v>
      </c>
      <c r="B626" s="30" t="s">
        <v>361</v>
      </c>
      <c r="C626" s="5" t="s">
        <v>409</v>
      </c>
      <c r="D626" s="5" t="s">
        <v>312</v>
      </c>
      <c r="E626" s="191">
        <v>38</v>
      </c>
      <c r="F626" s="191" t="s">
        <v>311</v>
      </c>
      <c r="G626" s="191" t="s">
        <v>411</v>
      </c>
      <c r="H626" s="30" t="s">
        <v>170</v>
      </c>
      <c r="I626" s="180">
        <v>0</v>
      </c>
      <c r="J626" s="181">
        <v>0</v>
      </c>
      <c r="K626" s="181">
        <v>0</v>
      </c>
      <c r="L626" s="181">
        <v>0</v>
      </c>
      <c r="M626" s="182">
        <v>0</v>
      </c>
    </row>
    <row r="627" spans="1:13" s="5" customFormat="1">
      <c r="A627" s="30" t="s">
        <v>129</v>
      </c>
      <c r="B627" s="30" t="s">
        <v>361</v>
      </c>
      <c r="C627" s="5" t="s">
        <v>409</v>
      </c>
      <c r="D627" s="5" t="s">
        <v>312</v>
      </c>
      <c r="E627" s="191">
        <v>38</v>
      </c>
      <c r="F627" s="191" t="s">
        <v>311</v>
      </c>
      <c r="G627" s="191" t="s">
        <v>412</v>
      </c>
      <c r="H627" s="30" t="s">
        <v>170</v>
      </c>
      <c r="I627" s="180">
        <v>0</v>
      </c>
      <c r="J627" s="181">
        <v>0</v>
      </c>
      <c r="K627" s="181">
        <v>0</v>
      </c>
      <c r="L627" s="181">
        <v>0</v>
      </c>
      <c r="M627" s="182">
        <v>0</v>
      </c>
    </row>
    <row r="628" spans="1:13" s="5" customFormat="1">
      <c r="A628" s="30" t="s">
        <v>129</v>
      </c>
      <c r="B628" s="30" t="s">
        <v>361</v>
      </c>
      <c r="C628" s="5" t="s">
        <v>409</v>
      </c>
      <c r="D628" s="5" t="s">
        <v>312</v>
      </c>
      <c r="E628" s="191">
        <v>38</v>
      </c>
      <c r="F628" s="191" t="s">
        <v>311</v>
      </c>
      <c r="G628" s="191" t="s">
        <v>413</v>
      </c>
      <c r="H628" s="30" t="s">
        <v>170</v>
      </c>
      <c r="I628" s="180">
        <v>0</v>
      </c>
      <c r="J628" s="181">
        <v>0</v>
      </c>
      <c r="K628" s="181">
        <v>0</v>
      </c>
      <c r="L628" s="181">
        <v>0</v>
      </c>
      <c r="M628" s="182">
        <v>0</v>
      </c>
    </row>
    <row r="629" spans="1:13" s="5" customFormat="1">
      <c r="A629" s="30" t="s">
        <v>129</v>
      </c>
      <c r="B629" s="30" t="s">
        <v>361</v>
      </c>
      <c r="C629" s="5" t="s">
        <v>409</v>
      </c>
      <c r="D629" s="5" t="s">
        <v>312</v>
      </c>
      <c r="E629" s="191">
        <v>38</v>
      </c>
      <c r="F629" s="191" t="s">
        <v>311</v>
      </c>
      <c r="G629" s="191" t="s">
        <v>414</v>
      </c>
      <c r="H629" s="30" t="s">
        <v>170</v>
      </c>
      <c r="I629" s="180">
        <v>0</v>
      </c>
      <c r="J629" s="181">
        <v>0</v>
      </c>
      <c r="K629" s="181">
        <v>0</v>
      </c>
      <c r="L629" s="181">
        <v>0</v>
      </c>
      <c r="M629" s="182">
        <v>0</v>
      </c>
    </row>
    <row r="630" spans="1:13" s="5" customFormat="1">
      <c r="A630" s="30" t="s">
        <v>129</v>
      </c>
      <c r="B630" s="30" t="s">
        <v>361</v>
      </c>
      <c r="C630" s="5" t="s">
        <v>409</v>
      </c>
      <c r="D630" s="5" t="s">
        <v>312</v>
      </c>
      <c r="E630" s="191">
        <v>38</v>
      </c>
      <c r="F630" s="191" t="s">
        <v>311</v>
      </c>
      <c r="G630" s="191" t="s">
        <v>415</v>
      </c>
      <c r="H630" s="30" t="s">
        <v>170</v>
      </c>
      <c r="I630" s="180">
        <v>0</v>
      </c>
      <c r="J630" s="181">
        <v>0</v>
      </c>
      <c r="K630" s="181">
        <v>0</v>
      </c>
      <c r="L630" s="181">
        <v>0</v>
      </c>
      <c r="M630" s="182">
        <v>0</v>
      </c>
    </row>
    <row r="631" spans="1:13" s="5" customFormat="1">
      <c r="A631" s="30" t="s">
        <v>129</v>
      </c>
      <c r="B631" s="30" t="s">
        <v>361</v>
      </c>
      <c r="C631" s="5" t="s">
        <v>409</v>
      </c>
      <c r="D631" s="5" t="s">
        <v>312</v>
      </c>
      <c r="E631" s="191">
        <v>38</v>
      </c>
      <c r="F631" s="191" t="s">
        <v>311</v>
      </c>
      <c r="G631" s="191" t="s">
        <v>416</v>
      </c>
      <c r="H631" s="30" t="s">
        <v>170</v>
      </c>
      <c r="I631" s="180">
        <v>0</v>
      </c>
      <c r="J631" s="181">
        <v>0</v>
      </c>
      <c r="K631" s="181">
        <v>0</v>
      </c>
      <c r="L631" s="181">
        <v>0</v>
      </c>
      <c r="M631" s="182">
        <v>0</v>
      </c>
    </row>
    <row r="632" spans="1:13" s="5" customFormat="1">
      <c r="A632" s="30" t="s">
        <v>129</v>
      </c>
      <c r="B632" s="30" t="s">
        <v>361</v>
      </c>
      <c r="C632" s="5" t="s">
        <v>409</v>
      </c>
      <c r="D632" s="5" t="s">
        <v>312</v>
      </c>
      <c r="E632" s="191">
        <v>38</v>
      </c>
      <c r="F632" s="191" t="s">
        <v>311</v>
      </c>
      <c r="G632" s="191" t="s">
        <v>417</v>
      </c>
      <c r="H632" s="30" t="s">
        <v>170</v>
      </c>
      <c r="I632" s="180">
        <v>0</v>
      </c>
      <c r="J632" s="181">
        <v>0</v>
      </c>
      <c r="K632" s="181">
        <v>0</v>
      </c>
      <c r="L632" s="181">
        <v>0</v>
      </c>
      <c r="M632" s="182">
        <v>0</v>
      </c>
    </row>
    <row r="633" spans="1:13" s="5" customFormat="1">
      <c r="A633" s="30" t="s">
        <v>129</v>
      </c>
      <c r="B633" s="30" t="s">
        <v>361</v>
      </c>
      <c r="C633" s="5" t="s">
        <v>409</v>
      </c>
      <c r="D633" s="5" t="s">
        <v>312</v>
      </c>
      <c r="E633" s="191">
        <v>38</v>
      </c>
      <c r="F633" s="191" t="s">
        <v>311</v>
      </c>
      <c r="G633" s="191" t="s">
        <v>418</v>
      </c>
      <c r="H633" s="30" t="s">
        <v>170</v>
      </c>
      <c r="I633" s="180">
        <v>0</v>
      </c>
      <c r="J633" s="181">
        <v>0</v>
      </c>
      <c r="K633" s="181">
        <v>0</v>
      </c>
      <c r="L633" s="181">
        <v>0</v>
      </c>
      <c r="M633" s="182">
        <v>0</v>
      </c>
    </row>
    <row r="634" spans="1:13" s="5" customFormat="1">
      <c r="A634" s="30" t="s">
        <v>129</v>
      </c>
      <c r="B634" s="30" t="s">
        <v>361</v>
      </c>
      <c r="C634" s="5" t="s">
        <v>409</v>
      </c>
      <c r="D634" s="5" t="s">
        <v>312</v>
      </c>
      <c r="E634" s="191">
        <v>38</v>
      </c>
      <c r="F634" s="191" t="s">
        <v>311</v>
      </c>
      <c r="G634" s="191" t="s">
        <v>419</v>
      </c>
      <c r="H634" s="30" t="s">
        <v>170</v>
      </c>
      <c r="I634" s="180">
        <v>0</v>
      </c>
      <c r="J634" s="181">
        <v>0</v>
      </c>
      <c r="K634" s="181">
        <v>0</v>
      </c>
      <c r="L634" s="181">
        <v>0</v>
      </c>
      <c r="M634" s="182">
        <v>0</v>
      </c>
    </row>
    <row r="635" spans="1:13" s="5" customFormat="1">
      <c r="A635" s="30" t="s">
        <v>129</v>
      </c>
      <c r="B635" s="30" t="s">
        <v>361</v>
      </c>
      <c r="C635" s="5" t="s">
        <v>409</v>
      </c>
      <c r="D635" s="5" t="s">
        <v>312</v>
      </c>
      <c r="E635" s="191">
        <v>38</v>
      </c>
      <c r="F635" s="191" t="s">
        <v>311</v>
      </c>
      <c r="G635" s="191" t="s">
        <v>420</v>
      </c>
      <c r="H635" s="30" t="s">
        <v>170</v>
      </c>
      <c r="I635" s="180">
        <v>0</v>
      </c>
      <c r="J635" s="181">
        <v>0</v>
      </c>
      <c r="K635" s="181">
        <v>0</v>
      </c>
      <c r="L635" s="181">
        <v>0</v>
      </c>
      <c r="M635" s="182">
        <v>0</v>
      </c>
    </row>
    <row r="636" spans="1:13" s="5" customFormat="1">
      <c r="A636" s="30" t="s">
        <v>129</v>
      </c>
      <c r="B636" s="30" t="s">
        <v>361</v>
      </c>
      <c r="C636" s="5" t="s">
        <v>409</v>
      </c>
      <c r="D636" s="5" t="s">
        <v>312</v>
      </c>
      <c r="E636" s="191">
        <v>38</v>
      </c>
      <c r="F636" s="191" t="s">
        <v>311</v>
      </c>
      <c r="G636" s="191" t="s">
        <v>421</v>
      </c>
      <c r="H636" s="30" t="s">
        <v>170</v>
      </c>
      <c r="I636" s="180">
        <v>0</v>
      </c>
      <c r="J636" s="181">
        <v>0</v>
      </c>
      <c r="K636" s="181">
        <v>0</v>
      </c>
      <c r="L636" s="181">
        <v>0</v>
      </c>
      <c r="M636" s="182">
        <v>0</v>
      </c>
    </row>
    <row r="637" spans="1:13" s="5" customFormat="1">
      <c r="A637" s="30" t="s">
        <v>129</v>
      </c>
      <c r="B637" s="30" t="s">
        <v>361</v>
      </c>
      <c r="C637" s="5" t="s">
        <v>409</v>
      </c>
      <c r="D637" s="5" t="s">
        <v>312</v>
      </c>
      <c r="E637" s="191">
        <v>38</v>
      </c>
      <c r="F637" s="191" t="s">
        <v>311</v>
      </c>
      <c r="G637" s="191" t="s">
        <v>422</v>
      </c>
      <c r="H637" s="30" t="s">
        <v>170</v>
      </c>
      <c r="I637" s="180">
        <v>0</v>
      </c>
      <c r="J637" s="181">
        <v>0</v>
      </c>
      <c r="K637" s="181">
        <v>0</v>
      </c>
      <c r="L637" s="181">
        <v>0</v>
      </c>
      <c r="M637" s="182">
        <v>0</v>
      </c>
    </row>
    <row r="638" spans="1:13" s="5" customFormat="1">
      <c r="A638" s="30" t="s">
        <v>129</v>
      </c>
      <c r="B638" s="30" t="s">
        <v>361</v>
      </c>
      <c r="C638" s="5" t="s">
        <v>409</v>
      </c>
      <c r="D638" s="5" t="s">
        <v>312</v>
      </c>
      <c r="E638" s="191">
        <v>38</v>
      </c>
      <c r="F638" s="191" t="s">
        <v>311</v>
      </c>
      <c r="G638" s="191" t="s">
        <v>423</v>
      </c>
      <c r="H638" s="30" t="s">
        <v>170</v>
      </c>
      <c r="I638" s="180">
        <v>0</v>
      </c>
      <c r="J638" s="181">
        <v>0</v>
      </c>
      <c r="K638" s="181">
        <v>0</v>
      </c>
      <c r="L638" s="181">
        <v>0</v>
      </c>
      <c r="M638" s="182">
        <v>0</v>
      </c>
    </row>
    <row r="639" spans="1:13" s="5" customFormat="1">
      <c r="A639" s="30" t="s">
        <v>129</v>
      </c>
      <c r="B639" s="30" t="s">
        <v>361</v>
      </c>
      <c r="C639" s="5" t="s">
        <v>424</v>
      </c>
      <c r="D639" s="5" t="s">
        <v>216</v>
      </c>
      <c r="E639" s="191">
        <v>38</v>
      </c>
      <c r="F639" s="191" t="s">
        <v>215</v>
      </c>
      <c r="G639" s="191" t="s">
        <v>425</v>
      </c>
      <c r="H639" s="30" t="s">
        <v>111</v>
      </c>
      <c r="I639" s="180">
        <v>0</v>
      </c>
      <c r="J639" s="181">
        <v>0</v>
      </c>
      <c r="K639" s="181">
        <v>0</v>
      </c>
      <c r="L639" s="181">
        <v>0</v>
      </c>
      <c r="M639" s="182">
        <v>0</v>
      </c>
    </row>
    <row r="640" spans="1:13" s="5" customFormat="1">
      <c r="A640" s="30" t="s">
        <v>129</v>
      </c>
      <c r="B640" s="30" t="s">
        <v>361</v>
      </c>
      <c r="C640" s="5" t="s">
        <v>424</v>
      </c>
      <c r="D640" s="5" t="s">
        <v>216</v>
      </c>
      <c r="E640" s="191">
        <v>38</v>
      </c>
      <c r="F640" s="191" t="s">
        <v>215</v>
      </c>
      <c r="G640" s="191" t="s">
        <v>426</v>
      </c>
      <c r="H640" s="30" t="s">
        <v>111</v>
      </c>
      <c r="I640" s="180">
        <v>0</v>
      </c>
      <c r="J640" s="181">
        <v>0</v>
      </c>
      <c r="K640" s="181">
        <v>0</v>
      </c>
      <c r="L640" s="181">
        <v>0</v>
      </c>
      <c r="M640" s="182">
        <v>0</v>
      </c>
    </row>
    <row r="641" spans="1:13" s="5" customFormat="1">
      <c r="A641" s="30" t="s">
        <v>129</v>
      </c>
      <c r="B641" s="30" t="s">
        <v>361</v>
      </c>
      <c r="C641" s="5" t="s">
        <v>424</v>
      </c>
      <c r="D641" s="5" t="s">
        <v>216</v>
      </c>
      <c r="E641" s="191">
        <v>38</v>
      </c>
      <c r="F641" s="191" t="s">
        <v>215</v>
      </c>
      <c r="G641" s="191" t="s">
        <v>427</v>
      </c>
      <c r="H641" s="30" t="s">
        <v>111</v>
      </c>
      <c r="I641" s="180">
        <v>0</v>
      </c>
      <c r="J641" s="181">
        <v>0</v>
      </c>
      <c r="K641" s="181">
        <v>0</v>
      </c>
      <c r="L641" s="181">
        <v>0</v>
      </c>
      <c r="M641" s="182">
        <v>0</v>
      </c>
    </row>
    <row r="642" spans="1:13" s="5" customFormat="1">
      <c r="A642" s="30" t="s">
        <v>129</v>
      </c>
      <c r="B642" s="30" t="s">
        <v>361</v>
      </c>
      <c r="C642" s="5" t="s">
        <v>424</v>
      </c>
      <c r="D642" s="5" t="s">
        <v>218</v>
      </c>
      <c r="E642" s="191">
        <v>38</v>
      </c>
      <c r="F642" s="191" t="s">
        <v>217</v>
      </c>
      <c r="G642" s="191" t="s">
        <v>425</v>
      </c>
      <c r="H642" s="30" t="s">
        <v>111</v>
      </c>
      <c r="I642" s="180">
        <v>0</v>
      </c>
      <c r="J642" s="181">
        <v>0</v>
      </c>
      <c r="K642" s="181">
        <v>0</v>
      </c>
      <c r="L642" s="181">
        <v>0</v>
      </c>
      <c r="M642" s="182">
        <v>0</v>
      </c>
    </row>
    <row r="643" spans="1:13" s="5" customFormat="1">
      <c r="A643" s="30" t="s">
        <v>129</v>
      </c>
      <c r="B643" s="30" t="s">
        <v>361</v>
      </c>
      <c r="C643" s="5" t="s">
        <v>424</v>
      </c>
      <c r="D643" s="5" t="s">
        <v>218</v>
      </c>
      <c r="E643" s="191">
        <v>38</v>
      </c>
      <c r="F643" s="191" t="s">
        <v>217</v>
      </c>
      <c r="G643" s="191" t="s">
        <v>426</v>
      </c>
      <c r="H643" s="30" t="s">
        <v>111</v>
      </c>
      <c r="I643" s="180">
        <v>0</v>
      </c>
      <c r="J643" s="181">
        <v>0</v>
      </c>
      <c r="K643" s="181">
        <v>0</v>
      </c>
      <c r="L643" s="181">
        <v>0</v>
      </c>
      <c r="M643" s="182">
        <v>0</v>
      </c>
    </row>
    <row r="644" spans="1:13" s="5" customFormat="1">
      <c r="A644" s="30" t="s">
        <v>129</v>
      </c>
      <c r="B644" s="30" t="s">
        <v>361</v>
      </c>
      <c r="C644" s="5" t="s">
        <v>424</v>
      </c>
      <c r="D644" s="5" t="s">
        <v>218</v>
      </c>
      <c r="E644" s="191">
        <v>38</v>
      </c>
      <c r="F644" s="191" t="s">
        <v>217</v>
      </c>
      <c r="G644" s="191" t="s">
        <v>427</v>
      </c>
      <c r="H644" s="30" t="s">
        <v>111</v>
      </c>
      <c r="I644" s="180">
        <v>0</v>
      </c>
      <c r="J644" s="181">
        <v>0</v>
      </c>
      <c r="K644" s="181">
        <v>0</v>
      </c>
      <c r="L644" s="181">
        <v>0</v>
      </c>
      <c r="M644" s="182">
        <v>0</v>
      </c>
    </row>
    <row r="645" spans="1:13" s="5" customFormat="1">
      <c r="A645" s="30" t="s">
        <v>129</v>
      </c>
      <c r="B645" s="30" t="s">
        <v>361</v>
      </c>
      <c r="C645" s="5" t="s">
        <v>424</v>
      </c>
      <c r="D645" s="5" t="s">
        <v>220</v>
      </c>
      <c r="E645" s="191">
        <v>38</v>
      </c>
      <c r="F645" s="191" t="s">
        <v>219</v>
      </c>
      <c r="G645" s="191" t="s">
        <v>425</v>
      </c>
      <c r="H645" s="30" t="s">
        <v>111</v>
      </c>
      <c r="I645" s="180">
        <v>0</v>
      </c>
      <c r="J645" s="181">
        <v>0</v>
      </c>
      <c r="K645" s="181">
        <v>0</v>
      </c>
      <c r="L645" s="181">
        <v>0</v>
      </c>
      <c r="M645" s="182">
        <v>0</v>
      </c>
    </row>
    <row r="646" spans="1:13" s="5" customFormat="1">
      <c r="A646" s="30" t="s">
        <v>129</v>
      </c>
      <c r="B646" s="30" t="s">
        <v>361</v>
      </c>
      <c r="C646" s="5" t="s">
        <v>424</v>
      </c>
      <c r="D646" s="5" t="s">
        <v>220</v>
      </c>
      <c r="E646" s="191">
        <v>38</v>
      </c>
      <c r="F646" s="191" t="s">
        <v>219</v>
      </c>
      <c r="G646" s="191" t="s">
        <v>426</v>
      </c>
      <c r="H646" s="30" t="s">
        <v>111</v>
      </c>
      <c r="I646" s="180">
        <v>0</v>
      </c>
      <c r="J646" s="181">
        <v>0</v>
      </c>
      <c r="K646" s="181">
        <v>0</v>
      </c>
      <c r="L646" s="181">
        <v>0</v>
      </c>
      <c r="M646" s="182">
        <v>0</v>
      </c>
    </row>
    <row r="647" spans="1:13" s="5" customFormat="1">
      <c r="A647" s="30" t="s">
        <v>129</v>
      </c>
      <c r="B647" s="30" t="s">
        <v>361</v>
      </c>
      <c r="C647" s="5" t="s">
        <v>424</v>
      </c>
      <c r="D647" s="5" t="s">
        <v>220</v>
      </c>
      <c r="E647" s="191">
        <v>38</v>
      </c>
      <c r="F647" s="191" t="s">
        <v>219</v>
      </c>
      <c r="G647" s="191" t="s">
        <v>427</v>
      </c>
      <c r="H647" s="30" t="s">
        <v>111</v>
      </c>
      <c r="I647" s="180">
        <v>0</v>
      </c>
      <c r="J647" s="181">
        <v>0</v>
      </c>
      <c r="K647" s="181">
        <v>0</v>
      </c>
      <c r="L647" s="181">
        <v>0</v>
      </c>
      <c r="M647" s="182">
        <v>0</v>
      </c>
    </row>
    <row r="648" spans="1:13" s="5" customFormat="1">
      <c r="A648" s="30" t="s">
        <v>129</v>
      </c>
      <c r="B648" s="30" t="s">
        <v>361</v>
      </c>
      <c r="C648" s="5" t="s">
        <v>424</v>
      </c>
      <c r="D648" s="5" t="s">
        <v>222</v>
      </c>
      <c r="E648" s="191">
        <v>38</v>
      </c>
      <c r="F648" s="191" t="s">
        <v>221</v>
      </c>
      <c r="G648" s="191" t="s">
        <v>425</v>
      </c>
      <c r="H648" s="30" t="s">
        <v>111</v>
      </c>
      <c r="I648" s="180">
        <v>0</v>
      </c>
      <c r="J648" s="181">
        <v>0</v>
      </c>
      <c r="K648" s="181">
        <v>0</v>
      </c>
      <c r="L648" s="181">
        <v>0</v>
      </c>
      <c r="M648" s="182">
        <v>0</v>
      </c>
    </row>
    <row r="649" spans="1:13" s="5" customFormat="1">
      <c r="A649" s="30" t="s">
        <v>129</v>
      </c>
      <c r="B649" s="30" t="s">
        <v>361</v>
      </c>
      <c r="C649" s="5" t="s">
        <v>424</v>
      </c>
      <c r="D649" s="5" t="s">
        <v>222</v>
      </c>
      <c r="E649" s="191">
        <v>38</v>
      </c>
      <c r="F649" s="191" t="s">
        <v>221</v>
      </c>
      <c r="G649" s="191" t="s">
        <v>426</v>
      </c>
      <c r="H649" s="30" t="s">
        <v>111</v>
      </c>
      <c r="I649" s="180">
        <v>0</v>
      </c>
      <c r="J649" s="181">
        <v>0</v>
      </c>
      <c r="K649" s="181">
        <v>0</v>
      </c>
      <c r="L649" s="181">
        <v>0</v>
      </c>
      <c r="M649" s="182">
        <v>0</v>
      </c>
    </row>
    <row r="650" spans="1:13" s="5" customFormat="1">
      <c r="A650" s="30" t="s">
        <v>129</v>
      </c>
      <c r="B650" s="30" t="s">
        <v>361</v>
      </c>
      <c r="C650" s="5" t="s">
        <v>424</v>
      </c>
      <c r="D650" s="5" t="s">
        <v>222</v>
      </c>
      <c r="E650" s="191">
        <v>38</v>
      </c>
      <c r="F650" s="191" t="s">
        <v>221</v>
      </c>
      <c r="G650" s="191" t="s">
        <v>427</v>
      </c>
      <c r="H650" s="30" t="s">
        <v>111</v>
      </c>
      <c r="I650" s="180">
        <v>0</v>
      </c>
      <c r="J650" s="181">
        <v>0</v>
      </c>
      <c r="K650" s="181">
        <v>0</v>
      </c>
      <c r="L650" s="181">
        <v>0</v>
      </c>
      <c r="M650" s="182">
        <v>0</v>
      </c>
    </row>
    <row r="651" spans="1:13" s="5" customFormat="1">
      <c r="A651" s="30" t="s">
        <v>129</v>
      </c>
      <c r="B651" s="30" t="s">
        <v>361</v>
      </c>
      <c r="C651" s="5" t="s">
        <v>424</v>
      </c>
      <c r="D651" s="5" t="s">
        <v>185</v>
      </c>
      <c r="E651" s="191">
        <v>30</v>
      </c>
      <c r="F651" s="191" t="s">
        <v>184</v>
      </c>
      <c r="G651" s="191" t="s">
        <v>425</v>
      </c>
      <c r="H651" s="30" t="s">
        <v>111</v>
      </c>
      <c r="I651" s="180">
        <v>0</v>
      </c>
      <c r="J651" s="181">
        <v>0</v>
      </c>
      <c r="K651" s="181">
        <v>0</v>
      </c>
      <c r="L651" s="181">
        <v>0</v>
      </c>
      <c r="M651" s="182">
        <v>0</v>
      </c>
    </row>
    <row r="652" spans="1:13" s="5" customFormat="1">
      <c r="A652" s="30" t="s">
        <v>129</v>
      </c>
      <c r="B652" s="30" t="s">
        <v>361</v>
      </c>
      <c r="C652" s="5" t="s">
        <v>424</v>
      </c>
      <c r="D652" s="5" t="s">
        <v>185</v>
      </c>
      <c r="E652" s="191">
        <v>30</v>
      </c>
      <c r="F652" s="191" t="s">
        <v>184</v>
      </c>
      <c r="G652" s="191" t="s">
        <v>426</v>
      </c>
      <c r="H652" s="30" t="s">
        <v>111</v>
      </c>
      <c r="I652" s="180">
        <v>0</v>
      </c>
      <c r="J652" s="181">
        <v>6.1069699999999998E-3</v>
      </c>
      <c r="K652" s="181">
        <v>0</v>
      </c>
      <c r="L652" s="181">
        <v>0</v>
      </c>
      <c r="M652" s="182">
        <v>0</v>
      </c>
    </row>
    <row r="653" spans="1:13" s="5" customFormat="1">
      <c r="A653" s="30" t="s">
        <v>129</v>
      </c>
      <c r="B653" s="30" t="s">
        <v>361</v>
      </c>
      <c r="C653" s="5" t="s">
        <v>424</v>
      </c>
      <c r="D653" s="5" t="s">
        <v>185</v>
      </c>
      <c r="E653" s="191">
        <v>30</v>
      </c>
      <c r="F653" s="191" t="s">
        <v>184</v>
      </c>
      <c r="G653" s="191" t="s">
        <v>427</v>
      </c>
      <c r="H653" s="30" t="s">
        <v>111</v>
      </c>
      <c r="I653" s="180">
        <v>0</v>
      </c>
      <c r="J653" s="181">
        <v>0</v>
      </c>
      <c r="K653" s="181">
        <v>0</v>
      </c>
      <c r="L653" s="181">
        <v>0</v>
      </c>
      <c r="M653" s="182">
        <v>0</v>
      </c>
    </row>
    <row r="654" spans="1:13" s="5" customFormat="1">
      <c r="A654" s="30" t="s">
        <v>129</v>
      </c>
      <c r="B654" s="30" t="s">
        <v>361</v>
      </c>
      <c r="C654" s="5" t="s">
        <v>424</v>
      </c>
      <c r="D654" s="5" t="s">
        <v>187</v>
      </c>
      <c r="E654" s="191">
        <v>30</v>
      </c>
      <c r="F654" s="191" t="s">
        <v>186</v>
      </c>
      <c r="G654" s="191" t="s">
        <v>425</v>
      </c>
      <c r="H654" s="30" t="s">
        <v>111</v>
      </c>
      <c r="I654" s="180">
        <v>0</v>
      </c>
      <c r="J654" s="181">
        <v>0</v>
      </c>
      <c r="K654" s="181">
        <v>0</v>
      </c>
      <c r="L654" s="181">
        <v>0</v>
      </c>
      <c r="M654" s="182">
        <v>0</v>
      </c>
    </row>
    <row r="655" spans="1:13" s="5" customFormat="1">
      <c r="A655" s="30" t="s">
        <v>129</v>
      </c>
      <c r="B655" s="30" t="s">
        <v>361</v>
      </c>
      <c r="C655" s="5" t="s">
        <v>424</v>
      </c>
      <c r="D655" s="5" t="s">
        <v>187</v>
      </c>
      <c r="E655" s="191">
        <v>30</v>
      </c>
      <c r="F655" s="191" t="s">
        <v>186</v>
      </c>
      <c r="G655" s="191" t="s">
        <v>426</v>
      </c>
      <c r="H655" s="30" t="s">
        <v>111</v>
      </c>
      <c r="I655" s="180">
        <v>0</v>
      </c>
      <c r="J655" s="181">
        <v>0</v>
      </c>
      <c r="K655" s="181">
        <v>0</v>
      </c>
      <c r="L655" s="181">
        <v>0</v>
      </c>
      <c r="M655" s="182">
        <v>0</v>
      </c>
    </row>
    <row r="656" spans="1:13" s="5" customFormat="1">
      <c r="A656" s="30" t="s">
        <v>129</v>
      </c>
      <c r="B656" s="30" t="s">
        <v>361</v>
      </c>
      <c r="C656" s="5" t="s">
        <v>424</v>
      </c>
      <c r="D656" s="5" t="s">
        <v>187</v>
      </c>
      <c r="E656" s="191">
        <v>30</v>
      </c>
      <c r="F656" s="191" t="s">
        <v>186</v>
      </c>
      <c r="G656" s="191" t="s">
        <v>427</v>
      </c>
      <c r="H656" s="30" t="s">
        <v>111</v>
      </c>
      <c r="I656" s="180">
        <v>0</v>
      </c>
      <c r="J656" s="181">
        <v>0</v>
      </c>
      <c r="K656" s="181">
        <v>0</v>
      </c>
      <c r="L656" s="181">
        <v>0</v>
      </c>
      <c r="M656" s="182">
        <v>0</v>
      </c>
    </row>
    <row r="657" spans="1:13" s="5" customFormat="1">
      <c r="A657" s="30" t="s">
        <v>129</v>
      </c>
      <c r="B657" s="30" t="s">
        <v>361</v>
      </c>
      <c r="C657" s="5" t="s">
        <v>424</v>
      </c>
      <c r="D657" s="5" t="s">
        <v>232</v>
      </c>
      <c r="E657" s="191">
        <v>38</v>
      </c>
      <c r="F657" s="191" t="s">
        <v>231</v>
      </c>
      <c r="G657" s="191" t="s">
        <v>425</v>
      </c>
      <c r="H657" s="30" t="s">
        <v>111</v>
      </c>
      <c r="I657" s="180">
        <v>0</v>
      </c>
      <c r="J657" s="181">
        <v>0</v>
      </c>
      <c r="K657" s="181">
        <v>0</v>
      </c>
      <c r="L657" s="181">
        <v>0</v>
      </c>
      <c r="M657" s="182">
        <v>0</v>
      </c>
    </row>
    <row r="658" spans="1:13" s="5" customFormat="1">
      <c r="A658" s="30" t="s">
        <v>129</v>
      </c>
      <c r="B658" s="30" t="s">
        <v>361</v>
      </c>
      <c r="C658" s="5" t="s">
        <v>424</v>
      </c>
      <c r="D658" s="5" t="s">
        <v>232</v>
      </c>
      <c r="E658" s="191">
        <v>38</v>
      </c>
      <c r="F658" s="191" t="s">
        <v>231</v>
      </c>
      <c r="G658" s="191" t="s">
        <v>426</v>
      </c>
      <c r="H658" s="30" t="s">
        <v>111</v>
      </c>
      <c r="I658" s="180">
        <v>0</v>
      </c>
      <c r="J658" s="181">
        <v>0</v>
      </c>
      <c r="K658" s="181">
        <v>0</v>
      </c>
      <c r="L658" s="181">
        <v>0</v>
      </c>
      <c r="M658" s="182">
        <v>0</v>
      </c>
    </row>
    <row r="659" spans="1:13" s="5" customFormat="1">
      <c r="A659" s="30" t="s">
        <v>129</v>
      </c>
      <c r="B659" s="30" t="s">
        <v>361</v>
      </c>
      <c r="C659" s="5" t="s">
        <v>424</v>
      </c>
      <c r="D659" s="5" t="s">
        <v>232</v>
      </c>
      <c r="E659" s="191">
        <v>38</v>
      </c>
      <c r="F659" s="191" t="s">
        <v>231</v>
      </c>
      <c r="G659" s="191" t="s">
        <v>427</v>
      </c>
      <c r="H659" s="30" t="s">
        <v>111</v>
      </c>
      <c r="I659" s="180">
        <v>0</v>
      </c>
      <c r="J659" s="181">
        <v>0</v>
      </c>
      <c r="K659" s="181">
        <v>0</v>
      </c>
      <c r="L659" s="181">
        <v>0</v>
      </c>
      <c r="M659" s="182">
        <v>0</v>
      </c>
    </row>
    <row r="660" spans="1:13" s="5" customFormat="1">
      <c r="A660" s="30" t="s">
        <v>129</v>
      </c>
      <c r="B660" s="30" t="s">
        <v>361</v>
      </c>
      <c r="C660" s="5" t="s">
        <v>424</v>
      </c>
      <c r="D660" s="5" t="s">
        <v>234</v>
      </c>
      <c r="E660" s="191">
        <v>38</v>
      </c>
      <c r="F660" s="191" t="s">
        <v>233</v>
      </c>
      <c r="G660" s="191" t="s">
        <v>425</v>
      </c>
      <c r="H660" s="30" t="s">
        <v>111</v>
      </c>
      <c r="I660" s="180">
        <v>0</v>
      </c>
      <c r="J660" s="181">
        <v>0</v>
      </c>
      <c r="K660" s="181">
        <v>0</v>
      </c>
      <c r="L660" s="181">
        <v>0</v>
      </c>
      <c r="M660" s="182">
        <v>0</v>
      </c>
    </row>
    <row r="661" spans="1:13" s="5" customFormat="1">
      <c r="A661" s="30" t="s">
        <v>129</v>
      </c>
      <c r="B661" s="30" t="s">
        <v>361</v>
      </c>
      <c r="C661" s="5" t="s">
        <v>424</v>
      </c>
      <c r="D661" s="5" t="s">
        <v>234</v>
      </c>
      <c r="E661" s="191">
        <v>38</v>
      </c>
      <c r="F661" s="191" t="s">
        <v>233</v>
      </c>
      <c r="G661" s="191" t="s">
        <v>426</v>
      </c>
      <c r="H661" s="30" t="s">
        <v>111</v>
      </c>
      <c r="I661" s="180">
        <v>0</v>
      </c>
      <c r="J661" s="181">
        <v>2.4566418147448013</v>
      </c>
      <c r="K661" s="181">
        <v>0</v>
      </c>
      <c r="L661" s="181">
        <v>0</v>
      </c>
      <c r="M661" s="182">
        <v>0</v>
      </c>
    </row>
    <row r="662" spans="1:13" s="5" customFormat="1">
      <c r="A662" s="30" t="s">
        <v>129</v>
      </c>
      <c r="B662" s="30" t="s">
        <v>361</v>
      </c>
      <c r="C662" s="5" t="s">
        <v>424</v>
      </c>
      <c r="D662" s="5" t="s">
        <v>234</v>
      </c>
      <c r="E662" s="191">
        <v>38</v>
      </c>
      <c r="F662" s="191" t="s">
        <v>233</v>
      </c>
      <c r="G662" s="191" t="s">
        <v>427</v>
      </c>
      <c r="H662" s="30" t="s">
        <v>111</v>
      </c>
      <c r="I662" s="180">
        <v>0</v>
      </c>
      <c r="J662" s="181">
        <v>0</v>
      </c>
      <c r="K662" s="181">
        <v>0</v>
      </c>
      <c r="L662" s="181">
        <v>0</v>
      </c>
      <c r="M662" s="182">
        <v>0</v>
      </c>
    </row>
    <row r="663" spans="1:13" s="5" customFormat="1">
      <c r="A663" s="30" t="s">
        <v>129</v>
      </c>
      <c r="B663" s="30" t="s">
        <v>361</v>
      </c>
      <c r="C663" s="5" t="s">
        <v>424</v>
      </c>
      <c r="D663" s="5" t="s">
        <v>189</v>
      </c>
      <c r="E663" s="191">
        <v>30</v>
      </c>
      <c r="F663" s="191" t="s">
        <v>188</v>
      </c>
      <c r="G663" s="191" t="s">
        <v>425</v>
      </c>
      <c r="H663" s="30" t="s">
        <v>111</v>
      </c>
      <c r="I663" s="180">
        <v>0</v>
      </c>
      <c r="J663" s="181">
        <v>0</v>
      </c>
      <c r="K663" s="181">
        <v>0</v>
      </c>
      <c r="L663" s="181">
        <v>0</v>
      </c>
      <c r="M663" s="182">
        <v>0</v>
      </c>
    </row>
    <row r="664" spans="1:13" s="5" customFormat="1">
      <c r="A664" s="30" t="s">
        <v>129</v>
      </c>
      <c r="B664" s="30" t="s">
        <v>361</v>
      </c>
      <c r="C664" s="5" t="s">
        <v>424</v>
      </c>
      <c r="D664" s="5" t="s">
        <v>189</v>
      </c>
      <c r="E664" s="191">
        <v>30</v>
      </c>
      <c r="F664" s="191" t="s">
        <v>188</v>
      </c>
      <c r="G664" s="191" t="s">
        <v>426</v>
      </c>
      <c r="H664" s="30" t="s">
        <v>111</v>
      </c>
      <c r="I664" s="180">
        <v>0</v>
      </c>
      <c r="J664" s="181">
        <v>0</v>
      </c>
      <c r="K664" s="181">
        <v>0</v>
      </c>
      <c r="L664" s="181">
        <v>0</v>
      </c>
      <c r="M664" s="182">
        <v>0</v>
      </c>
    </row>
    <row r="665" spans="1:13" s="5" customFormat="1">
      <c r="A665" s="30" t="s">
        <v>129</v>
      </c>
      <c r="B665" s="30" t="s">
        <v>361</v>
      </c>
      <c r="C665" s="5" t="s">
        <v>424</v>
      </c>
      <c r="D665" s="5" t="s">
        <v>189</v>
      </c>
      <c r="E665" s="191">
        <v>30</v>
      </c>
      <c r="F665" s="191" t="s">
        <v>188</v>
      </c>
      <c r="G665" s="191" t="s">
        <v>427</v>
      </c>
      <c r="H665" s="30" t="s">
        <v>111</v>
      </c>
      <c r="I665" s="180">
        <v>0</v>
      </c>
      <c r="J665" s="181">
        <v>0</v>
      </c>
      <c r="K665" s="181">
        <v>0</v>
      </c>
      <c r="L665" s="181">
        <v>0</v>
      </c>
      <c r="M665" s="182">
        <v>0</v>
      </c>
    </row>
    <row r="666" spans="1:13" s="5" customFormat="1">
      <c r="A666" s="30" t="s">
        <v>129</v>
      </c>
      <c r="B666" s="30" t="s">
        <v>361</v>
      </c>
      <c r="C666" s="5" t="s">
        <v>424</v>
      </c>
      <c r="D666" s="5" t="s">
        <v>191</v>
      </c>
      <c r="E666" s="191">
        <v>30</v>
      </c>
      <c r="F666" s="191" t="s">
        <v>190</v>
      </c>
      <c r="G666" s="191" t="s">
        <v>425</v>
      </c>
      <c r="H666" s="30" t="s">
        <v>111</v>
      </c>
      <c r="I666" s="180">
        <v>0</v>
      </c>
      <c r="J666" s="181">
        <v>0</v>
      </c>
      <c r="K666" s="181">
        <v>0</v>
      </c>
      <c r="L666" s="181">
        <v>0</v>
      </c>
      <c r="M666" s="182">
        <v>0</v>
      </c>
    </row>
    <row r="667" spans="1:13" s="5" customFormat="1">
      <c r="A667" s="30" t="s">
        <v>129</v>
      </c>
      <c r="B667" s="30" t="s">
        <v>361</v>
      </c>
      <c r="C667" s="5" t="s">
        <v>424</v>
      </c>
      <c r="D667" s="5" t="s">
        <v>191</v>
      </c>
      <c r="E667" s="191">
        <v>30</v>
      </c>
      <c r="F667" s="191" t="s">
        <v>190</v>
      </c>
      <c r="G667" s="191" t="s">
        <v>426</v>
      </c>
      <c r="H667" s="30" t="s">
        <v>111</v>
      </c>
      <c r="I667" s="180">
        <v>0</v>
      </c>
      <c r="J667" s="181">
        <v>0</v>
      </c>
      <c r="K667" s="181">
        <v>0</v>
      </c>
      <c r="L667" s="181">
        <v>0</v>
      </c>
      <c r="M667" s="182">
        <v>0</v>
      </c>
    </row>
    <row r="668" spans="1:13" s="5" customFormat="1">
      <c r="A668" s="30" t="s">
        <v>129</v>
      </c>
      <c r="B668" s="30" t="s">
        <v>361</v>
      </c>
      <c r="C668" s="5" t="s">
        <v>424</v>
      </c>
      <c r="D668" s="5" t="s">
        <v>191</v>
      </c>
      <c r="E668" s="191">
        <v>30</v>
      </c>
      <c r="F668" s="191" t="s">
        <v>190</v>
      </c>
      <c r="G668" s="191" t="s">
        <v>427</v>
      </c>
      <c r="H668" s="30" t="s">
        <v>111</v>
      </c>
      <c r="I668" s="180">
        <v>0</v>
      </c>
      <c r="J668" s="181">
        <v>0</v>
      </c>
      <c r="K668" s="181">
        <v>0</v>
      </c>
      <c r="L668" s="181">
        <v>0</v>
      </c>
      <c r="M668" s="182">
        <v>0</v>
      </c>
    </row>
    <row r="669" spans="1:13" s="5" customFormat="1">
      <c r="A669" s="30" t="s">
        <v>129</v>
      </c>
      <c r="B669" s="30" t="s">
        <v>361</v>
      </c>
      <c r="C669" s="5" t="s">
        <v>424</v>
      </c>
      <c r="D669" s="5" t="s">
        <v>242</v>
      </c>
      <c r="E669" s="191">
        <v>38</v>
      </c>
      <c r="F669" s="191" t="s">
        <v>241</v>
      </c>
      <c r="G669" s="191" t="s">
        <v>425</v>
      </c>
      <c r="H669" s="30" t="s">
        <v>111</v>
      </c>
      <c r="I669" s="180">
        <v>0</v>
      </c>
      <c r="J669" s="181">
        <v>0</v>
      </c>
      <c r="K669" s="181">
        <v>0</v>
      </c>
      <c r="L669" s="181">
        <v>0</v>
      </c>
      <c r="M669" s="182">
        <v>0</v>
      </c>
    </row>
    <row r="670" spans="1:13" s="5" customFormat="1">
      <c r="A670" s="30" t="s">
        <v>129</v>
      </c>
      <c r="B670" s="30" t="s">
        <v>361</v>
      </c>
      <c r="C670" s="5" t="s">
        <v>424</v>
      </c>
      <c r="D670" s="5" t="s">
        <v>242</v>
      </c>
      <c r="E670" s="191">
        <v>38</v>
      </c>
      <c r="F670" s="191" t="s">
        <v>241</v>
      </c>
      <c r="G670" s="191" t="s">
        <v>426</v>
      </c>
      <c r="H670" s="30" t="s">
        <v>111</v>
      </c>
      <c r="I670" s="180">
        <v>0</v>
      </c>
      <c r="J670" s="181">
        <v>0</v>
      </c>
      <c r="K670" s="181">
        <v>0</v>
      </c>
      <c r="L670" s="181">
        <v>0</v>
      </c>
      <c r="M670" s="182">
        <v>0</v>
      </c>
    </row>
    <row r="671" spans="1:13" s="5" customFormat="1">
      <c r="A671" s="30" t="s">
        <v>129</v>
      </c>
      <c r="B671" s="30" t="s">
        <v>361</v>
      </c>
      <c r="C671" s="5" t="s">
        <v>424</v>
      </c>
      <c r="D671" s="5" t="s">
        <v>242</v>
      </c>
      <c r="E671" s="191">
        <v>38</v>
      </c>
      <c r="F671" s="191" t="s">
        <v>241</v>
      </c>
      <c r="G671" s="191" t="s">
        <v>427</v>
      </c>
      <c r="H671" s="30" t="s">
        <v>111</v>
      </c>
      <c r="I671" s="180">
        <v>0</v>
      </c>
      <c r="J671" s="181">
        <v>0</v>
      </c>
      <c r="K671" s="181">
        <v>0</v>
      </c>
      <c r="L671" s="181">
        <v>0</v>
      </c>
      <c r="M671" s="182">
        <v>0</v>
      </c>
    </row>
    <row r="672" spans="1:13" s="5" customFormat="1">
      <c r="A672" s="30" t="s">
        <v>129</v>
      </c>
      <c r="B672" s="30" t="s">
        <v>361</v>
      </c>
      <c r="C672" s="5" t="s">
        <v>424</v>
      </c>
      <c r="D672" s="5" t="s">
        <v>327</v>
      </c>
      <c r="E672" s="191">
        <v>46</v>
      </c>
      <c r="F672" s="191" t="s">
        <v>326</v>
      </c>
      <c r="G672" s="191" t="s">
        <v>425</v>
      </c>
      <c r="H672" s="30" t="s">
        <v>111</v>
      </c>
      <c r="I672" s="180">
        <v>0</v>
      </c>
      <c r="J672" s="181">
        <v>0</v>
      </c>
      <c r="K672" s="181">
        <v>0</v>
      </c>
      <c r="L672" s="181">
        <v>0</v>
      </c>
      <c r="M672" s="182">
        <v>0</v>
      </c>
    </row>
    <row r="673" spans="1:13" s="5" customFormat="1">
      <c r="A673" s="30" t="s">
        <v>129</v>
      </c>
      <c r="B673" s="30" t="s">
        <v>361</v>
      </c>
      <c r="C673" s="5" t="s">
        <v>424</v>
      </c>
      <c r="D673" s="5" t="s">
        <v>327</v>
      </c>
      <c r="E673" s="191">
        <v>46</v>
      </c>
      <c r="F673" s="191" t="s">
        <v>326</v>
      </c>
      <c r="G673" s="191" t="s">
        <v>426</v>
      </c>
      <c r="H673" s="30" t="s">
        <v>111</v>
      </c>
      <c r="I673" s="180">
        <v>0</v>
      </c>
      <c r="J673" s="181">
        <v>0</v>
      </c>
      <c r="K673" s="181">
        <v>0</v>
      </c>
      <c r="L673" s="181">
        <v>0</v>
      </c>
      <c r="M673" s="182">
        <v>0</v>
      </c>
    </row>
    <row r="674" spans="1:13" s="5" customFormat="1">
      <c r="A674" s="30" t="s">
        <v>129</v>
      </c>
      <c r="B674" s="30" t="s">
        <v>361</v>
      </c>
      <c r="C674" s="5" t="s">
        <v>424</v>
      </c>
      <c r="D674" s="5" t="s">
        <v>327</v>
      </c>
      <c r="E674" s="191">
        <v>46</v>
      </c>
      <c r="F674" s="191" t="s">
        <v>326</v>
      </c>
      <c r="G674" s="191" t="s">
        <v>427</v>
      </c>
      <c r="H674" s="30" t="s">
        <v>111</v>
      </c>
      <c r="I674" s="180">
        <v>0</v>
      </c>
      <c r="J674" s="181">
        <v>0</v>
      </c>
      <c r="K674" s="181">
        <v>0</v>
      </c>
      <c r="L674" s="181">
        <v>0</v>
      </c>
      <c r="M674" s="182">
        <v>0</v>
      </c>
    </row>
    <row r="675" spans="1:13" s="5" customFormat="1">
      <c r="A675" s="30" t="s">
        <v>129</v>
      </c>
      <c r="B675" s="30" t="s">
        <v>361</v>
      </c>
      <c r="C675" s="5" t="s">
        <v>424</v>
      </c>
      <c r="D675" s="5" t="s">
        <v>193</v>
      </c>
      <c r="E675" s="191">
        <v>30</v>
      </c>
      <c r="F675" s="191" t="s">
        <v>192</v>
      </c>
      <c r="G675" s="191" t="s">
        <v>425</v>
      </c>
      <c r="H675" s="30" t="s">
        <v>111</v>
      </c>
      <c r="I675" s="180">
        <v>0</v>
      </c>
      <c r="J675" s="181">
        <v>0</v>
      </c>
      <c r="K675" s="181">
        <v>0</v>
      </c>
      <c r="L675" s="181">
        <v>0</v>
      </c>
      <c r="M675" s="182">
        <v>0</v>
      </c>
    </row>
    <row r="676" spans="1:13" s="5" customFormat="1">
      <c r="A676" s="30" t="s">
        <v>129</v>
      </c>
      <c r="B676" s="30" t="s">
        <v>361</v>
      </c>
      <c r="C676" s="5" t="s">
        <v>424</v>
      </c>
      <c r="D676" s="5" t="s">
        <v>193</v>
      </c>
      <c r="E676" s="191">
        <v>30</v>
      </c>
      <c r="F676" s="191" t="s">
        <v>192</v>
      </c>
      <c r="G676" s="191" t="s">
        <v>426</v>
      </c>
      <c r="H676" s="30" t="s">
        <v>111</v>
      </c>
      <c r="I676" s="180">
        <v>0</v>
      </c>
      <c r="J676" s="181">
        <v>0</v>
      </c>
      <c r="K676" s="181">
        <v>0</v>
      </c>
      <c r="L676" s="181">
        <v>0</v>
      </c>
      <c r="M676" s="182">
        <v>0</v>
      </c>
    </row>
    <row r="677" spans="1:13" s="5" customFormat="1">
      <c r="A677" s="30" t="s">
        <v>129</v>
      </c>
      <c r="B677" s="30" t="s">
        <v>361</v>
      </c>
      <c r="C677" s="5" t="s">
        <v>424</v>
      </c>
      <c r="D677" s="5" t="s">
        <v>193</v>
      </c>
      <c r="E677" s="191">
        <v>30</v>
      </c>
      <c r="F677" s="191" t="s">
        <v>192</v>
      </c>
      <c r="G677" s="191" t="s">
        <v>427</v>
      </c>
      <c r="H677" s="30" t="s">
        <v>111</v>
      </c>
      <c r="I677" s="180">
        <v>0</v>
      </c>
      <c r="J677" s="181">
        <v>0</v>
      </c>
      <c r="K677" s="181">
        <v>0</v>
      </c>
      <c r="L677" s="181">
        <v>0</v>
      </c>
      <c r="M677" s="182">
        <v>0</v>
      </c>
    </row>
    <row r="678" spans="1:13" s="5" customFormat="1">
      <c r="A678" s="30" t="s">
        <v>129</v>
      </c>
      <c r="B678" s="30" t="s">
        <v>361</v>
      </c>
      <c r="C678" s="5" t="s">
        <v>424</v>
      </c>
      <c r="D678" s="5" t="s">
        <v>258</v>
      </c>
      <c r="E678" s="191">
        <v>38</v>
      </c>
      <c r="F678" s="191" t="s">
        <v>257</v>
      </c>
      <c r="G678" s="191" t="s">
        <v>425</v>
      </c>
      <c r="H678" s="30" t="s">
        <v>111</v>
      </c>
      <c r="I678" s="180">
        <v>0</v>
      </c>
      <c r="J678" s="181">
        <v>0</v>
      </c>
      <c r="K678" s="181">
        <v>0</v>
      </c>
      <c r="L678" s="181">
        <v>0</v>
      </c>
      <c r="M678" s="182">
        <v>0</v>
      </c>
    </row>
    <row r="679" spans="1:13" s="5" customFormat="1">
      <c r="A679" s="30" t="s">
        <v>129</v>
      </c>
      <c r="B679" s="30" t="s">
        <v>361</v>
      </c>
      <c r="C679" s="5" t="s">
        <v>424</v>
      </c>
      <c r="D679" s="5" t="s">
        <v>258</v>
      </c>
      <c r="E679" s="191">
        <v>38</v>
      </c>
      <c r="F679" s="191" t="s">
        <v>257</v>
      </c>
      <c r="G679" s="191" t="s">
        <v>426</v>
      </c>
      <c r="H679" s="30" t="s">
        <v>111</v>
      </c>
      <c r="I679" s="180">
        <v>0</v>
      </c>
      <c r="J679" s="181">
        <v>0</v>
      </c>
      <c r="K679" s="181">
        <v>0</v>
      </c>
      <c r="L679" s="181">
        <v>0</v>
      </c>
      <c r="M679" s="182">
        <v>0</v>
      </c>
    </row>
    <row r="680" spans="1:13" s="5" customFormat="1">
      <c r="A680" s="30" t="s">
        <v>129</v>
      </c>
      <c r="B680" s="30" t="s">
        <v>361</v>
      </c>
      <c r="C680" s="5" t="s">
        <v>424</v>
      </c>
      <c r="D680" s="5" t="s">
        <v>258</v>
      </c>
      <c r="E680" s="191">
        <v>38</v>
      </c>
      <c r="F680" s="191" t="s">
        <v>257</v>
      </c>
      <c r="G680" s="191" t="s">
        <v>427</v>
      </c>
      <c r="H680" s="30" t="s">
        <v>111</v>
      </c>
      <c r="I680" s="180">
        <v>0</v>
      </c>
      <c r="J680" s="181">
        <v>0</v>
      </c>
      <c r="K680" s="181">
        <v>0</v>
      </c>
      <c r="L680" s="181">
        <v>0</v>
      </c>
      <c r="M680" s="182">
        <v>0</v>
      </c>
    </row>
    <row r="681" spans="1:13" s="5" customFormat="1">
      <c r="A681" s="30" t="s">
        <v>129</v>
      </c>
      <c r="B681" s="30" t="s">
        <v>361</v>
      </c>
      <c r="C681" s="5" t="s">
        <v>424</v>
      </c>
      <c r="D681" s="5" t="s">
        <v>262</v>
      </c>
      <c r="E681" s="191">
        <v>38</v>
      </c>
      <c r="F681" s="191" t="s">
        <v>261</v>
      </c>
      <c r="G681" s="191" t="s">
        <v>425</v>
      </c>
      <c r="H681" s="30" t="s">
        <v>111</v>
      </c>
      <c r="I681" s="180">
        <v>0</v>
      </c>
      <c r="J681" s="181">
        <v>0</v>
      </c>
      <c r="K681" s="181">
        <v>0</v>
      </c>
      <c r="L681" s="181">
        <v>0</v>
      </c>
      <c r="M681" s="182">
        <v>0</v>
      </c>
    </row>
    <row r="682" spans="1:13" s="5" customFormat="1">
      <c r="A682" s="30" t="s">
        <v>129</v>
      </c>
      <c r="B682" s="30" t="s">
        <v>361</v>
      </c>
      <c r="C682" s="5" t="s">
        <v>424</v>
      </c>
      <c r="D682" s="5" t="s">
        <v>262</v>
      </c>
      <c r="E682" s="191">
        <v>38</v>
      </c>
      <c r="F682" s="191" t="s">
        <v>261</v>
      </c>
      <c r="G682" s="191" t="s">
        <v>426</v>
      </c>
      <c r="H682" s="30" t="s">
        <v>111</v>
      </c>
      <c r="I682" s="180">
        <v>0</v>
      </c>
      <c r="J682" s="181">
        <v>1.0291990690208668</v>
      </c>
      <c r="K682" s="181">
        <v>0</v>
      </c>
      <c r="L682" s="181">
        <v>0</v>
      </c>
      <c r="M682" s="182">
        <v>0</v>
      </c>
    </row>
    <row r="683" spans="1:13" s="5" customFormat="1">
      <c r="A683" s="30" t="s">
        <v>129</v>
      </c>
      <c r="B683" s="30" t="s">
        <v>361</v>
      </c>
      <c r="C683" s="5" t="s">
        <v>424</v>
      </c>
      <c r="D683" s="5" t="s">
        <v>262</v>
      </c>
      <c r="E683" s="191">
        <v>38</v>
      </c>
      <c r="F683" s="191" t="s">
        <v>261</v>
      </c>
      <c r="G683" s="191" t="s">
        <v>427</v>
      </c>
      <c r="H683" s="30" t="s">
        <v>111</v>
      </c>
      <c r="I683" s="180">
        <v>0</v>
      </c>
      <c r="J683" s="181">
        <v>0</v>
      </c>
      <c r="K683" s="181">
        <v>0</v>
      </c>
      <c r="L683" s="181">
        <v>0</v>
      </c>
      <c r="M683" s="182">
        <v>0</v>
      </c>
    </row>
    <row r="684" spans="1:13" s="5" customFormat="1">
      <c r="A684" s="30" t="s">
        <v>129</v>
      </c>
      <c r="B684" s="30" t="s">
        <v>361</v>
      </c>
      <c r="C684" s="5" t="s">
        <v>424</v>
      </c>
      <c r="D684" s="5" t="s">
        <v>264</v>
      </c>
      <c r="E684" s="191">
        <v>38</v>
      </c>
      <c r="F684" s="191" t="s">
        <v>263</v>
      </c>
      <c r="G684" s="191" t="s">
        <v>425</v>
      </c>
      <c r="H684" s="30" t="s">
        <v>111</v>
      </c>
      <c r="I684" s="180">
        <v>0</v>
      </c>
      <c r="J684" s="181">
        <v>0</v>
      </c>
      <c r="K684" s="181">
        <v>0</v>
      </c>
      <c r="L684" s="181">
        <v>0</v>
      </c>
      <c r="M684" s="182">
        <v>0</v>
      </c>
    </row>
    <row r="685" spans="1:13" s="5" customFormat="1">
      <c r="A685" s="30" t="s">
        <v>129</v>
      </c>
      <c r="B685" s="30" t="s">
        <v>361</v>
      </c>
      <c r="C685" s="5" t="s">
        <v>424</v>
      </c>
      <c r="D685" s="5" t="s">
        <v>264</v>
      </c>
      <c r="E685" s="191">
        <v>38</v>
      </c>
      <c r="F685" s="191" t="s">
        <v>263</v>
      </c>
      <c r="G685" s="191" t="s">
        <v>426</v>
      </c>
      <c r="H685" s="30" t="s">
        <v>111</v>
      </c>
      <c r="I685" s="180">
        <v>0</v>
      </c>
      <c r="J685" s="181">
        <v>0.28092099999999998</v>
      </c>
      <c r="K685" s="181">
        <v>0</v>
      </c>
      <c r="L685" s="181">
        <v>0</v>
      </c>
      <c r="M685" s="182">
        <v>0</v>
      </c>
    </row>
    <row r="686" spans="1:13" s="5" customFormat="1">
      <c r="A686" s="30" t="s">
        <v>129</v>
      </c>
      <c r="B686" s="30" t="s">
        <v>361</v>
      </c>
      <c r="C686" s="5" t="s">
        <v>424</v>
      </c>
      <c r="D686" s="5" t="s">
        <v>264</v>
      </c>
      <c r="E686" s="191">
        <v>38</v>
      </c>
      <c r="F686" s="191" t="s">
        <v>263</v>
      </c>
      <c r="G686" s="191" t="s">
        <v>427</v>
      </c>
      <c r="H686" s="30" t="s">
        <v>111</v>
      </c>
      <c r="I686" s="180">
        <v>0</v>
      </c>
      <c r="J686" s="181">
        <v>0</v>
      </c>
      <c r="K686" s="181">
        <v>0</v>
      </c>
      <c r="L686" s="181">
        <v>0</v>
      </c>
      <c r="M686" s="182">
        <v>0</v>
      </c>
    </row>
    <row r="687" spans="1:13" s="5" customFormat="1">
      <c r="A687" s="30" t="s">
        <v>129</v>
      </c>
      <c r="B687" s="30" t="s">
        <v>361</v>
      </c>
      <c r="C687" s="5" t="s">
        <v>424</v>
      </c>
      <c r="D687" s="5" t="s">
        <v>270</v>
      </c>
      <c r="E687" s="191">
        <v>38</v>
      </c>
      <c r="F687" s="191" t="s">
        <v>269</v>
      </c>
      <c r="G687" s="191" t="s">
        <v>425</v>
      </c>
      <c r="H687" s="30" t="s">
        <v>111</v>
      </c>
      <c r="I687" s="180">
        <v>0</v>
      </c>
      <c r="J687" s="181">
        <v>0</v>
      </c>
      <c r="K687" s="181">
        <v>0</v>
      </c>
      <c r="L687" s="181">
        <v>0</v>
      </c>
      <c r="M687" s="182">
        <v>0</v>
      </c>
    </row>
    <row r="688" spans="1:13" s="5" customFormat="1">
      <c r="A688" s="30" t="s">
        <v>129</v>
      </c>
      <c r="B688" s="30" t="s">
        <v>361</v>
      </c>
      <c r="C688" s="5" t="s">
        <v>424</v>
      </c>
      <c r="D688" s="5" t="s">
        <v>270</v>
      </c>
      <c r="E688" s="191">
        <v>38</v>
      </c>
      <c r="F688" s="191" t="s">
        <v>269</v>
      </c>
      <c r="G688" s="191" t="s">
        <v>426</v>
      </c>
      <c r="H688" s="30" t="s">
        <v>111</v>
      </c>
      <c r="I688" s="180">
        <v>0</v>
      </c>
      <c r="J688" s="181">
        <v>3.0152306689834929</v>
      </c>
      <c r="K688" s="181">
        <v>0</v>
      </c>
      <c r="L688" s="181">
        <v>0</v>
      </c>
      <c r="M688" s="182">
        <v>0</v>
      </c>
    </row>
    <row r="689" spans="1:13" s="5" customFormat="1">
      <c r="A689" s="30" t="s">
        <v>129</v>
      </c>
      <c r="B689" s="30" t="s">
        <v>361</v>
      </c>
      <c r="C689" s="5" t="s">
        <v>424</v>
      </c>
      <c r="D689" s="5" t="s">
        <v>270</v>
      </c>
      <c r="E689" s="191">
        <v>38</v>
      </c>
      <c r="F689" s="191" t="s">
        <v>269</v>
      </c>
      <c r="G689" s="191" t="s">
        <v>427</v>
      </c>
      <c r="H689" s="30" t="s">
        <v>111</v>
      </c>
      <c r="I689" s="180">
        <v>0</v>
      </c>
      <c r="J689" s="181">
        <v>0</v>
      </c>
      <c r="K689" s="181">
        <v>0</v>
      </c>
      <c r="L689" s="181">
        <v>0</v>
      </c>
      <c r="M689" s="182">
        <v>0</v>
      </c>
    </row>
    <row r="690" spans="1:13" s="5" customFormat="1">
      <c r="A690" s="30" t="s">
        <v>129</v>
      </c>
      <c r="B690" s="30" t="s">
        <v>361</v>
      </c>
      <c r="C690" s="5" t="s">
        <v>424</v>
      </c>
      <c r="D690" s="5" t="s">
        <v>195</v>
      </c>
      <c r="E690" s="191">
        <v>30</v>
      </c>
      <c r="F690" s="191" t="s">
        <v>194</v>
      </c>
      <c r="G690" s="191" t="s">
        <v>425</v>
      </c>
      <c r="H690" s="30" t="s">
        <v>111</v>
      </c>
      <c r="I690" s="180">
        <v>0</v>
      </c>
      <c r="J690" s="181">
        <v>0</v>
      </c>
      <c r="K690" s="181">
        <v>0</v>
      </c>
      <c r="L690" s="181">
        <v>0</v>
      </c>
      <c r="M690" s="182">
        <v>0</v>
      </c>
    </row>
    <row r="691" spans="1:13" s="5" customFormat="1">
      <c r="A691" s="30" t="s">
        <v>129</v>
      </c>
      <c r="B691" s="30" t="s">
        <v>361</v>
      </c>
      <c r="C691" s="5" t="s">
        <v>424</v>
      </c>
      <c r="D691" s="5" t="s">
        <v>195</v>
      </c>
      <c r="E691" s="191">
        <v>30</v>
      </c>
      <c r="F691" s="191" t="s">
        <v>194</v>
      </c>
      <c r="G691" s="191" t="s">
        <v>426</v>
      </c>
      <c r="H691" s="30" t="s">
        <v>111</v>
      </c>
      <c r="I691" s="180">
        <v>0</v>
      </c>
      <c r="J691" s="181">
        <v>0</v>
      </c>
      <c r="K691" s="181">
        <v>0</v>
      </c>
      <c r="L691" s="181">
        <v>0</v>
      </c>
      <c r="M691" s="182">
        <v>0</v>
      </c>
    </row>
    <row r="692" spans="1:13" s="5" customFormat="1">
      <c r="A692" s="30" t="s">
        <v>129</v>
      </c>
      <c r="B692" s="30" t="s">
        <v>361</v>
      </c>
      <c r="C692" s="5" t="s">
        <v>424</v>
      </c>
      <c r="D692" s="5" t="s">
        <v>195</v>
      </c>
      <c r="E692" s="191">
        <v>30</v>
      </c>
      <c r="F692" s="191" t="s">
        <v>194</v>
      </c>
      <c r="G692" s="191" t="s">
        <v>427</v>
      </c>
      <c r="H692" s="30" t="s">
        <v>111</v>
      </c>
      <c r="I692" s="180">
        <v>0</v>
      </c>
      <c r="J692" s="181">
        <v>0</v>
      </c>
      <c r="K692" s="181">
        <v>0</v>
      </c>
      <c r="L692" s="181">
        <v>0</v>
      </c>
      <c r="M692" s="182">
        <v>0</v>
      </c>
    </row>
    <row r="693" spans="1:13" s="5" customFormat="1">
      <c r="A693" s="30" t="s">
        <v>129</v>
      </c>
      <c r="B693" s="30" t="s">
        <v>361</v>
      </c>
      <c r="C693" s="5" t="s">
        <v>424</v>
      </c>
      <c r="D693" s="5" t="s">
        <v>197</v>
      </c>
      <c r="E693" s="191">
        <v>30</v>
      </c>
      <c r="F693" s="191" t="s">
        <v>196</v>
      </c>
      <c r="G693" s="191" t="s">
        <v>425</v>
      </c>
      <c r="H693" s="30" t="s">
        <v>111</v>
      </c>
      <c r="I693" s="180">
        <v>0</v>
      </c>
      <c r="J693" s="181">
        <v>0</v>
      </c>
      <c r="K693" s="181">
        <v>0</v>
      </c>
      <c r="L693" s="181">
        <v>0</v>
      </c>
      <c r="M693" s="182">
        <v>0</v>
      </c>
    </row>
    <row r="694" spans="1:13" s="5" customFormat="1">
      <c r="A694" s="30" t="s">
        <v>129</v>
      </c>
      <c r="B694" s="30" t="s">
        <v>361</v>
      </c>
      <c r="C694" s="5" t="s">
        <v>424</v>
      </c>
      <c r="D694" s="5" t="s">
        <v>197</v>
      </c>
      <c r="E694" s="191">
        <v>30</v>
      </c>
      <c r="F694" s="191" t="s">
        <v>196</v>
      </c>
      <c r="G694" s="191" t="s">
        <v>426</v>
      </c>
      <c r="H694" s="30" t="s">
        <v>111</v>
      </c>
      <c r="I694" s="180">
        <v>0</v>
      </c>
      <c r="J694" s="181">
        <v>0</v>
      </c>
      <c r="K694" s="181">
        <v>0</v>
      </c>
      <c r="L694" s="181">
        <v>0</v>
      </c>
      <c r="M694" s="182">
        <v>0</v>
      </c>
    </row>
    <row r="695" spans="1:13" s="5" customFormat="1">
      <c r="A695" s="30" t="s">
        <v>129</v>
      </c>
      <c r="B695" s="30" t="s">
        <v>361</v>
      </c>
      <c r="C695" s="5" t="s">
        <v>424</v>
      </c>
      <c r="D695" s="5" t="s">
        <v>197</v>
      </c>
      <c r="E695" s="191">
        <v>30</v>
      </c>
      <c r="F695" s="191" t="s">
        <v>196</v>
      </c>
      <c r="G695" s="191" t="s">
        <v>427</v>
      </c>
      <c r="H695" s="30" t="s">
        <v>111</v>
      </c>
      <c r="I695" s="180">
        <v>0</v>
      </c>
      <c r="J695" s="181">
        <v>0</v>
      </c>
      <c r="K695" s="181">
        <v>0</v>
      </c>
      <c r="L695" s="181">
        <v>0</v>
      </c>
      <c r="M695" s="182">
        <v>0</v>
      </c>
    </row>
    <row r="696" spans="1:13" s="5" customFormat="1">
      <c r="A696" s="30" t="s">
        <v>129</v>
      </c>
      <c r="B696" s="30" t="s">
        <v>361</v>
      </c>
      <c r="C696" s="5" t="s">
        <v>424</v>
      </c>
      <c r="D696" s="5" t="s">
        <v>284</v>
      </c>
      <c r="E696" s="191">
        <v>38</v>
      </c>
      <c r="F696" s="191" t="s">
        <v>283</v>
      </c>
      <c r="G696" s="191" t="s">
        <v>425</v>
      </c>
      <c r="H696" s="30" t="s">
        <v>111</v>
      </c>
      <c r="I696" s="180">
        <v>0</v>
      </c>
      <c r="J696" s="181">
        <v>0</v>
      </c>
      <c r="K696" s="181">
        <v>0</v>
      </c>
      <c r="L696" s="181">
        <v>0</v>
      </c>
      <c r="M696" s="182">
        <v>0</v>
      </c>
    </row>
    <row r="697" spans="1:13" s="5" customFormat="1">
      <c r="A697" s="30" t="s">
        <v>129</v>
      </c>
      <c r="B697" s="30" t="s">
        <v>361</v>
      </c>
      <c r="C697" s="5" t="s">
        <v>424</v>
      </c>
      <c r="D697" s="5" t="s">
        <v>284</v>
      </c>
      <c r="E697" s="191">
        <v>38</v>
      </c>
      <c r="F697" s="191" t="s">
        <v>283</v>
      </c>
      <c r="G697" s="191" t="s">
        <v>426</v>
      </c>
      <c r="H697" s="30" t="s">
        <v>111</v>
      </c>
      <c r="I697" s="180">
        <v>0</v>
      </c>
      <c r="J697" s="181">
        <v>0</v>
      </c>
      <c r="K697" s="181">
        <v>0</v>
      </c>
      <c r="L697" s="181">
        <v>0</v>
      </c>
      <c r="M697" s="182">
        <v>0</v>
      </c>
    </row>
    <row r="698" spans="1:13" s="5" customFormat="1">
      <c r="A698" s="30" t="s">
        <v>129</v>
      </c>
      <c r="B698" s="30" t="s">
        <v>361</v>
      </c>
      <c r="C698" s="5" t="s">
        <v>424</v>
      </c>
      <c r="D698" s="5" t="s">
        <v>284</v>
      </c>
      <c r="E698" s="191">
        <v>38</v>
      </c>
      <c r="F698" s="191" t="s">
        <v>283</v>
      </c>
      <c r="G698" s="191" t="s">
        <v>427</v>
      </c>
      <c r="H698" s="30" t="s">
        <v>111</v>
      </c>
      <c r="I698" s="180">
        <v>0</v>
      </c>
      <c r="J698" s="181">
        <v>0</v>
      </c>
      <c r="K698" s="181">
        <v>0</v>
      </c>
      <c r="L698" s="181">
        <v>0</v>
      </c>
      <c r="M698" s="182">
        <v>0</v>
      </c>
    </row>
    <row r="699" spans="1:13" s="5" customFormat="1">
      <c r="A699" s="30" t="s">
        <v>129</v>
      </c>
      <c r="B699" s="30" t="s">
        <v>361</v>
      </c>
      <c r="C699" s="5" t="s">
        <v>424</v>
      </c>
      <c r="D699" s="5" t="s">
        <v>199</v>
      </c>
      <c r="E699" s="191">
        <v>30</v>
      </c>
      <c r="F699" s="191" t="s">
        <v>198</v>
      </c>
      <c r="G699" s="191" t="s">
        <v>425</v>
      </c>
      <c r="H699" s="30" t="s">
        <v>111</v>
      </c>
      <c r="I699" s="180">
        <v>0</v>
      </c>
      <c r="J699" s="181">
        <v>0</v>
      </c>
      <c r="K699" s="181">
        <v>0</v>
      </c>
      <c r="L699" s="181">
        <v>0</v>
      </c>
      <c r="M699" s="182">
        <v>0</v>
      </c>
    </row>
    <row r="700" spans="1:13" s="5" customFormat="1">
      <c r="A700" s="30" t="s">
        <v>129</v>
      </c>
      <c r="B700" s="30" t="s">
        <v>361</v>
      </c>
      <c r="C700" s="5" t="s">
        <v>424</v>
      </c>
      <c r="D700" s="5" t="s">
        <v>199</v>
      </c>
      <c r="E700" s="191">
        <v>30</v>
      </c>
      <c r="F700" s="191" t="s">
        <v>198</v>
      </c>
      <c r="G700" s="191" t="s">
        <v>426</v>
      </c>
      <c r="H700" s="30" t="s">
        <v>111</v>
      </c>
      <c r="I700" s="180">
        <v>0</v>
      </c>
      <c r="J700" s="181">
        <v>0</v>
      </c>
      <c r="K700" s="181">
        <v>0</v>
      </c>
      <c r="L700" s="181">
        <v>0</v>
      </c>
      <c r="M700" s="182">
        <v>0</v>
      </c>
    </row>
    <row r="701" spans="1:13" s="5" customFormat="1">
      <c r="A701" s="30" t="s">
        <v>129</v>
      </c>
      <c r="B701" s="30" t="s">
        <v>361</v>
      </c>
      <c r="C701" s="5" t="s">
        <v>424</v>
      </c>
      <c r="D701" s="5" t="s">
        <v>199</v>
      </c>
      <c r="E701" s="191">
        <v>30</v>
      </c>
      <c r="F701" s="191" t="s">
        <v>198</v>
      </c>
      <c r="G701" s="191" t="s">
        <v>427</v>
      </c>
      <c r="H701" s="30" t="s">
        <v>111</v>
      </c>
      <c r="I701" s="180">
        <v>0</v>
      </c>
      <c r="J701" s="181">
        <v>0</v>
      </c>
      <c r="K701" s="181">
        <v>0</v>
      </c>
      <c r="L701" s="181">
        <v>0</v>
      </c>
      <c r="M701" s="182">
        <v>0</v>
      </c>
    </row>
    <row r="702" spans="1:13" s="5" customFormat="1">
      <c r="A702" s="30" t="s">
        <v>129</v>
      </c>
      <c r="B702" s="30" t="s">
        <v>361</v>
      </c>
      <c r="C702" s="5" t="s">
        <v>424</v>
      </c>
      <c r="D702" s="5" t="s">
        <v>201</v>
      </c>
      <c r="E702" s="191">
        <v>30</v>
      </c>
      <c r="F702" s="191" t="s">
        <v>200</v>
      </c>
      <c r="G702" s="191" t="s">
        <v>425</v>
      </c>
      <c r="H702" s="30" t="s">
        <v>111</v>
      </c>
      <c r="I702" s="180">
        <v>0</v>
      </c>
      <c r="J702" s="181">
        <v>0</v>
      </c>
      <c r="K702" s="181">
        <v>0</v>
      </c>
      <c r="L702" s="181">
        <v>0</v>
      </c>
      <c r="M702" s="182">
        <v>0</v>
      </c>
    </row>
    <row r="703" spans="1:13" s="5" customFormat="1">
      <c r="A703" s="30" t="s">
        <v>129</v>
      </c>
      <c r="B703" s="30" t="s">
        <v>361</v>
      </c>
      <c r="C703" s="5" t="s">
        <v>424</v>
      </c>
      <c r="D703" s="5" t="s">
        <v>201</v>
      </c>
      <c r="E703" s="191">
        <v>30</v>
      </c>
      <c r="F703" s="191" t="s">
        <v>200</v>
      </c>
      <c r="G703" s="191" t="s">
        <v>426</v>
      </c>
      <c r="H703" s="30" t="s">
        <v>111</v>
      </c>
      <c r="I703" s="180">
        <v>0</v>
      </c>
      <c r="J703" s="181">
        <v>0.33967516778523488</v>
      </c>
      <c r="K703" s="181">
        <v>0</v>
      </c>
      <c r="L703" s="181">
        <v>0</v>
      </c>
      <c r="M703" s="182">
        <v>0</v>
      </c>
    </row>
    <row r="704" spans="1:13" s="5" customFormat="1">
      <c r="A704" s="30" t="s">
        <v>129</v>
      </c>
      <c r="B704" s="30" t="s">
        <v>361</v>
      </c>
      <c r="C704" s="5" t="s">
        <v>424</v>
      </c>
      <c r="D704" s="5" t="s">
        <v>201</v>
      </c>
      <c r="E704" s="191">
        <v>30</v>
      </c>
      <c r="F704" s="191" t="s">
        <v>200</v>
      </c>
      <c r="G704" s="191" t="s">
        <v>427</v>
      </c>
      <c r="H704" s="30" t="s">
        <v>111</v>
      </c>
      <c r="I704" s="180">
        <v>0</v>
      </c>
      <c r="J704" s="181">
        <v>0</v>
      </c>
      <c r="K704" s="181">
        <v>0</v>
      </c>
      <c r="L704" s="181">
        <v>0</v>
      </c>
      <c r="M704" s="182">
        <v>0</v>
      </c>
    </row>
    <row r="705" spans="1:13" s="5" customFormat="1">
      <c r="A705" s="30" t="s">
        <v>129</v>
      </c>
      <c r="B705" s="30" t="s">
        <v>361</v>
      </c>
      <c r="C705" s="5" t="s">
        <v>424</v>
      </c>
      <c r="D705" s="5" t="s">
        <v>203</v>
      </c>
      <c r="E705" s="191">
        <v>30</v>
      </c>
      <c r="F705" s="191" t="s">
        <v>202</v>
      </c>
      <c r="G705" s="191" t="s">
        <v>425</v>
      </c>
      <c r="H705" s="30" t="s">
        <v>111</v>
      </c>
      <c r="I705" s="180">
        <v>0</v>
      </c>
      <c r="J705" s="181">
        <v>0</v>
      </c>
      <c r="K705" s="181">
        <v>0</v>
      </c>
      <c r="L705" s="181">
        <v>0</v>
      </c>
      <c r="M705" s="182">
        <v>0</v>
      </c>
    </row>
    <row r="706" spans="1:13" s="5" customFormat="1">
      <c r="A706" s="30" t="s">
        <v>129</v>
      </c>
      <c r="B706" s="30" t="s">
        <v>361</v>
      </c>
      <c r="C706" s="5" t="s">
        <v>424</v>
      </c>
      <c r="D706" s="5" t="s">
        <v>203</v>
      </c>
      <c r="E706" s="191">
        <v>30</v>
      </c>
      <c r="F706" s="191" t="s">
        <v>202</v>
      </c>
      <c r="G706" s="191" t="s">
        <v>426</v>
      </c>
      <c r="H706" s="30" t="s">
        <v>111</v>
      </c>
      <c r="I706" s="180">
        <v>0</v>
      </c>
      <c r="J706" s="181">
        <v>5.1583009708737861E-3</v>
      </c>
      <c r="K706" s="181">
        <v>0</v>
      </c>
      <c r="L706" s="181">
        <v>0</v>
      </c>
      <c r="M706" s="182">
        <v>0</v>
      </c>
    </row>
    <row r="707" spans="1:13" s="5" customFormat="1">
      <c r="A707" s="30" t="s">
        <v>129</v>
      </c>
      <c r="B707" s="30" t="s">
        <v>361</v>
      </c>
      <c r="C707" s="5" t="s">
        <v>424</v>
      </c>
      <c r="D707" s="5" t="s">
        <v>203</v>
      </c>
      <c r="E707" s="191">
        <v>30</v>
      </c>
      <c r="F707" s="191" t="s">
        <v>202</v>
      </c>
      <c r="G707" s="191" t="s">
        <v>427</v>
      </c>
      <c r="H707" s="30" t="s">
        <v>111</v>
      </c>
      <c r="I707" s="180">
        <v>0</v>
      </c>
      <c r="J707" s="181">
        <v>2.9866799999999998</v>
      </c>
      <c r="K707" s="181">
        <v>0</v>
      </c>
      <c r="L707" s="181">
        <v>0</v>
      </c>
      <c r="M707" s="182">
        <v>0</v>
      </c>
    </row>
    <row r="708" spans="1:13" s="5" customFormat="1">
      <c r="A708" s="30" t="s">
        <v>129</v>
      </c>
      <c r="B708" s="30" t="s">
        <v>361</v>
      </c>
      <c r="C708" s="5" t="s">
        <v>424</v>
      </c>
      <c r="D708" s="5" t="s">
        <v>294</v>
      </c>
      <c r="E708" s="191">
        <v>38</v>
      </c>
      <c r="F708" s="191" t="s">
        <v>293</v>
      </c>
      <c r="G708" s="191" t="s">
        <v>425</v>
      </c>
      <c r="H708" s="30" t="s">
        <v>111</v>
      </c>
      <c r="I708" s="180">
        <v>0</v>
      </c>
      <c r="J708" s="181">
        <v>0</v>
      </c>
      <c r="K708" s="181">
        <v>0</v>
      </c>
      <c r="L708" s="181">
        <v>0</v>
      </c>
      <c r="M708" s="182">
        <v>0</v>
      </c>
    </row>
    <row r="709" spans="1:13" s="5" customFormat="1">
      <c r="A709" s="30" t="s">
        <v>129</v>
      </c>
      <c r="B709" s="30" t="s">
        <v>361</v>
      </c>
      <c r="C709" s="5" t="s">
        <v>424</v>
      </c>
      <c r="D709" s="5" t="s">
        <v>294</v>
      </c>
      <c r="E709" s="191">
        <v>38</v>
      </c>
      <c r="F709" s="191" t="s">
        <v>293</v>
      </c>
      <c r="G709" s="191" t="s">
        <v>426</v>
      </c>
      <c r="H709" s="30" t="s">
        <v>111</v>
      </c>
      <c r="I709" s="180">
        <v>0</v>
      </c>
      <c r="J709" s="181">
        <v>0</v>
      </c>
      <c r="K709" s="181">
        <v>0</v>
      </c>
      <c r="L709" s="181">
        <v>0</v>
      </c>
      <c r="M709" s="182">
        <v>0</v>
      </c>
    </row>
    <row r="710" spans="1:13" s="5" customFormat="1">
      <c r="A710" s="30" t="s">
        <v>129</v>
      </c>
      <c r="B710" s="30" t="s">
        <v>361</v>
      </c>
      <c r="C710" s="5" t="s">
        <v>424</v>
      </c>
      <c r="D710" s="5" t="s">
        <v>294</v>
      </c>
      <c r="E710" s="191">
        <v>38</v>
      </c>
      <c r="F710" s="191" t="s">
        <v>293</v>
      </c>
      <c r="G710" s="191" t="s">
        <v>427</v>
      </c>
      <c r="H710" s="30" t="s">
        <v>111</v>
      </c>
      <c r="I710" s="180">
        <v>0</v>
      </c>
      <c r="J710" s="181">
        <v>0</v>
      </c>
      <c r="K710" s="181">
        <v>0</v>
      </c>
      <c r="L710" s="181">
        <v>0</v>
      </c>
      <c r="M710" s="182">
        <v>0</v>
      </c>
    </row>
    <row r="711" spans="1:13" s="5" customFormat="1">
      <c r="A711" s="30" t="s">
        <v>129</v>
      </c>
      <c r="B711" s="30" t="s">
        <v>361</v>
      </c>
      <c r="C711" s="5" t="s">
        <v>424</v>
      </c>
      <c r="D711" s="5" t="s">
        <v>296</v>
      </c>
      <c r="E711" s="191">
        <v>38</v>
      </c>
      <c r="F711" s="191" t="s">
        <v>295</v>
      </c>
      <c r="G711" s="191" t="s">
        <v>425</v>
      </c>
      <c r="H711" s="30" t="s">
        <v>111</v>
      </c>
      <c r="I711" s="180">
        <v>0</v>
      </c>
      <c r="J711" s="181">
        <v>0</v>
      </c>
      <c r="K711" s="181">
        <v>0</v>
      </c>
      <c r="L711" s="181">
        <v>0</v>
      </c>
      <c r="M711" s="182">
        <v>0</v>
      </c>
    </row>
    <row r="712" spans="1:13" s="5" customFormat="1">
      <c r="A712" s="30" t="s">
        <v>129</v>
      </c>
      <c r="B712" s="30" t="s">
        <v>361</v>
      </c>
      <c r="C712" s="5" t="s">
        <v>424</v>
      </c>
      <c r="D712" s="5" t="s">
        <v>296</v>
      </c>
      <c r="E712" s="191">
        <v>38</v>
      </c>
      <c r="F712" s="191" t="s">
        <v>295</v>
      </c>
      <c r="G712" s="191" t="s">
        <v>426</v>
      </c>
      <c r="H712" s="30" t="s">
        <v>111</v>
      </c>
      <c r="I712" s="180">
        <v>0</v>
      </c>
      <c r="J712" s="181">
        <v>0</v>
      </c>
      <c r="K712" s="181">
        <v>0</v>
      </c>
      <c r="L712" s="181">
        <v>0</v>
      </c>
      <c r="M712" s="182">
        <v>0</v>
      </c>
    </row>
    <row r="713" spans="1:13" s="5" customFormat="1">
      <c r="A713" s="30" t="s">
        <v>129</v>
      </c>
      <c r="B713" s="30" t="s">
        <v>361</v>
      </c>
      <c r="C713" s="5" t="s">
        <v>424</v>
      </c>
      <c r="D713" s="5" t="s">
        <v>296</v>
      </c>
      <c r="E713" s="191">
        <v>38</v>
      </c>
      <c r="F713" s="191" t="s">
        <v>295</v>
      </c>
      <c r="G713" s="191" t="s">
        <v>427</v>
      </c>
      <c r="H713" s="30" t="s">
        <v>111</v>
      </c>
      <c r="I713" s="180">
        <v>0</v>
      </c>
      <c r="J713" s="181">
        <v>0</v>
      </c>
      <c r="K713" s="181">
        <v>0</v>
      </c>
      <c r="L713" s="181">
        <v>0</v>
      </c>
      <c r="M713" s="182">
        <v>0</v>
      </c>
    </row>
    <row r="714" spans="1:13" s="5" customFormat="1">
      <c r="A714" s="30" t="s">
        <v>129</v>
      </c>
      <c r="B714" s="30" t="s">
        <v>361</v>
      </c>
      <c r="C714" s="5" t="s">
        <v>424</v>
      </c>
      <c r="D714" s="5" t="s">
        <v>205</v>
      </c>
      <c r="E714" s="191">
        <v>30</v>
      </c>
      <c r="F714" s="191" t="s">
        <v>204</v>
      </c>
      <c r="G714" s="191" t="s">
        <v>425</v>
      </c>
      <c r="H714" s="30" t="s">
        <v>111</v>
      </c>
      <c r="I714" s="180">
        <v>0</v>
      </c>
      <c r="J714" s="181">
        <v>0</v>
      </c>
      <c r="K714" s="181">
        <v>0</v>
      </c>
      <c r="L714" s="181">
        <v>0</v>
      </c>
      <c r="M714" s="182">
        <v>0</v>
      </c>
    </row>
    <row r="715" spans="1:13" s="5" customFormat="1">
      <c r="A715" s="30" t="s">
        <v>129</v>
      </c>
      <c r="B715" s="30" t="s">
        <v>361</v>
      </c>
      <c r="C715" s="5" t="s">
        <v>424</v>
      </c>
      <c r="D715" s="5" t="s">
        <v>205</v>
      </c>
      <c r="E715" s="191">
        <v>30</v>
      </c>
      <c r="F715" s="191" t="s">
        <v>204</v>
      </c>
      <c r="G715" s="191" t="s">
        <v>426</v>
      </c>
      <c r="H715" s="30" t="s">
        <v>111</v>
      </c>
      <c r="I715" s="180">
        <v>0</v>
      </c>
      <c r="J715" s="181">
        <v>0.23817199999999999</v>
      </c>
      <c r="K715" s="181">
        <v>0</v>
      </c>
      <c r="L715" s="181">
        <v>0</v>
      </c>
      <c r="M715" s="182">
        <v>0</v>
      </c>
    </row>
    <row r="716" spans="1:13" s="5" customFormat="1">
      <c r="A716" s="30" t="s">
        <v>129</v>
      </c>
      <c r="B716" s="30" t="s">
        <v>361</v>
      </c>
      <c r="C716" s="5" t="s">
        <v>424</v>
      </c>
      <c r="D716" s="5" t="s">
        <v>205</v>
      </c>
      <c r="E716" s="191">
        <v>30</v>
      </c>
      <c r="F716" s="191" t="s">
        <v>204</v>
      </c>
      <c r="G716" s="191" t="s">
        <v>427</v>
      </c>
      <c r="H716" s="30" t="s">
        <v>111</v>
      </c>
      <c r="I716" s="180">
        <v>0</v>
      </c>
      <c r="J716" s="181">
        <v>0</v>
      </c>
      <c r="K716" s="181">
        <v>0</v>
      </c>
      <c r="L716" s="181">
        <v>0</v>
      </c>
      <c r="M716" s="182">
        <v>0</v>
      </c>
    </row>
    <row r="717" spans="1:13" s="5" customFormat="1">
      <c r="A717" s="30" t="s">
        <v>129</v>
      </c>
      <c r="B717" s="30" t="s">
        <v>361</v>
      </c>
      <c r="C717" s="5" t="s">
        <v>424</v>
      </c>
      <c r="D717" s="5" t="s">
        <v>308</v>
      </c>
      <c r="E717" s="191">
        <v>38</v>
      </c>
      <c r="F717" s="191" t="s">
        <v>307</v>
      </c>
      <c r="G717" s="191" t="s">
        <v>425</v>
      </c>
      <c r="H717" s="30" t="s">
        <v>111</v>
      </c>
      <c r="I717" s="180">
        <v>0</v>
      </c>
      <c r="J717" s="181">
        <v>0</v>
      </c>
      <c r="K717" s="181">
        <v>0</v>
      </c>
      <c r="L717" s="181">
        <v>0</v>
      </c>
      <c r="M717" s="182">
        <v>0</v>
      </c>
    </row>
    <row r="718" spans="1:13" s="5" customFormat="1">
      <c r="A718" s="30" t="s">
        <v>129</v>
      </c>
      <c r="B718" s="30" t="s">
        <v>361</v>
      </c>
      <c r="C718" s="5" t="s">
        <v>424</v>
      </c>
      <c r="D718" s="5" t="s">
        <v>308</v>
      </c>
      <c r="E718" s="191">
        <v>38</v>
      </c>
      <c r="F718" s="191" t="s">
        <v>307</v>
      </c>
      <c r="G718" s="191" t="s">
        <v>426</v>
      </c>
      <c r="H718" s="30" t="s">
        <v>111</v>
      </c>
      <c r="I718" s="180">
        <v>0</v>
      </c>
      <c r="J718" s="181">
        <v>0</v>
      </c>
      <c r="K718" s="181">
        <v>0</v>
      </c>
      <c r="L718" s="181">
        <v>0</v>
      </c>
      <c r="M718" s="182">
        <v>0</v>
      </c>
    </row>
    <row r="719" spans="1:13" s="5" customFormat="1">
      <c r="A719" s="30" t="s">
        <v>129</v>
      </c>
      <c r="B719" s="30" t="s">
        <v>361</v>
      </c>
      <c r="C719" s="5" t="s">
        <v>424</v>
      </c>
      <c r="D719" s="5" t="s">
        <v>308</v>
      </c>
      <c r="E719" s="191">
        <v>38</v>
      </c>
      <c r="F719" s="191" t="s">
        <v>307</v>
      </c>
      <c r="G719" s="191" t="s">
        <v>427</v>
      </c>
      <c r="H719" s="30" t="s">
        <v>111</v>
      </c>
      <c r="I719" s="180">
        <v>0</v>
      </c>
      <c r="J719" s="181">
        <v>0</v>
      </c>
      <c r="K719" s="181">
        <v>0</v>
      </c>
      <c r="L719" s="181">
        <v>0</v>
      </c>
      <c r="M719" s="182">
        <v>0</v>
      </c>
    </row>
    <row r="720" spans="1:13" s="5" customFormat="1">
      <c r="A720" s="30" t="s">
        <v>129</v>
      </c>
      <c r="B720" s="30" t="s">
        <v>361</v>
      </c>
      <c r="C720" s="5" t="s">
        <v>424</v>
      </c>
      <c r="D720" s="5" t="s">
        <v>207</v>
      </c>
      <c r="E720" s="191">
        <v>30</v>
      </c>
      <c r="F720" s="191" t="s">
        <v>206</v>
      </c>
      <c r="G720" s="191" t="s">
        <v>425</v>
      </c>
      <c r="H720" s="30" t="s">
        <v>111</v>
      </c>
      <c r="I720" s="180">
        <v>0</v>
      </c>
      <c r="J720" s="181">
        <v>0</v>
      </c>
      <c r="K720" s="181">
        <v>0</v>
      </c>
      <c r="L720" s="181">
        <v>0</v>
      </c>
      <c r="M720" s="182">
        <v>0</v>
      </c>
    </row>
    <row r="721" spans="1:13" s="5" customFormat="1">
      <c r="A721" s="30" t="s">
        <v>129</v>
      </c>
      <c r="B721" s="30" t="s">
        <v>361</v>
      </c>
      <c r="C721" s="5" t="s">
        <v>424</v>
      </c>
      <c r="D721" s="5" t="s">
        <v>207</v>
      </c>
      <c r="E721" s="191">
        <v>30</v>
      </c>
      <c r="F721" s="191" t="s">
        <v>206</v>
      </c>
      <c r="G721" s="191" t="s">
        <v>426</v>
      </c>
      <c r="H721" s="30" t="s">
        <v>111</v>
      </c>
      <c r="I721" s="180">
        <v>0</v>
      </c>
      <c r="J721" s="181">
        <v>0</v>
      </c>
      <c r="K721" s="181">
        <v>0</v>
      </c>
      <c r="L721" s="181">
        <v>0</v>
      </c>
      <c r="M721" s="182">
        <v>0</v>
      </c>
    </row>
    <row r="722" spans="1:13" s="5" customFormat="1">
      <c r="A722" s="30" t="s">
        <v>129</v>
      </c>
      <c r="B722" s="30" t="s">
        <v>361</v>
      </c>
      <c r="C722" s="5" t="s">
        <v>424</v>
      </c>
      <c r="D722" s="5" t="s">
        <v>207</v>
      </c>
      <c r="E722" s="191">
        <v>30</v>
      </c>
      <c r="F722" s="191" t="s">
        <v>206</v>
      </c>
      <c r="G722" s="191" t="s">
        <v>427</v>
      </c>
      <c r="H722" s="30" t="s">
        <v>111</v>
      </c>
      <c r="I722" s="180">
        <v>0</v>
      </c>
      <c r="J722" s="181">
        <v>0</v>
      </c>
      <c r="K722" s="181">
        <v>0</v>
      </c>
      <c r="L722" s="181">
        <v>0</v>
      </c>
      <c r="M722" s="182">
        <v>0</v>
      </c>
    </row>
    <row r="723" spans="1:13" s="5" customFormat="1">
      <c r="A723" s="30" t="s">
        <v>129</v>
      </c>
      <c r="B723" s="30" t="s">
        <v>361</v>
      </c>
      <c r="C723" s="5" t="s">
        <v>424</v>
      </c>
      <c r="D723" s="5" t="s">
        <v>312</v>
      </c>
      <c r="E723" s="191">
        <v>38</v>
      </c>
      <c r="F723" s="191" t="s">
        <v>311</v>
      </c>
      <c r="G723" s="191" t="s">
        <v>425</v>
      </c>
      <c r="H723" s="30" t="s">
        <v>111</v>
      </c>
      <c r="I723" s="180">
        <v>0</v>
      </c>
      <c r="J723" s="181">
        <v>0</v>
      </c>
      <c r="K723" s="181">
        <v>0</v>
      </c>
      <c r="L723" s="181">
        <v>0</v>
      </c>
      <c r="M723" s="182">
        <v>0</v>
      </c>
    </row>
    <row r="724" spans="1:13" s="5" customFormat="1">
      <c r="A724" s="30" t="s">
        <v>129</v>
      </c>
      <c r="B724" s="30" t="s">
        <v>361</v>
      </c>
      <c r="C724" s="5" t="s">
        <v>424</v>
      </c>
      <c r="D724" s="5" t="s">
        <v>312</v>
      </c>
      <c r="E724" s="191">
        <v>38</v>
      </c>
      <c r="F724" s="191" t="s">
        <v>311</v>
      </c>
      <c r="G724" s="191" t="s">
        <v>426</v>
      </c>
      <c r="H724" s="30" t="s">
        <v>111</v>
      </c>
      <c r="I724" s="180">
        <v>0</v>
      </c>
      <c r="J724" s="181">
        <v>0</v>
      </c>
      <c r="K724" s="181">
        <v>0</v>
      </c>
      <c r="L724" s="181">
        <v>0</v>
      </c>
      <c r="M724" s="182">
        <v>0</v>
      </c>
    </row>
    <row r="725" spans="1:13" s="5" customFormat="1">
      <c r="A725" s="30" t="s">
        <v>129</v>
      </c>
      <c r="B725" s="30" t="s">
        <v>361</v>
      </c>
      <c r="C725" s="5" t="s">
        <v>424</v>
      </c>
      <c r="D725" s="5" t="s">
        <v>312</v>
      </c>
      <c r="E725" s="191">
        <v>38</v>
      </c>
      <c r="F725" s="191" t="s">
        <v>311</v>
      </c>
      <c r="G725" s="191" t="s">
        <v>427</v>
      </c>
      <c r="H725" s="30" t="s">
        <v>111</v>
      </c>
      <c r="I725" s="180">
        <v>0</v>
      </c>
      <c r="J725" s="181">
        <v>0</v>
      </c>
      <c r="K725" s="181">
        <v>0</v>
      </c>
      <c r="L725" s="181">
        <v>0</v>
      </c>
      <c r="M725" s="182">
        <v>0</v>
      </c>
    </row>
    <row r="726" spans="1:13" s="5" customFormat="1">
      <c r="A726" s="30" t="s">
        <v>129</v>
      </c>
      <c r="B726" s="30" t="s">
        <v>361</v>
      </c>
      <c r="C726" s="5" t="s">
        <v>15</v>
      </c>
      <c r="D726" s="5" t="s">
        <v>216</v>
      </c>
      <c r="E726" s="191">
        <v>38</v>
      </c>
      <c r="F726" s="191" t="s">
        <v>215</v>
      </c>
      <c r="G726" s="191" t="s">
        <v>428</v>
      </c>
      <c r="H726" s="30" t="s">
        <v>171</v>
      </c>
      <c r="I726" s="180">
        <v>0</v>
      </c>
      <c r="J726" s="181">
        <v>0</v>
      </c>
      <c r="K726" s="181">
        <v>0</v>
      </c>
      <c r="L726" s="181">
        <v>0</v>
      </c>
      <c r="M726" s="182">
        <v>0</v>
      </c>
    </row>
    <row r="727" spans="1:13" s="5" customFormat="1">
      <c r="A727" s="30" t="s">
        <v>129</v>
      </c>
      <c r="B727" s="30" t="s">
        <v>361</v>
      </c>
      <c r="C727" s="5" t="s">
        <v>15</v>
      </c>
      <c r="D727" s="5" t="s">
        <v>216</v>
      </c>
      <c r="E727" s="191">
        <v>38</v>
      </c>
      <c r="F727" s="191" t="s">
        <v>215</v>
      </c>
      <c r="G727" s="191" t="s">
        <v>429</v>
      </c>
      <c r="H727" s="30" t="s">
        <v>171</v>
      </c>
      <c r="I727" s="180">
        <v>0</v>
      </c>
      <c r="J727" s="181">
        <v>0</v>
      </c>
      <c r="K727" s="181">
        <v>0</v>
      </c>
      <c r="L727" s="181">
        <v>0</v>
      </c>
      <c r="M727" s="182">
        <v>0</v>
      </c>
    </row>
    <row r="728" spans="1:13" s="5" customFormat="1">
      <c r="A728" s="30" t="s">
        <v>129</v>
      </c>
      <c r="B728" s="30" t="s">
        <v>361</v>
      </c>
      <c r="C728" s="5" t="s">
        <v>15</v>
      </c>
      <c r="D728" s="5" t="s">
        <v>216</v>
      </c>
      <c r="E728" s="191">
        <v>38</v>
      </c>
      <c r="F728" s="191" t="s">
        <v>215</v>
      </c>
      <c r="G728" s="191" t="s">
        <v>430</v>
      </c>
      <c r="H728" s="30" t="s">
        <v>171</v>
      </c>
      <c r="I728" s="180">
        <v>0</v>
      </c>
      <c r="J728" s="181">
        <v>0</v>
      </c>
      <c r="K728" s="181">
        <v>0</v>
      </c>
      <c r="L728" s="181">
        <v>0</v>
      </c>
      <c r="M728" s="182">
        <v>0</v>
      </c>
    </row>
    <row r="729" spans="1:13" s="5" customFormat="1">
      <c r="A729" s="30" t="s">
        <v>129</v>
      </c>
      <c r="B729" s="30" t="s">
        <v>361</v>
      </c>
      <c r="C729" s="5" t="s">
        <v>15</v>
      </c>
      <c r="D729" s="5" t="s">
        <v>218</v>
      </c>
      <c r="E729" s="191">
        <v>38</v>
      </c>
      <c r="F729" s="191" t="s">
        <v>217</v>
      </c>
      <c r="G729" s="191" t="s">
        <v>428</v>
      </c>
      <c r="H729" s="30" t="s">
        <v>171</v>
      </c>
      <c r="I729" s="180">
        <v>0</v>
      </c>
      <c r="J729" s="181">
        <v>0</v>
      </c>
      <c r="K729" s="181">
        <v>0</v>
      </c>
      <c r="L729" s="181">
        <v>0</v>
      </c>
      <c r="M729" s="182">
        <v>0</v>
      </c>
    </row>
    <row r="730" spans="1:13" s="5" customFormat="1">
      <c r="A730" s="30" t="s">
        <v>129</v>
      </c>
      <c r="B730" s="30" t="s">
        <v>361</v>
      </c>
      <c r="C730" s="5" t="s">
        <v>15</v>
      </c>
      <c r="D730" s="5" t="s">
        <v>218</v>
      </c>
      <c r="E730" s="191">
        <v>38</v>
      </c>
      <c r="F730" s="191" t="s">
        <v>217</v>
      </c>
      <c r="G730" s="191" t="s">
        <v>429</v>
      </c>
      <c r="H730" s="30" t="s">
        <v>171</v>
      </c>
      <c r="I730" s="180">
        <v>0</v>
      </c>
      <c r="J730" s="181">
        <v>0</v>
      </c>
      <c r="K730" s="181">
        <v>0</v>
      </c>
      <c r="L730" s="181">
        <v>0</v>
      </c>
      <c r="M730" s="182">
        <v>0</v>
      </c>
    </row>
    <row r="731" spans="1:13" s="5" customFormat="1">
      <c r="A731" s="30" t="s">
        <v>129</v>
      </c>
      <c r="B731" s="30" t="s">
        <v>361</v>
      </c>
      <c r="C731" s="5" t="s">
        <v>15</v>
      </c>
      <c r="D731" s="5" t="s">
        <v>218</v>
      </c>
      <c r="E731" s="191">
        <v>38</v>
      </c>
      <c r="F731" s="191" t="s">
        <v>217</v>
      </c>
      <c r="G731" s="191" t="s">
        <v>430</v>
      </c>
      <c r="H731" s="30" t="s">
        <v>171</v>
      </c>
      <c r="I731" s="180">
        <v>0</v>
      </c>
      <c r="J731" s="181">
        <v>0</v>
      </c>
      <c r="K731" s="181">
        <v>0</v>
      </c>
      <c r="L731" s="181">
        <v>0</v>
      </c>
      <c r="M731" s="182">
        <v>0</v>
      </c>
    </row>
    <row r="732" spans="1:13" s="5" customFormat="1">
      <c r="A732" s="30" t="s">
        <v>129</v>
      </c>
      <c r="B732" s="30" t="s">
        <v>361</v>
      </c>
      <c r="C732" s="5" t="s">
        <v>15</v>
      </c>
      <c r="D732" s="5" t="s">
        <v>220</v>
      </c>
      <c r="E732" s="191">
        <v>38</v>
      </c>
      <c r="F732" s="191" t="s">
        <v>219</v>
      </c>
      <c r="G732" s="191" t="s">
        <v>428</v>
      </c>
      <c r="H732" s="30" t="s">
        <v>171</v>
      </c>
      <c r="I732" s="180">
        <v>0</v>
      </c>
      <c r="J732" s="181">
        <v>0</v>
      </c>
      <c r="K732" s="181">
        <v>0</v>
      </c>
      <c r="L732" s="181">
        <v>0</v>
      </c>
      <c r="M732" s="182">
        <v>0</v>
      </c>
    </row>
    <row r="733" spans="1:13" s="5" customFormat="1">
      <c r="A733" s="30" t="s">
        <v>129</v>
      </c>
      <c r="B733" s="30" t="s">
        <v>361</v>
      </c>
      <c r="C733" s="5" t="s">
        <v>15</v>
      </c>
      <c r="D733" s="5" t="s">
        <v>220</v>
      </c>
      <c r="E733" s="191">
        <v>38</v>
      </c>
      <c r="F733" s="191" t="s">
        <v>219</v>
      </c>
      <c r="G733" s="191" t="s">
        <v>429</v>
      </c>
      <c r="H733" s="30" t="s">
        <v>171</v>
      </c>
      <c r="I733" s="180">
        <v>0</v>
      </c>
      <c r="J733" s="181">
        <v>0</v>
      </c>
      <c r="K733" s="181">
        <v>0</v>
      </c>
      <c r="L733" s="181">
        <v>0</v>
      </c>
      <c r="M733" s="182">
        <v>0</v>
      </c>
    </row>
    <row r="734" spans="1:13" s="5" customFormat="1">
      <c r="A734" s="30" t="s">
        <v>129</v>
      </c>
      <c r="B734" s="30" t="s">
        <v>361</v>
      </c>
      <c r="C734" s="5" t="s">
        <v>15</v>
      </c>
      <c r="D734" s="5" t="s">
        <v>220</v>
      </c>
      <c r="E734" s="191">
        <v>38</v>
      </c>
      <c r="F734" s="191" t="s">
        <v>219</v>
      </c>
      <c r="G734" s="191" t="s">
        <v>430</v>
      </c>
      <c r="H734" s="30" t="s">
        <v>171</v>
      </c>
      <c r="I734" s="180">
        <v>0</v>
      </c>
      <c r="J734" s="181">
        <v>0</v>
      </c>
      <c r="K734" s="181">
        <v>0</v>
      </c>
      <c r="L734" s="181">
        <v>0</v>
      </c>
      <c r="M734" s="182">
        <v>0</v>
      </c>
    </row>
    <row r="735" spans="1:13" s="5" customFormat="1">
      <c r="A735" s="30" t="s">
        <v>129</v>
      </c>
      <c r="B735" s="30" t="s">
        <v>361</v>
      </c>
      <c r="C735" s="5" t="s">
        <v>15</v>
      </c>
      <c r="D735" s="5" t="s">
        <v>222</v>
      </c>
      <c r="E735" s="191">
        <v>38</v>
      </c>
      <c r="F735" s="191" t="s">
        <v>221</v>
      </c>
      <c r="G735" s="191" t="s">
        <v>428</v>
      </c>
      <c r="H735" s="30" t="s">
        <v>171</v>
      </c>
      <c r="I735" s="180">
        <v>0</v>
      </c>
      <c r="J735" s="181">
        <v>0</v>
      </c>
      <c r="K735" s="181">
        <v>0</v>
      </c>
      <c r="L735" s="181">
        <v>0</v>
      </c>
      <c r="M735" s="182">
        <v>0</v>
      </c>
    </row>
    <row r="736" spans="1:13" s="5" customFormat="1">
      <c r="A736" s="30" t="s">
        <v>129</v>
      </c>
      <c r="B736" s="30" t="s">
        <v>361</v>
      </c>
      <c r="C736" s="5" t="s">
        <v>15</v>
      </c>
      <c r="D736" s="5" t="s">
        <v>222</v>
      </c>
      <c r="E736" s="191">
        <v>38</v>
      </c>
      <c r="F736" s="191" t="s">
        <v>221</v>
      </c>
      <c r="G736" s="191" t="s">
        <v>429</v>
      </c>
      <c r="H736" s="30" t="s">
        <v>171</v>
      </c>
      <c r="I736" s="180">
        <v>0</v>
      </c>
      <c r="J736" s="181">
        <v>0</v>
      </c>
      <c r="K736" s="181">
        <v>0</v>
      </c>
      <c r="L736" s="181">
        <v>0</v>
      </c>
      <c r="M736" s="182">
        <v>0</v>
      </c>
    </row>
    <row r="737" spans="1:13" s="5" customFormat="1">
      <c r="A737" s="30" t="s">
        <v>129</v>
      </c>
      <c r="B737" s="30" t="s">
        <v>361</v>
      </c>
      <c r="C737" s="5" t="s">
        <v>15</v>
      </c>
      <c r="D737" s="5" t="s">
        <v>222</v>
      </c>
      <c r="E737" s="191">
        <v>38</v>
      </c>
      <c r="F737" s="191" t="s">
        <v>221</v>
      </c>
      <c r="G737" s="191" t="s">
        <v>430</v>
      </c>
      <c r="H737" s="30" t="s">
        <v>171</v>
      </c>
      <c r="I737" s="180">
        <v>0</v>
      </c>
      <c r="J737" s="181">
        <v>0</v>
      </c>
      <c r="K737" s="181">
        <v>0</v>
      </c>
      <c r="L737" s="181">
        <v>0</v>
      </c>
      <c r="M737" s="182">
        <v>0</v>
      </c>
    </row>
    <row r="738" spans="1:13" s="5" customFormat="1">
      <c r="A738" s="30" t="s">
        <v>129</v>
      </c>
      <c r="B738" s="30" t="s">
        <v>361</v>
      </c>
      <c r="C738" s="5" t="s">
        <v>15</v>
      </c>
      <c r="D738" s="5" t="s">
        <v>185</v>
      </c>
      <c r="E738" s="191">
        <v>30</v>
      </c>
      <c r="F738" s="191" t="s">
        <v>184</v>
      </c>
      <c r="G738" s="191" t="s">
        <v>428</v>
      </c>
      <c r="H738" s="30" t="s">
        <v>171</v>
      </c>
      <c r="I738" s="180">
        <v>5.1581799999999997E-2</v>
      </c>
      <c r="J738" s="181">
        <v>4.8745699999999999E-3</v>
      </c>
      <c r="K738" s="181">
        <v>7.4447899999999997E-2</v>
      </c>
      <c r="L738" s="181">
        <v>0</v>
      </c>
      <c r="M738" s="182">
        <v>6.7357600000000004E-3</v>
      </c>
    </row>
    <row r="739" spans="1:13" s="5" customFormat="1">
      <c r="A739" s="30" t="s">
        <v>129</v>
      </c>
      <c r="B739" s="30" t="s">
        <v>361</v>
      </c>
      <c r="C739" s="5" t="s">
        <v>15</v>
      </c>
      <c r="D739" s="5" t="s">
        <v>185</v>
      </c>
      <c r="E739" s="191">
        <v>30</v>
      </c>
      <c r="F739" s="191" t="s">
        <v>184</v>
      </c>
      <c r="G739" s="191" t="s">
        <v>429</v>
      </c>
      <c r="H739" s="30" t="s">
        <v>171</v>
      </c>
      <c r="I739" s="180">
        <v>0</v>
      </c>
      <c r="J739" s="181">
        <v>0</v>
      </c>
      <c r="K739" s="181">
        <v>0</v>
      </c>
      <c r="L739" s="181">
        <v>0</v>
      </c>
      <c r="M739" s="182">
        <v>0</v>
      </c>
    </row>
    <row r="740" spans="1:13" s="5" customFormat="1">
      <c r="A740" s="30" t="s">
        <v>129</v>
      </c>
      <c r="B740" s="30" t="s">
        <v>361</v>
      </c>
      <c r="C740" s="5" t="s">
        <v>15</v>
      </c>
      <c r="D740" s="5" t="s">
        <v>185</v>
      </c>
      <c r="E740" s="191">
        <v>30</v>
      </c>
      <c r="F740" s="191" t="s">
        <v>184</v>
      </c>
      <c r="G740" s="191" t="s">
        <v>430</v>
      </c>
      <c r="H740" s="30" t="s">
        <v>171</v>
      </c>
      <c r="I740" s="180">
        <v>0</v>
      </c>
      <c r="J740" s="181">
        <v>0</v>
      </c>
      <c r="K740" s="181">
        <v>0</v>
      </c>
      <c r="L740" s="181">
        <v>0</v>
      </c>
      <c r="M740" s="182">
        <v>0</v>
      </c>
    </row>
    <row r="741" spans="1:13" s="5" customFormat="1">
      <c r="A741" s="30" t="s">
        <v>129</v>
      </c>
      <c r="B741" s="30" t="s">
        <v>361</v>
      </c>
      <c r="C741" s="5" t="s">
        <v>15</v>
      </c>
      <c r="D741" s="5" t="s">
        <v>187</v>
      </c>
      <c r="E741" s="191">
        <v>30</v>
      </c>
      <c r="F741" s="191" t="s">
        <v>186</v>
      </c>
      <c r="G741" s="191" t="s">
        <v>428</v>
      </c>
      <c r="H741" s="30" t="s">
        <v>171</v>
      </c>
      <c r="I741" s="180">
        <v>0</v>
      </c>
      <c r="J741" s="181">
        <v>0</v>
      </c>
      <c r="K741" s="181">
        <v>0</v>
      </c>
      <c r="L741" s="181">
        <v>0</v>
      </c>
      <c r="M741" s="182">
        <v>0</v>
      </c>
    </row>
    <row r="742" spans="1:13" s="5" customFormat="1">
      <c r="A742" s="30" t="s">
        <v>129</v>
      </c>
      <c r="B742" s="30" t="s">
        <v>361</v>
      </c>
      <c r="C742" s="5" t="s">
        <v>15</v>
      </c>
      <c r="D742" s="5" t="s">
        <v>187</v>
      </c>
      <c r="E742" s="191">
        <v>30</v>
      </c>
      <c r="F742" s="191" t="s">
        <v>186</v>
      </c>
      <c r="G742" s="191" t="s">
        <v>429</v>
      </c>
      <c r="H742" s="30" t="s">
        <v>171</v>
      </c>
      <c r="I742" s="180">
        <v>0</v>
      </c>
      <c r="J742" s="181">
        <v>0</v>
      </c>
      <c r="K742" s="181">
        <v>0</v>
      </c>
      <c r="L742" s="181">
        <v>0</v>
      </c>
      <c r="M742" s="182">
        <v>0</v>
      </c>
    </row>
    <row r="743" spans="1:13" s="5" customFormat="1">
      <c r="A743" s="30" t="s">
        <v>129</v>
      </c>
      <c r="B743" s="30" t="s">
        <v>361</v>
      </c>
      <c r="C743" s="5" t="s">
        <v>15</v>
      </c>
      <c r="D743" s="5" t="s">
        <v>187</v>
      </c>
      <c r="E743" s="191">
        <v>30</v>
      </c>
      <c r="F743" s="191" t="s">
        <v>186</v>
      </c>
      <c r="G743" s="191" t="s">
        <v>430</v>
      </c>
      <c r="H743" s="30" t="s">
        <v>171</v>
      </c>
      <c r="I743" s="180">
        <v>0</v>
      </c>
      <c r="J743" s="181">
        <v>0</v>
      </c>
      <c r="K743" s="181">
        <v>0</v>
      </c>
      <c r="L743" s="181">
        <v>0</v>
      </c>
      <c r="M743" s="182">
        <v>0</v>
      </c>
    </row>
    <row r="744" spans="1:13" s="5" customFormat="1">
      <c r="A744" s="30" t="s">
        <v>129</v>
      </c>
      <c r="B744" s="30" t="s">
        <v>361</v>
      </c>
      <c r="C744" s="5" t="s">
        <v>15</v>
      </c>
      <c r="D744" s="5" t="s">
        <v>232</v>
      </c>
      <c r="E744" s="191">
        <v>38</v>
      </c>
      <c r="F744" s="191" t="s">
        <v>231</v>
      </c>
      <c r="G744" s="191" t="s">
        <v>428</v>
      </c>
      <c r="H744" s="30" t="s">
        <v>171</v>
      </c>
      <c r="I744" s="180">
        <v>0</v>
      </c>
      <c r="J744" s="181">
        <v>0</v>
      </c>
      <c r="K744" s="181">
        <v>0</v>
      </c>
      <c r="L744" s="181">
        <v>0</v>
      </c>
      <c r="M744" s="182">
        <v>0</v>
      </c>
    </row>
    <row r="745" spans="1:13" s="5" customFormat="1">
      <c r="A745" s="30" t="s">
        <v>129</v>
      </c>
      <c r="B745" s="30" t="s">
        <v>361</v>
      </c>
      <c r="C745" s="5" t="s">
        <v>15</v>
      </c>
      <c r="D745" s="5" t="s">
        <v>232</v>
      </c>
      <c r="E745" s="191">
        <v>38</v>
      </c>
      <c r="F745" s="191" t="s">
        <v>231</v>
      </c>
      <c r="G745" s="191" t="s">
        <v>429</v>
      </c>
      <c r="H745" s="30" t="s">
        <v>171</v>
      </c>
      <c r="I745" s="180">
        <v>0</v>
      </c>
      <c r="J745" s="181">
        <v>0</v>
      </c>
      <c r="K745" s="181">
        <v>0</v>
      </c>
      <c r="L745" s="181">
        <v>0</v>
      </c>
      <c r="M745" s="182">
        <v>0</v>
      </c>
    </row>
    <row r="746" spans="1:13" s="5" customFormat="1">
      <c r="A746" s="30" t="s">
        <v>129</v>
      </c>
      <c r="B746" s="30" t="s">
        <v>361</v>
      </c>
      <c r="C746" s="5" t="s">
        <v>15</v>
      </c>
      <c r="D746" s="5" t="s">
        <v>232</v>
      </c>
      <c r="E746" s="191">
        <v>38</v>
      </c>
      <c r="F746" s="191" t="s">
        <v>231</v>
      </c>
      <c r="G746" s="191" t="s">
        <v>430</v>
      </c>
      <c r="H746" s="30" t="s">
        <v>171</v>
      </c>
      <c r="I746" s="180">
        <v>0</v>
      </c>
      <c r="J746" s="181">
        <v>0</v>
      </c>
      <c r="K746" s="181">
        <v>0</v>
      </c>
      <c r="L746" s="181">
        <v>0</v>
      </c>
      <c r="M746" s="182">
        <v>0</v>
      </c>
    </row>
    <row r="747" spans="1:13" s="5" customFormat="1">
      <c r="A747" s="30" t="s">
        <v>129</v>
      </c>
      <c r="B747" s="30" t="s">
        <v>361</v>
      </c>
      <c r="C747" s="5" t="s">
        <v>15</v>
      </c>
      <c r="D747" s="5" t="s">
        <v>234</v>
      </c>
      <c r="E747" s="191">
        <v>38</v>
      </c>
      <c r="F747" s="191" t="s">
        <v>233</v>
      </c>
      <c r="G747" s="191" t="s">
        <v>428</v>
      </c>
      <c r="H747" s="30" t="s">
        <v>171</v>
      </c>
      <c r="I747" s="180">
        <v>20.74972400756144</v>
      </c>
      <c r="J747" s="181">
        <v>1.9608833270321364</v>
      </c>
      <c r="K747" s="181">
        <v>29.948022684310022</v>
      </c>
      <c r="L747" s="181">
        <v>0</v>
      </c>
      <c r="M747" s="182">
        <v>2.709585330812855</v>
      </c>
    </row>
    <row r="748" spans="1:13" s="5" customFormat="1">
      <c r="A748" s="30" t="s">
        <v>129</v>
      </c>
      <c r="B748" s="30" t="s">
        <v>361</v>
      </c>
      <c r="C748" s="5" t="s">
        <v>15</v>
      </c>
      <c r="D748" s="5" t="s">
        <v>234</v>
      </c>
      <c r="E748" s="191">
        <v>38</v>
      </c>
      <c r="F748" s="191" t="s">
        <v>233</v>
      </c>
      <c r="G748" s="191" t="s">
        <v>429</v>
      </c>
      <c r="H748" s="30" t="s">
        <v>171</v>
      </c>
      <c r="I748" s="180">
        <v>0</v>
      </c>
      <c r="J748" s="181">
        <v>0</v>
      </c>
      <c r="K748" s="181">
        <v>0</v>
      </c>
      <c r="L748" s="181">
        <v>0</v>
      </c>
      <c r="M748" s="182">
        <v>0</v>
      </c>
    </row>
    <row r="749" spans="1:13" s="5" customFormat="1">
      <c r="A749" s="30" t="s">
        <v>129</v>
      </c>
      <c r="B749" s="30" t="s">
        <v>361</v>
      </c>
      <c r="C749" s="5" t="s">
        <v>15</v>
      </c>
      <c r="D749" s="5" t="s">
        <v>234</v>
      </c>
      <c r="E749" s="191">
        <v>38</v>
      </c>
      <c r="F749" s="191" t="s">
        <v>233</v>
      </c>
      <c r="G749" s="191" t="s">
        <v>430</v>
      </c>
      <c r="H749" s="30" t="s">
        <v>171</v>
      </c>
      <c r="I749" s="180">
        <v>0</v>
      </c>
      <c r="J749" s="181">
        <v>0</v>
      </c>
      <c r="K749" s="181">
        <v>0</v>
      </c>
      <c r="L749" s="181">
        <v>0</v>
      </c>
      <c r="M749" s="182">
        <v>0</v>
      </c>
    </row>
    <row r="750" spans="1:13" s="5" customFormat="1">
      <c r="A750" s="30" t="s">
        <v>129</v>
      </c>
      <c r="B750" s="30" t="s">
        <v>361</v>
      </c>
      <c r="C750" s="5" t="s">
        <v>15</v>
      </c>
      <c r="D750" s="5" t="s">
        <v>189</v>
      </c>
      <c r="E750" s="191">
        <v>30</v>
      </c>
      <c r="F750" s="191" t="s">
        <v>188</v>
      </c>
      <c r="G750" s="191" t="s">
        <v>428</v>
      </c>
      <c r="H750" s="30" t="s">
        <v>171</v>
      </c>
      <c r="I750" s="180">
        <v>0</v>
      </c>
      <c r="J750" s="181">
        <v>0</v>
      </c>
      <c r="K750" s="181">
        <v>0</v>
      </c>
      <c r="L750" s="181">
        <v>0</v>
      </c>
      <c r="M750" s="182">
        <v>0</v>
      </c>
    </row>
    <row r="751" spans="1:13" s="5" customFormat="1">
      <c r="A751" s="30" t="s">
        <v>129</v>
      </c>
      <c r="B751" s="30" t="s">
        <v>361</v>
      </c>
      <c r="C751" s="5" t="s">
        <v>15</v>
      </c>
      <c r="D751" s="5" t="s">
        <v>189</v>
      </c>
      <c r="E751" s="191">
        <v>30</v>
      </c>
      <c r="F751" s="191" t="s">
        <v>188</v>
      </c>
      <c r="G751" s="191" t="s">
        <v>429</v>
      </c>
      <c r="H751" s="30" t="s">
        <v>171</v>
      </c>
      <c r="I751" s="180">
        <v>0</v>
      </c>
      <c r="J751" s="181">
        <v>0</v>
      </c>
      <c r="K751" s="181">
        <v>0</v>
      </c>
      <c r="L751" s="181">
        <v>0</v>
      </c>
      <c r="M751" s="182">
        <v>0</v>
      </c>
    </row>
    <row r="752" spans="1:13" s="5" customFormat="1">
      <c r="A752" s="30" t="s">
        <v>129</v>
      </c>
      <c r="B752" s="30" t="s">
        <v>361</v>
      </c>
      <c r="C752" s="5" t="s">
        <v>15</v>
      </c>
      <c r="D752" s="5" t="s">
        <v>189</v>
      </c>
      <c r="E752" s="191">
        <v>30</v>
      </c>
      <c r="F752" s="191" t="s">
        <v>188</v>
      </c>
      <c r="G752" s="191" t="s">
        <v>430</v>
      </c>
      <c r="H752" s="30" t="s">
        <v>171</v>
      </c>
      <c r="I752" s="180">
        <v>0</v>
      </c>
      <c r="J752" s="181">
        <v>0</v>
      </c>
      <c r="K752" s="181">
        <v>0</v>
      </c>
      <c r="L752" s="181">
        <v>0</v>
      </c>
      <c r="M752" s="182">
        <v>0</v>
      </c>
    </row>
    <row r="753" spans="1:13" s="5" customFormat="1">
      <c r="A753" s="30" t="s">
        <v>129</v>
      </c>
      <c r="B753" s="30" t="s">
        <v>361</v>
      </c>
      <c r="C753" s="5" t="s">
        <v>15</v>
      </c>
      <c r="D753" s="5" t="s">
        <v>191</v>
      </c>
      <c r="E753" s="191">
        <v>30</v>
      </c>
      <c r="F753" s="191" t="s">
        <v>190</v>
      </c>
      <c r="G753" s="191" t="s">
        <v>428</v>
      </c>
      <c r="H753" s="30" t="s">
        <v>171</v>
      </c>
      <c r="I753" s="180">
        <v>0</v>
      </c>
      <c r="J753" s="181">
        <v>0</v>
      </c>
      <c r="K753" s="181">
        <v>0</v>
      </c>
      <c r="L753" s="181">
        <v>0</v>
      </c>
      <c r="M753" s="182">
        <v>0</v>
      </c>
    </row>
    <row r="754" spans="1:13" s="5" customFormat="1">
      <c r="A754" s="30" t="s">
        <v>129</v>
      </c>
      <c r="B754" s="30" t="s">
        <v>361</v>
      </c>
      <c r="C754" s="5" t="s">
        <v>15</v>
      </c>
      <c r="D754" s="5" t="s">
        <v>191</v>
      </c>
      <c r="E754" s="191">
        <v>30</v>
      </c>
      <c r="F754" s="191" t="s">
        <v>190</v>
      </c>
      <c r="G754" s="191" t="s">
        <v>429</v>
      </c>
      <c r="H754" s="30" t="s">
        <v>171</v>
      </c>
      <c r="I754" s="180">
        <v>0</v>
      </c>
      <c r="J754" s="181">
        <v>0</v>
      </c>
      <c r="K754" s="181">
        <v>0</v>
      </c>
      <c r="L754" s="181">
        <v>0</v>
      </c>
      <c r="M754" s="182">
        <v>0</v>
      </c>
    </row>
    <row r="755" spans="1:13" s="5" customFormat="1">
      <c r="A755" s="30" t="s">
        <v>129</v>
      </c>
      <c r="B755" s="30" t="s">
        <v>361</v>
      </c>
      <c r="C755" s="5" t="s">
        <v>15</v>
      </c>
      <c r="D755" s="5" t="s">
        <v>191</v>
      </c>
      <c r="E755" s="191">
        <v>30</v>
      </c>
      <c r="F755" s="191" t="s">
        <v>190</v>
      </c>
      <c r="G755" s="191" t="s">
        <v>430</v>
      </c>
      <c r="H755" s="30" t="s">
        <v>171</v>
      </c>
      <c r="I755" s="180">
        <v>0</v>
      </c>
      <c r="J755" s="181">
        <v>0</v>
      </c>
      <c r="K755" s="181">
        <v>0</v>
      </c>
      <c r="L755" s="181">
        <v>0</v>
      </c>
      <c r="M755" s="182">
        <v>0</v>
      </c>
    </row>
    <row r="756" spans="1:13" s="5" customFormat="1">
      <c r="A756" s="30" t="s">
        <v>129</v>
      </c>
      <c r="B756" s="30" t="s">
        <v>361</v>
      </c>
      <c r="C756" s="5" t="s">
        <v>15</v>
      </c>
      <c r="D756" s="5" t="s">
        <v>242</v>
      </c>
      <c r="E756" s="191">
        <v>38</v>
      </c>
      <c r="F756" s="191" t="s">
        <v>241</v>
      </c>
      <c r="G756" s="191" t="s">
        <v>428</v>
      </c>
      <c r="H756" s="30" t="s">
        <v>171</v>
      </c>
      <c r="I756" s="180">
        <v>0</v>
      </c>
      <c r="J756" s="181">
        <v>0</v>
      </c>
      <c r="K756" s="181">
        <v>0</v>
      </c>
      <c r="L756" s="181">
        <v>0</v>
      </c>
      <c r="M756" s="182">
        <v>0</v>
      </c>
    </row>
    <row r="757" spans="1:13" s="5" customFormat="1">
      <c r="A757" s="30" t="s">
        <v>129</v>
      </c>
      <c r="B757" s="30" t="s">
        <v>361</v>
      </c>
      <c r="C757" s="5" t="s">
        <v>15</v>
      </c>
      <c r="D757" s="5" t="s">
        <v>242</v>
      </c>
      <c r="E757" s="191">
        <v>38</v>
      </c>
      <c r="F757" s="191" t="s">
        <v>241</v>
      </c>
      <c r="G757" s="191" t="s">
        <v>429</v>
      </c>
      <c r="H757" s="30" t="s">
        <v>171</v>
      </c>
      <c r="I757" s="180">
        <v>0</v>
      </c>
      <c r="J757" s="181">
        <v>0</v>
      </c>
      <c r="K757" s="181">
        <v>0</v>
      </c>
      <c r="L757" s="181">
        <v>0</v>
      </c>
      <c r="M757" s="182">
        <v>0</v>
      </c>
    </row>
    <row r="758" spans="1:13" s="5" customFormat="1">
      <c r="A758" s="30" t="s">
        <v>129</v>
      </c>
      <c r="B758" s="30" t="s">
        <v>361</v>
      </c>
      <c r="C758" s="5" t="s">
        <v>15</v>
      </c>
      <c r="D758" s="5" t="s">
        <v>242</v>
      </c>
      <c r="E758" s="191">
        <v>38</v>
      </c>
      <c r="F758" s="191" t="s">
        <v>241</v>
      </c>
      <c r="G758" s="191" t="s">
        <v>430</v>
      </c>
      <c r="H758" s="30" t="s">
        <v>171</v>
      </c>
      <c r="I758" s="180">
        <v>0</v>
      </c>
      <c r="J758" s="181">
        <v>0</v>
      </c>
      <c r="K758" s="181">
        <v>0</v>
      </c>
      <c r="L758" s="181">
        <v>0</v>
      </c>
      <c r="M758" s="182">
        <v>0</v>
      </c>
    </row>
    <row r="759" spans="1:13" s="5" customFormat="1">
      <c r="A759" s="30" t="s">
        <v>129</v>
      </c>
      <c r="B759" s="30" t="s">
        <v>361</v>
      </c>
      <c r="C759" s="5" t="s">
        <v>15</v>
      </c>
      <c r="D759" s="5" t="s">
        <v>327</v>
      </c>
      <c r="E759" s="191">
        <v>46</v>
      </c>
      <c r="F759" s="191" t="s">
        <v>326</v>
      </c>
      <c r="G759" s="191" t="s">
        <v>428</v>
      </c>
      <c r="H759" s="30" t="s">
        <v>171</v>
      </c>
      <c r="I759" s="180">
        <v>0</v>
      </c>
      <c r="J759" s="181">
        <v>0</v>
      </c>
      <c r="K759" s="181">
        <v>0</v>
      </c>
      <c r="L759" s="181">
        <v>0</v>
      </c>
      <c r="M759" s="182">
        <v>0</v>
      </c>
    </row>
    <row r="760" spans="1:13" s="5" customFormat="1">
      <c r="A760" s="30" t="s">
        <v>129</v>
      </c>
      <c r="B760" s="30" t="s">
        <v>361</v>
      </c>
      <c r="C760" s="5" t="s">
        <v>15</v>
      </c>
      <c r="D760" s="5" t="s">
        <v>327</v>
      </c>
      <c r="E760" s="191">
        <v>46</v>
      </c>
      <c r="F760" s="191" t="s">
        <v>326</v>
      </c>
      <c r="G760" s="191" t="s">
        <v>429</v>
      </c>
      <c r="H760" s="30" t="s">
        <v>171</v>
      </c>
      <c r="I760" s="180">
        <v>0</v>
      </c>
      <c r="J760" s="181">
        <v>0</v>
      </c>
      <c r="K760" s="181">
        <v>0</v>
      </c>
      <c r="L760" s="181">
        <v>0</v>
      </c>
      <c r="M760" s="182">
        <v>0</v>
      </c>
    </row>
    <row r="761" spans="1:13" s="5" customFormat="1">
      <c r="A761" s="30" t="s">
        <v>129</v>
      </c>
      <c r="B761" s="30" t="s">
        <v>361</v>
      </c>
      <c r="C761" s="5" t="s">
        <v>15</v>
      </c>
      <c r="D761" s="5" t="s">
        <v>327</v>
      </c>
      <c r="E761" s="191">
        <v>46</v>
      </c>
      <c r="F761" s="191" t="s">
        <v>326</v>
      </c>
      <c r="G761" s="191" t="s">
        <v>430</v>
      </c>
      <c r="H761" s="30" t="s">
        <v>171</v>
      </c>
      <c r="I761" s="180">
        <v>0</v>
      </c>
      <c r="J761" s="181">
        <v>0</v>
      </c>
      <c r="K761" s="181">
        <v>0</v>
      </c>
      <c r="L761" s="181">
        <v>0</v>
      </c>
      <c r="M761" s="182">
        <v>0</v>
      </c>
    </row>
    <row r="762" spans="1:13" s="5" customFormat="1">
      <c r="A762" s="30" t="s">
        <v>129</v>
      </c>
      <c r="B762" s="30" t="s">
        <v>361</v>
      </c>
      <c r="C762" s="5" t="s">
        <v>15</v>
      </c>
      <c r="D762" s="5" t="s">
        <v>193</v>
      </c>
      <c r="E762" s="191">
        <v>30</v>
      </c>
      <c r="F762" s="191" t="s">
        <v>192</v>
      </c>
      <c r="G762" s="191" t="s">
        <v>428</v>
      </c>
      <c r="H762" s="30" t="s">
        <v>171</v>
      </c>
      <c r="I762" s="180">
        <v>0</v>
      </c>
      <c r="J762" s="181">
        <v>0</v>
      </c>
      <c r="K762" s="181">
        <v>0</v>
      </c>
      <c r="L762" s="181">
        <v>0</v>
      </c>
      <c r="M762" s="182">
        <v>0</v>
      </c>
    </row>
    <row r="763" spans="1:13" s="5" customFormat="1">
      <c r="A763" s="30" t="s">
        <v>129</v>
      </c>
      <c r="B763" s="30" t="s">
        <v>361</v>
      </c>
      <c r="C763" s="5" t="s">
        <v>15</v>
      </c>
      <c r="D763" s="5" t="s">
        <v>193</v>
      </c>
      <c r="E763" s="191">
        <v>30</v>
      </c>
      <c r="F763" s="191" t="s">
        <v>192</v>
      </c>
      <c r="G763" s="191" t="s">
        <v>429</v>
      </c>
      <c r="H763" s="30" t="s">
        <v>171</v>
      </c>
      <c r="I763" s="180">
        <v>0</v>
      </c>
      <c r="J763" s="181">
        <v>0</v>
      </c>
      <c r="K763" s="181">
        <v>0</v>
      </c>
      <c r="L763" s="181">
        <v>0</v>
      </c>
      <c r="M763" s="182">
        <v>0</v>
      </c>
    </row>
    <row r="764" spans="1:13" s="5" customFormat="1">
      <c r="A764" s="30" t="s">
        <v>129</v>
      </c>
      <c r="B764" s="30" t="s">
        <v>361</v>
      </c>
      <c r="C764" s="5" t="s">
        <v>15</v>
      </c>
      <c r="D764" s="5" t="s">
        <v>193</v>
      </c>
      <c r="E764" s="191">
        <v>30</v>
      </c>
      <c r="F764" s="191" t="s">
        <v>192</v>
      </c>
      <c r="G764" s="191" t="s">
        <v>430</v>
      </c>
      <c r="H764" s="30" t="s">
        <v>171</v>
      </c>
      <c r="I764" s="180">
        <v>0</v>
      </c>
      <c r="J764" s="181">
        <v>0</v>
      </c>
      <c r="K764" s="181">
        <v>0</v>
      </c>
      <c r="L764" s="181">
        <v>0</v>
      </c>
      <c r="M764" s="182">
        <v>0</v>
      </c>
    </row>
    <row r="765" spans="1:13" s="5" customFormat="1">
      <c r="A765" s="30" t="s">
        <v>129</v>
      </c>
      <c r="B765" s="30" t="s">
        <v>361</v>
      </c>
      <c r="C765" s="5" t="s">
        <v>15</v>
      </c>
      <c r="D765" s="5" t="s">
        <v>258</v>
      </c>
      <c r="E765" s="191">
        <v>38</v>
      </c>
      <c r="F765" s="191" t="s">
        <v>257</v>
      </c>
      <c r="G765" s="191" t="s">
        <v>428</v>
      </c>
      <c r="H765" s="30" t="s">
        <v>171</v>
      </c>
      <c r="I765" s="180">
        <v>0</v>
      </c>
      <c r="J765" s="181">
        <v>0</v>
      </c>
      <c r="K765" s="181">
        <v>0</v>
      </c>
      <c r="L765" s="181">
        <v>0</v>
      </c>
      <c r="M765" s="182">
        <v>0</v>
      </c>
    </row>
    <row r="766" spans="1:13" s="5" customFormat="1">
      <c r="A766" s="30" t="s">
        <v>129</v>
      </c>
      <c r="B766" s="30" t="s">
        <v>361</v>
      </c>
      <c r="C766" s="5" t="s">
        <v>15</v>
      </c>
      <c r="D766" s="5" t="s">
        <v>258</v>
      </c>
      <c r="E766" s="191">
        <v>38</v>
      </c>
      <c r="F766" s="191" t="s">
        <v>257</v>
      </c>
      <c r="G766" s="191" t="s">
        <v>429</v>
      </c>
      <c r="H766" s="30" t="s">
        <v>171</v>
      </c>
      <c r="I766" s="180">
        <v>0</v>
      </c>
      <c r="J766" s="181">
        <v>0</v>
      </c>
      <c r="K766" s="181">
        <v>0</v>
      </c>
      <c r="L766" s="181">
        <v>0</v>
      </c>
      <c r="M766" s="182">
        <v>0</v>
      </c>
    </row>
    <row r="767" spans="1:13" s="5" customFormat="1">
      <c r="A767" s="30" t="s">
        <v>129</v>
      </c>
      <c r="B767" s="30" t="s">
        <v>361</v>
      </c>
      <c r="C767" s="5" t="s">
        <v>15</v>
      </c>
      <c r="D767" s="5" t="s">
        <v>258</v>
      </c>
      <c r="E767" s="191">
        <v>38</v>
      </c>
      <c r="F767" s="191" t="s">
        <v>257</v>
      </c>
      <c r="G767" s="191" t="s">
        <v>430</v>
      </c>
      <c r="H767" s="30" t="s">
        <v>171</v>
      </c>
      <c r="I767" s="180">
        <v>0</v>
      </c>
      <c r="J767" s="181">
        <v>0</v>
      </c>
      <c r="K767" s="181">
        <v>0</v>
      </c>
      <c r="L767" s="181">
        <v>0</v>
      </c>
      <c r="M767" s="182">
        <v>0</v>
      </c>
    </row>
    <row r="768" spans="1:13" s="5" customFormat="1">
      <c r="A768" s="30" t="s">
        <v>129</v>
      </c>
      <c r="B768" s="30" t="s">
        <v>361</v>
      </c>
      <c r="C768" s="5" t="s">
        <v>15</v>
      </c>
      <c r="D768" s="5" t="s">
        <v>262</v>
      </c>
      <c r="E768" s="191">
        <v>38</v>
      </c>
      <c r="F768" s="191" t="s">
        <v>261</v>
      </c>
      <c r="G768" s="191" t="s">
        <v>428</v>
      </c>
      <c r="H768" s="30" t="s">
        <v>171</v>
      </c>
      <c r="I768" s="180">
        <v>8.6930645264847524</v>
      </c>
      <c r="J768" s="181">
        <v>0.82150462279293734</v>
      </c>
      <c r="K768" s="181">
        <v>12.546608667736757</v>
      </c>
      <c r="L768" s="181">
        <v>0</v>
      </c>
      <c r="M768" s="182">
        <v>1.1351732263242376</v>
      </c>
    </row>
    <row r="769" spans="1:13" s="5" customFormat="1">
      <c r="A769" s="30" t="s">
        <v>129</v>
      </c>
      <c r="B769" s="30" t="s">
        <v>361</v>
      </c>
      <c r="C769" s="5" t="s">
        <v>15</v>
      </c>
      <c r="D769" s="5" t="s">
        <v>262</v>
      </c>
      <c r="E769" s="191">
        <v>38</v>
      </c>
      <c r="F769" s="191" t="s">
        <v>261</v>
      </c>
      <c r="G769" s="191" t="s">
        <v>429</v>
      </c>
      <c r="H769" s="30" t="s">
        <v>171</v>
      </c>
      <c r="I769" s="180">
        <v>0</v>
      </c>
      <c r="J769" s="181">
        <v>0</v>
      </c>
      <c r="K769" s="181">
        <v>0</v>
      </c>
      <c r="L769" s="181">
        <v>0</v>
      </c>
      <c r="M769" s="182">
        <v>0</v>
      </c>
    </row>
    <row r="770" spans="1:13" s="5" customFormat="1">
      <c r="A770" s="30" t="s">
        <v>129</v>
      </c>
      <c r="B770" s="30" t="s">
        <v>361</v>
      </c>
      <c r="C770" s="5" t="s">
        <v>15</v>
      </c>
      <c r="D770" s="5" t="s">
        <v>262</v>
      </c>
      <c r="E770" s="191">
        <v>38</v>
      </c>
      <c r="F770" s="191" t="s">
        <v>261</v>
      </c>
      <c r="G770" s="191" t="s">
        <v>430</v>
      </c>
      <c r="H770" s="30" t="s">
        <v>171</v>
      </c>
      <c r="I770" s="180">
        <v>0</v>
      </c>
      <c r="J770" s="181">
        <v>0</v>
      </c>
      <c r="K770" s="181">
        <v>0</v>
      </c>
      <c r="L770" s="181">
        <v>0</v>
      </c>
      <c r="M770" s="182">
        <v>0</v>
      </c>
    </row>
    <row r="771" spans="1:13" s="5" customFormat="1">
      <c r="A771" s="30" t="s">
        <v>129</v>
      </c>
      <c r="B771" s="30" t="s">
        <v>361</v>
      </c>
      <c r="C771" s="5" t="s">
        <v>15</v>
      </c>
      <c r="D771" s="5" t="s">
        <v>264</v>
      </c>
      <c r="E771" s="191">
        <v>38</v>
      </c>
      <c r="F771" s="191" t="s">
        <v>263</v>
      </c>
      <c r="G771" s="191" t="s">
        <v>428</v>
      </c>
      <c r="H771" s="30" t="s">
        <v>171</v>
      </c>
      <c r="I771" s="180">
        <v>2.37276</v>
      </c>
      <c r="J771" s="181">
        <v>0.22423000000000001</v>
      </c>
      <c r="K771" s="181">
        <v>3.4245999999999999</v>
      </c>
      <c r="L771" s="181">
        <v>0</v>
      </c>
      <c r="M771" s="182">
        <v>0.30984499999999998</v>
      </c>
    </row>
    <row r="772" spans="1:13" s="5" customFormat="1">
      <c r="A772" s="30" t="s">
        <v>129</v>
      </c>
      <c r="B772" s="30" t="s">
        <v>361</v>
      </c>
      <c r="C772" s="5" t="s">
        <v>15</v>
      </c>
      <c r="D772" s="5" t="s">
        <v>264</v>
      </c>
      <c r="E772" s="191">
        <v>38</v>
      </c>
      <c r="F772" s="191" t="s">
        <v>263</v>
      </c>
      <c r="G772" s="191" t="s">
        <v>429</v>
      </c>
      <c r="H772" s="30" t="s">
        <v>171</v>
      </c>
      <c r="I772" s="180">
        <v>0</v>
      </c>
      <c r="J772" s="181">
        <v>0</v>
      </c>
      <c r="K772" s="181">
        <v>0</v>
      </c>
      <c r="L772" s="181">
        <v>0</v>
      </c>
      <c r="M772" s="182">
        <v>0</v>
      </c>
    </row>
    <row r="773" spans="1:13" s="5" customFormat="1">
      <c r="A773" s="30" t="s">
        <v>129</v>
      </c>
      <c r="B773" s="30" t="s">
        <v>361</v>
      </c>
      <c r="C773" s="5" t="s">
        <v>15</v>
      </c>
      <c r="D773" s="5" t="s">
        <v>264</v>
      </c>
      <c r="E773" s="191">
        <v>38</v>
      </c>
      <c r="F773" s="191" t="s">
        <v>263</v>
      </c>
      <c r="G773" s="191" t="s">
        <v>430</v>
      </c>
      <c r="H773" s="30" t="s">
        <v>171</v>
      </c>
      <c r="I773" s="180">
        <v>0</v>
      </c>
      <c r="J773" s="181">
        <v>0</v>
      </c>
      <c r="K773" s="181">
        <v>0</v>
      </c>
      <c r="L773" s="181">
        <v>0</v>
      </c>
      <c r="M773" s="182">
        <v>0</v>
      </c>
    </row>
    <row r="774" spans="1:13" s="5" customFormat="1">
      <c r="A774" s="30" t="s">
        <v>129</v>
      </c>
      <c r="B774" s="30" t="s">
        <v>361</v>
      </c>
      <c r="C774" s="5" t="s">
        <v>15</v>
      </c>
      <c r="D774" s="5" t="s">
        <v>270</v>
      </c>
      <c r="E774" s="191">
        <v>38</v>
      </c>
      <c r="F774" s="191" t="s">
        <v>269</v>
      </c>
      <c r="G774" s="191" t="s">
        <v>428</v>
      </c>
      <c r="H774" s="30" t="s">
        <v>171</v>
      </c>
      <c r="I774" s="180">
        <v>25.467758470894875</v>
      </c>
      <c r="J774" s="181">
        <v>2.4067494787141617</v>
      </c>
      <c r="K774" s="181">
        <v>36.757571676802783</v>
      </c>
      <c r="L774" s="181">
        <v>0</v>
      </c>
      <c r="M774" s="182">
        <v>3.3256850564726328</v>
      </c>
    </row>
    <row r="775" spans="1:13" s="5" customFormat="1">
      <c r="A775" s="30" t="s">
        <v>129</v>
      </c>
      <c r="B775" s="30" t="s">
        <v>361</v>
      </c>
      <c r="C775" s="5" t="s">
        <v>15</v>
      </c>
      <c r="D775" s="5" t="s">
        <v>270</v>
      </c>
      <c r="E775" s="191">
        <v>38</v>
      </c>
      <c r="F775" s="191" t="s">
        <v>269</v>
      </c>
      <c r="G775" s="191" t="s">
        <v>429</v>
      </c>
      <c r="H775" s="30" t="s">
        <v>171</v>
      </c>
      <c r="I775" s="180">
        <v>0</v>
      </c>
      <c r="J775" s="181">
        <v>0</v>
      </c>
      <c r="K775" s="181">
        <v>0</v>
      </c>
      <c r="L775" s="181">
        <v>0</v>
      </c>
      <c r="M775" s="182">
        <v>0</v>
      </c>
    </row>
    <row r="776" spans="1:13" s="5" customFormat="1">
      <c r="A776" s="30" t="s">
        <v>129</v>
      </c>
      <c r="B776" s="30" t="s">
        <v>361</v>
      </c>
      <c r="C776" s="5" t="s">
        <v>15</v>
      </c>
      <c r="D776" s="5" t="s">
        <v>270</v>
      </c>
      <c r="E776" s="191">
        <v>38</v>
      </c>
      <c r="F776" s="191" t="s">
        <v>269</v>
      </c>
      <c r="G776" s="191" t="s">
        <v>430</v>
      </c>
      <c r="H776" s="30" t="s">
        <v>171</v>
      </c>
      <c r="I776" s="180">
        <v>0</v>
      </c>
      <c r="J776" s="181">
        <v>0</v>
      </c>
      <c r="K776" s="181">
        <v>0</v>
      </c>
      <c r="L776" s="181">
        <v>0</v>
      </c>
      <c r="M776" s="182">
        <v>0</v>
      </c>
    </row>
    <row r="777" spans="1:13" s="5" customFormat="1">
      <c r="A777" s="30" t="s">
        <v>129</v>
      </c>
      <c r="B777" s="30" t="s">
        <v>361</v>
      </c>
      <c r="C777" s="5" t="s">
        <v>15</v>
      </c>
      <c r="D777" s="5" t="s">
        <v>195</v>
      </c>
      <c r="E777" s="191">
        <v>30</v>
      </c>
      <c r="F777" s="191" t="s">
        <v>194</v>
      </c>
      <c r="G777" s="191" t="s">
        <v>428</v>
      </c>
      <c r="H777" s="30" t="s">
        <v>171</v>
      </c>
      <c r="I777" s="180">
        <v>0</v>
      </c>
      <c r="J777" s="181">
        <v>0</v>
      </c>
      <c r="K777" s="181">
        <v>0</v>
      </c>
      <c r="L777" s="181">
        <v>0</v>
      </c>
      <c r="M777" s="182">
        <v>0</v>
      </c>
    </row>
    <row r="778" spans="1:13" s="5" customFormat="1">
      <c r="A778" s="30" t="s">
        <v>129</v>
      </c>
      <c r="B778" s="30" t="s">
        <v>361</v>
      </c>
      <c r="C778" s="5" t="s">
        <v>15</v>
      </c>
      <c r="D778" s="5" t="s">
        <v>195</v>
      </c>
      <c r="E778" s="191">
        <v>30</v>
      </c>
      <c r="F778" s="191" t="s">
        <v>194</v>
      </c>
      <c r="G778" s="191" t="s">
        <v>429</v>
      </c>
      <c r="H778" s="30" t="s">
        <v>171</v>
      </c>
      <c r="I778" s="180">
        <v>0</v>
      </c>
      <c r="J778" s="181">
        <v>0</v>
      </c>
      <c r="K778" s="181">
        <v>0</v>
      </c>
      <c r="L778" s="181">
        <v>0</v>
      </c>
      <c r="M778" s="182">
        <v>0</v>
      </c>
    </row>
    <row r="779" spans="1:13" s="5" customFormat="1">
      <c r="A779" s="30" t="s">
        <v>129</v>
      </c>
      <c r="B779" s="30" t="s">
        <v>361</v>
      </c>
      <c r="C779" s="5" t="s">
        <v>15</v>
      </c>
      <c r="D779" s="5" t="s">
        <v>195</v>
      </c>
      <c r="E779" s="191">
        <v>30</v>
      </c>
      <c r="F779" s="191" t="s">
        <v>194</v>
      </c>
      <c r="G779" s="191" t="s">
        <v>430</v>
      </c>
      <c r="H779" s="30" t="s">
        <v>171</v>
      </c>
      <c r="I779" s="180">
        <v>0</v>
      </c>
      <c r="J779" s="181">
        <v>0</v>
      </c>
      <c r="K779" s="181">
        <v>0</v>
      </c>
      <c r="L779" s="181">
        <v>0</v>
      </c>
      <c r="M779" s="182">
        <v>0</v>
      </c>
    </row>
    <row r="780" spans="1:13" s="5" customFormat="1">
      <c r="A780" s="30" t="s">
        <v>129</v>
      </c>
      <c r="B780" s="30" t="s">
        <v>361</v>
      </c>
      <c r="C780" s="5" t="s">
        <v>15</v>
      </c>
      <c r="D780" s="5" t="s">
        <v>197</v>
      </c>
      <c r="E780" s="191">
        <v>30</v>
      </c>
      <c r="F780" s="191" t="s">
        <v>196</v>
      </c>
      <c r="G780" s="191" t="s">
        <v>428</v>
      </c>
      <c r="H780" s="30" t="s">
        <v>171</v>
      </c>
      <c r="I780" s="180">
        <v>0</v>
      </c>
      <c r="J780" s="181">
        <v>0</v>
      </c>
      <c r="K780" s="181">
        <v>0</v>
      </c>
      <c r="L780" s="181">
        <v>0</v>
      </c>
      <c r="M780" s="182">
        <v>0</v>
      </c>
    </row>
    <row r="781" spans="1:13" s="5" customFormat="1">
      <c r="A781" s="30" t="s">
        <v>129</v>
      </c>
      <c r="B781" s="30" t="s">
        <v>361</v>
      </c>
      <c r="C781" s="5" t="s">
        <v>15</v>
      </c>
      <c r="D781" s="5" t="s">
        <v>197</v>
      </c>
      <c r="E781" s="191">
        <v>30</v>
      </c>
      <c r="F781" s="191" t="s">
        <v>196</v>
      </c>
      <c r="G781" s="191" t="s">
        <v>429</v>
      </c>
      <c r="H781" s="30" t="s">
        <v>171</v>
      </c>
      <c r="I781" s="180">
        <v>0</v>
      </c>
      <c r="J781" s="181">
        <v>0</v>
      </c>
      <c r="K781" s="181">
        <v>0</v>
      </c>
      <c r="L781" s="181">
        <v>0</v>
      </c>
      <c r="M781" s="182">
        <v>0</v>
      </c>
    </row>
    <row r="782" spans="1:13" s="5" customFormat="1">
      <c r="A782" s="30" t="s">
        <v>129</v>
      </c>
      <c r="B782" s="30" t="s">
        <v>361</v>
      </c>
      <c r="C782" s="5" t="s">
        <v>15</v>
      </c>
      <c r="D782" s="5" t="s">
        <v>197</v>
      </c>
      <c r="E782" s="191">
        <v>30</v>
      </c>
      <c r="F782" s="191" t="s">
        <v>196</v>
      </c>
      <c r="G782" s="191" t="s">
        <v>430</v>
      </c>
      <c r="H782" s="30" t="s">
        <v>171</v>
      </c>
      <c r="I782" s="180">
        <v>0</v>
      </c>
      <c r="J782" s="181">
        <v>0</v>
      </c>
      <c r="K782" s="181">
        <v>0</v>
      </c>
      <c r="L782" s="181">
        <v>0</v>
      </c>
      <c r="M782" s="182">
        <v>0</v>
      </c>
    </row>
    <row r="783" spans="1:13" s="5" customFormat="1">
      <c r="A783" s="30" t="s">
        <v>129</v>
      </c>
      <c r="B783" s="30" t="s">
        <v>361</v>
      </c>
      <c r="C783" s="5" t="s">
        <v>15</v>
      </c>
      <c r="D783" s="5" t="s">
        <v>284</v>
      </c>
      <c r="E783" s="191">
        <v>38</v>
      </c>
      <c r="F783" s="191" t="s">
        <v>283</v>
      </c>
      <c r="G783" s="191" t="s">
        <v>428</v>
      </c>
      <c r="H783" s="30" t="s">
        <v>171</v>
      </c>
      <c r="I783" s="180">
        <v>0</v>
      </c>
      <c r="J783" s="181">
        <v>0</v>
      </c>
      <c r="K783" s="181">
        <v>0</v>
      </c>
      <c r="L783" s="181">
        <v>0</v>
      </c>
      <c r="M783" s="182">
        <v>0</v>
      </c>
    </row>
    <row r="784" spans="1:13" s="5" customFormat="1">
      <c r="A784" s="30" t="s">
        <v>129</v>
      </c>
      <c r="B784" s="30" t="s">
        <v>361</v>
      </c>
      <c r="C784" s="5" t="s">
        <v>15</v>
      </c>
      <c r="D784" s="5" t="s">
        <v>284</v>
      </c>
      <c r="E784" s="191">
        <v>38</v>
      </c>
      <c r="F784" s="191" t="s">
        <v>283</v>
      </c>
      <c r="G784" s="191" t="s">
        <v>429</v>
      </c>
      <c r="H784" s="30" t="s">
        <v>171</v>
      </c>
      <c r="I784" s="180">
        <v>0</v>
      </c>
      <c r="J784" s="181">
        <v>0</v>
      </c>
      <c r="K784" s="181">
        <v>0</v>
      </c>
      <c r="L784" s="181">
        <v>0</v>
      </c>
      <c r="M784" s="182">
        <v>0</v>
      </c>
    </row>
    <row r="785" spans="1:13" s="5" customFormat="1">
      <c r="A785" s="30" t="s">
        <v>129</v>
      </c>
      <c r="B785" s="30" t="s">
        <v>361</v>
      </c>
      <c r="C785" s="5" t="s">
        <v>15</v>
      </c>
      <c r="D785" s="5" t="s">
        <v>284</v>
      </c>
      <c r="E785" s="191">
        <v>38</v>
      </c>
      <c r="F785" s="191" t="s">
        <v>283</v>
      </c>
      <c r="G785" s="191" t="s">
        <v>430</v>
      </c>
      <c r="H785" s="30" t="s">
        <v>171</v>
      </c>
      <c r="I785" s="180">
        <v>0</v>
      </c>
      <c r="J785" s="181">
        <v>0</v>
      </c>
      <c r="K785" s="181">
        <v>0</v>
      </c>
      <c r="L785" s="181">
        <v>0</v>
      </c>
      <c r="M785" s="182">
        <v>0</v>
      </c>
    </row>
    <row r="786" spans="1:13" s="5" customFormat="1">
      <c r="A786" s="30" t="s">
        <v>129</v>
      </c>
      <c r="B786" s="30" t="s">
        <v>361</v>
      </c>
      <c r="C786" s="5" t="s">
        <v>15</v>
      </c>
      <c r="D786" s="5" t="s">
        <v>199</v>
      </c>
      <c r="E786" s="191">
        <v>30</v>
      </c>
      <c r="F786" s="191" t="s">
        <v>198</v>
      </c>
      <c r="G786" s="191" t="s">
        <v>428</v>
      </c>
      <c r="H786" s="30" t="s">
        <v>171</v>
      </c>
      <c r="I786" s="180">
        <v>0</v>
      </c>
      <c r="J786" s="181">
        <v>0</v>
      </c>
      <c r="K786" s="181">
        <v>0</v>
      </c>
      <c r="L786" s="181">
        <v>0</v>
      </c>
      <c r="M786" s="182">
        <v>0</v>
      </c>
    </row>
    <row r="787" spans="1:13" s="5" customFormat="1">
      <c r="A787" s="30" t="s">
        <v>129</v>
      </c>
      <c r="B787" s="30" t="s">
        <v>361</v>
      </c>
      <c r="C787" s="5" t="s">
        <v>15</v>
      </c>
      <c r="D787" s="5" t="s">
        <v>199</v>
      </c>
      <c r="E787" s="191">
        <v>30</v>
      </c>
      <c r="F787" s="191" t="s">
        <v>198</v>
      </c>
      <c r="G787" s="191" t="s">
        <v>429</v>
      </c>
      <c r="H787" s="30" t="s">
        <v>171</v>
      </c>
      <c r="I787" s="180">
        <v>0</v>
      </c>
      <c r="J787" s="181">
        <v>0</v>
      </c>
      <c r="K787" s="181">
        <v>0</v>
      </c>
      <c r="L787" s="181">
        <v>0</v>
      </c>
      <c r="M787" s="182">
        <v>0</v>
      </c>
    </row>
    <row r="788" spans="1:13" s="5" customFormat="1">
      <c r="A788" s="30" t="s">
        <v>129</v>
      </c>
      <c r="B788" s="30" t="s">
        <v>361</v>
      </c>
      <c r="C788" s="5" t="s">
        <v>15</v>
      </c>
      <c r="D788" s="5" t="s">
        <v>199</v>
      </c>
      <c r="E788" s="191">
        <v>30</v>
      </c>
      <c r="F788" s="191" t="s">
        <v>198</v>
      </c>
      <c r="G788" s="191" t="s">
        <v>430</v>
      </c>
      <c r="H788" s="30" t="s">
        <v>171</v>
      </c>
      <c r="I788" s="180">
        <v>0</v>
      </c>
      <c r="J788" s="181">
        <v>0</v>
      </c>
      <c r="K788" s="181">
        <v>0</v>
      </c>
      <c r="L788" s="181">
        <v>0</v>
      </c>
      <c r="M788" s="182">
        <v>0</v>
      </c>
    </row>
    <row r="789" spans="1:13" s="5" customFormat="1">
      <c r="A789" s="30" t="s">
        <v>129</v>
      </c>
      <c r="B789" s="30" t="s">
        <v>361</v>
      </c>
      <c r="C789" s="5" t="s">
        <v>15</v>
      </c>
      <c r="D789" s="5" t="s">
        <v>201</v>
      </c>
      <c r="E789" s="191">
        <v>30</v>
      </c>
      <c r="F789" s="191" t="s">
        <v>200</v>
      </c>
      <c r="G789" s="191" t="s">
        <v>428</v>
      </c>
      <c r="H789" s="30" t="s">
        <v>171</v>
      </c>
      <c r="I789" s="180">
        <v>2.8690302013422815</v>
      </c>
      <c r="J789" s="181">
        <v>0.27112634228187915</v>
      </c>
      <c r="K789" s="181">
        <v>4.140848993288591</v>
      </c>
      <c r="L789" s="181">
        <v>0</v>
      </c>
      <c r="M789" s="182">
        <v>0.37464865771812078</v>
      </c>
    </row>
    <row r="790" spans="1:13" s="5" customFormat="1">
      <c r="A790" s="30" t="s">
        <v>129</v>
      </c>
      <c r="B790" s="30" t="s">
        <v>361</v>
      </c>
      <c r="C790" s="5" t="s">
        <v>15</v>
      </c>
      <c r="D790" s="5" t="s">
        <v>201</v>
      </c>
      <c r="E790" s="191">
        <v>30</v>
      </c>
      <c r="F790" s="191" t="s">
        <v>200</v>
      </c>
      <c r="G790" s="191" t="s">
        <v>429</v>
      </c>
      <c r="H790" s="30" t="s">
        <v>171</v>
      </c>
      <c r="I790" s="180">
        <v>0</v>
      </c>
      <c r="J790" s="181">
        <v>0</v>
      </c>
      <c r="K790" s="181">
        <v>0</v>
      </c>
      <c r="L790" s="181">
        <v>0</v>
      </c>
      <c r="M790" s="182">
        <v>0</v>
      </c>
    </row>
    <row r="791" spans="1:13" s="5" customFormat="1">
      <c r="A791" s="30" t="s">
        <v>129</v>
      </c>
      <c r="B791" s="30" t="s">
        <v>361</v>
      </c>
      <c r="C791" s="5" t="s">
        <v>15</v>
      </c>
      <c r="D791" s="5" t="s">
        <v>201</v>
      </c>
      <c r="E791" s="191">
        <v>30</v>
      </c>
      <c r="F791" s="191" t="s">
        <v>200</v>
      </c>
      <c r="G791" s="191" t="s">
        <v>430</v>
      </c>
      <c r="H791" s="30" t="s">
        <v>171</v>
      </c>
      <c r="I791" s="180">
        <v>0</v>
      </c>
      <c r="J791" s="181">
        <v>0</v>
      </c>
      <c r="K791" s="181">
        <v>0</v>
      </c>
      <c r="L791" s="181">
        <v>0</v>
      </c>
      <c r="M791" s="182">
        <v>0</v>
      </c>
    </row>
    <row r="792" spans="1:13" s="5" customFormat="1">
      <c r="A792" s="30" t="s">
        <v>129</v>
      </c>
      <c r="B792" s="30" t="s">
        <v>361</v>
      </c>
      <c r="C792" s="5" t="s">
        <v>15</v>
      </c>
      <c r="D792" s="5" t="s">
        <v>203</v>
      </c>
      <c r="E792" s="191">
        <v>30</v>
      </c>
      <c r="F792" s="191" t="s">
        <v>202</v>
      </c>
      <c r="G792" s="191" t="s">
        <v>428</v>
      </c>
      <c r="H792" s="30" t="s">
        <v>171</v>
      </c>
      <c r="I792" s="180">
        <v>4.3569077669902909E-2</v>
      </c>
      <c r="J792" s="181">
        <v>4.1173543689320387E-3</v>
      </c>
      <c r="K792" s="181">
        <v>6.2883009708737864E-2</v>
      </c>
      <c r="L792" s="181">
        <v>0</v>
      </c>
      <c r="M792" s="182">
        <v>5.6894174757281552E-3</v>
      </c>
    </row>
    <row r="793" spans="1:13" s="5" customFormat="1">
      <c r="A793" s="30" t="s">
        <v>129</v>
      </c>
      <c r="B793" s="30" t="s">
        <v>361</v>
      </c>
      <c r="C793" s="5" t="s">
        <v>15</v>
      </c>
      <c r="D793" s="5" t="s">
        <v>203</v>
      </c>
      <c r="E793" s="191">
        <v>30</v>
      </c>
      <c r="F793" s="191" t="s">
        <v>202</v>
      </c>
      <c r="G793" s="191" t="s">
        <v>429</v>
      </c>
      <c r="H793" s="30" t="s">
        <v>171</v>
      </c>
      <c r="I793" s="180">
        <v>9.1967961165048543E-4</v>
      </c>
      <c r="J793" s="181">
        <v>8.6911650485436886E-5</v>
      </c>
      <c r="K793" s="181">
        <v>1.3273737864077668E-3</v>
      </c>
      <c r="L793" s="181">
        <v>0</v>
      </c>
      <c r="M793" s="182">
        <v>1.2009611650485436E-4</v>
      </c>
    </row>
    <row r="794" spans="1:13" s="5" customFormat="1">
      <c r="A794" s="30" t="s">
        <v>129</v>
      </c>
      <c r="B794" s="30" t="s">
        <v>361</v>
      </c>
      <c r="C794" s="5" t="s">
        <v>15</v>
      </c>
      <c r="D794" s="5" t="s">
        <v>203</v>
      </c>
      <c r="E794" s="191">
        <v>30</v>
      </c>
      <c r="F794" s="191" t="s">
        <v>202</v>
      </c>
      <c r="G794" s="191" t="s">
        <v>430</v>
      </c>
      <c r="H794" s="30" t="s">
        <v>171</v>
      </c>
      <c r="I794" s="180">
        <v>0</v>
      </c>
      <c r="J794" s="181">
        <v>0</v>
      </c>
      <c r="K794" s="181">
        <v>0</v>
      </c>
      <c r="L794" s="181">
        <v>0</v>
      </c>
      <c r="M794" s="182">
        <v>0</v>
      </c>
    </row>
    <row r="795" spans="1:13" s="5" customFormat="1">
      <c r="A795" s="30" t="s">
        <v>129</v>
      </c>
      <c r="B795" s="30" t="s">
        <v>361</v>
      </c>
      <c r="C795" s="5" t="s">
        <v>15</v>
      </c>
      <c r="D795" s="5" t="s">
        <v>294</v>
      </c>
      <c r="E795" s="191">
        <v>38</v>
      </c>
      <c r="F795" s="191" t="s">
        <v>293</v>
      </c>
      <c r="G795" s="191" t="s">
        <v>428</v>
      </c>
      <c r="H795" s="30" t="s">
        <v>171</v>
      </c>
      <c r="I795" s="180">
        <v>0</v>
      </c>
      <c r="J795" s="181">
        <v>0</v>
      </c>
      <c r="K795" s="181">
        <v>0</v>
      </c>
      <c r="L795" s="181">
        <v>0</v>
      </c>
      <c r="M795" s="182">
        <v>0</v>
      </c>
    </row>
    <row r="796" spans="1:13" s="5" customFormat="1">
      <c r="A796" s="30" t="s">
        <v>129</v>
      </c>
      <c r="B796" s="30" t="s">
        <v>361</v>
      </c>
      <c r="C796" s="5" t="s">
        <v>15</v>
      </c>
      <c r="D796" s="5" t="s">
        <v>294</v>
      </c>
      <c r="E796" s="191">
        <v>38</v>
      </c>
      <c r="F796" s="191" t="s">
        <v>293</v>
      </c>
      <c r="G796" s="191" t="s">
        <v>429</v>
      </c>
      <c r="H796" s="30" t="s">
        <v>171</v>
      </c>
      <c r="I796" s="180">
        <v>0</v>
      </c>
      <c r="J796" s="181">
        <v>0</v>
      </c>
      <c r="K796" s="181">
        <v>0</v>
      </c>
      <c r="L796" s="181">
        <v>0</v>
      </c>
      <c r="M796" s="182">
        <v>0</v>
      </c>
    </row>
    <row r="797" spans="1:13" s="5" customFormat="1">
      <c r="A797" s="30" t="s">
        <v>129</v>
      </c>
      <c r="B797" s="30" t="s">
        <v>361</v>
      </c>
      <c r="C797" s="5" t="s">
        <v>15</v>
      </c>
      <c r="D797" s="5" t="s">
        <v>294</v>
      </c>
      <c r="E797" s="191">
        <v>38</v>
      </c>
      <c r="F797" s="191" t="s">
        <v>293</v>
      </c>
      <c r="G797" s="191" t="s">
        <v>430</v>
      </c>
      <c r="H797" s="30" t="s">
        <v>171</v>
      </c>
      <c r="I797" s="180">
        <v>0</v>
      </c>
      <c r="J797" s="181">
        <v>0</v>
      </c>
      <c r="K797" s="181">
        <v>0</v>
      </c>
      <c r="L797" s="181">
        <v>0</v>
      </c>
      <c r="M797" s="182">
        <v>0</v>
      </c>
    </row>
    <row r="798" spans="1:13" s="5" customFormat="1">
      <c r="A798" s="30" t="s">
        <v>129</v>
      </c>
      <c r="B798" s="30" t="s">
        <v>361</v>
      </c>
      <c r="C798" s="5" t="s">
        <v>15</v>
      </c>
      <c r="D798" s="5" t="s">
        <v>296</v>
      </c>
      <c r="E798" s="191">
        <v>38</v>
      </c>
      <c r="F798" s="191" t="s">
        <v>295</v>
      </c>
      <c r="G798" s="191" t="s">
        <v>428</v>
      </c>
      <c r="H798" s="30" t="s">
        <v>171</v>
      </c>
      <c r="I798" s="180">
        <v>0</v>
      </c>
      <c r="J798" s="181">
        <v>0</v>
      </c>
      <c r="K798" s="181">
        <v>0</v>
      </c>
      <c r="L798" s="181">
        <v>0</v>
      </c>
      <c r="M798" s="182">
        <v>0</v>
      </c>
    </row>
    <row r="799" spans="1:13" s="5" customFormat="1">
      <c r="A799" s="30" t="s">
        <v>129</v>
      </c>
      <c r="B799" s="30" t="s">
        <v>361</v>
      </c>
      <c r="C799" s="5" t="s">
        <v>15</v>
      </c>
      <c r="D799" s="5" t="s">
        <v>296</v>
      </c>
      <c r="E799" s="191">
        <v>38</v>
      </c>
      <c r="F799" s="191" t="s">
        <v>295</v>
      </c>
      <c r="G799" s="191" t="s">
        <v>429</v>
      </c>
      <c r="H799" s="30" t="s">
        <v>171</v>
      </c>
      <c r="I799" s="180">
        <v>0</v>
      </c>
      <c r="J799" s="181">
        <v>0</v>
      </c>
      <c r="K799" s="181">
        <v>0</v>
      </c>
      <c r="L799" s="181">
        <v>0</v>
      </c>
      <c r="M799" s="182">
        <v>0</v>
      </c>
    </row>
    <row r="800" spans="1:13" s="5" customFormat="1">
      <c r="A800" s="30" t="s">
        <v>129</v>
      </c>
      <c r="B800" s="30" t="s">
        <v>361</v>
      </c>
      <c r="C800" s="5" t="s">
        <v>15</v>
      </c>
      <c r="D800" s="5" t="s">
        <v>296</v>
      </c>
      <c r="E800" s="191">
        <v>38</v>
      </c>
      <c r="F800" s="191" t="s">
        <v>295</v>
      </c>
      <c r="G800" s="191" t="s">
        <v>430</v>
      </c>
      <c r="H800" s="30" t="s">
        <v>171</v>
      </c>
      <c r="I800" s="180">
        <v>0</v>
      </c>
      <c r="J800" s="181">
        <v>0</v>
      </c>
      <c r="K800" s="181">
        <v>0</v>
      </c>
      <c r="L800" s="181">
        <v>0</v>
      </c>
      <c r="M800" s="182">
        <v>0</v>
      </c>
    </row>
    <row r="801" spans="1:13" s="5" customFormat="1">
      <c r="A801" s="30" t="s">
        <v>129</v>
      </c>
      <c r="B801" s="30" t="s">
        <v>361</v>
      </c>
      <c r="C801" s="5" t="s">
        <v>15</v>
      </c>
      <c r="D801" s="5" t="s">
        <v>205</v>
      </c>
      <c r="E801" s="191">
        <v>30</v>
      </c>
      <c r="F801" s="191" t="s">
        <v>204</v>
      </c>
      <c r="G801" s="191" t="s">
        <v>428</v>
      </c>
      <c r="H801" s="30" t="s">
        <v>171</v>
      </c>
      <c r="I801" s="180">
        <v>2.0116900000000002</v>
      </c>
      <c r="J801" s="181">
        <v>0.190108</v>
      </c>
      <c r="K801" s="181">
        <v>2.90347</v>
      </c>
      <c r="L801" s="181">
        <v>0</v>
      </c>
      <c r="M801" s="182">
        <v>0.26269500000000001</v>
      </c>
    </row>
    <row r="802" spans="1:13" s="5" customFormat="1">
      <c r="A802" s="30" t="s">
        <v>129</v>
      </c>
      <c r="B802" s="30" t="s">
        <v>361</v>
      </c>
      <c r="C802" s="5" t="s">
        <v>15</v>
      </c>
      <c r="D802" s="5" t="s">
        <v>205</v>
      </c>
      <c r="E802" s="191">
        <v>30</v>
      </c>
      <c r="F802" s="191" t="s">
        <v>204</v>
      </c>
      <c r="G802" s="191" t="s">
        <v>429</v>
      </c>
      <c r="H802" s="30" t="s">
        <v>171</v>
      </c>
      <c r="I802" s="180">
        <v>0</v>
      </c>
      <c r="J802" s="181">
        <v>0</v>
      </c>
      <c r="K802" s="181">
        <v>0</v>
      </c>
      <c r="L802" s="181">
        <v>0</v>
      </c>
      <c r="M802" s="182">
        <v>0</v>
      </c>
    </row>
    <row r="803" spans="1:13" s="5" customFormat="1">
      <c r="A803" s="30" t="s">
        <v>129</v>
      </c>
      <c r="B803" s="30" t="s">
        <v>361</v>
      </c>
      <c r="C803" s="5" t="s">
        <v>15</v>
      </c>
      <c r="D803" s="5" t="s">
        <v>205</v>
      </c>
      <c r="E803" s="191">
        <v>30</v>
      </c>
      <c r="F803" s="191" t="s">
        <v>204</v>
      </c>
      <c r="G803" s="191" t="s">
        <v>430</v>
      </c>
      <c r="H803" s="30" t="s">
        <v>171</v>
      </c>
      <c r="I803" s="180">
        <v>0</v>
      </c>
      <c r="J803" s="181">
        <v>0</v>
      </c>
      <c r="K803" s="181">
        <v>0</v>
      </c>
      <c r="L803" s="181">
        <v>0</v>
      </c>
      <c r="M803" s="182">
        <v>0</v>
      </c>
    </row>
    <row r="804" spans="1:13" s="5" customFormat="1">
      <c r="A804" s="30" t="s">
        <v>129</v>
      </c>
      <c r="B804" s="30" t="s">
        <v>361</v>
      </c>
      <c r="C804" s="5" t="s">
        <v>15</v>
      </c>
      <c r="D804" s="5" t="s">
        <v>308</v>
      </c>
      <c r="E804" s="191">
        <v>38</v>
      </c>
      <c r="F804" s="191" t="s">
        <v>307</v>
      </c>
      <c r="G804" s="191" t="s">
        <v>428</v>
      </c>
      <c r="H804" s="30" t="s">
        <v>171</v>
      </c>
      <c r="I804" s="180">
        <v>0</v>
      </c>
      <c r="J804" s="181">
        <v>0</v>
      </c>
      <c r="K804" s="181">
        <v>0</v>
      </c>
      <c r="L804" s="181">
        <v>0</v>
      </c>
      <c r="M804" s="182">
        <v>0</v>
      </c>
    </row>
    <row r="805" spans="1:13" s="5" customFormat="1">
      <c r="A805" s="30" t="s">
        <v>129</v>
      </c>
      <c r="B805" s="30" t="s">
        <v>361</v>
      </c>
      <c r="C805" s="5" t="s">
        <v>15</v>
      </c>
      <c r="D805" s="5" t="s">
        <v>308</v>
      </c>
      <c r="E805" s="191">
        <v>38</v>
      </c>
      <c r="F805" s="191" t="s">
        <v>307</v>
      </c>
      <c r="G805" s="191" t="s">
        <v>429</v>
      </c>
      <c r="H805" s="30" t="s">
        <v>171</v>
      </c>
      <c r="I805" s="180">
        <v>0</v>
      </c>
      <c r="J805" s="181">
        <v>0</v>
      </c>
      <c r="K805" s="181">
        <v>0</v>
      </c>
      <c r="L805" s="181">
        <v>0</v>
      </c>
      <c r="M805" s="182">
        <v>0</v>
      </c>
    </row>
    <row r="806" spans="1:13" s="5" customFormat="1">
      <c r="A806" s="30" t="s">
        <v>129</v>
      </c>
      <c r="B806" s="30" t="s">
        <v>361</v>
      </c>
      <c r="C806" s="5" t="s">
        <v>15</v>
      </c>
      <c r="D806" s="5" t="s">
        <v>308</v>
      </c>
      <c r="E806" s="191">
        <v>38</v>
      </c>
      <c r="F806" s="191" t="s">
        <v>307</v>
      </c>
      <c r="G806" s="191" t="s">
        <v>430</v>
      </c>
      <c r="H806" s="30" t="s">
        <v>171</v>
      </c>
      <c r="I806" s="180">
        <v>0</v>
      </c>
      <c r="J806" s="181">
        <v>0</v>
      </c>
      <c r="K806" s="181">
        <v>0</v>
      </c>
      <c r="L806" s="181">
        <v>0</v>
      </c>
      <c r="M806" s="182">
        <v>0</v>
      </c>
    </row>
    <row r="807" spans="1:13" s="5" customFormat="1">
      <c r="A807" s="30" t="s">
        <v>129</v>
      </c>
      <c r="B807" s="30" t="s">
        <v>361</v>
      </c>
      <c r="C807" s="5" t="s">
        <v>15</v>
      </c>
      <c r="D807" s="5" t="s">
        <v>207</v>
      </c>
      <c r="E807" s="191">
        <v>30</v>
      </c>
      <c r="F807" s="191" t="s">
        <v>206</v>
      </c>
      <c r="G807" s="191" t="s">
        <v>428</v>
      </c>
      <c r="H807" s="30" t="s">
        <v>171</v>
      </c>
      <c r="I807" s="180">
        <v>0</v>
      </c>
      <c r="J807" s="181">
        <v>0</v>
      </c>
      <c r="K807" s="181">
        <v>0</v>
      </c>
      <c r="L807" s="181">
        <v>0</v>
      </c>
      <c r="M807" s="182">
        <v>0</v>
      </c>
    </row>
    <row r="808" spans="1:13" s="5" customFormat="1">
      <c r="A808" s="30" t="s">
        <v>129</v>
      </c>
      <c r="B808" s="30" t="s">
        <v>361</v>
      </c>
      <c r="C808" s="5" t="s">
        <v>15</v>
      </c>
      <c r="D808" s="5" t="s">
        <v>207</v>
      </c>
      <c r="E808" s="191">
        <v>30</v>
      </c>
      <c r="F808" s="191" t="s">
        <v>206</v>
      </c>
      <c r="G808" s="191" t="s">
        <v>429</v>
      </c>
      <c r="H808" s="30" t="s">
        <v>171</v>
      </c>
      <c r="I808" s="180">
        <v>0</v>
      </c>
      <c r="J808" s="181">
        <v>0</v>
      </c>
      <c r="K808" s="181">
        <v>0</v>
      </c>
      <c r="L808" s="181">
        <v>0</v>
      </c>
      <c r="M808" s="182">
        <v>0</v>
      </c>
    </row>
    <row r="809" spans="1:13" s="5" customFormat="1">
      <c r="A809" s="30" t="s">
        <v>129</v>
      </c>
      <c r="B809" s="30" t="s">
        <v>361</v>
      </c>
      <c r="C809" s="5" t="s">
        <v>15</v>
      </c>
      <c r="D809" s="5" t="s">
        <v>207</v>
      </c>
      <c r="E809" s="191">
        <v>30</v>
      </c>
      <c r="F809" s="191" t="s">
        <v>206</v>
      </c>
      <c r="G809" s="191" t="s">
        <v>430</v>
      </c>
      <c r="H809" s="30" t="s">
        <v>171</v>
      </c>
      <c r="I809" s="180">
        <v>0</v>
      </c>
      <c r="J809" s="181">
        <v>0</v>
      </c>
      <c r="K809" s="181">
        <v>0</v>
      </c>
      <c r="L809" s="181">
        <v>0</v>
      </c>
      <c r="M809" s="182">
        <v>0</v>
      </c>
    </row>
    <row r="810" spans="1:13" s="5" customFormat="1">
      <c r="A810" s="30" t="s">
        <v>129</v>
      </c>
      <c r="B810" s="30" t="s">
        <v>361</v>
      </c>
      <c r="C810" s="5" t="s">
        <v>15</v>
      </c>
      <c r="D810" s="5" t="s">
        <v>312</v>
      </c>
      <c r="E810" s="191">
        <v>38</v>
      </c>
      <c r="F810" s="191" t="s">
        <v>311</v>
      </c>
      <c r="G810" s="191" t="s">
        <v>428</v>
      </c>
      <c r="H810" s="30" t="s">
        <v>171</v>
      </c>
      <c r="I810" s="180">
        <v>0</v>
      </c>
      <c r="J810" s="181">
        <v>0</v>
      </c>
      <c r="K810" s="181">
        <v>0</v>
      </c>
      <c r="L810" s="181">
        <v>0</v>
      </c>
      <c r="M810" s="182">
        <v>0</v>
      </c>
    </row>
    <row r="811" spans="1:13" s="5" customFormat="1">
      <c r="A811" s="30" t="s">
        <v>129</v>
      </c>
      <c r="B811" s="30" t="s">
        <v>361</v>
      </c>
      <c r="C811" s="5" t="s">
        <v>15</v>
      </c>
      <c r="D811" s="5" t="s">
        <v>312</v>
      </c>
      <c r="E811" s="191">
        <v>38</v>
      </c>
      <c r="F811" s="191" t="s">
        <v>311</v>
      </c>
      <c r="G811" s="191" t="s">
        <v>429</v>
      </c>
      <c r="H811" s="30" t="s">
        <v>171</v>
      </c>
      <c r="I811" s="180">
        <v>0</v>
      </c>
      <c r="J811" s="181">
        <v>0</v>
      </c>
      <c r="K811" s="181">
        <v>0</v>
      </c>
      <c r="L811" s="181">
        <v>0</v>
      </c>
      <c r="M811" s="182">
        <v>0</v>
      </c>
    </row>
    <row r="812" spans="1:13" s="5" customFormat="1">
      <c r="A812" s="30" t="s">
        <v>129</v>
      </c>
      <c r="B812" s="30" t="s">
        <v>361</v>
      </c>
      <c r="C812" s="5" t="s">
        <v>15</v>
      </c>
      <c r="D812" s="5" t="s">
        <v>312</v>
      </c>
      <c r="E812" s="191">
        <v>38</v>
      </c>
      <c r="F812" s="191" t="s">
        <v>311</v>
      </c>
      <c r="G812" s="191" t="s">
        <v>430</v>
      </c>
      <c r="H812" s="30" t="s">
        <v>171</v>
      </c>
      <c r="I812" s="180">
        <v>0</v>
      </c>
      <c r="J812" s="181">
        <v>0</v>
      </c>
      <c r="K812" s="181">
        <v>0</v>
      </c>
      <c r="L812" s="181">
        <v>0</v>
      </c>
      <c r="M812" s="182">
        <v>0</v>
      </c>
    </row>
    <row r="813" spans="1:13" s="5" customFormat="1">
      <c r="A813" s="30" t="s">
        <v>129</v>
      </c>
      <c r="B813" s="30" t="s">
        <v>361</v>
      </c>
      <c r="C813" s="5" t="s">
        <v>431</v>
      </c>
      <c r="D813" s="5" t="s">
        <v>216</v>
      </c>
      <c r="E813" s="191">
        <v>38</v>
      </c>
      <c r="F813" s="191" t="s">
        <v>215</v>
      </c>
      <c r="G813" s="191" t="s">
        <v>432</v>
      </c>
      <c r="H813" s="30" t="s">
        <v>176</v>
      </c>
      <c r="I813" s="180">
        <v>0</v>
      </c>
      <c r="J813" s="181">
        <v>0</v>
      </c>
      <c r="K813" s="181">
        <v>0</v>
      </c>
      <c r="L813" s="181">
        <v>0</v>
      </c>
      <c r="M813" s="182">
        <v>0</v>
      </c>
    </row>
    <row r="814" spans="1:13" s="5" customFormat="1">
      <c r="A814" s="30" t="s">
        <v>129</v>
      </c>
      <c r="B814" s="30" t="s">
        <v>361</v>
      </c>
      <c r="C814" s="5" t="s">
        <v>431</v>
      </c>
      <c r="D814" s="5" t="s">
        <v>218</v>
      </c>
      <c r="E814" s="191">
        <v>38</v>
      </c>
      <c r="F814" s="191" t="s">
        <v>217</v>
      </c>
      <c r="G814" s="191" t="s">
        <v>432</v>
      </c>
      <c r="H814" s="30" t="s">
        <v>176</v>
      </c>
      <c r="I814" s="180">
        <v>0</v>
      </c>
      <c r="J814" s="181">
        <v>0</v>
      </c>
      <c r="K814" s="181">
        <v>0</v>
      </c>
      <c r="L814" s="181">
        <v>0</v>
      </c>
      <c r="M814" s="182">
        <v>0</v>
      </c>
    </row>
    <row r="815" spans="1:13" s="5" customFormat="1">
      <c r="A815" s="30" t="s">
        <v>129</v>
      </c>
      <c r="B815" s="30" t="s">
        <v>361</v>
      </c>
      <c r="C815" s="5" t="s">
        <v>431</v>
      </c>
      <c r="D815" s="5" t="s">
        <v>220</v>
      </c>
      <c r="E815" s="191">
        <v>38</v>
      </c>
      <c r="F815" s="191" t="s">
        <v>219</v>
      </c>
      <c r="G815" s="191" t="s">
        <v>432</v>
      </c>
      <c r="H815" s="30" t="s">
        <v>176</v>
      </c>
      <c r="I815" s="180">
        <v>0</v>
      </c>
      <c r="J815" s="181">
        <v>0</v>
      </c>
      <c r="K815" s="181">
        <v>0</v>
      </c>
      <c r="L815" s="181">
        <v>0</v>
      </c>
      <c r="M815" s="182">
        <v>0</v>
      </c>
    </row>
    <row r="816" spans="1:13" s="5" customFormat="1">
      <c r="A816" s="30" t="s">
        <v>129</v>
      </c>
      <c r="B816" s="30" t="s">
        <v>361</v>
      </c>
      <c r="C816" s="5" t="s">
        <v>431</v>
      </c>
      <c r="D816" s="5" t="s">
        <v>222</v>
      </c>
      <c r="E816" s="191">
        <v>38</v>
      </c>
      <c r="F816" s="191" t="s">
        <v>221</v>
      </c>
      <c r="G816" s="191" t="s">
        <v>432</v>
      </c>
      <c r="H816" s="30" t="s">
        <v>176</v>
      </c>
      <c r="I816" s="180">
        <v>0</v>
      </c>
      <c r="J816" s="181">
        <v>0</v>
      </c>
      <c r="K816" s="181">
        <v>0</v>
      </c>
      <c r="L816" s="181">
        <v>0</v>
      </c>
      <c r="M816" s="182">
        <v>0</v>
      </c>
    </row>
    <row r="817" spans="1:13" s="5" customFormat="1">
      <c r="A817" s="30" t="s">
        <v>129</v>
      </c>
      <c r="B817" s="30" t="s">
        <v>361</v>
      </c>
      <c r="C817" s="5" t="s">
        <v>431</v>
      </c>
      <c r="D817" s="5" t="s">
        <v>187</v>
      </c>
      <c r="E817" s="191">
        <v>30</v>
      </c>
      <c r="F817" s="191" t="s">
        <v>186</v>
      </c>
      <c r="G817" s="191" t="s">
        <v>432</v>
      </c>
      <c r="H817" s="30" t="s">
        <v>176</v>
      </c>
      <c r="I817" s="180">
        <v>0</v>
      </c>
      <c r="J817" s="181">
        <v>0</v>
      </c>
      <c r="K817" s="181">
        <v>0</v>
      </c>
      <c r="L817" s="181">
        <v>0</v>
      </c>
      <c r="M817" s="182">
        <v>0</v>
      </c>
    </row>
    <row r="818" spans="1:13" s="5" customFormat="1">
      <c r="A818" s="30" t="s">
        <v>129</v>
      </c>
      <c r="B818" s="30" t="s">
        <v>361</v>
      </c>
      <c r="C818" s="5" t="s">
        <v>431</v>
      </c>
      <c r="D818" s="5" t="s">
        <v>232</v>
      </c>
      <c r="E818" s="191">
        <v>38</v>
      </c>
      <c r="F818" s="191" t="s">
        <v>231</v>
      </c>
      <c r="G818" s="191" t="s">
        <v>432</v>
      </c>
      <c r="H818" s="30" t="s">
        <v>176</v>
      </c>
      <c r="I818" s="180">
        <v>0</v>
      </c>
      <c r="J818" s="181">
        <v>0</v>
      </c>
      <c r="K818" s="181">
        <v>0</v>
      </c>
      <c r="L818" s="181">
        <v>0</v>
      </c>
      <c r="M818" s="182">
        <v>0</v>
      </c>
    </row>
    <row r="819" spans="1:13" s="5" customFormat="1">
      <c r="A819" s="30" t="s">
        <v>129</v>
      </c>
      <c r="B819" s="30" t="s">
        <v>361</v>
      </c>
      <c r="C819" s="5" t="s">
        <v>431</v>
      </c>
      <c r="D819" s="5" t="s">
        <v>234</v>
      </c>
      <c r="E819" s="191">
        <v>38</v>
      </c>
      <c r="F819" s="191" t="s">
        <v>233</v>
      </c>
      <c r="G819" s="191" t="s">
        <v>432</v>
      </c>
      <c r="H819" s="30" t="s">
        <v>176</v>
      </c>
      <c r="I819" s="180">
        <v>205.87824925816025</v>
      </c>
      <c r="J819" s="181">
        <v>12.993158456973294</v>
      </c>
      <c r="K819" s="181">
        <v>46.535341246290805</v>
      </c>
      <c r="L819" s="181">
        <v>0.35307525222551928</v>
      </c>
      <c r="M819" s="182">
        <v>8.0148089020771529</v>
      </c>
    </row>
    <row r="820" spans="1:13" s="5" customFormat="1">
      <c r="A820" s="30" t="s">
        <v>129</v>
      </c>
      <c r="B820" s="30" t="s">
        <v>361</v>
      </c>
      <c r="C820" s="5" t="s">
        <v>431</v>
      </c>
      <c r="D820" s="5" t="s">
        <v>189</v>
      </c>
      <c r="E820" s="191">
        <v>30</v>
      </c>
      <c r="F820" s="191" t="s">
        <v>188</v>
      </c>
      <c r="G820" s="191" t="s">
        <v>432</v>
      </c>
      <c r="H820" s="30" t="s">
        <v>176</v>
      </c>
      <c r="I820" s="180">
        <v>0</v>
      </c>
      <c r="J820" s="181">
        <v>0</v>
      </c>
      <c r="K820" s="181">
        <v>0</v>
      </c>
      <c r="L820" s="181">
        <v>0</v>
      </c>
      <c r="M820" s="182">
        <v>0</v>
      </c>
    </row>
    <row r="821" spans="1:13" s="5" customFormat="1">
      <c r="A821" s="30" t="s">
        <v>129</v>
      </c>
      <c r="B821" s="30" t="s">
        <v>361</v>
      </c>
      <c r="C821" s="5" t="s">
        <v>431</v>
      </c>
      <c r="D821" s="5" t="s">
        <v>242</v>
      </c>
      <c r="E821" s="191">
        <v>38</v>
      </c>
      <c r="F821" s="191" t="s">
        <v>241</v>
      </c>
      <c r="G821" s="191" t="s">
        <v>432</v>
      </c>
      <c r="H821" s="30" t="s">
        <v>176</v>
      </c>
      <c r="I821" s="180">
        <v>0</v>
      </c>
      <c r="J821" s="181">
        <v>0</v>
      </c>
      <c r="K821" s="181">
        <v>0</v>
      </c>
      <c r="L821" s="181">
        <v>0</v>
      </c>
      <c r="M821" s="182">
        <v>0</v>
      </c>
    </row>
    <row r="822" spans="1:13" s="5" customFormat="1">
      <c r="A822" s="30" t="s">
        <v>129</v>
      </c>
      <c r="B822" s="30" t="s">
        <v>361</v>
      </c>
      <c r="C822" s="5" t="s">
        <v>431</v>
      </c>
      <c r="D822" s="5" t="s">
        <v>327</v>
      </c>
      <c r="E822" s="191">
        <v>46</v>
      </c>
      <c r="F822" s="191" t="s">
        <v>326</v>
      </c>
      <c r="G822" s="191" t="s">
        <v>432</v>
      </c>
      <c r="H822" s="30" t="s">
        <v>176</v>
      </c>
      <c r="I822" s="180">
        <v>0</v>
      </c>
      <c r="J822" s="181">
        <v>0</v>
      </c>
      <c r="K822" s="181">
        <v>0</v>
      </c>
      <c r="L822" s="181">
        <v>0</v>
      </c>
      <c r="M822" s="182">
        <v>0</v>
      </c>
    </row>
    <row r="823" spans="1:13" s="5" customFormat="1">
      <c r="A823" s="30" t="s">
        <v>129</v>
      </c>
      <c r="B823" s="30" t="s">
        <v>361</v>
      </c>
      <c r="C823" s="5" t="s">
        <v>431</v>
      </c>
      <c r="D823" s="5" t="s">
        <v>193</v>
      </c>
      <c r="E823" s="191">
        <v>30</v>
      </c>
      <c r="F823" s="191" t="s">
        <v>192</v>
      </c>
      <c r="G823" s="191" t="s">
        <v>432</v>
      </c>
      <c r="H823" s="30" t="s">
        <v>176</v>
      </c>
      <c r="I823" s="180">
        <v>0</v>
      </c>
      <c r="J823" s="181">
        <v>0</v>
      </c>
      <c r="K823" s="181">
        <v>0</v>
      </c>
      <c r="L823" s="181">
        <v>0</v>
      </c>
      <c r="M823" s="182">
        <v>0</v>
      </c>
    </row>
    <row r="824" spans="1:13" s="5" customFormat="1">
      <c r="A824" s="30" t="s">
        <v>129</v>
      </c>
      <c r="B824" s="30" t="s">
        <v>361</v>
      </c>
      <c r="C824" s="5" t="s">
        <v>431</v>
      </c>
      <c r="D824" s="5" t="s">
        <v>258</v>
      </c>
      <c r="E824" s="191">
        <v>38</v>
      </c>
      <c r="F824" s="191" t="s">
        <v>257</v>
      </c>
      <c r="G824" s="191" t="s">
        <v>432</v>
      </c>
      <c r="H824" s="30" t="s">
        <v>176</v>
      </c>
      <c r="I824" s="180">
        <v>0</v>
      </c>
      <c r="J824" s="181">
        <v>0</v>
      </c>
      <c r="K824" s="181">
        <v>0</v>
      </c>
      <c r="L824" s="181">
        <v>0</v>
      </c>
      <c r="M824" s="182">
        <v>0</v>
      </c>
    </row>
    <row r="825" spans="1:13" s="5" customFormat="1">
      <c r="A825" s="30" t="s">
        <v>129</v>
      </c>
      <c r="B825" s="30" t="s">
        <v>361</v>
      </c>
      <c r="C825" s="5" t="s">
        <v>431</v>
      </c>
      <c r="D825" s="5" t="s">
        <v>262</v>
      </c>
      <c r="E825" s="191">
        <v>38</v>
      </c>
      <c r="F825" s="191" t="s">
        <v>261</v>
      </c>
      <c r="G825" s="191" t="s">
        <v>432</v>
      </c>
      <c r="H825" s="30" t="s">
        <v>176</v>
      </c>
      <c r="I825" s="180">
        <v>99.652238470191236</v>
      </c>
      <c r="J825" s="181">
        <v>6.2891338582677161</v>
      </c>
      <c r="K825" s="181">
        <v>22.524773903262094</v>
      </c>
      <c r="L825" s="181">
        <v>0.17090101237345331</v>
      </c>
      <c r="M825" s="182">
        <v>3.8794573678290218</v>
      </c>
    </row>
    <row r="826" spans="1:13" s="5" customFormat="1">
      <c r="A826" s="30" t="s">
        <v>129</v>
      </c>
      <c r="B826" s="30" t="s">
        <v>361</v>
      </c>
      <c r="C826" s="5" t="s">
        <v>431</v>
      </c>
      <c r="D826" s="5" t="s">
        <v>264</v>
      </c>
      <c r="E826" s="191">
        <v>38</v>
      </c>
      <c r="F826" s="191" t="s">
        <v>263</v>
      </c>
      <c r="G826" s="191" t="s">
        <v>432</v>
      </c>
      <c r="H826" s="30" t="s">
        <v>176</v>
      </c>
      <c r="I826" s="180">
        <v>4.2118000000000002</v>
      </c>
      <c r="J826" s="181">
        <v>0.26581100000000002</v>
      </c>
      <c r="K826" s="181">
        <v>0.95200700000000005</v>
      </c>
      <c r="L826" s="181">
        <v>7.2231200000000004E-3</v>
      </c>
      <c r="M826" s="182">
        <v>0.163965</v>
      </c>
    </row>
    <row r="827" spans="1:13" s="5" customFormat="1">
      <c r="A827" s="30" t="s">
        <v>129</v>
      </c>
      <c r="B827" s="30" t="s">
        <v>361</v>
      </c>
      <c r="C827" s="5" t="s">
        <v>431</v>
      </c>
      <c r="D827" s="5" t="s">
        <v>270</v>
      </c>
      <c r="E827" s="191">
        <v>38</v>
      </c>
      <c r="F827" s="191" t="s">
        <v>269</v>
      </c>
      <c r="G827" s="191" t="s">
        <v>432</v>
      </c>
      <c r="H827" s="30" t="s">
        <v>176</v>
      </c>
      <c r="I827" s="180">
        <v>305.31418655097616</v>
      </c>
      <c r="J827" s="181">
        <v>19.268673752711496</v>
      </c>
      <c r="K827" s="181">
        <v>69.011375271149674</v>
      </c>
      <c r="L827" s="181">
        <v>0.5236066811279827</v>
      </c>
      <c r="M827" s="182">
        <v>11.885860303687634</v>
      </c>
    </row>
    <row r="828" spans="1:13" s="5" customFormat="1">
      <c r="A828" s="30" t="s">
        <v>129</v>
      </c>
      <c r="B828" s="30" t="s">
        <v>361</v>
      </c>
      <c r="C828" s="5" t="s">
        <v>431</v>
      </c>
      <c r="D828" s="5" t="s">
        <v>284</v>
      </c>
      <c r="E828" s="191">
        <v>38</v>
      </c>
      <c r="F828" s="191" t="s">
        <v>283</v>
      </c>
      <c r="G828" s="191" t="s">
        <v>432</v>
      </c>
      <c r="H828" s="30" t="s">
        <v>176</v>
      </c>
      <c r="I828" s="180">
        <v>0</v>
      </c>
      <c r="J828" s="181">
        <v>0</v>
      </c>
      <c r="K828" s="181">
        <v>0</v>
      </c>
      <c r="L828" s="181">
        <v>0</v>
      </c>
      <c r="M828" s="182">
        <v>0</v>
      </c>
    </row>
    <row r="829" spans="1:13" s="5" customFormat="1">
      <c r="A829" s="30" t="s">
        <v>129</v>
      </c>
      <c r="B829" s="30" t="s">
        <v>361</v>
      </c>
      <c r="C829" s="5" t="s">
        <v>431</v>
      </c>
      <c r="D829" s="5" t="s">
        <v>199</v>
      </c>
      <c r="E829" s="191">
        <v>30</v>
      </c>
      <c r="F829" s="191" t="s">
        <v>198</v>
      </c>
      <c r="G829" s="191" t="s">
        <v>432</v>
      </c>
      <c r="H829" s="30" t="s">
        <v>176</v>
      </c>
      <c r="I829" s="180">
        <v>0</v>
      </c>
      <c r="J829" s="181">
        <v>0</v>
      </c>
      <c r="K829" s="181">
        <v>0</v>
      </c>
      <c r="L829" s="181">
        <v>0</v>
      </c>
      <c r="M829" s="182">
        <v>0</v>
      </c>
    </row>
    <row r="830" spans="1:13" s="5" customFormat="1">
      <c r="A830" s="30" t="s">
        <v>129</v>
      </c>
      <c r="B830" s="30" t="s">
        <v>361</v>
      </c>
      <c r="C830" s="5" t="s">
        <v>431</v>
      </c>
      <c r="D830" s="5" t="s">
        <v>201</v>
      </c>
      <c r="E830" s="191">
        <v>30</v>
      </c>
      <c r="F830" s="191" t="s">
        <v>200</v>
      </c>
      <c r="G830" s="191" t="s">
        <v>432</v>
      </c>
      <c r="H830" s="30" t="s">
        <v>176</v>
      </c>
      <c r="I830" s="180">
        <v>0</v>
      </c>
      <c r="J830" s="181">
        <v>0</v>
      </c>
      <c r="K830" s="181">
        <v>0</v>
      </c>
      <c r="L830" s="181">
        <v>0</v>
      </c>
      <c r="M830" s="182">
        <v>0</v>
      </c>
    </row>
    <row r="831" spans="1:13" s="5" customFormat="1">
      <c r="A831" s="30" t="s">
        <v>129</v>
      </c>
      <c r="B831" s="30" t="s">
        <v>361</v>
      </c>
      <c r="C831" s="5" t="s">
        <v>431</v>
      </c>
      <c r="D831" s="5" t="s">
        <v>203</v>
      </c>
      <c r="E831" s="191">
        <v>30</v>
      </c>
      <c r="F831" s="191" t="s">
        <v>202</v>
      </c>
      <c r="G831" s="191" t="s">
        <v>432</v>
      </c>
      <c r="H831" s="30" t="s">
        <v>176</v>
      </c>
      <c r="I831" s="180">
        <v>0</v>
      </c>
      <c r="J831" s="181">
        <v>0</v>
      </c>
      <c r="K831" s="181">
        <v>0</v>
      </c>
      <c r="L831" s="181">
        <v>0</v>
      </c>
      <c r="M831" s="182">
        <v>0</v>
      </c>
    </row>
    <row r="832" spans="1:13" s="5" customFormat="1">
      <c r="A832" s="30" t="s">
        <v>129</v>
      </c>
      <c r="B832" s="30" t="s">
        <v>361</v>
      </c>
      <c r="C832" s="5" t="s">
        <v>431</v>
      </c>
      <c r="D832" s="5" t="s">
        <v>294</v>
      </c>
      <c r="E832" s="191">
        <v>38</v>
      </c>
      <c r="F832" s="191" t="s">
        <v>293</v>
      </c>
      <c r="G832" s="191" t="s">
        <v>432</v>
      </c>
      <c r="H832" s="30" t="s">
        <v>176</v>
      </c>
      <c r="I832" s="180">
        <v>0</v>
      </c>
      <c r="J832" s="181">
        <v>0</v>
      </c>
      <c r="K832" s="181">
        <v>0</v>
      </c>
      <c r="L832" s="181">
        <v>0</v>
      </c>
      <c r="M832" s="182">
        <v>0</v>
      </c>
    </row>
    <row r="833" spans="1:13" s="5" customFormat="1">
      <c r="A833" s="30" t="s">
        <v>129</v>
      </c>
      <c r="B833" s="30" t="s">
        <v>361</v>
      </c>
      <c r="C833" s="5" t="s">
        <v>431</v>
      </c>
      <c r="D833" s="5" t="s">
        <v>296</v>
      </c>
      <c r="E833" s="191">
        <v>38</v>
      </c>
      <c r="F833" s="191" t="s">
        <v>295</v>
      </c>
      <c r="G833" s="191" t="s">
        <v>432</v>
      </c>
      <c r="H833" s="30" t="s">
        <v>176</v>
      </c>
      <c r="I833" s="180">
        <v>0</v>
      </c>
      <c r="J833" s="181">
        <v>0</v>
      </c>
      <c r="K833" s="181">
        <v>0</v>
      </c>
      <c r="L833" s="181">
        <v>0</v>
      </c>
      <c r="M833" s="182">
        <v>0</v>
      </c>
    </row>
    <row r="834" spans="1:13" s="5" customFormat="1">
      <c r="A834" s="30" t="s">
        <v>129</v>
      </c>
      <c r="B834" s="30" t="s">
        <v>361</v>
      </c>
      <c r="C834" s="5" t="s">
        <v>431</v>
      </c>
      <c r="D834" s="5" t="s">
        <v>205</v>
      </c>
      <c r="E834" s="191">
        <v>30</v>
      </c>
      <c r="F834" s="191" t="s">
        <v>204</v>
      </c>
      <c r="G834" s="191" t="s">
        <v>432</v>
      </c>
      <c r="H834" s="30" t="s">
        <v>176</v>
      </c>
      <c r="I834" s="180">
        <v>0</v>
      </c>
      <c r="J834" s="181">
        <v>0</v>
      </c>
      <c r="K834" s="181">
        <v>0</v>
      </c>
      <c r="L834" s="181">
        <v>0</v>
      </c>
      <c r="M834" s="182">
        <v>0</v>
      </c>
    </row>
    <row r="835" spans="1:13" s="5" customFormat="1">
      <c r="A835" s="30" t="s">
        <v>129</v>
      </c>
      <c r="B835" s="30" t="s">
        <v>361</v>
      </c>
      <c r="C835" s="5" t="s">
        <v>431</v>
      </c>
      <c r="D835" s="5" t="s">
        <v>207</v>
      </c>
      <c r="E835" s="191">
        <v>30</v>
      </c>
      <c r="F835" s="191" t="s">
        <v>206</v>
      </c>
      <c r="G835" s="191" t="s">
        <v>432</v>
      </c>
      <c r="H835" s="30" t="s">
        <v>176</v>
      </c>
      <c r="I835" s="180">
        <v>0</v>
      </c>
      <c r="J835" s="181">
        <v>0</v>
      </c>
      <c r="K835" s="181">
        <v>0</v>
      </c>
      <c r="L835" s="181">
        <v>0</v>
      </c>
      <c r="M835" s="182">
        <v>0</v>
      </c>
    </row>
    <row r="836" spans="1:13" s="5" customFormat="1">
      <c r="A836" s="30" t="s">
        <v>129</v>
      </c>
      <c r="B836" s="30" t="s">
        <v>361</v>
      </c>
      <c r="C836" s="5" t="s">
        <v>431</v>
      </c>
      <c r="D836" s="5" t="s">
        <v>312</v>
      </c>
      <c r="E836" s="191">
        <v>38</v>
      </c>
      <c r="F836" s="191" t="s">
        <v>311</v>
      </c>
      <c r="G836" s="191" t="s">
        <v>432</v>
      </c>
      <c r="H836" s="30" t="s">
        <v>176</v>
      </c>
      <c r="I836" s="180">
        <v>0</v>
      </c>
      <c r="J836" s="181">
        <v>0</v>
      </c>
      <c r="K836" s="181">
        <v>0</v>
      </c>
      <c r="L836" s="181">
        <v>0</v>
      </c>
      <c r="M836" s="182">
        <v>0</v>
      </c>
    </row>
    <row r="837" spans="1:13" s="5" customFormat="1">
      <c r="A837" s="30" t="s">
        <v>129</v>
      </c>
      <c r="B837" s="30" t="s">
        <v>361</v>
      </c>
      <c r="C837" s="5" t="s">
        <v>433</v>
      </c>
      <c r="D837" s="5" t="s">
        <v>216</v>
      </c>
      <c r="E837" s="191">
        <v>38</v>
      </c>
      <c r="F837" s="191" t="s">
        <v>215</v>
      </c>
      <c r="G837" s="191" t="s">
        <v>434</v>
      </c>
      <c r="H837" s="30" t="s">
        <v>113</v>
      </c>
      <c r="I837" s="180">
        <v>0</v>
      </c>
      <c r="J837" s="181">
        <v>0</v>
      </c>
      <c r="K837" s="181">
        <v>0</v>
      </c>
      <c r="L837" s="181">
        <v>0</v>
      </c>
      <c r="M837" s="182">
        <v>0</v>
      </c>
    </row>
    <row r="838" spans="1:13" s="5" customFormat="1">
      <c r="A838" s="30" t="s">
        <v>129</v>
      </c>
      <c r="B838" s="30" t="s">
        <v>361</v>
      </c>
      <c r="C838" s="5" t="s">
        <v>433</v>
      </c>
      <c r="D838" s="5" t="s">
        <v>216</v>
      </c>
      <c r="E838" s="191">
        <v>38</v>
      </c>
      <c r="F838" s="191" t="s">
        <v>215</v>
      </c>
      <c r="G838" s="191" t="s">
        <v>435</v>
      </c>
      <c r="H838" s="30" t="s">
        <v>113</v>
      </c>
      <c r="I838" s="180">
        <v>0</v>
      </c>
      <c r="J838" s="181">
        <v>0</v>
      </c>
      <c r="K838" s="181">
        <v>0</v>
      </c>
      <c r="L838" s="181">
        <v>0</v>
      </c>
      <c r="M838" s="182">
        <v>0</v>
      </c>
    </row>
    <row r="839" spans="1:13" s="5" customFormat="1">
      <c r="A839" s="30" t="s">
        <v>129</v>
      </c>
      <c r="B839" s="30" t="s">
        <v>361</v>
      </c>
      <c r="C839" s="5" t="s">
        <v>433</v>
      </c>
      <c r="D839" s="5" t="s">
        <v>216</v>
      </c>
      <c r="E839" s="191">
        <v>38</v>
      </c>
      <c r="F839" s="191" t="s">
        <v>215</v>
      </c>
      <c r="G839" s="191" t="s">
        <v>436</v>
      </c>
      <c r="H839" s="30" t="s">
        <v>113</v>
      </c>
      <c r="I839" s="180">
        <v>0</v>
      </c>
      <c r="J839" s="181">
        <v>0</v>
      </c>
      <c r="K839" s="181">
        <v>0</v>
      </c>
      <c r="L839" s="181">
        <v>0</v>
      </c>
      <c r="M839" s="182">
        <v>0</v>
      </c>
    </row>
    <row r="840" spans="1:13" s="5" customFormat="1">
      <c r="A840" s="30" t="s">
        <v>129</v>
      </c>
      <c r="B840" s="30" t="s">
        <v>361</v>
      </c>
      <c r="C840" s="5" t="s">
        <v>433</v>
      </c>
      <c r="D840" s="5" t="s">
        <v>218</v>
      </c>
      <c r="E840" s="191">
        <v>38</v>
      </c>
      <c r="F840" s="191" t="s">
        <v>217</v>
      </c>
      <c r="G840" s="191" t="s">
        <v>434</v>
      </c>
      <c r="H840" s="30" t="s">
        <v>113</v>
      </c>
      <c r="I840" s="180">
        <v>0</v>
      </c>
      <c r="J840" s="181">
        <v>0</v>
      </c>
      <c r="K840" s="181">
        <v>0</v>
      </c>
      <c r="L840" s="181">
        <v>0</v>
      </c>
      <c r="M840" s="182">
        <v>0</v>
      </c>
    </row>
    <row r="841" spans="1:13" s="5" customFormat="1">
      <c r="A841" s="30" t="s">
        <v>129</v>
      </c>
      <c r="B841" s="30" t="s">
        <v>361</v>
      </c>
      <c r="C841" s="5" t="s">
        <v>433</v>
      </c>
      <c r="D841" s="5" t="s">
        <v>218</v>
      </c>
      <c r="E841" s="191">
        <v>38</v>
      </c>
      <c r="F841" s="191" t="s">
        <v>217</v>
      </c>
      <c r="G841" s="191" t="s">
        <v>435</v>
      </c>
      <c r="H841" s="30" t="s">
        <v>113</v>
      </c>
      <c r="I841" s="180">
        <v>0</v>
      </c>
      <c r="J841" s="181">
        <v>0</v>
      </c>
      <c r="K841" s="181">
        <v>0</v>
      </c>
      <c r="L841" s="181">
        <v>0</v>
      </c>
      <c r="M841" s="182">
        <v>0</v>
      </c>
    </row>
    <row r="842" spans="1:13" s="5" customFormat="1">
      <c r="A842" s="30" t="s">
        <v>129</v>
      </c>
      <c r="B842" s="30" t="s">
        <v>361</v>
      </c>
      <c r="C842" s="5" t="s">
        <v>433</v>
      </c>
      <c r="D842" s="5" t="s">
        <v>218</v>
      </c>
      <c r="E842" s="191">
        <v>38</v>
      </c>
      <c r="F842" s="191" t="s">
        <v>217</v>
      </c>
      <c r="G842" s="191" t="s">
        <v>436</v>
      </c>
      <c r="H842" s="30" t="s">
        <v>113</v>
      </c>
      <c r="I842" s="180">
        <v>0</v>
      </c>
      <c r="J842" s="181">
        <v>0</v>
      </c>
      <c r="K842" s="181">
        <v>0</v>
      </c>
      <c r="L842" s="181">
        <v>0</v>
      </c>
      <c r="M842" s="182">
        <v>0</v>
      </c>
    </row>
    <row r="843" spans="1:13" s="5" customFormat="1">
      <c r="A843" s="30" t="s">
        <v>129</v>
      </c>
      <c r="B843" s="30" t="s">
        <v>361</v>
      </c>
      <c r="C843" s="5" t="s">
        <v>433</v>
      </c>
      <c r="D843" s="5" t="s">
        <v>220</v>
      </c>
      <c r="E843" s="191">
        <v>38</v>
      </c>
      <c r="F843" s="191" t="s">
        <v>219</v>
      </c>
      <c r="G843" s="191" t="s">
        <v>434</v>
      </c>
      <c r="H843" s="30" t="s">
        <v>113</v>
      </c>
      <c r="I843" s="180">
        <v>0</v>
      </c>
      <c r="J843" s="181">
        <v>0</v>
      </c>
      <c r="K843" s="181">
        <v>0</v>
      </c>
      <c r="L843" s="181">
        <v>0</v>
      </c>
      <c r="M843" s="182">
        <v>0</v>
      </c>
    </row>
    <row r="844" spans="1:13" s="5" customFormat="1">
      <c r="A844" s="30" t="s">
        <v>129</v>
      </c>
      <c r="B844" s="30" t="s">
        <v>361</v>
      </c>
      <c r="C844" s="5" t="s">
        <v>433</v>
      </c>
      <c r="D844" s="5" t="s">
        <v>220</v>
      </c>
      <c r="E844" s="191">
        <v>38</v>
      </c>
      <c r="F844" s="191" t="s">
        <v>219</v>
      </c>
      <c r="G844" s="191" t="s">
        <v>435</v>
      </c>
      <c r="H844" s="30" t="s">
        <v>113</v>
      </c>
      <c r="I844" s="180">
        <v>0</v>
      </c>
      <c r="J844" s="181">
        <v>0</v>
      </c>
      <c r="K844" s="181">
        <v>0</v>
      </c>
      <c r="L844" s="181">
        <v>0</v>
      </c>
      <c r="M844" s="182">
        <v>0</v>
      </c>
    </row>
    <row r="845" spans="1:13" s="5" customFormat="1">
      <c r="A845" s="30" t="s">
        <v>129</v>
      </c>
      <c r="B845" s="30" t="s">
        <v>361</v>
      </c>
      <c r="C845" s="5" t="s">
        <v>433</v>
      </c>
      <c r="D845" s="5" t="s">
        <v>220</v>
      </c>
      <c r="E845" s="191">
        <v>38</v>
      </c>
      <c r="F845" s="191" t="s">
        <v>219</v>
      </c>
      <c r="G845" s="191" t="s">
        <v>436</v>
      </c>
      <c r="H845" s="30" t="s">
        <v>113</v>
      </c>
      <c r="I845" s="180">
        <v>0</v>
      </c>
      <c r="J845" s="181">
        <v>0</v>
      </c>
      <c r="K845" s="181">
        <v>0</v>
      </c>
      <c r="L845" s="181">
        <v>0</v>
      </c>
      <c r="M845" s="182">
        <v>0</v>
      </c>
    </row>
    <row r="846" spans="1:13" s="5" customFormat="1">
      <c r="A846" s="30" t="s">
        <v>129</v>
      </c>
      <c r="B846" s="30" t="s">
        <v>361</v>
      </c>
      <c r="C846" s="5" t="s">
        <v>433</v>
      </c>
      <c r="D846" s="5" t="s">
        <v>222</v>
      </c>
      <c r="E846" s="191">
        <v>38</v>
      </c>
      <c r="F846" s="191" t="s">
        <v>221</v>
      </c>
      <c r="G846" s="191" t="s">
        <v>434</v>
      </c>
      <c r="H846" s="30" t="s">
        <v>113</v>
      </c>
      <c r="I846" s="180">
        <v>0</v>
      </c>
      <c r="J846" s="181">
        <v>0</v>
      </c>
      <c r="K846" s="181">
        <v>0</v>
      </c>
      <c r="L846" s="181">
        <v>0</v>
      </c>
      <c r="M846" s="182">
        <v>0</v>
      </c>
    </row>
    <row r="847" spans="1:13" s="5" customFormat="1">
      <c r="A847" s="30" t="s">
        <v>129</v>
      </c>
      <c r="B847" s="30" t="s">
        <v>361</v>
      </c>
      <c r="C847" s="5" t="s">
        <v>433</v>
      </c>
      <c r="D847" s="5" t="s">
        <v>222</v>
      </c>
      <c r="E847" s="191">
        <v>38</v>
      </c>
      <c r="F847" s="191" t="s">
        <v>221</v>
      </c>
      <c r="G847" s="191" t="s">
        <v>435</v>
      </c>
      <c r="H847" s="30" t="s">
        <v>113</v>
      </c>
      <c r="I847" s="180">
        <v>0</v>
      </c>
      <c r="J847" s="181">
        <v>0</v>
      </c>
      <c r="K847" s="181">
        <v>0</v>
      </c>
      <c r="L847" s="181">
        <v>0</v>
      </c>
      <c r="M847" s="182">
        <v>0</v>
      </c>
    </row>
    <row r="848" spans="1:13" s="5" customFormat="1">
      <c r="A848" s="30" t="s">
        <v>129</v>
      </c>
      <c r="B848" s="30" t="s">
        <v>361</v>
      </c>
      <c r="C848" s="5" t="s">
        <v>433</v>
      </c>
      <c r="D848" s="5" t="s">
        <v>222</v>
      </c>
      <c r="E848" s="191">
        <v>38</v>
      </c>
      <c r="F848" s="191" t="s">
        <v>221</v>
      </c>
      <c r="G848" s="191" t="s">
        <v>436</v>
      </c>
      <c r="H848" s="30" t="s">
        <v>113</v>
      </c>
      <c r="I848" s="180">
        <v>0</v>
      </c>
      <c r="J848" s="181">
        <v>0</v>
      </c>
      <c r="K848" s="181">
        <v>0</v>
      </c>
      <c r="L848" s="181">
        <v>0</v>
      </c>
      <c r="M848" s="182">
        <v>0</v>
      </c>
    </row>
    <row r="849" spans="1:13" s="5" customFormat="1">
      <c r="A849" s="30" t="s">
        <v>129</v>
      </c>
      <c r="B849" s="30" t="s">
        <v>361</v>
      </c>
      <c r="C849" s="5" t="s">
        <v>433</v>
      </c>
      <c r="D849" s="5" t="s">
        <v>185</v>
      </c>
      <c r="E849" s="191">
        <v>30</v>
      </c>
      <c r="F849" s="191" t="s">
        <v>184</v>
      </c>
      <c r="G849" s="191" t="s">
        <v>434</v>
      </c>
      <c r="H849" s="30" t="s">
        <v>113</v>
      </c>
      <c r="I849" s="180">
        <v>0</v>
      </c>
      <c r="J849" s="181">
        <v>1.9418300000000001E-3</v>
      </c>
      <c r="K849" s="181">
        <v>0</v>
      </c>
      <c r="L849" s="181">
        <v>0</v>
      </c>
      <c r="M849" s="182">
        <v>0</v>
      </c>
    </row>
    <row r="850" spans="1:13" s="5" customFormat="1">
      <c r="A850" s="30" t="s">
        <v>129</v>
      </c>
      <c r="B850" s="30" t="s">
        <v>361</v>
      </c>
      <c r="C850" s="5" t="s">
        <v>433</v>
      </c>
      <c r="D850" s="5" t="s">
        <v>185</v>
      </c>
      <c r="E850" s="191">
        <v>30</v>
      </c>
      <c r="F850" s="191" t="s">
        <v>184</v>
      </c>
      <c r="G850" s="191" t="s">
        <v>435</v>
      </c>
      <c r="H850" s="30" t="s">
        <v>113</v>
      </c>
      <c r="I850" s="180">
        <v>0</v>
      </c>
      <c r="J850" s="181">
        <v>0</v>
      </c>
      <c r="K850" s="181">
        <v>0</v>
      </c>
      <c r="L850" s="181">
        <v>0</v>
      </c>
      <c r="M850" s="182">
        <v>0</v>
      </c>
    </row>
    <row r="851" spans="1:13" s="5" customFormat="1">
      <c r="A851" s="30" t="s">
        <v>129</v>
      </c>
      <c r="B851" s="30" t="s">
        <v>361</v>
      </c>
      <c r="C851" s="5" t="s">
        <v>433</v>
      </c>
      <c r="D851" s="5" t="s">
        <v>185</v>
      </c>
      <c r="E851" s="191">
        <v>30</v>
      </c>
      <c r="F851" s="191" t="s">
        <v>184</v>
      </c>
      <c r="G851" s="191" t="s">
        <v>436</v>
      </c>
      <c r="H851" s="30" t="s">
        <v>113</v>
      </c>
      <c r="I851" s="180">
        <v>0</v>
      </c>
      <c r="J851" s="181">
        <v>0</v>
      </c>
      <c r="K851" s="181">
        <v>0</v>
      </c>
      <c r="L851" s="181">
        <v>0</v>
      </c>
      <c r="M851" s="182">
        <v>0</v>
      </c>
    </row>
    <row r="852" spans="1:13" s="5" customFormat="1">
      <c r="A852" s="30" t="s">
        <v>129</v>
      </c>
      <c r="B852" s="30" t="s">
        <v>361</v>
      </c>
      <c r="C852" s="5" t="s">
        <v>433</v>
      </c>
      <c r="D852" s="5" t="s">
        <v>187</v>
      </c>
      <c r="E852" s="191">
        <v>30</v>
      </c>
      <c r="F852" s="191" t="s">
        <v>186</v>
      </c>
      <c r="G852" s="191" t="s">
        <v>434</v>
      </c>
      <c r="H852" s="30" t="s">
        <v>113</v>
      </c>
      <c r="I852" s="180">
        <v>0</v>
      </c>
      <c r="J852" s="181">
        <v>0</v>
      </c>
      <c r="K852" s="181">
        <v>0</v>
      </c>
      <c r="L852" s="181">
        <v>0</v>
      </c>
      <c r="M852" s="182">
        <v>0</v>
      </c>
    </row>
    <row r="853" spans="1:13" s="5" customFormat="1">
      <c r="A853" s="30" t="s">
        <v>129</v>
      </c>
      <c r="B853" s="30" t="s">
        <v>361</v>
      </c>
      <c r="C853" s="5" t="s">
        <v>433</v>
      </c>
      <c r="D853" s="5" t="s">
        <v>187</v>
      </c>
      <c r="E853" s="191">
        <v>30</v>
      </c>
      <c r="F853" s="191" t="s">
        <v>186</v>
      </c>
      <c r="G853" s="191" t="s">
        <v>435</v>
      </c>
      <c r="H853" s="30" t="s">
        <v>113</v>
      </c>
      <c r="I853" s="180">
        <v>0</v>
      </c>
      <c r="J853" s="181">
        <v>0</v>
      </c>
      <c r="K853" s="181">
        <v>0</v>
      </c>
      <c r="L853" s="181">
        <v>0</v>
      </c>
      <c r="M853" s="182">
        <v>0</v>
      </c>
    </row>
    <row r="854" spans="1:13" s="5" customFormat="1">
      <c r="A854" s="30" t="s">
        <v>129</v>
      </c>
      <c r="B854" s="30" t="s">
        <v>361</v>
      </c>
      <c r="C854" s="5" t="s">
        <v>433</v>
      </c>
      <c r="D854" s="5" t="s">
        <v>187</v>
      </c>
      <c r="E854" s="191">
        <v>30</v>
      </c>
      <c r="F854" s="191" t="s">
        <v>186</v>
      </c>
      <c r="G854" s="191" t="s">
        <v>436</v>
      </c>
      <c r="H854" s="30" t="s">
        <v>113</v>
      </c>
      <c r="I854" s="180">
        <v>0</v>
      </c>
      <c r="J854" s="181">
        <v>0</v>
      </c>
      <c r="K854" s="181">
        <v>0</v>
      </c>
      <c r="L854" s="181">
        <v>0</v>
      </c>
      <c r="M854" s="182">
        <v>0</v>
      </c>
    </row>
    <row r="855" spans="1:13" s="5" customFormat="1">
      <c r="A855" s="30" t="s">
        <v>129</v>
      </c>
      <c r="B855" s="30" t="s">
        <v>361</v>
      </c>
      <c r="C855" s="5" t="s">
        <v>433</v>
      </c>
      <c r="D855" s="5" t="s">
        <v>232</v>
      </c>
      <c r="E855" s="191">
        <v>38</v>
      </c>
      <c r="F855" s="191" t="s">
        <v>231</v>
      </c>
      <c r="G855" s="191" t="s">
        <v>434</v>
      </c>
      <c r="H855" s="30" t="s">
        <v>113</v>
      </c>
      <c r="I855" s="180">
        <v>0</v>
      </c>
      <c r="J855" s="181">
        <v>0</v>
      </c>
      <c r="K855" s="181">
        <v>0</v>
      </c>
      <c r="L855" s="181">
        <v>0</v>
      </c>
      <c r="M855" s="182">
        <v>0</v>
      </c>
    </row>
    <row r="856" spans="1:13" s="5" customFormat="1">
      <c r="A856" s="30" t="s">
        <v>129</v>
      </c>
      <c r="B856" s="30" t="s">
        <v>361</v>
      </c>
      <c r="C856" s="5" t="s">
        <v>433</v>
      </c>
      <c r="D856" s="5" t="s">
        <v>232</v>
      </c>
      <c r="E856" s="191">
        <v>38</v>
      </c>
      <c r="F856" s="191" t="s">
        <v>231</v>
      </c>
      <c r="G856" s="191" t="s">
        <v>435</v>
      </c>
      <c r="H856" s="30" t="s">
        <v>113</v>
      </c>
      <c r="I856" s="180">
        <v>0</v>
      </c>
      <c r="J856" s="181">
        <v>0</v>
      </c>
      <c r="K856" s="181">
        <v>0</v>
      </c>
      <c r="L856" s="181">
        <v>0</v>
      </c>
      <c r="M856" s="182">
        <v>0</v>
      </c>
    </row>
    <row r="857" spans="1:13" s="5" customFormat="1">
      <c r="A857" s="30" t="s">
        <v>129</v>
      </c>
      <c r="B857" s="30" t="s">
        <v>361</v>
      </c>
      <c r="C857" s="5" t="s">
        <v>433</v>
      </c>
      <c r="D857" s="5" t="s">
        <v>232</v>
      </c>
      <c r="E857" s="191">
        <v>38</v>
      </c>
      <c r="F857" s="191" t="s">
        <v>231</v>
      </c>
      <c r="G857" s="191" t="s">
        <v>436</v>
      </c>
      <c r="H857" s="30" t="s">
        <v>113</v>
      </c>
      <c r="I857" s="180">
        <v>0</v>
      </c>
      <c r="J857" s="181">
        <v>0</v>
      </c>
      <c r="K857" s="181">
        <v>0</v>
      </c>
      <c r="L857" s="181">
        <v>0</v>
      </c>
      <c r="M857" s="182">
        <v>0</v>
      </c>
    </row>
    <row r="858" spans="1:13" s="5" customFormat="1">
      <c r="A858" s="30" t="s">
        <v>129</v>
      </c>
      <c r="B858" s="30" t="s">
        <v>361</v>
      </c>
      <c r="C858" s="5" t="s">
        <v>433</v>
      </c>
      <c r="D858" s="5" t="s">
        <v>234</v>
      </c>
      <c r="E858" s="191">
        <v>38</v>
      </c>
      <c r="F858" s="191" t="s">
        <v>233</v>
      </c>
      <c r="G858" s="191" t="s">
        <v>434</v>
      </c>
      <c r="H858" s="30" t="s">
        <v>113</v>
      </c>
      <c r="I858" s="180">
        <v>0</v>
      </c>
      <c r="J858" s="181">
        <v>433.31552344386984</v>
      </c>
      <c r="K858" s="181">
        <v>0</v>
      </c>
      <c r="L858" s="181">
        <v>0</v>
      </c>
      <c r="M858" s="182">
        <v>0</v>
      </c>
    </row>
    <row r="859" spans="1:13" s="5" customFormat="1">
      <c r="A859" s="30" t="s">
        <v>129</v>
      </c>
      <c r="B859" s="30" t="s">
        <v>361</v>
      </c>
      <c r="C859" s="5" t="s">
        <v>433</v>
      </c>
      <c r="D859" s="5" t="s">
        <v>234</v>
      </c>
      <c r="E859" s="191">
        <v>38</v>
      </c>
      <c r="F859" s="191" t="s">
        <v>233</v>
      </c>
      <c r="G859" s="191" t="s">
        <v>435</v>
      </c>
      <c r="H859" s="30" t="s">
        <v>113</v>
      </c>
      <c r="I859" s="180">
        <v>0</v>
      </c>
      <c r="J859" s="181">
        <v>0</v>
      </c>
      <c r="K859" s="181">
        <v>0</v>
      </c>
      <c r="L859" s="181">
        <v>0</v>
      </c>
      <c r="M859" s="182">
        <v>0</v>
      </c>
    </row>
    <row r="860" spans="1:13" s="5" customFormat="1">
      <c r="A860" s="30" t="s">
        <v>129</v>
      </c>
      <c r="B860" s="30" t="s">
        <v>361</v>
      </c>
      <c r="C860" s="5" t="s">
        <v>433</v>
      </c>
      <c r="D860" s="5" t="s">
        <v>234</v>
      </c>
      <c r="E860" s="191">
        <v>38</v>
      </c>
      <c r="F860" s="191" t="s">
        <v>233</v>
      </c>
      <c r="G860" s="191" t="s">
        <v>436</v>
      </c>
      <c r="H860" s="30" t="s">
        <v>113</v>
      </c>
      <c r="I860" s="180">
        <v>0</v>
      </c>
      <c r="J860" s="181">
        <v>0</v>
      </c>
      <c r="K860" s="181">
        <v>0</v>
      </c>
      <c r="L860" s="181">
        <v>0</v>
      </c>
      <c r="M860" s="182">
        <v>0</v>
      </c>
    </row>
    <row r="861" spans="1:13" s="5" customFormat="1">
      <c r="A861" s="30" t="s">
        <v>129</v>
      </c>
      <c r="B861" s="30" t="s">
        <v>361</v>
      </c>
      <c r="C861" s="5" t="s">
        <v>433</v>
      </c>
      <c r="D861" s="5" t="s">
        <v>189</v>
      </c>
      <c r="E861" s="191">
        <v>30</v>
      </c>
      <c r="F861" s="191" t="s">
        <v>188</v>
      </c>
      <c r="G861" s="191" t="s">
        <v>434</v>
      </c>
      <c r="H861" s="30" t="s">
        <v>113</v>
      </c>
      <c r="I861" s="180">
        <v>0</v>
      </c>
      <c r="J861" s="181">
        <v>0</v>
      </c>
      <c r="K861" s="181">
        <v>0</v>
      </c>
      <c r="L861" s="181">
        <v>0</v>
      </c>
      <c r="M861" s="182">
        <v>0</v>
      </c>
    </row>
    <row r="862" spans="1:13" s="5" customFormat="1">
      <c r="A862" s="30" t="s">
        <v>129</v>
      </c>
      <c r="B862" s="30" t="s">
        <v>361</v>
      </c>
      <c r="C862" s="5" t="s">
        <v>433</v>
      </c>
      <c r="D862" s="5" t="s">
        <v>189</v>
      </c>
      <c r="E862" s="191">
        <v>30</v>
      </c>
      <c r="F862" s="191" t="s">
        <v>188</v>
      </c>
      <c r="G862" s="191" t="s">
        <v>435</v>
      </c>
      <c r="H862" s="30" t="s">
        <v>113</v>
      </c>
      <c r="I862" s="180">
        <v>0</v>
      </c>
      <c r="J862" s="181">
        <v>0</v>
      </c>
      <c r="K862" s="181">
        <v>0</v>
      </c>
      <c r="L862" s="181">
        <v>0</v>
      </c>
      <c r="M862" s="182">
        <v>0</v>
      </c>
    </row>
    <row r="863" spans="1:13" s="5" customFormat="1">
      <c r="A863" s="30" t="s">
        <v>129</v>
      </c>
      <c r="B863" s="30" t="s">
        <v>361</v>
      </c>
      <c r="C863" s="5" t="s">
        <v>433</v>
      </c>
      <c r="D863" s="5" t="s">
        <v>189</v>
      </c>
      <c r="E863" s="191">
        <v>30</v>
      </c>
      <c r="F863" s="191" t="s">
        <v>188</v>
      </c>
      <c r="G863" s="191" t="s">
        <v>436</v>
      </c>
      <c r="H863" s="30" t="s">
        <v>113</v>
      </c>
      <c r="I863" s="180">
        <v>0</v>
      </c>
      <c r="J863" s="181">
        <v>0</v>
      </c>
      <c r="K863" s="181">
        <v>0</v>
      </c>
      <c r="L863" s="181">
        <v>0</v>
      </c>
      <c r="M863" s="182">
        <v>0</v>
      </c>
    </row>
    <row r="864" spans="1:13" s="5" customFormat="1">
      <c r="A864" s="30" t="s">
        <v>129</v>
      </c>
      <c r="B864" s="30" t="s">
        <v>361</v>
      </c>
      <c r="C864" s="5" t="s">
        <v>433</v>
      </c>
      <c r="D864" s="5" t="s">
        <v>191</v>
      </c>
      <c r="E864" s="191">
        <v>30</v>
      </c>
      <c r="F864" s="191" t="s">
        <v>190</v>
      </c>
      <c r="G864" s="191" t="s">
        <v>434</v>
      </c>
      <c r="H864" s="30" t="s">
        <v>113</v>
      </c>
      <c r="I864" s="180">
        <v>0</v>
      </c>
      <c r="J864" s="181">
        <v>0</v>
      </c>
      <c r="K864" s="181">
        <v>0</v>
      </c>
      <c r="L864" s="181">
        <v>0</v>
      </c>
      <c r="M864" s="182">
        <v>0</v>
      </c>
    </row>
    <row r="865" spans="1:13" s="5" customFormat="1">
      <c r="A865" s="30" t="s">
        <v>129</v>
      </c>
      <c r="B865" s="30" t="s">
        <v>361</v>
      </c>
      <c r="C865" s="5" t="s">
        <v>433</v>
      </c>
      <c r="D865" s="5" t="s">
        <v>191</v>
      </c>
      <c r="E865" s="191">
        <v>30</v>
      </c>
      <c r="F865" s="191" t="s">
        <v>190</v>
      </c>
      <c r="G865" s="191" t="s">
        <v>435</v>
      </c>
      <c r="H865" s="30" t="s">
        <v>113</v>
      </c>
      <c r="I865" s="180">
        <v>0</v>
      </c>
      <c r="J865" s="181">
        <v>0</v>
      </c>
      <c r="K865" s="181">
        <v>0</v>
      </c>
      <c r="L865" s="181">
        <v>0</v>
      </c>
      <c r="M865" s="182">
        <v>0</v>
      </c>
    </row>
    <row r="866" spans="1:13" s="5" customFormat="1">
      <c r="A866" s="30" t="s">
        <v>129</v>
      </c>
      <c r="B866" s="30" t="s">
        <v>361</v>
      </c>
      <c r="C866" s="5" t="s">
        <v>433</v>
      </c>
      <c r="D866" s="5" t="s">
        <v>191</v>
      </c>
      <c r="E866" s="191">
        <v>30</v>
      </c>
      <c r="F866" s="191" t="s">
        <v>190</v>
      </c>
      <c r="G866" s="191" t="s">
        <v>436</v>
      </c>
      <c r="H866" s="30" t="s">
        <v>113</v>
      </c>
      <c r="I866" s="180">
        <v>0</v>
      </c>
      <c r="J866" s="181">
        <v>0</v>
      </c>
      <c r="K866" s="181">
        <v>0</v>
      </c>
      <c r="L866" s="181">
        <v>0</v>
      </c>
      <c r="M866" s="182">
        <v>0</v>
      </c>
    </row>
    <row r="867" spans="1:13" s="5" customFormat="1">
      <c r="A867" s="30" t="s">
        <v>129</v>
      </c>
      <c r="B867" s="30" t="s">
        <v>361</v>
      </c>
      <c r="C867" s="5" t="s">
        <v>433</v>
      </c>
      <c r="D867" s="5" t="s">
        <v>242</v>
      </c>
      <c r="E867" s="191">
        <v>38</v>
      </c>
      <c r="F867" s="191" t="s">
        <v>241</v>
      </c>
      <c r="G867" s="191" t="s">
        <v>434</v>
      </c>
      <c r="H867" s="30" t="s">
        <v>113</v>
      </c>
      <c r="I867" s="180">
        <v>0</v>
      </c>
      <c r="J867" s="181">
        <v>0</v>
      </c>
      <c r="K867" s="181">
        <v>0</v>
      </c>
      <c r="L867" s="181">
        <v>0</v>
      </c>
      <c r="M867" s="182">
        <v>0</v>
      </c>
    </row>
    <row r="868" spans="1:13" s="5" customFormat="1">
      <c r="A868" s="30" t="s">
        <v>129</v>
      </c>
      <c r="B868" s="30" t="s">
        <v>361</v>
      </c>
      <c r="C868" s="5" t="s">
        <v>433</v>
      </c>
      <c r="D868" s="5" t="s">
        <v>242</v>
      </c>
      <c r="E868" s="191">
        <v>38</v>
      </c>
      <c r="F868" s="191" t="s">
        <v>241</v>
      </c>
      <c r="G868" s="191" t="s">
        <v>435</v>
      </c>
      <c r="H868" s="30" t="s">
        <v>113</v>
      </c>
      <c r="I868" s="180">
        <v>0</v>
      </c>
      <c r="J868" s="181">
        <v>0</v>
      </c>
      <c r="K868" s="181">
        <v>0</v>
      </c>
      <c r="L868" s="181">
        <v>0</v>
      </c>
      <c r="M868" s="182">
        <v>0</v>
      </c>
    </row>
    <row r="869" spans="1:13" s="5" customFormat="1">
      <c r="A869" s="30" t="s">
        <v>129</v>
      </c>
      <c r="B869" s="30" t="s">
        <v>361</v>
      </c>
      <c r="C869" s="5" t="s">
        <v>433</v>
      </c>
      <c r="D869" s="5" t="s">
        <v>242</v>
      </c>
      <c r="E869" s="191">
        <v>38</v>
      </c>
      <c r="F869" s="191" t="s">
        <v>241</v>
      </c>
      <c r="G869" s="191" t="s">
        <v>436</v>
      </c>
      <c r="H869" s="30" t="s">
        <v>113</v>
      </c>
      <c r="I869" s="180">
        <v>0</v>
      </c>
      <c r="J869" s="181">
        <v>0</v>
      </c>
      <c r="K869" s="181">
        <v>0</v>
      </c>
      <c r="L869" s="181">
        <v>0</v>
      </c>
      <c r="M869" s="182">
        <v>0</v>
      </c>
    </row>
    <row r="870" spans="1:13" s="5" customFormat="1">
      <c r="A870" s="30" t="s">
        <v>129</v>
      </c>
      <c r="B870" s="30" t="s">
        <v>361</v>
      </c>
      <c r="C870" s="5" t="s">
        <v>433</v>
      </c>
      <c r="D870" s="5" t="s">
        <v>327</v>
      </c>
      <c r="E870" s="191">
        <v>46</v>
      </c>
      <c r="F870" s="191" t="s">
        <v>326</v>
      </c>
      <c r="G870" s="191" t="s">
        <v>434</v>
      </c>
      <c r="H870" s="30" t="s">
        <v>113</v>
      </c>
      <c r="I870" s="180">
        <v>0</v>
      </c>
      <c r="J870" s="181">
        <v>0</v>
      </c>
      <c r="K870" s="181">
        <v>0</v>
      </c>
      <c r="L870" s="181">
        <v>0</v>
      </c>
      <c r="M870" s="182">
        <v>0</v>
      </c>
    </row>
    <row r="871" spans="1:13" s="5" customFormat="1">
      <c r="A871" s="30" t="s">
        <v>129</v>
      </c>
      <c r="B871" s="30" t="s">
        <v>361</v>
      </c>
      <c r="C871" s="5" t="s">
        <v>433</v>
      </c>
      <c r="D871" s="5" t="s">
        <v>327</v>
      </c>
      <c r="E871" s="191">
        <v>46</v>
      </c>
      <c r="F871" s="191" t="s">
        <v>326</v>
      </c>
      <c r="G871" s="191" t="s">
        <v>435</v>
      </c>
      <c r="H871" s="30" t="s">
        <v>113</v>
      </c>
      <c r="I871" s="180">
        <v>0</v>
      </c>
      <c r="J871" s="181">
        <v>0</v>
      </c>
      <c r="K871" s="181">
        <v>0</v>
      </c>
      <c r="L871" s="181">
        <v>0</v>
      </c>
      <c r="M871" s="182">
        <v>0</v>
      </c>
    </row>
    <row r="872" spans="1:13" s="5" customFormat="1">
      <c r="A872" s="30" t="s">
        <v>129</v>
      </c>
      <c r="B872" s="30" t="s">
        <v>361</v>
      </c>
      <c r="C872" s="5" t="s">
        <v>433</v>
      </c>
      <c r="D872" s="5" t="s">
        <v>327</v>
      </c>
      <c r="E872" s="191">
        <v>46</v>
      </c>
      <c r="F872" s="191" t="s">
        <v>326</v>
      </c>
      <c r="G872" s="191" t="s">
        <v>436</v>
      </c>
      <c r="H872" s="30" t="s">
        <v>113</v>
      </c>
      <c r="I872" s="180">
        <v>0</v>
      </c>
      <c r="J872" s="181">
        <v>0</v>
      </c>
      <c r="K872" s="181">
        <v>0</v>
      </c>
      <c r="L872" s="181">
        <v>0</v>
      </c>
      <c r="M872" s="182">
        <v>0</v>
      </c>
    </row>
    <row r="873" spans="1:13" s="5" customFormat="1">
      <c r="A873" s="30" t="s">
        <v>129</v>
      </c>
      <c r="B873" s="30" t="s">
        <v>361</v>
      </c>
      <c r="C873" s="5" t="s">
        <v>433</v>
      </c>
      <c r="D873" s="5" t="s">
        <v>193</v>
      </c>
      <c r="E873" s="191">
        <v>30</v>
      </c>
      <c r="F873" s="191" t="s">
        <v>192</v>
      </c>
      <c r="G873" s="191" t="s">
        <v>434</v>
      </c>
      <c r="H873" s="30" t="s">
        <v>113</v>
      </c>
      <c r="I873" s="180">
        <v>0</v>
      </c>
      <c r="J873" s="181">
        <v>0</v>
      </c>
      <c r="K873" s="181">
        <v>0</v>
      </c>
      <c r="L873" s="181">
        <v>0</v>
      </c>
      <c r="M873" s="182">
        <v>0</v>
      </c>
    </row>
    <row r="874" spans="1:13" s="5" customFormat="1">
      <c r="A874" s="30" t="s">
        <v>129</v>
      </c>
      <c r="B874" s="30" t="s">
        <v>361</v>
      </c>
      <c r="C874" s="5" t="s">
        <v>433</v>
      </c>
      <c r="D874" s="5" t="s">
        <v>193</v>
      </c>
      <c r="E874" s="191">
        <v>30</v>
      </c>
      <c r="F874" s="191" t="s">
        <v>192</v>
      </c>
      <c r="G874" s="191" t="s">
        <v>435</v>
      </c>
      <c r="H874" s="30" t="s">
        <v>113</v>
      </c>
      <c r="I874" s="180">
        <v>0</v>
      </c>
      <c r="J874" s="181">
        <v>0</v>
      </c>
      <c r="K874" s="181">
        <v>0</v>
      </c>
      <c r="L874" s="181">
        <v>0</v>
      </c>
      <c r="M874" s="182">
        <v>0</v>
      </c>
    </row>
    <row r="875" spans="1:13" s="5" customFormat="1">
      <c r="A875" s="30" t="s">
        <v>129</v>
      </c>
      <c r="B875" s="30" t="s">
        <v>361</v>
      </c>
      <c r="C875" s="5" t="s">
        <v>433</v>
      </c>
      <c r="D875" s="5" t="s">
        <v>193</v>
      </c>
      <c r="E875" s="191">
        <v>30</v>
      </c>
      <c r="F875" s="191" t="s">
        <v>192</v>
      </c>
      <c r="G875" s="191" t="s">
        <v>436</v>
      </c>
      <c r="H875" s="30" t="s">
        <v>113</v>
      </c>
      <c r="I875" s="180">
        <v>0</v>
      </c>
      <c r="J875" s="181">
        <v>0</v>
      </c>
      <c r="K875" s="181">
        <v>0</v>
      </c>
      <c r="L875" s="181">
        <v>0</v>
      </c>
      <c r="M875" s="182">
        <v>0</v>
      </c>
    </row>
    <row r="876" spans="1:13" s="5" customFormat="1">
      <c r="A876" s="30" t="s">
        <v>129</v>
      </c>
      <c r="B876" s="30" t="s">
        <v>361</v>
      </c>
      <c r="C876" s="5" t="s">
        <v>433</v>
      </c>
      <c r="D876" s="5" t="s">
        <v>258</v>
      </c>
      <c r="E876" s="191">
        <v>38</v>
      </c>
      <c r="F876" s="191" t="s">
        <v>257</v>
      </c>
      <c r="G876" s="191" t="s">
        <v>434</v>
      </c>
      <c r="H876" s="30" t="s">
        <v>113</v>
      </c>
      <c r="I876" s="180">
        <v>0</v>
      </c>
      <c r="J876" s="181">
        <v>0</v>
      </c>
      <c r="K876" s="181">
        <v>0</v>
      </c>
      <c r="L876" s="181">
        <v>0</v>
      </c>
      <c r="M876" s="182">
        <v>0</v>
      </c>
    </row>
    <row r="877" spans="1:13" s="5" customFormat="1">
      <c r="A877" s="30" t="s">
        <v>129</v>
      </c>
      <c r="B877" s="30" t="s">
        <v>361</v>
      </c>
      <c r="C877" s="5" t="s">
        <v>433</v>
      </c>
      <c r="D877" s="5" t="s">
        <v>258</v>
      </c>
      <c r="E877" s="191">
        <v>38</v>
      </c>
      <c r="F877" s="191" t="s">
        <v>257</v>
      </c>
      <c r="G877" s="191" t="s">
        <v>435</v>
      </c>
      <c r="H877" s="30" t="s">
        <v>113</v>
      </c>
      <c r="I877" s="180">
        <v>0</v>
      </c>
      <c r="J877" s="181">
        <v>0</v>
      </c>
      <c r="K877" s="181">
        <v>0</v>
      </c>
      <c r="L877" s="181">
        <v>0</v>
      </c>
      <c r="M877" s="182">
        <v>0</v>
      </c>
    </row>
    <row r="878" spans="1:13" s="5" customFormat="1">
      <c r="A878" s="30" t="s">
        <v>129</v>
      </c>
      <c r="B878" s="30" t="s">
        <v>361</v>
      </c>
      <c r="C878" s="5" t="s">
        <v>433</v>
      </c>
      <c r="D878" s="5" t="s">
        <v>258</v>
      </c>
      <c r="E878" s="191">
        <v>38</v>
      </c>
      <c r="F878" s="191" t="s">
        <v>257</v>
      </c>
      <c r="G878" s="191" t="s">
        <v>436</v>
      </c>
      <c r="H878" s="30" t="s">
        <v>113</v>
      </c>
      <c r="I878" s="180">
        <v>0</v>
      </c>
      <c r="J878" s="181">
        <v>0</v>
      </c>
      <c r="K878" s="181">
        <v>0</v>
      </c>
      <c r="L878" s="181">
        <v>0</v>
      </c>
      <c r="M878" s="182">
        <v>0</v>
      </c>
    </row>
    <row r="879" spans="1:13" s="5" customFormat="1">
      <c r="A879" s="30" t="s">
        <v>129</v>
      </c>
      <c r="B879" s="30" t="s">
        <v>361</v>
      </c>
      <c r="C879" s="5" t="s">
        <v>433</v>
      </c>
      <c r="D879" s="5" t="s">
        <v>262</v>
      </c>
      <c r="E879" s="191">
        <v>38</v>
      </c>
      <c r="F879" s="191" t="s">
        <v>261</v>
      </c>
      <c r="G879" s="191" t="s">
        <v>434</v>
      </c>
      <c r="H879" s="30" t="s">
        <v>113</v>
      </c>
      <c r="I879" s="180">
        <v>0</v>
      </c>
      <c r="J879" s="181">
        <v>247.78830916724377</v>
      </c>
      <c r="K879" s="181">
        <v>0</v>
      </c>
      <c r="L879" s="181">
        <v>0</v>
      </c>
      <c r="M879" s="182">
        <v>0</v>
      </c>
    </row>
    <row r="880" spans="1:13" s="5" customFormat="1">
      <c r="A880" s="30" t="s">
        <v>129</v>
      </c>
      <c r="B880" s="30" t="s">
        <v>361</v>
      </c>
      <c r="C880" s="5" t="s">
        <v>433</v>
      </c>
      <c r="D880" s="5" t="s">
        <v>262</v>
      </c>
      <c r="E880" s="191">
        <v>38</v>
      </c>
      <c r="F880" s="191" t="s">
        <v>261</v>
      </c>
      <c r="G880" s="191" t="s">
        <v>435</v>
      </c>
      <c r="H880" s="30" t="s">
        <v>113</v>
      </c>
      <c r="I880" s="180">
        <v>0</v>
      </c>
      <c r="J880" s="181">
        <v>0</v>
      </c>
      <c r="K880" s="181">
        <v>0</v>
      </c>
      <c r="L880" s="181">
        <v>0</v>
      </c>
      <c r="M880" s="182">
        <v>0</v>
      </c>
    </row>
    <row r="881" spans="1:13" s="5" customFormat="1">
      <c r="A881" s="30" t="s">
        <v>129</v>
      </c>
      <c r="B881" s="30" t="s">
        <v>361</v>
      </c>
      <c r="C881" s="5" t="s">
        <v>433</v>
      </c>
      <c r="D881" s="5" t="s">
        <v>262</v>
      </c>
      <c r="E881" s="191">
        <v>38</v>
      </c>
      <c r="F881" s="191" t="s">
        <v>261</v>
      </c>
      <c r="G881" s="191" t="s">
        <v>436</v>
      </c>
      <c r="H881" s="30" t="s">
        <v>113</v>
      </c>
      <c r="I881" s="180">
        <v>0</v>
      </c>
      <c r="J881" s="181">
        <v>0</v>
      </c>
      <c r="K881" s="181">
        <v>0</v>
      </c>
      <c r="L881" s="181">
        <v>0</v>
      </c>
      <c r="M881" s="182">
        <v>0</v>
      </c>
    </row>
    <row r="882" spans="1:13" s="5" customFormat="1">
      <c r="A882" s="30" t="s">
        <v>129</v>
      </c>
      <c r="B882" s="30" t="s">
        <v>361</v>
      </c>
      <c r="C882" s="5" t="s">
        <v>433</v>
      </c>
      <c r="D882" s="5" t="s">
        <v>264</v>
      </c>
      <c r="E882" s="191">
        <v>38</v>
      </c>
      <c r="F882" s="191" t="s">
        <v>263</v>
      </c>
      <c r="G882" s="191" t="s">
        <v>434</v>
      </c>
      <c r="H882" s="30" t="s">
        <v>113</v>
      </c>
      <c r="I882" s="180">
        <v>0</v>
      </c>
      <c r="J882" s="181">
        <v>16.302399999999999</v>
      </c>
      <c r="K882" s="181">
        <v>0</v>
      </c>
      <c r="L882" s="181">
        <v>0</v>
      </c>
      <c r="M882" s="182">
        <v>0</v>
      </c>
    </row>
    <row r="883" spans="1:13" s="5" customFormat="1">
      <c r="A883" s="30" t="s">
        <v>129</v>
      </c>
      <c r="B883" s="30" t="s">
        <v>361</v>
      </c>
      <c r="C883" s="5" t="s">
        <v>433</v>
      </c>
      <c r="D883" s="5" t="s">
        <v>264</v>
      </c>
      <c r="E883" s="191">
        <v>38</v>
      </c>
      <c r="F883" s="191" t="s">
        <v>263</v>
      </c>
      <c r="G883" s="191" t="s">
        <v>435</v>
      </c>
      <c r="H883" s="30" t="s">
        <v>113</v>
      </c>
      <c r="I883" s="180">
        <v>0</v>
      </c>
      <c r="J883" s="181">
        <v>0</v>
      </c>
      <c r="K883" s="181">
        <v>0</v>
      </c>
      <c r="L883" s="181">
        <v>0</v>
      </c>
      <c r="M883" s="182">
        <v>0</v>
      </c>
    </row>
    <row r="884" spans="1:13" s="5" customFormat="1">
      <c r="A884" s="30" t="s">
        <v>129</v>
      </c>
      <c r="B884" s="30" t="s">
        <v>361</v>
      </c>
      <c r="C884" s="5" t="s">
        <v>433</v>
      </c>
      <c r="D884" s="5" t="s">
        <v>264</v>
      </c>
      <c r="E884" s="191">
        <v>38</v>
      </c>
      <c r="F884" s="191" t="s">
        <v>263</v>
      </c>
      <c r="G884" s="191" t="s">
        <v>436</v>
      </c>
      <c r="H884" s="30" t="s">
        <v>113</v>
      </c>
      <c r="I884" s="180">
        <v>0</v>
      </c>
      <c r="J884" s="181">
        <v>0</v>
      </c>
      <c r="K884" s="181">
        <v>0</v>
      </c>
      <c r="L884" s="181">
        <v>0</v>
      </c>
      <c r="M884" s="182">
        <v>0</v>
      </c>
    </row>
    <row r="885" spans="1:13" s="5" customFormat="1">
      <c r="A885" s="30" t="s">
        <v>129</v>
      </c>
      <c r="B885" s="30" t="s">
        <v>361</v>
      </c>
      <c r="C885" s="5" t="s">
        <v>433</v>
      </c>
      <c r="D885" s="5" t="s">
        <v>270</v>
      </c>
      <c r="E885" s="191">
        <v>38</v>
      </c>
      <c r="F885" s="191" t="s">
        <v>269</v>
      </c>
      <c r="G885" s="191" t="s">
        <v>434</v>
      </c>
      <c r="H885" s="30" t="s">
        <v>113</v>
      </c>
      <c r="I885" s="180">
        <v>0</v>
      </c>
      <c r="J885" s="181">
        <v>473.15803211747721</v>
      </c>
      <c r="K885" s="181">
        <v>0</v>
      </c>
      <c r="L885" s="181">
        <v>0</v>
      </c>
      <c r="M885" s="182">
        <v>0</v>
      </c>
    </row>
    <row r="886" spans="1:13" s="5" customFormat="1">
      <c r="A886" s="30" t="s">
        <v>129</v>
      </c>
      <c r="B886" s="30" t="s">
        <v>361</v>
      </c>
      <c r="C886" s="5" t="s">
        <v>433</v>
      </c>
      <c r="D886" s="5" t="s">
        <v>270</v>
      </c>
      <c r="E886" s="191">
        <v>38</v>
      </c>
      <c r="F886" s="191" t="s">
        <v>269</v>
      </c>
      <c r="G886" s="191" t="s">
        <v>435</v>
      </c>
      <c r="H886" s="30" t="s">
        <v>113</v>
      </c>
      <c r="I886" s="180">
        <v>0</v>
      </c>
      <c r="J886" s="181">
        <v>0</v>
      </c>
      <c r="K886" s="181">
        <v>0</v>
      </c>
      <c r="L886" s="181">
        <v>0</v>
      </c>
      <c r="M886" s="182">
        <v>0</v>
      </c>
    </row>
    <row r="887" spans="1:13" s="5" customFormat="1">
      <c r="A887" s="30" t="s">
        <v>129</v>
      </c>
      <c r="B887" s="30" t="s">
        <v>361</v>
      </c>
      <c r="C887" s="5" t="s">
        <v>433</v>
      </c>
      <c r="D887" s="5" t="s">
        <v>270</v>
      </c>
      <c r="E887" s="191">
        <v>38</v>
      </c>
      <c r="F887" s="191" t="s">
        <v>269</v>
      </c>
      <c r="G887" s="191" t="s">
        <v>436</v>
      </c>
      <c r="H887" s="30" t="s">
        <v>113</v>
      </c>
      <c r="I887" s="180">
        <v>0</v>
      </c>
      <c r="J887" s="181">
        <v>0</v>
      </c>
      <c r="K887" s="181">
        <v>0</v>
      </c>
      <c r="L887" s="181">
        <v>0</v>
      </c>
      <c r="M887" s="182">
        <v>0</v>
      </c>
    </row>
    <row r="888" spans="1:13" s="5" customFormat="1">
      <c r="A888" s="30" t="s">
        <v>129</v>
      </c>
      <c r="B888" s="30" t="s">
        <v>361</v>
      </c>
      <c r="C888" s="5" t="s">
        <v>433</v>
      </c>
      <c r="D888" s="5" t="s">
        <v>195</v>
      </c>
      <c r="E888" s="191">
        <v>30</v>
      </c>
      <c r="F888" s="191" t="s">
        <v>194</v>
      </c>
      <c r="G888" s="191" t="s">
        <v>434</v>
      </c>
      <c r="H888" s="30" t="s">
        <v>113</v>
      </c>
      <c r="I888" s="180">
        <v>0</v>
      </c>
      <c r="J888" s="181">
        <v>0</v>
      </c>
      <c r="K888" s="181">
        <v>0</v>
      </c>
      <c r="L888" s="181">
        <v>0</v>
      </c>
      <c r="M888" s="182">
        <v>0</v>
      </c>
    </row>
    <row r="889" spans="1:13" s="5" customFormat="1">
      <c r="A889" s="30" t="s">
        <v>129</v>
      </c>
      <c r="B889" s="30" t="s">
        <v>361</v>
      </c>
      <c r="C889" s="5" t="s">
        <v>433</v>
      </c>
      <c r="D889" s="5" t="s">
        <v>195</v>
      </c>
      <c r="E889" s="191">
        <v>30</v>
      </c>
      <c r="F889" s="191" t="s">
        <v>194</v>
      </c>
      <c r="G889" s="191" t="s">
        <v>435</v>
      </c>
      <c r="H889" s="30" t="s">
        <v>113</v>
      </c>
      <c r="I889" s="180">
        <v>0</v>
      </c>
      <c r="J889" s="181">
        <v>0</v>
      </c>
      <c r="K889" s="181">
        <v>0</v>
      </c>
      <c r="L889" s="181">
        <v>0</v>
      </c>
      <c r="M889" s="182">
        <v>0</v>
      </c>
    </row>
    <row r="890" spans="1:13" s="5" customFormat="1">
      <c r="A890" s="30" t="s">
        <v>129</v>
      </c>
      <c r="B890" s="30" t="s">
        <v>361</v>
      </c>
      <c r="C890" s="5" t="s">
        <v>433</v>
      </c>
      <c r="D890" s="5" t="s">
        <v>195</v>
      </c>
      <c r="E890" s="191">
        <v>30</v>
      </c>
      <c r="F890" s="191" t="s">
        <v>194</v>
      </c>
      <c r="G890" s="191" t="s">
        <v>436</v>
      </c>
      <c r="H890" s="30" t="s">
        <v>113</v>
      </c>
      <c r="I890" s="180">
        <v>0</v>
      </c>
      <c r="J890" s="181">
        <v>0</v>
      </c>
      <c r="K890" s="181">
        <v>0</v>
      </c>
      <c r="L890" s="181">
        <v>0</v>
      </c>
      <c r="M890" s="182">
        <v>0</v>
      </c>
    </row>
    <row r="891" spans="1:13" s="5" customFormat="1">
      <c r="A891" s="30" t="s">
        <v>129</v>
      </c>
      <c r="B891" s="30" t="s">
        <v>361</v>
      </c>
      <c r="C891" s="5" t="s">
        <v>433</v>
      </c>
      <c r="D891" s="5" t="s">
        <v>197</v>
      </c>
      <c r="E891" s="191">
        <v>30</v>
      </c>
      <c r="F891" s="191" t="s">
        <v>196</v>
      </c>
      <c r="G891" s="191" t="s">
        <v>434</v>
      </c>
      <c r="H891" s="30" t="s">
        <v>113</v>
      </c>
      <c r="I891" s="180">
        <v>0</v>
      </c>
      <c r="J891" s="181">
        <v>0</v>
      </c>
      <c r="K891" s="181">
        <v>0</v>
      </c>
      <c r="L891" s="181">
        <v>0</v>
      </c>
      <c r="M891" s="182">
        <v>0</v>
      </c>
    </row>
    <row r="892" spans="1:13" s="5" customFormat="1">
      <c r="A892" s="30" t="s">
        <v>129</v>
      </c>
      <c r="B892" s="30" t="s">
        <v>361</v>
      </c>
      <c r="C892" s="5" t="s">
        <v>433</v>
      </c>
      <c r="D892" s="5" t="s">
        <v>197</v>
      </c>
      <c r="E892" s="191">
        <v>30</v>
      </c>
      <c r="F892" s="191" t="s">
        <v>196</v>
      </c>
      <c r="G892" s="191" t="s">
        <v>435</v>
      </c>
      <c r="H892" s="30" t="s">
        <v>113</v>
      </c>
      <c r="I892" s="180">
        <v>0</v>
      </c>
      <c r="J892" s="181">
        <v>0</v>
      </c>
      <c r="K892" s="181">
        <v>0</v>
      </c>
      <c r="L892" s="181">
        <v>0</v>
      </c>
      <c r="M892" s="182">
        <v>0</v>
      </c>
    </row>
    <row r="893" spans="1:13" s="5" customFormat="1">
      <c r="A893" s="30" t="s">
        <v>129</v>
      </c>
      <c r="B893" s="30" t="s">
        <v>361</v>
      </c>
      <c r="C893" s="5" t="s">
        <v>433</v>
      </c>
      <c r="D893" s="5" t="s">
        <v>197</v>
      </c>
      <c r="E893" s="191">
        <v>30</v>
      </c>
      <c r="F893" s="191" t="s">
        <v>196</v>
      </c>
      <c r="G893" s="191" t="s">
        <v>436</v>
      </c>
      <c r="H893" s="30" t="s">
        <v>113</v>
      </c>
      <c r="I893" s="180">
        <v>0</v>
      </c>
      <c r="J893" s="181">
        <v>0</v>
      </c>
      <c r="K893" s="181">
        <v>0</v>
      </c>
      <c r="L893" s="181">
        <v>0</v>
      </c>
      <c r="M893" s="182">
        <v>0</v>
      </c>
    </row>
    <row r="894" spans="1:13" s="5" customFormat="1">
      <c r="A894" s="30" t="s">
        <v>129</v>
      </c>
      <c r="B894" s="30" t="s">
        <v>361</v>
      </c>
      <c r="C894" s="5" t="s">
        <v>433</v>
      </c>
      <c r="D894" s="5" t="s">
        <v>284</v>
      </c>
      <c r="E894" s="191">
        <v>38</v>
      </c>
      <c r="F894" s="191" t="s">
        <v>283</v>
      </c>
      <c r="G894" s="191" t="s">
        <v>434</v>
      </c>
      <c r="H894" s="30" t="s">
        <v>113</v>
      </c>
      <c r="I894" s="180">
        <v>0</v>
      </c>
      <c r="J894" s="181">
        <v>0</v>
      </c>
      <c r="K894" s="181">
        <v>0</v>
      </c>
      <c r="L894" s="181">
        <v>0</v>
      </c>
      <c r="M894" s="182">
        <v>0</v>
      </c>
    </row>
    <row r="895" spans="1:13" s="5" customFormat="1">
      <c r="A895" s="30" t="s">
        <v>129</v>
      </c>
      <c r="B895" s="30" t="s">
        <v>361</v>
      </c>
      <c r="C895" s="5" t="s">
        <v>433</v>
      </c>
      <c r="D895" s="5" t="s">
        <v>284</v>
      </c>
      <c r="E895" s="191">
        <v>38</v>
      </c>
      <c r="F895" s="191" t="s">
        <v>283</v>
      </c>
      <c r="G895" s="191" t="s">
        <v>435</v>
      </c>
      <c r="H895" s="30" t="s">
        <v>113</v>
      </c>
      <c r="I895" s="180">
        <v>0</v>
      </c>
      <c r="J895" s="181">
        <v>0</v>
      </c>
      <c r="K895" s="181">
        <v>0</v>
      </c>
      <c r="L895" s="181">
        <v>0</v>
      </c>
      <c r="M895" s="182">
        <v>0</v>
      </c>
    </row>
    <row r="896" spans="1:13" s="5" customFormat="1">
      <c r="A896" s="30" t="s">
        <v>129</v>
      </c>
      <c r="B896" s="30" t="s">
        <v>361</v>
      </c>
      <c r="C896" s="5" t="s">
        <v>433</v>
      </c>
      <c r="D896" s="5" t="s">
        <v>284</v>
      </c>
      <c r="E896" s="191">
        <v>38</v>
      </c>
      <c r="F896" s="191" t="s">
        <v>283</v>
      </c>
      <c r="G896" s="191" t="s">
        <v>436</v>
      </c>
      <c r="H896" s="30" t="s">
        <v>113</v>
      </c>
      <c r="I896" s="180">
        <v>0</v>
      </c>
      <c r="J896" s="181">
        <v>0</v>
      </c>
      <c r="K896" s="181">
        <v>0</v>
      </c>
      <c r="L896" s="181">
        <v>0</v>
      </c>
      <c r="M896" s="182">
        <v>0</v>
      </c>
    </row>
    <row r="897" spans="1:13" s="5" customFormat="1">
      <c r="A897" s="30" t="s">
        <v>129</v>
      </c>
      <c r="B897" s="30" t="s">
        <v>361</v>
      </c>
      <c r="C897" s="5" t="s">
        <v>433</v>
      </c>
      <c r="D897" s="5" t="s">
        <v>199</v>
      </c>
      <c r="E897" s="191">
        <v>30</v>
      </c>
      <c r="F897" s="191" t="s">
        <v>198</v>
      </c>
      <c r="G897" s="191" t="s">
        <v>434</v>
      </c>
      <c r="H897" s="30" t="s">
        <v>113</v>
      </c>
      <c r="I897" s="180">
        <v>0</v>
      </c>
      <c r="J897" s="181">
        <v>0</v>
      </c>
      <c r="K897" s="181">
        <v>0</v>
      </c>
      <c r="L897" s="181">
        <v>0</v>
      </c>
      <c r="M897" s="182">
        <v>0</v>
      </c>
    </row>
    <row r="898" spans="1:13" s="5" customFormat="1">
      <c r="A898" s="30" t="s">
        <v>129</v>
      </c>
      <c r="B898" s="30" t="s">
        <v>361</v>
      </c>
      <c r="C898" s="5" t="s">
        <v>433</v>
      </c>
      <c r="D898" s="5" t="s">
        <v>199</v>
      </c>
      <c r="E898" s="191">
        <v>30</v>
      </c>
      <c r="F898" s="191" t="s">
        <v>198</v>
      </c>
      <c r="G898" s="191" t="s">
        <v>435</v>
      </c>
      <c r="H898" s="30" t="s">
        <v>113</v>
      </c>
      <c r="I898" s="180">
        <v>0</v>
      </c>
      <c r="J898" s="181">
        <v>0</v>
      </c>
      <c r="K898" s="181">
        <v>0</v>
      </c>
      <c r="L898" s="181">
        <v>0</v>
      </c>
      <c r="M898" s="182">
        <v>0</v>
      </c>
    </row>
    <row r="899" spans="1:13" s="5" customFormat="1">
      <c r="A899" s="30" t="s">
        <v>129</v>
      </c>
      <c r="B899" s="30" t="s">
        <v>361</v>
      </c>
      <c r="C899" s="5" t="s">
        <v>433</v>
      </c>
      <c r="D899" s="5" t="s">
        <v>199</v>
      </c>
      <c r="E899" s="191">
        <v>30</v>
      </c>
      <c r="F899" s="191" t="s">
        <v>198</v>
      </c>
      <c r="G899" s="191" t="s">
        <v>436</v>
      </c>
      <c r="H899" s="30" t="s">
        <v>113</v>
      </c>
      <c r="I899" s="180">
        <v>0</v>
      </c>
      <c r="J899" s="181">
        <v>0</v>
      </c>
      <c r="K899" s="181">
        <v>0</v>
      </c>
      <c r="L899" s="181">
        <v>0</v>
      </c>
      <c r="M899" s="182">
        <v>0</v>
      </c>
    </row>
    <row r="900" spans="1:13" s="5" customFormat="1">
      <c r="A900" s="30" t="s">
        <v>129</v>
      </c>
      <c r="B900" s="30" t="s">
        <v>361</v>
      </c>
      <c r="C900" s="5" t="s">
        <v>433</v>
      </c>
      <c r="D900" s="5" t="s">
        <v>201</v>
      </c>
      <c r="E900" s="191">
        <v>30</v>
      </c>
      <c r="F900" s="191" t="s">
        <v>200</v>
      </c>
      <c r="G900" s="191" t="s">
        <v>434</v>
      </c>
      <c r="H900" s="30" t="s">
        <v>113</v>
      </c>
      <c r="I900" s="180">
        <v>0</v>
      </c>
      <c r="J900" s="181">
        <v>4.3493154324071241</v>
      </c>
      <c r="K900" s="181">
        <v>0</v>
      </c>
      <c r="L900" s="181">
        <v>0</v>
      </c>
      <c r="M900" s="182">
        <v>0</v>
      </c>
    </row>
    <row r="901" spans="1:13" s="5" customFormat="1">
      <c r="A901" s="30" t="s">
        <v>129</v>
      </c>
      <c r="B901" s="30" t="s">
        <v>361</v>
      </c>
      <c r="C901" s="5" t="s">
        <v>433</v>
      </c>
      <c r="D901" s="5" t="s">
        <v>201</v>
      </c>
      <c r="E901" s="191">
        <v>30</v>
      </c>
      <c r="F901" s="191" t="s">
        <v>200</v>
      </c>
      <c r="G901" s="191" t="s">
        <v>435</v>
      </c>
      <c r="H901" s="30" t="s">
        <v>113</v>
      </c>
      <c r="I901" s="180">
        <v>0</v>
      </c>
      <c r="J901" s="181">
        <v>0</v>
      </c>
      <c r="K901" s="181">
        <v>0</v>
      </c>
      <c r="L901" s="181">
        <v>0</v>
      </c>
      <c r="M901" s="182">
        <v>0</v>
      </c>
    </row>
    <row r="902" spans="1:13" s="5" customFormat="1">
      <c r="A902" s="30" t="s">
        <v>129</v>
      </c>
      <c r="B902" s="30" t="s">
        <v>361</v>
      </c>
      <c r="C902" s="5" t="s">
        <v>433</v>
      </c>
      <c r="D902" s="5" t="s">
        <v>201</v>
      </c>
      <c r="E902" s="191">
        <v>30</v>
      </c>
      <c r="F902" s="191" t="s">
        <v>200</v>
      </c>
      <c r="G902" s="191" t="s">
        <v>436</v>
      </c>
      <c r="H902" s="30" t="s">
        <v>113</v>
      </c>
      <c r="I902" s="180">
        <v>0</v>
      </c>
      <c r="J902" s="181">
        <v>0</v>
      </c>
      <c r="K902" s="181">
        <v>0</v>
      </c>
      <c r="L902" s="181">
        <v>0</v>
      </c>
      <c r="M902" s="182">
        <v>0</v>
      </c>
    </row>
    <row r="903" spans="1:13" s="5" customFormat="1">
      <c r="A903" s="30" t="s">
        <v>129</v>
      </c>
      <c r="B903" s="30" t="s">
        <v>361</v>
      </c>
      <c r="C903" s="5" t="s">
        <v>433</v>
      </c>
      <c r="D903" s="5" t="s">
        <v>203</v>
      </c>
      <c r="E903" s="191">
        <v>30</v>
      </c>
      <c r="F903" s="191" t="s">
        <v>202</v>
      </c>
      <c r="G903" s="191" t="s">
        <v>434</v>
      </c>
      <c r="H903" s="30" t="s">
        <v>113</v>
      </c>
      <c r="I903" s="180">
        <v>0</v>
      </c>
      <c r="J903" s="181">
        <v>0.14313578093943644</v>
      </c>
      <c r="K903" s="181">
        <v>0</v>
      </c>
      <c r="L903" s="181">
        <v>0</v>
      </c>
      <c r="M903" s="182">
        <v>0</v>
      </c>
    </row>
    <row r="904" spans="1:13" s="5" customFormat="1">
      <c r="A904" s="30" t="s">
        <v>129</v>
      </c>
      <c r="B904" s="30" t="s">
        <v>361</v>
      </c>
      <c r="C904" s="5" t="s">
        <v>433</v>
      </c>
      <c r="D904" s="5" t="s">
        <v>203</v>
      </c>
      <c r="E904" s="191">
        <v>30</v>
      </c>
      <c r="F904" s="191" t="s">
        <v>202</v>
      </c>
      <c r="G904" s="191" t="s">
        <v>435</v>
      </c>
      <c r="H904" s="30" t="s">
        <v>113</v>
      </c>
      <c r="I904" s="180">
        <v>0</v>
      </c>
      <c r="J904" s="181">
        <v>0</v>
      </c>
      <c r="K904" s="181">
        <v>0</v>
      </c>
      <c r="L904" s="181">
        <v>0</v>
      </c>
      <c r="M904" s="182">
        <v>0</v>
      </c>
    </row>
    <row r="905" spans="1:13" s="5" customFormat="1">
      <c r="A905" s="30" t="s">
        <v>129</v>
      </c>
      <c r="B905" s="30" t="s">
        <v>361</v>
      </c>
      <c r="C905" s="5" t="s">
        <v>433</v>
      </c>
      <c r="D905" s="5" t="s">
        <v>203</v>
      </c>
      <c r="E905" s="191">
        <v>30</v>
      </c>
      <c r="F905" s="191" t="s">
        <v>202</v>
      </c>
      <c r="G905" s="191" t="s">
        <v>436</v>
      </c>
      <c r="H905" s="30" t="s">
        <v>113</v>
      </c>
      <c r="I905" s="180">
        <v>0</v>
      </c>
      <c r="J905" s="181">
        <v>0</v>
      </c>
      <c r="K905" s="181">
        <v>0</v>
      </c>
      <c r="L905" s="181">
        <v>0</v>
      </c>
      <c r="M905" s="182">
        <v>0</v>
      </c>
    </row>
    <row r="906" spans="1:13" s="5" customFormat="1">
      <c r="A906" s="30" t="s">
        <v>129</v>
      </c>
      <c r="B906" s="30" t="s">
        <v>361</v>
      </c>
      <c r="C906" s="5" t="s">
        <v>433</v>
      </c>
      <c r="D906" s="5" t="s">
        <v>294</v>
      </c>
      <c r="E906" s="191">
        <v>38</v>
      </c>
      <c r="F906" s="191" t="s">
        <v>293</v>
      </c>
      <c r="G906" s="191" t="s">
        <v>434</v>
      </c>
      <c r="H906" s="30" t="s">
        <v>113</v>
      </c>
      <c r="I906" s="180">
        <v>0</v>
      </c>
      <c r="J906" s="181">
        <v>0</v>
      </c>
      <c r="K906" s="181">
        <v>0</v>
      </c>
      <c r="L906" s="181">
        <v>0</v>
      </c>
      <c r="M906" s="182">
        <v>0</v>
      </c>
    </row>
    <row r="907" spans="1:13" s="5" customFormat="1">
      <c r="A907" s="30" t="s">
        <v>129</v>
      </c>
      <c r="B907" s="30" t="s">
        <v>361</v>
      </c>
      <c r="C907" s="5" t="s">
        <v>433</v>
      </c>
      <c r="D907" s="5" t="s">
        <v>294</v>
      </c>
      <c r="E907" s="191">
        <v>38</v>
      </c>
      <c r="F907" s="191" t="s">
        <v>293</v>
      </c>
      <c r="G907" s="191" t="s">
        <v>435</v>
      </c>
      <c r="H907" s="30" t="s">
        <v>113</v>
      </c>
      <c r="I907" s="180">
        <v>0</v>
      </c>
      <c r="J907" s="181">
        <v>0</v>
      </c>
      <c r="K907" s="181">
        <v>0</v>
      </c>
      <c r="L907" s="181">
        <v>0</v>
      </c>
      <c r="M907" s="182">
        <v>0</v>
      </c>
    </row>
    <row r="908" spans="1:13" s="5" customFormat="1">
      <c r="A908" s="30" t="s">
        <v>129</v>
      </c>
      <c r="B908" s="30" t="s">
        <v>361</v>
      </c>
      <c r="C908" s="5" t="s">
        <v>433</v>
      </c>
      <c r="D908" s="5" t="s">
        <v>294</v>
      </c>
      <c r="E908" s="191">
        <v>38</v>
      </c>
      <c r="F908" s="191" t="s">
        <v>293</v>
      </c>
      <c r="G908" s="191" t="s">
        <v>436</v>
      </c>
      <c r="H908" s="30" t="s">
        <v>113</v>
      </c>
      <c r="I908" s="180">
        <v>0</v>
      </c>
      <c r="J908" s="181">
        <v>0</v>
      </c>
      <c r="K908" s="181">
        <v>0</v>
      </c>
      <c r="L908" s="181">
        <v>0</v>
      </c>
      <c r="M908" s="182">
        <v>0</v>
      </c>
    </row>
    <row r="909" spans="1:13" s="5" customFormat="1">
      <c r="A909" s="30" t="s">
        <v>129</v>
      </c>
      <c r="B909" s="30" t="s">
        <v>361</v>
      </c>
      <c r="C909" s="5" t="s">
        <v>433</v>
      </c>
      <c r="D909" s="5" t="s">
        <v>296</v>
      </c>
      <c r="E909" s="191">
        <v>38</v>
      </c>
      <c r="F909" s="191" t="s">
        <v>295</v>
      </c>
      <c r="G909" s="191" t="s">
        <v>434</v>
      </c>
      <c r="H909" s="30" t="s">
        <v>113</v>
      </c>
      <c r="I909" s="180">
        <v>0</v>
      </c>
      <c r="J909" s="181">
        <v>0</v>
      </c>
      <c r="K909" s="181">
        <v>0</v>
      </c>
      <c r="L909" s="181">
        <v>0</v>
      </c>
      <c r="M909" s="182">
        <v>0</v>
      </c>
    </row>
    <row r="910" spans="1:13" s="5" customFormat="1">
      <c r="A910" s="30" t="s">
        <v>129</v>
      </c>
      <c r="B910" s="30" t="s">
        <v>361</v>
      </c>
      <c r="C910" s="5" t="s">
        <v>433</v>
      </c>
      <c r="D910" s="5" t="s">
        <v>296</v>
      </c>
      <c r="E910" s="191">
        <v>38</v>
      </c>
      <c r="F910" s="191" t="s">
        <v>295</v>
      </c>
      <c r="G910" s="191" t="s">
        <v>435</v>
      </c>
      <c r="H910" s="30" t="s">
        <v>113</v>
      </c>
      <c r="I910" s="180">
        <v>0</v>
      </c>
      <c r="J910" s="181">
        <v>0</v>
      </c>
      <c r="K910" s="181">
        <v>0</v>
      </c>
      <c r="L910" s="181">
        <v>0</v>
      </c>
      <c r="M910" s="182">
        <v>0</v>
      </c>
    </row>
    <row r="911" spans="1:13" s="5" customFormat="1">
      <c r="A911" s="30" t="s">
        <v>129</v>
      </c>
      <c r="B911" s="30" t="s">
        <v>361</v>
      </c>
      <c r="C911" s="5" t="s">
        <v>433</v>
      </c>
      <c r="D911" s="5" t="s">
        <v>296</v>
      </c>
      <c r="E911" s="191">
        <v>38</v>
      </c>
      <c r="F911" s="191" t="s">
        <v>295</v>
      </c>
      <c r="G911" s="191" t="s">
        <v>436</v>
      </c>
      <c r="H911" s="30" t="s">
        <v>113</v>
      </c>
      <c r="I911" s="180">
        <v>0</v>
      </c>
      <c r="J911" s="181">
        <v>0</v>
      </c>
      <c r="K911" s="181">
        <v>0</v>
      </c>
      <c r="L911" s="181">
        <v>0</v>
      </c>
      <c r="M911" s="182">
        <v>0</v>
      </c>
    </row>
    <row r="912" spans="1:13" s="5" customFormat="1">
      <c r="A912" s="30" t="s">
        <v>129</v>
      </c>
      <c r="B912" s="30" t="s">
        <v>361</v>
      </c>
      <c r="C912" s="5" t="s">
        <v>433</v>
      </c>
      <c r="D912" s="5" t="s">
        <v>205</v>
      </c>
      <c r="E912" s="191">
        <v>30</v>
      </c>
      <c r="F912" s="191" t="s">
        <v>204</v>
      </c>
      <c r="G912" s="191" t="s">
        <v>434</v>
      </c>
      <c r="H912" s="30" t="s">
        <v>113</v>
      </c>
      <c r="I912" s="180">
        <v>0</v>
      </c>
      <c r="J912" s="181">
        <v>1.88832</v>
      </c>
      <c r="K912" s="181">
        <v>0</v>
      </c>
      <c r="L912" s="181">
        <v>0</v>
      </c>
      <c r="M912" s="182">
        <v>0</v>
      </c>
    </row>
    <row r="913" spans="1:13" s="5" customFormat="1">
      <c r="A913" s="30" t="s">
        <v>129</v>
      </c>
      <c r="B913" s="30" t="s">
        <v>361</v>
      </c>
      <c r="C913" s="5" t="s">
        <v>433</v>
      </c>
      <c r="D913" s="5" t="s">
        <v>205</v>
      </c>
      <c r="E913" s="191">
        <v>30</v>
      </c>
      <c r="F913" s="191" t="s">
        <v>204</v>
      </c>
      <c r="G913" s="191" t="s">
        <v>435</v>
      </c>
      <c r="H913" s="30" t="s">
        <v>113</v>
      </c>
      <c r="I913" s="180">
        <v>0</v>
      </c>
      <c r="J913" s="181">
        <v>0</v>
      </c>
      <c r="K913" s="181">
        <v>0</v>
      </c>
      <c r="L913" s="181">
        <v>0</v>
      </c>
      <c r="M913" s="182">
        <v>0</v>
      </c>
    </row>
    <row r="914" spans="1:13" s="5" customFormat="1">
      <c r="A914" s="30" t="s">
        <v>129</v>
      </c>
      <c r="B914" s="30" t="s">
        <v>361</v>
      </c>
      <c r="C914" s="5" t="s">
        <v>433</v>
      </c>
      <c r="D914" s="5" t="s">
        <v>205</v>
      </c>
      <c r="E914" s="191">
        <v>30</v>
      </c>
      <c r="F914" s="191" t="s">
        <v>204</v>
      </c>
      <c r="G914" s="191" t="s">
        <v>436</v>
      </c>
      <c r="H914" s="30" t="s">
        <v>113</v>
      </c>
      <c r="I914" s="180">
        <v>0</v>
      </c>
      <c r="J914" s="181">
        <v>0</v>
      </c>
      <c r="K914" s="181">
        <v>0</v>
      </c>
      <c r="L914" s="181">
        <v>0</v>
      </c>
      <c r="M914" s="182">
        <v>0</v>
      </c>
    </row>
    <row r="915" spans="1:13" s="5" customFormat="1">
      <c r="A915" s="30" t="s">
        <v>129</v>
      </c>
      <c r="B915" s="30" t="s">
        <v>361</v>
      </c>
      <c r="C915" s="5" t="s">
        <v>433</v>
      </c>
      <c r="D915" s="5" t="s">
        <v>308</v>
      </c>
      <c r="E915" s="191">
        <v>38</v>
      </c>
      <c r="F915" s="191" t="s">
        <v>307</v>
      </c>
      <c r="G915" s="191" t="s">
        <v>434</v>
      </c>
      <c r="H915" s="30" t="s">
        <v>113</v>
      </c>
      <c r="I915" s="180">
        <v>0</v>
      </c>
      <c r="J915" s="181">
        <v>0</v>
      </c>
      <c r="K915" s="181">
        <v>0</v>
      </c>
      <c r="L915" s="181">
        <v>0</v>
      </c>
      <c r="M915" s="182">
        <v>0</v>
      </c>
    </row>
    <row r="916" spans="1:13" s="5" customFormat="1">
      <c r="A916" s="30" t="s">
        <v>129</v>
      </c>
      <c r="B916" s="30" t="s">
        <v>361</v>
      </c>
      <c r="C916" s="5" t="s">
        <v>433</v>
      </c>
      <c r="D916" s="5" t="s">
        <v>308</v>
      </c>
      <c r="E916" s="191">
        <v>38</v>
      </c>
      <c r="F916" s="191" t="s">
        <v>307</v>
      </c>
      <c r="G916" s="191" t="s">
        <v>435</v>
      </c>
      <c r="H916" s="30" t="s">
        <v>113</v>
      </c>
      <c r="I916" s="180">
        <v>0</v>
      </c>
      <c r="J916" s="181">
        <v>0</v>
      </c>
      <c r="K916" s="181">
        <v>0</v>
      </c>
      <c r="L916" s="181">
        <v>0</v>
      </c>
      <c r="M916" s="182">
        <v>0</v>
      </c>
    </row>
    <row r="917" spans="1:13" s="5" customFormat="1">
      <c r="A917" s="30" t="s">
        <v>129</v>
      </c>
      <c r="B917" s="30" t="s">
        <v>361</v>
      </c>
      <c r="C917" s="5" t="s">
        <v>433</v>
      </c>
      <c r="D917" s="5" t="s">
        <v>308</v>
      </c>
      <c r="E917" s="191">
        <v>38</v>
      </c>
      <c r="F917" s="191" t="s">
        <v>307</v>
      </c>
      <c r="G917" s="191" t="s">
        <v>436</v>
      </c>
      <c r="H917" s="30" t="s">
        <v>113</v>
      </c>
      <c r="I917" s="180">
        <v>0</v>
      </c>
      <c r="J917" s="181">
        <v>0</v>
      </c>
      <c r="K917" s="181">
        <v>0</v>
      </c>
      <c r="L917" s="181">
        <v>0</v>
      </c>
      <c r="M917" s="182">
        <v>0</v>
      </c>
    </row>
    <row r="918" spans="1:13" s="5" customFormat="1">
      <c r="A918" s="30" t="s">
        <v>129</v>
      </c>
      <c r="B918" s="30" t="s">
        <v>361</v>
      </c>
      <c r="C918" s="5" t="s">
        <v>433</v>
      </c>
      <c r="D918" s="5" t="s">
        <v>207</v>
      </c>
      <c r="E918" s="191">
        <v>30</v>
      </c>
      <c r="F918" s="191" t="s">
        <v>206</v>
      </c>
      <c r="G918" s="191" t="s">
        <v>434</v>
      </c>
      <c r="H918" s="30" t="s">
        <v>113</v>
      </c>
      <c r="I918" s="180">
        <v>0</v>
      </c>
      <c r="J918" s="181">
        <v>0</v>
      </c>
      <c r="K918" s="181">
        <v>0</v>
      </c>
      <c r="L918" s="181">
        <v>0</v>
      </c>
      <c r="M918" s="182">
        <v>0</v>
      </c>
    </row>
    <row r="919" spans="1:13" s="5" customFormat="1">
      <c r="A919" s="30" t="s">
        <v>129</v>
      </c>
      <c r="B919" s="30" t="s">
        <v>361</v>
      </c>
      <c r="C919" s="5" t="s">
        <v>433</v>
      </c>
      <c r="D919" s="5" t="s">
        <v>207</v>
      </c>
      <c r="E919" s="191">
        <v>30</v>
      </c>
      <c r="F919" s="191" t="s">
        <v>206</v>
      </c>
      <c r="G919" s="191" t="s">
        <v>435</v>
      </c>
      <c r="H919" s="30" t="s">
        <v>113</v>
      </c>
      <c r="I919" s="180">
        <v>0</v>
      </c>
      <c r="J919" s="181">
        <v>0</v>
      </c>
      <c r="K919" s="181">
        <v>0</v>
      </c>
      <c r="L919" s="181">
        <v>0</v>
      </c>
      <c r="M919" s="182">
        <v>0</v>
      </c>
    </row>
    <row r="920" spans="1:13" s="5" customFormat="1">
      <c r="A920" s="30" t="s">
        <v>129</v>
      </c>
      <c r="B920" s="30" t="s">
        <v>361</v>
      </c>
      <c r="C920" s="5" t="s">
        <v>433</v>
      </c>
      <c r="D920" s="5" t="s">
        <v>207</v>
      </c>
      <c r="E920" s="191">
        <v>30</v>
      </c>
      <c r="F920" s="191" t="s">
        <v>206</v>
      </c>
      <c r="G920" s="191" t="s">
        <v>436</v>
      </c>
      <c r="H920" s="30" t="s">
        <v>113</v>
      </c>
      <c r="I920" s="180">
        <v>0</v>
      </c>
      <c r="J920" s="181">
        <v>0</v>
      </c>
      <c r="K920" s="181">
        <v>0</v>
      </c>
      <c r="L920" s="181">
        <v>0</v>
      </c>
      <c r="M920" s="182">
        <v>0</v>
      </c>
    </row>
    <row r="921" spans="1:13" s="5" customFormat="1">
      <c r="A921" s="30" t="s">
        <v>129</v>
      </c>
      <c r="B921" s="30" t="s">
        <v>361</v>
      </c>
      <c r="C921" s="5" t="s">
        <v>433</v>
      </c>
      <c r="D921" s="5" t="s">
        <v>312</v>
      </c>
      <c r="E921" s="191">
        <v>38</v>
      </c>
      <c r="F921" s="191" t="s">
        <v>311</v>
      </c>
      <c r="G921" s="191" t="s">
        <v>434</v>
      </c>
      <c r="H921" s="30" t="s">
        <v>113</v>
      </c>
      <c r="I921" s="180">
        <v>0</v>
      </c>
      <c r="J921" s="181">
        <v>0</v>
      </c>
      <c r="K921" s="181">
        <v>0</v>
      </c>
      <c r="L921" s="181">
        <v>0</v>
      </c>
      <c r="M921" s="182">
        <v>0</v>
      </c>
    </row>
    <row r="922" spans="1:13" s="5" customFormat="1">
      <c r="A922" s="30" t="s">
        <v>129</v>
      </c>
      <c r="B922" s="30" t="s">
        <v>361</v>
      </c>
      <c r="C922" s="5" t="s">
        <v>433</v>
      </c>
      <c r="D922" s="5" t="s">
        <v>312</v>
      </c>
      <c r="E922" s="191">
        <v>38</v>
      </c>
      <c r="F922" s="191" t="s">
        <v>311</v>
      </c>
      <c r="G922" s="191" t="s">
        <v>435</v>
      </c>
      <c r="H922" s="30" t="s">
        <v>113</v>
      </c>
      <c r="I922" s="180">
        <v>0</v>
      </c>
      <c r="J922" s="181">
        <v>0</v>
      </c>
      <c r="K922" s="181">
        <v>0</v>
      </c>
      <c r="L922" s="181">
        <v>0</v>
      </c>
      <c r="M922" s="182">
        <v>0</v>
      </c>
    </row>
    <row r="923" spans="1:13" s="5" customFormat="1">
      <c r="A923" s="30" t="s">
        <v>129</v>
      </c>
      <c r="B923" s="30" t="s">
        <v>361</v>
      </c>
      <c r="C923" s="5" t="s">
        <v>433</v>
      </c>
      <c r="D923" s="5" t="s">
        <v>312</v>
      </c>
      <c r="E923" s="191">
        <v>38</v>
      </c>
      <c r="F923" s="191" t="s">
        <v>311</v>
      </c>
      <c r="G923" s="191" t="s">
        <v>436</v>
      </c>
      <c r="H923" s="30" t="s">
        <v>113</v>
      </c>
      <c r="I923" s="180">
        <v>0</v>
      </c>
      <c r="J923" s="181">
        <v>0</v>
      </c>
      <c r="K923" s="181">
        <v>0</v>
      </c>
      <c r="L923" s="181">
        <v>0</v>
      </c>
      <c r="M923" s="182">
        <v>0</v>
      </c>
    </row>
    <row r="924" spans="1:13" s="5" customFormat="1">
      <c r="A924" s="30" t="s">
        <v>129</v>
      </c>
      <c r="B924" s="30" t="s">
        <v>361</v>
      </c>
      <c r="C924" s="5" t="s">
        <v>437</v>
      </c>
      <c r="D924" s="5" t="s">
        <v>216</v>
      </c>
      <c r="E924" s="191">
        <v>38</v>
      </c>
      <c r="F924" s="191" t="s">
        <v>215</v>
      </c>
      <c r="G924" s="191" t="s">
        <v>438</v>
      </c>
      <c r="H924" s="30" t="s">
        <v>177</v>
      </c>
      <c r="I924" s="180">
        <v>0</v>
      </c>
      <c r="J924" s="181">
        <v>0</v>
      </c>
      <c r="K924" s="181">
        <v>0</v>
      </c>
      <c r="L924" s="181">
        <v>0</v>
      </c>
      <c r="M924" s="182">
        <v>0</v>
      </c>
    </row>
    <row r="925" spans="1:13" s="5" customFormat="1">
      <c r="A925" s="30" t="s">
        <v>129</v>
      </c>
      <c r="B925" s="30" t="s">
        <v>361</v>
      </c>
      <c r="C925" s="5" t="s">
        <v>437</v>
      </c>
      <c r="D925" s="5" t="s">
        <v>216</v>
      </c>
      <c r="E925" s="191">
        <v>38</v>
      </c>
      <c r="F925" s="191" t="s">
        <v>215</v>
      </c>
      <c r="G925" s="191" t="s">
        <v>439</v>
      </c>
      <c r="H925" s="30" t="s">
        <v>177</v>
      </c>
      <c r="I925" s="180">
        <v>0</v>
      </c>
      <c r="J925" s="181">
        <v>0</v>
      </c>
      <c r="K925" s="181">
        <v>0</v>
      </c>
      <c r="L925" s="181">
        <v>0</v>
      </c>
      <c r="M925" s="182">
        <v>0</v>
      </c>
    </row>
    <row r="926" spans="1:13" s="5" customFormat="1">
      <c r="A926" s="30" t="s">
        <v>129</v>
      </c>
      <c r="B926" s="30" t="s">
        <v>361</v>
      </c>
      <c r="C926" s="5" t="s">
        <v>437</v>
      </c>
      <c r="D926" s="5" t="s">
        <v>216</v>
      </c>
      <c r="E926" s="191">
        <v>38</v>
      </c>
      <c r="F926" s="191" t="s">
        <v>215</v>
      </c>
      <c r="G926" s="191" t="s">
        <v>440</v>
      </c>
      <c r="H926" s="30" t="s">
        <v>177</v>
      </c>
      <c r="I926" s="180">
        <v>0</v>
      </c>
      <c r="J926" s="181">
        <v>0</v>
      </c>
      <c r="K926" s="181">
        <v>0</v>
      </c>
      <c r="L926" s="181">
        <v>0</v>
      </c>
      <c r="M926" s="182">
        <v>0</v>
      </c>
    </row>
    <row r="927" spans="1:13" s="5" customFormat="1">
      <c r="A927" s="30" t="s">
        <v>129</v>
      </c>
      <c r="B927" s="30" t="s">
        <v>361</v>
      </c>
      <c r="C927" s="5" t="s">
        <v>437</v>
      </c>
      <c r="D927" s="5" t="s">
        <v>216</v>
      </c>
      <c r="E927" s="191">
        <v>38</v>
      </c>
      <c r="F927" s="191" t="s">
        <v>215</v>
      </c>
      <c r="G927" s="191" t="s">
        <v>441</v>
      </c>
      <c r="H927" s="30" t="s">
        <v>177</v>
      </c>
      <c r="I927" s="180">
        <v>0</v>
      </c>
      <c r="J927" s="181">
        <v>0</v>
      </c>
      <c r="K927" s="181">
        <v>0</v>
      </c>
      <c r="L927" s="181">
        <v>0</v>
      </c>
      <c r="M927" s="182">
        <v>0</v>
      </c>
    </row>
    <row r="928" spans="1:13" s="5" customFormat="1">
      <c r="A928" s="30" t="s">
        <v>129</v>
      </c>
      <c r="B928" s="30" t="s">
        <v>361</v>
      </c>
      <c r="C928" s="5" t="s">
        <v>437</v>
      </c>
      <c r="D928" s="5" t="s">
        <v>218</v>
      </c>
      <c r="E928" s="191">
        <v>38</v>
      </c>
      <c r="F928" s="191" t="s">
        <v>217</v>
      </c>
      <c r="G928" s="191" t="s">
        <v>438</v>
      </c>
      <c r="H928" s="30" t="s">
        <v>177</v>
      </c>
      <c r="I928" s="180">
        <v>0</v>
      </c>
      <c r="J928" s="181">
        <v>0</v>
      </c>
      <c r="K928" s="181">
        <v>0</v>
      </c>
      <c r="L928" s="181">
        <v>0</v>
      </c>
      <c r="M928" s="182">
        <v>0</v>
      </c>
    </row>
    <row r="929" spans="1:13" s="5" customFormat="1">
      <c r="A929" s="30" t="s">
        <v>129</v>
      </c>
      <c r="B929" s="30" t="s">
        <v>361</v>
      </c>
      <c r="C929" s="5" t="s">
        <v>437</v>
      </c>
      <c r="D929" s="5" t="s">
        <v>218</v>
      </c>
      <c r="E929" s="191">
        <v>38</v>
      </c>
      <c r="F929" s="191" t="s">
        <v>217</v>
      </c>
      <c r="G929" s="191" t="s">
        <v>439</v>
      </c>
      <c r="H929" s="30" t="s">
        <v>177</v>
      </c>
      <c r="I929" s="180">
        <v>0</v>
      </c>
      <c r="J929" s="181">
        <v>0</v>
      </c>
      <c r="K929" s="181">
        <v>0</v>
      </c>
      <c r="L929" s="181">
        <v>0</v>
      </c>
      <c r="M929" s="182">
        <v>0</v>
      </c>
    </row>
    <row r="930" spans="1:13" s="5" customFormat="1">
      <c r="A930" s="30" t="s">
        <v>129</v>
      </c>
      <c r="B930" s="30" t="s">
        <v>361</v>
      </c>
      <c r="C930" s="5" t="s">
        <v>437</v>
      </c>
      <c r="D930" s="5" t="s">
        <v>218</v>
      </c>
      <c r="E930" s="191">
        <v>38</v>
      </c>
      <c r="F930" s="191" t="s">
        <v>217</v>
      </c>
      <c r="G930" s="191" t="s">
        <v>440</v>
      </c>
      <c r="H930" s="30" t="s">
        <v>177</v>
      </c>
      <c r="I930" s="180">
        <v>0</v>
      </c>
      <c r="J930" s="181">
        <v>0</v>
      </c>
      <c r="K930" s="181">
        <v>0</v>
      </c>
      <c r="L930" s="181">
        <v>0</v>
      </c>
      <c r="M930" s="182">
        <v>0</v>
      </c>
    </row>
    <row r="931" spans="1:13" s="5" customFormat="1">
      <c r="A931" s="30" t="s">
        <v>129</v>
      </c>
      <c r="B931" s="30" t="s">
        <v>361</v>
      </c>
      <c r="C931" s="5" t="s">
        <v>437</v>
      </c>
      <c r="D931" s="5" t="s">
        <v>218</v>
      </c>
      <c r="E931" s="191">
        <v>38</v>
      </c>
      <c r="F931" s="191" t="s">
        <v>217</v>
      </c>
      <c r="G931" s="191" t="s">
        <v>441</v>
      </c>
      <c r="H931" s="30" t="s">
        <v>177</v>
      </c>
      <c r="I931" s="180">
        <v>0</v>
      </c>
      <c r="J931" s="181">
        <v>0</v>
      </c>
      <c r="K931" s="181">
        <v>0</v>
      </c>
      <c r="L931" s="181">
        <v>0</v>
      </c>
      <c r="M931" s="182">
        <v>0</v>
      </c>
    </row>
    <row r="932" spans="1:13" s="5" customFormat="1">
      <c r="A932" s="30" t="s">
        <v>129</v>
      </c>
      <c r="B932" s="30" t="s">
        <v>361</v>
      </c>
      <c r="C932" s="5" t="s">
        <v>437</v>
      </c>
      <c r="D932" s="5" t="s">
        <v>220</v>
      </c>
      <c r="E932" s="191">
        <v>38</v>
      </c>
      <c r="F932" s="191" t="s">
        <v>219</v>
      </c>
      <c r="G932" s="191" t="s">
        <v>438</v>
      </c>
      <c r="H932" s="30" t="s">
        <v>177</v>
      </c>
      <c r="I932" s="180">
        <v>0</v>
      </c>
      <c r="J932" s="181">
        <v>0</v>
      </c>
      <c r="K932" s="181">
        <v>0</v>
      </c>
      <c r="L932" s="181">
        <v>0</v>
      </c>
      <c r="M932" s="182">
        <v>0</v>
      </c>
    </row>
    <row r="933" spans="1:13" s="5" customFormat="1">
      <c r="A933" s="30" t="s">
        <v>129</v>
      </c>
      <c r="B933" s="30" t="s">
        <v>361</v>
      </c>
      <c r="C933" s="5" t="s">
        <v>437</v>
      </c>
      <c r="D933" s="5" t="s">
        <v>220</v>
      </c>
      <c r="E933" s="191">
        <v>38</v>
      </c>
      <c r="F933" s="191" t="s">
        <v>219</v>
      </c>
      <c r="G933" s="191" t="s">
        <v>439</v>
      </c>
      <c r="H933" s="30" t="s">
        <v>177</v>
      </c>
      <c r="I933" s="180">
        <v>0</v>
      </c>
      <c r="J933" s="181">
        <v>0</v>
      </c>
      <c r="K933" s="181">
        <v>0</v>
      </c>
      <c r="L933" s="181">
        <v>0</v>
      </c>
      <c r="M933" s="182">
        <v>0</v>
      </c>
    </row>
    <row r="934" spans="1:13" s="5" customFormat="1">
      <c r="A934" s="30" t="s">
        <v>129</v>
      </c>
      <c r="B934" s="30" t="s">
        <v>361</v>
      </c>
      <c r="C934" s="5" t="s">
        <v>437</v>
      </c>
      <c r="D934" s="5" t="s">
        <v>220</v>
      </c>
      <c r="E934" s="191">
        <v>38</v>
      </c>
      <c r="F934" s="191" t="s">
        <v>219</v>
      </c>
      <c r="G934" s="191" t="s">
        <v>440</v>
      </c>
      <c r="H934" s="30" t="s">
        <v>177</v>
      </c>
      <c r="I934" s="180">
        <v>0</v>
      </c>
      <c r="J934" s="181">
        <v>0</v>
      </c>
      <c r="K934" s="181">
        <v>0</v>
      </c>
      <c r="L934" s="181">
        <v>0</v>
      </c>
      <c r="M934" s="182">
        <v>0</v>
      </c>
    </row>
    <row r="935" spans="1:13" s="5" customFormat="1">
      <c r="A935" s="30" t="s">
        <v>129</v>
      </c>
      <c r="B935" s="30" t="s">
        <v>361</v>
      </c>
      <c r="C935" s="5" t="s">
        <v>437</v>
      </c>
      <c r="D935" s="5" t="s">
        <v>220</v>
      </c>
      <c r="E935" s="191">
        <v>38</v>
      </c>
      <c r="F935" s="191" t="s">
        <v>219</v>
      </c>
      <c r="G935" s="191" t="s">
        <v>441</v>
      </c>
      <c r="H935" s="30" t="s">
        <v>177</v>
      </c>
      <c r="I935" s="180">
        <v>0</v>
      </c>
      <c r="J935" s="181">
        <v>0</v>
      </c>
      <c r="K935" s="181">
        <v>0</v>
      </c>
      <c r="L935" s="181">
        <v>0</v>
      </c>
      <c r="M935" s="182">
        <v>0</v>
      </c>
    </row>
    <row r="936" spans="1:13" s="5" customFormat="1">
      <c r="A936" s="30" t="s">
        <v>129</v>
      </c>
      <c r="B936" s="30" t="s">
        <v>361</v>
      </c>
      <c r="C936" s="5" t="s">
        <v>437</v>
      </c>
      <c r="D936" s="5" t="s">
        <v>222</v>
      </c>
      <c r="E936" s="191">
        <v>38</v>
      </c>
      <c r="F936" s="191" t="s">
        <v>221</v>
      </c>
      <c r="G936" s="191" t="s">
        <v>438</v>
      </c>
      <c r="H936" s="30" t="s">
        <v>177</v>
      </c>
      <c r="I936" s="180">
        <v>0</v>
      </c>
      <c r="J936" s="181">
        <v>0</v>
      </c>
      <c r="K936" s="181">
        <v>0</v>
      </c>
      <c r="L936" s="181">
        <v>0</v>
      </c>
      <c r="M936" s="182">
        <v>0</v>
      </c>
    </row>
    <row r="937" spans="1:13" s="5" customFormat="1">
      <c r="A937" s="30" t="s">
        <v>129</v>
      </c>
      <c r="B937" s="30" t="s">
        <v>361</v>
      </c>
      <c r="C937" s="5" t="s">
        <v>437</v>
      </c>
      <c r="D937" s="5" t="s">
        <v>222</v>
      </c>
      <c r="E937" s="191">
        <v>38</v>
      </c>
      <c r="F937" s="191" t="s">
        <v>221</v>
      </c>
      <c r="G937" s="191" t="s">
        <v>439</v>
      </c>
      <c r="H937" s="30" t="s">
        <v>177</v>
      </c>
      <c r="I937" s="180">
        <v>0</v>
      </c>
      <c r="J937" s="181">
        <v>0</v>
      </c>
      <c r="K937" s="181">
        <v>0</v>
      </c>
      <c r="L937" s="181">
        <v>0</v>
      </c>
      <c r="M937" s="182">
        <v>0</v>
      </c>
    </row>
    <row r="938" spans="1:13" s="5" customFormat="1">
      <c r="A938" s="30" t="s">
        <v>129</v>
      </c>
      <c r="B938" s="30" t="s">
        <v>361</v>
      </c>
      <c r="C938" s="5" t="s">
        <v>437</v>
      </c>
      <c r="D938" s="5" t="s">
        <v>222</v>
      </c>
      <c r="E938" s="191">
        <v>38</v>
      </c>
      <c r="F938" s="191" t="s">
        <v>221</v>
      </c>
      <c r="G938" s="191" t="s">
        <v>440</v>
      </c>
      <c r="H938" s="30" t="s">
        <v>177</v>
      </c>
      <c r="I938" s="180">
        <v>0</v>
      </c>
      <c r="J938" s="181">
        <v>0</v>
      </c>
      <c r="K938" s="181">
        <v>0</v>
      </c>
      <c r="L938" s="181">
        <v>0</v>
      </c>
      <c r="M938" s="182">
        <v>0</v>
      </c>
    </row>
    <row r="939" spans="1:13" s="5" customFormat="1">
      <c r="A939" s="30" t="s">
        <v>129</v>
      </c>
      <c r="B939" s="30" t="s">
        <v>361</v>
      </c>
      <c r="C939" s="5" t="s">
        <v>437</v>
      </c>
      <c r="D939" s="5" t="s">
        <v>222</v>
      </c>
      <c r="E939" s="191">
        <v>38</v>
      </c>
      <c r="F939" s="191" t="s">
        <v>221</v>
      </c>
      <c r="G939" s="191" t="s">
        <v>441</v>
      </c>
      <c r="H939" s="30" t="s">
        <v>177</v>
      </c>
      <c r="I939" s="180">
        <v>0</v>
      </c>
      <c r="J939" s="181">
        <v>0</v>
      </c>
      <c r="K939" s="181">
        <v>0</v>
      </c>
      <c r="L939" s="181">
        <v>0</v>
      </c>
      <c r="M939" s="182">
        <v>0</v>
      </c>
    </row>
    <row r="940" spans="1:13" s="5" customFormat="1">
      <c r="A940" s="30" t="s">
        <v>129</v>
      </c>
      <c r="B940" s="30" t="s">
        <v>361</v>
      </c>
      <c r="C940" s="5" t="s">
        <v>437</v>
      </c>
      <c r="D940" s="5" t="s">
        <v>185</v>
      </c>
      <c r="E940" s="191">
        <v>30</v>
      </c>
      <c r="F940" s="191" t="s">
        <v>184</v>
      </c>
      <c r="G940" s="191" t="s">
        <v>438</v>
      </c>
      <c r="H940" s="30" t="s">
        <v>177</v>
      </c>
      <c r="I940" s="180">
        <v>0</v>
      </c>
      <c r="J940" s="181">
        <v>0</v>
      </c>
      <c r="K940" s="181">
        <v>0</v>
      </c>
      <c r="L940" s="181">
        <v>0</v>
      </c>
      <c r="M940" s="182">
        <v>0</v>
      </c>
    </row>
    <row r="941" spans="1:13" s="5" customFormat="1">
      <c r="A941" s="30" t="s">
        <v>129</v>
      </c>
      <c r="B941" s="30" t="s">
        <v>361</v>
      </c>
      <c r="C941" s="5" t="s">
        <v>437</v>
      </c>
      <c r="D941" s="5" t="s">
        <v>185</v>
      </c>
      <c r="E941" s="191">
        <v>30</v>
      </c>
      <c r="F941" s="191" t="s">
        <v>184</v>
      </c>
      <c r="G941" s="191" t="s">
        <v>439</v>
      </c>
      <c r="H941" s="30" t="s">
        <v>177</v>
      </c>
      <c r="I941" s="180">
        <v>0</v>
      </c>
      <c r="J941" s="181">
        <v>0</v>
      </c>
      <c r="K941" s="181">
        <v>0</v>
      </c>
      <c r="L941" s="181">
        <v>0</v>
      </c>
      <c r="M941" s="182">
        <v>0</v>
      </c>
    </row>
    <row r="942" spans="1:13" s="5" customFormat="1">
      <c r="A942" s="30" t="s">
        <v>129</v>
      </c>
      <c r="B942" s="30" t="s">
        <v>361</v>
      </c>
      <c r="C942" s="5" t="s">
        <v>437</v>
      </c>
      <c r="D942" s="5" t="s">
        <v>185</v>
      </c>
      <c r="E942" s="191">
        <v>30</v>
      </c>
      <c r="F942" s="191" t="s">
        <v>184</v>
      </c>
      <c r="G942" s="191" t="s">
        <v>440</v>
      </c>
      <c r="H942" s="30" t="s">
        <v>177</v>
      </c>
      <c r="I942" s="180">
        <v>0</v>
      </c>
      <c r="J942" s="181">
        <v>0</v>
      </c>
      <c r="K942" s="181">
        <v>0</v>
      </c>
      <c r="L942" s="181">
        <v>0</v>
      </c>
      <c r="M942" s="182">
        <v>0</v>
      </c>
    </row>
    <row r="943" spans="1:13" s="5" customFormat="1">
      <c r="A943" s="30" t="s">
        <v>129</v>
      </c>
      <c r="B943" s="30" t="s">
        <v>361</v>
      </c>
      <c r="C943" s="5" t="s">
        <v>437</v>
      </c>
      <c r="D943" s="5" t="s">
        <v>185</v>
      </c>
      <c r="E943" s="191">
        <v>30</v>
      </c>
      <c r="F943" s="191" t="s">
        <v>184</v>
      </c>
      <c r="G943" s="191" t="s">
        <v>441</v>
      </c>
      <c r="H943" s="30" t="s">
        <v>177</v>
      </c>
      <c r="I943" s="180">
        <v>0</v>
      </c>
      <c r="J943" s="181">
        <v>0</v>
      </c>
      <c r="K943" s="181">
        <v>0</v>
      </c>
      <c r="L943" s="181">
        <v>0</v>
      </c>
      <c r="M943" s="182">
        <v>0</v>
      </c>
    </row>
    <row r="944" spans="1:13" s="5" customFormat="1">
      <c r="A944" s="30" t="s">
        <v>129</v>
      </c>
      <c r="B944" s="30" t="s">
        <v>361</v>
      </c>
      <c r="C944" s="5" t="s">
        <v>437</v>
      </c>
      <c r="D944" s="5" t="s">
        <v>187</v>
      </c>
      <c r="E944" s="191">
        <v>30</v>
      </c>
      <c r="F944" s="191" t="s">
        <v>186</v>
      </c>
      <c r="G944" s="191" t="s">
        <v>438</v>
      </c>
      <c r="H944" s="30" t="s">
        <v>177</v>
      </c>
      <c r="I944" s="180">
        <v>0</v>
      </c>
      <c r="J944" s="181">
        <v>0</v>
      </c>
      <c r="K944" s="181">
        <v>0</v>
      </c>
      <c r="L944" s="181">
        <v>0</v>
      </c>
      <c r="M944" s="182">
        <v>0</v>
      </c>
    </row>
    <row r="945" spans="1:13" s="5" customFormat="1">
      <c r="A945" s="30" t="s">
        <v>129</v>
      </c>
      <c r="B945" s="30" t="s">
        <v>361</v>
      </c>
      <c r="C945" s="5" t="s">
        <v>437</v>
      </c>
      <c r="D945" s="5" t="s">
        <v>187</v>
      </c>
      <c r="E945" s="191">
        <v>30</v>
      </c>
      <c r="F945" s="191" t="s">
        <v>186</v>
      </c>
      <c r="G945" s="191" t="s">
        <v>439</v>
      </c>
      <c r="H945" s="30" t="s">
        <v>177</v>
      </c>
      <c r="I945" s="180">
        <v>0</v>
      </c>
      <c r="J945" s="181">
        <v>0</v>
      </c>
      <c r="K945" s="181">
        <v>0</v>
      </c>
      <c r="L945" s="181">
        <v>0</v>
      </c>
      <c r="M945" s="182">
        <v>0</v>
      </c>
    </row>
    <row r="946" spans="1:13" s="5" customFormat="1">
      <c r="A946" s="30" t="s">
        <v>129</v>
      </c>
      <c r="B946" s="30" t="s">
        <v>361</v>
      </c>
      <c r="C946" s="5" t="s">
        <v>437</v>
      </c>
      <c r="D946" s="5" t="s">
        <v>187</v>
      </c>
      <c r="E946" s="191">
        <v>30</v>
      </c>
      <c r="F946" s="191" t="s">
        <v>186</v>
      </c>
      <c r="G946" s="191" t="s">
        <v>440</v>
      </c>
      <c r="H946" s="30" t="s">
        <v>177</v>
      </c>
      <c r="I946" s="180">
        <v>0</v>
      </c>
      <c r="J946" s="181">
        <v>0</v>
      </c>
      <c r="K946" s="181">
        <v>0</v>
      </c>
      <c r="L946" s="181">
        <v>0</v>
      </c>
      <c r="M946" s="182">
        <v>0</v>
      </c>
    </row>
    <row r="947" spans="1:13" s="5" customFormat="1">
      <c r="A947" s="30" t="s">
        <v>129</v>
      </c>
      <c r="B947" s="30" t="s">
        <v>361</v>
      </c>
      <c r="C947" s="5" t="s">
        <v>437</v>
      </c>
      <c r="D947" s="5" t="s">
        <v>187</v>
      </c>
      <c r="E947" s="191">
        <v>30</v>
      </c>
      <c r="F947" s="191" t="s">
        <v>186</v>
      </c>
      <c r="G947" s="191" t="s">
        <v>441</v>
      </c>
      <c r="H947" s="30" t="s">
        <v>177</v>
      </c>
      <c r="I947" s="180">
        <v>0</v>
      </c>
      <c r="J947" s="181">
        <v>0</v>
      </c>
      <c r="K947" s="181">
        <v>0</v>
      </c>
      <c r="L947" s="181">
        <v>0</v>
      </c>
      <c r="M947" s="182">
        <v>0</v>
      </c>
    </row>
    <row r="948" spans="1:13" s="5" customFormat="1">
      <c r="A948" s="30" t="s">
        <v>129</v>
      </c>
      <c r="B948" s="30" t="s">
        <v>361</v>
      </c>
      <c r="C948" s="5" t="s">
        <v>437</v>
      </c>
      <c r="D948" s="5" t="s">
        <v>232</v>
      </c>
      <c r="E948" s="191">
        <v>38</v>
      </c>
      <c r="F948" s="191" t="s">
        <v>231</v>
      </c>
      <c r="G948" s="191" t="s">
        <v>438</v>
      </c>
      <c r="H948" s="30" t="s">
        <v>177</v>
      </c>
      <c r="I948" s="180">
        <v>0</v>
      </c>
      <c r="J948" s="181">
        <v>0</v>
      </c>
      <c r="K948" s="181">
        <v>0</v>
      </c>
      <c r="L948" s="181">
        <v>0</v>
      </c>
      <c r="M948" s="182">
        <v>0</v>
      </c>
    </row>
    <row r="949" spans="1:13" s="5" customFormat="1">
      <c r="A949" s="30" t="s">
        <v>129</v>
      </c>
      <c r="B949" s="30" t="s">
        <v>361</v>
      </c>
      <c r="C949" s="5" t="s">
        <v>437</v>
      </c>
      <c r="D949" s="5" t="s">
        <v>232</v>
      </c>
      <c r="E949" s="191">
        <v>38</v>
      </c>
      <c r="F949" s="191" t="s">
        <v>231</v>
      </c>
      <c r="G949" s="191" t="s">
        <v>439</v>
      </c>
      <c r="H949" s="30" t="s">
        <v>177</v>
      </c>
      <c r="I949" s="180">
        <v>0</v>
      </c>
      <c r="J949" s="181">
        <v>0</v>
      </c>
      <c r="K949" s="181">
        <v>0</v>
      </c>
      <c r="L949" s="181">
        <v>0</v>
      </c>
      <c r="M949" s="182">
        <v>0</v>
      </c>
    </row>
    <row r="950" spans="1:13" s="5" customFormat="1">
      <c r="A950" s="30" t="s">
        <v>129</v>
      </c>
      <c r="B950" s="30" t="s">
        <v>361</v>
      </c>
      <c r="C950" s="5" t="s">
        <v>437</v>
      </c>
      <c r="D950" s="5" t="s">
        <v>232</v>
      </c>
      <c r="E950" s="191">
        <v>38</v>
      </c>
      <c r="F950" s="191" t="s">
        <v>231</v>
      </c>
      <c r="G950" s="191" t="s">
        <v>440</v>
      </c>
      <c r="H950" s="30" t="s">
        <v>177</v>
      </c>
      <c r="I950" s="180">
        <v>0</v>
      </c>
      <c r="J950" s="181">
        <v>0</v>
      </c>
      <c r="K950" s="181">
        <v>0</v>
      </c>
      <c r="L950" s="181">
        <v>0</v>
      </c>
      <c r="M950" s="182">
        <v>0</v>
      </c>
    </row>
    <row r="951" spans="1:13" s="5" customFormat="1">
      <c r="A951" s="30" t="s">
        <v>129</v>
      </c>
      <c r="B951" s="30" t="s">
        <v>361</v>
      </c>
      <c r="C951" s="5" t="s">
        <v>437</v>
      </c>
      <c r="D951" s="5" t="s">
        <v>232</v>
      </c>
      <c r="E951" s="191">
        <v>38</v>
      </c>
      <c r="F951" s="191" t="s">
        <v>231</v>
      </c>
      <c r="G951" s="191" t="s">
        <v>441</v>
      </c>
      <c r="H951" s="30" t="s">
        <v>177</v>
      </c>
      <c r="I951" s="180">
        <v>0</v>
      </c>
      <c r="J951" s="181">
        <v>0</v>
      </c>
      <c r="K951" s="181">
        <v>0</v>
      </c>
      <c r="L951" s="181">
        <v>0</v>
      </c>
      <c r="M951" s="182">
        <v>0</v>
      </c>
    </row>
    <row r="952" spans="1:13" s="5" customFormat="1">
      <c r="A952" s="30" t="s">
        <v>129</v>
      </c>
      <c r="B952" s="30" t="s">
        <v>361</v>
      </c>
      <c r="C952" s="5" t="s">
        <v>437</v>
      </c>
      <c r="D952" s="5" t="s">
        <v>234</v>
      </c>
      <c r="E952" s="191">
        <v>38</v>
      </c>
      <c r="F952" s="191" t="s">
        <v>233</v>
      </c>
      <c r="G952" s="191" t="s">
        <v>438</v>
      </c>
      <c r="H952" s="30" t="s">
        <v>177</v>
      </c>
      <c r="I952" s="180">
        <v>0</v>
      </c>
      <c r="J952" s="181">
        <v>0</v>
      </c>
      <c r="K952" s="181">
        <v>0</v>
      </c>
      <c r="L952" s="181">
        <v>0</v>
      </c>
      <c r="M952" s="182">
        <v>0</v>
      </c>
    </row>
    <row r="953" spans="1:13" s="5" customFormat="1">
      <c r="A953" s="30" t="s">
        <v>129</v>
      </c>
      <c r="B953" s="30" t="s">
        <v>361</v>
      </c>
      <c r="C953" s="5" t="s">
        <v>437</v>
      </c>
      <c r="D953" s="5" t="s">
        <v>234</v>
      </c>
      <c r="E953" s="191">
        <v>38</v>
      </c>
      <c r="F953" s="191" t="s">
        <v>233</v>
      </c>
      <c r="G953" s="191" t="s">
        <v>439</v>
      </c>
      <c r="H953" s="30" t="s">
        <v>177</v>
      </c>
      <c r="I953" s="180">
        <v>0</v>
      </c>
      <c r="J953" s="181">
        <v>0</v>
      </c>
      <c r="K953" s="181">
        <v>0</v>
      </c>
      <c r="L953" s="181">
        <v>0</v>
      </c>
      <c r="M953" s="182">
        <v>0</v>
      </c>
    </row>
    <row r="954" spans="1:13" s="5" customFormat="1">
      <c r="A954" s="30" t="s">
        <v>129</v>
      </c>
      <c r="B954" s="30" t="s">
        <v>361</v>
      </c>
      <c r="C954" s="5" t="s">
        <v>437</v>
      </c>
      <c r="D954" s="5" t="s">
        <v>234</v>
      </c>
      <c r="E954" s="191">
        <v>38</v>
      </c>
      <c r="F954" s="191" t="s">
        <v>233</v>
      </c>
      <c r="G954" s="191" t="s">
        <v>440</v>
      </c>
      <c r="H954" s="30" t="s">
        <v>177</v>
      </c>
      <c r="I954" s="180">
        <v>0</v>
      </c>
      <c r="J954" s="181">
        <v>0</v>
      </c>
      <c r="K954" s="181">
        <v>0</v>
      </c>
      <c r="L954" s="181">
        <v>0</v>
      </c>
      <c r="M954" s="182">
        <v>0</v>
      </c>
    </row>
    <row r="955" spans="1:13" s="5" customFormat="1">
      <c r="A955" s="30" t="s">
        <v>129</v>
      </c>
      <c r="B955" s="30" t="s">
        <v>361</v>
      </c>
      <c r="C955" s="5" t="s">
        <v>437</v>
      </c>
      <c r="D955" s="5" t="s">
        <v>234</v>
      </c>
      <c r="E955" s="191">
        <v>38</v>
      </c>
      <c r="F955" s="191" t="s">
        <v>233</v>
      </c>
      <c r="G955" s="191" t="s">
        <v>441</v>
      </c>
      <c r="H955" s="30" t="s">
        <v>177</v>
      </c>
      <c r="I955" s="180">
        <v>0</v>
      </c>
      <c r="J955" s="181">
        <v>0</v>
      </c>
      <c r="K955" s="181">
        <v>0</v>
      </c>
      <c r="L955" s="181">
        <v>0</v>
      </c>
      <c r="M955" s="182">
        <v>0</v>
      </c>
    </row>
    <row r="956" spans="1:13" s="5" customFormat="1">
      <c r="A956" s="30" t="s">
        <v>129</v>
      </c>
      <c r="B956" s="30" t="s">
        <v>361</v>
      </c>
      <c r="C956" s="5" t="s">
        <v>437</v>
      </c>
      <c r="D956" s="5" t="s">
        <v>189</v>
      </c>
      <c r="E956" s="191">
        <v>30</v>
      </c>
      <c r="F956" s="191" t="s">
        <v>188</v>
      </c>
      <c r="G956" s="191" t="s">
        <v>438</v>
      </c>
      <c r="H956" s="30" t="s">
        <v>177</v>
      </c>
      <c r="I956" s="180">
        <v>0</v>
      </c>
      <c r="J956" s="181">
        <v>0</v>
      </c>
      <c r="K956" s="181">
        <v>0</v>
      </c>
      <c r="L956" s="181">
        <v>0</v>
      </c>
      <c r="M956" s="182">
        <v>0</v>
      </c>
    </row>
    <row r="957" spans="1:13" s="5" customFormat="1">
      <c r="A957" s="30" t="s">
        <v>129</v>
      </c>
      <c r="B957" s="30" t="s">
        <v>361</v>
      </c>
      <c r="C957" s="5" t="s">
        <v>437</v>
      </c>
      <c r="D957" s="5" t="s">
        <v>189</v>
      </c>
      <c r="E957" s="191">
        <v>30</v>
      </c>
      <c r="F957" s="191" t="s">
        <v>188</v>
      </c>
      <c r="G957" s="191" t="s">
        <v>439</v>
      </c>
      <c r="H957" s="30" t="s">
        <v>177</v>
      </c>
      <c r="I957" s="180">
        <v>0</v>
      </c>
      <c r="J957" s="181">
        <v>0</v>
      </c>
      <c r="K957" s="181">
        <v>0</v>
      </c>
      <c r="L957" s="181">
        <v>0</v>
      </c>
      <c r="M957" s="182">
        <v>0</v>
      </c>
    </row>
    <row r="958" spans="1:13" s="5" customFormat="1">
      <c r="A958" s="30" t="s">
        <v>129</v>
      </c>
      <c r="B958" s="30" t="s">
        <v>361</v>
      </c>
      <c r="C958" s="5" t="s">
        <v>437</v>
      </c>
      <c r="D958" s="5" t="s">
        <v>189</v>
      </c>
      <c r="E958" s="191">
        <v>30</v>
      </c>
      <c r="F958" s="191" t="s">
        <v>188</v>
      </c>
      <c r="G958" s="191" t="s">
        <v>440</v>
      </c>
      <c r="H958" s="30" t="s">
        <v>177</v>
      </c>
      <c r="I958" s="180">
        <v>0</v>
      </c>
      <c r="J958" s="181">
        <v>0</v>
      </c>
      <c r="K958" s="181">
        <v>0</v>
      </c>
      <c r="L958" s="181">
        <v>0</v>
      </c>
      <c r="M958" s="182">
        <v>0</v>
      </c>
    </row>
    <row r="959" spans="1:13" s="5" customFormat="1">
      <c r="A959" s="30" t="s">
        <v>129</v>
      </c>
      <c r="B959" s="30" t="s">
        <v>361</v>
      </c>
      <c r="C959" s="5" t="s">
        <v>437</v>
      </c>
      <c r="D959" s="5" t="s">
        <v>189</v>
      </c>
      <c r="E959" s="191">
        <v>30</v>
      </c>
      <c r="F959" s="191" t="s">
        <v>188</v>
      </c>
      <c r="G959" s="191" t="s">
        <v>441</v>
      </c>
      <c r="H959" s="30" t="s">
        <v>177</v>
      </c>
      <c r="I959" s="180">
        <v>0</v>
      </c>
      <c r="J959" s="181">
        <v>0</v>
      </c>
      <c r="K959" s="181">
        <v>0</v>
      </c>
      <c r="L959" s="181">
        <v>0</v>
      </c>
      <c r="M959" s="182">
        <v>0</v>
      </c>
    </row>
    <row r="960" spans="1:13" s="5" customFormat="1">
      <c r="A960" s="30" t="s">
        <v>129</v>
      </c>
      <c r="B960" s="30" t="s">
        <v>361</v>
      </c>
      <c r="C960" s="5" t="s">
        <v>437</v>
      </c>
      <c r="D960" s="5" t="s">
        <v>191</v>
      </c>
      <c r="E960" s="191">
        <v>30</v>
      </c>
      <c r="F960" s="191" t="s">
        <v>190</v>
      </c>
      <c r="G960" s="191" t="s">
        <v>438</v>
      </c>
      <c r="H960" s="30" t="s">
        <v>177</v>
      </c>
      <c r="I960" s="180">
        <v>0</v>
      </c>
      <c r="J960" s="181">
        <v>0</v>
      </c>
      <c r="K960" s="181">
        <v>0</v>
      </c>
      <c r="L960" s="181">
        <v>0</v>
      </c>
      <c r="M960" s="182">
        <v>0</v>
      </c>
    </row>
    <row r="961" spans="1:13" s="5" customFormat="1">
      <c r="A961" s="30" t="s">
        <v>129</v>
      </c>
      <c r="B961" s="30" t="s">
        <v>361</v>
      </c>
      <c r="C961" s="5" t="s">
        <v>437</v>
      </c>
      <c r="D961" s="5" t="s">
        <v>191</v>
      </c>
      <c r="E961" s="191">
        <v>30</v>
      </c>
      <c r="F961" s="191" t="s">
        <v>190</v>
      </c>
      <c r="G961" s="191" t="s">
        <v>439</v>
      </c>
      <c r="H961" s="30" t="s">
        <v>177</v>
      </c>
      <c r="I961" s="180">
        <v>0</v>
      </c>
      <c r="J961" s="181">
        <v>0</v>
      </c>
      <c r="K961" s="181">
        <v>0</v>
      </c>
      <c r="L961" s="181">
        <v>0</v>
      </c>
      <c r="M961" s="182">
        <v>0</v>
      </c>
    </row>
    <row r="962" spans="1:13" s="5" customFormat="1">
      <c r="A962" s="30" t="s">
        <v>129</v>
      </c>
      <c r="B962" s="30" t="s">
        <v>361</v>
      </c>
      <c r="C962" s="5" t="s">
        <v>437</v>
      </c>
      <c r="D962" s="5" t="s">
        <v>191</v>
      </c>
      <c r="E962" s="191">
        <v>30</v>
      </c>
      <c r="F962" s="191" t="s">
        <v>190</v>
      </c>
      <c r="G962" s="191" t="s">
        <v>440</v>
      </c>
      <c r="H962" s="30" t="s">
        <v>177</v>
      </c>
      <c r="I962" s="180">
        <v>0</v>
      </c>
      <c r="J962" s="181">
        <v>0</v>
      </c>
      <c r="K962" s="181">
        <v>0</v>
      </c>
      <c r="L962" s="181">
        <v>0</v>
      </c>
      <c r="M962" s="182">
        <v>0</v>
      </c>
    </row>
    <row r="963" spans="1:13" s="5" customFormat="1">
      <c r="A963" s="30" t="s">
        <v>129</v>
      </c>
      <c r="B963" s="30" t="s">
        <v>361</v>
      </c>
      <c r="C963" s="5" t="s">
        <v>437</v>
      </c>
      <c r="D963" s="5" t="s">
        <v>191</v>
      </c>
      <c r="E963" s="191">
        <v>30</v>
      </c>
      <c r="F963" s="191" t="s">
        <v>190</v>
      </c>
      <c r="G963" s="191" t="s">
        <v>441</v>
      </c>
      <c r="H963" s="30" t="s">
        <v>177</v>
      </c>
      <c r="I963" s="180">
        <v>0</v>
      </c>
      <c r="J963" s="181">
        <v>0</v>
      </c>
      <c r="K963" s="181">
        <v>0</v>
      </c>
      <c r="L963" s="181">
        <v>0</v>
      </c>
      <c r="M963" s="182">
        <v>0</v>
      </c>
    </row>
    <row r="964" spans="1:13" s="5" customFormat="1">
      <c r="A964" s="30" t="s">
        <v>129</v>
      </c>
      <c r="B964" s="30" t="s">
        <v>361</v>
      </c>
      <c r="C964" s="5" t="s">
        <v>437</v>
      </c>
      <c r="D964" s="5" t="s">
        <v>242</v>
      </c>
      <c r="E964" s="191">
        <v>38</v>
      </c>
      <c r="F964" s="191" t="s">
        <v>241</v>
      </c>
      <c r="G964" s="191" t="s">
        <v>438</v>
      </c>
      <c r="H964" s="30" t="s">
        <v>177</v>
      </c>
      <c r="I964" s="180">
        <v>0</v>
      </c>
      <c r="J964" s="181">
        <v>0</v>
      </c>
      <c r="K964" s="181">
        <v>0</v>
      </c>
      <c r="L964" s="181">
        <v>0</v>
      </c>
      <c r="M964" s="182">
        <v>0</v>
      </c>
    </row>
    <row r="965" spans="1:13" s="5" customFormat="1">
      <c r="A965" s="30" t="s">
        <v>129</v>
      </c>
      <c r="B965" s="30" t="s">
        <v>361</v>
      </c>
      <c r="C965" s="5" t="s">
        <v>437</v>
      </c>
      <c r="D965" s="5" t="s">
        <v>242</v>
      </c>
      <c r="E965" s="191">
        <v>38</v>
      </c>
      <c r="F965" s="191" t="s">
        <v>241</v>
      </c>
      <c r="G965" s="191" t="s">
        <v>439</v>
      </c>
      <c r="H965" s="30" t="s">
        <v>177</v>
      </c>
      <c r="I965" s="180">
        <v>0</v>
      </c>
      <c r="J965" s="181">
        <v>0</v>
      </c>
      <c r="K965" s="181">
        <v>0</v>
      </c>
      <c r="L965" s="181">
        <v>0</v>
      </c>
      <c r="M965" s="182">
        <v>0</v>
      </c>
    </row>
    <row r="966" spans="1:13" s="5" customFormat="1">
      <c r="A966" s="30" t="s">
        <v>129</v>
      </c>
      <c r="B966" s="30" t="s">
        <v>361</v>
      </c>
      <c r="C966" s="5" t="s">
        <v>437</v>
      </c>
      <c r="D966" s="5" t="s">
        <v>242</v>
      </c>
      <c r="E966" s="191">
        <v>38</v>
      </c>
      <c r="F966" s="191" t="s">
        <v>241</v>
      </c>
      <c r="G966" s="191" t="s">
        <v>440</v>
      </c>
      <c r="H966" s="30" t="s">
        <v>177</v>
      </c>
      <c r="I966" s="180">
        <v>0</v>
      </c>
      <c r="J966" s="181">
        <v>0</v>
      </c>
      <c r="K966" s="181">
        <v>0</v>
      </c>
      <c r="L966" s="181">
        <v>0</v>
      </c>
      <c r="M966" s="182">
        <v>0</v>
      </c>
    </row>
    <row r="967" spans="1:13" s="5" customFormat="1">
      <c r="A967" s="30" t="s">
        <v>129</v>
      </c>
      <c r="B967" s="30" t="s">
        <v>361</v>
      </c>
      <c r="C967" s="5" t="s">
        <v>437</v>
      </c>
      <c r="D967" s="5" t="s">
        <v>242</v>
      </c>
      <c r="E967" s="191">
        <v>38</v>
      </c>
      <c r="F967" s="191" t="s">
        <v>241</v>
      </c>
      <c r="G967" s="191" t="s">
        <v>441</v>
      </c>
      <c r="H967" s="30" t="s">
        <v>177</v>
      </c>
      <c r="I967" s="180">
        <v>0</v>
      </c>
      <c r="J967" s="181">
        <v>0</v>
      </c>
      <c r="K967" s="181">
        <v>0</v>
      </c>
      <c r="L967" s="181">
        <v>0</v>
      </c>
      <c r="M967" s="182">
        <v>0</v>
      </c>
    </row>
    <row r="968" spans="1:13" s="5" customFormat="1">
      <c r="A968" s="30" t="s">
        <v>129</v>
      </c>
      <c r="B968" s="30" t="s">
        <v>361</v>
      </c>
      <c r="C968" s="5" t="s">
        <v>437</v>
      </c>
      <c r="D968" s="5" t="s">
        <v>327</v>
      </c>
      <c r="E968" s="191">
        <v>46</v>
      </c>
      <c r="F968" s="191" t="s">
        <v>326</v>
      </c>
      <c r="G968" s="191" t="s">
        <v>438</v>
      </c>
      <c r="H968" s="30" t="s">
        <v>177</v>
      </c>
      <c r="I968" s="180">
        <v>0</v>
      </c>
      <c r="J968" s="181">
        <v>0</v>
      </c>
      <c r="K968" s="181">
        <v>0</v>
      </c>
      <c r="L968" s="181">
        <v>0</v>
      </c>
      <c r="M968" s="182">
        <v>0</v>
      </c>
    </row>
    <row r="969" spans="1:13" s="5" customFormat="1">
      <c r="A969" s="30" t="s">
        <v>129</v>
      </c>
      <c r="B969" s="30" t="s">
        <v>361</v>
      </c>
      <c r="C969" s="5" t="s">
        <v>437</v>
      </c>
      <c r="D969" s="5" t="s">
        <v>327</v>
      </c>
      <c r="E969" s="191">
        <v>46</v>
      </c>
      <c r="F969" s="191" t="s">
        <v>326</v>
      </c>
      <c r="G969" s="191" t="s">
        <v>439</v>
      </c>
      <c r="H969" s="30" t="s">
        <v>177</v>
      </c>
      <c r="I969" s="180">
        <v>0</v>
      </c>
      <c r="J969" s="181">
        <v>0</v>
      </c>
      <c r="K969" s="181">
        <v>0</v>
      </c>
      <c r="L969" s="181">
        <v>0</v>
      </c>
      <c r="M969" s="182">
        <v>0</v>
      </c>
    </row>
    <row r="970" spans="1:13" s="5" customFormat="1">
      <c r="A970" s="30" t="s">
        <v>129</v>
      </c>
      <c r="B970" s="30" t="s">
        <v>361</v>
      </c>
      <c r="C970" s="5" t="s">
        <v>437</v>
      </c>
      <c r="D970" s="5" t="s">
        <v>327</v>
      </c>
      <c r="E970" s="191">
        <v>46</v>
      </c>
      <c r="F970" s="191" t="s">
        <v>326</v>
      </c>
      <c r="G970" s="191" t="s">
        <v>440</v>
      </c>
      <c r="H970" s="30" t="s">
        <v>177</v>
      </c>
      <c r="I970" s="180">
        <v>0</v>
      </c>
      <c r="J970" s="181">
        <v>0</v>
      </c>
      <c r="K970" s="181">
        <v>0</v>
      </c>
      <c r="L970" s="181">
        <v>0</v>
      </c>
      <c r="M970" s="182">
        <v>0</v>
      </c>
    </row>
    <row r="971" spans="1:13" s="5" customFormat="1">
      <c r="A971" s="30" t="s">
        <v>129</v>
      </c>
      <c r="B971" s="30" t="s">
        <v>361</v>
      </c>
      <c r="C971" s="5" t="s">
        <v>437</v>
      </c>
      <c r="D971" s="5" t="s">
        <v>327</v>
      </c>
      <c r="E971" s="191">
        <v>46</v>
      </c>
      <c r="F971" s="191" t="s">
        <v>326</v>
      </c>
      <c r="G971" s="191" t="s">
        <v>441</v>
      </c>
      <c r="H971" s="30" t="s">
        <v>177</v>
      </c>
      <c r="I971" s="180">
        <v>0</v>
      </c>
      <c r="J971" s="181">
        <v>0</v>
      </c>
      <c r="K971" s="181">
        <v>0</v>
      </c>
      <c r="L971" s="181">
        <v>0</v>
      </c>
      <c r="M971" s="182">
        <v>0</v>
      </c>
    </row>
    <row r="972" spans="1:13" s="5" customFormat="1">
      <c r="A972" s="30" t="s">
        <v>129</v>
      </c>
      <c r="B972" s="30" t="s">
        <v>361</v>
      </c>
      <c r="C972" s="5" t="s">
        <v>437</v>
      </c>
      <c r="D972" s="5" t="s">
        <v>193</v>
      </c>
      <c r="E972" s="191">
        <v>30</v>
      </c>
      <c r="F972" s="191" t="s">
        <v>192</v>
      </c>
      <c r="G972" s="191" t="s">
        <v>438</v>
      </c>
      <c r="H972" s="30" t="s">
        <v>177</v>
      </c>
      <c r="I972" s="180">
        <v>0</v>
      </c>
      <c r="J972" s="181">
        <v>0</v>
      </c>
      <c r="K972" s="181">
        <v>0</v>
      </c>
      <c r="L972" s="181">
        <v>0</v>
      </c>
      <c r="M972" s="182">
        <v>0</v>
      </c>
    </row>
    <row r="973" spans="1:13" s="5" customFormat="1">
      <c r="A973" s="30" t="s">
        <v>129</v>
      </c>
      <c r="B973" s="30" t="s">
        <v>361</v>
      </c>
      <c r="C973" s="5" t="s">
        <v>437</v>
      </c>
      <c r="D973" s="5" t="s">
        <v>193</v>
      </c>
      <c r="E973" s="191">
        <v>30</v>
      </c>
      <c r="F973" s="191" t="s">
        <v>192</v>
      </c>
      <c r="G973" s="191" t="s">
        <v>439</v>
      </c>
      <c r="H973" s="30" t="s">
        <v>177</v>
      </c>
      <c r="I973" s="180">
        <v>0</v>
      </c>
      <c r="J973" s="181">
        <v>0</v>
      </c>
      <c r="K973" s="181">
        <v>0</v>
      </c>
      <c r="L973" s="181">
        <v>0</v>
      </c>
      <c r="M973" s="182">
        <v>0</v>
      </c>
    </row>
    <row r="974" spans="1:13" s="5" customFormat="1">
      <c r="A974" s="30" t="s">
        <v>129</v>
      </c>
      <c r="B974" s="30" t="s">
        <v>361</v>
      </c>
      <c r="C974" s="5" t="s">
        <v>437</v>
      </c>
      <c r="D974" s="5" t="s">
        <v>193</v>
      </c>
      <c r="E974" s="191">
        <v>30</v>
      </c>
      <c r="F974" s="191" t="s">
        <v>192</v>
      </c>
      <c r="G974" s="191" t="s">
        <v>440</v>
      </c>
      <c r="H974" s="30" t="s">
        <v>177</v>
      </c>
      <c r="I974" s="180">
        <v>0</v>
      </c>
      <c r="J974" s="181">
        <v>0</v>
      </c>
      <c r="K974" s="181">
        <v>0</v>
      </c>
      <c r="L974" s="181">
        <v>0</v>
      </c>
      <c r="M974" s="182">
        <v>0</v>
      </c>
    </row>
    <row r="975" spans="1:13" s="5" customFormat="1">
      <c r="A975" s="30" t="s">
        <v>129</v>
      </c>
      <c r="B975" s="30" t="s">
        <v>361</v>
      </c>
      <c r="C975" s="5" t="s">
        <v>437</v>
      </c>
      <c r="D975" s="5" t="s">
        <v>193</v>
      </c>
      <c r="E975" s="191">
        <v>30</v>
      </c>
      <c r="F975" s="191" t="s">
        <v>192</v>
      </c>
      <c r="G975" s="191" t="s">
        <v>441</v>
      </c>
      <c r="H975" s="30" t="s">
        <v>177</v>
      </c>
      <c r="I975" s="180">
        <v>0</v>
      </c>
      <c r="J975" s="181">
        <v>0</v>
      </c>
      <c r="K975" s="181">
        <v>0</v>
      </c>
      <c r="L975" s="181">
        <v>0</v>
      </c>
      <c r="M975" s="182">
        <v>0</v>
      </c>
    </row>
    <row r="976" spans="1:13" s="5" customFormat="1">
      <c r="A976" s="30" t="s">
        <v>129</v>
      </c>
      <c r="B976" s="30" t="s">
        <v>361</v>
      </c>
      <c r="C976" s="5" t="s">
        <v>437</v>
      </c>
      <c r="D976" s="5" t="s">
        <v>258</v>
      </c>
      <c r="E976" s="191">
        <v>38</v>
      </c>
      <c r="F976" s="191" t="s">
        <v>257</v>
      </c>
      <c r="G976" s="191" t="s">
        <v>438</v>
      </c>
      <c r="H976" s="30" t="s">
        <v>177</v>
      </c>
      <c r="I976" s="180">
        <v>0</v>
      </c>
      <c r="J976" s="181">
        <v>0</v>
      </c>
      <c r="K976" s="181">
        <v>0</v>
      </c>
      <c r="L976" s="181">
        <v>0</v>
      </c>
      <c r="M976" s="182">
        <v>0</v>
      </c>
    </row>
    <row r="977" spans="1:13" s="5" customFormat="1">
      <c r="A977" s="30" t="s">
        <v>129</v>
      </c>
      <c r="B977" s="30" t="s">
        <v>361</v>
      </c>
      <c r="C977" s="5" t="s">
        <v>437</v>
      </c>
      <c r="D977" s="5" t="s">
        <v>258</v>
      </c>
      <c r="E977" s="191">
        <v>38</v>
      </c>
      <c r="F977" s="191" t="s">
        <v>257</v>
      </c>
      <c r="G977" s="191" t="s">
        <v>439</v>
      </c>
      <c r="H977" s="30" t="s">
        <v>177</v>
      </c>
      <c r="I977" s="180">
        <v>0</v>
      </c>
      <c r="J977" s="181">
        <v>0</v>
      </c>
      <c r="K977" s="181">
        <v>0</v>
      </c>
      <c r="L977" s="181">
        <v>0</v>
      </c>
      <c r="M977" s="182">
        <v>0</v>
      </c>
    </row>
    <row r="978" spans="1:13" s="5" customFormat="1">
      <c r="A978" s="30" t="s">
        <v>129</v>
      </c>
      <c r="B978" s="30" t="s">
        <v>361</v>
      </c>
      <c r="C978" s="5" t="s">
        <v>437</v>
      </c>
      <c r="D978" s="5" t="s">
        <v>258</v>
      </c>
      <c r="E978" s="191">
        <v>38</v>
      </c>
      <c r="F978" s="191" t="s">
        <v>257</v>
      </c>
      <c r="G978" s="191" t="s">
        <v>440</v>
      </c>
      <c r="H978" s="30" t="s">
        <v>177</v>
      </c>
      <c r="I978" s="180">
        <v>0</v>
      </c>
      <c r="J978" s="181">
        <v>0</v>
      </c>
      <c r="K978" s="181">
        <v>0</v>
      </c>
      <c r="L978" s="181">
        <v>0</v>
      </c>
      <c r="M978" s="182">
        <v>0</v>
      </c>
    </row>
    <row r="979" spans="1:13" s="5" customFormat="1">
      <c r="A979" s="30" t="s">
        <v>129</v>
      </c>
      <c r="B979" s="30" t="s">
        <v>361</v>
      </c>
      <c r="C979" s="5" t="s">
        <v>437</v>
      </c>
      <c r="D979" s="5" t="s">
        <v>258</v>
      </c>
      <c r="E979" s="191">
        <v>38</v>
      </c>
      <c r="F979" s="191" t="s">
        <v>257</v>
      </c>
      <c r="G979" s="191" t="s">
        <v>441</v>
      </c>
      <c r="H979" s="30" t="s">
        <v>177</v>
      </c>
      <c r="I979" s="180">
        <v>0</v>
      </c>
      <c r="J979" s="181">
        <v>0</v>
      </c>
      <c r="K979" s="181">
        <v>0</v>
      </c>
      <c r="L979" s="181">
        <v>0</v>
      </c>
      <c r="M979" s="182">
        <v>0</v>
      </c>
    </row>
    <row r="980" spans="1:13" s="5" customFormat="1">
      <c r="A980" s="30" t="s">
        <v>129</v>
      </c>
      <c r="B980" s="30" t="s">
        <v>361</v>
      </c>
      <c r="C980" s="5" t="s">
        <v>437</v>
      </c>
      <c r="D980" s="5" t="s">
        <v>262</v>
      </c>
      <c r="E980" s="191">
        <v>38</v>
      </c>
      <c r="F980" s="191" t="s">
        <v>261</v>
      </c>
      <c r="G980" s="191" t="s">
        <v>438</v>
      </c>
      <c r="H980" s="30" t="s">
        <v>177</v>
      </c>
      <c r="I980" s="180">
        <v>0</v>
      </c>
      <c r="J980" s="181">
        <v>0</v>
      </c>
      <c r="K980" s="181">
        <v>0</v>
      </c>
      <c r="L980" s="181">
        <v>0</v>
      </c>
      <c r="M980" s="182">
        <v>0</v>
      </c>
    </row>
    <row r="981" spans="1:13" s="5" customFormat="1">
      <c r="A981" s="30" t="s">
        <v>129</v>
      </c>
      <c r="B981" s="30" t="s">
        <v>361</v>
      </c>
      <c r="C981" s="5" t="s">
        <v>437</v>
      </c>
      <c r="D981" s="5" t="s">
        <v>262</v>
      </c>
      <c r="E981" s="191">
        <v>38</v>
      </c>
      <c r="F981" s="191" t="s">
        <v>261</v>
      </c>
      <c r="G981" s="191" t="s">
        <v>439</v>
      </c>
      <c r="H981" s="30" t="s">
        <v>177</v>
      </c>
      <c r="I981" s="180">
        <v>0</v>
      </c>
      <c r="J981" s="181">
        <v>0</v>
      </c>
      <c r="K981" s="181">
        <v>0</v>
      </c>
      <c r="L981" s="181">
        <v>0</v>
      </c>
      <c r="M981" s="182">
        <v>0</v>
      </c>
    </row>
    <row r="982" spans="1:13" s="5" customFormat="1">
      <c r="A982" s="30" t="s">
        <v>129</v>
      </c>
      <c r="B982" s="30" t="s">
        <v>361</v>
      </c>
      <c r="C982" s="5" t="s">
        <v>437</v>
      </c>
      <c r="D982" s="5" t="s">
        <v>262</v>
      </c>
      <c r="E982" s="191">
        <v>38</v>
      </c>
      <c r="F982" s="191" t="s">
        <v>261</v>
      </c>
      <c r="G982" s="191" t="s">
        <v>440</v>
      </c>
      <c r="H982" s="30" t="s">
        <v>177</v>
      </c>
      <c r="I982" s="180">
        <v>0</v>
      </c>
      <c r="J982" s="181">
        <v>0</v>
      </c>
      <c r="K982" s="181">
        <v>0</v>
      </c>
      <c r="L982" s="181">
        <v>0</v>
      </c>
      <c r="M982" s="182">
        <v>0</v>
      </c>
    </row>
    <row r="983" spans="1:13" s="5" customFormat="1">
      <c r="A983" s="30" t="s">
        <v>129</v>
      </c>
      <c r="B983" s="30" t="s">
        <v>361</v>
      </c>
      <c r="C983" s="5" t="s">
        <v>437</v>
      </c>
      <c r="D983" s="5" t="s">
        <v>262</v>
      </c>
      <c r="E983" s="191">
        <v>38</v>
      </c>
      <c r="F983" s="191" t="s">
        <v>261</v>
      </c>
      <c r="G983" s="191" t="s">
        <v>441</v>
      </c>
      <c r="H983" s="30" t="s">
        <v>177</v>
      </c>
      <c r="I983" s="180">
        <v>0</v>
      </c>
      <c r="J983" s="181">
        <v>0</v>
      </c>
      <c r="K983" s="181">
        <v>0</v>
      </c>
      <c r="L983" s="181">
        <v>0</v>
      </c>
      <c r="M983" s="182">
        <v>0</v>
      </c>
    </row>
    <row r="984" spans="1:13" s="5" customFormat="1">
      <c r="A984" s="30" t="s">
        <v>129</v>
      </c>
      <c r="B984" s="30" t="s">
        <v>361</v>
      </c>
      <c r="C984" s="5" t="s">
        <v>437</v>
      </c>
      <c r="D984" s="5" t="s">
        <v>264</v>
      </c>
      <c r="E984" s="191">
        <v>38</v>
      </c>
      <c r="F984" s="191" t="s">
        <v>263</v>
      </c>
      <c r="G984" s="191" t="s">
        <v>438</v>
      </c>
      <c r="H984" s="30" t="s">
        <v>177</v>
      </c>
      <c r="I984" s="180">
        <v>0</v>
      </c>
      <c r="J984" s="181">
        <v>0</v>
      </c>
      <c r="K984" s="181">
        <v>0</v>
      </c>
      <c r="L984" s="181">
        <v>0</v>
      </c>
      <c r="M984" s="182">
        <v>0</v>
      </c>
    </row>
    <row r="985" spans="1:13" s="5" customFormat="1">
      <c r="A985" s="30" t="s">
        <v>129</v>
      </c>
      <c r="B985" s="30" t="s">
        <v>361</v>
      </c>
      <c r="C985" s="5" t="s">
        <v>437</v>
      </c>
      <c r="D985" s="5" t="s">
        <v>264</v>
      </c>
      <c r="E985" s="191">
        <v>38</v>
      </c>
      <c r="F985" s="191" t="s">
        <v>263</v>
      </c>
      <c r="G985" s="191" t="s">
        <v>439</v>
      </c>
      <c r="H985" s="30" t="s">
        <v>177</v>
      </c>
      <c r="I985" s="180">
        <v>0</v>
      </c>
      <c r="J985" s="181">
        <v>0</v>
      </c>
      <c r="K985" s="181">
        <v>0</v>
      </c>
      <c r="L985" s="181">
        <v>0</v>
      </c>
      <c r="M985" s="182">
        <v>0</v>
      </c>
    </row>
    <row r="986" spans="1:13" s="5" customFormat="1">
      <c r="A986" s="30" t="s">
        <v>129</v>
      </c>
      <c r="B986" s="30" t="s">
        <v>361</v>
      </c>
      <c r="C986" s="5" t="s">
        <v>437</v>
      </c>
      <c r="D986" s="5" t="s">
        <v>264</v>
      </c>
      <c r="E986" s="191">
        <v>38</v>
      </c>
      <c r="F986" s="191" t="s">
        <v>263</v>
      </c>
      <c r="G986" s="191" t="s">
        <v>440</v>
      </c>
      <c r="H986" s="30" t="s">
        <v>177</v>
      </c>
      <c r="I986" s="180">
        <v>0</v>
      </c>
      <c r="J986" s="181">
        <v>0</v>
      </c>
      <c r="K986" s="181">
        <v>0</v>
      </c>
      <c r="L986" s="181">
        <v>0</v>
      </c>
      <c r="M986" s="182">
        <v>0</v>
      </c>
    </row>
    <row r="987" spans="1:13" s="5" customFormat="1">
      <c r="A987" s="30" t="s">
        <v>129</v>
      </c>
      <c r="B987" s="30" t="s">
        <v>361</v>
      </c>
      <c r="C987" s="5" t="s">
        <v>437</v>
      </c>
      <c r="D987" s="5" t="s">
        <v>264</v>
      </c>
      <c r="E987" s="191">
        <v>38</v>
      </c>
      <c r="F987" s="191" t="s">
        <v>263</v>
      </c>
      <c r="G987" s="191" t="s">
        <v>441</v>
      </c>
      <c r="H987" s="30" t="s">
        <v>177</v>
      </c>
      <c r="I987" s="180">
        <v>0</v>
      </c>
      <c r="J987" s="181">
        <v>0</v>
      </c>
      <c r="K987" s="181">
        <v>0</v>
      </c>
      <c r="L987" s="181">
        <v>0</v>
      </c>
      <c r="M987" s="182">
        <v>0</v>
      </c>
    </row>
    <row r="988" spans="1:13" s="5" customFormat="1">
      <c r="A988" s="30" t="s">
        <v>129</v>
      </c>
      <c r="B988" s="30" t="s">
        <v>361</v>
      </c>
      <c r="C988" s="5" t="s">
        <v>437</v>
      </c>
      <c r="D988" s="5" t="s">
        <v>270</v>
      </c>
      <c r="E988" s="191">
        <v>38</v>
      </c>
      <c r="F988" s="191" t="s">
        <v>269</v>
      </c>
      <c r="G988" s="191" t="s">
        <v>438</v>
      </c>
      <c r="H988" s="30" t="s">
        <v>177</v>
      </c>
      <c r="I988" s="180">
        <v>0</v>
      </c>
      <c r="J988" s="181">
        <v>0</v>
      </c>
      <c r="K988" s="181">
        <v>0</v>
      </c>
      <c r="L988" s="181">
        <v>0</v>
      </c>
      <c r="M988" s="182">
        <v>0</v>
      </c>
    </row>
    <row r="989" spans="1:13" s="5" customFormat="1">
      <c r="A989" s="30" t="s">
        <v>129</v>
      </c>
      <c r="B989" s="30" t="s">
        <v>361</v>
      </c>
      <c r="C989" s="5" t="s">
        <v>437</v>
      </c>
      <c r="D989" s="5" t="s">
        <v>270</v>
      </c>
      <c r="E989" s="191">
        <v>38</v>
      </c>
      <c r="F989" s="191" t="s">
        <v>269</v>
      </c>
      <c r="G989" s="191" t="s">
        <v>439</v>
      </c>
      <c r="H989" s="30" t="s">
        <v>177</v>
      </c>
      <c r="I989" s="180">
        <v>0</v>
      </c>
      <c r="J989" s="181">
        <v>0</v>
      </c>
      <c r="K989" s="181">
        <v>0</v>
      </c>
      <c r="L989" s="181">
        <v>0</v>
      </c>
      <c r="M989" s="182">
        <v>0</v>
      </c>
    </row>
    <row r="990" spans="1:13" s="5" customFormat="1">
      <c r="A990" s="30" t="s">
        <v>129</v>
      </c>
      <c r="B990" s="30" t="s">
        <v>361</v>
      </c>
      <c r="C990" s="5" t="s">
        <v>437</v>
      </c>
      <c r="D990" s="5" t="s">
        <v>270</v>
      </c>
      <c r="E990" s="191">
        <v>38</v>
      </c>
      <c r="F990" s="191" t="s">
        <v>269</v>
      </c>
      <c r="G990" s="191" t="s">
        <v>440</v>
      </c>
      <c r="H990" s="30" t="s">
        <v>177</v>
      </c>
      <c r="I990" s="180">
        <v>0</v>
      </c>
      <c r="J990" s="181">
        <v>0</v>
      </c>
      <c r="K990" s="181">
        <v>0</v>
      </c>
      <c r="L990" s="181">
        <v>0</v>
      </c>
      <c r="M990" s="182">
        <v>0</v>
      </c>
    </row>
    <row r="991" spans="1:13" s="5" customFormat="1">
      <c r="A991" s="30" t="s">
        <v>129</v>
      </c>
      <c r="B991" s="30" t="s">
        <v>361</v>
      </c>
      <c r="C991" s="5" t="s">
        <v>437</v>
      </c>
      <c r="D991" s="5" t="s">
        <v>270</v>
      </c>
      <c r="E991" s="191">
        <v>38</v>
      </c>
      <c r="F991" s="191" t="s">
        <v>269</v>
      </c>
      <c r="G991" s="191" t="s">
        <v>441</v>
      </c>
      <c r="H991" s="30" t="s">
        <v>177</v>
      </c>
      <c r="I991" s="180">
        <v>0</v>
      </c>
      <c r="J991" s="181">
        <v>0</v>
      </c>
      <c r="K991" s="181">
        <v>0</v>
      </c>
      <c r="L991" s="181">
        <v>0</v>
      </c>
      <c r="M991" s="182">
        <v>0</v>
      </c>
    </row>
    <row r="992" spans="1:13" s="5" customFormat="1">
      <c r="A992" s="30" t="s">
        <v>129</v>
      </c>
      <c r="B992" s="30" t="s">
        <v>361</v>
      </c>
      <c r="C992" s="5" t="s">
        <v>437</v>
      </c>
      <c r="D992" s="5" t="s">
        <v>195</v>
      </c>
      <c r="E992" s="191">
        <v>30</v>
      </c>
      <c r="F992" s="191" t="s">
        <v>194</v>
      </c>
      <c r="G992" s="191" t="s">
        <v>438</v>
      </c>
      <c r="H992" s="30" t="s">
        <v>177</v>
      </c>
      <c r="I992" s="180">
        <v>0</v>
      </c>
      <c r="J992" s="181">
        <v>0</v>
      </c>
      <c r="K992" s="181">
        <v>0</v>
      </c>
      <c r="L992" s="181">
        <v>0</v>
      </c>
      <c r="M992" s="182">
        <v>0</v>
      </c>
    </row>
    <row r="993" spans="1:13" s="5" customFormat="1">
      <c r="A993" s="30" t="s">
        <v>129</v>
      </c>
      <c r="B993" s="30" t="s">
        <v>361</v>
      </c>
      <c r="C993" s="5" t="s">
        <v>437</v>
      </c>
      <c r="D993" s="5" t="s">
        <v>195</v>
      </c>
      <c r="E993" s="191">
        <v>30</v>
      </c>
      <c r="F993" s="191" t="s">
        <v>194</v>
      </c>
      <c r="G993" s="191" t="s">
        <v>439</v>
      </c>
      <c r="H993" s="30" t="s">
        <v>177</v>
      </c>
      <c r="I993" s="180">
        <v>0</v>
      </c>
      <c r="J993" s="181">
        <v>0</v>
      </c>
      <c r="K993" s="181">
        <v>0</v>
      </c>
      <c r="L993" s="181">
        <v>0</v>
      </c>
      <c r="M993" s="182">
        <v>0</v>
      </c>
    </row>
    <row r="994" spans="1:13" s="5" customFormat="1">
      <c r="A994" s="30" t="s">
        <v>129</v>
      </c>
      <c r="B994" s="30" t="s">
        <v>361</v>
      </c>
      <c r="C994" s="5" t="s">
        <v>437</v>
      </c>
      <c r="D994" s="5" t="s">
        <v>195</v>
      </c>
      <c r="E994" s="191">
        <v>30</v>
      </c>
      <c r="F994" s="191" t="s">
        <v>194</v>
      </c>
      <c r="G994" s="191" t="s">
        <v>440</v>
      </c>
      <c r="H994" s="30" t="s">
        <v>177</v>
      </c>
      <c r="I994" s="180">
        <v>0</v>
      </c>
      <c r="J994" s="181">
        <v>0</v>
      </c>
      <c r="K994" s="181">
        <v>0</v>
      </c>
      <c r="L994" s="181">
        <v>0</v>
      </c>
      <c r="M994" s="182">
        <v>0</v>
      </c>
    </row>
    <row r="995" spans="1:13" s="5" customFormat="1">
      <c r="A995" s="30" t="s">
        <v>129</v>
      </c>
      <c r="B995" s="30" t="s">
        <v>361</v>
      </c>
      <c r="C995" s="5" t="s">
        <v>437</v>
      </c>
      <c r="D995" s="5" t="s">
        <v>195</v>
      </c>
      <c r="E995" s="191">
        <v>30</v>
      </c>
      <c r="F995" s="191" t="s">
        <v>194</v>
      </c>
      <c r="G995" s="191" t="s">
        <v>441</v>
      </c>
      <c r="H995" s="30" t="s">
        <v>177</v>
      </c>
      <c r="I995" s="180">
        <v>0</v>
      </c>
      <c r="J995" s="181">
        <v>0</v>
      </c>
      <c r="K995" s="181">
        <v>0</v>
      </c>
      <c r="L995" s="181">
        <v>0</v>
      </c>
      <c r="M995" s="182">
        <v>0</v>
      </c>
    </row>
    <row r="996" spans="1:13" s="5" customFormat="1">
      <c r="A996" s="30" t="s">
        <v>129</v>
      </c>
      <c r="B996" s="30" t="s">
        <v>361</v>
      </c>
      <c r="C996" s="5" t="s">
        <v>437</v>
      </c>
      <c r="D996" s="5" t="s">
        <v>197</v>
      </c>
      <c r="E996" s="191">
        <v>30</v>
      </c>
      <c r="F996" s="191" t="s">
        <v>196</v>
      </c>
      <c r="G996" s="191" t="s">
        <v>438</v>
      </c>
      <c r="H996" s="30" t="s">
        <v>177</v>
      </c>
      <c r="I996" s="180">
        <v>0</v>
      </c>
      <c r="J996" s="181">
        <v>0</v>
      </c>
      <c r="K996" s="181">
        <v>0</v>
      </c>
      <c r="L996" s="181">
        <v>0</v>
      </c>
      <c r="M996" s="182">
        <v>0</v>
      </c>
    </row>
    <row r="997" spans="1:13" s="5" customFormat="1">
      <c r="A997" s="30" t="s">
        <v>129</v>
      </c>
      <c r="B997" s="30" t="s">
        <v>361</v>
      </c>
      <c r="C997" s="5" t="s">
        <v>437</v>
      </c>
      <c r="D997" s="5" t="s">
        <v>197</v>
      </c>
      <c r="E997" s="191">
        <v>30</v>
      </c>
      <c r="F997" s="191" t="s">
        <v>196</v>
      </c>
      <c r="G997" s="191" t="s">
        <v>439</v>
      </c>
      <c r="H997" s="30" t="s">
        <v>177</v>
      </c>
      <c r="I997" s="180">
        <v>0</v>
      </c>
      <c r="J997" s="181">
        <v>0</v>
      </c>
      <c r="K997" s="181">
        <v>0</v>
      </c>
      <c r="L997" s="181">
        <v>0</v>
      </c>
      <c r="M997" s="182">
        <v>0</v>
      </c>
    </row>
    <row r="998" spans="1:13" s="5" customFormat="1">
      <c r="A998" s="30" t="s">
        <v>129</v>
      </c>
      <c r="B998" s="30" t="s">
        <v>361</v>
      </c>
      <c r="C998" s="5" t="s">
        <v>437</v>
      </c>
      <c r="D998" s="5" t="s">
        <v>197</v>
      </c>
      <c r="E998" s="191">
        <v>30</v>
      </c>
      <c r="F998" s="191" t="s">
        <v>196</v>
      </c>
      <c r="G998" s="191" t="s">
        <v>440</v>
      </c>
      <c r="H998" s="30" t="s">
        <v>177</v>
      </c>
      <c r="I998" s="180">
        <v>0</v>
      </c>
      <c r="J998" s="181">
        <v>0</v>
      </c>
      <c r="K998" s="181">
        <v>0</v>
      </c>
      <c r="L998" s="181">
        <v>0</v>
      </c>
      <c r="M998" s="182">
        <v>0</v>
      </c>
    </row>
    <row r="999" spans="1:13" s="5" customFormat="1">
      <c r="A999" s="30" t="s">
        <v>129</v>
      </c>
      <c r="B999" s="30" t="s">
        <v>361</v>
      </c>
      <c r="C999" s="5" t="s">
        <v>437</v>
      </c>
      <c r="D999" s="5" t="s">
        <v>197</v>
      </c>
      <c r="E999" s="191">
        <v>30</v>
      </c>
      <c r="F999" s="191" t="s">
        <v>196</v>
      </c>
      <c r="G999" s="191" t="s">
        <v>441</v>
      </c>
      <c r="H999" s="30" t="s">
        <v>177</v>
      </c>
      <c r="I999" s="180">
        <v>0</v>
      </c>
      <c r="J999" s="181">
        <v>0</v>
      </c>
      <c r="K999" s="181">
        <v>0</v>
      </c>
      <c r="L999" s="181">
        <v>0</v>
      </c>
      <c r="M999" s="182">
        <v>0</v>
      </c>
    </row>
    <row r="1000" spans="1:13" s="5" customFormat="1">
      <c r="A1000" s="30" t="s">
        <v>129</v>
      </c>
      <c r="B1000" s="30" t="s">
        <v>361</v>
      </c>
      <c r="C1000" s="5" t="s">
        <v>437</v>
      </c>
      <c r="D1000" s="5" t="s">
        <v>284</v>
      </c>
      <c r="E1000" s="191">
        <v>38</v>
      </c>
      <c r="F1000" s="191" t="s">
        <v>283</v>
      </c>
      <c r="G1000" s="191" t="s">
        <v>438</v>
      </c>
      <c r="H1000" s="30" t="s">
        <v>177</v>
      </c>
      <c r="I1000" s="180">
        <v>0</v>
      </c>
      <c r="J1000" s="181">
        <v>0</v>
      </c>
      <c r="K1000" s="181">
        <v>0</v>
      </c>
      <c r="L1000" s="181">
        <v>0</v>
      </c>
      <c r="M1000" s="182">
        <v>0</v>
      </c>
    </row>
    <row r="1001" spans="1:13" s="5" customFormat="1">
      <c r="A1001" s="30" t="s">
        <v>129</v>
      </c>
      <c r="B1001" s="30" t="s">
        <v>361</v>
      </c>
      <c r="C1001" s="5" t="s">
        <v>437</v>
      </c>
      <c r="D1001" s="5" t="s">
        <v>284</v>
      </c>
      <c r="E1001" s="191">
        <v>38</v>
      </c>
      <c r="F1001" s="191" t="s">
        <v>283</v>
      </c>
      <c r="G1001" s="191" t="s">
        <v>439</v>
      </c>
      <c r="H1001" s="30" t="s">
        <v>177</v>
      </c>
      <c r="I1001" s="180">
        <v>0</v>
      </c>
      <c r="J1001" s="181">
        <v>0</v>
      </c>
      <c r="K1001" s="181">
        <v>0</v>
      </c>
      <c r="L1001" s="181">
        <v>0</v>
      </c>
      <c r="M1001" s="182">
        <v>0</v>
      </c>
    </row>
    <row r="1002" spans="1:13" s="5" customFormat="1">
      <c r="A1002" s="30" t="s">
        <v>129</v>
      </c>
      <c r="B1002" s="30" t="s">
        <v>361</v>
      </c>
      <c r="C1002" s="5" t="s">
        <v>437</v>
      </c>
      <c r="D1002" s="5" t="s">
        <v>284</v>
      </c>
      <c r="E1002" s="191">
        <v>38</v>
      </c>
      <c r="F1002" s="191" t="s">
        <v>283</v>
      </c>
      <c r="G1002" s="191" t="s">
        <v>440</v>
      </c>
      <c r="H1002" s="30" t="s">
        <v>177</v>
      </c>
      <c r="I1002" s="180">
        <v>0</v>
      </c>
      <c r="J1002" s="181">
        <v>0</v>
      </c>
      <c r="K1002" s="181">
        <v>0</v>
      </c>
      <c r="L1002" s="181">
        <v>0</v>
      </c>
      <c r="M1002" s="182">
        <v>0</v>
      </c>
    </row>
    <row r="1003" spans="1:13" s="5" customFormat="1">
      <c r="A1003" s="30" t="s">
        <v>129</v>
      </c>
      <c r="B1003" s="30" t="s">
        <v>361</v>
      </c>
      <c r="C1003" s="5" t="s">
        <v>437</v>
      </c>
      <c r="D1003" s="5" t="s">
        <v>284</v>
      </c>
      <c r="E1003" s="191">
        <v>38</v>
      </c>
      <c r="F1003" s="191" t="s">
        <v>283</v>
      </c>
      <c r="G1003" s="191" t="s">
        <v>441</v>
      </c>
      <c r="H1003" s="30" t="s">
        <v>177</v>
      </c>
      <c r="I1003" s="180">
        <v>0</v>
      </c>
      <c r="J1003" s="181">
        <v>0</v>
      </c>
      <c r="K1003" s="181">
        <v>0</v>
      </c>
      <c r="L1003" s="181">
        <v>0</v>
      </c>
      <c r="M1003" s="182">
        <v>0</v>
      </c>
    </row>
    <row r="1004" spans="1:13" s="5" customFormat="1">
      <c r="A1004" s="30" t="s">
        <v>129</v>
      </c>
      <c r="B1004" s="30" t="s">
        <v>361</v>
      </c>
      <c r="C1004" s="5" t="s">
        <v>437</v>
      </c>
      <c r="D1004" s="5" t="s">
        <v>199</v>
      </c>
      <c r="E1004" s="191">
        <v>30</v>
      </c>
      <c r="F1004" s="191" t="s">
        <v>198</v>
      </c>
      <c r="G1004" s="191" t="s">
        <v>438</v>
      </c>
      <c r="H1004" s="30" t="s">
        <v>177</v>
      </c>
      <c r="I1004" s="180">
        <v>0</v>
      </c>
      <c r="J1004" s="181">
        <v>0</v>
      </c>
      <c r="K1004" s="181">
        <v>0</v>
      </c>
      <c r="L1004" s="181">
        <v>0</v>
      </c>
      <c r="M1004" s="182">
        <v>0</v>
      </c>
    </row>
    <row r="1005" spans="1:13" s="5" customFormat="1">
      <c r="A1005" s="30" t="s">
        <v>129</v>
      </c>
      <c r="B1005" s="30" t="s">
        <v>361</v>
      </c>
      <c r="C1005" s="5" t="s">
        <v>437</v>
      </c>
      <c r="D1005" s="5" t="s">
        <v>199</v>
      </c>
      <c r="E1005" s="191">
        <v>30</v>
      </c>
      <c r="F1005" s="191" t="s">
        <v>198</v>
      </c>
      <c r="G1005" s="191" t="s">
        <v>439</v>
      </c>
      <c r="H1005" s="30" t="s">
        <v>177</v>
      </c>
      <c r="I1005" s="180">
        <v>0</v>
      </c>
      <c r="J1005" s="181">
        <v>0</v>
      </c>
      <c r="K1005" s="181">
        <v>0</v>
      </c>
      <c r="L1005" s="181">
        <v>0</v>
      </c>
      <c r="M1005" s="182">
        <v>0</v>
      </c>
    </row>
    <row r="1006" spans="1:13" s="5" customFormat="1">
      <c r="A1006" s="30" t="s">
        <v>129</v>
      </c>
      <c r="B1006" s="30" t="s">
        <v>361</v>
      </c>
      <c r="C1006" s="5" t="s">
        <v>437</v>
      </c>
      <c r="D1006" s="5" t="s">
        <v>199</v>
      </c>
      <c r="E1006" s="191">
        <v>30</v>
      </c>
      <c r="F1006" s="191" t="s">
        <v>198</v>
      </c>
      <c r="G1006" s="191" t="s">
        <v>440</v>
      </c>
      <c r="H1006" s="30" t="s">
        <v>177</v>
      </c>
      <c r="I1006" s="180">
        <v>0</v>
      </c>
      <c r="J1006" s="181">
        <v>0</v>
      </c>
      <c r="K1006" s="181">
        <v>0</v>
      </c>
      <c r="L1006" s="181">
        <v>0</v>
      </c>
      <c r="M1006" s="182">
        <v>0</v>
      </c>
    </row>
    <row r="1007" spans="1:13" s="5" customFormat="1">
      <c r="A1007" s="30" t="s">
        <v>129</v>
      </c>
      <c r="B1007" s="30" t="s">
        <v>361</v>
      </c>
      <c r="C1007" s="5" t="s">
        <v>437</v>
      </c>
      <c r="D1007" s="5" t="s">
        <v>199</v>
      </c>
      <c r="E1007" s="191">
        <v>30</v>
      </c>
      <c r="F1007" s="191" t="s">
        <v>198</v>
      </c>
      <c r="G1007" s="191" t="s">
        <v>441</v>
      </c>
      <c r="H1007" s="30" t="s">
        <v>177</v>
      </c>
      <c r="I1007" s="180">
        <v>0</v>
      </c>
      <c r="J1007" s="181">
        <v>0</v>
      </c>
      <c r="K1007" s="181">
        <v>0</v>
      </c>
      <c r="L1007" s="181">
        <v>0</v>
      </c>
      <c r="M1007" s="182">
        <v>0</v>
      </c>
    </row>
    <row r="1008" spans="1:13" s="5" customFormat="1">
      <c r="A1008" s="30" t="s">
        <v>129</v>
      </c>
      <c r="B1008" s="30" t="s">
        <v>361</v>
      </c>
      <c r="C1008" s="5" t="s">
        <v>437</v>
      </c>
      <c r="D1008" s="5" t="s">
        <v>201</v>
      </c>
      <c r="E1008" s="191">
        <v>30</v>
      </c>
      <c r="F1008" s="191" t="s">
        <v>200</v>
      </c>
      <c r="G1008" s="191" t="s">
        <v>438</v>
      </c>
      <c r="H1008" s="30" t="s">
        <v>177</v>
      </c>
      <c r="I1008" s="180">
        <v>0</v>
      </c>
      <c r="J1008" s="181">
        <v>0</v>
      </c>
      <c r="K1008" s="181">
        <v>0</v>
      </c>
      <c r="L1008" s="181">
        <v>0</v>
      </c>
      <c r="M1008" s="182">
        <v>0</v>
      </c>
    </row>
    <row r="1009" spans="1:13" s="5" customFormat="1">
      <c r="A1009" s="30" t="s">
        <v>129</v>
      </c>
      <c r="B1009" s="30" t="s">
        <v>361</v>
      </c>
      <c r="C1009" s="5" t="s">
        <v>437</v>
      </c>
      <c r="D1009" s="5" t="s">
        <v>201</v>
      </c>
      <c r="E1009" s="191">
        <v>30</v>
      </c>
      <c r="F1009" s="191" t="s">
        <v>200</v>
      </c>
      <c r="G1009" s="191" t="s">
        <v>439</v>
      </c>
      <c r="H1009" s="30" t="s">
        <v>177</v>
      </c>
      <c r="I1009" s="180">
        <v>0</v>
      </c>
      <c r="J1009" s="181">
        <v>0</v>
      </c>
      <c r="K1009" s="181">
        <v>0</v>
      </c>
      <c r="L1009" s="181">
        <v>0</v>
      </c>
      <c r="M1009" s="182">
        <v>0</v>
      </c>
    </row>
    <row r="1010" spans="1:13" s="5" customFormat="1">
      <c r="A1010" s="30" t="s">
        <v>129</v>
      </c>
      <c r="B1010" s="30" t="s">
        <v>361</v>
      </c>
      <c r="C1010" s="5" t="s">
        <v>437</v>
      </c>
      <c r="D1010" s="5" t="s">
        <v>201</v>
      </c>
      <c r="E1010" s="191">
        <v>30</v>
      </c>
      <c r="F1010" s="191" t="s">
        <v>200</v>
      </c>
      <c r="G1010" s="191" t="s">
        <v>440</v>
      </c>
      <c r="H1010" s="30" t="s">
        <v>177</v>
      </c>
      <c r="I1010" s="180">
        <v>0</v>
      </c>
      <c r="J1010" s="181">
        <v>0</v>
      </c>
      <c r="K1010" s="181">
        <v>0</v>
      </c>
      <c r="L1010" s="181">
        <v>0</v>
      </c>
      <c r="M1010" s="182">
        <v>0</v>
      </c>
    </row>
    <row r="1011" spans="1:13" s="5" customFormat="1">
      <c r="A1011" s="30" t="s">
        <v>129</v>
      </c>
      <c r="B1011" s="30" t="s">
        <v>361</v>
      </c>
      <c r="C1011" s="5" t="s">
        <v>437</v>
      </c>
      <c r="D1011" s="5" t="s">
        <v>201</v>
      </c>
      <c r="E1011" s="191">
        <v>30</v>
      </c>
      <c r="F1011" s="191" t="s">
        <v>200</v>
      </c>
      <c r="G1011" s="191" t="s">
        <v>441</v>
      </c>
      <c r="H1011" s="30" t="s">
        <v>177</v>
      </c>
      <c r="I1011" s="180">
        <v>0</v>
      </c>
      <c r="J1011" s="181">
        <v>0</v>
      </c>
      <c r="K1011" s="181">
        <v>0</v>
      </c>
      <c r="L1011" s="181">
        <v>0</v>
      </c>
      <c r="M1011" s="182">
        <v>0</v>
      </c>
    </row>
    <row r="1012" spans="1:13" s="5" customFormat="1">
      <c r="A1012" s="30" t="s">
        <v>129</v>
      </c>
      <c r="B1012" s="30" t="s">
        <v>361</v>
      </c>
      <c r="C1012" s="5" t="s">
        <v>437</v>
      </c>
      <c r="D1012" s="5" t="s">
        <v>203</v>
      </c>
      <c r="E1012" s="191">
        <v>30</v>
      </c>
      <c r="F1012" s="191" t="s">
        <v>202</v>
      </c>
      <c r="G1012" s="191" t="s">
        <v>438</v>
      </c>
      <c r="H1012" s="30" t="s">
        <v>177</v>
      </c>
      <c r="I1012" s="180">
        <v>0</v>
      </c>
      <c r="J1012" s="181">
        <v>0</v>
      </c>
      <c r="K1012" s="181">
        <v>0</v>
      </c>
      <c r="L1012" s="181">
        <v>0</v>
      </c>
      <c r="M1012" s="182">
        <v>0</v>
      </c>
    </row>
    <row r="1013" spans="1:13" s="5" customFormat="1">
      <c r="A1013" s="30" t="s">
        <v>129</v>
      </c>
      <c r="B1013" s="30" t="s">
        <v>361</v>
      </c>
      <c r="C1013" s="5" t="s">
        <v>437</v>
      </c>
      <c r="D1013" s="5" t="s">
        <v>203</v>
      </c>
      <c r="E1013" s="191">
        <v>30</v>
      </c>
      <c r="F1013" s="191" t="s">
        <v>202</v>
      </c>
      <c r="G1013" s="191" t="s">
        <v>439</v>
      </c>
      <c r="H1013" s="30" t="s">
        <v>177</v>
      </c>
      <c r="I1013" s="180">
        <v>0</v>
      </c>
      <c r="J1013" s="181">
        <v>0</v>
      </c>
      <c r="K1013" s="181">
        <v>0</v>
      </c>
      <c r="L1013" s="181">
        <v>0</v>
      </c>
      <c r="M1013" s="182">
        <v>0</v>
      </c>
    </row>
    <row r="1014" spans="1:13" s="5" customFormat="1">
      <c r="A1014" s="30" t="s">
        <v>129</v>
      </c>
      <c r="B1014" s="30" t="s">
        <v>361</v>
      </c>
      <c r="C1014" s="5" t="s">
        <v>437</v>
      </c>
      <c r="D1014" s="5" t="s">
        <v>203</v>
      </c>
      <c r="E1014" s="191">
        <v>30</v>
      </c>
      <c r="F1014" s="191" t="s">
        <v>202</v>
      </c>
      <c r="G1014" s="191" t="s">
        <v>440</v>
      </c>
      <c r="H1014" s="30" t="s">
        <v>177</v>
      </c>
      <c r="I1014" s="180">
        <v>0</v>
      </c>
      <c r="J1014" s="181">
        <v>0</v>
      </c>
      <c r="K1014" s="181">
        <v>0</v>
      </c>
      <c r="L1014" s="181">
        <v>0</v>
      </c>
      <c r="M1014" s="182">
        <v>0</v>
      </c>
    </row>
    <row r="1015" spans="1:13" s="5" customFormat="1">
      <c r="A1015" s="30" t="s">
        <v>129</v>
      </c>
      <c r="B1015" s="30" t="s">
        <v>361</v>
      </c>
      <c r="C1015" s="5" t="s">
        <v>437</v>
      </c>
      <c r="D1015" s="5" t="s">
        <v>203</v>
      </c>
      <c r="E1015" s="191">
        <v>30</v>
      </c>
      <c r="F1015" s="191" t="s">
        <v>202</v>
      </c>
      <c r="G1015" s="191" t="s">
        <v>441</v>
      </c>
      <c r="H1015" s="30" t="s">
        <v>177</v>
      </c>
      <c r="I1015" s="180">
        <v>0</v>
      </c>
      <c r="J1015" s="181">
        <v>0</v>
      </c>
      <c r="K1015" s="181">
        <v>0</v>
      </c>
      <c r="L1015" s="181">
        <v>0</v>
      </c>
      <c r="M1015" s="182">
        <v>0</v>
      </c>
    </row>
    <row r="1016" spans="1:13" s="5" customFormat="1">
      <c r="A1016" s="30" t="s">
        <v>129</v>
      </c>
      <c r="B1016" s="30" t="s">
        <v>361</v>
      </c>
      <c r="C1016" s="5" t="s">
        <v>437</v>
      </c>
      <c r="D1016" s="5" t="s">
        <v>294</v>
      </c>
      <c r="E1016" s="191">
        <v>38</v>
      </c>
      <c r="F1016" s="191" t="s">
        <v>293</v>
      </c>
      <c r="G1016" s="191" t="s">
        <v>438</v>
      </c>
      <c r="H1016" s="30" t="s">
        <v>177</v>
      </c>
      <c r="I1016" s="180">
        <v>0</v>
      </c>
      <c r="J1016" s="181">
        <v>0</v>
      </c>
      <c r="K1016" s="181">
        <v>0</v>
      </c>
      <c r="L1016" s="181">
        <v>0</v>
      </c>
      <c r="M1016" s="182">
        <v>0</v>
      </c>
    </row>
    <row r="1017" spans="1:13" s="5" customFormat="1">
      <c r="A1017" s="30" t="s">
        <v>129</v>
      </c>
      <c r="B1017" s="30" t="s">
        <v>361</v>
      </c>
      <c r="C1017" s="5" t="s">
        <v>437</v>
      </c>
      <c r="D1017" s="5" t="s">
        <v>294</v>
      </c>
      <c r="E1017" s="191">
        <v>38</v>
      </c>
      <c r="F1017" s="191" t="s">
        <v>293</v>
      </c>
      <c r="G1017" s="191" t="s">
        <v>439</v>
      </c>
      <c r="H1017" s="30" t="s">
        <v>177</v>
      </c>
      <c r="I1017" s="180">
        <v>0</v>
      </c>
      <c r="J1017" s="181">
        <v>0</v>
      </c>
      <c r="K1017" s="181">
        <v>0</v>
      </c>
      <c r="L1017" s="181">
        <v>0</v>
      </c>
      <c r="M1017" s="182">
        <v>0</v>
      </c>
    </row>
    <row r="1018" spans="1:13" s="5" customFormat="1">
      <c r="A1018" s="30" t="s">
        <v>129</v>
      </c>
      <c r="B1018" s="30" t="s">
        <v>361</v>
      </c>
      <c r="C1018" s="5" t="s">
        <v>437</v>
      </c>
      <c r="D1018" s="5" t="s">
        <v>294</v>
      </c>
      <c r="E1018" s="191">
        <v>38</v>
      </c>
      <c r="F1018" s="191" t="s">
        <v>293</v>
      </c>
      <c r="G1018" s="191" t="s">
        <v>440</v>
      </c>
      <c r="H1018" s="30" t="s">
        <v>177</v>
      </c>
      <c r="I1018" s="180">
        <v>0</v>
      </c>
      <c r="J1018" s="181">
        <v>0</v>
      </c>
      <c r="K1018" s="181">
        <v>0</v>
      </c>
      <c r="L1018" s="181">
        <v>0</v>
      </c>
      <c r="M1018" s="182">
        <v>0</v>
      </c>
    </row>
    <row r="1019" spans="1:13" s="5" customFormat="1">
      <c r="A1019" s="30" t="s">
        <v>129</v>
      </c>
      <c r="B1019" s="30" t="s">
        <v>361</v>
      </c>
      <c r="C1019" s="5" t="s">
        <v>437</v>
      </c>
      <c r="D1019" s="5" t="s">
        <v>294</v>
      </c>
      <c r="E1019" s="191">
        <v>38</v>
      </c>
      <c r="F1019" s="191" t="s">
        <v>293</v>
      </c>
      <c r="G1019" s="191" t="s">
        <v>441</v>
      </c>
      <c r="H1019" s="30" t="s">
        <v>177</v>
      </c>
      <c r="I1019" s="180">
        <v>0</v>
      </c>
      <c r="J1019" s="181">
        <v>0</v>
      </c>
      <c r="K1019" s="181">
        <v>0</v>
      </c>
      <c r="L1019" s="181">
        <v>0</v>
      </c>
      <c r="M1019" s="182">
        <v>0</v>
      </c>
    </row>
    <row r="1020" spans="1:13" s="5" customFormat="1">
      <c r="A1020" s="30" t="s">
        <v>129</v>
      </c>
      <c r="B1020" s="30" t="s">
        <v>361</v>
      </c>
      <c r="C1020" s="5" t="s">
        <v>437</v>
      </c>
      <c r="D1020" s="5" t="s">
        <v>296</v>
      </c>
      <c r="E1020" s="191">
        <v>38</v>
      </c>
      <c r="F1020" s="191" t="s">
        <v>295</v>
      </c>
      <c r="G1020" s="191" t="s">
        <v>438</v>
      </c>
      <c r="H1020" s="30" t="s">
        <v>177</v>
      </c>
      <c r="I1020" s="180">
        <v>0</v>
      </c>
      <c r="J1020" s="181">
        <v>0</v>
      </c>
      <c r="K1020" s="181">
        <v>0</v>
      </c>
      <c r="L1020" s="181">
        <v>0</v>
      </c>
      <c r="M1020" s="182">
        <v>0</v>
      </c>
    </row>
    <row r="1021" spans="1:13" s="5" customFormat="1">
      <c r="A1021" s="30" t="s">
        <v>129</v>
      </c>
      <c r="B1021" s="30" t="s">
        <v>361</v>
      </c>
      <c r="C1021" s="5" t="s">
        <v>437</v>
      </c>
      <c r="D1021" s="5" t="s">
        <v>296</v>
      </c>
      <c r="E1021" s="191">
        <v>38</v>
      </c>
      <c r="F1021" s="191" t="s">
        <v>295</v>
      </c>
      <c r="G1021" s="191" t="s">
        <v>439</v>
      </c>
      <c r="H1021" s="30" t="s">
        <v>177</v>
      </c>
      <c r="I1021" s="180">
        <v>0</v>
      </c>
      <c r="J1021" s="181">
        <v>0</v>
      </c>
      <c r="K1021" s="181">
        <v>0</v>
      </c>
      <c r="L1021" s="181">
        <v>0</v>
      </c>
      <c r="M1021" s="182">
        <v>0</v>
      </c>
    </row>
    <row r="1022" spans="1:13" s="5" customFormat="1">
      <c r="A1022" s="30" t="s">
        <v>129</v>
      </c>
      <c r="B1022" s="30" t="s">
        <v>361</v>
      </c>
      <c r="C1022" s="5" t="s">
        <v>437</v>
      </c>
      <c r="D1022" s="5" t="s">
        <v>296</v>
      </c>
      <c r="E1022" s="191">
        <v>38</v>
      </c>
      <c r="F1022" s="191" t="s">
        <v>295</v>
      </c>
      <c r="G1022" s="191" t="s">
        <v>440</v>
      </c>
      <c r="H1022" s="30" t="s">
        <v>177</v>
      </c>
      <c r="I1022" s="180">
        <v>0</v>
      </c>
      <c r="J1022" s="181">
        <v>0</v>
      </c>
      <c r="K1022" s="181">
        <v>0</v>
      </c>
      <c r="L1022" s="181">
        <v>0</v>
      </c>
      <c r="M1022" s="182">
        <v>0</v>
      </c>
    </row>
    <row r="1023" spans="1:13" s="5" customFormat="1">
      <c r="A1023" s="30" t="s">
        <v>129</v>
      </c>
      <c r="B1023" s="30" t="s">
        <v>361</v>
      </c>
      <c r="C1023" s="5" t="s">
        <v>437</v>
      </c>
      <c r="D1023" s="5" t="s">
        <v>296</v>
      </c>
      <c r="E1023" s="191">
        <v>38</v>
      </c>
      <c r="F1023" s="191" t="s">
        <v>295</v>
      </c>
      <c r="G1023" s="191" t="s">
        <v>441</v>
      </c>
      <c r="H1023" s="30" t="s">
        <v>177</v>
      </c>
      <c r="I1023" s="180">
        <v>0</v>
      </c>
      <c r="J1023" s="181">
        <v>0</v>
      </c>
      <c r="K1023" s="181">
        <v>0</v>
      </c>
      <c r="L1023" s="181">
        <v>0</v>
      </c>
      <c r="M1023" s="182">
        <v>0</v>
      </c>
    </row>
    <row r="1024" spans="1:13" s="5" customFormat="1">
      <c r="A1024" s="30" t="s">
        <v>129</v>
      </c>
      <c r="B1024" s="30" t="s">
        <v>361</v>
      </c>
      <c r="C1024" s="5" t="s">
        <v>437</v>
      </c>
      <c r="D1024" s="5" t="s">
        <v>205</v>
      </c>
      <c r="E1024" s="191">
        <v>30</v>
      </c>
      <c r="F1024" s="191" t="s">
        <v>204</v>
      </c>
      <c r="G1024" s="191" t="s">
        <v>438</v>
      </c>
      <c r="H1024" s="30" t="s">
        <v>177</v>
      </c>
      <c r="I1024" s="180">
        <v>0</v>
      </c>
      <c r="J1024" s="181">
        <v>0</v>
      </c>
      <c r="K1024" s="181">
        <v>0</v>
      </c>
      <c r="L1024" s="181">
        <v>0</v>
      </c>
      <c r="M1024" s="182">
        <v>0</v>
      </c>
    </row>
    <row r="1025" spans="1:13" s="5" customFormat="1">
      <c r="A1025" s="30" t="s">
        <v>129</v>
      </c>
      <c r="B1025" s="30" t="s">
        <v>361</v>
      </c>
      <c r="C1025" s="5" t="s">
        <v>437</v>
      </c>
      <c r="D1025" s="5" t="s">
        <v>205</v>
      </c>
      <c r="E1025" s="191">
        <v>30</v>
      </c>
      <c r="F1025" s="191" t="s">
        <v>204</v>
      </c>
      <c r="G1025" s="191" t="s">
        <v>439</v>
      </c>
      <c r="H1025" s="30" t="s">
        <v>177</v>
      </c>
      <c r="I1025" s="180">
        <v>0</v>
      </c>
      <c r="J1025" s="181">
        <v>0</v>
      </c>
      <c r="K1025" s="181">
        <v>0</v>
      </c>
      <c r="L1025" s="181">
        <v>0</v>
      </c>
      <c r="M1025" s="182">
        <v>0</v>
      </c>
    </row>
    <row r="1026" spans="1:13" s="5" customFormat="1">
      <c r="A1026" s="30" t="s">
        <v>129</v>
      </c>
      <c r="B1026" s="30" t="s">
        <v>361</v>
      </c>
      <c r="C1026" s="5" t="s">
        <v>437</v>
      </c>
      <c r="D1026" s="5" t="s">
        <v>205</v>
      </c>
      <c r="E1026" s="191">
        <v>30</v>
      </c>
      <c r="F1026" s="191" t="s">
        <v>204</v>
      </c>
      <c r="G1026" s="191" t="s">
        <v>440</v>
      </c>
      <c r="H1026" s="30" t="s">
        <v>177</v>
      </c>
      <c r="I1026" s="180">
        <v>0</v>
      </c>
      <c r="J1026" s="181">
        <v>0</v>
      </c>
      <c r="K1026" s="181">
        <v>0</v>
      </c>
      <c r="L1026" s="181">
        <v>0</v>
      </c>
      <c r="M1026" s="182">
        <v>0</v>
      </c>
    </row>
    <row r="1027" spans="1:13" s="5" customFormat="1">
      <c r="A1027" s="30" t="s">
        <v>129</v>
      </c>
      <c r="B1027" s="30" t="s">
        <v>361</v>
      </c>
      <c r="C1027" s="5" t="s">
        <v>437</v>
      </c>
      <c r="D1027" s="5" t="s">
        <v>205</v>
      </c>
      <c r="E1027" s="191">
        <v>30</v>
      </c>
      <c r="F1027" s="191" t="s">
        <v>204</v>
      </c>
      <c r="G1027" s="191" t="s">
        <v>441</v>
      </c>
      <c r="H1027" s="30" t="s">
        <v>177</v>
      </c>
      <c r="I1027" s="180">
        <v>0</v>
      </c>
      <c r="J1027" s="181">
        <v>0</v>
      </c>
      <c r="K1027" s="181">
        <v>0</v>
      </c>
      <c r="L1027" s="181">
        <v>0</v>
      </c>
      <c r="M1027" s="182">
        <v>0</v>
      </c>
    </row>
    <row r="1028" spans="1:13" s="5" customFormat="1">
      <c r="A1028" s="30" t="s">
        <v>129</v>
      </c>
      <c r="B1028" s="30" t="s">
        <v>361</v>
      </c>
      <c r="C1028" s="5" t="s">
        <v>437</v>
      </c>
      <c r="D1028" s="5" t="s">
        <v>308</v>
      </c>
      <c r="E1028" s="191">
        <v>38</v>
      </c>
      <c r="F1028" s="191" t="s">
        <v>307</v>
      </c>
      <c r="G1028" s="191" t="s">
        <v>438</v>
      </c>
      <c r="H1028" s="30" t="s">
        <v>177</v>
      </c>
      <c r="I1028" s="180">
        <v>0</v>
      </c>
      <c r="J1028" s="181">
        <v>0</v>
      </c>
      <c r="K1028" s="181">
        <v>0</v>
      </c>
      <c r="L1028" s="181">
        <v>0</v>
      </c>
      <c r="M1028" s="182">
        <v>0</v>
      </c>
    </row>
    <row r="1029" spans="1:13" s="5" customFormat="1">
      <c r="A1029" s="30" t="s">
        <v>129</v>
      </c>
      <c r="B1029" s="30" t="s">
        <v>361</v>
      </c>
      <c r="C1029" s="5" t="s">
        <v>437</v>
      </c>
      <c r="D1029" s="5" t="s">
        <v>308</v>
      </c>
      <c r="E1029" s="191">
        <v>38</v>
      </c>
      <c r="F1029" s="191" t="s">
        <v>307</v>
      </c>
      <c r="G1029" s="191" t="s">
        <v>439</v>
      </c>
      <c r="H1029" s="30" t="s">
        <v>177</v>
      </c>
      <c r="I1029" s="180">
        <v>0</v>
      </c>
      <c r="J1029" s="181">
        <v>0</v>
      </c>
      <c r="K1029" s="181">
        <v>0</v>
      </c>
      <c r="L1029" s="181">
        <v>0</v>
      </c>
      <c r="M1029" s="182">
        <v>0</v>
      </c>
    </row>
    <row r="1030" spans="1:13" s="5" customFormat="1">
      <c r="A1030" s="30" t="s">
        <v>129</v>
      </c>
      <c r="B1030" s="30" t="s">
        <v>361</v>
      </c>
      <c r="C1030" s="5" t="s">
        <v>437</v>
      </c>
      <c r="D1030" s="5" t="s">
        <v>308</v>
      </c>
      <c r="E1030" s="191">
        <v>38</v>
      </c>
      <c r="F1030" s="191" t="s">
        <v>307</v>
      </c>
      <c r="G1030" s="191" t="s">
        <v>440</v>
      </c>
      <c r="H1030" s="30" t="s">
        <v>177</v>
      </c>
      <c r="I1030" s="180">
        <v>0</v>
      </c>
      <c r="J1030" s="181">
        <v>0</v>
      </c>
      <c r="K1030" s="181">
        <v>0</v>
      </c>
      <c r="L1030" s="181">
        <v>0</v>
      </c>
      <c r="M1030" s="182">
        <v>0</v>
      </c>
    </row>
    <row r="1031" spans="1:13" s="5" customFormat="1">
      <c r="A1031" s="30" t="s">
        <v>129</v>
      </c>
      <c r="B1031" s="30" t="s">
        <v>361</v>
      </c>
      <c r="C1031" s="5" t="s">
        <v>437</v>
      </c>
      <c r="D1031" s="5" t="s">
        <v>308</v>
      </c>
      <c r="E1031" s="191">
        <v>38</v>
      </c>
      <c r="F1031" s="191" t="s">
        <v>307</v>
      </c>
      <c r="G1031" s="191" t="s">
        <v>441</v>
      </c>
      <c r="H1031" s="30" t="s">
        <v>177</v>
      </c>
      <c r="I1031" s="180">
        <v>0</v>
      </c>
      <c r="J1031" s="181">
        <v>0</v>
      </c>
      <c r="K1031" s="181">
        <v>0</v>
      </c>
      <c r="L1031" s="181">
        <v>0</v>
      </c>
      <c r="M1031" s="182">
        <v>0</v>
      </c>
    </row>
    <row r="1032" spans="1:13" s="5" customFormat="1">
      <c r="A1032" s="30" t="s">
        <v>129</v>
      </c>
      <c r="B1032" s="30" t="s">
        <v>361</v>
      </c>
      <c r="C1032" s="5" t="s">
        <v>437</v>
      </c>
      <c r="D1032" s="5" t="s">
        <v>207</v>
      </c>
      <c r="E1032" s="191">
        <v>30</v>
      </c>
      <c r="F1032" s="191" t="s">
        <v>206</v>
      </c>
      <c r="G1032" s="191" t="s">
        <v>438</v>
      </c>
      <c r="H1032" s="30" t="s">
        <v>177</v>
      </c>
      <c r="I1032" s="180">
        <v>0</v>
      </c>
      <c r="J1032" s="181">
        <v>0</v>
      </c>
      <c r="K1032" s="181">
        <v>0</v>
      </c>
      <c r="L1032" s="181">
        <v>0</v>
      </c>
      <c r="M1032" s="182">
        <v>0</v>
      </c>
    </row>
    <row r="1033" spans="1:13" s="5" customFormat="1">
      <c r="A1033" s="30" t="s">
        <v>129</v>
      </c>
      <c r="B1033" s="30" t="s">
        <v>361</v>
      </c>
      <c r="C1033" s="5" t="s">
        <v>437</v>
      </c>
      <c r="D1033" s="5" t="s">
        <v>207</v>
      </c>
      <c r="E1033" s="191">
        <v>30</v>
      </c>
      <c r="F1033" s="191" t="s">
        <v>206</v>
      </c>
      <c r="G1033" s="191" t="s">
        <v>439</v>
      </c>
      <c r="H1033" s="30" t="s">
        <v>177</v>
      </c>
      <c r="I1033" s="180">
        <v>0</v>
      </c>
      <c r="J1033" s="181">
        <v>0</v>
      </c>
      <c r="K1033" s="181">
        <v>0</v>
      </c>
      <c r="L1033" s="181">
        <v>0</v>
      </c>
      <c r="M1033" s="182">
        <v>0</v>
      </c>
    </row>
    <row r="1034" spans="1:13" s="5" customFormat="1">
      <c r="A1034" s="30" t="s">
        <v>129</v>
      </c>
      <c r="B1034" s="30" t="s">
        <v>361</v>
      </c>
      <c r="C1034" s="5" t="s">
        <v>437</v>
      </c>
      <c r="D1034" s="5" t="s">
        <v>207</v>
      </c>
      <c r="E1034" s="191">
        <v>30</v>
      </c>
      <c r="F1034" s="191" t="s">
        <v>206</v>
      </c>
      <c r="G1034" s="191" t="s">
        <v>440</v>
      </c>
      <c r="H1034" s="30" t="s">
        <v>177</v>
      </c>
      <c r="I1034" s="180">
        <v>0</v>
      </c>
      <c r="J1034" s="181">
        <v>0</v>
      </c>
      <c r="K1034" s="181">
        <v>0</v>
      </c>
      <c r="L1034" s="181">
        <v>0</v>
      </c>
      <c r="M1034" s="182">
        <v>0</v>
      </c>
    </row>
    <row r="1035" spans="1:13" s="5" customFormat="1">
      <c r="A1035" s="30" t="s">
        <v>129</v>
      </c>
      <c r="B1035" s="30" t="s">
        <v>361</v>
      </c>
      <c r="C1035" s="5" t="s">
        <v>437</v>
      </c>
      <c r="D1035" s="5" t="s">
        <v>207</v>
      </c>
      <c r="E1035" s="191">
        <v>30</v>
      </c>
      <c r="F1035" s="191" t="s">
        <v>206</v>
      </c>
      <c r="G1035" s="191" t="s">
        <v>441</v>
      </c>
      <c r="H1035" s="30" t="s">
        <v>177</v>
      </c>
      <c r="I1035" s="180">
        <v>0</v>
      </c>
      <c r="J1035" s="181">
        <v>0</v>
      </c>
      <c r="K1035" s="181">
        <v>0</v>
      </c>
      <c r="L1035" s="181">
        <v>0</v>
      </c>
      <c r="M1035" s="182">
        <v>0</v>
      </c>
    </row>
    <row r="1036" spans="1:13" s="5" customFormat="1">
      <c r="A1036" s="30" t="s">
        <v>129</v>
      </c>
      <c r="B1036" s="30" t="s">
        <v>361</v>
      </c>
      <c r="C1036" s="5" t="s">
        <v>437</v>
      </c>
      <c r="D1036" s="5" t="s">
        <v>312</v>
      </c>
      <c r="E1036" s="191">
        <v>38</v>
      </c>
      <c r="F1036" s="191" t="s">
        <v>311</v>
      </c>
      <c r="G1036" s="191" t="s">
        <v>438</v>
      </c>
      <c r="H1036" s="30" t="s">
        <v>177</v>
      </c>
      <c r="I1036" s="180">
        <v>0</v>
      </c>
      <c r="J1036" s="181">
        <v>0</v>
      </c>
      <c r="K1036" s="181">
        <v>0</v>
      </c>
      <c r="L1036" s="181">
        <v>0</v>
      </c>
      <c r="M1036" s="182">
        <v>0</v>
      </c>
    </row>
    <row r="1037" spans="1:13" s="5" customFormat="1">
      <c r="A1037" s="30" t="s">
        <v>129</v>
      </c>
      <c r="B1037" s="30" t="s">
        <v>361</v>
      </c>
      <c r="C1037" s="5" t="s">
        <v>437</v>
      </c>
      <c r="D1037" s="5" t="s">
        <v>312</v>
      </c>
      <c r="E1037" s="191">
        <v>38</v>
      </c>
      <c r="F1037" s="191" t="s">
        <v>311</v>
      </c>
      <c r="G1037" s="191" t="s">
        <v>439</v>
      </c>
      <c r="H1037" s="30" t="s">
        <v>177</v>
      </c>
      <c r="I1037" s="180">
        <v>0</v>
      </c>
      <c r="J1037" s="181">
        <v>0</v>
      </c>
      <c r="K1037" s="181">
        <v>0</v>
      </c>
      <c r="L1037" s="181">
        <v>0</v>
      </c>
      <c r="M1037" s="182">
        <v>0</v>
      </c>
    </row>
    <row r="1038" spans="1:13" s="5" customFormat="1">
      <c r="A1038" s="30" t="s">
        <v>129</v>
      </c>
      <c r="B1038" s="30" t="s">
        <v>361</v>
      </c>
      <c r="C1038" s="5" t="s">
        <v>437</v>
      </c>
      <c r="D1038" s="5" t="s">
        <v>312</v>
      </c>
      <c r="E1038" s="191">
        <v>38</v>
      </c>
      <c r="F1038" s="191" t="s">
        <v>311</v>
      </c>
      <c r="G1038" s="191" t="s">
        <v>440</v>
      </c>
      <c r="H1038" s="30" t="s">
        <v>177</v>
      </c>
      <c r="I1038" s="180">
        <v>0</v>
      </c>
      <c r="J1038" s="181">
        <v>0</v>
      </c>
      <c r="K1038" s="181">
        <v>0</v>
      </c>
      <c r="L1038" s="181">
        <v>0</v>
      </c>
      <c r="M1038" s="182">
        <v>0</v>
      </c>
    </row>
    <row r="1039" spans="1:13" s="5" customFormat="1">
      <c r="A1039" s="30" t="s">
        <v>129</v>
      </c>
      <c r="B1039" s="30" t="s">
        <v>361</v>
      </c>
      <c r="C1039" s="5" t="s">
        <v>437</v>
      </c>
      <c r="D1039" s="5" t="s">
        <v>312</v>
      </c>
      <c r="E1039" s="191">
        <v>38</v>
      </c>
      <c r="F1039" s="191" t="s">
        <v>311</v>
      </c>
      <c r="G1039" s="191" t="s">
        <v>441</v>
      </c>
      <c r="H1039" s="30" t="s">
        <v>177</v>
      </c>
      <c r="I1039" s="180">
        <v>0</v>
      </c>
      <c r="J1039" s="181">
        <v>0</v>
      </c>
      <c r="K1039" s="181">
        <v>0</v>
      </c>
      <c r="L1039" s="181">
        <v>0</v>
      </c>
      <c r="M1039" s="182">
        <v>0</v>
      </c>
    </row>
    <row r="1040" spans="1:13" s="5" customFormat="1">
      <c r="A1040" s="30" t="s">
        <v>129</v>
      </c>
      <c r="B1040" s="30" t="s">
        <v>361</v>
      </c>
      <c r="C1040" s="5" t="s">
        <v>442</v>
      </c>
      <c r="D1040" s="5" t="s">
        <v>216</v>
      </c>
      <c r="E1040" s="191">
        <v>38</v>
      </c>
      <c r="F1040" s="191" t="s">
        <v>215</v>
      </c>
      <c r="G1040" s="191" t="s">
        <v>443</v>
      </c>
      <c r="H1040" s="30" t="s">
        <v>180</v>
      </c>
      <c r="I1040" s="180">
        <v>0</v>
      </c>
      <c r="J1040" s="181">
        <v>0</v>
      </c>
      <c r="K1040" s="181">
        <v>0</v>
      </c>
      <c r="L1040" s="181">
        <v>0</v>
      </c>
      <c r="M1040" s="182">
        <v>0</v>
      </c>
    </row>
    <row r="1041" spans="1:13" s="5" customFormat="1">
      <c r="A1041" s="30" t="s">
        <v>129</v>
      </c>
      <c r="B1041" s="30" t="s">
        <v>361</v>
      </c>
      <c r="C1041" s="5" t="s">
        <v>442</v>
      </c>
      <c r="D1041" s="5" t="s">
        <v>216</v>
      </c>
      <c r="E1041" s="191">
        <v>38</v>
      </c>
      <c r="F1041" s="191" t="s">
        <v>215</v>
      </c>
      <c r="G1041" s="191" t="s">
        <v>444</v>
      </c>
      <c r="H1041" s="30" t="s">
        <v>180</v>
      </c>
      <c r="I1041" s="180">
        <v>0</v>
      </c>
      <c r="J1041" s="181">
        <v>0</v>
      </c>
      <c r="K1041" s="181">
        <v>0</v>
      </c>
      <c r="L1041" s="181">
        <v>0</v>
      </c>
      <c r="M1041" s="182">
        <v>0</v>
      </c>
    </row>
    <row r="1042" spans="1:13" s="5" customFormat="1">
      <c r="A1042" s="30" t="s">
        <v>129</v>
      </c>
      <c r="B1042" s="30" t="s">
        <v>361</v>
      </c>
      <c r="C1042" s="5" t="s">
        <v>442</v>
      </c>
      <c r="D1042" s="5" t="s">
        <v>218</v>
      </c>
      <c r="E1042" s="191">
        <v>38</v>
      </c>
      <c r="F1042" s="191" t="s">
        <v>217</v>
      </c>
      <c r="G1042" s="191" t="s">
        <v>443</v>
      </c>
      <c r="H1042" s="30" t="s">
        <v>180</v>
      </c>
      <c r="I1042" s="180">
        <v>0</v>
      </c>
      <c r="J1042" s="181">
        <v>0</v>
      </c>
      <c r="K1042" s="181">
        <v>0</v>
      </c>
      <c r="L1042" s="181">
        <v>0</v>
      </c>
      <c r="M1042" s="182">
        <v>0</v>
      </c>
    </row>
    <row r="1043" spans="1:13" s="5" customFormat="1">
      <c r="A1043" s="30" t="s">
        <v>129</v>
      </c>
      <c r="B1043" s="30" t="s">
        <v>361</v>
      </c>
      <c r="C1043" s="5" t="s">
        <v>442</v>
      </c>
      <c r="D1043" s="5" t="s">
        <v>218</v>
      </c>
      <c r="E1043" s="191">
        <v>38</v>
      </c>
      <c r="F1043" s="191" t="s">
        <v>217</v>
      </c>
      <c r="G1043" s="191" t="s">
        <v>444</v>
      </c>
      <c r="H1043" s="30" t="s">
        <v>180</v>
      </c>
      <c r="I1043" s="180">
        <v>0</v>
      </c>
      <c r="J1043" s="181">
        <v>0</v>
      </c>
      <c r="K1043" s="181">
        <v>0</v>
      </c>
      <c r="L1043" s="181">
        <v>0</v>
      </c>
      <c r="M1043" s="182">
        <v>0</v>
      </c>
    </row>
    <row r="1044" spans="1:13" s="5" customFormat="1">
      <c r="A1044" s="30" t="s">
        <v>129</v>
      </c>
      <c r="B1044" s="30" t="s">
        <v>361</v>
      </c>
      <c r="C1044" s="5" t="s">
        <v>442</v>
      </c>
      <c r="D1044" s="5" t="s">
        <v>220</v>
      </c>
      <c r="E1044" s="191">
        <v>38</v>
      </c>
      <c r="F1044" s="191" t="s">
        <v>219</v>
      </c>
      <c r="G1044" s="191" t="s">
        <v>443</v>
      </c>
      <c r="H1044" s="30" t="s">
        <v>180</v>
      </c>
      <c r="I1044" s="180">
        <v>0</v>
      </c>
      <c r="J1044" s="181">
        <v>0</v>
      </c>
      <c r="K1044" s="181">
        <v>0</v>
      </c>
      <c r="L1044" s="181">
        <v>0</v>
      </c>
      <c r="M1044" s="182">
        <v>0</v>
      </c>
    </row>
    <row r="1045" spans="1:13" s="5" customFormat="1">
      <c r="A1045" s="30" t="s">
        <v>129</v>
      </c>
      <c r="B1045" s="30" t="s">
        <v>361</v>
      </c>
      <c r="C1045" s="5" t="s">
        <v>442</v>
      </c>
      <c r="D1045" s="5" t="s">
        <v>220</v>
      </c>
      <c r="E1045" s="191">
        <v>38</v>
      </c>
      <c r="F1045" s="191" t="s">
        <v>219</v>
      </c>
      <c r="G1045" s="191" t="s">
        <v>444</v>
      </c>
      <c r="H1045" s="30" t="s">
        <v>180</v>
      </c>
      <c r="I1045" s="180">
        <v>0</v>
      </c>
      <c r="J1045" s="181">
        <v>0</v>
      </c>
      <c r="K1045" s="181">
        <v>0</v>
      </c>
      <c r="L1045" s="181">
        <v>0</v>
      </c>
      <c r="M1045" s="182">
        <v>0</v>
      </c>
    </row>
    <row r="1046" spans="1:13" s="5" customFormat="1">
      <c r="A1046" s="30" t="s">
        <v>129</v>
      </c>
      <c r="B1046" s="30" t="s">
        <v>361</v>
      </c>
      <c r="C1046" s="5" t="s">
        <v>442</v>
      </c>
      <c r="D1046" s="5" t="s">
        <v>222</v>
      </c>
      <c r="E1046" s="191">
        <v>38</v>
      </c>
      <c r="F1046" s="191" t="s">
        <v>221</v>
      </c>
      <c r="G1046" s="191" t="s">
        <v>443</v>
      </c>
      <c r="H1046" s="30" t="s">
        <v>180</v>
      </c>
      <c r="I1046" s="180">
        <v>0</v>
      </c>
      <c r="J1046" s="181">
        <v>0</v>
      </c>
      <c r="K1046" s="181">
        <v>0</v>
      </c>
      <c r="L1046" s="181">
        <v>0</v>
      </c>
      <c r="M1046" s="182">
        <v>0</v>
      </c>
    </row>
    <row r="1047" spans="1:13" s="5" customFormat="1">
      <c r="A1047" s="30" t="s">
        <v>129</v>
      </c>
      <c r="B1047" s="30" t="s">
        <v>361</v>
      </c>
      <c r="C1047" s="5" t="s">
        <v>442</v>
      </c>
      <c r="D1047" s="5" t="s">
        <v>222</v>
      </c>
      <c r="E1047" s="191">
        <v>38</v>
      </c>
      <c r="F1047" s="191" t="s">
        <v>221</v>
      </c>
      <c r="G1047" s="191" t="s">
        <v>444</v>
      </c>
      <c r="H1047" s="30" t="s">
        <v>180</v>
      </c>
      <c r="I1047" s="180">
        <v>0</v>
      </c>
      <c r="J1047" s="181">
        <v>0</v>
      </c>
      <c r="K1047" s="181">
        <v>0</v>
      </c>
      <c r="L1047" s="181">
        <v>0</v>
      </c>
      <c r="M1047" s="182">
        <v>0</v>
      </c>
    </row>
    <row r="1048" spans="1:13" s="5" customFormat="1">
      <c r="A1048" s="30" t="s">
        <v>129</v>
      </c>
      <c r="B1048" s="30" t="s">
        <v>361</v>
      </c>
      <c r="C1048" s="5" t="s">
        <v>442</v>
      </c>
      <c r="D1048" s="5" t="s">
        <v>185</v>
      </c>
      <c r="E1048" s="191">
        <v>30</v>
      </c>
      <c r="F1048" s="191" t="s">
        <v>184</v>
      </c>
      <c r="G1048" s="191" t="s">
        <v>443</v>
      </c>
      <c r="H1048" s="30" t="s">
        <v>180</v>
      </c>
      <c r="I1048" s="180">
        <v>0</v>
      </c>
      <c r="J1048" s="181">
        <v>0</v>
      </c>
      <c r="K1048" s="181">
        <v>0</v>
      </c>
      <c r="L1048" s="181">
        <v>0</v>
      </c>
      <c r="M1048" s="182">
        <v>0</v>
      </c>
    </row>
    <row r="1049" spans="1:13" s="5" customFormat="1">
      <c r="A1049" s="30" t="s">
        <v>129</v>
      </c>
      <c r="B1049" s="30" t="s">
        <v>361</v>
      </c>
      <c r="C1049" s="5" t="s">
        <v>442</v>
      </c>
      <c r="D1049" s="5" t="s">
        <v>185</v>
      </c>
      <c r="E1049" s="191">
        <v>30</v>
      </c>
      <c r="F1049" s="191" t="s">
        <v>184</v>
      </c>
      <c r="G1049" s="191" t="s">
        <v>444</v>
      </c>
      <c r="H1049" s="30" t="s">
        <v>180</v>
      </c>
      <c r="I1049" s="180">
        <v>0</v>
      </c>
      <c r="J1049" s="181">
        <v>0</v>
      </c>
      <c r="K1049" s="181">
        <v>0</v>
      </c>
      <c r="L1049" s="181">
        <v>0</v>
      </c>
      <c r="M1049" s="182">
        <v>0</v>
      </c>
    </row>
    <row r="1050" spans="1:13" s="5" customFormat="1">
      <c r="A1050" s="30" t="s">
        <v>129</v>
      </c>
      <c r="B1050" s="30" t="s">
        <v>361</v>
      </c>
      <c r="C1050" s="5" t="s">
        <v>442</v>
      </c>
      <c r="D1050" s="5" t="s">
        <v>187</v>
      </c>
      <c r="E1050" s="191">
        <v>30</v>
      </c>
      <c r="F1050" s="191" t="s">
        <v>186</v>
      </c>
      <c r="G1050" s="191" t="s">
        <v>443</v>
      </c>
      <c r="H1050" s="30" t="s">
        <v>180</v>
      </c>
      <c r="I1050" s="180">
        <v>0</v>
      </c>
      <c r="J1050" s="181">
        <v>0</v>
      </c>
      <c r="K1050" s="181">
        <v>0</v>
      </c>
      <c r="L1050" s="181">
        <v>0</v>
      </c>
      <c r="M1050" s="182">
        <v>0</v>
      </c>
    </row>
    <row r="1051" spans="1:13" s="5" customFormat="1">
      <c r="A1051" s="30" t="s">
        <v>129</v>
      </c>
      <c r="B1051" s="30" t="s">
        <v>361</v>
      </c>
      <c r="C1051" s="5" t="s">
        <v>442</v>
      </c>
      <c r="D1051" s="5" t="s">
        <v>187</v>
      </c>
      <c r="E1051" s="191">
        <v>30</v>
      </c>
      <c r="F1051" s="191" t="s">
        <v>186</v>
      </c>
      <c r="G1051" s="191" t="s">
        <v>444</v>
      </c>
      <c r="H1051" s="30" t="s">
        <v>180</v>
      </c>
      <c r="I1051" s="180">
        <v>0</v>
      </c>
      <c r="J1051" s="181">
        <v>0</v>
      </c>
      <c r="K1051" s="181">
        <v>0</v>
      </c>
      <c r="L1051" s="181">
        <v>0</v>
      </c>
      <c r="M1051" s="182">
        <v>0</v>
      </c>
    </row>
    <row r="1052" spans="1:13" s="5" customFormat="1">
      <c r="A1052" s="30" t="s">
        <v>129</v>
      </c>
      <c r="B1052" s="30" t="s">
        <v>361</v>
      </c>
      <c r="C1052" s="5" t="s">
        <v>442</v>
      </c>
      <c r="D1052" s="5" t="s">
        <v>232</v>
      </c>
      <c r="E1052" s="191">
        <v>38</v>
      </c>
      <c r="F1052" s="191" t="s">
        <v>231</v>
      </c>
      <c r="G1052" s="191" t="s">
        <v>443</v>
      </c>
      <c r="H1052" s="30" t="s">
        <v>180</v>
      </c>
      <c r="I1052" s="180">
        <v>0</v>
      </c>
      <c r="J1052" s="181">
        <v>0</v>
      </c>
      <c r="K1052" s="181">
        <v>0</v>
      </c>
      <c r="L1052" s="181">
        <v>0</v>
      </c>
      <c r="M1052" s="182">
        <v>0</v>
      </c>
    </row>
    <row r="1053" spans="1:13" s="5" customFormat="1">
      <c r="A1053" s="30" t="s">
        <v>129</v>
      </c>
      <c r="B1053" s="30" t="s">
        <v>361</v>
      </c>
      <c r="C1053" s="5" t="s">
        <v>442</v>
      </c>
      <c r="D1053" s="5" t="s">
        <v>232</v>
      </c>
      <c r="E1053" s="191">
        <v>38</v>
      </c>
      <c r="F1053" s="191" t="s">
        <v>231</v>
      </c>
      <c r="G1053" s="191" t="s">
        <v>444</v>
      </c>
      <c r="H1053" s="30" t="s">
        <v>180</v>
      </c>
      <c r="I1053" s="180">
        <v>0</v>
      </c>
      <c r="J1053" s="181">
        <v>0</v>
      </c>
      <c r="K1053" s="181">
        <v>0</v>
      </c>
      <c r="L1053" s="181">
        <v>0</v>
      </c>
      <c r="M1053" s="182">
        <v>0</v>
      </c>
    </row>
    <row r="1054" spans="1:13" s="5" customFormat="1">
      <c r="A1054" s="30" t="s">
        <v>129</v>
      </c>
      <c r="B1054" s="30" t="s">
        <v>361</v>
      </c>
      <c r="C1054" s="5" t="s">
        <v>442</v>
      </c>
      <c r="D1054" s="5" t="s">
        <v>234</v>
      </c>
      <c r="E1054" s="191">
        <v>38</v>
      </c>
      <c r="F1054" s="191" t="s">
        <v>233</v>
      </c>
      <c r="G1054" s="191" t="s">
        <v>443</v>
      </c>
      <c r="H1054" s="30" t="s">
        <v>180</v>
      </c>
      <c r="I1054" s="180">
        <v>0</v>
      </c>
      <c r="J1054" s="181">
        <v>0</v>
      </c>
      <c r="K1054" s="181">
        <v>0</v>
      </c>
      <c r="L1054" s="181">
        <v>0</v>
      </c>
      <c r="M1054" s="182">
        <v>0</v>
      </c>
    </row>
    <row r="1055" spans="1:13" s="5" customFormat="1">
      <c r="A1055" s="30" t="s">
        <v>129</v>
      </c>
      <c r="B1055" s="30" t="s">
        <v>361</v>
      </c>
      <c r="C1055" s="5" t="s">
        <v>442</v>
      </c>
      <c r="D1055" s="5" t="s">
        <v>234</v>
      </c>
      <c r="E1055" s="191">
        <v>38</v>
      </c>
      <c r="F1055" s="191" t="s">
        <v>233</v>
      </c>
      <c r="G1055" s="191" t="s">
        <v>444</v>
      </c>
      <c r="H1055" s="30" t="s">
        <v>180</v>
      </c>
      <c r="I1055" s="180">
        <v>0</v>
      </c>
      <c r="J1055" s="181">
        <v>0</v>
      </c>
      <c r="K1055" s="181">
        <v>0</v>
      </c>
      <c r="L1055" s="181">
        <v>0</v>
      </c>
      <c r="M1055" s="182">
        <v>0</v>
      </c>
    </row>
    <row r="1056" spans="1:13" s="5" customFormat="1">
      <c r="A1056" s="30" t="s">
        <v>129</v>
      </c>
      <c r="B1056" s="30" t="s">
        <v>361</v>
      </c>
      <c r="C1056" s="5" t="s">
        <v>442</v>
      </c>
      <c r="D1056" s="5" t="s">
        <v>189</v>
      </c>
      <c r="E1056" s="191">
        <v>30</v>
      </c>
      <c r="F1056" s="191" t="s">
        <v>188</v>
      </c>
      <c r="G1056" s="191" t="s">
        <v>443</v>
      </c>
      <c r="H1056" s="30" t="s">
        <v>180</v>
      </c>
      <c r="I1056" s="180">
        <v>0</v>
      </c>
      <c r="J1056" s="181">
        <v>0</v>
      </c>
      <c r="K1056" s="181">
        <v>0</v>
      </c>
      <c r="L1056" s="181">
        <v>0</v>
      </c>
      <c r="M1056" s="182">
        <v>0</v>
      </c>
    </row>
    <row r="1057" spans="1:13" s="5" customFormat="1">
      <c r="A1057" s="30" t="s">
        <v>129</v>
      </c>
      <c r="B1057" s="30" t="s">
        <v>361</v>
      </c>
      <c r="C1057" s="5" t="s">
        <v>442</v>
      </c>
      <c r="D1057" s="5" t="s">
        <v>189</v>
      </c>
      <c r="E1057" s="191">
        <v>30</v>
      </c>
      <c r="F1057" s="191" t="s">
        <v>188</v>
      </c>
      <c r="G1057" s="191" t="s">
        <v>444</v>
      </c>
      <c r="H1057" s="30" t="s">
        <v>180</v>
      </c>
      <c r="I1057" s="180">
        <v>0</v>
      </c>
      <c r="J1057" s="181">
        <v>0</v>
      </c>
      <c r="K1057" s="181">
        <v>0</v>
      </c>
      <c r="L1057" s="181">
        <v>0</v>
      </c>
      <c r="M1057" s="182">
        <v>0</v>
      </c>
    </row>
    <row r="1058" spans="1:13" s="5" customFormat="1">
      <c r="A1058" s="30" t="s">
        <v>129</v>
      </c>
      <c r="B1058" s="30" t="s">
        <v>361</v>
      </c>
      <c r="C1058" s="5" t="s">
        <v>442</v>
      </c>
      <c r="D1058" s="5" t="s">
        <v>191</v>
      </c>
      <c r="E1058" s="191">
        <v>30</v>
      </c>
      <c r="F1058" s="191" t="s">
        <v>190</v>
      </c>
      <c r="G1058" s="191" t="s">
        <v>443</v>
      </c>
      <c r="H1058" s="30" t="s">
        <v>180</v>
      </c>
      <c r="I1058" s="180">
        <v>0</v>
      </c>
      <c r="J1058" s="181">
        <v>0</v>
      </c>
      <c r="K1058" s="181">
        <v>0</v>
      </c>
      <c r="L1058" s="181">
        <v>0</v>
      </c>
      <c r="M1058" s="182">
        <v>0</v>
      </c>
    </row>
    <row r="1059" spans="1:13" s="5" customFormat="1">
      <c r="A1059" s="30" t="s">
        <v>129</v>
      </c>
      <c r="B1059" s="30" t="s">
        <v>361</v>
      </c>
      <c r="C1059" s="5" t="s">
        <v>442</v>
      </c>
      <c r="D1059" s="5" t="s">
        <v>191</v>
      </c>
      <c r="E1059" s="191">
        <v>30</v>
      </c>
      <c r="F1059" s="191" t="s">
        <v>190</v>
      </c>
      <c r="G1059" s="191" t="s">
        <v>444</v>
      </c>
      <c r="H1059" s="30" t="s">
        <v>180</v>
      </c>
      <c r="I1059" s="180">
        <v>0</v>
      </c>
      <c r="J1059" s="181">
        <v>0</v>
      </c>
      <c r="K1059" s="181">
        <v>0</v>
      </c>
      <c r="L1059" s="181">
        <v>0</v>
      </c>
      <c r="M1059" s="182">
        <v>0</v>
      </c>
    </row>
    <row r="1060" spans="1:13" s="5" customFormat="1">
      <c r="A1060" s="30" t="s">
        <v>129</v>
      </c>
      <c r="B1060" s="30" t="s">
        <v>361</v>
      </c>
      <c r="C1060" s="5" t="s">
        <v>442</v>
      </c>
      <c r="D1060" s="5" t="s">
        <v>242</v>
      </c>
      <c r="E1060" s="191">
        <v>38</v>
      </c>
      <c r="F1060" s="191" t="s">
        <v>241</v>
      </c>
      <c r="G1060" s="191" t="s">
        <v>443</v>
      </c>
      <c r="H1060" s="30" t="s">
        <v>180</v>
      </c>
      <c r="I1060" s="180">
        <v>0</v>
      </c>
      <c r="J1060" s="181">
        <v>0</v>
      </c>
      <c r="K1060" s="181">
        <v>0</v>
      </c>
      <c r="L1060" s="181">
        <v>0</v>
      </c>
      <c r="M1060" s="182">
        <v>0</v>
      </c>
    </row>
    <row r="1061" spans="1:13" s="5" customFormat="1">
      <c r="A1061" s="30" t="s">
        <v>129</v>
      </c>
      <c r="B1061" s="30" t="s">
        <v>361</v>
      </c>
      <c r="C1061" s="5" t="s">
        <v>442</v>
      </c>
      <c r="D1061" s="5" t="s">
        <v>242</v>
      </c>
      <c r="E1061" s="191">
        <v>38</v>
      </c>
      <c r="F1061" s="191" t="s">
        <v>241</v>
      </c>
      <c r="G1061" s="191" t="s">
        <v>444</v>
      </c>
      <c r="H1061" s="30" t="s">
        <v>180</v>
      </c>
      <c r="I1061" s="180">
        <v>0</v>
      </c>
      <c r="J1061" s="181">
        <v>0</v>
      </c>
      <c r="K1061" s="181">
        <v>0</v>
      </c>
      <c r="L1061" s="181">
        <v>0</v>
      </c>
      <c r="M1061" s="182">
        <v>0</v>
      </c>
    </row>
    <row r="1062" spans="1:13" s="5" customFormat="1">
      <c r="A1062" s="30" t="s">
        <v>129</v>
      </c>
      <c r="B1062" s="30" t="s">
        <v>361</v>
      </c>
      <c r="C1062" s="5" t="s">
        <v>442</v>
      </c>
      <c r="D1062" s="5" t="s">
        <v>327</v>
      </c>
      <c r="E1062" s="191">
        <v>46</v>
      </c>
      <c r="F1062" s="191" t="s">
        <v>326</v>
      </c>
      <c r="G1062" s="191" t="s">
        <v>443</v>
      </c>
      <c r="H1062" s="30" t="s">
        <v>180</v>
      </c>
      <c r="I1062" s="180">
        <v>0</v>
      </c>
      <c r="J1062" s="181">
        <v>0</v>
      </c>
      <c r="K1062" s="181">
        <v>0</v>
      </c>
      <c r="L1062" s="181">
        <v>0</v>
      </c>
      <c r="M1062" s="182">
        <v>0</v>
      </c>
    </row>
    <row r="1063" spans="1:13" s="5" customFormat="1">
      <c r="A1063" s="30" t="s">
        <v>129</v>
      </c>
      <c r="B1063" s="30" t="s">
        <v>361</v>
      </c>
      <c r="C1063" s="5" t="s">
        <v>442</v>
      </c>
      <c r="D1063" s="5" t="s">
        <v>327</v>
      </c>
      <c r="E1063" s="191">
        <v>46</v>
      </c>
      <c r="F1063" s="191" t="s">
        <v>326</v>
      </c>
      <c r="G1063" s="191" t="s">
        <v>444</v>
      </c>
      <c r="H1063" s="30" t="s">
        <v>180</v>
      </c>
      <c r="I1063" s="180">
        <v>0</v>
      </c>
      <c r="J1063" s="181">
        <v>0</v>
      </c>
      <c r="K1063" s="181">
        <v>0</v>
      </c>
      <c r="L1063" s="181">
        <v>0</v>
      </c>
      <c r="M1063" s="182">
        <v>0</v>
      </c>
    </row>
    <row r="1064" spans="1:13" s="5" customFormat="1">
      <c r="A1064" s="30" t="s">
        <v>129</v>
      </c>
      <c r="B1064" s="30" t="s">
        <v>361</v>
      </c>
      <c r="C1064" s="5" t="s">
        <v>442</v>
      </c>
      <c r="D1064" s="5" t="s">
        <v>193</v>
      </c>
      <c r="E1064" s="191">
        <v>30</v>
      </c>
      <c r="F1064" s="191" t="s">
        <v>192</v>
      </c>
      <c r="G1064" s="191" t="s">
        <v>443</v>
      </c>
      <c r="H1064" s="30" t="s">
        <v>180</v>
      </c>
      <c r="I1064" s="180">
        <v>0</v>
      </c>
      <c r="J1064" s="181">
        <v>0</v>
      </c>
      <c r="K1064" s="181">
        <v>0</v>
      </c>
      <c r="L1064" s="181">
        <v>0</v>
      </c>
      <c r="M1064" s="182">
        <v>0</v>
      </c>
    </row>
    <row r="1065" spans="1:13" s="5" customFormat="1">
      <c r="A1065" s="30" t="s">
        <v>129</v>
      </c>
      <c r="B1065" s="30" t="s">
        <v>361</v>
      </c>
      <c r="C1065" s="5" t="s">
        <v>442</v>
      </c>
      <c r="D1065" s="5" t="s">
        <v>193</v>
      </c>
      <c r="E1065" s="191">
        <v>30</v>
      </c>
      <c r="F1065" s="191" t="s">
        <v>192</v>
      </c>
      <c r="G1065" s="191" t="s">
        <v>444</v>
      </c>
      <c r="H1065" s="30" t="s">
        <v>180</v>
      </c>
      <c r="I1065" s="180">
        <v>0</v>
      </c>
      <c r="J1065" s="181">
        <v>0</v>
      </c>
      <c r="K1065" s="181">
        <v>0</v>
      </c>
      <c r="L1065" s="181">
        <v>0</v>
      </c>
      <c r="M1065" s="182">
        <v>0</v>
      </c>
    </row>
    <row r="1066" spans="1:13" s="5" customFormat="1">
      <c r="A1066" s="30" t="s">
        <v>129</v>
      </c>
      <c r="B1066" s="30" t="s">
        <v>361</v>
      </c>
      <c r="C1066" s="5" t="s">
        <v>442</v>
      </c>
      <c r="D1066" s="5" t="s">
        <v>258</v>
      </c>
      <c r="E1066" s="191">
        <v>38</v>
      </c>
      <c r="F1066" s="191" t="s">
        <v>257</v>
      </c>
      <c r="G1066" s="191" t="s">
        <v>443</v>
      </c>
      <c r="H1066" s="30" t="s">
        <v>180</v>
      </c>
      <c r="I1066" s="180">
        <v>0</v>
      </c>
      <c r="J1066" s="181">
        <v>0</v>
      </c>
      <c r="K1066" s="181">
        <v>0</v>
      </c>
      <c r="L1066" s="181">
        <v>0</v>
      </c>
      <c r="M1066" s="182">
        <v>0</v>
      </c>
    </row>
    <row r="1067" spans="1:13" s="5" customFormat="1">
      <c r="A1067" s="30" t="s">
        <v>129</v>
      </c>
      <c r="B1067" s="30" t="s">
        <v>361</v>
      </c>
      <c r="C1067" s="5" t="s">
        <v>442</v>
      </c>
      <c r="D1067" s="5" t="s">
        <v>258</v>
      </c>
      <c r="E1067" s="191">
        <v>38</v>
      </c>
      <c r="F1067" s="191" t="s">
        <v>257</v>
      </c>
      <c r="G1067" s="191" t="s">
        <v>444</v>
      </c>
      <c r="H1067" s="30" t="s">
        <v>180</v>
      </c>
      <c r="I1067" s="180">
        <v>0</v>
      </c>
      <c r="J1067" s="181">
        <v>0</v>
      </c>
      <c r="K1067" s="181">
        <v>0</v>
      </c>
      <c r="L1067" s="181">
        <v>0</v>
      </c>
      <c r="M1067" s="182">
        <v>0</v>
      </c>
    </row>
    <row r="1068" spans="1:13" s="5" customFormat="1">
      <c r="A1068" s="30" t="s">
        <v>129</v>
      </c>
      <c r="B1068" s="30" t="s">
        <v>361</v>
      </c>
      <c r="C1068" s="5" t="s">
        <v>442</v>
      </c>
      <c r="D1068" s="5" t="s">
        <v>262</v>
      </c>
      <c r="E1068" s="191">
        <v>38</v>
      </c>
      <c r="F1068" s="191" t="s">
        <v>261</v>
      </c>
      <c r="G1068" s="191" t="s">
        <v>443</v>
      </c>
      <c r="H1068" s="30" t="s">
        <v>180</v>
      </c>
      <c r="I1068" s="180">
        <v>0</v>
      </c>
      <c r="J1068" s="181">
        <v>0</v>
      </c>
      <c r="K1068" s="181">
        <v>0</v>
      </c>
      <c r="L1068" s="181">
        <v>0</v>
      </c>
      <c r="M1068" s="182">
        <v>0</v>
      </c>
    </row>
    <row r="1069" spans="1:13" s="5" customFormat="1">
      <c r="A1069" s="30" t="s">
        <v>129</v>
      </c>
      <c r="B1069" s="30" t="s">
        <v>361</v>
      </c>
      <c r="C1069" s="5" t="s">
        <v>442</v>
      </c>
      <c r="D1069" s="5" t="s">
        <v>262</v>
      </c>
      <c r="E1069" s="191">
        <v>38</v>
      </c>
      <c r="F1069" s="191" t="s">
        <v>261</v>
      </c>
      <c r="G1069" s="191" t="s">
        <v>444</v>
      </c>
      <c r="H1069" s="30" t="s">
        <v>180</v>
      </c>
      <c r="I1069" s="180">
        <v>0</v>
      </c>
      <c r="J1069" s="181">
        <v>0</v>
      </c>
      <c r="K1069" s="181">
        <v>0</v>
      </c>
      <c r="L1069" s="181">
        <v>0</v>
      </c>
      <c r="M1069" s="182">
        <v>0</v>
      </c>
    </row>
    <row r="1070" spans="1:13" s="5" customFormat="1">
      <c r="A1070" s="30" t="s">
        <v>129</v>
      </c>
      <c r="B1070" s="30" t="s">
        <v>361</v>
      </c>
      <c r="C1070" s="5" t="s">
        <v>442</v>
      </c>
      <c r="D1070" s="5" t="s">
        <v>264</v>
      </c>
      <c r="E1070" s="191">
        <v>38</v>
      </c>
      <c r="F1070" s="191" t="s">
        <v>263</v>
      </c>
      <c r="G1070" s="191" t="s">
        <v>443</v>
      </c>
      <c r="H1070" s="30" t="s">
        <v>180</v>
      </c>
      <c r="I1070" s="180">
        <v>0</v>
      </c>
      <c r="J1070" s="181">
        <v>0</v>
      </c>
      <c r="K1070" s="181">
        <v>0</v>
      </c>
      <c r="L1070" s="181">
        <v>0</v>
      </c>
      <c r="M1070" s="182">
        <v>0</v>
      </c>
    </row>
    <row r="1071" spans="1:13" s="5" customFormat="1">
      <c r="A1071" s="30" t="s">
        <v>129</v>
      </c>
      <c r="B1071" s="30" t="s">
        <v>361</v>
      </c>
      <c r="C1071" s="5" t="s">
        <v>442</v>
      </c>
      <c r="D1071" s="5" t="s">
        <v>264</v>
      </c>
      <c r="E1071" s="191">
        <v>38</v>
      </c>
      <c r="F1071" s="191" t="s">
        <v>263</v>
      </c>
      <c r="G1071" s="191" t="s">
        <v>444</v>
      </c>
      <c r="H1071" s="30" t="s">
        <v>180</v>
      </c>
      <c r="I1071" s="180">
        <v>0</v>
      </c>
      <c r="J1071" s="181">
        <v>0</v>
      </c>
      <c r="K1071" s="181">
        <v>0</v>
      </c>
      <c r="L1071" s="181">
        <v>0</v>
      </c>
      <c r="M1071" s="182">
        <v>0</v>
      </c>
    </row>
    <row r="1072" spans="1:13" s="5" customFormat="1">
      <c r="A1072" s="30" t="s">
        <v>129</v>
      </c>
      <c r="B1072" s="30" t="s">
        <v>361</v>
      </c>
      <c r="C1072" s="5" t="s">
        <v>442</v>
      </c>
      <c r="D1072" s="5" t="s">
        <v>270</v>
      </c>
      <c r="E1072" s="191">
        <v>38</v>
      </c>
      <c r="F1072" s="191" t="s">
        <v>269</v>
      </c>
      <c r="G1072" s="191" t="s">
        <v>443</v>
      </c>
      <c r="H1072" s="30" t="s">
        <v>180</v>
      </c>
      <c r="I1072" s="180">
        <v>0</v>
      </c>
      <c r="J1072" s="181">
        <v>0</v>
      </c>
      <c r="K1072" s="181">
        <v>0</v>
      </c>
      <c r="L1072" s="181">
        <v>0</v>
      </c>
      <c r="M1072" s="182">
        <v>0</v>
      </c>
    </row>
    <row r="1073" spans="1:13" s="5" customFormat="1">
      <c r="A1073" s="30" t="s">
        <v>129</v>
      </c>
      <c r="B1073" s="30" t="s">
        <v>361</v>
      </c>
      <c r="C1073" s="5" t="s">
        <v>442</v>
      </c>
      <c r="D1073" s="5" t="s">
        <v>270</v>
      </c>
      <c r="E1073" s="191">
        <v>38</v>
      </c>
      <c r="F1073" s="191" t="s">
        <v>269</v>
      </c>
      <c r="G1073" s="191" t="s">
        <v>444</v>
      </c>
      <c r="H1073" s="30" t="s">
        <v>180</v>
      </c>
      <c r="I1073" s="180">
        <v>0</v>
      </c>
      <c r="J1073" s="181">
        <v>0</v>
      </c>
      <c r="K1073" s="181">
        <v>0</v>
      </c>
      <c r="L1073" s="181">
        <v>0</v>
      </c>
      <c r="M1073" s="182">
        <v>0</v>
      </c>
    </row>
    <row r="1074" spans="1:13" s="5" customFormat="1">
      <c r="A1074" s="30" t="s">
        <v>129</v>
      </c>
      <c r="B1074" s="30" t="s">
        <v>361</v>
      </c>
      <c r="C1074" s="5" t="s">
        <v>442</v>
      </c>
      <c r="D1074" s="5" t="s">
        <v>195</v>
      </c>
      <c r="E1074" s="191">
        <v>30</v>
      </c>
      <c r="F1074" s="191" t="s">
        <v>194</v>
      </c>
      <c r="G1074" s="191" t="s">
        <v>443</v>
      </c>
      <c r="H1074" s="30" t="s">
        <v>180</v>
      </c>
      <c r="I1074" s="180">
        <v>0</v>
      </c>
      <c r="J1074" s="181">
        <v>0</v>
      </c>
      <c r="K1074" s="181">
        <v>0</v>
      </c>
      <c r="L1074" s="181">
        <v>0</v>
      </c>
      <c r="M1074" s="182">
        <v>0</v>
      </c>
    </row>
    <row r="1075" spans="1:13" s="5" customFormat="1">
      <c r="A1075" s="30" t="s">
        <v>129</v>
      </c>
      <c r="B1075" s="30" t="s">
        <v>361</v>
      </c>
      <c r="C1075" s="5" t="s">
        <v>442</v>
      </c>
      <c r="D1075" s="5" t="s">
        <v>195</v>
      </c>
      <c r="E1075" s="191">
        <v>30</v>
      </c>
      <c r="F1075" s="191" t="s">
        <v>194</v>
      </c>
      <c r="G1075" s="191" t="s">
        <v>444</v>
      </c>
      <c r="H1075" s="30" t="s">
        <v>180</v>
      </c>
      <c r="I1075" s="180">
        <v>0</v>
      </c>
      <c r="J1075" s="181">
        <v>0</v>
      </c>
      <c r="K1075" s="181">
        <v>0</v>
      </c>
      <c r="L1075" s="181">
        <v>0</v>
      </c>
      <c r="M1075" s="182">
        <v>0</v>
      </c>
    </row>
    <row r="1076" spans="1:13" s="5" customFormat="1">
      <c r="A1076" s="30" t="s">
        <v>129</v>
      </c>
      <c r="B1076" s="30" t="s">
        <v>361</v>
      </c>
      <c r="C1076" s="5" t="s">
        <v>442</v>
      </c>
      <c r="D1076" s="5" t="s">
        <v>197</v>
      </c>
      <c r="E1076" s="191">
        <v>30</v>
      </c>
      <c r="F1076" s="191" t="s">
        <v>196</v>
      </c>
      <c r="G1076" s="191" t="s">
        <v>443</v>
      </c>
      <c r="H1076" s="30" t="s">
        <v>180</v>
      </c>
      <c r="I1076" s="180">
        <v>0</v>
      </c>
      <c r="J1076" s="181">
        <v>0</v>
      </c>
      <c r="K1076" s="181">
        <v>0</v>
      </c>
      <c r="L1076" s="181">
        <v>0</v>
      </c>
      <c r="M1076" s="182">
        <v>0</v>
      </c>
    </row>
    <row r="1077" spans="1:13" s="5" customFormat="1">
      <c r="A1077" s="30" t="s">
        <v>129</v>
      </c>
      <c r="B1077" s="30" t="s">
        <v>361</v>
      </c>
      <c r="C1077" s="5" t="s">
        <v>442</v>
      </c>
      <c r="D1077" s="5" t="s">
        <v>197</v>
      </c>
      <c r="E1077" s="191">
        <v>30</v>
      </c>
      <c r="F1077" s="191" t="s">
        <v>196</v>
      </c>
      <c r="G1077" s="191" t="s">
        <v>444</v>
      </c>
      <c r="H1077" s="30" t="s">
        <v>180</v>
      </c>
      <c r="I1077" s="180">
        <v>0</v>
      </c>
      <c r="J1077" s="181">
        <v>0</v>
      </c>
      <c r="K1077" s="181">
        <v>0</v>
      </c>
      <c r="L1077" s="181">
        <v>0</v>
      </c>
      <c r="M1077" s="182">
        <v>0</v>
      </c>
    </row>
    <row r="1078" spans="1:13" s="5" customFormat="1">
      <c r="A1078" s="30" t="s">
        <v>129</v>
      </c>
      <c r="B1078" s="30" t="s">
        <v>361</v>
      </c>
      <c r="C1078" s="5" t="s">
        <v>442</v>
      </c>
      <c r="D1078" s="5" t="s">
        <v>284</v>
      </c>
      <c r="E1078" s="191">
        <v>38</v>
      </c>
      <c r="F1078" s="191" t="s">
        <v>283</v>
      </c>
      <c r="G1078" s="191" t="s">
        <v>443</v>
      </c>
      <c r="H1078" s="30" t="s">
        <v>180</v>
      </c>
      <c r="I1078" s="180">
        <v>0</v>
      </c>
      <c r="J1078" s="181">
        <v>0</v>
      </c>
      <c r="K1078" s="181">
        <v>0</v>
      </c>
      <c r="L1078" s="181">
        <v>0</v>
      </c>
      <c r="M1078" s="182">
        <v>0</v>
      </c>
    </row>
    <row r="1079" spans="1:13" s="5" customFormat="1">
      <c r="A1079" s="30" t="s">
        <v>129</v>
      </c>
      <c r="B1079" s="30" t="s">
        <v>361</v>
      </c>
      <c r="C1079" s="5" t="s">
        <v>442</v>
      </c>
      <c r="D1079" s="5" t="s">
        <v>284</v>
      </c>
      <c r="E1079" s="191">
        <v>38</v>
      </c>
      <c r="F1079" s="191" t="s">
        <v>283</v>
      </c>
      <c r="G1079" s="191" t="s">
        <v>444</v>
      </c>
      <c r="H1079" s="30" t="s">
        <v>180</v>
      </c>
      <c r="I1079" s="180">
        <v>0</v>
      </c>
      <c r="J1079" s="181">
        <v>0</v>
      </c>
      <c r="K1079" s="181">
        <v>0</v>
      </c>
      <c r="L1079" s="181">
        <v>0</v>
      </c>
      <c r="M1079" s="182">
        <v>0</v>
      </c>
    </row>
    <row r="1080" spans="1:13" s="5" customFormat="1">
      <c r="A1080" s="30" t="s">
        <v>129</v>
      </c>
      <c r="B1080" s="30" t="s">
        <v>361</v>
      </c>
      <c r="C1080" s="5" t="s">
        <v>442</v>
      </c>
      <c r="D1080" s="5" t="s">
        <v>199</v>
      </c>
      <c r="E1080" s="191">
        <v>30</v>
      </c>
      <c r="F1080" s="191" t="s">
        <v>198</v>
      </c>
      <c r="G1080" s="191" t="s">
        <v>443</v>
      </c>
      <c r="H1080" s="30" t="s">
        <v>180</v>
      </c>
      <c r="I1080" s="180">
        <v>0</v>
      </c>
      <c r="J1080" s="181">
        <v>0</v>
      </c>
      <c r="K1080" s="181">
        <v>0</v>
      </c>
      <c r="L1080" s="181">
        <v>0</v>
      </c>
      <c r="M1080" s="182">
        <v>0</v>
      </c>
    </row>
    <row r="1081" spans="1:13" s="5" customFormat="1">
      <c r="A1081" s="30" t="s">
        <v>129</v>
      </c>
      <c r="B1081" s="30" t="s">
        <v>361</v>
      </c>
      <c r="C1081" s="5" t="s">
        <v>442</v>
      </c>
      <c r="D1081" s="5" t="s">
        <v>199</v>
      </c>
      <c r="E1081" s="191">
        <v>30</v>
      </c>
      <c r="F1081" s="191" t="s">
        <v>198</v>
      </c>
      <c r="G1081" s="191" t="s">
        <v>444</v>
      </c>
      <c r="H1081" s="30" t="s">
        <v>180</v>
      </c>
      <c r="I1081" s="180">
        <v>0</v>
      </c>
      <c r="J1081" s="181">
        <v>0</v>
      </c>
      <c r="K1081" s="181">
        <v>0</v>
      </c>
      <c r="L1081" s="181">
        <v>0</v>
      </c>
      <c r="M1081" s="182">
        <v>0</v>
      </c>
    </row>
    <row r="1082" spans="1:13" s="5" customFormat="1">
      <c r="A1082" s="30" t="s">
        <v>129</v>
      </c>
      <c r="B1082" s="30" t="s">
        <v>361</v>
      </c>
      <c r="C1082" s="5" t="s">
        <v>442</v>
      </c>
      <c r="D1082" s="5" t="s">
        <v>201</v>
      </c>
      <c r="E1082" s="191">
        <v>30</v>
      </c>
      <c r="F1082" s="191" t="s">
        <v>200</v>
      </c>
      <c r="G1082" s="191" t="s">
        <v>443</v>
      </c>
      <c r="H1082" s="30" t="s">
        <v>180</v>
      </c>
      <c r="I1082" s="180">
        <v>0</v>
      </c>
      <c r="J1082" s="181">
        <v>0</v>
      </c>
      <c r="K1082" s="181">
        <v>0</v>
      </c>
      <c r="L1082" s="181">
        <v>0</v>
      </c>
      <c r="M1082" s="182">
        <v>0</v>
      </c>
    </row>
    <row r="1083" spans="1:13" s="5" customFormat="1">
      <c r="A1083" s="30" t="s">
        <v>129</v>
      </c>
      <c r="B1083" s="30" t="s">
        <v>361</v>
      </c>
      <c r="C1083" s="5" t="s">
        <v>442</v>
      </c>
      <c r="D1083" s="5" t="s">
        <v>201</v>
      </c>
      <c r="E1083" s="191">
        <v>30</v>
      </c>
      <c r="F1083" s="191" t="s">
        <v>200</v>
      </c>
      <c r="G1083" s="191" t="s">
        <v>444</v>
      </c>
      <c r="H1083" s="30" t="s">
        <v>180</v>
      </c>
      <c r="I1083" s="180">
        <v>0</v>
      </c>
      <c r="J1083" s="181">
        <v>0</v>
      </c>
      <c r="K1083" s="181">
        <v>0</v>
      </c>
      <c r="L1083" s="181">
        <v>0</v>
      </c>
      <c r="M1083" s="182">
        <v>0</v>
      </c>
    </row>
    <row r="1084" spans="1:13" s="5" customFormat="1">
      <c r="A1084" s="30" t="s">
        <v>129</v>
      </c>
      <c r="B1084" s="30" t="s">
        <v>361</v>
      </c>
      <c r="C1084" s="5" t="s">
        <v>442</v>
      </c>
      <c r="D1084" s="5" t="s">
        <v>203</v>
      </c>
      <c r="E1084" s="191">
        <v>30</v>
      </c>
      <c r="F1084" s="191" t="s">
        <v>202</v>
      </c>
      <c r="G1084" s="191" t="s">
        <v>443</v>
      </c>
      <c r="H1084" s="30" t="s">
        <v>180</v>
      </c>
      <c r="I1084" s="180">
        <v>6.912939281653591E-7</v>
      </c>
      <c r="J1084" s="181">
        <v>4.1784623363907427E-5</v>
      </c>
      <c r="K1084" s="181">
        <v>3.6539760858652594E-6</v>
      </c>
      <c r="L1084" s="181">
        <v>0</v>
      </c>
      <c r="M1084" s="182">
        <v>0</v>
      </c>
    </row>
    <row r="1085" spans="1:13" s="5" customFormat="1">
      <c r="A1085" s="30" t="s">
        <v>129</v>
      </c>
      <c r="B1085" s="30" t="s">
        <v>361</v>
      </c>
      <c r="C1085" s="5" t="s">
        <v>442</v>
      </c>
      <c r="D1085" s="5" t="s">
        <v>203</v>
      </c>
      <c r="E1085" s="191">
        <v>30</v>
      </c>
      <c r="F1085" s="191" t="s">
        <v>202</v>
      </c>
      <c r="G1085" s="191" t="s">
        <v>444</v>
      </c>
      <c r="H1085" s="30" t="s">
        <v>180</v>
      </c>
      <c r="I1085" s="180">
        <v>0</v>
      </c>
      <c r="J1085" s="181">
        <v>0</v>
      </c>
      <c r="K1085" s="181">
        <v>0</v>
      </c>
      <c r="L1085" s="181">
        <v>0</v>
      </c>
      <c r="M1085" s="182">
        <v>0</v>
      </c>
    </row>
    <row r="1086" spans="1:13" s="5" customFormat="1">
      <c r="A1086" s="30" t="s">
        <v>129</v>
      </c>
      <c r="B1086" s="30" t="s">
        <v>361</v>
      </c>
      <c r="C1086" s="5" t="s">
        <v>442</v>
      </c>
      <c r="D1086" s="5" t="s">
        <v>294</v>
      </c>
      <c r="E1086" s="191">
        <v>38</v>
      </c>
      <c r="F1086" s="191" t="s">
        <v>293</v>
      </c>
      <c r="G1086" s="191" t="s">
        <v>443</v>
      </c>
      <c r="H1086" s="30" t="s">
        <v>180</v>
      </c>
      <c r="I1086" s="180">
        <v>0</v>
      </c>
      <c r="J1086" s="181">
        <v>0</v>
      </c>
      <c r="K1086" s="181">
        <v>0</v>
      </c>
      <c r="L1086" s="181">
        <v>0</v>
      </c>
      <c r="M1086" s="182">
        <v>0</v>
      </c>
    </row>
    <row r="1087" spans="1:13" s="5" customFormat="1">
      <c r="A1087" s="30" t="s">
        <v>129</v>
      </c>
      <c r="B1087" s="30" t="s">
        <v>361</v>
      </c>
      <c r="C1087" s="5" t="s">
        <v>442</v>
      </c>
      <c r="D1087" s="5" t="s">
        <v>294</v>
      </c>
      <c r="E1087" s="191">
        <v>38</v>
      </c>
      <c r="F1087" s="191" t="s">
        <v>293</v>
      </c>
      <c r="G1087" s="191" t="s">
        <v>444</v>
      </c>
      <c r="H1087" s="30" t="s">
        <v>180</v>
      </c>
      <c r="I1087" s="180">
        <v>0</v>
      </c>
      <c r="J1087" s="181">
        <v>0</v>
      </c>
      <c r="K1087" s="181">
        <v>0</v>
      </c>
      <c r="L1087" s="181">
        <v>0</v>
      </c>
      <c r="M1087" s="182">
        <v>0</v>
      </c>
    </row>
    <row r="1088" spans="1:13" s="5" customFormat="1">
      <c r="A1088" s="30" t="s">
        <v>129</v>
      </c>
      <c r="B1088" s="30" t="s">
        <v>361</v>
      </c>
      <c r="C1088" s="5" t="s">
        <v>442</v>
      </c>
      <c r="D1088" s="5" t="s">
        <v>296</v>
      </c>
      <c r="E1088" s="191">
        <v>38</v>
      </c>
      <c r="F1088" s="191" t="s">
        <v>295</v>
      </c>
      <c r="G1088" s="191" t="s">
        <v>443</v>
      </c>
      <c r="H1088" s="30" t="s">
        <v>180</v>
      </c>
      <c r="I1088" s="180">
        <v>0</v>
      </c>
      <c r="J1088" s="181">
        <v>0</v>
      </c>
      <c r="K1088" s="181">
        <v>0</v>
      </c>
      <c r="L1088" s="181">
        <v>0</v>
      </c>
      <c r="M1088" s="182">
        <v>0</v>
      </c>
    </row>
    <row r="1089" spans="1:13" s="5" customFormat="1">
      <c r="A1089" s="30" t="s">
        <v>129</v>
      </c>
      <c r="B1089" s="30" t="s">
        <v>361</v>
      </c>
      <c r="C1089" s="5" t="s">
        <v>442</v>
      </c>
      <c r="D1089" s="5" t="s">
        <v>296</v>
      </c>
      <c r="E1089" s="191">
        <v>38</v>
      </c>
      <c r="F1089" s="191" t="s">
        <v>295</v>
      </c>
      <c r="G1089" s="191" t="s">
        <v>444</v>
      </c>
      <c r="H1089" s="30" t="s">
        <v>180</v>
      </c>
      <c r="I1089" s="180">
        <v>0</v>
      </c>
      <c r="J1089" s="181">
        <v>0</v>
      </c>
      <c r="K1089" s="181">
        <v>0</v>
      </c>
      <c r="L1089" s="181">
        <v>0</v>
      </c>
      <c r="M1089" s="182">
        <v>0</v>
      </c>
    </row>
    <row r="1090" spans="1:13" s="5" customFormat="1">
      <c r="A1090" s="30" t="s">
        <v>129</v>
      </c>
      <c r="B1090" s="30" t="s">
        <v>361</v>
      </c>
      <c r="C1090" s="5" t="s">
        <v>442</v>
      </c>
      <c r="D1090" s="5" t="s">
        <v>205</v>
      </c>
      <c r="E1090" s="191">
        <v>30</v>
      </c>
      <c r="F1090" s="191" t="s">
        <v>204</v>
      </c>
      <c r="G1090" s="191" t="s">
        <v>443</v>
      </c>
      <c r="H1090" s="30" t="s">
        <v>180</v>
      </c>
      <c r="I1090" s="180">
        <v>0</v>
      </c>
      <c r="J1090" s="181">
        <v>0</v>
      </c>
      <c r="K1090" s="181">
        <v>0</v>
      </c>
      <c r="L1090" s="181">
        <v>0</v>
      </c>
      <c r="M1090" s="182">
        <v>0</v>
      </c>
    </row>
    <row r="1091" spans="1:13" s="5" customFormat="1">
      <c r="A1091" s="30" t="s">
        <v>129</v>
      </c>
      <c r="B1091" s="30" t="s">
        <v>361</v>
      </c>
      <c r="C1091" s="5" t="s">
        <v>442</v>
      </c>
      <c r="D1091" s="5" t="s">
        <v>205</v>
      </c>
      <c r="E1091" s="191">
        <v>30</v>
      </c>
      <c r="F1091" s="191" t="s">
        <v>204</v>
      </c>
      <c r="G1091" s="191" t="s">
        <v>444</v>
      </c>
      <c r="H1091" s="30" t="s">
        <v>180</v>
      </c>
      <c r="I1091" s="180">
        <v>0</v>
      </c>
      <c r="J1091" s="181">
        <v>0</v>
      </c>
      <c r="K1091" s="181">
        <v>0</v>
      </c>
      <c r="L1091" s="181">
        <v>0</v>
      </c>
      <c r="M1091" s="182">
        <v>0</v>
      </c>
    </row>
    <row r="1092" spans="1:13" s="5" customFormat="1">
      <c r="A1092" s="30" t="s">
        <v>129</v>
      </c>
      <c r="B1092" s="30" t="s">
        <v>361</v>
      </c>
      <c r="C1092" s="5" t="s">
        <v>442</v>
      </c>
      <c r="D1092" s="5" t="s">
        <v>308</v>
      </c>
      <c r="E1092" s="191">
        <v>38</v>
      </c>
      <c r="F1092" s="191" t="s">
        <v>307</v>
      </c>
      <c r="G1092" s="191" t="s">
        <v>443</v>
      </c>
      <c r="H1092" s="30" t="s">
        <v>180</v>
      </c>
      <c r="I1092" s="180">
        <v>0</v>
      </c>
      <c r="J1092" s="181">
        <v>0</v>
      </c>
      <c r="K1092" s="181">
        <v>0</v>
      </c>
      <c r="L1092" s="181">
        <v>0</v>
      </c>
      <c r="M1092" s="182">
        <v>0</v>
      </c>
    </row>
    <row r="1093" spans="1:13" s="5" customFormat="1">
      <c r="A1093" s="30" t="s">
        <v>129</v>
      </c>
      <c r="B1093" s="30" t="s">
        <v>361</v>
      </c>
      <c r="C1093" s="5" t="s">
        <v>442</v>
      </c>
      <c r="D1093" s="5" t="s">
        <v>308</v>
      </c>
      <c r="E1093" s="191">
        <v>38</v>
      </c>
      <c r="F1093" s="191" t="s">
        <v>307</v>
      </c>
      <c r="G1093" s="191" t="s">
        <v>444</v>
      </c>
      <c r="H1093" s="30" t="s">
        <v>180</v>
      </c>
      <c r="I1093" s="180">
        <v>0</v>
      </c>
      <c r="J1093" s="181">
        <v>0</v>
      </c>
      <c r="K1093" s="181">
        <v>0</v>
      </c>
      <c r="L1093" s="181">
        <v>0</v>
      </c>
      <c r="M1093" s="182">
        <v>0</v>
      </c>
    </row>
    <row r="1094" spans="1:13" s="5" customFormat="1">
      <c r="A1094" s="30" t="s">
        <v>129</v>
      </c>
      <c r="B1094" s="30" t="s">
        <v>361</v>
      </c>
      <c r="C1094" s="5" t="s">
        <v>442</v>
      </c>
      <c r="D1094" s="5" t="s">
        <v>207</v>
      </c>
      <c r="E1094" s="191">
        <v>30</v>
      </c>
      <c r="F1094" s="191" t="s">
        <v>206</v>
      </c>
      <c r="G1094" s="191" t="s">
        <v>443</v>
      </c>
      <c r="H1094" s="30" t="s">
        <v>180</v>
      </c>
      <c r="I1094" s="180">
        <v>0</v>
      </c>
      <c r="J1094" s="181">
        <v>0</v>
      </c>
      <c r="K1094" s="181">
        <v>0</v>
      </c>
      <c r="L1094" s="181">
        <v>0</v>
      </c>
      <c r="M1094" s="182">
        <v>0</v>
      </c>
    </row>
    <row r="1095" spans="1:13" s="5" customFormat="1">
      <c r="A1095" s="30" t="s">
        <v>129</v>
      </c>
      <c r="B1095" s="30" t="s">
        <v>361</v>
      </c>
      <c r="C1095" s="5" t="s">
        <v>442</v>
      </c>
      <c r="D1095" s="5" t="s">
        <v>207</v>
      </c>
      <c r="E1095" s="191">
        <v>30</v>
      </c>
      <c r="F1095" s="191" t="s">
        <v>206</v>
      </c>
      <c r="G1095" s="191" t="s">
        <v>444</v>
      </c>
      <c r="H1095" s="30" t="s">
        <v>180</v>
      </c>
      <c r="I1095" s="180">
        <v>0</v>
      </c>
      <c r="J1095" s="181">
        <v>0</v>
      </c>
      <c r="K1095" s="181">
        <v>0</v>
      </c>
      <c r="L1095" s="181">
        <v>0</v>
      </c>
      <c r="M1095" s="182">
        <v>0</v>
      </c>
    </row>
    <row r="1096" spans="1:13" s="5" customFormat="1">
      <c r="A1096" s="30" t="s">
        <v>129</v>
      </c>
      <c r="B1096" s="30" t="s">
        <v>361</v>
      </c>
      <c r="C1096" s="5" t="s">
        <v>442</v>
      </c>
      <c r="D1096" s="5" t="s">
        <v>312</v>
      </c>
      <c r="E1096" s="191">
        <v>38</v>
      </c>
      <c r="F1096" s="191" t="s">
        <v>311</v>
      </c>
      <c r="G1096" s="191" t="s">
        <v>443</v>
      </c>
      <c r="H1096" s="30" t="s">
        <v>180</v>
      </c>
      <c r="I1096" s="180">
        <v>0</v>
      </c>
      <c r="J1096" s="181">
        <v>0</v>
      </c>
      <c r="K1096" s="181">
        <v>0</v>
      </c>
      <c r="L1096" s="181">
        <v>0</v>
      </c>
      <c r="M1096" s="182">
        <v>0</v>
      </c>
    </row>
    <row r="1097" spans="1:13" s="5" customFormat="1">
      <c r="A1097" s="30" t="s">
        <v>129</v>
      </c>
      <c r="B1097" s="30" t="s">
        <v>361</v>
      </c>
      <c r="C1097" s="5" t="s">
        <v>442</v>
      </c>
      <c r="D1097" s="5" t="s">
        <v>312</v>
      </c>
      <c r="E1097" s="191">
        <v>38</v>
      </c>
      <c r="F1097" s="191" t="s">
        <v>311</v>
      </c>
      <c r="G1097" s="191" t="s">
        <v>444</v>
      </c>
      <c r="H1097" s="30" t="s">
        <v>180</v>
      </c>
      <c r="I1097" s="180">
        <v>0</v>
      </c>
      <c r="J1097" s="181">
        <v>0</v>
      </c>
      <c r="K1097" s="181">
        <v>0</v>
      </c>
      <c r="L1097" s="181">
        <v>0</v>
      </c>
      <c r="M1097" s="182">
        <v>0</v>
      </c>
    </row>
    <row r="1098" spans="1:13" s="5" customFormat="1">
      <c r="A1098" s="30" t="s">
        <v>129</v>
      </c>
      <c r="B1098" s="30" t="s">
        <v>361</v>
      </c>
      <c r="C1098" s="5" t="s">
        <v>364</v>
      </c>
      <c r="D1098" s="5" t="s">
        <v>216</v>
      </c>
      <c r="E1098" s="191">
        <v>38</v>
      </c>
      <c r="F1098" s="191" t="s">
        <v>215</v>
      </c>
      <c r="G1098" s="191" t="s">
        <v>445</v>
      </c>
      <c r="H1098" s="30" t="s">
        <v>364</v>
      </c>
      <c r="I1098" s="180">
        <v>0</v>
      </c>
      <c r="J1098" s="181">
        <v>0</v>
      </c>
      <c r="K1098" s="181">
        <v>0</v>
      </c>
      <c r="L1098" s="181">
        <v>0</v>
      </c>
      <c r="M1098" s="182">
        <v>0</v>
      </c>
    </row>
    <row r="1099" spans="1:13" s="5" customFormat="1">
      <c r="A1099" s="30" t="s">
        <v>129</v>
      </c>
      <c r="B1099" s="30" t="s">
        <v>361</v>
      </c>
      <c r="C1099" s="5" t="s">
        <v>364</v>
      </c>
      <c r="D1099" s="5" t="s">
        <v>216</v>
      </c>
      <c r="E1099" s="191">
        <v>38</v>
      </c>
      <c r="F1099" s="191" t="s">
        <v>215</v>
      </c>
      <c r="G1099" s="191" t="s">
        <v>446</v>
      </c>
      <c r="H1099" s="30" t="s">
        <v>364</v>
      </c>
      <c r="I1099" s="180">
        <v>0</v>
      </c>
      <c r="J1099" s="181">
        <v>0</v>
      </c>
      <c r="K1099" s="181">
        <v>0</v>
      </c>
      <c r="L1099" s="181">
        <v>0</v>
      </c>
      <c r="M1099" s="182">
        <v>0</v>
      </c>
    </row>
    <row r="1100" spans="1:13" s="5" customFormat="1">
      <c r="A1100" s="30" t="s">
        <v>129</v>
      </c>
      <c r="B1100" s="30" t="s">
        <v>361</v>
      </c>
      <c r="C1100" s="5" t="s">
        <v>364</v>
      </c>
      <c r="D1100" s="5" t="s">
        <v>216</v>
      </c>
      <c r="E1100" s="191">
        <v>38</v>
      </c>
      <c r="F1100" s="191" t="s">
        <v>215</v>
      </c>
      <c r="G1100" s="191" t="s">
        <v>447</v>
      </c>
      <c r="H1100" s="30" t="s">
        <v>364</v>
      </c>
      <c r="I1100" s="180">
        <v>0</v>
      </c>
      <c r="J1100" s="181">
        <v>0</v>
      </c>
      <c r="K1100" s="181">
        <v>0</v>
      </c>
      <c r="L1100" s="181">
        <v>0</v>
      </c>
      <c r="M1100" s="182">
        <v>0</v>
      </c>
    </row>
    <row r="1101" spans="1:13" s="5" customFormat="1">
      <c r="A1101" s="30" t="s">
        <v>129</v>
      </c>
      <c r="B1101" s="30" t="s">
        <v>361</v>
      </c>
      <c r="C1101" s="5" t="s">
        <v>364</v>
      </c>
      <c r="D1101" s="5" t="s">
        <v>218</v>
      </c>
      <c r="E1101" s="191">
        <v>38</v>
      </c>
      <c r="F1101" s="191" t="s">
        <v>217</v>
      </c>
      <c r="G1101" s="191" t="s">
        <v>445</v>
      </c>
      <c r="H1101" s="30" t="s">
        <v>364</v>
      </c>
      <c r="I1101" s="180">
        <v>0</v>
      </c>
      <c r="J1101" s="181">
        <v>0</v>
      </c>
      <c r="K1101" s="181">
        <v>0</v>
      </c>
      <c r="L1101" s="181">
        <v>0</v>
      </c>
      <c r="M1101" s="182">
        <v>0</v>
      </c>
    </row>
    <row r="1102" spans="1:13" s="5" customFormat="1">
      <c r="A1102" s="30" t="s">
        <v>129</v>
      </c>
      <c r="B1102" s="30" t="s">
        <v>361</v>
      </c>
      <c r="C1102" s="5" t="s">
        <v>364</v>
      </c>
      <c r="D1102" s="5" t="s">
        <v>218</v>
      </c>
      <c r="E1102" s="191">
        <v>38</v>
      </c>
      <c r="F1102" s="191" t="s">
        <v>217</v>
      </c>
      <c r="G1102" s="191" t="s">
        <v>446</v>
      </c>
      <c r="H1102" s="30" t="s">
        <v>364</v>
      </c>
      <c r="I1102" s="180">
        <v>0</v>
      </c>
      <c r="J1102" s="181">
        <v>0</v>
      </c>
      <c r="K1102" s="181">
        <v>0</v>
      </c>
      <c r="L1102" s="181">
        <v>0</v>
      </c>
      <c r="M1102" s="182">
        <v>0</v>
      </c>
    </row>
    <row r="1103" spans="1:13" s="5" customFormat="1">
      <c r="A1103" s="30" t="s">
        <v>129</v>
      </c>
      <c r="B1103" s="30" t="s">
        <v>361</v>
      </c>
      <c r="C1103" s="5" t="s">
        <v>364</v>
      </c>
      <c r="D1103" s="5" t="s">
        <v>218</v>
      </c>
      <c r="E1103" s="191">
        <v>38</v>
      </c>
      <c r="F1103" s="191" t="s">
        <v>217</v>
      </c>
      <c r="G1103" s="191" t="s">
        <v>447</v>
      </c>
      <c r="H1103" s="30" t="s">
        <v>364</v>
      </c>
      <c r="I1103" s="180">
        <v>0</v>
      </c>
      <c r="J1103" s="181">
        <v>0</v>
      </c>
      <c r="K1103" s="181">
        <v>0</v>
      </c>
      <c r="L1103" s="181">
        <v>0</v>
      </c>
      <c r="M1103" s="182">
        <v>0</v>
      </c>
    </row>
    <row r="1104" spans="1:13" s="5" customFormat="1">
      <c r="A1104" s="30" t="s">
        <v>129</v>
      </c>
      <c r="B1104" s="30" t="s">
        <v>361</v>
      </c>
      <c r="C1104" s="5" t="s">
        <v>364</v>
      </c>
      <c r="D1104" s="5" t="s">
        <v>220</v>
      </c>
      <c r="E1104" s="191">
        <v>38</v>
      </c>
      <c r="F1104" s="191" t="s">
        <v>219</v>
      </c>
      <c r="G1104" s="191" t="s">
        <v>445</v>
      </c>
      <c r="H1104" s="30" t="s">
        <v>364</v>
      </c>
      <c r="I1104" s="180">
        <v>0</v>
      </c>
      <c r="J1104" s="181">
        <v>0</v>
      </c>
      <c r="K1104" s="181">
        <v>0</v>
      </c>
      <c r="L1104" s="181">
        <v>0</v>
      </c>
      <c r="M1104" s="182">
        <v>0</v>
      </c>
    </row>
    <row r="1105" spans="1:13" s="5" customFormat="1">
      <c r="A1105" s="30" t="s">
        <v>129</v>
      </c>
      <c r="B1105" s="30" t="s">
        <v>361</v>
      </c>
      <c r="C1105" s="5" t="s">
        <v>364</v>
      </c>
      <c r="D1105" s="5" t="s">
        <v>220</v>
      </c>
      <c r="E1105" s="191">
        <v>38</v>
      </c>
      <c r="F1105" s="191" t="s">
        <v>219</v>
      </c>
      <c r="G1105" s="191" t="s">
        <v>446</v>
      </c>
      <c r="H1105" s="30" t="s">
        <v>364</v>
      </c>
      <c r="I1105" s="180">
        <v>0</v>
      </c>
      <c r="J1105" s="181">
        <v>0</v>
      </c>
      <c r="K1105" s="181">
        <v>0</v>
      </c>
      <c r="L1105" s="181">
        <v>0</v>
      </c>
      <c r="M1105" s="182">
        <v>0</v>
      </c>
    </row>
    <row r="1106" spans="1:13" s="5" customFormat="1">
      <c r="A1106" s="30" t="s">
        <v>129</v>
      </c>
      <c r="B1106" s="30" t="s">
        <v>361</v>
      </c>
      <c r="C1106" s="5" t="s">
        <v>364</v>
      </c>
      <c r="D1106" s="5" t="s">
        <v>220</v>
      </c>
      <c r="E1106" s="191">
        <v>38</v>
      </c>
      <c r="F1106" s="191" t="s">
        <v>219</v>
      </c>
      <c r="G1106" s="191" t="s">
        <v>447</v>
      </c>
      <c r="H1106" s="30" t="s">
        <v>364</v>
      </c>
      <c r="I1106" s="180">
        <v>0</v>
      </c>
      <c r="J1106" s="181">
        <v>0</v>
      </c>
      <c r="K1106" s="181">
        <v>0</v>
      </c>
      <c r="L1106" s="181">
        <v>0</v>
      </c>
      <c r="M1106" s="182">
        <v>0</v>
      </c>
    </row>
    <row r="1107" spans="1:13" s="5" customFormat="1">
      <c r="A1107" s="30" t="s">
        <v>129</v>
      </c>
      <c r="B1107" s="30" t="s">
        <v>361</v>
      </c>
      <c r="C1107" s="5" t="s">
        <v>364</v>
      </c>
      <c r="D1107" s="5" t="s">
        <v>222</v>
      </c>
      <c r="E1107" s="191">
        <v>38</v>
      </c>
      <c r="F1107" s="191" t="s">
        <v>221</v>
      </c>
      <c r="G1107" s="191" t="s">
        <v>445</v>
      </c>
      <c r="H1107" s="30" t="s">
        <v>364</v>
      </c>
      <c r="I1107" s="180">
        <v>0</v>
      </c>
      <c r="J1107" s="181">
        <v>0</v>
      </c>
      <c r="K1107" s="181">
        <v>0</v>
      </c>
      <c r="L1107" s="181">
        <v>0</v>
      </c>
      <c r="M1107" s="182">
        <v>0</v>
      </c>
    </row>
    <row r="1108" spans="1:13" s="5" customFormat="1">
      <c r="A1108" s="30" t="s">
        <v>129</v>
      </c>
      <c r="B1108" s="30" t="s">
        <v>361</v>
      </c>
      <c r="C1108" s="5" t="s">
        <v>364</v>
      </c>
      <c r="D1108" s="5" t="s">
        <v>222</v>
      </c>
      <c r="E1108" s="191">
        <v>38</v>
      </c>
      <c r="F1108" s="191" t="s">
        <v>221</v>
      </c>
      <c r="G1108" s="191" t="s">
        <v>446</v>
      </c>
      <c r="H1108" s="30" t="s">
        <v>364</v>
      </c>
      <c r="I1108" s="180">
        <v>0</v>
      </c>
      <c r="J1108" s="181">
        <v>0</v>
      </c>
      <c r="K1108" s="181">
        <v>0</v>
      </c>
      <c r="L1108" s="181">
        <v>0</v>
      </c>
      <c r="M1108" s="182">
        <v>0</v>
      </c>
    </row>
    <row r="1109" spans="1:13" s="5" customFormat="1">
      <c r="A1109" s="30" t="s">
        <v>129</v>
      </c>
      <c r="B1109" s="30" t="s">
        <v>361</v>
      </c>
      <c r="C1109" s="5" t="s">
        <v>364</v>
      </c>
      <c r="D1109" s="5" t="s">
        <v>222</v>
      </c>
      <c r="E1109" s="191">
        <v>38</v>
      </c>
      <c r="F1109" s="191" t="s">
        <v>221</v>
      </c>
      <c r="G1109" s="191" t="s">
        <v>447</v>
      </c>
      <c r="H1109" s="30" t="s">
        <v>364</v>
      </c>
      <c r="I1109" s="180">
        <v>0</v>
      </c>
      <c r="J1109" s="181">
        <v>0</v>
      </c>
      <c r="K1109" s="181">
        <v>0</v>
      </c>
      <c r="L1109" s="181">
        <v>0</v>
      </c>
      <c r="M1109" s="182">
        <v>0</v>
      </c>
    </row>
    <row r="1110" spans="1:13" s="5" customFormat="1">
      <c r="A1110" s="30" t="s">
        <v>129</v>
      </c>
      <c r="B1110" s="30" t="s">
        <v>361</v>
      </c>
      <c r="C1110" s="5" t="s">
        <v>364</v>
      </c>
      <c r="D1110" s="5" t="s">
        <v>187</v>
      </c>
      <c r="E1110" s="191">
        <v>30</v>
      </c>
      <c r="F1110" s="191" t="s">
        <v>186</v>
      </c>
      <c r="G1110" s="191" t="s">
        <v>445</v>
      </c>
      <c r="H1110" s="30" t="s">
        <v>364</v>
      </c>
      <c r="I1110" s="180">
        <v>0</v>
      </c>
      <c r="J1110" s="181">
        <v>0</v>
      </c>
      <c r="K1110" s="181">
        <v>0</v>
      </c>
      <c r="L1110" s="181">
        <v>0</v>
      </c>
      <c r="M1110" s="182">
        <v>0</v>
      </c>
    </row>
    <row r="1111" spans="1:13" s="5" customFormat="1">
      <c r="A1111" s="30" t="s">
        <v>129</v>
      </c>
      <c r="B1111" s="30" t="s">
        <v>361</v>
      </c>
      <c r="C1111" s="5" t="s">
        <v>364</v>
      </c>
      <c r="D1111" s="5" t="s">
        <v>187</v>
      </c>
      <c r="E1111" s="191">
        <v>30</v>
      </c>
      <c r="F1111" s="191" t="s">
        <v>186</v>
      </c>
      <c r="G1111" s="191" t="s">
        <v>446</v>
      </c>
      <c r="H1111" s="30" t="s">
        <v>364</v>
      </c>
      <c r="I1111" s="180">
        <v>0</v>
      </c>
      <c r="J1111" s="181">
        <v>0</v>
      </c>
      <c r="K1111" s="181">
        <v>0</v>
      </c>
      <c r="L1111" s="181">
        <v>0</v>
      </c>
      <c r="M1111" s="182">
        <v>0</v>
      </c>
    </row>
    <row r="1112" spans="1:13" s="5" customFormat="1">
      <c r="A1112" s="30" t="s">
        <v>129</v>
      </c>
      <c r="B1112" s="30" t="s">
        <v>361</v>
      </c>
      <c r="C1112" s="5" t="s">
        <v>364</v>
      </c>
      <c r="D1112" s="5" t="s">
        <v>187</v>
      </c>
      <c r="E1112" s="191">
        <v>30</v>
      </c>
      <c r="F1112" s="191" t="s">
        <v>186</v>
      </c>
      <c r="G1112" s="191" t="s">
        <v>447</v>
      </c>
      <c r="H1112" s="30" t="s">
        <v>364</v>
      </c>
      <c r="I1112" s="180">
        <v>0</v>
      </c>
      <c r="J1112" s="181">
        <v>0</v>
      </c>
      <c r="K1112" s="181">
        <v>0</v>
      </c>
      <c r="L1112" s="181">
        <v>0</v>
      </c>
      <c r="M1112" s="182">
        <v>0</v>
      </c>
    </row>
    <row r="1113" spans="1:13" s="5" customFormat="1">
      <c r="A1113" s="30" t="s">
        <v>129</v>
      </c>
      <c r="B1113" s="30" t="s">
        <v>361</v>
      </c>
      <c r="C1113" s="5" t="s">
        <v>364</v>
      </c>
      <c r="D1113" s="5" t="s">
        <v>232</v>
      </c>
      <c r="E1113" s="191">
        <v>38</v>
      </c>
      <c r="F1113" s="191" t="s">
        <v>231</v>
      </c>
      <c r="G1113" s="191" t="s">
        <v>445</v>
      </c>
      <c r="H1113" s="30" t="s">
        <v>364</v>
      </c>
      <c r="I1113" s="180">
        <v>0</v>
      </c>
      <c r="J1113" s="181">
        <v>0</v>
      </c>
      <c r="K1113" s="181">
        <v>0</v>
      </c>
      <c r="L1113" s="181">
        <v>0</v>
      </c>
      <c r="M1113" s="182">
        <v>0</v>
      </c>
    </row>
    <row r="1114" spans="1:13" s="5" customFormat="1">
      <c r="A1114" s="30" t="s">
        <v>129</v>
      </c>
      <c r="B1114" s="30" t="s">
        <v>361</v>
      </c>
      <c r="C1114" s="5" t="s">
        <v>364</v>
      </c>
      <c r="D1114" s="5" t="s">
        <v>232</v>
      </c>
      <c r="E1114" s="191">
        <v>38</v>
      </c>
      <c r="F1114" s="191" t="s">
        <v>231</v>
      </c>
      <c r="G1114" s="191" t="s">
        <v>446</v>
      </c>
      <c r="H1114" s="30" t="s">
        <v>364</v>
      </c>
      <c r="I1114" s="180">
        <v>0</v>
      </c>
      <c r="J1114" s="181">
        <v>0</v>
      </c>
      <c r="K1114" s="181">
        <v>0</v>
      </c>
      <c r="L1114" s="181">
        <v>0</v>
      </c>
      <c r="M1114" s="182">
        <v>0</v>
      </c>
    </row>
    <row r="1115" spans="1:13" s="5" customFormat="1">
      <c r="A1115" s="30" t="s">
        <v>129</v>
      </c>
      <c r="B1115" s="30" t="s">
        <v>361</v>
      </c>
      <c r="C1115" s="5" t="s">
        <v>364</v>
      </c>
      <c r="D1115" s="5" t="s">
        <v>232</v>
      </c>
      <c r="E1115" s="191">
        <v>38</v>
      </c>
      <c r="F1115" s="191" t="s">
        <v>231</v>
      </c>
      <c r="G1115" s="191" t="s">
        <v>447</v>
      </c>
      <c r="H1115" s="30" t="s">
        <v>364</v>
      </c>
      <c r="I1115" s="180">
        <v>0</v>
      </c>
      <c r="J1115" s="181">
        <v>0</v>
      </c>
      <c r="K1115" s="181">
        <v>0</v>
      </c>
      <c r="L1115" s="181">
        <v>0</v>
      </c>
      <c r="M1115" s="182">
        <v>0</v>
      </c>
    </row>
    <row r="1116" spans="1:13" s="5" customFormat="1">
      <c r="A1116" s="30" t="s">
        <v>129</v>
      </c>
      <c r="B1116" s="30" t="s">
        <v>361</v>
      </c>
      <c r="C1116" s="5" t="s">
        <v>364</v>
      </c>
      <c r="D1116" s="5" t="s">
        <v>234</v>
      </c>
      <c r="E1116" s="191">
        <v>38</v>
      </c>
      <c r="F1116" s="191" t="s">
        <v>233</v>
      </c>
      <c r="G1116" s="191" t="s">
        <v>445</v>
      </c>
      <c r="H1116" s="30" t="s">
        <v>364</v>
      </c>
      <c r="I1116" s="180">
        <v>0</v>
      </c>
      <c r="J1116" s="181">
        <v>0</v>
      </c>
      <c r="K1116" s="181">
        <v>0</v>
      </c>
      <c r="L1116" s="181">
        <v>0</v>
      </c>
      <c r="M1116" s="182">
        <v>0</v>
      </c>
    </row>
    <row r="1117" spans="1:13" s="5" customFormat="1">
      <c r="A1117" s="30" t="s">
        <v>129</v>
      </c>
      <c r="B1117" s="30" t="s">
        <v>361</v>
      </c>
      <c r="C1117" s="5" t="s">
        <v>364</v>
      </c>
      <c r="D1117" s="5" t="s">
        <v>234</v>
      </c>
      <c r="E1117" s="191">
        <v>38</v>
      </c>
      <c r="F1117" s="191" t="s">
        <v>233</v>
      </c>
      <c r="G1117" s="191" t="s">
        <v>446</v>
      </c>
      <c r="H1117" s="30" t="s">
        <v>364</v>
      </c>
      <c r="I1117" s="180">
        <v>0</v>
      </c>
      <c r="J1117" s="181">
        <v>446.39244214445432</v>
      </c>
      <c r="K1117" s="181">
        <v>0</v>
      </c>
      <c r="L1117" s="181">
        <v>0</v>
      </c>
      <c r="M1117" s="182">
        <v>0</v>
      </c>
    </row>
    <row r="1118" spans="1:13" s="5" customFormat="1">
      <c r="A1118" s="30" t="s">
        <v>129</v>
      </c>
      <c r="B1118" s="30" t="s">
        <v>361</v>
      </c>
      <c r="C1118" s="5" t="s">
        <v>364</v>
      </c>
      <c r="D1118" s="5" t="s">
        <v>234</v>
      </c>
      <c r="E1118" s="191">
        <v>38</v>
      </c>
      <c r="F1118" s="191" t="s">
        <v>233</v>
      </c>
      <c r="G1118" s="191" t="s">
        <v>447</v>
      </c>
      <c r="H1118" s="30" t="s">
        <v>364</v>
      </c>
      <c r="I1118" s="180">
        <v>0</v>
      </c>
      <c r="J1118" s="181">
        <v>0</v>
      </c>
      <c r="K1118" s="181">
        <v>0</v>
      </c>
      <c r="L1118" s="181">
        <v>0</v>
      </c>
      <c r="M1118" s="182">
        <v>0</v>
      </c>
    </row>
    <row r="1119" spans="1:13" s="5" customFormat="1">
      <c r="A1119" s="30" t="s">
        <v>129</v>
      </c>
      <c r="B1119" s="30" t="s">
        <v>361</v>
      </c>
      <c r="C1119" s="5" t="s">
        <v>364</v>
      </c>
      <c r="D1119" s="5" t="s">
        <v>189</v>
      </c>
      <c r="E1119" s="191">
        <v>30</v>
      </c>
      <c r="F1119" s="191" t="s">
        <v>188</v>
      </c>
      <c r="G1119" s="191" t="s">
        <v>445</v>
      </c>
      <c r="H1119" s="30" t="s">
        <v>364</v>
      </c>
      <c r="I1119" s="180">
        <v>0</v>
      </c>
      <c r="J1119" s="181">
        <v>0</v>
      </c>
      <c r="K1119" s="181">
        <v>0</v>
      </c>
      <c r="L1119" s="181">
        <v>0</v>
      </c>
      <c r="M1119" s="182">
        <v>0</v>
      </c>
    </row>
    <row r="1120" spans="1:13" s="5" customFormat="1">
      <c r="A1120" s="30" t="s">
        <v>129</v>
      </c>
      <c r="B1120" s="30" t="s">
        <v>361</v>
      </c>
      <c r="C1120" s="5" t="s">
        <v>364</v>
      </c>
      <c r="D1120" s="5" t="s">
        <v>189</v>
      </c>
      <c r="E1120" s="191">
        <v>30</v>
      </c>
      <c r="F1120" s="191" t="s">
        <v>188</v>
      </c>
      <c r="G1120" s="191" t="s">
        <v>446</v>
      </c>
      <c r="H1120" s="30" t="s">
        <v>364</v>
      </c>
      <c r="I1120" s="180">
        <v>0</v>
      </c>
      <c r="J1120" s="181">
        <v>0</v>
      </c>
      <c r="K1120" s="181">
        <v>0</v>
      </c>
      <c r="L1120" s="181">
        <v>0</v>
      </c>
      <c r="M1120" s="182">
        <v>0</v>
      </c>
    </row>
    <row r="1121" spans="1:13" s="5" customFormat="1">
      <c r="A1121" s="30" t="s">
        <v>129</v>
      </c>
      <c r="B1121" s="30" t="s">
        <v>361</v>
      </c>
      <c r="C1121" s="5" t="s">
        <v>364</v>
      </c>
      <c r="D1121" s="5" t="s">
        <v>189</v>
      </c>
      <c r="E1121" s="191">
        <v>30</v>
      </c>
      <c r="F1121" s="191" t="s">
        <v>188</v>
      </c>
      <c r="G1121" s="191" t="s">
        <v>447</v>
      </c>
      <c r="H1121" s="30" t="s">
        <v>364</v>
      </c>
      <c r="I1121" s="180">
        <v>0</v>
      </c>
      <c r="J1121" s="181">
        <v>0</v>
      </c>
      <c r="K1121" s="181">
        <v>0</v>
      </c>
      <c r="L1121" s="181">
        <v>0</v>
      </c>
      <c r="M1121" s="182">
        <v>0</v>
      </c>
    </row>
    <row r="1122" spans="1:13" s="5" customFormat="1">
      <c r="A1122" s="30" t="s">
        <v>129</v>
      </c>
      <c r="B1122" s="30" t="s">
        <v>361</v>
      </c>
      <c r="C1122" s="5" t="s">
        <v>364</v>
      </c>
      <c r="D1122" s="5" t="s">
        <v>242</v>
      </c>
      <c r="E1122" s="191">
        <v>38</v>
      </c>
      <c r="F1122" s="191" t="s">
        <v>241</v>
      </c>
      <c r="G1122" s="191" t="s">
        <v>445</v>
      </c>
      <c r="H1122" s="30" t="s">
        <v>364</v>
      </c>
      <c r="I1122" s="180">
        <v>0</v>
      </c>
      <c r="J1122" s="181">
        <v>0</v>
      </c>
      <c r="K1122" s="181">
        <v>0</v>
      </c>
      <c r="L1122" s="181">
        <v>0</v>
      </c>
      <c r="M1122" s="182">
        <v>0</v>
      </c>
    </row>
    <row r="1123" spans="1:13" s="5" customFormat="1">
      <c r="A1123" s="30" t="s">
        <v>129</v>
      </c>
      <c r="B1123" s="30" t="s">
        <v>361</v>
      </c>
      <c r="C1123" s="5" t="s">
        <v>364</v>
      </c>
      <c r="D1123" s="5" t="s">
        <v>242</v>
      </c>
      <c r="E1123" s="191">
        <v>38</v>
      </c>
      <c r="F1123" s="191" t="s">
        <v>241</v>
      </c>
      <c r="G1123" s="191" t="s">
        <v>446</v>
      </c>
      <c r="H1123" s="30" t="s">
        <v>364</v>
      </c>
      <c r="I1123" s="180">
        <v>0</v>
      </c>
      <c r="J1123" s="181">
        <v>0</v>
      </c>
      <c r="K1123" s="181">
        <v>0</v>
      </c>
      <c r="L1123" s="181">
        <v>0</v>
      </c>
      <c r="M1123" s="182">
        <v>0</v>
      </c>
    </row>
    <row r="1124" spans="1:13" s="5" customFormat="1">
      <c r="A1124" s="30" t="s">
        <v>129</v>
      </c>
      <c r="B1124" s="30" t="s">
        <v>361</v>
      </c>
      <c r="C1124" s="5" t="s">
        <v>364</v>
      </c>
      <c r="D1124" s="5" t="s">
        <v>242</v>
      </c>
      <c r="E1124" s="191">
        <v>38</v>
      </c>
      <c r="F1124" s="191" t="s">
        <v>241</v>
      </c>
      <c r="G1124" s="191" t="s">
        <v>447</v>
      </c>
      <c r="H1124" s="30" t="s">
        <v>364</v>
      </c>
      <c r="I1124" s="180">
        <v>0</v>
      </c>
      <c r="J1124" s="181">
        <v>0</v>
      </c>
      <c r="K1124" s="181">
        <v>0</v>
      </c>
      <c r="L1124" s="181">
        <v>0</v>
      </c>
      <c r="M1124" s="182">
        <v>0</v>
      </c>
    </row>
    <row r="1125" spans="1:13" s="5" customFormat="1">
      <c r="A1125" s="30" t="s">
        <v>129</v>
      </c>
      <c r="B1125" s="30" t="s">
        <v>361</v>
      </c>
      <c r="C1125" s="5" t="s">
        <v>364</v>
      </c>
      <c r="D1125" s="5" t="s">
        <v>327</v>
      </c>
      <c r="E1125" s="191">
        <v>46</v>
      </c>
      <c r="F1125" s="191" t="s">
        <v>326</v>
      </c>
      <c r="G1125" s="191" t="s">
        <v>445</v>
      </c>
      <c r="H1125" s="30" t="s">
        <v>364</v>
      </c>
      <c r="I1125" s="180">
        <v>0</v>
      </c>
      <c r="J1125" s="181">
        <v>0</v>
      </c>
      <c r="K1125" s="181">
        <v>0</v>
      </c>
      <c r="L1125" s="181">
        <v>0</v>
      </c>
      <c r="M1125" s="182">
        <v>0</v>
      </c>
    </row>
    <row r="1126" spans="1:13" s="5" customFormat="1">
      <c r="A1126" s="30" t="s">
        <v>129</v>
      </c>
      <c r="B1126" s="30" t="s">
        <v>361</v>
      </c>
      <c r="C1126" s="5" t="s">
        <v>364</v>
      </c>
      <c r="D1126" s="5" t="s">
        <v>327</v>
      </c>
      <c r="E1126" s="191">
        <v>46</v>
      </c>
      <c r="F1126" s="191" t="s">
        <v>326</v>
      </c>
      <c r="G1126" s="191" t="s">
        <v>446</v>
      </c>
      <c r="H1126" s="30" t="s">
        <v>364</v>
      </c>
      <c r="I1126" s="180">
        <v>0</v>
      </c>
      <c r="J1126" s="181">
        <v>0</v>
      </c>
      <c r="K1126" s="181">
        <v>0</v>
      </c>
      <c r="L1126" s="181">
        <v>0</v>
      </c>
      <c r="M1126" s="182">
        <v>0</v>
      </c>
    </row>
    <row r="1127" spans="1:13" s="5" customFormat="1">
      <c r="A1127" s="30" t="s">
        <v>129</v>
      </c>
      <c r="B1127" s="30" t="s">
        <v>361</v>
      </c>
      <c r="C1127" s="5" t="s">
        <v>364</v>
      </c>
      <c r="D1127" s="5" t="s">
        <v>327</v>
      </c>
      <c r="E1127" s="191">
        <v>46</v>
      </c>
      <c r="F1127" s="191" t="s">
        <v>326</v>
      </c>
      <c r="G1127" s="191" t="s">
        <v>447</v>
      </c>
      <c r="H1127" s="30" t="s">
        <v>364</v>
      </c>
      <c r="I1127" s="180">
        <v>0</v>
      </c>
      <c r="J1127" s="181">
        <v>0</v>
      </c>
      <c r="K1127" s="181">
        <v>0</v>
      </c>
      <c r="L1127" s="181">
        <v>0</v>
      </c>
      <c r="M1127" s="182">
        <v>0</v>
      </c>
    </row>
    <row r="1128" spans="1:13" s="5" customFormat="1">
      <c r="A1128" s="30" t="s">
        <v>129</v>
      </c>
      <c r="B1128" s="30" t="s">
        <v>361</v>
      </c>
      <c r="C1128" s="5" t="s">
        <v>364</v>
      </c>
      <c r="D1128" s="5" t="s">
        <v>193</v>
      </c>
      <c r="E1128" s="191">
        <v>30</v>
      </c>
      <c r="F1128" s="191" t="s">
        <v>192</v>
      </c>
      <c r="G1128" s="191" t="s">
        <v>445</v>
      </c>
      <c r="H1128" s="30" t="s">
        <v>364</v>
      </c>
      <c r="I1128" s="180">
        <v>0</v>
      </c>
      <c r="J1128" s="181">
        <v>0</v>
      </c>
      <c r="K1128" s="181">
        <v>0</v>
      </c>
      <c r="L1128" s="181">
        <v>0</v>
      </c>
      <c r="M1128" s="182">
        <v>0</v>
      </c>
    </row>
    <row r="1129" spans="1:13" s="5" customFormat="1">
      <c r="A1129" s="30" t="s">
        <v>129</v>
      </c>
      <c r="B1129" s="30" t="s">
        <v>361</v>
      </c>
      <c r="C1129" s="5" t="s">
        <v>364</v>
      </c>
      <c r="D1129" s="5" t="s">
        <v>193</v>
      </c>
      <c r="E1129" s="191">
        <v>30</v>
      </c>
      <c r="F1129" s="191" t="s">
        <v>192</v>
      </c>
      <c r="G1129" s="191" t="s">
        <v>446</v>
      </c>
      <c r="H1129" s="30" t="s">
        <v>364</v>
      </c>
      <c r="I1129" s="180">
        <v>0</v>
      </c>
      <c r="J1129" s="181">
        <v>0</v>
      </c>
      <c r="K1129" s="181">
        <v>0</v>
      </c>
      <c r="L1129" s="181">
        <v>0</v>
      </c>
      <c r="M1129" s="182">
        <v>0</v>
      </c>
    </row>
    <row r="1130" spans="1:13" s="5" customFormat="1">
      <c r="A1130" s="30" t="s">
        <v>129</v>
      </c>
      <c r="B1130" s="30" t="s">
        <v>361</v>
      </c>
      <c r="C1130" s="5" t="s">
        <v>364</v>
      </c>
      <c r="D1130" s="5" t="s">
        <v>193</v>
      </c>
      <c r="E1130" s="191">
        <v>30</v>
      </c>
      <c r="F1130" s="191" t="s">
        <v>192</v>
      </c>
      <c r="G1130" s="191" t="s">
        <v>447</v>
      </c>
      <c r="H1130" s="30" t="s">
        <v>364</v>
      </c>
      <c r="I1130" s="180">
        <v>0</v>
      </c>
      <c r="J1130" s="181">
        <v>0</v>
      </c>
      <c r="K1130" s="181">
        <v>0</v>
      </c>
      <c r="L1130" s="181">
        <v>0</v>
      </c>
      <c r="M1130" s="182">
        <v>0</v>
      </c>
    </row>
    <row r="1131" spans="1:13" s="5" customFormat="1">
      <c r="A1131" s="30" t="s">
        <v>129</v>
      </c>
      <c r="B1131" s="30" t="s">
        <v>361</v>
      </c>
      <c r="C1131" s="5" t="s">
        <v>364</v>
      </c>
      <c r="D1131" s="5" t="s">
        <v>258</v>
      </c>
      <c r="E1131" s="191">
        <v>38</v>
      </c>
      <c r="F1131" s="191" t="s">
        <v>257</v>
      </c>
      <c r="G1131" s="191" t="s">
        <v>445</v>
      </c>
      <c r="H1131" s="30" t="s">
        <v>364</v>
      </c>
      <c r="I1131" s="180">
        <v>0</v>
      </c>
      <c r="J1131" s="181">
        <v>0</v>
      </c>
      <c r="K1131" s="181">
        <v>0</v>
      </c>
      <c r="L1131" s="181">
        <v>0</v>
      </c>
      <c r="M1131" s="182">
        <v>0</v>
      </c>
    </row>
    <row r="1132" spans="1:13" s="5" customFormat="1">
      <c r="A1132" s="30" t="s">
        <v>129</v>
      </c>
      <c r="B1132" s="30" t="s">
        <v>361</v>
      </c>
      <c r="C1132" s="5" t="s">
        <v>364</v>
      </c>
      <c r="D1132" s="5" t="s">
        <v>258</v>
      </c>
      <c r="E1132" s="191">
        <v>38</v>
      </c>
      <c r="F1132" s="191" t="s">
        <v>257</v>
      </c>
      <c r="G1132" s="191" t="s">
        <v>446</v>
      </c>
      <c r="H1132" s="30" t="s">
        <v>364</v>
      </c>
      <c r="I1132" s="180">
        <v>0</v>
      </c>
      <c r="J1132" s="181">
        <v>0</v>
      </c>
      <c r="K1132" s="181">
        <v>0</v>
      </c>
      <c r="L1132" s="181">
        <v>0</v>
      </c>
      <c r="M1132" s="182">
        <v>0</v>
      </c>
    </row>
    <row r="1133" spans="1:13" s="5" customFormat="1">
      <c r="A1133" s="30" t="s">
        <v>129</v>
      </c>
      <c r="B1133" s="30" t="s">
        <v>361</v>
      </c>
      <c r="C1133" s="5" t="s">
        <v>364</v>
      </c>
      <c r="D1133" s="5" t="s">
        <v>258</v>
      </c>
      <c r="E1133" s="191">
        <v>38</v>
      </c>
      <c r="F1133" s="191" t="s">
        <v>257</v>
      </c>
      <c r="G1133" s="191" t="s">
        <v>447</v>
      </c>
      <c r="H1133" s="30" t="s">
        <v>364</v>
      </c>
      <c r="I1133" s="180">
        <v>0</v>
      </c>
      <c r="J1133" s="181">
        <v>0</v>
      </c>
      <c r="K1133" s="181">
        <v>0</v>
      </c>
      <c r="L1133" s="181">
        <v>0</v>
      </c>
      <c r="M1133" s="182">
        <v>0</v>
      </c>
    </row>
    <row r="1134" spans="1:13" s="5" customFormat="1">
      <c r="A1134" s="30" t="s">
        <v>129</v>
      </c>
      <c r="B1134" s="30" t="s">
        <v>361</v>
      </c>
      <c r="C1134" s="5" t="s">
        <v>364</v>
      </c>
      <c r="D1134" s="5" t="s">
        <v>262</v>
      </c>
      <c r="E1134" s="191">
        <v>38</v>
      </c>
      <c r="F1134" s="191" t="s">
        <v>261</v>
      </c>
      <c r="G1134" s="191" t="s">
        <v>445</v>
      </c>
      <c r="H1134" s="30" t="s">
        <v>364</v>
      </c>
      <c r="I1134" s="180">
        <v>0</v>
      </c>
      <c r="J1134" s="181">
        <v>0</v>
      </c>
      <c r="K1134" s="181">
        <v>0</v>
      </c>
      <c r="L1134" s="181">
        <v>0</v>
      </c>
      <c r="M1134" s="182">
        <v>0</v>
      </c>
    </row>
    <row r="1135" spans="1:13" s="5" customFormat="1">
      <c r="A1135" s="30" t="s">
        <v>129</v>
      </c>
      <c r="B1135" s="30" t="s">
        <v>361</v>
      </c>
      <c r="C1135" s="5" t="s">
        <v>364</v>
      </c>
      <c r="D1135" s="5" t="s">
        <v>262</v>
      </c>
      <c r="E1135" s="191">
        <v>38</v>
      </c>
      <c r="F1135" s="191" t="s">
        <v>261</v>
      </c>
      <c r="G1135" s="191" t="s">
        <v>446</v>
      </c>
      <c r="H1135" s="30" t="s">
        <v>364</v>
      </c>
      <c r="I1135" s="180">
        <v>0</v>
      </c>
      <c r="J1135" s="181">
        <v>332.17398017623935</v>
      </c>
      <c r="K1135" s="181">
        <v>0</v>
      </c>
      <c r="L1135" s="181">
        <v>0</v>
      </c>
      <c r="M1135" s="182">
        <v>0</v>
      </c>
    </row>
    <row r="1136" spans="1:13" s="5" customFormat="1">
      <c r="A1136" s="30" t="s">
        <v>129</v>
      </c>
      <c r="B1136" s="30" t="s">
        <v>361</v>
      </c>
      <c r="C1136" s="5" t="s">
        <v>364</v>
      </c>
      <c r="D1136" s="5" t="s">
        <v>262</v>
      </c>
      <c r="E1136" s="191">
        <v>38</v>
      </c>
      <c r="F1136" s="191" t="s">
        <v>261</v>
      </c>
      <c r="G1136" s="191" t="s">
        <v>447</v>
      </c>
      <c r="H1136" s="30" t="s">
        <v>364</v>
      </c>
      <c r="I1136" s="180">
        <v>0</v>
      </c>
      <c r="J1136" s="181">
        <v>0</v>
      </c>
      <c r="K1136" s="181">
        <v>0</v>
      </c>
      <c r="L1136" s="181">
        <v>0</v>
      </c>
      <c r="M1136" s="182">
        <v>0</v>
      </c>
    </row>
    <row r="1137" spans="1:13" s="5" customFormat="1">
      <c r="A1137" s="30" t="s">
        <v>129</v>
      </c>
      <c r="B1137" s="30" t="s">
        <v>361</v>
      </c>
      <c r="C1137" s="5" t="s">
        <v>364</v>
      </c>
      <c r="D1137" s="5" t="s">
        <v>264</v>
      </c>
      <c r="E1137" s="191">
        <v>38</v>
      </c>
      <c r="F1137" s="191" t="s">
        <v>263</v>
      </c>
      <c r="G1137" s="191" t="s">
        <v>445</v>
      </c>
      <c r="H1137" s="30" t="s">
        <v>364</v>
      </c>
      <c r="I1137" s="180">
        <v>0</v>
      </c>
      <c r="J1137" s="181">
        <v>0</v>
      </c>
      <c r="K1137" s="181">
        <v>0</v>
      </c>
      <c r="L1137" s="181">
        <v>0</v>
      </c>
      <c r="M1137" s="182">
        <v>0</v>
      </c>
    </row>
    <row r="1138" spans="1:13" s="5" customFormat="1">
      <c r="A1138" s="30" t="s">
        <v>129</v>
      </c>
      <c r="B1138" s="30" t="s">
        <v>361</v>
      </c>
      <c r="C1138" s="5" t="s">
        <v>364</v>
      </c>
      <c r="D1138" s="5" t="s">
        <v>264</v>
      </c>
      <c r="E1138" s="191">
        <v>38</v>
      </c>
      <c r="F1138" s="191" t="s">
        <v>263</v>
      </c>
      <c r="G1138" s="191" t="s">
        <v>446</v>
      </c>
      <c r="H1138" s="30" t="s">
        <v>364</v>
      </c>
      <c r="I1138" s="180">
        <v>0</v>
      </c>
      <c r="J1138" s="181">
        <v>8.7095900000000004</v>
      </c>
      <c r="K1138" s="181">
        <v>0</v>
      </c>
      <c r="L1138" s="181">
        <v>0</v>
      </c>
      <c r="M1138" s="182">
        <v>0</v>
      </c>
    </row>
    <row r="1139" spans="1:13" s="5" customFormat="1">
      <c r="A1139" s="30" t="s">
        <v>129</v>
      </c>
      <c r="B1139" s="30" t="s">
        <v>361</v>
      </c>
      <c r="C1139" s="5" t="s">
        <v>364</v>
      </c>
      <c r="D1139" s="5" t="s">
        <v>264</v>
      </c>
      <c r="E1139" s="191">
        <v>38</v>
      </c>
      <c r="F1139" s="191" t="s">
        <v>263</v>
      </c>
      <c r="G1139" s="191" t="s">
        <v>447</v>
      </c>
      <c r="H1139" s="30" t="s">
        <v>364</v>
      </c>
      <c r="I1139" s="180">
        <v>0</v>
      </c>
      <c r="J1139" s="181">
        <v>0</v>
      </c>
      <c r="K1139" s="181">
        <v>0</v>
      </c>
      <c r="L1139" s="181">
        <v>0</v>
      </c>
      <c r="M1139" s="182">
        <v>0</v>
      </c>
    </row>
    <row r="1140" spans="1:13" s="5" customFormat="1">
      <c r="A1140" s="30" t="s">
        <v>129</v>
      </c>
      <c r="B1140" s="30" t="s">
        <v>361</v>
      </c>
      <c r="C1140" s="5" t="s">
        <v>364</v>
      </c>
      <c r="D1140" s="5" t="s">
        <v>270</v>
      </c>
      <c r="E1140" s="191">
        <v>38</v>
      </c>
      <c r="F1140" s="191" t="s">
        <v>269</v>
      </c>
      <c r="G1140" s="191" t="s">
        <v>445</v>
      </c>
      <c r="H1140" s="30" t="s">
        <v>364</v>
      </c>
      <c r="I1140" s="180">
        <v>0</v>
      </c>
      <c r="J1140" s="181">
        <v>0</v>
      </c>
      <c r="K1140" s="181">
        <v>0</v>
      </c>
      <c r="L1140" s="181">
        <v>0</v>
      </c>
      <c r="M1140" s="182">
        <v>0</v>
      </c>
    </row>
    <row r="1141" spans="1:13" s="5" customFormat="1">
      <c r="A1141" s="30" t="s">
        <v>129</v>
      </c>
      <c r="B1141" s="30" t="s">
        <v>361</v>
      </c>
      <c r="C1141" s="5" t="s">
        <v>364</v>
      </c>
      <c r="D1141" s="5" t="s">
        <v>270</v>
      </c>
      <c r="E1141" s="191">
        <v>38</v>
      </c>
      <c r="F1141" s="191" t="s">
        <v>269</v>
      </c>
      <c r="G1141" s="191" t="s">
        <v>446</v>
      </c>
      <c r="H1141" s="30" t="s">
        <v>364</v>
      </c>
      <c r="I1141" s="180">
        <v>0</v>
      </c>
      <c r="J1141" s="181">
        <v>479.35650768140562</v>
      </c>
      <c r="K1141" s="181">
        <v>0</v>
      </c>
      <c r="L1141" s="181">
        <v>0</v>
      </c>
      <c r="M1141" s="182">
        <v>0</v>
      </c>
    </row>
    <row r="1142" spans="1:13" s="5" customFormat="1">
      <c r="A1142" s="30" t="s">
        <v>129</v>
      </c>
      <c r="B1142" s="30" t="s">
        <v>361</v>
      </c>
      <c r="C1142" s="5" t="s">
        <v>364</v>
      </c>
      <c r="D1142" s="5" t="s">
        <v>270</v>
      </c>
      <c r="E1142" s="191">
        <v>38</v>
      </c>
      <c r="F1142" s="191" t="s">
        <v>269</v>
      </c>
      <c r="G1142" s="191" t="s">
        <v>447</v>
      </c>
      <c r="H1142" s="30" t="s">
        <v>364</v>
      </c>
      <c r="I1142" s="180">
        <v>0</v>
      </c>
      <c r="J1142" s="181">
        <v>0</v>
      </c>
      <c r="K1142" s="181">
        <v>0</v>
      </c>
      <c r="L1142" s="181">
        <v>0</v>
      </c>
      <c r="M1142" s="182">
        <v>0</v>
      </c>
    </row>
    <row r="1143" spans="1:13" s="5" customFormat="1">
      <c r="A1143" s="30" t="s">
        <v>129</v>
      </c>
      <c r="B1143" s="30" t="s">
        <v>361</v>
      </c>
      <c r="C1143" s="5" t="s">
        <v>364</v>
      </c>
      <c r="D1143" s="5" t="s">
        <v>284</v>
      </c>
      <c r="E1143" s="191">
        <v>38</v>
      </c>
      <c r="F1143" s="191" t="s">
        <v>283</v>
      </c>
      <c r="G1143" s="191" t="s">
        <v>445</v>
      </c>
      <c r="H1143" s="30" t="s">
        <v>364</v>
      </c>
      <c r="I1143" s="180">
        <v>0</v>
      </c>
      <c r="J1143" s="181">
        <v>0</v>
      </c>
      <c r="K1143" s="181">
        <v>0</v>
      </c>
      <c r="L1143" s="181">
        <v>0</v>
      </c>
      <c r="M1143" s="182">
        <v>0</v>
      </c>
    </row>
    <row r="1144" spans="1:13" s="5" customFormat="1">
      <c r="A1144" s="30" t="s">
        <v>129</v>
      </c>
      <c r="B1144" s="30" t="s">
        <v>361</v>
      </c>
      <c r="C1144" s="5" t="s">
        <v>364</v>
      </c>
      <c r="D1144" s="5" t="s">
        <v>284</v>
      </c>
      <c r="E1144" s="191">
        <v>38</v>
      </c>
      <c r="F1144" s="191" t="s">
        <v>283</v>
      </c>
      <c r="G1144" s="191" t="s">
        <v>446</v>
      </c>
      <c r="H1144" s="30" t="s">
        <v>364</v>
      </c>
      <c r="I1144" s="180">
        <v>0</v>
      </c>
      <c r="J1144" s="181">
        <v>0</v>
      </c>
      <c r="K1144" s="181">
        <v>0</v>
      </c>
      <c r="L1144" s="181">
        <v>0</v>
      </c>
      <c r="M1144" s="182">
        <v>0</v>
      </c>
    </row>
    <row r="1145" spans="1:13" s="5" customFormat="1">
      <c r="A1145" s="30" t="s">
        <v>129</v>
      </c>
      <c r="B1145" s="30" t="s">
        <v>361</v>
      </c>
      <c r="C1145" s="5" t="s">
        <v>364</v>
      </c>
      <c r="D1145" s="5" t="s">
        <v>284</v>
      </c>
      <c r="E1145" s="191">
        <v>38</v>
      </c>
      <c r="F1145" s="191" t="s">
        <v>283</v>
      </c>
      <c r="G1145" s="191" t="s">
        <v>447</v>
      </c>
      <c r="H1145" s="30" t="s">
        <v>364</v>
      </c>
      <c r="I1145" s="180">
        <v>0</v>
      </c>
      <c r="J1145" s="181">
        <v>0</v>
      </c>
      <c r="K1145" s="181">
        <v>0</v>
      </c>
      <c r="L1145" s="181">
        <v>0</v>
      </c>
      <c r="M1145" s="182">
        <v>0</v>
      </c>
    </row>
    <row r="1146" spans="1:13" s="5" customFormat="1">
      <c r="A1146" s="30" t="s">
        <v>129</v>
      </c>
      <c r="B1146" s="30" t="s">
        <v>361</v>
      </c>
      <c r="C1146" s="5" t="s">
        <v>364</v>
      </c>
      <c r="D1146" s="5" t="s">
        <v>199</v>
      </c>
      <c r="E1146" s="191">
        <v>30</v>
      </c>
      <c r="F1146" s="191" t="s">
        <v>198</v>
      </c>
      <c r="G1146" s="191" t="s">
        <v>445</v>
      </c>
      <c r="H1146" s="30" t="s">
        <v>364</v>
      </c>
      <c r="I1146" s="180">
        <v>0</v>
      </c>
      <c r="J1146" s="181">
        <v>0</v>
      </c>
      <c r="K1146" s="181">
        <v>0</v>
      </c>
      <c r="L1146" s="181">
        <v>0</v>
      </c>
      <c r="M1146" s="182">
        <v>0</v>
      </c>
    </row>
    <row r="1147" spans="1:13" s="5" customFormat="1">
      <c r="A1147" s="30" t="s">
        <v>129</v>
      </c>
      <c r="B1147" s="30" t="s">
        <v>361</v>
      </c>
      <c r="C1147" s="5" t="s">
        <v>364</v>
      </c>
      <c r="D1147" s="5" t="s">
        <v>199</v>
      </c>
      <c r="E1147" s="191">
        <v>30</v>
      </c>
      <c r="F1147" s="191" t="s">
        <v>198</v>
      </c>
      <c r="G1147" s="191" t="s">
        <v>446</v>
      </c>
      <c r="H1147" s="30" t="s">
        <v>364</v>
      </c>
      <c r="I1147" s="180">
        <v>0</v>
      </c>
      <c r="J1147" s="181">
        <v>0</v>
      </c>
      <c r="K1147" s="181">
        <v>0</v>
      </c>
      <c r="L1147" s="181">
        <v>0</v>
      </c>
      <c r="M1147" s="182">
        <v>0</v>
      </c>
    </row>
    <row r="1148" spans="1:13" s="5" customFormat="1">
      <c r="A1148" s="30" t="s">
        <v>129</v>
      </c>
      <c r="B1148" s="30" t="s">
        <v>361</v>
      </c>
      <c r="C1148" s="5" t="s">
        <v>364</v>
      </c>
      <c r="D1148" s="5" t="s">
        <v>199</v>
      </c>
      <c r="E1148" s="191">
        <v>30</v>
      </c>
      <c r="F1148" s="191" t="s">
        <v>198</v>
      </c>
      <c r="G1148" s="191" t="s">
        <v>447</v>
      </c>
      <c r="H1148" s="30" t="s">
        <v>364</v>
      </c>
      <c r="I1148" s="180">
        <v>0</v>
      </c>
      <c r="J1148" s="181">
        <v>0</v>
      </c>
      <c r="K1148" s="181">
        <v>0</v>
      </c>
      <c r="L1148" s="181">
        <v>0</v>
      </c>
      <c r="M1148" s="182">
        <v>0</v>
      </c>
    </row>
    <row r="1149" spans="1:13" s="5" customFormat="1">
      <c r="A1149" s="30" t="s">
        <v>129</v>
      </c>
      <c r="B1149" s="30" t="s">
        <v>361</v>
      </c>
      <c r="C1149" s="5" t="s">
        <v>364</v>
      </c>
      <c r="D1149" s="5" t="s">
        <v>201</v>
      </c>
      <c r="E1149" s="191">
        <v>30</v>
      </c>
      <c r="F1149" s="191" t="s">
        <v>200</v>
      </c>
      <c r="G1149" s="191" t="s">
        <v>445</v>
      </c>
      <c r="H1149" s="30" t="s">
        <v>364</v>
      </c>
      <c r="I1149" s="180">
        <v>0</v>
      </c>
      <c r="J1149" s="181">
        <v>0</v>
      </c>
      <c r="K1149" s="181">
        <v>0</v>
      </c>
      <c r="L1149" s="181">
        <v>0</v>
      </c>
      <c r="M1149" s="182">
        <v>0</v>
      </c>
    </row>
    <row r="1150" spans="1:13" s="5" customFormat="1">
      <c r="A1150" s="30" t="s">
        <v>129</v>
      </c>
      <c r="B1150" s="30" t="s">
        <v>361</v>
      </c>
      <c r="C1150" s="5" t="s">
        <v>364</v>
      </c>
      <c r="D1150" s="5" t="s">
        <v>201</v>
      </c>
      <c r="E1150" s="191">
        <v>30</v>
      </c>
      <c r="F1150" s="191" t="s">
        <v>200</v>
      </c>
      <c r="G1150" s="191" t="s">
        <v>446</v>
      </c>
      <c r="H1150" s="30" t="s">
        <v>364</v>
      </c>
      <c r="I1150" s="180">
        <v>0</v>
      </c>
      <c r="J1150" s="181">
        <v>0.35199714768499735</v>
      </c>
      <c r="K1150" s="181">
        <v>0</v>
      </c>
      <c r="L1150" s="181">
        <v>0</v>
      </c>
      <c r="M1150" s="182">
        <v>0</v>
      </c>
    </row>
    <row r="1151" spans="1:13" s="5" customFormat="1">
      <c r="A1151" s="30" t="s">
        <v>129</v>
      </c>
      <c r="B1151" s="30" t="s">
        <v>361</v>
      </c>
      <c r="C1151" s="5" t="s">
        <v>364</v>
      </c>
      <c r="D1151" s="5" t="s">
        <v>201</v>
      </c>
      <c r="E1151" s="191">
        <v>30</v>
      </c>
      <c r="F1151" s="191" t="s">
        <v>200</v>
      </c>
      <c r="G1151" s="191" t="s">
        <v>447</v>
      </c>
      <c r="H1151" s="30" t="s">
        <v>364</v>
      </c>
      <c r="I1151" s="180">
        <v>0</v>
      </c>
      <c r="J1151" s="181">
        <v>0</v>
      </c>
      <c r="K1151" s="181">
        <v>0</v>
      </c>
      <c r="L1151" s="181">
        <v>0</v>
      </c>
      <c r="M1151" s="182">
        <v>0</v>
      </c>
    </row>
    <row r="1152" spans="1:13" s="5" customFormat="1">
      <c r="A1152" s="30" t="s">
        <v>129</v>
      </c>
      <c r="B1152" s="30" t="s">
        <v>361</v>
      </c>
      <c r="C1152" s="5" t="s">
        <v>364</v>
      </c>
      <c r="D1152" s="5" t="s">
        <v>203</v>
      </c>
      <c r="E1152" s="191">
        <v>30</v>
      </c>
      <c r="F1152" s="191" t="s">
        <v>202</v>
      </c>
      <c r="G1152" s="191" t="s">
        <v>445</v>
      </c>
      <c r="H1152" s="30" t="s">
        <v>364</v>
      </c>
      <c r="I1152" s="180">
        <v>0</v>
      </c>
      <c r="J1152" s="181">
        <v>0</v>
      </c>
      <c r="K1152" s="181">
        <v>0</v>
      </c>
      <c r="L1152" s="181">
        <v>0</v>
      </c>
      <c r="M1152" s="182">
        <v>0</v>
      </c>
    </row>
    <row r="1153" spans="1:13" s="5" customFormat="1">
      <c r="A1153" s="30" t="s">
        <v>129</v>
      </c>
      <c r="B1153" s="30" t="s">
        <v>361</v>
      </c>
      <c r="C1153" s="5" t="s">
        <v>364</v>
      </c>
      <c r="D1153" s="5" t="s">
        <v>203</v>
      </c>
      <c r="E1153" s="191">
        <v>30</v>
      </c>
      <c r="F1153" s="191" t="s">
        <v>202</v>
      </c>
      <c r="G1153" s="191" t="s">
        <v>446</v>
      </c>
      <c r="H1153" s="30" t="s">
        <v>364</v>
      </c>
      <c r="I1153" s="180">
        <v>0</v>
      </c>
      <c r="J1153" s="181">
        <v>3.1021462412663386E-2</v>
      </c>
      <c r="K1153" s="181">
        <v>0</v>
      </c>
      <c r="L1153" s="181">
        <v>0</v>
      </c>
      <c r="M1153" s="182">
        <v>0</v>
      </c>
    </row>
    <row r="1154" spans="1:13" s="5" customFormat="1">
      <c r="A1154" s="30" t="s">
        <v>129</v>
      </c>
      <c r="B1154" s="30" t="s">
        <v>361</v>
      </c>
      <c r="C1154" s="5" t="s">
        <v>364</v>
      </c>
      <c r="D1154" s="5" t="s">
        <v>203</v>
      </c>
      <c r="E1154" s="191">
        <v>30</v>
      </c>
      <c r="F1154" s="191" t="s">
        <v>202</v>
      </c>
      <c r="G1154" s="191" t="s">
        <v>447</v>
      </c>
      <c r="H1154" s="30" t="s">
        <v>364</v>
      </c>
      <c r="I1154" s="180">
        <v>0</v>
      </c>
      <c r="J1154" s="181">
        <v>0</v>
      </c>
      <c r="K1154" s="181">
        <v>0</v>
      </c>
      <c r="L1154" s="181">
        <v>0</v>
      </c>
      <c r="M1154" s="182">
        <v>0</v>
      </c>
    </row>
    <row r="1155" spans="1:13" s="5" customFormat="1">
      <c r="A1155" s="30" t="s">
        <v>129</v>
      </c>
      <c r="B1155" s="30" t="s">
        <v>361</v>
      </c>
      <c r="C1155" s="5" t="s">
        <v>364</v>
      </c>
      <c r="D1155" s="5" t="s">
        <v>294</v>
      </c>
      <c r="E1155" s="191">
        <v>38</v>
      </c>
      <c r="F1155" s="191" t="s">
        <v>293</v>
      </c>
      <c r="G1155" s="191" t="s">
        <v>445</v>
      </c>
      <c r="H1155" s="30" t="s">
        <v>364</v>
      </c>
      <c r="I1155" s="180">
        <v>0</v>
      </c>
      <c r="J1155" s="181">
        <v>0</v>
      </c>
      <c r="K1155" s="181">
        <v>0</v>
      </c>
      <c r="L1155" s="181">
        <v>0</v>
      </c>
      <c r="M1155" s="182">
        <v>0</v>
      </c>
    </row>
    <row r="1156" spans="1:13" s="5" customFormat="1">
      <c r="A1156" s="30" t="s">
        <v>129</v>
      </c>
      <c r="B1156" s="30" t="s">
        <v>361</v>
      </c>
      <c r="C1156" s="5" t="s">
        <v>364</v>
      </c>
      <c r="D1156" s="5" t="s">
        <v>294</v>
      </c>
      <c r="E1156" s="191">
        <v>38</v>
      </c>
      <c r="F1156" s="191" t="s">
        <v>293</v>
      </c>
      <c r="G1156" s="191" t="s">
        <v>446</v>
      </c>
      <c r="H1156" s="30" t="s">
        <v>364</v>
      </c>
      <c r="I1156" s="180">
        <v>0</v>
      </c>
      <c r="J1156" s="181">
        <v>0</v>
      </c>
      <c r="K1156" s="181">
        <v>0</v>
      </c>
      <c r="L1156" s="181">
        <v>0</v>
      </c>
      <c r="M1156" s="182">
        <v>0</v>
      </c>
    </row>
    <row r="1157" spans="1:13" s="5" customFormat="1">
      <c r="A1157" s="30" t="s">
        <v>129</v>
      </c>
      <c r="B1157" s="30" t="s">
        <v>361</v>
      </c>
      <c r="C1157" s="5" t="s">
        <v>364</v>
      </c>
      <c r="D1157" s="5" t="s">
        <v>294</v>
      </c>
      <c r="E1157" s="191">
        <v>38</v>
      </c>
      <c r="F1157" s="191" t="s">
        <v>293</v>
      </c>
      <c r="G1157" s="191" t="s">
        <v>447</v>
      </c>
      <c r="H1157" s="30" t="s">
        <v>364</v>
      </c>
      <c r="I1157" s="180">
        <v>0</v>
      </c>
      <c r="J1157" s="181">
        <v>0</v>
      </c>
      <c r="K1157" s="181">
        <v>0</v>
      </c>
      <c r="L1157" s="181">
        <v>0</v>
      </c>
      <c r="M1157" s="182">
        <v>0</v>
      </c>
    </row>
    <row r="1158" spans="1:13" s="5" customFormat="1">
      <c r="A1158" s="30" t="s">
        <v>129</v>
      </c>
      <c r="B1158" s="30" t="s">
        <v>361</v>
      </c>
      <c r="C1158" s="5" t="s">
        <v>364</v>
      </c>
      <c r="D1158" s="5" t="s">
        <v>296</v>
      </c>
      <c r="E1158" s="191">
        <v>38</v>
      </c>
      <c r="F1158" s="191" t="s">
        <v>295</v>
      </c>
      <c r="G1158" s="191" t="s">
        <v>445</v>
      </c>
      <c r="H1158" s="30" t="s">
        <v>364</v>
      </c>
      <c r="I1158" s="180">
        <v>0</v>
      </c>
      <c r="J1158" s="181">
        <v>0</v>
      </c>
      <c r="K1158" s="181">
        <v>0</v>
      </c>
      <c r="L1158" s="181">
        <v>0</v>
      </c>
      <c r="M1158" s="182">
        <v>0</v>
      </c>
    </row>
    <row r="1159" spans="1:13" s="5" customFormat="1">
      <c r="A1159" s="30" t="s">
        <v>129</v>
      </c>
      <c r="B1159" s="30" t="s">
        <v>361</v>
      </c>
      <c r="C1159" s="5" t="s">
        <v>364</v>
      </c>
      <c r="D1159" s="5" t="s">
        <v>296</v>
      </c>
      <c r="E1159" s="191">
        <v>38</v>
      </c>
      <c r="F1159" s="191" t="s">
        <v>295</v>
      </c>
      <c r="G1159" s="191" t="s">
        <v>446</v>
      </c>
      <c r="H1159" s="30" t="s">
        <v>364</v>
      </c>
      <c r="I1159" s="180">
        <v>0</v>
      </c>
      <c r="J1159" s="181">
        <v>0</v>
      </c>
      <c r="K1159" s="181">
        <v>0</v>
      </c>
      <c r="L1159" s="181">
        <v>0</v>
      </c>
      <c r="M1159" s="182">
        <v>0</v>
      </c>
    </row>
    <row r="1160" spans="1:13" s="5" customFormat="1">
      <c r="A1160" s="30" t="s">
        <v>129</v>
      </c>
      <c r="B1160" s="30" t="s">
        <v>361</v>
      </c>
      <c r="C1160" s="5" t="s">
        <v>364</v>
      </c>
      <c r="D1160" s="5" t="s">
        <v>296</v>
      </c>
      <c r="E1160" s="191">
        <v>38</v>
      </c>
      <c r="F1160" s="191" t="s">
        <v>295</v>
      </c>
      <c r="G1160" s="191" t="s">
        <v>447</v>
      </c>
      <c r="H1160" s="30" t="s">
        <v>364</v>
      </c>
      <c r="I1160" s="180">
        <v>0</v>
      </c>
      <c r="J1160" s="181">
        <v>0</v>
      </c>
      <c r="K1160" s="181">
        <v>0</v>
      </c>
      <c r="L1160" s="181">
        <v>0</v>
      </c>
      <c r="M1160" s="182">
        <v>0</v>
      </c>
    </row>
    <row r="1161" spans="1:13" s="5" customFormat="1">
      <c r="A1161" s="30" t="s">
        <v>129</v>
      </c>
      <c r="B1161" s="30" t="s">
        <v>361</v>
      </c>
      <c r="C1161" s="5" t="s">
        <v>364</v>
      </c>
      <c r="D1161" s="5" t="s">
        <v>205</v>
      </c>
      <c r="E1161" s="191">
        <v>30</v>
      </c>
      <c r="F1161" s="191" t="s">
        <v>204</v>
      </c>
      <c r="G1161" s="191" t="s">
        <v>445</v>
      </c>
      <c r="H1161" s="30" t="s">
        <v>364</v>
      </c>
      <c r="I1161" s="180">
        <v>0</v>
      </c>
      <c r="J1161" s="181">
        <v>0</v>
      </c>
      <c r="K1161" s="181">
        <v>0</v>
      </c>
      <c r="L1161" s="181">
        <v>0</v>
      </c>
      <c r="M1161" s="182">
        <v>0</v>
      </c>
    </row>
    <row r="1162" spans="1:13" s="5" customFormat="1">
      <c r="A1162" s="30" t="s">
        <v>129</v>
      </c>
      <c r="B1162" s="30" t="s">
        <v>361</v>
      </c>
      <c r="C1162" s="5" t="s">
        <v>364</v>
      </c>
      <c r="D1162" s="5" t="s">
        <v>205</v>
      </c>
      <c r="E1162" s="191">
        <v>30</v>
      </c>
      <c r="F1162" s="191" t="s">
        <v>204</v>
      </c>
      <c r="G1162" s="191" t="s">
        <v>446</v>
      </c>
      <c r="H1162" s="30" t="s">
        <v>364</v>
      </c>
      <c r="I1162" s="180">
        <v>0</v>
      </c>
      <c r="J1162" s="181">
        <v>2.9032</v>
      </c>
      <c r="K1162" s="181">
        <v>0</v>
      </c>
      <c r="L1162" s="181">
        <v>0</v>
      </c>
      <c r="M1162" s="182">
        <v>0</v>
      </c>
    </row>
    <row r="1163" spans="1:13" s="5" customFormat="1">
      <c r="A1163" s="30" t="s">
        <v>129</v>
      </c>
      <c r="B1163" s="30" t="s">
        <v>361</v>
      </c>
      <c r="C1163" s="5" t="s">
        <v>364</v>
      </c>
      <c r="D1163" s="5" t="s">
        <v>205</v>
      </c>
      <c r="E1163" s="191">
        <v>30</v>
      </c>
      <c r="F1163" s="191" t="s">
        <v>204</v>
      </c>
      <c r="G1163" s="191" t="s">
        <v>447</v>
      </c>
      <c r="H1163" s="30" t="s">
        <v>364</v>
      </c>
      <c r="I1163" s="180">
        <v>0</v>
      </c>
      <c r="J1163" s="181">
        <v>0</v>
      </c>
      <c r="K1163" s="181">
        <v>0</v>
      </c>
      <c r="L1163" s="181">
        <v>0</v>
      </c>
      <c r="M1163" s="182">
        <v>0</v>
      </c>
    </row>
    <row r="1164" spans="1:13" s="5" customFormat="1">
      <c r="A1164" s="30" t="s">
        <v>129</v>
      </c>
      <c r="B1164" s="30" t="s">
        <v>361</v>
      </c>
      <c r="C1164" s="5" t="s">
        <v>364</v>
      </c>
      <c r="D1164" s="5" t="s">
        <v>207</v>
      </c>
      <c r="E1164" s="191">
        <v>30</v>
      </c>
      <c r="F1164" s="191" t="s">
        <v>206</v>
      </c>
      <c r="G1164" s="191" t="s">
        <v>445</v>
      </c>
      <c r="H1164" s="30" t="s">
        <v>364</v>
      </c>
      <c r="I1164" s="180">
        <v>0</v>
      </c>
      <c r="J1164" s="181">
        <v>0</v>
      </c>
      <c r="K1164" s="181">
        <v>0</v>
      </c>
      <c r="L1164" s="181">
        <v>0</v>
      </c>
      <c r="M1164" s="182">
        <v>0</v>
      </c>
    </row>
    <row r="1165" spans="1:13" s="5" customFormat="1">
      <c r="A1165" s="30" t="s">
        <v>129</v>
      </c>
      <c r="B1165" s="30" t="s">
        <v>361</v>
      </c>
      <c r="C1165" s="5" t="s">
        <v>364</v>
      </c>
      <c r="D1165" s="5" t="s">
        <v>207</v>
      </c>
      <c r="E1165" s="191">
        <v>30</v>
      </c>
      <c r="F1165" s="191" t="s">
        <v>206</v>
      </c>
      <c r="G1165" s="191" t="s">
        <v>446</v>
      </c>
      <c r="H1165" s="30" t="s">
        <v>364</v>
      </c>
      <c r="I1165" s="180">
        <v>0</v>
      </c>
      <c r="J1165" s="181">
        <v>0</v>
      </c>
      <c r="K1165" s="181">
        <v>0</v>
      </c>
      <c r="L1165" s="181">
        <v>0</v>
      </c>
      <c r="M1165" s="182">
        <v>0</v>
      </c>
    </row>
    <row r="1166" spans="1:13" s="5" customFormat="1">
      <c r="A1166" s="30" t="s">
        <v>129</v>
      </c>
      <c r="B1166" s="30" t="s">
        <v>361</v>
      </c>
      <c r="C1166" s="5" t="s">
        <v>364</v>
      </c>
      <c r="D1166" s="5" t="s">
        <v>207</v>
      </c>
      <c r="E1166" s="191">
        <v>30</v>
      </c>
      <c r="F1166" s="191" t="s">
        <v>206</v>
      </c>
      <c r="G1166" s="191" t="s">
        <v>447</v>
      </c>
      <c r="H1166" s="30" t="s">
        <v>364</v>
      </c>
      <c r="I1166" s="180">
        <v>0</v>
      </c>
      <c r="J1166" s="181">
        <v>0</v>
      </c>
      <c r="K1166" s="181">
        <v>0</v>
      </c>
      <c r="L1166" s="181">
        <v>0</v>
      </c>
      <c r="M1166" s="182">
        <v>0</v>
      </c>
    </row>
    <row r="1167" spans="1:13" s="5" customFormat="1">
      <c r="A1167" s="30" t="s">
        <v>129</v>
      </c>
      <c r="B1167" s="30" t="s">
        <v>361</v>
      </c>
      <c r="C1167" s="5" t="s">
        <v>364</v>
      </c>
      <c r="D1167" s="5" t="s">
        <v>312</v>
      </c>
      <c r="E1167" s="191">
        <v>38</v>
      </c>
      <c r="F1167" s="191" t="s">
        <v>311</v>
      </c>
      <c r="G1167" s="191" t="s">
        <v>445</v>
      </c>
      <c r="H1167" s="30" t="s">
        <v>364</v>
      </c>
      <c r="I1167" s="180">
        <v>0</v>
      </c>
      <c r="J1167" s="181">
        <v>0</v>
      </c>
      <c r="K1167" s="181">
        <v>0</v>
      </c>
      <c r="L1167" s="181">
        <v>0</v>
      </c>
      <c r="M1167" s="182">
        <v>0</v>
      </c>
    </row>
    <row r="1168" spans="1:13" s="5" customFormat="1">
      <c r="A1168" s="30" t="s">
        <v>129</v>
      </c>
      <c r="B1168" s="30" t="s">
        <v>361</v>
      </c>
      <c r="C1168" s="5" t="s">
        <v>364</v>
      </c>
      <c r="D1168" s="5" t="s">
        <v>312</v>
      </c>
      <c r="E1168" s="191">
        <v>38</v>
      </c>
      <c r="F1168" s="191" t="s">
        <v>311</v>
      </c>
      <c r="G1168" s="191" t="s">
        <v>446</v>
      </c>
      <c r="H1168" s="30" t="s">
        <v>364</v>
      </c>
      <c r="I1168" s="180">
        <v>0</v>
      </c>
      <c r="J1168" s="181">
        <v>0</v>
      </c>
      <c r="K1168" s="181">
        <v>0</v>
      </c>
      <c r="L1168" s="181">
        <v>0</v>
      </c>
      <c r="M1168" s="182">
        <v>0</v>
      </c>
    </row>
    <row r="1169" spans="1:13" s="5" customFormat="1">
      <c r="A1169" s="30" t="s">
        <v>129</v>
      </c>
      <c r="B1169" s="30" t="s">
        <v>361</v>
      </c>
      <c r="C1169" s="5" t="s">
        <v>364</v>
      </c>
      <c r="D1169" s="5" t="s">
        <v>312</v>
      </c>
      <c r="E1169" s="191">
        <v>38</v>
      </c>
      <c r="F1169" s="191" t="s">
        <v>311</v>
      </c>
      <c r="G1169" s="191" t="s">
        <v>447</v>
      </c>
      <c r="H1169" s="30" t="s">
        <v>364</v>
      </c>
      <c r="I1169" s="180">
        <v>0</v>
      </c>
      <c r="J1169" s="181">
        <v>0</v>
      </c>
      <c r="K1169" s="181">
        <v>0</v>
      </c>
      <c r="L1169" s="181">
        <v>0</v>
      </c>
      <c r="M1169" s="182">
        <v>0</v>
      </c>
    </row>
    <row r="1170" spans="1:13" s="5" customFormat="1">
      <c r="A1170" s="30" t="s">
        <v>129</v>
      </c>
      <c r="B1170" s="30" t="s">
        <v>361</v>
      </c>
      <c r="C1170" s="5" t="s">
        <v>46</v>
      </c>
      <c r="D1170" s="5" t="s">
        <v>216</v>
      </c>
      <c r="E1170" s="191">
        <v>38</v>
      </c>
      <c r="F1170" s="191" t="s">
        <v>215</v>
      </c>
      <c r="G1170" s="191" t="s">
        <v>448</v>
      </c>
      <c r="H1170" s="30" t="s">
        <v>46</v>
      </c>
      <c r="I1170" s="180">
        <v>0</v>
      </c>
      <c r="J1170" s="181">
        <v>0</v>
      </c>
      <c r="K1170" s="181">
        <v>0</v>
      </c>
      <c r="L1170" s="181">
        <v>0</v>
      </c>
      <c r="M1170" s="182">
        <v>0</v>
      </c>
    </row>
    <row r="1171" spans="1:13" s="5" customFormat="1">
      <c r="A1171" s="30" t="s">
        <v>129</v>
      </c>
      <c r="B1171" s="30" t="s">
        <v>361</v>
      </c>
      <c r="C1171" s="5" t="s">
        <v>46</v>
      </c>
      <c r="D1171" s="5" t="s">
        <v>216</v>
      </c>
      <c r="E1171" s="191">
        <v>38</v>
      </c>
      <c r="F1171" s="191" t="s">
        <v>215</v>
      </c>
      <c r="G1171" s="191" t="s">
        <v>449</v>
      </c>
      <c r="H1171" s="30" t="s">
        <v>46</v>
      </c>
      <c r="I1171" s="180">
        <v>0</v>
      </c>
      <c r="J1171" s="181">
        <v>0</v>
      </c>
      <c r="K1171" s="181">
        <v>0</v>
      </c>
      <c r="L1171" s="181">
        <v>0</v>
      </c>
      <c r="M1171" s="182">
        <v>0</v>
      </c>
    </row>
    <row r="1172" spans="1:13" s="5" customFormat="1">
      <c r="A1172" s="30" t="s">
        <v>129</v>
      </c>
      <c r="B1172" s="30" t="s">
        <v>361</v>
      </c>
      <c r="C1172" s="5" t="s">
        <v>46</v>
      </c>
      <c r="D1172" s="5" t="s">
        <v>216</v>
      </c>
      <c r="E1172" s="191">
        <v>38</v>
      </c>
      <c r="F1172" s="191" t="s">
        <v>215</v>
      </c>
      <c r="G1172" s="191" t="s">
        <v>450</v>
      </c>
      <c r="H1172" s="30" t="s">
        <v>46</v>
      </c>
      <c r="I1172" s="180">
        <v>0</v>
      </c>
      <c r="J1172" s="181">
        <v>0</v>
      </c>
      <c r="K1172" s="181">
        <v>0</v>
      </c>
      <c r="L1172" s="181">
        <v>0</v>
      </c>
      <c r="M1172" s="182">
        <v>0</v>
      </c>
    </row>
    <row r="1173" spans="1:13" s="5" customFormat="1">
      <c r="A1173" s="30" t="s">
        <v>129</v>
      </c>
      <c r="B1173" s="30" t="s">
        <v>361</v>
      </c>
      <c r="C1173" s="5" t="s">
        <v>46</v>
      </c>
      <c r="D1173" s="5" t="s">
        <v>218</v>
      </c>
      <c r="E1173" s="191">
        <v>38</v>
      </c>
      <c r="F1173" s="191" t="s">
        <v>217</v>
      </c>
      <c r="G1173" s="191" t="s">
        <v>448</v>
      </c>
      <c r="H1173" s="30" t="s">
        <v>46</v>
      </c>
      <c r="I1173" s="180">
        <v>0</v>
      </c>
      <c r="J1173" s="181">
        <v>0</v>
      </c>
      <c r="K1173" s="181">
        <v>0</v>
      </c>
      <c r="L1173" s="181">
        <v>0</v>
      </c>
      <c r="M1173" s="182">
        <v>0</v>
      </c>
    </row>
    <row r="1174" spans="1:13" s="5" customFormat="1">
      <c r="A1174" s="30" t="s">
        <v>129</v>
      </c>
      <c r="B1174" s="30" t="s">
        <v>361</v>
      </c>
      <c r="C1174" s="5" t="s">
        <v>46</v>
      </c>
      <c r="D1174" s="5" t="s">
        <v>218</v>
      </c>
      <c r="E1174" s="191">
        <v>38</v>
      </c>
      <c r="F1174" s="191" t="s">
        <v>217</v>
      </c>
      <c r="G1174" s="191" t="s">
        <v>449</v>
      </c>
      <c r="H1174" s="30" t="s">
        <v>46</v>
      </c>
      <c r="I1174" s="180">
        <v>0</v>
      </c>
      <c r="J1174" s="181">
        <v>0</v>
      </c>
      <c r="K1174" s="181">
        <v>0</v>
      </c>
      <c r="L1174" s="181">
        <v>0</v>
      </c>
      <c r="M1174" s="182">
        <v>0</v>
      </c>
    </row>
    <row r="1175" spans="1:13" s="5" customFormat="1">
      <c r="A1175" s="30" t="s">
        <v>129</v>
      </c>
      <c r="B1175" s="30" t="s">
        <v>361</v>
      </c>
      <c r="C1175" s="5" t="s">
        <v>46</v>
      </c>
      <c r="D1175" s="5" t="s">
        <v>218</v>
      </c>
      <c r="E1175" s="191">
        <v>38</v>
      </c>
      <c r="F1175" s="191" t="s">
        <v>217</v>
      </c>
      <c r="G1175" s="191" t="s">
        <v>450</v>
      </c>
      <c r="H1175" s="30" t="s">
        <v>46</v>
      </c>
      <c r="I1175" s="180">
        <v>0</v>
      </c>
      <c r="J1175" s="181">
        <v>0</v>
      </c>
      <c r="K1175" s="181">
        <v>0</v>
      </c>
      <c r="L1175" s="181">
        <v>0</v>
      </c>
      <c r="M1175" s="182">
        <v>0</v>
      </c>
    </row>
    <row r="1176" spans="1:13" s="5" customFormat="1">
      <c r="A1176" s="30" t="s">
        <v>129</v>
      </c>
      <c r="B1176" s="30" t="s">
        <v>361</v>
      </c>
      <c r="C1176" s="5" t="s">
        <v>46</v>
      </c>
      <c r="D1176" s="5" t="s">
        <v>220</v>
      </c>
      <c r="E1176" s="191">
        <v>38</v>
      </c>
      <c r="F1176" s="191" t="s">
        <v>219</v>
      </c>
      <c r="G1176" s="191" t="s">
        <v>448</v>
      </c>
      <c r="H1176" s="30" t="s">
        <v>46</v>
      </c>
      <c r="I1176" s="180">
        <v>0</v>
      </c>
      <c r="J1176" s="181">
        <v>0</v>
      </c>
      <c r="K1176" s="181">
        <v>0</v>
      </c>
      <c r="L1176" s="181">
        <v>0</v>
      </c>
      <c r="M1176" s="182">
        <v>0</v>
      </c>
    </row>
    <row r="1177" spans="1:13" s="5" customFormat="1">
      <c r="A1177" s="30" t="s">
        <v>129</v>
      </c>
      <c r="B1177" s="30" t="s">
        <v>361</v>
      </c>
      <c r="C1177" s="5" t="s">
        <v>46</v>
      </c>
      <c r="D1177" s="5" t="s">
        <v>220</v>
      </c>
      <c r="E1177" s="191">
        <v>38</v>
      </c>
      <c r="F1177" s="191" t="s">
        <v>219</v>
      </c>
      <c r="G1177" s="191" t="s">
        <v>449</v>
      </c>
      <c r="H1177" s="30" t="s">
        <v>46</v>
      </c>
      <c r="I1177" s="180">
        <v>0</v>
      </c>
      <c r="J1177" s="181">
        <v>0</v>
      </c>
      <c r="K1177" s="181">
        <v>0</v>
      </c>
      <c r="L1177" s="181">
        <v>0</v>
      </c>
      <c r="M1177" s="182">
        <v>0</v>
      </c>
    </row>
    <row r="1178" spans="1:13" s="5" customFormat="1">
      <c r="A1178" s="30" t="s">
        <v>129</v>
      </c>
      <c r="B1178" s="30" t="s">
        <v>361</v>
      </c>
      <c r="C1178" s="5" t="s">
        <v>46</v>
      </c>
      <c r="D1178" s="5" t="s">
        <v>220</v>
      </c>
      <c r="E1178" s="191">
        <v>38</v>
      </c>
      <c r="F1178" s="191" t="s">
        <v>219</v>
      </c>
      <c r="G1178" s="191" t="s">
        <v>450</v>
      </c>
      <c r="H1178" s="30" t="s">
        <v>46</v>
      </c>
      <c r="I1178" s="180">
        <v>0</v>
      </c>
      <c r="J1178" s="181">
        <v>0</v>
      </c>
      <c r="K1178" s="181">
        <v>0</v>
      </c>
      <c r="L1178" s="181">
        <v>0</v>
      </c>
      <c r="M1178" s="182">
        <v>0</v>
      </c>
    </row>
    <row r="1179" spans="1:13" s="5" customFormat="1">
      <c r="A1179" s="30" t="s">
        <v>129</v>
      </c>
      <c r="B1179" s="30" t="s">
        <v>361</v>
      </c>
      <c r="C1179" s="5" t="s">
        <v>46</v>
      </c>
      <c r="D1179" s="5" t="s">
        <v>222</v>
      </c>
      <c r="E1179" s="191">
        <v>38</v>
      </c>
      <c r="F1179" s="191" t="s">
        <v>221</v>
      </c>
      <c r="G1179" s="191" t="s">
        <v>448</v>
      </c>
      <c r="H1179" s="30" t="s">
        <v>46</v>
      </c>
      <c r="I1179" s="180">
        <v>0</v>
      </c>
      <c r="J1179" s="181">
        <v>0</v>
      </c>
      <c r="K1179" s="181">
        <v>0</v>
      </c>
      <c r="L1179" s="181">
        <v>0</v>
      </c>
      <c r="M1179" s="182">
        <v>0</v>
      </c>
    </row>
    <row r="1180" spans="1:13" s="5" customFormat="1">
      <c r="A1180" s="30" t="s">
        <v>129</v>
      </c>
      <c r="B1180" s="30" t="s">
        <v>361</v>
      </c>
      <c r="C1180" s="5" t="s">
        <v>46</v>
      </c>
      <c r="D1180" s="5" t="s">
        <v>222</v>
      </c>
      <c r="E1180" s="191">
        <v>38</v>
      </c>
      <c r="F1180" s="191" t="s">
        <v>221</v>
      </c>
      <c r="G1180" s="191" t="s">
        <v>449</v>
      </c>
      <c r="H1180" s="30" t="s">
        <v>46</v>
      </c>
      <c r="I1180" s="180">
        <v>0</v>
      </c>
      <c r="J1180" s="181">
        <v>0</v>
      </c>
      <c r="K1180" s="181">
        <v>0</v>
      </c>
      <c r="L1180" s="181">
        <v>0</v>
      </c>
      <c r="M1180" s="182">
        <v>0</v>
      </c>
    </row>
    <row r="1181" spans="1:13" s="5" customFormat="1">
      <c r="A1181" s="30" t="s">
        <v>129</v>
      </c>
      <c r="B1181" s="30" t="s">
        <v>361</v>
      </c>
      <c r="C1181" s="5" t="s">
        <v>46</v>
      </c>
      <c r="D1181" s="5" t="s">
        <v>222</v>
      </c>
      <c r="E1181" s="191">
        <v>38</v>
      </c>
      <c r="F1181" s="191" t="s">
        <v>221</v>
      </c>
      <c r="G1181" s="191" t="s">
        <v>450</v>
      </c>
      <c r="H1181" s="30" t="s">
        <v>46</v>
      </c>
      <c r="I1181" s="180">
        <v>0</v>
      </c>
      <c r="J1181" s="181">
        <v>0</v>
      </c>
      <c r="K1181" s="181">
        <v>0</v>
      </c>
      <c r="L1181" s="181">
        <v>0</v>
      </c>
      <c r="M1181" s="182">
        <v>0</v>
      </c>
    </row>
    <row r="1182" spans="1:13" s="5" customFormat="1">
      <c r="A1182" s="30" t="s">
        <v>129</v>
      </c>
      <c r="B1182" s="30" t="s">
        <v>361</v>
      </c>
      <c r="C1182" s="5" t="s">
        <v>46</v>
      </c>
      <c r="D1182" s="5" t="s">
        <v>185</v>
      </c>
      <c r="E1182" s="191">
        <v>30</v>
      </c>
      <c r="F1182" s="191" t="s">
        <v>184</v>
      </c>
      <c r="G1182" s="191" t="s">
        <v>448</v>
      </c>
      <c r="H1182" s="30" t="s">
        <v>46</v>
      </c>
      <c r="I1182" s="180">
        <v>0</v>
      </c>
      <c r="J1182" s="181">
        <v>3.56169</v>
      </c>
      <c r="K1182" s="181">
        <v>0</v>
      </c>
      <c r="L1182" s="181">
        <v>0</v>
      </c>
      <c r="M1182" s="182">
        <v>0</v>
      </c>
    </row>
    <row r="1183" spans="1:13" s="5" customFormat="1">
      <c r="A1183" s="30" t="s">
        <v>129</v>
      </c>
      <c r="B1183" s="30" t="s">
        <v>361</v>
      </c>
      <c r="C1183" s="5" t="s">
        <v>46</v>
      </c>
      <c r="D1183" s="5" t="s">
        <v>185</v>
      </c>
      <c r="E1183" s="191">
        <v>30</v>
      </c>
      <c r="F1183" s="191" t="s">
        <v>184</v>
      </c>
      <c r="G1183" s="191" t="s">
        <v>449</v>
      </c>
      <c r="H1183" s="30" t="s">
        <v>46</v>
      </c>
      <c r="I1183" s="180">
        <v>0</v>
      </c>
      <c r="J1183" s="181">
        <v>0</v>
      </c>
      <c r="K1183" s="181">
        <v>0</v>
      </c>
      <c r="L1183" s="181">
        <v>0</v>
      </c>
      <c r="M1183" s="182">
        <v>0</v>
      </c>
    </row>
    <row r="1184" spans="1:13" s="5" customFormat="1">
      <c r="A1184" s="30" t="s">
        <v>129</v>
      </c>
      <c r="B1184" s="30" t="s">
        <v>361</v>
      </c>
      <c r="C1184" s="5" t="s">
        <v>46</v>
      </c>
      <c r="D1184" s="5" t="s">
        <v>185</v>
      </c>
      <c r="E1184" s="191">
        <v>30</v>
      </c>
      <c r="F1184" s="191" t="s">
        <v>184</v>
      </c>
      <c r="G1184" s="191" t="s">
        <v>450</v>
      </c>
      <c r="H1184" s="30" t="s">
        <v>46</v>
      </c>
      <c r="I1184" s="180">
        <v>0</v>
      </c>
      <c r="J1184" s="181">
        <v>0</v>
      </c>
      <c r="K1184" s="181">
        <v>0</v>
      </c>
      <c r="L1184" s="181">
        <v>0</v>
      </c>
      <c r="M1184" s="182">
        <v>0</v>
      </c>
    </row>
    <row r="1185" spans="1:13" s="5" customFormat="1">
      <c r="A1185" s="30" t="s">
        <v>129</v>
      </c>
      <c r="B1185" s="30" t="s">
        <v>361</v>
      </c>
      <c r="C1185" s="5" t="s">
        <v>46</v>
      </c>
      <c r="D1185" s="5" t="s">
        <v>187</v>
      </c>
      <c r="E1185" s="191">
        <v>30</v>
      </c>
      <c r="F1185" s="191" t="s">
        <v>186</v>
      </c>
      <c r="G1185" s="191" t="s">
        <v>448</v>
      </c>
      <c r="H1185" s="30" t="s">
        <v>46</v>
      </c>
      <c r="I1185" s="180">
        <v>0</v>
      </c>
      <c r="J1185" s="181">
        <v>0</v>
      </c>
      <c r="K1185" s="181">
        <v>0</v>
      </c>
      <c r="L1185" s="181">
        <v>0</v>
      </c>
      <c r="M1185" s="182">
        <v>0</v>
      </c>
    </row>
    <row r="1186" spans="1:13" s="5" customFormat="1">
      <c r="A1186" s="30" t="s">
        <v>129</v>
      </c>
      <c r="B1186" s="30" t="s">
        <v>361</v>
      </c>
      <c r="C1186" s="5" t="s">
        <v>46</v>
      </c>
      <c r="D1186" s="5" t="s">
        <v>187</v>
      </c>
      <c r="E1186" s="191">
        <v>30</v>
      </c>
      <c r="F1186" s="191" t="s">
        <v>186</v>
      </c>
      <c r="G1186" s="191" t="s">
        <v>449</v>
      </c>
      <c r="H1186" s="30" t="s">
        <v>46</v>
      </c>
      <c r="I1186" s="180">
        <v>0</v>
      </c>
      <c r="J1186" s="181">
        <v>0</v>
      </c>
      <c r="K1186" s="181">
        <v>0</v>
      </c>
      <c r="L1186" s="181">
        <v>0</v>
      </c>
      <c r="M1186" s="182">
        <v>0</v>
      </c>
    </row>
    <row r="1187" spans="1:13" s="5" customFormat="1">
      <c r="A1187" s="30" t="s">
        <v>129</v>
      </c>
      <c r="B1187" s="30" t="s">
        <v>361</v>
      </c>
      <c r="C1187" s="5" t="s">
        <v>46</v>
      </c>
      <c r="D1187" s="5" t="s">
        <v>187</v>
      </c>
      <c r="E1187" s="191">
        <v>30</v>
      </c>
      <c r="F1187" s="191" t="s">
        <v>186</v>
      </c>
      <c r="G1187" s="191" t="s">
        <v>450</v>
      </c>
      <c r="H1187" s="30" t="s">
        <v>46</v>
      </c>
      <c r="I1187" s="180">
        <v>0</v>
      </c>
      <c r="J1187" s="181">
        <v>0</v>
      </c>
      <c r="K1187" s="181">
        <v>0</v>
      </c>
      <c r="L1187" s="181">
        <v>0</v>
      </c>
      <c r="M1187" s="182">
        <v>0</v>
      </c>
    </row>
    <row r="1188" spans="1:13" s="5" customFormat="1">
      <c r="A1188" s="30" t="s">
        <v>129</v>
      </c>
      <c r="B1188" s="30" t="s">
        <v>361</v>
      </c>
      <c r="C1188" s="5" t="s">
        <v>46</v>
      </c>
      <c r="D1188" s="5" t="s">
        <v>232</v>
      </c>
      <c r="E1188" s="191">
        <v>38</v>
      </c>
      <c r="F1188" s="191" t="s">
        <v>231</v>
      </c>
      <c r="G1188" s="191" t="s">
        <v>448</v>
      </c>
      <c r="H1188" s="30" t="s">
        <v>46</v>
      </c>
      <c r="I1188" s="180">
        <v>0</v>
      </c>
      <c r="J1188" s="181">
        <v>0</v>
      </c>
      <c r="K1188" s="181">
        <v>0</v>
      </c>
      <c r="L1188" s="181">
        <v>0</v>
      </c>
      <c r="M1188" s="182">
        <v>0</v>
      </c>
    </row>
    <row r="1189" spans="1:13" s="5" customFormat="1">
      <c r="A1189" s="30" t="s">
        <v>129</v>
      </c>
      <c r="B1189" s="30" t="s">
        <v>361</v>
      </c>
      <c r="C1189" s="5" t="s">
        <v>46</v>
      </c>
      <c r="D1189" s="5" t="s">
        <v>232</v>
      </c>
      <c r="E1189" s="191">
        <v>38</v>
      </c>
      <c r="F1189" s="191" t="s">
        <v>231</v>
      </c>
      <c r="G1189" s="191" t="s">
        <v>449</v>
      </c>
      <c r="H1189" s="30" t="s">
        <v>46</v>
      </c>
      <c r="I1189" s="180">
        <v>0</v>
      </c>
      <c r="J1189" s="181">
        <v>0</v>
      </c>
      <c r="K1189" s="181">
        <v>0</v>
      </c>
      <c r="L1189" s="181">
        <v>0</v>
      </c>
      <c r="M1189" s="182">
        <v>0</v>
      </c>
    </row>
    <row r="1190" spans="1:13" s="5" customFormat="1">
      <c r="A1190" s="30" t="s">
        <v>129</v>
      </c>
      <c r="B1190" s="30" t="s">
        <v>361</v>
      </c>
      <c r="C1190" s="5" t="s">
        <v>46</v>
      </c>
      <c r="D1190" s="5" t="s">
        <v>232</v>
      </c>
      <c r="E1190" s="191">
        <v>38</v>
      </c>
      <c r="F1190" s="191" t="s">
        <v>231</v>
      </c>
      <c r="G1190" s="191" t="s">
        <v>450</v>
      </c>
      <c r="H1190" s="30" t="s">
        <v>46</v>
      </c>
      <c r="I1190" s="180">
        <v>0</v>
      </c>
      <c r="J1190" s="181">
        <v>0</v>
      </c>
      <c r="K1190" s="181">
        <v>0</v>
      </c>
      <c r="L1190" s="181">
        <v>0</v>
      </c>
      <c r="M1190" s="182">
        <v>0</v>
      </c>
    </row>
    <row r="1191" spans="1:13" s="5" customFormat="1">
      <c r="A1191" s="30" t="s">
        <v>129</v>
      </c>
      <c r="B1191" s="30" t="s">
        <v>361</v>
      </c>
      <c r="C1191" s="5" t="s">
        <v>46</v>
      </c>
      <c r="D1191" s="5" t="s">
        <v>234</v>
      </c>
      <c r="E1191" s="191">
        <v>38</v>
      </c>
      <c r="F1191" s="191" t="s">
        <v>233</v>
      </c>
      <c r="G1191" s="191" t="s">
        <v>448</v>
      </c>
      <c r="H1191" s="30" t="s">
        <v>46</v>
      </c>
      <c r="I1191" s="180">
        <v>0</v>
      </c>
      <c r="J1191" s="181">
        <v>1432.7537240075615</v>
      </c>
      <c r="K1191" s="181">
        <v>0</v>
      </c>
      <c r="L1191" s="181">
        <v>0</v>
      </c>
      <c r="M1191" s="182">
        <v>0</v>
      </c>
    </row>
    <row r="1192" spans="1:13" s="5" customFormat="1">
      <c r="A1192" s="30" t="s">
        <v>129</v>
      </c>
      <c r="B1192" s="30" t="s">
        <v>361</v>
      </c>
      <c r="C1192" s="5" t="s">
        <v>46</v>
      </c>
      <c r="D1192" s="5" t="s">
        <v>234</v>
      </c>
      <c r="E1192" s="191">
        <v>38</v>
      </c>
      <c r="F1192" s="191" t="s">
        <v>233</v>
      </c>
      <c r="G1192" s="191" t="s">
        <v>449</v>
      </c>
      <c r="H1192" s="30" t="s">
        <v>46</v>
      </c>
      <c r="I1192" s="180">
        <v>0</v>
      </c>
      <c r="J1192" s="181">
        <v>0</v>
      </c>
      <c r="K1192" s="181">
        <v>0</v>
      </c>
      <c r="L1192" s="181">
        <v>0</v>
      </c>
      <c r="M1192" s="182">
        <v>0</v>
      </c>
    </row>
    <row r="1193" spans="1:13" s="5" customFormat="1">
      <c r="A1193" s="30" t="s">
        <v>129</v>
      </c>
      <c r="B1193" s="30" t="s">
        <v>361</v>
      </c>
      <c r="C1193" s="5" t="s">
        <v>46</v>
      </c>
      <c r="D1193" s="5" t="s">
        <v>234</v>
      </c>
      <c r="E1193" s="191">
        <v>38</v>
      </c>
      <c r="F1193" s="191" t="s">
        <v>233</v>
      </c>
      <c r="G1193" s="191" t="s">
        <v>450</v>
      </c>
      <c r="H1193" s="30" t="s">
        <v>46</v>
      </c>
      <c r="I1193" s="180">
        <v>0</v>
      </c>
      <c r="J1193" s="181">
        <v>0</v>
      </c>
      <c r="K1193" s="181">
        <v>0</v>
      </c>
      <c r="L1193" s="181">
        <v>0</v>
      </c>
      <c r="M1193" s="182">
        <v>0</v>
      </c>
    </row>
    <row r="1194" spans="1:13" s="5" customFormat="1">
      <c r="A1194" s="30" t="s">
        <v>129</v>
      </c>
      <c r="B1194" s="30" t="s">
        <v>361</v>
      </c>
      <c r="C1194" s="5" t="s">
        <v>46</v>
      </c>
      <c r="D1194" s="5" t="s">
        <v>189</v>
      </c>
      <c r="E1194" s="191">
        <v>30</v>
      </c>
      <c r="F1194" s="191" t="s">
        <v>188</v>
      </c>
      <c r="G1194" s="191" t="s">
        <v>448</v>
      </c>
      <c r="H1194" s="30" t="s">
        <v>46</v>
      </c>
      <c r="I1194" s="180">
        <v>0</v>
      </c>
      <c r="J1194" s="181">
        <v>0</v>
      </c>
      <c r="K1194" s="181">
        <v>0</v>
      </c>
      <c r="L1194" s="181">
        <v>0</v>
      </c>
      <c r="M1194" s="182">
        <v>0</v>
      </c>
    </row>
    <row r="1195" spans="1:13" s="5" customFormat="1">
      <c r="A1195" s="30" t="s">
        <v>129</v>
      </c>
      <c r="B1195" s="30" t="s">
        <v>361</v>
      </c>
      <c r="C1195" s="5" t="s">
        <v>46</v>
      </c>
      <c r="D1195" s="5" t="s">
        <v>189</v>
      </c>
      <c r="E1195" s="191">
        <v>30</v>
      </c>
      <c r="F1195" s="191" t="s">
        <v>188</v>
      </c>
      <c r="G1195" s="191" t="s">
        <v>449</v>
      </c>
      <c r="H1195" s="30" t="s">
        <v>46</v>
      </c>
      <c r="I1195" s="180">
        <v>0</v>
      </c>
      <c r="J1195" s="181">
        <v>0</v>
      </c>
      <c r="K1195" s="181">
        <v>0</v>
      </c>
      <c r="L1195" s="181">
        <v>0</v>
      </c>
      <c r="M1195" s="182">
        <v>0</v>
      </c>
    </row>
    <row r="1196" spans="1:13" s="5" customFormat="1">
      <c r="A1196" s="30" t="s">
        <v>129</v>
      </c>
      <c r="B1196" s="30" t="s">
        <v>361</v>
      </c>
      <c r="C1196" s="5" t="s">
        <v>46</v>
      </c>
      <c r="D1196" s="5" t="s">
        <v>189</v>
      </c>
      <c r="E1196" s="191">
        <v>30</v>
      </c>
      <c r="F1196" s="191" t="s">
        <v>188</v>
      </c>
      <c r="G1196" s="191" t="s">
        <v>450</v>
      </c>
      <c r="H1196" s="30" t="s">
        <v>46</v>
      </c>
      <c r="I1196" s="180">
        <v>0</v>
      </c>
      <c r="J1196" s="181">
        <v>0</v>
      </c>
      <c r="K1196" s="181">
        <v>0</v>
      </c>
      <c r="L1196" s="181">
        <v>0</v>
      </c>
      <c r="M1196" s="182">
        <v>0</v>
      </c>
    </row>
    <row r="1197" spans="1:13" s="5" customFormat="1">
      <c r="A1197" s="30" t="s">
        <v>129</v>
      </c>
      <c r="B1197" s="30" t="s">
        <v>361</v>
      </c>
      <c r="C1197" s="5" t="s">
        <v>46</v>
      </c>
      <c r="D1197" s="5" t="s">
        <v>191</v>
      </c>
      <c r="E1197" s="191">
        <v>30</v>
      </c>
      <c r="F1197" s="191" t="s">
        <v>190</v>
      </c>
      <c r="G1197" s="191" t="s">
        <v>448</v>
      </c>
      <c r="H1197" s="30" t="s">
        <v>46</v>
      </c>
      <c r="I1197" s="180">
        <v>0</v>
      </c>
      <c r="J1197" s="181">
        <v>0</v>
      </c>
      <c r="K1197" s="181">
        <v>0</v>
      </c>
      <c r="L1197" s="181">
        <v>0</v>
      </c>
      <c r="M1197" s="182">
        <v>0</v>
      </c>
    </row>
    <row r="1198" spans="1:13" s="5" customFormat="1">
      <c r="A1198" s="30" t="s">
        <v>129</v>
      </c>
      <c r="B1198" s="30" t="s">
        <v>361</v>
      </c>
      <c r="C1198" s="5" t="s">
        <v>46</v>
      </c>
      <c r="D1198" s="5" t="s">
        <v>191</v>
      </c>
      <c r="E1198" s="191">
        <v>30</v>
      </c>
      <c r="F1198" s="191" t="s">
        <v>190</v>
      </c>
      <c r="G1198" s="191" t="s">
        <v>449</v>
      </c>
      <c r="H1198" s="30" t="s">
        <v>46</v>
      </c>
      <c r="I1198" s="180">
        <v>0</v>
      </c>
      <c r="J1198" s="181">
        <v>0</v>
      </c>
      <c r="K1198" s="181">
        <v>0</v>
      </c>
      <c r="L1198" s="181">
        <v>0</v>
      </c>
      <c r="M1198" s="182">
        <v>0</v>
      </c>
    </row>
    <row r="1199" spans="1:13" s="5" customFormat="1">
      <c r="A1199" s="30" t="s">
        <v>129</v>
      </c>
      <c r="B1199" s="30" t="s">
        <v>361</v>
      </c>
      <c r="C1199" s="5" t="s">
        <v>46</v>
      </c>
      <c r="D1199" s="5" t="s">
        <v>191</v>
      </c>
      <c r="E1199" s="191">
        <v>30</v>
      </c>
      <c r="F1199" s="191" t="s">
        <v>190</v>
      </c>
      <c r="G1199" s="191" t="s">
        <v>450</v>
      </c>
      <c r="H1199" s="30" t="s">
        <v>46</v>
      </c>
      <c r="I1199" s="180">
        <v>0</v>
      </c>
      <c r="J1199" s="181">
        <v>0</v>
      </c>
      <c r="K1199" s="181">
        <v>0</v>
      </c>
      <c r="L1199" s="181">
        <v>0</v>
      </c>
      <c r="M1199" s="182">
        <v>0</v>
      </c>
    </row>
    <row r="1200" spans="1:13" s="5" customFormat="1">
      <c r="A1200" s="30" t="s">
        <v>129</v>
      </c>
      <c r="B1200" s="30" t="s">
        <v>361</v>
      </c>
      <c r="C1200" s="5" t="s">
        <v>46</v>
      </c>
      <c r="D1200" s="5" t="s">
        <v>242</v>
      </c>
      <c r="E1200" s="191">
        <v>38</v>
      </c>
      <c r="F1200" s="191" t="s">
        <v>241</v>
      </c>
      <c r="G1200" s="191" t="s">
        <v>448</v>
      </c>
      <c r="H1200" s="30" t="s">
        <v>46</v>
      </c>
      <c r="I1200" s="180">
        <v>0</v>
      </c>
      <c r="J1200" s="181">
        <v>0</v>
      </c>
      <c r="K1200" s="181">
        <v>0</v>
      </c>
      <c r="L1200" s="181">
        <v>0</v>
      </c>
      <c r="M1200" s="182">
        <v>0</v>
      </c>
    </row>
    <row r="1201" spans="1:13" s="5" customFormat="1">
      <c r="A1201" s="30" t="s">
        <v>129</v>
      </c>
      <c r="B1201" s="30" t="s">
        <v>361</v>
      </c>
      <c r="C1201" s="5" t="s">
        <v>46</v>
      </c>
      <c r="D1201" s="5" t="s">
        <v>242</v>
      </c>
      <c r="E1201" s="191">
        <v>38</v>
      </c>
      <c r="F1201" s="191" t="s">
        <v>241</v>
      </c>
      <c r="G1201" s="191" t="s">
        <v>449</v>
      </c>
      <c r="H1201" s="30" t="s">
        <v>46</v>
      </c>
      <c r="I1201" s="180">
        <v>0</v>
      </c>
      <c r="J1201" s="181">
        <v>0</v>
      </c>
      <c r="K1201" s="181">
        <v>0</v>
      </c>
      <c r="L1201" s="181">
        <v>0</v>
      </c>
      <c r="M1201" s="182">
        <v>0</v>
      </c>
    </row>
    <row r="1202" spans="1:13" s="5" customFormat="1">
      <c r="A1202" s="30" t="s">
        <v>129</v>
      </c>
      <c r="B1202" s="30" t="s">
        <v>361</v>
      </c>
      <c r="C1202" s="5" t="s">
        <v>46</v>
      </c>
      <c r="D1202" s="5" t="s">
        <v>242</v>
      </c>
      <c r="E1202" s="191">
        <v>38</v>
      </c>
      <c r="F1202" s="191" t="s">
        <v>241</v>
      </c>
      <c r="G1202" s="191" t="s">
        <v>450</v>
      </c>
      <c r="H1202" s="30" t="s">
        <v>46</v>
      </c>
      <c r="I1202" s="180">
        <v>0</v>
      </c>
      <c r="J1202" s="181">
        <v>0</v>
      </c>
      <c r="K1202" s="181">
        <v>0</v>
      </c>
      <c r="L1202" s="181">
        <v>0</v>
      </c>
      <c r="M1202" s="182">
        <v>0</v>
      </c>
    </row>
    <row r="1203" spans="1:13" s="5" customFormat="1">
      <c r="A1203" s="30" t="s">
        <v>129</v>
      </c>
      <c r="B1203" s="30" t="s">
        <v>361</v>
      </c>
      <c r="C1203" s="5" t="s">
        <v>46</v>
      </c>
      <c r="D1203" s="5" t="s">
        <v>327</v>
      </c>
      <c r="E1203" s="191">
        <v>46</v>
      </c>
      <c r="F1203" s="191" t="s">
        <v>326</v>
      </c>
      <c r="G1203" s="191" t="s">
        <v>448</v>
      </c>
      <c r="H1203" s="30" t="s">
        <v>46</v>
      </c>
      <c r="I1203" s="180">
        <v>0</v>
      </c>
      <c r="J1203" s="181">
        <v>0</v>
      </c>
      <c r="K1203" s="181">
        <v>0</v>
      </c>
      <c r="L1203" s="181">
        <v>0</v>
      </c>
      <c r="M1203" s="182">
        <v>0</v>
      </c>
    </row>
    <row r="1204" spans="1:13" s="5" customFormat="1">
      <c r="A1204" s="30" t="s">
        <v>129</v>
      </c>
      <c r="B1204" s="30" t="s">
        <v>361</v>
      </c>
      <c r="C1204" s="5" t="s">
        <v>46</v>
      </c>
      <c r="D1204" s="5" t="s">
        <v>327</v>
      </c>
      <c r="E1204" s="191">
        <v>46</v>
      </c>
      <c r="F1204" s="191" t="s">
        <v>326</v>
      </c>
      <c r="G1204" s="191" t="s">
        <v>449</v>
      </c>
      <c r="H1204" s="30" t="s">
        <v>46</v>
      </c>
      <c r="I1204" s="180">
        <v>0</v>
      </c>
      <c r="J1204" s="181">
        <v>0</v>
      </c>
      <c r="K1204" s="181">
        <v>0</v>
      </c>
      <c r="L1204" s="181">
        <v>0</v>
      </c>
      <c r="M1204" s="182">
        <v>0</v>
      </c>
    </row>
    <row r="1205" spans="1:13" s="5" customFormat="1">
      <c r="A1205" s="30" t="s">
        <v>129</v>
      </c>
      <c r="B1205" s="30" t="s">
        <v>361</v>
      </c>
      <c r="C1205" s="5" t="s">
        <v>46</v>
      </c>
      <c r="D1205" s="5" t="s">
        <v>327</v>
      </c>
      <c r="E1205" s="191">
        <v>46</v>
      </c>
      <c r="F1205" s="191" t="s">
        <v>326</v>
      </c>
      <c r="G1205" s="191" t="s">
        <v>450</v>
      </c>
      <c r="H1205" s="30" t="s">
        <v>46</v>
      </c>
      <c r="I1205" s="180">
        <v>0</v>
      </c>
      <c r="J1205" s="181">
        <v>0</v>
      </c>
      <c r="K1205" s="181">
        <v>0</v>
      </c>
      <c r="L1205" s="181">
        <v>0</v>
      </c>
      <c r="M1205" s="182">
        <v>0</v>
      </c>
    </row>
    <row r="1206" spans="1:13" s="5" customFormat="1">
      <c r="A1206" s="30" t="s">
        <v>129</v>
      </c>
      <c r="B1206" s="30" t="s">
        <v>361</v>
      </c>
      <c r="C1206" s="5" t="s">
        <v>46</v>
      </c>
      <c r="D1206" s="5" t="s">
        <v>193</v>
      </c>
      <c r="E1206" s="191">
        <v>30</v>
      </c>
      <c r="F1206" s="191" t="s">
        <v>192</v>
      </c>
      <c r="G1206" s="191" t="s">
        <v>448</v>
      </c>
      <c r="H1206" s="30" t="s">
        <v>46</v>
      </c>
      <c r="I1206" s="180">
        <v>0</v>
      </c>
      <c r="J1206" s="181">
        <v>0</v>
      </c>
      <c r="K1206" s="181">
        <v>0</v>
      </c>
      <c r="L1206" s="181">
        <v>0</v>
      </c>
      <c r="M1206" s="182">
        <v>0</v>
      </c>
    </row>
    <row r="1207" spans="1:13" s="5" customFormat="1">
      <c r="A1207" s="30" t="s">
        <v>129</v>
      </c>
      <c r="B1207" s="30" t="s">
        <v>361</v>
      </c>
      <c r="C1207" s="5" t="s">
        <v>46</v>
      </c>
      <c r="D1207" s="5" t="s">
        <v>193</v>
      </c>
      <c r="E1207" s="191">
        <v>30</v>
      </c>
      <c r="F1207" s="191" t="s">
        <v>192</v>
      </c>
      <c r="G1207" s="191" t="s">
        <v>449</v>
      </c>
      <c r="H1207" s="30" t="s">
        <v>46</v>
      </c>
      <c r="I1207" s="180">
        <v>0</v>
      </c>
      <c r="J1207" s="181">
        <v>0</v>
      </c>
      <c r="K1207" s="181">
        <v>0</v>
      </c>
      <c r="L1207" s="181">
        <v>0</v>
      </c>
      <c r="M1207" s="182">
        <v>0</v>
      </c>
    </row>
    <row r="1208" spans="1:13" s="5" customFormat="1">
      <c r="A1208" s="30" t="s">
        <v>129</v>
      </c>
      <c r="B1208" s="30" t="s">
        <v>361</v>
      </c>
      <c r="C1208" s="5" t="s">
        <v>46</v>
      </c>
      <c r="D1208" s="5" t="s">
        <v>193</v>
      </c>
      <c r="E1208" s="191">
        <v>30</v>
      </c>
      <c r="F1208" s="191" t="s">
        <v>192</v>
      </c>
      <c r="G1208" s="191" t="s">
        <v>450</v>
      </c>
      <c r="H1208" s="30" t="s">
        <v>46</v>
      </c>
      <c r="I1208" s="180">
        <v>0</v>
      </c>
      <c r="J1208" s="181">
        <v>0</v>
      </c>
      <c r="K1208" s="181">
        <v>0</v>
      </c>
      <c r="L1208" s="181">
        <v>0</v>
      </c>
      <c r="M1208" s="182">
        <v>0</v>
      </c>
    </row>
    <row r="1209" spans="1:13" s="5" customFormat="1">
      <c r="A1209" s="30" t="s">
        <v>129</v>
      </c>
      <c r="B1209" s="30" t="s">
        <v>361</v>
      </c>
      <c r="C1209" s="5" t="s">
        <v>46</v>
      </c>
      <c r="D1209" s="5" t="s">
        <v>258</v>
      </c>
      <c r="E1209" s="191">
        <v>38</v>
      </c>
      <c r="F1209" s="191" t="s">
        <v>257</v>
      </c>
      <c r="G1209" s="191" t="s">
        <v>448</v>
      </c>
      <c r="H1209" s="30" t="s">
        <v>46</v>
      </c>
      <c r="I1209" s="180">
        <v>0</v>
      </c>
      <c r="J1209" s="181">
        <v>0</v>
      </c>
      <c r="K1209" s="181">
        <v>0</v>
      </c>
      <c r="L1209" s="181">
        <v>0</v>
      </c>
      <c r="M1209" s="182">
        <v>0</v>
      </c>
    </row>
    <row r="1210" spans="1:13" s="5" customFormat="1">
      <c r="A1210" s="30" t="s">
        <v>129</v>
      </c>
      <c r="B1210" s="30" t="s">
        <v>361</v>
      </c>
      <c r="C1210" s="5" t="s">
        <v>46</v>
      </c>
      <c r="D1210" s="5" t="s">
        <v>258</v>
      </c>
      <c r="E1210" s="191">
        <v>38</v>
      </c>
      <c r="F1210" s="191" t="s">
        <v>257</v>
      </c>
      <c r="G1210" s="191" t="s">
        <v>449</v>
      </c>
      <c r="H1210" s="30" t="s">
        <v>46</v>
      </c>
      <c r="I1210" s="180">
        <v>0</v>
      </c>
      <c r="J1210" s="181">
        <v>0</v>
      </c>
      <c r="K1210" s="181">
        <v>0</v>
      </c>
      <c r="L1210" s="181">
        <v>0</v>
      </c>
      <c r="M1210" s="182">
        <v>0</v>
      </c>
    </row>
    <row r="1211" spans="1:13" s="5" customFormat="1">
      <c r="A1211" s="30" t="s">
        <v>129</v>
      </c>
      <c r="B1211" s="30" t="s">
        <v>361</v>
      </c>
      <c r="C1211" s="5" t="s">
        <v>46</v>
      </c>
      <c r="D1211" s="5" t="s">
        <v>258</v>
      </c>
      <c r="E1211" s="191">
        <v>38</v>
      </c>
      <c r="F1211" s="191" t="s">
        <v>257</v>
      </c>
      <c r="G1211" s="191" t="s">
        <v>450</v>
      </c>
      <c r="H1211" s="30" t="s">
        <v>46</v>
      </c>
      <c r="I1211" s="180">
        <v>0</v>
      </c>
      <c r="J1211" s="181">
        <v>0</v>
      </c>
      <c r="K1211" s="181">
        <v>0</v>
      </c>
      <c r="L1211" s="181">
        <v>0</v>
      </c>
      <c r="M1211" s="182">
        <v>0</v>
      </c>
    </row>
    <row r="1212" spans="1:13" s="5" customFormat="1">
      <c r="A1212" s="30" t="s">
        <v>129</v>
      </c>
      <c r="B1212" s="30" t="s">
        <v>361</v>
      </c>
      <c r="C1212" s="5" t="s">
        <v>46</v>
      </c>
      <c r="D1212" s="5" t="s">
        <v>262</v>
      </c>
      <c r="E1212" s="191">
        <v>38</v>
      </c>
      <c r="F1212" s="191" t="s">
        <v>261</v>
      </c>
      <c r="G1212" s="191" t="s">
        <v>448</v>
      </c>
      <c r="H1212" s="30" t="s">
        <v>46</v>
      </c>
      <c r="I1212" s="180">
        <v>0</v>
      </c>
      <c r="J1212" s="181">
        <v>600.24792295345094</v>
      </c>
      <c r="K1212" s="181">
        <v>0</v>
      </c>
      <c r="L1212" s="181">
        <v>0</v>
      </c>
      <c r="M1212" s="182">
        <v>0</v>
      </c>
    </row>
    <row r="1213" spans="1:13" s="5" customFormat="1">
      <c r="A1213" s="30" t="s">
        <v>129</v>
      </c>
      <c r="B1213" s="30" t="s">
        <v>361</v>
      </c>
      <c r="C1213" s="5" t="s">
        <v>46</v>
      </c>
      <c r="D1213" s="5" t="s">
        <v>262</v>
      </c>
      <c r="E1213" s="191">
        <v>38</v>
      </c>
      <c r="F1213" s="191" t="s">
        <v>261</v>
      </c>
      <c r="G1213" s="191" t="s">
        <v>449</v>
      </c>
      <c r="H1213" s="30" t="s">
        <v>46</v>
      </c>
      <c r="I1213" s="180">
        <v>0</v>
      </c>
      <c r="J1213" s="181">
        <v>0</v>
      </c>
      <c r="K1213" s="181">
        <v>0</v>
      </c>
      <c r="L1213" s="181">
        <v>0</v>
      </c>
      <c r="M1213" s="182">
        <v>0</v>
      </c>
    </row>
    <row r="1214" spans="1:13" s="5" customFormat="1">
      <c r="A1214" s="30" t="s">
        <v>129</v>
      </c>
      <c r="B1214" s="30" t="s">
        <v>361</v>
      </c>
      <c r="C1214" s="5" t="s">
        <v>46</v>
      </c>
      <c r="D1214" s="5" t="s">
        <v>262</v>
      </c>
      <c r="E1214" s="191">
        <v>38</v>
      </c>
      <c r="F1214" s="191" t="s">
        <v>261</v>
      </c>
      <c r="G1214" s="191" t="s">
        <v>450</v>
      </c>
      <c r="H1214" s="30" t="s">
        <v>46</v>
      </c>
      <c r="I1214" s="180">
        <v>0</v>
      </c>
      <c r="J1214" s="181">
        <v>0</v>
      </c>
      <c r="K1214" s="181">
        <v>0</v>
      </c>
      <c r="L1214" s="181">
        <v>0</v>
      </c>
      <c r="M1214" s="182">
        <v>0</v>
      </c>
    </row>
    <row r="1215" spans="1:13" s="5" customFormat="1">
      <c r="A1215" s="30" t="s">
        <v>129</v>
      </c>
      <c r="B1215" s="30" t="s">
        <v>361</v>
      </c>
      <c r="C1215" s="5" t="s">
        <v>46</v>
      </c>
      <c r="D1215" s="5" t="s">
        <v>264</v>
      </c>
      <c r="E1215" s="191">
        <v>38</v>
      </c>
      <c r="F1215" s="191" t="s">
        <v>263</v>
      </c>
      <c r="G1215" s="191" t="s">
        <v>448</v>
      </c>
      <c r="H1215" s="30" t="s">
        <v>46</v>
      </c>
      <c r="I1215" s="180">
        <v>0</v>
      </c>
      <c r="J1215" s="181">
        <v>163.83799999999999</v>
      </c>
      <c r="K1215" s="181">
        <v>0</v>
      </c>
      <c r="L1215" s="181">
        <v>0</v>
      </c>
      <c r="M1215" s="182">
        <v>0</v>
      </c>
    </row>
    <row r="1216" spans="1:13" s="5" customFormat="1">
      <c r="A1216" s="30" t="s">
        <v>129</v>
      </c>
      <c r="B1216" s="30" t="s">
        <v>361</v>
      </c>
      <c r="C1216" s="5" t="s">
        <v>46</v>
      </c>
      <c r="D1216" s="5" t="s">
        <v>264</v>
      </c>
      <c r="E1216" s="191">
        <v>38</v>
      </c>
      <c r="F1216" s="191" t="s">
        <v>263</v>
      </c>
      <c r="G1216" s="191" t="s">
        <v>449</v>
      </c>
      <c r="H1216" s="30" t="s">
        <v>46</v>
      </c>
      <c r="I1216" s="180">
        <v>0</v>
      </c>
      <c r="J1216" s="181">
        <v>0</v>
      </c>
      <c r="K1216" s="181">
        <v>0</v>
      </c>
      <c r="L1216" s="181">
        <v>0</v>
      </c>
      <c r="M1216" s="182">
        <v>0</v>
      </c>
    </row>
    <row r="1217" spans="1:13" s="5" customFormat="1">
      <c r="A1217" s="30" t="s">
        <v>129</v>
      </c>
      <c r="B1217" s="30" t="s">
        <v>361</v>
      </c>
      <c r="C1217" s="5" t="s">
        <v>46</v>
      </c>
      <c r="D1217" s="5" t="s">
        <v>264</v>
      </c>
      <c r="E1217" s="191">
        <v>38</v>
      </c>
      <c r="F1217" s="191" t="s">
        <v>263</v>
      </c>
      <c r="G1217" s="191" t="s">
        <v>450</v>
      </c>
      <c r="H1217" s="30" t="s">
        <v>46</v>
      </c>
      <c r="I1217" s="180">
        <v>0</v>
      </c>
      <c r="J1217" s="181">
        <v>0</v>
      </c>
      <c r="K1217" s="181">
        <v>0</v>
      </c>
      <c r="L1217" s="181">
        <v>0</v>
      </c>
      <c r="M1217" s="182">
        <v>0</v>
      </c>
    </row>
    <row r="1218" spans="1:13" s="5" customFormat="1">
      <c r="A1218" s="30" t="s">
        <v>129</v>
      </c>
      <c r="B1218" s="30" t="s">
        <v>361</v>
      </c>
      <c r="C1218" s="5" t="s">
        <v>46</v>
      </c>
      <c r="D1218" s="5" t="s">
        <v>270</v>
      </c>
      <c r="E1218" s="191">
        <v>38</v>
      </c>
      <c r="F1218" s="191" t="s">
        <v>269</v>
      </c>
      <c r="G1218" s="191" t="s">
        <v>448</v>
      </c>
      <c r="H1218" s="30" t="s">
        <v>46</v>
      </c>
      <c r="I1218" s="180">
        <v>0</v>
      </c>
      <c r="J1218" s="181">
        <v>1758.534187662902</v>
      </c>
      <c r="K1218" s="181">
        <v>0</v>
      </c>
      <c r="L1218" s="181">
        <v>0</v>
      </c>
      <c r="M1218" s="182">
        <v>0</v>
      </c>
    </row>
    <row r="1219" spans="1:13" s="5" customFormat="1">
      <c r="A1219" s="30" t="s">
        <v>129</v>
      </c>
      <c r="B1219" s="30" t="s">
        <v>361</v>
      </c>
      <c r="C1219" s="5" t="s">
        <v>46</v>
      </c>
      <c r="D1219" s="5" t="s">
        <v>270</v>
      </c>
      <c r="E1219" s="191">
        <v>38</v>
      </c>
      <c r="F1219" s="191" t="s">
        <v>269</v>
      </c>
      <c r="G1219" s="191" t="s">
        <v>449</v>
      </c>
      <c r="H1219" s="30" t="s">
        <v>46</v>
      </c>
      <c r="I1219" s="180">
        <v>0</v>
      </c>
      <c r="J1219" s="181">
        <v>0</v>
      </c>
      <c r="K1219" s="181">
        <v>0</v>
      </c>
      <c r="L1219" s="181">
        <v>0</v>
      </c>
      <c r="M1219" s="182">
        <v>0</v>
      </c>
    </row>
    <row r="1220" spans="1:13" s="5" customFormat="1">
      <c r="A1220" s="30" t="s">
        <v>129</v>
      </c>
      <c r="B1220" s="30" t="s">
        <v>361</v>
      </c>
      <c r="C1220" s="5" t="s">
        <v>46</v>
      </c>
      <c r="D1220" s="5" t="s">
        <v>270</v>
      </c>
      <c r="E1220" s="191">
        <v>38</v>
      </c>
      <c r="F1220" s="191" t="s">
        <v>269</v>
      </c>
      <c r="G1220" s="191" t="s">
        <v>450</v>
      </c>
      <c r="H1220" s="30" t="s">
        <v>46</v>
      </c>
      <c r="I1220" s="180">
        <v>0</v>
      </c>
      <c r="J1220" s="181">
        <v>0</v>
      </c>
      <c r="K1220" s="181">
        <v>0</v>
      </c>
      <c r="L1220" s="181">
        <v>0</v>
      </c>
      <c r="M1220" s="182">
        <v>0</v>
      </c>
    </row>
    <row r="1221" spans="1:13" s="5" customFormat="1">
      <c r="A1221" s="30" t="s">
        <v>129</v>
      </c>
      <c r="B1221" s="30" t="s">
        <v>361</v>
      </c>
      <c r="C1221" s="5" t="s">
        <v>46</v>
      </c>
      <c r="D1221" s="5" t="s">
        <v>195</v>
      </c>
      <c r="E1221" s="191">
        <v>30</v>
      </c>
      <c r="F1221" s="191" t="s">
        <v>194</v>
      </c>
      <c r="G1221" s="191" t="s">
        <v>448</v>
      </c>
      <c r="H1221" s="30" t="s">
        <v>46</v>
      </c>
      <c r="I1221" s="180">
        <v>0</v>
      </c>
      <c r="J1221" s="181">
        <v>0</v>
      </c>
      <c r="K1221" s="181">
        <v>0</v>
      </c>
      <c r="L1221" s="181">
        <v>0</v>
      </c>
      <c r="M1221" s="182">
        <v>0</v>
      </c>
    </row>
    <row r="1222" spans="1:13" s="5" customFormat="1">
      <c r="A1222" s="30" t="s">
        <v>129</v>
      </c>
      <c r="B1222" s="30" t="s">
        <v>361</v>
      </c>
      <c r="C1222" s="5" t="s">
        <v>46</v>
      </c>
      <c r="D1222" s="5" t="s">
        <v>195</v>
      </c>
      <c r="E1222" s="191">
        <v>30</v>
      </c>
      <c r="F1222" s="191" t="s">
        <v>194</v>
      </c>
      <c r="G1222" s="191" t="s">
        <v>449</v>
      </c>
      <c r="H1222" s="30" t="s">
        <v>46</v>
      </c>
      <c r="I1222" s="180">
        <v>0</v>
      </c>
      <c r="J1222" s="181">
        <v>0</v>
      </c>
      <c r="K1222" s="181">
        <v>0</v>
      </c>
      <c r="L1222" s="181">
        <v>0</v>
      </c>
      <c r="M1222" s="182">
        <v>0</v>
      </c>
    </row>
    <row r="1223" spans="1:13" s="5" customFormat="1">
      <c r="A1223" s="30" t="s">
        <v>129</v>
      </c>
      <c r="B1223" s="30" t="s">
        <v>361</v>
      </c>
      <c r="C1223" s="5" t="s">
        <v>46</v>
      </c>
      <c r="D1223" s="5" t="s">
        <v>195</v>
      </c>
      <c r="E1223" s="191">
        <v>30</v>
      </c>
      <c r="F1223" s="191" t="s">
        <v>194</v>
      </c>
      <c r="G1223" s="191" t="s">
        <v>450</v>
      </c>
      <c r="H1223" s="30" t="s">
        <v>46</v>
      </c>
      <c r="I1223" s="180">
        <v>0</v>
      </c>
      <c r="J1223" s="181">
        <v>0</v>
      </c>
      <c r="K1223" s="181">
        <v>0</v>
      </c>
      <c r="L1223" s="181">
        <v>0</v>
      </c>
      <c r="M1223" s="182">
        <v>0</v>
      </c>
    </row>
    <row r="1224" spans="1:13" s="5" customFormat="1">
      <c r="A1224" s="30" t="s">
        <v>129</v>
      </c>
      <c r="B1224" s="30" t="s">
        <v>361</v>
      </c>
      <c r="C1224" s="5" t="s">
        <v>46</v>
      </c>
      <c r="D1224" s="5" t="s">
        <v>197</v>
      </c>
      <c r="E1224" s="191">
        <v>30</v>
      </c>
      <c r="F1224" s="191" t="s">
        <v>196</v>
      </c>
      <c r="G1224" s="191" t="s">
        <v>448</v>
      </c>
      <c r="H1224" s="30" t="s">
        <v>46</v>
      </c>
      <c r="I1224" s="180">
        <v>0</v>
      </c>
      <c r="J1224" s="181">
        <v>0</v>
      </c>
      <c r="K1224" s="181">
        <v>0</v>
      </c>
      <c r="L1224" s="181">
        <v>0</v>
      </c>
      <c r="M1224" s="182">
        <v>0</v>
      </c>
    </row>
    <row r="1225" spans="1:13" s="5" customFormat="1">
      <c r="A1225" s="30" t="s">
        <v>129</v>
      </c>
      <c r="B1225" s="30" t="s">
        <v>361</v>
      </c>
      <c r="C1225" s="5" t="s">
        <v>46</v>
      </c>
      <c r="D1225" s="5" t="s">
        <v>197</v>
      </c>
      <c r="E1225" s="191">
        <v>30</v>
      </c>
      <c r="F1225" s="191" t="s">
        <v>196</v>
      </c>
      <c r="G1225" s="191" t="s">
        <v>449</v>
      </c>
      <c r="H1225" s="30" t="s">
        <v>46</v>
      </c>
      <c r="I1225" s="180">
        <v>0</v>
      </c>
      <c r="J1225" s="181">
        <v>0</v>
      </c>
      <c r="K1225" s="181">
        <v>0</v>
      </c>
      <c r="L1225" s="181">
        <v>0</v>
      </c>
      <c r="M1225" s="182">
        <v>0</v>
      </c>
    </row>
    <row r="1226" spans="1:13" s="5" customFormat="1">
      <c r="A1226" s="30" t="s">
        <v>129</v>
      </c>
      <c r="B1226" s="30" t="s">
        <v>361</v>
      </c>
      <c r="C1226" s="5" t="s">
        <v>46</v>
      </c>
      <c r="D1226" s="5" t="s">
        <v>197</v>
      </c>
      <c r="E1226" s="191">
        <v>30</v>
      </c>
      <c r="F1226" s="191" t="s">
        <v>196</v>
      </c>
      <c r="G1226" s="191" t="s">
        <v>450</v>
      </c>
      <c r="H1226" s="30" t="s">
        <v>46</v>
      </c>
      <c r="I1226" s="180">
        <v>0</v>
      </c>
      <c r="J1226" s="181">
        <v>0</v>
      </c>
      <c r="K1226" s="181">
        <v>0</v>
      </c>
      <c r="L1226" s="181">
        <v>0</v>
      </c>
      <c r="M1226" s="182">
        <v>0</v>
      </c>
    </row>
    <row r="1227" spans="1:13" s="5" customFormat="1">
      <c r="A1227" s="30" t="s">
        <v>129</v>
      </c>
      <c r="B1227" s="30" t="s">
        <v>361</v>
      </c>
      <c r="C1227" s="5" t="s">
        <v>46</v>
      </c>
      <c r="D1227" s="5" t="s">
        <v>284</v>
      </c>
      <c r="E1227" s="191">
        <v>38</v>
      </c>
      <c r="F1227" s="191" t="s">
        <v>283</v>
      </c>
      <c r="G1227" s="191" t="s">
        <v>448</v>
      </c>
      <c r="H1227" s="30" t="s">
        <v>46</v>
      </c>
      <c r="I1227" s="180">
        <v>0</v>
      </c>
      <c r="J1227" s="181">
        <v>0</v>
      </c>
      <c r="K1227" s="181">
        <v>0</v>
      </c>
      <c r="L1227" s="181">
        <v>0</v>
      </c>
      <c r="M1227" s="182">
        <v>0</v>
      </c>
    </row>
    <row r="1228" spans="1:13" s="5" customFormat="1">
      <c r="A1228" s="30" t="s">
        <v>129</v>
      </c>
      <c r="B1228" s="30" t="s">
        <v>361</v>
      </c>
      <c r="C1228" s="5" t="s">
        <v>46</v>
      </c>
      <c r="D1228" s="5" t="s">
        <v>284</v>
      </c>
      <c r="E1228" s="191">
        <v>38</v>
      </c>
      <c r="F1228" s="191" t="s">
        <v>283</v>
      </c>
      <c r="G1228" s="191" t="s">
        <v>449</v>
      </c>
      <c r="H1228" s="30" t="s">
        <v>46</v>
      </c>
      <c r="I1228" s="180">
        <v>0</v>
      </c>
      <c r="J1228" s="181">
        <v>0</v>
      </c>
      <c r="K1228" s="181">
        <v>0</v>
      </c>
      <c r="L1228" s="181">
        <v>0</v>
      </c>
      <c r="M1228" s="182">
        <v>0</v>
      </c>
    </row>
    <row r="1229" spans="1:13" s="5" customFormat="1">
      <c r="A1229" s="30" t="s">
        <v>129</v>
      </c>
      <c r="B1229" s="30" t="s">
        <v>361</v>
      </c>
      <c r="C1229" s="5" t="s">
        <v>46</v>
      </c>
      <c r="D1229" s="5" t="s">
        <v>284</v>
      </c>
      <c r="E1229" s="191">
        <v>38</v>
      </c>
      <c r="F1229" s="191" t="s">
        <v>283</v>
      </c>
      <c r="G1229" s="191" t="s">
        <v>450</v>
      </c>
      <c r="H1229" s="30" t="s">
        <v>46</v>
      </c>
      <c r="I1229" s="180">
        <v>0</v>
      </c>
      <c r="J1229" s="181">
        <v>0</v>
      </c>
      <c r="K1229" s="181">
        <v>0</v>
      </c>
      <c r="L1229" s="181">
        <v>0</v>
      </c>
      <c r="M1229" s="182">
        <v>0</v>
      </c>
    </row>
    <row r="1230" spans="1:13" s="5" customFormat="1">
      <c r="A1230" s="30" t="s">
        <v>129</v>
      </c>
      <c r="B1230" s="30" t="s">
        <v>361</v>
      </c>
      <c r="C1230" s="5" t="s">
        <v>46</v>
      </c>
      <c r="D1230" s="5" t="s">
        <v>199</v>
      </c>
      <c r="E1230" s="191">
        <v>30</v>
      </c>
      <c r="F1230" s="191" t="s">
        <v>198</v>
      </c>
      <c r="G1230" s="191" t="s">
        <v>448</v>
      </c>
      <c r="H1230" s="30" t="s">
        <v>46</v>
      </c>
      <c r="I1230" s="180">
        <v>0</v>
      </c>
      <c r="J1230" s="181">
        <v>0</v>
      </c>
      <c r="K1230" s="181">
        <v>0</v>
      </c>
      <c r="L1230" s="181">
        <v>0</v>
      </c>
      <c r="M1230" s="182">
        <v>0</v>
      </c>
    </row>
    <row r="1231" spans="1:13" s="5" customFormat="1">
      <c r="A1231" s="30" t="s">
        <v>129</v>
      </c>
      <c r="B1231" s="30" t="s">
        <v>361</v>
      </c>
      <c r="C1231" s="5" t="s">
        <v>46</v>
      </c>
      <c r="D1231" s="5" t="s">
        <v>199</v>
      </c>
      <c r="E1231" s="191">
        <v>30</v>
      </c>
      <c r="F1231" s="191" t="s">
        <v>198</v>
      </c>
      <c r="G1231" s="191" t="s">
        <v>449</v>
      </c>
      <c r="H1231" s="30" t="s">
        <v>46</v>
      </c>
      <c r="I1231" s="180">
        <v>0</v>
      </c>
      <c r="J1231" s="181">
        <v>0</v>
      </c>
      <c r="K1231" s="181">
        <v>0</v>
      </c>
      <c r="L1231" s="181">
        <v>0</v>
      </c>
      <c r="M1231" s="182">
        <v>0</v>
      </c>
    </row>
    <row r="1232" spans="1:13" s="5" customFormat="1">
      <c r="A1232" s="30" t="s">
        <v>129</v>
      </c>
      <c r="B1232" s="30" t="s">
        <v>361</v>
      </c>
      <c r="C1232" s="5" t="s">
        <v>46</v>
      </c>
      <c r="D1232" s="5" t="s">
        <v>199</v>
      </c>
      <c r="E1232" s="191">
        <v>30</v>
      </c>
      <c r="F1232" s="191" t="s">
        <v>198</v>
      </c>
      <c r="G1232" s="191" t="s">
        <v>450</v>
      </c>
      <c r="H1232" s="30" t="s">
        <v>46</v>
      </c>
      <c r="I1232" s="180">
        <v>0</v>
      </c>
      <c r="J1232" s="181">
        <v>0</v>
      </c>
      <c r="K1232" s="181">
        <v>0</v>
      </c>
      <c r="L1232" s="181">
        <v>0</v>
      </c>
      <c r="M1232" s="182">
        <v>0</v>
      </c>
    </row>
    <row r="1233" spans="1:13" s="5" customFormat="1">
      <c r="A1233" s="30" t="s">
        <v>129</v>
      </c>
      <c r="B1233" s="30" t="s">
        <v>361</v>
      </c>
      <c r="C1233" s="5" t="s">
        <v>46</v>
      </c>
      <c r="D1233" s="5" t="s">
        <v>201</v>
      </c>
      <c r="E1233" s="191">
        <v>30</v>
      </c>
      <c r="F1233" s="191" t="s">
        <v>200</v>
      </c>
      <c r="G1233" s="191" t="s">
        <v>448</v>
      </c>
      <c r="H1233" s="30" t="s">
        <v>46</v>
      </c>
      <c r="I1233" s="180">
        <v>0</v>
      </c>
      <c r="J1233" s="181">
        <v>198.10407718120805</v>
      </c>
      <c r="K1233" s="181">
        <v>0</v>
      </c>
      <c r="L1233" s="181">
        <v>0</v>
      </c>
      <c r="M1233" s="182">
        <v>0</v>
      </c>
    </row>
    <row r="1234" spans="1:13" s="5" customFormat="1">
      <c r="A1234" s="30" t="s">
        <v>129</v>
      </c>
      <c r="B1234" s="30" t="s">
        <v>361</v>
      </c>
      <c r="C1234" s="5" t="s">
        <v>46</v>
      </c>
      <c r="D1234" s="5" t="s">
        <v>201</v>
      </c>
      <c r="E1234" s="191">
        <v>30</v>
      </c>
      <c r="F1234" s="191" t="s">
        <v>200</v>
      </c>
      <c r="G1234" s="191" t="s">
        <v>449</v>
      </c>
      <c r="H1234" s="30" t="s">
        <v>46</v>
      </c>
      <c r="I1234" s="180">
        <v>0</v>
      </c>
      <c r="J1234" s="181">
        <v>0</v>
      </c>
      <c r="K1234" s="181">
        <v>0</v>
      </c>
      <c r="L1234" s="181">
        <v>0</v>
      </c>
      <c r="M1234" s="182">
        <v>0</v>
      </c>
    </row>
    <row r="1235" spans="1:13" s="5" customFormat="1">
      <c r="A1235" s="30" t="s">
        <v>129</v>
      </c>
      <c r="B1235" s="30" t="s">
        <v>361</v>
      </c>
      <c r="C1235" s="5" t="s">
        <v>46</v>
      </c>
      <c r="D1235" s="5" t="s">
        <v>201</v>
      </c>
      <c r="E1235" s="191">
        <v>30</v>
      </c>
      <c r="F1235" s="191" t="s">
        <v>200</v>
      </c>
      <c r="G1235" s="191" t="s">
        <v>450</v>
      </c>
      <c r="H1235" s="30" t="s">
        <v>46</v>
      </c>
      <c r="I1235" s="180">
        <v>0</v>
      </c>
      <c r="J1235" s="181">
        <v>0</v>
      </c>
      <c r="K1235" s="181">
        <v>0</v>
      </c>
      <c r="L1235" s="181">
        <v>0</v>
      </c>
      <c r="M1235" s="182">
        <v>0</v>
      </c>
    </row>
    <row r="1236" spans="1:13" s="5" customFormat="1">
      <c r="A1236" s="30" t="s">
        <v>129</v>
      </c>
      <c r="B1236" s="30" t="s">
        <v>361</v>
      </c>
      <c r="C1236" s="5" t="s">
        <v>46</v>
      </c>
      <c r="D1236" s="5" t="s">
        <v>203</v>
      </c>
      <c r="E1236" s="191">
        <v>30</v>
      </c>
      <c r="F1236" s="191" t="s">
        <v>202</v>
      </c>
      <c r="G1236" s="191" t="s">
        <v>448</v>
      </c>
      <c r="H1236" s="30" t="s">
        <v>46</v>
      </c>
      <c r="I1236" s="180">
        <v>0</v>
      </c>
      <c r="J1236" s="181">
        <v>3.0084174757281552</v>
      </c>
      <c r="K1236" s="181">
        <v>0</v>
      </c>
      <c r="L1236" s="181">
        <v>0</v>
      </c>
      <c r="M1236" s="182">
        <v>0</v>
      </c>
    </row>
    <row r="1237" spans="1:13" s="5" customFormat="1">
      <c r="A1237" s="30" t="s">
        <v>129</v>
      </c>
      <c r="B1237" s="30" t="s">
        <v>361</v>
      </c>
      <c r="C1237" s="5" t="s">
        <v>46</v>
      </c>
      <c r="D1237" s="5" t="s">
        <v>203</v>
      </c>
      <c r="E1237" s="191">
        <v>30</v>
      </c>
      <c r="F1237" s="191" t="s">
        <v>202</v>
      </c>
      <c r="G1237" s="191" t="s">
        <v>449</v>
      </c>
      <c r="H1237" s="30" t="s">
        <v>46</v>
      </c>
      <c r="I1237" s="180">
        <v>0</v>
      </c>
      <c r="J1237" s="181">
        <v>1.2313349514563107E-2</v>
      </c>
      <c r="K1237" s="181">
        <v>0</v>
      </c>
      <c r="L1237" s="181">
        <v>0</v>
      </c>
      <c r="M1237" s="182">
        <v>0</v>
      </c>
    </row>
    <row r="1238" spans="1:13" s="5" customFormat="1">
      <c r="A1238" s="30" t="s">
        <v>129</v>
      </c>
      <c r="B1238" s="30" t="s">
        <v>361</v>
      </c>
      <c r="C1238" s="5" t="s">
        <v>46</v>
      </c>
      <c r="D1238" s="5" t="s">
        <v>203</v>
      </c>
      <c r="E1238" s="191">
        <v>30</v>
      </c>
      <c r="F1238" s="191" t="s">
        <v>202</v>
      </c>
      <c r="G1238" s="191" t="s">
        <v>450</v>
      </c>
      <c r="H1238" s="30" t="s">
        <v>46</v>
      </c>
      <c r="I1238" s="180">
        <v>0</v>
      </c>
      <c r="J1238" s="181">
        <v>0</v>
      </c>
      <c r="K1238" s="181">
        <v>0</v>
      </c>
      <c r="L1238" s="181">
        <v>0</v>
      </c>
      <c r="M1238" s="182">
        <v>0</v>
      </c>
    </row>
    <row r="1239" spans="1:13" s="5" customFormat="1">
      <c r="A1239" s="30" t="s">
        <v>129</v>
      </c>
      <c r="B1239" s="30" t="s">
        <v>361</v>
      </c>
      <c r="C1239" s="5" t="s">
        <v>46</v>
      </c>
      <c r="D1239" s="5" t="s">
        <v>294</v>
      </c>
      <c r="E1239" s="191">
        <v>38</v>
      </c>
      <c r="F1239" s="191" t="s">
        <v>293</v>
      </c>
      <c r="G1239" s="191" t="s">
        <v>448</v>
      </c>
      <c r="H1239" s="30" t="s">
        <v>46</v>
      </c>
      <c r="I1239" s="180">
        <v>0</v>
      </c>
      <c r="J1239" s="181">
        <v>0</v>
      </c>
      <c r="K1239" s="181">
        <v>0</v>
      </c>
      <c r="L1239" s="181">
        <v>0</v>
      </c>
      <c r="M1239" s="182">
        <v>0</v>
      </c>
    </row>
    <row r="1240" spans="1:13" s="5" customFormat="1">
      <c r="A1240" s="30" t="s">
        <v>129</v>
      </c>
      <c r="B1240" s="30" t="s">
        <v>361</v>
      </c>
      <c r="C1240" s="5" t="s">
        <v>46</v>
      </c>
      <c r="D1240" s="5" t="s">
        <v>294</v>
      </c>
      <c r="E1240" s="191">
        <v>38</v>
      </c>
      <c r="F1240" s="191" t="s">
        <v>293</v>
      </c>
      <c r="G1240" s="191" t="s">
        <v>449</v>
      </c>
      <c r="H1240" s="30" t="s">
        <v>46</v>
      </c>
      <c r="I1240" s="180">
        <v>0</v>
      </c>
      <c r="J1240" s="181">
        <v>0</v>
      </c>
      <c r="K1240" s="181">
        <v>0</v>
      </c>
      <c r="L1240" s="181">
        <v>0</v>
      </c>
      <c r="M1240" s="182">
        <v>0</v>
      </c>
    </row>
    <row r="1241" spans="1:13" s="5" customFormat="1">
      <c r="A1241" s="30" t="s">
        <v>129</v>
      </c>
      <c r="B1241" s="30" t="s">
        <v>361</v>
      </c>
      <c r="C1241" s="5" t="s">
        <v>46</v>
      </c>
      <c r="D1241" s="5" t="s">
        <v>294</v>
      </c>
      <c r="E1241" s="191">
        <v>38</v>
      </c>
      <c r="F1241" s="191" t="s">
        <v>293</v>
      </c>
      <c r="G1241" s="191" t="s">
        <v>450</v>
      </c>
      <c r="H1241" s="30" t="s">
        <v>46</v>
      </c>
      <c r="I1241" s="180">
        <v>0</v>
      </c>
      <c r="J1241" s="181">
        <v>0</v>
      </c>
      <c r="K1241" s="181">
        <v>0</v>
      </c>
      <c r="L1241" s="181">
        <v>0</v>
      </c>
      <c r="M1241" s="182">
        <v>0</v>
      </c>
    </row>
    <row r="1242" spans="1:13" s="5" customFormat="1">
      <c r="A1242" s="30" t="s">
        <v>129</v>
      </c>
      <c r="B1242" s="30" t="s">
        <v>361</v>
      </c>
      <c r="C1242" s="5" t="s">
        <v>46</v>
      </c>
      <c r="D1242" s="5" t="s">
        <v>296</v>
      </c>
      <c r="E1242" s="191">
        <v>38</v>
      </c>
      <c r="F1242" s="191" t="s">
        <v>295</v>
      </c>
      <c r="G1242" s="191" t="s">
        <v>448</v>
      </c>
      <c r="H1242" s="30" t="s">
        <v>46</v>
      </c>
      <c r="I1242" s="180">
        <v>0</v>
      </c>
      <c r="J1242" s="181">
        <v>0</v>
      </c>
      <c r="K1242" s="181">
        <v>0</v>
      </c>
      <c r="L1242" s="181">
        <v>0</v>
      </c>
      <c r="M1242" s="182">
        <v>0</v>
      </c>
    </row>
    <row r="1243" spans="1:13" s="5" customFormat="1">
      <c r="A1243" s="30" t="s">
        <v>129</v>
      </c>
      <c r="B1243" s="30" t="s">
        <v>361</v>
      </c>
      <c r="C1243" s="5" t="s">
        <v>46</v>
      </c>
      <c r="D1243" s="5" t="s">
        <v>296</v>
      </c>
      <c r="E1243" s="191">
        <v>38</v>
      </c>
      <c r="F1243" s="191" t="s">
        <v>295</v>
      </c>
      <c r="G1243" s="191" t="s">
        <v>449</v>
      </c>
      <c r="H1243" s="30" t="s">
        <v>46</v>
      </c>
      <c r="I1243" s="180">
        <v>0</v>
      </c>
      <c r="J1243" s="181">
        <v>0</v>
      </c>
      <c r="K1243" s="181">
        <v>0</v>
      </c>
      <c r="L1243" s="181">
        <v>0</v>
      </c>
      <c r="M1243" s="182">
        <v>0</v>
      </c>
    </row>
    <row r="1244" spans="1:13" s="5" customFormat="1">
      <c r="A1244" s="30" t="s">
        <v>129</v>
      </c>
      <c r="B1244" s="30" t="s">
        <v>361</v>
      </c>
      <c r="C1244" s="5" t="s">
        <v>46</v>
      </c>
      <c r="D1244" s="5" t="s">
        <v>296</v>
      </c>
      <c r="E1244" s="191">
        <v>38</v>
      </c>
      <c r="F1244" s="191" t="s">
        <v>295</v>
      </c>
      <c r="G1244" s="191" t="s">
        <v>450</v>
      </c>
      <c r="H1244" s="30" t="s">
        <v>46</v>
      </c>
      <c r="I1244" s="180">
        <v>0</v>
      </c>
      <c r="J1244" s="181">
        <v>0</v>
      </c>
      <c r="K1244" s="181">
        <v>0</v>
      </c>
      <c r="L1244" s="181">
        <v>0</v>
      </c>
      <c r="M1244" s="182">
        <v>0</v>
      </c>
    </row>
    <row r="1245" spans="1:13" s="5" customFormat="1">
      <c r="A1245" s="30" t="s">
        <v>129</v>
      </c>
      <c r="B1245" s="30" t="s">
        <v>361</v>
      </c>
      <c r="C1245" s="5" t="s">
        <v>46</v>
      </c>
      <c r="D1245" s="5" t="s">
        <v>205</v>
      </c>
      <c r="E1245" s="191">
        <v>30</v>
      </c>
      <c r="F1245" s="191" t="s">
        <v>204</v>
      </c>
      <c r="G1245" s="191" t="s">
        <v>448</v>
      </c>
      <c r="H1245" s="30" t="s">
        <v>46</v>
      </c>
      <c r="I1245" s="180">
        <v>0</v>
      </c>
      <c r="J1245" s="181">
        <v>138.90600000000001</v>
      </c>
      <c r="K1245" s="181">
        <v>0</v>
      </c>
      <c r="L1245" s="181">
        <v>0</v>
      </c>
      <c r="M1245" s="182">
        <v>0</v>
      </c>
    </row>
    <row r="1246" spans="1:13" s="5" customFormat="1">
      <c r="A1246" s="30" t="s">
        <v>129</v>
      </c>
      <c r="B1246" s="30" t="s">
        <v>361</v>
      </c>
      <c r="C1246" s="5" t="s">
        <v>46</v>
      </c>
      <c r="D1246" s="5" t="s">
        <v>205</v>
      </c>
      <c r="E1246" s="191">
        <v>30</v>
      </c>
      <c r="F1246" s="191" t="s">
        <v>204</v>
      </c>
      <c r="G1246" s="191" t="s">
        <v>449</v>
      </c>
      <c r="H1246" s="30" t="s">
        <v>46</v>
      </c>
      <c r="I1246" s="180">
        <v>0</v>
      </c>
      <c r="J1246" s="181">
        <v>0</v>
      </c>
      <c r="K1246" s="181">
        <v>0</v>
      </c>
      <c r="L1246" s="181">
        <v>0</v>
      </c>
      <c r="M1246" s="182">
        <v>0</v>
      </c>
    </row>
    <row r="1247" spans="1:13" s="5" customFormat="1">
      <c r="A1247" s="30" t="s">
        <v>129</v>
      </c>
      <c r="B1247" s="30" t="s">
        <v>361</v>
      </c>
      <c r="C1247" s="5" t="s">
        <v>46</v>
      </c>
      <c r="D1247" s="5" t="s">
        <v>205</v>
      </c>
      <c r="E1247" s="191">
        <v>30</v>
      </c>
      <c r="F1247" s="191" t="s">
        <v>204</v>
      </c>
      <c r="G1247" s="191" t="s">
        <v>450</v>
      </c>
      <c r="H1247" s="30" t="s">
        <v>46</v>
      </c>
      <c r="I1247" s="180">
        <v>0</v>
      </c>
      <c r="J1247" s="181">
        <v>0</v>
      </c>
      <c r="K1247" s="181">
        <v>0</v>
      </c>
      <c r="L1247" s="181">
        <v>0</v>
      </c>
      <c r="M1247" s="182">
        <v>0</v>
      </c>
    </row>
    <row r="1248" spans="1:13" s="5" customFormat="1">
      <c r="A1248" s="30" t="s">
        <v>129</v>
      </c>
      <c r="B1248" s="30" t="s">
        <v>361</v>
      </c>
      <c r="C1248" s="5" t="s">
        <v>46</v>
      </c>
      <c r="D1248" s="5" t="s">
        <v>308</v>
      </c>
      <c r="E1248" s="191">
        <v>38</v>
      </c>
      <c r="F1248" s="191" t="s">
        <v>307</v>
      </c>
      <c r="G1248" s="191" t="s">
        <v>448</v>
      </c>
      <c r="H1248" s="30" t="s">
        <v>46</v>
      </c>
      <c r="I1248" s="180">
        <v>0</v>
      </c>
      <c r="J1248" s="181">
        <v>0</v>
      </c>
      <c r="K1248" s="181">
        <v>0</v>
      </c>
      <c r="L1248" s="181">
        <v>0</v>
      </c>
      <c r="M1248" s="182">
        <v>0</v>
      </c>
    </row>
    <row r="1249" spans="1:13" s="5" customFormat="1">
      <c r="A1249" s="30" t="s">
        <v>129</v>
      </c>
      <c r="B1249" s="30" t="s">
        <v>361</v>
      </c>
      <c r="C1249" s="5" t="s">
        <v>46</v>
      </c>
      <c r="D1249" s="5" t="s">
        <v>308</v>
      </c>
      <c r="E1249" s="191">
        <v>38</v>
      </c>
      <c r="F1249" s="191" t="s">
        <v>307</v>
      </c>
      <c r="G1249" s="191" t="s">
        <v>449</v>
      </c>
      <c r="H1249" s="30" t="s">
        <v>46</v>
      </c>
      <c r="I1249" s="180">
        <v>0</v>
      </c>
      <c r="J1249" s="181">
        <v>0</v>
      </c>
      <c r="K1249" s="181">
        <v>0</v>
      </c>
      <c r="L1249" s="181">
        <v>0</v>
      </c>
      <c r="M1249" s="182">
        <v>0</v>
      </c>
    </row>
    <row r="1250" spans="1:13" s="5" customFormat="1">
      <c r="A1250" s="30" t="s">
        <v>129</v>
      </c>
      <c r="B1250" s="30" t="s">
        <v>361</v>
      </c>
      <c r="C1250" s="5" t="s">
        <v>46</v>
      </c>
      <c r="D1250" s="5" t="s">
        <v>308</v>
      </c>
      <c r="E1250" s="191">
        <v>38</v>
      </c>
      <c r="F1250" s="191" t="s">
        <v>307</v>
      </c>
      <c r="G1250" s="191" t="s">
        <v>450</v>
      </c>
      <c r="H1250" s="30" t="s">
        <v>46</v>
      </c>
      <c r="I1250" s="180">
        <v>0</v>
      </c>
      <c r="J1250" s="181">
        <v>0</v>
      </c>
      <c r="K1250" s="181">
        <v>0</v>
      </c>
      <c r="L1250" s="181">
        <v>0</v>
      </c>
      <c r="M1250" s="182">
        <v>0</v>
      </c>
    </row>
    <row r="1251" spans="1:13" s="5" customFormat="1">
      <c r="A1251" s="30" t="s">
        <v>129</v>
      </c>
      <c r="B1251" s="30" t="s">
        <v>361</v>
      </c>
      <c r="C1251" s="5" t="s">
        <v>46</v>
      </c>
      <c r="D1251" s="5" t="s">
        <v>207</v>
      </c>
      <c r="E1251" s="191">
        <v>30</v>
      </c>
      <c r="F1251" s="191" t="s">
        <v>206</v>
      </c>
      <c r="G1251" s="191" t="s">
        <v>448</v>
      </c>
      <c r="H1251" s="30" t="s">
        <v>46</v>
      </c>
      <c r="I1251" s="180">
        <v>0</v>
      </c>
      <c r="J1251" s="181">
        <v>0</v>
      </c>
      <c r="K1251" s="181">
        <v>0</v>
      </c>
      <c r="L1251" s="181">
        <v>0</v>
      </c>
      <c r="M1251" s="182">
        <v>0</v>
      </c>
    </row>
    <row r="1252" spans="1:13" s="5" customFormat="1">
      <c r="A1252" s="30" t="s">
        <v>129</v>
      </c>
      <c r="B1252" s="30" t="s">
        <v>361</v>
      </c>
      <c r="C1252" s="5" t="s">
        <v>46</v>
      </c>
      <c r="D1252" s="5" t="s">
        <v>207</v>
      </c>
      <c r="E1252" s="191">
        <v>30</v>
      </c>
      <c r="F1252" s="191" t="s">
        <v>206</v>
      </c>
      <c r="G1252" s="191" t="s">
        <v>449</v>
      </c>
      <c r="H1252" s="30" t="s">
        <v>46</v>
      </c>
      <c r="I1252" s="180">
        <v>0</v>
      </c>
      <c r="J1252" s="181">
        <v>0</v>
      </c>
      <c r="K1252" s="181">
        <v>0</v>
      </c>
      <c r="L1252" s="181">
        <v>0</v>
      </c>
      <c r="M1252" s="182">
        <v>0</v>
      </c>
    </row>
    <row r="1253" spans="1:13" s="5" customFormat="1">
      <c r="A1253" s="30" t="s">
        <v>129</v>
      </c>
      <c r="B1253" s="30" t="s">
        <v>361</v>
      </c>
      <c r="C1253" s="5" t="s">
        <v>46</v>
      </c>
      <c r="D1253" s="5" t="s">
        <v>207</v>
      </c>
      <c r="E1253" s="191">
        <v>30</v>
      </c>
      <c r="F1253" s="191" t="s">
        <v>206</v>
      </c>
      <c r="G1253" s="191" t="s">
        <v>450</v>
      </c>
      <c r="H1253" s="30" t="s">
        <v>46</v>
      </c>
      <c r="I1253" s="180">
        <v>0</v>
      </c>
      <c r="J1253" s="181">
        <v>0</v>
      </c>
      <c r="K1253" s="181">
        <v>0</v>
      </c>
      <c r="L1253" s="181">
        <v>0</v>
      </c>
      <c r="M1253" s="182">
        <v>0</v>
      </c>
    </row>
    <row r="1254" spans="1:13" s="5" customFormat="1">
      <c r="A1254" s="30" t="s">
        <v>129</v>
      </c>
      <c r="B1254" s="30" t="s">
        <v>361</v>
      </c>
      <c r="C1254" s="5" t="s">
        <v>46</v>
      </c>
      <c r="D1254" s="5" t="s">
        <v>312</v>
      </c>
      <c r="E1254" s="191">
        <v>38</v>
      </c>
      <c r="F1254" s="191" t="s">
        <v>311</v>
      </c>
      <c r="G1254" s="191" t="s">
        <v>448</v>
      </c>
      <c r="H1254" s="30" t="s">
        <v>46</v>
      </c>
      <c r="I1254" s="180">
        <v>0</v>
      </c>
      <c r="J1254" s="181">
        <v>0</v>
      </c>
      <c r="K1254" s="181">
        <v>0</v>
      </c>
      <c r="L1254" s="181">
        <v>0</v>
      </c>
      <c r="M1254" s="182">
        <v>0</v>
      </c>
    </row>
    <row r="1255" spans="1:13" s="5" customFormat="1">
      <c r="A1255" s="30" t="s">
        <v>129</v>
      </c>
      <c r="B1255" s="30" t="s">
        <v>361</v>
      </c>
      <c r="C1255" s="5" t="s">
        <v>46</v>
      </c>
      <c r="D1255" s="5" t="s">
        <v>312</v>
      </c>
      <c r="E1255" s="191">
        <v>38</v>
      </c>
      <c r="F1255" s="191" t="s">
        <v>311</v>
      </c>
      <c r="G1255" s="191" t="s">
        <v>449</v>
      </c>
      <c r="H1255" s="30" t="s">
        <v>46</v>
      </c>
      <c r="I1255" s="180">
        <v>0</v>
      </c>
      <c r="J1255" s="181">
        <v>0</v>
      </c>
      <c r="K1255" s="181">
        <v>0</v>
      </c>
      <c r="L1255" s="181">
        <v>0</v>
      </c>
      <c r="M1255" s="182">
        <v>0</v>
      </c>
    </row>
    <row r="1256" spans="1:13" s="5" customFormat="1">
      <c r="A1256" s="30" t="s">
        <v>129</v>
      </c>
      <c r="B1256" s="30" t="s">
        <v>361</v>
      </c>
      <c r="C1256" s="5" t="s">
        <v>46</v>
      </c>
      <c r="D1256" s="5" t="s">
        <v>312</v>
      </c>
      <c r="E1256" s="191">
        <v>38</v>
      </c>
      <c r="F1256" s="191" t="s">
        <v>311</v>
      </c>
      <c r="G1256" s="191" t="s">
        <v>450</v>
      </c>
      <c r="H1256" s="30" t="s">
        <v>46</v>
      </c>
      <c r="I1256" s="180">
        <v>0</v>
      </c>
      <c r="J1256" s="181">
        <v>0</v>
      </c>
      <c r="K1256" s="181">
        <v>0</v>
      </c>
      <c r="L1256" s="181">
        <v>0</v>
      </c>
      <c r="M1256" s="182">
        <v>0</v>
      </c>
    </row>
    <row r="1257" spans="1:13" s="5" customFormat="1">
      <c r="A1257" s="30" t="s">
        <v>129</v>
      </c>
      <c r="B1257" s="30" t="s">
        <v>361</v>
      </c>
      <c r="C1257" s="5" t="s">
        <v>451</v>
      </c>
      <c r="D1257" s="5" t="s">
        <v>216</v>
      </c>
      <c r="E1257" s="191">
        <v>38</v>
      </c>
      <c r="F1257" s="191" t="s">
        <v>215</v>
      </c>
      <c r="G1257" s="191" t="s">
        <v>452</v>
      </c>
      <c r="H1257" s="30" t="s">
        <v>179</v>
      </c>
      <c r="I1257" s="180">
        <v>0</v>
      </c>
      <c r="J1257" s="181">
        <v>0</v>
      </c>
      <c r="K1257" s="181">
        <v>0</v>
      </c>
      <c r="L1257" s="181">
        <v>0</v>
      </c>
      <c r="M1257" s="182">
        <v>0</v>
      </c>
    </row>
    <row r="1258" spans="1:13" s="5" customFormat="1">
      <c r="A1258" s="30" t="s">
        <v>129</v>
      </c>
      <c r="B1258" s="30" t="s">
        <v>361</v>
      </c>
      <c r="C1258" s="5" t="s">
        <v>451</v>
      </c>
      <c r="D1258" s="5" t="s">
        <v>218</v>
      </c>
      <c r="E1258" s="191">
        <v>38</v>
      </c>
      <c r="F1258" s="191" t="s">
        <v>217</v>
      </c>
      <c r="G1258" s="191" t="s">
        <v>452</v>
      </c>
      <c r="H1258" s="30" t="s">
        <v>179</v>
      </c>
      <c r="I1258" s="180">
        <v>0</v>
      </c>
      <c r="J1258" s="181">
        <v>0</v>
      </c>
      <c r="K1258" s="181">
        <v>0</v>
      </c>
      <c r="L1258" s="181">
        <v>0</v>
      </c>
      <c r="M1258" s="182">
        <v>0</v>
      </c>
    </row>
    <row r="1259" spans="1:13" s="5" customFormat="1">
      <c r="A1259" s="30" t="s">
        <v>129</v>
      </c>
      <c r="B1259" s="30" t="s">
        <v>361</v>
      </c>
      <c r="C1259" s="5" t="s">
        <v>451</v>
      </c>
      <c r="D1259" s="5" t="s">
        <v>220</v>
      </c>
      <c r="E1259" s="191">
        <v>38</v>
      </c>
      <c r="F1259" s="191" t="s">
        <v>219</v>
      </c>
      <c r="G1259" s="191" t="s">
        <v>452</v>
      </c>
      <c r="H1259" s="30" t="s">
        <v>179</v>
      </c>
      <c r="I1259" s="180">
        <v>0</v>
      </c>
      <c r="J1259" s="181">
        <v>0</v>
      </c>
      <c r="K1259" s="181">
        <v>0</v>
      </c>
      <c r="L1259" s="181">
        <v>0</v>
      </c>
      <c r="M1259" s="182">
        <v>0</v>
      </c>
    </row>
    <row r="1260" spans="1:13" s="5" customFormat="1">
      <c r="A1260" s="30" t="s">
        <v>129</v>
      </c>
      <c r="B1260" s="30" t="s">
        <v>361</v>
      </c>
      <c r="C1260" s="5" t="s">
        <v>451</v>
      </c>
      <c r="D1260" s="5" t="s">
        <v>222</v>
      </c>
      <c r="E1260" s="191">
        <v>38</v>
      </c>
      <c r="F1260" s="191" t="s">
        <v>221</v>
      </c>
      <c r="G1260" s="191" t="s">
        <v>452</v>
      </c>
      <c r="H1260" s="30" t="s">
        <v>179</v>
      </c>
      <c r="I1260" s="180">
        <v>0</v>
      </c>
      <c r="J1260" s="181">
        <v>0</v>
      </c>
      <c r="K1260" s="181">
        <v>0</v>
      </c>
      <c r="L1260" s="181">
        <v>0</v>
      </c>
      <c r="M1260" s="182">
        <v>0</v>
      </c>
    </row>
    <row r="1261" spans="1:13" s="5" customFormat="1">
      <c r="A1261" s="30" t="s">
        <v>129</v>
      </c>
      <c r="B1261" s="30" t="s">
        <v>361</v>
      </c>
      <c r="C1261" s="5" t="s">
        <v>451</v>
      </c>
      <c r="D1261" s="5" t="s">
        <v>185</v>
      </c>
      <c r="E1261" s="191">
        <v>30</v>
      </c>
      <c r="F1261" s="191" t="s">
        <v>184</v>
      </c>
      <c r="G1261" s="191" t="s">
        <v>452</v>
      </c>
      <c r="H1261" s="30" t="s">
        <v>179</v>
      </c>
      <c r="I1261" s="180">
        <v>0</v>
      </c>
      <c r="J1261" s="181">
        <v>0</v>
      </c>
      <c r="K1261" s="181">
        <v>0</v>
      </c>
      <c r="L1261" s="181">
        <v>0</v>
      </c>
      <c r="M1261" s="182">
        <v>0</v>
      </c>
    </row>
    <row r="1262" spans="1:13" s="5" customFormat="1">
      <c r="A1262" s="30" t="s">
        <v>129</v>
      </c>
      <c r="B1262" s="30" t="s">
        <v>361</v>
      </c>
      <c r="C1262" s="5" t="s">
        <v>451</v>
      </c>
      <c r="D1262" s="5" t="s">
        <v>187</v>
      </c>
      <c r="E1262" s="191">
        <v>30</v>
      </c>
      <c r="F1262" s="191" t="s">
        <v>186</v>
      </c>
      <c r="G1262" s="191" t="s">
        <v>452</v>
      </c>
      <c r="H1262" s="30" t="s">
        <v>179</v>
      </c>
      <c r="I1262" s="180">
        <v>0</v>
      </c>
      <c r="J1262" s="181">
        <v>0</v>
      </c>
      <c r="K1262" s="181">
        <v>0</v>
      </c>
      <c r="L1262" s="181">
        <v>0</v>
      </c>
      <c r="M1262" s="182">
        <v>0</v>
      </c>
    </row>
    <row r="1263" spans="1:13" s="5" customFormat="1">
      <c r="A1263" s="30" t="s">
        <v>129</v>
      </c>
      <c r="B1263" s="30" t="s">
        <v>361</v>
      </c>
      <c r="C1263" s="5" t="s">
        <v>451</v>
      </c>
      <c r="D1263" s="5" t="s">
        <v>232</v>
      </c>
      <c r="E1263" s="191">
        <v>38</v>
      </c>
      <c r="F1263" s="191" t="s">
        <v>231</v>
      </c>
      <c r="G1263" s="191" t="s">
        <v>452</v>
      </c>
      <c r="H1263" s="30" t="s">
        <v>179</v>
      </c>
      <c r="I1263" s="180">
        <v>0</v>
      </c>
      <c r="J1263" s="181">
        <v>0</v>
      </c>
      <c r="K1263" s="181">
        <v>0</v>
      </c>
      <c r="L1263" s="181">
        <v>0</v>
      </c>
      <c r="M1263" s="182">
        <v>0</v>
      </c>
    </row>
    <row r="1264" spans="1:13" s="5" customFormat="1">
      <c r="A1264" s="30" t="s">
        <v>129</v>
      </c>
      <c r="B1264" s="30" t="s">
        <v>361</v>
      </c>
      <c r="C1264" s="5" t="s">
        <v>451</v>
      </c>
      <c r="D1264" s="5" t="s">
        <v>234</v>
      </c>
      <c r="E1264" s="191">
        <v>38</v>
      </c>
      <c r="F1264" s="191" t="s">
        <v>233</v>
      </c>
      <c r="G1264" s="191" t="s">
        <v>452</v>
      </c>
      <c r="H1264" s="30" t="s">
        <v>179</v>
      </c>
      <c r="I1264" s="180">
        <v>0</v>
      </c>
      <c r="J1264" s="181">
        <v>134.77344435049088</v>
      </c>
      <c r="K1264" s="181">
        <v>0</v>
      </c>
      <c r="L1264" s="181">
        <v>0</v>
      </c>
      <c r="M1264" s="182">
        <v>0</v>
      </c>
    </row>
    <row r="1265" spans="1:13" s="5" customFormat="1">
      <c r="A1265" s="30" t="s">
        <v>129</v>
      </c>
      <c r="B1265" s="30" t="s">
        <v>361</v>
      </c>
      <c r="C1265" s="5" t="s">
        <v>451</v>
      </c>
      <c r="D1265" s="5" t="s">
        <v>189</v>
      </c>
      <c r="E1265" s="191">
        <v>30</v>
      </c>
      <c r="F1265" s="191" t="s">
        <v>188</v>
      </c>
      <c r="G1265" s="191" t="s">
        <v>452</v>
      </c>
      <c r="H1265" s="30" t="s">
        <v>179</v>
      </c>
      <c r="I1265" s="180">
        <v>0</v>
      </c>
      <c r="J1265" s="181">
        <v>0</v>
      </c>
      <c r="K1265" s="181">
        <v>0</v>
      </c>
      <c r="L1265" s="181">
        <v>0</v>
      </c>
      <c r="M1265" s="182">
        <v>0</v>
      </c>
    </row>
    <row r="1266" spans="1:13" s="5" customFormat="1">
      <c r="A1266" s="30" t="s">
        <v>129</v>
      </c>
      <c r="B1266" s="30" t="s">
        <v>361</v>
      </c>
      <c r="C1266" s="5" t="s">
        <v>451</v>
      </c>
      <c r="D1266" s="5" t="s">
        <v>191</v>
      </c>
      <c r="E1266" s="191">
        <v>30</v>
      </c>
      <c r="F1266" s="191" t="s">
        <v>190</v>
      </c>
      <c r="G1266" s="191" t="s">
        <v>452</v>
      </c>
      <c r="H1266" s="30" t="s">
        <v>179</v>
      </c>
      <c r="I1266" s="180">
        <v>0</v>
      </c>
      <c r="J1266" s="181">
        <v>0</v>
      </c>
      <c r="K1266" s="181">
        <v>0</v>
      </c>
      <c r="L1266" s="181">
        <v>0</v>
      </c>
      <c r="M1266" s="182">
        <v>0</v>
      </c>
    </row>
    <row r="1267" spans="1:13" s="5" customFormat="1">
      <c r="A1267" s="30" t="s">
        <v>129</v>
      </c>
      <c r="B1267" s="30" t="s">
        <v>361</v>
      </c>
      <c r="C1267" s="5" t="s">
        <v>451</v>
      </c>
      <c r="D1267" s="5" t="s">
        <v>242</v>
      </c>
      <c r="E1267" s="191">
        <v>38</v>
      </c>
      <c r="F1267" s="191" t="s">
        <v>241</v>
      </c>
      <c r="G1267" s="191" t="s">
        <v>452</v>
      </c>
      <c r="H1267" s="30" t="s">
        <v>179</v>
      </c>
      <c r="I1267" s="180">
        <v>0</v>
      </c>
      <c r="J1267" s="181">
        <v>0</v>
      </c>
      <c r="K1267" s="181">
        <v>0</v>
      </c>
      <c r="L1267" s="181">
        <v>0</v>
      </c>
      <c r="M1267" s="182">
        <v>0</v>
      </c>
    </row>
    <row r="1268" spans="1:13" s="5" customFormat="1">
      <c r="A1268" s="30" t="s">
        <v>129</v>
      </c>
      <c r="B1268" s="30" t="s">
        <v>361</v>
      </c>
      <c r="C1268" s="5" t="s">
        <v>451</v>
      </c>
      <c r="D1268" s="5" t="s">
        <v>327</v>
      </c>
      <c r="E1268" s="191">
        <v>46</v>
      </c>
      <c r="F1268" s="191" t="s">
        <v>326</v>
      </c>
      <c r="G1268" s="191" t="s">
        <v>452</v>
      </c>
      <c r="H1268" s="30" t="s">
        <v>179</v>
      </c>
      <c r="I1268" s="180">
        <v>0</v>
      </c>
      <c r="J1268" s="181">
        <v>0</v>
      </c>
      <c r="K1268" s="181">
        <v>0</v>
      </c>
      <c r="L1268" s="181">
        <v>0</v>
      </c>
      <c r="M1268" s="182">
        <v>0</v>
      </c>
    </row>
    <row r="1269" spans="1:13" s="5" customFormat="1">
      <c r="A1269" s="30" t="s">
        <v>129</v>
      </c>
      <c r="B1269" s="30" t="s">
        <v>361</v>
      </c>
      <c r="C1269" s="5" t="s">
        <v>451</v>
      </c>
      <c r="D1269" s="5" t="s">
        <v>193</v>
      </c>
      <c r="E1269" s="191">
        <v>30</v>
      </c>
      <c r="F1269" s="191" t="s">
        <v>192</v>
      </c>
      <c r="G1269" s="191" t="s">
        <v>452</v>
      </c>
      <c r="H1269" s="30" t="s">
        <v>179</v>
      </c>
      <c r="I1269" s="180">
        <v>0</v>
      </c>
      <c r="J1269" s="181">
        <v>0</v>
      </c>
      <c r="K1269" s="181">
        <v>0</v>
      </c>
      <c r="L1269" s="181">
        <v>0</v>
      </c>
      <c r="M1269" s="182">
        <v>0</v>
      </c>
    </row>
    <row r="1270" spans="1:13" s="5" customFormat="1">
      <c r="A1270" s="30" t="s">
        <v>129</v>
      </c>
      <c r="B1270" s="30" t="s">
        <v>361</v>
      </c>
      <c r="C1270" s="5" t="s">
        <v>451</v>
      </c>
      <c r="D1270" s="5" t="s">
        <v>258</v>
      </c>
      <c r="E1270" s="191">
        <v>38</v>
      </c>
      <c r="F1270" s="191" t="s">
        <v>257</v>
      </c>
      <c r="G1270" s="191" t="s">
        <v>452</v>
      </c>
      <c r="H1270" s="30" t="s">
        <v>179</v>
      </c>
      <c r="I1270" s="180">
        <v>0</v>
      </c>
      <c r="J1270" s="181">
        <v>0</v>
      </c>
      <c r="K1270" s="181">
        <v>0</v>
      </c>
      <c r="L1270" s="181">
        <v>0</v>
      </c>
      <c r="M1270" s="182">
        <v>0</v>
      </c>
    </row>
    <row r="1271" spans="1:13" s="5" customFormat="1">
      <c r="A1271" s="30" t="s">
        <v>129</v>
      </c>
      <c r="B1271" s="30" t="s">
        <v>361</v>
      </c>
      <c r="C1271" s="5" t="s">
        <v>451</v>
      </c>
      <c r="D1271" s="5" t="s">
        <v>262</v>
      </c>
      <c r="E1271" s="191">
        <v>38</v>
      </c>
      <c r="F1271" s="191" t="s">
        <v>261</v>
      </c>
      <c r="G1271" s="191" t="s">
        <v>452</v>
      </c>
      <c r="H1271" s="30" t="s">
        <v>179</v>
      </c>
      <c r="I1271" s="180">
        <v>0</v>
      </c>
      <c r="J1271" s="181">
        <v>70.616156315018074</v>
      </c>
      <c r="K1271" s="181">
        <v>0</v>
      </c>
      <c r="L1271" s="181">
        <v>0</v>
      </c>
      <c r="M1271" s="182">
        <v>0</v>
      </c>
    </row>
    <row r="1272" spans="1:13" s="5" customFormat="1">
      <c r="A1272" s="30" t="s">
        <v>129</v>
      </c>
      <c r="B1272" s="30" t="s">
        <v>361</v>
      </c>
      <c r="C1272" s="5" t="s">
        <v>451</v>
      </c>
      <c r="D1272" s="5" t="s">
        <v>264</v>
      </c>
      <c r="E1272" s="191">
        <v>38</v>
      </c>
      <c r="F1272" s="191" t="s">
        <v>263</v>
      </c>
      <c r="G1272" s="191" t="s">
        <v>452</v>
      </c>
      <c r="H1272" s="30" t="s">
        <v>179</v>
      </c>
      <c r="I1272" s="180">
        <v>0</v>
      </c>
      <c r="J1272" s="181">
        <v>4.5315300000000001</v>
      </c>
      <c r="K1272" s="181">
        <v>0</v>
      </c>
      <c r="L1272" s="181">
        <v>0</v>
      </c>
      <c r="M1272" s="182">
        <v>0</v>
      </c>
    </row>
    <row r="1273" spans="1:13" s="5" customFormat="1">
      <c r="A1273" s="30" t="s">
        <v>129</v>
      </c>
      <c r="B1273" s="30" t="s">
        <v>361</v>
      </c>
      <c r="C1273" s="5" t="s">
        <v>451</v>
      </c>
      <c r="D1273" s="5" t="s">
        <v>270</v>
      </c>
      <c r="E1273" s="191">
        <v>38</v>
      </c>
      <c r="F1273" s="191" t="s">
        <v>269</v>
      </c>
      <c r="G1273" s="191" t="s">
        <v>452</v>
      </c>
      <c r="H1273" s="30" t="s">
        <v>179</v>
      </c>
      <c r="I1273" s="180">
        <v>0</v>
      </c>
      <c r="J1273" s="181">
        <v>118.27871142773796</v>
      </c>
      <c r="K1273" s="181">
        <v>0</v>
      </c>
      <c r="L1273" s="181">
        <v>0</v>
      </c>
      <c r="M1273" s="182">
        <v>0</v>
      </c>
    </row>
    <row r="1274" spans="1:13" s="5" customFormat="1">
      <c r="A1274" s="30" t="s">
        <v>129</v>
      </c>
      <c r="B1274" s="30" t="s">
        <v>361</v>
      </c>
      <c r="C1274" s="5" t="s">
        <v>451</v>
      </c>
      <c r="D1274" s="5" t="s">
        <v>195</v>
      </c>
      <c r="E1274" s="191">
        <v>30</v>
      </c>
      <c r="F1274" s="191" t="s">
        <v>194</v>
      </c>
      <c r="G1274" s="191" t="s">
        <v>452</v>
      </c>
      <c r="H1274" s="30" t="s">
        <v>179</v>
      </c>
      <c r="I1274" s="180">
        <v>0</v>
      </c>
      <c r="J1274" s="181">
        <v>0</v>
      </c>
      <c r="K1274" s="181">
        <v>0</v>
      </c>
      <c r="L1274" s="181">
        <v>0</v>
      </c>
      <c r="M1274" s="182">
        <v>0</v>
      </c>
    </row>
    <row r="1275" spans="1:13" s="5" customFormat="1">
      <c r="A1275" s="30" t="s">
        <v>129</v>
      </c>
      <c r="B1275" s="30" t="s">
        <v>361</v>
      </c>
      <c r="C1275" s="5" t="s">
        <v>451</v>
      </c>
      <c r="D1275" s="5" t="s">
        <v>197</v>
      </c>
      <c r="E1275" s="191">
        <v>30</v>
      </c>
      <c r="F1275" s="191" t="s">
        <v>196</v>
      </c>
      <c r="G1275" s="191" t="s">
        <v>452</v>
      </c>
      <c r="H1275" s="30" t="s">
        <v>179</v>
      </c>
      <c r="I1275" s="180">
        <v>0</v>
      </c>
      <c r="J1275" s="181">
        <v>0</v>
      </c>
      <c r="K1275" s="181">
        <v>0</v>
      </c>
      <c r="L1275" s="181">
        <v>0</v>
      </c>
      <c r="M1275" s="182">
        <v>0</v>
      </c>
    </row>
    <row r="1276" spans="1:13" s="5" customFormat="1">
      <c r="A1276" s="30" t="s">
        <v>129</v>
      </c>
      <c r="B1276" s="30" t="s">
        <v>361</v>
      </c>
      <c r="C1276" s="5" t="s">
        <v>451</v>
      </c>
      <c r="D1276" s="5" t="s">
        <v>284</v>
      </c>
      <c r="E1276" s="191">
        <v>38</v>
      </c>
      <c r="F1276" s="191" t="s">
        <v>283</v>
      </c>
      <c r="G1276" s="191" t="s">
        <v>452</v>
      </c>
      <c r="H1276" s="30" t="s">
        <v>179</v>
      </c>
      <c r="I1276" s="180">
        <v>0</v>
      </c>
      <c r="J1276" s="181">
        <v>0</v>
      </c>
      <c r="K1276" s="181">
        <v>0</v>
      </c>
      <c r="L1276" s="181">
        <v>0</v>
      </c>
      <c r="M1276" s="182">
        <v>0</v>
      </c>
    </row>
    <row r="1277" spans="1:13" s="5" customFormat="1">
      <c r="A1277" s="30" t="s">
        <v>129</v>
      </c>
      <c r="B1277" s="30" t="s">
        <v>361</v>
      </c>
      <c r="C1277" s="5" t="s">
        <v>451</v>
      </c>
      <c r="D1277" s="5" t="s">
        <v>199</v>
      </c>
      <c r="E1277" s="191">
        <v>30</v>
      </c>
      <c r="F1277" s="191" t="s">
        <v>198</v>
      </c>
      <c r="G1277" s="191" t="s">
        <v>452</v>
      </c>
      <c r="H1277" s="30" t="s">
        <v>179</v>
      </c>
      <c r="I1277" s="180">
        <v>0</v>
      </c>
      <c r="J1277" s="181">
        <v>0</v>
      </c>
      <c r="K1277" s="181">
        <v>0</v>
      </c>
      <c r="L1277" s="181">
        <v>0</v>
      </c>
      <c r="M1277" s="182">
        <v>0</v>
      </c>
    </row>
    <row r="1278" spans="1:13" s="5" customFormat="1">
      <c r="A1278" s="30" t="s">
        <v>129</v>
      </c>
      <c r="B1278" s="30" t="s">
        <v>361</v>
      </c>
      <c r="C1278" s="5" t="s">
        <v>451</v>
      </c>
      <c r="D1278" s="5" t="s">
        <v>201</v>
      </c>
      <c r="E1278" s="191">
        <v>30</v>
      </c>
      <c r="F1278" s="191" t="s">
        <v>200</v>
      </c>
      <c r="G1278" s="191" t="s">
        <v>452</v>
      </c>
      <c r="H1278" s="30" t="s">
        <v>179</v>
      </c>
      <c r="I1278" s="180">
        <v>0</v>
      </c>
      <c r="J1278" s="181">
        <v>0.48742871365335827</v>
      </c>
      <c r="K1278" s="181">
        <v>0</v>
      </c>
      <c r="L1278" s="181">
        <v>0</v>
      </c>
      <c r="M1278" s="182">
        <v>0</v>
      </c>
    </row>
    <row r="1279" spans="1:13" s="5" customFormat="1">
      <c r="A1279" s="30" t="s">
        <v>129</v>
      </c>
      <c r="B1279" s="30" t="s">
        <v>361</v>
      </c>
      <c r="C1279" s="5" t="s">
        <v>451</v>
      </c>
      <c r="D1279" s="5" t="s">
        <v>203</v>
      </c>
      <c r="E1279" s="191">
        <v>30</v>
      </c>
      <c r="F1279" s="191" t="s">
        <v>202</v>
      </c>
      <c r="G1279" s="191" t="s">
        <v>452</v>
      </c>
      <c r="H1279" s="30" t="s">
        <v>179</v>
      </c>
      <c r="I1279" s="180">
        <v>0</v>
      </c>
      <c r="J1279" s="181">
        <v>0.87108313469926402</v>
      </c>
      <c r="K1279" s="181">
        <v>0</v>
      </c>
      <c r="L1279" s="181">
        <v>0</v>
      </c>
      <c r="M1279" s="182">
        <v>0</v>
      </c>
    </row>
    <row r="1280" spans="1:13" s="5" customFormat="1">
      <c r="A1280" s="30" t="s">
        <v>129</v>
      </c>
      <c r="B1280" s="30" t="s">
        <v>361</v>
      </c>
      <c r="C1280" s="5" t="s">
        <v>451</v>
      </c>
      <c r="D1280" s="5" t="s">
        <v>294</v>
      </c>
      <c r="E1280" s="191">
        <v>38</v>
      </c>
      <c r="F1280" s="191" t="s">
        <v>293</v>
      </c>
      <c r="G1280" s="191" t="s">
        <v>452</v>
      </c>
      <c r="H1280" s="30" t="s">
        <v>179</v>
      </c>
      <c r="I1280" s="180">
        <v>0</v>
      </c>
      <c r="J1280" s="181">
        <v>0</v>
      </c>
      <c r="K1280" s="181">
        <v>0</v>
      </c>
      <c r="L1280" s="181">
        <v>0</v>
      </c>
      <c r="M1280" s="182">
        <v>0</v>
      </c>
    </row>
    <row r="1281" spans="1:13" s="5" customFormat="1">
      <c r="A1281" s="30" t="s">
        <v>129</v>
      </c>
      <c r="B1281" s="30" t="s">
        <v>361</v>
      </c>
      <c r="C1281" s="5" t="s">
        <v>451</v>
      </c>
      <c r="D1281" s="5" t="s">
        <v>296</v>
      </c>
      <c r="E1281" s="191">
        <v>38</v>
      </c>
      <c r="F1281" s="191" t="s">
        <v>295</v>
      </c>
      <c r="G1281" s="191" t="s">
        <v>452</v>
      </c>
      <c r="H1281" s="30" t="s">
        <v>179</v>
      </c>
      <c r="I1281" s="180">
        <v>0</v>
      </c>
      <c r="J1281" s="181">
        <v>0</v>
      </c>
      <c r="K1281" s="181">
        <v>0</v>
      </c>
      <c r="L1281" s="181">
        <v>0</v>
      </c>
      <c r="M1281" s="182">
        <v>0</v>
      </c>
    </row>
    <row r="1282" spans="1:13" s="5" customFormat="1">
      <c r="A1282" s="30" t="s">
        <v>129</v>
      </c>
      <c r="B1282" s="30" t="s">
        <v>361</v>
      </c>
      <c r="C1282" s="5" t="s">
        <v>451</v>
      </c>
      <c r="D1282" s="5" t="s">
        <v>205</v>
      </c>
      <c r="E1282" s="191">
        <v>30</v>
      </c>
      <c r="F1282" s="191" t="s">
        <v>204</v>
      </c>
      <c r="G1282" s="191" t="s">
        <v>452</v>
      </c>
      <c r="H1282" s="30" t="s">
        <v>179</v>
      </c>
      <c r="I1282" s="180">
        <v>0</v>
      </c>
      <c r="J1282" s="181">
        <v>4.01655946814947E-2</v>
      </c>
      <c r="K1282" s="181">
        <v>0</v>
      </c>
      <c r="L1282" s="181">
        <v>0</v>
      </c>
      <c r="M1282" s="182">
        <v>0</v>
      </c>
    </row>
    <row r="1283" spans="1:13" s="5" customFormat="1">
      <c r="A1283" s="30" t="s">
        <v>129</v>
      </c>
      <c r="B1283" s="30" t="s">
        <v>361</v>
      </c>
      <c r="C1283" s="5" t="s">
        <v>451</v>
      </c>
      <c r="D1283" s="5" t="s">
        <v>308</v>
      </c>
      <c r="E1283" s="191">
        <v>38</v>
      </c>
      <c r="F1283" s="191" t="s">
        <v>307</v>
      </c>
      <c r="G1283" s="191" t="s">
        <v>452</v>
      </c>
      <c r="H1283" s="30" t="s">
        <v>179</v>
      </c>
      <c r="I1283" s="180">
        <v>0</v>
      </c>
      <c r="J1283" s="181">
        <v>0</v>
      </c>
      <c r="K1283" s="181">
        <v>0</v>
      </c>
      <c r="L1283" s="181">
        <v>0</v>
      </c>
      <c r="M1283" s="182">
        <v>0</v>
      </c>
    </row>
    <row r="1284" spans="1:13" s="5" customFormat="1">
      <c r="A1284" s="30" t="s">
        <v>129</v>
      </c>
      <c r="B1284" s="30" t="s">
        <v>361</v>
      </c>
      <c r="C1284" s="5" t="s">
        <v>451</v>
      </c>
      <c r="D1284" s="5" t="s">
        <v>207</v>
      </c>
      <c r="E1284" s="191">
        <v>30</v>
      </c>
      <c r="F1284" s="191" t="s">
        <v>206</v>
      </c>
      <c r="G1284" s="191" t="s">
        <v>452</v>
      </c>
      <c r="H1284" s="30" t="s">
        <v>179</v>
      </c>
      <c r="I1284" s="180">
        <v>0</v>
      </c>
      <c r="J1284" s="181">
        <v>0</v>
      </c>
      <c r="K1284" s="181">
        <v>0</v>
      </c>
      <c r="L1284" s="181">
        <v>0</v>
      </c>
      <c r="M1284" s="182">
        <v>0</v>
      </c>
    </row>
    <row r="1285" spans="1:13" s="5" customFormat="1">
      <c r="A1285" s="30" t="s">
        <v>129</v>
      </c>
      <c r="B1285" s="30" t="s">
        <v>361</v>
      </c>
      <c r="C1285" s="5" t="s">
        <v>451</v>
      </c>
      <c r="D1285" s="5" t="s">
        <v>312</v>
      </c>
      <c r="E1285" s="191">
        <v>38</v>
      </c>
      <c r="F1285" s="191" t="s">
        <v>311</v>
      </c>
      <c r="G1285" s="191" t="s">
        <v>452</v>
      </c>
      <c r="H1285" s="30" t="s">
        <v>179</v>
      </c>
      <c r="I1285" s="180">
        <v>0</v>
      </c>
      <c r="J1285" s="181">
        <v>0</v>
      </c>
      <c r="K1285" s="181">
        <v>0</v>
      </c>
      <c r="L1285" s="181">
        <v>0</v>
      </c>
      <c r="M1285" s="182">
        <v>0</v>
      </c>
    </row>
    <row r="1286" spans="1:13" s="5" customFormat="1">
      <c r="A1286" s="30" t="s">
        <v>129</v>
      </c>
      <c r="B1286" s="30" t="s">
        <v>361</v>
      </c>
      <c r="C1286" s="5" t="s">
        <v>453</v>
      </c>
      <c r="D1286" s="5" t="s">
        <v>216</v>
      </c>
      <c r="E1286" s="191">
        <v>38</v>
      </c>
      <c r="F1286" s="191" t="s">
        <v>215</v>
      </c>
      <c r="G1286" s="191" t="s">
        <v>454</v>
      </c>
      <c r="H1286" s="30" t="s">
        <v>176</v>
      </c>
      <c r="I1286" s="180">
        <v>0</v>
      </c>
      <c r="J1286" s="181">
        <v>0</v>
      </c>
      <c r="K1286" s="181">
        <v>0</v>
      </c>
      <c r="L1286" s="181">
        <v>0</v>
      </c>
      <c r="M1286" s="182">
        <v>0</v>
      </c>
    </row>
    <row r="1287" spans="1:13" s="5" customFormat="1">
      <c r="A1287" s="30" t="s">
        <v>129</v>
      </c>
      <c r="B1287" s="30" t="s">
        <v>361</v>
      </c>
      <c r="C1287" s="5" t="s">
        <v>453</v>
      </c>
      <c r="D1287" s="5" t="s">
        <v>216</v>
      </c>
      <c r="E1287" s="191">
        <v>38</v>
      </c>
      <c r="F1287" s="191" t="s">
        <v>215</v>
      </c>
      <c r="G1287" s="191" t="s">
        <v>455</v>
      </c>
      <c r="H1287" s="30" t="s">
        <v>176</v>
      </c>
      <c r="I1287" s="180">
        <v>0</v>
      </c>
      <c r="J1287" s="181">
        <v>0</v>
      </c>
      <c r="K1287" s="181">
        <v>0</v>
      </c>
      <c r="L1287" s="181">
        <v>0</v>
      </c>
      <c r="M1287" s="182">
        <v>0</v>
      </c>
    </row>
    <row r="1288" spans="1:13" s="5" customFormat="1">
      <c r="A1288" s="30" t="s">
        <v>129</v>
      </c>
      <c r="B1288" s="30" t="s">
        <v>361</v>
      </c>
      <c r="C1288" s="5" t="s">
        <v>453</v>
      </c>
      <c r="D1288" s="5" t="s">
        <v>216</v>
      </c>
      <c r="E1288" s="191">
        <v>38</v>
      </c>
      <c r="F1288" s="191" t="s">
        <v>215</v>
      </c>
      <c r="G1288" s="191" t="s">
        <v>456</v>
      </c>
      <c r="H1288" s="30" t="s">
        <v>176</v>
      </c>
      <c r="I1288" s="180">
        <v>0</v>
      </c>
      <c r="J1288" s="181">
        <v>0</v>
      </c>
      <c r="K1288" s="181">
        <v>0</v>
      </c>
      <c r="L1288" s="181">
        <v>0</v>
      </c>
      <c r="M1288" s="182">
        <v>0</v>
      </c>
    </row>
    <row r="1289" spans="1:13" s="5" customFormat="1">
      <c r="A1289" s="30" t="s">
        <v>129</v>
      </c>
      <c r="B1289" s="30" t="s">
        <v>361</v>
      </c>
      <c r="C1289" s="5" t="s">
        <v>453</v>
      </c>
      <c r="D1289" s="5" t="s">
        <v>218</v>
      </c>
      <c r="E1289" s="191">
        <v>38</v>
      </c>
      <c r="F1289" s="191" t="s">
        <v>217</v>
      </c>
      <c r="G1289" s="191" t="s">
        <v>454</v>
      </c>
      <c r="H1289" s="30" t="s">
        <v>176</v>
      </c>
      <c r="I1289" s="180">
        <v>0</v>
      </c>
      <c r="J1289" s="181">
        <v>0</v>
      </c>
      <c r="K1289" s="181">
        <v>0</v>
      </c>
      <c r="L1289" s="181">
        <v>0</v>
      </c>
      <c r="M1289" s="182">
        <v>0</v>
      </c>
    </row>
    <row r="1290" spans="1:13" s="5" customFormat="1">
      <c r="A1290" s="30" t="s">
        <v>129</v>
      </c>
      <c r="B1290" s="30" t="s">
        <v>361</v>
      </c>
      <c r="C1290" s="5" t="s">
        <v>453</v>
      </c>
      <c r="D1290" s="5" t="s">
        <v>218</v>
      </c>
      <c r="E1290" s="191">
        <v>38</v>
      </c>
      <c r="F1290" s="191" t="s">
        <v>217</v>
      </c>
      <c r="G1290" s="191" t="s">
        <v>455</v>
      </c>
      <c r="H1290" s="30" t="s">
        <v>176</v>
      </c>
      <c r="I1290" s="180">
        <v>0</v>
      </c>
      <c r="J1290" s="181">
        <v>0</v>
      </c>
      <c r="K1290" s="181">
        <v>0</v>
      </c>
      <c r="L1290" s="181">
        <v>0</v>
      </c>
      <c r="M1290" s="182">
        <v>0</v>
      </c>
    </row>
    <row r="1291" spans="1:13" s="5" customFormat="1">
      <c r="A1291" s="30" t="s">
        <v>129</v>
      </c>
      <c r="B1291" s="30" t="s">
        <v>361</v>
      </c>
      <c r="C1291" s="5" t="s">
        <v>453</v>
      </c>
      <c r="D1291" s="5" t="s">
        <v>218</v>
      </c>
      <c r="E1291" s="191">
        <v>38</v>
      </c>
      <c r="F1291" s="191" t="s">
        <v>217</v>
      </c>
      <c r="G1291" s="191" t="s">
        <v>456</v>
      </c>
      <c r="H1291" s="30" t="s">
        <v>176</v>
      </c>
      <c r="I1291" s="180">
        <v>0</v>
      </c>
      <c r="J1291" s="181">
        <v>0</v>
      </c>
      <c r="K1291" s="181">
        <v>0</v>
      </c>
      <c r="L1291" s="181">
        <v>0</v>
      </c>
      <c r="M1291" s="182">
        <v>0</v>
      </c>
    </row>
    <row r="1292" spans="1:13" s="5" customFormat="1">
      <c r="A1292" s="30" t="s">
        <v>129</v>
      </c>
      <c r="B1292" s="30" t="s">
        <v>361</v>
      </c>
      <c r="C1292" s="5" t="s">
        <v>453</v>
      </c>
      <c r="D1292" s="5" t="s">
        <v>220</v>
      </c>
      <c r="E1292" s="191">
        <v>38</v>
      </c>
      <c r="F1292" s="191" t="s">
        <v>219</v>
      </c>
      <c r="G1292" s="191" t="s">
        <v>454</v>
      </c>
      <c r="H1292" s="30" t="s">
        <v>176</v>
      </c>
      <c r="I1292" s="180">
        <v>0</v>
      </c>
      <c r="J1292" s="181">
        <v>0</v>
      </c>
      <c r="K1292" s="181">
        <v>0</v>
      </c>
      <c r="L1292" s="181">
        <v>0</v>
      </c>
      <c r="M1292" s="182">
        <v>0</v>
      </c>
    </row>
    <row r="1293" spans="1:13" s="5" customFormat="1">
      <c r="A1293" s="30" t="s">
        <v>129</v>
      </c>
      <c r="B1293" s="30" t="s">
        <v>361</v>
      </c>
      <c r="C1293" s="5" t="s">
        <v>453</v>
      </c>
      <c r="D1293" s="5" t="s">
        <v>220</v>
      </c>
      <c r="E1293" s="191">
        <v>38</v>
      </c>
      <c r="F1293" s="191" t="s">
        <v>219</v>
      </c>
      <c r="G1293" s="191" t="s">
        <v>455</v>
      </c>
      <c r="H1293" s="30" t="s">
        <v>176</v>
      </c>
      <c r="I1293" s="180">
        <v>0</v>
      </c>
      <c r="J1293" s="181">
        <v>0</v>
      </c>
      <c r="K1293" s="181">
        <v>0</v>
      </c>
      <c r="L1293" s="181">
        <v>0</v>
      </c>
      <c r="M1293" s="182">
        <v>0</v>
      </c>
    </row>
    <row r="1294" spans="1:13" s="5" customFormat="1">
      <c r="A1294" s="30" t="s">
        <v>129</v>
      </c>
      <c r="B1294" s="30" t="s">
        <v>361</v>
      </c>
      <c r="C1294" s="5" t="s">
        <v>453</v>
      </c>
      <c r="D1294" s="5" t="s">
        <v>220</v>
      </c>
      <c r="E1294" s="191">
        <v>38</v>
      </c>
      <c r="F1294" s="191" t="s">
        <v>219</v>
      </c>
      <c r="G1294" s="191" t="s">
        <v>456</v>
      </c>
      <c r="H1294" s="30" t="s">
        <v>176</v>
      </c>
      <c r="I1294" s="180">
        <v>0</v>
      </c>
      <c r="J1294" s="181">
        <v>0</v>
      </c>
      <c r="K1294" s="181">
        <v>0</v>
      </c>
      <c r="L1294" s="181">
        <v>0</v>
      </c>
      <c r="M1294" s="182">
        <v>0</v>
      </c>
    </row>
    <row r="1295" spans="1:13" s="5" customFormat="1">
      <c r="A1295" s="30" t="s">
        <v>129</v>
      </c>
      <c r="B1295" s="30" t="s">
        <v>361</v>
      </c>
      <c r="C1295" s="5" t="s">
        <v>453</v>
      </c>
      <c r="D1295" s="5" t="s">
        <v>222</v>
      </c>
      <c r="E1295" s="191">
        <v>38</v>
      </c>
      <c r="F1295" s="191" t="s">
        <v>221</v>
      </c>
      <c r="G1295" s="191" t="s">
        <v>454</v>
      </c>
      <c r="H1295" s="30" t="s">
        <v>176</v>
      </c>
      <c r="I1295" s="180">
        <v>0</v>
      </c>
      <c r="J1295" s="181">
        <v>0</v>
      </c>
      <c r="K1295" s="181">
        <v>0</v>
      </c>
      <c r="L1295" s="181">
        <v>0</v>
      </c>
      <c r="M1295" s="182">
        <v>0</v>
      </c>
    </row>
    <row r="1296" spans="1:13" s="5" customFormat="1">
      <c r="A1296" s="30" t="s">
        <v>129</v>
      </c>
      <c r="B1296" s="30" t="s">
        <v>361</v>
      </c>
      <c r="C1296" s="5" t="s">
        <v>453</v>
      </c>
      <c r="D1296" s="5" t="s">
        <v>222</v>
      </c>
      <c r="E1296" s="191">
        <v>38</v>
      </c>
      <c r="F1296" s="191" t="s">
        <v>221</v>
      </c>
      <c r="G1296" s="191" t="s">
        <v>455</v>
      </c>
      <c r="H1296" s="30" t="s">
        <v>176</v>
      </c>
      <c r="I1296" s="180">
        <v>0</v>
      </c>
      <c r="J1296" s="181">
        <v>0</v>
      </c>
      <c r="K1296" s="181">
        <v>0</v>
      </c>
      <c r="L1296" s="181">
        <v>0</v>
      </c>
      <c r="M1296" s="182">
        <v>0</v>
      </c>
    </row>
    <row r="1297" spans="1:13" s="5" customFormat="1">
      <c r="A1297" s="30" t="s">
        <v>129</v>
      </c>
      <c r="B1297" s="30" t="s">
        <v>361</v>
      </c>
      <c r="C1297" s="5" t="s">
        <v>453</v>
      </c>
      <c r="D1297" s="5" t="s">
        <v>222</v>
      </c>
      <c r="E1297" s="191">
        <v>38</v>
      </c>
      <c r="F1297" s="191" t="s">
        <v>221</v>
      </c>
      <c r="G1297" s="191" t="s">
        <v>456</v>
      </c>
      <c r="H1297" s="30" t="s">
        <v>176</v>
      </c>
      <c r="I1297" s="180">
        <v>0</v>
      </c>
      <c r="J1297" s="181">
        <v>0</v>
      </c>
      <c r="K1297" s="181">
        <v>0</v>
      </c>
      <c r="L1297" s="181">
        <v>0</v>
      </c>
      <c r="M1297" s="182">
        <v>0</v>
      </c>
    </row>
    <row r="1298" spans="1:13" s="5" customFormat="1">
      <c r="A1298" s="30" t="s">
        <v>129</v>
      </c>
      <c r="B1298" s="30" t="s">
        <v>361</v>
      </c>
      <c r="C1298" s="5" t="s">
        <v>453</v>
      </c>
      <c r="D1298" s="5" t="s">
        <v>187</v>
      </c>
      <c r="E1298" s="191">
        <v>30</v>
      </c>
      <c r="F1298" s="191" t="s">
        <v>186</v>
      </c>
      <c r="G1298" s="191" t="s">
        <v>454</v>
      </c>
      <c r="H1298" s="30" t="s">
        <v>176</v>
      </c>
      <c r="I1298" s="180">
        <v>0</v>
      </c>
      <c r="J1298" s="181">
        <v>0</v>
      </c>
      <c r="K1298" s="181">
        <v>0</v>
      </c>
      <c r="L1298" s="181">
        <v>0</v>
      </c>
      <c r="M1298" s="182">
        <v>0</v>
      </c>
    </row>
    <row r="1299" spans="1:13" s="5" customFormat="1">
      <c r="A1299" s="30" t="s">
        <v>129</v>
      </c>
      <c r="B1299" s="30" t="s">
        <v>361</v>
      </c>
      <c r="C1299" s="5" t="s">
        <v>453</v>
      </c>
      <c r="D1299" s="5" t="s">
        <v>187</v>
      </c>
      <c r="E1299" s="191">
        <v>30</v>
      </c>
      <c r="F1299" s="191" t="s">
        <v>186</v>
      </c>
      <c r="G1299" s="191" t="s">
        <v>455</v>
      </c>
      <c r="H1299" s="30" t="s">
        <v>176</v>
      </c>
      <c r="I1299" s="180">
        <v>0</v>
      </c>
      <c r="J1299" s="181">
        <v>0</v>
      </c>
      <c r="K1299" s="181">
        <v>0</v>
      </c>
      <c r="L1299" s="181">
        <v>0</v>
      </c>
      <c r="M1299" s="182">
        <v>0</v>
      </c>
    </row>
    <row r="1300" spans="1:13" s="5" customFormat="1">
      <c r="A1300" s="30" t="s">
        <v>129</v>
      </c>
      <c r="B1300" s="30" t="s">
        <v>361</v>
      </c>
      <c r="C1300" s="5" t="s">
        <v>453</v>
      </c>
      <c r="D1300" s="5" t="s">
        <v>187</v>
      </c>
      <c r="E1300" s="191">
        <v>30</v>
      </c>
      <c r="F1300" s="191" t="s">
        <v>186</v>
      </c>
      <c r="G1300" s="191" t="s">
        <v>456</v>
      </c>
      <c r="H1300" s="30" t="s">
        <v>176</v>
      </c>
      <c r="I1300" s="180">
        <v>0</v>
      </c>
      <c r="J1300" s="181">
        <v>0</v>
      </c>
      <c r="K1300" s="181">
        <v>0</v>
      </c>
      <c r="L1300" s="181">
        <v>0</v>
      </c>
      <c r="M1300" s="182">
        <v>0</v>
      </c>
    </row>
    <row r="1301" spans="1:13" s="5" customFormat="1">
      <c r="A1301" s="30" t="s">
        <v>129</v>
      </c>
      <c r="B1301" s="30" t="s">
        <v>361</v>
      </c>
      <c r="C1301" s="5" t="s">
        <v>453</v>
      </c>
      <c r="D1301" s="5" t="s">
        <v>232</v>
      </c>
      <c r="E1301" s="191">
        <v>38</v>
      </c>
      <c r="F1301" s="191" t="s">
        <v>231</v>
      </c>
      <c r="G1301" s="191" t="s">
        <v>454</v>
      </c>
      <c r="H1301" s="30" t="s">
        <v>176</v>
      </c>
      <c r="I1301" s="180">
        <v>0</v>
      </c>
      <c r="J1301" s="181">
        <v>0</v>
      </c>
      <c r="K1301" s="181">
        <v>0</v>
      </c>
      <c r="L1301" s="181">
        <v>0</v>
      </c>
      <c r="M1301" s="182">
        <v>0</v>
      </c>
    </row>
    <row r="1302" spans="1:13" s="5" customFormat="1">
      <c r="A1302" s="30" t="s">
        <v>129</v>
      </c>
      <c r="B1302" s="30" t="s">
        <v>361</v>
      </c>
      <c r="C1302" s="5" t="s">
        <v>453</v>
      </c>
      <c r="D1302" s="5" t="s">
        <v>232</v>
      </c>
      <c r="E1302" s="191">
        <v>38</v>
      </c>
      <c r="F1302" s="191" t="s">
        <v>231</v>
      </c>
      <c r="G1302" s="191" t="s">
        <v>455</v>
      </c>
      <c r="H1302" s="30" t="s">
        <v>176</v>
      </c>
      <c r="I1302" s="180">
        <v>0</v>
      </c>
      <c r="J1302" s="181">
        <v>0</v>
      </c>
      <c r="K1302" s="181">
        <v>0</v>
      </c>
      <c r="L1302" s="181">
        <v>0</v>
      </c>
      <c r="M1302" s="182">
        <v>0</v>
      </c>
    </row>
    <row r="1303" spans="1:13" s="5" customFormat="1">
      <c r="A1303" s="30" t="s">
        <v>129</v>
      </c>
      <c r="B1303" s="30" t="s">
        <v>361</v>
      </c>
      <c r="C1303" s="5" t="s">
        <v>453</v>
      </c>
      <c r="D1303" s="5" t="s">
        <v>232</v>
      </c>
      <c r="E1303" s="191">
        <v>38</v>
      </c>
      <c r="F1303" s="191" t="s">
        <v>231</v>
      </c>
      <c r="G1303" s="191" t="s">
        <v>456</v>
      </c>
      <c r="H1303" s="30" t="s">
        <v>176</v>
      </c>
      <c r="I1303" s="180">
        <v>0</v>
      </c>
      <c r="J1303" s="181">
        <v>0</v>
      </c>
      <c r="K1303" s="181">
        <v>0</v>
      </c>
      <c r="L1303" s="181">
        <v>0</v>
      </c>
      <c r="M1303" s="182">
        <v>0</v>
      </c>
    </row>
    <row r="1304" spans="1:13" s="5" customFormat="1">
      <c r="A1304" s="30" t="s">
        <v>129</v>
      </c>
      <c r="B1304" s="30" t="s">
        <v>361</v>
      </c>
      <c r="C1304" s="5" t="s">
        <v>453</v>
      </c>
      <c r="D1304" s="5" t="s">
        <v>234</v>
      </c>
      <c r="E1304" s="191">
        <v>38</v>
      </c>
      <c r="F1304" s="191" t="s">
        <v>233</v>
      </c>
      <c r="G1304" s="191" t="s">
        <v>454</v>
      </c>
      <c r="H1304" s="30" t="s">
        <v>176</v>
      </c>
      <c r="I1304" s="180">
        <v>0</v>
      </c>
      <c r="J1304" s="181">
        <v>0</v>
      </c>
      <c r="K1304" s="181">
        <v>0</v>
      </c>
      <c r="L1304" s="181">
        <v>0</v>
      </c>
      <c r="M1304" s="182">
        <v>0</v>
      </c>
    </row>
    <row r="1305" spans="1:13" s="5" customFormat="1">
      <c r="A1305" s="30" t="s">
        <v>129</v>
      </c>
      <c r="B1305" s="30" t="s">
        <v>361</v>
      </c>
      <c r="C1305" s="5" t="s">
        <v>453</v>
      </c>
      <c r="D1305" s="5" t="s">
        <v>234</v>
      </c>
      <c r="E1305" s="191">
        <v>38</v>
      </c>
      <c r="F1305" s="191" t="s">
        <v>233</v>
      </c>
      <c r="G1305" s="191" t="s">
        <v>455</v>
      </c>
      <c r="H1305" s="30" t="s">
        <v>176</v>
      </c>
      <c r="I1305" s="180">
        <v>16.078532937685463</v>
      </c>
      <c r="J1305" s="181">
        <v>539.62593471810089</v>
      </c>
      <c r="K1305" s="181">
        <v>84.986492581602377</v>
      </c>
      <c r="L1305" s="181">
        <v>0</v>
      </c>
      <c r="M1305" s="182">
        <v>0</v>
      </c>
    </row>
    <row r="1306" spans="1:13" s="5" customFormat="1">
      <c r="A1306" s="30" t="s">
        <v>129</v>
      </c>
      <c r="B1306" s="30" t="s">
        <v>361</v>
      </c>
      <c r="C1306" s="5" t="s">
        <v>453</v>
      </c>
      <c r="D1306" s="5" t="s">
        <v>234</v>
      </c>
      <c r="E1306" s="191">
        <v>38</v>
      </c>
      <c r="F1306" s="191" t="s">
        <v>233</v>
      </c>
      <c r="G1306" s="191" t="s">
        <v>456</v>
      </c>
      <c r="H1306" s="30" t="s">
        <v>176</v>
      </c>
      <c r="I1306" s="180">
        <v>0</v>
      </c>
      <c r="J1306" s="181">
        <v>0</v>
      </c>
      <c r="K1306" s="181">
        <v>0</v>
      </c>
      <c r="L1306" s="181">
        <v>0</v>
      </c>
      <c r="M1306" s="182">
        <v>0</v>
      </c>
    </row>
    <row r="1307" spans="1:13" s="5" customFormat="1">
      <c r="A1307" s="30" t="s">
        <v>129</v>
      </c>
      <c r="B1307" s="30" t="s">
        <v>361</v>
      </c>
      <c r="C1307" s="5" t="s">
        <v>453</v>
      </c>
      <c r="D1307" s="5" t="s">
        <v>189</v>
      </c>
      <c r="E1307" s="191">
        <v>30</v>
      </c>
      <c r="F1307" s="191" t="s">
        <v>188</v>
      </c>
      <c r="G1307" s="191" t="s">
        <v>454</v>
      </c>
      <c r="H1307" s="30" t="s">
        <v>176</v>
      </c>
      <c r="I1307" s="180">
        <v>0</v>
      </c>
      <c r="J1307" s="181">
        <v>0</v>
      </c>
      <c r="K1307" s="181">
        <v>0</v>
      </c>
      <c r="L1307" s="181">
        <v>0</v>
      </c>
      <c r="M1307" s="182">
        <v>0</v>
      </c>
    </row>
    <row r="1308" spans="1:13" s="5" customFormat="1">
      <c r="A1308" s="30" t="s">
        <v>129</v>
      </c>
      <c r="B1308" s="30" t="s">
        <v>361</v>
      </c>
      <c r="C1308" s="5" t="s">
        <v>453</v>
      </c>
      <c r="D1308" s="5" t="s">
        <v>189</v>
      </c>
      <c r="E1308" s="191">
        <v>30</v>
      </c>
      <c r="F1308" s="191" t="s">
        <v>188</v>
      </c>
      <c r="G1308" s="191" t="s">
        <v>455</v>
      </c>
      <c r="H1308" s="30" t="s">
        <v>176</v>
      </c>
      <c r="I1308" s="180">
        <v>0</v>
      </c>
      <c r="J1308" s="181">
        <v>0</v>
      </c>
      <c r="K1308" s="181">
        <v>0</v>
      </c>
      <c r="L1308" s="181">
        <v>0</v>
      </c>
      <c r="M1308" s="182">
        <v>0</v>
      </c>
    </row>
    <row r="1309" spans="1:13" s="5" customFormat="1">
      <c r="A1309" s="30" t="s">
        <v>129</v>
      </c>
      <c r="B1309" s="30" t="s">
        <v>361</v>
      </c>
      <c r="C1309" s="5" t="s">
        <v>453</v>
      </c>
      <c r="D1309" s="5" t="s">
        <v>189</v>
      </c>
      <c r="E1309" s="191">
        <v>30</v>
      </c>
      <c r="F1309" s="191" t="s">
        <v>188</v>
      </c>
      <c r="G1309" s="191" t="s">
        <v>456</v>
      </c>
      <c r="H1309" s="30" t="s">
        <v>176</v>
      </c>
      <c r="I1309" s="180">
        <v>0</v>
      </c>
      <c r="J1309" s="181">
        <v>0</v>
      </c>
      <c r="K1309" s="181">
        <v>0</v>
      </c>
      <c r="L1309" s="181">
        <v>0</v>
      </c>
      <c r="M1309" s="182">
        <v>0</v>
      </c>
    </row>
    <row r="1310" spans="1:13" s="5" customFormat="1">
      <c r="A1310" s="30" t="s">
        <v>129</v>
      </c>
      <c r="B1310" s="30" t="s">
        <v>361</v>
      </c>
      <c r="C1310" s="5" t="s">
        <v>453</v>
      </c>
      <c r="D1310" s="5" t="s">
        <v>242</v>
      </c>
      <c r="E1310" s="191">
        <v>38</v>
      </c>
      <c r="F1310" s="191" t="s">
        <v>241</v>
      </c>
      <c r="G1310" s="191" t="s">
        <v>454</v>
      </c>
      <c r="H1310" s="30" t="s">
        <v>176</v>
      </c>
      <c r="I1310" s="180">
        <v>0</v>
      </c>
      <c r="J1310" s="181">
        <v>0</v>
      </c>
      <c r="K1310" s="181">
        <v>0</v>
      </c>
      <c r="L1310" s="181">
        <v>0</v>
      </c>
      <c r="M1310" s="182">
        <v>0</v>
      </c>
    </row>
    <row r="1311" spans="1:13" s="5" customFormat="1">
      <c r="A1311" s="30" t="s">
        <v>129</v>
      </c>
      <c r="B1311" s="30" t="s">
        <v>361</v>
      </c>
      <c r="C1311" s="5" t="s">
        <v>453</v>
      </c>
      <c r="D1311" s="5" t="s">
        <v>242</v>
      </c>
      <c r="E1311" s="191">
        <v>38</v>
      </c>
      <c r="F1311" s="191" t="s">
        <v>241</v>
      </c>
      <c r="G1311" s="191" t="s">
        <v>455</v>
      </c>
      <c r="H1311" s="30" t="s">
        <v>176</v>
      </c>
      <c r="I1311" s="180">
        <v>0</v>
      </c>
      <c r="J1311" s="181">
        <v>0</v>
      </c>
      <c r="K1311" s="181">
        <v>0</v>
      </c>
      <c r="L1311" s="181">
        <v>0</v>
      </c>
      <c r="M1311" s="182">
        <v>0</v>
      </c>
    </row>
    <row r="1312" spans="1:13" s="5" customFormat="1">
      <c r="A1312" s="30" t="s">
        <v>129</v>
      </c>
      <c r="B1312" s="30" t="s">
        <v>361</v>
      </c>
      <c r="C1312" s="5" t="s">
        <v>453</v>
      </c>
      <c r="D1312" s="5" t="s">
        <v>242</v>
      </c>
      <c r="E1312" s="191">
        <v>38</v>
      </c>
      <c r="F1312" s="191" t="s">
        <v>241</v>
      </c>
      <c r="G1312" s="191" t="s">
        <v>456</v>
      </c>
      <c r="H1312" s="30" t="s">
        <v>176</v>
      </c>
      <c r="I1312" s="180">
        <v>0</v>
      </c>
      <c r="J1312" s="181">
        <v>0</v>
      </c>
      <c r="K1312" s="181">
        <v>0</v>
      </c>
      <c r="L1312" s="181">
        <v>0</v>
      </c>
      <c r="M1312" s="182">
        <v>0</v>
      </c>
    </row>
    <row r="1313" spans="1:13" s="5" customFormat="1">
      <c r="A1313" s="30" t="s">
        <v>129</v>
      </c>
      <c r="B1313" s="30" t="s">
        <v>361</v>
      </c>
      <c r="C1313" s="5" t="s">
        <v>453</v>
      </c>
      <c r="D1313" s="5" t="s">
        <v>327</v>
      </c>
      <c r="E1313" s="191">
        <v>46</v>
      </c>
      <c r="F1313" s="191" t="s">
        <v>326</v>
      </c>
      <c r="G1313" s="191" t="s">
        <v>454</v>
      </c>
      <c r="H1313" s="30" t="s">
        <v>176</v>
      </c>
      <c r="I1313" s="180">
        <v>0</v>
      </c>
      <c r="J1313" s="181">
        <v>0</v>
      </c>
      <c r="K1313" s="181">
        <v>0</v>
      </c>
      <c r="L1313" s="181">
        <v>0</v>
      </c>
      <c r="M1313" s="182">
        <v>0</v>
      </c>
    </row>
    <row r="1314" spans="1:13" s="5" customFormat="1">
      <c r="A1314" s="30" t="s">
        <v>129</v>
      </c>
      <c r="B1314" s="30" t="s">
        <v>361</v>
      </c>
      <c r="C1314" s="5" t="s">
        <v>453</v>
      </c>
      <c r="D1314" s="5" t="s">
        <v>327</v>
      </c>
      <c r="E1314" s="191">
        <v>46</v>
      </c>
      <c r="F1314" s="191" t="s">
        <v>326</v>
      </c>
      <c r="G1314" s="191" t="s">
        <v>455</v>
      </c>
      <c r="H1314" s="30" t="s">
        <v>176</v>
      </c>
      <c r="I1314" s="180">
        <v>0</v>
      </c>
      <c r="J1314" s="181">
        <v>0</v>
      </c>
      <c r="K1314" s="181">
        <v>0</v>
      </c>
      <c r="L1314" s="181">
        <v>0</v>
      </c>
      <c r="M1314" s="182">
        <v>0</v>
      </c>
    </row>
    <row r="1315" spans="1:13" s="5" customFormat="1">
      <c r="A1315" s="30" t="s">
        <v>129</v>
      </c>
      <c r="B1315" s="30" t="s">
        <v>361</v>
      </c>
      <c r="C1315" s="5" t="s">
        <v>453</v>
      </c>
      <c r="D1315" s="5" t="s">
        <v>327</v>
      </c>
      <c r="E1315" s="191">
        <v>46</v>
      </c>
      <c r="F1315" s="191" t="s">
        <v>326</v>
      </c>
      <c r="G1315" s="191" t="s">
        <v>456</v>
      </c>
      <c r="H1315" s="30" t="s">
        <v>176</v>
      </c>
      <c r="I1315" s="180">
        <v>0</v>
      </c>
      <c r="J1315" s="181">
        <v>0</v>
      </c>
      <c r="K1315" s="181">
        <v>0</v>
      </c>
      <c r="L1315" s="181">
        <v>0</v>
      </c>
      <c r="M1315" s="182">
        <v>0</v>
      </c>
    </row>
    <row r="1316" spans="1:13" s="5" customFormat="1">
      <c r="A1316" s="30" t="s">
        <v>129</v>
      </c>
      <c r="B1316" s="30" t="s">
        <v>361</v>
      </c>
      <c r="C1316" s="5" t="s">
        <v>453</v>
      </c>
      <c r="D1316" s="5" t="s">
        <v>193</v>
      </c>
      <c r="E1316" s="191">
        <v>30</v>
      </c>
      <c r="F1316" s="191" t="s">
        <v>192</v>
      </c>
      <c r="G1316" s="191" t="s">
        <v>454</v>
      </c>
      <c r="H1316" s="30" t="s">
        <v>176</v>
      </c>
      <c r="I1316" s="180">
        <v>0</v>
      </c>
      <c r="J1316" s="181">
        <v>0</v>
      </c>
      <c r="K1316" s="181">
        <v>0</v>
      </c>
      <c r="L1316" s="181">
        <v>0</v>
      </c>
      <c r="M1316" s="182">
        <v>0</v>
      </c>
    </row>
    <row r="1317" spans="1:13" s="5" customFormat="1">
      <c r="A1317" s="30" t="s">
        <v>129</v>
      </c>
      <c r="B1317" s="30" t="s">
        <v>361</v>
      </c>
      <c r="C1317" s="5" t="s">
        <v>453</v>
      </c>
      <c r="D1317" s="5" t="s">
        <v>193</v>
      </c>
      <c r="E1317" s="191">
        <v>30</v>
      </c>
      <c r="F1317" s="191" t="s">
        <v>192</v>
      </c>
      <c r="G1317" s="191" t="s">
        <v>455</v>
      </c>
      <c r="H1317" s="30" t="s">
        <v>176</v>
      </c>
      <c r="I1317" s="180">
        <v>0</v>
      </c>
      <c r="J1317" s="181">
        <v>0</v>
      </c>
      <c r="K1317" s="181">
        <v>0</v>
      </c>
      <c r="L1317" s="181">
        <v>0</v>
      </c>
      <c r="M1317" s="182">
        <v>0</v>
      </c>
    </row>
    <row r="1318" spans="1:13" s="5" customFormat="1">
      <c r="A1318" s="30" t="s">
        <v>129</v>
      </c>
      <c r="B1318" s="30" t="s">
        <v>361</v>
      </c>
      <c r="C1318" s="5" t="s">
        <v>453</v>
      </c>
      <c r="D1318" s="5" t="s">
        <v>193</v>
      </c>
      <c r="E1318" s="191">
        <v>30</v>
      </c>
      <c r="F1318" s="191" t="s">
        <v>192</v>
      </c>
      <c r="G1318" s="191" t="s">
        <v>456</v>
      </c>
      <c r="H1318" s="30" t="s">
        <v>176</v>
      </c>
      <c r="I1318" s="180">
        <v>0</v>
      </c>
      <c r="J1318" s="181">
        <v>0</v>
      </c>
      <c r="K1318" s="181">
        <v>0</v>
      </c>
      <c r="L1318" s="181">
        <v>0</v>
      </c>
      <c r="M1318" s="182">
        <v>0</v>
      </c>
    </row>
    <row r="1319" spans="1:13" s="5" customFormat="1">
      <c r="A1319" s="30" t="s">
        <v>129</v>
      </c>
      <c r="B1319" s="30" t="s">
        <v>361</v>
      </c>
      <c r="C1319" s="5" t="s">
        <v>453</v>
      </c>
      <c r="D1319" s="5" t="s">
        <v>258</v>
      </c>
      <c r="E1319" s="191">
        <v>38</v>
      </c>
      <c r="F1319" s="191" t="s">
        <v>257</v>
      </c>
      <c r="G1319" s="191" t="s">
        <v>454</v>
      </c>
      <c r="H1319" s="30" t="s">
        <v>176</v>
      </c>
      <c r="I1319" s="180">
        <v>0</v>
      </c>
      <c r="J1319" s="181">
        <v>0</v>
      </c>
      <c r="K1319" s="181">
        <v>0</v>
      </c>
      <c r="L1319" s="181">
        <v>0</v>
      </c>
      <c r="M1319" s="182">
        <v>0</v>
      </c>
    </row>
    <row r="1320" spans="1:13" s="5" customFormat="1">
      <c r="A1320" s="30" t="s">
        <v>129</v>
      </c>
      <c r="B1320" s="30" t="s">
        <v>361</v>
      </c>
      <c r="C1320" s="5" t="s">
        <v>453</v>
      </c>
      <c r="D1320" s="5" t="s">
        <v>258</v>
      </c>
      <c r="E1320" s="191">
        <v>38</v>
      </c>
      <c r="F1320" s="191" t="s">
        <v>257</v>
      </c>
      <c r="G1320" s="191" t="s">
        <v>455</v>
      </c>
      <c r="H1320" s="30" t="s">
        <v>176</v>
      </c>
      <c r="I1320" s="180">
        <v>0</v>
      </c>
      <c r="J1320" s="181">
        <v>0</v>
      </c>
      <c r="K1320" s="181">
        <v>0</v>
      </c>
      <c r="L1320" s="181">
        <v>0</v>
      </c>
      <c r="M1320" s="182">
        <v>0</v>
      </c>
    </row>
    <row r="1321" spans="1:13" s="5" customFormat="1">
      <c r="A1321" s="30" t="s">
        <v>129</v>
      </c>
      <c r="B1321" s="30" t="s">
        <v>361</v>
      </c>
      <c r="C1321" s="5" t="s">
        <v>453</v>
      </c>
      <c r="D1321" s="5" t="s">
        <v>258</v>
      </c>
      <c r="E1321" s="191">
        <v>38</v>
      </c>
      <c r="F1321" s="191" t="s">
        <v>257</v>
      </c>
      <c r="G1321" s="191" t="s">
        <v>456</v>
      </c>
      <c r="H1321" s="30" t="s">
        <v>176</v>
      </c>
      <c r="I1321" s="180">
        <v>0</v>
      </c>
      <c r="J1321" s="181">
        <v>0</v>
      </c>
      <c r="K1321" s="181">
        <v>0</v>
      </c>
      <c r="L1321" s="181">
        <v>0</v>
      </c>
      <c r="M1321" s="182">
        <v>0</v>
      </c>
    </row>
    <row r="1322" spans="1:13" s="5" customFormat="1">
      <c r="A1322" s="30" t="s">
        <v>129</v>
      </c>
      <c r="B1322" s="30" t="s">
        <v>361</v>
      </c>
      <c r="C1322" s="5" t="s">
        <v>453</v>
      </c>
      <c r="D1322" s="5" t="s">
        <v>262</v>
      </c>
      <c r="E1322" s="191">
        <v>38</v>
      </c>
      <c r="F1322" s="191" t="s">
        <v>261</v>
      </c>
      <c r="G1322" s="191" t="s">
        <v>454</v>
      </c>
      <c r="H1322" s="30" t="s">
        <v>176</v>
      </c>
      <c r="I1322" s="180">
        <v>0</v>
      </c>
      <c r="J1322" s="181">
        <v>0</v>
      </c>
      <c r="K1322" s="181">
        <v>0</v>
      </c>
      <c r="L1322" s="181">
        <v>0</v>
      </c>
      <c r="M1322" s="182">
        <v>0</v>
      </c>
    </row>
    <row r="1323" spans="1:13" s="5" customFormat="1">
      <c r="A1323" s="30" t="s">
        <v>129</v>
      </c>
      <c r="B1323" s="30" t="s">
        <v>361</v>
      </c>
      <c r="C1323" s="5" t="s">
        <v>453</v>
      </c>
      <c r="D1323" s="5" t="s">
        <v>262</v>
      </c>
      <c r="E1323" s="191">
        <v>38</v>
      </c>
      <c r="F1323" s="191" t="s">
        <v>261</v>
      </c>
      <c r="G1323" s="191" t="s">
        <v>455</v>
      </c>
      <c r="H1323" s="30" t="s">
        <v>176</v>
      </c>
      <c r="I1323" s="180">
        <v>7.7825691788526434</v>
      </c>
      <c r="J1323" s="181">
        <v>261.19793025871763</v>
      </c>
      <c r="K1323" s="181">
        <v>41.136562429696291</v>
      </c>
      <c r="L1323" s="181">
        <v>0</v>
      </c>
      <c r="M1323" s="182">
        <v>0</v>
      </c>
    </row>
    <row r="1324" spans="1:13" s="5" customFormat="1">
      <c r="A1324" s="30" t="s">
        <v>129</v>
      </c>
      <c r="B1324" s="30" t="s">
        <v>361</v>
      </c>
      <c r="C1324" s="5" t="s">
        <v>453</v>
      </c>
      <c r="D1324" s="5" t="s">
        <v>262</v>
      </c>
      <c r="E1324" s="191">
        <v>38</v>
      </c>
      <c r="F1324" s="191" t="s">
        <v>261</v>
      </c>
      <c r="G1324" s="191" t="s">
        <v>456</v>
      </c>
      <c r="H1324" s="30" t="s">
        <v>176</v>
      </c>
      <c r="I1324" s="180">
        <v>0</v>
      </c>
      <c r="J1324" s="181">
        <v>0</v>
      </c>
      <c r="K1324" s="181">
        <v>0</v>
      </c>
      <c r="L1324" s="181">
        <v>0</v>
      </c>
      <c r="M1324" s="182">
        <v>0</v>
      </c>
    </row>
    <row r="1325" spans="1:13" s="5" customFormat="1">
      <c r="A1325" s="30" t="s">
        <v>129</v>
      </c>
      <c r="B1325" s="30" t="s">
        <v>361</v>
      </c>
      <c r="C1325" s="5" t="s">
        <v>453</v>
      </c>
      <c r="D1325" s="5" t="s">
        <v>264</v>
      </c>
      <c r="E1325" s="191">
        <v>38</v>
      </c>
      <c r="F1325" s="191" t="s">
        <v>263</v>
      </c>
      <c r="G1325" s="191" t="s">
        <v>454</v>
      </c>
      <c r="H1325" s="30" t="s">
        <v>176</v>
      </c>
      <c r="I1325" s="180">
        <v>0</v>
      </c>
      <c r="J1325" s="181">
        <v>0</v>
      </c>
      <c r="K1325" s="181">
        <v>0</v>
      </c>
      <c r="L1325" s="181">
        <v>0</v>
      </c>
      <c r="M1325" s="182">
        <v>0</v>
      </c>
    </row>
    <row r="1326" spans="1:13" s="5" customFormat="1">
      <c r="A1326" s="30" t="s">
        <v>129</v>
      </c>
      <c r="B1326" s="30" t="s">
        <v>361</v>
      </c>
      <c r="C1326" s="5" t="s">
        <v>453</v>
      </c>
      <c r="D1326" s="5" t="s">
        <v>264</v>
      </c>
      <c r="E1326" s="191">
        <v>38</v>
      </c>
      <c r="F1326" s="191" t="s">
        <v>263</v>
      </c>
      <c r="G1326" s="191" t="s">
        <v>455</v>
      </c>
      <c r="H1326" s="30" t="s">
        <v>176</v>
      </c>
      <c r="I1326" s="180">
        <v>0.32893</v>
      </c>
      <c r="J1326" s="181">
        <v>11.0395</v>
      </c>
      <c r="K1326" s="181">
        <v>1.7386299999999999</v>
      </c>
      <c r="L1326" s="181">
        <v>0</v>
      </c>
      <c r="M1326" s="182">
        <v>0</v>
      </c>
    </row>
    <row r="1327" spans="1:13" s="5" customFormat="1">
      <c r="A1327" s="30" t="s">
        <v>129</v>
      </c>
      <c r="B1327" s="30" t="s">
        <v>361</v>
      </c>
      <c r="C1327" s="5" t="s">
        <v>453</v>
      </c>
      <c r="D1327" s="5" t="s">
        <v>264</v>
      </c>
      <c r="E1327" s="191">
        <v>38</v>
      </c>
      <c r="F1327" s="191" t="s">
        <v>263</v>
      </c>
      <c r="G1327" s="191" t="s">
        <v>456</v>
      </c>
      <c r="H1327" s="30" t="s">
        <v>176</v>
      </c>
      <c r="I1327" s="180">
        <v>0</v>
      </c>
      <c r="J1327" s="181">
        <v>0</v>
      </c>
      <c r="K1327" s="181">
        <v>0</v>
      </c>
      <c r="L1327" s="181">
        <v>0</v>
      </c>
      <c r="M1327" s="182">
        <v>0</v>
      </c>
    </row>
    <row r="1328" spans="1:13" s="5" customFormat="1">
      <c r="A1328" s="30" t="s">
        <v>129</v>
      </c>
      <c r="B1328" s="30" t="s">
        <v>361</v>
      </c>
      <c r="C1328" s="5" t="s">
        <v>453</v>
      </c>
      <c r="D1328" s="5" t="s">
        <v>270</v>
      </c>
      <c r="E1328" s="191">
        <v>38</v>
      </c>
      <c r="F1328" s="191" t="s">
        <v>269</v>
      </c>
      <c r="G1328" s="191" t="s">
        <v>454</v>
      </c>
      <c r="H1328" s="30" t="s">
        <v>176</v>
      </c>
      <c r="I1328" s="180">
        <v>0</v>
      </c>
      <c r="J1328" s="181">
        <v>0</v>
      </c>
      <c r="K1328" s="181">
        <v>0</v>
      </c>
      <c r="L1328" s="181">
        <v>0</v>
      </c>
      <c r="M1328" s="182">
        <v>0</v>
      </c>
    </row>
    <row r="1329" spans="1:13" s="5" customFormat="1">
      <c r="A1329" s="30" t="s">
        <v>129</v>
      </c>
      <c r="B1329" s="30" t="s">
        <v>361</v>
      </c>
      <c r="C1329" s="5" t="s">
        <v>453</v>
      </c>
      <c r="D1329" s="5" t="s">
        <v>270</v>
      </c>
      <c r="E1329" s="191">
        <v>38</v>
      </c>
      <c r="F1329" s="191" t="s">
        <v>269</v>
      </c>
      <c r="G1329" s="191" t="s">
        <v>455</v>
      </c>
      <c r="H1329" s="30" t="s">
        <v>176</v>
      </c>
      <c r="I1329" s="180">
        <v>23.844244251626897</v>
      </c>
      <c r="J1329" s="181">
        <v>800.25548806941435</v>
      </c>
      <c r="K1329" s="181">
        <v>126.03380043383949</v>
      </c>
      <c r="L1329" s="181">
        <v>0</v>
      </c>
      <c r="M1329" s="182">
        <v>0</v>
      </c>
    </row>
    <row r="1330" spans="1:13" s="5" customFormat="1">
      <c r="A1330" s="30" t="s">
        <v>129</v>
      </c>
      <c r="B1330" s="30" t="s">
        <v>361</v>
      </c>
      <c r="C1330" s="5" t="s">
        <v>453</v>
      </c>
      <c r="D1330" s="5" t="s">
        <v>270</v>
      </c>
      <c r="E1330" s="191">
        <v>38</v>
      </c>
      <c r="F1330" s="191" t="s">
        <v>269</v>
      </c>
      <c r="G1330" s="191" t="s">
        <v>456</v>
      </c>
      <c r="H1330" s="30" t="s">
        <v>176</v>
      </c>
      <c r="I1330" s="180">
        <v>0</v>
      </c>
      <c r="J1330" s="181">
        <v>0</v>
      </c>
      <c r="K1330" s="181">
        <v>0</v>
      </c>
      <c r="L1330" s="181">
        <v>0</v>
      </c>
      <c r="M1330" s="182">
        <v>0</v>
      </c>
    </row>
    <row r="1331" spans="1:13" s="5" customFormat="1">
      <c r="A1331" s="30" t="s">
        <v>129</v>
      </c>
      <c r="B1331" s="30" t="s">
        <v>361</v>
      </c>
      <c r="C1331" s="5" t="s">
        <v>453</v>
      </c>
      <c r="D1331" s="5" t="s">
        <v>284</v>
      </c>
      <c r="E1331" s="191">
        <v>38</v>
      </c>
      <c r="F1331" s="191" t="s">
        <v>283</v>
      </c>
      <c r="G1331" s="191" t="s">
        <v>454</v>
      </c>
      <c r="H1331" s="30" t="s">
        <v>176</v>
      </c>
      <c r="I1331" s="180">
        <v>0</v>
      </c>
      <c r="J1331" s="181">
        <v>0</v>
      </c>
      <c r="K1331" s="181">
        <v>0</v>
      </c>
      <c r="L1331" s="181">
        <v>0</v>
      </c>
      <c r="M1331" s="182">
        <v>0</v>
      </c>
    </row>
    <row r="1332" spans="1:13" s="5" customFormat="1">
      <c r="A1332" s="30" t="s">
        <v>129</v>
      </c>
      <c r="B1332" s="30" t="s">
        <v>361</v>
      </c>
      <c r="C1332" s="5" t="s">
        <v>453</v>
      </c>
      <c r="D1332" s="5" t="s">
        <v>284</v>
      </c>
      <c r="E1332" s="191">
        <v>38</v>
      </c>
      <c r="F1332" s="191" t="s">
        <v>283</v>
      </c>
      <c r="G1332" s="191" t="s">
        <v>455</v>
      </c>
      <c r="H1332" s="30" t="s">
        <v>176</v>
      </c>
      <c r="I1332" s="180">
        <v>0</v>
      </c>
      <c r="J1332" s="181">
        <v>0</v>
      </c>
      <c r="K1332" s="181">
        <v>0</v>
      </c>
      <c r="L1332" s="181">
        <v>0</v>
      </c>
      <c r="M1332" s="182">
        <v>0</v>
      </c>
    </row>
    <row r="1333" spans="1:13" s="5" customFormat="1">
      <c r="A1333" s="30" t="s">
        <v>129</v>
      </c>
      <c r="B1333" s="30" t="s">
        <v>361</v>
      </c>
      <c r="C1333" s="5" t="s">
        <v>453</v>
      </c>
      <c r="D1333" s="5" t="s">
        <v>284</v>
      </c>
      <c r="E1333" s="191">
        <v>38</v>
      </c>
      <c r="F1333" s="191" t="s">
        <v>283</v>
      </c>
      <c r="G1333" s="191" t="s">
        <v>456</v>
      </c>
      <c r="H1333" s="30" t="s">
        <v>176</v>
      </c>
      <c r="I1333" s="180">
        <v>0</v>
      </c>
      <c r="J1333" s="181">
        <v>0</v>
      </c>
      <c r="K1333" s="181">
        <v>0</v>
      </c>
      <c r="L1333" s="181">
        <v>0</v>
      </c>
      <c r="M1333" s="182">
        <v>0</v>
      </c>
    </row>
    <row r="1334" spans="1:13" s="5" customFormat="1">
      <c r="A1334" s="30" t="s">
        <v>129</v>
      </c>
      <c r="B1334" s="30" t="s">
        <v>361</v>
      </c>
      <c r="C1334" s="5" t="s">
        <v>453</v>
      </c>
      <c r="D1334" s="5" t="s">
        <v>199</v>
      </c>
      <c r="E1334" s="191">
        <v>30</v>
      </c>
      <c r="F1334" s="191" t="s">
        <v>198</v>
      </c>
      <c r="G1334" s="191" t="s">
        <v>454</v>
      </c>
      <c r="H1334" s="30" t="s">
        <v>176</v>
      </c>
      <c r="I1334" s="180">
        <v>0</v>
      </c>
      <c r="J1334" s="181">
        <v>0</v>
      </c>
      <c r="K1334" s="181">
        <v>0</v>
      </c>
      <c r="L1334" s="181">
        <v>0</v>
      </c>
      <c r="M1334" s="182">
        <v>0</v>
      </c>
    </row>
    <row r="1335" spans="1:13" s="5" customFormat="1">
      <c r="A1335" s="30" t="s">
        <v>129</v>
      </c>
      <c r="B1335" s="30" t="s">
        <v>361</v>
      </c>
      <c r="C1335" s="5" t="s">
        <v>453</v>
      </c>
      <c r="D1335" s="5" t="s">
        <v>199</v>
      </c>
      <c r="E1335" s="191">
        <v>30</v>
      </c>
      <c r="F1335" s="191" t="s">
        <v>198</v>
      </c>
      <c r="G1335" s="191" t="s">
        <v>455</v>
      </c>
      <c r="H1335" s="30" t="s">
        <v>176</v>
      </c>
      <c r="I1335" s="180">
        <v>0</v>
      </c>
      <c r="J1335" s="181">
        <v>0</v>
      </c>
      <c r="K1335" s="181">
        <v>0</v>
      </c>
      <c r="L1335" s="181">
        <v>0</v>
      </c>
      <c r="M1335" s="182">
        <v>0</v>
      </c>
    </row>
    <row r="1336" spans="1:13" s="5" customFormat="1">
      <c r="A1336" s="30" t="s">
        <v>129</v>
      </c>
      <c r="B1336" s="30" t="s">
        <v>361</v>
      </c>
      <c r="C1336" s="5" t="s">
        <v>453</v>
      </c>
      <c r="D1336" s="5" t="s">
        <v>199</v>
      </c>
      <c r="E1336" s="191">
        <v>30</v>
      </c>
      <c r="F1336" s="191" t="s">
        <v>198</v>
      </c>
      <c r="G1336" s="191" t="s">
        <v>456</v>
      </c>
      <c r="H1336" s="30" t="s">
        <v>176</v>
      </c>
      <c r="I1336" s="180">
        <v>0</v>
      </c>
      <c r="J1336" s="181">
        <v>0</v>
      </c>
      <c r="K1336" s="181">
        <v>0</v>
      </c>
      <c r="L1336" s="181">
        <v>0</v>
      </c>
      <c r="M1336" s="182">
        <v>0</v>
      </c>
    </row>
    <row r="1337" spans="1:13" s="5" customFormat="1">
      <c r="A1337" s="30" t="s">
        <v>129</v>
      </c>
      <c r="B1337" s="30" t="s">
        <v>361</v>
      </c>
      <c r="C1337" s="5" t="s">
        <v>453</v>
      </c>
      <c r="D1337" s="5" t="s">
        <v>201</v>
      </c>
      <c r="E1337" s="191">
        <v>30</v>
      </c>
      <c r="F1337" s="191" t="s">
        <v>200</v>
      </c>
      <c r="G1337" s="191" t="s">
        <v>454</v>
      </c>
      <c r="H1337" s="30" t="s">
        <v>176</v>
      </c>
      <c r="I1337" s="180">
        <v>0</v>
      </c>
      <c r="J1337" s="181">
        <v>0</v>
      </c>
      <c r="K1337" s="181">
        <v>0</v>
      </c>
      <c r="L1337" s="181">
        <v>0</v>
      </c>
      <c r="M1337" s="182">
        <v>0</v>
      </c>
    </row>
    <row r="1338" spans="1:13" s="5" customFormat="1">
      <c r="A1338" s="30" t="s">
        <v>129</v>
      </c>
      <c r="B1338" s="30" t="s">
        <v>361</v>
      </c>
      <c r="C1338" s="5" t="s">
        <v>453</v>
      </c>
      <c r="D1338" s="5" t="s">
        <v>201</v>
      </c>
      <c r="E1338" s="191">
        <v>30</v>
      </c>
      <c r="F1338" s="191" t="s">
        <v>200</v>
      </c>
      <c r="G1338" s="191" t="s">
        <v>455</v>
      </c>
      <c r="H1338" s="30" t="s">
        <v>176</v>
      </c>
      <c r="I1338" s="180">
        <v>0</v>
      </c>
      <c r="J1338" s="181">
        <v>0</v>
      </c>
      <c r="K1338" s="181">
        <v>0</v>
      </c>
      <c r="L1338" s="181">
        <v>0</v>
      </c>
      <c r="M1338" s="182">
        <v>0</v>
      </c>
    </row>
    <row r="1339" spans="1:13" s="5" customFormat="1">
      <c r="A1339" s="30" t="s">
        <v>129</v>
      </c>
      <c r="B1339" s="30" t="s">
        <v>361</v>
      </c>
      <c r="C1339" s="5" t="s">
        <v>453</v>
      </c>
      <c r="D1339" s="5" t="s">
        <v>201</v>
      </c>
      <c r="E1339" s="191">
        <v>30</v>
      </c>
      <c r="F1339" s="191" t="s">
        <v>200</v>
      </c>
      <c r="G1339" s="191" t="s">
        <v>456</v>
      </c>
      <c r="H1339" s="30" t="s">
        <v>176</v>
      </c>
      <c r="I1339" s="180">
        <v>0</v>
      </c>
      <c r="J1339" s="181">
        <v>0</v>
      </c>
      <c r="K1339" s="181">
        <v>0</v>
      </c>
      <c r="L1339" s="181">
        <v>0</v>
      </c>
      <c r="M1339" s="182">
        <v>0</v>
      </c>
    </row>
    <row r="1340" spans="1:13" s="5" customFormat="1">
      <c r="A1340" s="30" t="s">
        <v>129</v>
      </c>
      <c r="B1340" s="30" t="s">
        <v>361</v>
      </c>
      <c r="C1340" s="5" t="s">
        <v>453</v>
      </c>
      <c r="D1340" s="5" t="s">
        <v>203</v>
      </c>
      <c r="E1340" s="191">
        <v>30</v>
      </c>
      <c r="F1340" s="191" t="s">
        <v>202</v>
      </c>
      <c r="G1340" s="191" t="s">
        <v>454</v>
      </c>
      <c r="H1340" s="30" t="s">
        <v>176</v>
      </c>
      <c r="I1340" s="180">
        <v>0</v>
      </c>
      <c r="J1340" s="181">
        <v>0</v>
      </c>
      <c r="K1340" s="181">
        <v>0</v>
      </c>
      <c r="L1340" s="181">
        <v>0</v>
      </c>
      <c r="M1340" s="182">
        <v>0</v>
      </c>
    </row>
    <row r="1341" spans="1:13" s="5" customFormat="1">
      <c r="A1341" s="30" t="s">
        <v>129</v>
      </c>
      <c r="B1341" s="30" t="s">
        <v>361</v>
      </c>
      <c r="C1341" s="5" t="s">
        <v>453</v>
      </c>
      <c r="D1341" s="5" t="s">
        <v>203</v>
      </c>
      <c r="E1341" s="191">
        <v>30</v>
      </c>
      <c r="F1341" s="191" t="s">
        <v>202</v>
      </c>
      <c r="G1341" s="191" t="s">
        <v>455</v>
      </c>
      <c r="H1341" s="30" t="s">
        <v>176</v>
      </c>
      <c r="I1341" s="180">
        <v>0</v>
      </c>
      <c r="J1341" s="181">
        <v>0</v>
      </c>
      <c r="K1341" s="181">
        <v>0</v>
      </c>
      <c r="L1341" s="181">
        <v>0</v>
      </c>
      <c r="M1341" s="182">
        <v>0</v>
      </c>
    </row>
    <row r="1342" spans="1:13" s="5" customFormat="1">
      <c r="A1342" s="30" t="s">
        <v>129</v>
      </c>
      <c r="B1342" s="30" t="s">
        <v>361</v>
      </c>
      <c r="C1342" s="5" t="s">
        <v>453</v>
      </c>
      <c r="D1342" s="5" t="s">
        <v>203</v>
      </c>
      <c r="E1342" s="191">
        <v>30</v>
      </c>
      <c r="F1342" s="191" t="s">
        <v>202</v>
      </c>
      <c r="G1342" s="191" t="s">
        <v>456</v>
      </c>
      <c r="H1342" s="30" t="s">
        <v>176</v>
      </c>
      <c r="I1342" s="180">
        <v>0</v>
      </c>
      <c r="J1342" s="181">
        <v>0</v>
      </c>
      <c r="K1342" s="181">
        <v>0</v>
      </c>
      <c r="L1342" s="181">
        <v>0</v>
      </c>
      <c r="M1342" s="182">
        <v>0</v>
      </c>
    </row>
    <row r="1343" spans="1:13" s="5" customFormat="1">
      <c r="A1343" s="30" t="s">
        <v>129</v>
      </c>
      <c r="B1343" s="30" t="s">
        <v>361</v>
      </c>
      <c r="C1343" s="5" t="s">
        <v>453</v>
      </c>
      <c r="D1343" s="5" t="s">
        <v>294</v>
      </c>
      <c r="E1343" s="191">
        <v>38</v>
      </c>
      <c r="F1343" s="191" t="s">
        <v>293</v>
      </c>
      <c r="G1343" s="191" t="s">
        <v>454</v>
      </c>
      <c r="H1343" s="30" t="s">
        <v>176</v>
      </c>
      <c r="I1343" s="180">
        <v>0</v>
      </c>
      <c r="J1343" s="181">
        <v>0</v>
      </c>
      <c r="K1343" s="181">
        <v>0</v>
      </c>
      <c r="L1343" s="181">
        <v>0</v>
      </c>
      <c r="M1343" s="182">
        <v>0</v>
      </c>
    </row>
    <row r="1344" spans="1:13" s="5" customFormat="1">
      <c r="A1344" s="30" t="s">
        <v>129</v>
      </c>
      <c r="B1344" s="30" t="s">
        <v>361</v>
      </c>
      <c r="C1344" s="5" t="s">
        <v>453</v>
      </c>
      <c r="D1344" s="5" t="s">
        <v>294</v>
      </c>
      <c r="E1344" s="191">
        <v>38</v>
      </c>
      <c r="F1344" s="191" t="s">
        <v>293</v>
      </c>
      <c r="G1344" s="191" t="s">
        <v>455</v>
      </c>
      <c r="H1344" s="30" t="s">
        <v>176</v>
      </c>
      <c r="I1344" s="180">
        <v>0</v>
      </c>
      <c r="J1344" s="181">
        <v>0</v>
      </c>
      <c r="K1344" s="181">
        <v>0</v>
      </c>
      <c r="L1344" s="181">
        <v>0</v>
      </c>
      <c r="M1344" s="182">
        <v>0</v>
      </c>
    </row>
    <row r="1345" spans="1:13" s="5" customFormat="1">
      <c r="A1345" s="30" t="s">
        <v>129</v>
      </c>
      <c r="B1345" s="30" t="s">
        <v>361</v>
      </c>
      <c r="C1345" s="5" t="s">
        <v>453</v>
      </c>
      <c r="D1345" s="5" t="s">
        <v>294</v>
      </c>
      <c r="E1345" s="191">
        <v>38</v>
      </c>
      <c r="F1345" s="191" t="s">
        <v>293</v>
      </c>
      <c r="G1345" s="191" t="s">
        <v>456</v>
      </c>
      <c r="H1345" s="30" t="s">
        <v>176</v>
      </c>
      <c r="I1345" s="180">
        <v>0</v>
      </c>
      <c r="J1345" s="181">
        <v>0</v>
      </c>
      <c r="K1345" s="181">
        <v>0</v>
      </c>
      <c r="L1345" s="181">
        <v>0</v>
      </c>
      <c r="M1345" s="182">
        <v>0</v>
      </c>
    </row>
    <row r="1346" spans="1:13" s="5" customFormat="1">
      <c r="A1346" s="30" t="s">
        <v>129</v>
      </c>
      <c r="B1346" s="30" t="s">
        <v>361</v>
      </c>
      <c r="C1346" s="5" t="s">
        <v>453</v>
      </c>
      <c r="D1346" s="5" t="s">
        <v>296</v>
      </c>
      <c r="E1346" s="191">
        <v>38</v>
      </c>
      <c r="F1346" s="191" t="s">
        <v>295</v>
      </c>
      <c r="G1346" s="191" t="s">
        <v>454</v>
      </c>
      <c r="H1346" s="30" t="s">
        <v>176</v>
      </c>
      <c r="I1346" s="180">
        <v>0</v>
      </c>
      <c r="J1346" s="181">
        <v>0</v>
      </c>
      <c r="K1346" s="181">
        <v>0</v>
      </c>
      <c r="L1346" s="181">
        <v>0</v>
      </c>
      <c r="M1346" s="182">
        <v>0</v>
      </c>
    </row>
    <row r="1347" spans="1:13" s="5" customFormat="1">
      <c r="A1347" s="30" t="s">
        <v>129</v>
      </c>
      <c r="B1347" s="30" t="s">
        <v>361</v>
      </c>
      <c r="C1347" s="5" t="s">
        <v>453</v>
      </c>
      <c r="D1347" s="5" t="s">
        <v>296</v>
      </c>
      <c r="E1347" s="191">
        <v>38</v>
      </c>
      <c r="F1347" s="191" t="s">
        <v>295</v>
      </c>
      <c r="G1347" s="191" t="s">
        <v>455</v>
      </c>
      <c r="H1347" s="30" t="s">
        <v>176</v>
      </c>
      <c r="I1347" s="180">
        <v>0</v>
      </c>
      <c r="J1347" s="181">
        <v>0</v>
      </c>
      <c r="K1347" s="181">
        <v>0</v>
      </c>
      <c r="L1347" s="181">
        <v>0</v>
      </c>
      <c r="M1347" s="182">
        <v>0</v>
      </c>
    </row>
    <row r="1348" spans="1:13" s="5" customFormat="1">
      <c r="A1348" s="30" t="s">
        <v>129</v>
      </c>
      <c r="B1348" s="30" t="s">
        <v>361</v>
      </c>
      <c r="C1348" s="5" t="s">
        <v>453</v>
      </c>
      <c r="D1348" s="5" t="s">
        <v>296</v>
      </c>
      <c r="E1348" s="191">
        <v>38</v>
      </c>
      <c r="F1348" s="191" t="s">
        <v>295</v>
      </c>
      <c r="G1348" s="191" t="s">
        <v>456</v>
      </c>
      <c r="H1348" s="30" t="s">
        <v>176</v>
      </c>
      <c r="I1348" s="180">
        <v>0</v>
      </c>
      <c r="J1348" s="181">
        <v>0</v>
      </c>
      <c r="K1348" s="181">
        <v>0</v>
      </c>
      <c r="L1348" s="181">
        <v>0</v>
      </c>
      <c r="M1348" s="182">
        <v>0</v>
      </c>
    </row>
    <row r="1349" spans="1:13" s="5" customFormat="1">
      <c r="A1349" s="30" t="s">
        <v>129</v>
      </c>
      <c r="B1349" s="30" t="s">
        <v>361</v>
      </c>
      <c r="C1349" s="5" t="s">
        <v>453</v>
      </c>
      <c r="D1349" s="5" t="s">
        <v>205</v>
      </c>
      <c r="E1349" s="191">
        <v>30</v>
      </c>
      <c r="F1349" s="191" t="s">
        <v>204</v>
      </c>
      <c r="G1349" s="191" t="s">
        <v>454</v>
      </c>
      <c r="H1349" s="30" t="s">
        <v>176</v>
      </c>
      <c r="I1349" s="180">
        <v>0</v>
      </c>
      <c r="J1349" s="181">
        <v>0</v>
      </c>
      <c r="K1349" s="181">
        <v>0</v>
      </c>
      <c r="L1349" s="181">
        <v>0</v>
      </c>
      <c r="M1349" s="182">
        <v>0</v>
      </c>
    </row>
    <row r="1350" spans="1:13" s="5" customFormat="1">
      <c r="A1350" s="30" t="s">
        <v>129</v>
      </c>
      <c r="B1350" s="30" t="s">
        <v>361</v>
      </c>
      <c r="C1350" s="5" t="s">
        <v>453</v>
      </c>
      <c r="D1350" s="5" t="s">
        <v>205</v>
      </c>
      <c r="E1350" s="191">
        <v>30</v>
      </c>
      <c r="F1350" s="191" t="s">
        <v>204</v>
      </c>
      <c r="G1350" s="191" t="s">
        <v>455</v>
      </c>
      <c r="H1350" s="30" t="s">
        <v>176</v>
      </c>
      <c r="I1350" s="180">
        <v>0.164465</v>
      </c>
      <c r="J1350" s="181">
        <v>5.5197599999999998</v>
      </c>
      <c r="K1350" s="181">
        <v>0.86931599999999998</v>
      </c>
      <c r="L1350" s="181">
        <v>0</v>
      </c>
      <c r="M1350" s="182">
        <v>0</v>
      </c>
    </row>
    <row r="1351" spans="1:13" s="5" customFormat="1">
      <c r="A1351" s="30" t="s">
        <v>129</v>
      </c>
      <c r="B1351" s="30" t="s">
        <v>361</v>
      </c>
      <c r="C1351" s="5" t="s">
        <v>453</v>
      </c>
      <c r="D1351" s="5" t="s">
        <v>205</v>
      </c>
      <c r="E1351" s="191">
        <v>30</v>
      </c>
      <c r="F1351" s="191" t="s">
        <v>204</v>
      </c>
      <c r="G1351" s="191" t="s">
        <v>456</v>
      </c>
      <c r="H1351" s="30" t="s">
        <v>176</v>
      </c>
      <c r="I1351" s="180">
        <v>0</v>
      </c>
      <c r="J1351" s="181">
        <v>0</v>
      </c>
      <c r="K1351" s="181">
        <v>0</v>
      </c>
      <c r="L1351" s="181">
        <v>0</v>
      </c>
      <c r="M1351" s="182">
        <v>0</v>
      </c>
    </row>
    <row r="1352" spans="1:13" s="5" customFormat="1">
      <c r="A1352" s="30" t="s">
        <v>129</v>
      </c>
      <c r="B1352" s="30" t="s">
        <v>361</v>
      </c>
      <c r="C1352" s="5" t="s">
        <v>453</v>
      </c>
      <c r="D1352" s="5" t="s">
        <v>207</v>
      </c>
      <c r="E1352" s="191">
        <v>30</v>
      </c>
      <c r="F1352" s="191" t="s">
        <v>206</v>
      </c>
      <c r="G1352" s="191" t="s">
        <v>454</v>
      </c>
      <c r="H1352" s="30" t="s">
        <v>176</v>
      </c>
      <c r="I1352" s="180">
        <v>0</v>
      </c>
      <c r="J1352" s="181">
        <v>0</v>
      </c>
      <c r="K1352" s="181">
        <v>0</v>
      </c>
      <c r="L1352" s="181">
        <v>0</v>
      </c>
      <c r="M1352" s="182">
        <v>0</v>
      </c>
    </row>
    <row r="1353" spans="1:13" s="5" customFormat="1">
      <c r="A1353" s="30" t="s">
        <v>129</v>
      </c>
      <c r="B1353" s="30" t="s">
        <v>361</v>
      </c>
      <c r="C1353" s="5" t="s">
        <v>453</v>
      </c>
      <c r="D1353" s="5" t="s">
        <v>207</v>
      </c>
      <c r="E1353" s="191">
        <v>30</v>
      </c>
      <c r="F1353" s="191" t="s">
        <v>206</v>
      </c>
      <c r="G1353" s="191" t="s">
        <v>455</v>
      </c>
      <c r="H1353" s="30" t="s">
        <v>176</v>
      </c>
      <c r="I1353" s="180">
        <v>0</v>
      </c>
      <c r="J1353" s="181">
        <v>0</v>
      </c>
      <c r="K1353" s="181">
        <v>0</v>
      </c>
      <c r="L1353" s="181">
        <v>0</v>
      </c>
      <c r="M1353" s="182">
        <v>0</v>
      </c>
    </row>
    <row r="1354" spans="1:13" s="5" customFormat="1">
      <c r="A1354" s="30" t="s">
        <v>129</v>
      </c>
      <c r="B1354" s="30" t="s">
        <v>361</v>
      </c>
      <c r="C1354" s="5" t="s">
        <v>453</v>
      </c>
      <c r="D1354" s="5" t="s">
        <v>207</v>
      </c>
      <c r="E1354" s="191">
        <v>30</v>
      </c>
      <c r="F1354" s="191" t="s">
        <v>206</v>
      </c>
      <c r="G1354" s="191" t="s">
        <v>456</v>
      </c>
      <c r="H1354" s="30" t="s">
        <v>176</v>
      </c>
      <c r="I1354" s="180">
        <v>0</v>
      </c>
      <c r="J1354" s="181">
        <v>0</v>
      </c>
      <c r="K1354" s="181">
        <v>0</v>
      </c>
      <c r="L1354" s="181">
        <v>0</v>
      </c>
      <c r="M1354" s="182">
        <v>0</v>
      </c>
    </row>
    <row r="1355" spans="1:13" s="5" customFormat="1">
      <c r="A1355" s="30" t="s">
        <v>129</v>
      </c>
      <c r="B1355" s="30" t="s">
        <v>361</v>
      </c>
      <c r="C1355" s="5" t="s">
        <v>453</v>
      </c>
      <c r="D1355" s="5" t="s">
        <v>312</v>
      </c>
      <c r="E1355" s="191">
        <v>38</v>
      </c>
      <c r="F1355" s="191" t="s">
        <v>311</v>
      </c>
      <c r="G1355" s="191" t="s">
        <v>454</v>
      </c>
      <c r="H1355" s="30" t="s">
        <v>176</v>
      </c>
      <c r="I1355" s="180">
        <v>0</v>
      </c>
      <c r="J1355" s="181">
        <v>0</v>
      </c>
      <c r="K1355" s="181">
        <v>0</v>
      </c>
      <c r="L1355" s="181">
        <v>0</v>
      </c>
      <c r="M1355" s="182">
        <v>0</v>
      </c>
    </row>
    <row r="1356" spans="1:13" s="5" customFormat="1">
      <c r="A1356" s="30" t="s">
        <v>129</v>
      </c>
      <c r="B1356" s="30" t="s">
        <v>361</v>
      </c>
      <c r="C1356" s="5" t="s">
        <v>453</v>
      </c>
      <c r="D1356" s="5" t="s">
        <v>312</v>
      </c>
      <c r="E1356" s="191">
        <v>38</v>
      </c>
      <c r="F1356" s="191" t="s">
        <v>311</v>
      </c>
      <c r="G1356" s="191" t="s">
        <v>455</v>
      </c>
      <c r="H1356" s="30" t="s">
        <v>176</v>
      </c>
      <c r="I1356" s="180">
        <v>0</v>
      </c>
      <c r="J1356" s="181">
        <v>0</v>
      </c>
      <c r="K1356" s="181">
        <v>0</v>
      </c>
      <c r="L1356" s="181">
        <v>0</v>
      </c>
      <c r="M1356" s="182">
        <v>0</v>
      </c>
    </row>
    <row r="1357" spans="1:13" s="5" customFormat="1">
      <c r="A1357" s="30" t="s">
        <v>129</v>
      </c>
      <c r="B1357" s="30" t="s">
        <v>361</v>
      </c>
      <c r="C1357" s="5" t="s">
        <v>453</v>
      </c>
      <c r="D1357" s="5" t="s">
        <v>312</v>
      </c>
      <c r="E1357" s="191">
        <v>38</v>
      </c>
      <c r="F1357" s="191" t="s">
        <v>311</v>
      </c>
      <c r="G1357" s="191" t="s">
        <v>456</v>
      </c>
      <c r="H1357" s="30" t="s">
        <v>176</v>
      </c>
      <c r="I1357" s="180">
        <v>0</v>
      </c>
      <c r="J1357" s="181">
        <v>0</v>
      </c>
      <c r="K1357" s="181">
        <v>0</v>
      </c>
      <c r="L1357" s="181">
        <v>0</v>
      </c>
      <c r="M1357" s="182">
        <v>0</v>
      </c>
    </row>
    <row r="1358" spans="1:13" s="5" customFormat="1">
      <c r="A1358" s="30" t="s">
        <v>129</v>
      </c>
      <c r="B1358" s="30" t="s">
        <v>361</v>
      </c>
      <c r="C1358" s="5" t="s">
        <v>457</v>
      </c>
      <c r="D1358" s="5" t="s">
        <v>216</v>
      </c>
      <c r="E1358" s="191">
        <v>38</v>
      </c>
      <c r="F1358" s="191" t="s">
        <v>215</v>
      </c>
      <c r="G1358" s="191" t="s">
        <v>458</v>
      </c>
      <c r="H1358" s="30" t="s">
        <v>177</v>
      </c>
      <c r="I1358" s="180">
        <v>0</v>
      </c>
      <c r="J1358" s="181">
        <v>0</v>
      </c>
      <c r="K1358" s="181">
        <v>0</v>
      </c>
      <c r="L1358" s="181">
        <v>0</v>
      </c>
      <c r="M1358" s="182">
        <v>0</v>
      </c>
    </row>
    <row r="1359" spans="1:13" s="5" customFormat="1">
      <c r="A1359" s="30" t="s">
        <v>129</v>
      </c>
      <c r="B1359" s="30" t="s">
        <v>361</v>
      </c>
      <c r="C1359" s="5" t="s">
        <v>457</v>
      </c>
      <c r="D1359" s="5" t="s">
        <v>216</v>
      </c>
      <c r="E1359" s="191">
        <v>38</v>
      </c>
      <c r="F1359" s="191" t="s">
        <v>215</v>
      </c>
      <c r="G1359" s="191" t="s">
        <v>459</v>
      </c>
      <c r="H1359" s="30" t="s">
        <v>177</v>
      </c>
      <c r="I1359" s="180">
        <v>0</v>
      </c>
      <c r="J1359" s="181">
        <v>0</v>
      </c>
      <c r="K1359" s="181">
        <v>0</v>
      </c>
      <c r="L1359" s="181">
        <v>0</v>
      </c>
      <c r="M1359" s="182">
        <v>0</v>
      </c>
    </row>
    <row r="1360" spans="1:13" s="5" customFormat="1">
      <c r="A1360" s="30" t="s">
        <v>129</v>
      </c>
      <c r="B1360" s="30" t="s">
        <v>361</v>
      </c>
      <c r="C1360" s="5" t="s">
        <v>457</v>
      </c>
      <c r="D1360" s="5" t="s">
        <v>216</v>
      </c>
      <c r="E1360" s="191">
        <v>38</v>
      </c>
      <c r="F1360" s="191" t="s">
        <v>215</v>
      </c>
      <c r="G1360" s="191" t="s">
        <v>460</v>
      </c>
      <c r="H1360" s="30" t="s">
        <v>177</v>
      </c>
      <c r="I1360" s="180">
        <v>0</v>
      </c>
      <c r="J1360" s="181">
        <v>0</v>
      </c>
      <c r="K1360" s="181">
        <v>0</v>
      </c>
      <c r="L1360" s="181">
        <v>0</v>
      </c>
      <c r="M1360" s="182">
        <v>0</v>
      </c>
    </row>
    <row r="1361" spans="1:13" s="5" customFormat="1">
      <c r="A1361" s="30" t="s">
        <v>129</v>
      </c>
      <c r="B1361" s="30" t="s">
        <v>361</v>
      </c>
      <c r="C1361" s="5" t="s">
        <v>457</v>
      </c>
      <c r="D1361" s="5" t="s">
        <v>216</v>
      </c>
      <c r="E1361" s="191">
        <v>38</v>
      </c>
      <c r="F1361" s="191" t="s">
        <v>215</v>
      </c>
      <c r="G1361" s="191" t="s">
        <v>461</v>
      </c>
      <c r="H1361" s="30" t="s">
        <v>177</v>
      </c>
      <c r="I1361" s="180">
        <v>0</v>
      </c>
      <c r="J1361" s="181">
        <v>0</v>
      </c>
      <c r="K1361" s="181">
        <v>0</v>
      </c>
      <c r="L1361" s="181">
        <v>0</v>
      </c>
      <c r="M1361" s="182">
        <v>0</v>
      </c>
    </row>
    <row r="1362" spans="1:13" s="5" customFormat="1">
      <c r="A1362" s="30" t="s">
        <v>129</v>
      </c>
      <c r="B1362" s="30" t="s">
        <v>361</v>
      </c>
      <c r="C1362" s="5" t="s">
        <v>457</v>
      </c>
      <c r="D1362" s="5" t="s">
        <v>216</v>
      </c>
      <c r="E1362" s="191">
        <v>38</v>
      </c>
      <c r="F1362" s="191" t="s">
        <v>215</v>
      </c>
      <c r="G1362" s="191" t="s">
        <v>462</v>
      </c>
      <c r="H1362" s="30" t="s">
        <v>177</v>
      </c>
      <c r="I1362" s="180">
        <v>0</v>
      </c>
      <c r="J1362" s="181">
        <v>0</v>
      </c>
      <c r="K1362" s="181">
        <v>0</v>
      </c>
      <c r="L1362" s="181">
        <v>0</v>
      </c>
      <c r="M1362" s="182">
        <v>0</v>
      </c>
    </row>
    <row r="1363" spans="1:13" s="5" customFormat="1">
      <c r="A1363" s="30" t="s">
        <v>129</v>
      </c>
      <c r="B1363" s="30" t="s">
        <v>361</v>
      </c>
      <c r="C1363" s="5" t="s">
        <v>457</v>
      </c>
      <c r="D1363" s="5" t="s">
        <v>216</v>
      </c>
      <c r="E1363" s="191">
        <v>38</v>
      </c>
      <c r="F1363" s="191" t="s">
        <v>215</v>
      </c>
      <c r="G1363" s="191" t="s">
        <v>463</v>
      </c>
      <c r="H1363" s="30" t="s">
        <v>177</v>
      </c>
      <c r="I1363" s="180">
        <v>0</v>
      </c>
      <c r="J1363" s="181">
        <v>0</v>
      </c>
      <c r="K1363" s="181">
        <v>0</v>
      </c>
      <c r="L1363" s="181">
        <v>0</v>
      </c>
      <c r="M1363" s="182">
        <v>0</v>
      </c>
    </row>
    <row r="1364" spans="1:13" s="5" customFormat="1">
      <c r="A1364" s="30" t="s">
        <v>129</v>
      </c>
      <c r="B1364" s="30" t="s">
        <v>361</v>
      </c>
      <c r="C1364" s="5" t="s">
        <v>457</v>
      </c>
      <c r="D1364" s="5" t="s">
        <v>218</v>
      </c>
      <c r="E1364" s="191">
        <v>38</v>
      </c>
      <c r="F1364" s="191" t="s">
        <v>217</v>
      </c>
      <c r="G1364" s="191" t="s">
        <v>458</v>
      </c>
      <c r="H1364" s="30" t="s">
        <v>177</v>
      </c>
      <c r="I1364" s="180">
        <v>0</v>
      </c>
      <c r="J1364" s="181">
        <v>0</v>
      </c>
      <c r="K1364" s="181">
        <v>0</v>
      </c>
      <c r="L1364" s="181">
        <v>0</v>
      </c>
      <c r="M1364" s="182">
        <v>0</v>
      </c>
    </row>
    <row r="1365" spans="1:13" s="5" customFormat="1">
      <c r="A1365" s="30" t="s">
        <v>129</v>
      </c>
      <c r="B1365" s="30" t="s">
        <v>361</v>
      </c>
      <c r="C1365" s="5" t="s">
        <v>457</v>
      </c>
      <c r="D1365" s="5" t="s">
        <v>218</v>
      </c>
      <c r="E1365" s="191">
        <v>38</v>
      </c>
      <c r="F1365" s="191" t="s">
        <v>217</v>
      </c>
      <c r="G1365" s="191" t="s">
        <v>459</v>
      </c>
      <c r="H1365" s="30" t="s">
        <v>177</v>
      </c>
      <c r="I1365" s="180">
        <v>0</v>
      </c>
      <c r="J1365" s="181">
        <v>0</v>
      </c>
      <c r="K1365" s="181">
        <v>0</v>
      </c>
      <c r="L1365" s="181">
        <v>0</v>
      </c>
      <c r="M1365" s="182">
        <v>0</v>
      </c>
    </row>
    <row r="1366" spans="1:13" s="5" customFormat="1">
      <c r="A1366" s="30" t="s">
        <v>129</v>
      </c>
      <c r="B1366" s="30" t="s">
        <v>361</v>
      </c>
      <c r="C1366" s="5" t="s">
        <v>457</v>
      </c>
      <c r="D1366" s="5" t="s">
        <v>218</v>
      </c>
      <c r="E1366" s="191">
        <v>38</v>
      </c>
      <c r="F1366" s="191" t="s">
        <v>217</v>
      </c>
      <c r="G1366" s="191" t="s">
        <v>460</v>
      </c>
      <c r="H1366" s="30" t="s">
        <v>177</v>
      </c>
      <c r="I1366" s="180">
        <v>0</v>
      </c>
      <c r="J1366" s="181">
        <v>0</v>
      </c>
      <c r="K1366" s="181">
        <v>0</v>
      </c>
      <c r="L1366" s="181">
        <v>0</v>
      </c>
      <c r="M1366" s="182">
        <v>0</v>
      </c>
    </row>
    <row r="1367" spans="1:13" s="5" customFormat="1">
      <c r="A1367" s="30" t="s">
        <v>129</v>
      </c>
      <c r="B1367" s="30" t="s">
        <v>361</v>
      </c>
      <c r="C1367" s="5" t="s">
        <v>457</v>
      </c>
      <c r="D1367" s="5" t="s">
        <v>218</v>
      </c>
      <c r="E1367" s="191">
        <v>38</v>
      </c>
      <c r="F1367" s="191" t="s">
        <v>217</v>
      </c>
      <c r="G1367" s="191" t="s">
        <v>461</v>
      </c>
      <c r="H1367" s="30" t="s">
        <v>177</v>
      </c>
      <c r="I1367" s="180">
        <v>0</v>
      </c>
      <c r="J1367" s="181">
        <v>0</v>
      </c>
      <c r="K1367" s="181">
        <v>0</v>
      </c>
      <c r="L1367" s="181">
        <v>0</v>
      </c>
      <c r="M1367" s="182">
        <v>0</v>
      </c>
    </row>
    <row r="1368" spans="1:13" s="5" customFormat="1">
      <c r="A1368" s="30" t="s">
        <v>129</v>
      </c>
      <c r="B1368" s="30" t="s">
        <v>361</v>
      </c>
      <c r="C1368" s="5" t="s">
        <v>457</v>
      </c>
      <c r="D1368" s="5" t="s">
        <v>218</v>
      </c>
      <c r="E1368" s="191">
        <v>38</v>
      </c>
      <c r="F1368" s="191" t="s">
        <v>217</v>
      </c>
      <c r="G1368" s="191" t="s">
        <v>462</v>
      </c>
      <c r="H1368" s="30" t="s">
        <v>177</v>
      </c>
      <c r="I1368" s="180">
        <v>0</v>
      </c>
      <c r="J1368" s="181">
        <v>0</v>
      </c>
      <c r="K1368" s="181">
        <v>0</v>
      </c>
      <c r="L1368" s="181">
        <v>0</v>
      </c>
      <c r="M1368" s="182">
        <v>0</v>
      </c>
    </row>
    <row r="1369" spans="1:13" s="5" customFormat="1">
      <c r="A1369" s="30" t="s">
        <v>129</v>
      </c>
      <c r="B1369" s="30" t="s">
        <v>361</v>
      </c>
      <c r="C1369" s="5" t="s">
        <v>457</v>
      </c>
      <c r="D1369" s="5" t="s">
        <v>218</v>
      </c>
      <c r="E1369" s="191">
        <v>38</v>
      </c>
      <c r="F1369" s="191" t="s">
        <v>217</v>
      </c>
      <c r="G1369" s="191" t="s">
        <v>463</v>
      </c>
      <c r="H1369" s="30" t="s">
        <v>177</v>
      </c>
      <c r="I1369" s="180">
        <v>0</v>
      </c>
      <c r="J1369" s="181">
        <v>0</v>
      </c>
      <c r="K1369" s="181">
        <v>0</v>
      </c>
      <c r="L1369" s="181">
        <v>0</v>
      </c>
      <c r="M1369" s="182">
        <v>0</v>
      </c>
    </row>
    <row r="1370" spans="1:13" s="5" customFormat="1">
      <c r="A1370" s="30" t="s">
        <v>129</v>
      </c>
      <c r="B1370" s="30" t="s">
        <v>361</v>
      </c>
      <c r="C1370" s="5" t="s">
        <v>457</v>
      </c>
      <c r="D1370" s="5" t="s">
        <v>220</v>
      </c>
      <c r="E1370" s="191">
        <v>38</v>
      </c>
      <c r="F1370" s="191" t="s">
        <v>219</v>
      </c>
      <c r="G1370" s="191" t="s">
        <v>458</v>
      </c>
      <c r="H1370" s="30" t="s">
        <v>177</v>
      </c>
      <c r="I1370" s="180">
        <v>0</v>
      </c>
      <c r="J1370" s="181">
        <v>0</v>
      </c>
      <c r="K1370" s="181">
        <v>0</v>
      </c>
      <c r="L1370" s="181">
        <v>0</v>
      </c>
      <c r="M1370" s="182">
        <v>0</v>
      </c>
    </row>
    <row r="1371" spans="1:13" s="5" customFormat="1">
      <c r="A1371" s="30" t="s">
        <v>129</v>
      </c>
      <c r="B1371" s="30" t="s">
        <v>361</v>
      </c>
      <c r="C1371" s="5" t="s">
        <v>457</v>
      </c>
      <c r="D1371" s="5" t="s">
        <v>220</v>
      </c>
      <c r="E1371" s="191">
        <v>38</v>
      </c>
      <c r="F1371" s="191" t="s">
        <v>219</v>
      </c>
      <c r="G1371" s="191" t="s">
        <v>459</v>
      </c>
      <c r="H1371" s="30" t="s">
        <v>177</v>
      </c>
      <c r="I1371" s="180">
        <v>0</v>
      </c>
      <c r="J1371" s="181">
        <v>0</v>
      </c>
      <c r="K1371" s="181">
        <v>0</v>
      </c>
      <c r="L1371" s="181">
        <v>0</v>
      </c>
      <c r="M1371" s="182">
        <v>0</v>
      </c>
    </row>
    <row r="1372" spans="1:13" s="5" customFormat="1">
      <c r="A1372" s="30" t="s">
        <v>129</v>
      </c>
      <c r="B1372" s="30" t="s">
        <v>361</v>
      </c>
      <c r="C1372" s="5" t="s">
        <v>457</v>
      </c>
      <c r="D1372" s="5" t="s">
        <v>220</v>
      </c>
      <c r="E1372" s="191">
        <v>38</v>
      </c>
      <c r="F1372" s="191" t="s">
        <v>219</v>
      </c>
      <c r="G1372" s="191" t="s">
        <v>460</v>
      </c>
      <c r="H1372" s="30" t="s">
        <v>177</v>
      </c>
      <c r="I1372" s="180">
        <v>0</v>
      </c>
      <c r="J1372" s="181">
        <v>0</v>
      </c>
      <c r="K1372" s="181">
        <v>0</v>
      </c>
      <c r="L1372" s="181">
        <v>0</v>
      </c>
      <c r="M1372" s="182">
        <v>0</v>
      </c>
    </row>
    <row r="1373" spans="1:13" s="5" customFormat="1">
      <c r="A1373" s="30" t="s">
        <v>129</v>
      </c>
      <c r="B1373" s="30" t="s">
        <v>361</v>
      </c>
      <c r="C1373" s="5" t="s">
        <v>457</v>
      </c>
      <c r="D1373" s="5" t="s">
        <v>220</v>
      </c>
      <c r="E1373" s="191">
        <v>38</v>
      </c>
      <c r="F1373" s="191" t="s">
        <v>219</v>
      </c>
      <c r="G1373" s="191" t="s">
        <v>461</v>
      </c>
      <c r="H1373" s="30" t="s">
        <v>177</v>
      </c>
      <c r="I1373" s="180">
        <v>0</v>
      </c>
      <c r="J1373" s="181">
        <v>0</v>
      </c>
      <c r="K1373" s="181">
        <v>0</v>
      </c>
      <c r="L1373" s="181">
        <v>0</v>
      </c>
      <c r="M1373" s="182">
        <v>0</v>
      </c>
    </row>
    <row r="1374" spans="1:13" s="5" customFormat="1">
      <c r="A1374" s="30" t="s">
        <v>129</v>
      </c>
      <c r="B1374" s="30" t="s">
        <v>361</v>
      </c>
      <c r="C1374" s="5" t="s">
        <v>457</v>
      </c>
      <c r="D1374" s="5" t="s">
        <v>220</v>
      </c>
      <c r="E1374" s="191">
        <v>38</v>
      </c>
      <c r="F1374" s="191" t="s">
        <v>219</v>
      </c>
      <c r="G1374" s="191" t="s">
        <v>462</v>
      </c>
      <c r="H1374" s="30" t="s">
        <v>177</v>
      </c>
      <c r="I1374" s="180">
        <v>0</v>
      </c>
      <c r="J1374" s="181">
        <v>0</v>
      </c>
      <c r="K1374" s="181">
        <v>0</v>
      </c>
      <c r="L1374" s="181">
        <v>0</v>
      </c>
      <c r="M1374" s="182">
        <v>0</v>
      </c>
    </row>
    <row r="1375" spans="1:13" s="5" customFormat="1">
      <c r="A1375" s="30" t="s">
        <v>129</v>
      </c>
      <c r="B1375" s="30" t="s">
        <v>361</v>
      </c>
      <c r="C1375" s="5" t="s">
        <v>457</v>
      </c>
      <c r="D1375" s="5" t="s">
        <v>220</v>
      </c>
      <c r="E1375" s="191">
        <v>38</v>
      </c>
      <c r="F1375" s="191" t="s">
        <v>219</v>
      </c>
      <c r="G1375" s="191" t="s">
        <v>463</v>
      </c>
      <c r="H1375" s="30" t="s">
        <v>177</v>
      </c>
      <c r="I1375" s="180">
        <v>0</v>
      </c>
      <c r="J1375" s="181">
        <v>0</v>
      </c>
      <c r="K1375" s="181">
        <v>0</v>
      </c>
      <c r="L1375" s="181">
        <v>0</v>
      </c>
      <c r="M1375" s="182">
        <v>0</v>
      </c>
    </row>
    <row r="1376" spans="1:13" s="5" customFormat="1">
      <c r="A1376" s="30" t="s">
        <v>129</v>
      </c>
      <c r="B1376" s="30" t="s">
        <v>361</v>
      </c>
      <c r="C1376" s="5" t="s">
        <v>457</v>
      </c>
      <c r="D1376" s="5" t="s">
        <v>222</v>
      </c>
      <c r="E1376" s="191">
        <v>38</v>
      </c>
      <c r="F1376" s="191" t="s">
        <v>221</v>
      </c>
      <c r="G1376" s="191" t="s">
        <v>458</v>
      </c>
      <c r="H1376" s="30" t="s">
        <v>177</v>
      </c>
      <c r="I1376" s="180">
        <v>0</v>
      </c>
      <c r="J1376" s="181">
        <v>0</v>
      </c>
      <c r="K1376" s="181">
        <v>0</v>
      </c>
      <c r="L1376" s="181">
        <v>0</v>
      </c>
      <c r="M1376" s="182">
        <v>0</v>
      </c>
    </row>
    <row r="1377" spans="1:13" s="5" customFormat="1">
      <c r="A1377" s="30" t="s">
        <v>129</v>
      </c>
      <c r="B1377" s="30" t="s">
        <v>361</v>
      </c>
      <c r="C1377" s="5" t="s">
        <v>457</v>
      </c>
      <c r="D1377" s="5" t="s">
        <v>222</v>
      </c>
      <c r="E1377" s="191">
        <v>38</v>
      </c>
      <c r="F1377" s="191" t="s">
        <v>221</v>
      </c>
      <c r="G1377" s="191" t="s">
        <v>459</v>
      </c>
      <c r="H1377" s="30" t="s">
        <v>177</v>
      </c>
      <c r="I1377" s="180">
        <v>0</v>
      </c>
      <c r="J1377" s="181">
        <v>0</v>
      </c>
      <c r="K1377" s="181">
        <v>0</v>
      </c>
      <c r="L1377" s="181">
        <v>0</v>
      </c>
      <c r="M1377" s="182">
        <v>0</v>
      </c>
    </row>
    <row r="1378" spans="1:13" s="5" customFormat="1">
      <c r="A1378" s="30" t="s">
        <v>129</v>
      </c>
      <c r="B1378" s="30" t="s">
        <v>361</v>
      </c>
      <c r="C1378" s="5" t="s">
        <v>457</v>
      </c>
      <c r="D1378" s="5" t="s">
        <v>222</v>
      </c>
      <c r="E1378" s="191">
        <v>38</v>
      </c>
      <c r="F1378" s="191" t="s">
        <v>221</v>
      </c>
      <c r="G1378" s="191" t="s">
        <v>460</v>
      </c>
      <c r="H1378" s="30" t="s">
        <v>177</v>
      </c>
      <c r="I1378" s="180">
        <v>0</v>
      </c>
      <c r="J1378" s="181">
        <v>0</v>
      </c>
      <c r="K1378" s="181">
        <v>0</v>
      </c>
      <c r="L1378" s="181">
        <v>0</v>
      </c>
      <c r="M1378" s="182">
        <v>0</v>
      </c>
    </row>
    <row r="1379" spans="1:13" s="5" customFormat="1">
      <c r="A1379" s="30" t="s">
        <v>129</v>
      </c>
      <c r="B1379" s="30" t="s">
        <v>361</v>
      </c>
      <c r="C1379" s="5" t="s">
        <v>457</v>
      </c>
      <c r="D1379" s="5" t="s">
        <v>222</v>
      </c>
      <c r="E1379" s="191">
        <v>38</v>
      </c>
      <c r="F1379" s="191" t="s">
        <v>221</v>
      </c>
      <c r="G1379" s="191" t="s">
        <v>461</v>
      </c>
      <c r="H1379" s="30" t="s">
        <v>177</v>
      </c>
      <c r="I1379" s="180">
        <v>0</v>
      </c>
      <c r="J1379" s="181">
        <v>0</v>
      </c>
      <c r="K1379" s="181">
        <v>0</v>
      </c>
      <c r="L1379" s="181">
        <v>0</v>
      </c>
      <c r="M1379" s="182">
        <v>0</v>
      </c>
    </row>
    <row r="1380" spans="1:13" s="5" customFormat="1">
      <c r="A1380" s="30" t="s">
        <v>129</v>
      </c>
      <c r="B1380" s="30" t="s">
        <v>361</v>
      </c>
      <c r="C1380" s="5" t="s">
        <v>457</v>
      </c>
      <c r="D1380" s="5" t="s">
        <v>222</v>
      </c>
      <c r="E1380" s="191">
        <v>38</v>
      </c>
      <c r="F1380" s="191" t="s">
        <v>221</v>
      </c>
      <c r="G1380" s="191" t="s">
        <v>462</v>
      </c>
      <c r="H1380" s="30" t="s">
        <v>177</v>
      </c>
      <c r="I1380" s="180">
        <v>0</v>
      </c>
      <c r="J1380" s="181">
        <v>0</v>
      </c>
      <c r="K1380" s="181">
        <v>0</v>
      </c>
      <c r="L1380" s="181">
        <v>0</v>
      </c>
      <c r="M1380" s="182">
        <v>0</v>
      </c>
    </row>
    <row r="1381" spans="1:13" s="5" customFormat="1">
      <c r="A1381" s="30" t="s">
        <v>129</v>
      </c>
      <c r="B1381" s="30" t="s">
        <v>361</v>
      </c>
      <c r="C1381" s="5" t="s">
        <v>457</v>
      </c>
      <c r="D1381" s="5" t="s">
        <v>222</v>
      </c>
      <c r="E1381" s="191">
        <v>38</v>
      </c>
      <c r="F1381" s="191" t="s">
        <v>221</v>
      </c>
      <c r="G1381" s="191" t="s">
        <v>463</v>
      </c>
      <c r="H1381" s="30" t="s">
        <v>177</v>
      </c>
      <c r="I1381" s="180">
        <v>0</v>
      </c>
      <c r="J1381" s="181">
        <v>0</v>
      </c>
      <c r="K1381" s="181">
        <v>0</v>
      </c>
      <c r="L1381" s="181">
        <v>0</v>
      </c>
      <c r="M1381" s="182">
        <v>0</v>
      </c>
    </row>
    <row r="1382" spans="1:13" s="5" customFormat="1">
      <c r="A1382" s="30" t="s">
        <v>129</v>
      </c>
      <c r="B1382" s="30" t="s">
        <v>361</v>
      </c>
      <c r="C1382" s="5" t="s">
        <v>457</v>
      </c>
      <c r="D1382" s="5" t="s">
        <v>185</v>
      </c>
      <c r="E1382" s="191">
        <v>30</v>
      </c>
      <c r="F1382" s="191" t="s">
        <v>184</v>
      </c>
      <c r="G1382" s="191" t="s">
        <v>458</v>
      </c>
      <c r="H1382" s="30" t="s">
        <v>177</v>
      </c>
      <c r="I1382" s="180">
        <v>0</v>
      </c>
      <c r="J1382" s="181">
        <v>0</v>
      </c>
      <c r="K1382" s="181">
        <v>0</v>
      </c>
      <c r="L1382" s="181">
        <v>0</v>
      </c>
      <c r="M1382" s="182">
        <v>0</v>
      </c>
    </row>
    <row r="1383" spans="1:13" s="5" customFormat="1">
      <c r="A1383" s="30" t="s">
        <v>129</v>
      </c>
      <c r="B1383" s="30" t="s">
        <v>361</v>
      </c>
      <c r="C1383" s="5" t="s">
        <v>457</v>
      </c>
      <c r="D1383" s="5" t="s">
        <v>185</v>
      </c>
      <c r="E1383" s="191">
        <v>30</v>
      </c>
      <c r="F1383" s="191" t="s">
        <v>184</v>
      </c>
      <c r="G1383" s="191" t="s">
        <v>459</v>
      </c>
      <c r="H1383" s="30" t="s">
        <v>177</v>
      </c>
      <c r="I1383" s="180">
        <v>0</v>
      </c>
      <c r="J1383" s="181">
        <v>0</v>
      </c>
      <c r="K1383" s="181">
        <v>0</v>
      </c>
      <c r="L1383" s="181">
        <v>0</v>
      </c>
      <c r="M1383" s="182">
        <v>0</v>
      </c>
    </row>
    <row r="1384" spans="1:13" s="5" customFormat="1">
      <c r="A1384" s="30" t="s">
        <v>129</v>
      </c>
      <c r="B1384" s="30" t="s">
        <v>361</v>
      </c>
      <c r="C1384" s="5" t="s">
        <v>457</v>
      </c>
      <c r="D1384" s="5" t="s">
        <v>185</v>
      </c>
      <c r="E1384" s="191">
        <v>30</v>
      </c>
      <c r="F1384" s="191" t="s">
        <v>184</v>
      </c>
      <c r="G1384" s="191" t="s">
        <v>460</v>
      </c>
      <c r="H1384" s="30" t="s">
        <v>177</v>
      </c>
      <c r="I1384" s="180">
        <v>0</v>
      </c>
      <c r="J1384" s="181">
        <v>0</v>
      </c>
      <c r="K1384" s="181">
        <v>0</v>
      </c>
      <c r="L1384" s="181">
        <v>0</v>
      </c>
      <c r="M1384" s="182">
        <v>0</v>
      </c>
    </row>
    <row r="1385" spans="1:13" s="5" customFormat="1">
      <c r="A1385" s="30" t="s">
        <v>129</v>
      </c>
      <c r="B1385" s="30" t="s">
        <v>361</v>
      </c>
      <c r="C1385" s="5" t="s">
        <v>457</v>
      </c>
      <c r="D1385" s="5" t="s">
        <v>185</v>
      </c>
      <c r="E1385" s="191">
        <v>30</v>
      </c>
      <c r="F1385" s="191" t="s">
        <v>184</v>
      </c>
      <c r="G1385" s="191" t="s">
        <v>461</v>
      </c>
      <c r="H1385" s="30" t="s">
        <v>177</v>
      </c>
      <c r="I1385" s="180">
        <v>0</v>
      </c>
      <c r="J1385" s="181">
        <v>0</v>
      </c>
      <c r="K1385" s="181">
        <v>0</v>
      </c>
      <c r="L1385" s="181">
        <v>0</v>
      </c>
      <c r="M1385" s="182">
        <v>0</v>
      </c>
    </row>
    <row r="1386" spans="1:13" s="5" customFormat="1">
      <c r="A1386" s="30" t="s">
        <v>129</v>
      </c>
      <c r="B1386" s="30" t="s">
        <v>361</v>
      </c>
      <c r="C1386" s="5" t="s">
        <v>457</v>
      </c>
      <c r="D1386" s="5" t="s">
        <v>185</v>
      </c>
      <c r="E1386" s="191">
        <v>30</v>
      </c>
      <c r="F1386" s="191" t="s">
        <v>184</v>
      </c>
      <c r="G1386" s="191" t="s">
        <v>462</v>
      </c>
      <c r="H1386" s="30" t="s">
        <v>177</v>
      </c>
      <c r="I1386" s="180">
        <v>0</v>
      </c>
      <c r="J1386" s="181">
        <v>0</v>
      </c>
      <c r="K1386" s="181">
        <v>0</v>
      </c>
      <c r="L1386" s="181">
        <v>0</v>
      </c>
      <c r="M1386" s="182">
        <v>0</v>
      </c>
    </row>
    <row r="1387" spans="1:13" s="5" customFormat="1">
      <c r="A1387" s="30" t="s">
        <v>129</v>
      </c>
      <c r="B1387" s="30" t="s">
        <v>361</v>
      </c>
      <c r="C1387" s="5" t="s">
        <v>457</v>
      </c>
      <c r="D1387" s="5" t="s">
        <v>185</v>
      </c>
      <c r="E1387" s="191">
        <v>30</v>
      </c>
      <c r="F1387" s="191" t="s">
        <v>184</v>
      </c>
      <c r="G1387" s="191" t="s">
        <v>463</v>
      </c>
      <c r="H1387" s="30" t="s">
        <v>177</v>
      </c>
      <c r="I1387" s="180">
        <v>0</v>
      </c>
      <c r="J1387" s="181">
        <v>0</v>
      </c>
      <c r="K1387" s="181">
        <v>0</v>
      </c>
      <c r="L1387" s="181">
        <v>0</v>
      </c>
      <c r="M1387" s="182">
        <v>0</v>
      </c>
    </row>
    <row r="1388" spans="1:13" s="5" customFormat="1">
      <c r="A1388" s="30" t="s">
        <v>129</v>
      </c>
      <c r="B1388" s="30" t="s">
        <v>361</v>
      </c>
      <c r="C1388" s="5" t="s">
        <v>457</v>
      </c>
      <c r="D1388" s="5" t="s">
        <v>187</v>
      </c>
      <c r="E1388" s="191">
        <v>30</v>
      </c>
      <c r="F1388" s="191" t="s">
        <v>186</v>
      </c>
      <c r="G1388" s="191" t="s">
        <v>458</v>
      </c>
      <c r="H1388" s="30" t="s">
        <v>177</v>
      </c>
      <c r="I1388" s="180">
        <v>0</v>
      </c>
      <c r="J1388" s="181">
        <v>0</v>
      </c>
      <c r="K1388" s="181">
        <v>0</v>
      </c>
      <c r="L1388" s="181">
        <v>0</v>
      </c>
      <c r="M1388" s="182">
        <v>0</v>
      </c>
    </row>
    <row r="1389" spans="1:13" s="5" customFormat="1">
      <c r="A1389" s="30" t="s">
        <v>129</v>
      </c>
      <c r="B1389" s="30" t="s">
        <v>361</v>
      </c>
      <c r="C1389" s="5" t="s">
        <v>457</v>
      </c>
      <c r="D1389" s="5" t="s">
        <v>187</v>
      </c>
      <c r="E1389" s="191">
        <v>30</v>
      </c>
      <c r="F1389" s="191" t="s">
        <v>186</v>
      </c>
      <c r="G1389" s="191" t="s">
        <v>459</v>
      </c>
      <c r="H1389" s="30" t="s">
        <v>177</v>
      </c>
      <c r="I1389" s="180">
        <v>0</v>
      </c>
      <c r="J1389" s="181">
        <v>0</v>
      </c>
      <c r="K1389" s="181">
        <v>0</v>
      </c>
      <c r="L1389" s="181">
        <v>0</v>
      </c>
      <c r="M1389" s="182">
        <v>0</v>
      </c>
    </row>
    <row r="1390" spans="1:13" s="5" customFormat="1">
      <c r="A1390" s="30" t="s">
        <v>129</v>
      </c>
      <c r="B1390" s="30" t="s">
        <v>361</v>
      </c>
      <c r="C1390" s="5" t="s">
        <v>457</v>
      </c>
      <c r="D1390" s="5" t="s">
        <v>187</v>
      </c>
      <c r="E1390" s="191">
        <v>30</v>
      </c>
      <c r="F1390" s="191" t="s">
        <v>186</v>
      </c>
      <c r="G1390" s="191" t="s">
        <v>460</v>
      </c>
      <c r="H1390" s="30" t="s">
        <v>177</v>
      </c>
      <c r="I1390" s="180">
        <v>0</v>
      </c>
      <c r="J1390" s="181">
        <v>0</v>
      </c>
      <c r="K1390" s="181">
        <v>0</v>
      </c>
      <c r="L1390" s="181">
        <v>0</v>
      </c>
      <c r="M1390" s="182">
        <v>0</v>
      </c>
    </row>
    <row r="1391" spans="1:13" s="5" customFormat="1">
      <c r="A1391" s="30" t="s">
        <v>129</v>
      </c>
      <c r="B1391" s="30" t="s">
        <v>361</v>
      </c>
      <c r="C1391" s="5" t="s">
        <v>457</v>
      </c>
      <c r="D1391" s="5" t="s">
        <v>187</v>
      </c>
      <c r="E1391" s="191">
        <v>30</v>
      </c>
      <c r="F1391" s="191" t="s">
        <v>186</v>
      </c>
      <c r="G1391" s="191" t="s">
        <v>461</v>
      </c>
      <c r="H1391" s="30" t="s">
        <v>177</v>
      </c>
      <c r="I1391" s="180">
        <v>0</v>
      </c>
      <c r="J1391" s="181">
        <v>0</v>
      </c>
      <c r="K1391" s="181">
        <v>0</v>
      </c>
      <c r="L1391" s="181">
        <v>0</v>
      </c>
      <c r="M1391" s="182">
        <v>0</v>
      </c>
    </row>
    <row r="1392" spans="1:13" s="5" customFormat="1">
      <c r="A1392" s="30" t="s">
        <v>129</v>
      </c>
      <c r="B1392" s="30" t="s">
        <v>361</v>
      </c>
      <c r="C1392" s="5" t="s">
        <v>457</v>
      </c>
      <c r="D1392" s="5" t="s">
        <v>187</v>
      </c>
      <c r="E1392" s="191">
        <v>30</v>
      </c>
      <c r="F1392" s="191" t="s">
        <v>186</v>
      </c>
      <c r="G1392" s="191" t="s">
        <v>462</v>
      </c>
      <c r="H1392" s="30" t="s">
        <v>177</v>
      </c>
      <c r="I1392" s="180">
        <v>0</v>
      </c>
      <c r="J1392" s="181">
        <v>0</v>
      </c>
      <c r="K1392" s="181">
        <v>0</v>
      </c>
      <c r="L1392" s="181">
        <v>0</v>
      </c>
      <c r="M1392" s="182">
        <v>0</v>
      </c>
    </row>
    <row r="1393" spans="1:13" s="5" customFormat="1">
      <c r="A1393" s="30" t="s">
        <v>129</v>
      </c>
      <c r="B1393" s="30" t="s">
        <v>361</v>
      </c>
      <c r="C1393" s="5" t="s">
        <v>457</v>
      </c>
      <c r="D1393" s="5" t="s">
        <v>187</v>
      </c>
      <c r="E1393" s="191">
        <v>30</v>
      </c>
      <c r="F1393" s="191" t="s">
        <v>186</v>
      </c>
      <c r="G1393" s="191" t="s">
        <v>463</v>
      </c>
      <c r="H1393" s="30" t="s">
        <v>177</v>
      </c>
      <c r="I1393" s="180">
        <v>0</v>
      </c>
      <c r="J1393" s="181">
        <v>0</v>
      </c>
      <c r="K1393" s="181">
        <v>0</v>
      </c>
      <c r="L1393" s="181">
        <v>0</v>
      </c>
      <c r="M1393" s="182">
        <v>0</v>
      </c>
    </row>
    <row r="1394" spans="1:13" s="5" customFormat="1">
      <c r="A1394" s="30" t="s">
        <v>129</v>
      </c>
      <c r="B1394" s="30" t="s">
        <v>361</v>
      </c>
      <c r="C1394" s="5" t="s">
        <v>457</v>
      </c>
      <c r="D1394" s="5" t="s">
        <v>232</v>
      </c>
      <c r="E1394" s="191">
        <v>38</v>
      </c>
      <c r="F1394" s="191" t="s">
        <v>231</v>
      </c>
      <c r="G1394" s="191" t="s">
        <v>458</v>
      </c>
      <c r="H1394" s="30" t="s">
        <v>177</v>
      </c>
      <c r="I1394" s="180">
        <v>0</v>
      </c>
      <c r="J1394" s="181">
        <v>0</v>
      </c>
      <c r="K1394" s="181">
        <v>0</v>
      </c>
      <c r="L1394" s="181">
        <v>0</v>
      </c>
      <c r="M1394" s="182">
        <v>0</v>
      </c>
    </row>
    <row r="1395" spans="1:13" s="5" customFormat="1">
      <c r="A1395" s="30" t="s">
        <v>129</v>
      </c>
      <c r="B1395" s="30" t="s">
        <v>361</v>
      </c>
      <c r="C1395" s="5" t="s">
        <v>457</v>
      </c>
      <c r="D1395" s="5" t="s">
        <v>232</v>
      </c>
      <c r="E1395" s="191">
        <v>38</v>
      </c>
      <c r="F1395" s="191" t="s">
        <v>231</v>
      </c>
      <c r="G1395" s="191" t="s">
        <v>459</v>
      </c>
      <c r="H1395" s="30" t="s">
        <v>177</v>
      </c>
      <c r="I1395" s="180">
        <v>0</v>
      </c>
      <c r="J1395" s="181">
        <v>0</v>
      </c>
      <c r="K1395" s="181">
        <v>0</v>
      </c>
      <c r="L1395" s="181">
        <v>0</v>
      </c>
      <c r="M1395" s="182">
        <v>0</v>
      </c>
    </row>
    <row r="1396" spans="1:13" s="5" customFormat="1">
      <c r="A1396" s="30" t="s">
        <v>129</v>
      </c>
      <c r="B1396" s="30" t="s">
        <v>361</v>
      </c>
      <c r="C1396" s="5" t="s">
        <v>457</v>
      </c>
      <c r="D1396" s="5" t="s">
        <v>232</v>
      </c>
      <c r="E1396" s="191">
        <v>38</v>
      </c>
      <c r="F1396" s="191" t="s">
        <v>231</v>
      </c>
      <c r="G1396" s="191" t="s">
        <v>460</v>
      </c>
      <c r="H1396" s="30" t="s">
        <v>177</v>
      </c>
      <c r="I1396" s="180">
        <v>0</v>
      </c>
      <c r="J1396" s="181">
        <v>0</v>
      </c>
      <c r="K1396" s="181">
        <v>0</v>
      </c>
      <c r="L1396" s="181">
        <v>0</v>
      </c>
      <c r="M1396" s="182">
        <v>0</v>
      </c>
    </row>
    <row r="1397" spans="1:13" s="5" customFormat="1">
      <c r="A1397" s="30" t="s">
        <v>129</v>
      </c>
      <c r="B1397" s="30" t="s">
        <v>361</v>
      </c>
      <c r="C1397" s="5" t="s">
        <v>457</v>
      </c>
      <c r="D1397" s="5" t="s">
        <v>232</v>
      </c>
      <c r="E1397" s="191">
        <v>38</v>
      </c>
      <c r="F1397" s="191" t="s">
        <v>231</v>
      </c>
      <c r="G1397" s="191" t="s">
        <v>461</v>
      </c>
      <c r="H1397" s="30" t="s">
        <v>177</v>
      </c>
      <c r="I1397" s="180">
        <v>0</v>
      </c>
      <c r="J1397" s="181">
        <v>0</v>
      </c>
      <c r="K1397" s="181">
        <v>0</v>
      </c>
      <c r="L1397" s="181">
        <v>0</v>
      </c>
      <c r="M1397" s="182">
        <v>0</v>
      </c>
    </row>
    <row r="1398" spans="1:13" s="5" customFormat="1">
      <c r="A1398" s="30" t="s">
        <v>129</v>
      </c>
      <c r="B1398" s="30" t="s">
        <v>361</v>
      </c>
      <c r="C1398" s="5" t="s">
        <v>457</v>
      </c>
      <c r="D1398" s="5" t="s">
        <v>232</v>
      </c>
      <c r="E1398" s="191">
        <v>38</v>
      </c>
      <c r="F1398" s="191" t="s">
        <v>231</v>
      </c>
      <c r="G1398" s="191" t="s">
        <v>462</v>
      </c>
      <c r="H1398" s="30" t="s">
        <v>177</v>
      </c>
      <c r="I1398" s="180">
        <v>0</v>
      </c>
      <c r="J1398" s="181">
        <v>0</v>
      </c>
      <c r="K1398" s="181">
        <v>0</v>
      </c>
      <c r="L1398" s="181">
        <v>0</v>
      </c>
      <c r="M1398" s="182">
        <v>0</v>
      </c>
    </row>
    <row r="1399" spans="1:13" s="5" customFormat="1">
      <c r="A1399" s="30" t="s">
        <v>129</v>
      </c>
      <c r="B1399" s="30" t="s">
        <v>361</v>
      </c>
      <c r="C1399" s="5" t="s">
        <v>457</v>
      </c>
      <c r="D1399" s="5" t="s">
        <v>232</v>
      </c>
      <c r="E1399" s="191">
        <v>38</v>
      </c>
      <c r="F1399" s="191" t="s">
        <v>231</v>
      </c>
      <c r="G1399" s="191" t="s">
        <v>463</v>
      </c>
      <c r="H1399" s="30" t="s">
        <v>177</v>
      </c>
      <c r="I1399" s="180">
        <v>0</v>
      </c>
      <c r="J1399" s="181">
        <v>0</v>
      </c>
      <c r="K1399" s="181">
        <v>0</v>
      </c>
      <c r="L1399" s="181">
        <v>0</v>
      </c>
      <c r="M1399" s="182">
        <v>0</v>
      </c>
    </row>
    <row r="1400" spans="1:13" s="5" customFormat="1">
      <c r="A1400" s="30" t="s">
        <v>129</v>
      </c>
      <c r="B1400" s="30" t="s">
        <v>361</v>
      </c>
      <c r="C1400" s="5" t="s">
        <v>457</v>
      </c>
      <c r="D1400" s="5" t="s">
        <v>234</v>
      </c>
      <c r="E1400" s="191">
        <v>38</v>
      </c>
      <c r="F1400" s="191" t="s">
        <v>233</v>
      </c>
      <c r="G1400" s="191" t="s">
        <v>458</v>
      </c>
      <c r="H1400" s="30" t="s">
        <v>177</v>
      </c>
      <c r="I1400" s="180">
        <v>0</v>
      </c>
      <c r="J1400" s="181">
        <v>0</v>
      </c>
      <c r="K1400" s="181">
        <v>0</v>
      </c>
      <c r="L1400" s="181">
        <v>0</v>
      </c>
      <c r="M1400" s="182">
        <v>0</v>
      </c>
    </row>
    <row r="1401" spans="1:13" s="5" customFormat="1">
      <c r="A1401" s="30" t="s">
        <v>129</v>
      </c>
      <c r="B1401" s="30" t="s">
        <v>361</v>
      </c>
      <c r="C1401" s="5" t="s">
        <v>457</v>
      </c>
      <c r="D1401" s="5" t="s">
        <v>234</v>
      </c>
      <c r="E1401" s="191">
        <v>38</v>
      </c>
      <c r="F1401" s="191" t="s">
        <v>233</v>
      </c>
      <c r="G1401" s="191" t="s">
        <v>459</v>
      </c>
      <c r="H1401" s="30" t="s">
        <v>177</v>
      </c>
      <c r="I1401" s="180">
        <v>0</v>
      </c>
      <c r="J1401" s="181">
        <v>0</v>
      </c>
      <c r="K1401" s="181">
        <v>0</v>
      </c>
      <c r="L1401" s="181">
        <v>0</v>
      </c>
      <c r="M1401" s="182">
        <v>0</v>
      </c>
    </row>
    <row r="1402" spans="1:13" s="5" customFormat="1">
      <c r="A1402" s="30" t="s">
        <v>129</v>
      </c>
      <c r="B1402" s="30" t="s">
        <v>361</v>
      </c>
      <c r="C1402" s="5" t="s">
        <v>457</v>
      </c>
      <c r="D1402" s="5" t="s">
        <v>234</v>
      </c>
      <c r="E1402" s="191">
        <v>38</v>
      </c>
      <c r="F1402" s="191" t="s">
        <v>233</v>
      </c>
      <c r="G1402" s="191" t="s">
        <v>460</v>
      </c>
      <c r="H1402" s="30" t="s">
        <v>177</v>
      </c>
      <c r="I1402" s="180">
        <v>0</v>
      </c>
      <c r="J1402" s="181">
        <v>0</v>
      </c>
      <c r="K1402" s="181">
        <v>0</v>
      </c>
      <c r="L1402" s="181">
        <v>0</v>
      </c>
      <c r="M1402" s="182">
        <v>0</v>
      </c>
    </row>
    <row r="1403" spans="1:13" s="5" customFormat="1">
      <c r="A1403" s="30" t="s">
        <v>129</v>
      </c>
      <c r="B1403" s="30" t="s">
        <v>361</v>
      </c>
      <c r="C1403" s="5" t="s">
        <v>457</v>
      </c>
      <c r="D1403" s="5" t="s">
        <v>234</v>
      </c>
      <c r="E1403" s="191">
        <v>38</v>
      </c>
      <c r="F1403" s="191" t="s">
        <v>233</v>
      </c>
      <c r="G1403" s="191" t="s">
        <v>461</v>
      </c>
      <c r="H1403" s="30" t="s">
        <v>177</v>
      </c>
      <c r="I1403" s="180">
        <v>0</v>
      </c>
      <c r="J1403" s="181">
        <v>0</v>
      </c>
      <c r="K1403" s="181">
        <v>0</v>
      </c>
      <c r="L1403" s="181">
        <v>0</v>
      </c>
      <c r="M1403" s="182">
        <v>0</v>
      </c>
    </row>
    <row r="1404" spans="1:13" s="5" customFormat="1">
      <c r="A1404" s="30" t="s">
        <v>129</v>
      </c>
      <c r="B1404" s="30" t="s">
        <v>361</v>
      </c>
      <c r="C1404" s="5" t="s">
        <v>457</v>
      </c>
      <c r="D1404" s="5" t="s">
        <v>234</v>
      </c>
      <c r="E1404" s="191">
        <v>38</v>
      </c>
      <c r="F1404" s="191" t="s">
        <v>233</v>
      </c>
      <c r="G1404" s="191" t="s">
        <v>462</v>
      </c>
      <c r="H1404" s="30" t="s">
        <v>177</v>
      </c>
      <c r="I1404" s="180">
        <v>0</v>
      </c>
      <c r="J1404" s="181">
        <v>0</v>
      </c>
      <c r="K1404" s="181">
        <v>0</v>
      </c>
      <c r="L1404" s="181">
        <v>0</v>
      </c>
      <c r="M1404" s="182">
        <v>0</v>
      </c>
    </row>
    <row r="1405" spans="1:13" s="5" customFormat="1">
      <c r="A1405" s="30" t="s">
        <v>129</v>
      </c>
      <c r="B1405" s="30" t="s">
        <v>361</v>
      </c>
      <c r="C1405" s="5" t="s">
        <v>457</v>
      </c>
      <c r="D1405" s="5" t="s">
        <v>234</v>
      </c>
      <c r="E1405" s="191">
        <v>38</v>
      </c>
      <c r="F1405" s="191" t="s">
        <v>233</v>
      </c>
      <c r="G1405" s="191" t="s">
        <v>463</v>
      </c>
      <c r="H1405" s="30" t="s">
        <v>177</v>
      </c>
      <c r="I1405" s="180">
        <v>0</v>
      </c>
      <c r="J1405" s="181">
        <v>0</v>
      </c>
      <c r="K1405" s="181">
        <v>0</v>
      </c>
      <c r="L1405" s="181">
        <v>0</v>
      </c>
      <c r="M1405" s="182">
        <v>0</v>
      </c>
    </row>
    <row r="1406" spans="1:13" s="5" customFormat="1">
      <c r="A1406" s="30" t="s">
        <v>129</v>
      </c>
      <c r="B1406" s="30" t="s">
        <v>361</v>
      </c>
      <c r="C1406" s="5" t="s">
        <v>457</v>
      </c>
      <c r="D1406" s="5" t="s">
        <v>189</v>
      </c>
      <c r="E1406" s="191">
        <v>30</v>
      </c>
      <c r="F1406" s="191" t="s">
        <v>188</v>
      </c>
      <c r="G1406" s="191" t="s">
        <v>458</v>
      </c>
      <c r="H1406" s="30" t="s">
        <v>177</v>
      </c>
      <c r="I1406" s="180">
        <v>0</v>
      </c>
      <c r="J1406" s="181">
        <v>0</v>
      </c>
      <c r="K1406" s="181">
        <v>0</v>
      </c>
      <c r="L1406" s="181">
        <v>0</v>
      </c>
      <c r="M1406" s="182">
        <v>0</v>
      </c>
    </row>
    <row r="1407" spans="1:13" s="5" customFormat="1">
      <c r="A1407" s="30" t="s">
        <v>129</v>
      </c>
      <c r="B1407" s="30" t="s">
        <v>361</v>
      </c>
      <c r="C1407" s="5" t="s">
        <v>457</v>
      </c>
      <c r="D1407" s="5" t="s">
        <v>189</v>
      </c>
      <c r="E1407" s="191">
        <v>30</v>
      </c>
      <c r="F1407" s="191" t="s">
        <v>188</v>
      </c>
      <c r="G1407" s="191" t="s">
        <v>459</v>
      </c>
      <c r="H1407" s="30" t="s">
        <v>177</v>
      </c>
      <c r="I1407" s="180">
        <v>0</v>
      </c>
      <c r="J1407" s="181">
        <v>0</v>
      </c>
      <c r="K1407" s="181">
        <v>0</v>
      </c>
      <c r="L1407" s="181">
        <v>0</v>
      </c>
      <c r="M1407" s="182">
        <v>0</v>
      </c>
    </row>
    <row r="1408" spans="1:13" s="5" customFormat="1">
      <c r="A1408" s="30" t="s">
        <v>129</v>
      </c>
      <c r="B1408" s="30" t="s">
        <v>361</v>
      </c>
      <c r="C1408" s="5" t="s">
        <v>457</v>
      </c>
      <c r="D1408" s="5" t="s">
        <v>189</v>
      </c>
      <c r="E1408" s="191">
        <v>30</v>
      </c>
      <c r="F1408" s="191" t="s">
        <v>188</v>
      </c>
      <c r="G1408" s="191" t="s">
        <v>460</v>
      </c>
      <c r="H1408" s="30" t="s">
        <v>177</v>
      </c>
      <c r="I1408" s="180">
        <v>0</v>
      </c>
      <c r="J1408" s="181">
        <v>0</v>
      </c>
      <c r="K1408" s="181">
        <v>0</v>
      </c>
      <c r="L1408" s="181">
        <v>0</v>
      </c>
      <c r="M1408" s="182">
        <v>0</v>
      </c>
    </row>
    <row r="1409" spans="1:13" s="5" customFormat="1">
      <c r="A1409" s="30" t="s">
        <v>129</v>
      </c>
      <c r="B1409" s="30" t="s">
        <v>361</v>
      </c>
      <c r="C1409" s="5" t="s">
        <v>457</v>
      </c>
      <c r="D1409" s="5" t="s">
        <v>189</v>
      </c>
      <c r="E1409" s="191">
        <v>30</v>
      </c>
      <c r="F1409" s="191" t="s">
        <v>188</v>
      </c>
      <c r="G1409" s="191" t="s">
        <v>461</v>
      </c>
      <c r="H1409" s="30" t="s">
        <v>177</v>
      </c>
      <c r="I1409" s="180">
        <v>0</v>
      </c>
      <c r="J1409" s="181">
        <v>0</v>
      </c>
      <c r="K1409" s="181">
        <v>0</v>
      </c>
      <c r="L1409" s="181">
        <v>0</v>
      </c>
      <c r="M1409" s="182">
        <v>0</v>
      </c>
    </row>
    <row r="1410" spans="1:13" s="5" customFormat="1">
      <c r="A1410" s="30" t="s">
        <v>129</v>
      </c>
      <c r="B1410" s="30" t="s">
        <v>361</v>
      </c>
      <c r="C1410" s="5" t="s">
        <v>457</v>
      </c>
      <c r="D1410" s="5" t="s">
        <v>189</v>
      </c>
      <c r="E1410" s="191">
        <v>30</v>
      </c>
      <c r="F1410" s="191" t="s">
        <v>188</v>
      </c>
      <c r="G1410" s="191" t="s">
        <v>462</v>
      </c>
      <c r="H1410" s="30" t="s">
        <v>177</v>
      </c>
      <c r="I1410" s="180">
        <v>0</v>
      </c>
      <c r="J1410" s="181">
        <v>0</v>
      </c>
      <c r="K1410" s="181">
        <v>0</v>
      </c>
      <c r="L1410" s="181">
        <v>0</v>
      </c>
      <c r="M1410" s="182">
        <v>0</v>
      </c>
    </row>
    <row r="1411" spans="1:13" s="5" customFormat="1">
      <c r="A1411" s="30" t="s">
        <v>129</v>
      </c>
      <c r="B1411" s="30" t="s">
        <v>361</v>
      </c>
      <c r="C1411" s="5" t="s">
        <v>457</v>
      </c>
      <c r="D1411" s="5" t="s">
        <v>189</v>
      </c>
      <c r="E1411" s="191">
        <v>30</v>
      </c>
      <c r="F1411" s="191" t="s">
        <v>188</v>
      </c>
      <c r="G1411" s="191" t="s">
        <v>463</v>
      </c>
      <c r="H1411" s="30" t="s">
        <v>177</v>
      </c>
      <c r="I1411" s="180">
        <v>0</v>
      </c>
      <c r="J1411" s="181">
        <v>0</v>
      </c>
      <c r="K1411" s="181">
        <v>0</v>
      </c>
      <c r="L1411" s="181">
        <v>0</v>
      </c>
      <c r="M1411" s="182">
        <v>0</v>
      </c>
    </row>
    <row r="1412" spans="1:13" s="5" customFormat="1">
      <c r="A1412" s="30" t="s">
        <v>129</v>
      </c>
      <c r="B1412" s="30" t="s">
        <v>361</v>
      </c>
      <c r="C1412" s="5" t="s">
        <v>457</v>
      </c>
      <c r="D1412" s="5" t="s">
        <v>191</v>
      </c>
      <c r="E1412" s="191">
        <v>30</v>
      </c>
      <c r="F1412" s="191" t="s">
        <v>190</v>
      </c>
      <c r="G1412" s="191" t="s">
        <v>458</v>
      </c>
      <c r="H1412" s="30" t="s">
        <v>177</v>
      </c>
      <c r="I1412" s="180">
        <v>0</v>
      </c>
      <c r="J1412" s="181">
        <v>0</v>
      </c>
      <c r="K1412" s="181">
        <v>0</v>
      </c>
      <c r="L1412" s="181">
        <v>0</v>
      </c>
      <c r="M1412" s="182">
        <v>0</v>
      </c>
    </row>
    <row r="1413" spans="1:13" s="5" customFormat="1">
      <c r="A1413" s="30" t="s">
        <v>129</v>
      </c>
      <c r="B1413" s="30" t="s">
        <v>361</v>
      </c>
      <c r="C1413" s="5" t="s">
        <v>457</v>
      </c>
      <c r="D1413" s="5" t="s">
        <v>191</v>
      </c>
      <c r="E1413" s="191">
        <v>30</v>
      </c>
      <c r="F1413" s="191" t="s">
        <v>190</v>
      </c>
      <c r="G1413" s="191" t="s">
        <v>459</v>
      </c>
      <c r="H1413" s="30" t="s">
        <v>177</v>
      </c>
      <c r="I1413" s="180">
        <v>0</v>
      </c>
      <c r="J1413" s="181">
        <v>0</v>
      </c>
      <c r="K1413" s="181">
        <v>0</v>
      </c>
      <c r="L1413" s="181">
        <v>0</v>
      </c>
      <c r="M1413" s="182">
        <v>0</v>
      </c>
    </row>
    <row r="1414" spans="1:13" s="5" customFormat="1">
      <c r="A1414" s="30" t="s">
        <v>129</v>
      </c>
      <c r="B1414" s="30" t="s">
        <v>361</v>
      </c>
      <c r="C1414" s="5" t="s">
        <v>457</v>
      </c>
      <c r="D1414" s="5" t="s">
        <v>191</v>
      </c>
      <c r="E1414" s="191">
        <v>30</v>
      </c>
      <c r="F1414" s="191" t="s">
        <v>190</v>
      </c>
      <c r="G1414" s="191" t="s">
        <v>460</v>
      </c>
      <c r="H1414" s="30" t="s">
        <v>177</v>
      </c>
      <c r="I1414" s="180">
        <v>0</v>
      </c>
      <c r="J1414" s="181">
        <v>0</v>
      </c>
      <c r="K1414" s="181">
        <v>0</v>
      </c>
      <c r="L1414" s="181">
        <v>0</v>
      </c>
      <c r="M1414" s="182">
        <v>0</v>
      </c>
    </row>
    <row r="1415" spans="1:13" s="5" customFormat="1">
      <c r="A1415" s="30" t="s">
        <v>129</v>
      </c>
      <c r="B1415" s="30" t="s">
        <v>361</v>
      </c>
      <c r="C1415" s="5" t="s">
        <v>457</v>
      </c>
      <c r="D1415" s="5" t="s">
        <v>191</v>
      </c>
      <c r="E1415" s="191">
        <v>30</v>
      </c>
      <c r="F1415" s="191" t="s">
        <v>190</v>
      </c>
      <c r="G1415" s="191" t="s">
        <v>461</v>
      </c>
      <c r="H1415" s="30" t="s">
        <v>177</v>
      </c>
      <c r="I1415" s="180">
        <v>0</v>
      </c>
      <c r="J1415" s="181">
        <v>0</v>
      </c>
      <c r="K1415" s="181">
        <v>0</v>
      </c>
      <c r="L1415" s="181">
        <v>0</v>
      </c>
      <c r="M1415" s="182">
        <v>0</v>
      </c>
    </row>
    <row r="1416" spans="1:13" s="5" customFormat="1">
      <c r="A1416" s="30" t="s">
        <v>129</v>
      </c>
      <c r="B1416" s="30" t="s">
        <v>361</v>
      </c>
      <c r="C1416" s="5" t="s">
        <v>457</v>
      </c>
      <c r="D1416" s="5" t="s">
        <v>191</v>
      </c>
      <c r="E1416" s="191">
        <v>30</v>
      </c>
      <c r="F1416" s="191" t="s">
        <v>190</v>
      </c>
      <c r="G1416" s="191" t="s">
        <v>462</v>
      </c>
      <c r="H1416" s="30" t="s">
        <v>177</v>
      </c>
      <c r="I1416" s="180">
        <v>0</v>
      </c>
      <c r="J1416" s="181">
        <v>0</v>
      </c>
      <c r="K1416" s="181">
        <v>0</v>
      </c>
      <c r="L1416" s="181">
        <v>0</v>
      </c>
      <c r="M1416" s="182">
        <v>0</v>
      </c>
    </row>
    <row r="1417" spans="1:13" s="5" customFormat="1">
      <c r="A1417" s="30" t="s">
        <v>129</v>
      </c>
      <c r="B1417" s="30" t="s">
        <v>361</v>
      </c>
      <c r="C1417" s="5" t="s">
        <v>457</v>
      </c>
      <c r="D1417" s="5" t="s">
        <v>191</v>
      </c>
      <c r="E1417" s="191">
        <v>30</v>
      </c>
      <c r="F1417" s="191" t="s">
        <v>190</v>
      </c>
      <c r="G1417" s="191" t="s">
        <v>463</v>
      </c>
      <c r="H1417" s="30" t="s">
        <v>177</v>
      </c>
      <c r="I1417" s="180">
        <v>0</v>
      </c>
      <c r="J1417" s="181">
        <v>0</v>
      </c>
      <c r="K1417" s="181">
        <v>0</v>
      </c>
      <c r="L1417" s="181">
        <v>0</v>
      </c>
      <c r="M1417" s="182">
        <v>0</v>
      </c>
    </row>
    <row r="1418" spans="1:13" s="5" customFormat="1">
      <c r="A1418" s="30" t="s">
        <v>129</v>
      </c>
      <c r="B1418" s="30" t="s">
        <v>361</v>
      </c>
      <c r="C1418" s="5" t="s">
        <v>457</v>
      </c>
      <c r="D1418" s="5" t="s">
        <v>242</v>
      </c>
      <c r="E1418" s="191">
        <v>38</v>
      </c>
      <c r="F1418" s="191" t="s">
        <v>241</v>
      </c>
      <c r="G1418" s="191" t="s">
        <v>458</v>
      </c>
      <c r="H1418" s="30" t="s">
        <v>177</v>
      </c>
      <c r="I1418" s="180">
        <v>0</v>
      </c>
      <c r="J1418" s="181">
        <v>0</v>
      </c>
      <c r="K1418" s="181">
        <v>0</v>
      </c>
      <c r="L1418" s="181">
        <v>0</v>
      </c>
      <c r="M1418" s="182">
        <v>0</v>
      </c>
    </row>
    <row r="1419" spans="1:13" s="5" customFormat="1">
      <c r="A1419" s="30" t="s">
        <v>129</v>
      </c>
      <c r="B1419" s="30" t="s">
        <v>361</v>
      </c>
      <c r="C1419" s="5" t="s">
        <v>457</v>
      </c>
      <c r="D1419" s="5" t="s">
        <v>242</v>
      </c>
      <c r="E1419" s="191">
        <v>38</v>
      </c>
      <c r="F1419" s="191" t="s">
        <v>241</v>
      </c>
      <c r="G1419" s="191" t="s">
        <v>459</v>
      </c>
      <c r="H1419" s="30" t="s">
        <v>177</v>
      </c>
      <c r="I1419" s="180">
        <v>0</v>
      </c>
      <c r="J1419" s="181">
        <v>0</v>
      </c>
      <c r="K1419" s="181">
        <v>0</v>
      </c>
      <c r="L1419" s="181">
        <v>0</v>
      </c>
      <c r="M1419" s="182">
        <v>0</v>
      </c>
    </row>
    <row r="1420" spans="1:13" s="5" customFormat="1">
      <c r="A1420" s="30" t="s">
        <v>129</v>
      </c>
      <c r="B1420" s="30" t="s">
        <v>361</v>
      </c>
      <c r="C1420" s="5" t="s">
        <v>457</v>
      </c>
      <c r="D1420" s="5" t="s">
        <v>242</v>
      </c>
      <c r="E1420" s="191">
        <v>38</v>
      </c>
      <c r="F1420" s="191" t="s">
        <v>241</v>
      </c>
      <c r="G1420" s="191" t="s">
        <v>460</v>
      </c>
      <c r="H1420" s="30" t="s">
        <v>177</v>
      </c>
      <c r="I1420" s="180">
        <v>0</v>
      </c>
      <c r="J1420" s="181">
        <v>0</v>
      </c>
      <c r="K1420" s="181">
        <v>0</v>
      </c>
      <c r="L1420" s="181">
        <v>0</v>
      </c>
      <c r="M1420" s="182">
        <v>0</v>
      </c>
    </row>
    <row r="1421" spans="1:13" s="5" customFormat="1">
      <c r="A1421" s="30" t="s">
        <v>129</v>
      </c>
      <c r="B1421" s="30" t="s">
        <v>361</v>
      </c>
      <c r="C1421" s="5" t="s">
        <v>457</v>
      </c>
      <c r="D1421" s="5" t="s">
        <v>242</v>
      </c>
      <c r="E1421" s="191">
        <v>38</v>
      </c>
      <c r="F1421" s="191" t="s">
        <v>241</v>
      </c>
      <c r="G1421" s="191" t="s">
        <v>461</v>
      </c>
      <c r="H1421" s="30" t="s">
        <v>177</v>
      </c>
      <c r="I1421" s="180">
        <v>0</v>
      </c>
      <c r="J1421" s="181">
        <v>0</v>
      </c>
      <c r="K1421" s="181">
        <v>0</v>
      </c>
      <c r="L1421" s="181">
        <v>0</v>
      </c>
      <c r="M1421" s="182">
        <v>0</v>
      </c>
    </row>
    <row r="1422" spans="1:13" s="5" customFormat="1">
      <c r="A1422" s="30" t="s">
        <v>129</v>
      </c>
      <c r="B1422" s="30" t="s">
        <v>361</v>
      </c>
      <c r="C1422" s="5" t="s">
        <v>457</v>
      </c>
      <c r="D1422" s="5" t="s">
        <v>242</v>
      </c>
      <c r="E1422" s="191">
        <v>38</v>
      </c>
      <c r="F1422" s="191" t="s">
        <v>241</v>
      </c>
      <c r="G1422" s="191" t="s">
        <v>462</v>
      </c>
      <c r="H1422" s="30" t="s">
        <v>177</v>
      </c>
      <c r="I1422" s="180">
        <v>0</v>
      </c>
      <c r="J1422" s="181">
        <v>0</v>
      </c>
      <c r="K1422" s="181">
        <v>0</v>
      </c>
      <c r="L1422" s="181">
        <v>0</v>
      </c>
      <c r="M1422" s="182">
        <v>0</v>
      </c>
    </row>
    <row r="1423" spans="1:13" s="5" customFormat="1">
      <c r="A1423" s="30" t="s">
        <v>129</v>
      </c>
      <c r="B1423" s="30" t="s">
        <v>361</v>
      </c>
      <c r="C1423" s="5" t="s">
        <v>457</v>
      </c>
      <c r="D1423" s="5" t="s">
        <v>242</v>
      </c>
      <c r="E1423" s="191">
        <v>38</v>
      </c>
      <c r="F1423" s="191" t="s">
        <v>241</v>
      </c>
      <c r="G1423" s="191" t="s">
        <v>463</v>
      </c>
      <c r="H1423" s="30" t="s">
        <v>177</v>
      </c>
      <c r="I1423" s="180">
        <v>0</v>
      </c>
      <c r="J1423" s="181">
        <v>0</v>
      </c>
      <c r="K1423" s="181">
        <v>0</v>
      </c>
      <c r="L1423" s="181">
        <v>0</v>
      </c>
      <c r="M1423" s="182">
        <v>0</v>
      </c>
    </row>
    <row r="1424" spans="1:13" s="5" customFormat="1">
      <c r="A1424" s="30" t="s">
        <v>129</v>
      </c>
      <c r="B1424" s="30" t="s">
        <v>361</v>
      </c>
      <c r="C1424" s="5" t="s">
        <v>457</v>
      </c>
      <c r="D1424" s="5" t="s">
        <v>327</v>
      </c>
      <c r="E1424" s="191">
        <v>46</v>
      </c>
      <c r="F1424" s="191" t="s">
        <v>326</v>
      </c>
      <c r="G1424" s="191" t="s">
        <v>458</v>
      </c>
      <c r="H1424" s="30" t="s">
        <v>177</v>
      </c>
      <c r="I1424" s="180">
        <v>0</v>
      </c>
      <c r="J1424" s="181">
        <v>0</v>
      </c>
      <c r="K1424" s="181">
        <v>0</v>
      </c>
      <c r="L1424" s="181">
        <v>0</v>
      </c>
      <c r="M1424" s="182">
        <v>0</v>
      </c>
    </row>
    <row r="1425" spans="1:13" s="5" customFormat="1">
      <c r="A1425" s="30" t="s">
        <v>129</v>
      </c>
      <c r="B1425" s="30" t="s">
        <v>361</v>
      </c>
      <c r="C1425" s="5" t="s">
        <v>457</v>
      </c>
      <c r="D1425" s="5" t="s">
        <v>327</v>
      </c>
      <c r="E1425" s="191">
        <v>46</v>
      </c>
      <c r="F1425" s="191" t="s">
        <v>326</v>
      </c>
      <c r="G1425" s="191" t="s">
        <v>459</v>
      </c>
      <c r="H1425" s="30" t="s">
        <v>177</v>
      </c>
      <c r="I1425" s="180">
        <v>0</v>
      </c>
      <c r="J1425" s="181">
        <v>0</v>
      </c>
      <c r="K1425" s="181">
        <v>0</v>
      </c>
      <c r="L1425" s="181">
        <v>0</v>
      </c>
      <c r="M1425" s="182">
        <v>0</v>
      </c>
    </row>
    <row r="1426" spans="1:13" s="5" customFormat="1">
      <c r="A1426" s="30" t="s">
        <v>129</v>
      </c>
      <c r="B1426" s="30" t="s">
        <v>361</v>
      </c>
      <c r="C1426" s="5" t="s">
        <v>457</v>
      </c>
      <c r="D1426" s="5" t="s">
        <v>327</v>
      </c>
      <c r="E1426" s="191">
        <v>46</v>
      </c>
      <c r="F1426" s="191" t="s">
        <v>326</v>
      </c>
      <c r="G1426" s="191" t="s">
        <v>460</v>
      </c>
      <c r="H1426" s="30" t="s">
        <v>177</v>
      </c>
      <c r="I1426" s="180">
        <v>0</v>
      </c>
      <c r="J1426" s="181">
        <v>0</v>
      </c>
      <c r="K1426" s="181">
        <v>0</v>
      </c>
      <c r="L1426" s="181">
        <v>0</v>
      </c>
      <c r="M1426" s="182">
        <v>0</v>
      </c>
    </row>
    <row r="1427" spans="1:13" s="5" customFormat="1">
      <c r="A1427" s="30" t="s">
        <v>129</v>
      </c>
      <c r="B1427" s="30" t="s">
        <v>361</v>
      </c>
      <c r="C1427" s="5" t="s">
        <v>457</v>
      </c>
      <c r="D1427" s="5" t="s">
        <v>327</v>
      </c>
      <c r="E1427" s="191">
        <v>46</v>
      </c>
      <c r="F1427" s="191" t="s">
        <v>326</v>
      </c>
      <c r="G1427" s="191" t="s">
        <v>461</v>
      </c>
      <c r="H1427" s="30" t="s">
        <v>177</v>
      </c>
      <c r="I1427" s="180">
        <v>0</v>
      </c>
      <c r="J1427" s="181">
        <v>0</v>
      </c>
      <c r="K1427" s="181">
        <v>0</v>
      </c>
      <c r="L1427" s="181">
        <v>0</v>
      </c>
      <c r="M1427" s="182">
        <v>0</v>
      </c>
    </row>
    <row r="1428" spans="1:13" s="5" customFormat="1">
      <c r="A1428" s="30" t="s">
        <v>129</v>
      </c>
      <c r="B1428" s="30" t="s">
        <v>361</v>
      </c>
      <c r="C1428" s="5" t="s">
        <v>457</v>
      </c>
      <c r="D1428" s="5" t="s">
        <v>327</v>
      </c>
      <c r="E1428" s="191">
        <v>46</v>
      </c>
      <c r="F1428" s="191" t="s">
        <v>326</v>
      </c>
      <c r="G1428" s="191" t="s">
        <v>462</v>
      </c>
      <c r="H1428" s="30" t="s">
        <v>177</v>
      </c>
      <c r="I1428" s="180">
        <v>0</v>
      </c>
      <c r="J1428" s="181">
        <v>0</v>
      </c>
      <c r="K1428" s="181">
        <v>0</v>
      </c>
      <c r="L1428" s="181">
        <v>0</v>
      </c>
      <c r="M1428" s="182">
        <v>0</v>
      </c>
    </row>
    <row r="1429" spans="1:13" s="5" customFormat="1">
      <c r="A1429" s="30" t="s">
        <v>129</v>
      </c>
      <c r="B1429" s="30" t="s">
        <v>361</v>
      </c>
      <c r="C1429" s="5" t="s">
        <v>457</v>
      </c>
      <c r="D1429" s="5" t="s">
        <v>327</v>
      </c>
      <c r="E1429" s="191">
        <v>46</v>
      </c>
      <c r="F1429" s="191" t="s">
        <v>326</v>
      </c>
      <c r="G1429" s="191" t="s">
        <v>463</v>
      </c>
      <c r="H1429" s="30" t="s">
        <v>177</v>
      </c>
      <c r="I1429" s="180">
        <v>0</v>
      </c>
      <c r="J1429" s="181">
        <v>0</v>
      </c>
      <c r="K1429" s="181">
        <v>0</v>
      </c>
      <c r="L1429" s="181">
        <v>0</v>
      </c>
      <c r="M1429" s="182">
        <v>0</v>
      </c>
    </row>
    <row r="1430" spans="1:13" s="5" customFormat="1">
      <c r="A1430" s="30" t="s">
        <v>129</v>
      </c>
      <c r="B1430" s="30" t="s">
        <v>361</v>
      </c>
      <c r="C1430" s="5" t="s">
        <v>457</v>
      </c>
      <c r="D1430" s="5" t="s">
        <v>193</v>
      </c>
      <c r="E1430" s="191">
        <v>30</v>
      </c>
      <c r="F1430" s="191" t="s">
        <v>192</v>
      </c>
      <c r="G1430" s="191" t="s">
        <v>458</v>
      </c>
      <c r="H1430" s="30" t="s">
        <v>177</v>
      </c>
      <c r="I1430" s="180">
        <v>0</v>
      </c>
      <c r="J1430" s="181">
        <v>0</v>
      </c>
      <c r="K1430" s="181">
        <v>0</v>
      </c>
      <c r="L1430" s="181">
        <v>0</v>
      </c>
      <c r="M1430" s="182">
        <v>0</v>
      </c>
    </row>
    <row r="1431" spans="1:13" s="5" customFormat="1">
      <c r="A1431" s="30" t="s">
        <v>129</v>
      </c>
      <c r="B1431" s="30" t="s">
        <v>361</v>
      </c>
      <c r="C1431" s="5" t="s">
        <v>457</v>
      </c>
      <c r="D1431" s="5" t="s">
        <v>193</v>
      </c>
      <c r="E1431" s="191">
        <v>30</v>
      </c>
      <c r="F1431" s="191" t="s">
        <v>192</v>
      </c>
      <c r="G1431" s="191" t="s">
        <v>459</v>
      </c>
      <c r="H1431" s="30" t="s">
        <v>177</v>
      </c>
      <c r="I1431" s="180">
        <v>0</v>
      </c>
      <c r="J1431" s="181">
        <v>0</v>
      </c>
      <c r="K1431" s="181">
        <v>0</v>
      </c>
      <c r="L1431" s="181">
        <v>0</v>
      </c>
      <c r="M1431" s="182">
        <v>0</v>
      </c>
    </row>
    <row r="1432" spans="1:13" s="5" customFormat="1">
      <c r="A1432" s="30" t="s">
        <v>129</v>
      </c>
      <c r="B1432" s="30" t="s">
        <v>361</v>
      </c>
      <c r="C1432" s="5" t="s">
        <v>457</v>
      </c>
      <c r="D1432" s="5" t="s">
        <v>193</v>
      </c>
      <c r="E1432" s="191">
        <v>30</v>
      </c>
      <c r="F1432" s="191" t="s">
        <v>192</v>
      </c>
      <c r="G1432" s="191" t="s">
        <v>460</v>
      </c>
      <c r="H1432" s="30" t="s">
        <v>177</v>
      </c>
      <c r="I1432" s="180">
        <v>0</v>
      </c>
      <c r="J1432" s="181">
        <v>0</v>
      </c>
      <c r="K1432" s="181">
        <v>0</v>
      </c>
      <c r="L1432" s="181">
        <v>0</v>
      </c>
      <c r="M1432" s="182">
        <v>0</v>
      </c>
    </row>
    <row r="1433" spans="1:13" s="5" customFormat="1">
      <c r="A1433" s="30" t="s">
        <v>129</v>
      </c>
      <c r="B1433" s="30" t="s">
        <v>361</v>
      </c>
      <c r="C1433" s="5" t="s">
        <v>457</v>
      </c>
      <c r="D1433" s="5" t="s">
        <v>193</v>
      </c>
      <c r="E1433" s="191">
        <v>30</v>
      </c>
      <c r="F1433" s="191" t="s">
        <v>192</v>
      </c>
      <c r="G1433" s="191" t="s">
        <v>461</v>
      </c>
      <c r="H1433" s="30" t="s">
        <v>177</v>
      </c>
      <c r="I1433" s="180">
        <v>0</v>
      </c>
      <c r="J1433" s="181">
        <v>0</v>
      </c>
      <c r="K1433" s="181">
        <v>0</v>
      </c>
      <c r="L1433" s="181">
        <v>0</v>
      </c>
      <c r="M1433" s="182">
        <v>0</v>
      </c>
    </row>
    <row r="1434" spans="1:13" s="5" customFormat="1">
      <c r="A1434" s="30" t="s">
        <v>129</v>
      </c>
      <c r="B1434" s="30" t="s">
        <v>361</v>
      </c>
      <c r="C1434" s="5" t="s">
        <v>457</v>
      </c>
      <c r="D1434" s="5" t="s">
        <v>193</v>
      </c>
      <c r="E1434" s="191">
        <v>30</v>
      </c>
      <c r="F1434" s="191" t="s">
        <v>192</v>
      </c>
      <c r="G1434" s="191" t="s">
        <v>462</v>
      </c>
      <c r="H1434" s="30" t="s">
        <v>177</v>
      </c>
      <c r="I1434" s="180">
        <v>0</v>
      </c>
      <c r="J1434" s="181">
        <v>0</v>
      </c>
      <c r="K1434" s="181">
        <v>0</v>
      </c>
      <c r="L1434" s="181">
        <v>0</v>
      </c>
      <c r="M1434" s="182">
        <v>0</v>
      </c>
    </row>
    <row r="1435" spans="1:13" s="5" customFormat="1">
      <c r="A1435" s="30" t="s">
        <v>129</v>
      </c>
      <c r="B1435" s="30" t="s">
        <v>361</v>
      </c>
      <c r="C1435" s="5" t="s">
        <v>457</v>
      </c>
      <c r="D1435" s="5" t="s">
        <v>193</v>
      </c>
      <c r="E1435" s="191">
        <v>30</v>
      </c>
      <c r="F1435" s="191" t="s">
        <v>192</v>
      </c>
      <c r="G1435" s="191" t="s">
        <v>463</v>
      </c>
      <c r="H1435" s="30" t="s">
        <v>177</v>
      </c>
      <c r="I1435" s="180">
        <v>0</v>
      </c>
      <c r="J1435" s="181">
        <v>0</v>
      </c>
      <c r="K1435" s="181">
        <v>0</v>
      </c>
      <c r="L1435" s="181">
        <v>0</v>
      </c>
      <c r="M1435" s="182">
        <v>0</v>
      </c>
    </row>
    <row r="1436" spans="1:13" s="5" customFormat="1">
      <c r="A1436" s="30" t="s">
        <v>129</v>
      </c>
      <c r="B1436" s="30" t="s">
        <v>361</v>
      </c>
      <c r="C1436" s="5" t="s">
        <v>457</v>
      </c>
      <c r="D1436" s="5" t="s">
        <v>258</v>
      </c>
      <c r="E1436" s="191">
        <v>38</v>
      </c>
      <c r="F1436" s="191" t="s">
        <v>257</v>
      </c>
      <c r="G1436" s="191" t="s">
        <v>458</v>
      </c>
      <c r="H1436" s="30" t="s">
        <v>177</v>
      </c>
      <c r="I1436" s="180">
        <v>0</v>
      </c>
      <c r="J1436" s="181">
        <v>0</v>
      </c>
      <c r="K1436" s="181">
        <v>0</v>
      </c>
      <c r="L1436" s="181">
        <v>0</v>
      </c>
      <c r="M1436" s="182">
        <v>0</v>
      </c>
    </row>
    <row r="1437" spans="1:13" s="5" customFormat="1">
      <c r="A1437" s="30" t="s">
        <v>129</v>
      </c>
      <c r="B1437" s="30" t="s">
        <v>361</v>
      </c>
      <c r="C1437" s="5" t="s">
        <v>457</v>
      </c>
      <c r="D1437" s="5" t="s">
        <v>258</v>
      </c>
      <c r="E1437" s="191">
        <v>38</v>
      </c>
      <c r="F1437" s="191" t="s">
        <v>257</v>
      </c>
      <c r="G1437" s="191" t="s">
        <v>459</v>
      </c>
      <c r="H1437" s="30" t="s">
        <v>177</v>
      </c>
      <c r="I1437" s="180">
        <v>0</v>
      </c>
      <c r="J1437" s="181">
        <v>0</v>
      </c>
      <c r="K1437" s="181">
        <v>0</v>
      </c>
      <c r="L1437" s="181">
        <v>0</v>
      </c>
      <c r="M1437" s="182">
        <v>0</v>
      </c>
    </row>
    <row r="1438" spans="1:13" s="5" customFormat="1">
      <c r="A1438" s="30" t="s">
        <v>129</v>
      </c>
      <c r="B1438" s="30" t="s">
        <v>361</v>
      </c>
      <c r="C1438" s="5" t="s">
        <v>457</v>
      </c>
      <c r="D1438" s="5" t="s">
        <v>258</v>
      </c>
      <c r="E1438" s="191">
        <v>38</v>
      </c>
      <c r="F1438" s="191" t="s">
        <v>257</v>
      </c>
      <c r="G1438" s="191" t="s">
        <v>460</v>
      </c>
      <c r="H1438" s="30" t="s">
        <v>177</v>
      </c>
      <c r="I1438" s="180">
        <v>0</v>
      </c>
      <c r="J1438" s="181">
        <v>0</v>
      </c>
      <c r="K1438" s="181">
        <v>0</v>
      </c>
      <c r="L1438" s="181">
        <v>0</v>
      </c>
      <c r="M1438" s="182">
        <v>0</v>
      </c>
    </row>
    <row r="1439" spans="1:13" s="5" customFormat="1">
      <c r="A1439" s="30" t="s">
        <v>129</v>
      </c>
      <c r="B1439" s="30" t="s">
        <v>361</v>
      </c>
      <c r="C1439" s="5" t="s">
        <v>457</v>
      </c>
      <c r="D1439" s="5" t="s">
        <v>258</v>
      </c>
      <c r="E1439" s="191">
        <v>38</v>
      </c>
      <c r="F1439" s="191" t="s">
        <v>257</v>
      </c>
      <c r="G1439" s="191" t="s">
        <v>461</v>
      </c>
      <c r="H1439" s="30" t="s">
        <v>177</v>
      </c>
      <c r="I1439" s="180">
        <v>0</v>
      </c>
      <c r="J1439" s="181">
        <v>0</v>
      </c>
      <c r="K1439" s="181">
        <v>0</v>
      </c>
      <c r="L1439" s="181">
        <v>0</v>
      </c>
      <c r="M1439" s="182">
        <v>0</v>
      </c>
    </row>
    <row r="1440" spans="1:13" s="5" customFormat="1">
      <c r="A1440" s="30" t="s">
        <v>129</v>
      </c>
      <c r="B1440" s="30" t="s">
        <v>361</v>
      </c>
      <c r="C1440" s="5" t="s">
        <v>457</v>
      </c>
      <c r="D1440" s="5" t="s">
        <v>258</v>
      </c>
      <c r="E1440" s="191">
        <v>38</v>
      </c>
      <c r="F1440" s="191" t="s">
        <v>257</v>
      </c>
      <c r="G1440" s="191" t="s">
        <v>462</v>
      </c>
      <c r="H1440" s="30" t="s">
        <v>177</v>
      </c>
      <c r="I1440" s="180">
        <v>0</v>
      </c>
      <c r="J1440" s="181">
        <v>0</v>
      </c>
      <c r="K1440" s="181">
        <v>0</v>
      </c>
      <c r="L1440" s="181">
        <v>0</v>
      </c>
      <c r="M1440" s="182">
        <v>0</v>
      </c>
    </row>
    <row r="1441" spans="1:13" s="5" customFormat="1">
      <c r="A1441" s="30" t="s">
        <v>129</v>
      </c>
      <c r="B1441" s="30" t="s">
        <v>361</v>
      </c>
      <c r="C1441" s="5" t="s">
        <v>457</v>
      </c>
      <c r="D1441" s="5" t="s">
        <v>258</v>
      </c>
      <c r="E1441" s="191">
        <v>38</v>
      </c>
      <c r="F1441" s="191" t="s">
        <v>257</v>
      </c>
      <c r="G1441" s="191" t="s">
        <v>463</v>
      </c>
      <c r="H1441" s="30" t="s">
        <v>177</v>
      </c>
      <c r="I1441" s="180">
        <v>0</v>
      </c>
      <c r="J1441" s="181">
        <v>0</v>
      </c>
      <c r="K1441" s="181">
        <v>0</v>
      </c>
      <c r="L1441" s="181">
        <v>0</v>
      </c>
      <c r="M1441" s="182">
        <v>0</v>
      </c>
    </row>
    <row r="1442" spans="1:13" s="5" customFormat="1">
      <c r="A1442" s="30" t="s">
        <v>129</v>
      </c>
      <c r="B1442" s="30" t="s">
        <v>361</v>
      </c>
      <c r="C1442" s="5" t="s">
        <v>457</v>
      </c>
      <c r="D1442" s="5" t="s">
        <v>262</v>
      </c>
      <c r="E1442" s="191">
        <v>38</v>
      </c>
      <c r="F1442" s="191" t="s">
        <v>261</v>
      </c>
      <c r="G1442" s="191" t="s">
        <v>458</v>
      </c>
      <c r="H1442" s="30" t="s">
        <v>177</v>
      </c>
      <c r="I1442" s="180">
        <v>0</v>
      </c>
      <c r="J1442" s="181">
        <v>0</v>
      </c>
      <c r="K1442" s="181">
        <v>0</v>
      </c>
      <c r="L1442" s="181">
        <v>0</v>
      </c>
      <c r="M1442" s="182">
        <v>0</v>
      </c>
    </row>
    <row r="1443" spans="1:13" s="5" customFormat="1">
      <c r="A1443" s="30" t="s">
        <v>129</v>
      </c>
      <c r="B1443" s="30" t="s">
        <v>361</v>
      </c>
      <c r="C1443" s="5" t="s">
        <v>457</v>
      </c>
      <c r="D1443" s="5" t="s">
        <v>262</v>
      </c>
      <c r="E1443" s="191">
        <v>38</v>
      </c>
      <c r="F1443" s="191" t="s">
        <v>261</v>
      </c>
      <c r="G1443" s="191" t="s">
        <v>459</v>
      </c>
      <c r="H1443" s="30" t="s">
        <v>177</v>
      </c>
      <c r="I1443" s="180">
        <v>0</v>
      </c>
      <c r="J1443" s="181">
        <v>0</v>
      </c>
      <c r="K1443" s="181">
        <v>0</v>
      </c>
      <c r="L1443" s="181">
        <v>0</v>
      </c>
      <c r="M1443" s="182">
        <v>0</v>
      </c>
    </row>
    <row r="1444" spans="1:13" s="5" customFormat="1">
      <c r="A1444" s="30" t="s">
        <v>129</v>
      </c>
      <c r="B1444" s="30" t="s">
        <v>361</v>
      </c>
      <c r="C1444" s="5" t="s">
        <v>457</v>
      </c>
      <c r="D1444" s="5" t="s">
        <v>262</v>
      </c>
      <c r="E1444" s="191">
        <v>38</v>
      </c>
      <c r="F1444" s="191" t="s">
        <v>261</v>
      </c>
      <c r="G1444" s="191" t="s">
        <v>460</v>
      </c>
      <c r="H1444" s="30" t="s">
        <v>177</v>
      </c>
      <c r="I1444" s="180">
        <v>0</v>
      </c>
      <c r="J1444" s="181">
        <v>0</v>
      </c>
      <c r="K1444" s="181">
        <v>0</v>
      </c>
      <c r="L1444" s="181">
        <v>0</v>
      </c>
      <c r="M1444" s="182">
        <v>0</v>
      </c>
    </row>
    <row r="1445" spans="1:13" s="5" customFormat="1">
      <c r="A1445" s="30" t="s">
        <v>129</v>
      </c>
      <c r="B1445" s="30" t="s">
        <v>361</v>
      </c>
      <c r="C1445" s="5" t="s">
        <v>457</v>
      </c>
      <c r="D1445" s="5" t="s">
        <v>262</v>
      </c>
      <c r="E1445" s="191">
        <v>38</v>
      </c>
      <c r="F1445" s="191" t="s">
        <v>261</v>
      </c>
      <c r="G1445" s="191" t="s">
        <v>461</v>
      </c>
      <c r="H1445" s="30" t="s">
        <v>177</v>
      </c>
      <c r="I1445" s="180">
        <v>0</v>
      </c>
      <c r="J1445" s="181">
        <v>0</v>
      </c>
      <c r="K1445" s="181">
        <v>0</v>
      </c>
      <c r="L1445" s="181">
        <v>0</v>
      </c>
      <c r="M1445" s="182">
        <v>0</v>
      </c>
    </row>
    <row r="1446" spans="1:13" s="5" customFormat="1">
      <c r="A1446" s="30" t="s">
        <v>129</v>
      </c>
      <c r="B1446" s="30" t="s">
        <v>361</v>
      </c>
      <c r="C1446" s="5" t="s">
        <v>457</v>
      </c>
      <c r="D1446" s="5" t="s">
        <v>262</v>
      </c>
      <c r="E1446" s="191">
        <v>38</v>
      </c>
      <c r="F1446" s="191" t="s">
        <v>261</v>
      </c>
      <c r="G1446" s="191" t="s">
        <v>462</v>
      </c>
      <c r="H1446" s="30" t="s">
        <v>177</v>
      </c>
      <c r="I1446" s="180">
        <v>0</v>
      </c>
      <c r="J1446" s="181">
        <v>0</v>
      </c>
      <c r="K1446" s="181">
        <v>0</v>
      </c>
      <c r="L1446" s="181">
        <v>0</v>
      </c>
      <c r="M1446" s="182">
        <v>0</v>
      </c>
    </row>
    <row r="1447" spans="1:13" s="5" customFormat="1">
      <c r="A1447" s="30" t="s">
        <v>129</v>
      </c>
      <c r="B1447" s="30" t="s">
        <v>361</v>
      </c>
      <c r="C1447" s="5" t="s">
        <v>457</v>
      </c>
      <c r="D1447" s="5" t="s">
        <v>262</v>
      </c>
      <c r="E1447" s="191">
        <v>38</v>
      </c>
      <c r="F1447" s="191" t="s">
        <v>261</v>
      </c>
      <c r="G1447" s="191" t="s">
        <v>463</v>
      </c>
      <c r="H1447" s="30" t="s">
        <v>177</v>
      </c>
      <c r="I1447" s="180">
        <v>0</v>
      </c>
      <c r="J1447" s="181">
        <v>0</v>
      </c>
      <c r="K1447" s="181">
        <v>0</v>
      </c>
      <c r="L1447" s="181">
        <v>0</v>
      </c>
      <c r="M1447" s="182">
        <v>0</v>
      </c>
    </row>
    <row r="1448" spans="1:13" s="5" customFormat="1">
      <c r="A1448" s="30" t="s">
        <v>129</v>
      </c>
      <c r="B1448" s="30" t="s">
        <v>361</v>
      </c>
      <c r="C1448" s="5" t="s">
        <v>457</v>
      </c>
      <c r="D1448" s="5" t="s">
        <v>264</v>
      </c>
      <c r="E1448" s="191">
        <v>38</v>
      </c>
      <c r="F1448" s="191" t="s">
        <v>263</v>
      </c>
      <c r="G1448" s="191" t="s">
        <v>458</v>
      </c>
      <c r="H1448" s="30" t="s">
        <v>177</v>
      </c>
      <c r="I1448" s="180">
        <v>0</v>
      </c>
      <c r="J1448" s="181">
        <v>0</v>
      </c>
      <c r="K1448" s="181">
        <v>0</v>
      </c>
      <c r="L1448" s="181">
        <v>0</v>
      </c>
      <c r="M1448" s="182">
        <v>0</v>
      </c>
    </row>
    <row r="1449" spans="1:13" s="5" customFormat="1">
      <c r="A1449" s="30" t="s">
        <v>129</v>
      </c>
      <c r="B1449" s="30" t="s">
        <v>361</v>
      </c>
      <c r="C1449" s="5" t="s">
        <v>457</v>
      </c>
      <c r="D1449" s="5" t="s">
        <v>264</v>
      </c>
      <c r="E1449" s="191">
        <v>38</v>
      </c>
      <c r="F1449" s="191" t="s">
        <v>263</v>
      </c>
      <c r="G1449" s="191" t="s">
        <v>459</v>
      </c>
      <c r="H1449" s="30" t="s">
        <v>177</v>
      </c>
      <c r="I1449" s="180">
        <v>0</v>
      </c>
      <c r="J1449" s="181">
        <v>0</v>
      </c>
      <c r="K1449" s="181">
        <v>0</v>
      </c>
      <c r="L1449" s="181">
        <v>0</v>
      </c>
      <c r="M1449" s="182">
        <v>0</v>
      </c>
    </row>
    <row r="1450" spans="1:13" s="5" customFormat="1">
      <c r="A1450" s="30" t="s">
        <v>129</v>
      </c>
      <c r="B1450" s="30" t="s">
        <v>361</v>
      </c>
      <c r="C1450" s="5" t="s">
        <v>457</v>
      </c>
      <c r="D1450" s="5" t="s">
        <v>264</v>
      </c>
      <c r="E1450" s="191">
        <v>38</v>
      </c>
      <c r="F1450" s="191" t="s">
        <v>263</v>
      </c>
      <c r="G1450" s="191" t="s">
        <v>460</v>
      </c>
      <c r="H1450" s="30" t="s">
        <v>177</v>
      </c>
      <c r="I1450" s="180">
        <v>0</v>
      </c>
      <c r="J1450" s="181">
        <v>0</v>
      </c>
      <c r="K1450" s="181">
        <v>0</v>
      </c>
      <c r="L1450" s="181">
        <v>0</v>
      </c>
      <c r="M1450" s="182">
        <v>0</v>
      </c>
    </row>
    <row r="1451" spans="1:13" s="5" customFormat="1">
      <c r="A1451" s="30" t="s">
        <v>129</v>
      </c>
      <c r="B1451" s="30" t="s">
        <v>361</v>
      </c>
      <c r="C1451" s="5" t="s">
        <v>457</v>
      </c>
      <c r="D1451" s="5" t="s">
        <v>264</v>
      </c>
      <c r="E1451" s="191">
        <v>38</v>
      </c>
      <c r="F1451" s="191" t="s">
        <v>263</v>
      </c>
      <c r="G1451" s="191" t="s">
        <v>461</v>
      </c>
      <c r="H1451" s="30" t="s">
        <v>177</v>
      </c>
      <c r="I1451" s="180">
        <v>0</v>
      </c>
      <c r="J1451" s="181">
        <v>0</v>
      </c>
      <c r="K1451" s="181">
        <v>0</v>
      </c>
      <c r="L1451" s="181">
        <v>0</v>
      </c>
      <c r="M1451" s="182">
        <v>0</v>
      </c>
    </row>
    <row r="1452" spans="1:13" s="5" customFormat="1">
      <c r="A1452" s="30" t="s">
        <v>129</v>
      </c>
      <c r="B1452" s="30" t="s">
        <v>361</v>
      </c>
      <c r="C1452" s="5" t="s">
        <v>457</v>
      </c>
      <c r="D1452" s="5" t="s">
        <v>264</v>
      </c>
      <c r="E1452" s="191">
        <v>38</v>
      </c>
      <c r="F1452" s="191" t="s">
        <v>263</v>
      </c>
      <c r="G1452" s="191" t="s">
        <v>462</v>
      </c>
      <c r="H1452" s="30" t="s">
        <v>177</v>
      </c>
      <c r="I1452" s="180">
        <v>0</v>
      </c>
      <c r="J1452" s="181">
        <v>0</v>
      </c>
      <c r="K1452" s="181">
        <v>0</v>
      </c>
      <c r="L1452" s="181">
        <v>0</v>
      </c>
      <c r="M1452" s="182">
        <v>0</v>
      </c>
    </row>
    <row r="1453" spans="1:13" s="5" customFormat="1">
      <c r="A1453" s="30" t="s">
        <v>129</v>
      </c>
      <c r="B1453" s="30" t="s">
        <v>361</v>
      </c>
      <c r="C1453" s="5" t="s">
        <v>457</v>
      </c>
      <c r="D1453" s="5" t="s">
        <v>264</v>
      </c>
      <c r="E1453" s="191">
        <v>38</v>
      </c>
      <c r="F1453" s="191" t="s">
        <v>263</v>
      </c>
      <c r="G1453" s="191" t="s">
        <v>463</v>
      </c>
      <c r="H1453" s="30" t="s">
        <v>177</v>
      </c>
      <c r="I1453" s="180">
        <v>0</v>
      </c>
      <c r="J1453" s="181">
        <v>0</v>
      </c>
      <c r="K1453" s="181">
        <v>0</v>
      </c>
      <c r="L1453" s="181">
        <v>0</v>
      </c>
      <c r="M1453" s="182">
        <v>0</v>
      </c>
    </row>
    <row r="1454" spans="1:13" s="5" customFormat="1">
      <c r="A1454" s="30" t="s">
        <v>129</v>
      </c>
      <c r="B1454" s="30" t="s">
        <v>361</v>
      </c>
      <c r="C1454" s="5" t="s">
        <v>457</v>
      </c>
      <c r="D1454" s="5" t="s">
        <v>270</v>
      </c>
      <c r="E1454" s="191">
        <v>38</v>
      </c>
      <c r="F1454" s="191" t="s">
        <v>269</v>
      </c>
      <c r="G1454" s="191" t="s">
        <v>458</v>
      </c>
      <c r="H1454" s="30" t="s">
        <v>177</v>
      </c>
      <c r="I1454" s="180">
        <v>0</v>
      </c>
      <c r="J1454" s="181">
        <v>0</v>
      </c>
      <c r="K1454" s="181">
        <v>0</v>
      </c>
      <c r="L1454" s="181">
        <v>0</v>
      </c>
      <c r="M1454" s="182">
        <v>0</v>
      </c>
    </row>
    <row r="1455" spans="1:13" s="5" customFormat="1">
      <c r="A1455" s="30" t="s">
        <v>129</v>
      </c>
      <c r="B1455" s="30" t="s">
        <v>361</v>
      </c>
      <c r="C1455" s="5" t="s">
        <v>457</v>
      </c>
      <c r="D1455" s="5" t="s">
        <v>270</v>
      </c>
      <c r="E1455" s="191">
        <v>38</v>
      </c>
      <c r="F1455" s="191" t="s">
        <v>269</v>
      </c>
      <c r="G1455" s="191" t="s">
        <v>459</v>
      </c>
      <c r="H1455" s="30" t="s">
        <v>177</v>
      </c>
      <c r="I1455" s="180">
        <v>0</v>
      </c>
      <c r="J1455" s="181">
        <v>0</v>
      </c>
      <c r="K1455" s="181">
        <v>0</v>
      </c>
      <c r="L1455" s="181">
        <v>0</v>
      </c>
      <c r="M1455" s="182">
        <v>0</v>
      </c>
    </row>
    <row r="1456" spans="1:13" s="5" customFormat="1">
      <c r="A1456" s="30" t="s">
        <v>129</v>
      </c>
      <c r="B1456" s="30" t="s">
        <v>361</v>
      </c>
      <c r="C1456" s="5" t="s">
        <v>457</v>
      </c>
      <c r="D1456" s="5" t="s">
        <v>270</v>
      </c>
      <c r="E1456" s="191">
        <v>38</v>
      </c>
      <c r="F1456" s="191" t="s">
        <v>269</v>
      </c>
      <c r="G1456" s="191" t="s">
        <v>460</v>
      </c>
      <c r="H1456" s="30" t="s">
        <v>177</v>
      </c>
      <c r="I1456" s="180">
        <v>0</v>
      </c>
      <c r="J1456" s="181">
        <v>0</v>
      </c>
      <c r="K1456" s="181">
        <v>0</v>
      </c>
      <c r="L1456" s="181">
        <v>0</v>
      </c>
      <c r="M1456" s="182">
        <v>0</v>
      </c>
    </row>
    <row r="1457" spans="1:13" s="5" customFormat="1">
      <c r="A1457" s="30" t="s">
        <v>129</v>
      </c>
      <c r="B1457" s="30" t="s">
        <v>361</v>
      </c>
      <c r="C1457" s="5" t="s">
        <v>457</v>
      </c>
      <c r="D1457" s="5" t="s">
        <v>270</v>
      </c>
      <c r="E1457" s="191">
        <v>38</v>
      </c>
      <c r="F1457" s="191" t="s">
        <v>269</v>
      </c>
      <c r="G1457" s="191" t="s">
        <v>461</v>
      </c>
      <c r="H1457" s="30" t="s">
        <v>177</v>
      </c>
      <c r="I1457" s="180">
        <v>0</v>
      </c>
      <c r="J1457" s="181">
        <v>0</v>
      </c>
      <c r="K1457" s="181">
        <v>0</v>
      </c>
      <c r="L1457" s="181">
        <v>0</v>
      </c>
      <c r="M1457" s="182">
        <v>0</v>
      </c>
    </row>
    <row r="1458" spans="1:13" s="5" customFormat="1">
      <c r="A1458" s="30" t="s">
        <v>129</v>
      </c>
      <c r="B1458" s="30" t="s">
        <v>361</v>
      </c>
      <c r="C1458" s="5" t="s">
        <v>457</v>
      </c>
      <c r="D1458" s="5" t="s">
        <v>270</v>
      </c>
      <c r="E1458" s="191">
        <v>38</v>
      </c>
      <c r="F1458" s="191" t="s">
        <v>269</v>
      </c>
      <c r="G1458" s="191" t="s">
        <v>462</v>
      </c>
      <c r="H1458" s="30" t="s">
        <v>177</v>
      </c>
      <c r="I1458" s="180">
        <v>0</v>
      </c>
      <c r="J1458" s="181">
        <v>0</v>
      </c>
      <c r="K1458" s="181">
        <v>0</v>
      </c>
      <c r="L1458" s="181">
        <v>0</v>
      </c>
      <c r="M1458" s="182">
        <v>0</v>
      </c>
    </row>
    <row r="1459" spans="1:13" s="5" customFormat="1">
      <c r="A1459" s="30" t="s">
        <v>129</v>
      </c>
      <c r="B1459" s="30" t="s">
        <v>361</v>
      </c>
      <c r="C1459" s="5" t="s">
        <v>457</v>
      </c>
      <c r="D1459" s="5" t="s">
        <v>270</v>
      </c>
      <c r="E1459" s="191">
        <v>38</v>
      </c>
      <c r="F1459" s="191" t="s">
        <v>269</v>
      </c>
      <c r="G1459" s="191" t="s">
        <v>463</v>
      </c>
      <c r="H1459" s="30" t="s">
        <v>177</v>
      </c>
      <c r="I1459" s="180">
        <v>0</v>
      </c>
      <c r="J1459" s="181">
        <v>0</v>
      </c>
      <c r="K1459" s="181">
        <v>0</v>
      </c>
      <c r="L1459" s="181">
        <v>0</v>
      </c>
      <c r="M1459" s="182">
        <v>0</v>
      </c>
    </row>
    <row r="1460" spans="1:13" s="5" customFormat="1">
      <c r="A1460" s="30" t="s">
        <v>129</v>
      </c>
      <c r="B1460" s="30" t="s">
        <v>361</v>
      </c>
      <c r="C1460" s="5" t="s">
        <v>457</v>
      </c>
      <c r="D1460" s="5" t="s">
        <v>195</v>
      </c>
      <c r="E1460" s="191">
        <v>30</v>
      </c>
      <c r="F1460" s="191" t="s">
        <v>194</v>
      </c>
      <c r="G1460" s="191" t="s">
        <v>458</v>
      </c>
      <c r="H1460" s="30" t="s">
        <v>177</v>
      </c>
      <c r="I1460" s="180">
        <v>0</v>
      </c>
      <c r="J1460" s="181">
        <v>0</v>
      </c>
      <c r="K1460" s="181">
        <v>0</v>
      </c>
      <c r="L1460" s="181">
        <v>0</v>
      </c>
      <c r="M1460" s="182">
        <v>0</v>
      </c>
    </row>
    <row r="1461" spans="1:13" s="5" customFormat="1">
      <c r="A1461" s="30" t="s">
        <v>129</v>
      </c>
      <c r="B1461" s="30" t="s">
        <v>361</v>
      </c>
      <c r="C1461" s="5" t="s">
        <v>457</v>
      </c>
      <c r="D1461" s="5" t="s">
        <v>195</v>
      </c>
      <c r="E1461" s="191">
        <v>30</v>
      </c>
      <c r="F1461" s="191" t="s">
        <v>194</v>
      </c>
      <c r="G1461" s="191" t="s">
        <v>459</v>
      </c>
      <c r="H1461" s="30" t="s">
        <v>177</v>
      </c>
      <c r="I1461" s="180">
        <v>0</v>
      </c>
      <c r="J1461" s="181">
        <v>0</v>
      </c>
      <c r="K1461" s="181">
        <v>0</v>
      </c>
      <c r="L1461" s="181">
        <v>0</v>
      </c>
      <c r="M1461" s="182">
        <v>0</v>
      </c>
    </row>
    <row r="1462" spans="1:13" s="5" customFormat="1">
      <c r="A1462" s="30" t="s">
        <v>129</v>
      </c>
      <c r="B1462" s="30" t="s">
        <v>361</v>
      </c>
      <c r="C1462" s="5" t="s">
        <v>457</v>
      </c>
      <c r="D1462" s="5" t="s">
        <v>195</v>
      </c>
      <c r="E1462" s="191">
        <v>30</v>
      </c>
      <c r="F1462" s="191" t="s">
        <v>194</v>
      </c>
      <c r="G1462" s="191" t="s">
        <v>460</v>
      </c>
      <c r="H1462" s="30" t="s">
        <v>177</v>
      </c>
      <c r="I1462" s="180">
        <v>0</v>
      </c>
      <c r="J1462" s="181">
        <v>0</v>
      </c>
      <c r="K1462" s="181">
        <v>0</v>
      </c>
      <c r="L1462" s="181">
        <v>0</v>
      </c>
      <c r="M1462" s="182">
        <v>0</v>
      </c>
    </row>
    <row r="1463" spans="1:13" s="5" customFormat="1">
      <c r="A1463" s="30" t="s">
        <v>129</v>
      </c>
      <c r="B1463" s="30" t="s">
        <v>361</v>
      </c>
      <c r="C1463" s="5" t="s">
        <v>457</v>
      </c>
      <c r="D1463" s="5" t="s">
        <v>195</v>
      </c>
      <c r="E1463" s="191">
        <v>30</v>
      </c>
      <c r="F1463" s="191" t="s">
        <v>194</v>
      </c>
      <c r="G1463" s="191" t="s">
        <v>461</v>
      </c>
      <c r="H1463" s="30" t="s">
        <v>177</v>
      </c>
      <c r="I1463" s="180">
        <v>0</v>
      </c>
      <c r="J1463" s="181">
        <v>0</v>
      </c>
      <c r="K1463" s="181">
        <v>0</v>
      </c>
      <c r="L1463" s="181">
        <v>0</v>
      </c>
      <c r="M1463" s="182">
        <v>0</v>
      </c>
    </row>
    <row r="1464" spans="1:13" s="5" customFormat="1">
      <c r="A1464" s="30" t="s">
        <v>129</v>
      </c>
      <c r="B1464" s="30" t="s">
        <v>361</v>
      </c>
      <c r="C1464" s="5" t="s">
        <v>457</v>
      </c>
      <c r="D1464" s="5" t="s">
        <v>195</v>
      </c>
      <c r="E1464" s="191">
        <v>30</v>
      </c>
      <c r="F1464" s="191" t="s">
        <v>194</v>
      </c>
      <c r="G1464" s="191" t="s">
        <v>462</v>
      </c>
      <c r="H1464" s="30" t="s">
        <v>177</v>
      </c>
      <c r="I1464" s="180">
        <v>0</v>
      </c>
      <c r="J1464" s="181">
        <v>0</v>
      </c>
      <c r="K1464" s="181">
        <v>0</v>
      </c>
      <c r="L1464" s="181">
        <v>0</v>
      </c>
      <c r="M1464" s="182">
        <v>0</v>
      </c>
    </row>
    <row r="1465" spans="1:13" s="5" customFormat="1">
      <c r="A1465" s="30" t="s">
        <v>129</v>
      </c>
      <c r="B1465" s="30" t="s">
        <v>361</v>
      </c>
      <c r="C1465" s="5" t="s">
        <v>457</v>
      </c>
      <c r="D1465" s="5" t="s">
        <v>195</v>
      </c>
      <c r="E1465" s="191">
        <v>30</v>
      </c>
      <c r="F1465" s="191" t="s">
        <v>194</v>
      </c>
      <c r="G1465" s="191" t="s">
        <v>463</v>
      </c>
      <c r="H1465" s="30" t="s">
        <v>177</v>
      </c>
      <c r="I1465" s="180">
        <v>0</v>
      </c>
      <c r="J1465" s="181">
        <v>0</v>
      </c>
      <c r="K1465" s="181">
        <v>0</v>
      </c>
      <c r="L1465" s="181">
        <v>0</v>
      </c>
      <c r="M1465" s="182">
        <v>0</v>
      </c>
    </row>
    <row r="1466" spans="1:13" s="5" customFormat="1">
      <c r="A1466" s="30" t="s">
        <v>129</v>
      </c>
      <c r="B1466" s="30" t="s">
        <v>361</v>
      </c>
      <c r="C1466" s="5" t="s">
        <v>457</v>
      </c>
      <c r="D1466" s="5" t="s">
        <v>197</v>
      </c>
      <c r="E1466" s="191">
        <v>30</v>
      </c>
      <c r="F1466" s="191" t="s">
        <v>196</v>
      </c>
      <c r="G1466" s="191" t="s">
        <v>458</v>
      </c>
      <c r="H1466" s="30" t="s">
        <v>177</v>
      </c>
      <c r="I1466" s="180">
        <v>0</v>
      </c>
      <c r="J1466" s="181">
        <v>0</v>
      </c>
      <c r="K1466" s="181">
        <v>0</v>
      </c>
      <c r="L1466" s="181">
        <v>0</v>
      </c>
      <c r="M1466" s="182">
        <v>0</v>
      </c>
    </row>
    <row r="1467" spans="1:13" s="5" customFormat="1">
      <c r="A1467" s="30" t="s">
        <v>129</v>
      </c>
      <c r="B1467" s="30" t="s">
        <v>361</v>
      </c>
      <c r="C1467" s="5" t="s">
        <v>457</v>
      </c>
      <c r="D1467" s="5" t="s">
        <v>197</v>
      </c>
      <c r="E1467" s="191">
        <v>30</v>
      </c>
      <c r="F1467" s="191" t="s">
        <v>196</v>
      </c>
      <c r="G1467" s="191" t="s">
        <v>459</v>
      </c>
      <c r="H1467" s="30" t="s">
        <v>177</v>
      </c>
      <c r="I1467" s="180">
        <v>0</v>
      </c>
      <c r="J1467" s="181">
        <v>0</v>
      </c>
      <c r="K1467" s="181">
        <v>0</v>
      </c>
      <c r="L1467" s="181">
        <v>0</v>
      </c>
      <c r="M1467" s="182">
        <v>0</v>
      </c>
    </row>
    <row r="1468" spans="1:13" s="5" customFormat="1">
      <c r="A1468" s="30" t="s">
        <v>129</v>
      </c>
      <c r="B1468" s="30" t="s">
        <v>361</v>
      </c>
      <c r="C1468" s="5" t="s">
        <v>457</v>
      </c>
      <c r="D1468" s="5" t="s">
        <v>197</v>
      </c>
      <c r="E1468" s="191">
        <v>30</v>
      </c>
      <c r="F1468" s="191" t="s">
        <v>196</v>
      </c>
      <c r="G1468" s="191" t="s">
        <v>460</v>
      </c>
      <c r="H1468" s="30" t="s">
        <v>177</v>
      </c>
      <c r="I1468" s="180">
        <v>0</v>
      </c>
      <c r="J1468" s="181">
        <v>0</v>
      </c>
      <c r="K1468" s="181">
        <v>0</v>
      </c>
      <c r="L1468" s="181">
        <v>0</v>
      </c>
      <c r="M1468" s="182">
        <v>0</v>
      </c>
    </row>
    <row r="1469" spans="1:13" s="5" customFormat="1">
      <c r="A1469" s="30" t="s">
        <v>129</v>
      </c>
      <c r="B1469" s="30" t="s">
        <v>361</v>
      </c>
      <c r="C1469" s="5" t="s">
        <v>457</v>
      </c>
      <c r="D1469" s="5" t="s">
        <v>197</v>
      </c>
      <c r="E1469" s="191">
        <v>30</v>
      </c>
      <c r="F1469" s="191" t="s">
        <v>196</v>
      </c>
      <c r="G1469" s="191" t="s">
        <v>461</v>
      </c>
      <c r="H1469" s="30" t="s">
        <v>177</v>
      </c>
      <c r="I1469" s="180">
        <v>0</v>
      </c>
      <c r="J1469" s="181">
        <v>0</v>
      </c>
      <c r="K1469" s="181">
        <v>0</v>
      </c>
      <c r="L1469" s="181">
        <v>0</v>
      </c>
      <c r="M1469" s="182">
        <v>0</v>
      </c>
    </row>
    <row r="1470" spans="1:13" s="5" customFormat="1">
      <c r="A1470" s="30" t="s">
        <v>129</v>
      </c>
      <c r="B1470" s="30" t="s">
        <v>361</v>
      </c>
      <c r="C1470" s="5" t="s">
        <v>457</v>
      </c>
      <c r="D1470" s="5" t="s">
        <v>197</v>
      </c>
      <c r="E1470" s="191">
        <v>30</v>
      </c>
      <c r="F1470" s="191" t="s">
        <v>196</v>
      </c>
      <c r="G1470" s="191" t="s">
        <v>462</v>
      </c>
      <c r="H1470" s="30" t="s">
        <v>177</v>
      </c>
      <c r="I1470" s="180">
        <v>0</v>
      </c>
      <c r="J1470" s="181">
        <v>0</v>
      </c>
      <c r="K1470" s="181">
        <v>0</v>
      </c>
      <c r="L1470" s="181">
        <v>0</v>
      </c>
      <c r="M1470" s="182">
        <v>0</v>
      </c>
    </row>
    <row r="1471" spans="1:13" s="5" customFormat="1">
      <c r="A1471" s="30" t="s">
        <v>129</v>
      </c>
      <c r="B1471" s="30" t="s">
        <v>361</v>
      </c>
      <c r="C1471" s="5" t="s">
        <v>457</v>
      </c>
      <c r="D1471" s="5" t="s">
        <v>197</v>
      </c>
      <c r="E1471" s="191">
        <v>30</v>
      </c>
      <c r="F1471" s="191" t="s">
        <v>196</v>
      </c>
      <c r="G1471" s="191" t="s">
        <v>463</v>
      </c>
      <c r="H1471" s="30" t="s">
        <v>177</v>
      </c>
      <c r="I1471" s="180">
        <v>0</v>
      </c>
      <c r="J1471" s="181">
        <v>0</v>
      </c>
      <c r="K1471" s="181">
        <v>0</v>
      </c>
      <c r="L1471" s="181">
        <v>0</v>
      </c>
      <c r="M1471" s="182">
        <v>0</v>
      </c>
    </row>
    <row r="1472" spans="1:13" s="5" customFormat="1">
      <c r="A1472" s="30" t="s">
        <v>129</v>
      </c>
      <c r="B1472" s="30" t="s">
        <v>361</v>
      </c>
      <c r="C1472" s="5" t="s">
        <v>457</v>
      </c>
      <c r="D1472" s="5" t="s">
        <v>284</v>
      </c>
      <c r="E1472" s="191">
        <v>38</v>
      </c>
      <c r="F1472" s="191" t="s">
        <v>283</v>
      </c>
      <c r="G1472" s="191" t="s">
        <v>458</v>
      </c>
      <c r="H1472" s="30" t="s">
        <v>177</v>
      </c>
      <c r="I1472" s="180">
        <v>0</v>
      </c>
      <c r="J1472" s="181">
        <v>0</v>
      </c>
      <c r="K1472" s="181">
        <v>0</v>
      </c>
      <c r="L1472" s="181">
        <v>0</v>
      </c>
      <c r="M1472" s="182">
        <v>0</v>
      </c>
    </row>
    <row r="1473" spans="1:13" s="5" customFormat="1">
      <c r="A1473" s="30" t="s">
        <v>129</v>
      </c>
      <c r="B1473" s="30" t="s">
        <v>361</v>
      </c>
      <c r="C1473" s="5" t="s">
        <v>457</v>
      </c>
      <c r="D1473" s="5" t="s">
        <v>284</v>
      </c>
      <c r="E1473" s="191">
        <v>38</v>
      </c>
      <c r="F1473" s="191" t="s">
        <v>283</v>
      </c>
      <c r="G1473" s="191" t="s">
        <v>459</v>
      </c>
      <c r="H1473" s="30" t="s">
        <v>177</v>
      </c>
      <c r="I1473" s="180">
        <v>0</v>
      </c>
      <c r="J1473" s="181">
        <v>0</v>
      </c>
      <c r="K1473" s="181">
        <v>0</v>
      </c>
      <c r="L1473" s="181">
        <v>0</v>
      </c>
      <c r="M1473" s="182">
        <v>0</v>
      </c>
    </row>
    <row r="1474" spans="1:13" s="5" customFormat="1">
      <c r="A1474" s="30" t="s">
        <v>129</v>
      </c>
      <c r="B1474" s="30" t="s">
        <v>361</v>
      </c>
      <c r="C1474" s="5" t="s">
        <v>457</v>
      </c>
      <c r="D1474" s="5" t="s">
        <v>284</v>
      </c>
      <c r="E1474" s="191">
        <v>38</v>
      </c>
      <c r="F1474" s="191" t="s">
        <v>283</v>
      </c>
      <c r="G1474" s="191" t="s">
        <v>460</v>
      </c>
      <c r="H1474" s="30" t="s">
        <v>177</v>
      </c>
      <c r="I1474" s="180">
        <v>0</v>
      </c>
      <c r="J1474" s="181">
        <v>0</v>
      </c>
      <c r="K1474" s="181">
        <v>0</v>
      </c>
      <c r="L1474" s="181">
        <v>0</v>
      </c>
      <c r="M1474" s="182">
        <v>0</v>
      </c>
    </row>
    <row r="1475" spans="1:13" s="5" customFormat="1">
      <c r="A1475" s="30" t="s">
        <v>129</v>
      </c>
      <c r="B1475" s="30" t="s">
        <v>361</v>
      </c>
      <c r="C1475" s="5" t="s">
        <v>457</v>
      </c>
      <c r="D1475" s="5" t="s">
        <v>284</v>
      </c>
      <c r="E1475" s="191">
        <v>38</v>
      </c>
      <c r="F1475" s="191" t="s">
        <v>283</v>
      </c>
      <c r="G1475" s="191" t="s">
        <v>461</v>
      </c>
      <c r="H1475" s="30" t="s">
        <v>177</v>
      </c>
      <c r="I1475" s="180">
        <v>0</v>
      </c>
      <c r="J1475" s="181">
        <v>0</v>
      </c>
      <c r="K1475" s="181">
        <v>0</v>
      </c>
      <c r="L1475" s="181">
        <v>0</v>
      </c>
      <c r="M1475" s="182">
        <v>0</v>
      </c>
    </row>
    <row r="1476" spans="1:13" s="5" customFormat="1">
      <c r="A1476" s="30" t="s">
        <v>129</v>
      </c>
      <c r="B1476" s="30" t="s">
        <v>361</v>
      </c>
      <c r="C1476" s="5" t="s">
        <v>457</v>
      </c>
      <c r="D1476" s="5" t="s">
        <v>284</v>
      </c>
      <c r="E1476" s="191">
        <v>38</v>
      </c>
      <c r="F1476" s="191" t="s">
        <v>283</v>
      </c>
      <c r="G1476" s="191" t="s">
        <v>462</v>
      </c>
      <c r="H1476" s="30" t="s">
        <v>177</v>
      </c>
      <c r="I1476" s="180">
        <v>0</v>
      </c>
      <c r="J1476" s="181">
        <v>0</v>
      </c>
      <c r="K1476" s="181">
        <v>0</v>
      </c>
      <c r="L1476" s="181">
        <v>0</v>
      </c>
      <c r="M1476" s="182">
        <v>0</v>
      </c>
    </row>
    <row r="1477" spans="1:13" s="5" customFormat="1">
      <c r="A1477" s="30" t="s">
        <v>129</v>
      </c>
      <c r="B1477" s="30" t="s">
        <v>361</v>
      </c>
      <c r="C1477" s="5" t="s">
        <v>457</v>
      </c>
      <c r="D1477" s="5" t="s">
        <v>284</v>
      </c>
      <c r="E1477" s="191">
        <v>38</v>
      </c>
      <c r="F1477" s="191" t="s">
        <v>283</v>
      </c>
      <c r="G1477" s="191" t="s">
        <v>463</v>
      </c>
      <c r="H1477" s="30" t="s">
        <v>177</v>
      </c>
      <c r="I1477" s="180">
        <v>0</v>
      </c>
      <c r="J1477" s="181">
        <v>0</v>
      </c>
      <c r="K1477" s="181">
        <v>0</v>
      </c>
      <c r="L1477" s="181">
        <v>0</v>
      </c>
      <c r="M1477" s="182">
        <v>0</v>
      </c>
    </row>
    <row r="1478" spans="1:13" s="5" customFormat="1">
      <c r="A1478" s="30" t="s">
        <v>129</v>
      </c>
      <c r="B1478" s="30" t="s">
        <v>361</v>
      </c>
      <c r="C1478" s="5" t="s">
        <v>457</v>
      </c>
      <c r="D1478" s="5" t="s">
        <v>199</v>
      </c>
      <c r="E1478" s="191">
        <v>30</v>
      </c>
      <c r="F1478" s="191" t="s">
        <v>198</v>
      </c>
      <c r="G1478" s="191" t="s">
        <v>458</v>
      </c>
      <c r="H1478" s="30" t="s">
        <v>177</v>
      </c>
      <c r="I1478" s="180">
        <v>0</v>
      </c>
      <c r="J1478" s="181">
        <v>0</v>
      </c>
      <c r="K1478" s="181">
        <v>0</v>
      </c>
      <c r="L1478" s="181">
        <v>0</v>
      </c>
      <c r="M1478" s="182">
        <v>0</v>
      </c>
    </row>
    <row r="1479" spans="1:13" s="5" customFormat="1">
      <c r="A1479" s="30" t="s">
        <v>129</v>
      </c>
      <c r="B1479" s="30" t="s">
        <v>361</v>
      </c>
      <c r="C1479" s="5" t="s">
        <v>457</v>
      </c>
      <c r="D1479" s="5" t="s">
        <v>199</v>
      </c>
      <c r="E1479" s="191">
        <v>30</v>
      </c>
      <c r="F1479" s="191" t="s">
        <v>198</v>
      </c>
      <c r="G1479" s="191" t="s">
        <v>459</v>
      </c>
      <c r="H1479" s="30" t="s">
        <v>177</v>
      </c>
      <c r="I1479" s="180">
        <v>0</v>
      </c>
      <c r="J1479" s="181">
        <v>0</v>
      </c>
      <c r="K1479" s="181">
        <v>0</v>
      </c>
      <c r="L1479" s="181">
        <v>0</v>
      </c>
      <c r="M1479" s="182">
        <v>0</v>
      </c>
    </row>
    <row r="1480" spans="1:13" s="5" customFormat="1">
      <c r="A1480" s="30" t="s">
        <v>129</v>
      </c>
      <c r="B1480" s="30" t="s">
        <v>361</v>
      </c>
      <c r="C1480" s="5" t="s">
        <v>457</v>
      </c>
      <c r="D1480" s="5" t="s">
        <v>199</v>
      </c>
      <c r="E1480" s="191">
        <v>30</v>
      </c>
      <c r="F1480" s="191" t="s">
        <v>198</v>
      </c>
      <c r="G1480" s="191" t="s">
        <v>460</v>
      </c>
      <c r="H1480" s="30" t="s">
        <v>177</v>
      </c>
      <c r="I1480" s="180">
        <v>0</v>
      </c>
      <c r="J1480" s="181">
        <v>0</v>
      </c>
      <c r="K1480" s="181">
        <v>0</v>
      </c>
      <c r="L1480" s="181">
        <v>0</v>
      </c>
      <c r="M1480" s="182">
        <v>0</v>
      </c>
    </row>
    <row r="1481" spans="1:13" s="5" customFormat="1">
      <c r="A1481" s="30" t="s">
        <v>129</v>
      </c>
      <c r="B1481" s="30" t="s">
        <v>361</v>
      </c>
      <c r="C1481" s="5" t="s">
        <v>457</v>
      </c>
      <c r="D1481" s="5" t="s">
        <v>199</v>
      </c>
      <c r="E1481" s="191">
        <v>30</v>
      </c>
      <c r="F1481" s="191" t="s">
        <v>198</v>
      </c>
      <c r="G1481" s="191" t="s">
        <v>461</v>
      </c>
      <c r="H1481" s="30" t="s">
        <v>177</v>
      </c>
      <c r="I1481" s="180">
        <v>0</v>
      </c>
      <c r="J1481" s="181">
        <v>0</v>
      </c>
      <c r="K1481" s="181">
        <v>0</v>
      </c>
      <c r="L1481" s="181">
        <v>0</v>
      </c>
      <c r="M1481" s="182">
        <v>0</v>
      </c>
    </row>
    <row r="1482" spans="1:13" s="5" customFormat="1">
      <c r="A1482" s="30" t="s">
        <v>129</v>
      </c>
      <c r="B1482" s="30" t="s">
        <v>361</v>
      </c>
      <c r="C1482" s="5" t="s">
        <v>457</v>
      </c>
      <c r="D1482" s="5" t="s">
        <v>199</v>
      </c>
      <c r="E1482" s="191">
        <v>30</v>
      </c>
      <c r="F1482" s="191" t="s">
        <v>198</v>
      </c>
      <c r="G1482" s="191" t="s">
        <v>462</v>
      </c>
      <c r="H1482" s="30" t="s">
        <v>177</v>
      </c>
      <c r="I1482" s="180">
        <v>0</v>
      </c>
      <c r="J1482" s="181">
        <v>0</v>
      </c>
      <c r="K1482" s="181">
        <v>0</v>
      </c>
      <c r="L1482" s="181">
        <v>0</v>
      </c>
      <c r="M1482" s="182">
        <v>0</v>
      </c>
    </row>
    <row r="1483" spans="1:13" s="5" customFormat="1">
      <c r="A1483" s="30" t="s">
        <v>129</v>
      </c>
      <c r="B1483" s="30" t="s">
        <v>361</v>
      </c>
      <c r="C1483" s="5" t="s">
        <v>457</v>
      </c>
      <c r="D1483" s="5" t="s">
        <v>199</v>
      </c>
      <c r="E1483" s="191">
        <v>30</v>
      </c>
      <c r="F1483" s="191" t="s">
        <v>198</v>
      </c>
      <c r="G1483" s="191" t="s">
        <v>463</v>
      </c>
      <c r="H1483" s="30" t="s">
        <v>177</v>
      </c>
      <c r="I1483" s="180">
        <v>0</v>
      </c>
      <c r="J1483" s="181">
        <v>0</v>
      </c>
      <c r="K1483" s="181">
        <v>0</v>
      </c>
      <c r="L1483" s="181">
        <v>0</v>
      </c>
      <c r="M1483" s="182">
        <v>0</v>
      </c>
    </row>
    <row r="1484" spans="1:13" s="5" customFormat="1">
      <c r="A1484" s="30" t="s">
        <v>129</v>
      </c>
      <c r="B1484" s="30" t="s">
        <v>361</v>
      </c>
      <c r="C1484" s="5" t="s">
        <v>457</v>
      </c>
      <c r="D1484" s="5" t="s">
        <v>201</v>
      </c>
      <c r="E1484" s="191">
        <v>30</v>
      </c>
      <c r="F1484" s="191" t="s">
        <v>200</v>
      </c>
      <c r="G1484" s="191" t="s">
        <v>458</v>
      </c>
      <c r="H1484" s="30" t="s">
        <v>177</v>
      </c>
      <c r="I1484" s="180">
        <v>0</v>
      </c>
      <c r="J1484" s="181">
        <v>0</v>
      </c>
      <c r="K1484" s="181">
        <v>0</v>
      </c>
      <c r="L1484" s="181">
        <v>0</v>
      </c>
      <c r="M1484" s="182">
        <v>0</v>
      </c>
    </row>
    <row r="1485" spans="1:13" s="5" customFormat="1">
      <c r="A1485" s="30" t="s">
        <v>129</v>
      </c>
      <c r="B1485" s="30" t="s">
        <v>361</v>
      </c>
      <c r="C1485" s="5" t="s">
        <v>457</v>
      </c>
      <c r="D1485" s="5" t="s">
        <v>201</v>
      </c>
      <c r="E1485" s="191">
        <v>30</v>
      </c>
      <c r="F1485" s="191" t="s">
        <v>200</v>
      </c>
      <c r="G1485" s="191" t="s">
        <v>459</v>
      </c>
      <c r="H1485" s="30" t="s">
        <v>177</v>
      </c>
      <c r="I1485" s="180">
        <v>0</v>
      </c>
      <c r="J1485" s="181">
        <v>0</v>
      </c>
      <c r="K1485" s="181">
        <v>0</v>
      </c>
      <c r="L1485" s="181">
        <v>0</v>
      </c>
      <c r="M1485" s="182">
        <v>0</v>
      </c>
    </row>
    <row r="1486" spans="1:13" s="5" customFormat="1">
      <c r="A1486" s="30" t="s">
        <v>129</v>
      </c>
      <c r="B1486" s="30" t="s">
        <v>361</v>
      </c>
      <c r="C1486" s="5" t="s">
        <v>457</v>
      </c>
      <c r="D1486" s="5" t="s">
        <v>201</v>
      </c>
      <c r="E1486" s="191">
        <v>30</v>
      </c>
      <c r="F1486" s="191" t="s">
        <v>200</v>
      </c>
      <c r="G1486" s="191" t="s">
        <v>460</v>
      </c>
      <c r="H1486" s="30" t="s">
        <v>177</v>
      </c>
      <c r="I1486" s="180">
        <v>0</v>
      </c>
      <c r="J1486" s="181">
        <v>0</v>
      </c>
      <c r="K1486" s="181">
        <v>0</v>
      </c>
      <c r="L1486" s="181">
        <v>0</v>
      </c>
      <c r="M1486" s="182">
        <v>0</v>
      </c>
    </row>
    <row r="1487" spans="1:13" s="5" customFormat="1">
      <c r="A1487" s="30" t="s">
        <v>129</v>
      </c>
      <c r="B1487" s="30" t="s">
        <v>361</v>
      </c>
      <c r="C1487" s="5" t="s">
        <v>457</v>
      </c>
      <c r="D1487" s="5" t="s">
        <v>201</v>
      </c>
      <c r="E1487" s="191">
        <v>30</v>
      </c>
      <c r="F1487" s="191" t="s">
        <v>200</v>
      </c>
      <c r="G1487" s="191" t="s">
        <v>461</v>
      </c>
      <c r="H1487" s="30" t="s">
        <v>177</v>
      </c>
      <c r="I1487" s="180">
        <v>0</v>
      </c>
      <c r="J1487" s="181">
        <v>0</v>
      </c>
      <c r="K1487" s="181">
        <v>0</v>
      </c>
      <c r="L1487" s="181">
        <v>0</v>
      </c>
      <c r="M1487" s="182">
        <v>0</v>
      </c>
    </row>
    <row r="1488" spans="1:13" s="5" customFormat="1">
      <c r="A1488" s="30" t="s">
        <v>129</v>
      </c>
      <c r="B1488" s="30" t="s">
        <v>361</v>
      </c>
      <c r="C1488" s="5" t="s">
        <v>457</v>
      </c>
      <c r="D1488" s="5" t="s">
        <v>201</v>
      </c>
      <c r="E1488" s="191">
        <v>30</v>
      </c>
      <c r="F1488" s="191" t="s">
        <v>200</v>
      </c>
      <c r="G1488" s="191" t="s">
        <v>462</v>
      </c>
      <c r="H1488" s="30" t="s">
        <v>177</v>
      </c>
      <c r="I1488" s="180">
        <v>0</v>
      </c>
      <c r="J1488" s="181">
        <v>0</v>
      </c>
      <c r="K1488" s="181">
        <v>0</v>
      </c>
      <c r="L1488" s="181">
        <v>0</v>
      </c>
      <c r="M1488" s="182">
        <v>0</v>
      </c>
    </row>
    <row r="1489" spans="1:13" s="5" customFormat="1">
      <c r="A1489" s="30" t="s">
        <v>129</v>
      </c>
      <c r="B1489" s="30" t="s">
        <v>361</v>
      </c>
      <c r="C1489" s="5" t="s">
        <v>457</v>
      </c>
      <c r="D1489" s="5" t="s">
        <v>201</v>
      </c>
      <c r="E1489" s="191">
        <v>30</v>
      </c>
      <c r="F1489" s="191" t="s">
        <v>200</v>
      </c>
      <c r="G1489" s="191" t="s">
        <v>463</v>
      </c>
      <c r="H1489" s="30" t="s">
        <v>177</v>
      </c>
      <c r="I1489" s="180">
        <v>0</v>
      </c>
      <c r="J1489" s="181">
        <v>0</v>
      </c>
      <c r="K1489" s="181">
        <v>0</v>
      </c>
      <c r="L1489" s="181">
        <v>0</v>
      </c>
      <c r="M1489" s="182">
        <v>0</v>
      </c>
    </row>
    <row r="1490" spans="1:13" s="5" customFormat="1">
      <c r="A1490" s="30" t="s">
        <v>129</v>
      </c>
      <c r="B1490" s="30" t="s">
        <v>361</v>
      </c>
      <c r="C1490" s="5" t="s">
        <v>457</v>
      </c>
      <c r="D1490" s="5" t="s">
        <v>203</v>
      </c>
      <c r="E1490" s="191">
        <v>30</v>
      </c>
      <c r="F1490" s="191" t="s">
        <v>202</v>
      </c>
      <c r="G1490" s="191" t="s">
        <v>458</v>
      </c>
      <c r="H1490" s="30" t="s">
        <v>177</v>
      </c>
      <c r="I1490" s="180">
        <v>0</v>
      </c>
      <c r="J1490" s="181">
        <v>0</v>
      </c>
      <c r="K1490" s="181">
        <v>0</v>
      </c>
      <c r="L1490" s="181">
        <v>0</v>
      </c>
      <c r="M1490" s="182">
        <v>0</v>
      </c>
    </row>
    <row r="1491" spans="1:13" s="5" customFormat="1">
      <c r="A1491" s="30" t="s">
        <v>129</v>
      </c>
      <c r="B1491" s="30" t="s">
        <v>361</v>
      </c>
      <c r="C1491" s="5" t="s">
        <v>457</v>
      </c>
      <c r="D1491" s="5" t="s">
        <v>203</v>
      </c>
      <c r="E1491" s="191">
        <v>30</v>
      </c>
      <c r="F1491" s="191" t="s">
        <v>202</v>
      </c>
      <c r="G1491" s="191" t="s">
        <v>459</v>
      </c>
      <c r="H1491" s="30" t="s">
        <v>177</v>
      </c>
      <c r="I1491" s="180">
        <v>5.533460837544588E-4</v>
      </c>
      <c r="J1491" s="181">
        <v>7.7053799317803267E-5</v>
      </c>
      <c r="K1491" s="181">
        <v>3.63888849116745E-4</v>
      </c>
      <c r="L1491" s="181">
        <v>3.8414063256629067E-7</v>
      </c>
      <c r="M1491" s="182">
        <v>6.5245833119001287E-6</v>
      </c>
    </row>
    <row r="1492" spans="1:13" s="5" customFormat="1">
      <c r="A1492" s="30" t="s">
        <v>129</v>
      </c>
      <c r="B1492" s="30" t="s">
        <v>361</v>
      </c>
      <c r="C1492" s="5" t="s">
        <v>457</v>
      </c>
      <c r="D1492" s="5" t="s">
        <v>203</v>
      </c>
      <c r="E1492" s="191">
        <v>30</v>
      </c>
      <c r="F1492" s="191" t="s">
        <v>202</v>
      </c>
      <c r="G1492" s="191" t="s">
        <v>460</v>
      </c>
      <c r="H1492" s="30" t="s">
        <v>177</v>
      </c>
      <c r="I1492" s="180">
        <v>6.3387558619074902E-5</v>
      </c>
      <c r="J1492" s="181">
        <v>8.2655229128345576E-7</v>
      </c>
      <c r="K1492" s="181">
        <v>9.8013374745240493E-5</v>
      </c>
      <c r="L1492" s="181">
        <v>1.641929932046395E-8</v>
      </c>
      <c r="M1492" s="182">
        <v>5.4200581162075812E-7</v>
      </c>
    </row>
    <row r="1493" spans="1:13" s="5" customFormat="1">
      <c r="A1493" s="30" t="s">
        <v>129</v>
      </c>
      <c r="B1493" s="30" t="s">
        <v>361</v>
      </c>
      <c r="C1493" s="5" t="s">
        <v>457</v>
      </c>
      <c r="D1493" s="5" t="s">
        <v>203</v>
      </c>
      <c r="E1493" s="191">
        <v>30</v>
      </c>
      <c r="F1493" s="191" t="s">
        <v>202</v>
      </c>
      <c r="G1493" s="191" t="s">
        <v>461</v>
      </c>
      <c r="H1493" s="30" t="s">
        <v>177</v>
      </c>
      <c r="I1493" s="180">
        <v>0</v>
      </c>
      <c r="J1493" s="181">
        <v>0</v>
      </c>
      <c r="K1493" s="181">
        <v>0</v>
      </c>
      <c r="L1493" s="181">
        <v>0</v>
      </c>
      <c r="M1493" s="182">
        <v>0</v>
      </c>
    </row>
    <row r="1494" spans="1:13" s="5" customFormat="1">
      <c r="A1494" s="30" t="s">
        <v>129</v>
      </c>
      <c r="B1494" s="30" t="s">
        <v>361</v>
      </c>
      <c r="C1494" s="5" t="s">
        <v>457</v>
      </c>
      <c r="D1494" s="5" t="s">
        <v>203</v>
      </c>
      <c r="E1494" s="191">
        <v>30</v>
      </c>
      <c r="F1494" s="191" t="s">
        <v>202</v>
      </c>
      <c r="G1494" s="191" t="s">
        <v>462</v>
      </c>
      <c r="H1494" s="30" t="s">
        <v>177</v>
      </c>
      <c r="I1494" s="180">
        <v>0</v>
      </c>
      <c r="J1494" s="181">
        <v>0</v>
      </c>
      <c r="K1494" s="181">
        <v>0</v>
      </c>
      <c r="L1494" s="181">
        <v>0</v>
      </c>
      <c r="M1494" s="182">
        <v>0</v>
      </c>
    </row>
    <row r="1495" spans="1:13" s="5" customFormat="1">
      <c r="A1495" s="30" t="s">
        <v>129</v>
      </c>
      <c r="B1495" s="30" t="s">
        <v>361</v>
      </c>
      <c r="C1495" s="5" t="s">
        <v>457</v>
      </c>
      <c r="D1495" s="5" t="s">
        <v>203</v>
      </c>
      <c r="E1495" s="191">
        <v>30</v>
      </c>
      <c r="F1495" s="191" t="s">
        <v>202</v>
      </c>
      <c r="G1495" s="191" t="s">
        <v>463</v>
      </c>
      <c r="H1495" s="30" t="s">
        <v>177</v>
      </c>
      <c r="I1495" s="180">
        <v>0</v>
      </c>
      <c r="J1495" s="181">
        <v>0</v>
      </c>
      <c r="K1495" s="181">
        <v>0</v>
      </c>
      <c r="L1495" s="181">
        <v>0</v>
      </c>
      <c r="M1495" s="182">
        <v>0</v>
      </c>
    </row>
    <row r="1496" spans="1:13" s="5" customFormat="1">
      <c r="A1496" s="30" t="s">
        <v>129</v>
      </c>
      <c r="B1496" s="30" t="s">
        <v>361</v>
      </c>
      <c r="C1496" s="5" t="s">
        <v>457</v>
      </c>
      <c r="D1496" s="5" t="s">
        <v>294</v>
      </c>
      <c r="E1496" s="191">
        <v>38</v>
      </c>
      <c r="F1496" s="191" t="s">
        <v>293</v>
      </c>
      <c r="G1496" s="191" t="s">
        <v>458</v>
      </c>
      <c r="H1496" s="30" t="s">
        <v>177</v>
      </c>
      <c r="I1496" s="180">
        <v>0</v>
      </c>
      <c r="J1496" s="181">
        <v>0</v>
      </c>
      <c r="K1496" s="181">
        <v>0</v>
      </c>
      <c r="L1496" s="181">
        <v>0</v>
      </c>
      <c r="M1496" s="182">
        <v>0</v>
      </c>
    </row>
    <row r="1497" spans="1:13" s="5" customFormat="1">
      <c r="A1497" s="30" t="s">
        <v>129</v>
      </c>
      <c r="B1497" s="30" t="s">
        <v>361</v>
      </c>
      <c r="C1497" s="5" t="s">
        <v>457</v>
      </c>
      <c r="D1497" s="5" t="s">
        <v>294</v>
      </c>
      <c r="E1497" s="191">
        <v>38</v>
      </c>
      <c r="F1497" s="191" t="s">
        <v>293</v>
      </c>
      <c r="G1497" s="191" t="s">
        <v>459</v>
      </c>
      <c r="H1497" s="30" t="s">
        <v>177</v>
      </c>
      <c r="I1497" s="180">
        <v>0</v>
      </c>
      <c r="J1497" s="181">
        <v>0</v>
      </c>
      <c r="K1497" s="181">
        <v>0</v>
      </c>
      <c r="L1497" s="181">
        <v>0</v>
      </c>
      <c r="M1497" s="182">
        <v>0</v>
      </c>
    </row>
    <row r="1498" spans="1:13" s="5" customFormat="1">
      <c r="A1498" s="30" t="s">
        <v>129</v>
      </c>
      <c r="B1498" s="30" t="s">
        <v>361</v>
      </c>
      <c r="C1498" s="5" t="s">
        <v>457</v>
      </c>
      <c r="D1498" s="5" t="s">
        <v>294</v>
      </c>
      <c r="E1498" s="191">
        <v>38</v>
      </c>
      <c r="F1498" s="191" t="s">
        <v>293</v>
      </c>
      <c r="G1498" s="191" t="s">
        <v>460</v>
      </c>
      <c r="H1498" s="30" t="s">
        <v>177</v>
      </c>
      <c r="I1498" s="180">
        <v>0</v>
      </c>
      <c r="J1498" s="181">
        <v>0</v>
      </c>
      <c r="K1498" s="181">
        <v>0</v>
      </c>
      <c r="L1498" s="181">
        <v>0</v>
      </c>
      <c r="M1498" s="182">
        <v>0</v>
      </c>
    </row>
    <row r="1499" spans="1:13" s="5" customFormat="1">
      <c r="A1499" s="30" t="s">
        <v>129</v>
      </c>
      <c r="B1499" s="30" t="s">
        <v>361</v>
      </c>
      <c r="C1499" s="5" t="s">
        <v>457</v>
      </c>
      <c r="D1499" s="5" t="s">
        <v>294</v>
      </c>
      <c r="E1499" s="191">
        <v>38</v>
      </c>
      <c r="F1499" s="191" t="s">
        <v>293</v>
      </c>
      <c r="G1499" s="191" t="s">
        <v>461</v>
      </c>
      <c r="H1499" s="30" t="s">
        <v>177</v>
      </c>
      <c r="I1499" s="180">
        <v>0</v>
      </c>
      <c r="J1499" s="181">
        <v>0</v>
      </c>
      <c r="K1499" s="181">
        <v>0</v>
      </c>
      <c r="L1499" s="181">
        <v>0</v>
      </c>
      <c r="M1499" s="182">
        <v>0</v>
      </c>
    </row>
    <row r="1500" spans="1:13" s="5" customFormat="1">
      <c r="A1500" s="30" t="s">
        <v>129</v>
      </c>
      <c r="B1500" s="30" t="s">
        <v>361</v>
      </c>
      <c r="C1500" s="5" t="s">
        <v>457</v>
      </c>
      <c r="D1500" s="5" t="s">
        <v>294</v>
      </c>
      <c r="E1500" s="191">
        <v>38</v>
      </c>
      <c r="F1500" s="191" t="s">
        <v>293</v>
      </c>
      <c r="G1500" s="191" t="s">
        <v>462</v>
      </c>
      <c r="H1500" s="30" t="s">
        <v>177</v>
      </c>
      <c r="I1500" s="180">
        <v>0</v>
      </c>
      <c r="J1500" s="181">
        <v>0</v>
      </c>
      <c r="K1500" s="181">
        <v>0</v>
      </c>
      <c r="L1500" s="181">
        <v>0</v>
      </c>
      <c r="M1500" s="182">
        <v>0</v>
      </c>
    </row>
    <row r="1501" spans="1:13" s="5" customFormat="1">
      <c r="A1501" s="30" t="s">
        <v>129</v>
      </c>
      <c r="B1501" s="30" t="s">
        <v>361</v>
      </c>
      <c r="C1501" s="5" t="s">
        <v>457</v>
      </c>
      <c r="D1501" s="5" t="s">
        <v>294</v>
      </c>
      <c r="E1501" s="191">
        <v>38</v>
      </c>
      <c r="F1501" s="191" t="s">
        <v>293</v>
      </c>
      <c r="G1501" s="191" t="s">
        <v>463</v>
      </c>
      <c r="H1501" s="30" t="s">
        <v>177</v>
      </c>
      <c r="I1501" s="180">
        <v>0</v>
      </c>
      <c r="J1501" s="181">
        <v>0</v>
      </c>
      <c r="K1501" s="181">
        <v>0</v>
      </c>
      <c r="L1501" s="181">
        <v>0</v>
      </c>
      <c r="M1501" s="182">
        <v>0</v>
      </c>
    </row>
    <row r="1502" spans="1:13" s="5" customFormat="1">
      <c r="A1502" s="30" t="s">
        <v>129</v>
      </c>
      <c r="B1502" s="30" t="s">
        <v>361</v>
      </c>
      <c r="C1502" s="5" t="s">
        <v>457</v>
      </c>
      <c r="D1502" s="5" t="s">
        <v>296</v>
      </c>
      <c r="E1502" s="191">
        <v>38</v>
      </c>
      <c r="F1502" s="191" t="s">
        <v>295</v>
      </c>
      <c r="G1502" s="191" t="s">
        <v>458</v>
      </c>
      <c r="H1502" s="30" t="s">
        <v>177</v>
      </c>
      <c r="I1502" s="180">
        <v>0</v>
      </c>
      <c r="J1502" s="181">
        <v>0</v>
      </c>
      <c r="K1502" s="181">
        <v>0</v>
      </c>
      <c r="L1502" s="181">
        <v>0</v>
      </c>
      <c r="M1502" s="182">
        <v>0</v>
      </c>
    </row>
    <row r="1503" spans="1:13" s="5" customFormat="1">
      <c r="A1503" s="30" t="s">
        <v>129</v>
      </c>
      <c r="B1503" s="30" t="s">
        <v>361</v>
      </c>
      <c r="C1503" s="5" t="s">
        <v>457</v>
      </c>
      <c r="D1503" s="5" t="s">
        <v>296</v>
      </c>
      <c r="E1503" s="191">
        <v>38</v>
      </c>
      <c r="F1503" s="191" t="s">
        <v>295</v>
      </c>
      <c r="G1503" s="191" t="s">
        <v>459</v>
      </c>
      <c r="H1503" s="30" t="s">
        <v>177</v>
      </c>
      <c r="I1503" s="180">
        <v>0</v>
      </c>
      <c r="J1503" s="181">
        <v>0</v>
      </c>
      <c r="K1503" s="181">
        <v>0</v>
      </c>
      <c r="L1503" s="181">
        <v>0</v>
      </c>
      <c r="M1503" s="182">
        <v>0</v>
      </c>
    </row>
    <row r="1504" spans="1:13" s="5" customFormat="1">
      <c r="A1504" s="30" t="s">
        <v>129</v>
      </c>
      <c r="B1504" s="30" t="s">
        <v>361</v>
      </c>
      <c r="C1504" s="5" t="s">
        <v>457</v>
      </c>
      <c r="D1504" s="5" t="s">
        <v>296</v>
      </c>
      <c r="E1504" s="191">
        <v>38</v>
      </c>
      <c r="F1504" s="191" t="s">
        <v>295</v>
      </c>
      <c r="G1504" s="191" t="s">
        <v>460</v>
      </c>
      <c r="H1504" s="30" t="s">
        <v>177</v>
      </c>
      <c r="I1504" s="180">
        <v>0</v>
      </c>
      <c r="J1504" s="181">
        <v>0</v>
      </c>
      <c r="K1504" s="181">
        <v>0</v>
      </c>
      <c r="L1504" s="181">
        <v>0</v>
      </c>
      <c r="M1504" s="182">
        <v>0</v>
      </c>
    </row>
    <row r="1505" spans="1:13" s="5" customFormat="1">
      <c r="A1505" s="30" t="s">
        <v>129</v>
      </c>
      <c r="B1505" s="30" t="s">
        <v>361</v>
      </c>
      <c r="C1505" s="5" t="s">
        <v>457</v>
      </c>
      <c r="D1505" s="5" t="s">
        <v>296</v>
      </c>
      <c r="E1505" s="191">
        <v>38</v>
      </c>
      <c r="F1505" s="191" t="s">
        <v>295</v>
      </c>
      <c r="G1505" s="191" t="s">
        <v>461</v>
      </c>
      <c r="H1505" s="30" t="s">
        <v>177</v>
      </c>
      <c r="I1505" s="180">
        <v>0</v>
      </c>
      <c r="J1505" s="181">
        <v>0</v>
      </c>
      <c r="K1505" s="181">
        <v>0</v>
      </c>
      <c r="L1505" s="181">
        <v>0</v>
      </c>
      <c r="M1505" s="182">
        <v>0</v>
      </c>
    </row>
    <row r="1506" spans="1:13" s="5" customFormat="1">
      <c r="A1506" s="30" t="s">
        <v>129</v>
      </c>
      <c r="B1506" s="30" t="s">
        <v>361</v>
      </c>
      <c r="C1506" s="5" t="s">
        <v>457</v>
      </c>
      <c r="D1506" s="5" t="s">
        <v>296</v>
      </c>
      <c r="E1506" s="191">
        <v>38</v>
      </c>
      <c r="F1506" s="191" t="s">
        <v>295</v>
      </c>
      <c r="G1506" s="191" t="s">
        <v>462</v>
      </c>
      <c r="H1506" s="30" t="s">
        <v>177</v>
      </c>
      <c r="I1506" s="180">
        <v>0</v>
      </c>
      <c r="J1506" s="181">
        <v>0</v>
      </c>
      <c r="K1506" s="181">
        <v>0</v>
      </c>
      <c r="L1506" s="181">
        <v>0</v>
      </c>
      <c r="M1506" s="182">
        <v>0</v>
      </c>
    </row>
    <row r="1507" spans="1:13" s="5" customFormat="1">
      <c r="A1507" s="30" t="s">
        <v>129</v>
      </c>
      <c r="B1507" s="30" t="s">
        <v>361</v>
      </c>
      <c r="C1507" s="5" t="s">
        <v>457</v>
      </c>
      <c r="D1507" s="5" t="s">
        <v>296</v>
      </c>
      <c r="E1507" s="191">
        <v>38</v>
      </c>
      <c r="F1507" s="191" t="s">
        <v>295</v>
      </c>
      <c r="G1507" s="191" t="s">
        <v>463</v>
      </c>
      <c r="H1507" s="30" t="s">
        <v>177</v>
      </c>
      <c r="I1507" s="180">
        <v>0</v>
      </c>
      <c r="J1507" s="181">
        <v>0</v>
      </c>
      <c r="K1507" s="181">
        <v>0</v>
      </c>
      <c r="L1507" s="181">
        <v>0</v>
      </c>
      <c r="M1507" s="182">
        <v>0</v>
      </c>
    </row>
    <row r="1508" spans="1:13" s="5" customFormat="1">
      <c r="A1508" s="30" t="s">
        <v>129</v>
      </c>
      <c r="B1508" s="30" t="s">
        <v>361</v>
      </c>
      <c r="C1508" s="5" t="s">
        <v>457</v>
      </c>
      <c r="D1508" s="5" t="s">
        <v>205</v>
      </c>
      <c r="E1508" s="191">
        <v>30</v>
      </c>
      <c r="F1508" s="191" t="s">
        <v>204</v>
      </c>
      <c r="G1508" s="191" t="s">
        <v>458</v>
      </c>
      <c r="H1508" s="30" t="s">
        <v>177</v>
      </c>
      <c r="I1508" s="180">
        <v>0</v>
      </c>
      <c r="J1508" s="181">
        <v>0</v>
      </c>
      <c r="K1508" s="181">
        <v>0</v>
      </c>
      <c r="L1508" s="181">
        <v>0</v>
      </c>
      <c r="M1508" s="182">
        <v>0</v>
      </c>
    </row>
    <row r="1509" spans="1:13" s="5" customFormat="1">
      <c r="A1509" s="30" t="s">
        <v>129</v>
      </c>
      <c r="B1509" s="30" t="s">
        <v>361</v>
      </c>
      <c r="C1509" s="5" t="s">
        <v>457</v>
      </c>
      <c r="D1509" s="5" t="s">
        <v>205</v>
      </c>
      <c r="E1509" s="191">
        <v>30</v>
      </c>
      <c r="F1509" s="191" t="s">
        <v>204</v>
      </c>
      <c r="G1509" s="191" t="s">
        <v>459</v>
      </c>
      <c r="H1509" s="30" t="s">
        <v>177</v>
      </c>
      <c r="I1509" s="180">
        <v>0</v>
      </c>
      <c r="J1509" s="181">
        <v>0</v>
      </c>
      <c r="K1509" s="181">
        <v>0</v>
      </c>
      <c r="L1509" s="181">
        <v>0</v>
      </c>
      <c r="M1509" s="182">
        <v>0</v>
      </c>
    </row>
    <row r="1510" spans="1:13" s="5" customFormat="1">
      <c r="A1510" s="30" t="s">
        <v>129</v>
      </c>
      <c r="B1510" s="30" t="s">
        <v>361</v>
      </c>
      <c r="C1510" s="5" t="s">
        <v>457</v>
      </c>
      <c r="D1510" s="5" t="s">
        <v>205</v>
      </c>
      <c r="E1510" s="191">
        <v>30</v>
      </c>
      <c r="F1510" s="191" t="s">
        <v>204</v>
      </c>
      <c r="G1510" s="191" t="s">
        <v>460</v>
      </c>
      <c r="H1510" s="30" t="s">
        <v>177</v>
      </c>
      <c r="I1510" s="180">
        <v>0</v>
      </c>
      <c r="J1510" s="181">
        <v>0</v>
      </c>
      <c r="K1510" s="181">
        <v>0</v>
      </c>
      <c r="L1510" s="181">
        <v>0</v>
      </c>
      <c r="M1510" s="182">
        <v>0</v>
      </c>
    </row>
    <row r="1511" spans="1:13" s="5" customFormat="1">
      <c r="A1511" s="30" t="s">
        <v>129</v>
      </c>
      <c r="B1511" s="30" t="s">
        <v>361</v>
      </c>
      <c r="C1511" s="5" t="s">
        <v>457</v>
      </c>
      <c r="D1511" s="5" t="s">
        <v>205</v>
      </c>
      <c r="E1511" s="191">
        <v>30</v>
      </c>
      <c r="F1511" s="191" t="s">
        <v>204</v>
      </c>
      <c r="G1511" s="191" t="s">
        <v>461</v>
      </c>
      <c r="H1511" s="30" t="s">
        <v>177</v>
      </c>
      <c r="I1511" s="180">
        <v>0</v>
      </c>
      <c r="J1511" s="181">
        <v>0</v>
      </c>
      <c r="K1511" s="181">
        <v>0</v>
      </c>
      <c r="L1511" s="181">
        <v>0</v>
      </c>
      <c r="M1511" s="182">
        <v>0</v>
      </c>
    </row>
    <row r="1512" spans="1:13" s="5" customFormat="1">
      <c r="A1512" s="30" t="s">
        <v>129</v>
      </c>
      <c r="B1512" s="30" t="s">
        <v>361</v>
      </c>
      <c r="C1512" s="5" t="s">
        <v>457</v>
      </c>
      <c r="D1512" s="5" t="s">
        <v>205</v>
      </c>
      <c r="E1512" s="191">
        <v>30</v>
      </c>
      <c r="F1512" s="191" t="s">
        <v>204</v>
      </c>
      <c r="G1512" s="191" t="s">
        <v>462</v>
      </c>
      <c r="H1512" s="30" t="s">
        <v>177</v>
      </c>
      <c r="I1512" s="180">
        <v>0</v>
      </c>
      <c r="J1512" s="181">
        <v>0</v>
      </c>
      <c r="K1512" s="181">
        <v>0</v>
      </c>
      <c r="L1512" s="181">
        <v>0</v>
      </c>
      <c r="M1512" s="182">
        <v>0</v>
      </c>
    </row>
    <row r="1513" spans="1:13" s="5" customFormat="1">
      <c r="A1513" s="30" t="s">
        <v>129</v>
      </c>
      <c r="B1513" s="30" t="s">
        <v>361</v>
      </c>
      <c r="C1513" s="5" t="s">
        <v>457</v>
      </c>
      <c r="D1513" s="5" t="s">
        <v>205</v>
      </c>
      <c r="E1513" s="191">
        <v>30</v>
      </c>
      <c r="F1513" s="191" t="s">
        <v>204</v>
      </c>
      <c r="G1513" s="191" t="s">
        <v>463</v>
      </c>
      <c r="H1513" s="30" t="s">
        <v>177</v>
      </c>
      <c r="I1513" s="180">
        <v>0</v>
      </c>
      <c r="J1513" s="181">
        <v>0</v>
      </c>
      <c r="K1513" s="181">
        <v>0</v>
      </c>
      <c r="L1513" s="181">
        <v>0</v>
      </c>
      <c r="M1513" s="182">
        <v>0</v>
      </c>
    </row>
    <row r="1514" spans="1:13" s="5" customFormat="1">
      <c r="A1514" s="30" t="s">
        <v>129</v>
      </c>
      <c r="B1514" s="30" t="s">
        <v>361</v>
      </c>
      <c r="C1514" s="5" t="s">
        <v>457</v>
      </c>
      <c r="D1514" s="5" t="s">
        <v>308</v>
      </c>
      <c r="E1514" s="191">
        <v>38</v>
      </c>
      <c r="F1514" s="191" t="s">
        <v>307</v>
      </c>
      <c r="G1514" s="191" t="s">
        <v>458</v>
      </c>
      <c r="H1514" s="30" t="s">
        <v>177</v>
      </c>
      <c r="I1514" s="180">
        <v>0</v>
      </c>
      <c r="J1514" s="181">
        <v>0</v>
      </c>
      <c r="K1514" s="181">
        <v>0</v>
      </c>
      <c r="L1514" s="181">
        <v>0</v>
      </c>
      <c r="M1514" s="182">
        <v>0</v>
      </c>
    </row>
    <row r="1515" spans="1:13" s="5" customFormat="1">
      <c r="A1515" s="30" t="s">
        <v>129</v>
      </c>
      <c r="B1515" s="30" t="s">
        <v>361</v>
      </c>
      <c r="C1515" s="5" t="s">
        <v>457</v>
      </c>
      <c r="D1515" s="5" t="s">
        <v>308</v>
      </c>
      <c r="E1515" s="191">
        <v>38</v>
      </c>
      <c r="F1515" s="191" t="s">
        <v>307</v>
      </c>
      <c r="G1515" s="191" t="s">
        <v>459</v>
      </c>
      <c r="H1515" s="30" t="s">
        <v>177</v>
      </c>
      <c r="I1515" s="180">
        <v>0</v>
      </c>
      <c r="J1515" s="181">
        <v>0</v>
      </c>
      <c r="K1515" s="181">
        <v>0</v>
      </c>
      <c r="L1515" s="181">
        <v>0</v>
      </c>
      <c r="M1515" s="182">
        <v>0</v>
      </c>
    </row>
    <row r="1516" spans="1:13" s="5" customFormat="1">
      <c r="A1516" s="30" t="s">
        <v>129</v>
      </c>
      <c r="B1516" s="30" t="s">
        <v>361</v>
      </c>
      <c r="C1516" s="5" t="s">
        <v>457</v>
      </c>
      <c r="D1516" s="5" t="s">
        <v>308</v>
      </c>
      <c r="E1516" s="191">
        <v>38</v>
      </c>
      <c r="F1516" s="191" t="s">
        <v>307</v>
      </c>
      <c r="G1516" s="191" t="s">
        <v>460</v>
      </c>
      <c r="H1516" s="30" t="s">
        <v>177</v>
      </c>
      <c r="I1516" s="180">
        <v>0</v>
      </c>
      <c r="J1516" s="181">
        <v>0</v>
      </c>
      <c r="K1516" s="181">
        <v>0</v>
      </c>
      <c r="L1516" s="181">
        <v>0</v>
      </c>
      <c r="M1516" s="182">
        <v>0</v>
      </c>
    </row>
    <row r="1517" spans="1:13" s="5" customFormat="1">
      <c r="A1517" s="30" t="s">
        <v>129</v>
      </c>
      <c r="B1517" s="30" t="s">
        <v>361</v>
      </c>
      <c r="C1517" s="5" t="s">
        <v>457</v>
      </c>
      <c r="D1517" s="5" t="s">
        <v>308</v>
      </c>
      <c r="E1517" s="191">
        <v>38</v>
      </c>
      <c r="F1517" s="191" t="s">
        <v>307</v>
      </c>
      <c r="G1517" s="191" t="s">
        <v>461</v>
      </c>
      <c r="H1517" s="30" t="s">
        <v>177</v>
      </c>
      <c r="I1517" s="180">
        <v>0</v>
      </c>
      <c r="J1517" s="181">
        <v>0</v>
      </c>
      <c r="K1517" s="181">
        <v>0</v>
      </c>
      <c r="L1517" s="181">
        <v>0</v>
      </c>
      <c r="M1517" s="182">
        <v>0</v>
      </c>
    </row>
    <row r="1518" spans="1:13" s="5" customFormat="1">
      <c r="A1518" s="30" t="s">
        <v>129</v>
      </c>
      <c r="B1518" s="30" t="s">
        <v>361</v>
      </c>
      <c r="C1518" s="5" t="s">
        <v>457</v>
      </c>
      <c r="D1518" s="5" t="s">
        <v>308</v>
      </c>
      <c r="E1518" s="191">
        <v>38</v>
      </c>
      <c r="F1518" s="191" t="s">
        <v>307</v>
      </c>
      <c r="G1518" s="191" t="s">
        <v>462</v>
      </c>
      <c r="H1518" s="30" t="s">
        <v>177</v>
      </c>
      <c r="I1518" s="180">
        <v>0</v>
      </c>
      <c r="J1518" s="181">
        <v>0</v>
      </c>
      <c r="K1518" s="181">
        <v>0</v>
      </c>
      <c r="L1518" s="181">
        <v>0</v>
      </c>
      <c r="M1518" s="182">
        <v>0</v>
      </c>
    </row>
    <row r="1519" spans="1:13" s="5" customFormat="1">
      <c r="A1519" s="30" t="s">
        <v>129</v>
      </c>
      <c r="B1519" s="30" t="s">
        <v>361</v>
      </c>
      <c r="C1519" s="5" t="s">
        <v>457</v>
      </c>
      <c r="D1519" s="5" t="s">
        <v>308</v>
      </c>
      <c r="E1519" s="191">
        <v>38</v>
      </c>
      <c r="F1519" s="191" t="s">
        <v>307</v>
      </c>
      <c r="G1519" s="191" t="s">
        <v>463</v>
      </c>
      <c r="H1519" s="30" t="s">
        <v>177</v>
      </c>
      <c r="I1519" s="180">
        <v>0</v>
      </c>
      <c r="J1519" s="181">
        <v>0</v>
      </c>
      <c r="K1519" s="181">
        <v>0</v>
      </c>
      <c r="L1519" s="181">
        <v>0</v>
      </c>
      <c r="M1519" s="182">
        <v>0</v>
      </c>
    </row>
    <row r="1520" spans="1:13" s="5" customFormat="1">
      <c r="A1520" s="30" t="s">
        <v>129</v>
      </c>
      <c r="B1520" s="30" t="s">
        <v>361</v>
      </c>
      <c r="C1520" s="5" t="s">
        <v>457</v>
      </c>
      <c r="D1520" s="5" t="s">
        <v>207</v>
      </c>
      <c r="E1520" s="191">
        <v>30</v>
      </c>
      <c r="F1520" s="191" t="s">
        <v>206</v>
      </c>
      <c r="G1520" s="191" t="s">
        <v>458</v>
      </c>
      <c r="H1520" s="30" t="s">
        <v>177</v>
      </c>
      <c r="I1520" s="180">
        <v>0</v>
      </c>
      <c r="J1520" s="181">
        <v>0</v>
      </c>
      <c r="K1520" s="181">
        <v>0</v>
      </c>
      <c r="L1520" s="181">
        <v>0</v>
      </c>
      <c r="M1520" s="182">
        <v>0</v>
      </c>
    </row>
    <row r="1521" spans="1:13" s="5" customFormat="1">
      <c r="A1521" s="30" t="s">
        <v>129</v>
      </c>
      <c r="B1521" s="30" t="s">
        <v>361</v>
      </c>
      <c r="C1521" s="5" t="s">
        <v>457</v>
      </c>
      <c r="D1521" s="5" t="s">
        <v>207</v>
      </c>
      <c r="E1521" s="191">
        <v>30</v>
      </c>
      <c r="F1521" s="191" t="s">
        <v>206</v>
      </c>
      <c r="G1521" s="191" t="s">
        <v>459</v>
      </c>
      <c r="H1521" s="30" t="s">
        <v>177</v>
      </c>
      <c r="I1521" s="180">
        <v>0</v>
      </c>
      <c r="J1521" s="181">
        <v>0</v>
      </c>
      <c r="K1521" s="181">
        <v>0</v>
      </c>
      <c r="L1521" s="181">
        <v>0</v>
      </c>
      <c r="M1521" s="182">
        <v>0</v>
      </c>
    </row>
    <row r="1522" spans="1:13" s="5" customFormat="1">
      <c r="A1522" s="30" t="s">
        <v>129</v>
      </c>
      <c r="B1522" s="30" t="s">
        <v>361</v>
      </c>
      <c r="C1522" s="5" t="s">
        <v>457</v>
      </c>
      <c r="D1522" s="5" t="s">
        <v>207</v>
      </c>
      <c r="E1522" s="191">
        <v>30</v>
      </c>
      <c r="F1522" s="191" t="s">
        <v>206</v>
      </c>
      <c r="G1522" s="191" t="s">
        <v>460</v>
      </c>
      <c r="H1522" s="30" t="s">
        <v>177</v>
      </c>
      <c r="I1522" s="180">
        <v>0</v>
      </c>
      <c r="J1522" s="181">
        <v>0</v>
      </c>
      <c r="K1522" s="181">
        <v>0</v>
      </c>
      <c r="L1522" s="181">
        <v>0</v>
      </c>
      <c r="M1522" s="182">
        <v>0</v>
      </c>
    </row>
    <row r="1523" spans="1:13" s="5" customFormat="1">
      <c r="A1523" s="30" t="s">
        <v>129</v>
      </c>
      <c r="B1523" s="30" t="s">
        <v>361</v>
      </c>
      <c r="C1523" s="5" t="s">
        <v>457</v>
      </c>
      <c r="D1523" s="5" t="s">
        <v>207</v>
      </c>
      <c r="E1523" s="191">
        <v>30</v>
      </c>
      <c r="F1523" s="191" t="s">
        <v>206</v>
      </c>
      <c r="G1523" s="191" t="s">
        <v>461</v>
      </c>
      <c r="H1523" s="30" t="s">
        <v>177</v>
      </c>
      <c r="I1523" s="180">
        <v>0</v>
      </c>
      <c r="J1523" s="181">
        <v>0</v>
      </c>
      <c r="K1523" s="181">
        <v>0</v>
      </c>
      <c r="L1523" s="181">
        <v>0</v>
      </c>
      <c r="M1523" s="182">
        <v>0</v>
      </c>
    </row>
    <row r="1524" spans="1:13" s="5" customFormat="1">
      <c r="A1524" s="30" t="s">
        <v>129</v>
      </c>
      <c r="B1524" s="30" t="s">
        <v>361</v>
      </c>
      <c r="C1524" s="5" t="s">
        <v>457</v>
      </c>
      <c r="D1524" s="5" t="s">
        <v>207</v>
      </c>
      <c r="E1524" s="191">
        <v>30</v>
      </c>
      <c r="F1524" s="191" t="s">
        <v>206</v>
      </c>
      <c r="G1524" s="191" t="s">
        <v>462</v>
      </c>
      <c r="H1524" s="30" t="s">
        <v>177</v>
      </c>
      <c r="I1524" s="180">
        <v>0</v>
      </c>
      <c r="J1524" s="181">
        <v>0</v>
      </c>
      <c r="K1524" s="181">
        <v>0</v>
      </c>
      <c r="L1524" s="181">
        <v>0</v>
      </c>
      <c r="M1524" s="182">
        <v>0</v>
      </c>
    </row>
    <row r="1525" spans="1:13" s="5" customFormat="1">
      <c r="A1525" s="30" t="s">
        <v>129</v>
      </c>
      <c r="B1525" s="30" t="s">
        <v>361</v>
      </c>
      <c r="C1525" s="5" t="s">
        <v>457</v>
      </c>
      <c r="D1525" s="5" t="s">
        <v>207</v>
      </c>
      <c r="E1525" s="191">
        <v>30</v>
      </c>
      <c r="F1525" s="191" t="s">
        <v>206</v>
      </c>
      <c r="G1525" s="191" t="s">
        <v>463</v>
      </c>
      <c r="H1525" s="30" t="s">
        <v>177</v>
      </c>
      <c r="I1525" s="180">
        <v>0</v>
      </c>
      <c r="J1525" s="181">
        <v>0</v>
      </c>
      <c r="K1525" s="181">
        <v>0</v>
      </c>
      <c r="L1525" s="181">
        <v>0</v>
      </c>
      <c r="M1525" s="182">
        <v>0</v>
      </c>
    </row>
    <row r="1526" spans="1:13" s="5" customFormat="1">
      <c r="A1526" s="30" t="s">
        <v>129</v>
      </c>
      <c r="B1526" s="30" t="s">
        <v>361</v>
      </c>
      <c r="C1526" s="5" t="s">
        <v>457</v>
      </c>
      <c r="D1526" s="5" t="s">
        <v>312</v>
      </c>
      <c r="E1526" s="191">
        <v>38</v>
      </c>
      <c r="F1526" s="191" t="s">
        <v>311</v>
      </c>
      <c r="G1526" s="191" t="s">
        <v>458</v>
      </c>
      <c r="H1526" s="30" t="s">
        <v>177</v>
      </c>
      <c r="I1526" s="180">
        <v>0</v>
      </c>
      <c r="J1526" s="181">
        <v>0</v>
      </c>
      <c r="K1526" s="181">
        <v>0</v>
      </c>
      <c r="L1526" s="181">
        <v>0</v>
      </c>
      <c r="M1526" s="182">
        <v>0</v>
      </c>
    </row>
    <row r="1527" spans="1:13" s="5" customFormat="1">
      <c r="A1527" s="30" t="s">
        <v>129</v>
      </c>
      <c r="B1527" s="30" t="s">
        <v>361</v>
      </c>
      <c r="C1527" s="5" t="s">
        <v>457</v>
      </c>
      <c r="D1527" s="5" t="s">
        <v>312</v>
      </c>
      <c r="E1527" s="191">
        <v>38</v>
      </c>
      <c r="F1527" s="191" t="s">
        <v>311</v>
      </c>
      <c r="G1527" s="191" t="s">
        <v>459</v>
      </c>
      <c r="H1527" s="30" t="s">
        <v>177</v>
      </c>
      <c r="I1527" s="180">
        <v>0</v>
      </c>
      <c r="J1527" s="181">
        <v>0</v>
      </c>
      <c r="K1527" s="181">
        <v>0</v>
      </c>
      <c r="L1527" s="181">
        <v>0</v>
      </c>
      <c r="M1527" s="182">
        <v>0</v>
      </c>
    </row>
    <row r="1528" spans="1:13" s="5" customFormat="1">
      <c r="A1528" s="30" t="s">
        <v>129</v>
      </c>
      <c r="B1528" s="30" t="s">
        <v>361</v>
      </c>
      <c r="C1528" s="5" t="s">
        <v>457</v>
      </c>
      <c r="D1528" s="5" t="s">
        <v>312</v>
      </c>
      <c r="E1528" s="191">
        <v>38</v>
      </c>
      <c r="F1528" s="191" t="s">
        <v>311</v>
      </c>
      <c r="G1528" s="191" t="s">
        <v>460</v>
      </c>
      <c r="H1528" s="30" t="s">
        <v>177</v>
      </c>
      <c r="I1528" s="180">
        <v>0</v>
      </c>
      <c r="J1528" s="181">
        <v>0</v>
      </c>
      <c r="K1528" s="181">
        <v>0</v>
      </c>
      <c r="L1528" s="181">
        <v>0</v>
      </c>
      <c r="M1528" s="182">
        <v>0</v>
      </c>
    </row>
    <row r="1529" spans="1:13" s="5" customFormat="1">
      <c r="A1529" s="30" t="s">
        <v>129</v>
      </c>
      <c r="B1529" s="30" t="s">
        <v>361</v>
      </c>
      <c r="C1529" s="5" t="s">
        <v>457</v>
      </c>
      <c r="D1529" s="5" t="s">
        <v>312</v>
      </c>
      <c r="E1529" s="191">
        <v>38</v>
      </c>
      <c r="F1529" s="191" t="s">
        <v>311</v>
      </c>
      <c r="G1529" s="191" t="s">
        <v>461</v>
      </c>
      <c r="H1529" s="30" t="s">
        <v>177</v>
      </c>
      <c r="I1529" s="180">
        <v>0</v>
      </c>
      <c r="J1529" s="181">
        <v>0</v>
      </c>
      <c r="K1529" s="181">
        <v>0</v>
      </c>
      <c r="L1529" s="181">
        <v>0</v>
      </c>
      <c r="M1529" s="182">
        <v>0</v>
      </c>
    </row>
    <row r="1530" spans="1:13" s="5" customFormat="1">
      <c r="A1530" s="30" t="s">
        <v>129</v>
      </c>
      <c r="B1530" s="30" t="s">
        <v>361</v>
      </c>
      <c r="C1530" s="5" t="s">
        <v>457</v>
      </c>
      <c r="D1530" s="5" t="s">
        <v>312</v>
      </c>
      <c r="E1530" s="191">
        <v>38</v>
      </c>
      <c r="F1530" s="191" t="s">
        <v>311</v>
      </c>
      <c r="G1530" s="191" t="s">
        <v>462</v>
      </c>
      <c r="H1530" s="30" t="s">
        <v>177</v>
      </c>
      <c r="I1530" s="180">
        <v>0</v>
      </c>
      <c r="J1530" s="181">
        <v>0</v>
      </c>
      <c r="K1530" s="181">
        <v>0</v>
      </c>
      <c r="L1530" s="181">
        <v>0</v>
      </c>
      <c r="M1530" s="182">
        <v>0</v>
      </c>
    </row>
    <row r="1531" spans="1:13" s="5" customFormat="1" ht="13" thickBot="1">
      <c r="A1531" s="30" t="s">
        <v>129</v>
      </c>
      <c r="B1531" s="30" t="s">
        <v>361</v>
      </c>
      <c r="C1531" s="5" t="s">
        <v>457</v>
      </c>
      <c r="D1531" s="5" t="s">
        <v>312</v>
      </c>
      <c r="E1531" s="191">
        <v>38</v>
      </c>
      <c r="F1531" s="191" t="s">
        <v>311</v>
      </c>
      <c r="G1531" s="191" t="s">
        <v>463</v>
      </c>
      <c r="H1531" s="30" t="s">
        <v>177</v>
      </c>
      <c r="I1531" s="180">
        <v>0</v>
      </c>
      <c r="J1531" s="181">
        <v>0</v>
      </c>
      <c r="K1531" s="181">
        <v>0</v>
      </c>
      <c r="L1531" s="181">
        <v>0</v>
      </c>
      <c r="M1531" s="182">
        <v>0</v>
      </c>
    </row>
    <row r="1532" spans="1:13" s="5" customFormat="1">
      <c r="A1532" s="30" t="s">
        <v>129</v>
      </c>
      <c r="B1532" s="30" t="s">
        <v>140</v>
      </c>
      <c r="C1532" s="5" t="s">
        <v>178</v>
      </c>
      <c r="D1532" s="5" t="s">
        <v>216</v>
      </c>
      <c r="E1532" s="191">
        <v>38</v>
      </c>
      <c r="F1532" s="191" t="s">
        <v>215</v>
      </c>
      <c r="G1532" s="191" t="s">
        <v>76</v>
      </c>
      <c r="H1532" s="30" t="s">
        <v>178</v>
      </c>
      <c r="I1532" s="210">
        <v>262.35199999999998</v>
      </c>
      <c r="J1532" s="211">
        <v>3.4209700000000001</v>
      </c>
      <c r="K1532" s="211">
        <v>405.66199999999998</v>
      </c>
      <c r="L1532" s="211">
        <v>6.7957100000000006E-2</v>
      </c>
      <c r="M1532" s="212">
        <v>2.2432799999999999</v>
      </c>
    </row>
    <row r="1533" spans="1:13" s="5" customFormat="1">
      <c r="A1533" s="30" t="s">
        <v>129</v>
      </c>
      <c r="B1533" s="30" t="s">
        <v>140</v>
      </c>
      <c r="C1533" s="5" t="s">
        <v>178</v>
      </c>
      <c r="D1533" s="5" t="s">
        <v>218</v>
      </c>
      <c r="E1533" s="191">
        <v>38</v>
      </c>
      <c r="F1533" s="191" t="s">
        <v>217</v>
      </c>
      <c r="G1533" s="191" t="s">
        <v>76</v>
      </c>
      <c r="H1533" s="30" t="s">
        <v>178</v>
      </c>
      <c r="I1533" s="180">
        <v>297.36599999999999</v>
      </c>
      <c r="J1533" s="181">
        <v>3.8775599999999999</v>
      </c>
      <c r="K1533" s="181">
        <v>459.80500000000001</v>
      </c>
      <c r="L1533" s="181">
        <v>7.7027100000000001E-2</v>
      </c>
      <c r="M1533" s="182">
        <v>2.5426799999999998</v>
      </c>
    </row>
    <row r="1534" spans="1:13" s="5" customFormat="1">
      <c r="A1534" s="30" t="s">
        <v>129</v>
      </c>
      <c r="B1534" s="30" t="s">
        <v>140</v>
      </c>
      <c r="C1534" s="5" t="s">
        <v>178</v>
      </c>
      <c r="D1534" s="5" t="s">
        <v>220</v>
      </c>
      <c r="E1534" s="191">
        <v>38</v>
      </c>
      <c r="F1534" s="191" t="s">
        <v>219</v>
      </c>
      <c r="G1534" s="191" t="s">
        <v>76</v>
      </c>
      <c r="H1534" s="30" t="s">
        <v>178</v>
      </c>
      <c r="I1534" s="180">
        <v>194.41200000000001</v>
      </c>
      <c r="J1534" s="181">
        <v>2.5350600000000001</v>
      </c>
      <c r="K1534" s="181">
        <v>300.61</v>
      </c>
      <c r="L1534" s="181">
        <v>5.0358699999999999E-2</v>
      </c>
      <c r="M1534" s="182">
        <v>1.66235</v>
      </c>
    </row>
    <row r="1535" spans="1:13" s="5" customFormat="1">
      <c r="A1535" s="30" t="s">
        <v>129</v>
      </c>
      <c r="B1535" s="30" t="s">
        <v>140</v>
      </c>
      <c r="C1535" s="5" t="s">
        <v>178</v>
      </c>
      <c r="D1535" s="5" t="s">
        <v>222</v>
      </c>
      <c r="E1535" s="191">
        <v>38</v>
      </c>
      <c r="F1535" s="191" t="s">
        <v>221</v>
      </c>
      <c r="G1535" s="191" t="s">
        <v>76</v>
      </c>
      <c r="H1535" s="30" t="s">
        <v>178</v>
      </c>
      <c r="I1535" s="180">
        <v>257.64800000000002</v>
      </c>
      <c r="J1535" s="181">
        <v>3.3596400000000002</v>
      </c>
      <c r="K1535" s="181">
        <v>398.39</v>
      </c>
      <c r="L1535" s="181">
        <v>6.6738800000000001E-2</v>
      </c>
      <c r="M1535" s="182">
        <v>2.2030599999999998</v>
      </c>
    </row>
    <row r="1536" spans="1:13" s="5" customFormat="1">
      <c r="A1536" s="30" t="s">
        <v>129</v>
      </c>
      <c r="B1536" s="30" t="s">
        <v>140</v>
      </c>
      <c r="C1536" s="5" t="s">
        <v>178</v>
      </c>
      <c r="D1536" s="5" t="s">
        <v>185</v>
      </c>
      <c r="E1536" s="191">
        <v>30</v>
      </c>
      <c r="F1536" s="191" t="s">
        <v>184</v>
      </c>
      <c r="G1536" s="191" t="s">
        <v>76</v>
      </c>
      <c r="H1536" s="30" t="s">
        <v>178</v>
      </c>
      <c r="I1536" s="180">
        <v>0</v>
      </c>
      <c r="J1536" s="181">
        <v>0</v>
      </c>
      <c r="K1536" s="181">
        <v>0</v>
      </c>
      <c r="L1536" s="181">
        <v>0</v>
      </c>
      <c r="M1536" s="182">
        <v>0</v>
      </c>
    </row>
    <row r="1537" spans="1:13" s="5" customFormat="1">
      <c r="A1537" s="30" t="s">
        <v>129</v>
      </c>
      <c r="B1537" s="30" t="s">
        <v>140</v>
      </c>
      <c r="C1537" s="5" t="s">
        <v>178</v>
      </c>
      <c r="D1537" s="5" t="s">
        <v>187</v>
      </c>
      <c r="E1537" s="191">
        <v>30</v>
      </c>
      <c r="F1537" s="191" t="s">
        <v>186</v>
      </c>
      <c r="G1537" s="191" t="s">
        <v>76</v>
      </c>
      <c r="H1537" s="30" t="s">
        <v>178</v>
      </c>
      <c r="I1537" s="180">
        <v>33.447200000000002</v>
      </c>
      <c r="J1537" s="181">
        <v>0.43614000000000003</v>
      </c>
      <c r="K1537" s="181">
        <v>51.7179</v>
      </c>
      <c r="L1537" s="181">
        <v>8.6638600000000007E-3</v>
      </c>
      <c r="M1537" s="182">
        <v>0.28599599999999997</v>
      </c>
    </row>
    <row r="1538" spans="1:13" s="5" customFormat="1">
      <c r="A1538" s="30" t="s">
        <v>129</v>
      </c>
      <c r="B1538" s="30" t="s">
        <v>140</v>
      </c>
      <c r="C1538" s="5" t="s">
        <v>178</v>
      </c>
      <c r="D1538" s="5" t="s">
        <v>232</v>
      </c>
      <c r="E1538" s="191">
        <v>38</v>
      </c>
      <c r="F1538" s="191" t="s">
        <v>231</v>
      </c>
      <c r="G1538" s="191" t="s">
        <v>76</v>
      </c>
      <c r="H1538" s="30" t="s">
        <v>178</v>
      </c>
      <c r="I1538" s="180">
        <v>322.452</v>
      </c>
      <c r="J1538" s="181">
        <v>4.2046599999999996</v>
      </c>
      <c r="K1538" s="181">
        <v>498.59300000000002</v>
      </c>
      <c r="L1538" s="181">
        <v>8.3525000000000002E-2</v>
      </c>
      <c r="M1538" s="182">
        <v>2.75718</v>
      </c>
    </row>
    <row r="1539" spans="1:13" s="5" customFormat="1">
      <c r="A1539" s="30" t="s">
        <v>129</v>
      </c>
      <c r="B1539" s="30" t="s">
        <v>140</v>
      </c>
      <c r="C1539" s="5" t="s">
        <v>178</v>
      </c>
      <c r="D1539" s="5" t="s">
        <v>234</v>
      </c>
      <c r="E1539" s="191">
        <v>38</v>
      </c>
      <c r="F1539" s="191" t="s">
        <v>233</v>
      </c>
      <c r="G1539" s="191" t="s">
        <v>76</v>
      </c>
      <c r="H1539" s="30" t="s">
        <v>178</v>
      </c>
      <c r="I1539" s="180">
        <v>424.33970831412921</v>
      </c>
      <c r="J1539" s="181">
        <v>5.533238818619421</v>
      </c>
      <c r="K1539" s="181">
        <v>656.13748801629151</v>
      </c>
      <c r="L1539" s="181">
        <v>0.10991707901657659</v>
      </c>
      <c r="M1539" s="182">
        <v>3.6283852695747507</v>
      </c>
    </row>
    <row r="1540" spans="1:13" s="5" customFormat="1">
      <c r="A1540" s="30" t="s">
        <v>129</v>
      </c>
      <c r="B1540" s="30" t="s">
        <v>140</v>
      </c>
      <c r="C1540" s="5" t="s">
        <v>178</v>
      </c>
      <c r="D1540" s="5" t="s">
        <v>189</v>
      </c>
      <c r="E1540" s="191">
        <v>30</v>
      </c>
      <c r="F1540" s="191" t="s">
        <v>188</v>
      </c>
      <c r="G1540" s="191" t="s">
        <v>76</v>
      </c>
      <c r="H1540" s="30" t="s">
        <v>178</v>
      </c>
      <c r="I1540" s="180">
        <v>245.62799999999999</v>
      </c>
      <c r="J1540" s="181">
        <v>3.2029000000000001</v>
      </c>
      <c r="K1540" s="181">
        <v>379.80399999999997</v>
      </c>
      <c r="L1540" s="181">
        <v>6.3625200000000007E-2</v>
      </c>
      <c r="M1540" s="182">
        <v>2.1002800000000001</v>
      </c>
    </row>
    <row r="1541" spans="1:13" s="5" customFormat="1">
      <c r="A1541" s="30" t="s">
        <v>129</v>
      </c>
      <c r="B1541" s="30" t="s">
        <v>140</v>
      </c>
      <c r="C1541" s="5" t="s">
        <v>178</v>
      </c>
      <c r="D1541" s="5" t="s">
        <v>191</v>
      </c>
      <c r="E1541" s="191">
        <v>30</v>
      </c>
      <c r="F1541" s="191" t="s">
        <v>190</v>
      </c>
      <c r="G1541" s="191" t="s">
        <v>76</v>
      </c>
      <c r="H1541" s="30" t="s">
        <v>178</v>
      </c>
      <c r="I1541" s="180">
        <v>3.1356799999999998</v>
      </c>
      <c r="J1541" s="181">
        <v>4.0888099999999997E-2</v>
      </c>
      <c r="K1541" s="181">
        <v>4.84856</v>
      </c>
      <c r="L1541" s="181">
        <v>8.1223600000000003E-4</v>
      </c>
      <c r="M1541" s="182">
        <v>2.6812099999999998E-2</v>
      </c>
    </row>
    <row r="1542" spans="1:13" s="5" customFormat="1">
      <c r="A1542" s="30" t="s">
        <v>129</v>
      </c>
      <c r="B1542" s="30" t="s">
        <v>140</v>
      </c>
      <c r="C1542" s="5" t="s">
        <v>178</v>
      </c>
      <c r="D1542" s="5" t="s">
        <v>242</v>
      </c>
      <c r="E1542" s="191">
        <v>38</v>
      </c>
      <c r="F1542" s="191" t="s">
        <v>241</v>
      </c>
      <c r="G1542" s="191" t="s">
        <v>76</v>
      </c>
      <c r="H1542" s="30" t="s">
        <v>178</v>
      </c>
      <c r="I1542" s="180">
        <v>46.512500000000003</v>
      </c>
      <c r="J1542" s="181">
        <v>0.60650700000000002</v>
      </c>
      <c r="K1542" s="181">
        <v>71.920199999999994</v>
      </c>
      <c r="L1542" s="181">
        <v>1.20482E-2</v>
      </c>
      <c r="M1542" s="182">
        <v>0.39771299999999998</v>
      </c>
    </row>
    <row r="1543" spans="1:13" s="5" customFormat="1">
      <c r="A1543" s="30" t="s">
        <v>129</v>
      </c>
      <c r="B1543" s="30" t="s">
        <v>140</v>
      </c>
      <c r="C1543" s="5" t="s">
        <v>178</v>
      </c>
      <c r="D1543" s="5" t="s">
        <v>327</v>
      </c>
      <c r="E1543" s="191">
        <v>46</v>
      </c>
      <c r="F1543" s="191" t="s">
        <v>326</v>
      </c>
      <c r="G1543" s="191" t="s">
        <v>76</v>
      </c>
      <c r="H1543" s="30" t="s">
        <v>178</v>
      </c>
      <c r="I1543" s="180">
        <v>77.346599999999995</v>
      </c>
      <c r="J1543" s="181">
        <v>1.00857</v>
      </c>
      <c r="K1543" s="181">
        <v>119.598</v>
      </c>
      <c r="L1543" s="181">
        <v>2.00352E-2</v>
      </c>
      <c r="M1543" s="182">
        <v>0.66136499999999998</v>
      </c>
    </row>
    <row r="1544" spans="1:13" s="5" customFormat="1">
      <c r="A1544" s="30" t="s">
        <v>129</v>
      </c>
      <c r="B1544" s="30" t="s">
        <v>140</v>
      </c>
      <c r="C1544" s="5" t="s">
        <v>178</v>
      </c>
      <c r="D1544" s="5" t="s">
        <v>193</v>
      </c>
      <c r="E1544" s="191">
        <v>30</v>
      </c>
      <c r="F1544" s="191" t="s">
        <v>192</v>
      </c>
      <c r="G1544" s="191" t="s">
        <v>76</v>
      </c>
      <c r="H1544" s="30" t="s">
        <v>178</v>
      </c>
      <c r="I1544" s="180">
        <v>3.1356799999999998</v>
      </c>
      <c r="J1544" s="181">
        <v>4.0888099999999997E-2</v>
      </c>
      <c r="K1544" s="181">
        <v>4.84856</v>
      </c>
      <c r="L1544" s="181">
        <v>8.1223600000000003E-4</v>
      </c>
      <c r="M1544" s="182">
        <v>2.6812099999999998E-2</v>
      </c>
    </row>
    <row r="1545" spans="1:13" s="5" customFormat="1">
      <c r="A1545" s="30" t="s">
        <v>129</v>
      </c>
      <c r="B1545" s="30" t="s">
        <v>140</v>
      </c>
      <c r="C1545" s="5" t="s">
        <v>178</v>
      </c>
      <c r="D1545" s="5" t="s">
        <v>258</v>
      </c>
      <c r="E1545" s="191">
        <v>38</v>
      </c>
      <c r="F1545" s="191" t="s">
        <v>257</v>
      </c>
      <c r="G1545" s="191" t="s">
        <v>76</v>
      </c>
      <c r="H1545" s="30" t="s">
        <v>178</v>
      </c>
      <c r="I1545" s="180">
        <v>8.3618000000000006</v>
      </c>
      <c r="J1545" s="181">
        <v>0.10903500000000001</v>
      </c>
      <c r="K1545" s="181">
        <v>12.929500000000001</v>
      </c>
      <c r="L1545" s="181">
        <v>2.1659600000000002E-3</v>
      </c>
      <c r="M1545" s="182">
        <v>7.1498900000000004E-2</v>
      </c>
    </row>
    <row r="1546" spans="1:13" s="5" customFormat="1">
      <c r="A1546" s="30" t="s">
        <v>129</v>
      </c>
      <c r="B1546" s="30" t="s">
        <v>140</v>
      </c>
      <c r="C1546" s="5" t="s">
        <v>178</v>
      </c>
      <c r="D1546" s="5" t="s">
        <v>262</v>
      </c>
      <c r="E1546" s="191">
        <v>38</v>
      </c>
      <c r="F1546" s="191" t="s">
        <v>261</v>
      </c>
      <c r="G1546" s="191" t="s">
        <v>76</v>
      </c>
      <c r="H1546" s="30" t="s">
        <v>178</v>
      </c>
      <c r="I1546" s="180">
        <v>1150.9317092321523</v>
      </c>
      <c r="J1546" s="181">
        <v>15.007715408349268</v>
      </c>
      <c r="K1546" s="181">
        <v>1779.6307887364983</v>
      </c>
      <c r="L1546" s="181">
        <v>0.29812641794053002</v>
      </c>
      <c r="M1546" s="182">
        <v>9.8412423949163959</v>
      </c>
    </row>
    <row r="1547" spans="1:13" s="5" customFormat="1">
      <c r="A1547" s="30" t="s">
        <v>129</v>
      </c>
      <c r="B1547" s="30" t="s">
        <v>140</v>
      </c>
      <c r="C1547" s="5" t="s">
        <v>178</v>
      </c>
      <c r="D1547" s="5" t="s">
        <v>264</v>
      </c>
      <c r="E1547" s="191">
        <v>38</v>
      </c>
      <c r="F1547" s="191" t="s">
        <v>263</v>
      </c>
      <c r="G1547" s="191" t="s">
        <v>76</v>
      </c>
      <c r="H1547" s="30" t="s">
        <v>178</v>
      </c>
      <c r="I1547" s="180">
        <v>0</v>
      </c>
      <c r="J1547" s="181">
        <v>0</v>
      </c>
      <c r="K1547" s="181">
        <v>0</v>
      </c>
      <c r="L1547" s="181">
        <v>0</v>
      </c>
      <c r="M1547" s="182">
        <v>0</v>
      </c>
    </row>
    <row r="1548" spans="1:13" s="5" customFormat="1">
      <c r="A1548" s="30" t="s">
        <v>129</v>
      </c>
      <c r="B1548" s="30" t="s">
        <v>140</v>
      </c>
      <c r="C1548" s="5" t="s">
        <v>178</v>
      </c>
      <c r="D1548" s="5" t="s">
        <v>270</v>
      </c>
      <c r="E1548" s="191">
        <v>38</v>
      </c>
      <c r="F1548" s="191" t="s">
        <v>269</v>
      </c>
      <c r="G1548" s="191" t="s">
        <v>76</v>
      </c>
      <c r="H1548" s="30" t="s">
        <v>178</v>
      </c>
      <c r="I1548" s="180">
        <v>715.00338886392308</v>
      </c>
      <c r="J1548" s="181">
        <v>9.3234015771933514</v>
      </c>
      <c r="K1548" s="181">
        <v>1105.579710593129</v>
      </c>
      <c r="L1548" s="181">
        <v>0.18520762099838339</v>
      </c>
      <c r="M1548" s="182">
        <v>6.1137458824491464</v>
      </c>
    </row>
    <row r="1549" spans="1:13" s="5" customFormat="1">
      <c r="A1549" s="30" t="s">
        <v>129</v>
      </c>
      <c r="B1549" s="30" t="s">
        <v>140</v>
      </c>
      <c r="C1549" s="5" t="s">
        <v>178</v>
      </c>
      <c r="D1549" s="5" t="s">
        <v>195</v>
      </c>
      <c r="E1549" s="191">
        <v>30</v>
      </c>
      <c r="F1549" s="191" t="s">
        <v>194</v>
      </c>
      <c r="G1549" s="191" t="s">
        <v>76</v>
      </c>
      <c r="H1549" s="30" t="s">
        <v>178</v>
      </c>
      <c r="I1549" s="180">
        <v>0</v>
      </c>
      <c r="J1549" s="181">
        <v>0</v>
      </c>
      <c r="K1549" s="181">
        <v>0</v>
      </c>
      <c r="L1549" s="181">
        <v>0</v>
      </c>
      <c r="M1549" s="182">
        <v>0</v>
      </c>
    </row>
    <row r="1550" spans="1:13" s="5" customFormat="1">
      <c r="A1550" s="30" t="s">
        <v>129</v>
      </c>
      <c r="B1550" s="30" t="s">
        <v>140</v>
      </c>
      <c r="C1550" s="5" t="s">
        <v>178</v>
      </c>
      <c r="D1550" s="5" t="s">
        <v>197</v>
      </c>
      <c r="E1550" s="191">
        <v>30</v>
      </c>
      <c r="F1550" s="191" t="s">
        <v>196</v>
      </c>
      <c r="G1550" s="191" t="s">
        <v>76</v>
      </c>
      <c r="H1550" s="30" t="s">
        <v>178</v>
      </c>
      <c r="I1550" s="180">
        <v>6.27135</v>
      </c>
      <c r="J1550" s="181">
        <v>8.1776199999999993E-2</v>
      </c>
      <c r="K1550" s="181">
        <v>9.6971100000000003</v>
      </c>
      <c r="L1550" s="181">
        <v>1.62447E-3</v>
      </c>
      <c r="M1550" s="182">
        <v>5.3624199999999997E-2</v>
      </c>
    </row>
    <row r="1551" spans="1:13" s="5" customFormat="1">
      <c r="A1551" s="30" t="s">
        <v>129</v>
      </c>
      <c r="B1551" s="30" t="s">
        <v>140</v>
      </c>
      <c r="C1551" s="5" t="s">
        <v>178</v>
      </c>
      <c r="D1551" s="5" t="s">
        <v>284</v>
      </c>
      <c r="E1551" s="191">
        <v>38</v>
      </c>
      <c r="F1551" s="191" t="s">
        <v>283</v>
      </c>
      <c r="G1551" s="191" t="s">
        <v>76</v>
      </c>
      <c r="H1551" s="30" t="s">
        <v>178</v>
      </c>
      <c r="I1551" s="180">
        <v>139.53800000000001</v>
      </c>
      <c r="J1551" s="181">
        <v>1.81952</v>
      </c>
      <c r="K1551" s="181">
        <v>215.761</v>
      </c>
      <c r="L1551" s="181">
        <v>3.6144500000000003E-2</v>
      </c>
      <c r="M1551" s="182">
        <v>1.1931400000000001</v>
      </c>
    </row>
    <row r="1552" spans="1:13" s="5" customFormat="1">
      <c r="A1552" s="30" t="s">
        <v>129</v>
      </c>
      <c r="B1552" s="30" t="s">
        <v>140</v>
      </c>
      <c r="C1552" s="5" t="s">
        <v>178</v>
      </c>
      <c r="D1552" s="5" t="s">
        <v>199</v>
      </c>
      <c r="E1552" s="191">
        <v>30</v>
      </c>
      <c r="F1552" s="191" t="s">
        <v>198</v>
      </c>
      <c r="G1552" s="191" t="s">
        <v>76</v>
      </c>
      <c r="H1552" s="30" t="s">
        <v>178</v>
      </c>
      <c r="I1552" s="180">
        <v>609.36599999999999</v>
      </c>
      <c r="J1552" s="181">
        <v>7.9459200000000001</v>
      </c>
      <c r="K1552" s="181">
        <v>942.23599999999999</v>
      </c>
      <c r="L1552" s="181">
        <v>0.15784500000000001</v>
      </c>
      <c r="M1552" s="182">
        <v>5.2104799999999996</v>
      </c>
    </row>
    <row r="1553" spans="1:13" s="5" customFormat="1">
      <c r="A1553" s="30" t="s">
        <v>129</v>
      </c>
      <c r="B1553" s="30" t="s">
        <v>140</v>
      </c>
      <c r="C1553" s="5" t="s">
        <v>178</v>
      </c>
      <c r="D1553" s="5" t="s">
        <v>201</v>
      </c>
      <c r="E1553" s="191">
        <v>30</v>
      </c>
      <c r="F1553" s="191" t="s">
        <v>200</v>
      </c>
      <c r="G1553" s="191" t="s">
        <v>76</v>
      </c>
      <c r="H1553" s="30" t="s">
        <v>178</v>
      </c>
      <c r="I1553" s="180">
        <v>125.35396545861968</v>
      </c>
      <c r="J1553" s="181">
        <v>1.6345699573489245</v>
      </c>
      <c r="K1553" s="181">
        <v>193.82993065196678</v>
      </c>
      <c r="L1553" s="181">
        <v>3.2470539279572823E-2</v>
      </c>
      <c r="M1553" s="182">
        <v>1.071857016641542</v>
      </c>
    </row>
    <row r="1554" spans="1:13" s="5" customFormat="1">
      <c r="A1554" s="30" t="s">
        <v>129</v>
      </c>
      <c r="B1554" s="30" t="s">
        <v>140</v>
      </c>
      <c r="C1554" s="5" t="s">
        <v>178</v>
      </c>
      <c r="D1554" s="5" t="s">
        <v>203</v>
      </c>
      <c r="E1554" s="191">
        <v>30</v>
      </c>
      <c r="F1554" s="191" t="s">
        <v>202</v>
      </c>
      <c r="G1554" s="191" t="s">
        <v>76</v>
      </c>
      <c r="H1554" s="30" t="s">
        <v>178</v>
      </c>
      <c r="I1554" s="180">
        <v>90.217528502974105</v>
      </c>
      <c r="J1554" s="181">
        <v>1.1764096020402197</v>
      </c>
      <c r="K1554" s="181">
        <v>139.49922524260495</v>
      </c>
      <c r="L1554" s="181">
        <v>2.3369156098280573E-2</v>
      </c>
      <c r="M1554" s="182">
        <v>0.77141956422545455</v>
      </c>
    </row>
    <row r="1555" spans="1:13" s="5" customFormat="1">
      <c r="A1555" s="30" t="s">
        <v>129</v>
      </c>
      <c r="B1555" s="30" t="s">
        <v>140</v>
      </c>
      <c r="C1555" s="5" t="s">
        <v>178</v>
      </c>
      <c r="D1555" s="5" t="s">
        <v>294</v>
      </c>
      <c r="E1555" s="191">
        <v>38</v>
      </c>
      <c r="F1555" s="191" t="s">
        <v>293</v>
      </c>
      <c r="G1555" s="191" t="s">
        <v>76</v>
      </c>
      <c r="H1555" s="30" t="s">
        <v>178</v>
      </c>
      <c r="I1555" s="180">
        <v>9.4070199999999993</v>
      </c>
      <c r="J1555" s="181">
        <v>0.122664</v>
      </c>
      <c r="K1555" s="181">
        <v>14.5457</v>
      </c>
      <c r="L1555" s="181">
        <v>2.4367099999999999E-3</v>
      </c>
      <c r="M1555" s="182">
        <v>8.0436300000000002E-2</v>
      </c>
    </row>
    <row r="1556" spans="1:13" s="5" customFormat="1">
      <c r="A1556" s="30" t="s">
        <v>129</v>
      </c>
      <c r="B1556" s="30" t="s">
        <v>140</v>
      </c>
      <c r="C1556" s="5" t="s">
        <v>178</v>
      </c>
      <c r="D1556" s="5" t="s">
        <v>296</v>
      </c>
      <c r="E1556" s="191">
        <v>38</v>
      </c>
      <c r="F1556" s="191" t="s">
        <v>295</v>
      </c>
      <c r="G1556" s="191" t="s">
        <v>76</v>
      </c>
      <c r="H1556" s="30" t="s">
        <v>178</v>
      </c>
      <c r="I1556" s="180">
        <v>119.678</v>
      </c>
      <c r="J1556" s="181">
        <v>1.5605599999999999</v>
      </c>
      <c r="K1556" s="181">
        <v>185.053</v>
      </c>
      <c r="L1556" s="181">
        <v>3.1000400000000001E-2</v>
      </c>
      <c r="M1556" s="182">
        <v>1.0233300000000001</v>
      </c>
    </row>
    <row r="1557" spans="1:13" s="5" customFormat="1">
      <c r="A1557" s="30" t="s">
        <v>129</v>
      </c>
      <c r="B1557" s="30" t="s">
        <v>140</v>
      </c>
      <c r="C1557" s="5" t="s">
        <v>178</v>
      </c>
      <c r="D1557" s="5" t="s">
        <v>205</v>
      </c>
      <c r="E1557" s="191">
        <v>30</v>
      </c>
      <c r="F1557" s="191" t="s">
        <v>204</v>
      </c>
      <c r="G1557" s="191" t="s">
        <v>76</v>
      </c>
      <c r="H1557" s="30" t="s">
        <v>178</v>
      </c>
      <c r="I1557" s="180">
        <v>0</v>
      </c>
      <c r="J1557" s="181">
        <v>0</v>
      </c>
      <c r="K1557" s="181">
        <v>0</v>
      </c>
      <c r="L1557" s="181">
        <v>0</v>
      </c>
      <c r="M1557" s="182">
        <v>0</v>
      </c>
    </row>
    <row r="1558" spans="1:13" s="5" customFormat="1">
      <c r="A1558" s="30" t="s">
        <v>129</v>
      </c>
      <c r="B1558" s="30" t="s">
        <v>140</v>
      </c>
      <c r="C1558" s="5" t="s">
        <v>178</v>
      </c>
      <c r="D1558" s="5" t="s">
        <v>308</v>
      </c>
      <c r="E1558" s="191">
        <v>38</v>
      </c>
      <c r="F1558" s="191" t="s">
        <v>307</v>
      </c>
      <c r="G1558" s="191" t="s">
        <v>76</v>
      </c>
      <c r="H1558" s="30" t="s">
        <v>178</v>
      </c>
      <c r="I1558" s="180">
        <v>5.7487399999999997</v>
      </c>
      <c r="J1558" s="181">
        <v>7.49615E-2</v>
      </c>
      <c r="K1558" s="181">
        <v>8.8890200000000004</v>
      </c>
      <c r="L1558" s="181">
        <v>1.4890999999999999E-3</v>
      </c>
      <c r="M1558" s="182">
        <v>4.9155499999999998E-2</v>
      </c>
    </row>
    <row r="1559" spans="1:13" s="5" customFormat="1">
      <c r="A1559" s="30" t="s">
        <v>129</v>
      </c>
      <c r="B1559" s="30" t="s">
        <v>140</v>
      </c>
      <c r="C1559" s="5" t="s">
        <v>178</v>
      </c>
      <c r="D1559" s="5" t="s">
        <v>207</v>
      </c>
      <c r="E1559" s="191">
        <v>30</v>
      </c>
      <c r="F1559" s="191" t="s">
        <v>206</v>
      </c>
      <c r="G1559" s="191" t="s">
        <v>76</v>
      </c>
      <c r="H1559" s="30" t="s">
        <v>178</v>
      </c>
      <c r="I1559" s="180">
        <v>44.944699999999997</v>
      </c>
      <c r="J1559" s="181">
        <v>0.586063</v>
      </c>
      <c r="K1559" s="181">
        <v>69.495999999999995</v>
      </c>
      <c r="L1559" s="181">
        <v>1.1642E-2</v>
      </c>
      <c r="M1559" s="182">
        <v>0.38430700000000001</v>
      </c>
    </row>
    <row r="1560" spans="1:13" s="5" customFormat="1">
      <c r="A1560" s="30" t="s">
        <v>129</v>
      </c>
      <c r="B1560" s="30" t="s">
        <v>140</v>
      </c>
      <c r="C1560" s="5" t="s">
        <v>178</v>
      </c>
      <c r="D1560" s="5" t="s">
        <v>312</v>
      </c>
      <c r="E1560" s="191">
        <v>38</v>
      </c>
      <c r="F1560" s="191" t="s">
        <v>311</v>
      </c>
      <c r="G1560" s="191" t="s">
        <v>76</v>
      </c>
      <c r="H1560" s="30" t="s">
        <v>178</v>
      </c>
      <c r="I1560" s="180">
        <v>844.01900000000001</v>
      </c>
      <c r="J1560" s="181">
        <v>11.005699999999999</v>
      </c>
      <c r="K1560" s="181">
        <v>1305.07</v>
      </c>
      <c r="L1560" s="181">
        <v>0.21862699999999999</v>
      </c>
      <c r="M1560" s="182">
        <v>7.21692</v>
      </c>
    </row>
    <row r="1561" spans="1:13" s="5" customFormat="1">
      <c r="A1561" s="30" t="s">
        <v>129</v>
      </c>
      <c r="B1561" s="30" t="s">
        <v>140</v>
      </c>
      <c r="C1561" s="5" t="s">
        <v>387</v>
      </c>
      <c r="D1561" s="5" t="s">
        <v>216</v>
      </c>
      <c r="E1561" s="191">
        <v>38</v>
      </c>
      <c r="F1561" s="191" t="s">
        <v>215</v>
      </c>
      <c r="G1561" s="191" t="s">
        <v>401</v>
      </c>
      <c r="H1561" s="30" t="s">
        <v>387</v>
      </c>
      <c r="I1561" s="180">
        <v>3.9674700000000001</v>
      </c>
      <c r="J1561" s="181">
        <v>1338.76</v>
      </c>
      <c r="K1561" s="181">
        <v>20.9709</v>
      </c>
      <c r="L1561" s="181">
        <v>0</v>
      </c>
      <c r="M1561" s="182">
        <v>0</v>
      </c>
    </row>
    <row r="1562" spans="1:13" s="5" customFormat="1">
      <c r="A1562" s="30" t="s">
        <v>129</v>
      </c>
      <c r="B1562" s="30" t="s">
        <v>140</v>
      </c>
      <c r="C1562" s="5" t="s">
        <v>387</v>
      </c>
      <c r="D1562" s="5" t="s">
        <v>218</v>
      </c>
      <c r="E1562" s="191">
        <v>38</v>
      </c>
      <c r="F1562" s="191" t="s">
        <v>217</v>
      </c>
      <c r="G1562" s="191" t="s">
        <v>401</v>
      </c>
      <c r="H1562" s="30" t="s">
        <v>387</v>
      </c>
      <c r="I1562" s="180">
        <v>1.9686699999999999</v>
      </c>
      <c r="J1562" s="181">
        <v>664.298</v>
      </c>
      <c r="K1562" s="181">
        <v>10.405799999999999</v>
      </c>
      <c r="L1562" s="181">
        <v>0</v>
      </c>
      <c r="M1562" s="182">
        <v>0</v>
      </c>
    </row>
    <row r="1563" spans="1:13" s="5" customFormat="1">
      <c r="A1563" s="30" t="s">
        <v>129</v>
      </c>
      <c r="B1563" s="30" t="s">
        <v>140</v>
      </c>
      <c r="C1563" s="5" t="s">
        <v>387</v>
      </c>
      <c r="D1563" s="5" t="s">
        <v>220</v>
      </c>
      <c r="E1563" s="191">
        <v>38</v>
      </c>
      <c r="F1563" s="191" t="s">
        <v>219</v>
      </c>
      <c r="G1563" s="191" t="s">
        <v>401</v>
      </c>
      <c r="H1563" s="30" t="s">
        <v>387</v>
      </c>
      <c r="I1563" s="180">
        <v>6.0445500000000001</v>
      </c>
      <c r="J1563" s="181">
        <v>2039.64</v>
      </c>
      <c r="K1563" s="181">
        <v>31.9498</v>
      </c>
      <c r="L1563" s="181">
        <v>0</v>
      </c>
      <c r="M1563" s="182">
        <v>0</v>
      </c>
    </row>
    <row r="1564" spans="1:13" s="5" customFormat="1">
      <c r="A1564" s="30" t="s">
        <v>129</v>
      </c>
      <c r="B1564" s="30" t="s">
        <v>140</v>
      </c>
      <c r="C1564" s="5" t="s">
        <v>387</v>
      </c>
      <c r="D1564" s="5" t="s">
        <v>222</v>
      </c>
      <c r="E1564" s="191">
        <v>38</v>
      </c>
      <c r="F1564" s="191" t="s">
        <v>221</v>
      </c>
      <c r="G1564" s="191" t="s">
        <v>401</v>
      </c>
      <c r="H1564" s="30" t="s">
        <v>387</v>
      </c>
      <c r="I1564" s="180">
        <v>4.79678</v>
      </c>
      <c r="J1564" s="181">
        <v>1618.6</v>
      </c>
      <c r="K1564" s="181">
        <v>25.354399999999998</v>
      </c>
      <c r="L1564" s="181">
        <v>0</v>
      </c>
      <c r="M1564" s="182">
        <v>0</v>
      </c>
    </row>
    <row r="1565" spans="1:13" s="5" customFormat="1">
      <c r="A1565" s="30" t="s">
        <v>129</v>
      </c>
      <c r="B1565" s="30" t="s">
        <v>140</v>
      </c>
      <c r="C1565" s="5" t="s">
        <v>387</v>
      </c>
      <c r="D1565" s="5" t="s">
        <v>185</v>
      </c>
      <c r="E1565" s="191">
        <v>30</v>
      </c>
      <c r="F1565" s="191" t="s">
        <v>184</v>
      </c>
      <c r="G1565" s="191" t="s">
        <v>401</v>
      </c>
      <c r="H1565" s="30" t="s">
        <v>387</v>
      </c>
      <c r="I1565" s="180">
        <v>8.4246399999999994E-5</v>
      </c>
      <c r="J1565" s="181">
        <v>2.8427600000000001E-2</v>
      </c>
      <c r="K1565" s="181">
        <v>4.4530200000000001E-4</v>
      </c>
      <c r="L1565" s="181">
        <v>0</v>
      </c>
      <c r="M1565" s="182">
        <v>0</v>
      </c>
    </row>
    <row r="1566" spans="1:13" s="5" customFormat="1">
      <c r="A1566" s="30" t="s">
        <v>129</v>
      </c>
      <c r="B1566" s="30" t="s">
        <v>140</v>
      </c>
      <c r="C1566" s="5" t="s">
        <v>387</v>
      </c>
      <c r="D1566" s="5" t="s">
        <v>187</v>
      </c>
      <c r="E1566" s="191">
        <v>30</v>
      </c>
      <c r="F1566" s="191" t="s">
        <v>186</v>
      </c>
      <c r="G1566" s="191" t="s">
        <v>401</v>
      </c>
      <c r="H1566" s="30" t="s">
        <v>387</v>
      </c>
      <c r="I1566" s="180">
        <v>0.53188999999999997</v>
      </c>
      <c r="J1566" s="181">
        <v>179.47800000000001</v>
      </c>
      <c r="K1566" s="181">
        <v>2.81142</v>
      </c>
      <c r="L1566" s="181">
        <v>0</v>
      </c>
      <c r="M1566" s="182">
        <v>0</v>
      </c>
    </row>
    <row r="1567" spans="1:13" s="5" customFormat="1">
      <c r="A1567" s="30" t="s">
        <v>129</v>
      </c>
      <c r="B1567" s="30" t="s">
        <v>140</v>
      </c>
      <c r="C1567" s="5" t="s">
        <v>387</v>
      </c>
      <c r="D1567" s="5" t="s">
        <v>232</v>
      </c>
      <c r="E1567" s="191">
        <v>38</v>
      </c>
      <c r="F1567" s="191" t="s">
        <v>231</v>
      </c>
      <c r="G1567" s="191" t="s">
        <v>401</v>
      </c>
      <c r="H1567" s="30" t="s">
        <v>387</v>
      </c>
      <c r="I1567" s="180">
        <v>11.0281</v>
      </c>
      <c r="J1567" s="181">
        <v>3721.26</v>
      </c>
      <c r="K1567" s="181">
        <v>58.291499999999999</v>
      </c>
      <c r="L1567" s="181">
        <v>0</v>
      </c>
      <c r="M1567" s="182">
        <v>0</v>
      </c>
    </row>
    <row r="1568" spans="1:13" s="5" customFormat="1">
      <c r="A1568" s="30" t="s">
        <v>129</v>
      </c>
      <c r="B1568" s="30" t="s">
        <v>140</v>
      </c>
      <c r="C1568" s="5" t="s">
        <v>387</v>
      </c>
      <c r="D1568" s="5" t="s">
        <v>234</v>
      </c>
      <c r="E1568" s="191">
        <v>38</v>
      </c>
      <c r="F1568" s="191" t="s">
        <v>233</v>
      </c>
      <c r="G1568" s="191" t="s">
        <v>401</v>
      </c>
      <c r="H1568" s="30" t="s">
        <v>387</v>
      </c>
      <c r="I1568" s="180">
        <v>27.617794535514037</v>
      </c>
      <c r="J1568" s="181">
        <v>9319.1977485881362</v>
      </c>
      <c r="K1568" s="181">
        <v>145.97935286130922</v>
      </c>
      <c r="L1568" s="181">
        <v>0</v>
      </c>
      <c r="M1568" s="182">
        <v>0</v>
      </c>
    </row>
    <row r="1569" spans="1:13" s="5" customFormat="1">
      <c r="A1569" s="30" t="s">
        <v>129</v>
      </c>
      <c r="B1569" s="30" t="s">
        <v>140</v>
      </c>
      <c r="C1569" s="5" t="s">
        <v>387</v>
      </c>
      <c r="D1569" s="5" t="s">
        <v>189</v>
      </c>
      <c r="E1569" s="191">
        <v>30</v>
      </c>
      <c r="F1569" s="191" t="s">
        <v>188</v>
      </c>
      <c r="G1569" s="191" t="s">
        <v>401</v>
      </c>
      <c r="H1569" s="30" t="s">
        <v>387</v>
      </c>
      <c r="I1569" s="180">
        <v>3.0099499999999999</v>
      </c>
      <c r="J1569" s="181">
        <v>1015.66</v>
      </c>
      <c r="K1569" s="181">
        <v>15.909700000000001</v>
      </c>
      <c r="L1569" s="181">
        <v>0</v>
      </c>
      <c r="M1569" s="182">
        <v>0</v>
      </c>
    </row>
    <row r="1570" spans="1:13" s="5" customFormat="1">
      <c r="A1570" s="30" t="s">
        <v>129</v>
      </c>
      <c r="B1570" s="30" t="s">
        <v>140</v>
      </c>
      <c r="C1570" s="5" t="s">
        <v>387</v>
      </c>
      <c r="D1570" s="5" t="s">
        <v>191</v>
      </c>
      <c r="E1570" s="191">
        <v>30</v>
      </c>
      <c r="F1570" s="191" t="s">
        <v>190</v>
      </c>
      <c r="G1570" s="191" t="s">
        <v>401</v>
      </c>
      <c r="H1570" s="30" t="s">
        <v>387</v>
      </c>
      <c r="I1570" s="180">
        <v>7.6826799999999999E-3</v>
      </c>
      <c r="J1570" s="181">
        <v>2.5924</v>
      </c>
      <c r="K1570" s="181">
        <v>4.0608400000000003E-2</v>
      </c>
      <c r="L1570" s="181">
        <v>0</v>
      </c>
      <c r="M1570" s="182">
        <v>0</v>
      </c>
    </row>
    <row r="1571" spans="1:13" s="5" customFormat="1">
      <c r="A1571" s="30" t="s">
        <v>129</v>
      </c>
      <c r="B1571" s="30" t="s">
        <v>140</v>
      </c>
      <c r="C1571" s="5" t="s">
        <v>387</v>
      </c>
      <c r="D1571" s="5" t="s">
        <v>242</v>
      </c>
      <c r="E1571" s="191">
        <v>38</v>
      </c>
      <c r="F1571" s="191" t="s">
        <v>241</v>
      </c>
      <c r="G1571" s="191" t="s">
        <v>401</v>
      </c>
      <c r="H1571" s="30" t="s">
        <v>387</v>
      </c>
      <c r="I1571" s="180">
        <v>0.76921799999999996</v>
      </c>
      <c r="J1571" s="181">
        <v>259.56</v>
      </c>
      <c r="K1571" s="181">
        <v>4.0658700000000003</v>
      </c>
      <c r="L1571" s="181">
        <v>0</v>
      </c>
      <c r="M1571" s="182">
        <v>0</v>
      </c>
    </row>
    <row r="1572" spans="1:13" s="5" customFormat="1">
      <c r="A1572" s="30" t="s">
        <v>129</v>
      </c>
      <c r="B1572" s="30" t="s">
        <v>140</v>
      </c>
      <c r="C1572" s="5" t="s">
        <v>387</v>
      </c>
      <c r="D1572" s="5" t="s">
        <v>327</v>
      </c>
      <c r="E1572" s="191">
        <v>46</v>
      </c>
      <c r="F1572" s="191" t="s">
        <v>326</v>
      </c>
      <c r="G1572" s="191" t="s">
        <v>401</v>
      </c>
      <c r="H1572" s="30" t="s">
        <v>387</v>
      </c>
      <c r="I1572" s="180">
        <v>1.31219</v>
      </c>
      <c r="J1572" s="181">
        <v>442.779</v>
      </c>
      <c r="K1572" s="181">
        <v>6.93588</v>
      </c>
      <c r="L1572" s="181">
        <v>0</v>
      </c>
      <c r="M1572" s="182">
        <v>0</v>
      </c>
    </row>
    <row r="1573" spans="1:13" s="5" customFormat="1">
      <c r="A1573" s="30" t="s">
        <v>129</v>
      </c>
      <c r="B1573" s="30" t="s">
        <v>140</v>
      </c>
      <c r="C1573" s="5" t="s">
        <v>387</v>
      </c>
      <c r="D1573" s="5" t="s">
        <v>193</v>
      </c>
      <c r="E1573" s="191">
        <v>30</v>
      </c>
      <c r="F1573" s="191" t="s">
        <v>192</v>
      </c>
      <c r="G1573" s="191" t="s">
        <v>401</v>
      </c>
      <c r="H1573" s="30" t="s">
        <v>387</v>
      </c>
      <c r="I1573" s="180">
        <v>1.0935E-2</v>
      </c>
      <c r="J1573" s="181">
        <v>3.6898499999999999</v>
      </c>
      <c r="K1573" s="181">
        <v>5.7799400000000001E-2</v>
      </c>
      <c r="L1573" s="181">
        <v>0</v>
      </c>
      <c r="M1573" s="182">
        <v>0</v>
      </c>
    </row>
    <row r="1574" spans="1:13" s="5" customFormat="1">
      <c r="A1574" s="30" t="s">
        <v>129</v>
      </c>
      <c r="B1574" s="30" t="s">
        <v>140</v>
      </c>
      <c r="C1574" s="5" t="s">
        <v>387</v>
      </c>
      <c r="D1574" s="5" t="s">
        <v>258</v>
      </c>
      <c r="E1574" s="191">
        <v>38</v>
      </c>
      <c r="F1574" s="191" t="s">
        <v>257</v>
      </c>
      <c r="G1574" s="191" t="s">
        <v>401</v>
      </c>
      <c r="H1574" s="30" t="s">
        <v>387</v>
      </c>
      <c r="I1574" s="180">
        <v>1.88224E-2</v>
      </c>
      <c r="J1574" s="181">
        <v>6.3513299999999999</v>
      </c>
      <c r="K1574" s="181">
        <v>9.9489900000000006E-2</v>
      </c>
      <c r="L1574" s="181">
        <v>0</v>
      </c>
      <c r="M1574" s="182">
        <v>0</v>
      </c>
    </row>
    <row r="1575" spans="1:13" s="5" customFormat="1">
      <c r="A1575" s="30" t="s">
        <v>129</v>
      </c>
      <c r="B1575" s="30" t="s">
        <v>140</v>
      </c>
      <c r="C1575" s="5" t="s">
        <v>387</v>
      </c>
      <c r="D1575" s="5" t="s">
        <v>262</v>
      </c>
      <c r="E1575" s="191">
        <v>38</v>
      </c>
      <c r="F1575" s="191" t="s">
        <v>261</v>
      </c>
      <c r="G1575" s="191" t="s">
        <v>401</v>
      </c>
      <c r="H1575" s="30" t="s">
        <v>387</v>
      </c>
      <c r="I1575" s="180">
        <v>86.370280195682071</v>
      </c>
      <c r="J1575" s="181">
        <v>29144.299057868688</v>
      </c>
      <c r="K1575" s="181">
        <v>456.52850950584377</v>
      </c>
      <c r="L1575" s="181">
        <v>0</v>
      </c>
      <c r="M1575" s="182">
        <v>0</v>
      </c>
    </row>
    <row r="1576" spans="1:13" s="5" customFormat="1">
      <c r="A1576" s="30" t="s">
        <v>129</v>
      </c>
      <c r="B1576" s="30" t="s">
        <v>140</v>
      </c>
      <c r="C1576" s="5" t="s">
        <v>387</v>
      </c>
      <c r="D1576" s="5" t="s">
        <v>264</v>
      </c>
      <c r="E1576" s="191">
        <v>38</v>
      </c>
      <c r="F1576" s="191" t="s">
        <v>263</v>
      </c>
      <c r="G1576" s="191" t="s">
        <v>401</v>
      </c>
      <c r="H1576" s="30" t="s">
        <v>387</v>
      </c>
      <c r="I1576" s="180">
        <v>0</v>
      </c>
      <c r="J1576" s="181">
        <v>0</v>
      </c>
      <c r="K1576" s="181">
        <v>0</v>
      </c>
      <c r="L1576" s="181">
        <v>0</v>
      </c>
      <c r="M1576" s="182">
        <v>0</v>
      </c>
    </row>
    <row r="1577" spans="1:13" s="5" customFormat="1">
      <c r="A1577" s="30" t="s">
        <v>129</v>
      </c>
      <c r="B1577" s="30" t="s">
        <v>140</v>
      </c>
      <c r="C1577" s="5" t="s">
        <v>387</v>
      </c>
      <c r="D1577" s="5" t="s">
        <v>270</v>
      </c>
      <c r="E1577" s="191">
        <v>38</v>
      </c>
      <c r="F1577" s="191" t="s">
        <v>269</v>
      </c>
      <c r="G1577" s="191" t="s">
        <v>401</v>
      </c>
      <c r="H1577" s="30" t="s">
        <v>387</v>
      </c>
      <c r="I1577" s="180">
        <v>49.588162395223378</v>
      </c>
      <c r="J1577" s="181">
        <v>16732.730756091391</v>
      </c>
      <c r="K1577" s="181">
        <v>262.10865720410413</v>
      </c>
      <c r="L1577" s="181">
        <v>0</v>
      </c>
      <c r="M1577" s="182">
        <v>0</v>
      </c>
    </row>
    <row r="1578" spans="1:13" s="5" customFormat="1">
      <c r="A1578" s="30" t="s">
        <v>129</v>
      </c>
      <c r="B1578" s="30" t="s">
        <v>140</v>
      </c>
      <c r="C1578" s="5" t="s">
        <v>387</v>
      </c>
      <c r="D1578" s="5" t="s">
        <v>195</v>
      </c>
      <c r="E1578" s="191">
        <v>30</v>
      </c>
      <c r="F1578" s="191" t="s">
        <v>194</v>
      </c>
      <c r="G1578" s="191" t="s">
        <v>401</v>
      </c>
      <c r="H1578" s="30" t="s">
        <v>387</v>
      </c>
      <c r="I1578" s="180">
        <v>0</v>
      </c>
      <c r="J1578" s="181">
        <v>0</v>
      </c>
      <c r="K1578" s="181">
        <v>0</v>
      </c>
      <c r="L1578" s="181">
        <v>0</v>
      </c>
      <c r="M1578" s="182">
        <v>0</v>
      </c>
    </row>
    <row r="1579" spans="1:13" s="5" customFormat="1">
      <c r="A1579" s="30" t="s">
        <v>129</v>
      </c>
      <c r="B1579" s="30" t="s">
        <v>140</v>
      </c>
      <c r="C1579" s="5" t="s">
        <v>387</v>
      </c>
      <c r="D1579" s="5" t="s">
        <v>197</v>
      </c>
      <c r="E1579" s="191">
        <v>30</v>
      </c>
      <c r="F1579" s="191" t="s">
        <v>196</v>
      </c>
      <c r="G1579" s="191" t="s">
        <v>401</v>
      </c>
      <c r="H1579" s="30" t="s">
        <v>387</v>
      </c>
      <c r="I1579" s="180">
        <v>5.2155199999999999E-2</v>
      </c>
      <c r="J1579" s="181">
        <v>17.5989</v>
      </c>
      <c r="K1579" s="181">
        <v>0.27567700000000001</v>
      </c>
      <c r="L1579" s="181">
        <v>0</v>
      </c>
      <c r="M1579" s="182">
        <v>0</v>
      </c>
    </row>
    <row r="1580" spans="1:13" s="5" customFormat="1">
      <c r="A1580" s="30" t="s">
        <v>129</v>
      </c>
      <c r="B1580" s="30" t="s">
        <v>140</v>
      </c>
      <c r="C1580" s="5" t="s">
        <v>387</v>
      </c>
      <c r="D1580" s="5" t="s">
        <v>284</v>
      </c>
      <c r="E1580" s="191">
        <v>38</v>
      </c>
      <c r="F1580" s="191" t="s">
        <v>283</v>
      </c>
      <c r="G1580" s="191" t="s">
        <v>401</v>
      </c>
      <c r="H1580" s="30" t="s">
        <v>387</v>
      </c>
      <c r="I1580" s="180">
        <v>0.661381</v>
      </c>
      <c r="J1580" s="181">
        <v>223.172</v>
      </c>
      <c r="K1580" s="181">
        <v>3.49587</v>
      </c>
      <c r="L1580" s="181">
        <v>0</v>
      </c>
      <c r="M1580" s="182">
        <v>0</v>
      </c>
    </row>
    <row r="1581" spans="1:13" s="5" customFormat="1">
      <c r="A1581" s="30" t="s">
        <v>129</v>
      </c>
      <c r="B1581" s="30" t="s">
        <v>140</v>
      </c>
      <c r="C1581" s="5" t="s">
        <v>387</v>
      </c>
      <c r="D1581" s="5" t="s">
        <v>199</v>
      </c>
      <c r="E1581" s="191">
        <v>30</v>
      </c>
      <c r="F1581" s="191" t="s">
        <v>198</v>
      </c>
      <c r="G1581" s="191" t="s">
        <v>401</v>
      </c>
      <c r="H1581" s="30" t="s">
        <v>387</v>
      </c>
      <c r="I1581" s="180">
        <v>11.7446</v>
      </c>
      <c r="J1581" s="181">
        <v>3963.01</v>
      </c>
      <c r="K1581" s="181">
        <v>62.078299999999999</v>
      </c>
      <c r="L1581" s="181">
        <v>0</v>
      </c>
      <c r="M1581" s="182">
        <v>0</v>
      </c>
    </row>
    <row r="1582" spans="1:13" s="5" customFormat="1">
      <c r="A1582" s="30" t="s">
        <v>129</v>
      </c>
      <c r="B1582" s="30" t="s">
        <v>140</v>
      </c>
      <c r="C1582" s="5" t="s">
        <v>387</v>
      </c>
      <c r="D1582" s="5" t="s">
        <v>201</v>
      </c>
      <c r="E1582" s="191">
        <v>30</v>
      </c>
      <c r="F1582" s="191" t="s">
        <v>200</v>
      </c>
      <c r="G1582" s="191" t="s">
        <v>401</v>
      </c>
      <c r="H1582" s="30" t="s">
        <v>387</v>
      </c>
      <c r="I1582" s="180">
        <v>3.1902460579811605</v>
      </c>
      <c r="J1582" s="181">
        <v>1076.500416276109</v>
      </c>
      <c r="K1582" s="181">
        <v>16.862703556836589</v>
      </c>
      <c r="L1582" s="181">
        <v>0</v>
      </c>
      <c r="M1582" s="182">
        <v>0</v>
      </c>
    </row>
    <row r="1583" spans="1:13" s="5" customFormat="1">
      <c r="A1583" s="30" t="s">
        <v>129</v>
      </c>
      <c r="B1583" s="30" t="s">
        <v>140</v>
      </c>
      <c r="C1583" s="5" t="s">
        <v>387</v>
      </c>
      <c r="D1583" s="5" t="s">
        <v>203</v>
      </c>
      <c r="E1583" s="191">
        <v>30</v>
      </c>
      <c r="F1583" s="191" t="s">
        <v>202</v>
      </c>
      <c r="G1583" s="191" t="s">
        <v>401</v>
      </c>
      <c r="H1583" s="30" t="s">
        <v>387</v>
      </c>
      <c r="I1583" s="180">
        <v>0.80157643470086049</v>
      </c>
      <c r="J1583" s="181">
        <v>270.47963776347319</v>
      </c>
      <c r="K1583" s="181">
        <v>4.2369085345719073</v>
      </c>
      <c r="L1583" s="181">
        <v>0</v>
      </c>
      <c r="M1583" s="182">
        <v>0</v>
      </c>
    </row>
    <row r="1584" spans="1:13" s="5" customFormat="1">
      <c r="A1584" s="30" t="s">
        <v>129</v>
      </c>
      <c r="B1584" s="30" t="s">
        <v>140</v>
      </c>
      <c r="C1584" s="5" t="s">
        <v>387</v>
      </c>
      <c r="D1584" s="5" t="s">
        <v>294</v>
      </c>
      <c r="E1584" s="191">
        <v>38</v>
      </c>
      <c r="F1584" s="191" t="s">
        <v>293</v>
      </c>
      <c r="G1584" s="191" t="s">
        <v>401</v>
      </c>
      <c r="H1584" s="30" t="s">
        <v>387</v>
      </c>
      <c r="I1584" s="180">
        <v>0.33788600000000002</v>
      </c>
      <c r="J1584" s="181">
        <v>114.014</v>
      </c>
      <c r="K1584" s="181">
        <v>1.7859700000000001</v>
      </c>
      <c r="L1584" s="181">
        <v>0</v>
      </c>
      <c r="M1584" s="182">
        <v>0</v>
      </c>
    </row>
    <row r="1585" spans="1:13" s="5" customFormat="1">
      <c r="A1585" s="30" t="s">
        <v>129</v>
      </c>
      <c r="B1585" s="30" t="s">
        <v>140</v>
      </c>
      <c r="C1585" s="5" t="s">
        <v>387</v>
      </c>
      <c r="D1585" s="5" t="s">
        <v>296</v>
      </c>
      <c r="E1585" s="191">
        <v>38</v>
      </c>
      <c r="F1585" s="191" t="s">
        <v>295</v>
      </c>
      <c r="G1585" s="191" t="s">
        <v>401</v>
      </c>
      <c r="H1585" s="30" t="s">
        <v>387</v>
      </c>
      <c r="I1585" s="180">
        <v>5.3536299999999999</v>
      </c>
      <c r="J1585" s="181">
        <v>1806.5</v>
      </c>
      <c r="K1585" s="181">
        <v>28.297799999999999</v>
      </c>
      <c r="L1585" s="181">
        <v>0</v>
      </c>
      <c r="M1585" s="182">
        <v>0</v>
      </c>
    </row>
    <row r="1586" spans="1:13" s="5" customFormat="1">
      <c r="A1586" s="30" t="s">
        <v>129</v>
      </c>
      <c r="B1586" s="30" t="s">
        <v>140</v>
      </c>
      <c r="C1586" s="5" t="s">
        <v>387</v>
      </c>
      <c r="D1586" s="5" t="s">
        <v>205</v>
      </c>
      <c r="E1586" s="191">
        <v>30</v>
      </c>
      <c r="F1586" s="191" t="s">
        <v>204</v>
      </c>
      <c r="G1586" s="191" t="s">
        <v>401</v>
      </c>
      <c r="H1586" s="30" t="s">
        <v>387</v>
      </c>
      <c r="I1586" s="180">
        <v>0</v>
      </c>
      <c r="J1586" s="181">
        <v>0</v>
      </c>
      <c r="K1586" s="181">
        <v>0</v>
      </c>
      <c r="L1586" s="181">
        <v>0</v>
      </c>
      <c r="M1586" s="182">
        <v>0</v>
      </c>
    </row>
    <row r="1587" spans="1:13" s="5" customFormat="1">
      <c r="A1587" s="30" t="s">
        <v>129</v>
      </c>
      <c r="B1587" s="30" t="s">
        <v>140</v>
      </c>
      <c r="C1587" s="5" t="s">
        <v>387</v>
      </c>
      <c r="D1587" s="5" t="s">
        <v>308</v>
      </c>
      <c r="E1587" s="191">
        <v>38</v>
      </c>
      <c r="F1587" s="191" t="s">
        <v>307</v>
      </c>
      <c r="G1587" s="191" t="s">
        <v>401</v>
      </c>
      <c r="H1587" s="30" t="s">
        <v>387</v>
      </c>
      <c r="I1587" s="180">
        <v>2.5143800000000001E-2</v>
      </c>
      <c r="J1587" s="181">
        <v>8.4843899999999994</v>
      </c>
      <c r="K1587" s="181">
        <v>0.13290299999999999</v>
      </c>
      <c r="L1587" s="181">
        <v>0</v>
      </c>
      <c r="M1587" s="182">
        <v>0</v>
      </c>
    </row>
    <row r="1588" spans="1:13" s="5" customFormat="1">
      <c r="A1588" s="30" t="s">
        <v>129</v>
      </c>
      <c r="B1588" s="30" t="s">
        <v>140</v>
      </c>
      <c r="C1588" s="5" t="s">
        <v>387</v>
      </c>
      <c r="D1588" s="5" t="s">
        <v>207</v>
      </c>
      <c r="E1588" s="191">
        <v>30</v>
      </c>
      <c r="F1588" s="191" t="s">
        <v>206</v>
      </c>
      <c r="G1588" s="191" t="s">
        <v>401</v>
      </c>
      <c r="H1588" s="30" t="s">
        <v>387</v>
      </c>
      <c r="I1588" s="180">
        <v>0.45632099999999998</v>
      </c>
      <c r="J1588" s="181">
        <v>153.97800000000001</v>
      </c>
      <c r="K1588" s="181">
        <v>2.4119799999999998</v>
      </c>
      <c r="L1588" s="181">
        <v>0</v>
      </c>
      <c r="M1588" s="182">
        <v>0</v>
      </c>
    </row>
    <row r="1589" spans="1:13" s="5" customFormat="1">
      <c r="A1589" s="30" t="s">
        <v>129</v>
      </c>
      <c r="B1589" s="30" t="s">
        <v>140</v>
      </c>
      <c r="C1589" s="5" t="s">
        <v>387</v>
      </c>
      <c r="D1589" s="5" t="s">
        <v>312</v>
      </c>
      <c r="E1589" s="191">
        <v>38</v>
      </c>
      <c r="F1589" s="191" t="s">
        <v>311</v>
      </c>
      <c r="G1589" s="191" t="s">
        <v>401</v>
      </c>
      <c r="H1589" s="30" t="s">
        <v>387</v>
      </c>
      <c r="I1589" s="180">
        <v>41.171599999999998</v>
      </c>
      <c r="J1589" s="181">
        <v>13892.7</v>
      </c>
      <c r="K1589" s="181">
        <v>217.62200000000001</v>
      </c>
      <c r="L1589" s="181">
        <v>0</v>
      </c>
      <c r="M1589" s="182">
        <v>0</v>
      </c>
    </row>
    <row r="1590" spans="1:13" s="5" customFormat="1">
      <c r="A1590" s="30" t="s">
        <v>129</v>
      </c>
      <c r="B1590" s="30" t="s">
        <v>140</v>
      </c>
      <c r="C1590" s="5" t="s">
        <v>112</v>
      </c>
      <c r="D1590" s="5" t="s">
        <v>216</v>
      </c>
      <c r="E1590" s="191">
        <v>38</v>
      </c>
      <c r="F1590" s="191" t="s">
        <v>215</v>
      </c>
      <c r="G1590" s="191" t="s">
        <v>402</v>
      </c>
      <c r="H1590" s="30" t="s">
        <v>112</v>
      </c>
      <c r="I1590" s="180">
        <v>0</v>
      </c>
      <c r="J1590" s="181">
        <v>0</v>
      </c>
      <c r="K1590" s="181">
        <v>0</v>
      </c>
      <c r="L1590" s="181">
        <v>0</v>
      </c>
      <c r="M1590" s="182">
        <v>0</v>
      </c>
    </row>
    <row r="1591" spans="1:13" s="5" customFormat="1">
      <c r="A1591" s="30" t="s">
        <v>129</v>
      </c>
      <c r="B1591" s="30" t="s">
        <v>140</v>
      </c>
      <c r="C1591" s="5" t="s">
        <v>112</v>
      </c>
      <c r="D1591" s="5" t="s">
        <v>216</v>
      </c>
      <c r="E1591" s="191">
        <v>38</v>
      </c>
      <c r="F1591" s="191" t="s">
        <v>215</v>
      </c>
      <c r="G1591" s="191" t="s">
        <v>403</v>
      </c>
      <c r="H1591" s="30" t="s">
        <v>112</v>
      </c>
      <c r="I1591" s="180">
        <v>0</v>
      </c>
      <c r="J1591" s="181">
        <v>0</v>
      </c>
      <c r="K1591" s="181">
        <v>0</v>
      </c>
      <c r="L1591" s="181">
        <v>0</v>
      </c>
      <c r="M1591" s="182">
        <v>0</v>
      </c>
    </row>
    <row r="1592" spans="1:13" s="5" customFormat="1">
      <c r="A1592" s="30" t="s">
        <v>129</v>
      </c>
      <c r="B1592" s="30" t="s">
        <v>140</v>
      </c>
      <c r="C1592" s="5" t="s">
        <v>112</v>
      </c>
      <c r="D1592" s="5" t="s">
        <v>218</v>
      </c>
      <c r="E1592" s="191">
        <v>38</v>
      </c>
      <c r="F1592" s="191" t="s">
        <v>217</v>
      </c>
      <c r="G1592" s="191" t="s">
        <v>402</v>
      </c>
      <c r="H1592" s="30" t="s">
        <v>112</v>
      </c>
      <c r="I1592" s="180">
        <v>0</v>
      </c>
      <c r="J1592" s="181">
        <v>0</v>
      </c>
      <c r="K1592" s="181">
        <v>0</v>
      </c>
      <c r="L1592" s="181">
        <v>0</v>
      </c>
      <c r="M1592" s="182">
        <v>0</v>
      </c>
    </row>
    <row r="1593" spans="1:13" s="5" customFormat="1">
      <c r="A1593" s="30" t="s">
        <v>129</v>
      </c>
      <c r="B1593" s="30" t="s">
        <v>140</v>
      </c>
      <c r="C1593" s="5" t="s">
        <v>112</v>
      </c>
      <c r="D1593" s="5" t="s">
        <v>218</v>
      </c>
      <c r="E1593" s="191">
        <v>38</v>
      </c>
      <c r="F1593" s="191" t="s">
        <v>217</v>
      </c>
      <c r="G1593" s="191" t="s">
        <v>403</v>
      </c>
      <c r="H1593" s="30" t="s">
        <v>112</v>
      </c>
      <c r="I1593" s="180">
        <v>0</v>
      </c>
      <c r="J1593" s="181">
        <v>0</v>
      </c>
      <c r="K1593" s="181">
        <v>0</v>
      </c>
      <c r="L1593" s="181">
        <v>0</v>
      </c>
      <c r="M1593" s="182">
        <v>0</v>
      </c>
    </row>
    <row r="1594" spans="1:13" s="5" customFormat="1">
      <c r="A1594" s="30" t="s">
        <v>129</v>
      </c>
      <c r="B1594" s="30" t="s">
        <v>140</v>
      </c>
      <c r="C1594" s="5" t="s">
        <v>112</v>
      </c>
      <c r="D1594" s="5" t="s">
        <v>220</v>
      </c>
      <c r="E1594" s="191">
        <v>38</v>
      </c>
      <c r="F1594" s="191" t="s">
        <v>219</v>
      </c>
      <c r="G1594" s="191" t="s">
        <v>402</v>
      </c>
      <c r="H1594" s="30" t="s">
        <v>112</v>
      </c>
      <c r="I1594" s="180">
        <v>5.9253300000000002E-2</v>
      </c>
      <c r="J1594" s="181">
        <v>5.1671300000000002</v>
      </c>
      <c r="K1594" s="181">
        <v>0.31319599999999997</v>
      </c>
      <c r="L1594" s="181">
        <v>0</v>
      </c>
      <c r="M1594" s="182">
        <v>0</v>
      </c>
    </row>
    <row r="1595" spans="1:13" s="5" customFormat="1">
      <c r="A1595" s="30" t="s">
        <v>129</v>
      </c>
      <c r="B1595" s="30" t="s">
        <v>140</v>
      </c>
      <c r="C1595" s="5" t="s">
        <v>112</v>
      </c>
      <c r="D1595" s="5" t="s">
        <v>220</v>
      </c>
      <c r="E1595" s="191">
        <v>38</v>
      </c>
      <c r="F1595" s="191" t="s">
        <v>219</v>
      </c>
      <c r="G1595" s="191" t="s">
        <v>403</v>
      </c>
      <c r="H1595" s="30" t="s">
        <v>112</v>
      </c>
      <c r="I1595" s="180">
        <v>0</v>
      </c>
      <c r="J1595" s="181">
        <v>0</v>
      </c>
      <c r="K1595" s="181">
        <v>0</v>
      </c>
      <c r="L1595" s="181">
        <v>0</v>
      </c>
      <c r="M1595" s="182">
        <v>0</v>
      </c>
    </row>
    <row r="1596" spans="1:13" s="5" customFormat="1">
      <c r="A1596" s="30" t="s">
        <v>129</v>
      </c>
      <c r="B1596" s="30" t="s">
        <v>140</v>
      </c>
      <c r="C1596" s="5" t="s">
        <v>112</v>
      </c>
      <c r="D1596" s="5" t="s">
        <v>222</v>
      </c>
      <c r="E1596" s="191">
        <v>38</v>
      </c>
      <c r="F1596" s="191" t="s">
        <v>221</v>
      </c>
      <c r="G1596" s="191" t="s">
        <v>402</v>
      </c>
      <c r="H1596" s="30" t="s">
        <v>112</v>
      </c>
      <c r="I1596" s="180">
        <v>3.2736600000000001E-5</v>
      </c>
      <c r="J1596" s="181">
        <v>2.85477E-3</v>
      </c>
      <c r="K1596" s="181">
        <v>1.73036E-4</v>
      </c>
      <c r="L1596" s="181">
        <v>0</v>
      </c>
      <c r="M1596" s="182">
        <v>0</v>
      </c>
    </row>
    <row r="1597" spans="1:13" s="5" customFormat="1">
      <c r="A1597" s="30" t="s">
        <v>129</v>
      </c>
      <c r="B1597" s="30" t="s">
        <v>140</v>
      </c>
      <c r="C1597" s="5" t="s">
        <v>112</v>
      </c>
      <c r="D1597" s="5" t="s">
        <v>222</v>
      </c>
      <c r="E1597" s="191">
        <v>38</v>
      </c>
      <c r="F1597" s="191" t="s">
        <v>221</v>
      </c>
      <c r="G1597" s="191" t="s">
        <v>403</v>
      </c>
      <c r="H1597" s="30" t="s">
        <v>112</v>
      </c>
      <c r="I1597" s="180">
        <v>0</v>
      </c>
      <c r="J1597" s="181">
        <v>0</v>
      </c>
      <c r="K1597" s="181">
        <v>0</v>
      </c>
      <c r="L1597" s="181">
        <v>0</v>
      </c>
      <c r="M1597" s="182">
        <v>0</v>
      </c>
    </row>
    <row r="1598" spans="1:13" s="5" customFormat="1">
      <c r="A1598" s="30" t="s">
        <v>129</v>
      </c>
      <c r="B1598" s="30" t="s">
        <v>140</v>
      </c>
      <c r="C1598" s="5" t="s">
        <v>112</v>
      </c>
      <c r="D1598" s="5" t="s">
        <v>185</v>
      </c>
      <c r="E1598" s="191">
        <v>30</v>
      </c>
      <c r="F1598" s="191" t="s">
        <v>184</v>
      </c>
      <c r="G1598" s="191" t="s">
        <v>402</v>
      </c>
      <c r="H1598" s="30" t="s">
        <v>112</v>
      </c>
      <c r="I1598" s="180">
        <v>0</v>
      </c>
      <c r="J1598" s="181">
        <v>0</v>
      </c>
      <c r="K1598" s="181">
        <v>0</v>
      </c>
      <c r="L1598" s="181">
        <v>0</v>
      </c>
      <c r="M1598" s="182">
        <v>0</v>
      </c>
    </row>
    <row r="1599" spans="1:13" s="5" customFormat="1">
      <c r="A1599" s="30" t="s">
        <v>129</v>
      </c>
      <c r="B1599" s="30" t="s">
        <v>140</v>
      </c>
      <c r="C1599" s="5" t="s">
        <v>112</v>
      </c>
      <c r="D1599" s="5" t="s">
        <v>185</v>
      </c>
      <c r="E1599" s="191">
        <v>30</v>
      </c>
      <c r="F1599" s="191" t="s">
        <v>184</v>
      </c>
      <c r="G1599" s="191" t="s">
        <v>403</v>
      </c>
      <c r="H1599" s="30" t="s">
        <v>112</v>
      </c>
      <c r="I1599" s="180">
        <v>0</v>
      </c>
      <c r="J1599" s="181">
        <v>0</v>
      </c>
      <c r="K1599" s="181">
        <v>0</v>
      </c>
      <c r="L1599" s="181">
        <v>0</v>
      </c>
      <c r="M1599" s="182">
        <v>0</v>
      </c>
    </row>
    <row r="1600" spans="1:13" s="5" customFormat="1">
      <c r="A1600" s="30" t="s">
        <v>129</v>
      </c>
      <c r="B1600" s="30" t="s">
        <v>140</v>
      </c>
      <c r="C1600" s="5" t="s">
        <v>112</v>
      </c>
      <c r="D1600" s="5" t="s">
        <v>187</v>
      </c>
      <c r="E1600" s="191">
        <v>30</v>
      </c>
      <c r="F1600" s="191" t="s">
        <v>186</v>
      </c>
      <c r="G1600" s="191" t="s">
        <v>402</v>
      </c>
      <c r="H1600" s="30" t="s">
        <v>112</v>
      </c>
      <c r="I1600" s="180">
        <v>0</v>
      </c>
      <c r="J1600" s="181">
        <v>0</v>
      </c>
      <c r="K1600" s="181">
        <v>0</v>
      </c>
      <c r="L1600" s="181">
        <v>0</v>
      </c>
      <c r="M1600" s="182">
        <v>0</v>
      </c>
    </row>
    <row r="1601" spans="1:13" s="5" customFormat="1">
      <c r="A1601" s="30" t="s">
        <v>129</v>
      </c>
      <c r="B1601" s="30" t="s">
        <v>140</v>
      </c>
      <c r="C1601" s="5" t="s">
        <v>112</v>
      </c>
      <c r="D1601" s="5" t="s">
        <v>187</v>
      </c>
      <c r="E1601" s="191">
        <v>30</v>
      </c>
      <c r="F1601" s="191" t="s">
        <v>186</v>
      </c>
      <c r="G1601" s="191" t="s">
        <v>403</v>
      </c>
      <c r="H1601" s="30" t="s">
        <v>112</v>
      </c>
      <c r="I1601" s="180">
        <v>0</v>
      </c>
      <c r="J1601" s="181">
        <v>0</v>
      </c>
      <c r="K1601" s="181">
        <v>0</v>
      </c>
      <c r="L1601" s="181">
        <v>0</v>
      </c>
      <c r="M1601" s="182">
        <v>0</v>
      </c>
    </row>
    <row r="1602" spans="1:13" s="5" customFormat="1">
      <c r="A1602" s="30" t="s">
        <v>129</v>
      </c>
      <c r="B1602" s="30" t="s">
        <v>140</v>
      </c>
      <c r="C1602" s="5" t="s">
        <v>112</v>
      </c>
      <c r="D1602" s="5" t="s">
        <v>232</v>
      </c>
      <c r="E1602" s="191">
        <v>38</v>
      </c>
      <c r="F1602" s="191" t="s">
        <v>231</v>
      </c>
      <c r="G1602" s="191" t="s">
        <v>402</v>
      </c>
      <c r="H1602" s="30" t="s">
        <v>112</v>
      </c>
      <c r="I1602" s="180">
        <v>1.14578E-4</v>
      </c>
      <c r="J1602" s="181">
        <v>9.9916899999999993E-3</v>
      </c>
      <c r="K1602" s="181">
        <v>6.0562699999999997E-4</v>
      </c>
      <c r="L1602" s="181">
        <v>0</v>
      </c>
      <c r="M1602" s="182">
        <v>0</v>
      </c>
    </row>
    <row r="1603" spans="1:13" s="5" customFormat="1">
      <c r="A1603" s="30" t="s">
        <v>129</v>
      </c>
      <c r="B1603" s="30" t="s">
        <v>140</v>
      </c>
      <c r="C1603" s="5" t="s">
        <v>112</v>
      </c>
      <c r="D1603" s="5" t="s">
        <v>232</v>
      </c>
      <c r="E1603" s="191">
        <v>38</v>
      </c>
      <c r="F1603" s="191" t="s">
        <v>231</v>
      </c>
      <c r="G1603" s="191" t="s">
        <v>403</v>
      </c>
      <c r="H1603" s="30" t="s">
        <v>112</v>
      </c>
      <c r="I1603" s="180">
        <v>0</v>
      </c>
      <c r="J1603" s="181">
        <v>0</v>
      </c>
      <c r="K1603" s="181">
        <v>0</v>
      </c>
      <c r="L1603" s="181">
        <v>0</v>
      </c>
      <c r="M1603" s="182">
        <v>0</v>
      </c>
    </row>
    <row r="1604" spans="1:13" s="5" customFormat="1">
      <c r="A1604" s="30" t="s">
        <v>129</v>
      </c>
      <c r="B1604" s="30" t="s">
        <v>140</v>
      </c>
      <c r="C1604" s="5" t="s">
        <v>112</v>
      </c>
      <c r="D1604" s="5" t="s">
        <v>234</v>
      </c>
      <c r="E1604" s="191">
        <v>38</v>
      </c>
      <c r="F1604" s="191" t="s">
        <v>233</v>
      </c>
      <c r="G1604" s="191" t="s">
        <v>402</v>
      </c>
      <c r="H1604" s="30" t="s">
        <v>112</v>
      </c>
      <c r="I1604" s="180">
        <v>0</v>
      </c>
      <c r="J1604" s="181">
        <v>0</v>
      </c>
      <c r="K1604" s="181">
        <v>0</v>
      </c>
      <c r="L1604" s="181">
        <v>0</v>
      </c>
      <c r="M1604" s="182">
        <v>0</v>
      </c>
    </row>
    <row r="1605" spans="1:13" s="5" customFormat="1">
      <c r="A1605" s="30" t="s">
        <v>129</v>
      </c>
      <c r="B1605" s="30" t="s">
        <v>140</v>
      </c>
      <c r="C1605" s="5" t="s">
        <v>112</v>
      </c>
      <c r="D1605" s="5" t="s">
        <v>234</v>
      </c>
      <c r="E1605" s="191">
        <v>38</v>
      </c>
      <c r="F1605" s="191" t="s">
        <v>233</v>
      </c>
      <c r="G1605" s="191" t="s">
        <v>403</v>
      </c>
      <c r="H1605" s="30" t="s">
        <v>112</v>
      </c>
      <c r="I1605" s="180">
        <v>0</v>
      </c>
      <c r="J1605" s="181">
        <v>0</v>
      </c>
      <c r="K1605" s="181">
        <v>0</v>
      </c>
      <c r="L1605" s="181">
        <v>0</v>
      </c>
      <c r="M1605" s="182">
        <v>0</v>
      </c>
    </row>
    <row r="1606" spans="1:13" s="5" customFormat="1">
      <c r="A1606" s="30" t="s">
        <v>129</v>
      </c>
      <c r="B1606" s="30" t="s">
        <v>140</v>
      </c>
      <c r="C1606" s="5" t="s">
        <v>112</v>
      </c>
      <c r="D1606" s="5" t="s">
        <v>189</v>
      </c>
      <c r="E1606" s="191">
        <v>30</v>
      </c>
      <c r="F1606" s="191" t="s">
        <v>188</v>
      </c>
      <c r="G1606" s="191" t="s">
        <v>402</v>
      </c>
      <c r="H1606" s="30" t="s">
        <v>112</v>
      </c>
      <c r="I1606" s="180">
        <v>0</v>
      </c>
      <c r="J1606" s="181">
        <v>0</v>
      </c>
      <c r="K1606" s="181">
        <v>0</v>
      </c>
      <c r="L1606" s="181">
        <v>0</v>
      </c>
      <c r="M1606" s="182">
        <v>0</v>
      </c>
    </row>
    <row r="1607" spans="1:13" s="5" customFormat="1">
      <c r="A1607" s="30" t="s">
        <v>129</v>
      </c>
      <c r="B1607" s="30" t="s">
        <v>140</v>
      </c>
      <c r="C1607" s="5" t="s">
        <v>112</v>
      </c>
      <c r="D1607" s="5" t="s">
        <v>189</v>
      </c>
      <c r="E1607" s="191">
        <v>30</v>
      </c>
      <c r="F1607" s="191" t="s">
        <v>188</v>
      </c>
      <c r="G1607" s="191" t="s">
        <v>403</v>
      </c>
      <c r="H1607" s="30" t="s">
        <v>112</v>
      </c>
      <c r="I1607" s="180">
        <v>0</v>
      </c>
      <c r="J1607" s="181">
        <v>0</v>
      </c>
      <c r="K1607" s="181">
        <v>0</v>
      </c>
      <c r="L1607" s="181">
        <v>0</v>
      </c>
      <c r="M1607" s="182">
        <v>0</v>
      </c>
    </row>
    <row r="1608" spans="1:13" s="5" customFormat="1">
      <c r="A1608" s="30" t="s">
        <v>129</v>
      </c>
      <c r="B1608" s="30" t="s">
        <v>140</v>
      </c>
      <c r="C1608" s="5" t="s">
        <v>112</v>
      </c>
      <c r="D1608" s="5" t="s">
        <v>191</v>
      </c>
      <c r="E1608" s="191">
        <v>30</v>
      </c>
      <c r="F1608" s="191" t="s">
        <v>190</v>
      </c>
      <c r="G1608" s="191" t="s">
        <v>402</v>
      </c>
      <c r="H1608" s="30" t="s">
        <v>112</v>
      </c>
      <c r="I1608" s="180">
        <v>0</v>
      </c>
      <c r="J1608" s="181">
        <v>0</v>
      </c>
      <c r="K1608" s="181">
        <v>0</v>
      </c>
      <c r="L1608" s="181">
        <v>0</v>
      </c>
      <c r="M1608" s="182">
        <v>0</v>
      </c>
    </row>
    <row r="1609" spans="1:13" s="5" customFormat="1">
      <c r="A1609" s="30" t="s">
        <v>129</v>
      </c>
      <c r="B1609" s="30" t="s">
        <v>140</v>
      </c>
      <c r="C1609" s="5" t="s">
        <v>112</v>
      </c>
      <c r="D1609" s="5" t="s">
        <v>191</v>
      </c>
      <c r="E1609" s="191">
        <v>30</v>
      </c>
      <c r="F1609" s="191" t="s">
        <v>190</v>
      </c>
      <c r="G1609" s="191" t="s">
        <v>403</v>
      </c>
      <c r="H1609" s="30" t="s">
        <v>112</v>
      </c>
      <c r="I1609" s="180">
        <v>0</v>
      </c>
      <c r="J1609" s="181">
        <v>0</v>
      </c>
      <c r="K1609" s="181">
        <v>0</v>
      </c>
      <c r="L1609" s="181">
        <v>0</v>
      </c>
      <c r="M1609" s="182">
        <v>0</v>
      </c>
    </row>
    <row r="1610" spans="1:13" s="5" customFormat="1">
      <c r="A1610" s="30" t="s">
        <v>129</v>
      </c>
      <c r="B1610" s="30" t="s">
        <v>140</v>
      </c>
      <c r="C1610" s="5" t="s">
        <v>112</v>
      </c>
      <c r="D1610" s="5" t="s">
        <v>242</v>
      </c>
      <c r="E1610" s="191">
        <v>38</v>
      </c>
      <c r="F1610" s="191" t="s">
        <v>241</v>
      </c>
      <c r="G1610" s="191" t="s">
        <v>402</v>
      </c>
      <c r="H1610" s="30" t="s">
        <v>112</v>
      </c>
      <c r="I1610" s="180">
        <v>0</v>
      </c>
      <c r="J1610" s="181">
        <v>0</v>
      </c>
      <c r="K1610" s="181">
        <v>0</v>
      </c>
      <c r="L1610" s="181">
        <v>0</v>
      </c>
      <c r="M1610" s="182">
        <v>0</v>
      </c>
    </row>
    <row r="1611" spans="1:13" s="5" customFormat="1">
      <c r="A1611" s="30" t="s">
        <v>129</v>
      </c>
      <c r="B1611" s="30" t="s">
        <v>140</v>
      </c>
      <c r="C1611" s="5" t="s">
        <v>112</v>
      </c>
      <c r="D1611" s="5" t="s">
        <v>242</v>
      </c>
      <c r="E1611" s="191">
        <v>38</v>
      </c>
      <c r="F1611" s="191" t="s">
        <v>241</v>
      </c>
      <c r="G1611" s="191" t="s">
        <v>403</v>
      </c>
      <c r="H1611" s="30" t="s">
        <v>112</v>
      </c>
      <c r="I1611" s="180">
        <v>0</v>
      </c>
      <c r="J1611" s="181">
        <v>0</v>
      </c>
      <c r="K1611" s="181">
        <v>0</v>
      </c>
      <c r="L1611" s="181">
        <v>0</v>
      </c>
      <c r="M1611" s="182">
        <v>0</v>
      </c>
    </row>
    <row r="1612" spans="1:13" s="5" customFormat="1">
      <c r="A1612" s="30" t="s">
        <v>129</v>
      </c>
      <c r="B1612" s="30" t="s">
        <v>140</v>
      </c>
      <c r="C1612" s="5" t="s">
        <v>112</v>
      </c>
      <c r="D1612" s="5" t="s">
        <v>327</v>
      </c>
      <c r="E1612" s="191">
        <v>46</v>
      </c>
      <c r="F1612" s="191" t="s">
        <v>326</v>
      </c>
      <c r="G1612" s="191" t="s">
        <v>402</v>
      </c>
      <c r="H1612" s="30" t="s">
        <v>112</v>
      </c>
      <c r="I1612" s="180">
        <v>1.78414E-2</v>
      </c>
      <c r="J1612" s="181">
        <v>1.55585</v>
      </c>
      <c r="K1612" s="181">
        <v>9.4304799999999994E-2</v>
      </c>
      <c r="L1612" s="181">
        <v>0</v>
      </c>
      <c r="M1612" s="182">
        <v>0</v>
      </c>
    </row>
    <row r="1613" spans="1:13" s="5" customFormat="1">
      <c r="A1613" s="30" t="s">
        <v>129</v>
      </c>
      <c r="B1613" s="30" t="s">
        <v>140</v>
      </c>
      <c r="C1613" s="5" t="s">
        <v>112</v>
      </c>
      <c r="D1613" s="5" t="s">
        <v>327</v>
      </c>
      <c r="E1613" s="191">
        <v>46</v>
      </c>
      <c r="F1613" s="191" t="s">
        <v>326</v>
      </c>
      <c r="G1613" s="191" t="s">
        <v>403</v>
      </c>
      <c r="H1613" s="30" t="s">
        <v>112</v>
      </c>
      <c r="I1613" s="180">
        <v>0</v>
      </c>
      <c r="J1613" s="181">
        <v>0</v>
      </c>
      <c r="K1613" s="181">
        <v>0</v>
      </c>
      <c r="L1613" s="181">
        <v>0</v>
      </c>
      <c r="M1613" s="182">
        <v>0</v>
      </c>
    </row>
    <row r="1614" spans="1:13" s="5" customFormat="1">
      <c r="A1614" s="30" t="s">
        <v>129</v>
      </c>
      <c r="B1614" s="30" t="s">
        <v>140</v>
      </c>
      <c r="C1614" s="5" t="s">
        <v>112</v>
      </c>
      <c r="D1614" s="5" t="s">
        <v>193</v>
      </c>
      <c r="E1614" s="191">
        <v>30</v>
      </c>
      <c r="F1614" s="191" t="s">
        <v>192</v>
      </c>
      <c r="G1614" s="191" t="s">
        <v>402</v>
      </c>
      <c r="H1614" s="30" t="s">
        <v>112</v>
      </c>
      <c r="I1614" s="180">
        <v>0</v>
      </c>
      <c r="J1614" s="181">
        <v>0</v>
      </c>
      <c r="K1614" s="181">
        <v>0</v>
      </c>
      <c r="L1614" s="181">
        <v>0</v>
      </c>
      <c r="M1614" s="182">
        <v>0</v>
      </c>
    </row>
    <row r="1615" spans="1:13" s="5" customFormat="1">
      <c r="A1615" s="30" t="s">
        <v>129</v>
      </c>
      <c r="B1615" s="30" t="s">
        <v>140</v>
      </c>
      <c r="C1615" s="5" t="s">
        <v>112</v>
      </c>
      <c r="D1615" s="5" t="s">
        <v>193</v>
      </c>
      <c r="E1615" s="191">
        <v>30</v>
      </c>
      <c r="F1615" s="191" t="s">
        <v>192</v>
      </c>
      <c r="G1615" s="191" t="s">
        <v>403</v>
      </c>
      <c r="H1615" s="30" t="s">
        <v>112</v>
      </c>
      <c r="I1615" s="180">
        <v>0</v>
      </c>
      <c r="J1615" s="181">
        <v>0</v>
      </c>
      <c r="K1615" s="181">
        <v>0</v>
      </c>
      <c r="L1615" s="181">
        <v>0</v>
      </c>
      <c r="M1615" s="182">
        <v>0</v>
      </c>
    </row>
    <row r="1616" spans="1:13" s="5" customFormat="1">
      <c r="A1616" s="30" t="s">
        <v>129</v>
      </c>
      <c r="B1616" s="30" t="s">
        <v>140</v>
      </c>
      <c r="C1616" s="5" t="s">
        <v>112</v>
      </c>
      <c r="D1616" s="5" t="s">
        <v>258</v>
      </c>
      <c r="E1616" s="191">
        <v>38</v>
      </c>
      <c r="F1616" s="191" t="s">
        <v>257</v>
      </c>
      <c r="G1616" s="191" t="s">
        <v>402</v>
      </c>
      <c r="H1616" s="30" t="s">
        <v>112</v>
      </c>
      <c r="I1616" s="180">
        <v>0</v>
      </c>
      <c r="J1616" s="181">
        <v>0</v>
      </c>
      <c r="K1616" s="181">
        <v>0</v>
      </c>
      <c r="L1616" s="181">
        <v>0</v>
      </c>
      <c r="M1616" s="182">
        <v>0</v>
      </c>
    </row>
    <row r="1617" spans="1:13" s="5" customFormat="1">
      <c r="A1617" s="30" t="s">
        <v>129</v>
      </c>
      <c r="B1617" s="30" t="s">
        <v>140</v>
      </c>
      <c r="C1617" s="5" t="s">
        <v>112</v>
      </c>
      <c r="D1617" s="5" t="s">
        <v>258</v>
      </c>
      <c r="E1617" s="191">
        <v>38</v>
      </c>
      <c r="F1617" s="191" t="s">
        <v>257</v>
      </c>
      <c r="G1617" s="191" t="s">
        <v>403</v>
      </c>
      <c r="H1617" s="30" t="s">
        <v>112</v>
      </c>
      <c r="I1617" s="180">
        <v>0</v>
      </c>
      <c r="J1617" s="181">
        <v>0</v>
      </c>
      <c r="K1617" s="181">
        <v>0</v>
      </c>
      <c r="L1617" s="181">
        <v>0</v>
      </c>
      <c r="M1617" s="182">
        <v>0</v>
      </c>
    </row>
    <row r="1618" spans="1:13" s="5" customFormat="1">
      <c r="A1618" s="30" t="s">
        <v>129</v>
      </c>
      <c r="B1618" s="30" t="s">
        <v>140</v>
      </c>
      <c r="C1618" s="5" t="s">
        <v>112</v>
      </c>
      <c r="D1618" s="5" t="s">
        <v>262</v>
      </c>
      <c r="E1618" s="191">
        <v>38</v>
      </c>
      <c r="F1618" s="191" t="s">
        <v>261</v>
      </c>
      <c r="G1618" s="191" t="s">
        <v>402</v>
      </c>
      <c r="H1618" s="30" t="s">
        <v>112</v>
      </c>
      <c r="I1618" s="180">
        <v>4.2639400000000001E-2</v>
      </c>
      <c r="J1618" s="181">
        <v>3.71834</v>
      </c>
      <c r="K1618" s="181">
        <v>0.22538</v>
      </c>
      <c r="L1618" s="181">
        <v>0</v>
      </c>
      <c r="M1618" s="182">
        <v>0</v>
      </c>
    </row>
    <row r="1619" spans="1:13" s="5" customFormat="1">
      <c r="A1619" s="30" t="s">
        <v>129</v>
      </c>
      <c r="B1619" s="30" t="s">
        <v>140</v>
      </c>
      <c r="C1619" s="5" t="s">
        <v>112</v>
      </c>
      <c r="D1619" s="5" t="s">
        <v>262</v>
      </c>
      <c r="E1619" s="191">
        <v>38</v>
      </c>
      <c r="F1619" s="191" t="s">
        <v>261</v>
      </c>
      <c r="G1619" s="191" t="s">
        <v>403</v>
      </c>
      <c r="H1619" s="30" t="s">
        <v>112</v>
      </c>
      <c r="I1619" s="180">
        <v>0</v>
      </c>
      <c r="J1619" s="181">
        <v>0</v>
      </c>
      <c r="K1619" s="181">
        <v>0</v>
      </c>
      <c r="L1619" s="181">
        <v>0</v>
      </c>
      <c r="M1619" s="182">
        <v>0</v>
      </c>
    </row>
    <row r="1620" spans="1:13" s="5" customFormat="1">
      <c r="A1620" s="30" t="s">
        <v>129</v>
      </c>
      <c r="B1620" s="30" t="s">
        <v>140</v>
      </c>
      <c r="C1620" s="5" t="s">
        <v>112</v>
      </c>
      <c r="D1620" s="5" t="s">
        <v>264</v>
      </c>
      <c r="E1620" s="191">
        <v>38</v>
      </c>
      <c r="F1620" s="191" t="s">
        <v>263</v>
      </c>
      <c r="G1620" s="191" t="s">
        <v>402</v>
      </c>
      <c r="H1620" s="30" t="s">
        <v>112</v>
      </c>
      <c r="I1620" s="180">
        <v>0</v>
      </c>
      <c r="J1620" s="181">
        <v>0</v>
      </c>
      <c r="K1620" s="181">
        <v>0</v>
      </c>
      <c r="L1620" s="181">
        <v>0</v>
      </c>
      <c r="M1620" s="182">
        <v>0</v>
      </c>
    </row>
    <row r="1621" spans="1:13" s="5" customFormat="1">
      <c r="A1621" s="30" t="s">
        <v>129</v>
      </c>
      <c r="B1621" s="30" t="s">
        <v>140</v>
      </c>
      <c r="C1621" s="5" t="s">
        <v>112</v>
      </c>
      <c r="D1621" s="5" t="s">
        <v>264</v>
      </c>
      <c r="E1621" s="191">
        <v>38</v>
      </c>
      <c r="F1621" s="191" t="s">
        <v>263</v>
      </c>
      <c r="G1621" s="191" t="s">
        <v>403</v>
      </c>
      <c r="H1621" s="30" t="s">
        <v>112</v>
      </c>
      <c r="I1621" s="180">
        <v>0</v>
      </c>
      <c r="J1621" s="181">
        <v>0</v>
      </c>
      <c r="K1621" s="181">
        <v>0</v>
      </c>
      <c r="L1621" s="181">
        <v>0</v>
      </c>
      <c r="M1621" s="182">
        <v>0</v>
      </c>
    </row>
    <row r="1622" spans="1:13" s="5" customFormat="1">
      <c r="A1622" s="30" t="s">
        <v>129</v>
      </c>
      <c r="B1622" s="30" t="s">
        <v>140</v>
      </c>
      <c r="C1622" s="5" t="s">
        <v>112</v>
      </c>
      <c r="D1622" s="5" t="s">
        <v>270</v>
      </c>
      <c r="E1622" s="191">
        <v>38</v>
      </c>
      <c r="F1622" s="191" t="s">
        <v>269</v>
      </c>
      <c r="G1622" s="191" t="s">
        <v>402</v>
      </c>
      <c r="H1622" s="30" t="s">
        <v>112</v>
      </c>
      <c r="I1622" s="180">
        <v>0</v>
      </c>
      <c r="J1622" s="181">
        <v>0</v>
      </c>
      <c r="K1622" s="181">
        <v>0</v>
      </c>
      <c r="L1622" s="181">
        <v>0</v>
      </c>
      <c r="M1622" s="182">
        <v>0</v>
      </c>
    </row>
    <row r="1623" spans="1:13" s="5" customFormat="1">
      <c r="A1623" s="30" t="s">
        <v>129</v>
      </c>
      <c r="B1623" s="30" t="s">
        <v>140</v>
      </c>
      <c r="C1623" s="5" t="s">
        <v>112</v>
      </c>
      <c r="D1623" s="5" t="s">
        <v>270</v>
      </c>
      <c r="E1623" s="191">
        <v>38</v>
      </c>
      <c r="F1623" s="191" t="s">
        <v>269</v>
      </c>
      <c r="G1623" s="191" t="s">
        <v>403</v>
      </c>
      <c r="H1623" s="30" t="s">
        <v>112</v>
      </c>
      <c r="I1623" s="180">
        <v>0</v>
      </c>
      <c r="J1623" s="181">
        <v>0</v>
      </c>
      <c r="K1623" s="181">
        <v>0</v>
      </c>
      <c r="L1623" s="181">
        <v>0</v>
      </c>
      <c r="M1623" s="182">
        <v>0</v>
      </c>
    </row>
    <row r="1624" spans="1:13" s="5" customFormat="1">
      <c r="A1624" s="30" t="s">
        <v>129</v>
      </c>
      <c r="B1624" s="30" t="s">
        <v>140</v>
      </c>
      <c r="C1624" s="5" t="s">
        <v>112</v>
      </c>
      <c r="D1624" s="5" t="s">
        <v>195</v>
      </c>
      <c r="E1624" s="191">
        <v>30</v>
      </c>
      <c r="F1624" s="191" t="s">
        <v>194</v>
      </c>
      <c r="G1624" s="191" t="s">
        <v>402</v>
      </c>
      <c r="H1624" s="30" t="s">
        <v>112</v>
      </c>
      <c r="I1624" s="180">
        <v>0</v>
      </c>
      <c r="J1624" s="181">
        <v>0</v>
      </c>
      <c r="K1624" s="181">
        <v>0</v>
      </c>
      <c r="L1624" s="181">
        <v>0</v>
      </c>
      <c r="M1624" s="182">
        <v>0</v>
      </c>
    </row>
    <row r="1625" spans="1:13" s="5" customFormat="1">
      <c r="A1625" s="30" t="s">
        <v>129</v>
      </c>
      <c r="B1625" s="30" t="s">
        <v>140</v>
      </c>
      <c r="C1625" s="5" t="s">
        <v>112</v>
      </c>
      <c r="D1625" s="5" t="s">
        <v>195</v>
      </c>
      <c r="E1625" s="191">
        <v>30</v>
      </c>
      <c r="F1625" s="191" t="s">
        <v>194</v>
      </c>
      <c r="G1625" s="191" t="s">
        <v>403</v>
      </c>
      <c r="H1625" s="30" t="s">
        <v>112</v>
      </c>
      <c r="I1625" s="180">
        <v>0</v>
      </c>
      <c r="J1625" s="181">
        <v>0</v>
      </c>
      <c r="K1625" s="181">
        <v>0</v>
      </c>
      <c r="L1625" s="181">
        <v>0</v>
      </c>
      <c r="M1625" s="182">
        <v>0</v>
      </c>
    </row>
    <row r="1626" spans="1:13" s="5" customFormat="1">
      <c r="A1626" s="30" t="s">
        <v>129</v>
      </c>
      <c r="B1626" s="30" t="s">
        <v>140</v>
      </c>
      <c r="C1626" s="5" t="s">
        <v>112</v>
      </c>
      <c r="D1626" s="5" t="s">
        <v>197</v>
      </c>
      <c r="E1626" s="191">
        <v>30</v>
      </c>
      <c r="F1626" s="191" t="s">
        <v>196</v>
      </c>
      <c r="G1626" s="191" t="s">
        <v>402</v>
      </c>
      <c r="H1626" s="30" t="s">
        <v>112</v>
      </c>
      <c r="I1626" s="180">
        <v>0</v>
      </c>
      <c r="J1626" s="181">
        <v>0</v>
      </c>
      <c r="K1626" s="181">
        <v>0</v>
      </c>
      <c r="L1626" s="181">
        <v>0</v>
      </c>
      <c r="M1626" s="182">
        <v>0</v>
      </c>
    </row>
    <row r="1627" spans="1:13" s="5" customFormat="1">
      <c r="A1627" s="30" t="s">
        <v>129</v>
      </c>
      <c r="B1627" s="30" t="s">
        <v>140</v>
      </c>
      <c r="C1627" s="5" t="s">
        <v>112</v>
      </c>
      <c r="D1627" s="5" t="s">
        <v>197</v>
      </c>
      <c r="E1627" s="191">
        <v>30</v>
      </c>
      <c r="F1627" s="191" t="s">
        <v>196</v>
      </c>
      <c r="G1627" s="191" t="s">
        <v>403</v>
      </c>
      <c r="H1627" s="30" t="s">
        <v>112</v>
      </c>
      <c r="I1627" s="180">
        <v>0</v>
      </c>
      <c r="J1627" s="181">
        <v>0</v>
      </c>
      <c r="K1627" s="181">
        <v>0</v>
      </c>
      <c r="L1627" s="181">
        <v>0</v>
      </c>
      <c r="M1627" s="182">
        <v>0</v>
      </c>
    </row>
    <row r="1628" spans="1:13" s="5" customFormat="1">
      <c r="A1628" s="30" t="s">
        <v>129</v>
      </c>
      <c r="B1628" s="30" t="s">
        <v>140</v>
      </c>
      <c r="C1628" s="5" t="s">
        <v>112</v>
      </c>
      <c r="D1628" s="5" t="s">
        <v>284</v>
      </c>
      <c r="E1628" s="191">
        <v>38</v>
      </c>
      <c r="F1628" s="191" t="s">
        <v>283</v>
      </c>
      <c r="G1628" s="191" t="s">
        <v>402</v>
      </c>
      <c r="H1628" s="30" t="s">
        <v>112</v>
      </c>
      <c r="I1628" s="180">
        <v>0</v>
      </c>
      <c r="J1628" s="181">
        <v>0</v>
      </c>
      <c r="K1628" s="181">
        <v>0</v>
      </c>
      <c r="L1628" s="181">
        <v>0</v>
      </c>
      <c r="M1628" s="182">
        <v>0</v>
      </c>
    </row>
    <row r="1629" spans="1:13" s="5" customFormat="1">
      <c r="A1629" s="30" t="s">
        <v>129</v>
      </c>
      <c r="B1629" s="30" t="s">
        <v>140</v>
      </c>
      <c r="C1629" s="5" t="s">
        <v>112</v>
      </c>
      <c r="D1629" s="5" t="s">
        <v>284</v>
      </c>
      <c r="E1629" s="191">
        <v>38</v>
      </c>
      <c r="F1629" s="191" t="s">
        <v>283</v>
      </c>
      <c r="G1629" s="191" t="s">
        <v>403</v>
      </c>
      <c r="H1629" s="30" t="s">
        <v>112</v>
      </c>
      <c r="I1629" s="180">
        <v>0</v>
      </c>
      <c r="J1629" s="181">
        <v>0</v>
      </c>
      <c r="K1629" s="181">
        <v>0</v>
      </c>
      <c r="L1629" s="181">
        <v>0</v>
      </c>
      <c r="M1629" s="182">
        <v>0</v>
      </c>
    </row>
    <row r="1630" spans="1:13" s="5" customFormat="1">
      <c r="A1630" s="30" t="s">
        <v>129</v>
      </c>
      <c r="B1630" s="30" t="s">
        <v>140</v>
      </c>
      <c r="C1630" s="5" t="s">
        <v>112</v>
      </c>
      <c r="D1630" s="5" t="s">
        <v>199</v>
      </c>
      <c r="E1630" s="191">
        <v>30</v>
      </c>
      <c r="F1630" s="191" t="s">
        <v>198</v>
      </c>
      <c r="G1630" s="191" t="s">
        <v>402</v>
      </c>
      <c r="H1630" s="30" t="s">
        <v>112</v>
      </c>
      <c r="I1630" s="180">
        <v>0</v>
      </c>
      <c r="J1630" s="181">
        <v>0</v>
      </c>
      <c r="K1630" s="181">
        <v>0</v>
      </c>
      <c r="L1630" s="181">
        <v>0</v>
      </c>
      <c r="M1630" s="182">
        <v>0</v>
      </c>
    </row>
    <row r="1631" spans="1:13" s="5" customFormat="1">
      <c r="A1631" s="30" t="s">
        <v>129</v>
      </c>
      <c r="B1631" s="30" t="s">
        <v>140</v>
      </c>
      <c r="C1631" s="5" t="s">
        <v>112</v>
      </c>
      <c r="D1631" s="5" t="s">
        <v>199</v>
      </c>
      <c r="E1631" s="191">
        <v>30</v>
      </c>
      <c r="F1631" s="191" t="s">
        <v>198</v>
      </c>
      <c r="G1631" s="191" t="s">
        <v>403</v>
      </c>
      <c r="H1631" s="30" t="s">
        <v>112</v>
      </c>
      <c r="I1631" s="180">
        <v>0</v>
      </c>
      <c r="J1631" s="181">
        <v>0</v>
      </c>
      <c r="K1631" s="181">
        <v>0</v>
      </c>
      <c r="L1631" s="181">
        <v>0</v>
      </c>
      <c r="M1631" s="182">
        <v>0</v>
      </c>
    </row>
    <row r="1632" spans="1:13" s="5" customFormat="1">
      <c r="A1632" s="30" t="s">
        <v>129</v>
      </c>
      <c r="B1632" s="30" t="s">
        <v>140</v>
      </c>
      <c r="C1632" s="5" t="s">
        <v>112</v>
      </c>
      <c r="D1632" s="5" t="s">
        <v>201</v>
      </c>
      <c r="E1632" s="191">
        <v>30</v>
      </c>
      <c r="F1632" s="191" t="s">
        <v>200</v>
      </c>
      <c r="G1632" s="191" t="s">
        <v>402</v>
      </c>
      <c r="H1632" s="30" t="s">
        <v>112</v>
      </c>
      <c r="I1632" s="180">
        <v>0</v>
      </c>
      <c r="J1632" s="181">
        <v>0</v>
      </c>
      <c r="K1632" s="181">
        <v>0</v>
      </c>
      <c r="L1632" s="181">
        <v>0</v>
      </c>
      <c r="M1632" s="182">
        <v>0</v>
      </c>
    </row>
    <row r="1633" spans="1:13" s="5" customFormat="1">
      <c r="A1633" s="30" t="s">
        <v>129</v>
      </c>
      <c r="B1633" s="30" t="s">
        <v>140</v>
      </c>
      <c r="C1633" s="5" t="s">
        <v>112</v>
      </c>
      <c r="D1633" s="5" t="s">
        <v>201</v>
      </c>
      <c r="E1633" s="191">
        <v>30</v>
      </c>
      <c r="F1633" s="191" t="s">
        <v>200</v>
      </c>
      <c r="G1633" s="191" t="s">
        <v>403</v>
      </c>
      <c r="H1633" s="30" t="s">
        <v>112</v>
      </c>
      <c r="I1633" s="180">
        <v>0</v>
      </c>
      <c r="J1633" s="181">
        <v>0</v>
      </c>
      <c r="K1633" s="181">
        <v>0</v>
      </c>
      <c r="L1633" s="181">
        <v>0</v>
      </c>
      <c r="M1633" s="182">
        <v>0</v>
      </c>
    </row>
    <row r="1634" spans="1:13" s="5" customFormat="1">
      <c r="A1634" s="30" t="s">
        <v>129</v>
      </c>
      <c r="B1634" s="30" t="s">
        <v>140</v>
      </c>
      <c r="C1634" s="5" t="s">
        <v>112</v>
      </c>
      <c r="D1634" s="5" t="s">
        <v>203</v>
      </c>
      <c r="E1634" s="191">
        <v>30</v>
      </c>
      <c r="F1634" s="191" t="s">
        <v>202</v>
      </c>
      <c r="G1634" s="191" t="s">
        <v>402</v>
      </c>
      <c r="H1634" s="30" t="s">
        <v>112</v>
      </c>
      <c r="I1634" s="180">
        <v>0</v>
      </c>
      <c r="J1634" s="181">
        <v>0</v>
      </c>
      <c r="K1634" s="181">
        <v>0</v>
      </c>
      <c r="L1634" s="181">
        <v>0</v>
      </c>
      <c r="M1634" s="182">
        <v>0</v>
      </c>
    </row>
    <row r="1635" spans="1:13" s="5" customFormat="1">
      <c r="A1635" s="30" t="s">
        <v>129</v>
      </c>
      <c r="B1635" s="30" t="s">
        <v>140</v>
      </c>
      <c r="C1635" s="5" t="s">
        <v>112</v>
      </c>
      <c r="D1635" s="5" t="s">
        <v>203</v>
      </c>
      <c r="E1635" s="191">
        <v>30</v>
      </c>
      <c r="F1635" s="191" t="s">
        <v>202</v>
      </c>
      <c r="G1635" s="191" t="s">
        <v>403</v>
      </c>
      <c r="H1635" s="30" t="s">
        <v>112</v>
      </c>
      <c r="I1635" s="180">
        <v>0</v>
      </c>
      <c r="J1635" s="181">
        <v>0</v>
      </c>
      <c r="K1635" s="181">
        <v>0</v>
      </c>
      <c r="L1635" s="181">
        <v>0</v>
      </c>
      <c r="M1635" s="182">
        <v>0</v>
      </c>
    </row>
    <row r="1636" spans="1:13" s="5" customFormat="1">
      <c r="A1636" s="30" t="s">
        <v>129</v>
      </c>
      <c r="B1636" s="30" t="s">
        <v>140</v>
      </c>
      <c r="C1636" s="5" t="s">
        <v>112</v>
      </c>
      <c r="D1636" s="5" t="s">
        <v>294</v>
      </c>
      <c r="E1636" s="191">
        <v>38</v>
      </c>
      <c r="F1636" s="191" t="s">
        <v>293</v>
      </c>
      <c r="G1636" s="191" t="s">
        <v>402</v>
      </c>
      <c r="H1636" s="30" t="s">
        <v>112</v>
      </c>
      <c r="I1636" s="180">
        <v>0</v>
      </c>
      <c r="J1636" s="181">
        <v>0</v>
      </c>
      <c r="K1636" s="181">
        <v>0</v>
      </c>
      <c r="L1636" s="181">
        <v>0</v>
      </c>
      <c r="M1636" s="182">
        <v>0</v>
      </c>
    </row>
    <row r="1637" spans="1:13" s="5" customFormat="1">
      <c r="A1637" s="30" t="s">
        <v>129</v>
      </c>
      <c r="B1637" s="30" t="s">
        <v>140</v>
      </c>
      <c r="C1637" s="5" t="s">
        <v>112</v>
      </c>
      <c r="D1637" s="5" t="s">
        <v>294</v>
      </c>
      <c r="E1637" s="191">
        <v>38</v>
      </c>
      <c r="F1637" s="191" t="s">
        <v>293</v>
      </c>
      <c r="G1637" s="191" t="s">
        <v>403</v>
      </c>
      <c r="H1637" s="30" t="s">
        <v>112</v>
      </c>
      <c r="I1637" s="180">
        <v>0</v>
      </c>
      <c r="J1637" s="181">
        <v>0</v>
      </c>
      <c r="K1637" s="181">
        <v>0</v>
      </c>
      <c r="L1637" s="181">
        <v>0</v>
      </c>
      <c r="M1637" s="182">
        <v>0</v>
      </c>
    </row>
    <row r="1638" spans="1:13" s="5" customFormat="1">
      <c r="A1638" s="30" t="s">
        <v>129</v>
      </c>
      <c r="B1638" s="30" t="s">
        <v>140</v>
      </c>
      <c r="C1638" s="5" t="s">
        <v>112</v>
      </c>
      <c r="D1638" s="5" t="s">
        <v>296</v>
      </c>
      <c r="E1638" s="191">
        <v>38</v>
      </c>
      <c r="F1638" s="191" t="s">
        <v>295</v>
      </c>
      <c r="G1638" s="191" t="s">
        <v>402</v>
      </c>
      <c r="H1638" s="30" t="s">
        <v>112</v>
      </c>
      <c r="I1638" s="180">
        <v>8.8748999999999995E-2</v>
      </c>
      <c r="J1638" s="181">
        <v>7.7392799999999999</v>
      </c>
      <c r="K1638" s="181">
        <v>0.46910200000000002</v>
      </c>
      <c r="L1638" s="181">
        <v>0</v>
      </c>
      <c r="M1638" s="182">
        <v>0</v>
      </c>
    </row>
    <row r="1639" spans="1:13" s="5" customFormat="1">
      <c r="A1639" s="30" t="s">
        <v>129</v>
      </c>
      <c r="B1639" s="30" t="s">
        <v>140</v>
      </c>
      <c r="C1639" s="5" t="s">
        <v>112</v>
      </c>
      <c r="D1639" s="5" t="s">
        <v>296</v>
      </c>
      <c r="E1639" s="191">
        <v>38</v>
      </c>
      <c r="F1639" s="191" t="s">
        <v>295</v>
      </c>
      <c r="G1639" s="191" t="s">
        <v>403</v>
      </c>
      <c r="H1639" s="30" t="s">
        <v>112</v>
      </c>
      <c r="I1639" s="180">
        <v>0</v>
      </c>
      <c r="J1639" s="181">
        <v>0</v>
      </c>
      <c r="K1639" s="181">
        <v>0</v>
      </c>
      <c r="L1639" s="181">
        <v>0</v>
      </c>
      <c r="M1639" s="182">
        <v>0</v>
      </c>
    </row>
    <row r="1640" spans="1:13" s="5" customFormat="1">
      <c r="A1640" s="30" t="s">
        <v>129</v>
      </c>
      <c r="B1640" s="30" t="s">
        <v>140</v>
      </c>
      <c r="C1640" s="5" t="s">
        <v>112</v>
      </c>
      <c r="D1640" s="5" t="s">
        <v>205</v>
      </c>
      <c r="E1640" s="191">
        <v>30</v>
      </c>
      <c r="F1640" s="191" t="s">
        <v>204</v>
      </c>
      <c r="G1640" s="191" t="s">
        <v>402</v>
      </c>
      <c r="H1640" s="30" t="s">
        <v>112</v>
      </c>
      <c r="I1640" s="180">
        <v>0</v>
      </c>
      <c r="J1640" s="181">
        <v>0</v>
      </c>
      <c r="K1640" s="181">
        <v>0</v>
      </c>
      <c r="L1640" s="181">
        <v>0</v>
      </c>
      <c r="M1640" s="182">
        <v>0</v>
      </c>
    </row>
    <row r="1641" spans="1:13" s="5" customFormat="1">
      <c r="A1641" s="30" t="s">
        <v>129</v>
      </c>
      <c r="B1641" s="30" t="s">
        <v>140</v>
      </c>
      <c r="C1641" s="5" t="s">
        <v>112</v>
      </c>
      <c r="D1641" s="5" t="s">
        <v>205</v>
      </c>
      <c r="E1641" s="191">
        <v>30</v>
      </c>
      <c r="F1641" s="191" t="s">
        <v>204</v>
      </c>
      <c r="G1641" s="191" t="s">
        <v>403</v>
      </c>
      <c r="H1641" s="30" t="s">
        <v>112</v>
      </c>
      <c r="I1641" s="180">
        <v>0</v>
      </c>
      <c r="J1641" s="181">
        <v>0</v>
      </c>
      <c r="K1641" s="181">
        <v>0</v>
      </c>
      <c r="L1641" s="181">
        <v>0</v>
      </c>
      <c r="M1641" s="182">
        <v>0</v>
      </c>
    </row>
    <row r="1642" spans="1:13" s="5" customFormat="1">
      <c r="A1642" s="30" t="s">
        <v>129</v>
      </c>
      <c r="B1642" s="30" t="s">
        <v>140</v>
      </c>
      <c r="C1642" s="5" t="s">
        <v>112</v>
      </c>
      <c r="D1642" s="5" t="s">
        <v>308</v>
      </c>
      <c r="E1642" s="191">
        <v>38</v>
      </c>
      <c r="F1642" s="191" t="s">
        <v>307</v>
      </c>
      <c r="G1642" s="191" t="s">
        <v>402</v>
      </c>
      <c r="H1642" s="30" t="s">
        <v>112</v>
      </c>
      <c r="I1642" s="180">
        <v>0</v>
      </c>
      <c r="J1642" s="181">
        <v>0</v>
      </c>
      <c r="K1642" s="181">
        <v>0</v>
      </c>
      <c r="L1642" s="181">
        <v>0</v>
      </c>
      <c r="M1642" s="182">
        <v>0</v>
      </c>
    </row>
    <row r="1643" spans="1:13" s="5" customFormat="1">
      <c r="A1643" s="30" t="s">
        <v>129</v>
      </c>
      <c r="B1643" s="30" t="s">
        <v>140</v>
      </c>
      <c r="C1643" s="5" t="s">
        <v>112</v>
      </c>
      <c r="D1643" s="5" t="s">
        <v>308</v>
      </c>
      <c r="E1643" s="191">
        <v>38</v>
      </c>
      <c r="F1643" s="191" t="s">
        <v>307</v>
      </c>
      <c r="G1643" s="191" t="s">
        <v>403</v>
      </c>
      <c r="H1643" s="30" t="s">
        <v>112</v>
      </c>
      <c r="I1643" s="180">
        <v>0</v>
      </c>
      <c r="J1643" s="181">
        <v>0</v>
      </c>
      <c r="K1643" s="181">
        <v>0</v>
      </c>
      <c r="L1643" s="181">
        <v>0</v>
      </c>
      <c r="M1643" s="182">
        <v>0</v>
      </c>
    </row>
    <row r="1644" spans="1:13" s="5" customFormat="1">
      <c r="A1644" s="30" t="s">
        <v>129</v>
      </c>
      <c r="B1644" s="30" t="s">
        <v>140</v>
      </c>
      <c r="C1644" s="5" t="s">
        <v>112</v>
      </c>
      <c r="D1644" s="5" t="s">
        <v>207</v>
      </c>
      <c r="E1644" s="191">
        <v>30</v>
      </c>
      <c r="F1644" s="191" t="s">
        <v>206</v>
      </c>
      <c r="G1644" s="191" t="s">
        <v>402</v>
      </c>
      <c r="H1644" s="30" t="s">
        <v>112</v>
      </c>
      <c r="I1644" s="180">
        <v>0</v>
      </c>
      <c r="J1644" s="181">
        <v>0</v>
      </c>
      <c r="K1644" s="181">
        <v>0</v>
      </c>
      <c r="L1644" s="181">
        <v>0</v>
      </c>
      <c r="M1644" s="182">
        <v>0</v>
      </c>
    </row>
    <row r="1645" spans="1:13" s="5" customFormat="1">
      <c r="A1645" s="30" t="s">
        <v>129</v>
      </c>
      <c r="B1645" s="30" t="s">
        <v>140</v>
      </c>
      <c r="C1645" s="5" t="s">
        <v>112</v>
      </c>
      <c r="D1645" s="5" t="s">
        <v>207</v>
      </c>
      <c r="E1645" s="191">
        <v>30</v>
      </c>
      <c r="F1645" s="191" t="s">
        <v>206</v>
      </c>
      <c r="G1645" s="191" t="s">
        <v>403</v>
      </c>
      <c r="H1645" s="30" t="s">
        <v>112</v>
      </c>
      <c r="I1645" s="180">
        <v>0</v>
      </c>
      <c r="J1645" s="181">
        <v>0</v>
      </c>
      <c r="K1645" s="181">
        <v>0</v>
      </c>
      <c r="L1645" s="181">
        <v>0</v>
      </c>
      <c r="M1645" s="182">
        <v>0</v>
      </c>
    </row>
    <row r="1646" spans="1:13" s="5" customFormat="1">
      <c r="A1646" s="30" t="s">
        <v>129</v>
      </c>
      <c r="B1646" s="30" t="s">
        <v>140</v>
      </c>
      <c r="C1646" s="5" t="s">
        <v>112</v>
      </c>
      <c r="D1646" s="5" t="s">
        <v>312</v>
      </c>
      <c r="E1646" s="191">
        <v>38</v>
      </c>
      <c r="F1646" s="191" t="s">
        <v>311</v>
      </c>
      <c r="G1646" s="191" t="s">
        <v>402</v>
      </c>
      <c r="H1646" s="30" t="s">
        <v>112</v>
      </c>
      <c r="I1646" s="180">
        <v>3.3669600000000001E-2</v>
      </c>
      <c r="J1646" s="181">
        <v>2.9361299999999999</v>
      </c>
      <c r="K1646" s="181">
        <v>0.17796799999999999</v>
      </c>
      <c r="L1646" s="181">
        <v>0</v>
      </c>
      <c r="M1646" s="182">
        <v>0</v>
      </c>
    </row>
    <row r="1647" spans="1:13" s="5" customFormat="1">
      <c r="A1647" s="30" t="s">
        <v>129</v>
      </c>
      <c r="B1647" s="30" t="s">
        <v>140</v>
      </c>
      <c r="C1647" s="5" t="s">
        <v>112</v>
      </c>
      <c r="D1647" s="5" t="s">
        <v>312</v>
      </c>
      <c r="E1647" s="191">
        <v>38</v>
      </c>
      <c r="F1647" s="191" t="s">
        <v>311</v>
      </c>
      <c r="G1647" s="191" t="s">
        <v>403</v>
      </c>
      <c r="H1647" s="30" t="s">
        <v>112</v>
      </c>
      <c r="I1647" s="180">
        <v>0</v>
      </c>
      <c r="J1647" s="181">
        <v>0</v>
      </c>
      <c r="K1647" s="181">
        <v>0</v>
      </c>
      <c r="L1647" s="181">
        <v>0</v>
      </c>
      <c r="M1647" s="182">
        <v>0</v>
      </c>
    </row>
    <row r="1648" spans="1:13" s="5" customFormat="1">
      <c r="A1648" s="30" t="s">
        <v>129</v>
      </c>
      <c r="B1648" s="30" t="s">
        <v>140</v>
      </c>
      <c r="C1648" s="5" t="s">
        <v>404</v>
      </c>
      <c r="D1648" s="5" t="s">
        <v>216</v>
      </c>
      <c r="E1648" s="191">
        <v>38</v>
      </c>
      <c r="F1648" s="191" t="s">
        <v>215</v>
      </c>
      <c r="G1648" s="191" t="s">
        <v>405</v>
      </c>
      <c r="H1648" s="30" t="s">
        <v>130</v>
      </c>
      <c r="I1648" s="180">
        <v>20.055499999999999</v>
      </c>
      <c r="J1648" s="181">
        <v>3977.59</v>
      </c>
      <c r="K1648" s="181">
        <v>106.008</v>
      </c>
      <c r="L1648" s="181">
        <v>33.828499999999998</v>
      </c>
      <c r="M1648" s="182">
        <v>0</v>
      </c>
    </row>
    <row r="1649" spans="1:13" s="5" customFormat="1">
      <c r="A1649" s="30" t="s">
        <v>129</v>
      </c>
      <c r="B1649" s="30" t="s">
        <v>140</v>
      </c>
      <c r="C1649" s="5" t="s">
        <v>404</v>
      </c>
      <c r="D1649" s="5" t="s">
        <v>218</v>
      </c>
      <c r="E1649" s="191">
        <v>38</v>
      </c>
      <c r="F1649" s="191" t="s">
        <v>217</v>
      </c>
      <c r="G1649" s="191" t="s">
        <v>405</v>
      </c>
      <c r="H1649" s="30" t="s">
        <v>130</v>
      </c>
      <c r="I1649" s="180">
        <v>9.9516200000000001</v>
      </c>
      <c r="J1649" s="181">
        <v>1973.69</v>
      </c>
      <c r="K1649" s="181">
        <v>52.601399999999998</v>
      </c>
      <c r="L1649" s="181">
        <v>16.785799999999998</v>
      </c>
      <c r="M1649" s="182">
        <v>0</v>
      </c>
    </row>
    <row r="1650" spans="1:13" s="5" customFormat="1">
      <c r="A1650" s="30" t="s">
        <v>129</v>
      </c>
      <c r="B1650" s="30" t="s">
        <v>140</v>
      </c>
      <c r="C1650" s="5" t="s">
        <v>404</v>
      </c>
      <c r="D1650" s="5" t="s">
        <v>220</v>
      </c>
      <c r="E1650" s="191">
        <v>38</v>
      </c>
      <c r="F1650" s="191" t="s">
        <v>219</v>
      </c>
      <c r="G1650" s="191" t="s">
        <v>405</v>
      </c>
      <c r="H1650" s="30" t="s">
        <v>130</v>
      </c>
      <c r="I1650" s="180">
        <v>30.555099999999999</v>
      </c>
      <c r="J1650" s="181">
        <v>6059.96</v>
      </c>
      <c r="K1650" s="181">
        <v>161.506</v>
      </c>
      <c r="L1650" s="181">
        <v>51.538600000000002</v>
      </c>
      <c r="M1650" s="182">
        <v>0</v>
      </c>
    </row>
    <row r="1651" spans="1:13" s="5" customFormat="1">
      <c r="A1651" s="30" t="s">
        <v>129</v>
      </c>
      <c r="B1651" s="30" t="s">
        <v>140</v>
      </c>
      <c r="C1651" s="5" t="s">
        <v>404</v>
      </c>
      <c r="D1651" s="5" t="s">
        <v>222</v>
      </c>
      <c r="E1651" s="191">
        <v>38</v>
      </c>
      <c r="F1651" s="191" t="s">
        <v>221</v>
      </c>
      <c r="G1651" s="191" t="s">
        <v>405</v>
      </c>
      <c r="H1651" s="30" t="s">
        <v>130</v>
      </c>
      <c r="I1651" s="180">
        <v>24.247699999999998</v>
      </c>
      <c r="J1651" s="181">
        <v>4809.0200000000004</v>
      </c>
      <c r="K1651" s="181">
        <v>128.166</v>
      </c>
      <c r="L1651" s="181">
        <v>40.8996</v>
      </c>
      <c r="M1651" s="182">
        <v>0</v>
      </c>
    </row>
    <row r="1652" spans="1:13" s="5" customFormat="1">
      <c r="A1652" s="30" t="s">
        <v>129</v>
      </c>
      <c r="B1652" s="30" t="s">
        <v>140</v>
      </c>
      <c r="C1652" s="5" t="s">
        <v>404</v>
      </c>
      <c r="D1652" s="5" t="s">
        <v>185</v>
      </c>
      <c r="E1652" s="191">
        <v>30</v>
      </c>
      <c r="F1652" s="191" t="s">
        <v>184</v>
      </c>
      <c r="G1652" s="191" t="s">
        <v>405</v>
      </c>
      <c r="H1652" s="30" t="s">
        <v>130</v>
      </c>
      <c r="I1652" s="180">
        <v>0</v>
      </c>
      <c r="J1652" s="181">
        <v>0</v>
      </c>
      <c r="K1652" s="181">
        <v>0</v>
      </c>
      <c r="L1652" s="181">
        <v>0</v>
      </c>
      <c r="M1652" s="182">
        <v>0</v>
      </c>
    </row>
    <row r="1653" spans="1:13" s="5" customFormat="1">
      <c r="A1653" s="30" t="s">
        <v>129</v>
      </c>
      <c r="B1653" s="30" t="s">
        <v>140</v>
      </c>
      <c r="C1653" s="5" t="s">
        <v>404</v>
      </c>
      <c r="D1653" s="5" t="s">
        <v>187</v>
      </c>
      <c r="E1653" s="191">
        <v>30</v>
      </c>
      <c r="F1653" s="191" t="s">
        <v>186</v>
      </c>
      <c r="G1653" s="191" t="s">
        <v>405</v>
      </c>
      <c r="H1653" s="30" t="s">
        <v>130</v>
      </c>
      <c r="I1653" s="180">
        <v>2.6886999999999999</v>
      </c>
      <c r="J1653" s="181">
        <v>533.24599999999998</v>
      </c>
      <c r="K1653" s="181">
        <v>14.2117</v>
      </c>
      <c r="L1653" s="181">
        <v>4.5351299999999997</v>
      </c>
      <c r="M1653" s="182">
        <v>0</v>
      </c>
    </row>
    <row r="1654" spans="1:13" s="5" customFormat="1">
      <c r="A1654" s="30" t="s">
        <v>129</v>
      </c>
      <c r="B1654" s="30" t="s">
        <v>140</v>
      </c>
      <c r="C1654" s="5" t="s">
        <v>404</v>
      </c>
      <c r="D1654" s="5" t="s">
        <v>232</v>
      </c>
      <c r="E1654" s="191">
        <v>38</v>
      </c>
      <c r="F1654" s="191" t="s">
        <v>231</v>
      </c>
      <c r="G1654" s="191" t="s">
        <v>405</v>
      </c>
      <c r="H1654" s="30" t="s">
        <v>130</v>
      </c>
      <c r="I1654" s="180">
        <v>55.747</v>
      </c>
      <c r="J1654" s="181">
        <v>11056.2</v>
      </c>
      <c r="K1654" s="181">
        <v>294.66300000000001</v>
      </c>
      <c r="L1654" s="181">
        <v>94.030699999999996</v>
      </c>
      <c r="M1654" s="182">
        <v>0</v>
      </c>
    </row>
    <row r="1655" spans="1:13" s="5" customFormat="1">
      <c r="A1655" s="30" t="s">
        <v>129</v>
      </c>
      <c r="B1655" s="30" t="s">
        <v>140</v>
      </c>
      <c r="C1655" s="5" t="s">
        <v>404</v>
      </c>
      <c r="D1655" s="5" t="s">
        <v>234</v>
      </c>
      <c r="E1655" s="191">
        <v>38</v>
      </c>
      <c r="F1655" s="191" t="s">
        <v>233</v>
      </c>
      <c r="G1655" s="191" t="s">
        <v>405</v>
      </c>
      <c r="H1655" s="30" t="s">
        <v>130</v>
      </c>
      <c r="I1655" s="180">
        <v>138.27529334311669</v>
      </c>
      <c r="J1655" s="181">
        <v>27423.998610792558</v>
      </c>
      <c r="K1655" s="181">
        <v>730.88402479648801</v>
      </c>
      <c r="L1655" s="181">
        <v>233.23494542330852</v>
      </c>
      <c r="M1655" s="182">
        <v>0</v>
      </c>
    </row>
    <row r="1656" spans="1:13" s="5" customFormat="1">
      <c r="A1656" s="30" t="s">
        <v>129</v>
      </c>
      <c r="B1656" s="30" t="s">
        <v>140</v>
      </c>
      <c r="C1656" s="5" t="s">
        <v>404</v>
      </c>
      <c r="D1656" s="5" t="s">
        <v>189</v>
      </c>
      <c r="E1656" s="191">
        <v>30</v>
      </c>
      <c r="F1656" s="191" t="s">
        <v>188</v>
      </c>
      <c r="G1656" s="191" t="s">
        <v>405</v>
      </c>
      <c r="H1656" s="30" t="s">
        <v>130</v>
      </c>
      <c r="I1656" s="180">
        <v>15.215299999999999</v>
      </c>
      <c r="J1656" s="181">
        <v>3017.62</v>
      </c>
      <c r="K1656" s="181">
        <v>80.423500000000004</v>
      </c>
      <c r="L1656" s="181">
        <v>25.664200000000001</v>
      </c>
      <c r="M1656" s="182">
        <v>0</v>
      </c>
    </row>
    <row r="1657" spans="1:13" s="5" customFormat="1">
      <c r="A1657" s="30" t="s">
        <v>129</v>
      </c>
      <c r="B1657" s="30" t="s">
        <v>140</v>
      </c>
      <c r="C1657" s="5" t="s">
        <v>404</v>
      </c>
      <c r="D1657" s="5" t="s">
        <v>191</v>
      </c>
      <c r="E1657" s="191">
        <v>30</v>
      </c>
      <c r="F1657" s="191" t="s">
        <v>190</v>
      </c>
      <c r="G1657" s="191" t="s">
        <v>405</v>
      </c>
      <c r="H1657" s="30" t="s">
        <v>130</v>
      </c>
      <c r="I1657" s="180">
        <v>3.8835799999999997E-2</v>
      </c>
      <c r="J1657" s="181">
        <v>7.7022700000000004</v>
      </c>
      <c r="K1657" s="181">
        <v>0.20527500000000001</v>
      </c>
      <c r="L1657" s="181">
        <v>6.5505999999999995E-2</v>
      </c>
      <c r="M1657" s="182">
        <v>0</v>
      </c>
    </row>
    <row r="1658" spans="1:13" s="5" customFormat="1">
      <c r="A1658" s="30" t="s">
        <v>129</v>
      </c>
      <c r="B1658" s="30" t="s">
        <v>140</v>
      </c>
      <c r="C1658" s="5" t="s">
        <v>404</v>
      </c>
      <c r="D1658" s="5" t="s">
        <v>242</v>
      </c>
      <c r="E1658" s="191">
        <v>38</v>
      </c>
      <c r="F1658" s="191" t="s">
        <v>241</v>
      </c>
      <c r="G1658" s="191" t="s">
        <v>405</v>
      </c>
      <c r="H1658" s="30" t="s">
        <v>130</v>
      </c>
      <c r="I1658" s="180">
        <v>3.8883899999999998</v>
      </c>
      <c r="J1658" s="181">
        <v>771.17899999999997</v>
      </c>
      <c r="K1658" s="181">
        <v>20.552900000000001</v>
      </c>
      <c r="L1658" s="181">
        <v>6.5587</v>
      </c>
      <c r="M1658" s="182">
        <v>0</v>
      </c>
    </row>
    <row r="1659" spans="1:13" s="5" customFormat="1">
      <c r="A1659" s="30" t="s">
        <v>129</v>
      </c>
      <c r="B1659" s="30" t="s">
        <v>140</v>
      </c>
      <c r="C1659" s="5" t="s">
        <v>404</v>
      </c>
      <c r="D1659" s="5" t="s">
        <v>327</v>
      </c>
      <c r="E1659" s="191">
        <v>46</v>
      </c>
      <c r="F1659" s="191" t="s">
        <v>326</v>
      </c>
      <c r="G1659" s="191" t="s">
        <v>405</v>
      </c>
      <c r="H1659" s="30" t="s">
        <v>130</v>
      </c>
      <c r="I1659" s="180">
        <v>6.6331199999999999</v>
      </c>
      <c r="J1659" s="181">
        <v>1315.54</v>
      </c>
      <c r="K1659" s="181">
        <v>35.0608</v>
      </c>
      <c r="L1659" s="181">
        <v>11.1884</v>
      </c>
      <c r="M1659" s="182">
        <v>0</v>
      </c>
    </row>
    <row r="1660" spans="1:13" s="5" customFormat="1">
      <c r="A1660" s="30" t="s">
        <v>129</v>
      </c>
      <c r="B1660" s="30" t="s">
        <v>140</v>
      </c>
      <c r="C1660" s="5" t="s">
        <v>404</v>
      </c>
      <c r="D1660" s="5" t="s">
        <v>193</v>
      </c>
      <c r="E1660" s="191">
        <v>30</v>
      </c>
      <c r="F1660" s="191" t="s">
        <v>192</v>
      </c>
      <c r="G1660" s="191" t="s">
        <v>405</v>
      </c>
      <c r="H1660" s="30" t="s">
        <v>130</v>
      </c>
      <c r="I1660" s="180">
        <v>5.5276400000000003E-2</v>
      </c>
      <c r="J1660" s="181">
        <v>10.962899999999999</v>
      </c>
      <c r="K1660" s="181">
        <v>0.29217599999999999</v>
      </c>
      <c r="L1660" s="181">
        <v>9.3237E-2</v>
      </c>
      <c r="M1660" s="182">
        <v>0</v>
      </c>
    </row>
    <row r="1661" spans="1:13" s="5" customFormat="1">
      <c r="A1661" s="30" t="s">
        <v>129</v>
      </c>
      <c r="B1661" s="30" t="s">
        <v>140</v>
      </c>
      <c r="C1661" s="5" t="s">
        <v>404</v>
      </c>
      <c r="D1661" s="5" t="s">
        <v>258</v>
      </c>
      <c r="E1661" s="191">
        <v>38</v>
      </c>
      <c r="F1661" s="191" t="s">
        <v>257</v>
      </c>
      <c r="G1661" s="191" t="s">
        <v>405</v>
      </c>
      <c r="H1661" s="30" t="s">
        <v>130</v>
      </c>
      <c r="I1661" s="180">
        <v>9.5146999999999995E-2</v>
      </c>
      <c r="J1661" s="181">
        <v>18.8704</v>
      </c>
      <c r="K1661" s="181">
        <v>0.50292000000000003</v>
      </c>
      <c r="L1661" s="181">
        <v>0.16048799999999999</v>
      </c>
      <c r="M1661" s="182">
        <v>0</v>
      </c>
    </row>
    <row r="1662" spans="1:13" s="5" customFormat="1">
      <c r="A1662" s="30" t="s">
        <v>129</v>
      </c>
      <c r="B1662" s="30" t="s">
        <v>140</v>
      </c>
      <c r="C1662" s="5" t="s">
        <v>404</v>
      </c>
      <c r="D1662" s="5" t="s">
        <v>262</v>
      </c>
      <c r="E1662" s="191">
        <v>38</v>
      </c>
      <c r="F1662" s="191" t="s">
        <v>261</v>
      </c>
      <c r="G1662" s="191" t="s">
        <v>405</v>
      </c>
      <c r="H1662" s="30" t="s">
        <v>130</v>
      </c>
      <c r="I1662" s="180">
        <v>434.38718680152516</v>
      </c>
      <c r="J1662" s="181">
        <v>86151.43318582284</v>
      </c>
      <c r="K1662" s="181">
        <v>2296.0479497660017</v>
      </c>
      <c r="L1662" s="181">
        <v>732.69771699308205</v>
      </c>
      <c r="M1662" s="182">
        <v>0</v>
      </c>
    </row>
    <row r="1663" spans="1:13" s="5" customFormat="1">
      <c r="A1663" s="30" t="s">
        <v>129</v>
      </c>
      <c r="B1663" s="30" t="s">
        <v>140</v>
      </c>
      <c r="C1663" s="5" t="s">
        <v>404</v>
      </c>
      <c r="D1663" s="5" t="s">
        <v>264</v>
      </c>
      <c r="E1663" s="191">
        <v>38</v>
      </c>
      <c r="F1663" s="191" t="s">
        <v>263</v>
      </c>
      <c r="G1663" s="191" t="s">
        <v>405</v>
      </c>
      <c r="H1663" s="30" t="s">
        <v>130</v>
      </c>
      <c r="I1663" s="180">
        <v>0</v>
      </c>
      <c r="J1663" s="181">
        <v>0</v>
      </c>
      <c r="K1663" s="181">
        <v>0</v>
      </c>
      <c r="L1663" s="181">
        <v>0</v>
      </c>
      <c r="M1663" s="182">
        <v>0</v>
      </c>
    </row>
    <row r="1664" spans="1:13" s="5" customFormat="1">
      <c r="A1664" s="30" t="s">
        <v>129</v>
      </c>
      <c r="B1664" s="30" t="s">
        <v>140</v>
      </c>
      <c r="C1664" s="5" t="s">
        <v>404</v>
      </c>
      <c r="D1664" s="5" t="s">
        <v>270</v>
      </c>
      <c r="E1664" s="191">
        <v>38</v>
      </c>
      <c r="F1664" s="191" t="s">
        <v>269</v>
      </c>
      <c r="G1664" s="191" t="s">
        <v>405</v>
      </c>
      <c r="H1664" s="30" t="s">
        <v>130</v>
      </c>
      <c r="I1664" s="180">
        <v>244.26921041331539</v>
      </c>
      <c r="J1664" s="181">
        <v>48445.598057315918</v>
      </c>
      <c r="K1664" s="181">
        <v>1291.1351966685729</v>
      </c>
      <c r="L1664" s="181">
        <v>412.01839573949917</v>
      </c>
      <c r="M1664" s="182">
        <v>0</v>
      </c>
    </row>
    <row r="1665" spans="1:13" s="5" customFormat="1">
      <c r="A1665" s="30" t="s">
        <v>129</v>
      </c>
      <c r="B1665" s="30" t="s">
        <v>140</v>
      </c>
      <c r="C1665" s="5" t="s">
        <v>404</v>
      </c>
      <c r="D1665" s="5" t="s">
        <v>195</v>
      </c>
      <c r="E1665" s="191">
        <v>30</v>
      </c>
      <c r="F1665" s="191" t="s">
        <v>194</v>
      </c>
      <c r="G1665" s="191" t="s">
        <v>405</v>
      </c>
      <c r="H1665" s="30" t="s">
        <v>130</v>
      </c>
      <c r="I1665" s="180">
        <v>0</v>
      </c>
      <c r="J1665" s="181">
        <v>0</v>
      </c>
      <c r="K1665" s="181">
        <v>0</v>
      </c>
      <c r="L1665" s="181">
        <v>0</v>
      </c>
      <c r="M1665" s="182">
        <v>0</v>
      </c>
    </row>
    <row r="1666" spans="1:13" s="5" customFormat="1">
      <c r="A1666" s="30" t="s">
        <v>129</v>
      </c>
      <c r="B1666" s="30" t="s">
        <v>140</v>
      </c>
      <c r="C1666" s="5" t="s">
        <v>404</v>
      </c>
      <c r="D1666" s="5" t="s">
        <v>197</v>
      </c>
      <c r="E1666" s="191">
        <v>30</v>
      </c>
      <c r="F1666" s="191" t="s">
        <v>196</v>
      </c>
      <c r="G1666" s="191" t="s">
        <v>405</v>
      </c>
      <c r="H1666" s="30" t="s">
        <v>130</v>
      </c>
      <c r="I1666" s="180">
        <v>0.26364399999999999</v>
      </c>
      <c r="J1666" s="181">
        <v>52.2881</v>
      </c>
      <c r="K1666" s="181">
        <v>1.39354</v>
      </c>
      <c r="L1666" s="181">
        <v>0.44469799999999998</v>
      </c>
      <c r="M1666" s="182">
        <v>0</v>
      </c>
    </row>
    <row r="1667" spans="1:13" s="5" customFormat="1">
      <c r="A1667" s="30" t="s">
        <v>129</v>
      </c>
      <c r="B1667" s="30" t="s">
        <v>140</v>
      </c>
      <c r="C1667" s="5" t="s">
        <v>404</v>
      </c>
      <c r="D1667" s="5" t="s">
        <v>284</v>
      </c>
      <c r="E1667" s="191">
        <v>38</v>
      </c>
      <c r="F1667" s="191" t="s">
        <v>283</v>
      </c>
      <c r="G1667" s="191" t="s">
        <v>405</v>
      </c>
      <c r="H1667" s="30" t="s">
        <v>130</v>
      </c>
      <c r="I1667" s="180">
        <v>3.34327</v>
      </c>
      <c r="J1667" s="181">
        <v>663.06700000000001</v>
      </c>
      <c r="K1667" s="181">
        <v>17.671600000000002</v>
      </c>
      <c r="L1667" s="181">
        <v>5.6392300000000004</v>
      </c>
      <c r="M1667" s="182">
        <v>0</v>
      </c>
    </row>
    <row r="1668" spans="1:13" s="5" customFormat="1">
      <c r="A1668" s="30" t="s">
        <v>129</v>
      </c>
      <c r="B1668" s="30" t="s">
        <v>140</v>
      </c>
      <c r="C1668" s="5" t="s">
        <v>404</v>
      </c>
      <c r="D1668" s="5" t="s">
        <v>199</v>
      </c>
      <c r="E1668" s="191">
        <v>30</v>
      </c>
      <c r="F1668" s="191" t="s">
        <v>198</v>
      </c>
      <c r="G1668" s="191" t="s">
        <v>405</v>
      </c>
      <c r="H1668" s="30" t="s">
        <v>130</v>
      </c>
      <c r="I1668" s="180">
        <v>59.368499999999997</v>
      </c>
      <c r="J1668" s="181">
        <v>11774.5</v>
      </c>
      <c r="K1668" s="181">
        <v>313.80500000000001</v>
      </c>
      <c r="L1668" s="181">
        <v>100.139</v>
      </c>
      <c r="M1668" s="182">
        <v>0</v>
      </c>
    </row>
    <row r="1669" spans="1:13" s="5" customFormat="1">
      <c r="A1669" s="30" t="s">
        <v>129</v>
      </c>
      <c r="B1669" s="30" t="s">
        <v>140</v>
      </c>
      <c r="C1669" s="5" t="s">
        <v>404</v>
      </c>
      <c r="D1669" s="5" t="s">
        <v>201</v>
      </c>
      <c r="E1669" s="191">
        <v>30</v>
      </c>
      <c r="F1669" s="191" t="s">
        <v>200</v>
      </c>
      <c r="G1669" s="191" t="s">
        <v>405</v>
      </c>
      <c r="H1669" s="30" t="s">
        <v>130</v>
      </c>
      <c r="I1669" s="180">
        <v>15.23293456863019</v>
      </c>
      <c r="J1669" s="181">
        <v>3021.1240661507759</v>
      </c>
      <c r="K1669" s="181">
        <v>80.516684548967845</v>
      </c>
      <c r="L1669" s="181">
        <v>25.693960307040189</v>
      </c>
      <c r="M1669" s="182">
        <v>0</v>
      </c>
    </row>
    <row r="1670" spans="1:13" s="5" customFormat="1">
      <c r="A1670" s="30" t="s">
        <v>129</v>
      </c>
      <c r="B1670" s="30" t="s">
        <v>140</v>
      </c>
      <c r="C1670" s="5" t="s">
        <v>404</v>
      </c>
      <c r="D1670" s="5" t="s">
        <v>203</v>
      </c>
      <c r="E1670" s="191">
        <v>30</v>
      </c>
      <c r="F1670" s="191" t="s">
        <v>202</v>
      </c>
      <c r="G1670" s="191" t="s">
        <v>405</v>
      </c>
      <c r="H1670" s="30" t="s">
        <v>130</v>
      </c>
      <c r="I1670" s="180">
        <v>4.0634228977770954</v>
      </c>
      <c r="J1670" s="181">
        <v>805.89454842233715</v>
      </c>
      <c r="K1670" s="181">
        <v>21.478086790453641</v>
      </c>
      <c r="L1670" s="181">
        <v>6.8539431444193557</v>
      </c>
      <c r="M1670" s="182">
        <v>0</v>
      </c>
    </row>
    <row r="1671" spans="1:13" s="5" customFormat="1">
      <c r="A1671" s="30" t="s">
        <v>129</v>
      </c>
      <c r="B1671" s="30" t="s">
        <v>140</v>
      </c>
      <c r="C1671" s="5" t="s">
        <v>404</v>
      </c>
      <c r="D1671" s="5" t="s">
        <v>294</v>
      </c>
      <c r="E1671" s="191">
        <v>38</v>
      </c>
      <c r="F1671" s="191" t="s">
        <v>293</v>
      </c>
      <c r="G1671" s="191" t="s">
        <v>405</v>
      </c>
      <c r="H1671" s="30" t="s">
        <v>130</v>
      </c>
      <c r="I1671" s="180">
        <v>1.70801</v>
      </c>
      <c r="J1671" s="181">
        <v>338.74700000000001</v>
      </c>
      <c r="K1671" s="181">
        <v>9.0280400000000007</v>
      </c>
      <c r="L1671" s="181">
        <v>2.88097</v>
      </c>
      <c r="M1671" s="182">
        <v>0</v>
      </c>
    </row>
    <row r="1672" spans="1:13" s="5" customFormat="1">
      <c r="A1672" s="30" t="s">
        <v>129</v>
      </c>
      <c r="B1672" s="30" t="s">
        <v>140</v>
      </c>
      <c r="C1672" s="5" t="s">
        <v>404</v>
      </c>
      <c r="D1672" s="5" t="s">
        <v>296</v>
      </c>
      <c r="E1672" s="191">
        <v>38</v>
      </c>
      <c r="F1672" s="191" t="s">
        <v>295</v>
      </c>
      <c r="G1672" s="191" t="s">
        <v>405</v>
      </c>
      <c r="H1672" s="30" t="s">
        <v>130</v>
      </c>
      <c r="I1672" s="180">
        <v>27.0625</v>
      </c>
      <c r="J1672" s="181">
        <v>5367.28</v>
      </c>
      <c r="K1672" s="181">
        <v>143.04499999999999</v>
      </c>
      <c r="L1672" s="181">
        <v>45.647500000000001</v>
      </c>
      <c r="M1672" s="182">
        <v>0</v>
      </c>
    </row>
    <row r="1673" spans="1:13" s="5" customFormat="1">
      <c r="A1673" s="30" t="s">
        <v>129</v>
      </c>
      <c r="B1673" s="30" t="s">
        <v>140</v>
      </c>
      <c r="C1673" s="5" t="s">
        <v>404</v>
      </c>
      <c r="D1673" s="5" t="s">
        <v>205</v>
      </c>
      <c r="E1673" s="191">
        <v>30</v>
      </c>
      <c r="F1673" s="191" t="s">
        <v>204</v>
      </c>
      <c r="G1673" s="191" t="s">
        <v>405</v>
      </c>
      <c r="H1673" s="30" t="s">
        <v>130</v>
      </c>
      <c r="I1673" s="180">
        <v>0</v>
      </c>
      <c r="J1673" s="181">
        <v>0</v>
      </c>
      <c r="K1673" s="181">
        <v>0</v>
      </c>
      <c r="L1673" s="181">
        <v>0</v>
      </c>
      <c r="M1673" s="182">
        <v>0</v>
      </c>
    </row>
    <row r="1674" spans="1:13" s="5" customFormat="1">
      <c r="A1674" s="30" t="s">
        <v>129</v>
      </c>
      <c r="B1674" s="30" t="s">
        <v>140</v>
      </c>
      <c r="C1674" s="5" t="s">
        <v>404</v>
      </c>
      <c r="D1674" s="5" t="s">
        <v>308</v>
      </c>
      <c r="E1674" s="191">
        <v>38</v>
      </c>
      <c r="F1674" s="191" t="s">
        <v>307</v>
      </c>
      <c r="G1674" s="191" t="s">
        <v>405</v>
      </c>
      <c r="H1674" s="30" t="s">
        <v>130</v>
      </c>
      <c r="I1674" s="180">
        <v>0.12710199999999999</v>
      </c>
      <c r="J1674" s="181">
        <v>25.207999999999998</v>
      </c>
      <c r="K1674" s="181">
        <v>0.67182399999999998</v>
      </c>
      <c r="L1674" s="181">
        <v>0.214388</v>
      </c>
      <c r="M1674" s="182">
        <v>0</v>
      </c>
    </row>
    <row r="1675" spans="1:13" s="5" customFormat="1">
      <c r="A1675" s="30" t="s">
        <v>129</v>
      </c>
      <c r="B1675" s="30" t="s">
        <v>140</v>
      </c>
      <c r="C1675" s="5" t="s">
        <v>404</v>
      </c>
      <c r="D1675" s="5" t="s">
        <v>207</v>
      </c>
      <c r="E1675" s="191">
        <v>30</v>
      </c>
      <c r="F1675" s="191" t="s">
        <v>206</v>
      </c>
      <c r="G1675" s="191" t="s">
        <v>405</v>
      </c>
      <c r="H1675" s="30" t="s">
        <v>130</v>
      </c>
      <c r="I1675" s="180">
        <v>2.3067000000000002</v>
      </c>
      <c r="J1675" s="181">
        <v>457.48500000000001</v>
      </c>
      <c r="K1675" s="181">
        <v>12.192600000000001</v>
      </c>
      <c r="L1675" s="181">
        <v>3.8908</v>
      </c>
      <c r="M1675" s="182">
        <v>0</v>
      </c>
    </row>
    <row r="1676" spans="1:13" s="5" customFormat="1">
      <c r="A1676" s="30" t="s">
        <v>129</v>
      </c>
      <c r="B1676" s="30" t="s">
        <v>140</v>
      </c>
      <c r="C1676" s="5" t="s">
        <v>404</v>
      </c>
      <c r="D1676" s="5" t="s">
        <v>312</v>
      </c>
      <c r="E1676" s="191">
        <v>38</v>
      </c>
      <c r="F1676" s="191" t="s">
        <v>311</v>
      </c>
      <c r="G1676" s="191" t="s">
        <v>405</v>
      </c>
      <c r="H1676" s="30" t="s">
        <v>130</v>
      </c>
      <c r="I1676" s="180">
        <v>208.12200000000001</v>
      </c>
      <c r="J1676" s="181">
        <v>41276.6</v>
      </c>
      <c r="K1676" s="181">
        <v>1100.07</v>
      </c>
      <c r="L1676" s="181">
        <v>351.048</v>
      </c>
      <c r="M1676" s="182">
        <v>0</v>
      </c>
    </row>
    <row r="1677" spans="1:13" s="5" customFormat="1">
      <c r="A1677" s="30" t="s">
        <v>129</v>
      </c>
      <c r="B1677" s="30" t="s">
        <v>140</v>
      </c>
      <c r="C1677" s="5" t="s">
        <v>114</v>
      </c>
      <c r="D1677" s="5" t="s">
        <v>216</v>
      </c>
      <c r="E1677" s="191">
        <v>38</v>
      </c>
      <c r="F1677" s="191" t="s">
        <v>215</v>
      </c>
      <c r="G1677" s="191" t="s">
        <v>406</v>
      </c>
      <c r="H1677" s="30" t="s">
        <v>114</v>
      </c>
      <c r="I1677" s="180">
        <v>9.3902400000000004</v>
      </c>
      <c r="J1677" s="181">
        <v>106.223</v>
      </c>
      <c r="K1677" s="181">
        <v>49.634099999999997</v>
      </c>
      <c r="L1677" s="181">
        <v>0</v>
      </c>
      <c r="M1677" s="182">
        <v>0</v>
      </c>
    </row>
    <row r="1678" spans="1:13" s="5" customFormat="1">
      <c r="A1678" s="30" t="s">
        <v>129</v>
      </c>
      <c r="B1678" s="30" t="s">
        <v>140</v>
      </c>
      <c r="C1678" s="5" t="s">
        <v>114</v>
      </c>
      <c r="D1678" s="5" t="s">
        <v>216</v>
      </c>
      <c r="E1678" s="191">
        <v>38</v>
      </c>
      <c r="F1678" s="191" t="s">
        <v>215</v>
      </c>
      <c r="G1678" s="191" t="s">
        <v>407</v>
      </c>
      <c r="H1678" s="30" t="s">
        <v>114</v>
      </c>
      <c r="I1678" s="180">
        <v>0</v>
      </c>
      <c r="J1678" s="181">
        <v>0</v>
      </c>
      <c r="K1678" s="181">
        <v>0</v>
      </c>
      <c r="L1678" s="181">
        <v>0</v>
      </c>
      <c r="M1678" s="182">
        <v>0</v>
      </c>
    </row>
    <row r="1679" spans="1:13" s="5" customFormat="1">
      <c r="A1679" s="30" t="s">
        <v>129</v>
      </c>
      <c r="B1679" s="30" t="s">
        <v>140</v>
      </c>
      <c r="C1679" s="5" t="s">
        <v>114</v>
      </c>
      <c r="D1679" s="5" t="s">
        <v>218</v>
      </c>
      <c r="E1679" s="191">
        <v>38</v>
      </c>
      <c r="F1679" s="191" t="s">
        <v>217</v>
      </c>
      <c r="G1679" s="191" t="s">
        <v>406</v>
      </c>
      <c r="H1679" s="30" t="s">
        <v>114</v>
      </c>
      <c r="I1679" s="180">
        <v>0.54057699999999997</v>
      </c>
      <c r="J1679" s="181">
        <v>6.1150200000000003</v>
      </c>
      <c r="K1679" s="181">
        <v>2.8573400000000002</v>
      </c>
      <c r="L1679" s="181">
        <v>0</v>
      </c>
      <c r="M1679" s="182">
        <v>0</v>
      </c>
    </row>
    <row r="1680" spans="1:13" s="5" customFormat="1">
      <c r="A1680" s="30" t="s">
        <v>129</v>
      </c>
      <c r="B1680" s="30" t="s">
        <v>140</v>
      </c>
      <c r="C1680" s="5" t="s">
        <v>114</v>
      </c>
      <c r="D1680" s="5" t="s">
        <v>218</v>
      </c>
      <c r="E1680" s="191">
        <v>38</v>
      </c>
      <c r="F1680" s="191" t="s">
        <v>217</v>
      </c>
      <c r="G1680" s="191" t="s">
        <v>407</v>
      </c>
      <c r="H1680" s="30" t="s">
        <v>114</v>
      </c>
      <c r="I1680" s="180">
        <v>0</v>
      </c>
      <c r="J1680" s="181">
        <v>0</v>
      </c>
      <c r="K1680" s="181">
        <v>0</v>
      </c>
      <c r="L1680" s="181">
        <v>0</v>
      </c>
      <c r="M1680" s="182">
        <v>0</v>
      </c>
    </row>
    <row r="1681" spans="1:13" s="5" customFormat="1">
      <c r="A1681" s="30" t="s">
        <v>129</v>
      </c>
      <c r="B1681" s="30" t="s">
        <v>140</v>
      </c>
      <c r="C1681" s="5" t="s">
        <v>114</v>
      </c>
      <c r="D1681" s="5" t="s">
        <v>220</v>
      </c>
      <c r="E1681" s="191">
        <v>38</v>
      </c>
      <c r="F1681" s="191" t="s">
        <v>219</v>
      </c>
      <c r="G1681" s="191" t="s">
        <v>406</v>
      </c>
      <c r="H1681" s="30" t="s">
        <v>114</v>
      </c>
      <c r="I1681" s="180">
        <v>17.567399999999999</v>
      </c>
      <c r="J1681" s="181">
        <v>198.72300000000001</v>
      </c>
      <c r="K1681" s="181">
        <v>92.856399999999994</v>
      </c>
      <c r="L1681" s="181">
        <v>0</v>
      </c>
      <c r="M1681" s="182">
        <v>0</v>
      </c>
    </row>
    <row r="1682" spans="1:13" s="5" customFormat="1">
      <c r="A1682" s="30" t="s">
        <v>129</v>
      </c>
      <c r="B1682" s="30" t="s">
        <v>140</v>
      </c>
      <c r="C1682" s="5" t="s">
        <v>114</v>
      </c>
      <c r="D1682" s="5" t="s">
        <v>220</v>
      </c>
      <c r="E1682" s="191">
        <v>38</v>
      </c>
      <c r="F1682" s="191" t="s">
        <v>219</v>
      </c>
      <c r="G1682" s="191" t="s">
        <v>407</v>
      </c>
      <c r="H1682" s="30" t="s">
        <v>114</v>
      </c>
      <c r="I1682" s="180">
        <v>0</v>
      </c>
      <c r="J1682" s="181">
        <v>0</v>
      </c>
      <c r="K1682" s="181">
        <v>0</v>
      </c>
      <c r="L1682" s="181">
        <v>0</v>
      </c>
      <c r="M1682" s="182">
        <v>0</v>
      </c>
    </row>
    <row r="1683" spans="1:13" s="5" customFormat="1">
      <c r="A1683" s="30" t="s">
        <v>129</v>
      </c>
      <c r="B1683" s="30" t="s">
        <v>140</v>
      </c>
      <c r="C1683" s="5" t="s">
        <v>114</v>
      </c>
      <c r="D1683" s="5" t="s">
        <v>222</v>
      </c>
      <c r="E1683" s="191">
        <v>38</v>
      </c>
      <c r="F1683" s="191" t="s">
        <v>221</v>
      </c>
      <c r="G1683" s="191" t="s">
        <v>406</v>
      </c>
      <c r="H1683" s="30" t="s">
        <v>114</v>
      </c>
      <c r="I1683" s="180">
        <v>11.7737</v>
      </c>
      <c r="J1683" s="181">
        <v>133.185</v>
      </c>
      <c r="K1683" s="181">
        <v>62.232599999999998</v>
      </c>
      <c r="L1683" s="181">
        <v>0</v>
      </c>
      <c r="M1683" s="182">
        <v>0</v>
      </c>
    </row>
    <row r="1684" spans="1:13" s="5" customFormat="1">
      <c r="A1684" s="30" t="s">
        <v>129</v>
      </c>
      <c r="B1684" s="30" t="s">
        <v>140</v>
      </c>
      <c r="C1684" s="5" t="s">
        <v>114</v>
      </c>
      <c r="D1684" s="5" t="s">
        <v>222</v>
      </c>
      <c r="E1684" s="191">
        <v>38</v>
      </c>
      <c r="F1684" s="191" t="s">
        <v>221</v>
      </c>
      <c r="G1684" s="191" t="s">
        <v>407</v>
      </c>
      <c r="H1684" s="30" t="s">
        <v>114</v>
      </c>
      <c r="I1684" s="180">
        <v>0</v>
      </c>
      <c r="J1684" s="181">
        <v>0</v>
      </c>
      <c r="K1684" s="181">
        <v>0</v>
      </c>
      <c r="L1684" s="181">
        <v>0</v>
      </c>
      <c r="M1684" s="182">
        <v>0</v>
      </c>
    </row>
    <row r="1685" spans="1:13" s="5" customFormat="1">
      <c r="A1685" s="30" t="s">
        <v>129</v>
      </c>
      <c r="B1685" s="30" t="s">
        <v>140</v>
      </c>
      <c r="C1685" s="5" t="s">
        <v>114</v>
      </c>
      <c r="D1685" s="5" t="s">
        <v>185</v>
      </c>
      <c r="E1685" s="191">
        <v>30</v>
      </c>
      <c r="F1685" s="191" t="s">
        <v>184</v>
      </c>
      <c r="G1685" s="191" t="s">
        <v>406</v>
      </c>
      <c r="H1685" s="30" t="s">
        <v>114</v>
      </c>
      <c r="I1685" s="180">
        <v>0</v>
      </c>
      <c r="J1685" s="181">
        <v>0</v>
      </c>
      <c r="K1685" s="181">
        <v>0</v>
      </c>
      <c r="L1685" s="181">
        <v>0</v>
      </c>
      <c r="M1685" s="182">
        <v>0</v>
      </c>
    </row>
    <row r="1686" spans="1:13" s="5" customFormat="1">
      <c r="A1686" s="30" t="s">
        <v>129</v>
      </c>
      <c r="B1686" s="30" t="s">
        <v>140</v>
      </c>
      <c r="C1686" s="5" t="s">
        <v>114</v>
      </c>
      <c r="D1686" s="5" t="s">
        <v>185</v>
      </c>
      <c r="E1686" s="191">
        <v>30</v>
      </c>
      <c r="F1686" s="191" t="s">
        <v>184</v>
      </c>
      <c r="G1686" s="191" t="s">
        <v>407</v>
      </c>
      <c r="H1686" s="30" t="s">
        <v>114</v>
      </c>
      <c r="I1686" s="180">
        <v>0</v>
      </c>
      <c r="J1686" s="181">
        <v>0</v>
      </c>
      <c r="K1686" s="181">
        <v>0</v>
      </c>
      <c r="L1686" s="181">
        <v>0</v>
      </c>
      <c r="M1686" s="182">
        <v>0</v>
      </c>
    </row>
    <row r="1687" spans="1:13" s="5" customFormat="1">
      <c r="A1687" s="30" t="s">
        <v>129</v>
      </c>
      <c r="B1687" s="30" t="s">
        <v>140</v>
      </c>
      <c r="C1687" s="5" t="s">
        <v>114</v>
      </c>
      <c r="D1687" s="5" t="s">
        <v>187</v>
      </c>
      <c r="E1687" s="191">
        <v>30</v>
      </c>
      <c r="F1687" s="191" t="s">
        <v>186</v>
      </c>
      <c r="G1687" s="191" t="s">
        <v>406</v>
      </c>
      <c r="H1687" s="30" t="s">
        <v>114</v>
      </c>
      <c r="I1687" s="180">
        <v>0.49110799999999999</v>
      </c>
      <c r="J1687" s="181">
        <v>5.5554199999999998</v>
      </c>
      <c r="K1687" s="181">
        <v>2.5958600000000001</v>
      </c>
      <c r="L1687" s="181">
        <v>0</v>
      </c>
      <c r="M1687" s="182">
        <v>0</v>
      </c>
    </row>
    <row r="1688" spans="1:13" s="5" customFormat="1">
      <c r="A1688" s="30" t="s">
        <v>129</v>
      </c>
      <c r="B1688" s="30" t="s">
        <v>140</v>
      </c>
      <c r="C1688" s="5" t="s">
        <v>114</v>
      </c>
      <c r="D1688" s="5" t="s">
        <v>187</v>
      </c>
      <c r="E1688" s="191">
        <v>30</v>
      </c>
      <c r="F1688" s="191" t="s">
        <v>186</v>
      </c>
      <c r="G1688" s="191" t="s">
        <v>407</v>
      </c>
      <c r="H1688" s="30" t="s">
        <v>114</v>
      </c>
      <c r="I1688" s="180">
        <v>0</v>
      </c>
      <c r="J1688" s="181">
        <v>0</v>
      </c>
      <c r="K1688" s="181">
        <v>0</v>
      </c>
      <c r="L1688" s="181">
        <v>0</v>
      </c>
      <c r="M1688" s="182">
        <v>0</v>
      </c>
    </row>
    <row r="1689" spans="1:13" s="5" customFormat="1">
      <c r="A1689" s="30" t="s">
        <v>129</v>
      </c>
      <c r="B1689" s="30" t="s">
        <v>140</v>
      </c>
      <c r="C1689" s="5" t="s">
        <v>114</v>
      </c>
      <c r="D1689" s="5" t="s">
        <v>232</v>
      </c>
      <c r="E1689" s="191">
        <v>38</v>
      </c>
      <c r="F1689" s="191" t="s">
        <v>231</v>
      </c>
      <c r="G1689" s="191" t="s">
        <v>406</v>
      </c>
      <c r="H1689" s="30" t="s">
        <v>114</v>
      </c>
      <c r="I1689" s="180">
        <v>24.724</v>
      </c>
      <c r="J1689" s="181">
        <v>279.678</v>
      </c>
      <c r="K1689" s="181">
        <v>130.684</v>
      </c>
      <c r="L1689" s="181">
        <v>0</v>
      </c>
      <c r="M1689" s="182">
        <v>0</v>
      </c>
    </row>
    <row r="1690" spans="1:13" s="5" customFormat="1">
      <c r="A1690" s="30" t="s">
        <v>129</v>
      </c>
      <c r="B1690" s="30" t="s">
        <v>140</v>
      </c>
      <c r="C1690" s="5" t="s">
        <v>114</v>
      </c>
      <c r="D1690" s="5" t="s">
        <v>232</v>
      </c>
      <c r="E1690" s="191">
        <v>38</v>
      </c>
      <c r="F1690" s="191" t="s">
        <v>231</v>
      </c>
      <c r="G1690" s="191" t="s">
        <v>407</v>
      </c>
      <c r="H1690" s="30" t="s">
        <v>114</v>
      </c>
      <c r="I1690" s="180">
        <v>0</v>
      </c>
      <c r="J1690" s="181">
        <v>0</v>
      </c>
      <c r="K1690" s="181">
        <v>0</v>
      </c>
      <c r="L1690" s="181">
        <v>0</v>
      </c>
      <c r="M1690" s="182">
        <v>0</v>
      </c>
    </row>
    <row r="1691" spans="1:13" s="5" customFormat="1">
      <c r="A1691" s="30" t="s">
        <v>129</v>
      </c>
      <c r="B1691" s="30" t="s">
        <v>140</v>
      </c>
      <c r="C1691" s="5" t="s">
        <v>114</v>
      </c>
      <c r="D1691" s="5" t="s">
        <v>234</v>
      </c>
      <c r="E1691" s="191">
        <v>38</v>
      </c>
      <c r="F1691" s="191" t="s">
        <v>233</v>
      </c>
      <c r="G1691" s="191" t="s">
        <v>406</v>
      </c>
      <c r="H1691" s="30" t="s">
        <v>114</v>
      </c>
      <c r="I1691" s="180">
        <v>59.412177107402648</v>
      </c>
      <c r="J1691" s="181">
        <v>672.07149422336329</v>
      </c>
      <c r="K1691" s="181">
        <v>314.03571673085156</v>
      </c>
      <c r="L1691" s="181">
        <v>0</v>
      </c>
      <c r="M1691" s="182">
        <v>0</v>
      </c>
    </row>
    <row r="1692" spans="1:13" s="5" customFormat="1">
      <c r="A1692" s="30" t="s">
        <v>129</v>
      </c>
      <c r="B1692" s="30" t="s">
        <v>140</v>
      </c>
      <c r="C1692" s="5" t="s">
        <v>114</v>
      </c>
      <c r="D1692" s="5" t="s">
        <v>234</v>
      </c>
      <c r="E1692" s="191">
        <v>38</v>
      </c>
      <c r="F1692" s="191" t="s">
        <v>233</v>
      </c>
      <c r="G1692" s="191" t="s">
        <v>407</v>
      </c>
      <c r="H1692" s="30" t="s">
        <v>114</v>
      </c>
      <c r="I1692" s="180">
        <v>0</v>
      </c>
      <c r="J1692" s="181">
        <v>0</v>
      </c>
      <c r="K1692" s="181">
        <v>0</v>
      </c>
      <c r="L1692" s="181">
        <v>0</v>
      </c>
      <c r="M1692" s="182">
        <v>0</v>
      </c>
    </row>
    <row r="1693" spans="1:13" s="5" customFormat="1">
      <c r="A1693" s="30" t="s">
        <v>129</v>
      </c>
      <c r="B1693" s="30" t="s">
        <v>140</v>
      </c>
      <c r="C1693" s="5" t="s">
        <v>114</v>
      </c>
      <c r="D1693" s="5" t="s">
        <v>189</v>
      </c>
      <c r="E1693" s="191">
        <v>30</v>
      </c>
      <c r="F1693" s="191" t="s">
        <v>188</v>
      </c>
      <c r="G1693" s="191" t="s">
        <v>406</v>
      </c>
      <c r="H1693" s="30" t="s">
        <v>114</v>
      </c>
      <c r="I1693" s="180">
        <v>16.2346</v>
      </c>
      <c r="J1693" s="181">
        <v>183.64500000000001</v>
      </c>
      <c r="K1693" s="181">
        <v>85.811199999999999</v>
      </c>
      <c r="L1693" s="181">
        <v>0</v>
      </c>
      <c r="M1693" s="182">
        <v>0</v>
      </c>
    </row>
    <row r="1694" spans="1:13" s="5" customFormat="1">
      <c r="A1694" s="30" t="s">
        <v>129</v>
      </c>
      <c r="B1694" s="30" t="s">
        <v>140</v>
      </c>
      <c r="C1694" s="5" t="s">
        <v>114</v>
      </c>
      <c r="D1694" s="5" t="s">
        <v>189</v>
      </c>
      <c r="E1694" s="191">
        <v>30</v>
      </c>
      <c r="F1694" s="191" t="s">
        <v>188</v>
      </c>
      <c r="G1694" s="191" t="s">
        <v>407</v>
      </c>
      <c r="H1694" s="30" t="s">
        <v>114</v>
      </c>
      <c r="I1694" s="180">
        <v>0</v>
      </c>
      <c r="J1694" s="181">
        <v>0</v>
      </c>
      <c r="K1694" s="181">
        <v>0</v>
      </c>
      <c r="L1694" s="181">
        <v>0</v>
      </c>
      <c r="M1694" s="182">
        <v>0</v>
      </c>
    </row>
    <row r="1695" spans="1:13" s="5" customFormat="1">
      <c r="A1695" s="30" t="s">
        <v>129</v>
      </c>
      <c r="B1695" s="30" t="s">
        <v>140</v>
      </c>
      <c r="C1695" s="5" t="s">
        <v>114</v>
      </c>
      <c r="D1695" s="5" t="s">
        <v>191</v>
      </c>
      <c r="E1695" s="191">
        <v>30</v>
      </c>
      <c r="F1695" s="191" t="s">
        <v>190</v>
      </c>
      <c r="G1695" s="191" t="s">
        <v>406</v>
      </c>
      <c r="H1695" s="30" t="s">
        <v>114</v>
      </c>
      <c r="I1695" s="180">
        <v>3.0136199999999998E-3</v>
      </c>
      <c r="J1695" s="181">
        <v>3.4090099999999998E-2</v>
      </c>
      <c r="K1695" s="181">
        <v>1.5929200000000001E-2</v>
      </c>
      <c r="L1695" s="181">
        <v>0</v>
      </c>
      <c r="M1695" s="182">
        <v>0</v>
      </c>
    </row>
    <row r="1696" spans="1:13" s="5" customFormat="1">
      <c r="A1696" s="30" t="s">
        <v>129</v>
      </c>
      <c r="B1696" s="30" t="s">
        <v>140</v>
      </c>
      <c r="C1696" s="5" t="s">
        <v>114</v>
      </c>
      <c r="D1696" s="5" t="s">
        <v>191</v>
      </c>
      <c r="E1696" s="191">
        <v>30</v>
      </c>
      <c r="F1696" s="191" t="s">
        <v>190</v>
      </c>
      <c r="G1696" s="191" t="s">
        <v>407</v>
      </c>
      <c r="H1696" s="30" t="s">
        <v>114</v>
      </c>
      <c r="I1696" s="180">
        <v>0</v>
      </c>
      <c r="J1696" s="181">
        <v>0</v>
      </c>
      <c r="K1696" s="181">
        <v>0</v>
      </c>
      <c r="L1696" s="181">
        <v>0</v>
      </c>
      <c r="M1696" s="182">
        <v>0</v>
      </c>
    </row>
    <row r="1697" spans="1:13" s="5" customFormat="1">
      <c r="A1697" s="30" t="s">
        <v>129</v>
      </c>
      <c r="B1697" s="30" t="s">
        <v>140</v>
      </c>
      <c r="C1697" s="5" t="s">
        <v>114</v>
      </c>
      <c r="D1697" s="5" t="s">
        <v>242</v>
      </c>
      <c r="E1697" s="191">
        <v>38</v>
      </c>
      <c r="F1697" s="191" t="s">
        <v>241</v>
      </c>
      <c r="G1697" s="191" t="s">
        <v>406</v>
      </c>
      <c r="H1697" s="30" t="s">
        <v>114</v>
      </c>
      <c r="I1697" s="180">
        <v>1.30966</v>
      </c>
      <c r="J1697" s="181">
        <v>14.815</v>
      </c>
      <c r="K1697" s="181">
        <v>6.9225199999999996</v>
      </c>
      <c r="L1697" s="181">
        <v>0</v>
      </c>
      <c r="M1697" s="182">
        <v>0</v>
      </c>
    </row>
    <row r="1698" spans="1:13" s="5" customFormat="1">
      <c r="A1698" s="30" t="s">
        <v>129</v>
      </c>
      <c r="B1698" s="30" t="s">
        <v>140</v>
      </c>
      <c r="C1698" s="5" t="s">
        <v>114</v>
      </c>
      <c r="D1698" s="5" t="s">
        <v>242</v>
      </c>
      <c r="E1698" s="191">
        <v>38</v>
      </c>
      <c r="F1698" s="191" t="s">
        <v>241</v>
      </c>
      <c r="G1698" s="191" t="s">
        <v>407</v>
      </c>
      <c r="H1698" s="30" t="s">
        <v>114</v>
      </c>
      <c r="I1698" s="180">
        <v>0</v>
      </c>
      <c r="J1698" s="181">
        <v>0</v>
      </c>
      <c r="K1698" s="181">
        <v>0</v>
      </c>
      <c r="L1698" s="181">
        <v>0</v>
      </c>
      <c r="M1698" s="182">
        <v>0</v>
      </c>
    </row>
    <row r="1699" spans="1:13" s="5" customFormat="1">
      <c r="A1699" s="30" t="s">
        <v>129</v>
      </c>
      <c r="B1699" s="30" t="s">
        <v>140</v>
      </c>
      <c r="C1699" s="5" t="s">
        <v>114</v>
      </c>
      <c r="D1699" s="5" t="s">
        <v>327</v>
      </c>
      <c r="E1699" s="191">
        <v>46</v>
      </c>
      <c r="F1699" s="191" t="s">
        <v>326</v>
      </c>
      <c r="G1699" s="191" t="s">
        <v>406</v>
      </c>
      <c r="H1699" s="30" t="s">
        <v>114</v>
      </c>
      <c r="I1699" s="180">
        <v>23.122900000000001</v>
      </c>
      <c r="J1699" s="181">
        <v>261.56700000000001</v>
      </c>
      <c r="K1699" s="181">
        <v>122.221</v>
      </c>
      <c r="L1699" s="181">
        <v>0</v>
      </c>
      <c r="M1699" s="182">
        <v>0</v>
      </c>
    </row>
    <row r="1700" spans="1:13" s="5" customFormat="1">
      <c r="A1700" s="30" t="s">
        <v>129</v>
      </c>
      <c r="B1700" s="30" t="s">
        <v>140</v>
      </c>
      <c r="C1700" s="5" t="s">
        <v>114</v>
      </c>
      <c r="D1700" s="5" t="s">
        <v>327</v>
      </c>
      <c r="E1700" s="191">
        <v>46</v>
      </c>
      <c r="F1700" s="191" t="s">
        <v>326</v>
      </c>
      <c r="G1700" s="191" t="s">
        <v>407</v>
      </c>
      <c r="H1700" s="30" t="s">
        <v>114</v>
      </c>
      <c r="I1700" s="180">
        <v>0</v>
      </c>
      <c r="J1700" s="181">
        <v>0</v>
      </c>
      <c r="K1700" s="181">
        <v>0</v>
      </c>
      <c r="L1700" s="181">
        <v>0</v>
      </c>
      <c r="M1700" s="182">
        <v>0</v>
      </c>
    </row>
    <row r="1701" spans="1:13" s="5" customFormat="1">
      <c r="A1701" s="30" t="s">
        <v>129</v>
      </c>
      <c r="B1701" s="30" t="s">
        <v>140</v>
      </c>
      <c r="C1701" s="5" t="s">
        <v>114</v>
      </c>
      <c r="D1701" s="5" t="s">
        <v>193</v>
      </c>
      <c r="E1701" s="191">
        <v>30</v>
      </c>
      <c r="F1701" s="191" t="s">
        <v>192</v>
      </c>
      <c r="G1701" s="191" t="s">
        <v>406</v>
      </c>
      <c r="H1701" s="30" t="s">
        <v>114</v>
      </c>
      <c r="I1701" s="180">
        <v>8.9807700000000008E-3</v>
      </c>
      <c r="J1701" s="181">
        <v>0.101591</v>
      </c>
      <c r="K1701" s="181">
        <v>4.7469799999999999E-2</v>
      </c>
      <c r="L1701" s="181">
        <v>0</v>
      </c>
      <c r="M1701" s="182">
        <v>0</v>
      </c>
    </row>
    <row r="1702" spans="1:13" s="5" customFormat="1">
      <c r="A1702" s="30" t="s">
        <v>129</v>
      </c>
      <c r="B1702" s="30" t="s">
        <v>140</v>
      </c>
      <c r="C1702" s="5" t="s">
        <v>114</v>
      </c>
      <c r="D1702" s="5" t="s">
        <v>193</v>
      </c>
      <c r="E1702" s="191">
        <v>30</v>
      </c>
      <c r="F1702" s="191" t="s">
        <v>192</v>
      </c>
      <c r="G1702" s="191" t="s">
        <v>407</v>
      </c>
      <c r="H1702" s="30" t="s">
        <v>114</v>
      </c>
      <c r="I1702" s="180">
        <v>0</v>
      </c>
      <c r="J1702" s="181">
        <v>0</v>
      </c>
      <c r="K1702" s="181">
        <v>0</v>
      </c>
      <c r="L1702" s="181">
        <v>0</v>
      </c>
      <c r="M1702" s="182">
        <v>0</v>
      </c>
    </row>
    <row r="1703" spans="1:13" s="5" customFormat="1">
      <c r="A1703" s="30" t="s">
        <v>129</v>
      </c>
      <c r="B1703" s="30" t="s">
        <v>140</v>
      </c>
      <c r="C1703" s="5" t="s">
        <v>114</v>
      </c>
      <c r="D1703" s="5" t="s">
        <v>258</v>
      </c>
      <c r="E1703" s="191">
        <v>38</v>
      </c>
      <c r="F1703" s="191" t="s">
        <v>257</v>
      </c>
      <c r="G1703" s="191" t="s">
        <v>406</v>
      </c>
      <c r="H1703" s="30" t="s">
        <v>114</v>
      </c>
      <c r="I1703" s="180">
        <v>0</v>
      </c>
      <c r="J1703" s="181">
        <v>0</v>
      </c>
      <c r="K1703" s="181">
        <v>0</v>
      </c>
      <c r="L1703" s="181">
        <v>0</v>
      </c>
      <c r="M1703" s="182">
        <v>0</v>
      </c>
    </row>
    <row r="1704" spans="1:13" s="5" customFormat="1">
      <c r="A1704" s="30" t="s">
        <v>129</v>
      </c>
      <c r="B1704" s="30" t="s">
        <v>140</v>
      </c>
      <c r="C1704" s="5" t="s">
        <v>114</v>
      </c>
      <c r="D1704" s="5" t="s">
        <v>258</v>
      </c>
      <c r="E1704" s="191">
        <v>38</v>
      </c>
      <c r="F1704" s="191" t="s">
        <v>257</v>
      </c>
      <c r="G1704" s="191" t="s">
        <v>407</v>
      </c>
      <c r="H1704" s="30" t="s">
        <v>114</v>
      </c>
      <c r="I1704" s="180">
        <v>0</v>
      </c>
      <c r="J1704" s="181">
        <v>0</v>
      </c>
      <c r="K1704" s="181">
        <v>0</v>
      </c>
      <c r="L1704" s="181">
        <v>0</v>
      </c>
      <c r="M1704" s="182">
        <v>0</v>
      </c>
    </row>
    <row r="1705" spans="1:13" s="5" customFormat="1">
      <c r="A1705" s="30" t="s">
        <v>129</v>
      </c>
      <c r="B1705" s="30" t="s">
        <v>140</v>
      </c>
      <c r="C1705" s="5" t="s">
        <v>114</v>
      </c>
      <c r="D1705" s="5" t="s">
        <v>262</v>
      </c>
      <c r="E1705" s="191">
        <v>38</v>
      </c>
      <c r="F1705" s="191" t="s">
        <v>261</v>
      </c>
      <c r="G1705" s="191" t="s">
        <v>406</v>
      </c>
      <c r="H1705" s="30" t="s">
        <v>114</v>
      </c>
      <c r="I1705" s="180">
        <v>297.8</v>
      </c>
      <c r="J1705" s="181">
        <v>3368.71</v>
      </c>
      <c r="K1705" s="181">
        <v>1574.08</v>
      </c>
      <c r="L1705" s="181">
        <v>0</v>
      </c>
      <c r="M1705" s="182">
        <v>0</v>
      </c>
    </row>
    <row r="1706" spans="1:13" s="5" customFormat="1">
      <c r="A1706" s="30" t="s">
        <v>129</v>
      </c>
      <c r="B1706" s="30" t="s">
        <v>140</v>
      </c>
      <c r="C1706" s="5" t="s">
        <v>114</v>
      </c>
      <c r="D1706" s="5" t="s">
        <v>262</v>
      </c>
      <c r="E1706" s="191">
        <v>38</v>
      </c>
      <c r="F1706" s="191" t="s">
        <v>261</v>
      </c>
      <c r="G1706" s="191" t="s">
        <v>407</v>
      </c>
      <c r="H1706" s="30" t="s">
        <v>114</v>
      </c>
      <c r="I1706" s="180">
        <v>0</v>
      </c>
      <c r="J1706" s="181">
        <v>0</v>
      </c>
      <c r="K1706" s="181">
        <v>0</v>
      </c>
      <c r="L1706" s="181">
        <v>0</v>
      </c>
      <c r="M1706" s="182">
        <v>0</v>
      </c>
    </row>
    <row r="1707" spans="1:13" s="5" customFormat="1">
      <c r="A1707" s="30" t="s">
        <v>129</v>
      </c>
      <c r="B1707" s="30" t="s">
        <v>140</v>
      </c>
      <c r="C1707" s="5" t="s">
        <v>114</v>
      </c>
      <c r="D1707" s="5" t="s">
        <v>264</v>
      </c>
      <c r="E1707" s="191">
        <v>38</v>
      </c>
      <c r="F1707" s="191" t="s">
        <v>263</v>
      </c>
      <c r="G1707" s="191" t="s">
        <v>406</v>
      </c>
      <c r="H1707" s="30" t="s">
        <v>114</v>
      </c>
      <c r="I1707" s="180">
        <v>0</v>
      </c>
      <c r="J1707" s="181">
        <v>0</v>
      </c>
      <c r="K1707" s="181">
        <v>0</v>
      </c>
      <c r="L1707" s="181">
        <v>0</v>
      </c>
      <c r="M1707" s="182">
        <v>0</v>
      </c>
    </row>
    <row r="1708" spans="1:13" s="5" customFormat="1">
      <c r="A1708" s="30" t="s">
        <v>129</v>
      </c>
      <c r="B1708" s="30" t="s">
        <v>140</v>
      </c>
      <c r="C1708" s="5" t="s">
        <v>114</v>
      </c>
      <c r="D1708" s="5" t="s">
        <v>264</v>
      </c>
      <c r="E1708" s="191">
        <v>38</v>
      </c>
      <c r="F1708" s="191" t="s">
        <v>263</v>
      </c>
      <c r="G1708" s="191" t="s">
        <v>407</v>
      </c>
      <c r="H1708" s="30" t="s">
        <v>114</v>
      </c>
      <c r="I1708" s="180">
        <v>0</v>
      </c>
      <c r="J1708" s="181">
        <v>0</v>
      </c>
      <c r="K1708" s="181">
        <v>0</v>
      </c>
      <c r="L1708" s="181">
        <v>0</v>
      </c>
      <c r="M1708" s="182">
        <v>0</v>
      </c>
    </row>
    <row r="1709" spans="1:13" s="5" customFormat="1">
      <c r="A1709" s="30" t="s">
        <v>129</v>
      </c>
      <c r="B1709" s="30" t="s">
        <v>140</v>
      </c>
      <c r="C1709" s="5" t="s">
        <v>114</v>
      </c>
      <c r="D1709" s="5" t="s">
        <v>270</v>
      </c>
      <c r="E1709" s="191">
        <v>38</v>
      </c>
      <c r="F1709" s="191" t="s">
        <v>269</v>
      </c>
      <c r="G1709" s="191" t="s">
        <v>406</v>
      </c>
      <c r="H1709" s="30" t="s">
        <v>114</v>
      </c>
      <c r="I1709" s="180">
        <v>84.880559917400774</v>
      </c>
      <c r="J1709" s="181">
        <v>960.16650673001789</v>
      </c>
      <c r="K1709" s="181">
        <v>448.65368770771425</v>
      </c>
      <c r="L1709" s="181">
        <v>0</v>
      </c>
      <c r="M1709" s="182">
        <v>0</v>
      </c>
    </row>
    <row r="1710" spans="1:13" s="5" customFormat="1">
      <c r="A1710" s="30" t="s">
        <v>129</v>
      </c>
      <c r="B1710" s="30" t="s">
        <v>140</v>
      </c>
      <c r="C1710" s="5" t="s">
        <v>114</v>
      </c>
      <c r="D1710" s="5" t="s">
        <v>270</v>
      </c>
      <c r="E1710" s="191">
        <v>38</v>
      </c>
      <c r="F1710" s="191" t="s">
        <v>269</v>
      </c>
      <c r="G1710" s="191" t="s">
        <v>407</v>
      </c>
      <c r="H1710" s="30" t="s">
        <v>114</v>
      </c>
      <c r="I1710" s="180">
        <v>0</v>
      </c>
      <c r="J1710" s="181">
        <v>0</v>
      </c>
      <c r="K1710" s="181">
        <v>0</v>
      </c>
      <c r="L1710" s="181">
        <v>0</v>
      </c>
      <c r="M1710" s="182">
        <v>0</v>
      </c>
    </row>
    <row r="1711" spans="1:13" s="5" customFormat="1">
      <c r="A1711" s="30" t="s">
        <v>129</v>
      </c>
      <c r="B1711" s="30" t="s">
        <v>140</v>
      </c>
      <c r="C1711" s="5" t="s">
        <v>114</v>
      </c>
      <c r="D1711" s="5" t="s">
        <v>195</v>
      </c>
      <c r="E1711" s="191">
        <v>30</v>
      </c>
      <c r="F1711" s="191" t="s">
        <v>194</v>
      </c>
      <c r="G1711" s="191" t="s">
        <v>406</v>
      </c>
      <c r="H1711" s="30" t="s">
        <v>114</v>
      </c>
      <c r="I1711" s="180">
        <v>0</v>
      </c>
      <c r="J1711" s="181">
        <v>79.478899999999996</v>
      </c>
      <c r="K1711" s="181">
        <v>0</v>
      </c>
      <c r="L1711" s="181">
        <v>0</v>
      </c>
      <c r="M1711" s="182">
        <v>0</v>
      </c>
    </row>
    <row r="1712" spans="1:13" s="5" customFormat="1">
      <c r="A1712" s="30" t="s">
        <v>129</v>
      </c>
      <c r="B1712" s="30" t="s">
        <v>140</v>
      </c>
      <c r="C1712" s="5" t="s">
        <v>114</v>
      </c>
      <c r="D1712" s="5" t="s">
        <v>195</v>
      </c>
      <c r="E1712" s="191">
        <v>30</v>
      </c>
      <c r="F1712" s="191" t="s">
        <v>194</v>
      </c>
      <c r="G1712" s="191" t="s">
        <v>407</v>
      </c>
      <c r="H1712" s="30" t="s">
        <v>114</v>
      </c>
      <c r="I1712" s="180">
        <v>0</v>
      </c>
      <c r="J1712" s="181">
        <v>0</v>
      </c>
      <c r="K1712" s="181">
        <v>0</v>
      </c>
      <c r="L1712" s="181">
        <v>0</v>
      </c>
      <c r="M1712" s="182">
        <v>0</v>
      </c>
    </row>
    <row r="1713" spans="1:13" s="5" customFormat="1">
      <c r="A1713" s="30" t="s">
        <v>129</v>
      </c>
      <c r="B1713" s="30" t="s">
        <v>140</v>
      </c>
      <c r="C1713" s="5" t="s">
        <v>114</v>
      </c>
      <c r="D1713" s="5" t="s">
        <v>197</v>
      </c>
      <c r="E1713" s="191">
        <v>30</v>
      </c>
      <c r="F1713" s="191" t="s">
        <v>196</v>
      </c>
      <c r="G1713" s="191" t="s">
        <v>406</v>
      </c>
      <c r="H1713" s="30" t="s">
        <v>114</v>
      </c>
      <c r="I1713" s="180">
        <v>5.8319399999999999E-3</v>
      </c>
      <c r="J1713" s="181">
        <v>6.5971000000000002E-2</v>
      </c>
      <c r="K1713" s="181">
        <v>3.0825999999999999E-2</v>
      </c>
      <c r="L1713" s="181">
        <v>0</v>
      </c>
      <c r="M1713" s="182">
        <v>0</v>
      </c>
    </row>
    <row r="1714" spans="1:13" s="5" customFormat="1">
      <c r="A1714" s="30" t="s">
        <v>129</v>
      </c>
      <c r="B1714" s="30" t="s">
        <v>140</v>
      </c>
      <c r="C1714" s="5" t="s">
        <v>114</v>
      </c>
      <c r="D1714" s="5" t="s">
        <v>197</v>
      </c>
      <c r="E1714" s="191">
        <v>30</v>
      </c>
      <c r="F1714" s="191" t="s">
        <v>196</v>
      </c>
      <c r="G1714" s="191" t="s">
        <v>407</v>
      </c>
      <c r="H1714" s="30" t="s">
        <v>114</v>
      </c>
      <c r="I1714" s="180">
        <v>0</v>
      </c>
      <c r="J1714" s="181">
        <v>0</v>
      </c>
      <c r="K1714" s="181">
        <v>0</v>
      </c>
      <c r="L1714" s="181">
        <v>0</v>
      </c>
      <c r="M1714" s="182">
        <v>0</v>
      </c>
    </row>
    <row r="1715" spans="1:13" s="5" customFormat="1">
      <c r="A1715" s="30" t="s">
        <v>129</v>
      </c>
      <c r="B1715" s="30" t="s">
        <v>140</v>
      </c>
      <c r="C1715" s="5" t="s">
        <v>114</v>
      </c>
      <c r="D1715" s="5" t="s">
        <v>284</v>
      </c>
      <c r="E1715" s="191">
        <v>38</v>
      </c>
      <c r="F1715" s="191" t="s">
        <v>283</v>
      </c>
      <c r="G1715" s="191" t="s">
        <v>406</v>
      </c>
      <c r="H1715" s="30" t="s">
        <v>114</v>
      </c>
      <c r="I1715" s="180">
        <v>0.150337</v>
      </c>
      <c r="J1715" s="181">
        <v>1.70062</v>
      </c>
      <c r="K1715" s="181">
        <v>0.79463899999999998</v>
      </c>
      <c r="L1715" s="181">
        <v>0</v>
      </c>
      <c r="M1715" s="182">
        <v>0</v>
      </c>
    </row>
    <row r="1716" spans="1:13" s="5" customFormat="1">
      <c r="A1716" s="30" t="s">
        <v>129</v>
      </c>
      <c r="B1716" s="30" t="s">
        <v>140</v>
      </c>
      <c r="C1716" s="5" t="s">
        <v>114</v>
      </c>
      <c r="D1716" s="5" t="s">
        <v>284</v>
      </c>
      <c r="E1716" s="191">
        <v>38</v>
      </c>
      <c r="F1716" s="191" t="s">
        <v>283</v>
      </c>
      <c r="G1716" s="191" t="s">
        <v>407</v>
      </c>
      <c r="H1716" s="30" t="s">
        <v>114</v>
      </c>
      <c r="I1716" s="180">
        <v>0</v>
      </c>
      <c r="J1716" s="181">
        <v>0</v>
      </c>
      <c r="K1716" s="181">
        <v>0</v>
      </c>
      <c r="L1716" s="181">
        <v>0</v>
      </c>
      <c r="M1716" s="182">
        <v>0</v>
      </c>
    </row>
    <row r="1717" spans="1:13" s="5" customFormat="1">
      <c r="A1717" s="30" t="s">
        <v>129</v>
      </c>
      <c r="B1717" s="30" t="s">
        <v>140</v>
      </c>
      <c r="C1717" s="5" t="s">
        <v>114</v>
      </c>
      <c r="D1717" s="5" t="s">
        <v>199</v>
      </c>
      <c r="E1717" s="191">
        <v>30</v>
      </c>
      <c r="F1717" s="191" t="s">
        <v>198</v>
      </c>
      <c r="G1717" s="191" t="s">
        <v>406</v>
      </c>
      <c r="H1717" s="30" t="s">
        <v>114</v>
      </c>
      <c r="I1717" s="180">
        <v>25.314599999999999</v>
      </c>
      <c r="J1717" s="181">
        <v>286.36</v>
      </c>
      <c r="K1717" s="181">
        <v>133.80600000000001</v>
      </c>
      <c r="L1717" s="181">
        <v>0</v>
      </c>
      <c r="M1717" s="182">
        <v>0</v>
      </c>
    </row>
    <row r="1718" spans="1:13" s="5" customFormat="1">
      <c r="A1718" s="30" t="s">
        <v>129</v>
      </c>
      <c r="B1718" s="30" t="s">
        <v>140</v>
      </c>
      <c r="C1718" s="5" t="s">
        <v>114</v>
      </c>
      <c r="D1718" s="5" t="s">
        <v>199</v>
      </c>
      <c r="E1718" s="191">
        <v>30</v>
      </c>
      <c r="F1718" s="191" t="s">
        <v>198</v>
      </c>
      <c r="G1718" s="191" t="s">
        <v>407</v>
      </c>
      <c r="H1718" s="30" t="s">
        <v>114</v>
      </c>
      <c r="I1718" s="180">
        <v>0</v>
      </c>
      <c r="J1718" s="181">
        <v>0</v>
      </c>
      <c r="K1718" s="181">
        <v>0</v>
      </c>
      <c r="L1718" s="181">
        <v>0</v>
      </c>
      <c r="M1718" s="182">
        <v>0</v>
      </c>
    </row>
    <row r="1719" spans="1:13" s="5" customFormat="1">
      <c r="A1719" s="30" t="s">
        <v>129</v>
      </c>
      <c r="B1719" s="30" t="s">
        <v>140</v>
      </c>
      <c r="C1719" s="5" t="s">
        <v>114</v>
      </c>
      <c r="D1719" s="5" t="s">
        <v>201</v>
      </c>
      <c r="E1719" s="191">
        <v>30</v>
      </c>
      <c r="F1719" s="191" t="s">
        <v>200</v>
      </c>
      <c r="G1719" s="191" t="s">
        <v>406</v>
      </c>
      <c r="H1719" s="30" t="s">
        <v>114</v>
      </c>
      <c r="I1719" s="180">
        <v>4.8701431711122609</v>
      </c>
      <c r="J1719" s="181">
        <v>55.091105279637212</v>
      </c>
      <c r="K1719" s="181">
        <v>25.742223743189118</v>
      </c>
      <c r="L1719" s="181">
        <v>0</v>
      </c>
      <c r="M1719" s="182">
        <v>0</v>
      </c>
    </row>
    <row r="1720" spans="1:13" s="5" customFormat="1">
      <c r="A1720" s="30" t="s">
        <v>129</v>
      </c>
      <c r="B1720" s="30" t="s">
        <v>140</v>
      </c>
      <c r="C1720" s="5" t="s">
        <v>114</v>
      </c>
      <c r="D1720" s="5" t="s">
        <v>201</v>
      </c>
      <c r="E1720" s="191">
        <v>30</v>
      </c>
      <c r="F1720" s="191" t="s">
        <v>200</v>
      </c>
      <c r="G1720" s="191" t="s">
        <v>407</v>
      </c>
      <c r="H1720" s="30" t="s">
        <v>114</v>
      </c>
      <c r="I1720" s="180">
        <v>0</v>
      </c>
      <c r="J1720" s="181">
        <v>0</v>
      </c>
      <c r="K1720" s="181">
        <v>0</v>
      </c>
      <c r="L1720" s="181">
        <v>0</v>
      </c>
      <c r="M1720" s="182">
        <v>0</v>
      </c>
    </row>
    <row r="1721" spans="1:13" s="5" customFormat="1">
      <c r="A1721" s="30" t="s">
        <v>129</v>
      </c>
      <c r="B1721" s="30" t="s">
        <v>140</v>
      </c>
      <c r="C1721" s="5" t="s">
        <v>114</v>
      </c>
      <c r="D1721" s="5" t="s">
        <v>203</v>
      </c>
      <c r="E1721" s="191">
        <v>30</v>
      </c>
      <c r="F1721" s="191" t="s">
        <v>202</v>
      </c>
      <c r="G1721" s="191" t="s">
        <v>406</v>
      </c>
      <c r="H1721" s="30" t="s">
        <v>114</v>
      </c>
      <c r="I1721" s="180">
        <v>0.84013596579792715</v>
      </c>
      <c r="J1721" s="181">
        <v>9.5036343490129784</v>
      </c>
      <c r="K1721" s="181">
        <v>4.440717263053708</v>
      </c>
      <c r="L1721" s="181">
        <v>0</v>
      </c>
      <c r="M1721" s="182">
        <v>0</v>
      </c>
    </row>
    <row r="1722" spans="1:13" s="5" customFormat="1">
      <c r="A1722" s="30" t="s">
        <v>129</v>
      </c>
      <c r="B1722" s="30" t="s">
        <v>140</v>
      </c>
      <c r="C1722" s="5" t="s">
        <v>114</v>
      </c>
      <c r="D1722" s="5" t="s">
        <v>203</v>
      </c>
      <c r="E1722" s="191">
        <v>30</v>
      </c>
      <c r="F1722" s="191" t="s">
        <v>202</v>
      </c>
      <c r="G1722" s="191" t="s">
        <v>407</v>
      </c>
      <c r="H1722" s="30" t="s">
        <v>114</v>
      </c>
      <c r="I1722" s="180">
        <v>0</v>
      </c>
      <c r="J1722" s="181">
        <v>0</v>
      </c>
      <c r="K1722" s="181">
        <v>0</v>
      </c>
      <c r="L1722" s="181">
        <v>0</v>
      </c>
      <c r="M1722" s="182">
        <v>0</v>
      </c>
    </row>
    <row r="1723" spans="1:13" s="5" customFormat="1">
      <c r="A1723" s="30" t="s">
        <v>129</v>
      </c>
      <c r="B1723" s="30" t="s">
        <v>140</v>
      </c>
      <c r="C1723" s="5" t="s">
        <v>114</v>
      </c>
      <c r="D1723" s="5" t="s">
        <v>294</v>
      </c>
      <c r="E1723" s="191">
        <v>38</v>
      </c>
      <c r="F1723" s="191" t="s">
        <v>293</v>
      </c>
      <c r="G1723" s="191" t="s">
        <v>406</v>
      </c>
      <c r="H1723" s="30" t="s">
        <v>114</v>
      </c>
      <c r="I1723" s="180">
        <v>0.20984900000000001</v>
      </c>
      <c r="J1723" s="181">
        <v>2.3738199999999998</v>
      </c>
      <c r="K1723" s="181">
        <v>1.1092</v>
      </c>
      <c r="L1723" s="181">
        <v>0</v>
      </c>
      <c r="M1723" s="182">
        <v>0</v>
      </c>
    </row>
    <row r="1724" spans="1:13" s="5" customFormat="1">
      <c r="A1724" s="30" t="s">
        <v>129</v>
      </c>
      <c r="B1724" s="30" t="s">
        <v>140</v>
      </c>
      <c r="C1724" s="5" t="s">
        <v>114</v>
      </c>
      <c r="D1724" s="5" t="s">
        <v>294</v>
      </c>
      <c r="E1724" s="191">
        <v>38</v>
      </c>
      <c r="F1724" s="191" t="s">
        <v>293</v>
      </c>
      <c r="G1724" s="191" t="s">
        <v>407</v>
      </c>
      <c r="H1724" s="30" t="s">
        <v>114</v>
      </c>
      <c r="I1724" s="180">
        <v>0</v>
      </c>
      <c r="J1724" s="181">
        <v>0</v>
      </c>
      <c r="K1724" s="181">
        <v>0</v>
      </c>
      <c r="L1724" s="181">
        <v>0</v>
      </c>
      <c r="M1724" s="182">
        <v>0</v>
      </c>
    </row>
    <row r="1725" spans="1:13" s="5" customFormat="1">
      <c r="A1725" s="30" t="s">
        <v>129</v>
      </c>
      <c r="B1725" s="30" t="s">
        <v>140</v>
      </c>
      <c r="C1725" s="5" t="s">
        <v>114</v>
      </c>
      <c r="D1725" s="5" t="s">
        <v>296</v>
      </c>
      <c r="E1725" s="191">
        <v>38</v>
      </c>
      <c r="F1725" s="191" t="s">
        <v>295</v>
      </c>
      <c r="G1725" s="191" t="s">
        <v>406</v>
      </c>
      <c r="H1725" s="30" t="s">
        <v>114</v>
      </c>
      <c r="I1725" s="180">
        <v>13.8306</v>
      </c>
      <c r="J1725" s="181">
        <v>156.452</v>
      </c>
      <c r="K1725" s="181">
        <v>73.104600000000005</v>
      </c>
      <c r="L1725" s="181">
        <v>0</v>
      </c>
      <c r="M1725" s="182">
        <v>0</v>
      </c>
    </row>
    <row r="1726" spans="1:13" s="5" customFormat="1">
      <c r="A1726" s="30" t="s">
        <v>129</v>
      </c>
      <c r="B1726" s="30" t="s">
        <v>140</v>
      </c>
      <c r="C1726" s="5" t="s">
        <v>114</v>
      </c>
      <c r="D1726" s="5" t="s">
        <v>296</v>
      </c>
      <c r="E1726" s="191">
        <v>38</v>
      </c>
      <c r="F1726" s="191" t="s">
        <v>295</v>
      </c>
      <c r="G1726" s="191" t="s">
        <v>407</v>
      </c>
      <c r="H1726" s="30" t="s">
        <v>114</v>
      </c>
      <c r="I1726" s="180">
        <v>0</v>
      </c>
      <c r="J1726" s="181">
        <v>0</v>
      </c>
      <c r="K1726" s="181">
        <v>0</v>
      </c>
      <c r="L1726" s="181">
        <v>0</v>
      </c>
      <c r="M1726" s="182">
        <v>0</v>
      </c>
    </row>
    <row r="1727" spans="1:13" s="5" customFormat="1">
      <c r="A1727" s="30" t="s">
        <v>129</v>
      </c>
      <c r="B1727" s="30" t="s">
        <v>140</v>
      </c>
      <c r="C1727" s="5" t="s">
        <v>114</v>
      </c>
      <c r="D1727" s="5" t="s">
        <v>205</v>
      </c>
      <c r="E1727" s="191">
        <v>30</v>
      </c>
      <c r="F1727" s="191" t="s">
        <v>204</v>
      </c>
      <c r="G1727" s="191" t="s">
        <v>406</v>
      </c>
      <c r="H1727" s="30" t="s">
        <v>114</v>
      </c>
      <c r="I1727" s="180">
        <v>1.7230399999999999</v>
      </c>
      <c r="J1727" s="181">
        <v>19.491099999999999</v>
      </c>
      <c r="K1727" s="181">
        <v>9.1075199999999992</v>
      </c>
      <c r="L1727" s="181">
        <v>0</v>
      </c>
      <c r="M1727" s="182">
        <v>0</v>
      </c>
    </row>
    <row r="1728" spans="1:13" s="5" customFormat="1">
      <c r="A1728" s="30" t="s">
        <v>129</v>
      </c>
      <c r="B1728" s="30" t="s">
        <v>140</v>
      </c>
      <c r="C1728" s="5" t="s">
        <v>114</v>
      </c>
      <c r="D1728" s="5" t="s">
        <v>205</v>
      </c>
      <c r="E1728" s="191">
        <v>30</v>
      </c>
      <c r="F1728" s="191" t="s">
        <v>204</v>
      </c>
      <c r="G1728" s="191" t="s">
        <v>407</v>
      </c>
      <c r="H1728" s="30" t="s">
        <v>114</v>
      </c>
      <c r="I1728" s="180">
        <v>0</v>
      </c>
      <c r="J1728" s="181">
        <v>0</v>
      </c>
      <c r="K1728" s="181">
        <v>0</v>
      </c>
      <c r="L1728" s="181">
        <v>0</v>
      </c>
      <c r="M1728" s="182">
        <v>0</v>
      </c>
    </row>
    <row r="1729" spans="1:13" s="5" customFormat="1">
      <c r="A1729" s="30" t="s">
        <v>129</v>
      </c>
      <c r="B1729" s="30" t="s">
        <v>140</v>
      </c>
      <c r="C1729" s="5" t="s">
        <v>114</v>
      </c>
      <c r="D1729" s="5" t="s">
        <v>308</v>
      </c>
      <c r="E1729" s="191">
        <v>38</v>
      </c>
      <c r="F1729" s="191" t="s">
        <v>307</v>
      </c>
      <c r="G1729" s="191" t="s">
        <v>406</v>
      </c>
      <c r="H1729" s="30" t="s">
        <v>114</v>
      </c>
      <c r="I1729" s="180">
        <v>1.4703000000000001E-2</v>
      </c>
      <c r="J1729" s="181">
        <v>0.166321</v>
      </c>
      <c r="K1729" s="181">
        <v>7.7716099999999996E-2</v>
      </c>
      <c r="L1729" s="181">
        <v>0</v>
      </c>
      <c r="M1729" s="182">
        <v>0</v>
      </c>
    </row>
    <row r="1730" spans="1:13" s="5" customFormat="1">
      <c r="A1730" s="30" t="s">
        <v>129</v>
      </c>
      <c r="B1730" s="30" t="s">
        <v>140</v>
      </c>
      <c r="C1730" s="5" t="s">
        <v>114</v>
      </c>
      <c r="D1730" s="5" t="s">
        <v>308</v>
      </c>
      <c r="E1730" s="191">
        <v>38</v>
      </c>
      <c r="F1730" s="191" t="s">
        <v>307</v>
      </c>
      <c r="G1730" s="191" t="s">
        <v>407</v>
      </c>
      <c r="H1730" s="30" t="s">
        <v>114</v>
      </c>
      <c r="I1730" s="180">
        <v>0</v>
      </c>
      <c r="J1730" s="181">
        <v>0</v>
      </c>
      <c r="K1730" s="181">
        <v>0</v>
      </c>
      <c r="L1730" s="181">
        <v>0</v>
      </c>
      <c r="M1730" s="182">
        <v>0</v>
      </c>
    </row>
    <row r="1731" spans="1:13" s="5" customFormat="1">
      <c r="A1731" s="30" t="s">
        <v>129</v>
      </c>
      <c r="B1731" s="30" t="s">
        <v>140</v>
      </c>
      <c r="C1731" s="5" t="s">
        <v>114</v>
      </c>
      <c r="D1731" s="5" t="s">
        <v>207</v>
      </c>
      <c r="E1731" s="191">
        <v>30</v>
      </c>
      <c r="F1731" s="191" t="s">
        <v>206</v>
      </c>
      <c r="G1731" s="191" t="s">
        <v>406</v>
      </c>
      <c r="H1731" s="30" t="s">
        <v>114</v>
      </c>
      <c r="I1731" s="180">
        <v>0.57933999999999997</v>
      </c>
      <c r="J1731" s="181">
        <v>6.5534999999999997</v>
      </c>
      <c r="K1731" s="181">
        <v>3.0622199999999999</v>
      </c>
      <c r="L1731" s="181">
        <v>0</v>
      </c>
      <c r="M1731" s="182">
        <v>0</v>
      </c>
    </row>
    <row r="1732" spans="1:13" s="5" customFormat="1">
      <c r="A1732" s="30" t="s">
        <v>129</v>
      </c>
      <c r="B1732" s="30" t="s">
        <v>140</v>
      </c>
      <c r="C1732" s="5" t="s">
        <v>114</v>
      </c>
      <c r="D1732" s="5" t="s">
        <v>207</v>
      </c>
      <c r="E1732" s="191">
        <v>30</v>
      </c>
      <c r="F1732" s="191" t="s">
        <v>206</v>
      </c>
      <c r="G1732" s="191" t="s">
        <v>407</v>
      </c>
      <c r="H1732" s="30" t="s">
        <v>114</v>
      </c>
      <c r="I1732" s="180">
        <v>0</v>
      </c>
      <c r="J1732" s="181">
        <v>0</v>
      </c>
      <c r="K1732" s="181">
        <v>0</v>
      </c>
      <c r="L1732" s="181">
        <v>0</v>
      </c>
      <c r="M1732" s="182">
        <v>0</v>
      </c>
    </row>
    <row r="1733" spans="1:13" s="5" customFormat="1">
      <c r="A1733" s="30" t="s">
        <v>129</v>
      </c>
      <c r="B1733" s="30" t="s">
        <v>140</v>
      </c>
      <c r="C1733" s="5" t="s">
        <v>114</v>
      </c>
      <c r="D1733" s="5" t="s">
        <v>312</v>
      </c>
      <c r="E1733" s="191">
        <v>38</v>
      </c>
      <c r="F1733" s="191" t="s">
        <v>311</v>
      </c>
      <c r="G1733" s="191" t="s">
        <v>406</v>
      </c>
      <c r="H1733" s="30" t="s">
        <v>114</v>
      </c>
      <c r="I1733" s="180">
        <v>118.983</v>
      </c>
      <c r="J1733" s="181">
        <v>1345.94</v>
      </c>
      <c r="K1733" s="181">
        <v>628.91200000000003</v>
      </c>
      <c r="L1733" s="181">
        <v>0</v>
      </c>
      <c r="M1733" s="182">
        <v>0</v>
      </c>
    </row>
    <row r="1734" spans="1:13" s="5" customFormat="1">
      <c r="A1734" s="30" t="s">
        <v>129</v>
      </c>
      <c r="B1734" s="30" t="s">
        <v>140</v>
      </c>
      <c r="C1734" s="5" t="s">
        <v>114</v>
      </c>
      <c r="D1734" s="5" t="s">
        <v>312</v>
      </c>
      <c r="E1734" s="191">
        <v>38</v>
      </c>
      <c r="F1734" s="191" t="s">
        <v>311</v>
      </c>
      <c r="G1734" s="191" t="s">
        <v>407</v>
      </c>
      <c r="H1734" s="30" t="s">
        <v>114</v>
      </c>
      <c r="I1734" s="180">
        <v>0</v>
      </c>
      <c r="J1734" s="181">
        <v>0</v>
      </c>
      <c r="K1734" s="181">
        <v>0</v>
      </c>
      <c r="L1734" s="181">
        <v>0</v>
      </c>
      <c r="M1734" s="182">
        <v>0</v>
      </c>
    </row>
    <row r="1735" spans="1:13" s="5" customFormat="1">
      <c r="A1735" s="30" t="s">
        <v>129</v>
      </c>
      <c r="B1735" s="30" t="s">
        <v>140</v>
      </c>
      <c r="C1735" s="5" t="s">
        <v>408</v>
      </c>
      <c r="D1735" s="5" t="s">
        <v>216</v>
      </c>
      <c r="E1735" s="191">
        <v>38</v>
      </c>
      <c r="F1735" s="191" t="s">
        <v>215</v>
      </c>
      <c r="G1735" s="191" t="s">
        <v>78</v>
      </c>
      <c r="H1735" s="30" t="s">
        <v>131</v>
      </c>
      <c r="I1735" s="180">
        <v>323.33600000000001</v>
      </c>
      <c r="J1735" s="181">
        <v>20.405999999999999</v>
      </c>
      <c r="K1735" s="181">
        <v>73.084599999999995</v>
      </c>
      <c r="L1735" s="181">
        <v>0.55451099999999998</v>
      </c>
      <c r="M1735" s="182">
        <v>12.587400000000001</v>
      </c>
    </row>
    <row r="1736" spans="1:13" s="5" customFormat="1">
      <c r="A1736" s="30" t="s">
        <v>129</v>
      </c>
      <c r="B1736" s="30" t="s">
        <v>140</v>
      </c>
      <c r="C1736" s="5" t="s">
        <v>408</v>
      </c>
      <c r="D1736" s="5" t="s">
        <v>218</v>
      </c>
      <c r="E1736" s="191">
        <v>38</v>
      </c>
      <c r="F1736" s="191" t="s">
        <v>217</v>
      </c>
      <c r="G1736" s="191" t="s">
        <v>78</v>
      </c>
      <c r="H1736" s="30" t="s">
        <v>131</v>
      </c>
      <c r="I1736" s="180">
        <v>245.58699999999999</v>
      </c>
      <c r="J1736" s="181">
        <v>15.4992</v>
      </c>
      <c r="K1736" s="181">
        <v>55.510899999999999</v>
      </c>
      <c r="L1736" s="181">
        <v>0.42117500000000002</v>
      </c>
      <c r="M1736" s="182">
        <v>9.56067</v>
      </c>
    </row>
    <row r="1737" spans="1:13" s="5" customFormat="1">
      <c r="A1737" s="30" t="s">
        <v>129</v>
      </c>
      <c r="B1737" s="30" t="s">
        <v>140</v>
      </c>
      <c r="C1737" s="5" t="s">
        <v>408</v>
      </c>
      <c r="D1737" s="5" t="s">
        <v>220</v>
      </c>
      <c r="E1737" s="191">
        <v>38</v>
      </c>
      <c r="F1737" s="191" t="s">
        <v>219</v>
      </c>
      <c r="G1737" s="191" t="s">
        <v>78</v>
      </c>
      <c r="H1737" s="30" t="s">
        <v>131</v>
      </c>
      <c r="I1737" s="180">
        <v>56.463200000000001</v>
      </c>
      <c r="J1737" s="181">
        <v>3.56345</v>
      </c>
      <c r="K1737" s="181">
        <v>12.762600000000001</v>
      </c>
      <c r="L1737" s="181">
        <v>9.6832799999999997E-2</v>
      </c>
      <c r="M1737" s="182">
        <v>2.1981000000000002</v>
      </c>
    </row>
    <row r="1738" spans="1:13" s="5" customFormat="1">
      <c r="A1738" s="30" t="s">
        <v>129</v>
      </c>
      <c r="B1738" s="30" t="s">
        <v>140</v>
      </c>
      <c r="C1738" s="5" t="s">
        <v>408</v>
      </c>
      <c r="D1738" s="5" t="s">
        <v>222</v>
      </c>
      <c r="E1738" s="191">
        <v>38</v>
      </c>
      <c r="F1738" s="191" t="s">
        <v>221</v>
      </c>
      <c r="G1738" s="191" t="s">
        <v>78</v>
      </c>
      <c r="H1738" s="30" t="s">
        <v>131</v>
      </c>
      <c r="I1738" s="180">
        <v>470.06700000000001</v>
      </c>
      <c r="J1738" s="181">
        <v>29.666399999999999</v>
      </c>
      <c r="K1738" s="181">
        <v>106.251</v>
      </c>
      <c r="L1738" s="181">
        <v>0.80615099999999995</v>
      </c>
      <c r="M1738" s="182">
        <v>18.299600000000002</v>
      </c>
    </row>
    <row r="1739" spans="1:13" s="5" customFormat="1">
      <c r="A1739" s="30" t="s">
        <v>129</v>
      </c>
      <c r="B1739" s="30" t="s">
        <v>140</v>
      </c>
      <c r="C1739" s="5" t="s">
        <v>408</v>
      </c>
      <c r="D1739" s="5" t="s">
        <v>187</v>
      </c>
      <c r="E1739" s="191">
        <v>30</v>
      </c>
      <c r="F1739" s="191" t="s">
        <v>186</v>
      </c>
      <c r="G1739" s="191" t="s">
        <v>78</v>
      </c>
      <c r="H1739" s="30" t="s">
        <v>131</v>
      </c>
      <c r="I1739" s="180">
        <v>16.8507</v>
      </c>
      <c r="J1739" s="181">
        <v>1.0634600000000001</v>
      </c>
      <c r="K1739" s="181">
        <v>3.8088199999999999</v>
      </c>
      <c r="L1739" s="181">
        <v>2.8898500000000001E-2</v>
      </c>
      <c r="M1739" s="182">
        <v>0.65599499999999999</v>
      </c>
    </row>
    <row r="1740" spans="1:13" s="5" customFormat="1">
      <c r="A1740" s="30" t="s">
        <v>129</v>
      </c>
      <c r="B1740" s="30" t="s">
        <v>140</v>
      </c>
      <c r="C1740" s="5" t="s">
        <v>408</v>
      </c>
      <c r="D1740" s="5" t="s">
        <v>232</v>
      </c>
      <c r="E1740" s="191">
        <v>38</v>
      </c>
      <c r="F1740" s="191" t="s">
        <v>231</v>
      </c>
      <c r="G1740" s="191" t="s">
        <v>78</v>
      </c>
      <c r="H1740" s="30" t="s">
        <v>131</v>
      </c>
      <c r="I1740" s="180">
        <v>1221.46</v>
      </c>
      <c r="J1740" s="181">
        <v>77.087699999999998</v>
      </c>
      <c r="K1740" s="181">
        <v>276.09100000000001</v>
      </c>
      <c r="L1740" s="181">
        <v>2.09477</v>
      </c>
      <c r="M1740" s="182">
        <v>47.551400000000001</v>
      </c>
    </row>
    <row r="1741" spans="1:13" s="5" customFormat="1">
      <c r="A1741" s="30" t="s">
        <v>129</v>
      </c>
      <c r="B1741" s="30" t="s">
        <v>140</v>
      </c>
      <c r="C1741" s="5" t="s">
        <v>408</v>
      </c>
      <c r="D1741" s="5" t="s">
        <v>234</v>
      </c>
      <c r="E1741" s="191">
        <v>38</v>
      </c>
      <c r="F1741" s="191" t="s">
        <v>233</v>
      </c>
      <c r="G1741" s="191" t="s">
        <v>78</v>
      </c>
      <c r="H1741" s="30" t="s">
        <v>131</v>
      </c>
      <c r="I1741" s="180">
        <v>2023.4437685459939</v>
      </c>
      <c r="J1741" s="181">
        <v>127.70157863501484</v>
      </c>
      <c r="K1741" s="181">
        <v>457.36572106824929</v>
      </c>
      <c r="L1741" s="181">
        <v>3.4701446884272995</v>
      </c>
      <c r="M1741" s="182">
        <v>78.772599406528187</v>
      </c>
    </row>
    <row r="1742" spans="1:13" s="5" customFormat="1">
      <c r="A1742" s="30" t="s">
        <v>129</v>
      </c>
      <c r="B1742" s="30" t="s">
        <v>140</v>
      </c>
      <c r="C1742" s="5" t="s">
        <v>408</v>
      </c>
      <c r="D1742" s="5" t="s">
        <v>189</v>
      </c>
      <c r="E1742" s="191">
        <v>30</v>
      </c>
      <c r="F1742" s="191" t="s">
        <v>188</v>
      </c>
      <c r="G1742" s="191" t="s">
        <v>78</v>
      </c>
      <c r="H1742" s="30" t="s">
        <v>131</v>
      </c>
      <c r="I1742" s="180">
        <v>27.945399999999999</v>
      </c>
      <c r="J1742" s="181">
        <v>1.76366</v>
      </c>
      <c r="K1742" s="181">
        <v>6.3165899999999997</v>
      </c>
      <c r="L1742" s="181">
        <v>4.7925599999999999E-2</v>
      </c>
      <c r="M1742" s="182">
        <v>1.0879099999999999</v>
      </c>
    </row>
    <row r="1743" spans="1:13" s="5" customFormat="1">
      <c r="A1743" s="30" t="s">
        <v>129</v>
      </c>
      <c r="B1743" s="30" t="s">
        <v>140</v>
      </c>
      <c r="C1743" s="5" t="s">
        <v>408</v>
      </c>
      <c r="D1743" s="5" t="s">
        <v>242</v>
      </c>
      <c r="E1743" s="191">
        <v>38</v>
      </c>
      <c r="F1743" s="191" t="s">
        <v>241</v>
      </c>
      <c r="G1743" s="191" t="s">
        <v>78</v>
      </c>
      <c r="H1743" s="30" t="s">
        <v>131</v>
      </c>
      <c r="I1743" s="180">
        <v>17.292899999999999</v>
      </c>
      <c r="J1743" s="181">
        <v>1.09137</v>
      </c>
      <c r="K1743" s="181">
        <v>3.90876</v>
      </c>
      <c r="L1743" s="181">
        <v>2.9656800000000001E-2</v>
      </c>
      <c r="M1743" s="182">
        <v>0.67320899999999995</v>
      </c>
    </row>
    <row r="1744" spans="1:13" s="5" customFormat="1">
      <c r="A1744" s="30" t="s">
        <v>129</v>
      </c>
      <c r="B1744" s="30" t="s">
        <v>140</v>
      </c>
      <c r="C1744" s="5" t="s">
        <v>408</v>
      </c>
      <c r="D1744" s="5" t="s">
        <v>327</v>
      </c>
      <c r="E1744" s="191">
        <v>46</v>
      </c>
      <c r="F1744" s="191" t="s">
        <v>326</v>
      </c>
      <c r="G1744" s="191" t="s">
        <v>78</v>
      </c>
      <c r="H1744" s="30" t="s">
        <v>131</v>
      </c>
      <c r="I1744" s="180">
        <v>107.857</v>
      </c>
      <c r="J1744" s="181">
        <v>6.8069499999999996</v>
      </c>
      <c r="K1744" s="181">
        <v>24.379200000000001</v>
      </c>
      <c r="L1744" s="181">
        <v>0.184971</v>
      </c>
      <c r="M1744" s="182">
        <v>4.1988500000000002</v>
      </c>
    </row>
    <row r="1745" spans="1:13" s="5" customFormat="1">
      <c r="A1745" s="30" t="s">
        <v>129</v>
      </c>
      <c r="B1745" s="30" t="s">
        <v>140</v>
      </c>
      <c r="C1745" s="5" t="s">
        <v>408</v>
      </c>
      <c r="D1745" s="5" t="s">
        <v>193</v>
      </c>
      <c r="E1745" s="191">
        <v>30</v>
      </c>
      <c r="F1745" s="191" t="s">
        <v>192</v>
      </c>
      <c r="G1745" s="191" t="s">
        <v>78</v>
      </c>
      <c r="H1745" s="30" t="s">
        <v>131</v>
      </c>
      <c r="I1745" s="180">
        <v>7.5723099999999999</v>
      </c>
      <c r="J1745" s="181">
        <v>0.47789599999999999</v>
      </c>
      <c r="K1745" s="181">
        <v>1.7116</v>
      </c>
      <c r="L1745" s="181">
        <v>1.2986299999999999E-2</v>
      </c>
      <c r="M1745" s="182">
        <v>0.29478900000000002</v>
      </c>
    </row>
    <row r="1746" spans="1:13" s="5" customFormat="1">
      <c r="A1746" s="30" t="s">
        <v>129</v>
      </c>
      <c r="B1746" s="30" t="s">
        <v>140</v>
      </c>
      <c r="C1746" s="5" t="s">
        <v>408</v>
      </c>
      <c r="D1746" s="5" t="s">
        <v>258</v>
      </c>
      <c r="E1746" s="191">
        <v>38</v>
      </c>
      <c r="F1746" s="191" t="s">
        <v>257</v>
      </c>
      <c r="G1746" s="191" t="s">
        <v>78</v>
      </c>
      <c r="H1746" s="30" t="s">
        <v>131</v>
      </c>
      <c r="I1746" s="180">
        <v>7.5958300000000003</v>
      </c>
      <c r="J1746" s="181">
        <v>0.47937999999999997</v>
      </c>
      <c r="K1746" s="181">
        <v>1.7169099999999999</v>
      </c>
      <c r="L1746" s="181">
        <v>1.3026599999999999E-2</v>
      </c>
      <c r="M1746" s="182">
        <v>0.29570400000000002</v>
      </c>
    </row>
    <row r="1747" spans="1:13" s="5" customFormat="1">
      <c r="A1747" s="30" t="s">
        <v>129</v>
      </c>
      <c r="B1747" s="30" t="s">
        <v>140</v>
      </c>
      <c r="C1747" s="5" t="s">
        <v>408</v>
      </c>
      <c r="D1747" s="5" t="s">
        <v>262</v>
      </c>
      <c r="E1747" s="191">
        <v>38</v>
      </c>
      <c r="F1747" s="191" t="s">
        <v>261</v>
      </c>
      <c r="G1747" s="191" t="s">
        <v>78</v>
      </c>
      <c r="H1747" s="30" t="s">
        <v>131</v>
      </c>
      <c r="I1747" s="180">
        <v>8007.2937232845898</v>
      </c>
      <c r="J1747" s="181">
        <v>505.34840044994377</v>
      </c>
      <c r="K1747" s="181">
        <v>1809.9159955005623</v>
      </c>
      <c r="L1747" s="181">
        <v>13.732260742407199</v>
      </c>
      <c r="M1747" s="182">
        <v>311.72271428571429</v>
      </c>
    </row>
    <row r="1748" spans="1:13" s="5" customFormat="1">
      <c r="A1748" s="30" t="s">
        <v>129</v>
      </c>
      <c r="B1748" s="30" t="s">
        <v>140</v>
      </c>
      <c r="C1748" s="5" t="s">
        <v>408</v>
      </c>
      <c r="D1748" s="5" t="s">
        <v>264</v>
      </c>
      <c r="E1748" s="191">
        <v>38</v>
      </c>
      <c r="F1748" s="191" t="s">
        <v>263</v>
      </c>
      <c r="G1748" s="191" t="s">
        <v>78</v>
      </c>
      <c r="H1748" s="30" t="s">
        <v>131</v>
      </c>
      <c r="I1748" s="180">
        <v>0</v>
      </c>
      <c r="J1748" s="181">
        <v>0</v>
      </c>
      <c r="K1748" s="181">
        <v>0</v>
      </c>
      <c r="L1748" s="181">
        <v>0</v>
      </c>
      <c r="M1748" s="182">
        <v>0</v>
      </c>
    </row>
    <row r="1749" spans="1:13" s="5" customFormat="1">
      <c r="A1749" s="30" t="s">
        <v>129</v>
      </c>
      <c r="B1749" s="30" t="s">
        <v>140</v>
      </c>
      <c r="C1749" s="5" t="s">
        <v>408</v>
      </c>
      <c r="D1749" s="5" t="s">
        <v>270</v>
      </c>
      <c r="E1749" s="191">
        <v>38</v>
      </c>
      <c r="F1749" s="191" t="s">
        <v>269</v>
      </c>
      <c r="G1749" s="191" t="s">
        <v>78</v>
      </c>
      <c r="H1749" s="30" t="s">
        <v>131</v>
      </c>
      <c r="I1749" s="180">
        <v>2853.0488937093273</v>
      </c>
      <c r="J1749" s="181">
        <v>180.05849674620387</v>
      </c>
      <c r="K1749" s="181">
        <v>644.88380043383938</v>
      </c>
      <c r="L1749" s="181">
        <v>4.8928940780911061</v>
      </c>
      <c r="M1749" s="182">
        <v>111.06873752711495</v>
      </c>
    </row>
    <row r="1750" spans="1:13" s="5" customFormat="1">
      <c r="A1750" s="30" t="s">
        <v>129</v>
      </c>
      <c r="B1750" s="30" t="s">
        <v>140</v>
      </c>
      <c r="C1750" s="5" t="s">
        <v>408</v>
      </c>
      <c r="D1750" s="5" t="s">
        <v>284</v>
      </c>
      <c r="E1750" s="191">
        <v>38</v>
      </c>
      <c r="F1750" s="191" t="s">
        <v>283</v>
      </c>
      <c r="G1750" s="191" t="s">
        <v>78</v>
      </c>
      <c r="H1750" s="30" t="s">
        <v>131</v>
      </c>
      <c r="I1750" s="180">
        <v>53.036799999999999</v>
      </c>
      <c r="J1750" s="181">
        <v>3.3472</v>
      </c>
      <c r="K1750" s="181">
        <v>11.988099999999999</v>
      </c>
      <c r="L1750" s="181">
        <v>9.0956599999999999E-2</v>
      </c>
      <c r="M1750" s="182">
        <v>2.0647199999999999</v>
      </c>
    </row>
    <row r="1751" spans="1:13" s="5" customFormat="1">
      <c r="A1751" s="30" t="s">
        <v>129</v>
      </c>
      <c r="B1751" s="30" t="s">
        <v>140</v>
      </c>
      <c r="C1751" s="5" t="s">
        <v>408</v>
      </c>
      <c r="D1751" s="5" t="s">
        <v>199</v>
      </c>
      <c r="E1751" s="191">
        <v>30</v>
      </c>
      <c r="F1751" s="191" t="s">
        <v>198</v>
      </c>
      <c r="G1751" s="191" t="s">
        <v>78</v>
      </c>
      <c r="H1751" s="30" t="s">
        <v>131</v>
      </c>
      <c r="I1751" s="180">
        <v>1128.26</v>
      </c>
      <c r="J1751" s="181">
        <v>71.205500000000001</v>
      </c>
      <c r="K1751" s="181">
        <v>255.024</v>
      </c>
      <c r="L1751" s="181">
        <v>1.93493</v>
      </c>
      <c r="M1751" s="182">
        <v>43.923000000000002</v>
      </c>
    </row>
    <row r="1752" spans="1:13" s="5" customFormat="1">
      <c r="A1752" s="30" t="s">
        <v>129</v>
      </c>
      <c r="B1752" s="30" t="s">
        <v>140</v>
      </c>
      <c r="C1752" s="5" t="s">
        <v>408</v>
      </c>
      <c r="D1752" s="5" t="s">
        <v>201</v>
      </c>
      <c r="E1752" s="191">
        <v>30</v>
      </c>
      <c r="F1752" s="191" t="s">
        <v>200</v>
      </c>
      <c r="G1752" s="191" t="s">
        <v>78</v>
      </c>
      <c r="H1752" s="30" t="s">
        <v>131</v>
      </c>
      <c r="I1752" s="180">
        <v>350.72399999999999</v>
      </c>
      <c r="J1752" s="181">
        <v>22.134499999999999</v>
      </c>
      <c r="K1752" s="181">
        <v>79.275199999999998</v>
      </c>
      <c r="L1752" s="181">
        <v>0.60148100000000004</v>
      </c>
      <c r="M1752" s="182">
        <v>13.653600000000001</v>
      </c>
    </row>
    <row r="1753" spans="1:13" s="5" customFormat="1">
      <c r="A1753" s="30" t="s">
        <v>129</v>
      </c>
      <c r="B1753" s="30" t="s">
        <v>140</v>
      </c>
      <c r="C1753" s="5" t="s">
        <v>408</v>
      </c>
      <c r="D1753" s="5" t="s">
        <v>203</v>
      </c>
      <c r="E1753" s="191">
        <v>30</v>
      </c>
      <c r="F1753" s="191" t="s">
        <v>202</v>
      </c>
      <c r="G1753" s="191" t="s">
        <v>78</v>
      </c>
      <c r="H1753" s="30" t="s">
        <v>131</v>
      </c>
      <c r="I1753" s="180">
        <v>8.9409799999999997</v>
      </c>
      <c r="J1753" s="181">
        <v>0.56427400000000005</v>
      </c>
      <c r="K1753" s="181">
        <v>2.0209600000000001</v>
      </c>
      <c r="L1753" s="181">
        <v>1.53335E-2</v>
      </c>
      <c r="M1753" s="182">
        <v>0.34807100000000002</v>
      </c>
    </row>
    <row r="1754" spans="1:13" s="5" customFormat="1">
      <c r="A1754" s="30" t="s">
        <v>129</v>
      </c>
      <c r="B1754" s="30" t="s">
        <v>140</v>
      </c>
      <c r="C1754" s="5" t="s">
        <v>408</v>
      </c>
      <c r="D1754" s="5" t="s">
        <v>294</v>
      </c>
      <c r="E1754" s="191">
        <v>38</v>
      </c>
      <c r="F1754" s="191" t="s">
        <v>293</v>
      </c>
      <c r="G1754" s="191" t="s">
        <v>78</v>
      </c>
      <c r="H1754" s="30" t="s">
        <v>131</v>
      </c>
      <c r="I1754" s="180">
        <v>23.898599999999998</v>
      </c>
      <c r="J1754" s="181">
        <v>1.5082599999999999</v>
      </c>
      <c r="K1754" s="181">
        <v>5.4018699999999997</v>
      </c>
      <c r="L1754" s="181">
        <v>4.0985399999999998E-2</v>
      </c>
      <c r="M1754" s="182">
        <v>0.93036799999999997</v>
      </c>
    </row>
    <row r="1755" spans="1:13" s="5" customFormat="1">
      <c r="A1755" s="30" t="s">
        <v>129</v>
      </c>
      <c r="B1755" s="30" t="s">
        <v>140</v>
      </c>
      <c r="C1755" s="5" t="s">
        <v>408</v>
      </c>
      <c r="D1755" s="5" t="s">
        <v>296</v>
      </c>
      <c r="E1755" s="191">
        <v>38</v>
      </c>
      <c r="F1755" s="191" t="s">
        <v>295</v>
      </c>
      <c r="G1755" s="191" t="s">
        <v>78</v>
      </c>
      <c r="H1755" s="30" t="s">
        <v>131</v>
      </c>
      <c r="I1755" s="180">
        <v>436.97199999999998</v>
      </c>
      <c r="J1755" s="181">
        <v>27.5777</v>
      </c>
      <c r="K1755" s="181">
        <v>98.770300000000006</v>
      </c>
      <c r="L1755" s="181">
        <v>0.74939500000000003</v>
      </c>
      <c r="M1755" s="182">
        <v>17.011299999999999</v>
      </c>
    </row>
    <row r="1756" spans="1:13" s="5" customFormat="1">
      <c r="A1756" s="30" t="s">
        <v>129</v>
      </c>
      <c r="B1756" s="30" t="s">
        <v>140</v>
      </c>
      <c r="C1756" s="5" t="s">
        <v>408</v>
      </c>
      <c r="D1756" s="5" t="s">
        <v>205</v>
      </c>
      <c r="E1756" s="191">
        <v>30</v>
      </c>
      <c r="F1756" s="191" t="s">
        <v>204</v>
      </c>
      <c r="G1756" s="191" t="s">
        <v>78</v>
      </c>
      <c r="H1756" s="30" t="s">
        <v>131</v>
      </c>
      <c r="I1756" s="180">
        <v>0</v>
      </c>
      <c r="J1756" s="181">
        <v>0</v>
      </c>
      <c r="K1756" s="181">
        <v>0</v>
      </c>
      <c r="L1756" s="181">
        <v>0</v>
      </c>
      <c r="M1756" s="182">
        <v>0</v>
      </c>
    </row>
    <row r="1757" spans="1:13" s="5" customFormat="1">
      <c r="A1757" s="30" t="s">
        <v>129</v>
      </c>
      <c r="B1757" s="30" t="s">
        <v>140</v>
      </c>
      <c r="C1757" s="5" t="s">
        <v>408</v>
      </c>
      <c r="D1757" s="5" t="s">
        <v>207</v>
      </c>
      <c r="E1757" s="191">
        <v>30</v>
      </c>
      <c r="F1757" s="191" t="s">
        <v>206</v>
      </c>
      <c r="G1757" s="191" t="s">
        <v>78</v>
      </c>
      <c r="H1757" s="30" t="s">
        <v>131</v>
      </c>
      <c r="I1757" s="180">
        <v>34.163200000000003</v>
      </c>
      <c r="J1757" s="181">
        <v>2.1560700000000002</v>
      </c>
      <c r="K1757" s="181">
        <v>7.7220199999999997</v>
      </c>
      <c r="L1757" s="181">
        <v>5.8588899999999999E-2</v>
      </c>
      <c r="M1757" s="182">
        <v>1.3299700000000001</v>
      </c>
    </row>
    <row r="1758" spans="1:13" s="5" customFormat="1">
      <c r="A1758" s="30" t="s">
        <v>129</v>
      </c>
      <c r="B1758" s="30" t="s">
        <v>140</v>
      </c>
      <c r="C1758" s="5" t="s">
        <v>408</v>
      </c>
      <c r="D1758" s="5" t="s">
        <v>312</v>
      </c>
      <c r="E1758" s="191">
        <v>38</v>
      </c>
      <c r="F1758" s="191" t="s">
        <v>311</v>
      </c>
      <c r="G1758" s="191" t="s">
        <v>78</v>
      </c>
      <c r="H1758" s="30" t="s">
        <v>131</v>
      </c>
      <c r="I1758" s="180">
        <v>4126.92</v>
      </c>
      <c r="J1758" s="181">
        <v>260.45400000000001</v>
      </c>
      <c r="K1758" s="181">
        <v>932.82</v>
      </c>
      <c r="L1758" s="181">
        <v>7.0775399999999999</v>
      </c>
      <c r="M1758" s="182">
        <v>160.66</v>
      </c>
    </row>
    <row r="1759" spans="1:13" s="5" customFormat="1">
      <c r="A1759" s="30" t="s">
        <v>129</v>
      </c>
      <c r="B1759" s="30" t="s">
        <v>140</v>
      </c>
      <c r="C1759" s="5" t="s">
        <v>409</v>
      </c>
      <c r="D1759" s="5" t="s">
        <v>216</v>
      </c>
      <c r="E1759" s="191">
        <v>38</v>
      </c>
      <c r="F1759" s="191" t="s">
        <v>215</v>
      </c>
      <c r="G1759" s="191" t="s">
        <v>410</v>
      </c>
      <c r="H1759" s="30" t="s">
        <v>170</v>
      </c>
      <c r="I1759" s="180">
        <v>0</v>
      </c>
      <c r="J1759" s="181">
        <v>39.572099999999999</v>
      </c>
      <c r="K1759" s="181">
        <v>0</v>
      </c>
      <c r="L1759" s="181">
        <v>0</v>
      </c>
      <c r="M1759" s="182">
        <v>0</v>
      </c>
    </row>
    <row r="1760" spans="1:13" s="5" customFormat="1">
      <c r="A1760" s="30" t="s">
        <v>129</v>
      </c>
      <c r="B1760" s="30" t="s">
        <v>140</v>
      </c>
      <c r="C1760" s="5" t="s">
        <v>409</v>
      </c>
      <c r="D1760" s="5" t="s">
        <v>216</v>
      </c>
      <c r="E1760" s="191">
        <v>38</v>
      </c>
      <c r="F1760" s="191" t="s">
        <v>215</v>
      </c>
      <c r="G1760" s="191" t="s">
        <v>411</v>
      </c>
      <c r="H1760" s="30" t="s">
        <v>170</v>
      </c>
      <c r="I1760" s="180">
        <v>0</v>
      </c>
      <c r="J1760" s="181">
        <v>19.410399999999999</v>
      </c>
      <c r="K1760" s="181">
        <v>0</v>
      </c>
      <c r="L1760" s="181">
        <v>0</v>
      </c>
      <c r="M1760" s="182">
        <v>0</v>
      </c>
    </row>
    <row r="1761" spans="1:13" s="5" customFormat="1">
      <c r="A1761" s="30" t="s">
        <v>129</v>
      </c>
      <c r="B1761" s="30" t="s">
        <v>140</v>
      </c>
      <c r="C1761" s="5" t="s">
        <v>409</v>
      </c>
      <c r="D1761" s="5" t="s">
        <v>216</v>
      </c>
      <c r="E1761" s="191">
        <v>38</v>
      </c>
      <c r="F1761" s="191" t="s">
        <v>215</v>
      </c>
      <c r="G1761" s="191" t="s">
        <v>412</v>
      </c>
      <c r="H1761" s="30" t="s">
        <v>170</v>
      </c>
      <c r="I1761" s="180">
        <v>0</v>
      </c>
      <c r="J1761" s="181">
        <v>8.0436399999999999</v>
      </c>
      <c r="K1761" s="181">
        <v>0</v>
      </c>
      <c r="L1761" s="181">
        <v>0</v>
      </c>
      <c r="M1761" s="182">
        <v>0</v>
      </c>
    </row>
    <row r="1762" spans="1:13" s="5" customFormat="1">
      <c r="A1762" s="30" t="s">
        <v>129</v>
      </c>
      <c r="B1762" s="30" t="s">
        <v>140</v>
      </c>
      <c r="C1762" s="5" t="s">
        <v>409</v>
      </c>
      <c r="D1762" s="5" t="s">
        <v>216</v>
      </c>
      <c r="E1762" s="191">
        <v>38</v>
      </c>
      <c r="F1762" s="191" t="s">
        <v>215</v>
      </c>
      <c r="G1762" s="191" t="s">
        <v>413</v>
      </c>
      <c r="H1762" s="30" t="s">
        <v>170</v>
      </c>
      <c r="I1762" s="180">
        <v>0</v>
      </c>
      <c r="J1762" s="181">
        <v>264.92700000000002</v>
      </c>
      <c r="K1762" s="181">
        <v>0</v>
      </c>
      <c r="L1762" s="181">
        <v>0</v>
      </c>
      <c r="M1762" s="182">
        <v>0</v>
      </c>
    </row>
    <row r="1763" spans="1:13" s="5" customFormat="1">
      <c r="A1763" s="30" t="s">
        <v>129</v>
      </c>
      <c r="B1763" s="30" t="s">
        <v>140</v>
      </c>
      <c r="C1763" s="5" t="s">
        <v>409</v>
      </c>
      <c r="D1763" s="5" t="s">
        <v>216</v>
      </c>
      <c r="E1763" s="191">
        <v>38</v>
      </c>
      <c r="F1763" s="191" t="s">
        <v>215</v>
      </c>
      <c r="G1763" s="191" t="s">
        <v>414</v>
      </c>
      <c r="H1763" s="30" t="s">
        <v>170</v>
      </c>
      <c r="I1763" s="180">
        <v>0</v>
      </c>
      <c r="J1763" s="181">
        <v>0.15765799999999999</v>
      </c>
      <c r="K1763" s="181">
        <v>0</v>
      </c>
      <c r="L1763" s="181">
        <v>0</v>
      </c>
      <c r="M1763" s="182">
        <v>0</v>
      </c>
    </row>
    <row r="1764" spans="1:13" s="5" customFormat="1">
      <c r="A1764" s="30" t="s">
        <v>129</v>
      </c>
      <c r="B1764" s="30" t="s">
        <v>140</v>
      </c>
      <c r="C1764" s="5" t="s">
        <v>409</v>
      </c>
      <c r="D1764" s="5" t="s">
        <v>216</v>
      </c>
      <c r="E1764" s="191">
        <v>38</v>
      </c>
      <c r="F1764" s="191" t="s">
        <v>215</v>
      </c>
      <c r="G1764" s="191" t="s">
        <v>415</v>
      </c>
      <c r="H1764" s="30" t="s">
        <v>170</v>
      </c>
      <c r="I1764" s="180">
        <v>0</v>
      </c>
      <c r="J1764" s="181">
        <v>7.7332499999999998E-2</v>
      </c>
      <c r="K1764" s="181">
        <v>0</v>
      </c>
      <c r="L1764" s="181">
        <v>0</v>
      </c>
      <c r="M1764" s="182">
        <v>0</v>
      </c>
    </row>
    <row r="1765" spans="1:13" s="5" customFormat="1">
      <c r="A1765" s="30" t="s">
        <v>129</v>
      </c>
      <c r="B1765" s="30" t="s">
        <v>140</v>
      </c>
      <c r="C1765" s="5" t="s">
        <v>409</v>
      </c>
      <c r="D1765" s="5" t="s">
        <v>216</v>
      </c>
      <c r="E1765" s="191">
        <v>38</v>
      </c>
      <c r="F1765" s="191" t="s">
        <v>215</v>
      </c>
      <c r="G1765" s="191" t="s">
        <v>416</v>
      </c>
      <c r="H1765" s="30" t="s">
        <v>170</v>
      </c>
      <c r="I1765" s="180">
        <v>0</v>
      </c>
      <c r="J1765" s="181">
        <v>3.2046400000000003E-2</v>
      </c>
      <c r="K1765" s="181">
        <v>0</v>
      </c>
      <c r="L1765" s="181">
        <v>0</v>
      </c>
      <c r="M1765" s="182">
        <v>0</v>
      </c>
    </row>
    <row r="1766" spans="1:13" s="5" customFormat="1">
      <c r="A1766" s="30" t="s">
        <v>129</v>
      </c>
      <c r="B1766" s="30" t="s">
        <v>140</v>
      </c>
      <c r="C1766" s="5" t="s">
        <v>409</v>
      </c>
      <c r="D1766" s="5" t="s">
        <v>216</v>
      </c>
      <c r="E1766" s="191">
        <v>38</v>
      </c>
      <c r="F1766" s="191" t="s">
        <v>215</v>
      </c>
      <c r="G1766" s="191" t="s">
        <v>417</v>
      </c>
      <c r="H1766" s="30" t="s">
        <v>170</v>
      </c>
      <c r="I1766" s="180">
        <v>0</v>
      </c>
      <c r="J1766" s="181">
        <v>1.05549</v>
      </c>
      <c r="K1766" s="181">
        <v>0</v>
      </c>
      <c r="L1766" s="181">
        <v>0</v>
      </c>
      <c r="M1766" s="182">
        <v>0</v>
      </c>
    </row>
    <row r="1767" spans="1:13" s="5" customFormat="1">
      <c r="A1767" s="30" t="s">
        <v>129</v>
      </c>
      <c r="B1767" s="30" t="s">
        <v>140</v>
      </c>
      <c r="C1767" s="5" t="s">
        <v>409</v>
      </c>
      <c r="D1767" s="5" t="s">
        <v>216</v>
      </c>
      <c r="E1767" s="191">
        <v>38</v>
      </c>
      <c r="F1767" s="191" t="s">
        <v>215</v>
      </c>
      <c r="G1767" s="191" t="s">
        <v>418</v>
      </c>
      <c r="H1767" s="30" t="s">
        <v>170</v>
      </c>
      <c r="I1767" s="180">
        <v>0</v>
      </c>
      <c r="J1767" s="181">
        <v>2.1834599999999999E-3</v>
      </c>
      <c r="K1767" s="181">
        <v>0</v>
      </c>
      <c r="L1767" s="181">
        <v>0</v>
      </c>
      <c r="M1767" s="182">
        <v>0</v>
      </c>
    </row>
    <row r="1768" spans="1:13" s="5" customFormat="1">
      <c r="A1768" s="30" t="s">
        <v>129</v>
      </c>
      <c r="B1768" s="30" t="s">
        <v>140</v>
      </c>
      <c r="C1768" s="5" t="s">
        <v>409</v>
      </c>
      <c r="D1768" s="5" t="s">
        <v>216</v>
      </c>
      <c r="E1768" s="191">
        <v>38</v>
      </c>
      <c r="F1768" s="191" t="s">
        <v>215</v>
      </c>
      <c r="G1768" s="191" t="s">
        <v>419</v>
      </c>
      <c r="H1768" s="30" t="s">
        <v>170</v>
      </c>
      <c r="I1768" s="180">
        <v>0</v>
      </c>
      <c r="J1768" s="181">
        <v>0</v>
      </c>
      <c r="K1768" s="181">
        <v>0</v>
      </c>
      <c r="L1768" s="181">
        <v>0</v>
      </c>
      <c r="M1768" s="182">
        <v>0</v>
      </c>
    </row>
    <row r="1769" spans="1:13" s="5" customFormat="1">
      <c r="A1769" s="30" t="s">
        <v>129</v>
      </c>
      <c r="B1769" s="30" t="s">
        <v>140</v>
      </c>
      <c r="C1769" s="5" t="s">
        <v>409</v>
      </c>
      <c r="D1769" s="5" t="s">
        <v>216</v>
      </c>
      <c r="E1769" s="191">
        <v>38</v>
      </c>
      <c r="F1769" s="191" t="s">
        <v>215</v>
      </c>
      <c r="G1769" s="191" t="s">
        <v>420</v>
      </c>
      <c r="H1769" s="30" t="s">
        <v>170</v>
      </c>
      <c r="I1769" s="180">
        <v>0</v>
      </c>
      <c r="J1769" s="181">
        <v>0</v>
      </c>
      <c r="K1769" s="181">
        <v>0</v>
      </c>
      <c r="L1769" s="181">
        <v>0</v>
      </c>
      <c r="M1769" s="182">
        <v>0</v>
      </c>
    </row>
    <row r="1770" spans="1:13" s="5" customFormat="1">
      <c r="A1770" s="30" t="s">
        <v>129</v>
      </c>
      <c r="B1770" s="30" t="s">
        <v>140</v>
      </c>
      <c r="C1770" s="5" t="s">
        <v>409</v>
      </c>
      <c r="D1770" s="5" t="s">
        <v>216</v>
      </c>
      <c r="E1770" s="191">
        <v>38</v>
      </c>
      <c r="F1770" s="191" t="s">
        <v>215</v>
      </c>
      <c r="G1770" s="191" t="s">
        <v>421</v>
      </c>
      <c r="H1770" s="30" t="s">
        <v>170</v>
      </c>
      <c r="I1770" s="180">
        <v>0</v>
      </c>
      <c r="J1770" s="181">
        <v>0</v>
      </c>
      <c r="K1770" s="181">
        <v>0</v>
      </c>
      <c r="L1770" s="181">
        <v>0</v>
      </c>
      <c r="M1770" s="182">
        <v>0</v>
      </c>
    </row>
    <row r="1771" spans="1:13" s="5" customFormat="1">
      <c r="A1771" s="30" t="s">
        <v>129</v>
      </c>
      <c r="B1771" s="30" t="s">
        <v>140</v>
      </c>
      <c r="C1771" s="5" t="s">
        <v>409</v>
      </c>
      <c r="D1771" s="5" t="s">
        <v>216</v>
      </c>
      <c r="E1771" s="191">
        <v>38</v>
      </c>
      <c r="F1771" s="191" t="s">
        <v>215</v>
      </c>
      <c r="G1771" s="191" t="s">
        <v>422</v>
      </c>
      <c r="H1771" s="30" t="s">
        <v>170</v>
      </c>
      <c r="I1771" s="180">
        <v>0</v>
      </c>
      <c r="J1771" s="181">
        <v>0</v>
      </c>
      <c r="K1771" s="181">
        <v>0</v>
      </c>
      <c r="L1771" s="181">
        <v>0</v>
      </c>
      <c r="M1771" s="182">
        <v>0</v>
      </c>
    </row>
    <row r="1772" spans="1:13" s="5" customFormat="1">
      <c r="A1772" s="30" t="s">
        <v>129</v>
      </c>
      <c r="B1772" s="30" t="s">
        <v>140</v>
      </c>
      <c r="C1772" s="5" t="s">
        <v>409</v>
      </c>
      <c r="D1772" s="5" t="s">
        <v>216</v>
      </c>
      <c r="E1772" s="191">
        <v>38</v>
      </c>
      <c r="F1772" s="191" t="s">
        <v>215</v>
      </c>
      <c r="G1772" s="191" t="s">
        <v>423</v>
      </c>
      <c r="H1772" s="30" t="s">
        <v>170</v>
      </c>
      <c r="I1772" s="180">
        <v>0</v>
      </c>
      <c r="J1772" s="181">
        <v>0</v>
      </c>
      <c r="K1772" s="181">
        <v>0</v>
      </c>
      <c r="L1772" s="181">
        <v>0</v>
      </c>
      <c r="M1772" s="182">
        <v>0</v>
      </c>
    </row>
    <row r="1773" spans="1:13" s="5" customFormat="1">
      <c r="A1773" s="30" t="s">
        <v>129</v>
      </c>
      <c r="B1773" s="30" t="s">
        <v>140</v>
      </c>
      <c r="C1773" s="5" t="s">
        <v>409</v>
      </c>
      <c r="D1773" s="5" t="s">
        <v>218</v>
      </c>
      <c r="E1773" s="191">
        <v>38</v>
      </c>
      <c r="F1773" s="191" t="s">
        <v>217</v>
      </c>
      <c r="G1773" s="191" t="s">
        <v>410</v>
      </c>
      <c r="H1773" s="30" t="s">
        <v>170</v>
      </c>
      <c r="I1773" s="180">
        <v>0</v>
      </c>
      <c r="J1773" s="181">
        <v>44.8536</v>
      </c>
      <c r="K1773" s="181">
        <v>0</v>
      </c>
      <c r="L1773" s="181">
        <v>0</v>
      </c>
      <c r="M1773" s="182">
        <v>0</v>
      </c>
    </row>
    <row r="1774" spans="1:13" s="5" customFormat="1">
      <c r="A1774" s="30" t="s">
        <v>129</v>
      </c>
      <c r="B1774" s="30" t="s">
        <v>140</v>
      </c>
      <c r="C1774" s="5" t="s">
        <v>409</v>
      </c>
      <c r="D1774" s="5" t="s">
        <v>218</v>
      </c>
      <c r="E1774" s="191">
        <v>38</v>
      </c>
      <c r="F1774" s="191" t="s">
        <v>217</v>
      </c>
      <c r="G1774" s="191" t="s">
        <v>411</v>
      </c>
      <c r="H1774" s="30" t="s">
        <v>170</v>
      </c>
      <c r="I1774" s="180">
        <v>0</v>
      </c>
      <c r="J1774" s="181">
        <v>22.001100000000001</v>
      </c>
      <c r="K1774" s="181">
        <v>0</v>
      </c>
      <c r="L1774" s="181">
        <v>0</v>
      </c>
      <c r="M1774" s="182">
        <v>0</v>
      </c>
    </row>
    <row r="1775" spans="1:13" s="5" customFormat="1">
      <c r="A1775" s="30" t="s">
        <v>129</v>
      </c>
      <c r="B1775" s="30" t="s">
        <v>140</v>
      </c>
      <c r="C1775" s="5" t="s">
        <v>409</v>
      </c>
      <c r="D1775" s="5" t="s">
        <v>218</v>
      </c>
      <c r="E1775" s="191">
        <v>38</v>
      </c>
      <c r="F1775" s="191" t="s">
        <v>217</v>
      </c>
      <c r="G1775" s="191" t="s">
        <v>412</v>
      </c>
      <c r="H1775" s="30" t="s">
        <v>170</v>
      </c>
      <c r="I1775" s="180">
        <v>0</v>
      </c>
      <c r="J1775" s="181">
        <v>9.1172000000000004</v>
      </c>
      <c r="K1775" s="181">
        <v>0</v>
      </c>
      <c r="L1775" s="181">
        <v>0</v>
      </c>
      <c r="M1775" s="182">
        <v>0</v>
      </c>
    </row>
    <row r="1776" spans="1:13" s="5" customFormat="1">
      <c r="A1776" s="30" t="s">
        <v>129</v>
      </c>
      <c r="B1776" s="30" t="s">
        <v>140</v>
      </c>
      <c r="C1776" s="5" t="s">
        <v>409</v>
      </c>
      <c r="D1776" s="5" t="s">
        <v>218</v>
      </c>
      <c r="E1776" s="191">
        <v>38</v>
      </c>
      <c r="F1776" s="191" t="s">
        <v>217</v>
      </c>
      <c r="G1776" s="191" t="s">
        <v>413</v>
      </c>
      <c r="H1776" s="30" t="s">
        <v>170</v>
      </c>
      <c r="I1776" s="180">
        <v>0</v>
      </c>
      <c r="J1776" s="181">
        <v>300.286</v>
      </c>
      <c r="K1776" s="181">
        <v>0</v>
      </c>
      <c r="L1776" s="181">
        <v>0</v>
      </c>
      <c r="M1776" s="182">
        <v>0</v>
      </c>
    </row>
    <row r="1777" spans="1:13" s="5" customFormat="1">
      <c r="A1777" s="30" t="s">
        <v>129</v>
      </c>
      <c r="B1777" s="30" t="s">
        <v>140</v>
      </c>
      <c r="C1777" s="5" t="s">
        <v>409</v>
      </c>
      <c r="D1777" s="5" t="s">
        <v>218</v>
      </c>
      <c r="E1777" s="191">
        <v>38</v>
      </c>
      <c r="F1777" s="191" t="s">
        <v>217</v>
      </c>
      <c r="G1777" s="191" t="s">
        <v>414</v>
      </c>
      <c r="H1777" s="30" t="s">
        <v>170</v>
      </c>
      <c r="I1777" s="180">
        <v>0</v>
      </c>
      <c r="J1777" s="181">
        <v>0</v>
      </c>
      <c r="K1777" s="181">
        <v>0</v>
      </c>
      <c r="L1777" s="181">
        <v>0</v>
      </c>
      <c r="M1777" s="182">
        <v>0</v>
      </c>
    </row>
    <row r="1778" spans="1:13" s="5" customFormat="1">
      <c r="A1778" s="30" t="s">
        <v>129</v>
      </c>
      <c r="B1778" s="30" t="s">
        <v>140</v>
      </c>
      <c r="C1778" s="5" t="s">
        <v>409</v>
      </c>
      <c r="D1778" s="5" t="s">
        <v>218</v>
      </c>
      <c r="E1778" s="191">
        <v>38</v>
      </c>
      <c r="F1778" s="191" t="s">
        <v>217</v>
      </c>
      <c r="G1778" s="191" t="s">
        <v>415</v>
      </c>
      <c r="H1778" s="30" t="s">
        <v>170</v>
      </c>
      <c r="I1778" s="180">
        <v>0</v>
      </c>
      <c r="J1778" s="181">
        <v>0</v>
      </c>
      <c r="K1778" s="181">
        <v>0</v>
      </c>
      <c r="L1778" s="181">
        <v>0</v>
      </c>
      <c r="M1778" s="182">
        <v>0</v>
      </c>
    </row>
    <row r="1779" spans="1:13" s="5" customFormat="1">
      <c r="A1779" s="30" t="s">
        <v>129</v>
      </c>
      <c r="B1779" s="30" t="s">
        <v>140</v>
      </c>
      <c r="C1779" s="5" t="s">
        <v>409</v>
      </c>
      <c r="D1779" s="5" t="s">
        <v>218</v>
      </c>
      <c r="E1779" s="191">
        <v>38</v>
      </c>
      <c r="F1779" s="191" t="s">
        <v>217</v>
      </c>
      <c r="G1779" s="191" t="s">
        <v>416</v>
      </c>
      <c r="H1779" s="30" t="s">
        <v>170</v>
      </c>
      <c r="I1779" s="180">
        <v>0</v>
      </c>
      <c r="J1779" s="181">
        <v>0</v>
      </c>
      <c r="K1779" s="181">
        <v>0</v>
      </c>
      <c r="L1779" s="181">
        <v>0</v>
      </c>
      <c r="M1779" s="182">
        <v>0</v>
      </c>
    </row>
    <row r="1780" spans="1:13" s="5" customFormat="1">
      <c r="A1780" s="30" t="s">
        <v>129</v>
      </c>
      <c r="B1780" s="30" t="s">
        <v>140</v>
      </c>
      <c r="C1780" s="5" t="s">
        <v>409</v>
      </c>
      <c r="D1780" s="5" t="s">
        <v>218</v>
      </c>
      <c r="E1780" s="191">
        <v>38</v>
      </c>
      <c r="F1780" s="191" t="s">
        <v>217</v>
      </c>
      <c r="G1780" s="191" t="s">
        <v>417</v>
      </c>
      <c r="H1780" s="30" t="s">
        <v>170</v>
      </c>
      <c r="I1780" s="180">
        <v>0</v>
      </c>
      <c r="J1780" s="181">
        <v>0</v>
      </c>
      <c r="K1780" s="181">
        <v>0</v>
      </c>
      <c r="L1780" s="181">
        <v>0</v>
      </c>
      <c r="M1780" s="182">
        <v>0</v>
      </c>
    </row>
    <row r="1781" spans="1:13" s="5" customFormat="1">
      <c r="A1781" s="30" t="s">
        <v>129</v>
      </c>
      <c r="B1781" s="30" t="s">
        <v>140</v>
      </c>
      <c r="C1781" s="5" t="s">
        <v>409</v>
      </c>
      <c r="D1781" s="5" t="s">
        <v>218</v>
      </c>
      <c r="E1781" s="191">
        <v>38</v>
      </c>
      <c r="F1781" s="191" t="s">
        <v>217</v>
      </c>
      <c r="G1781" s="191" t="s">
        <v>418</v>
      </c>
      <c r="H1781" s="30" t="s">
        <v>170</v>
      </c>
      <c r="I1781" s="180">
        <v>0</v>
      </c>
      <c r="J1781" s="181">
        <v>0</v>
      </c>
      <c r="K1781" s="181">
        <v>0</v>
      </c>
      <c r="L1781" s="181">
        <v>0</v>
      </c>
      <c r="M1781" s="182">
        <v>0</v>
      </c>
    </row>
    <row r="1782" spans="1:13" s="5" customFormat="1">
      <c r="A1782" s="30" t="s">
        <v>129</v>
      </c>
      <c r="B1782" s="30" t="s">
        <v>140</v>
      </c>
      <c r="C1782" s="5" t="s">
        <v>409</v>
      </c>
      <c r="D1782" s="5" t="s">
        <v>218</v>
      </c>
      <c r="E1782" s="191">
        <v>38</v>
      </c>
      <c r="F1782" s="191" t="s">
        <v>217</v>
      </c>
      <c r="G1782" s="191" t="s">
        <v>419</v>
      </c>
      <c r="H1782" s="30" t="s">
        <v>170</v>
      </c>
      <c r="I1782" s="180">
        <v>0</v>
      </c>
      <c r="J1782" s="181">
        <v>0</v>
      </c>
      <c r="K1782" s="181">
        <v>0</v>
      </c>
      <c r="L1782" s="181">
        <v>0</v>
      </c>
      <c r="M1782" s="182">
        <v>0</v>
      </c>
    </row>
    <row r="1783" spans="1:13" s="5" customFormat="1">
      <c r="A1783" s="30" t="s">
        <v>129</v>
      </c>
      <c r="B1783" s="30" t="s">
        <v>140</v>
      </c>
      <c r="C1783" s="5" t="s">
        <v>409</v>
      </c>
      <c r="D1783" s="5" t="s">
        <v>218</v>
      </c>
      <c r="E1783" s="191">
        <v>38</v>
      </c>
      <c r="F1783" s="191" t="s">
        <v>217</v>
      </c>
      <c r="G1783" s="191" t="s">
        <v>420</v>
      </c>
      <c r="H1783" s="30" t="s">
        <v>170</v>
      </c>
      <c r="I1783" s="180">
        <v>0</v>
      </c>
      <c r="J1783" s="181">
        <v>0</v>
      </c>
      <c r="K1783" s="181">
        <v>0</v>
      </c>
      <c r="L1783" s="181">
        <v>0</v>
      </c>
      <c r="M1783" s="182">
        <v>0</v>
      </c>
    </row>
    <row r="1784" spans="1:13" s="5" customFormat="1">
      <c r="A1784" s="30" t="s">
        <v>129</v>
      </c>
      <c r="B1784" s="30" t="s">
        <v>140</v>
      </c>
      <c r="C1784" s="5" t="s">
        <v>409</v>
      </c>
      <c r="D1784" s="5" t="s">
        <v>218</v>
      </c>
      <c r="E1784" s="191">
        <v>38</v>
      </c>
      <c r="F1784" s="191" t="s">
        <v>217</v>
      </c>
      <c r="G1784" s="191" t="s">
        <v>421</v>
      </c>
      <c r="H1784" s="30" t="s">
        <v>170</v>
      </c>
      <c r="I1784" s="180">
        <v>0</v>
      </c>
      <c r="J1784" s="181">
        <v>0</v>
      </c>
      <c r="K1784" s="181">
        <v>0</v>
      </c>
      <c r="L1784" s="181">
        <v>0</v>
      </c>
      <c r="M1784" s="182">
        <v>0</v>
      </c>
    </row>
    <row r="1785" spans="1:13" s="5" customFormat="1">
      <c r="A1785" s="30" t="s">
        <v>129</v>
      </c>
      <c r="B1785" s="30" t="s">
        <v>140</v>
      </c>
      <c r="C1785" s="5" t="s">
        <v>409</v>
      </c>
      <c r="D1785" s="5" t="s">
        <v>218</v>
      </c>
      <c r="E1785" s="191">
        <v>38</v>
      </c>
      <c r="F1785" s="191" t="s">
        <v>217</v>
      </c>
      <c r="G1785" s="191" t="s">
        <v>422</v>
      </c>
      <c r="H1785" s="30" t="s">
        <v>170</v>
      </c>
      <c r="I1785" s="180">
        <v>0</v>
      </c>
      <c r="J1785" s="181">
        <v>0</v>
      </c>
      <c r="K1785" s="181">
        <v>0</v>
      </c>
      <c r="L1785" s="181">
        <v>0</v>
      </c>
      <c r="M1785" s="182">
        <v>0</v>
      </c>
    </row>
    <row r="1786" spans="1:13" s="5" customFormat="1">
      <c r="A1786" s="30" t="s">
        <v>129</v>
      </c>
      <c r="B1786" s="30" t="s">
        <v>140</v>
      </c>
      <c r="C1786" s="5" t="s">
        <v>409</v>
      </c>
      <c r="D1786" s="5" t="s">
        <v>218</v>
      </c>
      <c r="E1786" s="191">
        <v>38</v>
      </c>
      <c r="F1786" s="191" t="s">
        <v>217</v>
      </c>
      <c r="G1786" s="191" t="s">
        <v>423</v>
      </c>
      <c r="H1786" s="30" t="s">
        <v>170</v>
      </c>
      <c r="I1786" s="180">
        <v>0</v>
      </c>
      <c r="J1786" s="181">
        <v>0</v>
      </c>
      <c r="K1786" s="181">
        <v>0</v>
      </c>
      <c r="L1786" s="181">
        <v>0</v>
      </c>
      <c r="M1786" s="182">
        <v>0</v>
      </c>
    </row>
    <row r="1787" spans="1:13" s="5" customFormat="1">
      <c r="A1787" s="30" t="s">
        <v>129</v>
      </c>
      <c r="B1787" s="30" t="s">
        <v>140</v>
      </c>
      <c r="C1787" s="5" t="s">
        <v>409</v>
      </c>
      <c r="D1787" s="5" t="s">
        <v>220</v>
      </c>
      <c r="E1787" s="191">
        <v>38</v>
      </c>
      <c r="F1787" s="191" t="s">
        <v>219</v>
      </c>
      <c r="G1787" s="191" t="s">
        <v>410</v>
      </c>
      <c r="H1787" s="30" t="s">
        <v>170</v>
      </c>
      <c r="I1787" s="180">
        <v>0</v>
      </c>
      <c r="J1787" s="181">
        <v>29.324300000000001</v>
      </c>
      <c r="K1787" s="181">
        <v>0</v>
      </c>
      <c r="L1787" s="181">
        <v>0</v>
      </c>
      <c r="M1787" s="182">
        <v>0</v>
      </c>
    </row>
    <row r="1788" spans="1:13" s="5" customFormat="1">
      <c r="A1788" s="30" t="s">
        <v>129</v>
      </c>
      <c r="B1788" s="30" t="s">
        <v>140</v>
      </c>
      <c r="C1788" s="5" t="s">
        <v>409</v>
      </c>
      <c r="D1788" s="5" t="s">
        <v>220</v>
      </c>
      <c r="E1788" s="191">
        <v>38</v>
      </c>
      <c r="F1788" s="191" t="s">
        <v>219</v>
      </c>
      <c r="G1788" s="191" t="s">
        <v>411</v>
      </c>
      <c r="H1788" s="30" t="s">
        <v>170</v>
      </c>
      <c r="I1788" s="180">
        <v>0</v>
      </c>
      <c r="J1788" s="181">
        <v>14.383800000000001</v>
      </c>
      <c r="K1788" s="181">
        <v>0</v>
      </c>
      <c r="L1788" s="181">
        <v>0</v>
      </c>
      <c r="M1788" s="182">
        <v>0</v>
      </c>
    </row>
    <row r="1789" spans="1:13" s="5" customFormat="1">
      <c r="A1789" s="30" t="s">
        <v>129</v>
      </c>
      <c r="B1789" s="30" t="s">
        <v>140</v>
      </c>
      <c r="C1789" s="5" t="s">
        <v>409</v>
      </c>
      <c r="D1789" s="5" t="s">
        <v>220</v>
      </c>
      <c r="E1789" s="191">
        <v>38</v>
      </c>
      <c r="F1789" s="191" t="s">
        <v>219</v>
      </c>
      <c r="G1789" s="191" t="s">
        <v>412</v>
      </c>
      <c r="H1789" s="30" t="s">
        <v>170</v>
      </c>
      <c r="I1789" s="180">
        <v>0</v>
      </c>
      <c r="J1789" s="181">
        <v>5.9606300000000001</v>
      </c>
      <c r="K1789" s="181">
        <v>0</v>
      </c>
      <c r="L1789" s="181">
        <v>0</v>
      </c>
      <c r="M1789" s="182">
        <v>0</v>
      </c>
    </row>
    <row r="1790" spans="1:13" s="5" customFormat="1">
      <c r="A1790" s="30" t="s">
        <v>129</v>
      </c>
      <c r="B1790" s="30" t="s">
        <v>140</v>
      </c>
      <c r="C1790" s="5" t="s">
        <v>409</v>
      </c>
      <c r="D1790" s="5" t="s">
        <v>220</v>
      </c>
      <c r="E1790" s="191">
        <v>38</v>
      </c>
      <c r="F1790" s="191" t="s">
        <v>219</v>
      </c>
      <c r="G1790" s="191" t="s">
        <v>413</v>
      </c>
      <c r="H1790" s="30" t="s">
        <v>170</v>
      </c>
      <c r="I1790" s="180">
        <v>0</v>
      </c>
      <c r="J1790" s="181">
        <v>196.32</v>
      </c>
      <c r="K1790" s="181">
        <v>0</v>
      </c>
      <c r="L1790" s="181">
        <v>0</v>
      </c>
      <c r="M1790" s="182">
        <v>0</v>
      </c>
    </row>
    <row r="1791" spans="1:13" s="5" customFormat="1">
      <c r="A1791" s="30" t="s">
        <v>129</v>
      </c>
      <c r="B1791" s="30" t="s">
        <v>140</v>
      </c>
      <c r="C1791" s="5" t="s">
        <v>409</v>
      </c>
      <c r="D1791" s="5" t="s">
        <v>220</v>
      </c>
      <c r="E1791" s="191">
        <v>38</v>
      </c>
      <c r="F1791" s="191" t="s">
        <v>219</v>
      </c>
      <c r="G1791" s="191" t="s">
        <v>414</v>
      </c>
      <c r="H1791" s="30" t="s">
        <v>170</v>
      </c>
      <c r="I1791" s="180">
        <v>0</v>
      </c>
      <c r="J1791" s="181">
        <v>12.2973</v>
      </c>
      <c r="K1791" s="181">
        <v>0</v>
      </c>
      <c r="L1791" s="181">
        <v>0</v>
      </c>
      <c r="M1791" s="182">
        <v>0</v>
      </c>
    </row>
    <row r="1792" spans="1:13" s="5" customFormat="1">
      <c r="A1792" s="30" t="s">
        <v>129</v>
      </c>
      <c r="B1792" s="30" t="s">
        <v>140</v>
      </c>
      <c r="C1792" s="5" t="s">
        <v>409</v>
      </c>
      <c r="D1792" s="5" t="s">
        <v>220</v>
      </c>
      <c r="E1792" s="191">
        <v>38</v>
      </c>
      <c r="F1792" s="191" t="s">
        <v>219</v>
      </c>
      <c r="G1792" s="191" t="s">
        <v>415</v>
      </c>
      <c r="H1792" s="30" t="s">
        <v>170</v>
      </c>
      <c r="I1792" s="180">
        <v>0</v>
      </c>
      <c r="J1792" s="181">
        <v>6.0319399999999996</v>
      </c>
      <c r="K1792" s="181">
        <v>0</v>
      </c>
      <c r="L1792" s="181">
        <v>0</v>
      </c>
      <c r="M1792" s="182">
        <v>0</v>
      </c>
    </row>
    <row r="1793" spans="1:13" s="5" customFormat="1">
      <c r="A1793" s="30" t="s">
        <v>129</v>
      </c>
      <c r="B1793" s="30" t="s">
        <v>140</v>
      </c>
      <c r="C1793" s="5" t="s">
        <v>409</v>
      </c>
      <c r="D1793" s="5" t="s">
        <v>220</v>
      </c>
      <c r="E1793" s="191">
        <v>38</v>
      </c>
      <c r="F1793" s="191" t="s">
        <v>219</v>
      </c>
      <c r="G1793" s="191" t="s">
        <v>416</v>
      </c>
      <c r="H1793" s="30" t="s">
        <v>170</v>
      </c>
      <c r="I1793" s="180">
        <v>0</v>
      </c>
      <c r="J1793" s="181">
        <v>2.4996200000000002</v>
      </c>
      <c r="K1793" s="181">
        <v>0</v>
      </c>
      <c r="L1793" s="181">
        <v>0</v>
      </c>
      <c r="M1793" s="182">
        <v>0</v>
      </c>
    </row>
    <row r="1794" spans="1:13" s="5" customFormat="1">
      <c r="A1794" s="30" t="s">
        <v>129</v>
      </c>
      <c r="B1794" s="30" t="s">
        <v>140</v>
      </c>
      <c r="C1794" s="5" t="s">
        <v>409</v>
      </c>
      <c r="D1794" s="5" t="s">
        <v>220</v>
      </c>
      <c r="E1794" s="191">
        <v>38</v>
      </c>
      <c r="F1794" s="191" t="s">
        <v>219</v>
      </c>
      <c r="G1794" s="191" t="s">
        <v>417</v>
      </c>
      <c r="H1794" s="30" t="s">
        <v>170</v>
      </c>
      <c r="I1794" s="180">
        <v>0</v>
      </c>
      <c r="J1794" s="181">
        <v>82.3279</v>
      </c>
      <c r="K1794" s="181">
        <v>0</v>
      </c>
      <c r="L1794" s="181">
        <v>0</v>
      </c>
      <c r="M1794" s="182">
        <v>0</v>
      </c>
    </row>
    <row r="1795" spans="1:13" s="5" customFormat="1">
      <c r="A1795" s="30" t="s">
        <v>129</v>
      </c>
      <c r="B1795" s="30" t="s">
        <v>140</v>
      </c>
      <c r="C1795" s="5" t="s">
        <v>409</v>
      </c>
      <c r="D1795" s="5" t="s">
        <v>220</v>
      </c>
      <c r="E1795" s="191">
        <v>38</v>
      </c>
      <c r="F1795" s="191" t="s">
        <v>219</v>
      </c>
      <c r="G1795" s="191" t="s">
        <v>418</v>
      </c>
      <c r="H1795" s="30" t="s">
        <v>170</v>
      </c>
      <c r="I1795" s="180">
        <v>0</v>
      </c>
      <c r="J1795" s="181">
        <v>0.17030999999999999</v>
      </c>
      <c r="K1795" s="181">
        <v>0</v>
      </c>
      <c r="L1795" s="181">
        <v>0</v>
      </c>
      <c r="M1795" s="182">
        <v>0</v>
      </c>
    </row>
    <row r="1796" spans="1:13" s="5" customFormat="1">
      <c r="A1796" s="30" t="s">
        <v>129</v>
      </c>
      <c r="B1796" s="30" t="s">
        <v>140</v>
      </c>
      <c r="C1796" s="5" t="s">
        <v>409</v>
      </c>
      <c r="D1796" s="5" t="s">
        <v>220</v>
      </c>
      <c r="E1796" s="191">
        <v>38</v>
      </c>
      <c r="F1796" s="191" t="s">
        <v>219</v>
      </c>
      <c r="G1796" s="191" t="s">
        <v>419</v>
      </c>
      <c r="H1796" s="30" t="s">
        <v>170</v>
      </c>
      <c r="I1796" s="180">
        <v>0</v>
      </c>
      <c r="J1796" s="181">
        <v>0</v>
      </c>
      <c r="K1796" s="181">
        <v>0</v>
      </c>
      <c r="L1796" s="181">
        <v>0</v>
      </c>
      <c r="M1796" s="182">
        <v>0</v>
      </c>
    </row>
    <row r="1797" spans="1:13" s="5" customFormat="1">
      <c r="A1797" s="30" t="s">
        <v>129</v>
      </c>
      <c r="B1797" s="30" t="s">
        <v>140</v>
      </c>
      <c r="C1797" s="5" t="s">
        <v>409</v>
      </c>
      <c r="D1797" s="5" t="s">
        <v>220</v>
      </c>
      <c r="E1797" s="191">
        <v>38</v>
      </c>
      <c r="F1797" s="191" t="s">
        <v>219</v>
      </c>
      <c r="G1797" s="191" t="s">
        <v>420</v>
      </c>
      <c r="H1797" s="30" t="s">
        <v>170</v>
      </c>
      <c r="I1797" s="180">
        <v>0</v>
      </c>
      <c r="J1797" s="181">
        <v>0</v>
      </c>
      <c r="K1797" s="181">
        <v>0</v>
      </c>
      <c r="L1797" s="181">
        <v>0</v>
      </c>
      <c r="M1797" s="182">
        <v>0</v>
      </c>
    </row>
    <row r="1798" spans="1:13" s="5" customFormat="1">
      <c r="A1798" s="30" t="s">
        <v>129</v>
      </c>
      <c r="B1798" s="30" t="s">
        <v>140</v>
      </c>
      <c r="C1798" s="5" t="s">
        <v>409</v>
      </c>
      <c r="D1798" s="5" t="s">
        <v>220</v>
      </c>
      <c r="E1798" s="191">
        <v>38</v>
      </c>
      <c r="F1798" s="191" t="s">
        <v>219</v>
      </c>
      <c r="G1798" s="191" t="s">
        <v>421</v>
      </c>
      <c r="H1798" s="30" t="s">
        <v>170</v>
      </c>
      <c r="I1798" s="180">
        <v>0</v>
      </c>
      <c r="J1798" s="181">
        <v>0</v>
      </c>
      <c r="K1798" s="181">
        <v>0</v>
      </c>
      <c r="L1798" s="181">
        <v>0</v>
      </c>
      <c r="M1798" s="182">
        <v>0</v>
      </c>
    </row>
    <row r="1799" spans="1:13" s="5" customFormat="1">
      <c r="A1799" s="30" t="s">
        <v>129</v>
      </c>
      <c r="B1799" s="30" t="s">
        <v>140</v>
      </c>
      <c r="C1799" s="5" t="s">
        <v>409</v>
      </c>
      <c r="D1799" s="5" t="s">
        <v>220</v>
      </c>
      <c r="E1799" s="191">
        <v>38</v>
      </c>
      <c r="F1799" s="191" t="s">
        <v>219</v>
      </c>
      <c r="G1799" s="191" t="s">
        <v>422</v>
      </c>
      <c r="H1799" s="30" t="s">
        <v>170</v>
      </c>
      <c r="I1799" s="180">
        <v>0</v>
      </c>
      <c r="J1799" s="181">
        <v>0</v>
      </c>
      <c r="K1799" s="181">
        <v>0</v>
      </c>
      <c r="L1799" s="181">
        <v>0</v>
      </c>
      <c r="M1799" s="182">
        <v>0</v>
      </c>
    </row>
    <row r="1800" spans="1:13" s="5" customFormat="1">
      <c r="A1800" s="30" t="s">
        <v>129</v>
      </c>
      <c r="B1800" s="30" t="s">
        <v>140</v>
      </c>
      <c r="C1800" s="5" t="s">
        <v>409</v>
      </c>
      <c r="D1800" s="5" t="s">
        <v>220</v>
      </c>
      <c r="E1800" s="191">
        <v>38</v>
      </c>
      <c r="F1800" s="191" t="s">
        <v>219</v>
      </c>
      <c r="G1800" s="191" t="s">
        <v>423</v>
      </c>
      <c r="H1800" s="30" t="s">
        <v>170</v>
      </c>
      <c r="I1800" s="180">
        <v>0</v>
      </c>
      <c r="J1800" s="181">
        <v>0</v>
      </c>
      <c r="K1800" s="181">
        <v>0</v>
      </c>
      <c r="L1800" s="181">
        <v>0</v>
      </c>
      <c r="M1800" s="182">
        <v>0</v>
      </c>
    </row>
    <row r="1801" spans="1:13" s="5" customFormat="1">
      <c r="A1801" s="30" t="s">
        <v>129</v>
      </c>
      <c r="B1801" s="30" t="s">
        <v>140</v>
      </c>
      <c r="C1801" s="5" t="s">
        <v>409</v>
      </c>
      <c r="D1801" s="5" t="s">
        <v>222</v>
      </c>
      <c r="E1801" s="191">
        <v>38</v>
      </c>
      <c r="F1801" s="191" t="s">
        <v>221</v>
      </c>
      <c r="G1801" s="191" t="s">
        <v>410</v>
      </c>
      <c r="H1801" s="30" t="s">
        <v>170</v>
      </c>
      <c r="I1801" s="180">
        <v>0</v>
      </c>
      <c r="J1801" s="181">
        <v>38.8626</v>
      </c>
      <c r="K1801" s="181">
        <v>0</v>
      </c>
      <c r="L1801" s="181">
        <v>0</v>
      </c>
      <c r="M1801" s="182">
        <v>0</v>
      </c>
    </row>
    <row r="1802" spans="1:13" s="5" customFormat="1">
      <c r="A1802" s="30" t="s">
        <v>129</v>
      </c>
      <c r="B1802" s="30" t="s">
        <v>140</v>
      </c>
      <c r="C1802" s="5" t="s">
        <v>409</v>
      </c>
      <c r="D1802" s="5" t="s">
        <v>222</v>
      </c>
      <c r="E1802" s="191">
        <v>38</v>
      </c>
      <c r="F1802" s="191" t="s">
        <v>221</v>
      </c>
      <c r="G1802" s="191" t="s">
        <v>411</v>
      </c>
      <c r="H1802" s="30" t="s">
        <v>170</v>
      </c>
      <c r="I1802" s="180">
        <v>0</v>
      </c>
      <c r="J1802" s="181">
        <v>19.0625</v>
      </c>
      <c r="K1802" s="181">
        <v>0</v>
      </c>
      <c r="L1802" s="181">
        <v>0</v>
      </c>
      <c r="M1802" s="182">
        <v>0</v>
      </c>
    </row>
    <row r="1803" spans="1:13" s="5" customFormat="1">
      <c r="A1803" s="30" t="s">
        <v>129</v>
      </c>
      <c r="B1803" s="30" t="s">
        <v>140</v>
      </c>
      <c r="C1803" s="5" t="s">
        <v>409</v>
      </c>
      <c r="D1803" s="5" t="s">
        <v>222</v>
      </c>
      <c r="E1803" s="191">
        <v>38</v>
      </c>
      <c r="F1803" s="191" t="s">
        <v>221</v>
      </c>
      <c r="G1803" s="191" t="s">
        <v>412</v>
      </c>
      <c r="H1803" s="30" t="s">
        <v>170</v>
      </c>
      <c r="I1803" s="180">
        <v>0</v>
      </c>
      <c r="J1803" s="181">
        <v>7.8994299999999997</v>
      </c>
      <c r="K1803" s="181">
        <v>0</v>
      </c>
      <c r="L1803" s="181">
        <v>0</v>
      </c>
      <c r="M1803" s="182">
        <v>0</v>
      </c>
    </row>
    <row r="1804" spans="1:13" s="5" customFormat="1">
      <c r="A1804" s="30" t="s">
        <v>129</v>
      </c>
      <c r="B1804" s="30" t="s">
        <v>140</v>
      </c>
      <c r="C1804" s="5" t="s">
        <v>409</v>
      </c>
      <c r="D1804" s="5" t="s">
        <v>222</v>
      </c>
      <c r="E1804" s="191">
        <v>38</v>
      </c>
      <c r="F1804" s="191" t="s">
        <v>221</v>
      </c>
      <c r="G1804" s="191" t="s">
        <v>413</v>
      </c>
      <c r="H1804" s="30" t="s">
        <v>170</v>
      </c>
      <c r="I1804" s="180">
        <v>0</v>
      </c>
      <c r="J1804" s="181">
        <v>260.17700000000002</v>
      </c>
      <c r="K1804" s="181">
        <v>0</v>
      </c>
      <c r="L1804" s="181">
        <v>0</v>
      </c>
      <c r="M1804" s="182">
        <v>0</v>
      </c>
    </row>
    <row r="1805" spans="1:13" s="5" customFormat="1">
      <c r="A1805" s="30" t="s">
        <v>129</v>
      </c>
      <c r="B1805" s="30" t="s">
        <v>140</v>
      </c>
      <c r="C1805" s="5" t="s">
        <v>409</v>
      </c>
      <c r="D1805" s="5" t="s">
        <v>222</v>
      </c>
      <c r="E1805" s="191">
        <v>38</v>
      </c>
      <c r="F1805" s="191" t="s">
        <v>221</v>
      </c>
      <c r="G1805" s="191" t="s">
        <v>414</v>
      </c>
      <c r="H1805" s="30" t="s">
        <v>170</v>
      </c>
      <c r="I1805" s="180">
        <v>0</v>
      </c>
      <c r="J1805" s="181">
        <v>0.236486</v>
      </c>
      <c r="K1805" s="181">
        <v>0</v>
      </c>
      <c r="L1805" s="181">
        <v>0</v>
      </c>
      <c r="M1805" s="182">
        <v>0</v>
      </c>
    </row>
    <row r="1806" spans="1:13" s="5" customFormat="1">
      <c r="A1806" s="30" t="s">
        <v>129</v>
      </c>
      <c r="B1806" s="30" t="s">
        <v>140</v>
      </c>
      <c r="C1806" s="5" t="s">
        <v>409</v>
      </c>
      <c r="D1806" s="5" t="s">
        <v>222</v>
      </c>
      <c r="E1806" s="191">
        <v>38</v>
      </c>
      <c r="F1806" s="191" t="s">
        <v>221</v>
      </c>
      <c r="G1806" s="191" t="s">
        <v>415</v>
      </c>
      <c r="H1806" s="30" t="s">
        <v>170</v>
      </c>
      <c r="I1806" s="180">
        <v>0</v>
      </c>
      <c r="J1806" s="181">
        <v>0.115999</v>
      </c>
      <c r="K1806" s="181">
        <v>0</v>
      </c>
      <c r="L1806" s="181">
        <v>0</v>
      </c>
      <c r="M1806" s="182">
        <v>0</v>
      </c>
    </row>
    <row r="1807" spans="1:13" s="5" customFormat="1">
      <c r="A1807" s="30" t="s">
        <v>129</v>
      </c>
      <c r="B1807" s="30" t="s">
        <v>140</v>
      </c>
      <c r="C1807" s="5" t="s">
        <v>409</v>
      </c>
      <c r="D1807" s="5" t="s">
        <v>222</v>
      </c>
      <c r="E1807" s="191">
        <v>38</v>
      </c>
      <c r="F1807" s="191" t="s">
        <v>221</v>
      </c>
      <c r="G1807" s="191" t="s">
        <v>416</v>
      </c>
      <c r="H1807" s="30" t="s">
        <v>170</v>
      </c>
      <c r="I1807" s="180">
        <v>0</v>
      </c>
      <c r="J1807" s="181">
        <v>4.8069599999999997E-2</v>
      </c>
      <c r="K1807" s="181">
        <v>0</v>
      </c>
      <c r="L1807" s="181">
        <v>0</v>
      </c>
      <c r="M1807" s="182">
        <v>0</v>
      </c>
    </row>
    <row r="1808" spans="1:13" s="5" customFormat="1">
      <c r="A1808" s="30" t="s">
        <v>129</v>
      </c>
      <c r="B1808" s="30" t="s">
        <v>140</v>
      </c>
      <c r="C1808" s="5" t="s">
        <v>409</v>
      </c>
      <c r="D1808" s="5" t="s">
        <v>222</v>
      </c>
      <c r="E1808" s="191">
        <v>38</v>
      </c>
      <c r="F1808" s="191" t="s">
        <v>221</v>
      </c>
      <c r="G1808" s="191" t="s">
        <v>417</v>
      </c>
      <c r="H1808" s="30" t="s">
        <v>170</v>
      </c>
      <c r="I1808" s="180">
        <v>0</v>
      </c>
      <c r="J1808" s="181">
        <v>1.5832299999999999</v>
      </c>
      <c r="K1808" s="181">
        <v>0</v>
      </c>
      <c r="L1808" s="181">
        <v>0</v>
      </c>
      <c r="M1808" s="182">
        <v>0</v>
      </c>
    </row>
    <row r="1809" spans="1:13" s="5" customFormat="1">
      <c r="A1809" s="30" t="s">
        <v>129</v>
      </c>
      <c r="B1809" s="30" t="s">
        <v>140</v>
      </c>
      <c r="C1809" s="5" t="s">
        <v>409</v>
      </c>
      <c r="D1809" s="5" t="s">
        <v>222</v>
      </c>
      <c r="E1809" s="191">
        <v>38</v>
      </c>
      <c r="F1809" s="191" t="s">
        <v>221</v>
      </c>
      <c r="G1809" s="191" t="s">
        <v>418</v>
      </c>
      <c r="H1809" s="30" t="s">
        <v>170</v>
      </c>
      <c r="I1809" s="180">
        <v>0</v>
      </c>
      <c r="J1809" s="181">
        <v>3.2751899999999999E-3</v>
      </c>
      <c r="K1809" s="181">
        <v>0</v>
      </c>
      <c r="L1809" s="181">
        <v>0</v>
      </c>
      <c r="M1809" s="182">
        <v>0</v>
      </c>
    </row>
    <row r="1810" spans="1:13" s="5" customFormat="1">
      <c r="A1810" s="30" t="s">
        <v>129</v>
      </c>
      <c r="B1810" s="30" t="s">
        <v>140</v>
      </c>
      <c r="C1810" s="5" t="s">
        <v>409</v>
      </c>
      <c r="D1810" s="5" t="s">
        <v>222</v>
      </c>
      <c r="E1810" s="191">
        <v>38</v>
      </c>
      <c r="F1810" s="191" t="s">
        <v>221</v>
      </c>
      <c r="G1810" s="191" t="s">
        <v>419</v>
      </c>
      <c r="H1810" s="30" t="s">
        <v>170</v>
      </c>
      <c r="I1810" s="180">
        <v>0</v>
      </c>
      <c r="J1810" s="181">
        <v>0</v>
      </c>
      <c r="K1810" s="181">
        <v>0</v>
      </c>
      <c r="L1810" s="181">
        <v>0</v>
      </c>
      <c r="M1810" s="182">
        <v>0</v>
      </c>
    </row>
    <row r="1811" spans="1:13" s="5" customFormat="1">
      <c r="A1811" s="30" t="s">
        <v>129</v>
      </c>
      <c r="B1811" s="30" t="s">
        <v>140</v>
      </c>
      <c r="C1811" s="5" t="s">
        <v>409</v>
      </c>
      <c r="D1811" s="5" t="s">
        <v>222</v>
      </c>
      <c r="E1811" s="191">
        <v>38</v>
      </c>
      <c r="F1811" s="191" t="s">
        <v>221</v>
      </c>
      <c r="G1811" s="191" t="s">
        <v>420</v>
      </c>
      <c r="H1811" s="30" t="s">
        <v>170</v>
      </c>
      <c r="I1811" s="180">
        <v>0</v>
      </c>
      <c r="J1811" s="181">
        <v>0</v>
      </c>
      <c r="K1811" s="181">
        <v>0</v>
      </c>
      <c r="L1811" s="181">
        <v>0</v>
      </c>
      <c r="M1811" s="182">
        <v>0</v>
      </c>
    </row>
    <row r="1812" spans="1:13" s="5" customFormat="1">
      <c r="A1812" s="30" t="s">
        <v>129</v>
      </c>
      <c r="B1812" s="30" t="s">
        <v>140</v>
      </c>
      <c r="C1812" s="5" t="s">
        <v>409</v>
      </c>
      <c r="D1812" s="5" t="s">
        <v>222</v>
      </c>
      <c r="E1812" s="191">
        <v>38</v>
      </c>
      <c r="F1812" s="191" t="s">
        <v>221</v>
      </c>
      <c r="G1812" s="191" t="s">
        <v>421</v>
      </c>
      <c r="H1812" s="30" t="s">
        <v>170</v>
      </c>
      <c r="I1812" s="180">
        <v>0</v>
      </c>
      <c r="J1812" s="181">
        <v>0</v>
      </c>
      <c r="K1812" s="181">
        <v>0</v>
      </c>
      <c r="L1812" s="181">
        <v>0</v>
      </c>
      <c r="M1812" s="182">
        <v>0</v>
      </c>
    </row>
    <row r="1813" spans="1:13" s="5" customFormat="1">
      <c r="A1813" s="30" t="s">
        <v>129</v>
      </c>
      <c r="B1813" s="30" t="s">
        <v>140</v>
      </c>
      <c r="C1813" s="5" t="s">
        <v>409</v>
      </c>
      <c r="D1813" s="5" t="s">
        <v>222</v>
      </c>
      <c r="E1813" s="191">
        <v>38</v>
      </c>
      <c r="F1813" s="191" t="s">
        <v>221</v>
      </c>
      <c r="G1813" s="191" t="s">
        <v>422</v>
      </c>
      <c r="H1813" s="30" t="s">
        <v>170</v>
      </c>
      <c r="I1813" s="180">
        <v>0</v>
      </c>
      <c r="J1813" s="181">
        <v>0</v>
      </c>
      <c r="K1813" s="181">
        <v>0</v>
      </c>
      <c r="L1813" s="181">
        <v>0</v>
      </c>
      <c r="M1813" s="182">
        <v>0</v>
      </c>
    </row>
    <row r="1814" spans="1:13" s="5" customFormat="1">
      <c r="A1814" s="30" t="s">
        <v>129</v>
      </c>
      <c r="B1814" s="30" t="s">
        <v>140</v>
      </c>
      <c r="C1814" s="5" t="s">
        <v>409</v>
      </c>
      <c r="D1814" s="5" t="s">
        <v>222</v>
      </c>
      <c r="E1814" s="191">
        <v>38</v>
      </c>
      <c r="F1814" s="191" t="s">
        <v>221</v>
      </c>
      <c r="G1814" s="191" t="s">
        <v>423</v>
      </c>
      <c r="H1814" s="30" t="s">
        <v>170</v>
      </c>
      <c r="I1814" s="180">
        <v>0</v>
      </c>
      <c r="J1814" s="181">
        <v>0</v>
      </c>
      <c r="K1814" s="181">
        <v>0</v>
      </c>
      <c r="L1814" s="181">
        <v>0</v>
      </c>
      <c r="M1814" s="182">
        <v>0</v>
      </c>
    </row>
    <row r="1815" spans="1:13" s="5" customFormat="1">
      <c r="A1815" s="30" t="s">
        <v>129</v>
      </c>
      <c r="B1815" s="30" t="s">
        <v>140</v>
      </c>
      <c r="C1815" s="5" t="s">
        <v>409</v>
      </c>
      <c r="D1815" s="5" t="s">
        <v>185</v>
      </c>
      <c r="E1815" s="191">
        <v>30</v>
      </c>
      <c r="F1815" s="191" t="s">
        <v>184</v>
      </c>
      <c r="G1815" s="191" t="s">
        <v>410</v>
      </c>
      <c r="H1815" s="30" t="s">
        <v>170</v>
      </c>
      <c r="I1815" s="180">
        <v>0</v>
      </c>
      <c r="J1815" s="181">
        <v>0</v>
      </c>
      <c r="K1815" s="181">
        <v>0</v>
      </c>
      <c r="L1815" s="181">
        <v>0</v>
      </c>
      <c r="M1815" s="182">
        <v>0</v>
      </c>
    </row>
    <row r="1816" spans="1:13" s="5" customFormat="1">
      <c r="A1816" s="30" t="s">
        <v>129</v>
      </c>
      <c r="B1816" s="30" t="s">
        <v>140</v>
      </c>
      <c r="C1816" s="5" t="s">
        <v>409</v>
      </c>
      <c r="D1816" s="5" t="s">
        <v>185</v>
      </c>
      <c r="E1816" s="191">
        <v>30</v>
      </c>
      <c r="F1816" s="191" t="s">
        <v>184</v>
      </c>
      <c r="G1816" s="191" t="s">
        <v>411</v>
      </c>
      <c r="H1816" s="30" t="s">
        <v>170</v>
      </c>
      <c r="I1816" s="180">
        <v>0</v>
      </c>
      <c r="J1816" s="181">
        <v>0</v>
      </c>
      <c r="K1816" s="181">
        <v>0</v>
      </c>
      <c r="L1816" s="181">
        <v>0</v>
      </c>
      <c r="M1816" s="182">
        <v>0</v>
      </c>
    </row>
    <row r="1817" spans="1:13" s="5" customFormat="1">
      <c r="A1817" s="30" t="s">
        <v>129</v>
      </c>
      <c r="B1817" s="30" t="s">
        <v>140</v>
      </c>
      <c r="C1817" s="5" t="s">
        <v>409</v>
      </c>
      <c r="D1817" s="5" t="s">
        <v>185</v>
      </c>
      <c r="E1817" s="191">
        <v>30</v>
      </c>
      <c r="F1817" s="191" t="s">
        <v>184</v>
      </c>
      <c r="G1817" s="191" t="s">
        <v>412</v>
      </c>
      <c r="H1817" s="30" t="s">
        <v>170</v>
      </c>
      <c r="I1817" s="180">
        <v>0</v>
      </c>
      <c r="J1817" s="181">
        <v>0</v>
      </c>
      <c r="K1817" s="181">
        <v>0</v>
      </c>
      <c r="L1817" s="181">
        <v>0</v>
      </c>
      <c r="M1817" s="182">
        <v>0</v>
      </c>
    </row>
    <row r="1818" spans="1:13" s="5" customFormat="1">
      <c r="A1818" s="30" t="s">
        <v>129</v>
      </c>
      <c r="B1818" s="30" t="s">
        <v>140</v>
      </c>
      <c r="C1818" s="5" t="s">
        <v>409</v>
      </c>
      <c r="D1818" s="5" t="s">
        <v>185</v>
      </c>
      <c r="E1818" s="191">
        <v>30</v>
      </c>
      <c r="F1818" s="191" t="s">
        <v>184</v>
      </c>
      <c r="G1818" s="191" t="s">
        <v>413</v>
      </c>
      <c r="H1818" s="30" t="s">
        <v>170</v>
      </c>
      <c r="I1818" s="180">
        <v>0</v>
      </c>
      <c r="J1818" s="181">
        <v>0</v>
      </c>
      <c r="K1818" s="181">
        <v>0</v>
      </c>
      <c r="L1818" s="181">
        <v>0</v>
      </c>
      <c r="M1818" s="182">
        <v>0</v>
      </c>
    </row>
    <row r="1819" spans="1:13" s="5" customFormat="1">
      <c r="A1819" s="30" t="s">
        <v>129</v>
      </c>
      <c r="B1819" s="30" t="s">
        <v>140</v>
      </c>
      <c r="C1819" s="5" t="s">
        <v>409</v>
      </c>
      <c r="D1819" s="5" t="s">
        <v>185</v>
      </c>
      <c r="E1819" s="191">
        <v>30</v>
      </c>
      <c r="F1819" s="191" t="s">
        <v>184</v>
      </c>
      <c r="G1819" s="191" t="s">
        <v>414</v>
      </c>
      <c r="H1819" s="30" t="s">
        <v>170</v>
      </c>
      <c r="I1819" s="180">
        <v>0</v>
      </c>
      <c r="J1819" s="181">
        <v>0</v>
      </c>
      <c r="K1819" s="181">
        <v>0</v>
      </c>
      <c r="L1819" s="181">
        <v>0</v>
      </c>
      <c r="M1819" s="182">
        <v>0</v>
      </c>
    </row>
    <row r="1820" spans="1:13" s="5" customFormat="1">
      <c r="A1820" s="30" t="s">
        <v>129</v>
      </c>
      <c r="B1820" s="30" t="s">
        <v>140</v>
      </c>
      <c r="C1820" s="5" t="s">
        <v>409</v>
      </c>
      <c r="D1820" s="5" t="s">
        <v>185</v>
      </c>
      <c r="E1820" s="191">
        <v>30</v>
      </c>
      <c r="F1820" s="191" t="s">
        <v>184</v>
      </c>
      <c r="G1820" s="191" t="s">
        <v>415</v>
      </c>
      <c r="H1820" s="30" t="s">
        <v>170</v>
      </c>
      <c r="I1820" s="180">
        <v>0</v>
      </c>
      <c r="J1820" s="181">
        <v>0</v>
      </c>
      <c r="K1820" s="181">
        <v>0</v>
      </c>
      <c r="L1820" s="181">
        <v>0</v>
      </c>
      <c r="M1820" s="182">
        <v>0</v>
      </c>
    </row>
    <row r="1821" spans="1:13" s="5" customFormat="1">
      <c r="A1821" s="30" t="s">
        <v>129</v>
      </c>
      <c r="B1821" s="30" t="s">
        <v>140</v>
      </c>
      <c r="C1821" s="5" t="s">
        <v>409</v>
      </c>
      <c r="D1821" s="5" t="s">
        <v>185</v>
      </c>
      <c r="E1821" s="191">
        <v>30</v>
      </c>
      <c r="F1821" s="191" t="s">
        <v>184</v>
      </c>
      <c r="G1821" s="191" t="s">
        <v>416</v>
      </c>
      <c r="H1821" s="30" t="s">
        <v>170</v>
      </c>
      <c r="I1821" s="180">
        <v>0</v>
      </c>
      <c r="J1821" s="181">
        <v>0</v>
      </c>
      <c r="K1821" s="181">
        <v>0</v>
      </c>
      <c r="L1821" s="181">
        <v>0</v>
      </c>
      <c r="M1821" s="182">
        <v>0</v>
      </c>
    </row>
    <row r="1822" spans="1:13" s="5" customFormat="1">
      <c r="A1822" s="30" t="s">
        <v>129</v>
      </c>
      <c r="B1822" s="30" t="s">
        <v>140</v>
      </c>
      <c r="C1822" s="5" t="s">
        <v>409</v>
      </c>
      <c r="D1822" s="5" t="s">
        <v>185</v>
      </c>
      <c r="E1822" s="191">
        <v>30</v>
      </c>
      <c r="F1822" s="191" t="s">
        <v>184</v>
      </c>
      <c r="G1822" s="191" t="s">
        <v>417</v>
      </c>
      <c r="H1822" s="30" t="s">
        <v>170</v>
      </c>
      <c r="I1822" s="180">
        <v>0</v>
      </c>
      <c r="J1822" s="181">
        <v>0</v>
      </c>
      <c r="K1822" s="181">
        <v>0</v>
      </c>
      <c r="L1822" s="181">
        <v>0</v>
      </c>
      <c r="M1822" s="182">
        <v>0</v>
      </c>
    </row>
    <row r="1823" spans="1:13" s="5" customFormat="1">
      <c r="A1823" s="30" t="s">
        <v>129</v>
      </c>
      <c r="B1823" s="30" t="s">
        <v>140</v>
      </c>
      <c r="C1823" s="5" t="s">
        <v>409</v>
      </c>
      <c r="D1823" s="5" t="s">
        <v>185</v>
      </c>
      <c r="E1823" s="191">
        <v>30</v>
      </c>
      <c r="F1823" s="191" t="s">
        <v>184</v>
      </c>
      <c r="G1823" s="191" t="s">
        <v>418</v>
      </c>
      <c r="H1823" s="30" t="s">
        <v>170</v>
      </c>
      <c r="I1823" s="180">
        <v>0</v>
      </c>
      <c r="J1823" s="181">
        <v>0</v>
      </c>
      <c r="K1823" s="181">
        <v>0</v>
      </c>
      <c r="L1823" s="181">
        <v>0</v>
      </c>
      <c r="M1823" s="182">
        <v>0</v>
      </c>
    </row>
    <row r="1824" spans="1:13" s="5" customFormat="1">
      <c r="A1824" s="30" t="s">
        <v>129</v>
      </c>
      <c r="B1824" s="30" t="s">
        <v>140</v>
      </c>
      <c r="C1824" s="5" t="s">
        <v>409</v>
      </c>
      <c r="D1824" s="5" t="s">
        <v>185</v>
      </c>
      <c r="E1824" s="191">
        <v>30</v>
      </c>
      <c r="F1824" s="191" t="s">
        <v>184</v>
      </c>
      <c r="G1824" s="191" t="s">
        <v>419</v>
      </c>
      <c r="H1824" s="30" t="s">
        <v>170</v>
      </c>
      <c r="I1824" s="180">
        <v>0</v>
      </c>
      <c r="J1824" s="181">
        <v>0</v>
      </c>
      <c r="K1824" s="181">
        <v>0</v>
      </c>
      <c r="L1824" s="181">
        <v>0</v>
      </c>
      <c r="M1824" s="182">
        <v>0</v>
      </c>
    </row>
    <row r="1825" spans="1:13" s="5" customFormat="1">
      <c r="A1825" s="30" t="s">
        <v>129</v>
      </c>
      <c r="B1825" s="30" t="s">
        <v>140</v>
      </c>
      <c r="C1825" s="5" t="s">
        <v>409</v>
      </c>
      <c r="D1825" s="5" t="s">
        <v>185</v>
      </c>
      <c r="E1825" s="191">
        <v>30</v>
      </c>
      <c r="F1825" s="191" t="s">
        <v>184</v>
      </c>
      <c r="G1825" s="191" t="s">
        <v>420</v>
      </c>
      <c r="H1825" s="30" t="s">
        <v>170</v>
      </c>
      <c r="I1825" s="180">
        <v>0</v>
      </c>
      <c r="J1825" s="181">
        <v>0</v>
      </c>
      <c r="K1825" s="181">
        <v>0</v>
      </c>
      <c r="L1825" s="181">
        <v>0</v>
      </c>
      <c r="M1825" s="182">
        <v>0</v>
      </c>
    </row>
    <row r="1826" spans="1:13" s="5" customFormat="1">
      <c r="A1826" s="30" t="s">
        <v>129</v>
      </c>
      <c r="B1826" s="30" t="s">
        <v>140</v>
      </c>
      <c r="C1826" s="5" t="s">
        <v>409</v>
      </c>
      <c r="D1826" s="5" t="s">
        <v>185</v>
      </c>
      <c r="E1826" s="191">
        <v>30</v>
      </c>
      <c r="F1826" s="191" t="s">
        <v>184</v>
      </c>
      <c r="G1826" s="191" t="s">
        <v>421</v>
      </c>
      <c r="H1826" s="30" t="s">
        <v>170</v>
      </c>
      <c r="I1826" s="180">
        <v>0</v>
      </c>
      <c r="J1826" s="181">
        <v>0</v>
      </c>
      <c r="K1826" s="181">
        <v>0</v>
      </c>
      <c r="L1826" s="181">
        <v>0</v>
      </c>
      <c r="M1826" s="182">
        <v>0</v>
      </c>
    </row>
    <row r="1827" spans="1:13" s="5" customFormat="1">
      <c r="A1827" s="30" t="s">
        <v>129</v>
      </c>
      <c r="B1827" s="30" t="s">
        <v>140</v>
      </c>
      <c r="C1827" s="5" t="s">
        <v>409</v>
      </c>
      <c r="D1827" s="5" t="s">
        <v>185</v>
      </c>
      <c r="E1827" s="191">
        <v>30</v>
      </c>
      <c r="F1827" s="191" t="s">
        <v>184</v>
      </c>
      <c r="G1827" s="191" t="s">
        <v>422</v>
      </c>
      <c r="H1827" s="30" t="s">
        <v>170</v>
      </c>
      <c r="I1827" s="180">
        <v>0</v>
      </c>
      <c r="J1827" s="181">
        <v>0</v>
      </c>
      <c r="K1827" s="181">
        <v>0</v>
      </c>
      <c r="L1827" s="181">
        <v>0</v>
      </c>
      <c r="M1827" s="182">
        <v>0</v>
      </c>
    </row>
    <row r="1828" spans="1:13" s="5" customFormat="1">
      <c r="A1828" s="30" t="s">
        <v>129</v>
      </c>
      <c r="B1828" s="30" t="s">
        <v>140</v>
      </c>
      <c r="C1828" s="5" t="s">
        <v>409</v>
      </c>
      <c r="D1828" s="5" t="s">
        <v>185</v>
      </c>
      <c r="E1828" s="191">
        <v>30</v>
      </c>
      <c r="F1828" s="191" t="s">
        <v>184</v>
      </c>
      <c r="G1828" s="191" t="s">
        <v>423</v>
      </c>
      <c r="H1828" s="30" t="s">
        <v>170</v>
      </c>
      <c r="I1828" s="180">
        <v>0</v>
      </c>
      <c r="J1828" s="181">
        <v>0</v>
      </c>
      <c r="K1828" s="181">
        <v>0</v>
      </c>
      <c r="L1828" s="181">
        <v>0</v>
      </c>
      <c r="M1828" s="182">
        <v>0</v>
      </c>
    </row>
    <row r="1829" spans="1:13" s="5" customFormat="1">
      <c r="A1829" s="30" t="s">
        <v>129</v>
      </c>
      <c r="B1829" s="30" t="s">
        <v>140</v>
      </c>
      <c r="C1829" s="5" t="s">
        <v>409</v>
      </c>
      <c r="D1829" s="5" t="s">
        <v>187</v>
      </c>
      <c r="E1829" s="191">
        <v>30</v>
      </c>
      <c r="F1829" s="191" t="s">
        <v>186</v>
      </c>
      <c r="G1829" s="191" t="s">
        <v>410</v>
      </c>
      <c r="H1829" s="30" t="s">
        <v>170</v>
      </c>
      <c r="I1829" s="180">
        <v>0</v>
      </c>
      <c r="J1829" s="181">
        <v>5.0450400000000002</v>
      </c>
      <c r="K1829" s="181">
        <v>0</v>
      </c>
      <c r="L1829" s="181">
        <v>0</v>
      </c>
      <c r="M1829" s="182">
        <v>0</v>
      </c>
    </row>
    <row r="1830" spans="1:13" s="5" customFormat="1">
      <c r="A1830" s="30" t="s">
        <v>129</v>
      </c>
      <c r="B1830" s="30" t="s">
        <v>140</v>
      </c>
      <c r="C1830" s="5" t="s">
        <v>409</v>
      </c>
      <c r="D1830" s="5" t="s">
        <v>187</v>
      </c>
      <c r="E1830" s="191">
        <v>30</v>
      </c>
      <c r="F1830" s="191" t="s">
        <v>186</v>
      </c>
      <c r="G1830" s="191" t="s">
        <v>411</v>
      </c>
      <c r="H1830" s="30" t="s">
        <v>170</v>
      </c>
      <c r="I1830" s="180">
        <v>0</v>
      </c>
      <c r="J1830" s="181">
        <v>2.47464</v>
      </c>
      <c r="K1830" s="181">
        <v>0</v>
      </c>
      <c r="L1830" s="181">
        <v>0</v>
      </c>
      <c r="M1830" s="182">
        <v>0</v>
      </c>
    </row>
    <row r="1831" spans="1:13" s="5" customFormat="1">
      <c r="A1831" s="30" t="s">
        <v>129</v>
      </c>
      <c r="B1831" s="30" t="s">
        <v>140</v>
      </c>
      <c r="C1831" s="5" t="s">
        <v>409</v>
      </c>
      <c r="D1831" s="5" t="s">
        <v>187</v>
      </c>
      <c r="E1831" s="191">
        <v>30</v>
      </c>
      <c r="F1831" s="191" t="s">
        <v>186</v>
      </c>
      <c r="G1831" s="191" t="s">
        <v>412</v>
      </c>
      <c r="H1831" s="30" t="s">
        <v>170</v>
      </c>
      <c r="I1831" s="180">
        <v>0</v>
      </c>
      <c r="J1831" s="181">
        <v>1.0254799999999999</v>
      </c>
      <c r="K1831" s="181">
        <v>0</v>
      </c>
      <c r="L1831" s="181">
        <v>0</v>
      </c>
      <c r="M1831" s="182">
        <v>0</v>
      </c>
    </row>
    <row r="1832" spans="1:13" s="5" customFormat="1">
      <c r="A1832" s="30" t="s">
        <v>129</v>
      </c>
      <c r="B1832" s="30" t="s">
        <v>140</v>
      </c>
      <c r="C1832" s="5" t="s">
        <v>409</v>
      </c>
      <c r="D1832" s="5" t="s">
        <v>187</v>
      </c>
      <c r="E1832" s="191">
        <v>30</v>
      </c>
      <c r="F1832" s="191" t="s">
        <v>186</v>
      </c>
      <c r="G1832" s="191" t="s">
        <v>413</v>
      </c>
      <c r="H1832" s="30" t="s">
        <v>170</v>
      </c>
      <c r="I1832" s="180">
        <v>0</v>
      </c>
      <c r="J1832" s="181">
        <v>33.775599999999997</v>
      </c>
      <c r="K1832" s="181">
        <v>0</v>
      </c>
      <c r="L1832" s="181">
        <v>0</v>
      </c>
      <c r="M1832" s="182">
        <v>0</v>
      </c>
    </row>
    <row r="1833" spans="1:13" s="5" customFormat="1">
      <c r="A1833" s="30" t="s">
        <v>129</v>
      </c>
      <c r="B1833" s="30" t="s">
        <v>140</v>
      </c>
      <c r="C1833" s="5" t="s">
        <v>409</v>
      </c>
      <c r="D1833" s="5" t="s">
        <v>187</v>
      </c>
      <c r="E1833" s="191">
        <v>30</v>
      </c>
      <c r="F1833" s="191" t="s">
        <v>186</v>
      </c>
      <c r="G1833" s="191" t="s">
        <v>414</v>
      </c>
      <c r="H1833" s="30" t="s">
        <v>170</v>
      </c>
      <c r="I1833" s="180">
        <v>0</v>
      </c>
      <c r="J1833" s="181">
        <v>0</v>
      </c>
      <c r="K1833" s="181">
        <v>0</v>
      </c>
      <c r="L1833" s="181">
        <v>0</v>
      </c>
      <c r="M1833" s="182">
        <v>0</v>
      </c>
    </row>
    <row r="1834" spans="1:13" s="5" customFormat="1">
      <c r="A1834" s="30" t="s">
        <v>129</v>
      </c>
      <c r="B1834" s="30" t="s">
        <v>140</v>
      </c>
      <c r="C1834" s="5" t="s">
        <v>409</v>
      </c>
      <c r="D1834" s="5" t="s">
        <v>187</v>
      </c>
      <c r="E1834" s="191">
        <v>30</v>
      </c>
      <c r="F1834" s="191" t="s">
        <v>186</v>
      </c>
      <c r="G1834" s="191" t="s">
        <v>415</v>
      </c>
      <c r="H1834" s="30" t="s">
        <v>170</v>
      </c>
      <c r="I1834" s="180">
        <v>0</v>
      </c>
      <c r="J1834" s="181">
        <v>0</v>
      </c>
      <c r="K1834" s="181">
        <v>0</v>
      </c>
      <c r="L1834" s="181">
        <v>0</v>
      </c>
      <c r="M1834" s="182">
        <v>0</v>
      </c>
    </row>
    <row r="1835" spans="1:13" s="5" customFormat="1">
      <c r="A1835" s="30" t="s">
        <v>129</v>
      </c>
      <c r="B1835" s="30" t="s">
        <v>140</v>
      </c>
      <c r="C1835" s="5" t="s">
        <v>409</v>
      </c>
      <c r="D1835" s="5" t="s">
        <v>187</v>
      </c>
      <c r="E1835" s="191">
        <v>30</v>
      </c>
      <c r="F1835" s="191" t="s">
        <v>186</v>
      </c>
      <c r="G1835" s="191" t="s">
        <v>416</v>
      </c>
      <c r="H1835" s="30" t="s">
        <v>170</v>
      </c>
      <c r="I1835" s="180">
        <v>0</v>
      </c>
      <c r="J1835" s="181">
        <v>0</v>
      </c>
      <c r="K1835" s="181">
        <v>0</v>
      </c>
      <c r="L1835" s="181">
        <v>0</v>
      </c>
      <c r="M1835" s="182">
        <v>0</v>
      </c>
    </row>
    <row r="1836" spans="1:13" s="5" customFormat="1">
      <c r="A1836" s="30" t="s">
        <v>129</v>
      </c>
      <c r="B1836" s="30" t="s">
        <v>140</v>
      </c>
      <c r="C1836" s="5" t="s">
        <v>409</v>
      </c>
      <c r="D1836" s="5" t="s">
        <v>187</v>
      </c>
      <c r="E1836" s="191">
        <v>30</v>
      </c>
      <c r="F1836" s="191" t="s">
        <v>186</v>
      </c>
      <c r="G1836" s="191" t="s">
        <v>417</v>
      </c>
      <c r="H1836" s="30" t="s">
        <v>170</v>
      </c>
      <c r="I1836" s="180">
        <v>0</v>
      </c>
      <c r="J1836" s="181">
        <v>0</v>
      </c>
      <c r="K1836" s="181">
        <v>0</v>
      </c>
      <c r="L1836" s="181">
        <v>0</v>
      </c>
      <c r="M1836" s="182">
        <v>0</v>
      </c>
    </row>
    <row r="1837" spans="1:13" s="5" customFormat="1">
      <c r="A1837" s="30" t="s">
        <v>129</v>
      </c>
      <c r="B1837" s="30" t="s">
        <v>140</v>
      </c>
      <c r="C1837" s="5" t="s">
        <v>409</v>
      </c>
      <c r="D1837" s="5" t="s">
        <v>187</v>
      </c>
      <c r="E1837" s="191">
        <v>30</v>
      </c>
      <c r="F1837" s="191" t="s">
        <v>186</v>
      </c>
      <c r="G1837" s="191" t="s">
        <v>418</v>
      </c>
      <c r="H1837" s="30" t="s">
        <v>170</v>
      </c>
      <c r="I1837" s="180">
        <v>0</v>
      </c>
      <c r="J1837" s="181">
        <v>0</v>
      </c>
      <c r="K1837" s="181">
        <v>0</v>
      </c>
      <c r="L1837" s="181">
        <v>0</v>
      </c>
      <c r="M1837" s="182">
        <v>0</v>
      </c>
    </row>
    <row r="1838" spans="1:13" s="5" customFormat="1">
      <c r="A1838" s="30" t="s">
        <v>129</v>
      </c>
      <c r="B1838" s="30" t="s">
        <v>140</v>
      </c>
      <c r="C1838" s="5" t="s">
        <v>409</v>
      </c>
      <c r="D1838" s="5" t="s">
        <v>187</v>
      </c>
      <c r="E1838" s="191">
        <v>30</v>
      </c>
      <c r="F1838" s="191" t="s">
        <v>186</v>
      </c>
      <c r="G1838" s="191" t="s">
        <v>419</v>
      </c>
      <c r="H1838" s="30" t="s">
        <v>170</v>
      </c>
      <c r="I1838" s="180">
        <v>0</v>
      </c>
      <c r="J1838" s="181">
        <v>0</v>
      </c>
      <c r="K1838" s="181">
        <v>0</v>
      </c>
      <c r="L1838" s="181">
        <v>0</v>
      </c>
      <c r="M1838" s="182">
        <v>0</v>
      </c>
    </row>
    <row r="1839" spans="1:13" s="5" customFormat="1">
      <c r="A1839" s="30" t="s">
        <v>129</v>
      </c>
      <c r="B1839" s="30" t="s">
        <v>140</v>
      </c>
      <c r="C1839" s="5" t="s">
        <v>409</v>
      </c>
      <c r="D1839" s="5" t="s">
        <v>187</v>
      </c>
      <c r="E1839" s="191">
        <v>30</v>
      </c>
      <c r="F1839" s="191" t="s">
        <v>186</v>
      </c>
      <c r="G1839" s="191" t="s">
        <v>420</v>
      </c>
      <c r="H1839" s="30" t="s">
        <v>170</v>
      </c>
      <c r="I1839" s="180">
        <v>0</v>
      </c>
      <c r="J1839" s="181">
        <v>0</v>
      </c>
      <c r="K1839" s="181">
        <v>0</v>
      </c>
      <c r="L1839" s="181">
        <v>0</v>
      </c>
      <c r="M1839" s="182">
        <v>0</v>
      </c>
    </row>
    <row r="1840" spans="1:13" s="5" customFormat="1">
      <c r="A1840" s="30" t="s">
        <v>129</v>
      </c>
      <c r="B1840" s="30" t="s">
        <v>140</v>
      </c>
      <c r="C1840" s="5" t="s">
        <v>409</v>
      </c>
      <c r="D1840" s="5" t="s">
        <v>187</v>
      </c>
      <c r="E1840" s="191">
        <v>30</v>
      </c>
      <c r="F1840" s="191" t="s">
        <v>186</v>
      </c>
      <c r="G1840" s="191" t="s">
        <v>421</v>
      </c>
      <c r="H1840" s="30" t="s">
        <v>170</v>
      </c>
      <c r="I1840" s="180">
        <v>0</v>
      </c>
      <c r="J1840" s="181">
        <v>0</v>
      </c>
      <c r="K1840" s="181">
        <v>0</v>
      </c>
      <c r="L1840" s="181">
        <v>0</v>
      </c>
      <c r="M1840" s="182">
        <v>0</v>
      </c>
    </row>
    <row r="1841" spans="1:13" s="5" customFormat="1">
      <c r="A1841" s="30" t="s">
        <v>129</v>
      </c>
      <c r="B1841" s="30" t="s">
        <v>140</v>
      </c>
      <c r="C1841" s="5" t="s">
        <v>409</v>
      </c>
      <c r="D1841" s="5" t="s">
        <v>187</v>
      </c>
      <c r="E1841" s="191">
        <v>30</v>
      </c>
      <c r="F1841" s="191" t="s">
        <v>186</v>
      </c>
      <c r="G1841" s="191" t="s">
        <v>422</v>
      </c>
      <c r="H1841" s="30" t="s">
        <v>170</v>
      </c>
      <c r="I1841" s="180">
        <v>0</v>
      </c>
      <c r="J1841" s="181">
        <v>0</v>
      </c>
      <c r="K1841" s="181">
        <v>0</v>
      </c>
      <c r="L1841" s="181">
        <v>0</v>
      </c>
      <c r="M1841" s="182">
        <v>0</v>
      </c>
    </row>
    <row r="1842" spans="1:13" s="5" customFormat="1">
      <c r="A1842" s="30" t="s">
        <v>129</v>
      </c>
      <c r="B1842" s="30" t="s">
        <v>140</v>
      </c>
      <c r="C1842" s="5" t="s">
        <v>409</v>
      </c>
      <c r="D1842" s="5" t="s">
        <v>187</v>
      </c>
      <c r="E1842" s="191">
        <v>30</v>
      </c>
      <c r="F1842" s="191" t="s">
        <v>186</v>
      </c>
      <c r="G1842" s="191" t="s">
        <v>423</v>
      </c>
      <c r="H1842" s="30" t="s">
        <v>170</v>
      </c>
      <c r="I1842" s="180">
        <v>0</v>
      </c>
      <c r="J1842" s="181">
        <v>0</v>
      </c>
      <c r="K1842" s="181">
        <v>0</v>
      </c>
      <c r="L1842" s="181">
        <v>0</v>
      </c>
      <c r="M1842" s="182">
        <v>0</v>
      </c>
    </row>
    <row r="1843" spans="1:13" s="5" customFormat="1">
      <c r="A1843" s="30" t="s">
        <v>129</v>
      </c>
      <c r="B1843" s="30" t="s">
        <v>140</v>
      </c>
      <c r="C1843" s="5" t="s">
        <v>409</v>
      </c>
      <c r="D1843" s="5" t="s">
        <v>232</v>
      </c>
      <c r="E1843" s="191">
        <v>38</v>
      </c>
      <c r="F1843" s="191" t="s">
        <v>231</v>
      </c>
      <c r="G1843" s="191" t="s">
        <v>410</v>
      </c>
      <c r="H1843" s="30" t="s">
        <v>170</v>
      </c>
      <c r="I1843" s="180">
        <v>0</v>
      </c>
      <c r="J1843" s="181">
        <v>48.6374</v>
      </c>
      <c r="K1843" s="181">
        <v>0</v>
      </c>
      <c r="L1843" s="181">
        <v>0</v>
      </c>
      <c r="M1843" s="182">
        <v>0</v>
      </c>
    </row>
    <row r="1844" spans="1:13" s="5" customFormat="1">
      <c r="A1844" s="30" t="s">
        <v>129</v>
      </c>
      <c r="B1844" s="30" t="s">
        <v>140</v>
      </c>
      <c r="C1844" s="5" t="s">
        <v>409</v>
      </c>
      <c r="D1844" s="5" t="s">
        <v>232</v>
      </c>
      <c r="E1844" s="191">
        <v>38</v>
      </c>
      <c r="F1844" s="191" t="s">
        <v>231</v>
      </c>
      <c r="G1844" s="191" t="s">
        <v>411</v>
      </c>
      <c r="H1844" s="30" t="s">
        <v>170</v>
      </c>
      <c r="I1844" s="180">
        <v>0</v>
      </c>
      <c r="J1844" s="181">
        <v>23.857099999999999</v>
      </c>
      <c r="K1844" s="181">
        <v>0</v>
      </c>
      <c r="L1844" s="181">
        <v>0</v>
      </c>
      <c r="M1844" s="182">
        <v>0</v>
      </c>
    </row>
    <row r="1845" spans="1:13" s="5" customFormat="1">
      <c r="A1845" s="30" t="s">
        <v>129</v>
      </c>
      <c r="B1845" s="30" t="s">
        <v>140</v>
      </c>
      <c r="C1845" s="5" t="s">
        <v>409</v>
      </c>
      <c r="D1845" s="5" t="s">
        <v>232</v>
      </c>
      <c r="E1845" s="191">
        <v>38</v>
      </c>
      <c r="F1845" s="191" t="s">
        <v>231</v>
      </c>
      <c r="G1845" s="191" t="s">
        <v>412</v>
      </c>
      <c r="H1845" s="30" t="s">
        <v>170</v>
      </c>
      <c r="I1845" s="180">
        <v>0</v>
      </c>
      <c r="J1845" s="181">
        <v>9.8863099999999999</v>
      </c>
      <c r="K1845" s="181">
        <v>0</v>
      </c>
      <c r="L1845" s="181">
        <v>0</v>
      </c>
      <c r="M1845" s="182">
        <v>0</v>
      </c>
    </row>
    <row r="1846" spans="1:13" s="5" customFormat="1">
      <c r="A1846" s="30" t="s">
        <v>129</v>
      </c>
      <c r="B1846" s="30" t="s">
        <v>140</v>
      </c>
      <c r="C1846" s="5" t="s">
        <v>409</v>
      </c>
      <c r="D1846" s="5" t="s">
        <v>232</v>
      </c>
      <c r="E1846" s="191">
        <v>38</v>
      </c>
      <c r="F1846" s="191" t="s">
        <v>231</v>
      </c>
      <c r="G1846" s="191" t="s">
        <v>413</v>
      </c>
      <c r="H1846" s="30" t="s">
        <v>170</v>
      </c>
      <c r="I1846" s="180">
        <v>0</v>
      </c>
      <c r="J1846" s="181">
        <v>325.61700000000002</v>
      </c>
      <c r="K1846" s="181">
        <v>0</v>
      </c>
      <c r="L1846" s="181">
        <v>0</v>
      </c>
      <c r="M1846" s="182">
        <v>0</v>
      </c>
    </row>
    <row r="1847" spans="1:13" s="5" customFormat="1">
      <c r="A1847" s="30" t="s">
        <v>129</v>
      </c>
      <c r="B1847" s="30" t="s">
        <v>140</v>
      </c>
      <c r="C1847" s="5" t="s">
        <v>409</v>
      </c>
      <c r="D1847" s="5" t="s">
        <v>232</v>
      </c>
      <c r="E1847" s="191">
        <v>38</v>
      </c>
      <c r="F1847" s="191" t="s">
        <v>231</v>
      </c>
      <c r="G1847" s="191" t="s">
        <v>414</v>
      </c>
      <c r="H1847" s="30" t="s">
        <v>170</v>
      </c>
      <c r="I1847" s="180">
        <v>0</v>
      </c>
      <c r="J1847" s="181">
        <v>0.15765799999999999</v>
      </c>
      <c r="K1847" s="181">
        <v>0</v>
      </c>
      <c r="L1847" s="181">
        <v>0</v>
      </c>
      <c r="M1847" s="182">
        <v>0</v>
      </c>
    </row>
    <row r="1848" spans="1:13" s="5" customFormat="1">
      <c r="A1848" s="30" t="s">
        <v>129</v>
      </c>
      <c r="B1848" s="30" t="s">
        <v>140</v>
      </c>
      <c r="C1848" s="5" t="s">
        <v>409</v>
      </c>
      <c r="D1848" s="5" t="s">
        <v>232</v>
      </c>
      <c r="E1848" s="191">
        <v>38</v>
      </c>
      <c r="F1848" s="191" t="s">
        <v>231</v>
      </c>
      <c r="G1848" s="191" t="s">
        <v>415</v>
      </c>
      <c r="H1848" s="30" t="s">
        <v>170</v>
      </c>
      <c r="I1848" s="180">
        <v>0</v>
      </c>
      <c r="J1848" s="181">
        <v>7.7332499999999998E-2</v>
      </c>
      <c r="K1848" s="181">
        <v>0</v>
      </c>
      <c r="L1848" s="181">
        <v>0</v>
      </c>
      <c r="M1848" s="182">
        <v>0</v>
      </c>
    </row>
    <row r="1849" spans="1:13" s="5" customFormat="1">
      <c r="A1849" s="30" t="s">
        <v>129</v>
      </c>
      <c r="B1849" s="30" t="s">
        <v>140</v>
      </c>
      <c r="C1849" s="5" t="s">
        <v>409</v>
      </c>
      <c r="D1849" s="5" t="s">
        <v>232</v>
      </c>
      <c r="E1849" s="191">
        <v>38</v>
      </c>
      <c r="F1849" s="191" t="s">
        <v>231</v>
      </c>
      <c r="G1849" s="191" t="s">
        <v>416</v>
      </c>
      <c r="H1849" s="30" t="s">
        <v>170</v>
      </c>
      <c r="I1849" s="180">
        <v>0</v>
      </c>
      <c r="J1849" s="181">
        <v>3.2046400000000003E-2</v>
      </c>
      <c r="K1849" s="181">
        <v>0</v>
      </c>
      <c r="L1849" s="181">
        <v>0</v>
      </c>
      <c r="M1849" s="182">
        <v>0</v>
      </c>
    </row>
    <row r="1850" spans="1:13" s="5" customFormat="1">
      <c r="A1850" s="30" t="s">
        <v>129</v>
      </c>
      <c r="B1850" s="30" t="s">
        <v>140</v>
      </c>
      <c r="C1850" s="5" t="s">
        <v>409</v>
      </c>
      <c r="D1850" s="5" t="s">
        <v>232</v>
      </c>
      <c r="E1850" s="191">
        <v>38</v>
      </c>
      <c r="F1850" s="191" t="s">
        <v>231</v>
      </c>
      <c r="G1850" s="191" t="s">
        <v>417</v>
      </c>
      <c r="H1850" s="30" t="s">
        <v>170</v>
      </c>
      <c r="I1850" s="180">
        <v>0</v>
      </c>
      <c r="J1850" s="181">
        <v>1.05549</v>
      </c>
      <c r="K1850" s="181">
        <v>0</v>
      </c>
      <c r="L1850" s="181">
        <v>0</v>
      </c>
      <c r="M1850" s="182">
        <v>0</v>
      </c>
    </row>
    <row r="1851" spans="1:13" s="5" customFormat="1">
      <c r="A1851" s="30" t="s">
        <v>129</v>
      </c>
      <c r="B1851" s="30" t="s">
        <v>140</v>
      </c>
      <c r="C1851" s="5" t="s">
        <v>409</v>
      </c>
      <c r="D1851" s="5" t="s">
        <v>232</v>
      </c>
      <c r="E1851" s="191">
        <v>38</v>
      </c>
      <c r="F1851" s="191" t="s">
        <v>231</v>
      </c>
      <c r="G1851" s="191" t="s">
        <v>418</v>
      </c>
      <c r="H1851" s="30" t="s">
        <v>170</v>
      </c>
      <c r="I1851" s="180">
        <v>0</v>
      </c>
      <c r="J1851" s="181">
        <v>2.1834599999999999E-3</v>
      </c>
      <c r="K1851" s="181">
        <v>0</v>
      </c>
      <c r="L1851" s="181">
        <v>0</v>
      </c>
      <c r="M1851" s="182">
        <v>0</v>
      </c>
    </row>
    <row r="1852" spans="1:13" s="5" customFormat="1">
      <c r="A1852" s="30" t="s">
        <v>129</v>
      </c>
      <c r="B1852" s="30" t="s">
        <v>140</v>
      </c>
      <c r="C1852" s="5" t="s">
        <v>409</v>
      </c>
      <c r="D1852" s="5" t="s">
        <v>232</v>
      </c>
      <c r="E1852" s="191">
        <v>38</v>
      </c>
      <c r="F1852" s="191" t="s">
        <v>231</v>
      </c>
      <c r="G1852" s="191" t="s">
        <v>419</v>
      </c>
      <c r="H1852" s="30" t="s">
        <v>170</v>
      </c>
      <c r="I1852" s="180">
        <v>0</v>
      </c>
      <c r="J1852" s="181">
        <v>0</v>
      </c>
      <c r="K1852" s="181">
        <v>0</v>
      </c>
      <c r="L1852" s="181">
        <v>0</v>
      </c>
      <c r="M1852" s="182">
        <v>0</v>
      </c>
    </row>
    <row r="1853" spans="1:13" s="5" customFormat="1">
      <c r="A1853" s="30" t="s">
        <v>129</v>
      </c>
      <c r="B1853" s="30" t="s">
        <v>140</v>
      </c>
      <c r="C1853" s="5" t="s">
        <v>409</v>
      </c>
      <c r="D1853" s="5" t="s">
        <v>232</v>
      </c>
      <c r="E1853" s="191">
        <v>38</v>
      </c>
      <c r="F1853" s="191" t="s">
        <v>231</v>
      </c>
      <c r="G1853" s="191" t="s">
        <v>420</v>
      </c>
      <c r="H1853" s="30" t="s">
        <v>170</v>
      </c>
      <c r="I1853" s="180">
        <v>0</v>
      </c>
      <c r="J1853" s="181">
        <v>0</v>
      </c>
      <c r="K1853" s="181">
        <v>0</v>
      </c>
      <c r="L1853" s="181">
        <v>0</v>
      </c>
      <c r="M1853" s="182">
        <v>0</v>
      </c>
    </row>
    <row r="1854" spans="1:13" s="5" customFormat="1">
      <c r="A1854" s="30" t="s">
        <v>129</v>
      </c>
      <c r="B1854" s="30" t="s">
        <v>140</v>
      </c>
      <c r="C1854" s="5" t="s">
        <v>409</v>
      </c>
      <c r="D1854" s="5" t="s">
        <v>232</v>
      </c>
      <c r="E1854" s="191">
        <v>38</v>
      </c>
      <c r="F1854" s="191" t="s">
        <v>231</v>
      </c>
      <c r="G1854" s="191" t="s">
        <v>421</v>
      </c>
      <c r="H1854" s="30" t="s">
        <v>170</v>
      </c>
      <c r="I1854" s="180">
        <v>0</v>
      </c>
      <c r="J1854" s="181">
        <v>0</v>
      </c>
      <c r="K1854" s="181">
        <v>0</v>
      </c>
      <c r="L1854" s="181">
        <v>0</v>
      </c>
      <c r="M1854" s="182">
        <v>0</v>
      </c>
    </row>
    <row r="1855" spans="1:13" s="5" customFormat="1">
      <c r="A1855" s="30" t="s">
        <v>129</v>
      </c>
      <c r="B1855" s="30" t="s">
        <v>140</v>
      </c>
      <c r="C1855" s="5" t="s">
        <v>409</v>
      </c>
      <c r="D1855" s="5" t="s">
        <v>232</v>
      </c>
      <c r="E1855" s="191">
        <v>38</v>
      </c>
      <c r="F1855" s="191" t="s">
        <v>231</v>
      </c>
      <c r="G1855" s="191" t="s">
        <v>422</v>
      </c>
      <c r="H1855" s="30" t="s">
        <v>170</v>
      </c>
      <c r="I1855" s="180">
        <v>0</v>
      </c>
      <c r="J1855" s="181">
        <v>0</v>
      </c>
      <c r="K1855" s="181">
        <v>0</v>
      </c>
      <c r="L1855" s="181">
        <v>0</v>
      </c>
      <c r="M1855" s="182">
        <v>0</v>
      </c>
    </row>
    <row r="1856" spans="1:13" s="5" customFormat="1">
      <c r="A1856" s="30" t="s">
        <v>129</v>
      </c>
      <c r="B1856" s="30" t="s">
        <v>140</v>
      </c>
      <c r="C1856" s="5" t="s">
        <v>409</v>
      </c>
      <c r="D1856" s="5" t="s">
        <v>232</v>
      </c>
      <c r="E1856" s="191">
        <v>38</v>
      </c>
      <c r="F1856" s="191" t="s">
        <v>231</v>
      </c>
      <c r="G1856" s="191" t="s">
        <v>423</v>
      </c>
      <c r="H1856" s="30" t="s">
        <v>170</v>
      </c>
      <c r="I1856" s="180">
        <v>0</v>
      </c>
      <c r="J1856" s="181">
        <v>0</v>
      </c>
      <c r="K1856" s="181">
        <v>0</v>
      </c>
      <c r="L1856" s="181">
        <v>0</v>
      </c>
      <c r="M1856" s="182">
        <v>0</v>
      </c>
    </row>
    <row r="1857" spans="1:13" s="5" customFormat="1">
      <c r="A1857" s="30" t="s">
        <v>129</v>
      </c>
      <c r="B1857" s="30" t="s">
        <v>140</v>
      </c>
      <c r="C1857" s="5" t="s">
        <v>409</v>
      </c>
      <c r="D1857" s="5" t="s">
        <v>234</v>
      </c>
      <c r="E1857" s="191">
        <v>38</v>
      </c>
      <c r="F1857" s="191" t="s">
        <v>233</v>
      </c>
      <c r="G1857" s="191" t="s">
        <v>410</v>
      </c>
      <c r="H1857" s="30" t="s">
        <v>170</v>
      </c>
      <c r="I1857" s="180">
        <v>0</v>
      </c>
      <c r="J1857" s="181">
        <v>78.649754253308117</v>
      </c>
      <c r="K1857" s="181">
        <v>0</v>
      </c>
      <c r="L1857" s="181">
        <v>0</v>
      </c>
      <c r="M1857" s="182">
        <v>0</v>
      </c>
    </row>
    <row r="1858" spans="1:13" s="5" customFormat="1">
      <c r="A1858" s="30" t="s">
        <v>129</v>
      </c>
      <c r="B1858" s="30" t="s">
        <v>140</v>
      </c>
      <c r="C1858" s="5" t="s">
        <v>409</v>
      </c>
      <c r="D1858" s="5" t="s">
        <v>234</v>
      </c>
      <c r="E1858" s="191">
        <v>38</v>
      </c>
      <c r="F1858" s="191" t="s">
        <v>233</v>
      </c>
      <c r="G1858" s="191" t="s">
        <v>411</v>
      </c>
      <c r="H1858" s="30" t="s">
        <v>170</v>
      </c>
      <c r="I1858" s="180">
        <v>0</v>
      </c>
      <c r="J1858" s="181">
        <v>38.578502646502834</v>
      </c>
      <c r="K1858" s="181">
        <v>0</v>
      </c>
      <c r="L1858" s="181">
        <v>0</v>
      </c>
      <c r="M1858" s="182">
        <v>0</v>
      </c>
    </row>
    <row r="1859" spans="1:13" s="5" customFormat="1">
      <c r="A1859" s="30" t="s">
        <v>129</v>
      </c>
      <c r="B1859" s="30" t="s">
        <v>140</v>
      </c>
      <c r="C1859" s="5" t="s">
        <v>409</v>
      </c>
      <c r="D1859" s="5" t="s">
        <v>234</v>
      </c>
      <c r="E1859" s="191">
        <v>38</v>
      </c>
      <c r="F1859" s="191" t="s">
        <v>233</v>
      </c>
      <c r="G1859" s="191" t="s">
        <v>412</v>
      </c>
      <c r="H1859" s="30" t="s">
        <v>170</v>
      </c>
      <c r="I1859" s="180">
        <v>0</v>
      </c>
      <c r="J1859" s="181">
        <v>15.986866729678638</v>
      </c>
      <c r="K1859" s="181">
        <v>0</v>
      </c>
      <c r="L1859" s="181">
        <v>0</v>
      </c>
      <c r="M1859" s="182">
        <v>0</v>
      </c>
    </row>
    <row r="1860" spans="1:13" s="5" customFormat="1">
      <c r="A1860" s="30" t="s">
        <v>129</v>
      </c>
      <c r="B1860" s="30" t="s">
        <v>140</v>
      </c>
      <c r="C1860" s="5" t="s">
        <v>409</v>
      </c>
      <c r="D1860" s="5" t="s">
        <v>234</v>
      </c>
      <c r="E1860" s="191">
        <v>38</v>
      </c>
      <c r="F1860" s="191" t="s">
        <v>233</v>
      </c>
      <c r="G1860" s="191" t="s">
        <v>413</v>
      </c>
      <c r="H1860" s="30" t="s">
        <v>170</v>
      </c>
      <c r="I1860" s="180">
        <v>0</v>
      </c>
      <c r="J1860" s="181">
        <v>526.54570888468811</v>
      </c>
      <c r="K1860" s="181">
        <v>0</v>
      </c>
      <c r="L1860" s="181">
        <v>0</v>
      </c>
      <c r="M1860" s="182">
        <v>0</v>
      </c>
    </row>
    <row r="1861" spans="1:13" s="5" customFormat="1">
      <c r="A1861" s="30" t="s">
        <v>129</v>
      </c>
      <c r="B1861" s="30" t="s">
        <v>140</v>
      </c>
      <c r="C1861" s="5" t="s">
        <v>409</v>
      </c>
      <c r="D1861" s="5" t="s">
        <v>234</v>
      </c>
      <c r="E1861" s="191">
        <v>38</v>
      </c>
      <c r="F1861" s="191" t="s">
        <v>233</v>
      </c>
      <c r="G1861" s="191" t="s">
        <v>414</v>
      </c>
      <c r="H1861" s="30" t="s">
        <v>170</v>
      </c>
      <c r="I1861" s="180">
        <v>0</v>
      </c>
      <c r="J1861" s="181">
        <v>0</v>
      </c>
      <c r="K1861" s="181">
        <v>0</v>
      </c>
      <c r="L1861" s="181">
        <v>0</v>
      </c>
      <c r="M1861" s="182">
        <v>0</v>
      </c>
    </row>
    <row r="1862" spans="1:13" s="5" customFormat="1">
      <c r="A1862" s="30" t="s">
        <v>129</v>
      </c>
      <c r="B1862" s="30" t="s">
        <v>140</v>
      </c>
      <c r="C1862" s="5" t="s">
        <v>409</v>
      </c>
      <c r="D1862" s="5" t="s">
        <v>234</v>
      </c>
      <c r="E1862" s="191">
        <v>38</v>
      </c>
      <c r="F1862" s="191" t="s">
        <v>233</v>
      </c>
      <c r="G1862" s="191" t="s">
        <v>415</v>
      </c>
      <c r="H1862" s="30" t="s">
        <v>170</v>
      </c>
      <c r="I1862" s="180">
        <v>0</v>
      </c>
      <c r="J1862" s="181">
        <v>0</v>
      </c>
      <c r="K1862" s="181">
        <v>0</v>
      </c>
      <c r="L1862" s="181">
        <v>0</v>
      </c>
      <c r="M1862" s="182">
        <v>0</v>
      </c>
    </row>
    <row r="1863" spans="1:13" s="5" customFormat="1">
      <c r="A1863" s="30" t="s">
        <v>129</v>
      </c>
      <c r="B1863" s="30" t="s">
        <v>140</v>
      </c>
      <c r="C1863" s="5" t="s">
        <v>409</v>
      </c>
      <c r="D1863" s="5" t="s">
        <v>234</v>
      </c>
      <c r="E1863" s="191">
        <v>38</v>
      </c>
      <c r="F1863" s="191" t="s">
        <v>233</v>
      </c>
      <c r="G1863" s="191" t="s">
        <v>416</v>
      </c>
      <c r="H1863" s="30" t="s">
        <v>170</v>
      </c>
      <c r="I1863" s="180">
        <v>0</v>
      </c>
      <c r="J1863" s="181">
        <v>0</v>
      </c>
      <c r="K1863" s="181">
        <v>0</v>
      </c>
      <c r="L1863" s="181">
        <v>0</v>
      </c>
      <c r="M1863" s="182">
        <v>0</v>
      </c>
    </row>
    <row r="1864" spans="1:13" s="5" customFormat="1">
      <c r="A1864" s="30" t="s">
        <v>129</v>
      </c>
      <c r="B1864" s="30" t="s">
        <v>140</v>
      </c>
      <c r="C1864" s="5" t="s">
        <v>409</v>
      </c>
      <c r="D1864" s="5" t="s">
        <v>234</v>
      </c>
      <c r="E1864" s="191">
        <v>38</v>
      </c>
      <c r="F1864" s="191" t="s">
        <v>233</v>
      </c>
      <c r="G1864" s="191" t="s">
        <v>417</v>
      </c>
      <c r="H1864" s="30" t="s">
        <v>170</v>
      </c>
      <c r="I1864" s="180">
        <v>0</v>
      </c>
      <c r="J1864" s="181">
        <v>0</v>
      </c>
      <c r="K1864" s="181">
        <v>0</v>
      </c>
      <c r="L1864" s="181">
        <v>0</v>
      </c>
      <c r="M1864" s="182">
        <v>0</v>
      </c>
    </row>
    <row r="1865" spans="1:13" s="5" customFormat="1">
      <c r="A1865" s="30" t="s">
        <v>129</v>
      </c>
      <c r="B1865" s="30" t="s">
        <v>140</v>
      </c>
      <c r="C1865" s="5" t="s">
        <v>409</v>
      </c>
      <c r="D1865" s="5" t="s">
        <v>234</v>
      </c>
      <c r="E1865" s="191">
        <v>38</v>
      </c>
      <c r="F1865" s="191" t="s">
        <v>233</v>
      </c>
      <c r="G1865" s="191" t="s">
        <v>418</v>
      </c>
      <c r="H1865" s="30" t="s">
        <v>170</v>
      </c>
      <c r="I1865" s="180">
        <v>0</v>
      </c>
      <c r="J1865" s="181">
        <v>0</v>
      </c>
      <c r="K1865" s="181">
        <v>0</v>
      </c>
      <c r="L1865" s="181">
        <v>0</v>
      </c>
      <c r="M1865" s="182">
        <v>0</v>
      </c>
    </row>
    <row r="1866" spans="1:13" s="5" customFormat="1">
      <c r="A1866" s="30" t="s">
        <v>129</v>
      </c>
      <c r="B1866" s="30" t="s">
        <v>140</v>
      </c>
      <c r="C1866" s="5" t="s">
        <v>409</v>
      </c>
      <c r="D1866" s="5" t="s">
        <v>234</v>
      </c>
      <c r="E1866" s="191">
        <v>38</v>
      </c>
      <c r="F1866" s="191" t="s">
        <v>233</v>
      </c>
      <c r="G1866" s="191" t="s">
        <v>419</v>
      </c>
      <c r="H1866" s="30" t="s">
        <v>170</v>
      </c>
      <c r="I1866" s="180">
        <v>0</v>
      </c>
      <c r="J1866" s="181">
        <v>0</v>
      </c>
      <c r="K1866" s="181">
        <v>0</v>
      </c>
      <c r="L1866" s="181">
        <v>0</v>
      </c>
      <c r="M1866" s="182">
        <v>0</v>
      </c>
    </row>
    <row r="1867" spans="1:13" s="5" customFormat="1">
      <c r="A1867" s="30" t="s">
        <v>129</v>
      </c>
      <c r="B1867" s="30" t="s">
        <v>140</v>
      </c>
      <c r="C1867" s="5" t="s">
        <v>409</v>
      </c>
      <c r="D1867" s="5" t="s">
        <v>234</v>
      </c>
      <c r="E1867" s="191">
        <v>38</v>
      </c>
      <c r="F1867" s="191" t="s">
        <v>233</v>
      </c>
      <c r="G1867" s="191" t="s">
        <v>420</v>
      </c>
      <c r="H1867" s="30" t="s">
        <v>170</v>
      </c>
      <c r="I1867" s="180">
        <v>0</v>
      </c>
      <c r="J1867" s="181">
        <v>0</v>
      </c>
      <c r="K1867" s="181">
        <v>0</v>
      </c>
      <c r="L1867" s="181">
        <v>0</v>
      </c>
      <c r="M1867" s="182">
        <v>0</v>
      </c>
    </row>
    <row r="1868" spans="1:13" s="5" customFormat="1">
      <c r="A1868" s="30" t="s">
        <v>129</v>
      </c>
      <c r="B1868" s="30" t="s">
        <v>140</v>
      </c>
      <c r="C1868" s="5" t="s">
        <v>409</v>
      </c>
      <c r="D1868" s="5" t="s">
        <v>234</v>
      </c>
      <c r="E1868" s="191">
        <v>38</v>
      </c>
      <c r="F1868" s="191" t="s">
        <v>233</v>
      </c>
      <c r="G1868" s="191" t="s">
        <v>421</v>
      </c>
      <c r="H1868" s="30" t="s">
        <v>170</v>
      </c>
      <c r="I1868" s="180">
        <v>0</v>
      </c>
      <c r="J1868" s="181">
        <v>0</v>
      </c>
      <c r="K1868" s="181">
        <v>0</v>
      </c>
      <c r="L1868" s="181">
        <v>0</v>
      </c>
      <c r="M1868" s="182">
        <v>0</v>
      </c>
    </row>
    <row r="1869" spans="1:13" s="5" customFormat="1">
      <c r="A1869" s="30" t="s">
        <v>129</v>
      </c>
      <c r="B1869" s="30" t="s">
        <v>140</v>
      </c>
      <c r="C1869" s="5" t="s">
        <v>409</v>
      </c>
      <c r="D1869" s="5" t="s">
        <v>234</v>
      </c>
      <c r="E1869" s="191">
        <v>38</v>
      </c>
      <c r="F1869" s="191" t="s">
        <v>233</v>
      </c>
      <c r="G1869" s="191" t="s">
        <v>422</v>
      </c>
      <c r="H1869" s="30" t="s">
        <v>170</v>
      </c>
      <c r="I1869" s="180">
        <v>0</v>
      </c>
      <c r="J1869" s="181">
        <v>0</v>
      </c>
      <c r="K1869" s="181">
        <v>0</v>
      </c>
      <c r="L1869" s="181">
        <v>0</v>
      </c>
      <c r="M1869" s="182">
        <v>0</v>
      </c>
    </row>
    <row r="1870" spans="1:13" s="5" customFormat="1">
      <c r="A1870" s="30" t="s">
        <v>129</v>
      </c>
      <c r="B1870" s="30" t="s">
        <v>140</v>
      </c>
      <c r="C1870" s="5" t="s">
        <v>409</v>
      </c>
      <c r="D1870" s="5" t="s">
        <v>234</v>
      </c>
      <c r="E1870" s="191">
        <v>38</v>
      </c>
      <c r="F1870" s="191" t="s">
        <v>233</v>
      </c>
      <c r="G1870" s="191" t="s">
        <v>423</v>
      </c>
      <c r="H1870" s="30" t="s">
        <v>170</v>
      </c>
      <c r="I1870" s="180">
        <v>0</v>
      </c>
      <c r="J1870" s="181">
        <v>0</v>
      </c>
      <c r="K1870" s="181">
        <v>0</v>
      </c>
      <c r="L1870" s="181">
        <v>0</v>
      </c>
      <c r="M1870" s="182">
        <v>0</v>
      </c>
    </row>
    <row r="1871" spans="1:13" s="5" customFormat="1">
      <c r="A1871" s="30" t="s">
        <v>129</v>
      </c>
      <c r="B1871" s="30" t="s">
        <v>140</v>
      </c>
      <c r="C1871" s="5" t="s">
        <v>409</v>
      </c>
      <c r="D1871" s="5" t="s">
        <v>189</v>
      </c>
      <c r="E1871" s="191">
        <v>30</v>
      </c>
      <c r="F1871" s="191" t="s">
        <v>188</v>
      </c>
      <c r="G1871" s="191" t="s">
        <v>410</v>
      </c>
      <c r="H1871" s="30" t="s">
        <v>170</v>
      </c>
      <c r="I1871" s="180">
        <v>0</v>
      </c>
      <c r="J1871" s="181">
        <v>37.049599999999998</v>
      </c>
      <c r="K1871" s="181">
        <v>0</v>
      </c>
      <c r="L1871" s="181">
        <v>0</v>
      </c>
      <c r="M1871" s="182">
        <v>0</v>
      </c>
    </row>
    <row r="1872" spans="1:13" s="5" customFormat="1">
      <c r="A1872" s="30" t="s">
        <v>129</v>
      </c>
      <c r="B1872" s="30" t="s">
        <v>140</v>
      </c>
      <c r="C1872" s="5" t="s">
        <v>409</v>
      </c>
      <c r="D1872" s="5" t="s">
        <v>189</v>
      </c>
      <c r="E1872" s="191">
        <v>30</v>
      </c>
      <c r="F1872" s="191" t="s">
        <v>188</v>
      </c>
      <c r="G1872" s="191" t="s">
        <v>411</v>
      </c>
      <c r="H1872" s="30" t="s">
        <v>170</v>
      </c>
      <c r="I1872" s="180">
        <v>0</v>
      </c>
      <c r="J1872" s="181">
        <v>18.173100000000002</v>
      </c>
      <c r="K1872" s="181">
        <v>0</v>
      </c>
      <c r="L1872" s="181">
        <v>0</v>
      </c>
      <c r="M1872" s="182">
        <v>0</v>
      </c>
    </row>
    <row r="1873" spans="1:13" s="5" customFormat="1">
      <c r="A1873" s="30" t="s">
        <v>129</v>
      </c>
      <c r="B1873" s="30" t="s">
        <v>140</v>
      </c>
      <c r="C1873" s="5" t="s">
        <v>409</v>
      </c>
      <c r="D1873" s="5" t="s">
        <v>189</v>
      </c>
      <c r="E1873" s="191">
        <v>30</v>
      </c>
      <c r="F1873" s="191" t="s">
        <v>188</v>
      </c>
      <c r="G1873" s="191" t="s">
        <v>412</v>
      </c>
      <c r="H1873" s="30" t="s">
        <v>170</v>
      </c>
      <c r="I1873" s="180">
        <v>0</v>
      </c>
      <c r="J1873" s="181">
        <v>7.5308999999999999</v>
      </c>
      <c r="K1873" s="181">
        <v>0</v>
      </c>
      <c r="L1873" s="181">
        <v>0</v>
      </c>
      <c r="M1873" s="182">
        <v>0</v>
      </c>
    </row>
    <row r="1874" spans="1:13" s="5" customFormat="1">
      <c r="A1874" s="30" t="s">
        <v>129</v>
      </c>
      <c r="B1874" s="30" t="s">
        <v>140</v>
      </c>
      <c r="C1874" s="5" t="s">
        <v>409</v>
      </c>
      <c r="D1874" s="5" t="s">
        <v>189</v>
      </c>
      <c r="E1874" s="191">
        <v>30</v>
      </c>
      <c r="F1874" s="191" t="s">
        <v>188</v>
      </c>
      <c r="G1874" s="191" t="s">
        <v>413</v>
      </c>
      <c r="H1874" s="30" t="s">
        <v>170</v>
      </c>
      <c r="I1874" s="180">
        <v>0</v>
      </c>
      <c r="J1874" s="181">
        <v>248.03899999999999</v>
      </c>
      <c r="K1874" s="181">
        <v>0</v>
      </c>
      <c r="L1874" s="181">
        <v>0</v>
      </c>
      <c r="M1874" s="182">
        <v>0</v>
      </c>
    </row>
    <row r="1875" spans="1:13" s="5" customFormat="1">
      <c r="A1875" s="30" t="s">
        <v>129</v>
      </c>
      <c r="B1875" s="30" t="s">
        <v>140</v>
      </c>
      <c r="C1875" s="5" t="s">
        <v>409</v>
      </c>
      <c r="D1875" s="5" t="s">
        <v>189</v>
      </c>
      <c r="E1875" s="191">
        <v>30</v>
      </c>
      <c r="F1875" s="191" t="s">
        <v>188</v>
      </c>
      <c r="G1875" s="191" t="s">
        <v>414</v>
      </c>
      <c r="H1875" s="30" t="s">
        <v>170</v>
      </c>
      <c r="I1875" s="180">
        <v>0</v>
      </c>
      <c r="J1875" s="181">
        <v>63.772500000000001</v>
      </c>
      <c r="K1875" s="181">
        <v>0</v>
      </c>
      <c r="L1875" s="181">
        <v>0</v>
      </c>
      <c r="M1875" s="182">
        <v>0</v>
      </c>
    </row>
    <row r="1876" spans="1:13" s="5" customFormat="1">
      <c r="A1876" s="30" t="s">
        <v>129</v>
      </c>
      <c r="B1876" s="30" t="s">
        <v>140</v>
      </c>
      <c r="C1876" s="5" t="s">
        <v>409</v>
      </c>
      <c r="D1876" s="5" t="s">
        <v>189</v>
      </c>
      <c r="E1876" s="191">
        <v>30</v>
      </c>
      <c r="F1876" s="191" t="s">
        <v>188</v>
      </c>
      <c r="G1876" s="191" t="s">
        <v>415</v>
      </c>
      <c r="H1876" s="30" t="s">
        <v>170</v>
      </c>
      <c r="I1876" s="180">
        <v>0</v>
      </c>
      <c r="J1876" s="181">
        <v>31.280999999999999</v>
      </c>
      <c r="K1876" s="181">
        <v>0</v>
      </c>
      <c r="L1876" s="181">
        <v>0</v>
      </c>
      <c r="M1876" s="182">
        <v>0</v>
      </c>
    </row>
    <row r="1877" spans="1:13" s="5" customFormat="1">
      <c r="A1877" s="30" t="s">
        <v>129</v>
      </c>
      <c r="B1877" s="30" t="s">
        <v>140</v>
      </c>
      <c r="C1877" s="5" t="s">
        <v>409</v>
      </c>
      <c r="D1877" s="5" t="s">
        <v>189</v>
      </c>
      <c r="E1877" s="191">
        <v>30</v>
      </c>
      <c r="F1877" s="191" t="s">
        <v>188</v>
      </c>
      <c r="G1877" s="191" t="s">
        <v>416</v>
      </c>
      <c r="H1877" s="30" t="s">
        <v>170</v>
      </c>
      <c r="I1877" s="180">
        <v>0</v>
      </c>
      <c r="J1877" s="181">
        <v>12.9628</v>
      </c>
      <c r="K1877" s="181">
        <v>0</v>
      </c>
      <c r="L1877" s="181">
        <v>0</v>
      </c>
      <c r="M1877" s="182">
        <v>0</v>
      </c>
    </row>
    <row r="1878" spans="1:13" s="5" customFormat="1">
      <c r="A1878" s="30" t="s">
        <v>129</v>
      </c>
      <c r="B1878" s="30" t="s">
        <v>140</v>
      </c>
      <c r="C1878" s="5" t="s">
        <v>409</v>
      </c>
      <c r="D1878" s="5" t="s">
        <v>189</v>
      </c>
      <c r="E1878" s="191">
        <v>30</v>
      </c>
      <c r="F1878" s="191" t="s">
        <v>188</v>
      </c>
      <c r="G1878" s="191" t="s">
        <v>417</v>
      </c>
      <c r="H1878" s="30" t="s">
        <v>170</v>
      </c>
      <c r="I1878" s="180">
        <v>0</v>
      </c>
      <c r="J1878" s="181">
        <v>426.94400000000002</v>
      </c>
      <c r="K1878" s="181">
        <v>0</v>
      </c>
      <c r="L1878" s="181">
        <v>0</v>
      </c>
      <c r="M1878" s="182">
        <v>0</v>
      </c>
    </row>
    <row r="1879" spans="1:13" s="5" customFormat="1">
      <c r="A1879" s="30" t="s">
        <v>129</v>
      </c>
      <c r="B1879" s="30" t="s">
        <v>140</v>
      </c>
      <c r="C1879" s="5" t="s">
        <v>409</v>
      </c>
      <c r="D1879" s="5" t="s">
        <v>189</v>
      </c>
      <c r="E1879" s="191">
        <v>30</v>
      </c>
      <c r="F1879" s="191" t="s">
        <v>188</v>
      </c>
      <c r="G1879" s="191" t="s">
        <v>418</v>
      </c>
      <c r="H1879" s="30" t="s">
        <v>170</v>
      </c>
      <c r="I1879" s="180">
        <v>0</v>
      </c>
      <c r="J1879" s="181">
        <v>0.88320900000000002</v>
      </c>
      <c r="K1879" s="181">
        <v>0</v>
      </c>
      <c r="L1879" s="181">
        <v>0</v>
      </c>
      <c r="M1879" s="182">
        <v>0</v>
      </c>
    </row>
    <row r="1880" spans="1:13" s="5" customFormat="1">
      <c r="A1880" s="30" t="s">
        <v>129</v>
      </c>
      <c r="B1880" s="30" t="s">
        <v>140</v>
      </c>
      <c r="C1880" s="5" t="s">
        <v>409</v>
      </c>
      <c r="D1880" s="5" t="s">
        <v>189</v>
      </c>
      <c r="E1880" s="191">
        <v>30</v>
      </c>
      <c r="F1880" s="191" t="s">
        <v>188</v>
      </c>
      <c r="G1880" s="191" t="s">
        <v>419</v>
      </c>
      <c r="H1880" s="30" t="s">
        <v>170</v>
      </c>
      <c r="I1880" s="180">
        <v>0</v>
      </c>
      <c r="J1880" s="181">
        <v>0</v>
      </c>
      <c r="K1880" s="181">
        <v>0</v>
      </c>
      <c r="L1880" s="181">
        <v>0</v>
      </c>
      <c r="M1880" s="182">
        <v>0</v>
      </c>
    </row>
    <row r="1881" spans="1:13" s="5" customFormat="1">
      <c r="A1881" s="30" t="s">
        <v>129</v>
      </c>
      <c r="B1881" s="30" t="s">
        <v>140</v>
      </c>
      <c r="C1881" s="5" t="s">
        <v>409</v>
      </c>
      <c r="D1881" s="5" t="s">
        <v>189</v>
      </c>
      <c r="E1881" s="191">
        <v>30</v>
      </c>
      <c r="F1881" s="191" t="s">
        <v>188</v>
      </c>
      <c r="G1881" s="191" t="s">
        <v>420</v>
      </c>
      <c r="H1881" s="30" t="s">
        <v>170</v>
      </c>
      <c r="I1881" s="180">
        <v>0</v>
      </c>
      <c r="J1881" s="181">
        <v>0</v>
      </c>
      <c r="K1881" s="181">
        <v>0</v>
      </c>
      <c r="L1881" s="181">
        <v>0</v>
      </c>
      <c r="M1881" s="182">
        <v>0</v>
      </c>
    </row>
    <row r="1882" spans="1:13" s="5" customFormat="1">
      <c r="A1882" s="30" t="s">
        <v>129</v>
      </c>
      <c r="B1882" s="30" t="s">
        <v>140</v>
      </c>
      <c r="C1882" s="5" t="s">
        <v>409</v>
      </c>
      <c r="D1882" s="5" t="s">
        <v>189</v>
      </c>
      <c r="E1882" s="191">
        <v>30</v>
      </c>
      <c r="F1882" s="191" t="s">
        <v>188</v>
      </c>
      <c r="G1882" s="191" t="s">
        <v>421</v>
      </c>
      <c r="H1882" s="30" t="s">
        <v>170</v>
      </c>
      <c r="I1882" s="180">
        <v>0</v>
      </c>
      <c r="J1882" s="181">
        <v>0</v>
      </c>
      <c r="K1882" s="181">
        <v>0</v>
      </c>
      <c r="L1882" s="181">
        <v>0</v>
      </c>
      <c r="M1882" s="182">
        <v>0</v>
      </c>
    </row>
    <row r="1883" spans="1:13" s="5" customFormat="1">
      <c r="A1883" s="30" t="s">
        <v>129</v>
      </c>
      <c r="B1883" s="30" t="s">
        <v>140</v>
      </c>
      <c r="C1883" s="5" t="s">
        <v>409</v>
      </c>
      <c r="D1883" s="5" t="s">
        <v>189</v>
      </c>
      <c r="E1883" s="191">
        <v>30</v>
      </c>
      <c r="F1883" s="191" t="s">
        <v>188</v>
      </c>
      <c r="G1883" s="191" t="s">
        <v>422</v>
      </c>
      <c r="H1883" s="30" t="s">
        <v>170</v>
      </c>
      <c r="I1883" s="180">
        <v>0</v>
      </c>
      <c r="J1883" s="181">
        <v>0</v>
      </c>
      <c r="K1883" s="181">
        <v>0</v>
      </c>
      <c r="L1883" s="181">
        <v>0</v>
      </c>
      <c r="M1883" s="182">
        <v>0</v>
      </c>
    </row>
    <row r="1884" spans="1:13" s="5" customFormat="1">
      <c r="A1884" s="30" t="s">
        <v>129</v>
      </c>
      <c r="B1884" s="30" t="s">
        <v>140</v>
      </c>
      <c r="C1884" s="5" t="s">
        <v>409</v>
      </c>
      <c r="D1884" s="5" t="s">
        <v>189</v>
      </c>
      <c r="E1884" s="191">
        <v>30</v>
      </c>
      <c r="F1884" s="191" t="s">
        <v>188</v>
      </c>
      <c r="G1884" s="191" t="s">
        <v>423</v>
      </c>
      <c r="H1884" s="30" t="s">
        <v>170</v>
      </c>
      <c r="I1884" s="180">
        <v>0</v>
      </c>
      <c r="J1884" s="181">
        <v>0</v>
      </c>
      <c r="K1884" s="181">
        <v>0</v>
      </c>
      <c r="L1884" s="181">
        <v>0</v>
      </c>
      <c r="M1884" s="182">
        <v>0</v>
      </c>
    </row>
    <row r="1885" spans="1:13" s="5" customFormat="1">
      <c r="A1885" s="30" t="s">
        <v>129</v>
      </c>
      <c r="B1885" s="30" t="s">
        <v>140</v>
      </c>
      <c r="C1885" s="5" t="s">
        <v>409</v>
      </c>
      <c r="D1885" s="5" t="s">
        <v>191</v>
      </c>
      <c r="E1885" s="191">
        <v>30</v>
      </c>
      <c r="F1885" s="191" t="s">
        <v>190</v>
      </c>
      <c r="G1885" s="191" t="s">
        <v>410</v>
      </c>
      <c r="H1885" s="30" t="s">
        <v>170</v>
      </c>
      <c r="I1885" s="180">
        <v>0</v>
      </c>
      <c r="J1885" s="181">
        <v>0.47297299999999998</v>
      </c>
      <c r="K1885" s="181">
        <v>0</v>
      </c>
      <c r="L1885" s="181">
        <v>0</v>
      </c>
      <c r="M1885" s="182">
        <v>0</v>
      </c>
    </row>
    <row r="1886" spans="1:13" s="5" customFormat="1">
      <c r="A1886" s="30" t="s">
        <v>129</v>
      </c>
      <c r="B1886" s="30" t="s">
        <v>140</v>
      </c>
      <c r="C1886" s="5" t="s">
        <v>409</v>
      </c>
      <c r="D1886" s="5" t="s">
        <v>191</v>
      </c>
      <c r="E1886" s="191">
        <v>30</v>
      </c>
      <c r="F1886" s="191" t="s">
        <v>190</v>
      </c>
      <c r="G1886" s="191" t="s">
        <v>411</v>
      </c>
      <c r="H1886" s="30" t="s">
        <v>170</v>
      </c>
      <c r="I1886" s="180">
        <v>0</v>
      </c>
      <c r="J1886" s="181">
        <v>0.23199800000000001</v>
      </c>
      <c r="K1886" s="181">
        <v>0</v>
      </c>
      <c r="L1886" s="181">
        <v>0</v>
      </c>
      <c r="M1886" s="182">
        <v>0</v>
      </c>
    </row>
    <row r="1887" spans="1:13" s="5" customFormat="1">
      <c r="A1887" s="30" t="s">
        <v>129</v>
      </c>
      <c r="B1887" s="30" t="s">
        <v>140</v>
      </c>
      <c r="C1887" s="5" t="s">
        <v>409</v>
      </c>
      <c r="D1887" s="5" t="s">
        <v>191</v>
      </c>
      <c r="E1887" s="191">
        <v>30</v>
      </c>
      <c r="F1887" s="191" t="s">
        <v>190</v>
      </c>
      <c r="G1887" s="191" t="s">
        <v>412</v>
      </c>
      <c r="H1887" s="30" t="s">
        <v>170</v>
      </c>
      <c r="I1887" s="180">
        <v>0</v>
      </c>
      <c r="J1887" s="181">
        <v>9.6139100000000005E-2</v>
      </c>
      <c r="K1887" s="181">
        <v>0</v>
      </c>
      <c r="L1887" s="181">
        <v>0</v>
      </c>
      <c r="M1887" s="182">
        <v>0</v>
      </c>
    </row>
    <row r="1888" spans="1:13" s="5" customFormat="1">
      <c r="A1888" s="30" t="s">
        <v>129</v>
      </c>
      <c r="B1888" s="30" t="s">
        <v>140</v>
      </c>
      <c r="C1888" s="5" t="s">
        <v>409</v>
      </c>
      <c r="D1888" s="5" t="s">
        <v>191</v>
      </c>
      <c r="E1888" s="191">
        <v>30</v>
      </c>
      <c r="F1888" s="191" t="s">
        <v>190</v>
      </c>
      <c r="G1888" s="191" t="s">
        <v>413</v>
      </c>
      <c r="H1888" s="30" t="s">
        <v>170</v>
      </c>
      <c r="I1888" s="180">
        <v>0</v>
      </c>
      <c r="J1888" s="181">
        <v>3.1664599999999998</v>
      </c>
      <c r="K1888" s="181">
        <v>0</v>
      </c>
      <c r="L1888" s="181">
        <v>0</v>
      </c>
      <c r="M1888" s="182">
        <v>0</v>
      </c>
    </row>
    <row r="1889" spans="1:13" s="5" customFormat="1">
      <c r="A1889" s="30" t="s">
        <v>129</v>
      </c>
      <c r="B1889" s="30" t="s">
        <v>140</v>
      </c>
      <c r="C1889" s="5" t="s">
        <v>409</v>
      </c>
      <c r="D1889" s="5" t="s">
        <v>191</v>
      </c>
      <c r="E1889" s="191">
        <v>30</v>
      </c>
      <c r="F1889" s="191" t="s">
        <v>190</v>
      </c>
      <c r="G1889" s="191" t="s">
        <v>414</v>
      </c>
      <c r="H1889" s="30" t="s">
        <v>170</v>
      </c>
      <c r="I1889" s="180">
        <v>0</v>
      </c>
      <c r="J1889" s="181">
        <v>0</v>
      </c>
      <c r="K1889" s="181">
        <v>0</v>
      </c>
      <c r="L1889" s="181">
        <v>0</v>
      </c>
      <c r="M1889" s="182">
        <v>0</v>
      </c>
    </row>
    <row r="1890" spans="1:13" s="5" customFormat="1">
      <c r="A1890" s="30" t="s">
        <v>129</v>
      </c>
      <c r="B1890" s="30" t="s">
        <v>140</v>
      </c>
      <c r="C1890" s="5" t="s">
        <v>409</v>
      </c>
      <c r="D1890" s="5" t="s">
        <v>191</v>
      </c>
      <c r="E1890" s="191">
        <v>30</v>
      </c>
      <c r="F1890" s="191" t="s">
        <v>190</v>
      </c>
      <c r="G1890" s="191" t="s">
        <v>415</v>
      </c>
      <c r="H1890" s="30" t="s">
        <v>170</v>
      </c>
      <c r="I1890" s="180">
        <v>0</v>
      </c>
      <c r="J1890" s="181">
        <v>0</v>
      </c>
      <c r="K1890" s="181">
        <v>0</v>
      </c>
      <c r="L1890" s="181">
        <v>0</v>
      </c>
      <c r="M1890" s="182">
        <v>0</v>
      </c>
    </row>
    <row r="1891" spans="1:13" s="5" customFormat="1">
      <c r="A1891" s="30" t="s">
        <v>129</v>
      </c>
      <c r="B1891" s="30" t="s">
        <v>140</v>
      </c>
      <c r="C1891" s="5" t="s">
        <v>409</v>
      </c>
      <c r="D1891" s="5" t="s">
        <v>191</v>
      </c>
      <c r="E1891" s="191">
        <v>30</v>
      </c>
      <c r="F1891" s="191" t="s">
        <v>190</v>
      </c>
      <c r="G1891" s="191" t="s">
        <v>416</v>
      </c>
      <c r="H1891" s="30" t="s">
        <v>170</v>
      </c>
      <c r="I1891" s="180">
        <v>0</v>
      </c>
      <c r="J1891" s="181">
        <v>0</v>
      </c>
      <c r="K1891" s="181">
        <v>0</v>
      </c>
      <c r="L1891" s="181">
        <v>0</v>
      </c>
      <c r="M1891" s="182">
        <v>0</v>
      </c>
    </row>
    <row r="1892" spans="1:13" s="5" customFormat="1">
      <c r="A1892" s="30" t="s">
        <v>129</v>
      </c>
      <c r="B1892" s="30" t="s">
        <v>140</v>
      </c>
      <c r="C1892" s="5" t="s">
        <v>409</v>
      </c>
      <c r="D1892" s="5" t="s">
        <v>191</v>
      </c>
      <c r="E1892" s="191">
        <v>30</v>
      </c>
      <c r="F1892" s="191" t="s">
        <v>190</v>
      </c>
      <c r="G1892" s="191" t="s">
        <v>417</v>
      </c>
      <c r="H1892" s="30" t="s">
        <v>170</v>
      </c>
      <c r="I1892" s="180">
        <v>0</v>
      </c>
      <c r="J1892" s="181">
        <v>0</v>
      </c>
      <c r="K1892" s="181">
        <v>0</v>
      </c>
      <c r="L1892" s="181">
        <v>0</v>
      </c>
      <c r="M1892" s="182">
        <v>0</v>
      </c>
    </row>
    <row r="1893" spans="1:13" s="5" customFormat="1">
      <c r="A1893" s="30" t="s">
        <v>129</v>
      </c>
      <c r="B1893" s="30" t="s">
        <v>140</v>
      </c>
      <c r="C1893" s="5" t="s">
        <v>409</v>
      </c>
      <c r="D1893" s="5" t="s">
        <v>191</v>
      </c>
      <c r="E1893" s="191">
        <v>30</v>
      </c>
      <c r="F1893" s="191" t="s">
        <v>190</v>
      </c>
      <c r="G1893" s="191" t="s">
        <v>418</v>
      </c>
      <c r="H1893" s="30" t="s">
        <v>170</v>
      </c>
      <c r="I1893" s="180">
        <v>0</v>
      </c>
      <c r="J1893" s="181">
        <v>0</v>
      </c>
      <c r="K1893" s="181">
        <v>0</v>
      </c>
      <c r="L1893" s="181">
        <v>0</v>
      </c>
      <c r="M1893" s="182">
        <v>0</v>
      </c>
    </row>
    <row r="1894" spans="1:13" s="5" customFormat="1">
      <c r="A1894" s="30" t="s">
        <v>129</v>
      </c>
      <c r="B1894" s="30" t="s">
        <v>140</v>
      </c>
      <c r="C1894" s="5" t="s">
        <v>409</v>
      </c>
      <c r="D1894" s="5" t="s">
        <v>191</v>
      </c>
      <c r="E1894" s="191">
        <v>30</v>
      </c>
      <c r="F1894" s="191" t="s">
        <v>190</v>
      </c>
      <c r="G1894" s="191" t="s">
        <v>419</v>
      </c>
      <c r="H1894" s="30" t="s">
        <v>170</v>
      </c>
      <c r="I1894" s="180">
        <v>0</v>
      </c>
      <c r="J1894" s="181">
        <v>0</v>
      </c>
      <c r="K1894" s="181">
        <v>0</v>
      </c>
      <c r="L1894" s="181">
        <v>0</v>
      </c>
      <c r="M1894" s="182">
        <v>0</v>
      </c>
    </row>
    <row r="1895" spans="1:13" s="5" customFormat="1">
      <c r="A1895" s="30" t="s">
        <v>129</v>
      </c>
      <c r="B1895" s="30" t="s">
        <v>140</v>
      </c>
      <c r="C1895" s="5" t="s">
        <v>409</v>
      </c>
      <c r="D1895" s="5" t="s">
        <v>191</v>
      </c>
      <c r="E1895" s="191">
        <v>30</v>
      </c>
      <c r="F1895" s="191" t="s">
        <v>190</v>
      </c>
      <c r="G1895" s="191" t="s">
        <v>420</v>
      </c>
      <c r="H1895" s="30" t="s">
        <v>170</v>
      </c>
      <c r="I1895" s="180">
        <v>0</v>
      </c>
      <c r="J1895" s="181">
        <v>0</v>
      </c>
      <c r="K1895" s="181">
        <v>0</v>
      </c>
      <c r="L1895" s="181">
        <v>0</v>
      </c>
      <c r="M1895" s="182">
        <v>0</v>
      </c>
    </row>
    <row r="1896" spans="1:13" s="5" customFormat="1">
      <c r="A1896" s="30" t="s">
        <v>129</v>
      </c>
      <c r="B1896" s="30" t="s">
        <v>140</v>
      </c>
      <c r="C1896" s="5" t="s">
        <v>409</v>
      </c>
      <c r="D1896" s="5" t="s">
        <v>191</v>
      </c>
      <c r="E1896" s="191">
        <v>30</v>
      </c>
      <c r="F1896" s="191" t="s">
        <v>190</v>
      </c>
      <c r="G1896" s="191" t="s">
        <v>421</v>
      </c>
      <c r="H1896" s="30" t="s">
        <v>170</v>
      </c>
      <c r="I1896" s="180">
        <v>0</v>
      </c>
      <c r="J1896" s="181">
        <v>0</v>
      </c>
      <c r="K1896" s="181">
        <v>0</v>
      </c>
      <c r="L1896" s="181">
        <v>0</v>
      </c>
      <c r="M1896" s="182">
        <v>0</v>
      </c>
    </row>
    <row r="1897" spans="1:13" s="5" customFormat="1">
      <c r="A1897" s="30" t="s">
        <v>129</v>
      </c>
      <c r="B1897" s="30" t="s">
        <v>140</v>
      </c>
      <c r="C1897" s="5" t="s">
        <v>409</v>
      </c>
      <c r="D1897" s="5" t="s">
        <v>191</v>
      </c>
      <c r="E1897" s="191">
        <v>30</v>
      </c>
      <c r="F1897" s="191" t="s">
        <v>190</v>
      </c>
      <c r="G1897" s="191" t="s">
        <v>422</v>
      </c>
      <c r="H1897" s="30" t="s">
        <v>170</v>
      </c>
      <c r="I1897" s="180">
        <v>0</v>
      </c>
      <c r="J1897" s="181">
        <v>0</v>
      </c>
      <c r="K1897" s="181">
        <v>0</v>
      </c>
      <c r="L1897" s="181">
        <v>0</v>
      </c>
      <c r="M1897" s="182">
        <v>0</v>
      </c>
    </row>
    <row r="1898" spans="1:13" s="5" customFormat="1">
      <c r="A1898" s="30" t="s">
        <v>129</v>
      </c>
      <c r="B1898" s="30" t="s">
        <v>140</v>
      </c>
      <c r="C1898" s="5" t="s">
        <v>409</v>
      </c>
      <c r="D1898" s="5" t="s">
        <v>191</v>
      </c>
      <c r="E1898" s="191">
        <v>30</v>
      </c>
      <c r="F1898" s="191" t="s">
        <v>190</v>
      </c>
      <c r="G1898" s="191" t="s">
        <v>423</v>
      </c>
      <c r="H1898" s="30" t="s">
        <v>170</v>
      </c>
      <c r="I1898" s="180">
        <v>0</v>
      </c>
      <c r="J1898" s="181">
        <v>0</v>
      </c>
      <c r="K1898" s="181">
        <v>0</v>
      </c>
      <c r="L1898" s="181">
        <v>0</v>
      </c>
      <c r="M1898" s="182">
        <v>0</v>
      </c>
    </row>
    <row r="1899" spans="1:13" s="5" customFormat="1">
      <c r="A1899" s="30" t="s">
        <v>129</v>
      </c>
      <c r="B1899" s="30" t="s">
        <v>140</v>
      </c>
      <c r="C1899" s="5" t="s">
        <v>409</v>
      </c>
      <c r="D1899" s="5" t="s">
        <v>242</v>
      </c>
      <c r="E1899" s="191">
        <v>38</v>
      </c>
      <c r="F1899" s="191" t="s">
        <v>241</v>
      </c>
      <c r="G1899" s="191" t="s">
        <v>410</v>
      </c>
      <c r="H1899" s="30" t="s">
        <v>170</v>
      </c>
      <c r="I1899" s="180">
        <v>0</v>
      </c>
      <c r="J1899" s="181">
        <v>7.0157699999999998</v>
      </c>
      <c r="K1899" s="181">
        <v>0</v>
      </c>
      <c r="L1899" s="181">
        <v>0</v>
      </c>
      <c r="M1899" s="182">
        <v>0</v>
      </c>
    </row>
    <row r="1900" spans="1:13" s="5" customFormat="1">
      <c r="A1900" s="30" t="s">
        <v>129</v>
      </c>
      <c r="B1900" s="30" t="s">
        <v>140</v>
      </c>
      <c r="C1900" s="5" t="s">
        <v>409</v>
      </c>
      <c r="D1900" s="5" t="s">
        <v>242</v>
      </c>
      <c r="E1900" s="191">
        <v>38</v>
      </c>
      <c r="F1900" s="191" t="s">
        <v>241</v>
      </c>
      <c r="G1900" s="191" t="s">
        <v>411</v>
      </c>
      <c r="H1900" s="30" t="s">
        <v>170</v>
      </c>
      <c r="I1900" s="180">
        <v>0</v>
      </c>
      <c r="J1900" s="181">
        <v>3.4413</v>
      </c>
      <c r="K1900" s="181">
        <v>0</v>
      </c>
      <c r="L1900" s="181">
        <v>0</v>
      </c>
      <c r="M1900" s="182">
        <v>0</v>
      </c>
    </row>
    <row r="1901" spans="1:13" s="5" customFormat="1">
      <c r="A1901" s="30" t="s">
        <v>129</v>
      </c>
      <c r="B1901" s="30" t="s">
        <v>140</v>
      </c>
      <c r="C1901" s="5" t="s">
        <v>409</v>
      </c>
      <c r="D1901" s="5" t="s">
        <v>242</v>
      </c>
      <c r="E1901" s="191">
        <v>38</v>
      </c>
      <c r="F1901" s="191" t="s">
        <v>241</v>
      </c>
      <c r="G1901" s="191" t="s">
        <v>412</v>
      </c>
      <c r="H1901" s="30" t="s">
        <v>170</v>
      </c>
      <c r="I1901" s="180">
        <v>0</v>
      </c>
      <c r="J1901" s="181">
        <v>1.4260600000000001</v>
      </c>
      <c r="K1901" s="181">
        <v>0</v>
      </c>
      <c r="L1901" s="181">
        <v>0</v>
      </c>
      <c r="M1901" s="182">
        <v>0</v>
      </c>
    </row>
    <row r="1902" spans="1:13" s="5" customFormat="1">
      <c r="A1902" s="30" t="s">
        <v>129</v>
      </c>
      <c r="B1902" s="30" t="s">
        <v>140</v>
      </c>
      <c r="C1902" s="5" t="s">
        <v>409</v>
      </c>
      <c r="D1902" s="5" t="s">
        <v>242</v>
      </c>
      <c r="E1902" s="191">
        <v>38</v>
      </c>
      <c r="F1902" s="191" t="s">
        <v>241</v>
      </c>
      <c r="G1902" s="191" t="s">
        <v>413</v>
      </c>
      <c r="H1902" s="30" t="s">
        <v>170</v>
      </c>
      <c r="I1902" s="180">
        <v>0</v>
      </c>
      <c r="J1902" s="181">
        <v>46.969099999999997</v>
      </c>
      <c r="K1902" s="181">
        <v>0</v>
      </c>
      <c r="L1902" s="181">
        <v>0</v>
      </c>
      <c r="M1902" s="182">
        <v>0</v>
      </c>
    </row>
    <row r="1903" spans="1:13" s="5" customFormat="1">
      <c r="A1903" s="30" t="s">
        <v>129</v>
      </c>
      <c r="B1903" s="30" t="s">
        <v>140</v>
      </c>
      <c r="C1903" s="5" t="s">
        <v>409</v>
      </c>
      <c r="D1903" s="5" t="s">
        <v>242</v>
      </c>
      <c r="E1903" s="191">
        <v>38</v>
      </c>
      <c r="F1903" s="191" t="s">
        <v>241</v>
      </c>
      <c r="G1903" s="191" t="s">
        <v>414</v>
      </c>
      <c r="H1903" s="30" t="s">
        <v>170</v>
      </c>
      <c r="I1903" s="180">
        <v>0</v>
      </c>
      <c r="J1903" s="181">
        <v>0</v>
      </c>
      <c r="K1903" s="181">
        <v>0</v>
      </c>
      <c r="L1903" s="181">
        <v>0</v>
      </c>
      <c r="M1903" s="182">
        <v>0</v>
      </c>
    </row>
    <row r="1904" spans="1:13" s="5" customFormat="1">
      <c r="A1904" s="30" t="s">
        <v>129</v>
      </c>
      <c r="B1904" s="30" t="s">
        <v>140</v>
      </c>
      <c r="C1904" s="5" t="s">
        <v>409</v>
      </c>
      <c r="D1904" s="5" t="s">
        <v>242</v>
      </c>
      <c r="E1904" s="191">
        <v>38</v>
      </c>
      <c r="F1904" s="191" t="s">
        <v>241</v>
      </c>
      <c r="G1904" s="191" t="s">
        <v>415</v>
      </c>
      <c r="H1904" s="30" t="s">
        <v>170</v>
      </c>
      <c r="I1904" s="180">
        <v>0</v>
      </c>
      <c r="J1904" s="181">
        <v>0</v>
      </c>
      <c r="K1904" s="181">
        <v>0</v>
      </c>
      <c r="L1904" s="181">
        <v>0</v>
      </c>
      <c r="M1904" s="182">
        <v>0</v>
      </c>
    </row>
    <row r="1905" spans="1:13" s="5" customFormat="1">
      <c r="A1905" s="30" t="s">
        <v>129</v>
      </c>
      <c r="B1905" s="30" t="s">
        <v>140</v>
      </c>
      <c r="C1905" s="5" t="s">
        <v>409</v>
      </c>
      <c r="D1905" s="5" t="s">
        <v>242</v>
      </c>
      <c r="E1905" s="191">
        <v>38</v>
      </c>
      <c r="F1905" s="191" t="s">
        <v>241</v>
      </c>
      <c r="G1905" s="191" t="s">
        <v>416</v>
      </c>
      <c r="H1905" s="30" t="s">
        <v>170</v>
      </c>
      <c r="I1905" s="180">
        <v>0</v>
      </c>
      <c r="J1905" s="181">
        <v>0</v>
      </c>
      <c r="K1905" s="181">
        <v>0</v>
      </c>
      <c r="L1905" s="181">
        <v>0</v>
      </c>
      <c r="M1905" s="182">
        <v>0</v>
      </c>
    </row>
    <row r="1906" spans="1:13" s="5" customFormat="1">
      <c r="A1906" s="30" t="s">
        <v>129</v>
      </c>
      <c r="B1906" s="30" t="s">
        <v>140</v>
      </c>
      <c r="C1906" s="5" t="s">
        <v>409</v>
      </c>
      <c r="D1906" s="5" t="s">
        <v>242</v>
      </c>
      <c r="E1906" s="191">
        <v>38</v>
      </c>
      <c r="F1906" s="191" t="s">
        <v>241</v>
      </c>
      <c r="G1906" s="191" t="s">
        <v>417</v>
      </c>
      <c r="H1906" s="30" t="s">
        <v>170</v>
      </c>
      <c r="I1906" s="180">
        <v>0</v>
      </c>
      <c r="J1906" s="181">
        <v>0</v>
      </c>
      <c r="K1906" s="181">
        <v>0</v>
      </c>
      <c r="L1906" s="181">
        <v>0</v>
      </c>
      <c r="M1906" s="182">
        <v>0</v>
      </c>
    </row>
    <row r="1907" spans="1:13" s="5" customFormat="1">
      <c r="A1907" s="30" t="s">
        <v>129</v>
      </c>
      <c r="B1907" s="30" t="s">
        <v>140</v>
      </c>
      <c r="C1907" s="5" t="s">
        <v>409</v>
      </c>
      <c r="D1907" s="5" t="s">
        <v>242</v>
      </c>
      <c r="E1907" s="191">
        <v>38</v>
      </c>
      <c r="F1907" s="191" t="s">
        <v>241</v>
      </c>
      <c r="G1907" s="191" t="s">
        <v>418</v>
      </c>
      <c r="H1907" s="30" t="s">
        <v>170</v>
      </c>
      <c r="I1907" s="180">
        <v>0</v>
      </c>
      <c r="J1907" s="181">
        <v>0</v>
      </c>
      <c r="K1907" s="181">
        <v>0</v>
      </c>
      <c r="L1907" s="181">
        <v>0</v>
      </c>
      <c r="M1907" s="182">
        <v>0</v>
      </c>
    </row>
    <row r="1908" spans="1:13" s="5" customFormat="1">
      <c r="A1908" s="30" t="s">
        <v>129</v>
      </c>
      <c r="B1908" s="30" t="s">
        <v>140</v>
      </c>
      <c r="C1908" s="5" t="s">
        <v>409</v>
      </c>
      <c r="D1908" s="5" t="s">
        <v>242</v>
      </c>
      <c r="E1908" s="191">
        <v>38</v>
      </c>
      <c r="F1908" s="191" t="s">
        <v>241</v>
      </c>
      <c r="G1908" s="191" t="s">
        <v>419</v>
      </c>
      <c r="H1908" s="30" t="s">
        <v>170</v>
      </c>
      <c r="I1908" s="180">
        <v>0</v>
      </c>
      <c r="J1908" s="181">
        <v>0</v>
      </c>
      <c r="K1908" s="181">
        <v>0</v>
      </c>
      <c r="L1908" s="181">
        <v>0</v>
      </c>
      <c r="M1908" s="182">
        <v>0</v>
      </c>
    </row>
    <row r="1909" spans="1:13" s="5" customFormat="1">
      <c r="A1909" s="30" t="s">
        <v>129</v>
      </c>
      <c r="B1909" s="30" t="s">
        <v>140</v>
      </c>
      <c r="C1909" s="5" t="s">
        <v>409</v>
      </c>
      <c r="D1909" s="5" t="s">
        <v>242</v>
      </c>
      <c r="E1909" s="191">
        <v>38</v>
      </c>
      <c r="F1909" s="191" t="s">
        <v>241</v>
      </c>
      <c r="G1909" s="191" t="s">
        <v>420</v>
      </c>
      <c r="H1909" s="30" t="s">
        <v>170</v>
      </c>
      <c r="I1909" s="180">
        <v>0</v>
      </c>
      <c r="J1909" s="181">
        <v>0</v>
      </c>
      <c r="K1909" s="181">
        <v>0</v>
      </c>
      <c r="L1909" s="181">
        <v>0</v>
      </c>
      <c r="M1909" s="182">
        <v>0</v>
      </c>
    </row>
    <row r="1910" spans="1:13" s="5" customFormat="1">
      <c r="A1910" s="30" t="s">
        <v>129</v>
      </c>
      <c r="B1910" s="30" t="s">
        <v>140</v>
      </c>
      <c r="C1910" s="5" t="s">
        <v>409</v>
      </c>
      <c r="D1910" s="5" t="s">
        <v>242</v>
      </c>
      <c r="E1910" s="191">
        <v>38</v>
      </c>
      <c r="F1910" s="191" t="s">
        <v>241</v>
      </c>
      <c r="G1910" s="191" t="s">
        <v>421</v>
      </c>
      <c r="H1910" s="30" t="s">
        <v>170</v>
      </c>
      <c r="I1910" s="180">
        <v>0</v>
      </c>
      <c r="J1910" s="181">
        <v>0</v>
      </c>
      <c r="K1910" s="181">
        <v>0</v>
      </c>
      <c r="L1910" s="181">
        <v>0</v>
      </c>
      <c r="M1910" s="182">
        <v>0</v>
      </c>
    </row>
    <row r="1911" spans="1:13" s="5" customFormat="1">
      <c r="A1911" s="30" t="s">
        <v>129</v>
      </c>
      <c r="B1911" s="30" t="s">
        <v>140</v>
      </c>
      <c r="C1911" s="5" t="s">
        <v>409</v>
      </c>
      <c r="D1911" s="5" t="s">
        <v>242</v>
      </c>
      <c r="E1911" s="191">
        <v>38</v>
      </c>
      <c r="F1911" s="191" t="s">
        <v>241</v>
      </c>
      <c r="G1911" s="191" t="s">
        <v>422</v>
      </c>
      <c r="H1911" s="30" t="s">
        <v>170</v>
      </c>
      <c r="I1911" s="180">
        <v>0</v>
      </c>
      <c r="J1911" s="181">
        <v>0</v>
      </c>
      <c r="K1911" s="181">
        <v>0</v>
      </c>
      <c r="L1911" s="181">
        <v>0</v>
      </c>
      <c r="M1911" s="182">
        <v>0</v>
      </c>
    </row>
    <row r="1912" spans="1:13" s="5" customFormat="1">
      <c r="A1912" s="30" t="s">
        <v>129</v>
      </c>
      <c r="B1912" s="30" t="s">
        <v>140</v>
      </c>
      <c r="C1912" s="5" t="s">
        <v>409</v>
      </c>
      <c r="D1912" s="5" t="s">
        <v>242</v>
      </c>
      <c r="E1912" s="191">
        <v>38</v>
      </c>
      <c r="F1912" s="191" t="s">
        <v>241</v>
      </c>
      <c r="G1912" s="191" t="s">
        <v>423</v>
      </c>
      <c r="H1912" s="30" t="s">
        <v>170</v>
      </c>
      <c r="I1912" s="180">
        <v>0</v>
      </c>
      <c r="J1912" s="181">
        <v>0</v>
      </c>
      <c r="K1912" s="181">
        <v>0</v>
      </c>
      <c r="L1912" s="181">
        <v>0</v>
      </c>
      <c r="M1912" s="182">
        <v>0</v>
      </c>
    </row>
    <row r="1913" spans="1:13" s="5" customFormat="1">
      <c r="A1913" s="30" t="s">
        <v>129</v>
      </c>
      <c r="B1913" s="30" t="s">
        <v>140</v>
      </c>
      <c r="C1913" s="5" t="s">
        <v>409</v>
      </c>
      <c r="D1913" s="5" t="s">
        <v>327</v>
      </c>
      <c r="E1913" s="191">
        <v>46</v>
      </c>
      <c r="F1913" s="191" t="s">
        <v>326</v>
      </c>
      <c r="G1913" s="191" t="s">
        <v>410</v>
      </c>
      <c r="H1913" s="30" t="s">
        <v>170</v>
      </c>
      <c r="I1913" s="180">
        <v>0</v>
      </c>
      <c r="J1913" s="181">
        <v>11.666700000000001</v>
      </c>
      <c r="K1913" s="181">
        <v>0</v>
      </c>
      <c r="L1913" s="181">
        <v>0</v>
      </c>
      <c r="M1913" s="182">
        <v>0</v>
      </c>
    </row>
    <row r="1914" spans="1:13" s="5" customFormat="1">
      <c r="A1914" s="30" t="s">
        <v>129</v>
      </c>
      <c r="B1914" s="30" t="s">
        <v>140</v>
      </c>
      <c r="C1914" s="5" t="s">
        <v>409</v>
      </c>
      <c r="D1914" s="5" t="s">
        <v>327</v>
      </c>
      <c r="E1914" s="191">
        <v>46</v>
      </c>
      <c r="F1914" s="191" t="s">
        <v>326</v>
      </c>
      <c r="G1914" s="191" t="s">
        <v>411</v>
      </c>
      <c r="H1914" s="30" t="s">
        <v>170</v>
      </c>
      <c r="I1914" s="180">
        <v>0</v>
      </c>
      <c r="J1914" s="181">
        <v>5.7225999999999999</v>
      </c>
      <c r="K1914" s="181">
        <v>0</v>
      </c>
      <c r="L1914" s="181">
        <v>0</v>
      </c>
      <c r="M1914" s="182">
        <v>0</v>
      </c>
    </row>
    <row r="1915" spans="1:13" s="5" customFormat="1">
      <c r="A1915" s="30" t="s">
        <v>129</v>
      </c>
      <c r="B1915" s="30" t="s">
        <v>140</v>
      </c>
      <c r="C1915" s="5" t="s">
        <v>409</v>
      </c>
      <c r="D1915" s="5" t="s">
        <v>327</v>
      </c>
      <c r="E1915" s="191">
        <v>46</v>
      </c>
      <c r="F1915" s="191" t="s">
        <v>326</v>
      </c>
      <c r="G1915" s="191" t="s">
        <v>412</v>
      </c>
      <c r="H1915" s="30" t="s">
        <v>170</v>
      </c>
      <c r="I1915" s="180">
        <v>0</v>
      </c>
      <c r="J1915" s="181">
        <v>2.3714300000000001</v>
      </c>
      <c r="K1915" s="181">
        <v>0</v>
      </c>
      <c r="L1915" s="181">
        <v>0</v>
      </c>
      <c r="M1915" s="182">
        <v>0</v>
      </c>
    </row>
    <row r="1916" spans="1:13" s="5" customFormat="1">
      <c r="A1916" s="30" t="s">
        <v>129</v>
      </c>
      <c r="B1916" s="30" t="s">
        <v>140</v>
      </c>
      <c r="C1916" s="5" t="s">
        <v>409</v>
      </c>
      <c r="D1916" s="5" t="s">
        <v>327</v>
      </c>
      <c r="E1916" s="191">
        <v>46</v>
      </c>
      <c r="F1916" s="191" t="s">
        <v>326</v>
      </c>
      <c r="G1916" s="191" t="s">
        <v>413</v>
      </c>
      <c r="H1916" s="30" t="s">
        <v>170</v>
      </c>
      <c r="I1916" s="180">
        <v>0</v>
      </c>
      <c r="J1916" s="181">
        <v>78.105999999999995</v>
      </c>
      <c r="K1916" s="181">
        <v>0</v>
      </c>
      <c r="L1916" s="181">
        <v>0</v>
      </c>
      <c r="M1916" s="182">
        <v>0</v>
      </c>
    </row>
    <row r="1917" spans="1:13" s="5" customFormat="1">
      <c r="A1917" s="30" t="s">
        <v>129</v>
      </c>
      <c r="B1917" s="30" t="s">
        <v>140</v>
      </c>
      <c r="C1917" s="5" t="s">
        <v>409</v>
      </c>
      <c r="D1917" s="5" t="s">
        <v>327</v>
      </c>
      <c r="E1917" s="191">
        <v>46</v>
      </c>
      <c r="F1917" s="191" t="s">
        <v>326</v>
      </c>
      <c r="G1917" s="191" t="s">
        <v>414</v>
      </c>
      <c r="H1917" s="30" t="s">
        <v>170</v>
      </c>
      <c r="I1917" s="180">
        <v>0</v>
      </c>
      <c r="J1917" s="181">
        <v>5.2027000000000001</v>
      </c>
      <c r="K1917" s="181">
        <v>0</v>
      </c>
      <c r="L1917" s="181">
        <v>0</v>
      </c>
      <c r="M1917" s="182">
        <v>0</v>
      </c>
    </row>
    <row r="1918" spans="1:13" s="5" customFormat="1">
      <c r="A1918" s="30" t="s">
        <v>129</v>
      </c>
      <c r="B1918" s="30" t="s">
        <v>140</v>
      </c>
      <c r="C1918" s="5" t="s">
        <v>409</v>
      </c>
      <c r="D1918" s="5" t="s">
        <v>327</v>
      </c>
      <c r="E1918" s="191">
        <v>46</v>
      </c>
      <c r="F1918" s="191" t="s">
        <v>326</v>
      </c>
      <c r="G1918" s="191" t="s">
        <v>415</v>
      </c>
      <c r="H1918" s="30" t="s">
        <v>170</v>
      </c>
      <c r="I1918" s="180">
        <v>0</v>
      </c>
      <c r="J1918" s="181">
        <v>2.5519699999999998</v>
      </c>
      <c r="K1918" s="181">
        <v>0</v>
      </c>
      <c r="L1918" s="181">
        <v>0</v>
      </c>
      <c r="M1918" s="182">
        <v>0</v>
      </c>
    </row>
    <row r="1919" spans="1:13" s="5" customFormat="1">
      <c r="A1919" s="30" t="s">
        <v>129</v>
      </c>
      <c r="B1919" s="30" t="s">
        <v>140</v>
      </c>
      <c r="C1919" s="5" t="s">
        <v>409</v>
      </c>
      <c r="D1919" s="5" t="s">
        <v>327</v>
      </c>
      <c r="E1919" s="191">
        <v>46</v>
      </c>
      <c r="F1919" s="191" t="s">
        <v>326</v>
      </c>
      <c r="G1919" s="191" t="s">
        <v>416</v>
      </c>
      <c r="H1919" s="30" t="s">
        <v>170</v>
      </c>
      <c r="I1919" s="180">
        <v>0</v>
      </c>
      <c r="J1919" s="181">
        <v>1.0575300000000001</v>
      </c>
      <c r="K1919" s="181">
        <v>0</v>
      </c>
      <c r="L1919" s="181">
        <v>0</v>
      </c>
      <c r="M1919" s="182">
        <v>0</v>
      </c>
    </row>
    <row r="1920" spans="1:13" s="5" customFormat="1">
      <c r="A1920" s="30" t="s">
        <v>129</v>
      </c>
      <c r="B1920" s="30" t="s">
        <v>140</v>
      </c>
      <c r="C1920" s="5" t="s">
        <v>409</v>
      </c>
      <c r="D1920" s="5" t="s">
        <v>327</v>
      </c>
      <c r="E1920" s="191">
        <v>46</v>
      </c>
      <c r="F1920" s="191" t="s">
        <v>326</v>
      </c>
      <c r="G1920" s="191" t="s">
        <v>417</v>
      </c>
      <c r="H1920" s="30" t="s">
        <v>170</v>
      </c>
      <c r="I1920" s="180">
        <v>0</v>
      </c>
      <c r="J1920" s="181">
        <v>34.831000000000003</v>
      </c>
      <c r="K1920" s="181">
        <v>0</v>
      </c>
      <c r="L1920" s="181">
        <v>0</v>
      </c>
      <c r="M1920" s="182">
        <v>0</v>
      </c>
    </row>
    <row r="1921" spans="1:13" s="5" customFormat="1">
      <c r="A1921" s="30" t="s">
        <v>129</v>
      </c>
      <c r="B1921" s="30" t="s">
        <v>140</v>
      </c>
      <c r="C1921" s="5" t="s">
        <v>409</v>
      </c>
      <c r="D1921" s="5" t="s">
        <v>327</v>
      </c>
      <c r="E1921" s="191">
        <v>46</v>
      </c>
      <c r="F1921" s="191" t="s">
        <v>326</v>
      </c>
      <c r="G1921" s="191" t="s">
        <v>418</v>
      </c>
      <c r="H1921" s="30" t="s">
        <v>170</v>
      </c>
      <c r="I1921" s="180">
        <v>0</v>
      </c>
      <c r="J1921" s="181">
        <v>7.2054099999999996E-2</v>
      </c>
      <c r="K1921" s="181">
        <v>0</v>
      </c>
      <c r="L1921" s="181">
        <v>0</v>
      </c>
      <c r="M1921" s="182">
        <v>0</v>
      </c>
    </row>
    <row r="1922" spans="1:13" s="5" customFormat="1">
      <c r="A1922" s="30" t="s">
        <v>129</v>
      </c>
      <c r="B1922" s="30" t="s">
        <v>140</v>
      </c>
      <c r="C1922" s="5" t="s">
        <v>409</v>
      </c>
      <c r="D1922" s="5" t="s">
        <v>327</v>
      </c>
      <c r="E1922" s="191">
        <v>46</v>
      </c>
      <c r="F1922" s="191" t="s">
        <v>326</v>
      </c>
      <c r="G1922" s="191" t="s">
        <v>419</v>
      </c>
      <c r="H1922" s="30" t="s">
        <v>170</v>
      </c>
      <c r="I1922" s="180">
        <v>0</v>
      </c>
      <c r="J1922" s="181">
        <v>0</v>
      </c>
      <c r="K1922" s="181">
        <v>0</v>
      </c>
      <c r="L1922" s="181">
        <v>0</v>
      </c>
      <c r="M1922" s="182">
        <v>0</v>
      </c>
    </row>
    <row r="1923" spans="1:13" s="5" customFormat="1">
      <c r="A1923" s="30" t="s">
        <v>129</v>
      </c>
      <c r="B1923" s="30" t="s">
        <v>140</v>
      </c>
      <c r="C1923" s="5" t="s">
        <v>409</v>
      </c>
      <c r="D1923" s="5" t="s">
        <v>327</v>
      </c>
      <c r="E1923" s="191">
        <v>46</v>
      </c>
      <c r="F1923" s="191" t="s">
        <v>326</v>
      </c>
      <c r="G1923" s="191" t="s">
        <v>420</v>
      </c>
      <c r="H1923" s="30" t="s">
        <v>170</v>
      </c>
      <c r="I1923" s="180">
        <v>0</v>
      </c>
      <c r="J1923" s="181">
        <v>0</v>
      </c>
      <c r="K1923" s="181">
        <v>0</v>
      </c>
      <c r="L1923" s="181">
        <v>0</v>
      </c>
      <c r="M1923" s="182">
        <v>0</v>
      </c>
    </row>
    <row r="1924" spans="1:13" s="5" customFormat="1">
      <c r="A1924" s="30" t="s">
        <v>129</v>
      </c>
      <c r="B1924" s="30" t="s">
        <v>140</v>
      </c>
      <c r="C1924" s="5" t="s">
        <v>409</v>
      </c>
      <c r="D1924" s="5" t="s">
        <v>327</v>
      </c>
      <c r="E1924" s="191">
        <v>46</v>
      </c>
      <c r="F1924" s="191" t="s">
        <v>326</v>
      </c>
      <c r="G1924" s="191" t="s">
        <v>421</v>
      </c>
      <c r="H1924" s="30" t="s">
        <v>170</v>
      </c>
      <c r="I1924" s="180">
        <v>0</v>
      </c>
      <c r="J1924" s="181">
        <v>0</v>
      </c>
      <c r="K1924" s="181">
        <v>0</v>
      </c>
      <c r="L1924" s="181">
        <v>0</v>
      </c>
      <c r="M1924" s="182">
        <v>0</v>
      </c>
    </row>
    <row r="1925" spans="1:13" s="5" customFormat="1">
      <c r="A1925" s="30" t="s">
        <v>129</v>
      </c>
      <c r="B1925" s="30" t="s">
        <v>140</v>
      </c>
      <c r="C1925" s="5" t="s">
        <v>409</v>
      </c>
      <c r="D1925" s="5" t="s">
        <v>327</v>
      </c>
      <c r="E1925" s="191">
        <v>46</v>
      </c>
      <c r="F1925" s="191" t="s">
        <v>326</v>
      </c>
      <c r="G1925" s="191" t="s">
        <v>422</v>
      </c>
      <c r="H1925" s="30" t="s">
        <v>170</v>
      </c>
      <c r="I1925" s="180">
        <v>0</v>
      </c>
      <c r="J1925" s="181">
        <v>0</v>
      </c>
      <c r="K1925" s="181">
        <v>0</v>
      </c>
      <c r="L1925" s="181">
        <v>0</v>
      </c>
      <c r="M1925" s="182">
        <v>0</v>
      </c>
    </row>
    <row r="1926" spans="1:13" s="5" customFormat="1">
      <c r="A1926" s="30" t="s">
        <v>129</v>
      </c>
      <c r="B1926" s="30" t="s">
        <v>140</v>
      </c>
      <c r="C1926" s="5" t="s">
        <v>409</v>
      </c>
      <c r="D1926" s="5" t="s">
        <v>327</v>
      </c>
      <c r="E1926" s="191">
        <v>46</v>
      </c>
      <c r="F1926" s="191" t="s">
        <v>326</v>
      </c>
      <c r="G1926" s="191" t="s">
        <v>423</v>
      </c>
      <c r="H1926" s="30" t="s">
        <v>170</v>
      </c>
      <c r="I1926" s="180">
        <v>0</v>
      </c>
      <c r="J1926" s="181">
        <v>0</v>
      </c>
      <c r="K1926" s="181">
        <v>0</v>
      </c>
      <c r="L1926" s="181">
        <v>0</v>
      </c>
      <c r="M1926" s="182">
        <v>0</v>
      </c>
    </row>
    <row r="1927" spans="1:13" s="5" customFormat="1">
      <c r="A1927" s="30" t="s">
        <v>129</v>
      </c>
      <c r="B1927" s="30" t="s">
        <v>140</v>
      </c>
      <c r="C1927" s="5" t="s">
        <v>409</v>
      </c>
      <c r="D1927" s="5" t="s">
        <v>193</v>
      </c>
      <c r="E1927" s="191">
        <v>30</v>
      </c>
      <c r="F1927" s="191" t="s">
        <v>192</v>
      </c>
      <c r="G1927" s="191" t="s">
        <v>410</v>
      </c>
      <c r="H1927" s="30" t="s">
        <v>170</v>
      </c>
      <c r="I1927" s="180">
        <v>0</v>
      </c>
      <c r="J1927" s="181">
        <v>0.47297299999999998</v>
      </c>
      <c r="K1927" s="181">
        <v>0</v>
      </c>
      <c r="L1927" s="181">
        <v>0</v>
      </c>
      <c r="M1927" s="182">
        <v>0</v>
      </c>
    </row>
    <row r="1928" spans="1:13" s="5" customFormat="1">
      <c r="A1928" s="30" t="s">
        <v>129</v>
      </c>
      <c r="B1928" s="30" t="s">
        <v>140</v>
      </c>
      <c r="C1928" s="5" t="s">
        <v>409</v>
      </c>
      <c r="D1928" s="5" t="s">
        <v>193</v>
      </c>
      <c r="E1928" s="191">
        <v>30</v>
      </c>
      <c r="F1928" s="191" t="s">
        <v>192</v>
      </c>
      <c r="G1928" s="191" t="s">
        <v>411</v>
      </c>
      <c r="H1928" s="30" t="s">
        <v>170</v>
      </c>
      <c r="I1928" s="180">
        <v>0</v>
      </c>
      <c r="J1928" s="181">
        <v>0.23199800000000001</v>
      </c>
      <c r="K1928" s="181">
        <v>0</v>
      </c>
      <c r="L1928" s="181">
        <v>0</v>
      </c>
      <c r="M1928" s="182">
        <v>0</v>
      </c>
    </row>
    <row r="1929" spans="1:13" s="5" customFormat="1">
      <c r="A1929" s="30" t="s">
        <v>129</v>
      </c>
      <c r="B1929" s="30" t="s">
        <v>140</v>
      </c>
      <c r="C1929" s="5" t="s">
        <v>409</v>
      </c>
      <c r="D1929" s="5" t="s">
        <v>193</v>
      </c>
      <c r="E1929" s="191">
        <v>30</v>
      </c>
      <c r="F1929" s="191" t="s">
        <v>192</v>
      </c>
      <c r="G1929" s="191" t="s">
        <v>412</v>
      </c>
      <c r="H1929" s="30" t="s">
        <v>170</v>
      </c>
      <c r="I1929" s="180">
        <v>0</v>
      </c>
      <c r="J1929" s="181">
        <v>9.6139100000000005E-2</v>
      </c>
      <c r="K1929" s="181">
        <v>0</v>
      </c>
      <c r="L1929" s="181">
        <v>0</v>
      </c>
      <c r="M1929" s="182">
        <v>0</v>
      </c>
    </row>
    <row r="1930" spans="1:13" s="5" customFormat="1">
      <c r="A1930" s="30" t="s">
        <v>129</v>
      </c>
      <c r="B1930" s="30" t="s">
        <v>140</v>
      </c>
      <c r="C1930" s="5" t="s">
        <v>409</v>
      </c>
      <c r="D1930" s="5" t="s">
        <v>193</v>
      </c>
      <c r="E1930" s="191">
        <v>30</v>
      </c>
      <c r="F1930" s="191" t="s">
        <v>192</v>
      </c>
      <c r="G1930" s="191" t="s">
        <v>413</v>
      </c>
      <c r="H1930" s="30" t="s">
        <v>170</v>
      </c>
      <c r="I1930" s="180">
        <v>0</v>
      </c>
      <c r="J1930" s="181">
        <v>3.1664599999999998</v>
      </c>
      <c r="K1930" s="181">
        <v>0</v>
      </c>
      <c r="L1930" s="181">
        <v>0</v>
      </c>
      <c r="M1930" s="182">
        <v>0</v>
      </c>
    </row>
    <row r="1931" spans="1:13" s="5" customFormat="1">
      <c r="A1931" s="30" t="s">
        <v>129</v>
      </c>
      <c r="B1931" s="30" t="s">
        <v>140</v>
      </c>
      <c r="C1931" s="5" t="s">
        <v>409</v>
      </c>
      <c r="D1931" s="5" t="s">
        <v>193</v>
      </c>
      <c r="E1931" s="191">
        <v>30</v>
      </c>
      <c r="F1931" s="191" t="s">
        <v>192</v>
      </c>
      <c r="G1931" s="191" t="s">
        <v>414</v>
      </c>
      <c r="H1931" s="30" t="s">
        <v>170</v>
      </c>
      <c r="I1931" s="180">
        <v>0</v>
      </c>
      <c r="J1931" s="181">
        <v>0</v>
      </c>
      <c r="K1931" s="181">
        <v>0</v>
      </c>
      <c r="L1931" s="181">
        <v>0</v>
      </c>
      <c r="M1931" s="182">
        <v>0</v>
      </c>
    </row>
    <row r="1932" spans="1:13" s="5" customFormat="1">
      <c r="A1932" s="30" t="s">
        <v>129</v>
      </c>
      <c r="B1932" s="30" t="s">
        <v>140</v>
      </c>
      <c r="C1932" s="5" t="s">
        <v>409</v>
      </c>
      <c r="D1932" s="5" t="s">
        <v>193</v>
      </c>
      <c r="E1932" s="191">
        <v>30</v>
      </c>
      <c r="F1932" s="191" t="s">
        <v>192</v>
      </c>
      <c r="G1932" s="191" t="s">
        <v>415</v>
      </c>
      <c r="H1932" s="30" t="s">
        <v>170</v>
      </c>
      <c r="I1932" s="180">
        <v>0</v>
      </c>
      <c r="J1932" s="181">
        <v>0</v>
      </c>
      <c r="K1932" s="181">
        <v>0</v>
      </c>
      <c r="L1932" s="181">
        <v>0</v>
      </c>
      <c r="M1932" s="182">
        <v>0</v>
      </c>
    </row>
    <row r="1933" spans="1:13" s="5" customFormat="1">
      <c r="A1933" s="30" t="s">
        <v>129</v>
      </c>
      <c r="B1933" s="30" t="s">
        <v>140</v>
      </c>
      <c r="C1933" s="5" t="s">
        <v>409</v>
      </c>
      <c r="D1933" s="5" t="s">
        <v>193</v>
      </c>
      <c r="E1933" s="191">
        <v>30</v>
      </c>
      <c r="F1933" s="191" t="s">
        <v>192</v>
      </c>
      <c r="G1933" s="191" t="s">
        <v>416</v>
      </c>
      <c r="H1933" s="30" t="s">
        <v>170</v>
      </c>
      <c r="I1933" s="180">
        <v>0</v>
      </c>
      <c r="J1933" s="181">
        <v>0</v>
      </c>
      <c r="K1933" s="181">
        <v>0</v>
      </c>
      <c r="L1933" s="181">
        <v>0</v>
      </c>
      <c r="M1933" s="182">
        <v>0</v>
      </c>
    </row>
    <row r="1934" spans="1:13" s="5" customFormat="1">
      <c r="A1934" s="30" t="s">
        <v>129</v>
      </c>
      <c r="B1934" s="30" t="s">
        <v>140</v>
      </c>
      <c r="C1934" s="5" t="s">
        <v>409</v>
      </c>
      <c r="D1934" s="5" t="s">
        <v>193</v>
      </c>
      <c r="E1934" s="191">
        <v>30</v>
      </c>
      <c r="F1934" s="191" t="s">
        <v>192</v>
      </c>
      <c r="G1934" s="191" t="s">
        <v>417</v>
      </c>
      <c r="H1934" s="30" t="s">
        <v>170</v>
      </c>
      <c r="I1934" s="180">
        <v>0</v>
      </c>
      <c r="J1934" s="181">
        <v>0</v>
      </c>
      <c r="K1934" s="181">
        <v>0</v>
      </c>
      <c r="L1934" s="181">
        <v>0</v>
      </c>
      <c r="M1934" s="182">
        <v>0</v>
      </c>
    </row>
    <row r="1935" spans="1:13" s="5" customFormat="1">
      <c r="A1935" s="30" t="s">
        <v>129</v>
      </c>
      <c r="B1935" s="30" t="s">
        <v>140</v>
      </c>
      <c r="C1935" s="5" t="s">
        <v>409</v>
      </c>
      <c r="D1935" s="5" t="s">
        <v>193</v>
      </c>
      <c r="E1935" s="191">
        <v>30</v>
      </c>
      <c r="F1935" s="191" t="s">
        <v>192</v>
      </c>
      <c r="G1935" s="191" t="s">
        <v>418</v>
      </c>
      <c r="H1935" s="30" t="s">
        <v>170</v>
      </c>
      <c r="I1935" s="180">
        <v>0</v>
      </c>
      <c r="J1935" s="181">
        <v>0</v>
      </c>
      <c r="K1935" s="181">
        <v>0</v>
      </c>
      <c r="L1935" s="181">
        <v>0</v>
      </c>
      <c r="M1935" s="182">
        <v>0</v>
      </c>
    </row>
    <row r="1936" spans="1:13" s="5" customFormat="1">
      <c r="A1936" s="30" t="s">
        <v>129</v>
      </c>
      <c r="B1936" s="30" t="s">
        <v>140</v>
      </c>
      <c r="C1936" s="5" t="s">
        <v>409</v>
      </c>
      <c r="D1936" s="5" t="s">
        <v>193</v>
      </c>
      <c r="E1936" s="191">
        <v>30</v>
      </c>
      <c r="F1936" s="191" t="s">
        <v>192</v>
      </c>
      <c r="G1936" s="191" t="s">
        <v>419</v>
      </c>
      <c r="H1936" s="30" t="s">
        <v>170</v>
      </c>
      <c r="I1936" s="180">
        <v>0</v>
      </c>
      <c r="J1936" s="181">
        <v>0</v>
      </c>
      <c r="K1936" s="181">
        <v>0</v>
      </c>
      <c r="L1936" s="181">
        <v>0</v>
      </c>
      <c r="M1936" s="182">
        <v>0</v>
      </c>
    </row>
    <row r="1937" spans="1:13" s="5" customFormat="1">
      <c r="A1937" s="30" t="s">
        <v>129</v>
      </c>
      <c r="B1937" s="30" t="s">
        <v>140</v>
      </c>
      <c r="C1937" s="5" t="s">
        <v>409</v>
      </c>
      <c r="D1937" s="5" t="s">
        <v>193</v>
      </c>
      <c r="E1937" s="191">
        <v>30</v>
      </c>
      <c r="F1937" s="191" t="s">
        <v>192</v>
      </c>
      <c r="G1937" s="191" t="s">
        <v>420</v>
      </c>
      <c r="H1937" s="30" t="s">
        <v>170</v>
      </c>
      <c r="I1937" s="180">
        <v>0</v>
      </c>
      <c r="J1937" s="181">
        <v>0</v>
      </c>
      <c r="K1937" s="181">
        <v>0</v>
      </c>
      <c r="L1937" s="181">
        <v>0</v>
      </c>
      <c r="M1937" s="182">
        <v>0</v>
      </c>
    </row>
    <row r="1938" spans="1:13" s="5" customFormat="1">
      <c r="A1938" s="30" t="s">
        <v>129</v>
      </c>
      <c r="B1938" s="30" t="s">
        <v>140</v>
      </c>
      <c r="C1938" s="5" t="s">
        <v>409</v>
      </c>
      <c r="D1938" s="5" t="s">
        <v>193</v>
      </c>
      <c r="E1938" s="191">
        <v>30</v>
      </c>
      <c r="F1938" s="191" t="s">
        <v>192</v>
      </c>
      <c r="G1938" s="191" t="s">
        <v>421</v>
      </c>
      <c r="H1938" s="30" t="s">
        <v>170</v>
      </c>
      <c r="I1938" s="180">
        <v>0</v>
      </c>
      <c r="J1938" s="181">
        <v>0</v>
      </c>
      <c r="K1938" s="181">
        <v>0</v>
      </c>
      <c r="L1938" s="181">
        <v>0</v>
      </c>
      <c r="M1938" s="182">
        <v>0</v>
      </c>
    </row>
    <row r="1939" spans="1:13" s="5" customFormat="1">
      <c r="A1939" s="30" t="s">
        <v>129</v>
      </c>
      <c r="B1939" s="30" t="s">
        <v>140</v>
      </c>
      <c r="C1939" s="5" t="s">
        <v>409</v>
      </c>
      <c r="D1939" s="5" t="s">
        <v>193</v>
      </c>
      <c r="E1939" s="191">
        <v>30</v>
      </c>
      <c r="F1939" s="191" t="s">
        <v>192</v>
      </c>
      <c r="G1939" s="191" t="s">
        <v>422</v>
      </c>
      <c r="H1939" s="30" t="s">
        <v>170</v>
      </c>
      <c r="I1939" s="180">
        <v>0</v>
      </c>
      <c r="J1939" s="181">
        <v>0</v>
      </c>
      <c r="K1939" s="181">
        <v>0</v>
      </c>
      <c r="L1939" s="181">
        <v>0</v>
      </c>
      <c r="M1939" s="182">
        <v>0</v>
      </c>
    </row>
    <row r="1940" spans="1:13" s="5" customFormat="1">
      <c r="A1940" s="30" t="s">
        <v>129</v>
      </c>
      <c r="B1940" s="30" t="s">
        <v>140</v>
      </c>
      <c r="C1940" s="5" t="s">
        <v>409</v>
      </c>
      <c r="D1940" s="5" t="s">
        <v>193</v>
      </c>
      <c r="E1940" s="191">
        <v>30</v>
      </c>
      <c r="F1940" s="191" t="s">
        <v>192</v>
      </c>
      <c r="G1940" s="191" t="s">
        <v>423</v>
      </c>
      <c r="H1940" s="30" t="s">
        <v>170</v>
      </c>
      <c r="I1940" s="180">
        <v>0</v>
      </c>
      <c r="J1940" s="181">
        <v>0</v>
      </c>
      <c r="K1940" s="181">
        <v>0</v>
      </c>
      <c r="L1940" s="181">
        <v>0</v>
      </c>
      <c r="M1940" s="182">
        <v>0</v>
      </c>
    </row>
    <row r="1941" spans="1:13" s="5" customFormat="1">
      <c r="A1941" s="30" t="s">
        <v>129</v>
      </c>
      <c r="B1941" s="30" t="s">
        <v>140</v>
      </c>
      <c r="C1941" s="5" t="s">
        <v>409</v>
      </c>
      <c r="D1941" s="5" t="s">
        <v>258</v>
      </c>
      <c r="E1941" s="191">
        <v>38</v>
      </c>
      <c r="F1941" s="191" t="s">
        <v>257</v>
      </c>
      <c r="G1941" s="191" t="s">
        <v>410</v>
      </c>
      <c r="H1941" s="30" t="s">
        <v>170</v>
      </c>
      <c r="I1941" s="180">
        <v>0</v>
      </c>
      <c r="J1941" s="181">
        <v>1.26126</v>
      </c>
      <c r="K1941" s="181">
        <v>0</v>
      </c>
      <c r="L1941" s="181">
        <v>0</v>
      </c>
      <c r="M1941" s="182">
        <v>0</v>
      </c>
    </row>
    <row r="1942" spans="1:13" s="5" customFormat="1">
      <c r="A1942" s="30" t="s">
        <v>129</v>
      </c>
      <c r="B1942" s="30" t="s">
        <v>140</v>
      </c>
      <c r="C1942" s="5" t="s">
        <v>409</v>
      </c>
      <c r="D1942" s="5" t="s">
        <v>258</v>
      </c>
      <c r="E1942" s="191">
        <v>38</v>
      </c>
      <c r="F1942" s="191" t="s">
        <v>257</v>
      </c>
      <c r="G1942" s="191" t="s">
        <v>411</v>
      </c>
      <c r="H1942" s="30" t="s">
        <v>170</v>
      </c>
      <c r="I1942" s="180">
        <v>0</v>
      </c>
      <c r="J1942" s="181">
        <v>0.61865999999999999</v>
      </c>
      <c r="K1942" s="181">
        <v>0</v>
      </c>
      <c r="L1942" s="181">
        <v>0</v>
      </c>
      <c r="M1942" s="182">
        <v>0</v>
      </c>
    </row>
    <row r="1943" spans="1:13" s="5" customFormat="1">
      <c r="A1943" s="30" t="s">
        <v>129</v>
      </c>
      <c r="B1943" s="30" t="s">
        <v>140</v>
      </c>
      <c r="C1943" s="5" t="s">
        <v>409</v>
      </c>
      <c r="D1943" s="5" t="s">
        <v>258</v>
      </c>
      <c r="E1943" s="191">
        <v>38</v>
      </c>
      <c r="F1943" s="191" t="s">
        <v>257</v>
      </c>
      <c r="G1943" s="191" t="s">
        <v>412</v>
      </c>
      <c r="H1943" s="30" t="s">
        <v>170</v>
      </c>
      <c r="I1943" s="180">
        <v>0</v>
      </c>
      <c r="J1943" s="181">
        <v>0.25637100000000002</v>
      </c>
      <c r="K1943" s="181">
        <v>0</v>
      </c>
      <c r="L1943" s="181">
        <v>0</v>
      </c>
      <c r="M1943" s="182">
        <v>0</v>
      </c>
    </row>
    <row r="1944" spans="1:13" s="5" customFormat="1">
      <c r="A1944" s="30" t="s">
        <v>129</v>
      </c>
      <c r="B1944" s="30" t="s">
        <v>140</v>
      </c>
      <c r="C1944" s="5" t="s">
        <v>409</v>
      </c>
      <c r="D1944" s="5" t="s">
        <v>258</v>
      </c>
      <c r="E1944" s="191">
        <v>38</v>
      </c>
      <c r="F1944" s="191" t="s">
        <v>257</v>
      </c>
      <c r="G1944" s="191" t="s">
        <v>413</v>
      </c>
      <c r="H1944" s="30" t="s">
        <v>170</v>
      </c>
      <c r="I1944" s="180">
        <v>0</v>
      </c>
      <c r="J1944" s="181">
        <v>8.4438899999999997</v>
      </c>
      <c r="K1944" s="181">
        <v>0</v>
      </c>
      <c r="L1944" s="181">
        <v>0</v>
      </c>
      <c r="M1944" s="182">
        <v>0</v>
      </c>
    </row>
    <row r="1945" spans="1:13" s="5" customFormat="1">
      <c r="A1945" s="30" t="s">
        <v>129</v>
      </c>
      <c r="B1945" s="30" t="s">
        <v>140</v>
      </c>
      <c r="C1945" s="5" t="s">
        <v>409</v>
      </c>
      <c r="D1945" s="5" t="s">
        <v>258</v>
      </c>
      <c r="E1945" s="191">
        <v>38</v>
      </c>
      <c r="F1945" s="191" t="s">
        <v>257</v>
      </c>
      <c r="G1945" s="191" t="s">
        <v>414</v>
      </c>
      <c r="H1945" s="30" t="s">
        <v>170</v>
      </c>
      <c r="I1945" s="180">
        <v>0</v>
      </c>
      <c r="J1945" s="181">
        <v>0</v>
      </c>
      <c r="K1945" s="181">
        <v>0</v>
      </c>
      <c r="L1945" s="181">
        <v>0</v>
      </c>
      <c r="M1945" s="182">
        <v>0</v>
      </c>
    </row>
    <row r="1946" spans="1:13" s="5" customFormat="1">
      <c r="A1946" s="30" t="s">
        <v>129</v>
      </c>
      <c r="B1946" s="30" t="s">
        <v>140</v>
      </c>
      <c r="C1946" s="5" t="s">
        <v>409</v>
      </c>
      <c r="D1946" s="5" t="s">
        <v>258</v>
      </c>
      <c r="E1946" s="191">
        <v>38</v>
      </c>
      <c r="F1946" s="191" t="s">
        <v>257</v>
      </c>
      <c r="G1946" s="191" t="s">
        <v>415</v>
      </c>
      <c r="H1946" s="30" t="s">
        <v>170</v>
      </c>
      <c r="I1946" s="180">
        <v>0</v>
      </c>
      <c r="J1946" s="181">
        <v>0</v>
      </c>
      <c r="K1946" s="181">
        <v>0</v>
      </c>
      <c r="L1946" s="181">
        <v>0</v>
      </c>
      <c r="M1946" s="182">
        <v>0</v>
      </c>
    </row>
    <row r="1947" spans="1:13" s="5" customFormat="1">
      <c r="A1947" s="30" t="s">
        <v>129</v>
      </c>
      <c r="B1947" s="30" t="s">
        <v>140</v>
      </c>
      <c r="C1947" s="5" t="s">
        <v>409</v>
      </c>
      <c r="D1947" s="5" t="s">
        <v>258</v>
      </c>
      <c r="E1947" s="191">
        <v>38</v>
      </c>
      <c r="F1947" s="191" t="s">
        <v>257</v>
      </c>
      <c r="G1947" s="191" t="s">
        <v>416</v>
      </c>
      <c r="H1947" s="30" t="s">
        <v>170</v>
      </c>
      <c r="I1947" s="180">
        <v>0</v>
      </c>
      <c r="J1947" s="181">
        <v>0</v>
      </c>
      <c r="K1947" s="181">
        <v>0</v>
      </c>
      <c r="L1947" s="181">
        <v>0</v>
      </c>
      <c r="M1947" s="182">
        <v>0</v>
      </c>
    </row>
    <row r="1948" spans="1:13" s="5" customFormat="1">
      <c r="A1948" s="30" t="s">
        <v>129</v>
      </c>
      <c r="B1948" s="30" t="s">
        <v>140</v>
      </c>
      <c r="C1948" s="5" t="s">
        <v>409</v>
      </c>
      <c r="D1948" s="5" t="s">
        <v>258</v>
      </c>
      <c r="E1948" s="191">
        <v>38</v>
      </c>
      <c r="F1948" s="191" t="s">
        <v>257</v>
      </c>
      <c r="G1948" s="191" t="s">
        <v>417</v>
      </c>
      <c r="H1948" s="30" t="s">
        <v>170</v>
      </c>
      <c r="I1948" s="180">
        <v>0</v>
      </c>
      <c r="J1948" s="181">
        <v>0</v>
      </c>
      <c r="K1948" s="181">
        <v>0</v>
      </c>
      <c r="L1948" s="181">
        <v>0</v>
      </c>
      <c r="M1948" s="182">
        <v>0</v>
      </c>
    </row>
    <row r="1949" spans="1:13" s="5" customFormat="1">
      <c r="A1949" s="30" t="s">
        <v>129</v>
      </c>
      <c r="B1949" s="30" t="s">
        <v>140</v>
      </c>
      <c r="C1949" s="5" t="s">
        <v>409</v>
      </c>
      <c r="D1949" s="5" t="s">
        <v>258</v>
      </c>
      <c r="E1949" s="191">
        <v>38</v>
      </c>
      <c r="F1949" s="191" t="s">
        <v>257</v>
      </c>
      <c r="G1949" s="191" t="s">
        <v>418</v>
      </c>
      <c r="H1949" s="30" t="s">
        <v>170</v>
      </c>
      <c r="I1949" s="180">
        <v>0</v>
      </c>
      <c r="J1949" s="181">
        <v>0</v>
      </c>
      <c r="K1949" s="181">
        <v>0</v>
      </c>
      <c r="L1949" s="181">
        <v>0</v>
      </c>
      <c r="M1949" s="182">
        <v>0</v>
      </c>
    </row>
    <row r="1950" spans="1:13" s="5" customFormat="1">
      <c r="A1950" s="30" t="s">
        <v>129</v>
      </c>
      <c r="B1950" s="30" t="s">
        <v>140</v>
      </c>
      <c r="C1950" s="5" t="s">
        <v>409</v>
      </c>
      <c r="D1950" s="5" t="s">
        <v>258</v>
      </c>
      <c r="E1950" s="191">
        <v>38</v>
      </c>
      <c r="F1950" s="191" t="s">
        <v>257</v>
      </c>
      <c r="G1950" s="191" t="s">
        <v>419</v>
      </c>
      <c r="H1950" s="30" t="s">
        <v>170</v>
      </c>
      <c r="I1950" s="180">
        <v>0</v>
      </c>
      <c r="J1950" s="181">
        <v>0</v>
      </c>
      <c r="K1950" s="181">
        <v>0</v>
      </c>
      <c r="L1950" s="181">
        <v>0</v>
      </c>
      <c r="M1950" s="182">
        <v>0</v>
      </c>
    </row>
    <row r="1951" spans="1:13" s="5" customFormat="1">
      <c r="A1951" s="30" t="s">
        <v>129</v>
      </c>
      <c r="B1951" s="30" t="s">
        <v>140</v>
      </c>
      <c r="C1951" s="5" t="s">
        <v>409</v>
      </c>
      <c r="D1951" s="5" t="s">
        <v>258</v>
      </c>
      <c r="E1951" s="191">
        <v>38</v>
      </c>
      <c r="F1951" s="191" t="s">
        <v>257</v>
      </c>
      <c r="G1951" s="191" t="s">
        <v>420</v>
      </c>
      <c r="H1951" s="30" t="s">
        <v>170</v>
      </c>
      <c r="I1951" s="180">
        <v>0</v>
      </c>
      <c r="J1951" s="181">
        <v>0</v>
      </c>
      <c r="K1951" s="181">
        <v>0</v>
      </c>
      <c r="L1951" s="181">
        <v>0</v>
      </c>
      <c r="M1951" s="182">
        <v>0</v>
      </c>
    </row>
    <row r="1952" spans="1:13" s="5" customFormat="1">
      <c r="A1952" s="30" t="s">
        <v>129</v>
      </c>
      <c r="B1952" s="30" t="s">
        <v>140</v>
      </c>
      <c r="C1952" s="5" t="s">
        <v>409</v>
      </c>
      <c r="D1952" s="5" t="s">
        <v>258</v>
      </c>
      <c r="E1952" s="191">
        <v>38</v>
      </c>
      <c r="F1952" s="191" t="s">
        <v>257</v>
      </c>
      <c r="G1952" s="191" t="s">
        <v>421</v>
      </c>
      <c r="H1952" s="30" t="s">
        <v>170</v>
      </c>
      <c r="I1952" s="180">
        <v>0</v>
      </c>
      <c r="J1952" s="181">
        <v>0</v>
      </c>
      <c r="K1952" s="181">
        <v>0</v>
      </c>
      <c r="L1952" s="181">
        <v>0</v>
      </c>
      <c r="M1952" s="182">
        <v>0</v>
      </c>
    </row>
    <row r="1953" spans="1:13" s="5" customFormat="1">
      <c r="A1953" s="30" t="s">
        <v>129</v>
      </c>
      <c r="B1953" s="30" t="s">
        <v>140</v>
      </c>
      <c r="C1953" s="5" t="s">
        <v>409</v>
      </c>
      <c r="D1953" s="5" t="s">
        <v>258</v>
      </c>
      <c r="E1953" s="191">
        <v>38</v>
      </c>
      <c r="F1953" s="191" t="s">
        <v>257</v>
      </c>
      <c r="G1953" s="191" t="s">
        <v>422</v>
      </c>
      <c r="H1953" s="30" t="s">
        <v>170</v>
      </c>
      <c r="I1953" s="180">
        <v>0</v>
      </c>
      <c r="J1953" s="181">
        <v>0</v>
      </c>
      <c r="K1953" s="181">
        <v>0</v>
      </c>
      <c r="L1953" s="181">
        <v>0</v>
      </c>
      <c r="M1953" s="182">
        <v>0</v>
      </c>
    </row>
    <row r="1954" spans="1:13" s="5" customFormat="1">
      <c r="A1954" s="30" t="s">
        <v>129</v>
      </c>
      <c r="B1954" s="30" t="s">
        <v>140</v>
      </c>
      <c r="C1954" s="5" t="s">
        <v>409</v>
      </c>
      <c r="D1954" s="5" t="s">
        <v>258</v>
      </c>
      <c r="E1954" s="191">
        <v>38</v>
      </c>
      <c r="F1954" s="191" t="s">
        <v>257</v>
      </c>
      <c r="G1954" s="191" t="s">
        <v>423</v>
      </c>
      <c r="H1954" s="30" t="s">
        <v>170</v>
      </c>
      <c r="I1954" s="180">
        <v>0</v>
      </c>
      <c r="J1954" s="181">
        <v>0</v>
      </c>
      <c r="K1954" s="181">
        <v>0</v>
      </c>
      <c r="L1954" s="181">
        <v>0</v>
      </c>
      <c r="M1954" s="182">
        <v>0</v>
      </c>
    </row>
    <row r="1955" spans="1:13" s="5" customFormat="1">
      <c r="A1955" s="30" t="s">
        <v>129</v>
      </c>
      <c r="B1955" s="30" t="s">
        <v>140</v>
      </c>
      <c r="C1955" s="5" t="s">
        <v>409</v>
      </c>
      <c r="D1955" s="5" t="s">
        <v>262</v>
      </c>
      <c r="E1955" s="191">
        <v>38</v>
      </c>
      <c r="F1955" s="191" t="s">
        <v>261</v>
      </c>
      <c r="G1955" s="191" t="s">
        <v>410</v>
      </c>
      <c r="H1955" s="30" t="s">
        <v>170</v>
      </c>
      <c r="I1955" s="180">
        <v>0</v>
      </c>
      <c r="J1955" s="181">
        <v>182.84106067415729</v>
      </c>
      <c r="K1955" s="181">
        <v>0</v>
      </c>
      <c r="L1955" s="181">
        <v>0</v>
      </c>
      <c r="M1955" s="182">
        <v>0</v>
      </c>
    </row>
    <row r="1956" spans="1:13" s="5" customFormat="1">
      <c r="A1956" s="30" t="s">
        <v>129</v>
      </c>
      <c r="B1956" s="30" t="s">
        <v>140</v>
      </c>
      <c r="C1956" s="5" t="s">
        <v>409</v>
      </c>
      <c r="D1956" s="5" t="s">
        <v>262</v>
      </c>
      <c r="E1956" s="191">
        <v>38</v>
      </c>
      <c r="F1956" s="191" t="s">
        <v>261</v>
      </c>
      <c r="G1956" s="191" t="s">
        <v>411</v>
      </c>
      <c r="H1956" s="30" t="s">
        <v>170</v>
      </c>
      <c r="I1956" s="180">
        <v>0</v>
      </c>
      <c r="J1956" s="181">
        <v>89.685215537720694</v>
      </c>
      <c r="K1956" s="181">
        <v>0</v>
      </c>
      <c r="L1956" s="181">
        <v>0</v>
      </c>
      <c r="M1956" s="182">
        <v>0</v>
      </c>
    </row>
    <row r="1957" spans="1:13" s="5" customFormat="1">
      <c r="A1957" s="30" t="s">
        <v>129</v>
      </c>
      <c r="B1957" s="30" t="s">
        <v>140</v>
      </c>
      <c r="C1957" s="5" t="s">
        <v>409</v>
      </c>
      <c r="D1957" s="5" t="s">
        <v>262</v>
      </c>
      <c r="E1957" s="191">
        <v>38</v>
      </c>
      <c r="F1957" s="191" t="s">
        <v>261</v>
      </c>
      <c r="G1957" s="191" t="s">
        <v>412</v>
      </c>
      <c r="H1957" s="30" t="s">
        <v>170</v>
      </c>
      <c r="I1957" s="180">
        <v>0</v>
      </c>
      <c r="J1957" s="181">
        <v>37.165326741573026</v>
      </c>
      <c r="K1957" s="181">
        <v>0</v>
      </c>
      <c r="L1957" s="181">
        <v>0</v>
      </c>
      <c r="M1957" s="182">
        <v>0</v>
      </c>
    </row>
    <row r="1958" spans="1:13" s="5" customFormat="1">
      <c r="A1958" s="30" t="s">
        <v>129</v>
      </c>
      <c r="B1958" s="30" t="s">
        <v>140</v>
      </c>
      <c r="C1958" s="5" t="s">
        <v>409</v>
      </c>
      <c r="D1958" s="5" t="s">
        <v>262</v>
      </c>
      <c r="E1958" s="191">
        <v>38</v>
      </c>
      <c r="F1958" s="191" t="s">
        <v>261</v>
      </c>
      <c r="G1958" s="191" t="s">
        <v>413</v>
      </c>
      <c r="H1958" s="30" t="s">
        <v>170</v>
      </c>
      <c r="I1958" s="180">
        <v>0</v>
      </c>
      <c r="J1958" s="181">
        <v>1224.0802825040128</v>
      </c>
      <c r="K1958" s="181">
        <v>0</v>
      </c>
      <c r="L1958" s="181">
        <v>0</v>
      </c>
      <c r="M1958" s="182">
        <v>0</v>
      </c>
    </row>
    <row r="1959" spans="1:13" s="5" customFormat="1">
      <c r="A1959" s="30" t="s">
        <v>129</v>
      </c>
      <c r="B1959" s="30" t="s">
        <v>140</v>
      </c>
      <c r="C1959" s="5" t="s">
        <v>409</v>
      </c>
      <c r="D1959" s="5" t="s">
        <v>262</v>
      </c>
      <c r="E1959" s="191">
        <v>38</v>
      </c>
      <c r="F1959" s="191" t="s">
        <v>261</v>
      </c>
      <c r="G1959" s="191" t="s">
        <v>414</v>
      </c>
      <c r="H1959" s="30" t="s">
        <v>170</v>
      </c>
      <c r="I1959" s="180">
        <v>0</v>
      </c>
      <c r="J1959" s="181">
        <v>0.70945999999999998</v>
      </c>
      <c r="K1959" s="181">
        <v>0</v>
      </c>
      <c r="L1959" s="181">
        <v>0</v>
      </c>
      <c r="M1959" s="182">
        <v>0</v>
      </c>
    </row>
    <row r="1960" spans="1:13" s="5" customFormat="1">
      <c r="A1960" s="30" t="s">
        <v>129</v>
      </c>
      <c r="B1960" s="30" t="s">
        <v>140</v>
      </c>
      <c r="C1960" s="5" t="s">
        <v>409</v>
      </c>
      <c r="D1960" s="5" t="s">
        <v>262</v>
      </c>
      <c r="E1960" s="191">
        <v>38</v>
      </c>
      <c r="F1960" s="191" t="s">
        <v>261</v>
      </c>
      <c r="G1960" s="191" t="s">
        <v>415</v>
      </c>
      <c r="H1960" s="30" t="s">
        <v>170</v>
      </c>
      <c r="I1960" s="180">
        <v>0</v>
      </c>
      <c r="J1960" s="181">
        <v>0.34799600000000003</v>
      </c>
      <c r="K1960" s="181">
        <v>0</v>
      </c>
      <c r="L1960" s="181">
        <v>0</v>
      </c>
      <c r="M1960" s="182">
        <v>0</v>
      </c>
    </row>
    <row r="1961" spans="1:13" s="5" customFormat="1">
      <c r="A1961" s="30" t="s">
        <v>129</v>
      </c>
      <c r="B1961" s="30" t="s">
        <v>140</v>
      </c>
      <c r="C1961" s="5" t="s">
        <v>409</v>
      </c>
      <c r="D1961" s="5" t="s">
        <v>262</v>
      </c>
      <c r="E1961" s="191">
        <v>38</v>
      </c>
      <c r="F1961" s="191" t="s">
        <v>261</v>
      </c>
      <c r="G1961" s="191" t="s">
        <v>416</v>
      </c>
      <c r="H1961" s="30" t="s">
        <v>170</v>
      </c>
      <c r="I1961" s="180">
        <v>0</v>
      </c>
      <c r="J1961" s="181">
        <v>0.144209</v>
      </c>
      <c r="K1961" s="181">
        <v>0</v>
      </c>
      <c r="L1961" s="181">
        <v>0</v>
      </c>
      <c r="M1961" s="182">
        <v>0</v>
      </c>
    </row>
    <row r="1962" spans="1:13" s="5" customFormat="1">
      <c r="A1962" s="30" t="s">
        <v>129</v>
      </c>
      <c r="B1962" s="30" t="s">
        <v>140</v>
      </c>
      <c r="C1962" s="5" t="s">
        <v>409</v>
      </c>
      <c r="D1962" s="5" t="s">
        <v>262</v>
      </c>
      <c r="E1962" s="191">
        <v>38</v>
      </c>
      <c r="F1962" s="191" t="s">
        <v>261</v>
      </c>
      <c r="G1962" s="191" t="s">
        <v>417</v>
      </c>
      <c r="H1962" s="30" t="s">
        <v>170</v>
      </c>
      <c r="I1962" s="180">
        <v>0</v>
      </c>
      <c r="J1962" s="181">
        <v>4.7496900000000002</v>
      </c>
      <c r="K1962" s="181">
        <v>0</v>
      </c>
      <c r="L1962" s="181">
        <v>0</v>
      </c>
      <c r="M1962" s="182">
        <v>0</v>
      </c>
    </row>
    <row r="1963" spans="1:13" s="5" customFormat="1">
      <c r="A1963" s="30" t="s">
        <v>129</v>
      </c>
      <c r="B1963" s="30" t="s">
        <v>140</v>
      </c>
      <c r="C1963" s="5" t="s">
        <v>409</v>
      </c>
      <c r="D1963" s="5" t="s">
        <v>262</v>
      </c>
      <c r="E1963" s="191">
        <v>38</v>
      </c>
      <c r="F1963" s="191" t="s">
        <v>261</v>
      </c>
      <c r="G1963" s="191" t="s">
        <v>418</v>
      </c>
      <c r="H1963" s="30" t="s">
        <v>170</v>
      </c>
      <c r="I1963" s="180">
        <v>0</v>
      </c>
      <c r="J1963" s="181">
        <v>9.8255600000000005E-3</v>
      </c>
      <c r="K1963" s="181">
        <v>0</v>
      </c>
      <c r="L1963" s="181">
        <v>0</v>
      </c>
      <c r="M1963" s="182">
        <v>0</v>
      </c>
    </row>
    <row r="1964" spans="1:13" s="5" customFormat="1">
      <c r="A1964" s="30" t="s">
        <v>129</v>
      </c>
      <c r="B1964" s="30" t="s">
        <v>140</v>
      </c>
      <c r="C1964" s="5" t="s">
        <v>409</v>
      </c>
      <c r="D1964" s="5" t="s">
        <v>262</v>
      </c>
      <c r="E1964" s="191">
        <v>38</v>
      </c>
      <c r="F1964" s="191" t="s">
        <v>261</v>
      </c>
      <c r="G1964" s="191" t="s">
        <v>419</v>
      </c>
      <c r="H1964" s="30" t="s">
        <v>170</v>
      </c>
      <c r="I1964" s="180">
        <v>0</v>
      </c>
      <c r="J1964" s="181">
        <v>0</v>
      </c>
      <c r="K1964" s="181">
        <v>0</v>
      </c>
      <c r="L1964" s="181">
        <v>0</v>
      </c>
      <c r="M1964" s="182">
        <v>0</v>
      </c>
    </row>
    <row r="1965" spans="1:13" s="5" customFormat="1">
      <c r="A1965" s="30" t="s">
        <v>129</v>
      </c>
      <c r="B1965" s="30" t="s">
        <v>140</v>
      </c>
      <c r="C1965" s="5" t="s">
        <v>409</v>
      </c>
      <c r="D1965" s="5" t="s">
        <v>262</v>
      </c>
      <c r="E1965" s="191">
        <v>38</v>
      </c>
      <c r="F1965" s="191" t="s">
        <v>261</v>
      </c>
      <c r="G1965" s="191" t="s">
        <v>420</v>
      </c>
      <c r="H1965" s="30" t="s">
        <v>170</v>
      </c>
      <c r="I1965" s="180">
        <v>0</v>
      </c>
      <c r="J1965" s="181">
        <v>0</v>
      </c>
      <c r="K1965" s="181">
        <v>0</v>
      </c>
      <c r="L1965" s="181">
        <v>0</v>
      </c>
      <c r="M1965" s="182">
        <v>0</v>
      </c>
    </row>
    <row r="1966" spans="1:13" s="5" customFormat="1">
      <c r="A1966" s="30" t="s">
        <v>129</v>
      </c>
      <c r="B1966" s="30" t="s">
        <v>140</v>
      </c>
      <c r="C1966" s="5" t="s">
        <v>409</v>
      </c>
      <c r="D1966" s="5" t="s">
        <v>262</v>
      </c>
      <c r="E1966" s="191">
        <v>38</v>
      </c>
      <c r="F1966" s="191" t="s">
        <v>261</v>
      </c>
      <c r="G1966" s="191" t="s">
        <v>421</v>
      </c>
      <c r="H1966" s="30" t="s">
        <v>170</v>
      </c>
      <c r="I1966" s="180">
        <v>0</v>
      </c>
      <c r="J1966" s="181">
        <v>0</v>
      </c>
      <c r="K1966" s="181">
        <v>0</v>
      </c>
      <c r="L1966" s="181">
        <v>0</v>
      </c>
      <c r="M1966" s="182">
        <v>0</v>
      </c>
    </row>
    <row r="1967" spans="1:13" s="5" customFormat="1">
      <c r="A1967" s="30" t="s">
        <v>129</v>
      </c>
      <c r="B1967" s="30" t="s">
        <v>140</v>
      </c>
      <c r="C1967" s="5" t="s">
        <v>409</v>
      </c>
      <c r="D1967" s="5" t="s">
        <v>262</v>
      </c>
      <c r="E1967" s="191">
        <v>38</v>
      </c>
      <c r="F1967" s="191" t="s">
        <v>261</v>
      </c>
      <c r="G1967" s="191" t="s">
        <v>422</v>
      </c>
      <c r="H1967" s="30" t="s">
        <v>170</v>
      </c>
      <c r="I1967" s="180">
        <v>0</v>
      </c>
      <c r="J1967" s="181">
        <v>0</v>
      </c>
      <c r="K1967" s="181">
        <v>0</v>
      </c>
      <c r="L1967" s="181">
        <v>0</v>
      </c>
      <c r="M1967" s="182">
        <v>0</v>
      </c>
    </row>
    <row r="1968" spans="1:13" s="5" customFormat="1">
      <c r="A1968" s="30" t="s">
        <v>129</v>
      </c>
      <c r="B1968" s="30" t="s">
        <v>140</v>
      </c>
      <c r="C1968" s="5" t="s">
        <v>409</v>
      </c>
      <c r="D1968" s="5" t="s">
        <v>262</v>
      </c>
      <c r="E1968" s="191">
        <v>38</v>
      </c>
      <c r="F1968" s="191" t="s">
        <v>261</v>
      </c>
      <c r="G1968" s="191" t="s">
        <v>423</v>
      </c>
      <c r="H1968" s="30" t="s">
        <v>170</v>
      </c>
      <c r="I1968" s="180">
        <v>0</v>
      </c>
      <c r="J1968" s="181">
        <v>0</v>
      </c>
      <c r="K1968" s="181">
        <v>0</v>
      </c>
      <c r="L1968" s="181">
        <v>0</v>
      </c>
      <c r="M1968" s="182">
        <v>0</v>
      </c>
    </row>
    <row r="1969" spans="1:13" s="5" customFormat="1">
      <c r="A1969" s="30" t="s">
        <v>129</v>
      </c>
      <c r="B1969" s="30" t="s">
        <v>140</v>
      </c>
      <c r="C1969" s="5" t="s">
        <v>409</v>
      </c>
      <c r="D1969" s="5" t="s">
        <v>264</v>
      </c>
      <c r="E1969" s="191">
        <v>38</v>
      </c>
      <c r="F1969" s="191" t="s">
        <v>263</v>
      </c>
      <c r="G1969" s="191" t="s">
        <v>410</v>
      </c>
      <c r="H1969" s="30" t="s">
        <v>170</v>
      </c>
      <c r="I1969" s="180">
        <v>0</v>
      </c>
      <c r="J1969" s="181">
        <v>0</v>
      </c>
      <c r="K1969" s="181">
        <v>0</v>
      </c>
      <c r="L1969" s="181">
        <v>0</v>
      </c>
      <c r="M1969" s="182">
        <v>0</v>
      </c>
    </row>
    <row r="1970" spans="1:13" s="5" customFormat="1">
      <c r="A1970" s="30" t="s">
        <v>129</v>
      </c>
      <c r="B1970" s="30" t="s">
        <v>140</v>
      </c>
      <c r="C1970" s="5" t="s">
        <v>409</v>
      </c>
      <c r="D1970" s="5" t="s">
        <v>264</v>
      </c>
      <c r="E1970" s="191">
        <v>38</v>
      </c>
      <c r="F1970" s="191" t="s">
        <v>263</v>
      </c>
      <c r="G1970" s="191" t="s">
        <v>411</v>
      </c>
      <c r="H1970" s="30" t="s">
        <v>170</v>
      </c>
      <c r="I1970" s="180">
        <v>0</v>
      </c>
      <c r="J1970" s="181">
        <v>0</v>
      </c>
      <c r="K1970" s="181">
        <v>0</v>
      </c>
      <c r="L1970" s="181">
        <v>0</v>
      </c>
      <c r="M1970" s="182">
        <v>0</v>
      </c>
    </row>
    <row r="1971" spans="1:13" s="5" customFormat="1">
      <c r="A1971" s="30" t="s">
        <v>129</v>
      </c>
      <c r="B1971" s="30" t="s">
        <v>140</v>
      </c>
      <c r="C1971" s="5" t="s">
        <v>409</v>
      </c>
      <c r="D1971" s="5" t="s">
        <v>264</v>
      </c>
      <c r="E1971" s="191">
        <v>38</v>
      </c>
      <c r="F1971" s="191" t="s">
        <v>263</v>
      </c>
      <c r="G1971" s="191" t="s">
        <v>412</v>
      </c>
      <c r="H1971" s="30" t="s">
        <v>170</v>
      </c>
      <c r="I1971" s="180">
        <v>0</v>
      </c>
      <c r="J1971" s="181">
        <v>0</v>
      </c>
      <c r="K1971" s="181">
        <v>0</v>
      </c>
      <c r="L1971" s="181">
        <v>0</v>
      </c>
      <c r="M1971" s="182">
        <v>0</v>
      </c>
    </row>
    <row r="1972" spans="1:13" s="5" customFormat="1">
      <c r="A1972" s="30" t="s">
        <v>129</v>
      </c>
      <c r="B1972" s="30" t="s">
        <v>140</v>
      </c>
      <c r="C1972" s="5" t="s">
        <v>409</v>
      </c>
      <c r="D1972" s="5" t="s">
        <v>264</v>
      </c>
      <c r="E1972" s="191">
        <v>38</v>
      </c>
      <c r="F1972" s="191" t="s">
        <v>263</v>
      </c>
      <c r="G1972" s="191" t="s">
        <v>413</v>
      </c>
      <c r="H1972" s="30" t="s">
        <v>170</v>
      </c>
      <c r="I1972" s="180">
        <v>0</v>
      </c>
      <c r="J1972" s="181">
        <v>0</v>
      </c>
      <c r="K1972" s="181">
        <v>0</v>
      </c>
      <c r="L1972" s="181">
        <v>0</v>
      </c>
      <c r="M1972" s="182">
        <v>0</v>
      </c>
    </row>
    <row r="1973" spans="1:13" s="5" customFormat="1">
      <c r="A1973" s="30" t="s">
        <v>129</v>
      </c>
      <c r="B1973" s="30" t="s">
        <v>140</v>
      </c>
      <c r="C1973" s="5" t="s">
        <v>409</v>
      </c>
      <c r="D1973" s="5" t="s">
        <v>264</v>
      </c>
      <c r="E1973" s="191">
        <v>38</v>
      </c>
      <c r="F1973" s="191" t="s">
        <v>263</v>
      </c>
      <c r="G1973" s="191" t="s">
        <v>414</v>
      </c>
      <c r="H1973" s="30" t="s">
        <v>170</v>
      </c>
      <c r="I1973" s="180">
        <v>0</v>
      </c>
      <c r="J1973" s="181">
        <v>0</v>
      </c>
      <c r="K1973" s="181">
        <v>0</v>
      </c>
      <c r="L1973" s="181">
        <v>0</v>
      </c>
      <c r="M1973" s="182">
        <v>0</v>
      </c>
    </row>
    <row r="1974" spans="1:13" s="5" customFormat="1">
      <c r="A1974" s="30" t="s">
        <v>129</v>
      </c>
      <c r="B1974" s="30" t="s">
        <v>140</v>
      </c>
      <c r="C1974" s="5" t="s">
        <v>409</v>
      </c>
      <c r="D1974" s="5" t="s">
        <v>264</v>
      </c>
      <c r="E1974" s="191">
        <v>38</v>
      </c>
      <c r="F1974" s="191" t="s">
        <v>263</v>
      </c>
      <c r="G1974" s="191" t="s">
        <v>415</v>
      </c>
      <c r="H1974" s="30" t="s">
        <v>170</v>
      </c>
      <c r="I1974" s="180">
        <v>0</v>
      </c>
      <c r="J1974" s="181">
        <v>0</v>
      </c>
      <c r="K1974" s="181">
        <v>0</v>
      </c>
      <c r="L1974" s="181">
        <v>0</v>
      </c>
      <c r="M1974" s="182">
        <v>0</v>
      </c>
    </row>
    <row r="1975" spans="1:13" s="5" customFormat="1">
      <c r="A1975" s="30" t="s">
        <v>129</v>
      </c>
      <c r="B1975" s="30" t="s">
        <v>140</v>
      </c>
      <c r="C1975" s="5" t="s">
        <v>409</v>
      </c>
      <c r="D1975" s="5" t="s">
        <v>264</v>
      </c>
      <c r="E1975" s="191">
        <v>38</v>
      </c>
      <c r="F1975" s="191" t="s">
        <v>263</v>
      </c>
      <c r="G1975" s="191" t="s">
        <v>416</v>
      </c>
      <c r="H1975" s="30" t="s">
        <v>170</v>
      </c>
      <c r="I1975" s="180">
        <v>0</v>
      </c>
      <c r="J1975" s="181">
        <v>0</v>
      </c>
      <c r="K1975" s="181">
        <v>0</v>
      </c>
      <c r="L1975" s="181">
        <v>0</v>
      </c>
      <c r="M1975" s="182">
        <v>0</v>
      </c>
    </row>
    <row r="1976" spans="1:13" s="5" customFormat="1">
      <c r="A1976" s="30" t="s">
        <v>129</v>
      </c>
      <c r="B1976" s="30" t="s">
        <v>140</v>
      </c>
      <c r="C1976" s="5" t="s">
        <v>409</v>
      </c>
      <c r="D1976" s="5" t="s">
        <v>264</v>
      </c>
      <c r="E1976" s="191">
        <v>38</v>
      </c>
      <c r="F1976" s="191" t="s">
        <v>263</v>
      </c>
      <c r="G1976" s="191" t="s">
        <v>417</v>
      </c>
      <c r="H1976" s="30" t="s">
        <v>170</v>
      </c>
      <c r="I1976" s="180">
        <v>0</v>
      </c>
      <c r="J1976" s="181">
        <v>0</v>
      </c>
      <c r="K1976" s="181">
        <v>0</v>
      </c>
      <c r="L1976" s="181">
        <v>0</v>
      </c>
      <c r="M1976" s="182">
        <v>0</v>
      </c>
    </row>
    <row r="1977" spans="1:13" s="5" customFormat="1">
      <c r="A1977" s="30" t="s">
        <v>129</v>
      </c>
      <c r="B1977" s="30" t="s">
        <v>140</v>
      </c>
      <c r="C1977" s="5" t="s">
        <v>409</v>
      </c>
      <c r="D1977" s="5" t="s">
        <v>264</v>
      </c>
      <c r="E1977" s="191">
        <v>38</v>
      </c>
      <c r="F1977" s="191" t="s">
        <v>263</v>
      </c>
      <c r="G1977" s="191" t="s">
        <v>418</v>
      </c>
      <c r="H1977" s="30" t="s">
        <v>170</v>
      </c>
      <c r="I1977" s="180">
        <v>0</v>
      </c>
      <c r="J1977" s="181">
        <v>0</v>
      </c>
      <c r="K1977" s="181">
        <v>0</v>
      </c>
      <c r="L1977" s="181">
        <v>0</v>
      </c>
      <c r="M1977" s="182">
        <v>0</v>
      </c>
    </row>
    <row r="1978" spans="1:13" s="5" customFormat="1">
      <c r="A1978" s="30" t="s">
        <v>129</v>
      </c>
      <c r="B1978" s="30" t="s">
        <v>140</v>
      </c>
      <c r="C1978" s="5" t="s">
        <v>409</v>
      </c>
      <c r="D1978" s="5" t="s">
        <v>264</v>
      </c>
      <c r="E1978" s="191">
        <v>38</v>
      </c>
      <c r="F1978" s="191" t="s">
        <v>263</v>
      </c>
      <c r="G1978" s="191" t="s">
        <v>419</v>
      </c>
      <c r="H1978" s="30" t="s">
        <v>170</v>
      </c>
      <c r="I1978" s="180">
        <v>0</v>
      </c>
      <c r="J1978" s="181">
        <v>0</v>
      </c>
      <c r="K1978" s="181">
        <v>0</v>
      </c>
      <c r="L1978" s="181">
        <v>0</v>
      </c>
      <c r="M1978" s="182">
        <v>0</v>
      </c>
    </row>
    <row r="1979" spans="1:13" s="5" customFormat="1">
      <c r="A1979" s="30" t="s">
        <v>129</v>
      </c>
      <c r="B1979" s="30" t="s">
        <v>140</v>
      </c>
      <c r="C1979" s="5" t="s">
        <v>409</v>
      </c>
      <c r="D1979" s="5" t="s">
        <v>264</v>
      </c>
      <c r="E1979" s="191">
        <v>38</v>
      </c>
      <c r="F1979" s="191" t="s">
        <v>263</v>
      </c>
      <c r="G1979" s="191" t="s">
        <v>420</v>
      </c>
      <c r="H1979" s="30" t="s">
        <v>170</v>
      </c>
      <c r="I1979" s="180">
        <v>0</v>
      </c>
      <c r="J1979" s="181">
        <v>0</v>
      </c>
      <c r="K1979" s="181">
        <v>0</v>
      </c>
      <c r="L1979" s="181">
        <v>0</v>
      </c>
      <c r="M1979" s="182">
        <v>0</v>
      </c>
    </row>
    <row r="1980" spans="1:13" s="5" customFormat="1">
      <c r="A1980" s="30" t="s">
        <v>129</v>
      </c>
      <c r="B1980" s="30" t="s">
        <v>140</v>
      </c>
      <c r="C1980" s="5" t="s">
        <v>409</v>
      </c>
      <c r="D1980" s="5" t="s">
        <v>264</v>
      </c>
      <c r="E1980" s="191">
        <v>38</v>
      </c>
      <c r="F1980" s="191" t="s">
        <v>263</v>
      </c>
      <c r="G1980" s="191" t="s">
        <v>421</v>
      </c>
      <c r="H1980" s="30" t="s">
        <v>170</v>
      </c>
      <c r="I1980" s="180">
        <v>0</v>
      </c>
      <c r="J1980" s="181">
        <v>0</v>
      </c>
      <c r="K1980" s="181">
        <v>0</v>
      </c>
      <c r="L1980" s="181">
        <v>0</v>
      </c>
      <c r="M1980" s="182">
        <v>0</v>
      </c>
    </row>
    <row r="1981" spans="1:13" s="5" customFormat="1">
      <c r="A1981" s="30" t="s">
        <v>129</v>
      </c>
      <c r="B1981" s="30" t="s">
        <v>140</v>
      </c>
      <c r="C1981" s="5" t="s">
        <v>409</v>
      </c>
      <c r="D1981" s="5" t="s">
        <v>264</v>
      </c>
      <c r="E1981" s="191">
        <v>38</v>
      </c>
      <c r="F1981" s="191" t="s">
        <v>263</v>
      </c>
      <c r="G1981" s="191" t="s">
        <v>422</v>
      </c>
      <c r="H1981" s="30" t="s">
        <v>170</v>
      </c>
      <c r="I1981" s="180">
        <v>0</v>
      </c>
      <c r="J1981" s="181">
        <v>0</v>
      </c>
      <c r="K1981" s="181">
        <v>0</v>
      </c>
      <c r="L1981" s="181">
        <v>0</v>
      </c>
      <c r="M1981" s="182">
        <v>0</v>
      </c>
    </row>
    <row r="1982" spans="1:13" s="5" customFormat="1">
      <c r="A1982" s="30" t="s">
        <v>129</v>
      </c>
      <c r="B1982" s="30" t="s">
        <v>140</v>
      </c>
      <c r="C1982" s="5" t="s">
        <v>409</v>
      </c>
      <c r="D1982" s="5" t="s">
        <v>264</v>
      </c>
      <c r="E1982" s="191">
        <v>38</v>
      </c>
      <c r="F1982" s="191" t="s">
        <v>263</v>
      </c>
      <c r="G1982" s="191" t="s">
        <v>423</v>
      </c>
      <c r="H1982" s="30" t="s">
        <v>170</v>
      </c>
      <c r="I1982" s="180">
        <v>0</v>
      </c>
      <c r="J1982" s="181">
        <v>0</v>
      </c>
      <c r="K1982" s="181">
        <v>0</v>
      </c>
      <c r="L1982" s="181">
        <v>0</v>
      </c>
      <c r="M1982" s="182">
        <v>0</v>
      </c>
    </row>
    <row r="1983" spans="1:13" s="5" customFormat="1">
      <c r="A1983" s="30" t="s">
        <v>129</v>
      </c>
      <c r="B1983" s="30" t="s">
        <v>140</v>
      </c>
      <c r="C1983" s="5" t="s">
        <v>409</v>
      </c>
      <c r="D1983" s="5" t="s">
        <v>270</v>
      </c>
      <c r="E1983" s="191">
        <v>38</v>
      </c>
      <c r="F1983" s="191" t="s">
        <v>269</v>
      </c>
      <c r="G1983" s="191" t="s">
        <v>410</v>
      </c>
      <c r="H1983" s="30" t="s">
        <v>170</v>
      </c>
      <c r="I1983" s="180">
        <v>0</v>
      </c>
      <c r="J1983" s="181">
        <v>118.26430060816682</v>
      </c>
      <c r="K1983" s="181">
        <v>0</v>
      </c>
      <c r="L1983" s="181">
        <v>0</v>
      </c>
      <c r="M1983" s="182">
        <v>0</v>
      </c>
    </row>
    <row r="1984" spans="1:13" s="5" customFormat="1">
      <c r="A1984" s="30" t="s">
        <v>129</v>
      </c>
      <c r="B1984" s="30" t="s">
        <v>140</v>
      </c>
      <c r="C1984" s="5" t="s">
        <v>409</v>
      </c>
      <c r="D1984" s="5" t="s">
        <v>270</v>
      </c>
      <c r="E1984" s="191">
        <v>38</v>
      </c>
      <c r="F1984" s="191" t="s">
        <v>269</v>
      </c>
      <c r="G1984" s="191" t="s">
        <v>411</v>
      </c>
      <c r="H1984" s="30" t="s">
        <v>170</v>
      </c>
      <c r="I1984" s="180">
        <v>0</v>
      </c>
      <c r="J1984" s="181">
        <v>58.009585577758472</v>
      </c>
      <c r="K1984" s="181">
        <v>0</v>
      </c>
      <c r="L1984" s="181">
        <v>0</v>
      </c>
      <c r="M1984" s="182">
        <v>0</v>
      </c>
    </row>
    <row r="1985" spans="1:13" s="5" customFormat="1">
      <c r="A1985" s="30" t="s">
        <v>129</v>
      </c>
      <c r="B1985" s="30" t="s">
        <v>140</v>
      </c>
      <c r="C1985" s="5" t="s">
        <v>409</v>
      </c>
      <c r="D1985" s="5" t="s">
        <v>270</v>
      </c>
      <c r="E1985" s="191">
        <v>38</v>
      </c>
      <c r="F1985" s="191" t="s">
        <v>269</v>
      </c>
      <c r="G1985" s="191" t="s">
        <v>412</v>
      </c>
      <c r="H1985" s="30" t="s">
        <v>170</v>
      </c>
      <c r="I1985" s="180">
        <v>0</v>
      </c>
      <c r="J1985" s="181">
        <v>24.038986272806255</v>
      </c>
      <c r="K1985" s="181">
        <v>0</v>
      </c>
      <c r="L1985" s="181">
        <v>0</v>
      </c>
      <c r="M1985" s="182">
        <v>0</v>
      </c>
    </row>
    <row r="1986" spans="1:13" s="5" customFormat="1">
      <c r="A1986" s="30" t="s">
        <v>129</v>
      </c>
      <c r="B1986" s="30" t="s">
        <v>140</v>
      </c>
      <c r="C1986" s="5" t="s">
        <v>409</v>
      </c>
      <c r="D1986" s="5" t="s">
        <v>270</v>
      </c>
      <c r="E1986" s="191">
        <v>38</v>
      </c>
      <c r="F1986" s="191" t="s">
        <v>269</v>
      </c>
      <c r="G1986" s="191" t="s">
        <v>413</v>
      </c>
      <c r="H1986" s="30" t="s">
        <v>170</v>
      </c>
      <c r="I1986" s="180">
        <v>0</v>
      </c>
      <c r="J1986" s="181">
        <v>791.75423110338829</v>
      </c>
      <c r="K1986" s="181">
        <v>0</v>
      </c>
      <c r="L1986" s="181">
        <v>0</v>
      </c>
      <c r="M1986" s="182">
        <v>0</v>
      </c>
    </row>
    <row r="1987" spans="1:13" s="5" customFormat="1">
      <c r="A1987" s="30" t="s">
        <v>129</v>
      </c>
      <c r="B1987" s="30" t="s">
        <v>140</v>
      </c>
      <c r="C1987" s="5" t="s">
        <v>409</v>
      </c>
      <c r="D1987" s="5" t="s">
        <v>270</v>
      </c>
      <c r="E1987" s="191">
        <v>38</v>
      </c>
      <c r="F1987" s="191" t="s">
        <v>269</v>
      </c>
      <c r="G1987" s="191" t="s">
        <v>414</v>
      </c>
      <c r="H1987" s="30" t="s">
        <v>170</v>
      </c>
      <c r="I1987" s="180">
        <v>0</v>
      </c>
      <c r="J1987" s="181">
        <v>0</v>
      </c>
      <c r="K1987" s="181">
        <v>0</v>
      </c>
      <c r="L1987" s="181">
        <v>0</v>
      </c>
      <c r="M1987" s="182">
        <v>0</v>
      </c>
    </row>
    <row r="1988" spans="1:13" s="5" customFormat="1">
      <c r="A1988" s="30" t="s">
        <v>129</v>
      </c>
      <c r="B1988" s="30" t="s">
        <v>140</v>
      </c>
      <c r="C1988" s="5" t="s">
        <v>409</v>
      </c>
      <c r="D1988" s="5" t="s">
        <v>270</v>
      </c>
      <c r="E1988" s="191">
        <v>38</v>
      </c>
      <c r="F1988" s="191" t="s">
        <v>269</v>
      </c>
      <c r="G1988" s="191" t="s">
        <v>415</v>
      </c>
      <c r="H1988" s="30" t="s">
        <v>170</v>
      </c>
      <c r="I1988" s="180">
        <v>0</v>
      </c>
      <c r="J1988" s="181">
        <v>0</v>
      </c>
      <c r="K1988" s="181">
        <v>0</v>
      </c>
      <c r="L1988" s="181">
        <v>0</v>
      </c>
      <c r="M1988" s="182">
        <v>0</v>
      </c>
    </row>
    <row r="1989" spans="1:13" s="5" customFormat="1">
      <c r="A1989" s="30" t="s">
        <v>129</v>
      </c>
      <c r="B1989" s="30" t="s">
        <v>140</v>
      </c>
      <c r="C1989" s="5" t="s">
        <v>409</v>
      </c>
      <c r="D1989" s="5" t="s">
        <v>270</v>
      </c>
      <c r="E1989" s="191">
        <v>38</v>
      </c>
      <c r="F1989" s="191" t="s">
        <v>269</v>
      </c>
      <c r="G1989" s="191" t="s">
        <v>416</v>
      </c>
      <c r="H1989" s="30" t="s">
        <v>170</v>
      </c>
      <c r="I1989" s="180">
        <v>0</v>
      </c>
      <c r="J1989" s="181">
        <v>0</v>
      </c>
      <c r="K1989" s="181">
        <v>0</v>
      </c>
      <c r="L1989" s="181">
        <v>0</v>
      </c>
      <c r="M1989" s="182">
        <v>0</v>
      </c>
    </row>
    <row r="1990" spans="1:13" s="5" customFormat="1">
      <c r="A1990" s="30" t="s">
        <v>129</v>
      </c>
      <c r="B1990" s="30" t="s">
        <v>140</v>
      </c>
      <c r="C1990" s="5" t="s">
        <v>409</v>
      </c>
      <c r="D1990" s="5" t="s">
        <v>270</v>
      </c>
      <c r="E1990" s="191">
        <v>38</v>
      </c>
      <c r="F1990" s="191" t="s">
        <v>269</v>
      </c>
      <c r="G1990" s="191" t="s">
        <v>417</v>
      </c>
      <c r="H1990" s="30" t="s">
        <v>170</v>
      </c>
      <c r="I1990" s="180">
        <v>0</v>
      </c>
      <c r="J1990" s="181">
        <v>0</v>
      </c>
      <c r="K1990" s="181">
        <v>0</v>
      </c>
      <c r="L1990" s="181">
        <v>0</v>
      </c>
      <c r="M1990" s="182">
        <v>0</v>
      </c>
    </row>
    <row r="1991" spans="1:13" s="5" customFormat="1">
      <c r="A1991" s="30" t="s">
        <v>129</v>
      </c>
      <c r="B1991" s="30" t="s">
        <v>140</v>
      </c>
      <c r="C1991" s="5" t="s">
        <v>409</v>
      </c>
      <c r="D1991" s="5" t="s">
        <v>270</v>
      </c>
      <c r="E1991" s="191">
        <v>38</v>
      </c>
      <c r="F1991" s="191" t="s">
        <v>269</v>
      </c>
      <c r="G1991" s="191" t="s">
        <v>418</v>
      </c>
      <c r="H1991" s="30" t="s">
        <v>170</v>
      </c>
      <c r="I1991" s="180">
        <v>0</v>
      </c>
      <c r="J1991" s="181">
        <v>0</v>
      </c>
      <c r="K1991" s="181">
        <v>0</v>
      </c>
      <c r="L1991" s="181">
        <v>0</v>
      </c>
      <c r="M1991" s="182">
        <v>0</v>
      </c>
    </row>
    <row r="1992" spans="1:13" s="5" customFormat="1">
      <c r="A1992" s="30" t="s">
        <v>129</v>
      </c>
      <c r="B1992" s="30" t="s">
        <v>140</v>
      </c>
      <c r="C1992" s="5" t="s">
        <v>409</v>
      </c>
      <c r="D1992" s="5" t="s">
        <v>270</v>
      </c>
      <c r="E1992" s="191">
        <v>38</v>
      </c>
      <c r="F1992" s="191" t="s">
        <v>269</v>
      </c>
      <c r="G1992" s="191" t="s">
        <v>419</v>
      </c>
      <c r="H1992" s="30" t="s">
        <v>170</v>
      </c>
      <c r="I1992" s="180">
        <v>0</v>
      </c>
      <c r="J1992" s="181">
        <v>0</v>
      </c>
      <c r="K1992" s="181">
        <v>0</v>
      </c>
      <c r="L1992" s="181">
        <v>0</v>
      </c>
      <c r="M1992" s="182">
        <v>0</v>
      </c>
    </row>
    <row r="1993" spans="1:13" s="5" customFormat="1">
      <c r="A1993" s="30" t="s">
        <v>129</v>
      </c>
      <c r="B1993" s="30" t="s">
        <v>140</v>
      </c>
      <c r="C1993" s="5" t="s">
        <v>409</v>
      </c>
      <c r="D1993" s="5" t="s">
        <v>270</v>
      </c>
      <c r="E1993" s="191">
        <v>38</v>
      </c>
      <c r="F1993" s="191" t="s">
        <v>269</v>
      </c>
      <c r="G1993" s="191" t="s">
        <v>420</v>
      </c>
      <c r="H1993" s="30" t="s">
        <v>170</v>
      </c>
      <c r="I1993" s="180">
        <v>0</v>
      </c>
      <c r="J1993" s="181">
        <v>0</v>
      </c>
      <c r="K1993" s="181">
        <v>0</v>
      </c>
      <c r="L1993" s="181">
        <v>0</v>
      </c>
      <c r="M1993" s="182">
        <v>0</v>
      </c>
    </row>
    <row r="1994" spans="1:13" s="5" customFormat="1">
      <c r="A1994" s="30" t="s">
        <v>129</v>
      </c>
      <c r="B1994" s="30" t="s">
        <v>140</v>
      </c>
      <c r="C1994" s="5" t="s">
        <v>409</v>
      </c>
      <c r="D1994" s="5" t="s">
        <v>270</v>
      </c>
      <c r="E1994" s="191">
        <v>38</v>
      </c>
      <c r="F1994" s="191" t="s">
        <v>269</v>
      </c>
      <c r="G1994" s="191" t="s">
        <v>421</v>
      </c>
      <c r="H1994" s="30" t="s">
        <v>170</v>
      </c>
      <c r="I1994" s="180">
        <v>0</v>
      </c>
      <c r="J1994" s="181">
        <v>0</v>
      </c>
      <c r="K1994" s="181">
        <v>0</v>
      </c>
      <c r="L1994" s="181">
        <v>0</v>
      </c>
      <c r="M1994" s="182">
        <v>0</v>
      </c>
    </row>
    <row r="1995" spans="1:13" s="5" customFormat="1">
      <c r="A1995" s="30" t="s">
        <v>129</v>
      </c>
      <c r="B1995" s="30" t="s">
        <v>140</v>
      </c>
      <c r="C1995" s="5" t="s">
        <v>409</v>
      </c>
      <c r="D1995" s="5" t="s">
        <v>270</v>
      </c>
      <c r="E1995" s="191">
        <v>38</v>
      </c>
      <c r="F1995" s="191" t="s">
        <v>269</v>
      </c>
      <c r="G1995" s="191" t="s">
        <v>422</v>
      </c>
      <c r="H1995" s="30" t="s">
        <v>170</v>
      </c>
      <c r="I1995" s="180">
        <v>0</v>
      </c>
      <c r="J1995" s="181">
        <v>0</v>
      </c>
      <c r="K1995" s="181">
        <v>0</v>
      </c>
      <c r="L1995" s="181">
        <v>0</v>
      </c>
      <c r="M1995" s="182">
        <v>0</v>
      </c>
    </row>
    <row r="1996" spans="1:13" s="5" customFormat="1">
      <c r="A1996" s="30" t="s">
        <v>129</v>
      </c>
      <c r="B1996" s="30" t="s">
        <v>140</v>
      </c>
      <c r="C1996" s="5" t="s">
        <v>409</v>
      </c>
      <c r="D1996" s="5" t="s">
        <v>270</v>
      </c>
      <c r="E1996" s="191">
        <v>38</v>
      </c>
      <c r="F1996" s="191" t="s">
        <v>269</v>
      </c>
      <c r="G1996" s="191" t="s">
        <v>423</v>
      </c>
      <c r="H1996" s="30" t="s">
        <v>170</v>
      </c>
      <c r="I1996" s="180">
        <v>0</v>
      </c>
      <c r="J1996" s="181">
        <v>0</v>
      </c>
      <c r="K1996" s="181">
        <v>0</v>
      </c>
      <c r="L1996" s="181">
        <v>0</v>
      </c>
      <c r="M1996" s="182">
        <v>0</v>
      </c>
    </row>
    <row r="1997" spans="1:13" s="5" customFormat="1">
      <c r="A1997" s="30" t="s">
        <v>129</v>
      </c>
      <c r="B1997" s="30" t="s">
        <v>140</v>
      </c>
      <c r="C1997" s="5" t="s">
        <v>409</v>
      </c>
      <c r="D1997" s="5" t="s">
        <v>195</v>
      </c>
      <c r="E1997" s="191">
        <v>30</v>
      </c>
      <c r="F1997" s="191" t="s">
        <v>194</v>
      </c>
      <c r="G1997" s="191" t="s">
        <v>410</v>
      </c>
      <c r="H1997" s="30" t="s">
        <v>170</v>
      </c>
      <c r="I1997" s="180">
        <v>0</v>
      </c>
      <c r="J1997" s="181">
        <v>0</v>
      </c>
      <c r="K1997" s="181">
        <v>0</v>
      </c>
      <c r="L1997" s="181">
        <v>0</v>
      </c>
      <c r="M1997" s="182">
        <v>0</v>
      </c>
    </row>
    <row r="1998" spans="1:13" s="5" customFormat="1">
      <c r="A1998" s="30" t="s">
        <v>129</v>
      </c>
      <c r="B1998" s="30" t="s">
        <v>140</v>
      </c>
      <c r="C1998" s="5" t="s">
        <v>409</v>
      </c>
      <c r="D1998" s="5" t="s">
        <v>195</v>
      </c>
      <c r="E1998" s="191">
        <v>30</v>
      </c>
      <c r="F1998" s="191" t="s">
        <v>194</v>
      </c>
      <c r="G1998" s="191" t="s">
        <v>411</v>
      </c>
      <c r="H1998" s="30" t="s">
        <v>170</v>
      </c>
      <c r="I1998" s="180">
        <v>0</v>
      </c>
      <c r="J1998" s="181">
        <v>0</v>
      </c>
      <c r="K1998" s="181">
        <v>0</v>
      </c>
      <c r="L1998" s="181">
        <v>0</v>
      </c>
      <c r="M1998" s="182">
        <v>0</v>
      </c>
    </row>
    <row r="1999" spans="1:13" s="5" customFormat="1">
      <c r="A1999" s="30" t="s">
        <v>129</v>
      </c>
      <c r="B1999" s="30" t="s">
        <v>140</v>
      </c>
      <c r="C1999" s="5" t="s">
        <v>409</v>
      </c>
      <c r="D1999" s="5" t="s">
        <v>195</v>
      </c>
      <c r="E1999" s="191">
        <v>30</v>
      </c>
      <c r="F1999" s="191" t="s">
        <v>194</v>
      </c>
      <c r="G1999" s="191" t="s">
        <v>412</v>
      </c>
      <c r="H1999" s="30" t="s">
        <v>170</v>
      </c>
      <c r="I1999" s="180">
        <v>0</v>
      </c>
      <c r="J1999" s="181">
        <v>0</v>
      </c>
      <c r="K1999" s="181">
        <v>0</v>
      </c>
      <c r="L1999" s="181">
        <v>0</v>
      </c>
      <c r="M1999" s="182">
        <v>0</v>
      </c>
    </row>
    <row r="2000" spans="1:13" s="5" customFormat="1">
      <c r="A2000" s="30" t="s">
        <v>129</v>
      </c>
      <c r="B2000" s="30" t="s">
        <v>140</v>
      </c>
      <c r="C2000" s="5" t="s">
        <v>409</v>
      </c>
      <c r="D2000" s="5" t="s">
        <v>195</v>
      </c>
      <c r="E2000" s="191">
        <v>30</v>
      </c>
      <c r="F2000" s="191" t="s">
        <v>194</v>
      </c>
      <c r="G2000" s="191" t="s">
        <v>413</v>
      </c>
      <c r="H2000" s="30" t="s">
        <v>170</v>
      </c>
      <c r="I2000" s="180">
        <v>0</v>
      </c>
      <c r="J2000" s="181">
        <v>0</v>
      </c>
      <c r="K2000" s="181">
        <v>0</v>
      </c>
      <c r="L2000" s="181">
        <v>0</v>
      </c>
      <c r="M2000" s="182">
        <v>0</v>
      </c>
    </row>
    <row r="2001" spans="1:13" s="5" customFormat="1">
      <c r="A2001" s="30" t="s">
        <v>129</v>
      </c>
      <c r="B2001" s="30" t="s">
        <v>140</v>
      </c>
      <c r="C2001" s="5" t="s">
        <v>409</v>
      </c>
      <c r="D2001" s="5" t="s">
        <v>195</v>
      </c>
      <c r="E2001" s="191">
        <v>30</v>
      </c>
      <c r="F2001" s="191" t="s">
        <v>194</v>
      </c>
      <c r="G2001" s="191" t="s">
        <v>414</v>
      </c>
      <c r="H2001" s="30" t="s">
        <v>170</v>
      </c>
      <c r="I2001" s="180">
        <v>0</v>
      </c>
      <c r="J2001" s="181">
        <v>2.9245800000000002</v>
      </c>
      <c r="K2001" s="181">
        <v>0</v>
      </c>
      <c r="L2001" s="181">
        <v>0</v>
      </c>
      <c r="M2001" s="182">
        <v>0</v>
      </c>
    </row>
    <row r="2002" spans="1:13" s="5" customFormat="1">
      <c r="A2002" s="30" t="s">
        <v>129</v>
      </c>
      <c r="B2002" s="30" t="s">
        <v>140</v>
      </c>
      <c r="C2002" s="5" t="s">
        <v>409</v>
      </c>
      <c r="D2002" s="5" t="s">
        <v>195</v>
      </c>
      <c r="E2002" s="191">
        <v>30</v>
      </c>
      <c r="F2002" s="191" t="s">
        <v>194</v>
      </c>
      <c r="G2002" s="191" t="s">
        <v>415</v>
      </c>
      <c r="H2002" s="30" t="s">
        <v>170</v>
      </c>
      <c r="I2002" s="180">
        <v>0</v>
      </c>
      <c r="J2002" s="181">
        <v>1.0692699999999999</v>
      </c>
      <c r="K2002" s="181">
        <v>0</v>
      </c>
      <c r="L2002" s="181">
        <v>0</v>
      </c>
      <c r="M2002" s="182">
        <v>0</v>
      </c>
    </row>
    <row r="2003" spans="1:13" s="5" customFormat="1">
      <c r="A2003" s="30" t="s">
        <v>129</v>
      </c>
      <c r="B2003" s="30" t="s">
        <v>140</v>
      </c>
      <c r="C2003" s="5" t="s">
        <v>409</v>
      </c>
      <c r="D2003" s="5" t="s">
        <v>195</v>
      </c>
      <c r="E2003" s="191">
        <v>30</v>
      </c>
      <c r="F2003" s="191" t="s">
        <v>194</v>
      </c>
      <c r="G2003" s="191" t="s">
        <v>416</v>
      </c>
      <c r="H2003" s="30" t="s">
        <v>170</v>
      </c>
      <c r="I2003" s="180">
        <v>0</v>
      </c>
      <c r="J2003" s="181">
        <v>1.3504799999999999</v>
      </c>
      <c r="K2003" s="181">
        <v>0</v>
      </c>
      <c r="L2003" s="181">
        <v>0</v>
      </c>
      <c r="M2003" s="182">
        <v>0</v>
      </c>
    </row>
    <row r="2004" spans="1:13" s="5" customFormat="1">
      <c r="A2004" s="30" t="s">
        <v>129</v>
      </c>
      <c r="B2004" s="30" t="s">
        <v>140</v>
      </c>
      <c r="C2004" s="5" t="s">
        <v>409</v>
      </c>
      <c r="D2004" s="5" t="s">
        <v>195</v>
      </c>
      <c r="E2004" s="191">
        <v>30</v>
      </c>
      <c r="F2004" s="191" t="s">
        <v>194</v>
      </c>
      <c r="G2004" s="191" t="s">
        <v>417</v>
      </c>
      <c r="H2004" s="30" t="s">
        <v>170</v>
      </c>
      <c r="I2004" s="180">
        <v>0</v>
      </c>
      <c r="J2004" s="181">
        <v>36.432200000000002</v>
      </c>
      <c r="K2004" s="181">
        <v>0</v>
      </c>
      <c r="L2004" s="181">
        <v>0</v>
      </c>
      <c r="M2004" s="182">
        <v>0</v>
      </c>
    </row>
    <row r="2005" spans="1:13" s="5" customFormat="1">
      <c r="A2005" s="30" t="s">
        <v>129</v>
      </c>
      <c r="B2005" s="30" t="s">
        <v>140</v>
      </c>
      <c r="C2005" s="5" t="s">
        <v>409</v>
      </c>
      <c r="D2005" s="5" t="s">
        <v>195</v>
      </c>
      <c r="E2005" s="191">
        <v>30</v>
      </c>
      <c r="F2005" s="191" t="s">
        <v>194</v>
      </c>
      <c r="G2005" s="191" t="s">
        <v>418</v>
      </c>
      <c r="H2005" s="30" t="s">
        <v>170</v>
      </c>
      <c r="I2005" s="180">
        <v>0</v>
      </c>
      <c r="J2005" s="181">
        <v>0.44631999999999999</v>
      </c>
      <c r="K2005" s="181">
        <v>0</v>
      </c>
      <c r="L2005" s="181">
        <v>0</v>
      </c>
      <c r="M2005" s="182">
        <v>0</v>
      </c>
    </row>
    <row r="2006" spans="1:13" s="5" customFormat="1">
      <c r="A2006" s="30" t="s">
        <v>129</v>
      </c>
      <c r="B2006" s="30" t="s">
        <v>140</v>
      </c>
      <c r="C2006" s="5" t="s">
        <v>409</v>
      </c>
      <c r="D2006" s="5" t="s">
        <v>195</v>
      </c>
      <c r="E2006" s="191">
        <v>30</v>
      </c>
      <c r="F2006" s="191" t="s">
        <v>194</v>
      </c>
      <c r="G2006" s="191" t="s">
        <v>419</v>
      </c>
      <c r="H2006" s="30" t="s">
        <v>170</v>
      </c>
      <c r="I2006" s="180">
        <v>0</v>
      </c>
      <c r="J2006" s="181">
        <v>0</v>
      </c>
      <c r="K2006" s="181">
        <v>0</v>
      </c>
      <c r="L2006" s="181">
        <v>0</v>
      </c>
      <c r="M2006" s="182">
        <v>0</v>
      </c>
    </row>
    <row r="2007" spans="1:13" s="5" customFormat="1">
      <c r="A2007" s="30" t="s">
        <v>129</v>
      </c>
      <c r="B2007" s="30" t="s">
        <v>140</v>
      </c>
      <c r="C2007" s="5" t="s">
        <v>409</v>
      </c>
      <c r="D2007" s="5" t="s">
        <v>195</v>
      </c>
      <c r="E2007" s="191">
        <v>30</v>
      </c>
      <c r="F2007" s="191" t="s">
        <v>194</v>
      </c>
      <c r="G2007" s="191" t="s">
        <v>420</v>
      </c>
      <c r="H2007" s="30" t="s">
        <v>170</v>
      </c>
      <c r="I2007" s="180">
        <v>0</v>
      </c>
      <c r="J2007" s="181">
        <v>0</v>
      </c>
      <c r="K2007" s="181">
        <v>0</v>
      </c>
      <c r="L2007" s="181">
        <v>0</v>
      </c>
      <c r="M2007" s="182">
        <v>0</v>
      </c>
    </row>
    <row r="2008" spans="1:13" s="5" customFormat="1">
      <c r="A2008" s="30" t="s">
        <v>129</v>
      </c>
      <c r="B2008" s="30" t="s">
        <v>140</v>
      </c>
      <c r="C2008" s="5" t="s">
        <v>409</v>
      </c>
      <c r="D2008" s="5" t="s">
        <v>195</v>
      </c>
      <c r="E2008" s="191">
        <v>30</v>
      </c>
      <c r="F2008" s="191" t="s">
        <v>194</v>
      </c>
      <c r="G2008" s="191" t="s">
        <v>421</v>
      </c>
      <c r="H2008" s="30" t="s">
        <v>170</v>
      </c>
      <c r="I2008" s="180">
        <v>0</v>
      </c>
      <c r="J2008" s="181">
        <v>0</v>
      </c>
      <c r="K2008" s="181">
        <v>0</v>
      </c>
      <c r="L2008" s="181">
        <v>0</v>
      </c>
      <c r="M2008" s="182">
        <v>0</v>
      </c>
    </row>
    <row r="2009" spans="1:13" s="5" customFormat="1">
      <c r="A2009" s="30" t="s">
        <v>129</v>
      </c>
      <c r="B2009" s="30" t="s">
        <v>140</v>
      </c>
      <c r="C2009" s="5" t="s">
        <v>409</v>
      </c>
      <c r="D2009" s="5" t="s">
        <v>195</v>
      </c>
      <c r="E2009" s="191">
        <v>30</v>
      </c>
      <c r="F2009" s="191" t="s">
        <v>194</v>
      </c>
      <c r="G2009" s="191" t="s">
        <v>422</v>
      </c>
      <c r="H2009" s="30" t="s">
        <v>170</v>
      </c>
      <c r="I2009" s="180">
        <v>0</v>
      </c>
      <c r="J2009" s="181">
        <v>0</v>
      </c>
      <c r="K2009" s="181">
        <v>0</v>
      </c>
      <c r="L2009" s="181">
        <v>0</v>
      </c>
      <c r="M2009" s="182">
        <v>0</v>
      </c>
    </row>
    <row r="2010" spans="1:13" s="5" customFormat="1">
      <c r="A2010" s="30" t="s">
        <v>129</v>
      </c>
      <c r="B2010" s="30" t="s">
        <v>140</v>
      </c>
      <c r="C2010" s="5" t="s">
        <v>409</v>
      </c>
      <c r="D2010" s="5" t="s">
        <v>195</v>
      </c>
      <c r="E2010" s="191">
        <v>30</v>
      </c>
      <c r="F2010" s="191" t="s">
        <v>194</v>
      </c>
      <c r="G2010" s="191" t="s">
        <v>423</v>
      </c>
      <c r="H2010" s="30" t="s">
        <v>170</v>
      </c>
      <c r="I2010" s="180">
        <v>0</v>
      </c>
      <c r="J2010" s="181">
        <v>0</v>
      </c>
      <c r="K2010" s="181">
        <v>0</v>
      </c>
      <c r="L2010" s="181">
        <v>0</v>
      </c>
      <c r="M2010" s="182">
        <v>0</v>
      </c>
    </row>
    <row r="2011" spans="1:13" s="5" customFormat="1">
      <c r="A2011" s="30" t="s">
        <v>129</v>
      </c>
      <c r="B2011" s="30" t="s">
        <v>140</v>
      </c>
      <c r="C2011" s="5" t="s">
        <v>409</v>
      </c>
      <c r="D2011" s="5" t="s">
        <v>197</v>
      </c>
      <c r="E2011" s="191">
        <v>30</v>
      </c>
      <c r="F2011" s="191" t="s">
        <v>196</v>
      </c>
      <c r="G2011" s="191" t="s">
        <v>410</v>
      </c>
      <c r="H2011" s="30" t="s">
        <v>170</v>
      </c>
      <c r="I2011" s="180">
        <v>0</v>
      </c>
      <c r="J2011" s="181">
        <v>0.94594599999999995</v>
      </c>
      <c r="K2011" s="181">
        <v>0</v>
      </c>
      <c r="L2011" s="181">
        <v>0</v>
      </c>
      <c r="M2011" s="182">
        <v>0</v>
      </c>
    </row>
    <row r="2012" spans="1:13" s="5" customFormat="1">
      <c r="A2012" s="30" t="s">
        <v>129</v>
      </c>
      <c r="B2012" s="30" t="s">
        <v>140</v>
      </c>
      <c r="C2012" s="5" t="s">
        <v>409</v>
      </c>
      <c r="D2012" s="5" t="s">
        <v>197</v>
      </c>
      <c r="E2012" s="191">
        <v>30</v>
      </c>
      <c r="F2012" s="191" t="s">
        <v>196</v>
      </c>
      <c r="G2012" s="191" t="s">
        <v>411</v>
      </c>
      <c r="H2012" s="30" t="s">
        <v>170</v>
      </c>
      <c r="I2012" s="180">
        <v>0</v>
      </c>
      <c r="J2012" s="181">
        <v>0.46399499999999999</v>
      </c>
      <c r="K2012" s="181">
        <v>0</v>
      </c>
      <c r="L2012" s="181">
        <v>0</v>
      </c>
      <c r="M2012" s="182">
        <v>0</v>
      </c>
    </row>
    <row r="2013" spans="1:13" s="5" customFormat="1">
      <c r="A2013" s="30" t="s">
        <v>129</v>
      </c>
      <c r="B2013" s="30" t="s">
        <v>140</v>
      </c>
      <c r="C2013" s="5" t="s">
        <v>409</v>
      </c>
      <c r="D2013" s="5" t="s">
        <v>197</v>
      </c>
      <c r="E2013" s="191">
        <v>30</v>
      </c>
      <c r="F2013" s="191" t="s">
        <v>196</v>
      </c>
      <c r="G2013" s="191" t="s">
        <v>412</v>
      </c>
      <c r="H2013" s="30" t="s">
        <v>170</v>
      </c>
      <c r="I2013" s="180">
        <v>0</v>
      </c>
      <c r="J2013" s="181">
        <v>0.192278</v>
      </c>
      <c r="K2013" s="181">
        <v>0</v>
      </c>
      <c r="L2013" s="181">
        <v>0</v>
      </c>
      <c r="M2013" s="182">
        <v>0</v>
      </c>
    </row>
    <row r="2014" spans="1:13" s="5" customFormat="1">
      <c r="A2014" s="30" t="s">
        <v>129</v>
      </c>
      <c r="B2014" s="30" t="s">
        <v>140</v>
      </c>
      <c r="C2014" s="5" t="s">
        <v>409</v>
      </c>
      <c r="D2014" s="5" t="s">
        <v>197</v>
      </c>
      <c r="E2014" s="191">
        <v>30</v>
      </c>
      <c r="F2014" s="191" t="s">
        <v>196</v>
      </c>
      <c r="G2014" s="191" t="s">
        <v>413</v>
      </c>
      <c r="H2014" s="30" t="s">
        <v>170</v>
      </c>
      <c r="I2014" s="180">
        <v>0</v>
      </c>
      <c r="J2014" s="181">
        <v>6.3329199999999997</v>
      </c>
      <c r="K2014" s="181">
        <v>0</v>
      </c>
      <c r="L2014" s="181">
        <v>0</v>
      </c>
      <c r="M2014" s="182">
        <v>0</v>
      </c>
    </row>
    <row r="2015" spans="1:13" s="5" customFormat="1">
      <c r="A2015" s="30" t="s">
        <v>129</v>
      </c>
      <c r="B2015" s="30" t="s">
        <v>140</v>
      </c>
      <c r="C2015" s="5" t="s">
        <v>409</v>
      </c>
      <c r="D2015" s="5" t="s">
        <v>197</v>
      </c>
      <c r="E2015" s="191">
        <v>30</v>
      </c>
      <c r="F2015" s="191" t="s">
        <v>196</v>
      </c>
      <c r="G2015" s="191" t="s">
        <v>414</v>
      </c>
      <c r="H2015" s="30" t="s">
        <v>170</v>
      </c>
      <c r="I2015" s="180">
        <v>0</v>
      </c>
      <c r="J2015" s="181">
        <v>0</v>
      </c>
      <c r="K2015" s="181">
        <v>0</v>
      </c>
      <c r="L2015" s="181">
        <v>0</v>
      </c>
      <c r="M2015" s="182">
        <v>0</v>
      </c>
    </row>
    <row r="2016" spans="1:13" s="5" customFormat="1">
      <c r="A2016" s="30" t="s">
        <v>129</v>
      </c>
      <c r="B2016" s="30" t="s">
        <v>140</v>
      </c>
      <c r="C2016" s="5" t="s">
        <v>409</v>
      </c>
      <c r="D2016" s="5" t="s">
        <v>197</v>
      </c>
      <c r="E2016" s="191">
        <v>30</v>
      </c>
      <c r="F2016" s="191" t="s">
        <v>196</v>
      </c>
      <c r="G2016" s="191" t="s">
        <v>415</v>
      </c>
      <c r="H2016" s="30" t="s">
        <v>170</v>
      </c>
      <c r="I2016" s="180">
        <v>0</v>
      </c>
      <c r="J2016" s="181">
        <v>0</v>
      </c>
      <c r="K2016" s="181">
        <v>0</v>
      </c>
      <c r="L2016" s="181">
        <v>0</v>
      </c>
      <c r="M2016" s="182">
        <v>0</v>
      </c>
    </row>
    <row r="2017" spans="1:13" s="5" customFormat="1">
      <c r="A2017" s="30" t="s">
        <v>129</v>
      </c>
      <c r="B2017" s="30" t="s">
        <v>140</v>
      </c>
      <c r="C2017" s="5" t="s">
        <v>409</v>
      </c>
      <c r="D2017" s="5" t="s">
        <v>197</v>
      </c>
      <c r="E2017" s="191">
        <v>30</v>
      </c>
      <c r="F2017" s="191" t="s">
        <v>196</v>
      </c>
      <c r="G2017" s="191" t="s">
        <v>416</v>
      </c>
      <c r="H2017" s="30" t="s">
        <v>170</v>
      </c>
      <c r="I2017" s="180">
        <v>0</v>
      </c>
      <c r="J2017" s="181">
        <v>0</v>
      </c>
      <c r="K2017" s="181">
        <v>0</v>
      </c>
      <c r="L2017" s="181">
        <v>0</v>
      </c>
      <c r="M2017" s="182">
        <v>0</v>
      </c>
    </row>
    <row r="2018" spans="1:13" s="5" customFormat="1">
      <c r="A2018" s="30" t="s">
        <v>129</v>
      </c>
      <c r="B2018" s="30" t="s">
        <v>140</v>
      </c>
      <c r="C2018" s="5" t="s">
        <v>409</v>
      </c>
      <c r="D2018" s="5" t="s">
        <v>197</v>
      </c>
      <c r="E2018" s="191">
        <v>30</v>
      </c>
      <c r="F2018" s="191" t="s">
        <v>196</v>
      </c>
      <c r="G2018" s="191" t="s">
        <v>417</v>
      </c>
      <c r="H2018" s="30" t="s">
        <v>170</v>
      </c>
      <c r="I2018" s="180">
        <v>0</v>
      </c>
      <c r="J2018" s="181">
        <v>0</v>
      </c>
      <c r="K2018" s="181">
        <v>0</v>
      </c>
      <c r="L2018" s="181">
        <v>0</v>
      </c>
      <c r="M2018" s="182">
        <v>0</v>
      </c>
    </row>
    <row r="2019" spans="1:13" s="5" customFormat="1">
      <c r="A2019" s="30" t="s">
        <v>129</v>
      </c>
      <c r="B2019" s="30" t="s">
        <v>140</v>
      </c>
      <c r="C2019" s="5" t="s">
        <v>409</v>
      </c>
      <c r="D2019" s="5" t="s">
        <v>197</v>
      </c>
      <c r="E2019" s="191">
        <v>30</v>
      </c>
      <c r="F2019" s="191" t="s">
        <v>196</v>
      </c>
      <c r="G2019" s="191" t="s">
        <v>418</v>
      </c>
      <c r="H2019" s="30" t="s">
        <v>170</v>
      </c>
      <c r="I2019" s="180">
        <v>0</v>
      </c>
      <c r="J2019" s="181">
        <v>0</v>
      </c>
      <c r="K2019" s="181">
        <v>0</v>
      </c>
      <c r="L2019" s="181">
        <v>0</v>
      </c>
      <c r="M2019" s="182">
        <v>0</v>
      </c>
    </row>
    <row r="2020" spans="1:13" s="5" customFormat="1">
      <c r="A2020" s="30" t="s">
        <v>129</v>
      </c>
      <c r="B2020" s="30" t="s">
        <v>140</v>
      </c>
      <c r="C2020" s="5" t="s">
        <v>409</v>
      </c>
      <c r="D2020" s="5" t="s">
        <v>197</v>
      </c>
      <c r="E2020" s="191">
        <v>30</v>
      </c>
      <c r="F2020" s="191" t="s">
        <v>196</v>
      </c>
      <c r="G2020" s="191" t="s">
        <v>419</v>
      </c>
      <c r="H2020" s="30" t="s">
        <v>170</v>
      </c>
      <c r="I2020" s="180">
        <v>0</v>
      </c>
      <c r="J2020" s="181">
        <v>0</v>
      </c>
      <c r="K2020" s="181">
        <v>0</v>
      </c>
      <c r="L2020" s="181">
        <v>0</v>
      </c>
      <c r="M2020" s="182">
        <v>0</v>
      </c>
    </row>
    <row r="2021" spans="1:13" s="5" customFormat="1">
      <c r="A2021" s="30" t="s">
        <v>129</v>
      </c>
      <c r="B2021" s="30" t="s">
        <v>140</v>
      </c>
      <c r="C2021" s="5" t="s">
        <v>409</v>
      </c>
      <c r="D2021" s="5" t="s">
        <v>197</v>
      </c>
      <c r="E2021" s="191">
        <v>30</v>
      </c>
      <c r="F2021" s="191" t="s">
        <v>196</v>
      </c>
      <c r="G2021" s="191" t="s">
        <v>420</v>
      </c>
      <c r="H2021" s="30" t="s">
        <v>170</v>
      </c>
      <c r="I2021" s="180">
        <v>0</v>
      </c>
      <c r="J2021" s="181">
        <v>0</v>
      </c>
      <c r="K2021" s="181">
        <v>0</v>
      </c>
      <c r="L2021" s="181">
        <v>0</v>
      </c>
      <c r="M2021" s="182">
        <v>0</v>
      </c>
    </row>
    <row r="2022" spans="1:13" s="5" customFormat="1">
      <c r="A2022" s="30" t="s">
        <v>129</v>
      </c>
      <c r="B2022" s="30" t="s">
        <v>140</v>
      </c>
      <c r="C2022" s="5" t="s">
        <v>409</v>
      </c>
      <c r="D2022" s="5" t="s">
        <v>197</v>
      </c>
      <c r="E2022" s="191">
        <v>30</v>
      </c>
      <c r="F2022" s="191" t="s">
        <v>196</v>
      </c>
      <c r="G2022" s="191" t="s">
        <v>421</v>
      </c>
      <c r="H2022" s="30" t="s">
        <v>170</v>
      </c>
      <c r="I2022" s="180">
        <v>0</v>
      </c>
      <c r="J2022" s="181">
        <v>0</v>
      </c>
      <c r="K2022" s="181">
        <v>0</v>
      </c>
      <c r="L2022" s="181">
        <v>0</v>
      </c>
      <c r="M2022" s="182">
        <v>0</v>
      </c>
    </row>
    <row r="2023" spans="1:13" s="5" customFormat="1">
      <c r="A2023" s="30" t="s">
        <v>129</v>
      </c>
      <c r="B2023" s="30" t="s">
        <v>140</v>
      </c>
      <c r="C2023" s="5" t="s">
        <v>409</v>
      </c>
      <c r="D2023" s="5" t="s">
        <v>197</v>
      </c>
      <c r="E2023" s="191">
        <v>30</v>
      </c>
      <c r="F2023" s="191" t="s">
        <v>196</v>
      </c>
      <c r="G2023" s="191" t="s">
        <v>422</v>
      </c>
      <c r="H2023" s="30" t="s">
        <v>170</v>
      </c>
      <c r="I2023" s="180">
        <v>0</v>
      </c>
      <c r="J2023" s="181">
        <v>0</v>
      </c>
      <c r="K2023" s="181">
        <v>0</v>
      </c>
      <c r="L2023" s="181">
        <v>0</v>
      </c>
      <c r="M2023" s="182">
        <v>0</v>
      </c>
    </row>
    <row r="2024" spans="1:13" s="5" customFormat="1">
      <c r="A2024" s="30" t="s">
        <v>129</v>
      </c>
      <c r="B2024" s="30" t="s">
        <v>140</v>
      </c>
      <c r="C2024" s="5" t="s">
        <v>409</v>
      </c>
      <c r="D2024" s="5" t="s">
        <v>197</v>
      </c>
      <c r="E2024" s="191">
        <v>30</v>
      </c>
      <c r="F2024" s="191" t="s">
        <v>196</v>
      </c>
      <c r="G2024" s="191" t="s">
        <v>423</v>
      </c>
      <c r="H2024" s="30" t="s">
        <v>170</v>
      </c>
      <c r="I2024" s="180">
        <v>0</v>
      </c>
      <c r="J2024" s="181">
        <v>0</v>
      </c>
      <c r="K2024" s="181">
        <v>0</v>
      </c>
      <c r="L2024" s="181">
        <v>0</v>
      </c>
      <c r="M2024" s="182">
        <v>0</v>
      </c>
    </row>
    <row r="2025" spans="1:13" s="5" customFormat="1">
      <c r="A2025" s="30" t="s">
        <v>129</v>
      </c>
      <c r="B2025" s="30" t="s">
        <v>140</v>
      </c>
      <c r="C2025" s="5" t="s">
        <v>409</v>
      </c>
      <c r="D2025" s="5" t="s">
        <v>284</v>
      </c>
      <c r="E2025" s="191">
        <v>38</v>
      </c>
      <c r="F2025" s="191" t="s">
        <v>283</v>
      </c>
      <c r="G2025" s="191" t="s">
        <v>410</v>
      </c>
      <c r="H2025" s="30" t="s">
        <v>170</v>
      </c>
      <c r="I2025" s="180">
        <v>0</v>
      </c>
      <c r="J2025" s="181">
        <v>21.0473</v>
      </c>
      <c r="K2025" s="181">
        <v>0</v>
      </c>
      <c r="L2025" s="181">
        <v>0</v>
      </c>
      <c r="M2025" s="182">
        <v>0</v>
      </c>
    </row>
    <row r="2026" spans="1:13" s="5" customFormat="1">
      <c r="A2026" s="30" t="s">
        <v>129</v>
      </c>
      <c r="B2026" s="30" t="s">
        <v>140</v>
      </c>
      <c r="C2026" s="5" t="s">
        <v>409</v>
      </c>
      <c r="D2026" s="5" t="s">
        <v>284</v>
      </c>
      <c r="E2026" s="191">
        <v>38</v>
      </c>
      <c r="F2026" s="191" t="s">
        <v>283</v>
      </c>
      <c r="G2026" s="191" t="s">
        <v>411</v>
      </c>
      <c r="H2026" s="30" t="s">
        <v>170</v>
      </c>
      <c r="I2026" s="180">
        <v>0</v>
      </c>
      <c r="J2026" s="181">
        <v>10.3239</v>
      </c>
      <c r="K2026" s="181">
        <v>0</v>
      </c>
      <c r="L2026" s="181">
        <v>0</v>
      </c>
      <c r="M2026" s="182">
        <v>0</v>
      </c>
    </row>
    <row r="2027" spans="1:13" s="5" customFormat="1">
      <c r="A2027" s="30" t="s">
        <v>129</v>
      </c>
      <c r="B2027" s="30" t="s">
        <v>140</v>
      </c>
      <c r="C2027" s="5" t="s">
        <v>409</v>
      </c>
      <c r="D2027" s="5" t="s">
        <v>284</v>
      </c>
      <c r="E2027" s="191">
        <v>38</v>
      </c>
      <c r="F2027" s="191" t="s">
        <v>283</v>
      </c>
      <c r="G2027" s="191" t="s">
        <v>412</v>
      </c>
      <c r="H2027" s="30" t="s">
        <v>170</v>
      </c>
      <c r="I2027" s="180">
        <v>0</v>
      </c>
      <c r="J2027" s="181">
        <v>4.2781900000000004</v>
      </c>
      <c r="K2027" s="181">
        <v>0</v>
      </c>
      <c r="L2027" s="181">
        <v>0</v>
      </c>
      <c r="M2027" s="182">
        <v>0</v>
      </c>
    </row>
    <row r="2028" spans="1:13" s="5" customFormat="1">
      <c r="A2028" s="30" t="s">
        <v>129</v>
      </c>
      <c r="B2028" s="30" t="s">
        <v>140</v>
      </c>
      <c r="C2028" s="5" t="s">
        <v>409</v>
      </c>
      <c r="D2028" s="5" t="s">
        <v>284</v>
      </c>
      <c r="E2028" s="191">
        <v>38</v>
      </c>
      <c r="F2028" s="191" t="s">
        <v>283</v>
      </c>
      <c r="G2028" s="191" t="s">
        <v>413</v>
      </c>
      <c r="H2028" s="30" t="s">
        <v>170</v>
      </c>
      <c r="I2028" s="180">
        <v>0</v>
      </c>
      <c r="J2028" s="181">
        <v>140.90700000000001</v>
      </c>
      <c r="K2028" s="181">
        <v>0</v>
      </c>
      <c r="L2028" s="181">
        <v>0</v>
      </c>
      <c r="M2028" s="182">
        <v>0</v>
      </c>
    </row>
    <row r="2029" spans="1:13" s="5" customFormat="1">
      <c r="A2029" s="30" t="s">
        <v>129</v>
      </c>
      <c r="B2029" s="30" t="s">
        <v>140</v>
      </c>
      <c r="C2029" s="5" t="s">
        <v>409</v>
      </c>
      <c r="D2029" s="5" t="s">
        <v>284</v>
      </c>
      <c r="E2029" s="191">
        <v>38</v>
      </c>
      <c r="F2029" s="191" t="s">
        <v>283</v>
      </c>
      <c r="G2029" s="191" t="s">
        <v>414</v>
      </c>
      <c r="H2029" s="30" t="s">
        <v>170</v>
      </c>
      <c r="I2029" s="180">
        <v>0</v>
      </c>
      <c r="J2029" s="181">
        <v>0</v>
      </c>
      <c r="K2029" s="181">
        <v>0</v>
      </c>
      <c r="L2029" s="181">
        <v>0</v>
      </c>
      <c r="M2029" s="182">
        <v>0</v>
      </c>
    </row>
    <row r="2030" spans="1:13" s="5" customFormat="1">
      <c r="A2030" s="30" t="s">
        <v>129</v>
      </c>
      <c r="B2030" s="30" t="s">
        <v>140</v>
      </c>
      <c r="C2030" s="5" t="s">
        <v>409</v>
      </c>
      <c r="D2030" s="5" t="s">
        <v>284</v>
      </c>
      <c r="E2030" s="191">
        <v>38</v>
      </c>
      <c r="F2030" s="191" t="s">
        <v>283</v>
      </c>
      <c r="G2030" s="191" t="s">
        <v>415</v>
      </c>
      <c r="H2030" s="30" t="s">
        <v>170</v>
      </c>
      <c r="I2030" s="180">
        <v>0</v>
      </c>
      <c r="J2030" s="181">
        <v>0</v>
      </c>
      <c r="K2030" s="181">
        <v>0</v>
      </c>
      <c r="L2030" s="181">
        <v>0</v>
      </c>
      <c r="M2030" s="182">
        <v>0</v>
      </c>
    </row>
    <row r="2031" spans="1:13" s="5" customFormat="1">
      <c r="A2031" s="30" t="s">
        <v>129</v>
      </c>
      <c r="B2031" s="30" t="s">
        <v>140</v>
      </c>
      <c r="C2031" s="5" t="s">
        <v>409</v>
      </c>
      <c r="D2031" s="5" t="s">
        <v>284</v>
      </c>
      <c r="E2031" s="191">
        <v>38</v>
      </c>
      <c r="F2031" s="191" t="s">
        <v>283</v>
      </c>
      <c r="G2031" s="191" t="s">
        <v>416</v>
      </c>
      <c r="H2031" s="30" t="s">
        <v>170</v>
      </c>
      <c r="I2031" s="180">
        <v>0</v>
      </c>
      <c r="J2031" s="181">
        <v>0</v>
      </c>
      <c r="K2031" s="181">
        <v>0</v>
      </c>
      <c r="L2031" s="181">
        <v>0</v>
      </c>
      <c r="M2031" s="182">
        <v>0</v>
      </c>
    </row>
    <row r="2032" spans="1:13" s="5" customFormat="1">
      <c r="A2032" s="30" t="s">
        <v>129</v>
      </c>
      <c r="B2032" s="30" t="s">
        <v>140</v>
      </c>
      <c r="C2032" s="5" t="s">
        <v>409</v>
      </c>
      <c r="D2032" s="5" t="s">
        <v>284</v>
      </c>
      <c r="E2032" s="191">
        <v>38</v>
      </c>
      <c r="F2032" s="191" t="s">
        <v>283</v>
      </c>
      <c r="G2032" s="191" t="s">
        <v>417</v>
      </c>
      <c r="H2032" s="30" t="s">
        <v>170</v>
      </c>
      <c r="I2032" s="180">
        <v>0</v>
      </c>
      <c r="J2032" s="181">
        <v>0</v>
      </c>
      <c r="K2032" s="181">
        <v>0</v>
      </c>
      <c r="L2032" s="181">
        <v>0</v>
      </c>
      <c r="M2032" s="182">
        <v>0</v>
      </c>
    </row>
    <row r="2033" spans="1:13" s="5" customFormat="1">
      <c r="A2033" s="30" t="s">
        <v>129</v>
      </c>
      <c r="B2033" s="30" t="s">
        <v>140</v>
      </c>
      <c r="C2033" s="5" t="s">
        <v>409</v>
      </c>
      <c r="D2033" s="5" t="s">
        <v>284</v>
      </c>
      <c r="E2033" s="191">
        <v>38</v>
      </c>
      <c r="F2033" s="191" t="s">
        <v>283</v>
      </c>
      <c r="G2033" s="191" t="s">
        <v>418</v>
      </c>
      <c r="H2033" s="30" t="s">
        <v>170</v>
      </c>
      <c r="I2033" s="180">
        <v>0</v>
      </c>
      <c r="J2033" s="181">
        <v>0</v>
      </c>
      <c r="K2033" s="181">
        <v>0</v>
      </c>
      <c r="L2033" s="181">
        <v>0</v>
      </c>
      <c r="M2033" s="182">
        <v>0</v>
      </c>
    </row>
    <row r="2034" spans="1:13" s="5" customFormat="1">
      <c r="A2034" s="30" t="s">
        <v>129</v>
      </c>
      <c r="B2034" s="30" t="s">
        <v>140</v>
      </c>
      <c r="C2034" s="5" t="s">
        <v>409</v>
      </c>
      <c r="D2034" s="5" t="s">
        <v>284</v>
      </c>
      <c r="E2034" s="191">
        <v>38</v>
      </c>
      <c r="F2034" s="191" t="s">
        <v>283</v>
      </c>
      <c r="G2034" s="191" t="s">
        <v>419</v>
      </c>
      <c r="H2034" s="30" t="s">
        <v>170</v>
      </c>
      <c r="I2034" s="180">
        <v>0</v>
      </c>
      <c r="J2034" s="181">
        <v>0</v>
      </c>
      <c r="K2034" s="181">
        <v>0</v>
      </c>
      <c r="L2034" s="181">
        <v>0</v>
      </c>
      <c r="M2034" s="182">
        <v>0</v>
      </c>
    </row>
    <row r="2035" spans="1:13" s="5" customFormat="1">
      <c r="A2035" s="30" t="s">
        <v>129</v>
      </c>
      <c r="B2035" s="30" t="s">
        <v>140</v>
      </c>
      <c r="C2035" s="5" t="s">
        <v>409</v>
      </c>
      <c r="D2035" s="5" t="s">
        <v>284</v>
      </c>
      <c r="E2035" s="191">
        <v>38</v>
      </c>
      <c r="F2035" s="191" t="s">
        <v>283</v>
      </c>
      <c r="G2035" s="191" t="s">
        <v>420</v>
      </c>
      <c r="H2035" s="30" t="s">
        <v>170</v>
      </c>
      <c r="I2035" s="180">
        <v>0</v>
      </c>
      <c r="J2035" s="181">
        <v>0</v>
      </c>
      <c r="K2035" s="181">
        <v>0</v>
      </c>
      <c r="L2035" s="181">
        <v>0</v>
      </c>
      <c r="M2035" s="182">
        <v>0</v>
      </c>
    </row>
    <row r="2036" spans="1:13" s="5" customFormat="1">
      <c r="A2036" s="30" t="s">
        <v>129</v>
      </c>
      <c r="B2036" s="30" t="s">
        <v>140</v>
      </c>
      <c r="C2036" s="5" t="s">
        <v>409</v>
      </c>
      <c r="D2036" s="5" t="s">
        <v>284</v>
      </c>
      <c r="E2036" s="191">
        <v>38</v>
      </c>
      <c r="F2036" s="191" t="s">
        <v>283</v>
      </c>
      <c r="G2036" s="191" t="s">
        <v>421</v>
      </c>
      <c r="H2036" s="30" t="s">
        <v>170</v>
      </c>
      <c r="I2036" s="180">
        <v>0</v>
      </c>
      <c r="J2036" s="181">
        <v>0</v>
      </c>
      <c r="K2036" s="181">
        <v>0</v>
      </c>
      <c r="L2036" s="181">
        <v>0</v>
      </c>
      <c r="M2036" s="182">
        <v>0</v>
      </c>
    </row>
    <row r="2037" spans="1:13" s="5" customFormat="1">
      <c r="A2037" s="30" t="s">
        <v>129</v>
      </c>
      <c r="B2037" s="30" t="s">
        <v>140</v>
      </c>
      <c r="C2037" s="5" t="s">
        <v>409</v>
      </c>
      <c r="D2037" s="5" t="s">
        <v>284</v>
      </c>
      <c r="E2037" s="191">
        <v>38</v>
      </c>
      <c r="F2037" s="191" t="s">
        <v>283</v>
      </c>
      <c r="G2037" s="191" t="s">
        <v>422</v>
      </c>
      <c r="H2037" s="30" t="s">
        <v>170</v>
      </c>
      <c r="I2037" s="180">
        <v>0</v>
      </c>
      <c r="J2037" s="181">
        <v>0</v>
      </c>
      <c r="K2037" s="181">
        <v>0</v>
      </c>
      <c r="L2037" s="181">
        <v>0</v>
      </c>
      <c r="M2037" s="182">
        <v>0</v>
      </c>
    </row>
    <row r="2038" spans="1:13" s="5" customFormat="1">
      <c r="A2038" s="30" t="s">
        <v>129</v>
      </c>
      <c r="B2038" s="30" t="s">
        <v>140</v>
      </c>
      <c r="C2038" s="5" t="s">
        <v>409</v>
      </c>
      <c r="D2038" s="5" t="s">
        <v>284</v>
      </c>
      <c r="E2038" s="191">
        <v>38</v>
      </c>
      <c r="F2038" s="191" t="s">
        <v>283</v>
      </c>
      <c r="G2038" s="191" t="s">
        <v>423</v>
      </c>
      <c r="H2038" s="30" t="s">
        <v>170</v>
      </c>
      <c r="I2038" s="180">
        <v>0</v>
      </c>
      <c r="J2038" s="181">
        <v>0</v>
      </c>
      <c r="K2038" s="181">
        <v>0</v>
      </c>
      <c r="L2038" s="181">
        <v>0</v>
      </c>
      <c r="M2038" s="182">
        <v>0</v>
      </c>
    </row>
    <row r="2039" spans="1:13" s="5" customFormat="1">
      <c r="A2039" s="30" t="s">
        <v>129</v>
      </c>
      <c r="B2039" s="30" t="s">
        <v>140</v>
      </c>
      <c r="C2039" s="5" t="s">
        <v>409</v>
      </c>
      <c r="D2039" s="5" t="s">
        <v>199</v>
      </c>
      <c r="E2039" s="191">
        <v>30</v>
      </c>
      <c r="F2039" s="191" t="s">
        <v>198</v>
      </c>
      <c r="G2039" s="191" t="s">
        <v>410</v>
      </c>
      <c r="H2039" s="30" t="s">
        <v>170</v>
      </c>
      <c r="I2039" s="180">
        <v>0</v>
      </c>
      <c r="J2039" s="181">
        <v>91.914400000000001</v>
      </c>
      <c r="K2039" s="181">
        <v>0</v>
      </c>
      <c r="L2039" s="181">
        <v>0</v>
      </c>
      <c r="M2039" s="182">
        <v>0</v>
      </c>
    </row>
    <row r="2040" spans="1:13" s="5" customFormat="1">
      <c r="A2040" s="30" t="s">
        <v>129</v>
      </c>
      <c r="B2040" s="30" t="s">
        <v>140</v>
      </c>
      <c r="C2040" s="5" t="s">
        <v>409</v>
      </c>
      <c r="D2040" s="5" t="s">
        <v>199</v>
      </c>
      <c r="E2040" s="191">
        <v>30</v>
      </c>
      <c r="F2040" s="191" t="s">
        <v>198</v>
      </c>
      <c r="G2040" s="191" t="s">
        <v>411</v>
      </c>
      <c r="H2040" s="30" t="s">
        <v>170</v>
      </c>
      <c r="I2040" s="180">
        <v>0</v>
      </c>
      <c r="J2040" s="181">
        <v>45.084800000000001</v>
      </c>
      <c r="K2040" s="181">
        <v>0</v>
      </c>
      <c r="L2040" s="181">
        <v>0</v>
      </c>
      <c r="M2040" s="182">
        <v>0</v>
      </c>
    </row>
    <row r="2041" spans="1:13" s="5" customFormat="1">
      <c r="A2041" s="30" t="s">
        <v>129</v>
      </c>
      <c r="B2041" s="30" t="s">
        <v>140</v>
      </c>
      <c r="C2041" s="5" t="s">
        <v>409</v>
      </c>
      <c r="D2041" s="5" t="s">
        <v>199</v>
      </c>
      <c r="E2041" s="191">
        <v>30</v>
      </c>
      <c r="F2041" s="191" t="s">
        <v>198</v>
      </c>
      <c r="G2041" s="191" t="s">
        <v>412</v>
      </c>
      <c r="H2041" s="30" t="s">
        <v>170</v>
      </c>
      <c r="I2041" s="180">
        <v>0</v>
      </c>
      <c r="J2041" s="181">
        <v>18.683</v>
      </c>
      <c r="K2041" s="181">
        <v>0</v>
      </c>
      <c r="L2041" s="181">
        <v>0</v>
      </c>
      <c r="M2041" s="182">
        <v>0</v>
      </c>
    </row>
    <row r="2042" spans="1:13" s="5" customFormat="1">
      <c r="A2042" s="30" t="s">
        <v>129</v>
      </c>
      <c r="B2042" s="30" t="s">
        <v>140</v>
      </c>
      <c r="C2042" s="5" t="s">
        <v>409</v>
      </c>
      <c r="D2042" s="5" t="s">
        <v>199</v>
      </c>
      <c r="E2042" s="191">
        <v>30</v>
      </c>
      <c r="F2042" s="191" t="s">
        <v>198</v>
      </c>
      <c r="G2042" s="191" t="s">
        <v>413</v>
      </c>
      <c r="H2042" s="30" t="s">
        <v>170</v>
      </c>
      <c r="I2042" s="180">
        <v>0</v>
      </c>
      <c r="J2042" s="181">
        <v>615.34799999999996</v>
      </c>
      <c r="K2042" s="181">
        <v>0</v>
      </c>
      <c r="L2042" s="181">
        <v>0</v>
      </c>
      <c r="M2042" s="182">
        <v>0</v>
      </c>
    </row>
    <row r="2043" spans="1:13" s="5" customFormat="1">
      <c r="A2043" s="30" t="s">
        <v>129</v>
      </c>
      <c r="B2043" s="30" t="s">
        <v>140</v>
      </c>
      <c r="C2043" s="5" t="s">
        <v>409</v>
      </c>
      <c r="D2043" s="5" t="s">
        <v>199</v>
      </c>
      <c r="E2043" s="191">
        <v>30</v>
      </c>
      <c r="F2043" s="191" t="s">
        <v>198</v>
      </c>
      <c r="G2043" s="191" t="s">
        <v>414</v>
      </c>
      <c r="H2043" s="30" t="s">
        <v>170</v>
      </c>
      <c r="I2043" s="180">
        <v>0</v>
      </c>
      <c r="J2043" s="181">
        <v>7.8828800000000004E-2</v>
      </c>
      <c r="K2043" s="181">
        <v>0</v>
      </c>
      <c r="L2043" s="181">
        <v>0</v>
      </c>
      <c r="M2043" s="182">
        <v>0</v>
      </c>
    </row>
    <row r="2044" spans="1:13" s="5" customFormat="1">
      <c r="A2044" s="30" t="s">
        <v>129</v>
      </c>
      <c r="B2044" s="30" t="s">
        <v>140</v>
      </c>
      <c r="C2044" s="5" t="s">
        <v>409</v>
      </c>
      <c r="D2044" s="5" t="s">
        <v>199</v>
      </c>
      <c r="E2044" s="191">
        <v>30</v>
      </c>
      <c r="F2044" s="191" t="s">
        <v>198</v>
      </c>
      <c r="G2044" s="191" t="s">
        <v>415</v>
      </c>
      <c r="H2044" s="30" t="s">
        <v>170</v>
      </c>
      <c r="I2044" s="180">
        <v>0</v>
      </c>
      <c r="J2044" s="181">
        <v>3.8666199999999998E-2</v>
      </c>
      <c r="K2044" s="181">
        <v>0</v>
      </c>
      <c r="L2044" s="181">
        <v>0</v>
      </c>
      <c r="M2044" s="182">
        <v>0</v>
      </c>
    </row>
    <row r="2045" spans="1:13" s="5" customFormat="1">
      <c r="A2045" s="30" t="s">
        <v>129</v>
      </c>
      <c r="B2045" s="30" t="s">
        <v>140</v>
      </c>
      <c r="C2045" s="5" t="s">
        <v>409</v>
      </c>
      <c r="D2045" s="5" t="s">
        <v>199</v>
      </c>
      <c r="E2045" s="191">
        <v>30</v>
      </c>
      <c r="F2045" s="191" t="s">
        <v>198</v>
      </c>
      <c r="G2045" s="191" t="s">
        <v>416</v>
      </c>
      <c r="H2045" s="30" t="s">
        <v>170</v>
      </c>
      <c r="I2045" s="180">
        <v>0</v>
      </c>
      <c r="J2045" s="181">
        <v>1.6023200000000001E-2</v>
      </c>
      <c r="K2045" s="181">
        <v>0</v>
      </c>
      <c r="L2045" s="181">
        <v>0</v>
      </c>
      <c r="M2045" s="182">
        <v>0</v>
      </c>
    </row>
    <row r="2046" spans="1:13" s="5" customFormat="1">
      <c r="A2046" s="30" t="s">
        <v>129</v>
      </c>
      <c r="B2046" s="30" t="s">
        <v>140</v>
      </c>
      <c r="C2046" s="5" t="s">
        <v>409</v>
      </c>
      <c r="D2046" s="5" t="s">
        <v>199</v>
      </c>
      <c r="E2046" s="191">
        <v>30</v>
      </c>
      <c r="F2046" s="191" t="s">
        <v>198</v>
      </c>
      <c r="G2046" s="191" t="s">
        <v>417</v>
      </c>
      <c r="H2046" s="30" t="s">
        <v>170</v>
      </c>
      <c r="I2046" s="180">
        <v>0</v>
      </c>
      <c r="J2046" s="181">
        <v>0.52774299999999996</v>
      </c>
      <c r="K2046" s="181">
        <v>0</v>
      </c>
      <c r="L2046" s="181">
        <v>0</v>
      </c>
      <c r="M2046" s="182">
        <v>0</v>
      </c>
    </row>
    <row r="2047" spans="1:13" s="5" customFormat="1">
      <c r="A2047" s="30" t="s">
        <v>129</v>
      </c>
      <c r="B2047" s="30" t="s">
        <v>140</v>
      </c>
      <c r="C2047" s="5" t="s">
        <v>409</v>
      </c>
      <c r="D2047" s="5" t="s">
        <v>199</v>
      </c>
      <c r="E2047" s="191">
        <v>30</v>
      </c>
      <c r="F2047" s="191" t="s">
        <v>198</v>
      </c>
      <c r="G2047" s="191" t="s">
        <v>418</v>
      </c>
      <c r="H2047" s="30" t="s">
        <v>170</v>
      </c>
      <c r="I2047" s="180">
        <v>0</v>
      </c>
      <c r="J2047" s="181">
        <v>1.09173E-3</v>
      </c>
      <c r="K2047" s="181">
        <v>0</v>
      </c>
      <c r="L2047" s="181">
        <v>0</v>
      </c>
      <c r="M2047" s="182">
        <v>0</v>
      </c>
    </row>
    <row r="2048" spans="1:13" s="5" customFormat="1">
      <c r="A2048" s="30" t="s">
        <v>129</v>
      </c>
      <c r="B2048" s="30" t="s">
        <v>140</v>
      </c>
      <c r="C2048" s="5" t="s">
        <v>409</v>
      </c>
      <c r="D2048" s="5" t="s">
        <v>199</v>
      </c>
      <c r="E2048" s="191">
        <v>30</v>
      </c>
      <c r="F2048" s="191" t="s">
        <v>198</v>
      </c>
      <c r="G2048" s="191" t="s">
        <v>419</v>
      </c>
      <c r="H2048" s="30" t="s">
        <v>170</v>
      </c>
      <c r="I2048" s="180">
        <v>0</v>
      </c>
      <c r="J2048" s="181">
        <v>0</v>
      </c>
      <c r="K2048" s="181">
        <v>0</v>
      </c>
      <c r="L2048" s="181">
        <v>0</v>
      </c>
      <c r="M2048" s="182">
        <v>0</v>
      </c>
    </row>
    <row r="2049" spans="1:13" s="5" customFormat="1">
      <c r="A2049" s="30" t="s">
        <v>129</v>
      </c>
      <c r="B2049" s="30" t="s">
        <v>140</v>
      </c>
      <c r="C2049" s="5" t="s">
        <v>409</v>
      </c>
      <c r="D2049" s="5" t="s">
        <v>199</v>
      </c>
      <c r="E2049" s="191">
        <v>30</v>
      </c>
      <c r="F2049" s="191" t="s">
        <v>198</v>
      </c>
      <c r="G2049" s="191" t="s">
        <v>420</v>
      </c>
      <c r="H2049" s="30" t="s">
        <v>170</v>
      </c>
      <c r="I2049" s="180">
        <v>0</v>
      </c>
      <c r="J2049" s="181">
        <v>0</v>
      </c>
      <c r="K2049" s="181">
        <v>0</v>
      </c>
      <c r="L2049" s="181">
        <v>0</v>
      </c>
      <c r="M2049" s="182">
        <v>0</v>
      </c>
    </row>
    <row r="2050" spans="1:13" s="5" customFormat="1">
      <c r="A2050" s="30" t="s">
        <v>129</v>
      </c>
      <c r="B2050" s="30" t="s">
        <v>140</v>
      </c>
      <c r="C2050" s="5" t="s">
        <v>409</v>
      </c>
      <c r="D2050" s="5" t="s">
        <v>199</v>
      </c>
      <c r="E2050" s="191">
        <v>30</v>
      </c>
      <c r="F2050" s="191" t="s">
        <v>198</v>
      </c>
      <c r="G2050" s="191" t="s">
        <v>421</v>
      </c>
      <c r="H2050" s="30" t="s">
        <v>170</v>
      </c>
      <c r="I2050" s="180">
        <v>0</v>
      </c>
      <c r="J2050" s="181">
        <v>0</v>
      </c>
      <c r="K2050" s="181">
        <v>0</v>
      </c>
      <c r="L2050" s="181">
        <v>0</v>
      </c>
      <c r="M2050" s="182">
        <v>0</v>
      </c>
    </row>
    <row r="2051" spans="1:13" s="5" customFormat="1">
      <c r="A2051" s="30" t="s">
        <v>129</v>
      </c>
      <c r="B2051" s="30" t="s">
        <v>140</v>
      </c>
      <c r="C2051" s="5" t="s">
        <v>409</v>
      </c>
      <c r="D2051" s="5" t="s">
        <v>199</v>
      </c>
      <c r="E2051" s="191">
        <v>30</v>
      </c>
      <c r="F2051" s="191" t="s">
        <v>198</v>
      </c>
      <c r="G2051" s="191" t="s">
        <v>422</v>
      </c>
      <c r="H2051" s="30" t="s">
        <v>170</v>
      </c>
      <c r="I2051" s="180">
        <v>0</v>
      </c>
      <c r="J2051" s="181">
        <v>0</v>
      </c>
      <c r="K2051" s="181">
        <v>0</v>
      </c>
      <c r="L2051" s="181">
        <v>0</v>
      </c>
      <c r="M2051" s="182">
        <v>0</v>
      </c>
    </row>
    <row r="2052" spans="1:13" s="5" customFormat="1">
      <c r="A2052" s="30" t="s">
        <v>129</v>
      </c>
      <c r="B2052" s="30" t="s">
        <v>140</v>
      </c>
      <c r="C2052" s="5" t="s">
        <v>409</v>
      </c>
      <c r="D2052" s="5" t="s">
        <v>199</v>
      </c>
      <c r="E2052" s="191">
        <v>30</v>
      </c>
      <c r="F2052" s="191" t="s">
        <v>198</v>
      </c>
      <c r="G2052" s="191" t="s">
        <v>423</v>
      </c>
      <c r="H2052" s="30" t="s">
        <v>170</v>
      </c>
      <c r="I2052" s="180">
        <v>0</v>
      </c>
      <c r="J2052" s="181">
        <v>0</v>
      </c>
      <c r="K2052" s="181">
        <v>0</v>
      </c>
      <c r="L2052" s="181">
        <v>0</v>
      </c>
      <c r="M2052" s="182">
        <v>0</v>
      </c>
    </row>
    <row r="2053" spans="1:13" s="5" customFormat="1">
      <c r="A2053" s="30" t="s">
        <v>129</v>
      </c>
      <c r="B2053" s="30" t="s">
        <v>140</v>
      </c>
      <c r="C2053" s="5" t="s">
        <v>409</v>
      </c>
      <c r="D2053" s="5" t="s">
        <v>201</v>
      </c>
      <c r="E2053" s="191">
        <v>30</v>
      </c>
      <c r="F2053" s="191" t="s">
        <v>200</v>
      </c>
      <c r="G2053" s="191" t="s">
        <v>410</v>
      </c>
      <c r="H2053" s="30" t="s">
        <v>170</v>
      </c>
      <c r="I2053" s="180">
        <v>0</v>
      </c>
      <c r="J2053" s="181">
        <v>15.716866442953021</v>
      </c>
      <c r="K2053" s="181">
        <v>0</v>
      </c>
      <c r="L2053" s="181">
        <v>0</v>
      </c>
      <c r="M2053" s="182">
        <v>0</v>
      </c>
    </row>
    <row r="2054" spans="1:13" s="5" customFormat="1">
      <c r="A2054" s="30" t="s">
        <v>129</v>
      </c>
      <c r="B2054" s="30" t="s">
        <v>140</v>
      </c>
      <c r="C2054" s="5" t="s">
        <v>409</v>
      </c>
      <c r="D2054" s="5" t="s">
        <v>201</v>
      </c>
      <c r="E2054" s="191">
        <v>30</v>
      </c>
      <c r="F2054" s="191" t="s">
        <v>200</v>
      </c>
      <c r="G2054" s="191" t="s">
        <v>411</v>
      </c>
      <c r="H2054" s="30" t="s">
        <v>170</v>
      </c>
      <c r="I2054" s="180">
        <v>0</v>
      </c>
      <c r="J2054" s="181">
        <v>7.7092428523489938</v>
      </c>
      <c r="K2054" s="181">
        <v>0</v>
      </c>
      <c r="L2054" s="181">
        <v>0</v>
      </c>
      <c r="M2054" s="182">
        <v>0</v>
      </c>
    </row>
    <row r="2055" spans="1:13" s="5" customFormat="1">
      <c r="A2055" s="30" t="s">
        <v>129</v>
      </c>
      <c r="B2055" s="30" t="s">
        <v>140</v>
      </c>
      <c r="C2055" s="5" t="s">
        <v>409</v>
      </c>
      <c r="D2055" s="5" t="s">
        <v>201</v>
      </c>
      <c r="E2055" s="191">
        <v>30</v>
      </c>
      <c r="F2055" s="191" t="s">
        <v>200</v>
      </c>
      <c r="G2055" s="191" t="s">
        <v>412</v>
      </c>
      <c r="H2055" s="30" t="s">
        <v>170</v>
      </c>
      <c r="I2055" s="180">
        <v>0</v>
      </c>
      <c r="J2055" s="181">
        <v>3.1946880201342283</v>
      </c>
      <c r="K2055" s="181">
        <v>0</v>
      </c>
      <c r="L2055" s="181">
        <v>0</v>
      </c>
      <c r="M2055" s="182">
        <v>0</v>
      </c>
    </row>
    <row r="2056" spans="1:13" s="5" customFormat="1">
      <c r="A2056" s="30" t="s">
        <v>129</v>
      </c>
      <c r="B2056" s="30" t="s">
        <v>140</v>
      </c>
      <c r="C2056" s="5" t="s">
        <v>409</v>
      </c>
      <c r="D2056" s="5" t="s">
        <v>201</v>
      </c>
      <c r="E2056" s="191">
        <v>30</v>
      </c>
      <c r="F2056" s="191" t="s">
        <v>200</v>
      </c>
      <c r="G2056" s="191" t="s">
        <v>413</v>
      </c>
      <c r="H2056" s="30" t="s">
        <v>170</v>
      </c>
      <c r="I2056" s="180">
        <v>0</v>
      </c>
      <c r="J2056" s="181">
        <v>105.22061073825505</v>
      </c>
      <c r="K2056" s="181">
        <v>0</v>
      </c>
      <c r="L2056" s="181">
        <v>0</v>
      </c>
      <c r="M2056" s="182">
        <v>0</v>
      </c>
    </row>
    <row r="2057" spans="1:13" s="5" customFormat="1">
      <c r="A2057" s="30" t="s">
        <v>129</v>
      </c>
      <c r="B2057" s="30" t="s">
        <v>140</v>
      </c>
      <c r="C2057" s="5" t="s">
        <v>409</v>
      </c>
      <c r="D2057" s="5" t="s">
        <v>201</v>
      </c>
      <c r="E2057" s="191">
        <v>30</v>
      </c>
      <c r="F2057" s="191" t="s">
        <v>200</v>
      </c>
      <c r="G2057" s="191" t="s">
        <v>414</v>
      </c>
      <c r="H2057" s="30" t="s">
        <v>170</v>
      </c>
      <c r="I2057" s="180">
        <v>0</v>
      </c>
      <c r="J2057" s="181">
        <v>0</v>
      </c>
      <c r="K2057" s="181">
        <v>0</v>
      </c>
      <c r="L2057" s="181">
        <v>0</v>
      </c>
      <c r="M2057" s="182">
        <v>0</v>
      </c>
    </row>
    <row r="2058" spans="1:13" s="5" customFormat="1">
      <c r="A2058" s="30" t="s">
        <v>129</v>
      </c>
      <c r="B2058" s="30" t="s">
        <v>140</v>
      </c>
      <c r="C2058" s="5" t="s">
        <v>409</v>
      </c>
      <c r="D2058" s="5" t="s">
        <v>201</v>
      </c>
      <c r="E2058" s="191">
        <v>30</v>
      </c>
      <c r="F2058" s="191" t="s">
        <v>200</v>
      </c>
      <c r="G2058" s="191" t="s">
        <v>415</v>
      </c>
      <c r="H2058" s="30" t="s">
        <v>170</v>
      </c>
      <c r="I2058" s="180">
        <v>0</v>
      </c>
      <c r="J2058" s="181">
        <v>0</v>
      </c>
      <c r="K2058" s="181">
        <v>0</v>
      </c>
      <c r="L2058" s="181">
        <v>0</v>
      </c>
      <c r="M2058" s="182">
        <v>0</v>
      </c>
    </row>
    <row r="2059" spans="1:13" s="5" customFormat="1">
      <c r="A2059" s="30" t="s">
        <v>129</v>
      </c>
      <c r="B2059" s="30" t="s">
        <v>140</v>
      </c>
      <c r="C2059" s="5" t="s">
        <v>409</v>
      </c>
      <c r="D2059" s="5" t="s">
        <v>201</v>
      </c>
      <c r="E2059" s="191">
        <v>30</v>
      </c>
      <c r="F2059" s="191" t="s">
        <v>200</v>
      </c>
      <c r="G2059" s="191" t="s">
        <v>416</v>
      </c>
      <c r="H2059" s="30" t="s">
        <v>170</v>
      </c>
      <c r="I2059" s="180">
        <v>0</v>
      </c>
      <c r="J2059" s="181">
        <v>0</v>
      </c>
      <c r="K2059" s="181">
        <v>0</v>
      </c>
      <c r="L2059" s="181">
        <v>0</v>
      </c>
      <c r="M2059" s="182">
        <v>0</v>
      </c>
    </row>
    <row r="2060" spans="1:13" s="5" customFormat="1">
      <c r="A2060" s="30" t="s">
        <v>129</v>
      </c>
      <c r="B2060" s="30" t="s">
        <v>140</v>
      </c>
      <c r="C2060" s="5" t="s">
        <v>409</v>
      </c>
      <c r="D2060" s="5" t="s">
        <v>201</v>
      </c>
      <c r="E2060" s="191">
        <v>30</v>
      </c>
      <c r="F2060" s="191" t="s">
        <v>200</v>
      </c>
      <c r="G2060" s="191" t="s">
        <v>417</v>
      </c>
      <c r="H2060" s="30" t="s">
        <v>170</v>
      </c>
      <c r="I2060" s="180">
        <v>0</v>
      </c>
      <c r="J2060" s="181">
        <v>0</v>
      </c>
      <c r="K2060" s="181">
        <v>0</v>
      </c>
      <c r="L2060" s="181">
        <v>0</v>
      </c>
      <c r="M2060" s="182">
        <v>0</v>
      </c>
    </row>
    <row r="2061" spans="1:13" s="5" customFormat="1">
      <c r="A2061" s="30" t="s">
        <v>129</v>
      </c>
      <c r="B2061" s="30" t="s">
        <v>140</v>
      </c>
      <c r="C2061" s="5" t="s">
        <v>409</v>
      </c>
      <c r="D2061" s="5" t="s">
        <v>201</v>
      </c>
      <c r="E2061" s="191">
        <v>30</v>
      </c>
      <c r="F2061" s="191" t="s">
        <v>200</v>
      </c>
      <c r="G2061" s="191" t="s">
        <v>418</v>
      </c>
      <c r="H2061" s="30" t="s">
        <v>170</v>
      </c>
      <c r="I2061" s="180">
        <v>0</v>
      </c>
      <c r="J2061" s="181">
        <v>0</v>
      </c>
      <c r="K2061" s="181">
        <v>0</v>
      </c>
      <c r="L2061" s="181">
        <v>0</v>
      </c>
      <c r="M2061" s="182">
        <v>0</v>
      </c>
    </row>
    <row r="2062" spans="1:13" s="5" customFormat="1">
      <c r="A2062" s="30" t="s">
        <v>129</v>
      </c>
      <c r="B2062" s="30" t="s">
        <v>140</v>
      </c>
      <c r="C2062" s="5" t="s">
        <v>409</v>
      </c>
      <c r="D2062" s="5" t="s">
        <v>201</v>
      </c>
      <c r="E2062" s="191">
        <v>30</v>
      </c>
      <c r="F2062" s="191" t="s">
        <v>200</v>
      </c>
      <c r="G2062" s="191" t="s">
        <v>419</v>
      </c>
      <c r="H2062" s="30" t="s">
        <v>170</v>
      </c>
      <c r="I2062" s="180">
        <v>0</v>
      </c>
      <c r="J2062" s="181">
        <v>0</v>
      </c>
      <c r="K2062" s="181">
        <v>0</v>
      </c>
      <c r="L2062" s="181">
        <v>0</v>
      </c>
      <c r="M2062" s="182">
        <v>0</v>
      </c>
    </row>
    <row r="2063" spans="1:13" s="5" customFormat="1">
      <c r="A2063" s="30" t="s">
        <v>129</v>
      </c>
      <c r="B2063" s="30" t="s">
        <v>140</v>
      </c>
      <c r="C2063" s="5" t="s">
        <v>409</v>
      </c>
      <c r="D2063" s="5" t="s">
        <v>201</v>
      </c>
      <c r="E2063" s="191">
        <v>30</v>
      </c>
      <c r="F2063" s="191" t="s">
        <v>200</v>
      </c>
      <c r="G2063" s="191" t="s">
        <v>420</v>
      </c>
      <c r="H2063" s="30" t="s">
        <v>170</v>
      </c>
      <c r="I2063" s="180">
        <v>0</v>
      </c>
      <c r="J2063" s="181">
        <v>0</v>
      </c>
      <c r="K2063" s="181">
        <v>0</v>
      </c>
      <c r="L2063" s="181">
        <v>0</v>
      </c>
      <c r="M2063" s="182">
        <v>0</v>
      </c>
    </row>
    <row r="2064" spans="1:13" s="5" customFormat="1">
      <c r="A2064" s="30" t="s">
        <v>129</v>
      </c>
      <c r="B2064" s="30" t="s">
        <v>140</v>
      </c>
      <c r="C2064" s="5" t="s">
        <v>409</v>
      </c>
      <c r="D2064" s="5" t="s">
        <v>201</v>
      </c>
      <c r="E2064" s="191">
        <v>30</v>
      </c>
      <c r="F2064" s="191" t="s">
        <v>200</v>
      </c>
      <c r="G2064" s="191" t="s">
        <v>421</v>
      </c>
      <c r="H2064" s="30" t="s">
        <v>170</v>
      </c>
      <c r="I2064" s="180">
        <v>0</v>
      </c>
      <c r="J2064" s="181">
        <v>0</v>
      </c>
      <c r="K2064" s="181">
        <v>0</v>
      </c>
      <c r="L2064" s="181">
        <v>0</v>
      </c>
      <c r="M2064" s="182">
        <v>0</v>
      </c>
    </row>
    <row r="2065" spans="1:13" s="5" customFormat="1">
      <c r="A2065" s="30" t="s">
        <v>129</v>
      </c>
      <c r="B2065" s="30" t="s">
        <v>140</v>
      </c>
      <c r="C2065" s="5" t="s">
        <v>409</v>
      </c>
      <c r="D2065" s="5" t="s">
        <v>201</v>
      </c>
      <c r="E2065" s="191">
        <v>30</v>
      </c>
      <c r="F2065" s="191" t="s">
        <v>200</v>
      </c>
      <c r="G2065" s="191" t="s">
        <v>422</v>
      </c>
      <c r="H2065" s="30" t="s">
        <v>170</v>
      </c>
      <c r="I2065" s="180">
        <v>0</v>
      </c>
      <c r="J2065" s="181">
        <v>0</v>
      </c>
      <c r="K2065" s="181">
        <v>0</v>
      </c>
      <c r="L2065" s="181">
        <v>0</v>
      </c>
      <c r="M2065" s="182">
        <v>0</v>
      </c>
    </row>
    <row r="2066" spans="1:13" s="5" customFormat="1">
      <c r="A2066" s="30" t="s">
        <v>129</v>
      </c>
      <c r="B2066" s="30" t="s">
        <v>140</v>
      </c>
      <c r="C2066" s="5" t="s">
        <v>409</v>
      </c>
      <c r="D2066" s="5" t="s">
        <v>201</v>
      </c>
      <c r="E2066" s="191">
        <v>30</v>
      </c>
      <c r="F2066" s="191" t="s">
        <v>200</v>
      </c>
      <c r="G2066" s="191" t="s">
        <v>423</v>
      </c>
      <c r="H2066" s="30" t="s">
        <v>170</v>
      </c>
      <c r="I2066" s="180">
        <v>0</v>
      </c>
      <c r="J2066" s="181">
        <v>0</v>
      </c>
      <c r="K2066" s="181">
        <v>0</v>
      </c>
      <c r="L2066" s="181">
        <v>0</v>
      </c>
      <c r="M2066" s="182">
        <v>0</v>
      </c>
    </row>
    <row r="2067" spans="1:13" s="5" customFormat="1">
      <c r="A2067" s="30" t="s">
        <v>129</v>
      </c>
      <c r="B2067" s="30" t="s">
        <v>140</v>
      </c>
      <c r="C2067" s="5" t="s">
        <v>409</v>
      </c>
      <c r="D2067" s="5" t="s">
        <v>203</v>
      </c>
      <c r="E2067" s="191">
        <v>30</v>
      </c>
      <c r="F2067" s="191" t="s">
        <v>202</v>
      </c>
      <c r="G2067" s="191" t="s">
        <v>410</v>
      </c>
      <c r="H2067" s="30" t="s">
        <v>170</v>
      </c>
      <c r="I2067" s="180">
        <v>0</v>
      </c>
      <c r="J2067" s="181">
        <v>13.64961650485437</v>
      </c>
      <c r="K2067" s="181">
        <v>0</v>
      </c>
      <c r="L2067" s="181">
        <v>0</v>
      </c>
      <c r="M2067" s="182">
        <v>0</v>
      </c>
    </row>
    <row r="2068" spans="1:13" s="5" customFormat="1">
      <c r="A2068" s="30" t="s">
        <v>129</v>
      </c>
      <c r="B2068" s="30" t="s">
        <v>140</v>
      </c>
      <c r="C2068" s="5" t="s">
        <v>409</v>
      </c>
      <c r="D2068" s="5" t="s">
        <v>203</v>
      </c>
      <c r="E2068" s="191">
        <v>30</v>
      </c>
      <c r="F2068" s="191" t="s">
        <v>202</v>
      </c>
      <c r="G2068" s="191" t="s">
        <v>411</v>
      </c>
      <c r="H2068" s="30" t="s">
        <v>170</v>
      </c>
      <c r="I2068" s="180">
        <v>0</v>
      </c>
      <c r="J2068" s="181">
        <v>6.6952701456310679</v>
      </c>
      <c r="K2068" s="181">
        <v>0</v>
      </c>
      <c r="L2068" s="181">
        <v>0</v>
      </c>
      <c r="M2068" s="182">
        <v>0</v>
      </c>
    </row>
    <row r="2069" spans="1:13" s="5" customFormat="1">
      <c r="A2069" s="30" t="s">
        <v>129</v>
      </c>
      <c r="B2069" s="30" t="s">
        <v>140</v>
      </c>
      <c r="C2069" s="5" t="s">
        <v>409</v>
      </c>
      <c r="D2069" s="5" t="s">
        <v>203</v>
      </c>
      <c r="E2069" s="191">
        <v>30</v>
      </c>
      <c r="F2069" s="191" t="s">
        <v>202</v>
      </c>
      <c r="G2069" s="191" t="s">
        <v>412</v>
      </c>
      <c r="H2069" s="30" t="s">
        <v>170</v>
      </c>
      <c r="I2069" s="180">
        <v>0</v>
      </c>
      <c r="J2069" s="181">
        <v>2.7745058252427186</v>
      </c>
      <c r="K2069" s="181">
        <v>0</v>
      </c>
      <c r="L2069" s="181">
        <v>0</v>
      </c>
      <c r="M2069" s="182">
        <v>0</v>
      </c>
    </row>
    <row r="2070" spans="1:13" s="5" customFormat="1">
      <c r="A2070" s="30" t="s">
        <v>129</v>
      </c>
      <c r="B2070" s="30" t="s">
        <v>140</v>
      </c>
      <c r="C2070" s="5" t="s">
        <v>409</v>
      </c>
      <c r="D2070" s="5" t="s">
        <v>203</v>
      </c>
      <c r="E2070" s="191">
        <v>30</v>
      </c>
      <c r="F2070" s="191" t="s">
        <v>202</v>
      </c>
      <c r="G2070" s="191" t="s">
        <v>413</v>
      </c>
      <c r="H2070" s="30" t="s">
        <v>170</v>
      </c>
      <c r="I2070" s="180">
        <v>0</v>
      </c>
      <c r="J2070" s="181">
        <v>91.381536407766987</v>
      </c>
      <c r="K2070" s="181">
        <v>0</v>
      </c>
      <c r="L2070" s="181">
        <v>0</v>
      </c>
      <c r="M2070" s="182">
        <v>0</v>
      </c>
    </row>
    <row r="2071" spans="1:13" s="5" customFormat="1">
      <c r="A2071" s="30" t="s">
        <v>129</v>
      </c>
      <c r="B2071" s="30" t="s">
        <v>140</v>
      </c>
      <c r="C2071" s="5" t="s">
        <v>409</v>
      </c>
      <c r="D2071" s="5" t="s">
        <v>203</v>
      </c>
      <c r="E2071" s="191">
        <v>30</v>
      </c>
      <c r="F2071" s="191" t="s">
        <v>202</v>
      </c>
      <c r="G2071" s="191" t="s">
        <v>414</v>
      </c>
      <c r="H2071" s="30" t="s">
        <v>170</v>
      </c>
      <c r="I2071" s="180">
        <v>0</v>
      </c>
      <c r="J2071" s="181">
        <v>0.15689266990291262</v>
      </c>
      <c r="K2071" s="181">
        <v>0</v>
      </c>
      <c r="L2071" s="181">
        <v>0</v>
      </c>
      <c r="M2071" s="182">
        <v>0</v>
      </c>
    </row>
    <row r="2072" spans="1:13" s="5" customFormat="1">
      <c r="A2072" s="30" t="s">
        <v>129</v>
      </c>
      <c r="B2072" s="30" t="s">
        <v>140</v>
      </c>
      <c r="C2072" s="5" t="s">
        <v>409</v>
      </c>
      <c r="D2072" s="5" t="s">
        <v>203</v>
      </c>
      <c r="E2072" s="191">
        <v>30</v>
      </c>
      <c r="F2072" s="191" t="s">
        <v>202</v>
      </c>
      <c r="G2072" s="191" t="s">
        <v>415</v>
      </c>
      <c r="H2072" s="30" t="s">
        <v>170</v>
      </c>
      <c r="I2072" s="180">
        <v>0</v>
      </c>
      <c r="J2072" s="181">
        <v>7.6957099514563101E-2</v>
      </c>
      <c r="K2072" s="181">
        <v>0</v>
      </c>
      <c r="L2072" s="181">
        <v>0</v>
      </c>
      <c r="M2072" s="182">
        <v>0</v>
      </c>
    </row>
    <row r="2073" spans="1:13" s="5" customFormat="1">
      <c r="A2073" s="30" t="s">
        <v>129</v>
      </c>
      <c r="B2073" s="30" t="s">
        <v>140</v>
      </c>
      <c r="C2073" s="5" t="s">
        <v>409</v>
      </c>
      <c r="D2073" s="5" t="s">
        <v>203</v>
      </c>
      <c r="E2073" s="191">
        <v>30</v>
      </c>
      <c r="F2073" s="191" t="s">
        <v>202</v>
      </c>
      <c r="G2073" s="191" t="s">
        <v>416</v>
      </c>
      <c r="H2073" s="30" t="s">
        <v>170</v>
      </c>
      <c r="I2073" s="180">
        <v>0</v>
      </c>
      <c r="J2073" s="181">
        <v>3.1890834951456316E-2</v>
      </c>
      <c r="K2073" s="181">
        <v>0</v>
      </c>
      <c r="L2073" s="181">
        <v>0</v>
      </c>
      <c r="M2073" s="182">
        <v>0</v>
      </c>
    </row>
    <row r="2074" spans="1:13" s="5" customFormat="1">
      <c r="A2074" s="30" t="s">
        <v>129</v>
      </c>
      <c r="B2074" s="30" t="s">
        <v>140</v>
      </c>
      <c r="C2074" s="5" t="s">
        <v>409</v>
      </c>
      <c r="D2074" s="5" t="s">
        <v>203</v>
      </c>
      <c r="E2074" s="191">
        <v>30</v>
      </c>
      <c r="F2074" s="191" t="s">
        <v>202</v>
      </c>
      <c r="G2074" s="191" t="s">
        <v>417</v>
      </c>
      <c r="H2074" s="30" t="s">
        <v>170</v>
      </c>
      <c r="I2074" s="180">
        <v>0</v>
      </c>
      <c r="J2074" s="181">
        <v>1.0503662621359224</v>
      </c>
      <c r="K2074" s="181">
        <v>0</v>
      </c>
      <c r="L2074" s="181">
        <v>0</v>
      </c>
      <c r="M2074" s="182">
        <v>0</v>
      </c>
    </row>
    <row r="2075" spans="1:13" s="5" customFormat="1">
      <c r="A2075" s="30" t="s">
        <v>129</v>
      </c>
      <c r="B2075" s="30" t="s">
        <v>140</v>
      </c>
      <c r="C2075" s="5" t="s">
        <v>409</v>
      </c>
      <c r="D2075" s="5" t="s">
        <v>203</v>
      </c>
      <c r="E2075" s="191">
        <v>30</v>
      </c>
      <c r="F2075" s="191" t="s">
        <v>202</v>
      </c>
      <c r="G2075" s="191" t="s">
        <v>418</v>
      </c>
      <c r="H2075" s="30" t="s">
        <v>170</v>
      </c>
      <c r="I2075" s="180">
        <v>0</v>
      </c>
      <c r="J2075" s="181">
        <v>2.1728606796116504E-3</v>
      </c>
      <c r="K2075" s="181">
        <v>0</v>
      </c>
      <c r="L2075" s="181">
        <v>0</v>
      </c>
      <c r="M2075" s="182">
        <v>0</v>
      </c>
    </row>
    <row r="2076" spans="1:13" s="5" customFormat="1">
      <c r="A2076" s="30" t="s">
        <v>129</v>
      </c>
      <c r="B2076" s="30" t="s">
        <v>140</v>
      </c>
      <c r="C2076" s="5" t="s">
        <v>409</v>
      </c>
      <c r="D2076" s="5" t="s">
        <v>203</v>
      </c>
      <c r="E2076" s="191">
        <v>30</v>
      </c>
      <c r="F2076" s="191" t="s">
        <v>202</v>
      </c>
      <c r="G2076" s="191" t="s">
        <v>419</v>
      </c>
      <c r="H2076" s="30" t="s">
        <v>170</v>
      </c>
      <c r="I2076" s="180">
        <v>0</v>
      </c>
      <c r="J2076" s="181">
        <v>0</v>
      </c>
      <c r="K2076" s="181">
        <v>0</v>
      </c>
      <c r="L2076" s="181">
        <v>0</v>
      </c>
      <c r="M2076" s="182">
        <v>0</v>
      </c>
    </row>
    <row r="2077" spans="1:13" s="5" customFormat="1">
      <c r="A2077" s="30" t="s">
        <v>129</v>
      </c>
      <c r="B2077" s="30" t="s">
        <v>140</v>
      </c>
      <c r="C2077" s="5" t="s">
        <v>409</v>
      </c>
      <c r="D2077" s="5" t="s">
        <v>203</v>
      </c>
      <c r="E2077" s="191">
        <v>30</v>
      </c>
      <c r="F2077" s="191" t="s">
        <v>202</v>
      </c>
      <c r="G2077" s="191" t="s">
        <v>420</v>
      </c>
      <c r="H2077" s="30" t="s">
        <v>170</v>
      </c>
      <c r="I2077" s="180">
        <v>0</v>
      </c>
      <c r="J2077" s="181">
        <v>0</v>
      </c>
      <c r="K2077" s="181">
        <v>0</v>
      </c>
      <c r="L2077" s="181">
        <v>0</v>
      </c>
      <c r="M2077" s="182">
        <v>0</v>
      </c>
    </row>
    <row r="2078" spans="1:13" s="5" customFormat="1">
      <c r="A2078" s="30" t="s">
        <v>129</v>
      </c>
      <c r="B2078" s="30" t="s">
        <v>140</v>
      </c>
      <c r="C2078" s="5" t="s">
        <v>409</v>
      </c>
      <c r="D2078" s="5" t="s">
        <v>203</v>
      </c>
      <c r="E2078" s="191">
        <v>30</v>
      </c>
      <c r="F2078" s="191" t="s">
        <v>202</v>
      </c>
      <c r="G2078" s="191" t="s">
        <v>421</v>
      </c>
      <c r="H2078" s="30" t="s">
        <v>170</v>
      </c>
      <c r="I2078" s="180">
        <v>0</v>
      </c>
      <c r="J2078" s="181">
        <v>0</v>
      </c>
      <c r="K2078" s="181">
        <v>0</v>
      </c>
      <c r="L2078" s="181">
        <v>0</v>
      </c>
      <c r="M2078" s="182">
        <v>0</v>
      </c>
    </row>
    <row r="2079" spans="1:13" s="5" customFormat="1">
      <c r="A2079" s="30" t="s">
        <v>129</v>
      </c>
      <c r="B2079" s="30" t="s">
        <v>140</v>
      </c>
      <c r="C2079" s="5" t="s">
        <v>409</v>
      </c>
      <c r="D2079" s="5" t="s">
        <v>203</v>
      </c>
      <c r="E2079" s="191">
        <v>30</v>
      </c>
      <c r="F2079" s="191" t="s">
        <v>202</v>
      </c>
      <c r="G2079" s="191" t="s">
        <v>422</v>
      </c>
      <c r="H2079" s="30" t="s">
        <v>170</v>
      </c>
      <c r="I2079" s="180">
        <v>0</v>
      </c>
      <c r="J2079" s="181">
        <v>0</v>
      </c>
      <c r="K2079" s="181">
        <v>0</v>
      </c>
      <c r="L2079" s="181">
        <v>0</v>
      </c>
      <c r="M2079" s="182">
        <v>0</v>
      </c>
    </row>
    <row r="2080" spans="1:13" s="5" customFormat="1">
      <c r="A2080" s="30" t="s">
        <v>129</v>
      </c>
      <c r="B2080" s="30" t="s">
        <v>140</v>
      </c>
      <c r="C2080" s="5" t="s">
        <v>409</v>
      </c>
      <c r="D2080" s="5" t="s">
        <v>203</v>
      </c>
      <c r="E2080" s="191">
        <v>30</v>
      </c>
      <c r="F2080" s="191" t="s">
        <v>202</v>
      </c>
      <c r="G2080" s="191" t="s">
        <v>423</v>
      </c>
      <c r="H2080" s="30" t="s">
        <v>170</v>
      </c>
      <c r="I2080" s="180">
        <v>0</v>
      </c>
      <c r="J2080" s="181">
        <v>0</v>
      </c>
      <c r="K2080" s="181">
        <v>0</v>
      </c>
      <c r="L2080" s="181">
        <v>0</v>
      </c>
      <c r="M2080" s="182">
        <v>0</v>
      </c>
    </row>
    <row r="2081" spans="1:13" s="5" customFormat="1">
      <c r="A2081" s="30" t="s">
        <v>129</v>
      </c>
      <c r="B2081" s="30" t="s">
        <v>140</v>
      </c>
      <c r="C2081" s="5" t="s">
        <v>409</v>
      </c>
      <c r="D2081" s="5" t="s">
        <v>294</v>
      </c>
      <c r="E2081" s="191">
        <v>38</v>
      </c>
      <c r="F2081" s="191" t="s">
        <v>293</v>
      </c>
      <c r="G2081" s="191" t="s">
        <v>410</v>
      </c>
      <c r="H2081" s="30" t="s">
        <v>170</v>
      </c>
      <c r="I2081" s="180">
        <v>0</v>
      </c>
      <c r="J2081" s="181">
        <v>1.41892</v>
      </c>
      <c r="K2081" s="181">
        <v>0</v>
      </c>
      <c r="L2081" s="181">
        <v>0</v>
      </c>
      <c r="M2081" s="182">
        <v>0</v>
      </c>
    </row>
    <row r="2082" spans="1:13" s="5" customFormat="1">
      <c r="A2082" s="30" t="s">
        <v>129</v>
      </c>
      <c r="B2082" s="30" t="s">
        <v>140</v>
      </c>
      <c r="C2082" s="5" t="s">
        <v>409</v>
      </c>
      <c r="D2082" s="5" t="s">
        <v>294</v>
      </c>
      <c r="E2082" s="191">
        <v>38</v>
      </c>
      <c r="F2082" s="191" t="s">
        <v>293</v>
      </c>
      <c r="G2082" s="191" t="s">
        <v>411</v>
      </c>
      <c r="H2082" s="30" t="s">
        <v>170</v>
      </c>
      <c r="I2082" s="180">
        <v>0</v>
      </c>
      <c r="J2082" s="181">
        <v>0.69599200000000006</v>
      </c>
      <c r="K2082" s="181">
        <v>0</v>
      </c>
      <c r="L2082" s="181">
        <v>0</v>
      </c>
      <c r="M2082" s="182">
        <v>0</v>
      </c>
    </row>
    <row r="2083" spans="1:13" s="5" customFormat="1">
      <c r="A2083" s="30" t="s">
        <v>129</v>
      </c>
      <c r="B2083" s="30" t="s">
        <v>140</v>
      </c>
      <c r="C2083" s="5" t="s">
        <v>409</v>
      </c>
      <c r="D2083" s="5" t="s">
        <v>294</v>
      </c>
      <c r="E2083" s="191">
        <v>38</v>
      </c>
      <c r="F2083" s="191" t="s">
        <v>293</v>
      </c>
      <c r="G2083" s="191" t="s">
        <v>412</v>
      </c>
      <c r="H2083" s="30" t="s">
        <v>170</v>
      </c>
      <c r="I2083" s="180">
        <v>0</v>
      </c>
      <c r="J2083" s="181">
        <v>0.28841800000000001</v>
      </c>
      <c r="K2083" s="181">
        <v>0</v>
      </c>
      <c r="L2083" s="181">
        <v>0</v>
      </c>
      <c r="M2083" s="182">
        <v>0</v>
      </c>
    </row>
    <row r="2084" spans="1:13" s="5" customFormat="1">
      <c r="A2084" s="30" t="s">
        <v>129</v>
      </c>
      <c r="B2084" s="30" t="s">
        <v>140</v>
      </c>
      <c r="C2084" s="5" t="s">
        <v>409</v>
      </c>
      <c r="D2084" s="5" t="s">
        <v>294</v>
      </c>
      <c r="E2084" s="191">
        <v>38</v>
      </c>
      <c r="F2084" s="191" t="s">
        <v>293</v>
      </c>
      <c r="G2084" s="191" t="s">
        <v>413</v>
      </c>
      <c r="H2084" s="30" t="s">
        <v>170</v>
      </c>
      <c r="I2084" s="180">
        <v>0</v>
      </c>
      <c r="J2084" s="181">
        <v>9.4993700000000008</v>
      </c>
      <c r="K2084" s="181">
        <v>0</v>
      </c>
      <c r="L2084" s="181">
        <v>0</v>
      </c>
      <c r="M2084" s="182">
        <v>0</v>
      </c>
    </row>
    <row r="2085" spans="1:13" s="5" customFormat="1">
      <c r="A2085" s="30" t="s">
        <v>129</v>
      </c>
      <c r="B2085" s="30" t="s">
        <v>140</v>
      </c>
      <c r="C2085" s="5" t="s">
        <v>409</v>
      </c>
      <c r="D2085" s="5" t="s">
        <v>294</v>
      </c>
      <c r="E2085" s="191">
        <v>38</v>
      </c>
      <c r="F2085" s="191" t="s">
        <v>293</v>
      </c>
      <c r="G2085" s="191" t="s">
        <v>414</v>
      </c>
      <c r="H2085" s="30" t="s">
        <v>170</v>
      </c>
      <c r="I2085" s="180">
        <v>0</v>
      </c>
      <c r="J2085" s="181">
        <v>0</v>
      </c>
      <c r="K2085" s="181">
        <v>0</v>
      </c>
      <c r="L2085" s="181">
        <v>0</v>
      </c>
      <c r="M2085" s="182">
        <v>0</v>
      </c>
    </row>
    <row r="2086" spans="1:13" s="5" customFormat="1">
      <c r="A2086" s="30" t="s">
        <v>129</v>
      </c>
      <c r="B2086" s="30" t="s">
        <v>140</v>
      </c>
      <c r="C2086" s="5" t="s">
        <v>409</v>
      </c>
      <c r="D2086" s="5" t="s">
        <v>294</v>
      </c>
      <c r="E2086" s="191">
        <v>38</v>
      </c>
      <c r="F2086" s="191" t="s">
        <v>293</v>
      </c>
      <c r="G2086" s="191" t="s">
        <v>415</v>
      </c>
      <c r="H2086" s="30" t="s">
        <v>170</v>
      </c>
      <c r="I2086" s="180">
        <v>0</v>
      </c>
      <c r="J2086" s="181">
        <v>0</v>
      </c>
      <c r="K2086" s="181">
        <v>0</v>
      </c>
      <c r="L2086" s="181">
        <v>0</v>
      </c>
      <c r="M2086" s="182">
        <v>0</v>
      </c>
    </row>
    <row r="2087" spans="1:13" s="5" customFormat="1">
      <c r="A2087" s="30" t="s">
        <v>129</v>
      </c>
      <c r="B2087" s="30" t="s">
        <v>140</v>
      </c>
      <c r="C2087" s="5" t="s">
        <v>409</v>
      </c>
      <c r="D2087" s="5" t="s">
        <v>294</v>
      </c>
      <c r="E2087" s="191">
        <v>38</v>
      </c>
      <c r="F2087" s="191" t="s">
        <v>293</v>
      </c>
      <c r="G2087" s="191" t="s">
        <v>416</v>
      </c>
      <c r="H2087" s="30" t="s">
        <v>170</v>
      </c>
      <c r="I2087" s="180">
        <v>0</v>
      </c>
      <c r="J2087" s="181">
        <v>0</v>
      </c>
      <c r="K2087" s="181">
        <v>0</v>
      </c>
      <c r="L2087" s="181">
        <v>0</v>
      </c>
      <c r="M2087" s="182">
        <v>0</v>
      </c>
    </row>
    <row r="2088" spans="1:13" s="5" customFormat="1">
      <c r="A2088" s="30" t="s">
        <v>129</v>
      </c>
      <c r="B2088" s="30" t="s">
        <v>140</v>
      </c>
      <c r="C2088" s="5" t="s">
        <v>409</v>
      </c>
      <c r="D2088" s="5" t="s">
        <v>294</v>
      </c>
      <c r="E2088" s="191">
        <v>38</v>
      </c>
      <c r="F2088" s="191" t="s">
        <v>293</v>
      </c>
      <c r="G2088" s="191" t="s">
        <v>417</v>
      </c>
      <c r="H2088" s="30" t="s">
        <v>170</v>
      </c>
      <c r="I2088" s="180">
        <v>0</v>
      </c>
      <c r="J2088" s="181">
        <v>0</v>
      </c>
      <c r="K2088" s="181">
        <v>0</v>
      </c>
      <c r="L2088" s="181">
        <v>0</v>
      </c>
      <c r="M2088" s="182">
        <v>0</v>
      </c>
    </row>
    <row r="2089" spans="1:13" s="5" customFormat="1">
      <c r="A2089" s="30" t="s">
        <v>129</v>
      </c>
      <c r="B2089" s="30" t="s">
        <v>140</v>
      </c>
      <c r="C2089" s="5" t="s">
        <v>409</v>
      </c>
      <c r="D2089" s="5" t="s">
        <v>294</v>
      </c>
      <c r="E2089" s="191">
        <v>38</v>
      </c>
      <c r="F2089" s="191" t="s">
        <v>293</v>
      </c>
      <c r="G2089" s="191" t="s">
        <v>418</v>
      </c>
      <c r="H2089" s="30" t="s">
        <v>170</v>
      </c>
      <c r="I2089" s="180">
        <v>0</v>
      </c>
      <c r="J2089" s="181">
        <v>0</v>
      </c>
      <c r="K2089" s="181">
        <v>0</v>
      </c>
      <c r="L2089" s="181">
        <v>0</v>
      </c>
      <c r="M2089" s="182">
        <v>0</v>
      </c>
    </row>
    <row r="2090" spans="1:13" s="5" customFormat="1">
      <c r="A2090" s="30" t="s">
        <v>129</v>
      </c>
      <c r="B2090" s="30" t="s">
        <v>140</v>
      </c>
      <c r="C2090" s="5" t="s">
        <v>409</v>
      </c>
      <c r="D2090" s="5" t="s">
        <v>294</v>
      </c>
      <c r="E2090" s="191">
        <v>38</v>
      </c>
      <c r="F2090" s="191" t="s">
        <v>293</v>
      </c>
      <c r="G2090" s="191" t="s">
        <v>419</v>
      </c>
      <c r="H2090" s="30" t="s">
        <v>170</v>
      </c>
      <c r="I2090" s="180">
        <v>0</v>
      </c>
      <c r="J2090" s="181">
        <v>0</v>
      </c>
      <c r="K2090" s="181">
        <v>0</v>
      </c>
      <c r="L2090" s="181">
        <v>0</v>
      </c>
      <c r="M2090" s="182">
        <v>0</v>
      </c>
    </row>
    <row r="2091" spans="1:13" s="5" customFormat="1">
      <c r="A2091" s="30" t="s">
        <v>129</v>
      </c>
      <c r="B2091" s="30" t="s">
        <v>140</v>
      </c>
      <c r="C2091" s="5" t="s">
        <v>409</v>
      </c>
      <c r="D2091" s="5" t="s">
        <v>294</v>
      </c>
      <c r="E2091" s="191">
        <v>38</v>
      </c>
      <c r="F2091" s="191" t="s">
        <v>293</v>
      </c>
      <c r="G2091" s="191" t="s">
        <v>420</v>
      </c>
      <c r="H2091" s="30" t="s">
        <v>170</v>
      </c>
      <c r="I2091" s="180">
        <v>0</v>
      </c>
      <c r="J2091" s="181">
        <v>0</v>
      </c>
      <c r="K2091" s="181">
        <v>0</v>
      </c>
      <c r="L2091" s="181">
        <v>0</v>
      </c>
      <c r="M2091" s="182">
        <v>0</v>
      </c>
    </row>
    <row r="2092" spans="1:13" s="5" customFormat="1">
      <c r="A2092" s="30" t="s">
        <v>129</v>
      </c>
      <c r="B2092" s="30" t="s">
        <v>140</v>
      </c>
      <c r="C2092" s="5" t="s">
        <v>409</v>
      </c>
      <c r="D2092" s="5" t="s">
        <v>294</v>
      </c>
      <c r="E2092" s="191">
        <v>38</v>
      </c>
      <c r="F2092" s="191" t="s">
        <v>293</v>
      </c>
      <c r="G2092" s="191" t="s">
        <v>421</v>
      </c>
      <c r="H2092" s="30" t="s">
        <v>170</v>
      </c>
      <c r="I2092" s="180">
        <v>0</v>
      </c>
      <c r="J2092" s="181">
        <v>0</v>
      </c>
      <c r="K2092" s="181">
        <v>0</v>
      </c>
      <c r="L2092" s="181">
        <v>0</v>
      </c>
      <c r="M2092" s="182">
        <v>0</v>
      </c>
    </row>
    <row r="2093" spans="1:13" s="5" customFormat="1">
      <c r="A2093" s="30" t="s">
        <v>129</v>
      </c>
      <c r="B2093" s="30" t="s">
        <v>140</v>
      </c>
      <c r="C2093" s="5" t="s">
        <v>409</v>
      </c>
      <c r="D2093" s="5" t="s">
        <v>294</v>
      </c>
      <c r="E2093" s="191">
        <v>38</v>
      </c>
      <c r="F2093" s="191" t="s">
        <v>293</v>
      </c>
      <c r="G2093" s="191" t="s">
        <v>422</v>
      </c>
      <c r="H2093" s="30" t="s">
        <v>170</v>
      </c>
      <c r="I2093" s="180">
        <v>0</v>
      </c>
      <c r="J2093" s="181">
        <v>0</v>
      </c>
      <c r="K2093" s="181">
        <v>0</v>
      </c>
      <c r="L2093" s="181">
        <v>0</v>
      </c>
      <c r="M2093" s="182">
        <v>0</v>
      </c>
    </row>
    <row r="2094" spans="1:13" s="5" customFormat="1">
      <c r="A2094" s="30" t="s">
        <v>129</v>
      </c>
      <c r="B2094" s="30" t="s">
        <v>140</v>
      </c>
      <c r="C2094" s="5" t="s">
        <v>409</v>
      </c>
      <c r="D2094" s="5" t="s">
        <v>294</v>
      </c>
      <c r="E2094" s="191">
        <v>38</v>
      </c>
      <c r="F2094" s="191" t="s">
        <v>293</v>
      </c>
      <c r="G2094" s="191" t="s">
        <v>423</v>
      </c>
      <c r="H2094" s="30" t="s">
        <v>170</v>
      </c>
      <c r="I2094" s="180">
        <v>0</v>
      </c>
      <c r="J2094" s="181">
        <v>0</v>
      </c>
      <c r="K2094" s="181">
        <v>0</v>
      </c>
      <c r="L2094" s="181">
        <v>0</v>
      </c>
      <c r="M2094" s="182">
        <v>0</v>
      </c>
    </row>
    <row r="2095" spans="1:13" s="5" customFormat="1">
      <c r="A2095" s="30" t="s">
        <v>129</v>
      </c>
      <c r="B2095" s="30" t="s">
        <v>140</v>
      </c>
      <c r="C2095" s="5" t="s">
        <v>409</v>
      </c>
      <c r="D2095" s="5" t="s">
        <v>296</v>
      </c>
      <c r="E2095" s="191">
        <v>38</v>
      </c>
      <c r="F2095" s="191" t="s">
        <v>295</v>
      </c>
      <c r="G2095" s="191" t="s">
        <v>410</v>
      </c>
      <c r="H2095" s="30" t="s">
        <v>170</v>
      </c>
      <c r="I2095" s="180">
        <v>0</v>
      </c>
      <c r="J2095" s="181">
        <v>18.0518</v>
      </c>
      <c r="K2095" s="181">
        <v>0</v>
      </c>
      <c r="L2095" s="181">
        <v>0</v>
      </c>
      <c r="M2095" s="182">
        <v>0</v>
      </c>
    </row>
    <row r="2096" spans="1:13" s="5" customFormat="1">
      <c r="A2096" s="30" t="s">
        <v>129</v>
      </c>
      <c r="B2096" s="30" t="s">
        <v>140</v>
      </c>
      <c r="C2096" s="5" t="s">
        <v>409</v>
      </c>
      <c r="D2096" s="5" t="s">
        <v>296</v>
      </c>
      <c r="E2096" s="191">
        <v>38</v>
      </c>
      <c r="F2096" s="191" t="s">
        <v>295</v>
      </c>
      <c r="G2096" s="191" t="s">
        <v>411</v>
      </c>
      <c r="H2096" s="30" t="s">
        <v>170</v>
      </c>
      <c r="I2096" s="180">
        <v>0</v>
      </c>
      <c r="J2096" s="181">
        <v>8.8545700000000007</v>
      </c>
      <c r="K2096" s="181">
        <v>0</v>
      </c>
      <c r="L2096" s="181">
        <v>0</v>
      </c>
      <c r="M2096" s="182">
        <v>0</v>
      </c>
    </row>
    <row r="2097" spans="1:13" s="5" customFormat="1">
      <c r="A2097" s="30" t="s">
        <v>129</v>
      </c>
      <c r="B2097" s="30" t="s">
        <v>140</v>
      </c>
      <c r="C2097" s="5" t="s">
        <v>409</v>
      </c>
      <c r="D2097" s="5" t="s">
        <v>296</v>
      </c>
      <c r="E2097" s="191">
        <v>38</v>
      </c>
      <c r="F2097" s="191" t="s">
        <v>295</v>
      </c>
      <c r="G2097" s="191" t="s">
        <v>412</v>
      </c>
      <c r="H2097" s="30" t="s">
        <v>170</v>
      </c>
      <c r="I2097" s="180">
        <v>0</v>
      </c>
      <c r="J2097" s="181">
        <v>3.6693099999999998</v>
      </c>
      <c r="K2097" s="181">
        <v>0</v>
      </c>
      <c r="L2097" s="181">
        <v>0</v>
      </c>
      <c r="M2097" s="182">
        <v>0</v>
      </c>
    </row>
    <row r="2098" spans="1:13" s="5" customFormat="1">
      <c r="A2098" s="30" t="s">
        <v>129</v>
      </c>
      <c r="B2098" s="30" t="s">
        <v>140</v>
      </c>
      <c r="C2098" s="5" t="s">
        <v>409</v>
      </c>
      <c r="D2098" s="5" t="s">
        <v>296</v>
      </c>
      <c r="E2098" s="191">
        <v>38</v>
      </c>
      <c r="F2098" s="191" t="s">
        <v>295</v>
      </c>
      <c r="G2098" s="191" t="s">
        <v>413</v>
      </c>
      <c r="H2098" s="30" t="s">
        <v>170</v>
      </c>
      <c r="I2098" s="180">
        <v>0</v>
      </c>
      <c r="J2098" s="181">
        <v>120.85299999999999</v>
      </c>
      <c r="K2098" s="181">
        <v>0</v>
      </c>
      <c r="L2098" s="181">
        <v>0</v>
      </c>
      <c r="M2098" s="182">
        <v>0</v>
      </c>
    </row>
    <row r="2099" spans="1:13" s="5" customFormat="1">
      <c r="A2099" s="30" t="s">
        <v>129</v>
      </c>
      <c r="B2099" s="30" t="s">
        <v>140</v>
      </c>
      <c r="C2099" s="5" t="s">
        <v>409</v>
      </c>
      <c r="D2099" s="5" t="s">
        <v>296</v>
      </c>
      <c r="E2099" s="191">
        <v>38</v>
      </c>
      <c r="F2099" s="191" t="s">
        <v>295</v>
      </c>
      <c r="G2099" s="191" t="s">
        <v>414</v>
      </c>
      <c r="H2099" s="30" t="s">
        <v>170</v>
      </c>
      <c r="I2099" s="180">
        <v>0</v>
      </c>
      <c r="J2099" s="181">
        <v>0.15765799999999999</v>
      </c>
      <c r="K2099" s="181">
        <v>0</v>
      </c>
      <c r="L2099" s="181">
        <v>0</v>
      </c>
      <c r="M2099" s="182">
        <v>0</v>
      </c>
    </row>
    <row r="2100" spans="1:13" s="5" customFormat="1">
      <c r="A2100" s="30" t="s">
        <v>129</v>
      </c>
      <c r="B2100" s="30" t="s">
        <v>140</v>
      </c>
      <c r="C2100" s="5" t="s">
        <v>409</v>
      </c>
      <c r="D2100" s="5" t="s">
        <v>296</v>
      </c>
      <c r="E2100" s="191">
        <v>38</v>
      </c>
      <c r="F2100" s="191" t="s">
        <v>295</v>
      </c>
      <c r="G2100" s="191" t="s">
        <v>415</v>
      </c>
      <c r="H2100" s="30" t="s">
        <v>170</v>
      </c>
      <c r="I2100" s="180">
        <v>0</v>
      </c>
      <c r="J2100" s="181">
        <v>7.7332499999999998E-2</v>
      </c>
      <c r="K2100" s="181">
        <v>0</v>
      </c>
      <c r="L2100" s="181">
        <v>0</v>
      </c>
      <c r="M2100" s="182">
        <v>0</v>
      </c>
    </row>
    <row r="2101" spans="1:13" s="5" customFormat="1">
      <c r="A2101" s="30" t="s">
        <v>129</v>
      </c>
      <c r="B2101" s="30" t="s">
        <v>140</v>
      </c>
      <c r="C2101" s="5" t="s">
        <v>409</v>
      </c>
      <c r="D2101" s="5" t="s">
        <v>296</v>
      </c>
      <c r="E2101" s="191">
        <v>38</v>
      </c>
      <c r="F2101" s="191" t="s">
        <v>295</v>
      </c>
      <c r="G2101" s="191" t="s">
        <v>416</v>
      </c>
      <c r="H2101" s="30" t="s">
        <v>170</v>
      </c>
      <c r="I2101" s="180">
        <v>0</v>
      </c>
      <c r="J2101" s="181">
        <v>3.2046400000000003E-2</v>
      </c>
      <c r="K2101" s="181">
        <v>0</v>
      </c>
      <c r="L2101" s="181">
        <v>0</v>
      </c>
      <c r="M2101" s="182">
        <v>0</v>
      </c>
    </row>
    <row r="2102" spans="1:13" s="5" customFormat="1">
      <c r="A2102" s="30" t="s">
        <v>129</v>
      </c>
      <c r="B2102" s="30" t="s">
        <v>140</v>
      </c>
      <c r="C2102" s="5" t="s">
        <v>409</v>
      </c>
      <c r="D2102" s="5" t="s">
        <v>296</v>
      </c>
      <c r="E2102" s="191">
        <v>38</v>
      </c>
      <c r="F2102" s="191" t="s">
        <v>295</v>
      </c>
      <c r="G2102" s="191" t="s">
        <v>417</v>
      </c>
      <c r="H2102" s="30" t="s">
        <v>170</v>
      </c>
      <c r="I2102" s="180">
        <v>0</v>
      </c>
      <c r="J2102" s="181">
        <v>1.05549</v>
      </c>
      <c r="K2102" s="181">
        <v>0</v>
      </c>
      <c r="L2102" s="181">
        <v>0</v>
      </c>
      <c r="M2102" s="182">
        <v>0</v>
      </c>
    </row>
    <row r="2103" spans="1:13" s="5" customFormat="1">
      <c r="A2103" s="30" t="s">
        <v>129</v>
      </c>
      <c r="B2103" s="30" t="s">
        <v>140</v>
      </c>
      <c r="C2103" s="5" t="s">
        <v>409</v>
      </c>
      <c r="D2103" s="5" t="s">
        <v>296</v>
      </c>
      <c r="E2103" s="191">
        <v>38</v>
      </c>
      <c r="F2103" s="191" t="s">
        <v>295</v>
      </c>
      <c r="G2103" s="191" t="s">
        <v>418</v>
      </c>
      <c r="H2103" s="30" t="s">
        <v>170</v>
      </c>
      <c r="I2103" s="180">
        <v>0</v>
      </c>
      <c r="J2103" s="181">
        <v>2.1834599999999999E-3</v>
      </c>
      <c r="K2103" s="181">
        <v>0</v>
      </c>
      <c r="L2103" s="181">
        <v>0</v>
      </c>
      <c r="M2103" s="182">
        <v>0</v>
      </c>
    </row>
    <row r="2104" spans="1:13" s="5" customFormat="1">
      <c r="A2104" s="30" t="s">
        <v>129</v>
      </c>
      <c r="B2104" s="30" t="s">
        <v>140</v>
      </c>
      <c r="C2104" s="5" t="s">
        <v>409</v>
      </c>
      <c r="D2104" s="5" t="s">
        <v>296</v>
      </c>
      <c r="E2104" s="191">
        <v>38</v>
      </c>
      <c r="F2104" s="191" t="s">
        <v>295</v>
      </c>
      <c r="G2104" s="191" t="s">
        <v>419</v>
      </c>
      <c r="H2104" s="30" t="s">
        <v>170</v>
      </c>
      <c r="I2104" s="180">
        <v>0</v>
      </c>
      <c r="J2104" s="181">
        <v>0</v>
      </c>
      <c r="K2104" s="181">
        <v>0</v>
      </c>
      <c r="L2104" s="181">
        <v>0</v>
      </c>
      <c r="M2104" s="182">
        <v>0</v>
      </c>
    </row>
    <row r="2105" spans="1:13" s="5" customFormat="1">
      <c r="A2105" s="30" t="s">
        <v>129</v>
      </c>
      <c r="B2105" s="30" t="s">
        <v>140</v>
      </c>
      <c r="C2105" s="5" t="s">
        <v>409</v>
      </c>
      <c r="D2105" s="5" t="s">
        <v>296</v>
      </c>
      <c r="E2105" s="191">
        <v>38</v>
      </c>
      <c r="F2105" s="191" t="s">
        <v>295</v>
      </c>
      <c r="G2105" s="191" t="s">
        <v>420</v>
      </c>
      <c r="H2105" s="30" t="s">
        <v>170</v>
      </c>
      <c r="I2105" s="180">
        <v>0</v>
      </c>
      <c r="J2105" s="181">
        <v>0</v>
      </c>
      <c r="K2105" s="181">
        <v>0</v>
      </c>
      <c r="L2105" s="181">
        <v>0</v>
      </c>
      <c r="M2105" s="182">
        <v>0</v>
      </c>
    </row>
    <row r="2106" spans="1:13" s="5" customFormat="1">
      <c r="A2106" s="30" t="s">
        <v>129</v>
      </c>
      <c r="B2106" s="30" t="s">
        <v>140</v>
      </c>
      <c r="C2106" s="5" t="s">
        <v>409</v>
      </c>
      <c r="D2106" s="5" t="s">
        <v>296</v>
      </c>
      <c r="E2106" s="191">
        <v>38</v>
      </c>
      <c r="F2106" s="191" t="s">
        <v>295</v>
      </c>
      <c r="G2106" s="191" t="s">
        <v>421</v>
      </c>
      <c r="H2106" s="30" t="s">
        <v>170</v>
      </c>
      <c r="I2106" s="180">
        <v>0</v>
      </c>
      <c r="J2106" s="181">
        <v>0</v>
      </c>
      <c r="K2106" s="181">
        <v>0</v>
      </c>
      <c r="L2106" s="181">
        <v>0</v>
      </c>
      <c r="M2106" s="182">
        <v>0</v>
      </c>
    </row>
    <row r="2107" spans="1:13" s="5" customFormat="1">
      <c r="A2107" s="30" t="s">
        <v>129</v>
      </c>
      <c r="B2107" s="30" t="s">
        <v>140</v>
      </c>
      <c r="C2107" s="5" t="s">
        <v>409</v>
      </c>
      <c r="D2107" s="5" t="s">
        <v>296</v>
      </c>
      <c r="E2107" s="191">
        <v>38</v>
      </c>
      <c r="F2107" s="191" t="s">
        <v>295</v>
      </c>
      <c r="G2107" s="191" t="s">
        <v>422</v>
      </c>
      <c r="H2107" s="30" t="s">
        <v>170</v>
      </c>
      <c r="I2107" s="180">
        <v>0</v>
      </c>
      <c r="J2107" s="181">
        <v>0</v>
      </c>
      <c r="K2107" s="181">
        <v>0</v>
      </c>
      <c r="L2107" s="181">
        <v>0</v>
      </c>
      <c r="M2107" s="182">
        <v>0</v>
      </c>
    </row>
    <row r="2108" spans="1:13" s="5" customFormat="1">
      <c r="A2108" s="30" t="s">
        <v>129</v>
      </c>
      <c r="B2108" s="30" t="s">
        <v>140</v>
      </c>
      <c r="C2108" s="5" t="s">
        <v>409</v>
      </c>
      <c r="D2108" s="5" t="s">
        <v>296</v>
      </c>
      <c r="E2108" s="191">
        <v>38</v>
      </c>
      <c r="F2108" s="191" t="s">
        <v>295</v>
      </c>
      <c r="G2108" s="191" t="s">
        <v>423</v>
      </c>
      <c r="H2108" s="30" t="s">
        <v>170</v>
      </c>
      <c r="I2108" s="180">
        <v>0</v>
      </c>
      <c r="J2108" s="181">
        <v>0</v>
      </c>
      <c r="K2108" s="181">
        <v>0</v>
      </c>
      <c r="L2108" s="181">
        <v>0</v>
      </c>
      <c r="M2108" s="182">
        <v>0</v>
      </c>
    </row>
    <row r="2109" spans="1:13" s="5" customFormat="1">
      <c r="A2109" s="30" t="s">
        <v>129</v>
      </c>
      <c r="B2109" s="30" t="s">
        <v>140</v>
      </c>
      <c r="C2109" s="5" t="s">
        <v>409</v>
      </c>
      <c r="D2109" s="5" t="s">
        <v>205</v>
      </c>
      <c r="E2109" s="191">
        <v>30</v>
      </c>
      <c r="F2109" s="191" t="s">
        <v>204</v>
      </c>
      <c r="G2109" s="191" t="s">
        <v>410</v>
      </c>
      <c r="H2109" s="30" t="s">
        <v>170</v>
      </c>
      <c r="I2109" s="180">
        <v>0</v>
      </c>
      <c r="J2109" s="181">
        <v>0</v>
      </c>
      <c r="K2109" s="181">
        <v>0</v>
      </c>
      <c r="L2109" s="181">
        <v>0</v>
      </c>
      <c r="M2109" s="182">
        <v>0</v>
      </c>
    </row>
    <row r="2110" spans="1:13" s="5" customFormat="1">
      <c r="A2110" s="30" t="s">
        <v>129</v>
      </c>
      <c r="B2110" s="30" t="s">
        <v>140</v>
      </c>
      <c r="C2110" s="5" t="s">
        <v>409</v>
      </c>
      <c r="D2110" s="5" t="s">
        <v>205</v>
      </c>
      <c r="E2110" s="191">
        <v>30</v>
      </c>
      <c r="F2110" s="191" t="s">
        <v>204</v>
      </c>
      <c r="G2110" s="191" t="s">
        <v>411</v>
      </c>
      <c r="H2110" s="30" t="s">
        <v>170</v>
      </c>
      <c r="I2110" s="180">
        <v>0</v>
      </c>
      <c r="J2110" s="181">
        <v>0</v>
      </c>
      <c r="K2110" s="181">
        <v>0</v>
      </c>
      <c r="L2110" s="181">
        <v>0</v>
      </c>
      <c r="M2110" s="182">
        <v>0</v>
      </c>
    </row>
    <row r="2111" spans="1:13" s="5" customFormat="1">
      <c r="A2111" s="30" t="s">
        <v>129</v>
      </c>
      <c r="B2111" s="30" t="s">
        <v>140</v>
      </c>
      <c r="C2111" s="5" t="s">
        <v>409</v>
      </c>
      <c r="D2111" s="5" t="s">
        <v>205</v>
      </c>
      <c r="E2111" s="191">
        <v>30</v>
      </c>
      <c r="F2111" s="191" t="s">
        <v>204</v>
      </c>
      <c r="G2111" s="191" t="s">
        <v>412</v>
      </c>
      <c r="H2111" s="30" t="s">
        <v>170</v>
      </c>
      <c r="I2111" s="180">
        <v>0</v>
      </c>
      <c r="J2111" s="181">
        <v>0</v>
      </c>
      <c r="K2111" s="181">
        <v>0</v>
      </c>
      <c r="L2111" s="181">
        <v>0</v>
      </c>
      <c r="M2111" s="182">
        <v>0</v>
      </c>
    </row>
    <row r="2112" spans="1:13" s="5" customFormat="1">
      <c r="A2112" s="30" t="s">
        <v>129</v>
      </c>
      <c r="B2112" s="30" t="s">
        <v>140</v>
      </c>
      <c r="C2112" s="5" t="s">
        <v>409</v>
      </c>
      <c r="D2112" s="5" t="s">
        <v>205</v>
      </c>
      <c r="E2112" s="191">
        <v>30</v>
      </c>
      <c r="F2112" s="191" t="s">
        <v>204</v>
      </c>
      <c r="G2112" s="191" t="s">
        <v>413</v>
      </c>
      <c r="H2112" s="30" t="s">
        <v>170</v>
      </c>
      <c r="I2112" s="180">
        <v>0</v>
      </c>
      <c r="J2112" s="181">
        <v>0</v>
      </c>
      <c r="K2112" s="181">
        <v>0</v>
      </c>
      <c r="L2112" s="181">
        <v>0</v>
      </c>
      <c r="M2112" s="182">
        <v>0</v>
      </c>
    </row>
    <row r="2113" spans="1:13" s="5" customFormat="1">
      <c r="A2113" s="30" t="s">
        <v>129</v>
      </c>
      <c r="B2113" s="30" t="s">
        <v>140</v>
      </c>
      <c r="C2113" s="5" t="s">
        <v>409</v>
      </c>
      <c r="D2113" s="5" t="s">
        <v>205</v>
      </c>
      <c r="E2113" s="191">
        <v>30</v>
      </c>
      <c r="F2113" s="191" t="s">
        <v>204</v>
      </c>
      <c r="G2113" s="191" t="s">
        <v>414</v>
      </c>
      <c r="H2113" s="30" t="s">
        <v>170</v>
      </c>
      <c r="I2113" s="180">
        <v>0</v>
      </c>
      <c r="J2113" s="181">
        <v>11.1149</v>
      </c>
      <c r="K2113" s="181">
        <v>0</v>
      </c>
      <c r="L2113" s="181">
        <v>0</v>
      </c>
      <c r="M2113" s="182">
        <v>0</v>
      </c>
    </row>
    <row r="2114" spans="1:13" s="5" customFormat="1">
      <c r="A2114" s="30" t="s">
        <v>129</v>
      </c>
      <c r="B2114" s="30" t="s">
        <v>140</v>
      </c>
      <c r="C2114" s="5" t="s">
        <v>409</v>
      </c>
      <c r="D2114" s="5" t="s">
        <v>205</v>
      </c>
      <c r="E2114" s="191">
        <v>30</v>
      </c>
      <c r="F2114" s="191" t="s">
        <v>204</v>
      </c>
      <c r="G2114" s="191" t="s">
        <v>415</v>
      </c>
      <c r="H2114" s="30" t="s">
        <v>170</v>
      </c>
      <c r="I2114" s="180">
        <v>0</v>
      </c>
      <c r="J2114" s="181">
        <v>5.4519399999999996</v>
      </c>
      <c r="K2114" s="181">
        <v>0</v>
      </c>
      <c r="L2114" s="181">
        <v>0</v>
      </c>
      <c r="M2114" s="182">
        <v>0</v>
      </c>
    </row>
    <row r="2115" spans="1:13" s="5" customFormat="1">
      <c r="A2115" s="30" t="s">
        <v>129</v>
      </c>
      <c r="B2115" s="30" t="s">
        <v>140</v>
      </c>
      <c r="C2115" s="5" t="s">
        <v>409</v>
      </c>
      <c r="D2115" s="5" t="s">
        <v>205</v>
      </c>
      <c r="E2115" s="191">
        <v>30</v>
      </c>
      <c r="F2115" s="191" t="s">
        <v>204</v>
      </c>
      <c r="G2115" s="191" t="s">
        <v>416</v>
      </c>
      <c r="H2115" s="30" t="s">
        <v>170</v>
      </c>
      <c r="I2115" s="180">
        <v>0</v>
      </c>
      <c r="J2115" s="181">
        <v>2.2592699999999999</v>
      </c>
      <c r="K2115" s="181">
        <v>0</v>
      </c>
      <c r="L2115" s="181">
        <v>0</v>
      </c>
      <c r="M2115" s="182">
        <v>0</v>
      </c>
    </row>
    <row r="2116" spans="1:13" s="5" customFormat="1">
      <c r="A2116" s="30" t="s">
        <v>129</v>
      </c>
      <c r="B2116" s="30" t="s">
        <v>140</v>
      </c>
      <c r="C2116" s="5" t="s">
        <v>409</v>
      </c>
      <c r="D2116" s="5" t="s">
        <v>205</v>
      </c>
      <c r="E2116" s="191">
        <v>30</v>
      </c>
      <c r="F2116" s="191" t="s">
        <v>204</v>
      </c>
      <c r="G2116" s="191" t="s">
        <v>417</v>
      </c>
      <c r="H2116" s="30" t="s">
        <v>170</v>
      </c>
      <c r="I2116" s="180">
        <v>0</v>
      </c>
      <c r="J2116" s="181">
        <v>74.411799999999999</v>
      </c>
      <c r="K2116" s="181">
        <v>0</v>
      </c>
      <c r="L2116" s="181">
        <v>0</v>
      </c>
      <c r="M2116" s="182">
        <v>0</v>
      </c>
    </row>
    <row r="2117" spans="1:13" s="5" customFormat="1">
      <c r="A2117" s="30" t="s">
        <v>129</v>
      </c>
      <c r="B2117" s="30" t="s">
        <v>140</v>
      </c>
      <c r="C2117" s="5" t="s">
        <v>409</v>
      </c>
      <c r="D2117" s="5" t="s">
        <v>205</v>
      </c>
      <c r="E2117" s="191">
        <v>30</v>
      </c>
      <c r="F2117" s="191" t="s">
        <v>204</v>
      </c>
      <c r="G2117" s="191" t="s">
        <v>418</v>
      </c>
      <c r="H2117" s="30" t="s">
        <v>170</v>
      </c>
      <c r="I2117" s="180">
        <v>0</v>
      </c>
      <c r="J2117" s="181">
        <v>0.15393399999999999</v>
      </c>
      <c r="K2117" s="181">
        <v>0</v>
      </c>
      <c r="L2117" s="181">
        <v>0</v>
      </c>
      <c r="M2117" s="182">
        <v>0</v>
      </c>
    </row>
    <row r="2118" spans="1:13" s="5" customFormat="1">
      <c r="A2118" s="30" t="s">
        <v>129</v>
      </c>
      <c r="B2118" s="30" t="s">
        <v>140</v>
      </c>
      <c r="C2118" s="5" t="s">
        <v>409</v>
      </c>
      <c r="D2118" s="5" t="s">
        <v>205</v>
      </c>
      <c r="E2118" s="191">
        <v>30</v>
      </c>
      <c r="F2118" s="191" t="s">
        <v>204</v>
      </c>
      <c r="G2118" s="191" t="s">
        <v>419</v>
      </c>
      <c r="H2118" s="30" t="s">
        <v>170</v>
      </c>
      <c r="I2118" s="180">
        <v>0</v>
      </c>
      <c r="J2118" s="181">
        <v>0</v>
      </c>
      <c r="K2118" s="181">
        <v>0</v>
      </c>
      <c r="L2118" s="181">
        <v>0</v>
      </c>
      <c r="M2118" s="182">
        <v>0</v>
      </c>
    </row>
    <row r="2119" spans="1:13" s="5" customFormat="1">
      <c r="A2119" s="30" t="s">
        <v>129</v>
      </c>
      <c r="B2119" s="30" t="s">
        <v>140</v>
      </c>
      <c r="C2119" s="5" t="s">
        <v>409</v>
      </c>
      <c r="D2119" s="5" t="s">
        <v>205</v>
      </c>
      <c r="E2119" s="191">
        <v>30</v>
      </c>
      <c r="F2119" s="191" t="s">
        <v>204</v>
      </c>
      <c r="G2119" s="191" t="s">
        <v>420</v>
      </c>
      <c r="H2119" s="30" t="s">
        <v>170</v>
      </c>
      <c r="I2119" s="180">
        <v>0</v>
      </c>
      <c r="J2119" s="181">
        <v>0</v>
      </c>
      <c r="K2119" s="181">
        <v>0</v>
      </c>
      <c r="L2119" s="181">
        <v>0</v>
      </c>
      <c r="M2119" s="182">
        <v>0</v>
      </c>
    </row>
    <row r="2120" spans="1:13" s="5" customFormat="1">
      <c r="A2120" s="30" t="s">
        <v>129</v>
      </c>
      <c r="B2120" s="30" t="s">
        <v>140</v>
      </c>
      <c r="C2120" s="5" t="s">
        <v>409</v>
      </c>
      <c r="D2120" s="5" t="s">
        <v>205</v>
      </c>
      <c r="E2120" s="191">
        <v>30</v>
      </c>
      <c r="F2120" s="191" t="s">
        <v>204</v>
      </c>
      <c r="G2120" s="191" t="s">
        <v>421</v>
      </c>
      <c r="H2120" s="30" t="s">
        <v>170</v>
      </c>
      <c r="I2120" s="180">
        <v>0</v>
      </c>
      <c r="J2120" s="181">
        <v>0</v>
      </c>
      <c r="K2120" s="181">
        <v>0</v>
      </c>
      <c r="L2120" s="181">
        <v>0</v>
      </c>
      <c r="M2120" s="182">
        <v>0</v>
      </c>
    </row>
    <row r="2121" spans="1:13" s="5" customFormat="1">
      <c r="A2121" s="30" t="s">
        <v>129</v>
      </c>
      <c r="B2121" s="30" t="s">
        <v>140</v>
      </c>
      <c r="C2121" s="5" t="s">
        <v>409</v>
      </c>
      <c r="D2121" s="5" t="s">
        <v>205</v>
      </c>
      <c r="E2121" s="191">
        <v>30</v>
      </c>
      <c r="F2121" s="191" t="s">
        <v>204</v>
      </c>
      <c r="G2121" s="191" t="s">
        <v>422</v>
      </c>
      <c r="H2121" s="30" t="s">
        <v>170</v>
      </c>
      <c r="I2121" s="180">
        <v>0</v>
      </c>
      <c r="J2121" s="181">
        <v>0</v>
      </c>
      <c r="K2121" s="181">
        <v>0</v>
      </c>
      <c r="L2121" s="181">
        <v>0</v>
      </c>
      <c r="M2121" s="182">
        <v>0</v>
      </c>
    </row>
    <row r="2122" spans="1:13" s="5" customFormat="1">
      <c r="A2122" s="30" t="s">
        <v>129</v>
      </c>
      <c r="B2122" s="30" t="s">
        <v>140</v>
      </c>
      <c r="C2122" s="5" t="s">
        <v>409</v>
      </c>
      <c r="D2122" s="5" t="s">
        <v>205</v>
      </c>
      <c r="E2122" s="191">
        <v>30</v>
      </c>
      <c r="F2122" s="191" t="s">
        <v>204</v>
      </c>
      <c r="G2122" s="191" t="s">
        <v>423</v>
      </c>
      <c r="H2122" s="30" t="s">
        <v>170</v>
      </c>
      <c r="I2122" s="180">
        <v>0</v>
      </c>
      <c r="J2122" s="181">
        <v>0</v>
      </c>
      <c r="K2122" s="181">
        <v>0</v>
      </c>
      <c r="L2122" s="181">
        <v>0</v>
      </c>
      <c r="M2122" s="182">
        <v>0</v>
      </c>
    </row>
    <row r="2123" spans="1:13" s="5" customFormat="1">
      <c r="A2123" s="30" t="s">
        <v>129</v>
      </c>
      <c r="B2123" s="30" t="s">
        <v>140</v>
      </c>
      <c r="C2123" s="5" t="s">
        <v>409</v>
      </c>
      <c r="D2123" s="5" t="s">
        <v>308</v>
      </c>
      <c r="E2123" s="191">
        <v>38</v>
      </c>
      <c r="F2123" s="191" t="s">
        <v>307</v>
      </c>
      <c r="G2123" s="191" t="s">
        <v>410</v>
      </c>
      <c r="H2123" s="30" t="s">
        <v>170</v>
      </c>
      <c r="I2123" s="180">
        <v>0</v>
      </c>
      <c r="J2123" s="181">
        <v>0.86711700000000003</v>
      </c>
      <c r="K2123" s="181">
        <v>0</v>
      </c>
      <c r="L2123" s="181">
        <v>0</v>
      </c>
      <c r="M2123" s="182">
        <v>0</v>
      </c>
    </row>
    <row r="2124" spans="1:13" s="5" customFormat="1">
      <c r="A2124" s="30" t="s">
        <v>129</v>
      </c>
      <c r="B2124" s="30" t="s">
        <v>140</v>
      </c>
      <c r="C2124" s="5" t="s">
        <v>409</v>
      </c>
      <c r="D2124" s="5" t="s">
        <v>308</v>
      </c>
      <c r="E2124" s="191">
        <v>38</v>
      </c>
      <c r="F2124" s="191" t="s">
        <v>307</v>
      </c>
      <c r="G2124" s="191" t="s">
        <v>411</v>
      </c>
      <c r="H2124" s="30" t="s">
        <v>170</v>
      </c>
      <c r="I2124" s="180">
        <v>0</v>
      </c>
      <c r="J2124" s="181">
        <v>0.42532900000000001</v>
      </c>
      <c r="K2124" s="181">
        <v>0</v>
      </c>
      <c r="L2124" s="181">
        <v>0</v>
      </c>
      <c r="M2124" s="182">
        <v>0</v>
      </c>
    </row>
    <row r="2125" spans="1:13" s="5" customFormat="1">
      <c r="A2125" s="30" t="s">
        <v>129</v>
      </c>
      <c r="B2125" s="30" t="s">
        <v>140</v>
      </c>
      <c r="C2125" s="5" t="s">
        <v>409</v>
      </c>
      <c r="D2125" s="5" t="s">
        <v>308</v>
      </c>
      <c r="E2125" s="191">
        <v>38</v>
      </c>
      <c r="F2125" s="191" t="s">
        <v>307</v>
      </c>
      <c r="G2125" s="191" t="s">
        <v>412</v>
      </c>
      <c r="H2125" s="30" t="s">
        <v>170</v>
      </c>
      <c r="I2125" s="180">
        <v>0</v>
      </c>
      <c r="J2125" s="181">
        <v>0.176255</v>
      </c>
      <c r="K2125" s="181">
        <v>0</v>
      </c>
      <c r="L2125" s="181">
        <v>0</v>
      </c>
      <c r="M2125" s="182">
        <v>0</v>
      </c>
    </row>
    <row r="2126" spans="1:13" s="5" customFormat="1">
      <c r="A2126" s="30" t="s">
        <v>129</v>
      </c>
      <c r="B2126" s="30" t="s">
        <v>140</v>
      </c>
      <c r="C2126" s="5" t="s">
        <v>409</v>
      </c>
      <c r="D2126" s="5" t="s">
        <v>308</v>
      </c>
      <c r="E2126" s="191">
        <v>38</v>
      </c>
      <c r="F2126" s="191" t="s">
        <v>307</v>
      </c>
      <c r="G2126" s="191" t="s">
        <v>413</v>
      </c>
      <c r="H2126" s="30" t="s">
        <v>170</v>
      </c>
      <c r="I2126" s="180">
        <v>0</v>
      </c>
      <c r="J2126" s="181">
        <v>5.8051700000000004</v>
      </c>
      <c r="K2126" s="181">
        <v>0</v>
      </c>
      <c r="L2126" s="181">
        <v>0</v>
      </c>
      <c r="M2126" s="182">
        <v>0</v>
      </c>
    </row>
    <row r="2127" spans="1:13" s="5" customFormat="1">
      <c r="A2127" s="30" t="s">
        <v>129</v>
      </c>
      <c r="B2127" s="30" t="s">
        <v>140</v>
      </c>
      <c r="C2127" s="5" t="s">
        <v>409</v>
      </c>
      <c r="D2127" s="5" t="s">
        <v>308</v>
      </c>
      <c r="E2127" s="191">
        <v>38</v>
      </c>
      <c r="F2127" s="191" t="s">
        <v>307</v>
      </c>
      <c r="G2127" s="191" t="s">
        <v>414</v>
      </c>
      <c r="H2127" s="30" t="s">
        <v>170</v>
      </c>
      <c r="I2127" s="180">
        <v>0</v>
      </c>
      <c r="J2127" s="181">
        <v>0</v>
      </c>
      <c r="K2127" s="181">
        <v>0</v>
      </c>
      <c r="L2127" s="181">
        <v>0</v>
      </c>
      <c r="M2127" s="182">
        <v>0</v>
      </c>
    </row>
    <row r="2128" spans="1:13" s="5" customFormat="1">
      <c r="A2128" s="30" t="s">
        <v>129</v>
      </c>
      <c r="B2128" s="30" t="s">
        <v>140</v>
      </c>
      <c r="C2128" s="5" t="s">
        <v>409</v>
      </c>
      <c r="D2128" s="5" t="s">
        <v>308</v>
      </c>
      <c r="E2128" s="191">
        <v>38</v>
      </c>
      <c r="F2128" s="191" t="s">
        <v>307</v>
      </c>
      <c r="G2128" s="191" t="s">
        <v>415</v>
      </c>
      <c r="H2128" s="30" t="s">
        <v>170</v>
      </c>
      <c r="I2128" s="180">
        <v>0</v>
      </c>
      <c r="J2128" s="181">
        <v>0</v>
      </c>
      <c r="K2128" s="181">
        <v>0</v>
      </c>
      <c r="L2128" s="181">
        <v>0</v>
      </c>
      <c r="M2128" s="182">
        <v>0</v>
      </c>
    </row>
    <row r="2129" spans="1:13" s="5" customFormat="1">
      <c r="A2129" s="30" t="s">
        <v>129</v>
      </c>
      <c r="B2129" s="30" t="s">
        <v>140</v>
      </c>
      <c r="C2129" s="5" t="s">
        <v>409</v>
      </c>
      <c r="D2129" s="5" t="s">
        <v>308</v>
      </c>
      <c r="E2129" s="191">
        <v>38</v>
      </c>
      <c r="F2129" s="191" t="s">
        <v>307</v>
      </c>
      <c r="G2129" s="191" t="s">
        <v>416</v>
      </c>
      <c r="H2129" s="30" t="s">
        <v>170</v>
      </c>
      <c r="I2129" s="180">
        <v>0</v>
      </c>
      <c r="J2129" s="181">
        <v>0</v>
      </c>
      <c r="K2129" s="181">
        <v>0</v>
      </c>
      <c r="L2129" s="181">
        <v>0</v>
      </c>
      <c r="M2129" s="182">
        <v>0</v>
      </c>
    </row>
    <row r="2130" spans="1:13" s="5" customFormat="1">
      <c r="A2130" s="30" t="s">
        <v>129</v>
      </c>
      <c r="B2130" s="30" t="s">
        <v>140</v>
      </c>
      <c r="C2130" s="5" t="s">
        <v>409</v>
      </c>
      <c r="D2130" s="5" t="s">
        <v>308</v>
      </c>
      <c r="E2130" s="191">
        <v>38</v>
      </c>
      <c r="F2130" s="191" t="s">
        <v>307</v>
      </c>
      <c r="G2130" s="191" t="s">
        <v>417</v>
      </c>
      <c r="H2130" s="30" t="s">
        <v>170</v>
      </c>
      <c r="I2130" s="180">
        <v>0</v>
      </c>
      <c r="J2130" s="181">
        <v>0</v>
      </c>
      <c r="K2130" s="181">
        <v>0</v>
      </c>
      <c r="L2130" s="181">
        <v>0</v>
      </c>
      <c r="M2130" s="182">
        <v>0</v>
      </c>
    </row>
    <row r="2131" spans="1:13" s="5" customFormat="1">
      <c r="A2131" s="30" t="s">
        <v>129</v>
      </c>
      <c r="B2131" s="30" t="s">
        <v>140</v>
      </c>
      <c r="C2131" s="5" t="s">
        <v>409</v>
      </c>
      <c r="D2131" s="5" t="s">
        <v>308</v>
      </c>
      <c r="E2131" s="191">
        <v>38</v>
      </c>
      <c r="F2131" s="191" t="s">
        <v>307</v>
      </c>
      <c r="G2131" s="191" t="s">
        <v>418</v>
      </c>
      <c r="H2131" s="30" t="s">
        <v>170</v>
      </c>
      <c r="I2131" s="180">
        <v>0</v>
      </c>
      <c r="J2131" s="181">
        <v>0</v>
      </c>
      <c r="K2131" s="181">
        <v>0</v>
      </c>
      <c r="L2131" s="181">
        <v>0</v>
      </c>
      <c r="M2131" s="182">
        <v>0</v>
      </c>
    </row>
    <row r="2132" spans="1:13" s="5" customFormat="1">
      <c r="A2132" s="30" t="s">
        <v>129</v>
      </c>
      <c r="B2132" s="30" t="s">
        <v>140</v>
      </c>
      <c r="C2132" s="5" t="s">
        <v>409</v>
      </c>
      <c r="D2132" s="5" t="s">
        <v>308</v>
      </c>
      <c r="E2132" s="191">
        <v>38</v>
      </c>
      <c r="F2132" s="191" t="s">
        <v>307</v>
      </c>
      <c r="G2132" s="191" t="s">
        <v>419</v>
      </c>
      <c r="H2132" s="30" t="s">
        <v>170</v>
      </c>
      <c r="I2132" s="180">
        <v>0</v>
      </c>
      <c r="J2132" s="181">
        <v>0</v>
      </c>
      <c r="K2132" s="181">
        <v>0</v>
      </c>
      <c r="L2132" s="181">
        <v>0</v>
      </c>
      <c r="M2132" s="182">
        <v>0</v>
      </c>
    </row>
    <row r="2133" spans="1:13" s="5" customFormat="1">
      <c r="A2133" s="30" t="s">
        <v>129</v>
      </c>
      <c r="B2133" s="30" t="s">
        <v>140</v>
      </c>
      <c r="C2133" s="5" t="s">
        <v>409</v>
      </c>
      <c r="D2133" s="5" t="s">
        <v>308</v>
      </c>
      <c r="E2133" s="191">
        <v>38</v>
      </c>
      <c r="F2133" s="191" t="s">
        <v>307</v>
      </c>
      <c r="G2133" s="191" t="s">
        <v>420</v>
      </c>
      <c r="H2133" s="30" t="s">
        <v>170</v>
      </c>
      <c r="I2133" s="180">
        <v>0</v>
      </c>
      <c r="J2133" s="181">
        <v>0</v>
      </c>
      <c r="K2133" s="181">
        <v>0</v>
      </c>
      <c r="L2133" s="181">
        <v>0</v>
      </c>
      <c r="M2133" s="182">
        <v>0</v>
      </c>
    </row>
    <row r="2134" spans="1:13" s="5" customFormat="1">
      <c r="A2134" s="30" t="s">
        <v>129</v>
      </c>
      <c r="B2134" s="30" t="s">
        <v>140</v>
      </c>
      <c r="C2134" s="5" t="s">
        <v>409</v>
      </c>
      <c r="D2134" s="5" t="s">
        <v>308</v>
      </c>
      <c r="E2134" s="191">
        <v>38</v>
      </c>
      <c r="F2134" s="191" t="s">
        <v>307</v>
      </c>
      <c r="G2134" s="191" t="s">
        <v>421</v>
      </c>
      <c r="H2134" s="30" t="s">
        <v>170</v>
      </c>
      <c r="I2134" s="180">
        <v>0</v>
      </c>
      <c r="J2134" s="181">
        <v>0</v>
      </c>
      <c r="K2134" s="181">
        <v>0</v>
      </c>
      <c r="L2134" s="181">
        <v>0</v>
      </c>
      <c r="M2134" s="182">
        <v>0</v>
      </c>
    </row>
    <row r="2135" spans="1:13" s="5" customFormat="1">
      <c r="A2135" s="30" t="s">
        <v>129</v>
      </c>
      <c r="B2135" s="30" t="s">
        <v>140</v>
      </c>
      <c r="C2135" s="5" t="s">
        <v>409</v>
      </c>
      <c r="D2135" s="5" t="s">
        <v>308</v>
      </c>
      <c r="E2135" s="191">
        <v>38</v>
      </c>
      <c r="F2135" s="191" t="s">
        <v>307</v>
      </c>
      <c r="G2135" s="191" t="s">
        <v>422</v>
      </c>
      <c r="H2135" s="30" t="s">
        <v>170</v>
      </c>
      <c r="I2135" s="180">
        <v>0</v>
      </c>
      <c r="J2135" s="181">
        <v>0</v>
      </c>
      <c r="K2135" s="181">
        <v>0</v>
      </c>
      <c r="L2135" s="181">
        <v>0</v>
      </c>
      <c r="M2135" s="182">
        <v>0</v>
      </c>
    </row>
    <row r="2136" spans="1:13" s="5" customFormat="1">
      <c r="A2136" s="30" t="s">
        <v>129</v>
      </c>
      <c r="B2136" s="30" t="s">
        <v>140</v>
      </c>
      <c r="C2136" s="5" t="s">
        <v>409</v>
      </c>
      <c r="D2136" s="5" t="s">
        <v>308</v>
      </c>
      <c r="E2136" s="191">
        <v>38</v>
      </c>
      <c r="F2136" s="191" t="s">
        <v>307</v>
      </c>
      <c r="G2136" s="191" t="s">
        <v>423</v>
      </c>
      <c r="H2136" s="30" t="s">
        <v>170</v>
      </c>
      <c r="I2136" s="180">
        <v>0</v>
      </c>
      <c r="J2136" s="181">
        <v>0</v>
      </c>
      <c r="K2136" s="181">
        <v>0</v>
      </c>
      <c r="L2136" s="181">
        <v>0</v>
      </c>
      <c r="M2136" s="182">
        <v>0</v>
      </c>
    </row>
    <row r="2137" spans="1:13" s="5" customFormat="1">
      <c r="A2137" s="30" t="s">
        <v>129</v>
      </c>
      <c r="B2137" s="30" t="s">
        <v>140</v>
      </c>
      <c r="C2137" s="5" t="s">
        <v>409</v>
      </c>
      <c r="D2137" s="5" t="s">
        <v>207</v>
      </c>
      <c r="E2137" s="191">
        <v>30</v>
      </c>
      <c r="F2137" s="191" t="s">
        <v>206</v>
      </c>
      <c r="G2137" s="191" t="s">
        <v>410</v>
      </c>
      <c r="H2137" s="30" t="s">
        <v>170</v>
      </c>
      <c r="I2137" s="180">
        <v>0</v>
      </c>
      <c r="J2137" s="181">
        <v>6.77928</v>
      </c>
      <c r="K2137" s="181">
        <v>0</v>
      </c>
      <c r="L2137" s="181">
        <v>0</v>
      </c>
      <c r="M2137" s="182">
        <v>0</v>
      </c>
    </row>
    <row r="2138" spans="1:13" s="5" customFormat="1">
      <c r="A2138" s="30" t="s">
        <v>129</v>
      </c>
      <c r="B2138" s="30" t="s">
        <v>140</v>
      </c>
      <c r="C2138" s="5" t="s">
        <v>409</v>
      </c>
      <c r="D2138" s="5" t="s">
        <v>207</v>
      </c>
      <c r="E2138" s="191">
        <v>30</v>
      </c>
      <c r="F2138" s="191" t="s">
        <v>206</v>
      </c>
      <c r="G2138" s="191" t="s">
        <v>411</v>
      </c>
      <c r="H2138" s="30" t="s">
        <v>170</v>
      </c>
      <c r="I2138" s="180">
        <v>0</v>
      </c>
      <c r="J2138" s="181">
        <v>3.3252999999999999</v>
      </c>
      <c r="K2138" s="181">
        <v>0</v>
      </c>
      <c r="L2138" s="181">
        <v>0</v>
      </c>
      <c r="M2138" s="182">
        <v>0</v>
      </c>
    </row>
    <row r="2139" spans="1:13" s="5" customFormat="1">
      <c r="A2139" s="30" t="s">
        <v>129</v>
      </c>
      <c r="B2139" s="30" t="s">
        <v>140</v>
      </c>
      <c r="C2139" s="5" t="s">
        <v>409</v>
      </c>
      <c r="D2139" s="5" t="s">
        <v>207</v>
      </c>
      <c r="E2139" s="191">
        <v>30</v>
      </c>
      <c r="F2139" s="191" t="s">
        <v>206</v>
      </c>
      <c r="G2139" s="191" t="s">
        <v>412</v>
      </c>
      <c r="H2139" s="30" t="s">
        <v>170</v>
      </c>
      <c r="I2139" s="180">
        <v>0</v>
      </c>
      <c r="J2139" s="181">
        <v>1.37799</v>
      </c>
      <c r="K2139" s="181">
        <v>0</v>
      </c>
      <c r="L2139" s="181">
        <v>0</v>
      </c>
      <c r="M2139" s="182">
        <v>0</v>
      </c>
    </row>
    <row r="2140" spans="1:13" s="5" customFormat="1">
      <c r="A2140" s="30" t="s">
        <v>129</v>
      </c>
      <c r="B2140" s="30" t="s">
        <v>140</v>
      </c>
      <c r="C2140" s="5" t="s">
        <v>409</v>
      </c>
      <c r="D2140" s="5" t="s">
        <v>207</v>
      </c>
      <c r="E2140" s="191">
        <v>30</v>
      </c>
      <c r="F2140" s="191" t="s">
        <v>206</v>
      </c>
      <c r="G2140" s="191" t="s">
        <v>413</v>
      </c>
      <c r="H2140" s="30" t="s">
        <v>170</v>
      </c>
      <c r="I2140" s="180">
        <v>0</v>
      </c>
      <c r="J2140" s="181">
        <v>45.385899999999999</v>
      </c>
      <c r="K2140" s="181">
        <v>0</v>
      </c>
      <c r="L2140" s="181">
        <v>0</v>
      </c>
      <c r="M2140" s="182">
        <v>0</v>
      </c>
    </row>
    <row r="2141" spans="1:13" s="5" customFormat="1">
      <c r="A2141" s="30" t="s">
        <v>129</v>
      </c>
      <c r="B2141" s="30" t="s">
        <v>140</v>
      </c>
      <c r="C2141" s="5" t="s">
        <v>409</v>
      </c>
      <c r="D2141" s="5" t="s">
        <v>207</v>
      </c>
      <c r="E2141" s="191">
        <v>30</v>
      </c>
      <c r="F2141" s="191" t="s">
        <v>206</v>
      </c>
      <c r="G2141" s="191" t="s">
        <v>414</v>
      </c>
      <c r="H2141" s="30" t="s">
        <v>170</v>
      </c>
      <c r="I2141" s="180">
        <v>0</v>
      </c>
      <c r="J2141" s="181">
        <v>2.1283799999999999</v>
      </c>
      <c r="K2141" s="181">
        <v>0</v>
      </c>
      <c r="L2141" s="181">
        <v>0</v>
      </c>
      <c r="M2141" s="182">
        <v>0</v>
      </c>
    </row>
    <row r="2142" spans="1:13" s="5" customFormat="1">
      <c r="A2142" s="30" t="s">
        <v>129</v>
      </c>
      <c r="B2142" s="30" t="s">
        <v>140</v>
      </c>
      <c r="C2142" s="5" t="s">
        <v>409</v>
      </c>
      <c r="D2142" s="5" t="s">
        <v>207</v>
      </c>
      <c r="E2142" s="191">
        <v>30</v>
      </c>
      <c r="F2142" s="191" t="s">
        <v>206</v>
      </c>
      <c r="G2142" s="191" t="s">
        <v>415</v>
      </c>
      <c r="H2142" s="30" t="s">
        <v>170</v>
      </c>
      <c r="I2142" s="180">
        <v>0</v>
      </c>
      <c r="J2142" s="181">
        <v>1.04399</v>
      </c>
      <c r="K2142" s="181">
        <v>0</v>
      </c>
      <c r="L2142" s="181">
        <v>0</v>
      </c>
      <c r="M2142" s="182">
        <v>0</v>
      </c>
    </row>
    <row r="2143" spans="1:13" s="5" customFormat="1">
      <c r="A2143" s="30" t="s">
        <v>129</v>
      </c>
      <c r="B2143" s="30" t="s">
        <v>140</v>
      </c>
      <c r="C2143" s="5" t="s">
        <v>409</v>
      </c>
      <c r="D2143" s="5" t="s">
        <v>207</v>
      </c>
      <c r="E2143" s="191">
        <v>30</v>
      </c>
      <c r="F2143" s="191" t="s">
        <v>206</v>
      </c>
      <c r="G2143" s="191" t="s">
        <v>416</v>
      </c>
      <c r="H2143" s="30" t="s">
        <v>170</v>
      </c>
      <c r="I2143" s="180">
        <v>0</v>
      </c>
      <c r="J2143" s="181">
        <v>0.43262600000000001</v>
      </c>
      <c r="K2143" s="181">
        <v>0</v>
      </c>
      <c r="L2143" s="181">
        <v>0</v>
      </c>
      <c r="M2143" s="182">
        <v>0</v>
      </c>
    </row>
    <row r="2144" spans="1:13" s="5" customFormat="1">
      <c r="A2144" s="30" t="s">
        <v>129</v>
      </c>
      <c r="B2144" s="30" t="s">
        <v>140</v>
      </c>
      <c r="C2144" s="5" t="s">
        <v>409</v>
      </c>
      <c r="D2144" s="5" t="s">
        <v>207</v>
      </c>
      <c r="E2144" s="191">
        <v>30</v>
      </c>
      <c r="F2144" s="191" t="s">
        <v>206</v>
      </c>
      <c r="G2144" s="191" t="s">
        <v>417</v>
      </c>
      <c r="H2144" s="30" t="s">
        <v>170</v>
      </c>
      <c r="I2144" s="180">
        <v>0</v>
      </c>
      <c r="J2144" s="181">
        <v>14.2491</v>
      </c>
      <c r="K2144" s="181">
        <v>0</v>
      </c>
      <c r="L2144" s="181">
        <v>0</v>
      </c>
      <c r="M2144" s="182">
        <v>0</v>
      </c>
    </row>
    <row r="2145" spans="1:13" s="5" customFormat="1">
      <c r="A2145" s="30" t="s">
        <v>129</v>
      </c>
      <c r="B2145" s="30" t="s">
        <v>140</v>
      </c>
      <c r="C2145" s="5" t="s">
        <v>409</v>
      </c>
      <c r="D2145" s="5" t="s">
        <v>207</v>
      </c>
      <c r="E2145" s="191">
        <v>30</v>
      </c>
      <c r="F2145" s="191" t="s">
        <v>206</v>
      </c>
      <c r="G2145" s="191" t="s">
        <v>418</v>
      </c>
      <c r="H2145" s="30" t="s">
        <v>170</v>
      </c>
      <c r="I2145" s="180">
        <v>0</v>
      </c>
      <c r="J2145" s="181">
        <v>2.9476700000000002E-2</v>
      </c>
      <c r="K2145" s="181">
        <v>0</v>
      </c>
      <c r="L2145" s="181">
        <v>0</v>
      </c>
      <c r="M2145" s="182">
        <v>0</v>
      </c>
    </row>
    <row r="2146" spans="1:13" s="5" customFormat="1">
      <c r="A2146" s="30" t="s">
        <v>129</v>
      </c>
      <c r="B2146" s="30" t="s">
        <v>140</v>
      </c>
      <c r="C2146" s="5" t="s">
        <v>409</v>
      </c>
      <c r="D2146" s="5" t="s">
        <v>207</v>
      </c>
      <c r="E2146" s="191">
        <v>30</v>
      </c>
      <c r="F2146" s="191" t="s">
        <v>206</v>
      </c>
      <c r="G2146" s="191" t="s">
        <v>419</v>
      </c>
      <c r="H2146" s="30" t="s">
        <v>170</v>
      </c>
      <c r="I2146" s="180">
        <v>0</v>
      </c>
      <c r="J2146" s="181">
        <v>0</v>
      </c>
      <c r="K2146" s="181">
        <v>0</v>
      </c>
      <c r="L2146" s="181">
        <v>0</v>
      </c>
      <c r="M2146" s="182">
        <v>0</v>
      </c>
    </row>
    <row r="2147" spans="1:13" s="5" customFormat="1">
      <c r="A2147" s="30" t="s">
        <v>129</v>
      </c>
      <c r="B2147" s="30" t="s">
        <v>140</v>
      </c>
      <c r="C2147" s="5" t="s">
        <v>409</v>
      </c>
      <c r="D2147" s="5" t="s">
        <v>207</v>
      </c>
      <c r="E2147" s="191">
        <v>30</v>
      </c>
      <c r="F2147" s="191" t="s">
        <v>206</v>
      </c>
      <c r="G2147" s="191" t="s">
        <v>420</v>
      </c>
      <c r="H2147" s="30" t="s">
        <v>170</v>
      </c>
      <c r="I2147" s="180">
        <v>0</v>
      </c>
      <c r="J2147" s="181">
        <v>0</v>
      </c>
      <c r="K2147" s="181">
        <v>0</v>
      </c>
      <c r="L2147" s="181">
        <v>0</v>
      </c>
      <c r="M2147" s="182">
        <v>0</v>
      </c>
    </row>
    <row r="2148" spans="1:13" s="5" customFormat="1">
      <c r="A2148" s="30" t="s">
        <v>129</v>
      </c>
      <c r="B2148" s="30" t="s">
        <v>140</v>
      </c>
      <c r="C2148" s="5" t="s">
        <v>409</v>
      </c>
      <c r="D2148" s="5" t="s">
        <v>207</v>
      </c>
      <c r="E2148" s="191">
        <v>30</v>
      </c>
      <c r="F2148" s="191" t="s">
        <v>206</v>
      </c>
      <c r="G2148" s="191" t="s">
        <v>421</v>
      </c>
      <c r="H2148" s="30" t="s">
        <v>170</v>
      </c>
      <c r="I2148" s="180">
        <v>0</v>
      </c>
      <c r="J2148" s="181">
        <v>0</v>
      </c>
      <c r="K2148" s="181">
        <v>0</v>
      </c>
      <c r="L2148" s="181">
        <v>0</v>
      </c>
      <c r="M2148" s="182">
        <v>0</v>
      </c>
    </row>
    <row r="2149" spans="1:13" s="5" customFormat="1">
      <c r="A2149" s="30" t="s">
        <v>129</v>
      </c>
      <c r="B2149" s="30" t="s">
        <v>140</v>
      </c>
      <c r="C2149" s="5" t="s">
        <v>409</v>
      </c>
      <c r="D2149" s="5" t="s">
        <v>207</v>
      </c>
      <c r="E2149" s="191">
        <v>30</v>
      </c>
      <c r="F2149" s="191" t="s">
        <v>206</v>
      </c>
      <c r="G2149" s="191" t="s">
        <v>422</v>
      </c>
      <c r="H2149" s="30" t="s">
        <v>170</v>
      </c>
      <c r="I2149" s="180">
        <v>0</v>
      </c>
      <c r="J2149" s="181">
        <v>0</v>
      </c>
      <c r="K2149" s="181">
        <v>0</v>
      </c>
      <c r="L2149" s="181">
        <v>0</v>
      </c>
      <c r="M2149" s="182">
        <v>0</v>
      </c>
    </row>
    <row r="2150" spans="1:13" s="5" customFormat="1">
      <c r="A2150" s="30" t="s">
        <v>129</v>
      </c>
      <c r="B2150" s="30" t="s">
        <v>140</v>
      </c>
      <c r="C2150" s="5" t="s">
        <v>409</v>
      </c>
      <c r="D2150" s="5" t="s">
        <v>207</v>
      </c>
      <c r="E2150" s="191">
        <v>30</v>
      </c>
      <c r="F2150" s="191" t="s">
        <v>206</v>
      </c>
      <c r="G2150" s="191" t="s">
        <v>423</v>
      </c>
      <c r="H2150" s="30" t="s">
        <v>170</v>
      </c>
      <c r="I2150" s="180">
        <v>0</v>
      </c>
      <c r="J2150" s="181">
        <v>0</v>
      </c>
      <c r="K2150" s="181">
        <v>0</v>
      </c>
      <c r="L2150" s="181">
        <v>0</v>
      </c>
      <c r="M2150" s="182">
        <v>0</v>
      </c>
    </row>
    <row r="2151" spans="1:13" s="5" customFormat="1">
      <c r="A2151" s="30" t="s">
        <v>129</v>
      </c>
      <c r="B2151" s="30" t="s">
        <v>140</v>
      </c>
      <c r="C2151" s="5" t="s">
        <v>409</v>
      </c>
      <c r="D2151" s="5" t="s">
        <v>312</v>
      </c>
      <c r="E2151" s="191">
        <v>38</v>
      </c>
      <c r="F2151" s="191" t="s">
        <v>311</v>
      </c>
      <c r="G2151" s="191" t="s">
        <v>410</v>
      </c>
      <c r="H2151" s="30" t="s">
        <v>170</v>
      </c>
      <c r="I2151" s="180">
        <v>0</v>
      </c>
      <c r="J2151" s="181">
        <v>127.309</v>
      </c>
      <c r="K2151" s="181">
        <v>0</v>
      </c>
      <c r="L2151" s="181">
        <v>0</v>
      </c>
      <c r="M2151" s="182">
        <v>0</v>
      </c>
    </row>
    <row r="2152" spans="1:13" s="5" customFormat="1">
      <c r="A2152" s="30" t="s">
        <v>129</v>
      </c>
      <c r="B2152" s="30" t="s">
        <v>140</v>
      </c>
      <c r="C2152" s="5" t="s">
        <v>409</v>
      </c>
      <c r="D2152" s="5" t="s">
        <v>312</v>
      </c>
      <c r="E2152" s="191">
        <v>38</v>
      </c>
      <c r="F2152" s="191" t="s">
        <v>311</v>
      </c>
      <c r="G2152" s="191" t="s">
        <v>411</v>
      </c>
      <c r="H2152" s="30" t="s">
        <v>170</v>
      </c>
      <c r="I2152" s="180">
        <v>0</v>
      </c>
      <c r="J2152" s="181">
        <v>62.445999999999998</v>
      </c>
      <c r="K2152" s="181">
        <v>0</v>
      </c>
      <c r="L2152" s="181">
        <v>0</v>
      </c>
      <c r="M2152" s="182">
        <v>0</v>
      </c>
    </row>
    <row r="2153" spans="1:13" s="5" customFormat="1">
      <c r="A2153" s="30" t="s">
        <v>129</v>
      </c>
      <c r="B2153" s="30" t="s">
        <v>140</v>
      </c>
      <c r="C2153" s="5" t="s">
        <v>409</v>
      </c>
      <c r="D2153" s="5" t="s">
        <v>312</v>
      </c>
      <c r="E2153" s="191">
        <v>38</v>
      </c>
      <c r="F2153" s="191" t="s">
        <v>311</v>
      </c>
      <c r="G2153" s="191" t="s">
        <v>412</v>
      </c>
      <c r="H2153" s="30" t="s">
        <v>170</v>
      </c>
      <c r="I2153" s="180">
        <v>0</v>
      </c>
      <c r="J2153" s="181">
        <v>25.877400000000002</v>
      </c>
      <c r="K2153" s="181">
        <v>0</v>
      </c>
      <c r="L2153" s="181">
        <v>0</v>
      </c>
      <c r="M2153" s="182">
        <v>0</v>
      </c>
    </row>
    <row r="2154" spans="1:13" s="5" customFormat="1">
      <c r="A2154" s="30" t="s">
        <v>129</v>
      </c>
      <c r="B2154" s="30" t="s">
        <v>140</v>
      </c>
      <c r="C2154" s="5" t="s">
        <v>409</v>
      </c>
      <c r="D2154" s="5" t="s">
        <v>312</v>
      </c>
      <c r="E2154" s="191">
        <v>38</v>
      </c>
      <c r="F2154" s="191" t="s">
        <v>311</v>
      </c>
      <c r="G2154" s="191" t="s">
        <v>413</v>
      </c>
      <c r="H2154" s="30" t="s">
        <v>170</v>
      </c>
      <c r="I2154" s="180">
        <v>0</v>
      </c>
      <c r="J2154" s="181">
        <v>852.30499999999995</v>
      </c>
      <c r="K2154" s="181">
        <v>0</v>
      </c>
      <c r="L2154" s="181">
        <v>0</v>
      </c>
      <c r="M2154" s="182">
        <v>0</v>
      </c>
    </row>
    <row r="2155" spans="1:13" s="5" customFormat="1">
      <c r="A2155" s="30" t="s">
        <v>129</v>
      </c>
      <c r="B2155" s="30" t="s">
        <v>140</v>
      </c>
      <c r="C2155" s="5" t="s">
        <v>409</v>
      </c>
      <c r="D2155" s="5" t="s">
        <v>312</v>
      </c>
      <c r="E2155" s="191">
        <v>38</v>
      </c>
      <c r="F2155" s="191" t="s">
        <v>311</v>
      </c>
      <c r="G2155" s="191" t="s">
        <v>414</v>
      </c>
      <c r="H2155" s="30" t="s">
        <v>170</v>
      </c>
      <c r="I2155" s="180">
        <v>0</v>
      </c>
      <c r="J2155" s="181">
        <v>0.39414399999999999</v>
      </c>
      <c r="K2155" s="181">
        <v>0</v>
      </c>
      <c r="L2155" s="181">
        <v>0</v>
      </c>
      <c r="M2155" s="182">
        <v>0</v>
      </c>
    </row>
    <row r="2156" spans="1:13" s="5" customFormat="1">
      <c r="A2156" s="30" t="s">
        <v>129</v>
      </c>
      <c r="B2156" s="30" t="s">
        <v>140</v>
      </c>
      <c r="C2156" s="5" t="s">
        <v>409</v>
      </c>
      <c r="D2156" s="5" t="s">
        <v>312</v>
      </c>
      <c r="E2156" s="191">
        <v>38</v>
      </c>
      <c r="F2156" s="191" t="s">
        <v>311</v>
      </c>
      <c r="G2156" s="191" t="s">
        <v>415</v>
      </c>
      <c r="H2156" s="30" t="s">
        <v>170</v>
      </c>
      <c r="I2156" s="180">
        <v>0</v>
      </c>
      <c r="J2156" s="181">
        <v>0.193331</v>
      </c>
      <c r="K2156" s="181">
        <v>0</v>
      </c>
      <c r="L2156" s="181">
        <v>0</v>
      </c>
      <c r="M2156" s="182">
        <v>0</v>
      </c>
    </row>
    <row r="2157" spans="1:13" s="5" customFormat="1">
      <c r="A2157" s="30" t="s">
        <v>129</v>
      </c>
      <c r="B2157" s="30" t="s">
        <v>140</v>
      </c>
      <c r="C2157" s="5" t="s">
        <v>409</v>
      </c>
      <c r="D2157" s="5" t="s">
        <v>312</v>
      </c>
      <c r="E2157" s="191">
        <v>38</v>
      </c>
      <c r="F2157" s="191" t="s">
        <v>311</v>
      </c>
      <c r="G2157" s="191" t="s">
        <v>416</v>
      </c>
      <c r="H2157" s="30" t="s">
        <v>170</v>
      </c>
      <c r="I2157" s="180">
        <v>0</v>
      </c>
      <c r="J2157" s="181">
        <v>8.0116000000000007E-2</v>
      </c>
      <c r="K2157" s="181">
        <v>0</v>
      </c>
      <c r="L2157" s="181">
        <v>0</v>
      </c>
      <c r="M2157" s="182">
        <v>0</v>
      </c>
    </row>
    <row r="2158" spans="1:13" s="5" customFormat="1">
      <c r="A2158" s="30" t="s">
        <v>129</v>
      </c>
      <c r="B2158" s="30" t="s">
        <v>140</v>
      </c>
      <c r="C2158" s="5" t="s">
        <v>409</v>
      </c>
      <c r="D2158" s="5" t="s">
        <v>312</v>
      </c>
      <c r="E2158" s="191">
        <v>38</v>
      </c>
      <c r="F2158" s="191" t="s">
        <v>311</v>
      </c>
      <c r="G2158" s="191" t="s">
        <v>417</v>
      </c>
      <c r="H2158" s="30" t="s">
        <v>170</v>
      </c>
      <c r="I2158" s="180">
        <v>0</v>
      </c>
      <c r="J2158" s="181">
        <v>2.6387200000000002</v>
      </c>
      <c r="K2158" s="181">
        <v>0</v>
      </c>
      <c r="L2158" s="181">
        <v>0</v>
      </c>
      <c r="M2158" s="182">
        <v>0</v>
      </c>
    </row>
    <row r="2159" spans="1:13" s="5" customFormat="1">
      <c r="A2159" s="30" t="s">
        <v>129</v>
      </c>
      <c r="B2159" s="30" t="s">
        <v>140</v>
      </c>
      <c r="C2159" s="5" t="s">
        <v>409</v>
      </c>
      <c r="D2159" s="5" t="s">
        <v>312</v>
      </c>
      <c r="E2159" s="191">
        <v>38</v>
      </c>
      <c r="F2159" s="191" t="s">
        <v>311</v>
      </c>
      <c r="G2159" s="191" t="s">
        <v>418</v>
      </c>
      <c r="H2159" s="30" t="s">
        <v>170</v>
      </c>
      <c r="I2159" s="180">
        <v>0</v>
      </c>
      <c r="J2159" s="181">
        <v>5.4586499999999998E-3</v>
      </c>
      <c r="K2159" s="181">
        <v>0</v>
      </c>
      <c r="L2159" s="181">
        <v>0</v>
      </c>
      <c r="M2159" s="182">
        <v>0</v>
      </c>
    </row>
    <row r="2160" spans="1:13" s="5" customFormat="1">
      <c r="A2160" s="30" t="s">
        <v>129</v>
      </c>
      <c r="B2160" s="30" t="s">
        <v>140</v>
      </c>
      <c r="C2160" s="5" t="s">
        <v>409</v>
      </c>
      <c r="D2160" s="5" t="s">
        <v>312</v>
      </c>
      <c r="E2160" s="191">
        <v>38</v>
      </c>
      <c r="F2160" s="191" t="s">
        <v>311</v>
      </c>
      <c r="G2160" s="191" t="s">
        <v>419</v>
      </c>
      <c r="H2160" s="30" t="s">
        <v>170</v>
      </c>
      <c r="I2160" s="180">
        <v>0</v>
      </c>
      <c r="J2160" s="181">
        <v>0</v>
      </c>
      <c r="K2160" s="181">
        <v>0</v>
      </c>
      <c r="L2160" s="181">
        <v>0</v>
      </c>
      <c r="M2160" s="182">
        <v>0</v>
      </c>
    </row>
    <row r="2161" spans="1:13" s="5" customFormat="1">
      <c r="A2161" s="30" t="s">
        <v>129</v>
      </c>
      <c r="B2161" s="30" t="s">
        <v>140</v>
      </c>
      <c r="C2161" s="5" t="s">
        <v>409</v>
      </c>
      <c r="D2161" s="5" t="s">
        <v>312</v>
      </c>
      <c r="E2161" s="191">
        <v>38</v>
      </c>
      <c r="F2161" s="191" t="s">
        <v>311</v>
      </c>
      <c r="G2161" s="191" t="s">
        <v>420</v>
      </c>
      <c r="H2161" s="30" t="s">
        <v>170</v>
      </c>
      <c r="I2161" s="180">
        <v>0</v>
      </c>
      <c r="J2161" s="181">
        <v>0</v>
      </c>
      <c r="K2161" s="181">
        <v>0</v>
      </c>
      <c r="L2161" s="181">
        <v>0</v>
      </c>
      <c r="M2161" s="182">
        <v>0</v>
      </c>
    </row>
    <row r="2162" spans="1:13" s="5" customFormat="1">
      <c r="A2162" s="30" t="s">
        <v>129</v>
      </c>
      <c r="B2162" s="30" t="s">
        <v>140</v>
      </c>
      <c r="C2162" s="5" t="s">
        <v>409</v>
      </c>
      <c r="D2162" s="5" t="s">
        <v>312</v>
      </c>
      <c r="E2162" s="191">
        <v>38</v>
      </c>
      <c r="F2162" s="191" t="s">
        <v>311</v>
      </c>
      <c r="G2162" s="191" t="s">
        <v>421</v>
      </c>
      <c r="H2162" s="30" t="s">
        <v>170</v>
      </c>
      <c r="I2162" s="180">
        <v>0</v>
      </c>
      <c r="J2162" s="181">
        <v>0</v>
      </c>
      <c r="K2162" s="181">
        <v>0</v>
      </c>
      <c r="L2162" s="181">
        <v>0</v>
      </c>
      <c r="M2162" s="182">
        <v>0</v>
      </c>
    </row>
    <row r="2163" spans="1:13" s="5" customFormat="1">
      <c r="A2163" s="30" t="s">
        <v>129</v>
      </c>
      <c r="B2163" s="30" t="s">
        <v>140</v>
      </c>
      <c r="C2163" s="5" t="s">
        <v>409</v>
      </c>
      <c r="D2163" s="5" t="s">
        <v>312</v>
      </c>
      <c r="E2163" s="191">
        <v>38</v>
      </c>
      <c r="F2163" s="191" t="s">
        <v>311</v>
      </c>
      <c r="G2163" s="191" t="s">
        <v>422</v>
      </c>
      <c r="H2163" s="30" t="s">
        <v>170</v>
      </c>
      <c r="I2163" s="180">
        <v>0</v>
      </c>
      <c r="J2163" s="181">
        <v>0</v>
      </c>
      <c r="K2163" s="181">
        <v>0</v>
      </c>
      <c r="L2163" s="181">
        <v>0</v>
      </c>
      <c r="M2163" s="182">
        <v>0</v>
      </c>
    </row>
    <row r="2164" spans="1:13" s="5" customFormat="1">
      <c r="A2164" s="30" t="s">
        <v>129</v>
      </c>
      <c r="B2164" s="30" t="s">
        <v>140</v>
      </c>
      <c r="C2164" s="5" t="s">
        <v>409</v>
      </c>
      <c r="D2164" s="5" t="s">
        <v>312</v>
      </c>
      <c r="E2164" s="191">
        <v>38</v>
      </c>
      <c r="F2164" s="191" t="s">
        <v>311</v>
      </c>
      <c r="G2164" s="191" t="s">
        <v>423</v>
      </c>
      <c r="H2164" s="30" t="s">
        <v>170</v>
      </c>
      <c r="I2164" s="180">
        <v>0</v>
      </c>
      <c r="J2164" s="181">
        <v>0</v>
      </c>
      <c r="K2164" s="181">
        <v>0</v>
      </c>
      <c r="L2164" s="181">
        <v>0</v>
      </c>
      <c r="M2164" s="182">
        <v>0</v>
      </c>
    </row>
    <row r="2165" spans="1:13" s="5" customFormat="1">
      <c r="A2165" s="30" t="s">
        <v>129</v>
      </c>
      <c r="B2165" s="30" t="s">
        <v>140</v>
      </c>
      <c r="C2165" s="5" t="s">
        <v>424</v>
      </c>
      <c r="D2165" s="5" t="s">
        <v>216</v>
      </c>
      <c r="E2165" s="191">
        <v>38</v>
      </c>
      <c r="F2165" s="191" t="s">
        <v>215</v>
      </c>
      <c r="G2165" s="191" t="s">
        <v>425</v>
      </c>
      <c r="H2165" s="30" t="s">
        <v>111</v>
      </c>
      <c r="I2165" s="180">
        <v>0</v>
      </c>
      <c r="J2165" s="181">
        <v>0</v>
      </c>
      <c r="K2165" s="181">
        <v>0</v>
      </c>
      <c r="L2165" s="181">
        <v>0</v>
      </c>
      <c r="M2165" s="182">
        <v>0</v>
      </c>
    </row>
    <row r="2166" spans="1:13" s="5" customFormat="1">
      <c r="A2166" s="30" t="s">
        <v>129</v>
      </c>
      <c r="B2166" s="30" t="s">
        <v>140</v>
      </c>
      <c r="C2166" s="5" t="s">
        <v>424</v>
      </c>
      <c r="D2166" s="5" t="s">
        <v>216</v>
      </c>
      <c r="E2166" s="191">
        <v>38</v>
      </c>
      <c r="F2166" s="191" t="s">
        <v>215</v>
      </c>
      <c r="G2166" s="191" t="s">
        <v>426</v>
      </c>
      <c r="H2166" s="30" t="s">
        <v>111</v>
      </c>
      <c r="I2166" s="180">
        <v>0</v>
      </c>
      <c r="J2166" s="181">
        <v>3.0657000000000001</v>
      </c>
      <c r="K2166" s="181">
        <v>0</v>
      </c>
      <c r="L2166" s="181">
        <v>0</v>
      </c>
      <c r="M2166" s="182">
        <v>0</v>
      </c>
    </row>
    <row r="2167" spans="1:13" s="5" customFormat="1">
      <c r="A2167" s="30" t="s">
        <v>129</v>
      </c>
      <c r="B2167" s="30" t="s">
        <v>140</v>
      </c>
      <c r="C2167" s="5" t="s">
        <v>424</v>
      </c>
      <c r="D2167" s="5" t="s">
        <v>216</v>
      </c>
      <c r="E2167" s="191">
        <v>38</v>
      </c>
      <c r="F2167" s="191" t="s">
        <v>215</v>
      </c>
      <c r="G2167" s="191" t="s">
        <v>427</v>
      </c>
      <c r="H2167" s="30" t="s">
        <v>111</v>
      </c>
      <c r="I2167" s="180">
        <v>0</v>
      </c>
      <c r="J2167" s="181">
        <v>2.9866799999999998</v>
      </c>
      <c r="K2167" s="181">
        <v>0</v>
      </c>
      <c r="L2167" s="181">
        <v>0</v>
      </c>
      <c r="M2167" s="182">
        <v>0</v>
      </c>
    </row>
    <row r="2168" spans="1:13" s="5" customFormat="1">
      <c r="A2168" s="30" t="s">
        <v>129</v>
      </c>
      <c r="B2168" s="30" t="s">
        <v>140</v>
      </c>
      <c r="C2168" s="5" t="s">
        <v>424</v>
      </c>
      <c r="D2168" s="5" t="s">
        <v>218</v>
      </c>
      <c r="E2168" s="191">
        <v>38</v>
      </c>
      <c r="F2168" s="191" t="s">
        <v>217</v>
      </c>
      <c r="G2168" s="191" t="s">
        <v>425</v>
      </c>
      <c r="H2168" s="30" t="s">
        <v>111</v>
      </c>
      <c r="I2168" s="180">
        <v>0</v>
      </c>
      <c r="J2168" s="181">
        <v>0</v>
      </c>
      <c r="K2168" s="181">
        <v>0</v>
      </c>
      <c r="L2168" s="181">
        <v>0</v>
      </c>
      <c r="M2168" s="182">
        <v>0</v>
      </c>
    </row>
    <row r="2169" spans="1:13" s="5" customFormat="1">
      <c r="A2169" s="30" t="s">
        <v>129</v>
      </c>
      <c r="B2169" s="30" t="s">
        <v>140</v>
      </c>
      <c r="C2169" s="5" t="s">
        <v>424</v>
      </c>
      <c r="D2169" s="5" t="s">
        <v>218</v>
      </c>
      <c r="E2169" s="191">
        <v>38</v>
      </c>
      <c r="F2169" s="191" t="s">
        <v>217</v>
      </c>
      <c r="G2169" s="191" t="s">
        <v>426</v>
      </c>
      <c r="H2169" s="30" t="s">
        <v>111</v>
      </c>
      <c r="I2169" s="180">
        <v>0</v>
      </c>
      <c r="J2169" s="181">
        <v>3.4748700000000001</v>
      </c>
      <c r="K2169" s="181">
        <v>0</v>
      </c>
      <c r="L2169" s="181">
        <v>0</v>
      </c>
      <c r="M2169" s="182">
        <v>0</v>
      </c>
    </row>
    <row r="2170" spans="1:13" s="5" customFormat="1">
      <c r="A2170" s="30" t="s">
        <v>129</v>
      </c>
      <c r="B2170" s="30" t="s">
        <v>140</v>
      </c>
      <c r="C2170" s="5" t="s">
        <v>424</v>
      </c>
      <c r="D2170" s="5" t="s">
        <v>218</v>
      </c>
      <c r="E2170" s="191">
        <v>38</v>
      </c>
      <c r="F2170" s="191" t="s">
        <v>217</v>
      </c>
      <c r="G2170" s="191" t="s">
        <v>427</v>
      </c>
      <c r="H2170" s="30" t="s">
        <v>111</v>
      </c>
      <c r="I2170" s="180">
        <v>0</v>
      </c>
      <c r="J2170" s="181">
        <v>0</v>
      </c>
      <c r="K2170" s="181">
        <v>0</v>
      </c>
      <c r="L2170" s="181">
        <v>0</v>
      </c>
      <c r="M2170" s="182">
        <v>0</v>
      </c>
    </row>
    <row r="2171" spans="1:13" s="5" customFormat="1">
      <c r="A2171" s="30" t="s">
        <v>129</v>
      </c>
      <c r="B2171" s="30" t="s">
        <v>140</v>
      </c>
      <c r="C2171" s="5" t="s">
        <v>424</v>
      </c>
      <c r="D2171" s="5" t="s">
        <v>220</v>
      </c>
      <c r="E2171" s="191">
        <v>38</v>
      </c>
      <c r="F2171" s="191" t="s">
        <v>219</v>
      </c>
      <c r="G2171" s="191" t="s">
        <v>425</v>
      </c>
      <c r="H2171" s="30" t="s">
        <v>111</v>
      </c>
      <c r="I2171" s="180">
        <v>0</v>
      </c>
      <c r="J2171" s="181">
        <v>0</v>
      </c>
      <c r="K2171" s="181">
        <v>0</v>
      </c>
      <c r="L2171" s="181">
        <v>0</v>
      </c>
      <c r="M2171" s="182">
        <v>0</v>
      </c>
    </row>
    <row r="2172" spans="1:13" s="5" customFormat="1">
      <c r="A2172" s="30" t="s">
        <v>129</v>
      </c>
      <c r="B2172" s="30" t="s">
        <v>140</v>
      </c>
      <c r="C2172" s="5" t="s">
        <v>424</v>
      </c>
      <c r="D2172" s="5" t="s">
        <v>220</v>
      </c>
      <c r="E2172" s="191">
        <v>38</v>
      </c>
      <c r="F2172" s="191" t="s">
        <v>219</v>
      </c>
      <c r="G2172" s="191" t="s">
        <v>426</v>
      </c>
      <c r="H2172" s="30" t="s">
        <v>111</v>
      </c>
      <c r="I2172" s="180">
        <v>0</v>
      </c>
      <c r="J2172" s="181">
        <v>2.2717900000000002</v>
      </c>
      <c r="K2172" s="181">
        <v>0</v>
      </c>
      <c r="L2172" s="181">
        <v>0</v>
      </c>
      <c r="M2172" s="182">
        <v>0</v>
      </c>
    </row>
    <row r="2173" spans="1:13" s="5" customFormat="1">
      <c r="A2173" s="30" t="s">
        <v>129</v>
      </c>
      <c r="B2173" s="30" t="s">
        <v>140</v>
      </c>
      <c r="C2173" s="5" t="s">
        <v>424</v>
      </c>
      <c r="D2173" s="5" t="s">
        <v>220</v>
      </c>
      <c r="E2173" s="191">
        <v>38</v>
      </c>
      <c r="F2173" s="191" t="s">
        <v>219</v>
      </c>
      <c r="G2173" s="191" t="s">
        <v>427</v>
      </c>
      <c r="H2173" s="30" t="s">
        <v>111</v>
      </c>
      <c r="I2173" s="180">
        <v>0</v>
      </c>
      <c r="J2173" s="181">
        <v>232.96100000000001</v>
      </c>
      <c r="K2173" s="181">
        <v>0</v>
      </c>
      <c r="L2173" s="181">
        <v>0</v>
      </c>
      <c r="M2173" s="182">
        <v>0</v>
      </c>
    </row>
    <row r="2174" spans="1:13" s="5" customFormat="1">
      <c r="A2174" s="30" t="s">
        <v>129</v>
      </c>
      <c r="B2174" s="30" t="s">
        <v>140</v>
      </c>
      <c r="C2174" s="5" t="s">
        <v>424</v>
      </c>
      <c r="D2174" s="5" t="s">
        <v>222</v>
      </c>
      <c r="E2174" s="191">
        <v>38</v>
      </c>
      <c r="F2174" s="191" t="s">
        <v>221</v>
      </c>
      <c r="G2174" s="191" t="s">
        <v>425</v>
      </c>
      <c r="H2174" s="30" t="s">
        <v>111</v>
      </c>
      <c r="I2174" s="180">
        <v>0</v>
      </c>
      <c r="J2174" s="181">
        <v>0</v>
      </c>
      <c r="K2174" s="181">
        <v>0</v>
      </c>
      <c r="L2174" s="181">
        <v>0</v>
      </c>
      <c r="M2174" s="182">
        <v>0</v>
      </c>
    </row>
    <row r="2175" spans="1:13" s="5" customFormat="1">
      <c r="A2175" s="30" t="s">
        <v>129</v>
      </c>
      <c r="B2175" s="30" t="s">
        <v>140</v>
      </c>
      <c r="C2175" s="5" t="s">
        <v>424</v>
      </c>
      <c r="D2175" s="5" t="s">
        <v>222</v>
      </c>
      <c r="E2175" s="191">
        <v>38</v>
      </c>
      <c r="F2175" s="191" t="s">
        <v>221</v>
      </c>
      <c r="G2175" s="191" t="s">
        <v>426</v>
      </c>
      <c r="H2175" s="30" t="s">
        <v>111</v>
      </c>
      <c r="I2175" s="180">
        <v>0</v>
      </c>
      <c r="J2175" s="181">
        <v>3.0107400000000002</v>
      </c>
      <c r="K2175" s="181">
        <v>0</v>
      </c>
      <c r="L2175" s="181">
        <v>0</v>
      </c>
      <c r="M2175" s="182">
        <v>0</v>
      </c>
    </row>
    <row r="2176" spans="1:13" s="5" customFormat="1">
      <c r="A2176" s="30" t="s">
        <v>129</v>
      </c>
      <c r="B2176" s="30" t="s">
        <v>140</v>
      </c>
      <c r="C2176" s="5" t="s">
        <v>424</v>
      </c>
      <c r="D2176" s="5" t="s">
        <v>222</v>
      </c>
      <c r="E2176" s="191">
        <v>38</v>
      </c>
      <c r="F2176" s="191" t="s">
        <v>221</v>
      </c>
      <c r="G2176" s="191" t="s">
        <v>427</v>
      </c>
      <c r="H2176" s="30" t="s">
        <v>111</v>
      </c>
      <c r="I2176" s="180">
        <v>0</v>
      </c>
      <c r="J2176" s="181">
        <v>4.4800199999999997</v>
      </c>
      <c r="K2176" s="181">
        <v>0</v>
      </c>
      <c r="L2176" s="181">
        <v>0</v>
      </c>
      <c r="M2176" s="182">
        <v>0</v>
      </c>
    </row>
    <row r="2177" spans="1:13" s="5" customFormat="1">
      <c r="A2177" s="30" t="s">
        <v>129</v>
      </c>
      <c r="B2177" s="30" t="s">
        <v>140</v>
      </c>
      <c r="C2177" s="5" t="s">
        <v>424</v>
      </c>
      <c r="D2177" s="5" t="s">
        <v>185</v>
      </c>
      <c r="E2177" s="191">
        <v>30</v>
      </c>
      <c r="F2177" s="191" t="s">
        <v>184</v>
      </c>
      <c r="G2177" s="191" t="s">
        <v>425</v>
      </c>
      <c r="H2177" s="30" t="s">
        <v>111</v>
      </c>
      <c r="I2177" s="180">
        <v>0</v>
      </c>
      <c r="J2177" s="181">
        <v>0</v>
      </c>
      <c r="K2177" s="181">
        <v>0</v>
      </c>
      <c r="L2177" s="181">
        <v>0</v>
      </c>
      <c r="M2177" s="182">
        <v>0</v>
      </c>
    </row>
    <row r="2178" spans="1:13" s="5" customFormat="1">
      <c r="A2178" s="30" t="s">
        <v>129</v>
      </c>
      <c r="B2178" s="30" t="s">
        <v>140</v>
      </c>
      <c r="C2178" s="5" t="s">
        <v>424</v>
      </c>
      <c r="D2178" s="5" t="s">
        <v>185</v>
      </c>
      <c r="E2178" s="191">
        <v>30</v>
      </c>
      <c r="F2178" s="191" t="s">
        <v>184</v>
      </c>
      <c r="G2178" s="191" t="s">
        <v>426</v>
      </c>
      <c r="H2178" s="30" t="s">
        <v>111</v>
      </c>
      <c r="I2178" s="180">
        <v>0</v>
      </c>
      <c r="J2178" s="181">
        <v>0</v>
      </c>
      <c r="K2178" s="181">
        <v>0</v>
      </c>
      <c r="L2178" s="181">
        <v>0</v>
      </c>
      <c r="M2178" s="182">
        <v>0</v>
      </c>
    </row>
    <row r="2179" spans="1:13" s="5" customFormat="1">
      <c r="A2179" s="30" t="s">
        <v>129</v>
      </c>
      <c r="B2179" s="30" t="s">
        <v>140</v>
      </c>
      <c r="C2179" s="5" t="s">
        <v>424</v>
      </c>
      <c r="D2179" s="5" t="s">
        <v>185</v>
      </c>
      <c r="E2179" s="191">
        <v>30</v>
      </c>
      <c r="F2179" s="191" t="s">
        <v>184</v>
      </c>
      <c r="G2179" s="191" t="s">
        <v>427</v>
      </c>
      <c r="H2179" s="30" t="s">
        <v>111</v>
      </c>
      <c r="I2179" s="180">
        <v>0</v>
      </c>
      <c r="J2179" s="181">
        <v>0</v>
      </c>
      <c r="K2179" s="181">
        <v>0</v>
      </c>
      <c r="L2179" s="181">
        <v>0</v>
      </c>
      <c r="M2179" s="182">
        <v>0</v>
      </c>
    </row>
    <row r="2180" spans="1:13" s="5" customFormat="1">
      <c r="A2180" s="30" t="s">
        <v>129</v>
      </c>
      <c r="B2180" s="30" t="s">
        <v>140</v>
      </c>
      <c r="C2180" s="5" t="s">
        <v>424</v>
      </c>
      <c r="D2180" s="5" t="s">
        <v>187</v>
      </c>
      <c r="E2180" s="191">
        <v>30</v>
      </c>
      <c r="F2180" s="191" t="s">
        <v>186</v>
      </c>
      <c r="G2180" s="191" t="s">
        <v>425</v>
      </c>
      <c r="H2180" s="30" t="s">
        <v>111</v>
      </c>
      <c r="I2180" s="180">
        <v>0</v>
      </c>
      <c r="J2180" s="181">
        <v>0</v>
      </c>
      <c r="K2180" s="181">
        <v>0</v>
      </c>
      <c r="L2180" s="181">
        <v>0</v>
      </c>
      <c r="M2180" s="182">
        <v>0</v>
      </c>
    </row>
    <row r="2181" spans="1:13" s="5" customFormat="1">
      <c r="A2181" s="30" t="s">
        <v>129</v>
      </c>
      <c r="B2181" s="30" t="s">
        <v>140</v>
      </c>
      <c r="C2181" s="5" t="s">
        <v>424</v>
      </c>
      <c r="D2181" s="5" t="s">
        <v>187</v>
      </c>
      <c r="E2181" s="191">
        <v>30</v>
      </c>
      <c r="F2181" s="191" t="s">
        <v>186</v>
      </c>
      <c r="G2181" s="191" t="s">
        <v>426</v>
      </c>
      <c r="H2181" s="30" t="s">
        <v>111</v>
      </c>
      <c r="I2181" s="180">
        <v>0</v>
      </c>
      <c r="J2181" s="181">
        <v>0.39084600000000003</v>
      </c>
      <c r="K2181" s="181">
        <v>0</v>
      </c>
      <c r="L2181" s="181">
        <v>0</v>
      </c>
      <c r="M2181" s="182">
        <v>0</v>
      </c>
    </row>
    <row r="2182" spans="1:13" s="5" customFormat="1">
      <c r="A2182" s="30" t="s">
        <v>129</v>
      </c>
      <c r="B2182" s="30" t="s">
        <v>140</v>
      </c>
      <c r="C2182" s="5" t="s">
        <v>424</v>
      </c>
      <c r="D2182" s="5" t="s">
        <v>187</v>
      </c>
      <c r="E2182" s="191">
        <v>30</v>
      </c>
      <c r="F2182" s="191" t="s">
        <v>186</v>
      </c>
      <c r="G2182" s="191" t="s">
        <v>427</v>
      </c>
      <c r="H2182" s="30" t="s">
        <v>111</v>
      </c>
      <c r="I2182" s="180">
        <v>0</v>
      </c>
      <c r="J2182" s="181">
        <v>0</v>
      </c>
      <c r="K2182" s="181">
        <v>0</v>
      </c>
      <c r="L2182" s="181">
        <v>0</v>
      </c>
      <c r="M2182" s="182">
        <v>0</v>
      </c>
    </row>
    <row r="2183" spans="1:13" s="5" customFormat="1">
      <c r="A2183" s="30" t="s">
        <v>129</v>
      </c>
      <c r="B2183" s="30" t="s">
        <v>140</v>
      </c>
      <c r="C2183" s="5" t="s">
        <v>424</v>
      </c>
      <c r="D2183" s="5" t="s">
        <v>232</v>
      </c>
      <c r="E2183" s="191">
        <v>38</v>
      </c>
      <c r="F2183" s="191" t="s">
        <v>231</v>
      </c>
      <c r="G2183" s="191" t="s">
        <v>425</v>
      </c>
      <c r="H2183" s="30" t="s">
        <v>111</v>
      </c>
      <c r="I2183" s="180">
        <v>0</v>
      </c>
      <c r="J2183" s="181">
        <v>0</v>
      </c>
      <c r="K2183" s="181">
        <v>0</v>
      </c>
      <c r="L2183" s="181">
        <v>0</v>
      </c>
      <c r="M2183" s="182">
        <v>0</v>
      </c>
    </row>
    <row r="2184" spans="1:13" s="5" customFormat="1">
      <c r="A2184" s="30" t="s">
        <v>129</v>
      </c>
      <c r="B2184" s="30" t="s">
        <v>140</v>
      </c>
      <c r="C2184" s="5" t="s">
        <v>424</v>
      </c>
      <c r="D2184" s="5" t="s">
        <v>232</v>
      </c>
      <c r="E2184" s="191">
        <v>38</v>
      </c>
      <c r="F2184" s="191" t="s">
        <v>231</v>
      </c>
      <c r="G2184" s="191" t="s">
        <v>426</v>
      </c>
      <c r="H2184" s="30" t="s">
        <v>111</v>
      </c>
      <c r="I2184" s="180">
        <v>0</v>
      </c>
      <c r="J2184" s="181">
        <v>3.7679999999999998</v>
      </c>
      <c r="K2184" s="181">
        <v>0</v>
      </c>
      <c r="L2184" s="181">
        <v>0</v>
      </c>
      <c r="M2184" s="182">
        <v>0</v>
      </c>
    </row>
    <row r="2185" spans="1:13" s="5" customFormat="1">
      <c r="A2185" s="30" t="s">
        <v>129</v>
      </c>
      <c r="B2185" s="30" t="s">
        <v>140</v>
      </c>
      <c r="C2185" s="5" t="s">
        <v>424</v>
      </c>
      <c r="D2185" s="5" t="s">
        <v>232</v>
      </c>
      <c r="E2185" s="191">
        <v>38</v>
      </c>
      <c r="F2185" s="191" t="s">
        <v>231</v>
      </c>
      <c r="G2185" s="191" t="s">
        <v>427</v>
      </c>
      <c r="H2185" s="30" t="s">
        <v>111</v>
      </c>
      <c r="I2185" s="180">
        <v>0</v>
      </c>
      <c r="J2185" s="181">
        <v>2.9866799999999998</v>
      </c>
      <c r="K2185" s="181">
        <v>0</v>
      </c>
      <c r="L2185" s="181">
        <v>0</v>
      </c>
      <c r="M2185" s="182">
        <v>0</v>
      </c>
    </row>
    <row r="2186" spans="1:13" s="5" customFormat="1">
      <c r="A2186" s="30" t="s">
        <v>129</v>
      </c>
      <c r="B2186" s="30" t="s">
        <v>140</v>
      </c>
      <c r="C2186" s="5" t="s">
        <v>424</v>
      </c>
      <c r="D2186" s="5" t="s">
        <v>234</v>
      </c>
      <c r="E2186" s="191">
        <v>38</v>
      </c>
      <c r="F2186" s="191" t="s">
        <v>233</v>
      </c>
      <c r="G2186" s="191" t="s">
        <v>425</v>
      </c>
      <c r="H2186" s="30" t="s">
        <v>111</v>
      </c>
      <c r="I2186" s="180">
        <v>0</v>
      </c>
      <c r="J2186" s="181">
        <v>0</v>
      </c>
      <c r="K2186" s="181">
        <v>0</v>
      </c>
      <c r="L2186" s="181">
        <v>0</v>
      </c>
      <c r="M2186" s="182">
        <v>0</v>
      </c>
    </row>
    <row r="2187" spans="1:13" s="5" customFormat="1">
      <c r="A2187" s="30" t="s">
        <v>129</v>
      </c>
      <c r="B2187" s="30" t="s">
        <v>140</v>
      </c>
      <c r="C2187" s="5" t="s">
        <v>424</v>
      </c>
      <c r="D2187" s="5" t="s">
        <v>234</v>
      </c>
      <c r="E2187" s="191">
        <v>38</v>
      </c>
      <c r="F2187" s="191" t="s">
        <v>233</v>
      </c>
      <c r="G2187" s="191" t="s">
        <v>426</v>
      </c>
      <c r="H2187" s="30" t="s">
        <v>111</v>
      </c>
      <c r="I2187" s="180">
        <v>0</v>
      </c>
      <c r="J2187" s="181">
        <v>6.0931181852551974</v>
      </c>
      <c r="K2187" s="181">
        <v>0</v>
      </c>
      <c r="L2187" s="181">
        <v>0</v>
      </c>
      <c r="M2187" s="182">
        <v>0</v>
      </c>
    </row>
    <row r="2188" spans="1:13" s="5" customFormat="1">
      <c r="A2188" s="30" t="s">
        <v>129</v>
      </c>
      <c r="B2188" s="30" t="s">
        <v>140</v>
      </c>
      <c r="C2188" s="5" t="s">
        <v>424</v>
      </c>
      <c r="D2188" s="5" t="s">
        <v>234</v>
      </c>
      <c r="E2188" s="191">
        <v>38</v>
      </c>
      <c r="F2188" s="191" t="s">
        <v>233</v>
      </c>
      <c r="G2188" s="191" t="s">
        <v>427</v>
      </c>
      <c r="H2188" s="30" t="s">
        <v>111</v>
      </c>
      <c r="I2188" s="180">
        <v>0</v>
      </c>
      <c r="J2188" s="181">
        <v>0</v>
      </c>
      <c r="K2188" s="181">
        <v>0</v>
      </c>
      <c r="L2188" s="181">
        <v>0</v>
      </c>
      <c r="M2188" s="182">
        <v>0</v>
      </c>
    </row>
    <row r="2189" spans="1:13" s="5" customFormat="1">
      <c r="A2189" s="30" t="s">
        <v>129</v>
      </c>
      <c r="B2189" s="30" t="s">
        <v>140</v>
      </c>
      <c r="C2189" s="5" t="s">
        <v>424</v>
      </c>
      <c r="D2189" s="5" t="s">
        <v>189</v>
      </c>
      <c r="E2189" s="191">
        <v>30</v>
      </c>
      <c r="F2189" s="191" t="s">
        <v>188</v>
      </c>
      <c r="G2189" s="191" t="s">
        <v>425</v>
      </c>
      <c r="H2189" s="30" t="s">
        <v>111</v>
      </c>
      <c r="I2189" s="180">
        <v>0</v>
      </c>
      <c r="J2189" s="181">
        <v>0</v>
      </c>
      <c r="K2189" s="181">
        <v>0</v>
      </c>
      <c r="L2189" s="181">
        <v>0</v>
      </c>
      <c r="M2189" s="182">
        <v>0</v>
      </c>
    </row>
    <row r="2190" spans="1:13" s="5" customFormat="1">
      <c r="A2190" s="30" t="s">
        <v>129</v>
      </c>
      <c r="B2190" s="30" t="s">
        <v>140</v>
      </c>
      <c r="C2190" s="5" t="s">
        <v>424</v>
      </c>
      <c r="D2190" s="5" t="s">
        <v>189</v>
      </c>
      <c r="E2190" s="191">
        <v>30</v>
      </c>
      <c r="F2190" s="191" t="s">
        <v>188</v>
      </c>
      <c r="G2190" s="191" t="s">
        <v>426</v>
      </c>
      <c r="H2190" s="30" t="s">
        <v>111</v>
      </c>
      <c r="I2190" s="180">
        <v>0</v>
      </c>
      <c r="J2190" s="181">
        <v>2.8702800000000002</v>
      </c>
      <c r="K2190" s="181">
        <v>0</v>
      </c>
      <c r="L2190" s="181">
        <v>0</v>
      </c>
      <c r="M2190" s="182">
        <v>0</v>
      </c>
    </row>
    <row r="2191" spans="1:13" s="5" customFormat="1">
      <c r="A2191" s="30" t="s">
        <v>129</v>
      </c>
      <c r="B2191" s="30" t="s">
        <v>140</v>
      </c>
      <c r="C2191" s="5" t="s">
        <v>424</v>
      </c>
      <c r="D2191" s="5" t="s">
        <v>189</v>
      </c>
      <c r="E2191" s="191">
        <v>30</v>
      </c>
      <c r="F2191" s="191" t="s">
        <v>188</v>
      </c>
      <c r="G2191" s="191" t="s">
        <v>427</v>
      </c>
      <c r="H2191" s="30" t="s">
        <v>111</v>
      </c>
      <c r="I2191" s="180">
        <v>0</v>
      </c>
      <c r="J2191" s="181">
        <v>1208.1099999999999</v>
      </c>
      <c r="K2191" s="181">
        <v>0</v>
      </c>
      <c r="L2191" s="181">
        <v>0</v>
      </c>
      <c r="M2191" s="182">
        <v>0</v>
      </c>
    </row>
    <row r="2192" spans="1:13" s="5" customFormat="1">
      <c r="A2192" s="30" t="s">
        <v>129</v>
      </c>
      <c r="B2192" s="30" t="s">
        <v>140</v>
      </c>
      <c r="C2192" s="5" t="s">
        <v>424</v>
      </c>
      <c r="D2192" s="5" t="s">
        <v>191</v>
      </c>
      <c r="E2192" s="191">
        <v>30</v>
      </c>
      <c r="F2192" s="191" t="s">
        <v>190</v>
      </c>
      <c r="G2192" s="191" t="s">
        <v>425</v>
      </c>
      <c r="H2192" s="30" t="s">
        <v>111</v>
      </c>
      <c r="I2192" s="180">
        <v>0</v>
      </c>
      <c r="J2192" s="181">
        <v>0</v>
      </c>
      <c r="K2192" s="181">
        <v>0</v>
      </c>
      <c r="L2192" s="181">
        <v>0</v>
      </c>
      <c r="M2192" s="182">
        <v>0</v>
      </c>
    </row>
    <row r="2193" spans="1:13" s="5" customFormat="1">
      <c r="A2193" s="30" t="s">
        <v>129</v>
      </c>
      <c r="B2193" s="30" t="s">
        <v>140</v>
      </c>
      <c r="C2193" s="5" t="s">
        <v>424</v>
      </c>
      <c r="D2193" s="5" t="s">
        <v>191</v>
      </c>
      <c r="E2193" s="191">
        <v>30</v>
      </c>
      <c r="F2193" s="191" t="s">
        <v>190</v>
      </c>
      <c r="G2193" s="191" t="s">
        <v>426</v>
      </c>
      <c r="H2193" s="30" t="s">
        <v>111</v>
      </c>
      <c r="I2193" s="180">
        <v>0</v>
      </c>
      <c r="J2193" s="181">
        <v>3.6641800000000002E-2</v>
      </c>
      <c r="K2193" s="181">
        <v>0</v>
      </c>
      <c r="L2193" s="181">
        <v>0</v>
      </c>
      <c r="M2193" s="182">
        <v>0</v>
      </c>
    </row>
    <row r="2194" spans="1:13" s="5" customFormat="1">
      <c r="A2194" s="30" t="s">
        <v>129</v>
      </c>
      <c r="B2194" s="30" t="s">
        <v>140</v>
      </c>
      <c r="C2194" s="5" t="s">
        <v>424</v>
      </c>
      <c r="D2194" s="5" t="s">
        <v>191</v>
      </c>
      <c r="E2194" s="191">
        <v>30</v>
      </c>
      <c r="F2194" s="191" t="s">
        <v>190</v>
      </c>
      <c r="G2194" s="191" t="s">
        <v>427</v>
      </c>
      <c r="H2194" s="30" t="s">
        <v>111</v>
      </c>
      <c r="I2194" s="180">
        <v>0</v>
      </c>
      <c r="J2194" s="181">
        <v>0</v>
      </c>
      <c r="K2194" s="181">
        <v>0</v>
      </c>
      <c r="L2194" s="181">
        <v>0</v>
      </c>
      <c r="M2194" s="182">
        <v>0</v>
      </c>
    </row>
    <row r="2195" spans="1:13" s="5" customFormat="1">
      <c r="A2195" s="30" t="s">
        <v>129</v>
      </c>
      <c r="B2195" s="30" t="s">
        <v>140</v>
      </c>
      <c r="C2195" s="5" t="s">
        <v>424</v>
      </c>
      <c r="D2195" s="5" t="s">
        <v>242</v>
      </c>
      <c r="E2195" s="191">
        <v>38</v>
      </c>
      <c r="F2195" s="191" t="s">
        <v>241</v>
      </c>
      <c r="G2195" s="191" t="s">
        <v>425</v>
      </c>
      <c r="H2195" s="30" t="s">
        <v>111</v>
      </c>
      <c r="I2195" s="180">
        <v>0</v>
      </c>
      <c r="J2195" s="181">
        <v>0</v>
      </c>
      <c r="K2195" s="181">
        <v>0</v>
      </c>
      <c r="L2195" s="181">
        <v>0</v>
      </c>
      <c r="M2195" s="182">
        <v>0</v>
      </c>
    </row>
    <row r="2196" spans="1:13" s="5" customFormat="1">
      <c r="A2196" s="30" t="s">
        <v>129</v>
      </c>
      <c r="B2196" s="30" t="s">
        <v>140</v>
      </c>
      <c r="C2196" s="5" t="s">
        <v>424</v>
      </c>
      <c r="D2196" s="5" t="s">
        <v>242</v>
      </c>
      <c r="E2196" s="191">
        <v>38</v>
      </c>
      <c r="F2196" s="191" t="s">
        <v>241</v>
      </c>
      <c r="G2196" s="191" t="s">
        <v>426</v>
      </c>
      <c r="H2196" s="30" t="s">
        <v>111</v>
      </c>
      <c r="I2196" s="180">
        <v>0</v>
      </c>
      <c r="J2196" s="181">
        <v>0.54352</v>
      </c>
      <c r="K2196" s="181">
        <v>0</v>
      </c>
      <c r="L2196" s="181">
        <v>0</v>
      </c>
      <c r="M2196" s="182">
        <v>0</v>
      </c>
    </row>
    <row r="2197" spans="1:13" s="5" customFormat="1">
      <c r="A2197" s="30" t="s">
        <v>129</v>
      </c>
      <c r="B2197" s="30" t="s">
        <v>140</v>
      </c>
      <c r="C2197" s="5" t="s">
        <v>424</v>
      </c>
      <c r="D2197" s="5" t="s">
        <v>242</v>
      </c>
      <c r="E2197" s="191">
        <v>38</v>
      </c>
      <c r="F2197" s="191" t="s">
        <v>241</v>
      </c>
      <c r="G2197" s="191" t="s">
        <v>427</v>
      </c>
      <c r="H2197" s="30" t="s">
        <v>111</v>
      </c>
      <c r="I2197" s="180">
        <v>0</v>
      </c>
      <c r="J2197" s="181">
        <v>0</v>
      </c>
      <c r="K2197" s="181">
        <v>0</v>
      </c>
      <c r="L2197" s="181">
        <v>0</v>
      </c>
      <c r="M2197" s="182">
        <v>0</v>
      </c>
    </row>
    <row r="2198" spans="1:13" s="5" customFormat="1">
      <c r="A2198" s="30" t="s">
        <v>129</v>
      </c>
      <c r="B2198" s="30" t="s">
        <v>140</v>
      </c>
      <c r="C2198" s="5" t="s">
        <v>424</v>
      </c>
      <c r="D2198" s="5" t="s">
        <v>327</v>
      </c>
      <c r="E2198" s="191">
        <v>46</v>
      </c>
      <c r="F2198" s="191" t="s">
        <v>326</v>
      </c>
      <c r="G2198" s="191" t="s">
        <v>425</v>
      </c>
      <c r="H2198" s="30" t="s">
        <v>111</v>
      </c>
      <c r="I2198" s="180">
        <v>0</v>
      </c>
      <c r="J2198" s="181">
        <v>0</v>
      </c>
      <c r="K2198" s="181">
        <v>0</v>
      </c>
      <c r="L2198" s="181">
        <v>0</v>
      </c>
      <c r="M2198" s="182">
        <v>0</v>
      </c>
    </row>
    <row r="2199" spans="1:13" s="5" customFormat="1">
      <c r="A2199" s="30" t="s">
        <v>129</v>
      </c>
      <c r="B2199" s="30" t="s">
        <v>140</v>
      </c>
      <c r="C2199" s="5" t="s">
        <v>424</v>
      </c>
      <c r="D2199" s="5" t="s">
        <v>327</v>
      </c>
      <c r="E2199" s="191">
        <v>46</v>
      </c>
      <c r="F2199" s="191" t="s">
        <v>326</v>
      </c>
      <c r="G2199" s="191" t="s">
        <v>426</v>
      </c>
      <c r="H2199" s="30" t="s">
        <v>111</v>
      </c>
      <c r="I2199" s="180">
        <v>0</v>
      </c>
      <c r="J2199" s="181">
        <v>0.90383199999999997</v>
      </c>
      <c r="K2199" s="181">
        <v>0</v>
      </c>
      <c r="L2199" s="181">
        <v>0</v>
      </c>
      <c r="M2199" s="182">
        <v>0</v>
      </c>
    </row>
    <row r="2200" spans="1:13" s="5" customFormat="1">
      <c r="A2200" s="30" t="s">
        <v>129</v>
      </c>
      <c r="B2200" s="30" t="s">
        <v>140</v>
      </c>
      <c r="C2200" s="5" t="s">
        <v>424</v>
      </c>
      <c r="D2200" s="5" t="s">
        <v>327</v>
      </c>
      <c r="E2200" s="191">
        <v>46</v>
      </c>
      <c r="F2200" s="191" t="s">
        <v>326</v>
      </c>
      <c r="G2200" s="191" t="s">
        <v>427</v>
      </c>
      <c r="H2200" s="30" t="s">
        <v>111</v>
      </c>
      <c r="I2200" s="180">
        <v>0</v>
      </c>
      <c r="J2200" s="181">
        <v>98.560299999999998</v>
      </c>
      <c r="K2200" s="181">
        <v>0</v>
      </c>
      <c r="L2200" s="181">
        <v>0</v>
      </c>
      <c r="M2200" s="182">
        <v>0</v>
      </c>
    </row>
    <row r="2201" spans="1:13" s="5" customFormat="1">
      <c r="A2201" s="30" t="s">
        <v>129</v>
      </c>
      <c r="B2201" s="30" t="s">
        <v>140</v>
      </c>
      <c r="C2201" s="5" t="s">
        <v>424</v>
      </c>
      <c r="D2201" s="5" t="s">
        <v>193</v>
      </c>
      <c r="E2201" s="191">
        <v>30</v>
      </c>
      <c r="F2201" s="191" t="s">
        <v>192</v>
      </c>
      <c r="G2201" s="191" t="s">
        <v>425</v>
      </c>
      <c r="H2201" s="30" t="s">
        <v>111</v>
      </c>
      <c r="I2201" s="180">
        <v>0</v>
      </c>
      <c r="J2201" s="181">
        <v>0</v>
      </c>
      <c r="K2201" s="181">
        <v>0</v>
      </c>
      <c r="L2201" s="181">
        <v>0</v>
      </c>
      <c r="M2201" s="182">
        <v>0</v>
      </c>
    </row>
    <row r="2202" spans="1:13" s="5" customFormat="1">
      <c r="A2202" s="30" t="s">
        <v>129</v>
      </c>
      <c r="B2202" s="30" t="s">
        <v>140</v>
      </c>
      <c r="C2202" s="5" t="s">
        <v>424</v>
      </c>
      <c r="D2202" s="5" t="s">
        <v>193</v>
      </c>
      <c r="E2202" s="191">
        <v>30</v>
      </c>
      <c r="F2202" s="191" t="s">
        <v>192</v>
      </c>
      <c r="G2202" s="191" t="s">
        <v>426</v>
      </c>
      <c r="H2202" s="30" t="s">
        <v>111</v>
      </c>
      <c r="I2202" s="180">
        <v>0</v>
      </c>
      <c r="J2202" s="181">
        <v>3.6641800000000002E-2</v>
      </c>
      <c r="K2202" s="181">
        <v>0</v>
      </c>
      <c r="L2202" s="181">
        <v>0</v>
      </c>
      <c r="M2202" s="182">
        <v>0</v>
      </c>
    </row>
    <row r="2203" spans="1:13" s="5" customFormat="1">
      <c r="A2203" s="30" t="s">
        <v>129</v>
      </c>
      <c r="B2203" s="30" t="s">
        <v>140</v>
      </c>
      <c r="C2203" s="5" t="s">
        <v>424</v>
      </c>
      <c r="D2203" s="5" t="s">
        <v>193</v>
      </c>
      <c r="E2203" s="191">
        <v>30</v>
      </c>
      <c r="F2203" s="191" t="s">
        <v>192</v>
      </c>
      <c r="G2203" s="191" t="s">
        <v>427</v>
      </c>
      <c r="H2203" s="30" t="s">
        <v>111</v>
      </c>
      <c r="I2203" s="180">
        <v>0</v>
      </c>
      <c r="J2203" s="181">
        <v>0</v>
      </c>
      <c r="K2203" s="181">
        <v>0</v>
      </c>
      <c r="L2203" s="181">
        <v>0</v>
      </c>
      <c r="M2203" s="182">
        <v>0</v>
      </c>
    </row>
    <row r="2204" spans="1:13" s="5" customFormat="1">
      <c r="A2204" s="30" t="s">
        <v>129</v>
      </c>
      <c r="B2204" s="30" t="s">
        <v>140</v>
      </c>
      <c r="C2204" s="5" t="s">
        <v>424</v>
      </c>
      <c r="D2204" s="5" t="s">
        <v>258</v>
      </c>
      <c r="E2204" s="191">
        <v>38</v>
      </c>
      <c r="F2204" s="191" t="s">
        <v>257</v>
      </c>
      <c r="G2204" s="191" t="s">
        <v>425</v>
      </c>
      <c r="H2204" s="30" t="s">
        <v>111</v>
      </c>
      <c r="I2204" s="180">
        <v>0</v>
      </c>
      <c r="J2204" s="181">
        <v>0</v>
      </c>
      <c r="K2204" s="181">
        <v>0</v>
      </c>
      <c r="L2204" s="181">
        <v>0</v>
      </c>
      <c r="M2204" s="182">
        <v>0</v>
      </c>
    </row>
    <row r="2205" spans="1:13" s="5" customFormat="1">
      <c r="A2205" s="30" t="s">
        <v>129</v>
      </c>
      <c r="B2205" s="30" t="s">
        <v>140</v>
      </c>
      <c r="C2205" s="5" t="s">
        <v>424</v>
      </c>
      <c r="D2205" s="5" t="s">
        <v>258</v>
      </c>
      <c r="E2205" s="191">
        <v>38</v>
      </c>
      <c r="F2205" s="191" t="s">
        <v>257</v>
      </c>
      <c r="G2205" s="191" t="s">
        <v>426</v>
      </c>
      <c r="H2205" s="30" t="s">
        <v>111</v>
      </c>
      <c r="I2205" s="180">
        <v>0</v>
      </c>
      <c r="J2205" s="181">
        <v>9.7711500000000007E-2</v>
      </c>
      <c r="K2205" s="181">
        <v>0</v>
      </c>
      <c r="L2205" s="181">
        <v>0</v>
      </c>
      <c r="M2205" s="182">
        <v>0</v>
      </c>
    </row>
    <row r="2206" spans="1:13" s="5" customFormat="1">
      <c r="A2206" s="30" t="s">
        <v>129</v>
      </c>
      <c r="B2206" s="30" t="s">
        <v>140</v>
      </c>
      <c r="C2206" s="5" t="s">
        <v>424</v>
      </c>
      <c r="D2206" s="5" t="s">
        <v>258</v>
      </c>
      <c r="E2206" s="191">
        <v>38</v>
      </c>
      <c r="F2206" s="191" t="s">
        <v>257</v>
      </c>
      <c r="G2206" s="191" t="s">
        <v>427</v>
      </c>
      <c r="H2206" s="30" t="s">
        <v>111</v>
      </c>
      <c r="I2206" s="180">
        <v>0</v>
      </c>
      <c r="J2206" s="181">
        <v>0</v>
      </c>
      <c r="K2206" s="181">
        <v>0</v>
      </c>
      <c r="L2206" s="181">
        <v>0</v>
      </c>
      <c r="M2206" s="182">
        <v>0</v>
      </c>
    </row>
    <row r="2207" spans="1:13" s="5" customFormat="1">
      <c r="A2207" s="30" t="s">
        <v>129</v>
      </c>
      <c r="B2207" s="30" t="s">
        <v>140</v>
      </c>
      <c r="C2207" s="5" t="s">
        <v>424</v>
      </c>
      <c r="D2207" s="5" t="s">
        <v>262</v>
      </c>
      <c r="E2207" s="191">
        <v>38</v>
      </c>
      <c r="F2207" s="191" t="s">
        <v>261</v>
      </c>
      <c r="G2207" s="191" t="s">
        <v>425</v>
      </c>
      <c r="H2207" s="30" t="s">
        <v>111</v>
      </c>
      <c r="I2207" s="180">
        <v>0</v>
      </c>
      <c r="J2207" s="181">
        <v>0</v>
      </c>
      <c r="K2207" s="181">
        <v>0</v>
      </c>
      <c r="L2207" s="181">
        <v>0</v>
      </c>
      <c r="M2207" s="182">
        <v>0</v>
      </c>
    </row>
    <row r="2208" spans="1:13" s="5" customFormat="1">
      <c r="A2208" s="30" t="s">
        <v>129</v>
      </c>
      <c r="B2208" s="30" t="s">
        <v>140</v>
      </c>
      <c r="C2208" s="5" t="s">
        <v>424</v>
      </c>
      <c r="D2208" s="5" t="s">
        <v>262</v>
      </c>
      <c r="E2208" s="191">
        <v>38</v>
      </c>
      <c r="F2208" s="191" t="s">
        <v>261</v>
      </c>
      <c r="G2208" s="191" t="s">
        <v>426</v>
      </c>
      <c r="H2208" s="30" t="s">
        <v>111</v>
      </c>
      <c r="I2208" s="180">
        <v>0</v>
      </c>
      <c r="J2208" s="181">
        <v>14.164900930979133</v>
      </c>
      <c r="K2208" s="181">
        <v>0</v>
      </c>
      <c r="L2208" s="181">
        <v>0</v>
      </c>
      <c r="M2208" s="182">
        <v>0</v>
      </c>
    </row>
    <row r="2209" spans="1:13" s="5" customFormat="1">
      <c r="A2209" s="30" t="s">
        <v>129</v>
      </c>
      <c r="B2209" s="30" t="s">
        <v>140</v>
      </c>
      <c r="C2209" s="5" t="s">
        <v>424</v>
      </c>
      <c r="D2209" s="5" t="s">
        <v>262</v>
      </c>
      <c r="E2209" s="191">
        <v>38</v>
      </c>
      <c r="F2209" s="191" t="s">
        <v>261</v>
      </c>
      <c r="G2209" s="191" t="s">
        <v>427</v>
      </c>
      <c r="H2209" s="30" t="s">
        <v>111</v>
      </c>
      <c r="I2209" s="180">
        <v>0</v>
      </c>
      <c r="J2209" s="181">
        <v>13.44</v>
      </c>
      <c r="K2209" s="181">
        <v>0</v>
      </c>
      <c r="L2209" s="181">
        <v>0</v>
      </c>
      <c r="M2209" s="182">
        <v>0</v>
      </c>
    </row>
    <row r="2210" spans="1:13" s="5" customFormat="1">
      <c r="A2210" s="30" t="s">
        <v>129</v>
      </c>
      <c r="B2210" s="30" t="s">
        <v>140</v>
      </c>
      <c r="C2210" s="5" t="s">
        <v>424</v>
      </c>
      <c r="D2210" s="5" t="s">
        <v>264</v>
      </c>
      <c r="E2210" s="191">
        <v>38</v>
      </c>
      <c r="F2210" s="191" t="s">
        <v>263</v>
      </c>
      <c r="G2210" s="191" t="s">
        <v>425</v>
      </c>
      <c r="H2210" s="30" t="s">
        <v>111</v>
      </c>
      <c r="I2210" s="180">
        <v>0</v>
      </c>
      <c r="J2210" s="181">
        <v>0</v>
      </c>
      <c r="K2210" s="181">
        <v>0</v>
      </c>
      <c r="L2210" s="181">
        <v>0</v>
      </c>
      <c r="M2210" s="182">
        <v>0</v>
      </c>
    </row>
    <row r="2211" spans="1:13" s="5" customFormat="1">
      <c r="A2211" s="30" t="s">
        <v>129</v>
      </c>
      <c r="B2211" s="30" t="s">
        <v>140</v>
      </c>
      <c r="C2211" s="5" t="s">
        <v>424</v>
      </c>
      <c r="D2211" s="5" t="s">
        <v>264</v>
      </c>
      <c r="E2211" s="191">
        <v>38</v>
      </c>
      <c r="F2211" s="191" t="s">
        <v>263</v>
      </c>
      <c r="G2211" s="191" t="s">
        <v>426</v>
      </c>
      <c r="H2211" s="30" t="s">
        <v>111</v>
      </c>
      <c r="I2211" s="180">
        <v>0</v>
      </c>
      <c r="J2211" s="181">
        <v>0</v>
      </c>
      <c r="K2211" s="181">
        <v>0</v>
      </c>
      <c r="L2211" s="181">
        <v>0</v>
      </c>
      <c r="M2211" s="182">
        <v>0</v>
      </c>
    </row>
    <row r="2212" spans="1:13" s="5" customFormat="1">
      <c r="A2212" s="30" t="s">
        <v>129</v>
      </c>
      <c r="B2212" s="30" t="s">
        <v>140</v>
      </c>
      <c r="C2212" s="5" t="s">
        <v>424</v>
      </c>
      <c r="D2212" s="5" t="s">
        <v>264</v>
      </c>
      <c r="E2212" s="191">
        <v>38</v>
      </c>
      <c r="F2212" s="191" t="s">
        <v>263</v>
      </c>
      <c r="G2212" s="191" t="s">
        <v>427</v>
      </c>
      <c r="H2212" s="30" t="s">
        <v>111</v>
      </c>
      <c r="I2212" s="180">
        <v>0</v>
      </c>
      <c r="J2212" s="181">
        <v>0</v>
      </c>
      <c r="K2212" s="181">
        <v>0</v>
      </c>
      <c r="L2212" s="181">
        <v>0</v>
      </c>
      <c r="M2212" s="182">
        <v>0</v>
      </c>
    </row>
    <row r="2213" spans="1:13" s="5" customFormat="1">
      <c r="A2213" s="30" t="s">
        <v>129</v>
      </c>
      <c r="B2213" s="30" t="s">
        <v>140</v>
      </c>
      <c r="C2213" s="5" t="s">
        <v>424</v>
      </c>
      <c r="D2213" s="5" t="s">
        <v>270</v>
      </c>
      <c r="E2213" s="191">
        <v>38</v>
      </c>
      <c r="F2213" s="191" t="s">
        <v>269</v>
      </c>
      <c r="G2213" s="191" t="s">
        <v>425</v>
      </c>
      <c r="H2213" s="30" t="s">
        <v>111</v>
      </c>
      <c r="I2213" s="180">
        <v>0</v>
      </c>
      <c r="J2213" s="181">
        <v>0</v>
      </c>
      <c r="K2213" s="181">
        <v>0</v>
      </c>
      <c r="L2213" s="181">
        <v>0</v>
      </c>
      <c r="M2213" s="182">
        <v>0</v>
      </c>
    </row>
    <row r="2214" spans="1:13" s="5" customFormat="1">
      <c r="A2214" s="30" t="s">
        <v>129</v>
      </c>
      <c r="B2214" s="30" t="s">
        <v>140</v>
      </c>
      <c r="C2214" s="5" t="s">
        <v>424</v>
      </c>
      <c r="D2214" s="5" t="s">
        <v>270</v>
      </c>
      <c r="E2214" s="191">
        <v>38</v>
      </c>
      <c r="F2214" s="191" t="s">
        <v>269</v>
      </c>
      <c r="G2214" s="191" t="s">
        <v>426</v>
      </c>
      <c r="H2214" s="30" t="s">
        <v>111</v>
      </c>
      <c r="I2214" s="180">
        <v>0</v>
      </c>
      <c r="J2214" s="181">
        <v>9.1620693310165073</v>
      </c>
      <c r="K2214" s="181">
        <v>0</v>
      </c>
      <c r="L2214" s="181">
        <v>0</v>
      </c>
      <c r="M2214" s="182">
        <v>0</v>
      </c>
    </row>
    <row r="2215" spans="1:13" s="5" customFormat="1">
      <c r="A2215" s="30" t="s">
        <v>129</v>
      </c>
      <c r="B2215" s="30" t="s">
        <v>140</v>
      </c>
      <c r="C2215" s="5" t="s">
        <v>424</v>
      </c>
      <c r="D2215" s="5" t="s">
        <v>270</v>
      </c>
      <c r="E2215" s="191">
        <v>38</v>
      </c>
      <c r="F2215" s="191" t="s">
        <v>269</v>
      </c>
      <c r="G2215" s="191" t="s">
        <v>427</v>
      </c>
      <c r="H2215" s="30" t="s">
        <v>111</v>
      </c>
      <c r="I2215" s="180">
        <v>0</v>
      </c>
      <c r="J2215" s="181">
        <v>0</v>
      </c>
      <c r="K2215" s="181">
        <v>0</v>
      </c>
      <c r="L2215" s="181">
        <v>0</v>
      </c>
      <c r="M2215" s="182">
        <v>0</v>
      </c>
    </row>
    <row r="2216" spans="1:13" s="5" customFormat="1">
      <c r="A2216" s="30" t="s">
        <v>129</v>
      </c>
      <c r="B2216" s="30" t="s">
        <v>140</v>
      </c>
      <c r="C2216" s="5" t="s">
        <v>424</v>
      </c>
      <c r="D2216" s="5" t="s">
        <v>195</v>
      </c>
      <c r="E2216" s="191">
        <v>30</v>
      </c>
      <c r="F2216" s="191" t="s">
        <v>194</v>
      </c>
      <c r="G2216" s="191" t="s">
        <v>425</v>
      </c>
      <c r="H2216" s="30" t="s">
        <v>111</v>
      </c>
      <c r="I2216" s="180">
        <v>0</v>
      </c>
      <c r="J2216" s="181">
        <v>0</v>
      </c>
      <c r="K2216" s="181">
        <v>0</v>
      </c>
      <c r="L2216" s="181">
        <v>0</v>
      </c>
      <c r="M2216" s="182">
        <v>0</v>
      </c>
    </row>
    <row r="2217" spans="1:13" s="5" customFormat="1">
      <c r="A2217" s="30" t="s">
        <v>129</v>
      </c>
      <c r="B2217" s="30" t="s">
        <v>140</v>
      </c>
      <c r="C2217" s="5" t="s">
        <v>424</v>
      </c>
      <c r="D2217" s="5" t="s">
        <v>195</v>
      </c>
      <c r="E2217" s="191">
        <v>30</v>
      </c>
      <c r="F2217" s="191" t="s">
        <v>194</v>
      </c>
      <c r="G2217" s="191" t="s">
        <v>426</v>
      </c>
      <c r="H2217" s="30" t="s">
        <v>111</v>
      </c>
      <c r="I2217" s="180">
        <v>0</v>
      </c>
      <c r="J2217" s="181">
        <v>0</v>
      </c>
      <c r="K2217" s="181">
        <v>0</v>
      </c>
      <c r="L2217" s="181">
        <v>0</v>
      </c>
      <c r="M2217" s="182">
        <v>0</v>
      </c>
    </row>
    <row r="2218" spans="1:13" s="5" customFormat="1">
      <c r="A2218" s="30" t="s">
        <v>129</v>
      </c>
      <c r="B2218" s="30" t="s">
        <v>140</v>
      </c>
      <c r="C2218" s="5" t="s">
        <v>424</v>
      </c>
      <c r="D2218" s="5" t="s">
        <v>195</v>
      </c>
      <c r="E2218" s="191">
        <v>30</v>
      </c>
      <c r="F2218" s="191" t="s">
        <v>194</v>
      </c>
      <c r="G2218" s="191" t="s">
        <v>427</v>
      </c>
      <c r="H2218" s="30" t="s">
        <v>111</v>
      </c>
      <c r="I2218" s="180">
        <v>0</v>
      </c>
      <c r="J2218" s="181">
        <v>0.508934</v>
      </c>
      <c r="K2218" s="181">
        <v>0</v>
      </c>
      <c r="L2218" s="181">
        <v>0</v>
      </c>
      <c r="M2218" s="182">
        <v>0</v>
      </c>
    </row>
    <row r="2219" spans="1:13" s="5" customFormat="1">
      <c r="A2219" s="30" t="s">
        <v>129</v>
      </c>
      <c r="B2219" s="30" t="s">
        <v>140</v>
      </c>
      <c r="C2219" s="5" t="s">
        <v>424</v>
      </c>
      <c r="D2219" s="5" t="s">
        <v>197</v>
      </c>
      <c r="E2219" s="191">
        <v>30</v>
      </c>
      <c r="F2219" s="191" t="s">
        <v>196</v>
      </c>
      <c r="G2219" s="191" t="s">
        <v>425</v>
      </c>
      <c r="H2219" s="30" t="s">
        <v>111</v>
      </c>
      <c r="I2219" s="180">
        <v>0</v>
      </c>
      <c r="J2219" s="181">
        <v>0</v>
      </c>
      <c r="K2219" s="181">
        <v>0</v>
      </c>
      <c r="L2219" s="181">
        <v>0</v>
      </c>
      <c r="M2219" s="182">
        <v>0</v>
      </c>
    </row>
    <row r="2220" spans="1:13" s="5" customFormat="1">
      <c r="A2220" s="30" t="s">
        <v>129</v>
      </c>
      <c r="B2220" s="30" t="s">
        <v>140</v>
      </c>
      <c r="C2220" s="5" t="s">
        <v>424</v>
      </c>
      <c r="D2220" s="5" t="s">
        <v>197</v>
      </c>
      <c r="E2220" s="191">
        <v>30</v>
      </c>
      <c r="F2220" s="191" t="s">
        <v>196</v>
      </c>
      <c r="G2220" s="191" t="s">
        <v>426</v>
      </c>
      <c r="H2220" s="30" t="s">
        <v>111</v>
      </c>
      <c r="I2220" s="180">
        <v>0</v>
      </c>
      <c r="J2220" s="181">
        <v>7.3283600000000004E-2</v>
      </c>
      <c r="K2220" s="181">
        <v>0</v>
      </c>
      <c r="L2220" s="181">
        <v>0</v>
      </c>
      <c r="M2220" s="182">
        <v>0</v>
      </c>
    </row>
    <row r="2221" spans="1:13" s="5" customFormat="1">
      <c r="A2221" s="30" t="s">
        <v>129</v>
      </c>
      <c r="B2221" s="30" t="s">
        <v>140</v>
      </c>
      <c r="C2221" s="5" t="s">
        <v>424</v>
      </c>
      <c r="D2221" s="5" t="s">
        <v>197</v>
      </c>
      <c r="E2221" s="191">
        <v>30</v>
      </c>
      <c r="F2221" s="191" t="s">
        <v>196</v>
      </c>
      <c r="G2221" s="191" t="s">
        <v>427</v>
      </c>
      <c r="H2221" s="30" t="s">
        <v>111</v>
      </c>
      <c r="I2221" s="180">
        <v>0</v>
      </c>
      <c r="J2221" s="181">
        <v>0</v>
      </c>
      <c r="K2221" s="181">
        <v>0</v>
      </c>
      <c r="L2221" s="181">
        <v>0</v>
      </c>
      <c r="M2221" s="182">
        <v>0</v>
      </c>
    </row>
    <row r="2222" spans="1:13" s="5" customFormat="1">
      <c r="A2222" s="30" t="s">
        <v>129</v>
      </c>
      <c r="B2222" s="30" t="s">
        <v>140</v>
      </c>
      <c r="C2222" s="5" t="s">
        <v>424</v>
      </c>
      <c r="D2222" s="5" t="s">
        <v>284</v>
      </c>
      <c r="E2222" s="191">
        <v>38</v>
      </c>
      <c r="F2222" s="191" t="s">
        <v>283</v>
      </c>
      <c r="G2222" s="191" t="s">
        <v>425</v>
      </c>
      <c r="H2222" s="30" t="s">
        <v>111</v>
      </c>
      <c r="I2222" s="180">
        <v>0</v>
      </c>
      <c r="J2222" s="181">
        <v>0</v>
      </c>
      <c r="K2222" s="181">
        <v>0</v>
      </c>
      <c r="L2222" s="181">
        <v>0</v>
      </c>
      <c r="M2222" s="182">
        <v>0</v>
      </c>
    </row>
    <row r="2223" spans="1:13" s="5" customFormat="1">
      <c r="A2223" s="30" t="s">
        <v>129</v>
      </c>
      <c r="B2223" s="30" t="s">
        <v>140</v>
      </c>
      <c r="C2223" s="5" t="s">
        <v>424</v>
      </c>
      <c r="D2223" s="5" t="s">
        <v>284</v>
      </c>
      <c r="E2223" s="191">
        <v>38</v>
      </c>
      <c r="F2223" s="191" t="s">
        <v>283</v>
      </c>
      <c r="G2223" s="191" t="s">
        <v>426</v>
      </c>
      <c r="H2223" s="30" t="s">
        <v>111</v>
      </c>
      <c r="I2223" s="180">
        <v>0</v>
      </c>
      <c r="J2223" s="181">
        <v>1.63056</v>
      </c>
      <c r="K2223" s="181">
        <v>0</v>
      </c>
      <c r="L2223" s="181">
        <v>0</v>
      </c>
      <c r="M2223" s="182">
        <v>0</v>
      </c>
    </row>
    <row r="2224" spans="1:13" s="5" customFormat="1">
      <c r="A2224" s="30" t="s">
        <v>129</v>
      </c>
      <c r="B2224" s="30" t="s">
        <v>140</v>
      </c>
      <c r="C2224" s="5" t="s">
        <v>424</v>
      </c>
      <c r="D2224" s="5" t="s">
        <v>284</v>
      </c>
      <c r="E2224" s="191">
        <v>38</v>
      </c>
      <c r="F2224" s="191" t="s">
        <v>283</v>
      </c>
      <c r="G2224" s="191" t="s">
        <v>427</v>
      </c>
      <c r="H2224" s="30" t="s">
        <v>111</v>
      </c>
      <c r="I2224" s="180">
        <v>0</v>
      </c>
      <c r="J2224" s="181">
        <v>0</v>
      </c>
      <c r="K2224" s="181">
        <v>0</v>
      </c>
      <c r="L2224" s="181">
        <v>0</v>
      </c>
      <c r="M2224" s="182">
        <v>0</v>
      </c>
    </row>
    <row r="2225" spans="1:13" s="5" customFormat="1">
      <c r="A2225" s="30" t="s">
        <v>129</v>
      </c>
      <c r="B2225" s="30" t="s">
        <v>140</v>
      </c>
      <c r="C2225" s="5" t="s">
        <v>424</v>
      </c>
      <c r="D2225" s="5" t="s">
        <v>199</v>
      </c>
      <c r="E2225" s="191">
        <v>30</v>
      </c>
      <c r="F2225" s="191" t="s">
        <v>198</v>
      </c>
      <c r="G2225" s="191" t="s">
        <v>425</v>
      </c>
      <c r="H2225" s="30" t="s">
        <v>111</v>
      </c>
      <c r="I2225" s="180">
        <v>0</v>
      </c>
      <c r="J2225" s="181">
        <v>0</v>
      </c>
      <c r="K2225" s="181">
        <v>0</v>
      </c>
      <c r="L2225" s="181">
        <v>0</v>
      </c>
      <c r="M2225" s="182">
        <v>0</v>
      </c>
    </row>
    <row r="2226" spans="1:13" s="5" customFormat="1">
      <c r="A2226" s="30" t="s">
        <v>129</v>
      </c>
      <c r="B2226" s="30" t="s">
        <v>140</v>
      </c>
      <c r="C2226" s="5" t="s">
        <v>424</v>
      </c>
      <c r="D2226" s="5" t="s">
        <v>199</v>
      </c>
      <c r="E2226" s="191">
        <v>30</v>
      </c>
      <c r="F2226" s="191" t="s">
        <v>198</v>
      </c>
      <c r="G2226" s="191" t="s">
        <v>426</v>
      </c>
      <c r="H2226" s="30" t="s">
        <v>111</v>
      </c>
      <c r="I2226" s="180">
        <v>0</v>
      </c>
      <c r="J2226" s="181">
        <v>7.12073</v>
      </c>
      <c r="K2226" s="181">
        <v>0</v>
      </c>
      <c r="L2226" s="181">
        <v>0</v>
      </c>
      <c r="M2226" s="182">
        <v>0</v>
      </c>
    </row>
    <row r="2227" spans="1:13" s="5" customFormat="1">
      <c r="A2227" s="30" t="s">
        <v>129</v>
      </c>
      <c r="B2227" s="30" t="s">
        <v>140</v>
      </c>
      <c r="C2227" s="5" t="s">
        <v>424</v>
      </c>
      <c r="D2227" s="5" t="s">
        <v>199</v>
      </c>
      <c r="E2227" s="191">
        <v>30</v>
      </c>
      <c r="F2227" s="191" t="s">
        <v>198</v>
      </c>
      <c r="G2227" s="191" t="s">
        <v>427</v>
      </c>
      <c r="H2227" s="30" t="s">
        <v>111</v>
      </c>
      <c r="I2227" s="180">
        <v>0</v>
      </c>
      <c r="J2227" s="181">
        <v>1.4933399999999999</v>
      </c>
      <c r="K2227" s="181">
        <v>0</v>
      </c>
      <c r="L2227" s="181">
        <v>0</v>
      </c>
      <c r="M2227" s="182">
        <v>0</v>
      </c>
    </row>
    <row r="2228" spans="1:13" s="5" customFormat="1">
      <c r="A2228" s="30" t="s">
        <v>129</v>
      </c>
      <c r="B2228" s="30" t="s">
        <v>140</v>
      </c>
      <c r="C2228" s="5" t="s">
        <v>424</v>
      </c>
      <c r="D2228" s="5" t="s">
        <v>201</v>
      </c>
      <c r="E2228" s="191">
        <v>30</v>
      </c>
      <c r="F2228" s="191" t="s">
        <v>200</v>
      </c>
      <c r="G2228" s="191" t="s">
        <v>425</v>
      </c>
      <c r="H2228" s="30" t="s">
        <v>111</v>
      </c>
      <c r="I2228" s="180">
        <v>0</v>
      </c>
      <c r="J2228" s="181">
        <v>0</v>
      </c>
      <c r="K2228" s="181">
        <v>0</v>
      </c>
      <c r="L2228" s="181">
        <v>0</v>
      </c>
      <c r="M2228" s="182">
        <v>0</v>
      </c>
    </row>
    <row r="2229" spans="1:13" s="5" customFormat="1">
      <c r="A2229" s="30" t="s">
        <v>129</v>
      </c>
      <c r="B2229" s="30" t="s">
        <v>140</v>
      </c>
      <c r="C2229" s="5" t="s">
        <v>424</v>
      </c>
      <c r="D2229" s="5" t="s">
        <v>201</v>
      </c>
      <c r="E2229" s="191">
        <v>30</v>
      </c>
      <c r="F2229" s="191" t="s">
        <v>200</v>
      </c>
      <c r="G2229" s="191" t="s">
        <v>426</v>
      </c>
      <c r="H2229" s="30" t="s">
        <v>111</v>
      </c>
      <c r="I2229" s="180">
        <v>0</v>
      </c>
      <c r="J2229" s="181">
        <v>1.2176048322147652</v>
      </c>
      <c r="K2229" s="181">
        <v>0</v>
      </c>
      <c r="L2229" s="181">
        <v>0</v>
      </c>
      <c r="M2229" s="182">
        <v>0</v>
      </c>
    </row>
    <row r="2230" spans="1:13" s="5" customFormat="1">
      <c r="A2230" s="30" t="s">
        <v>129</v>
      </c>
      <c r="B2230" s="30" t="s">
        <v>140</v>
      </c>
      <c r="C2230" s="5" t="s">
        <v>424</v>
      </c>
      <c r="D2230" s="5" t="s">
        <v>201</v>
      </c>
      <c r="E2230" s="191">
        <v>30</v>
      </c>
      <c r="F2230" s="191" t="s">
        <v>200</v>
      </c>
      <c r="G2230" s="191" t="s">
        <v>427</v>
      </c>
      <c r="H2230" s="30" t="s">
        <v>111</v>
      </c>
      <c r="I2230" s="180">
        <v>0</v>
      </c>
      <c r="J2230" s="181">
        <v>0</v>
      </c>
      <c r="K2230" s="181">
        <v>0</v>
      </c>
      <c r="L2230" s="181">
        <v>0</v>
      </c>
      <c r="M2230" s="182">
        <v>0</v>
      </c>
    </row>
    <row r="2231" spans="1:13" s="5" customFormat="1">
      <c r="A2231" s="30" t="s">
        <v>129</v>
      </c>
      <c r="B2231" s="30" t="s">
        <v>140</v>
      </c>
      <c r="C2231" s="5" t="s">
        <v>424</v>
      </c>
      <c r="D2231" s="5" t="s">
        <v>203</v>
      </c>
      <c r="E2231" s="191">
        <v>30</v>
      </c>
      <c r="F2231" s="191" t="s">
        <v>202</v>
      </c>
      <c r="G2231" s="191" t="s">
        <v>425</v>
      </c>
      <c r="H2231" s="30" t="s">
        <v>111</v>
      </c>
      <c r="I2231" s="180">
        <v>0</v>
      </c>
      <c r="J2231" s="181">
        <v>0</v>
      </c>
      <c r="K2231" s="181">
        <v>0</v>
      </c>
      <c r="L2231" s="181">
        <v>0</v>
      </c>
      <c r="M2231" s="182">
        <v>0</v>
      </c>
    </row>
    <row r="2232" spans="1:13" s="5" customFormat="1">
      <c r="A2232" s="30" t="s">
        <v>129</v>
      </c>
      <c r="B2232" s="30" t="s">
        <v>140</v>
      </c>
      <c r="C2232" s="5" t="s">
        <v>424</v>
      </c>
      <c r="D2232" s="5" t="s">
        <v>203</v>
      </c>
      <c r="E2232" s="191">
        <v>30</v>
      </c>
      <c r="F2232" s="191" t="s">
        <v>202</v>
      </c>
      <c r="G2232" s="191" t="s">
        <v>426</v>
      </c>
      <c r="H2232" s="30" t="s">
        <v>111</v>
      </c>
      <c r="I2232" s="180">
        <v>0</v>
      </c>
      <c r="J2232" s="181">
        <v>1.0574516990291263</v>
      </c>
      <c r="K2232" s="181">
        <v>0</v>
      </c>
      <c r="L2232" s="181">
        <v>0</v>
      </c>
      <c r="M2232" s="182">
        <v>0</v>
      </c>
    </row>
    <row r="2233" spans="1:13" s="5" customFormat="1">
      <c r="A2233" s="30" t="s">
        <v>129</v>
      </c>
      <c r="B2233" s="30" t="s">
        <v>140</v>
      </c>
      <c r="C2233" s="5" t="s">
        <v>424</v>
      </c>
      <c r="D2233" s="5" t="s">
        <v>203</v>
      </c>
      <c r="E2233" s="191">
        <v>30</v>
      </c>
      <c r="F2233" s="191" t="s">
        <v>202</v>
      </c>
      <c r="G2233" s="191" t="s">
        <v>427</v>
      </c>
      <c r="H2233" s="30" t="s">
        <v>111</v>
      </c>
      <c r="I2233" s="180">
        <v>0</v>
      </c>
      <c r="J2233" s="181">
        <v>0</v>
      </c>
      <c r="K2233" s="181">
        <v>0</v>
      </c>
      <c r="L2233" s="181">
        <v>0</v>
      </c>
      <c r="M2233" s="182">
        <v>0</v>
      </c>
    </row>
    <row r="2234" spans="1:13" s="5" customFormat="1">
      <c r="A2234" s="30" t="s">
        <v>129</v>
      </c>
      <c r="B2234" s="30" t="s">
        <v>140</v>
      </c>
      <c r="C2234" s="5" t="s">
        <v>424</v>
      </c>
      <c r="D2234" s="5" t="s">
        <v>294</v>
      </c>
      <c r="E2234" s="191">
        <v>38</v>
      </c>
      <c r="F2234" s="191" t="s">
        <v>293</v>
      </c>
      <c r="G2234" s="191" t="s">
        <v>425</v>
      </c>
      <c r="H2234" s="30" t="s">
        <v>111</v>
      </c>
      <c r="I2234" s="180">
        <v>0</v>
      </c>
      <c r="J2234" s="181">
        <v>0</v>
      </c>
      <c r="K2234" s="181">
        <v>0</v>
      </c>
      <c r="L2234" s="181">
        <v>0</v>
      </c>
      <c r="M2234" s="182">
        <v>0</v>
      </c>
    </row>
    <row r="2235" spans="1:13" s="5" customFormat="1">
      <c r="A2235" s="30" t="s">
        <v>129</v>
      </c>
      <c r="B2235" s="30" t="s">
        <v>140</v>
      </c>
      <c r="C2235" s="5" t="s">
        <v>424</v>
      </c>
      <c r="D2235" s="5" t="s">
        <v>294</v>
      </c>
      <c r="E2235" s="191">
        <v>38</v>
      </c>
      <c r="F2235" s="191" t="s">
        <v>293</v>
      </c>
      <c r="G2235" s="191" t="s">
        <v>426</v>
      </c>
      <c r="H2235" s="30" t="s">
        <v>111</v>
      </c>
      <c r="I2235" s="180">
        <v>0</v>
      </c>
      <c r="J2235" s="181">
        <v>0.109926</v>
      </c>
      <c r="K2235" s="181">
        <v>0</v>
      </c>
      <c r="L2235" s="181">
        <v>0</v>
      </c>
      <c r="M2235" s="182">
        <v>0</v>
      </c>
    </row>
    <row r="2236" spans="1:13" s="5" customFormat="1">
      <c r="A2236" s="30" t="s">
        <v>129</v>
      </c>
      <c r="B2236" s="30" t="s">
        <v>140</v>
      </c>
      <c r="C2236" s="5" t="s">
        <v>424</v>
      </c>
      <c r="D2236" s="5" t="s">
        <v>294</v>
      </c>
      <c r="E2236" s="191">
        <v>38</v>
      </c>
      <c r="F2236" s="191" t="s">
        <v>293</v>
      </c>
      <c r="G2236" s="191" t="s">
        <v>427</v>
      </c>
      <c r="H2236" s="30" t="s">
        <v>111</v>
      </c>
      <c r="I2236" s="180">
        <v>0</v>
      </c>
      <c r="J2236" s="181">
        <v>0</v>
      </c>
      <c r="K2236" s="181">
        <v>0</v>
      </c>
      <c r="L2236" s="181">
        <v>0</v>
      </c>
      <c r="M2236" s="182">
        <v>0</v>
      </c>
    </row>
    <row r="2237" spans="1:13" s="5" customFormat="1">
      <c r="A2237" s="30" t="s">
        <v>129</v>
      </c>
      <c r="B2237" s="30" t="s">
        <v>140</v>
      </c>
      <c r="C2237" s="5" t="s">
        <v>424</v>
      </c>
      <c r="D2237" s="5" t="s">
        <v>296</v>
      </c>
      <c r="E2237" s="191">
        <v>38</v>
      </c>
      <c r="F2237" s="191" t="s">
        <v>295</v>
      </c>
      <c r="G2237" s="191" t="s">
        <v>425</v>
      </c>
      <c r="H2237" s="30" t="s">
        <v>111</v>
      </c>
      <c r="I2237" s="180">
        <v>0</v>
      </c>
      <c r="J2237" s="181">
        <v>0</v>
      </c>
      <c r="K2237" s="181">
        <v>0</v>
      </c>
      <c r="L2237" s="181">
        <v>0</v>
      </c>
      <c r="M2237" s="182">
        <v>0</v>
      </c>
    </row>
    <row r="2238" spans="1:13" s="5" customFormat="1">
      <c r="A2238" s="30" t="s">
        <v>129</v>
      </c>
      <c r="B2238" s="30" t="s">
        <v>140</v>
      </c>
      <c r="C2238" s="5" t="s">
        <v>424</v>
      </c>
      <c r="D2238" s="5" t="s">
        <v>296</v>
      </c>
      <c r="E2238" s="191">
        <v>38</v>
      </c>
      <c r="F2238" s="191" t="s">
        <v>295</v>
      </c>
      <c r="G2238" s="191" t="s">
        <v>426</v>
      </c>
      <c r="H2238" s="30" t="s">
        <v>111</v>
      </c>
      <c r="I2238" s="180">
        <v>0</v>
      </c>
      <c r="J2238" s="181">
        <v>1.3985000000000001</v>
      </c>
      <c r="K2238" s="181">
        <v>0</v>
      </c>
      <c r="L2238" s="181">
        <v>0</v>
      </c>
      <c r="M2238" s="182">
        <v>0</v>
      </c>
    </row>
    <row r="2239" spans="1:13" s="5" customFormat="1">
      <c r="A2239" s="30" t="s">
        <v>129</v>
      </c>
      <c r="B2239" s="30" t="s">
        <v>140</v>
      </c>
      <c r="C2239" s="5" t="s">
        <v>424</v>
      </c>
      <c r="D2239" s="5" t="s">
        <v>296</v>
      </c>
      <c r="E2239" s="191">
        <v>38</v>
      </c>
      <c r="F2239" s="191" t="s">
        <v>295</v>
      </c>
      <c r="G2239" s="191" t="s">
        <v>427</v>
      </c>
      <c r="H2239" s="30" t="s">
        <v>111</v>
      </c>
      <c r="I2239" s="180">
        <v>0</v>
      </c>
      <c r="J2239" s="181">
        <v>2.9866799999999998</v>
      </c>
      <c r="K2239" s="181">
        <v>0</v>
      </c>
      <c r="L2239" s="181">
        <v>0</v>
      </c>
      <c r="M2239" s="182">
        <v>0</v>
      </c>
    </row>
    <row r="2240" spans="1:13" s="5" customFormat="1">
      <c r="A2240" s="30" t="s">
        <v>129</v>
      </c>
      <c r="B2240" s="30" t="s">
        <v>140</v>
      </c>
      <c r="C2240" s="5" t="s">
        <v>424</v>
      </c>
      <c r="D2240" s="5" t="s">
        <v>205</v>
      </c>
      <c r="E2240" s="191">
        <v>30</v>
      </c>
      <c r="F2240" s="191" t="s">
        <v>204</v>
      </c>
      <c r="G2240" s="191" t="s">
        <v>425</v>
      </c>
      <c r="H2240" s="30" t="s">
        <v>111</v>
      </c>
      <c r="I2240" s="180">
        <v>0</v>
      </c>
      <c r="J2240" s="181">
        <v>0</v>
      </c>
      <c r="K2240" s="181">
        <v>0</v>
      </c>
      <c r="L2240" s="181">
        <v>0</v>
      </c>
      <c r="M2240" s="182">
        <v>0</v>
      </c>
    </row>
    <row r="2241" spans="1:13" s="5" customFormat="1">
      <c r="A2241" s="30" t="s">
        <v>129</v>
      </c>
      <c r="B2241" s="30" t="s">
        <v>140</v>
      </c>
      <c r="C2241" s="5" t="s">
        <v>424</v>
      </c>
      <c r="D2241" s="5" t="s">
        <v>205</v>
      </c>
      <c r="E2241" s="191">
        <v>30</v>
      </c>
      <c r="F2241" s="191" t="s">
        <v>204</v>
      </c>
      <c r="G2241" s="191" t="s">
        <v>426</v>
      </c>
      <c r="H2241" s="30" t="s">
        <v>111</v>
      </c>
      <c r="I2241" s="180">
        <v>0</v>
      </c>
      <c r="J2241" s="181">
        <v>0</v>
      </c>
      <c r="K2241" s="181">
        <v>0</v>
      </c>
      <c r="L2241" s="181">
        <v>0</v>
      </c>
      <c r="M2241" s="182">
        <v>0</v>
      </c>
    </row>
    <row r="2242" spans="1:13" s="5" customFormat="1">
      <c r="A2242" s="30" t="s">
        <v>129</v>
      </c>
      <c r="B2242" s="30" t="s">
        <v>140</v>
      </c>
      <c r="C2242" s="5" t="s">
        <v>424</v>
      </c>
      <c r="D2242" s="5" t="s">
        <v>205</v>
      </c>
      <c r="E2242" s="191">
        <v>30</v>
      </c>
      <c r="F2242" s="191" t="s">
        <v>204</v>
      </c>
      <c r="G2242" s="191" t="s">
        <v>427</v>
      </c>
      <c r="H2242" s="30" t="s">
        <v>111</v>
      </c>
      <c r="I2242" s="180">
        <v>0</v>
      </c>
      <c r="J2242" s="181">
        <v>210.56100000000001</v>
      </c>
      <c r="K2242" s="181">
        <v>0</v>
      </c>
      <c r="L2242" s="181">
        <v>0</v>
      </c>
      <c r="M2242" s="182">
        <v>0</v>
      </c>
    </row>
    <row r="2243" spans="1:13" s="5" customFormat="1">
      <c r="A2243" s="30" t="s">
        <v>129</v>
      </c>
      <c r="B2243" s="30" t="s">
        <v>140</v>
      </c>
      <c r="C2243" s="5" t="s">
        <v>424</v>
      </c>
      <c r="D2243" s="5" t="s">
        <v>308</v>
      </c>
      <c r="E2243" s="191">
        <v>38</v>
      </c>
      <c r="F2243" s="191" t="s">
        <v>307</v>
      </c>
      <c r="G2243" s="191" t="s">
        <v>425</v>
      </c>
      <c r="H2243" s="30" t="s">
        <v>111</v>
      </c>
      <c r="I2243" s="180">
        <v>0</v>
      </c>
      <c r="J2243" s="181">
        <v>0</v>
      </c>
      <c r="K2243" s="181">
        <v>0</v>
      </c>
      <c r="L2243" s="181">
        <v>0</v>
      </c>
      <c r="M2243" s="182">
        <v>0</v>
      </c>
    </row>
    <row r="2244" spans="1:13" s="5" customFormat="1">
      <c r="A2244" s="30" t="s">
        <v>129</v>
      </c>
      <c r="B2244" s="30" t="s">
        <v>140</v>
      </c>
      <c r="C2244" s="5" t="s">
        <v>424</v>
      </c>
      <c r="D2244" s="5" t="s">
        <v>308</v>
      </c>
      <c r="E2244" s="191">
        <v>38</v>
      </c>
      <c r="F2244" s="191" t="s">
        <v>307</v>
      </c>
      <c r="G2244" s="191" t="s">
        <v>426</v>
      </c>
      <c r="H2244" s="30" t="s">
        <v>111</v>
      </c>
      <c r="I2244" s="180">
        <v>0</v>
      </c>
      <c r="J2244" s="181">
        <v>6.7176700000000006E-2</v>
      </c>
      <c r="K2244" s="181">
        <v>0</v>
      </c>
      <c r="L2244" s="181">
        <v>0</v>
      </c>
      <c r="M2244" s="182">
        <v>0</v>
      </c>
    </row>
    <row r="2245" spans="1:13" s="5" customFormat="1">
      <c r="A2245" s="30" t="s">
        <v>129</v>
      </c>
      <c r="B2245" s="30" t="s">
        <v>140</v>
      </c>
      <c r="C2245" s="5" t="s">
        <v>424</v>
      </c>
      <c r="D2245" s="5" t="s">
        <v>308</v>
      </c>
      <c r="E2245" s="191">
        <v>38</v>
      </c>
      <c r="F2245" s="191" t="s">
        <v>307</v>
      </c>
      <c r="G2245" s="191" t="s">
        <v>427</v>
      </c>
      <c r="H2245" s="30" t="s">
        <v>111</v>
      </c>
      <c r="I2245" s="180">
        <v>0</v>
      </c>
      <c r="J2245" s="181">
        <v>0</v>
      </c>
      <c r="K2245" s="181">
        <v>0</v>
      </c>
      <c r="L2245" s="181">
        <v>0</v>
      </c>
      <c r="M2245" s="182">
        <v>0</v>
      </c>
    </row>
    <row r="2246" spans="1:13" s="5" customFormat="1">
      <c r="A2246" s="30" t="s">
        <v>129</v>
      </c>
      <c r="B2246" s="30" t="s">
        <v>140</v>
      </c>
      <c r="C2246" s="5" t="s">
        <v>424</v>
      </c>
      <c r="D2246" s="5" t="s">
        <v>207</v>
      </c>
      <c r="E2246" s="191">
        <v>30</v>
      </c>
      <c r="F2246" s="191" t="s">
        <v>206</v>
      </c>
      <c r="G2246" s="191" t="s">
        <v>425</v>
      </c>
      <c r="H2246" s="30" t="s">
        <v>111</v>
      </c>
      <c r="I2246" s="180">
        <v>0</v>
      </c>
      <c r="J2246" s="181">
        <v>0</v>
      </c>
      <c r="K2246" s="181">
        <v>0</v>
      </c>
      <c r="L2246" s="181">
        <v>0</v>
      </c>
      <c r="M2246" s="182">
        <v>0</v>
      </c>
    </row>
    <row r="2247" spans="1:13" s="5" customFormat="1">
      <c r="A2247" s="30" t="s">
        <v>129</v>
      </c>
      <c r="B2247" s="30" t="s">
        <v>140</v>
      </c>
      <c r="C2247" s="5" t="s">
        <v>424</v>
      </c>
      <c r="D2247" s="5" t="s">
        <v>207</v>
      </c>
      <c r="E2247" s="191">
        <v>30</v>
      </c>
      <c r="F2247" s="191" t="s">
        <v>206</v>
      </c>
      <c r="G2247" s="191" t="s">
        <v>426</v>
      </c>
      <c r="H2247" s="30" t="s">
        <v>111</v>
      </c>
      <c r="I2247" s="180">
        <v>0</v>
      </c>
      <c r="J2247" s="181">
        <v>0.5252</v>
      </c>
      <c r="K2247" s="181">
        <v>0</v>
      </c>
      <c r="L2247" s="181">
        <v>0</v>
      </c>
      <c r="M2247" s="182">
        <v>0</v>
      </c>
    </row>
    <row r="2248" spans="1:13" s="5" customFormat="1">
      <c r="A2248" s="30" t="s">
        <v>129</v>
      </c>
      <c r="B2248" s="30" t="s">
        <v>140</v>
      </c>
      <c r="C2248" s="5" t="s">
        <v>424</v>
      </c>
      <c r="D2248" s="5" t="s">
        <v>207</v>
      </c>
      <c r="E2248" s="191">
        <v>30</v>
      </c>
      <c r="F2248" s="191" t="s">
        <v>206</v>
      </c>
      <c r="G2248" s="191" t="s">
        <v>427</v>
      </c>
      <c r="H2248" s="30" t="s">
        <v>111</v>
      </c>
      <c r="I2248" s="180">
        <v>0</v>
      </c>
      <c r="J2248" s="181">
        <v>40.320099999999996</v>
      </c>
      <c r="K2248" s="181">
        <v>0</v>
      </c>
      <c r="L2248" s="181">
        <v>0</v>
      </c>
      <c r="M2248" s="182">
        <v>0</v>
      </c>
    </row>
    <row r="2249" spans="1:13" s="5" customFormat="1">
      <c r="A2249" s="30" t="s">
        <v>129</v>
      </c>
      <c r="B2249" s="30" t="s">
        <v>140</v>
      </c>
      <c r="C2249" s="5" t="s">
        <v>424</v>
      </c>
      <c r="D2249" s="5" t="s">
        <v>312</v>
      </c>
      <c r="E2249" s="191">
        <v>38</v>
      </c>
      <c r="F2249" s="191" t="s">
        <v>311</v>
      </c>
      <c r="G2249" s="191" t="s">
        <v>425</v>
      </c>
      <c r="H2249" s="30" t="s">
        <v>111</v>
      </c>
      <c r="I2249" s="180">
        <v>0</v>
      </c>
      <c r="J2249" s="181">
        <v>0</v>
      </c>
      <c r="K2249" s="181">
        <v>0</v>
      </c>
      <c r="L2249" s="181">
        <v>0</v>
      </c>
      <c r="M2249" s="182">
        <v>0</v>
      </c>
    </row>
    <row r="2250" spans="1:13" s="5" customFormat="1">
      <c r="A2250" s="30" t="s">
        <v>129</v>
      </c>
      <c r="B2250" s="30" t="s">
        <v>140</v>
      </c>
      <c r="C2250" s="5" t="s">
        <v>424</v>
      </c>
      <c r="D2250" s="5" t="s">
        <v>312</v>
      </c>
      <c r="E2250" s="191">
        <v>38</v>
      </c>
      <c r="F2250" s="191" t="s">
        <v>311</v>
      </c>
      <c r="G2250" s="191" t="s">
        <v>426</v>
      </c>
      <c r="H2250" s="30" t="s">
        <v>111</v>
      </c>
      <c r="I2250" s="180">
        <v>0</v>
      </c>
      <c r="J2250" s="181">
        <v>9.8627599999999997</v>
      </c>
      <c r="K2250" s="181">
        <v>0</v>
      </c>
      <c r="L2250" s="181">
        <v>0</v>
      </c>
      <c r="M2250" s="182">
        <v>0</v>
      </c>
    </row>
    <row r="2251" spans="1:13" s="5" customFormat="1">
      <c r="A2251" s="30" t="s">
        <v>129</v>
      </c>
      <c r="B2251" s="30" t="s">
        <v>140</v>
      </c>
      <c r="C2251" s="5" t="s">
        <v>424</v>
      </c>
      <c r="D2251" s="5" t="s">
        <v>312</v>
      </c>
      <c r="E2251" s="191">
        <v>38</v>
      </c>
      <c r="F2251" s="191" t="s">
        <v>311</v>
      </c>
      <c r="G2251" s="191" t="s">
        <v>427</v>
      </c>
      <c r="H2251" s="30" t="s">
        <v>111</v>
      </c>
      <c r="I2251" s="180">
        <v>0</v>
      </c>
      <c r="J2251" s="181">
        <v>7.4666899999999998</v>
      </c>
      <c r="K2251" s="181">
        <v>0</v>
      </c>
      <c r="L2251" s="181">
        <v>0</v>
      </c>
      <c r="M2251" s="182">
        <v>0</v>
      </c>
    </row>
    <row r="2252" spans="1:13" s="5" customFormat="1">
      <c r="A2252" s="30" t="s">
        <v>129</v>
      </c>
      <c r="B2252" s="30" t="s">
        <v>140</v>
      </c>
      <c r="C2252" s="5" t="s">
        <v>15</v>
      </c>
      <c r="D2252" s="5" t="s">
        <v>216</v>
      </c>
      <c r="E2252" s="191">
        <v>38</v>
      </c>
      <c r="F2252" s="191" t="s">
        <v>215</v>
      </c>
      <c r="G2252" s="191" t="s">
        <v>428</v>
      </c>
      <c r="H2252" s="30" t="s">
        <v>171</v>
      </c>
      <c r="I2252" s="180">
        <v>25.893999999999998</v>
      </c>
      <c r="J2252" s="181">
        <v>2.4470299999999998</v>
      </c>
      <c r="K2252" s="181">
        <v>37.372900000000001</v>
      </c>
      <c r="L2252" s="181">
        <v>0</v>
      </c>
      <c r="M2252" s="182">
        <v>3.3813499999999999</v>
      </c>
    </row>
    <row r="2253" spans="1:13" s="5" customFormat="1">
      <c r="A2253" s="30" t="s">
        <v>129</v>
      </c>
      <c r="B2253" s="30" t="s">
        <v>140</v>
      </c>
      <c r="C2253" s="5" t="s">
        <v>15</v>
      </c>
      <c r="D2253" s="5" t="s">
        <v>216</v>
      </c>
      <c r="E2253" s="191">
        <v>38</v>
      </c>
      <c r="F2253" s="191" t="s">
        <v>215</v>
      </c>
      <c r="G2253" s="191" t="s">
        <v>429</v>
      </c>
      <c r="H2253" s="30" t="s">
        <v>171</v>
      </c>
      <c r="I2253" s="180">
        <v>0.18945400000000001</v>
      </c>
      <c r="J2253" s="181">
        <v>1.7903800000000001E-2</v>
      </c>
      <c r="K2253" s="181">
        <v>0.27343899999999999</v>
      </c>
      <c r="L2253" s="181">
        <v>0</v>
      </c>
      <c r="M2253" s="182">
        <v>2.4739799999999999E-2</v>
      </c>
    </row>
    <row r="2254" spans="1:13" s="5" customFormat="1">
      <c r="A2254" s="30" t="s">
        <v>129</v>
      </c>
      <c r="B2254" s="30" t="s">
        <v>140</v>
      </c>
      <c r="C2254" s="5" t="s">
        <v>15</v>
      </c>
      <c r="D2254" s="5" t="s">
        <v>216</v>
      </c>
      <c r="E2254" s="191">
        <v>38</v>
      </c>
      <c r="F2254" s="191" t="s">
        <v>215</v>
      </c>
      <c r="G2254" s="191" t="s">
        <v>430</v>
      </c>
      <c r="H2254" s="30" t="s">
        <v>171</v>
      </c>
      <c r="I2254" s="180">
        <v>0</v>
      </c>
      <c r="J2254" s="181">
        <v>0</v>
      </c>
      <c r="K2254" s="181">
        <v>0</v>
      </c>
      <c r="L2254" s="181">
        <v>0</v>
      </c>
      <c r="M2254" s="182">
        <v>0</v>
      </c>
    </row>
    <row r="2255" spans="1:13" s="5" customFormat="1">
      <c r="A2255" s="30" t="s">
        <v>129</v>
      </c>
      <c r="B2255" s="30" t="s">
        <v>140</v>
      </c>
      <c r="C2255" s="5" t="s">
        <v>15</v>
      </c>
      <c r="D2255" s="5" t="s">
        <v>218</v>
      </c>
      <c r="E2255" s="191">
        <v>38</v>
      </c>
      <c r="F2255" s="191" t="s">
        <v>217</v>
      </c>
      <c r="G2255" s="191" t="s">
        <v>428</v>
      </c>
      <c r="H2255" s="30" t="s">
        <v>171</v>
      </c>
      <c r="I2255" s="180">
        <v>29.35</v>
      </c>
      <c r="J2255" s="181">
        <v>2.7736299999999998</v>
      </c>
      <c r="K2255" s="181">
        <v>42.360900000000001</v>
      </c>
      <c r="L2255" s="181">
        <v>0</v>
      </c>
      <c r="M2255" s="182">
        <v>3.8326500000000001</v>
      </c>
    </row>
    <row r="2256" spans="1:13" s="5" customFormat="1">
      <c r="A2256" s="30" t="s">
        <v>129</v>
      </c>
      <c r="B2256" s="30" t="s">
        <v>140</v>
      </c>
      <c r="C2256" s="5" t="s">
        <v>15</v>
      </c>
      <c r="D2256" s="5" t="s">
        <v>218</v>
      </c>
      <c r="E2256" s="191">
        <v>38</v>
      </c>
      <c r="F2256" s="191" t="s">
        <v>217</v>
      </c>
      <c r="G2256" s="191" t="s">
        <v>429</v>
      </c>
      <c r="H2256" s="30" t="s">
        <v>171</v>
      </c>
      <c r="I2256" s="180">
        <v>0</v>
      </c>
      <c r="J2256" s="181">
        <v>0</v>
      </c>
      <c r="K2256" s="181">
        <v>0</v>
      </c>
      <c r="L2256" s="181">
        <v>0</v>
      </c>
      <c r="M2256" s="182">
        <v>0</v>
      </c>
    </row>
    <row r="2257" spans="1:13" s="5" customFormat="1">
      <c r="A2257" s="30" t="s">
        <v>129</v>
      </c>
      <c r="B2257" s="30" t="s">
        <v>140</v>
      </c>
      <c r="C2257" s="5" t="s">
        <v>15</v>
      </c>
      <c r="D2257" s="5" t="s">
        <v>218</v>
      </c>
      <c r="E2257" s="191">
        <v>38</v>
      </c>
      <c r="F2257" s="191" t="s">
        <v>217</v>
      </c>
      <c r="G2257" s="191" t="s">
        <v>430</v>
      </c>
      <c r="H2257" s="30" t="s">
        <v>171</v>
      </c>
      <c r="I2257" s="180">
        <v>0</v>
      </c>
      <c r="J2257" s="181">
        <v>0</v>
      </c>
      <c r="K2257" s="181">
        <v>0</v>
      </c>
      <c r="L2257" s="181">
        <v>0</v>
      </c>
      <c r="M2257" s="182">
        <v>0</v>
      </c>
    </row>
    <row r="2258" spans="1:13" s="5" customFormat="1">
      <c r="A2258" s="30" t="s">
        <v>129</v>
      </c>
      <c r="B2258" s="30" t="s">
        <v>140</v>
      </c>
      <c r="C2258" s="5" t="s">
        <v>15</v>
      </c>
      <c r="D2258" s="5" t="s">
        <v>220</v>
      </c>
      <c r="E2258" s="191">
        <v>38</v>
      </c>
      <c r="F2258" s="191" t="s">
        <v>219</v>
      </c>
      <c r="G2258" s="191" t="s">
        <v>428</v>
      </c>
      <c r="H2258" s="30" t="s">
        <v>171</v>
      </c>
      <c r="I2258" s="180">
        <v>19.188400000000001</v>
      </c>
      <c r="J2258" s="181">
        <v>1.81334</v>
      </c>
      <c r="K2258" s="181">
        <v>27.694600000000001</v>
      </c>
      <c r="L2258" s="181">
        <v>0</v>
      </c>
      <c r="M2258" s="182">
        <v>2.5057</v>
      </c>
    </row>
    <row r="2259" spans="1:13" s="5" customFormat="1">
      <c r="A2259" s="30" t="s">
        <v>129</v>
      </c>
      <c r="B2259" s="30" t="s">
        <v>140</v>
      </c>
      <c r="C2259" s="5" t="s">
        <v>15</v>
      </c>
      <c r="D2259" s="5" t="s">
        <v>220</v>
      </c>
      <c r="E2259" s="191">
        <v>38</v>
      </c>
      <c r="F2259" s="191" t="s">
        <v>219</v>
      </c>
      <c r="G2259" s="191" t="s">
        <v>429</v>
      </c>
      <c r="H2259" s="30" t="s">
        <v>171</v>
      </c>
      <c r="I2259" s="180">
        <v>14.7774</v>
      </c>
      <c r="J2259" s="181">
        <v>1.39649</v>
      </c>
      <c r="K2259" s="181">
        <v>21.328299999999999</v>
      </c>
      <c r="L2259" s="181">
        <v>0</v>
      </c>
      <c r="M2259" s="182">
        <v>1.9297</v>
      </c>
    </row>
    <row r="2260" spans="1:13" s="5" customFormat="1">
      <c r="A2260" s="30" t="s">
        <v>129</v>
      </c>
      <c r="B2260" s="30" t="s">
        <v>140</v>
      </c>
      <c r="C2260" s="5" t="s">
        <v>15</v>
      </c>
      <c r="D2260" s="5" t="s">
        <v>220</v>
      </c>
      <c r="E2260" s="191">
        <v>38</v>
      </c>
      <c r="F2260" s="191" t="s">
        <v>219</v>
      </c>
      <c r="G2260" s="191" t="s">
        <v>430</v>
      </c>
      <c r="H2260" s="30" t="s">
        <v>171</v>
      </c>
      <c r="I2260" s="180">
        <v>0</v>
      </c>
      <c r="J2260" s="181">
        <v>0</v>
      </c>
      <c r="K2260" s="181">
        <v>0</v>
      </c>
      <c r="L2260" s="181">
        <v>0</v>
      </c>
      <c r="M2260" s="182">
        <v>0</v>
      </c>
    </row>
    <row r="2261" spans="1:13" s="5" customFormat="1">
      <c r="A2261" s="30" t="s">
        <v>129</v>
      </c>
      <c r="B2261" s="30" t="s">
        <v>140</v>
      </c>
      <c r="C2261" s="5" t="s">
        <v>15</v>
      </c>
      <c r="D2261" s="5" t="s">
        <v>222</v>
      </c>
      <c r="E2261" s="191">
        <v>38</v>
      </c>
      <c r="F2261" s="191" t="s">
        <v>221</v>
      </c>
      <c r="G2261" s="191" t="s">
        <v>428</v>
      </c>
      <c r="H2261" s="30" t="s">
        <v>171</v>
      </c>
      <c r="I2261" s="180">
        <v>25.4298</v>
      </c>
      <c r="J2261" s="181">
        <v>2.4031600000000002</v>
      </c>
      <c r="K2261" s="181">
        <v>36.702800000000003</v>
      </c>
      <c r="L2261" s="181">
        <v>0</v>
      </c>
      <c r="M2261" s="182">
        <v>3.3207300000000002</v>
      </c>
    </row>
    <row r="2262" spans="1:13" s="5" customFormat="1">
      <c r="A2262" s="30" t="s">
        <v>129</v>
      </c>
      <c r="B2262" s="30" t="s">
        <v>140</v>
      </c>
      <c r="C2262" s="5" t="s">
        <v>15</v>
      </c>
      <c r="D2262" s="5" t="s">
        <v>222</v>
      </c>
      <c r="E2262" s="191">
        <v>38</v>
      </c>
      <c r="F2262" s="191" t="s">
        <v>221</v>
      </c>
      <c r="G2262" s="191" t="s">
        <v>429</v>
      </c>
      <c r="H2262" s="30" t="s">
        <v>171</v>
      </c>
      <c r="I2262" s="180">
        <v>0.28418199999999999</v>
      </c>
      <c r="J2262" s="181">
        <v>2.68556E-2</v>
      </c>
      <c r="K2262" s="181">
        <v>0.410159</v>
      </c>
      <c r="L2262" s="181">
        <v>0</v>
      </c>
      <c r="M2262" s="182">
        <v>3.71096E-2</v>
      </c>
    </row>
    <row r="2263" spans="1:13" s="5" customFormat="1">
      <c r="A2263" s="30" t="s">
        <v>129</v>
      </c>
      <c r="B2263" s="30" t="s">
        <v>140</v>
      </c>
      <c r="C2263" s="5" t="s">
        <v>15</v>
      </c>
      <c r="D2263" s="5" t="s">
        <v>222</v>
      </c>
      <c r="E2263" s="191">
        <v>38</v>
      </c>
      <c r="F2263" s="191" t="s">
        <v>221</v>
      </c>
      <c r="G2263" s="191" t="s">
        <v>430</v>
      </c>
      <c r="H2263" s="30" t="s">
        <v>171</v>
      </c>
      <c r="I2263" s="180">
        <v>0</v>
      </c>
      <c r="J2263" s="181">
        <v>0</v>
      </c>
      <c r="K2263" s="181">
        <v>0</v>
      </c>
      <c r="L2263" s="181">
        <v>0</v>
      </c>
      <c r="M2263" s="182">
        <v>0</v>
      </c>
    </row>
    <row r="2264" spans="1:13" s="5" customFormat="1">
      <c r="A2264" s="30" t="s">
        <v>129</v>
      </c>
      <c r="B2264" s="30" t="s">
        <v>140</v>
      </c>
      <c r="C2264" s="5" t="s">
        <v>15</v>
      </c>
      <c r="D2264" s="5" t="s">
        <v>185</v>
      </c>
      <c r="E2264" s="191">
        <v>30</v>
      </c>
      <c r="F2264" s="191" t="s">
        <v>184</v>
      </c>
      <c r="G2264" s="191" t="s">
        <v>428</v>
      </c>
      <c r="H2264" s="30" t="s">
        <v>171</v>
      </c>
      <c r="I2264" s="180">
        <v>0</v>
      </c>
      <c r="J2264" s="181">
        <v>0</v>
      </c>
      <c r="K2264" s="181">
        <v>0</v>
      </c>
      <c r="L2264" s="181">
        <v>0</v>
      </c>
      <c r="M2264" s="182">
        <v>0</v>
      </c>
    </row>
    <row r="2265" spans="1:13" s="5" customFormat="1">
      <c r="A2265" s="30" t="s">
        <v>129</v>
      </c>
      <c r="B2265" s="30" t="s">
        <v>140</v>
      </c>
      <c r="C2265" s="5" t="s">
        <v>15</v>
      </c>
      <c r="D2265" s="5" t="s">
        <v>185</v>
      </c>
      <c r="E2265" s="191">
        <v>30</v>
      </c>
      <c r="F2265" s="191" t="s">
        <v>184</v>
      </c>
      <c r="G2265" s="191" t="s">
        <v>429</v>
      </c>
      <c r="H2265" s="30" t="s">
        <v>171</v>
      </c>
      <c r="I2265" s="180">
        <v>0</v>
      </c>
      <c r="J2265" s="181">
        <v>0</v>
      </c>
      <c r="K2265" s="181">
        <v>0</v>
      </c>
      <c r="L2265" s="181">
        <v>0</v>
      </c>
      <c r="M2265" s="182">
        <v>0</v>
      </c>
    </row>
    <row r="2266" spans="1:13" s="5" customFormat="1">
      <c r="A2266" s="30" t="s">
        <v>129</v>
      </c>
      <c r="B2266" s="30" t="s">
        <v>140</v>
      </c>
      <c r="C2266" s="5" t="s">
        <v>15</v>
      </c>
      <c r="D2266" s="5" t="s">
        <v>185</v>
      </c>
      <c r="E2266" s="191">
        <v>30</v>
      </c>
      <c r="F2266" s="191" t="s">
        <v>184</v>
      </c>
      <c r="G2266" s="191" t="s">
        <v>430</v>
      </c>
      <c r="H2266" s="30" t="s">
        <v>171</v>
      </c>
      <c r="I2266" s="180">
        <v>0</v>
      </c>
      <c r="J2266" s="181">
        <v>0</v>
      </c>
      <c r="K2266" s="181">
        <v>0</v>
      </c>
      <c r="L2266" s="181">
        <v>0</v>
      </c>
      <c r="M2266" s="182">
        <v>0</v>
      </c>
    </row>
    <row r="2267" spans="1:13" s="5" customFormat="1">
      <c r="A2267" s="30" t="s">
        <v>129</v>
      </c>
      <c r="B2267" s="30" t="s">
        <v>140</v>
      </c>
      <c r="C2267" s="5" t="s">
        <v>15</v>
      </c>
      <c r="D2267" s="5" t="s">
        <v>187</v>
      </c>
      <c r="E2267" s="191">
        <v>30</v>
      </c>
      <c r="F2267" s="191" t="s">
        <v>186</v>
      </c>
      <c r="G2267" s="191" t="s">
        <v>428</v>
      </c>
      <c r="H2267" s="30" t="s">
        <v>171</v>
      </c>
      <c r="I2267" s="180">
        <v>3.3012299999999999</v>
      </c>
      <c r="J2267" s="181">
        <v>0.31197200000000003</v>
      </c>
      <c r="K2267" s="181">
        <v>4.7646699999999997</v>
      </c>
      <c r="L2267" s="181">
        <v>0</v>
      </c>
      <c r="M2267" s="182">
        <v>0.431089</v>
      </c>
    </row>
    <row r="2268" spans="1:13" s="5" customFormat="1">
      <c r="A2268" s="30" t="s">
        <v>129</v>
      </c>
      <c r="B2268" s="30" t="s">
        <v>140</v>
      </c>
      <c r="C2268" s="5" t="s">
        <v>15</v>
      </c>
      <c r="D2268" s="5" t="s">
        <v>187</v>
      </c>
      <c r="E2268" s="191">
        <v>30</v>
      </c>
      <c r="F2268" s="191" t="s">
        <v>186</v>
      </c>
      <c r="G2268" s="191" t="s">
        <v>429</v>
      </c>
      <c r="H2268" s="30" t="s">
        <v>171</v>
      </c>
      <c r="I2268" s="180">
        <v>0</v>
      </c>
      <c r="J2268" s="181">
        <v>0</v>
      </c>
      <c r="K2268" s="181">
        <v>0</v>
      </c>
      <c r="L2268" s="181">
        <v>0</v>
      </c>
      <c r="M2268" s="182">
        <v>0</v>
      </c>
    </row>
    <row r="2269" spans="1:13" s="5" customFormat="1">
      <c r="A2269" s="30" t="s">
        <v>129</v>
      </c>
      <c r="B2269" s="30" t="s">
        <v>140</v>
      </c>
      <c r="C2269" s="5" t="s">
        <v>15</v>
      </c>
      <c r="D2269" s="5" t="s">
        <v>187</v>
      </c>
      <c r="E2269" s="191">
        <v>30</v>
      </c>
      <c r="F2269" s="191" t="s">
        <v>186</v>
      </c>
      <c r="G2269" s="191" t="s">
        <v>430</v>
      </c>
      <c r="H2269" s="30" t="s">
        <v>171</v>
      </c>
      <c r="I2269" s="180">
        <v>0</v>
      </c>
      <c r="J2269" s="181">
        <v>0</v>
      </c>
      <c r="K2269" s="181">
        <v>0</v>
      </c>
      <c r="L2269" s="181">
        <v>0</v>
      </c>
      <c r="M2269" s="182">
        <v>0</v>
      </c>
    </row>
    <row r="2270" spans="1:13" s="5" customFormat="1">
      <c r="A2270" s="30" t="s">
        <v>129</v>
      </c>
      <c r="B2270" s="30" t="s">
        <v>140</v>
      </c>
      <c r="C2270" s="5" t="s">
        <v>15</v>
      </c>
      <c r="D2270" s="5" t="s">
        <v>232</v>
      </c>
      <c r="E2270" s="191">
        <v>38</v>
      </c>
      <c r="F2270" s="191" t="s">
        <v>231</v>
      </c>
      <c r="G2270" s="191" t="s">
        <v>428</v>
      </c>
      <c r="H2270" s="30" t="s">
        <v>171</v>
      </c>
      <c r="I2270" s="180">
        <v>31.826000000000001</v>
      </c>
      <c r="J2270" s="181">
        <v>3.0076100000000001</v>
      </c>
      <c r="K2270" s="181">
        <v>45.934399999999997</v>
      </c>
      <c r="L2270" s="181">
        <v>0</v>
      </c>
      <c r="M2270" s="182">
        <v>4.1559699999999999</v>
      </c>
    </row>
    <row r="2271" spans="1:13" s="5" customFormat="1">
      <c r="A2271" s="30" t="s">
        <v>129</v>
      </c>
      <c r="B2271" s="30" t="s">
        <v>140</v>
      </c>
      <c r="C2271" s="5" t="s">
        <v>15</v>
      </c>
      <c r="D2271" s="5" t="s">
        <v>232</v>
      </c>
      <c r="E2271" s="191">
        <v>38</v>
      </c>
      <c r="F2271" s="191" t="s">
        <v>231</v>
      </c>
      <c r="G2271" s="191" t="s">
        <v>429</v>
      </c>
      <c r="H2271" s="30" t="s">
        <v>171</v>
      </c>
      <c r="I2271" s="180">
        <v>0.18945400000000001</v>
      </c>
      <c r="J2271" s="181">
        <v>1.7903800000000001E-2</v>
      </c>
      <c r="K2271" s="181">
        <v>0.27343899999999999</v>
      </c>
      <c r="L2271" s="181">
        <v>0</v>
      </c>
      <c r="M2271" s="182">
        <v>2.4739799999999999E-2</v>
      </c>
    </row>
    <row r="2272" spans="1:13" s="5" customFormat="1">
      <c r="A2272" s="30" t="s">
        <v>129</v>
      </c>
      <c r="B2272" s="30" t="s">
        <v>140</v>
      </c>
      <c r="C2272" s="5" t="s">
        <v>15</v>
      </c>
      <c r="D2272" s="5" t="s">
        <v>232</v>
      </c>
      <c r="E2272" s="191">
        <v>38</v>
      </c>
      <c r="F2272" s="191" t="s">
        <v>231</v>
      </c>
      <c r="G2272" s="191" t="s">
        <v>430</v>
      </c>
      <c r="H2272" s="30" t="s">
        <v>171</v>
      </c>
      <c r="I2272" s="180">
        <v>0</v>
      </c>
      <c r="J2272" s="181">
        <v>0</v>
      </c>
      <c r="K2272" s="181">
        <v>0</v>
      </c>
      <c r="L2272" s="181">
        <v>0</v>
      </c>
      <c r="M2272" s="182">
        <v>0</v>
      </c>
    </row>
    <row r="2273" spans="1:13" s="5" customFormat="1">
      <c r="A2273" s="30" t="s">
        <v>129</v>
      </c>
      <c r="B2273" s="30" t="s">
        <v>140</v>
      </c>
      <c r="C2273" s="5" t="s">
        <v>15</v>
      </c>
      <c r="D2273" s="5" t="s">
        <v>234</v>
      </c>
      <c r="E2273" s="191">
        <v>38</v>
      </c>
      <c r="F2273" s="191" t="s">
        <v>233</v>
      </c>
      <c r="G2273" s="191" t="s">
        <v>428</v>
      </c>
      <c r="H2273" s="30" t="s">
        <v>171</v>
      </c>
      <c r="I2273" s="180">
        <v>51.464775992438561</v>
      </c>
      <c r="J2273" s="181">
        <v>4.8635066729678638</v>
      </c>
      <c r="K2273" s="181">
        <v>74.278977315689971</v>
      </c>
      <c r="L2273" s="181">
        <v>0</v>
      </c>
      <c r="M2273" s="182">
        <v>6.7204846691871456</v>
      </c>
    </row>
    <row r="2274" spans="1:13" s="5" customFormat="1">
      <c r="A2274" s="30" t="s">
        <v>129</v>
      </c>
      <c r="B2274" s="30" t="s">
        <v>140</v>
      </c>
      <c r="C2274" s="5" t="s">
        <v>15</v>
      </c>
      <c r="D2274" s="5" t="s">
        <v>234</v>
      </c>
      <c r="E2274" s="191">
        <v>38</v>
      </c>
      <c r="F2274" s="191" t="s">
        <v>233</v>
      </c>
      <c r="G2274" s="191" t="s">
        <v>429</v>
      </c>
      <c r="H2274" s="30" t="s">
        <v>171</v>
      </c>
      <c r="I2274" s="180">
        <v>0</v>
      </c>
      <c r="J2274" s="181">
        <v>0</v>
      </c>
      <c r="K2274" s="181">
        <v>0</v>
      </c>
      <c r="L2274" s="181">
        <v>0</v>
      </c>
      <c r="M2274" s="182">
        <v>0</v>
      </c>
    </row>
    <row r="2275" spans="1:13" s="5" customFormat="1">
      <c r="A2275" s="30" t="s">
        <v>129</v>
      </c>
      <c r="B2275" s="30" t="s">
        <v>140</v>
      </c>
      <c r="C2275" s="5" t="s">
        <v>15</v>
      </c>
      <c r="D2275" s="5" t="s">
        <v>234</v>
      </c>
      <c r="E2275" s="191">
        <v>38</v>
      </c>
      <c r="F2275" s="191" t="s">
        <v>233</v>
      </c>
      <c r="G2275" s="191" t="s">
        <v>430</v>
      </c>
      <c r="H2275" s="30" t="s">
        <v>171</v>
      </c>
      <c r="I2275" s="180">
        <v>0</v>
      </c>
      <c r="J2275" s="181">
        <v>0</v>
      </c>
      <c r="K2275" s="181">
        <v>0</v>
      </c>
      <c r="L2275" s="181">
        <v>0</v>
      </c>
      <c r="M2275" s="182">
        <v>0</v>
      </c>
    </row>
    <row r="2276" spans="1:13" s="5" customFormat="1">
      <c r="A2276" s="30" t="s">
        <v>129</v>
      </c>
      <c r="B2276" s="30" t="s">
        <v>140</v>
      </c>
      <c r="C2276" s="5" t="s">
        <v>15</v>
      </c>
      <c r="D2276" s="5" t="s">
        <v>189</v>
      </c>
      <c r="E2276" s="191">
        <v>30</v>
      </c>
      <c r="F2276" s="191" t="s">
        <v>188</v>
      </c>
      <c r="G2276" s="191" t="s">
        <v>428</v>
      </c>
      <c r="H2276" s="30" t="s">
        <v>171</v>
      </c>
      <c r="I2276" s="180">
        <v>24.243400000000001</v>
      </c>
      <c r="J2276" s="181">
        <v>2.2910499999999998</v>
      </c>
      <c r="K2276" s="181">
        <v>34.990499999999997</v>
      </c>
      <c r="L2276" s="181">
        <v>0</v>
      </c>
      <c r="M2276" s="182">
        <v>3.16581</v>
      </c>
    </row>
    <row r="2277" spans="1:13" s="5" customFormat="1">
      <c r="A2277" s="30" t="s">
        <v>129</v>
      </c>
      <c r="B2277" s="30" t="s">
        <v>140</v>
      </c>
      <c r="C2277" s="5" t="s">
        <v>15</v>
      </c>
      <c r="D2277" s="5" t="s">
        <v>189</v>
      </c>
      <c r="E2277" s="191">
        <v>30</v>
      </c>
      <c r="F2277" s="191" t="s">
        <v>188</v>
      </c>
      <c r="G2277" s="191" t="s">
        <v>429</v>
      </c>
      <c r="H2277" s="30" t="s">
        <v>171</v>
      </c>
      <c r="I2277" s="180">
        <v>76.634299999999996</v>
      </c>
      <c r="J2277" s="181">
        <v>7.24207</v>
      </c>
      <c r="K2277" s="181">
        <v>110.60599999999999</v>
      </c>
      <c r="L2277" s="181">
        <v>0</v>
      </c>
      <c r="M2277" s="182">
        <v>10.007199999999999</v>
      </c>
    </row>
    <row r="2278" spans="1:13" s="5" customFormat="1">
      <c r="A2278" s="30" t="s">
        <v>129</v>
      </c>
      <c r="B2278" s="30" t="s">
        <v>140</v>
      </c>
      <c r="C2278" s="5" t="s">
        <v>15</v>
      </c>
      <c r="D2278" s="5" t="s">
        <v>189</v>
      </c>
      <c r="E2278" s="191">
        <v>30</v>
      </c>
      <c r="F2278" s="191" t="s">
        <v>188</v>
      </c>
      <c r="G2278" s="191" t="s">
        <v>430</v>
      </c>
      <c r="H2278" s="30" t="s">
        <v>171</v>
      </c>
      <c r="I2278" s="180">
        <v>0</v>
      </c>
      <c r="J2278" s="181">
        <v>0</v>
      </c>
      <c r="K2278" s="181">
        <v>0</v>
      </c>
      <c r="L2278" s="181">
        <v>0</v>
      </c>
      <c r="M2278" s="182">
        <v>0</v>
      </c>
    </row>
    <row r="2279" spans="1:13" s="5" customFormat="1">
      <c r="A2279" s="30" t="s">
        <v>129</v>
      </c>
      <c r="B2279" s="30" t="s">
        <v>140</v>
      </c>
      <c r="C2279" s="5" t="s">
        <v>15</v>
      </c>
      <c r="D2279" s="5" t="s">
        <v>191</v>
      </c>
      <c r="E2279" s="191">
        <v>30</v>
      </c>
      <c r="F2279" s="191" t="s">
        <v>190</v>
      </c>
      <c r="G2279" s="191" t="s">
        <v>428</v>
      </c>
      <c r="H2279" s="30" t="s">
        <v>171</v>
      </c>
      <c r="I2279" s="180">
        <v>0.30949100000000002</v>
      </c>
      <c r="J2279" s="181">
        <v>2.92474E-2</v>
      </c>
      <c r="K2279" s="181">
        <v>0.44668799999999997</v>
      </c>
      <c r="L2279" s="181">
        <v>0</v>
      </c>
      <c r="M2279" s="182">
        <v>4.0414600000000002E-2</v>
      </c>
    </row>
    <row r="2280" spans="1:13" s="5" customFormat="1">
      <c r="A2280" s="30" t="s">
        <v>129</v>
      </c>
      <c r="B2280" s="30" t="s">
        <v>140</v>
      </c>
      <c r="C2280" s="5" t="s">
        <v>15</v>
      </c>
      <c r="D2280" s="5" t="s">
        <v>191</v>
      </c>
      <c r="E2280" s="191">
        <v>30</v>
      </c>
      <c r="F2280" s="191" t="s">
        <v>190</v>
      </c>
      <c r="G2280" s="191" t="s">
        <v>429</v>
      </c>
      <c r="H2280" s="30" t="s">
        <v>171</v>
      </c>
      <c r="I2280" s="180">
        <v>0</v>
      </c>
      <c r="J2280" s="181">
        <v>0</v>
      </c>
      <c r="K2280" s="181">
        <v>0</v>
      </c>
      <c r="L2280" s="181">
        <v>0</v>
      </c>
      <c r="M2280" s="182">
        <v>0</v>
      </c>
    </row>
    <row r="2281" spans="1:13" s="5" customFormat="1">
      <c r="A2281" s="30" t="s">
        <v>129</v>
      </c>
      <c r="B2281" s="30" t="s">
        <v>140</v>
      </c>
      <c r="C2281" s="5" t="s">
        <v>15</v>
      </c>
      <c r="D2281" s="5" t="s">
        <v>191</v>
      </c>
      <c r="E2281" s="191">
        <v>30</v>
      </c>
      <c r="F2281" s="191" t="s">
        <v>190</v>
      </c>
      <c r="G2281" s="191" t="s">
        <v>430</v>
      </c>
      <c r="H2281" s="30" t="s">
        <v>171</v>
      </c>
      <c r="I2281" s="180">
        <v>0</v>
      </c>
      <c r="J2281" s="181">
        <v>0</v>
      </c>
      <c r="K2281" s="181">
        <v>0</v>
      </c>
      <c r="L2281" s="181">
        <v>0</v>
      </c>
      <c r="M2281" s="182">
        <v>0</v>
      </c>
    </row>
    <row r="2282" spans="1:13" s="5" customFormat="1">
      <c r="A2282" s="30" t="s">
        <v>129</v>
      </c>
      <c r="B2282" s="30" t="s">
        <v>140</v>
      </c>
      <c r="C2282" s="5" t="s">
        <v>15</v>
      </c>
      <c r="D2282" s="5" t="s">
        <v>242</v>
      </c>
      <c r="E2282" s="191">
        <v>38</v>
      </c>
      <c r="F2282" s="191" t="s">
        <v>241</v>
      </c>
      <c r="G2282" s="191" t="s">
        <v>428</v>
      </c>
      <c r="H2282" s="30" t="s">
        <v>171</v>
      </c>
      <c r="I2282" s="180">
        <v>4.5907799999999996</v>
      </c>
      <c r="J2282" s="181">
        <v>0.433836</v>
      </c>
      <c r="K2282" s="181">
        <v>6.6258699999999999</v>
      </c>
      <c r="L2282" s="181">
        <v>0</v>
      </c>
      <c r="M2282" s="182">
        <v>0.59948299999999999</v>
      </c>
    </row>
    <row r="2283" spans="1:13" s="5" customFormat="1">
      <c r="A2283" s="30" t="s">
        <v>129</v>
      </c>
      <c r="B2283" s="30" t="s">
        <v>140</v>
      </c>
      <c r="C2283" s="5" t="s">
        <v>15</v>
      </c>
      <c r="D2283" s="5" t="s">
        <v>242</v>
      </c>
      <c r="E2283" s="191">
        <v>38</v>
      </c>
      <c r="F2283" s="191" t="s">
        <v>241</v>
      </c>
      <c r="G2283" s="191" t="s">
        <v>429</v>
      </c>
      <c r="H2283" s="30" t="s">
        <v>171</v>
      </c>
      <c r="I2283" s="180">
        <v>0</v>
      </c>
      <c r="J2283" s="181">
        <v>0</v>
      </c>
      <c r="K2283" s="181">
        <v>0</v>
      </c>
      <c r="L2283" s="181">
        <v>0</v>
      </c>
      <c r="M2283" s="182">
        <v>0</v>
      </c>
    </row>
    <row r="2284" spans="1:13" s="5" customFormat="1">
      <c r="A2284" s="30" t="s">
        <v>129</v>
      </c>
      <c r="B2284" s="30" t="s">
        <v>140</v>
      </c>
      <c r="C2284" s="5" t="s">
        <v>15</v>
      </c>
      <c r="D2284" s="5" t="s">
        <v>242</v>
      </c>
      <c r="E2284" s="191">
        <v>38</v>
      </c>
      <c r="F2284" s="191" t="s">
        <v>241</v>
      </c>
      <c r="G2284" s="191" t="s">
        <v>430</v>
      </c>
      <c r="H2284" s="30" t="s">
        <v>171</v>
      </c>
      <c r="I2284" s="180">
        <v>0</v>
      </c>
      <c r="J2284" s="181">
        <v>0</v>
      </c>
      <c r="K2284" s="181">
        <v>0</v>
      </c>
      <c r="L2284" s="181">
        <v>0</v>
      </c>
      <c r="M2284" s="182">
        <v>0</v>
      </c>
    </row>
    <row r="2285" spans="1:13" s="5" customFormat="1">
      <c r="A2285" s="30" t="s">
        <v>129</v>
      </c>
      <c r="B2285" s="30" t="s">
        <v>140</v>
      </c>
      <c r="C2285" s="5" t="s">
        <v>15</v>
      </c>
      <c r="D2285" s="5" t="s">
        <v>327</v>
      </c>
      <c r="E2285" s="191">
        <v>46</v>
      </c>
      <c r="F2285" s="191" t="s">
        <v>326</v>
      </c>
      <c r="G2285" s="191" t="s">
        <v>428</v>
      </c>
      <c r="H2285" s="30" t="s">
        <v>171</v>
      </c>
      <c r="I2285" s="180">
        <v>7.6341000000000001</v>
      </c>
      <c r="J2285" s="181">
        <v>0.72143599999999997</v>
      </c>
      <c r="K2285" s="181">
        <v>11.0183</v>
      </c>
      <c r="L2285" s="181">
        <v>0</v>
      </c>
      <c r="M2285" s="182">
        <v>0.99689300000000003</v>
      </c>
    </row>
    <row r="2286" spans="1:13" s="5" customFormat="1">
      <c r="A2286" s="30" t="s">
        <v>129</v>
      </c>
      <c r="B2286" s="30" t="s">
        <v>140</v>
      </c>
      <c r="C2286" s="5" t="s">
        <v>15</v>
      </c>
      <c r="D2286" s="5" t="s">
        <v>327</v>
      </c>
      <c r="E2286" s="191">
        <v>46</v>
      </c>
      <c r="F2286" s="191" t="s">
        <v>326</v>
      </c>
      <c r="G2286" s="191" t="s">
        <v>429</v>
      </c>
      <c r="H2286" s="30" t="s">
        <v>171</v>
      </c>
      <c r="I2286" s="180">
        <v>6.2519999999999998</v>
      </c>
      <c r="J2286" s="181">
        <v>0.59082400000000002</v>
      </c>
      <c r="K2286" s="181">
        <v>9.0235000000000003</v>
      </c>
      <c r="L2286" s="181">
        <v>0</v>
      </c>
      <c r="M2286" s="182">
        <v>0.81641200000000003</v>
      </c>
    </row>
    <row r="2287" spans="1:13" s="5" customFormat="1">
      <c r="A2287" s="30" t="s">
        <v>129</v>
      </c>
      <c r="B2287" s="30" t="s">
        <v>140</v>
      </c>
      <c r="C2287" s="5" t="s">
        <v>15</v>
      </c>
      <c r="D2287" s="5" t="s">
        <v>327</v>
      </c>
      <c r="E2287" s="191">
        <v>46</v>
      </c>
      <c r="F2287" s="191" t="s">
        <v>326</v>
      </c>
      <c r="G2287" s="191" t="s">
        <v>430</v>
      </c>
      <c r="H2287" s="30" t="s">
        <v>171</v>
      </c>
      <c r="I2287" s="180">
        <v>0</v>
      </c>
      <c r="J2287" s="181">
        <v>0</v>
      </c>
      <c r="K2287" s="181">
        <v>0</v>
      </c>
      <c r="L2287" s="181">
        <v>0</v>
      </c>
      <c r="M2287" s="182">
        <v>0</v>
      </c>
    </row>
    <row r="2288" spans="1:13" s="5" customFormat="1">
      <c r="A2288" s="30" t="s">
        <v>129</v>
      </c>
      <c r="B2288" s="30" t="s">
        <v>140</v>
      </c>
      <c r="C2288" s="5" t="s">
        <v>15</v>
      </c>
      <c r="D2288" s="5" t="s">
        <v>193</v>
      </c>
      <c r="E2288" s="191">
        <v>30</v>
      </c>
      <c r="F2288" s="191" t="s">
        <v>192</v>
      </c>
      <c r="G2288" s="191" t="s">
        <v>428</v>
      </c>
      <c r="H2288" s="30" t="s">
        <v>171</v>
      </c>
      <c r="I2288" s="180">
        <v>0.30949100000000002</v>
      </c>
      <c r="J2288" s="181">
        <v>2.92474E-2</v>
      </c>
      <c r="K2288" s="181">
        <v>0.44668799999999997</v>
      </c>
      <c r="L2288" s="181">
        <v>0</v>
      </c>
      <c r="M2288" s="182">
        <v>4.0414600000000002E-2</v>
      </c>
    </row>
    <row r="2289" spans="1:13" s="5" customFormat="1">
      <c r="A2289" s="30" t="s">
        <v>129</v>
      </c>
      <c r="B2289" s="30" t="s">
        <v>140</v>
      </c>
      <c r="C2289" s="5" t="s">
        <v>15</v>
      </c>
      <c r="D2289" s="5" t="s">
        <v>193</v>
      </c>
      <c r="E2289" s="191">
        <v>30</v>
      </c>
      <c r="F2289" s="191" t="s">
        <v>192</v>
      </c>
      <c r="G2289" s="191" t="s">
        <v>429</v>
      </c>
      <c r="H2289" s="30" t="s">
        <v>171</v>
      </c>
      <c r="I2289" s="180">
        <v>0</v>
      </c>
      <c r="J2289" s="181">
        <v>0</v>
      </c>
      <c r="K2289" s="181">
        <v>0</v>
      </c>
      <c r="L2289" s="181">
        <v>0</v>
      </c>
      <c r="M2289" s="182">
        <v>0</v>
      </c>
    </row>
    <row r="2290" spans="1:13" s="5" customFormat="1">
      <c r="A2290" s="30" t="s">
        <v>129</v>
      </c>
      <c r="B2290" s="30" t="s">
        <v>140</v>
      </c>
      <c r="C2290" s="5" t="s">
        <v>15</v>
      </c>
      <c r="D2290" s="5" t="s">
        <v>193</v>
      </c>
      <c r="E2290" s="191">
        <v>30</v>
      </c>
      <c r="F2290" s="191" t="s">
        <v>192</v>
      </c>
      <c r="G2290" s="191" t="s">
        <v>430</v>
      </c>
      <c r="H2290" s="30" t="s">
        <v>171</v>
      </c>
      <c r="I2290" s="180">
        <v>0</v>
      </c>
      <c r="J2290" s="181">
        <v>0</v>
      </c>
      <c r="K2290" s="181">
        <v>0</v>
      </c>
      <c r="L2290" s="181">
        <v>0</v>
      </c>
      <c r="M2290" s="182">
        <v>0</v>
      </c>
    </row>
    <row r="2291" spans="1:13" s="5" customFormat="1">
      <c r="A2291" s="30" t="s">
        <v>129</v>
      </c>
      <c r="B2291" s="30" t="s">
        <v>140</v>
      </c>
      <c r="C2291" s="5" t="s">
        <v>15</v>
      </c>
      <c r="D2291" s="5" t="s">
        <v>258</v>
      </c>
      <c r="E2291" s="191">
        <v>38</v>
      </c>
      <c r="F2291" s="191" t="s">
        <v>257</v>
      </c>
      <c r="G2291" s="191" t="s">
        <v>428</v>
      </c>
      <c r="H2291" s="30" t="s">
        <v>171</v>
      </c>
      <c r="I2291" s="180">
        <v>0.82530800000000004</v>
      </c>
      <c r="J2291" s="181">
        <v>7.7993099999999996E-2</v>
      </c>
      <c r="K2291" s="181">
        <v>1.1911700000000001</v>
      </c>
      <c r="L2291" s="181">
        <v>0</v>
      </c>
      <c r="M2291" s="182">
        <v>0.10777200000000001</v>
      </c>
    </row>
    <row r="2292" spans="1:13" s="5" customFormat="1">
      <c r="A2292" s="30" t="s">
        <v>129</v>
      </c>
      <c r="B2292" s="30" t="s">
        <v>140</v>
      </c>
      <c r="C2292" s="5" t="s">
        <v>15</v>
      </c>
      <c r="D2292" s="5" t="s">
        <v>258</v>
      </c>
      <c r="E2292" s="191">
        <v>38</v>
      </c>
      <c r="F2292" s="191" t="s">
        <v>257</v>
      </c>
      <c r="G2292" s="191" t="s">
        <v>429</v>
      </c>
      <c r="H2292" s="30" t="s">
        <v>171</v>
      </c>
      <c r="I2292" s="180">
        <v>0</v>
      </c>
      <c r="J2292" s="181">
        <v>0</v>
      </c>
      <c r="K2292" s="181">
        <v>0</v>
      </c>
      <c r="L2292" s="181">
        <v>0</v>
      </c>
      <c r="M2292" s="182">
        <v>0</v>
      </c>
    </row>
    <row r="2293" spans="1:13" s="5" customFormat="1">
      <c r="A2293" s="30" t="s">
        <v>129</v>
      </c>
      <c r="B2293" s="30" t="s">
        <v>140</v>
      </c>
      <c r="C2293" s="5" t="s">
        <v>15</v>
      </c>
      <c r="D2293" s="5" t="s">
        <v>258</v>
      </c>
      <c r="E2293" s="191">
        <v>38</v>
      </c>
      <c r="F2293" s="191" t="s">
        <v>257</v>
      </c>
      <c r="G2293" s="191" t="s">
        <v>430</v>
      </c>
      <c r="H2293" s="30" t="s">
        <v>171</v>
      </c>
      <c r="I2293" s="180">
        <v>0</v>
      </c>
      <c r="J2293" s="181">
        <v>0</v>
      </c>
      <c r="K2293" s="181">
        <v>0</v>
      </c>
      <c r="L2293" s="181">
        <v>0</v>
      </c>
      <c r="M2293" s="182">
        <v>0</v>
      </c>
    </row>
    <row r="2294" spans="1:13" s="5" customFormat="1">
      <c r="A2294" s="30" t="s">
        <v>129</v>
      </c>
      <c r="B2294" s="30" t="s">
        <v>140</v>
      </c>
      <c r="C2294" s="5" t="s">
        <v>15</v>
      </c>
      <c r="D2294" s="5" t="s">
        <v>262</v>
      </c>
      <c r="E2294" s="191">
        <v>38</v>
      </c>
      <c r="F2294" s="191" t="s">
        <v>261</v>
      </c>
      <c r="G2294" s="191" t="s">
        <v>428</v>
      </c>
      <c r="H2294" s="30" t="s">
        <v>171</v>
      </c>
      <c r="I2294" s="180">
        <v>119.64293547351525</v>
      </c>
      <c r="J2294" s="181">
        <v>11.306395377207062</v>
      </c>
      <c r="K2294" s="181">
        <v>172.67939133226324</v>
      </c>
      <c r="L2294" s="181">
        <v>0</v>
      </c>
      <c r="M2294" s="182">
        <v>15.623426773675762</v>
      </c>
    </row>
    <row r="2295" spans="1:13" s="5" customFormat="1">
      <c r="A2295" s="30" t="s">
        <v>129</v>
      </c>
      <c r="B2295" s="30" t="s">
        <v>140</v>
      </c>
      <c r="C2295" s="5" t="s">
        <v>15</v>
      </c>
      <c r="D2295" s="5" t="s">
        <v>262</v>
      </c>
      <c r="E2295" s="191">
        <v>38</v>
      </c>
      <c r="F2295" s="191" t="s">
        <v>261</v>
      </c>
      <c r="G2295" s="191" t="s">
        <v>429</v>
      </c>
      <c r="H2295" s="30" t="s">
        <v>171</v>
      </c>
      <c r="I2295" s="180">
        <v>0.852545</v>
      </c>
      <c r="J2295" s="181">
        <v>8.0567E-2</v>
      </c>
      <c r="K2295" s="181">
        <v>1.23048</v>
      </c>
      <c r="L2295" s="181">
        <v>0</v>
      </c>
      <c r="M2295" s="182">
        <v>0.111329</v>
      </c>
    </row>
    <row r="2296" spans="1:13" s="5" customFormat="1">
      <c r="A2296" s="30" t="s">
        <v>129</v>
      </c>
      <c r="B2296" s="30" t="s">
        <v>140</v>
      </c>
      <c r="C2296" s="5" t="s">
        <v>15</v>
      </c>
      <c r="D2296" s="5" t="s">
        <v>262</v>
      </c>
      <c r="E2296" s="191">
        <v>38</v>
      </c>
      <c r="F2296" s="191" t="s">
        <v>261</v>
      </c>
      <c r="G2296" s="191" t="s">
        <v>430</v>
      </c>
      <c r="H2296" s="30" t="s">
        <v>171</v>
      </c>
      <c r="I2296" s="180">
        <v>0</v>
      </c>
      <c r="J2296" s="181">
        <v>0</v>
      </c>
      <c r="K2296" s="181">
        <v>0</v>
      </c>
      <c r="L2296" s="181">
        <v>0</v>
      </c>
      <c r="M2296" s="182">
        <v>0</v>
      </c>
    </row>
    <row r="2297" spans="1:13" s="5" customFormat="1">
      <c r="A2297" s="30" t="s">
        <v>129</v>
      </c>
      <c r="B2297" s="30" t="s">
        <v>140</v>
      </c>
      <c r="C2297" s="5" t="s">
        <v>15</v>
      </c>
      <c r="D2297" s="5" t="s">
        <v>264</v>
      </c>
      <c r="E2297" s="191">
        <v>38</v>
      </c>
      <c r="F2297" s="191" t="s">
        <v>263</v>
      </c>
      <c r="G2297" s="191" t="s">
        <v>428</v>
      </c>
      <c r="H2297" s="30" t="s">
        <v>171</v>
      </c>
      <c r="I2297" s="180">
        <v>0</v>
      </c>
      <c r="J2297" s="181">
        <v>0</v>
      </c>
      <c r="K2297" s="181">
        <v>0</v>
      </c>
      <c r="L2297" s="181">
        <v>0</v>
      </c>
      <c r="M2297" s="182">
        <v>0</v>
      </c>
    </row>
    <row r="2298" spans="1:13" s="5" customFormat="1">
      <c r="A2298" s="30" t="s">
        <v>129</v>
      </c>
      <c r="B2298" s="30" t="s">
        <v>140</v>
      </c>
      <c r="C2298" s="5" t="s">
        <v>15</v>
      </c>
      <c r="D2298" s="5" t="s">
        <v>264</v>
      </c>
      <c r="E2298" s="191">
        <v>38</v>
      </c>
      <c r="F2298" s="191" t="s">
        <v>263</v>
      </c>
      <c r="G2298" s="191" t="s">
        <v>429</v>
      </c>
      <c r="H2298" s="30" t="s">
        <v>171</v>
      </c>
      <c r="I2298" s="180">
        <v>0</v>
      </c>
      <c r="J2298" s="181">
        <v>0</v>
      </c>
      <c r="K2298" s="181">
        <v>0</v>
      </c>
      <c r="L2298" s="181">
        <v>0</v>
      </c>
      <c r="M2298" s="182">
        <v>0</v>
      </c>
    </row>
    <row r="2299" spans="1:13" s="5" customFormat="1">
      <c r="A2299" s="30" t="s">
        <v>129</v>
      </c>
      <c r="B2299" s="30" t="s">
        <v>140</v>
      </c>
      <c r="C2299" s="5" t="s">
        <v>15</v>
      </c>
      <c r="D2299" s="5" t="s">
        <v>264</v>
      </c>
      <c r="E2299" s="191">
        <v>38</v>
      </c>
      <c r="F2299" s="191" t="s">
        <v>263</v>
      </c>
      <c r="G2299" s="191" t="s">
        <v>430</v>
      </c>
      <c r="H2299" s="30" t="s">
        <v>171</v>
      </c>
      <c r="I2299" s="180">
        <v>0</v>
      </c>
      <c r="J2299" s="181">
        <v>0</v>
      </c>
      <c r="K2299" s="181">
        <v>0</v>
      </c>
      <c r="L2299" s="181">
        <v>0</v>
      </c>
      <c r="M2299" s="182">
        <v>0</v>
      </c>
    </row>
    <row r="2300" spans="1:13" s="5" customFormat="1">
      <c r="A2300" s="30" t="s">
        <v>129</v>
      </c>
      <c r="B2300" s="30" t="s">
        <v>140</v>
      </c>
      <c r="C2300" s="5" t="s">
        <v>15</v>
      </c>
      <c r="D2300" s="5" t="s">
        <v>270</v>
      </c>
      <c r="E2300" s="191">
        <v>38</v>
      </c>
      <c r="F2300" s="191" t="s">
        <v>269</v>
      </c>
      <c r="G2300" s="191" t="s">
        <v>428</v>
      </c>
      <c r="H2300" s="30" t="s">
        <v>171</v>
      </c>
      <c r="I2300" s="180">
        <v>77.386241529105121</v>
      </c>
      <c r="J2300" s="181">
        <v>7.3131405212858382</v>
      </c>
      <c r="K2300" s="181">
        <v>111.69142832319723</v>
      </c>
      <c r="L2300" s="181">
        <v>0</v>
      </c>
      <c r="M2300" s="182">
        <v>10.105414943527368</v>
      </c>
    </row>
    <row r="2301" spans="1:13" s="5" customFormat="1">
      <c r="A2301" s="30" t="s">
        <v>129</v>
      </c>
      <c r="B2301" s="30" t="s">
        <v>140</v>
      </c>
      <c r="C2301" s="5" t="s">
        <v>15</v>
      </c>
      <c r="D2301" s="5" t="s">
        <v>270</v>
      </c>
      <c r="E2301" s="191">
        <v>38</v>
      </c>
      <c r="F2301" s="191" t="s">
        <v>269</v>
      </c>
      <c r="G2301" s="191" t="s">
        <v>429</v>
      </c>
      <c r="H2301" s="30" t="s">
        <v>171</v>
      </c>
      <c r="I2301" s="180">
        <v>0</v>
      </c>
      <c r="J2301" s="181">
        <v>0</v>
      </c>
      <c r="K2301" s="181">
        <v>0</v>
      </c>
      <c r="L2301" s="181">
        <v>0</v>
      </c>
      <c r="M2301" s="182">
        <v>0</v>
      </c>
    </row>
    <row r="2302" spans="1:13" s="5" customFormat="1">
      <c r="A2302" s="30" t="s">
        <v>129</v>
      </c>
      <c r="B2302" s="30" t="s">
        <v>140</v>
      </c>
      <c r="C2302" s="5" t="s">
        <v>15</v>
      </c>
      <c r="D2302" s="5" t="s">
        <v>270</v>
      </c>
      <c r="E2302" s="191">
        <v>38</v>
      </c>
      <c r="F2302" s="191" t="s">
        <v>269</v>
      </c>
      <c r="G2302" s="191" t="s">
        <v>430</v>
      </c>
      <c r="H2302" s="30" t="s">
        <v>171</v>
      </c>
      <c r="I2302" s="180">
        <v>0</v>
      </c>
      <c r="J2302" s="181">
        <v>0</v>
      </c>
      <c r="K2302" s="181">
        <v>0</v>
      </c>
      <c r="L2302" s="181">
        <v>0</v>
      </c>
      <c r="M2302" s="182">
        <v>0</v>
      </c>
    </row>
    <row r="2303" spans="1:13" s="5" customFormat="1">
      <c r="A2303" s="30" t="s">
        <v>129</v>
      </c>
      <c r="B2303" s="30" t="s">
        <v>140</v>
      </c>
      <c r="C2303" s="5" t="s">
        <v>15</v>
      </c>
      <c r="D2303" s="5" t="s">
        <v>195</v>
      </c>
      <c r="E2303" s="191">
        <v>30</v>
      </c>
      <c r="F2303" s="191" t="s">
        <v>194</v>
      </c>
      <c r="G2303" s="191" t="s">
        <v>428</v>
      </c>
      <c r="H2303" s="30" t="s">
        <v>171</v>
      </c>
      <c r="I2303" s="180">
        <v>0</v>
      </c>
      <c r="J2303" s="181">
        <v>0</v>
      </c>
      <c r="K2303" s="181">
        <v>0</v>
      </c>
      <c r="L2303" s="181">
        <v>0</v>
      </c>
      <c r="M2303" s="182">
        <v>0</v>
      </c>
    </row>
    <row r="2304" spans="1:13" s="5" customFormat="1">
      <c r="A2304" s="30" t="s">
        <v>129</v>
      </c>
      <c r="B2304" s="30" t="s">
        <v>140</v>
      </c>
      <c r="C2304" s="5" t="s">
        <v>15</v>
      </c>
      <c r="D2304" s="5" t="s">
        <v>195</v>
      </c>
      <c r="E2304" s="191">
        <v>30</v>
      </c>
      <c r="F2304" s="191" t="s">
        <v>194</v>
      </c>
      <c r="G2304" s="191" t="s">
        <v>429</v>
      </c>
      <c r="H2304" s="30" t="s">
        <v>171</v>
      </c>
      <c r="I2304" s="180">
        <v>29.9057</v>
      </c>
      <c r="J2304" s="181">
        <v>2.8261400000000001</v>
      </c>
      <c r="K2304" s="181">
        <v>43.1629</v>
      </c>
      <c r="L2304" s="181">
        <v>0</v>
      </c>
      <c r="M2304" s="182">
        <v>3.9052099999999998</v>
      </c>
    </row>
    <row r="2305" spans="1:13" s="5" customFormat="1">
      <c r="A2305" s="30" t="s">
        <v>129</v>
      </c>
      <c r="B2305" s="30" t="s">
        <v>140</v>
      </c>
      <c r="C2305" s="5" t="s">
        <v>15</v>
      </c>
      <c r="D2305" s="5" t="s">
        <v>195</v>
      </c>
      <c r="E2305" s="191">
        <v>30</v>
      </c>
      <c r="F2305" s="191" t="s">
        <v>194</v>
      </c>
      <c r="G2305" s="191" t="s">
        <v>430</v>
      </c>
      <c r="H2305" s="30" t="s">
        <v>171</v>
      </c>
      <c r="I2305" s="180">
        <v>0</v>
      </c>
      <c r="J2305" s="181">
        <v>0</v>
      </c>
      <c r="K2305" s="181">
        <v>0</v>
      </c>
      <c r="L2305" s="181">
        <v>0</v>
      </c>
      <c r="M2305" s="182">
        <v>0</v>
      </c>
    </row>
    <row r="2306" spans="1:13" s="5" customFormat="1">
      <c r="A2306" s="30" t="s">
        <v>129</v>
      </c>
      <c r="B2306" s="30" t="s">
        <v>140</v>
      </c>
      <c r="C2306" s="5" t="s">
        <v>15</v>
      </c>
      <c r="D2306" s="5" t="s">
        <v>197</v>
      </c>
      <c r="E2306" s="191">
        <v>30</v>
      </c>
      <c r="F2306" s="191" t="s">
        <v>196</v>
      </c>
      <c r="G2306" s="191" t="s">
        <v>428</v>
      </c>
      <c r="H2306" s="30" t="s">
        <v>171</v>
      </c>
      <c r="I2306" s="180">
        <v>0.618981</v>
      </c>
      <c r="J2306" s="181">
        <v>5.84948E-2</v>
      </c>
      <c r="K2306" s="181">
        <v>0.89337500000000003</v>
      </c>
      <c r="L2306" s="181">
        <v>0</v>
      </c>
      <c r="M2306" s="182">
        <v>8.0829200000000004E-2</v>
      </c>
    </row>
    <row r="2307" spans="1:13" s="5" customFormat="1">
      <c r="A2307" s="30" t="s">
        <v>129</v>
      </c>
      <c r="B2307" s="30" t="s">
        <v>140</v>
      </c>
      <c r="C2307" s="5" t="s">
        <v>15</v>
      </c>
      <c r="D2307" s="5" t="s">
        <v>197</v>
      </c>
      <c r="E2307" s="191">
        <v>30</v>
      </c>
      <c r="F2307" s="191" t="s">
        <v>196</v>
      </c>
      <c r="G2307" s="191" t="s">
        <v>429</v>
      </c>
      <c r="H2307" s="30" t="s">
        <v>171</v>
      </c>
      <c r="I2307" s="180">
        <v>0</v>
      </c>
      <c r="J2307" s="181">
        <v>0</v>
      </c>
      <c r="K2307" s="181">
        <v>0</v>
      </c>
      <c r="L2307" s="181">
        <v>0</v>
      </c>
      <c r="M2307" s="182">
        <v>0</v>
      </c>
    </row>
    <row r="2308" spans="1:13" s="5" customFormat="1">
      <c r="A2308" s="30" t="s">
        <v>129</v>
      </c>
      <c r="B2308" s="30" t="s">
        <v>140</v>
      </c>
      <c r="C2308" s="5" t="s">
        <v>15</v>
      </c>
      <c r="D2308" s="5" t="s">
        <v>197</v>
      </c>
      <c r="E2308" s="191">
        <v>30</v>
      </c>
      <c r="F2308" s="191" t="s">
        <v>196</v>
      </c>
      <c r="G2308" s="191" t="s">
        <v>430</v>
      </c>
      <c r="H2308" s="30" t="s">
        <v>171</v>
      </c>
      <c r="I2308" s="180">
        <v>0</v>
      </c>
      <c r="J2308" s="181">
        <v>0</v>
      </c>
      <c r="K2308" s="181">
        <v>0</v>
      </c>
      <c r="L2308" s="181">
        <v>0</v>
      </c>
      <c r="M2308" s="182">
        <v>0</v>
      </c>
    </row>
    <row r="2309" spans="1:13" s="5" customFormat="1">
      <c r="A2309" s="30" t="s">
        <v>129</v>
      </c>
      <c r="B2309" s="30" t="s">
        <v>140</v>
      </c>
      <c r="C2309" s="5" t="s">
        <v>15</v>
      </c>
      <c r="D2309" s="5" t="s">
        <v>284</v>
      </c>
      <c r="E2309" s="191">
        <v>38</v>
      </c>
      <c r="F2309" s="191" t="s">
        <v>283</v>
      </c>
      <c r="G2309" s="191" t="s">
        <v>428</v>
      </c>
      <c r="H2309" s="30" t="s">
        <v>171</v>
      </c>
      <c r="I2309" s="180">
        <v>13.7723</v>
      </c>
      <c r="J2309" s="181">
        <v>1.3015099999999999</v>
      </c>
      <c r="K2309" s="181">
        <v>19.877600000000001</v>
      </c>
      <c r="L2309" s="181">
        <v>0</v>
      </c>
      <c r="M2309" s="182">
        <v>1.7984500000000001</v>
      </c>
    </row>
    <row r="2310" spans="1:13" s="5" customFormat="1">
      <c r="A2310" s="30" t="s">
        <v>129</v>
      </c>
      <c r="B2310" s="30" t="s">
        <v>140</v>
      </c>
      <c r="C2310" s="5" t="s">
        <v>15</v>
      </c>
      <c r="D2310" s="5" t="s">
        <v>284</v>
      </c>
      <c r="E2310" s="191">
        <v>38</v>
      </c>
      <c r="F2310" s="191" t="s">
        <v>283</v>
      </c>
      <c r="G2310" s="191" t="s">
        <v>429</v>
      </c>
      <c r="H2310" s="30" t="s">
        <v>171</v>
      </c>
      <c r="I2310" s="180">
        <v>0</v>
      </c>
      <c r="J2310" s="181">
        <v>0</v>
      </c>
      <c r="K2310" s="181">
        <v>0</v>
      </c>
      <c r="L2310" s="181">
        <v>0</v>
      </c>
      <c r="M2310" s="182">
        <v>0</v>
      </c>
    </row>
    <row r="2311" spans="1:13" s="5" customFormat="1">
      <c r="A2311" s="30" t="s">
        <v>129</v>
      </c>
      <c r="B2311" s="30" t="s">
        <v>140</v>
      </c>
      <c r="C2311" s="5" t="s">
        <v>15</v>
      </c>
      <c r="D2311" s="5" t="s">
        <v>284</v>
      </c>
      <c r="E2311" s="191">
        <v>38</v>
      </c>
      <c r="F2311" s="191" t="s">
        <v>283</v>
      </c>
      <c r="G2311" s="191" t="s">
        <v>430</v>
      </c>
      <c r="H2311" s="30" t="s">
        <v>171</v>
      </c>
      <c r="I2311" s="180">
        <v>0</v>
      </c>
      <c r="J2311" s="181">
        <v>0</v>
      </c>
      <c r="K2311" s="181">
        <v>0</v>
      </c>
      <c r="L2311" s="181">
        <v>0</v>
      </c>
      <c r="M2311" s="182">
        <v>0</v>
      </c>
    </row>
    <row r="2312" spans="1:13" s="5" customFormat="1">
      <c r="A2312" s="30" t="s">
        <v>129</v>
      </c>
      <c r="B2312" s="30" t="s">
        <v>140</v>
      </c>
      <c r="C2312" s="5" t="s">
        <v>15</v>
      </c>
      <c r="D2312" s="5" t="s">
        <v>199</v>
      </c>
      <c r="E2312" s="191">
        <v>30</v>
      </c>
      <c r="F2312" s="191" t="s">
        <v>198</v>
      </c>
      <c r="G2312" s="191" t="s">
        <v>428</v>
      </c>
      <c r="H2312" s="30" t="s">
        <v>171</v>
      </c>
      <c r="I2312" s="180">
        <v>60.144399999999997</v>
      </c>
      <c r="J2312" s="181">
        <v>5.6837400000000002</v>
      </c>
      <c r="K2312" s="181">
        <v>86.806299999999993</v>
      </c>
      <c r="L2312" s="181">
        <v>0</v>
      </c>
      <c r="M2312" s="182">
        <v>7.8539000000000003</v>
      </c>
    </row>
    <row r="2313" spans="1:13" s="5" customFormat="1">
      <c r="A2313" s="30" t="s">
        <v>129</v>
      </c>
      <c r="B2313" s="30" t="s">
        <v>140</v>
      </c>
      <c r="C2313" s="5" t="s">
        <v>15</v>
      </c>
      <c r="D2313" s="5" t="s">
        <v>199</v>
      </c>
      <c r="E2313" s="191">
        <v>30</v>
      </c>
      <c r="F2313" s="191" t="s">
        <v>198</v>
      </c>
      <c r="G2313" s="191" t="s">
        <v>429</v>
      </c>
      <c r="H2313" s="30" t="s">
        <v>171</v>
      </c>
      <c r="I2313" s="180">
        <v>9.4727199999999998E-2</v>
      </c>
      <c r="J2313" s="181">
        <v>8.9518800000000006E-3</v>
      </c>
      <c r="K2313" s="181">
        <v>0.13672000000000001</v>
      </c>
      <c r="L2313" s="181">
        <v>0</v>
      </c>
      <c r="M2313" s="182">
        <v>1.23699E-2</v>
      </c>
    </row>
    <row r="2314" spans="1:13" s="5" customFormat="1">
      <c r="A2314" s="30" t="s">
        <v>129</v>
      </c>
      <c r="B2314" s="30" t="s">
        <v>140</v>
      </c>
      <c r="C2314" s="5" t="s">
        <v>15</v>
      </c>
      <c r="D2314" s="5" t="s">
        <v>199</v>
      </c>
      <c r="E2314" s="191">
        <v>30</v>
      </c>
      <c r="F2314" s="191" t="s">
        <v>198</v>
      </c>
      <c r="G2314" s="191" t="s">
        <v>430</v>
      </c>
      <c r="H2314" s="30" t="s">
        <v>171</v>
      </c>
      <c r="I2314" s="180">
        <v>0</v>
      </c>
      <c r="J2314" s="181">
        <v>0</v>
      </c>
      <c r="K2314" s="181">
        <v>0</v>
      </c>
      <c r="L2314" s="181">
        <v>0</v>
      </c>
      <c r="M2314" s="182">
        <v>0</v>
      </c>
    </row>
    <row r="2315" spans="1:13" s="5" customFormat="1">
      <c r="A2315" s="30" t="s">
        <v>129</v>
      </c>
      <c r="B2315" s="30" t="s">
        <v>140</v>
      </c>
      <c r="C2315" s="5" t="s">
        <v>15</v>
      </c>
      <c r="D2315" s="5" t="s">
        <v>201</v>
      </c>
      <c r="E2315" s="191">
        <v>30</v>
      </c>
      <c r="F2315" s="191" t="s">
        <v>200</v>
      </c>
      <c r="G2315" s="191" t="s">
        <v>428</v>
      </c>
      <c r="H2315" s="30" t="s">
        <v>171</v>
      </c>
      <c r="I2315" s="180">
        <v>10.284369798657718</v>
      </c>
      <c r="J2315" s="181">
        <v>0.9718836577181208</v>
      </c>
      <c r="K2315" s="181">
        <v>14.84335100671141</v>
      </c>
      <c r="L2315" s="181">
        <v>0</v>
      </c>
      <c r="M2315" s="182">
        <v>1.3429713422818792</v>
      </c>
    </row>
    <row r="2316" spans="1:13" s="5" customFormat="1">
      <c r="A2316" s="30" t="s">
        <v>129</v>
      </c>
      <c r="B2316" s="30" t="s">
        <v>140</v>
      </c>
      <c r="C2316" s="5" t="s">
        <v>15</v>
      </c>
      <c r="D2316" s="5" t="s">
        <v>201</v>
      </c>
      <c r="E2316" s="191">
        <v>30</v>
      </c>
      <c r="F2316" s="191" t="s">
        <v>200</v>
      </c>
      <c r="G2316" s="191" t="s">
        <v>429</v>
      </c>
      <c r="H2316" s="30" t="s">
        <v>171</v>
      </c>
      <c r="I2316" s="180">
        <v>0</v>
      </c>
      <c r="J2316" s="181">
        <v>0</v>
      </c>
      <c r="K2316" s="181">
        <v>0</v>
      </c>
      <c r="L2316" s="181">
        <v>0</v>
      </c>
      <c r="M2316" s="182">
        <v>0</v>
      </c>
    </row>
    <row r="2317" spans="1:13" s="5" customFormat="1">
      <c r="A2317" s="30" t="s">
        <v>129</v>
      </c>
      <c r="B2317" s="30" t="s">
        <v>140</v>
      </c>
      <c r="C2317" s="5" t="s">
        <v>15</v>
      </c>
      <c r="D2317" s="5" t="s">
        <v>201</v>
      </c>
      <c r="E2317" s="191">
        <v>30</v>
      </c>
      <c r="F2317" s="191" t="s">
        <v>200</v>
      </c>
      <c r="G2317" s="191" t="s">
        <v>430</v>
      </c>
      <c r="H2317" s="30" t="s">
        <v>171</v>
      </c>
      <c r="I2317" s="180">
        <v>0</v>
      </c>
      <c r="J2317" s="181">
        <v>0</v>
      </c>
      <c r="K2317" s="181">
        <v>0</v>
      </c>
      <c r="L2317" s="181">
        <v>0</v>
      </c>
      <c r="M2317" s="182">
        <v>0</v>
      </c>
    </row>
    <row r="2318" spans="1:13" s="5" customFormat="1">
      <c r="A2318" s="30" t="s">
        <v>129</v>
      </c>
      <c r="B2318" s="30" t="s">
        <v>140</v>
      </c>
      <c r="C2318" s="5" t="s">
        <v>15</v>
      </c>
      <c r="D2318" s="5" t="s">
        <v>203</v>
      </c>
      <c r="E2318" s="191">
        <v>30</v>
      </c>
      <c r="F2318" s="191" t="s">
        <v>202</v>
      </c>
      <c r="G2318" s="191" t="s">
        <v>428</v>
      </c>
      <c r="H2318" s="30" t="s">
        <v>171</v>
      </c>
      <c r="I2318" s="180">
        <v>8.9316609223300976</v>
      </c>
      <c r="J2318" s="181">
        <v>0.844057645631068</v>
      </c>
      <c r="K2318" s="181">
        <v>12.891016990291263</v>
      </c>
      <c r="L2318" s="181">
        <v>0</v>
      </c>
      <c r="M2318" s="182">
        <v>1.166330582524272</v>
      </c>
    </row>
    <row r="2319" spans="1:13" s="5" customFormat="1">
      <c r="A2319" s="30" t="s">
        <v>129</v>
      </c>
      <c r="B2319" s="30" t="s">
        <v>140</v>
      </c>
      <c r="C2319" s="5" t="s">
        <v>15</v>
      </c>
      <c r="D2319" s="5" t="s">
        <v>203</v>
      </c>
      <c r="E2319" s="191">
        <v>30</v>
      </c>
      <c r="F2319" s="191" t="s">
        <v>202</v>
      </c>
      <c r="G2319" s="191" t="s">
        <v>429</v>
      </c>
      <c r="H2319" s="30" t="s">
        <v>171</v>
      </c>
      <c r="I2319" s="180">
        <v>0.18853432038834952</v>
      </c>
      <c r="J2319" s="181">
        <v>1.7816888349514563E-2</v>
      </c>
      <c r="K2319" s="181">
        <v>0.27211162621359219</v>
      </c>
      <c r="L2319" s="181">
        <v>0</v>
      </c>
      <c r="M2319" s="182">
        <v>2.4619703883495145E-2</v>
      </c>
    </row>
    <row r="2320" spans="1:13" s="5" customFormat="1">
      <c r="A2320" s="30" t="s">
        <v>129</v>
      </c>
      <c r="B2320" s="30" t="s">
        <v>140</v>
      </c>
      <c r="C2320" s="5" t="s">
        <v>15</v>
      </c>
      <c r="D2320" s="5" t="s">
        <v>203</v>
      </c>
      <c r="E2320" s="191">
        <v>30</v>
      </c>
      <c r="F2320" s="191" t="s">
        <v>202</v>
      </c>
      <c r="G2320" s="191" t="s">
        <v>430</v>
      </c>
      <c r="H2320" s="30" t="s">
        <v>171</v>
      </c>
      <c r="I2320" s="180">
        <v>0</v>
      </c>
      <c r="J2320" s="181">
        <v>0</v>
      </c>
      <c r="K2320" s="181">
        <v>0</v>
      </c>
      <c r="L2320" s="181">
        <v>0</v>
      </c>
      <c r="M2320" s="182">
        <v>0</v>
      </c>
    </row>
    <row r="2321" spans="1:13" s="5" customFormat="1">
      <c r="A2321" s="30" t="s">
        <v>129</v>
      </c>
      <c r="B2321" s="30" t="s">
        <v>140</v>
      </c>
      <c r="C2321" s="5" t="s">
        <v>15</v>
      </c>
      <c r="D2321" s="5" t="s">
        <v>294</v>
      </c>
      <c r="E2321" s="191">
        <v>38</v>
      </c>
      <c r="F2321" s="191" t="s">
        <v>293</v>
      </c>
      <c r="G2321" s="191" t="s">
        <v>428</v>
      </c>
      <c r="H2321" s="30" t="s">
        <v>171</v>
      </c>
      <c r="I2321" s="180">
        <v>0.92847199999999996</v>
      </c>
      <c r="J2321" s="181">
        <v>8.7742200000000006E-2</v>
      </c>
      <c r="K2321" s="181">
        <v>1.34006</v>
      </c>
      <c r="L2321" s="181">
        <v>0</v>
      </c>
      <c r="M2321" s="182">
        <v>0.121244</v>
      </c>
    </row>
    <row r="2322" spans="1:13" s="5" customFormat="1">
      <c r="A2322" s="30" t="s">
        <v>129</v>
      </c>
      <c r="B2322" s="30" t="s">
        <v>140</v>
      </c>
      <c r="C2322" s="5" t="s">
        <v>15</v>
      </c>
      <c r="D2322" s="5" t="s">
        <v>294</v>
      </c>
      <c r="E2322" s="191">
        <v>38</v>
      </c>
      <c r="F2322" s="191" t="s">
        <v>293</v>
      </c>
      <c r="G2322" s="191" t="s">
        <v>429</v>
      </c>
      <c r="H2322" s="30" t="s">
        <v>171</v>
      </c>
      <c r="I2322" s="180">
        <v>0</v>
      </c>
      <c r="J2322" s="181">
        <v>0</v>
      </c>
      <c r="K2322" s="181">
        <v>0</v>
      </c>
      <c r="L2322" s="181">
        <v>0</v>
      </c>
      <c r="M2322" s="182">
        <v>0</v>
      </c>
    </row>
    <row r="2323" spans="1:13" s="5" customFormat="1">
      <c r="A2323" s="30" t="s">
        <v>129</v>
      </c>
      <c r="B2323" s="30" t="s">
        <v>140</v>
      </c>
      <c r="C2323" s="5" t="s">
        <v>15</v>
      </c>
      <c r="D2323" s="5" t="s">
        <v>294</v>
      </c>
      <c r="E2323" s="191">
        <v>38</v>
      </c>
      <c r="F2323" s="191" t="s">
        <v>293</v>
      </c>
      <c r="G2323" s="191" t="s">
        <v>430</v>
      </c>
      <c r="H2323" s="30" t="s">
        <v>171</v>
      </c>
      <c r="I2323" s="180">
        <v>0</v>
      </c>
      <c r="J2323" s="181">
        <v>0</v>
      </c>
      <c r="K2323" s="181">
        <v>0</v>
      </c>
      <c r="L2323" s="181">
        <v>0</v>
      </c>
      <c r="M2323" s="182">
        <v>0</v>
      </c>
    </row>
    <row r="2324" spans="1:13" s="5" customFormat="1">
      <c r="A2324" s="30" t="s">
        <v>129</v>
      </c>
      <c r="B2324" s="30" t="s">
        <v>140</v>
      </c>
      <c r="C2324" s="5" t="s">
        <v>15</v>
      </c>
      <c r="D2324" s="5" t="s">
        <v>296</v>
      </c>
      <c r="E2324" s="191">
        <v>38</v>
      </c>
      <c r="F2324" s="191" t="s">
        <v>295</v>
      </c>
      <c r="G2324" s="191" t="s">
        <v>428</v>
      </c>
      <c r="H2324" s="30" t="s">
        <v>171</v>
      </c>
      <c r="I2324" s="180">
        <v>11.812200000000001</v>
      </c>
      <c r="J2324" s="181">
        <v>1.1162799999999999</v>
      </c>
      <c r="K2324" s="181">
        <v>17.0486</v>
      </c>
      <c r="L2324" s="181">
        <v>0</v>
      </c>
      <c r="M2324" s="182">
        <v>1.5424899999999999</v>
      </c>
    </row>
    <row r="2325" spans="1:13" s="5" customFormat="1">
      <c r="A2325" s="30" t="s">
        <v>129</v>
      </c>
      <c r="B2325" s="30" t="s">
        <v>140</v>
      </c>
      <c r="C2325" s="5" t="s">
        <v>15</v>
      </c>
      <c r="D2325" s="5" t="s">
        <v>296</v>
      </c>
      <c r="E2325" s="191">
        <v>38</v>
      </c>
      <c r="F2325" s="191" t="s">
        <v>295</v>
      </c>
      <c r="G2325" s="191" t="s">
        <v>429</v>
      </c>
      <c r="H2325" s="30" t="s">
        <v>171</v>
      </c>
      <c r="I2325" s="180">
        <v>0.18945400000000001</v>
      </c>
      <c r="J2325" s="181">
        <v>1.7903800000000001E-2</v>
      </c>
      <c r="K2325" s="181">
        <v>0.27343899999999999</v>
      </c>
      <c r="L2325" s="181">
        <v>0</v>
      </c>
      <c r="M2325" s="182">
        <v>2.4739799999999999E-2</v>
      </c>
    </row>
    <row r="2326" spans="1:13" s="5" customFormat="1">
      <c r="A2326" s="30" t="s">
        <v>129</v>
      </c>
      <c r="B2326" s="30" t="s">
        <v>140</v>
      </c>
      <c r="C2326" s="5" t="s">
        <v>15</v>
      </c>
      <c r="D2326" s="5" t="s">
        <v>296</v>
      </c>
      <c r="E2326" s="191">
        <v>38</v>
      </c>
      <c r="F2326" s="191" t="s">
        <v>295</v>
      </c>
      <c r="G2326" s="191" t="s">
        <v>430</v>
      </c>
      <c r="H2326" s="30" t="s">
        <v>171</v>
      </c>
      <c r="I2326" s="180">
        <v>0</v>
      </c>
      <c r="J2326" s="181">
        <v>0</v>
      </c>
      <c r="K2326" s="181">
        <v>0</v>
      </c>
      <c r="L2326" s="181">
        <v>0</v>
      </c>
      <c r="M2326" s="182">
        <v>0</v>
      </c>
    </row>
    <row r="2327" spans="1:13" s="5" customFormat="1">
      <c r="A2327" s="30" t="s">
        <v>129</v>
      </c>
      <c r="B2327" s="30" t="s">
        <v>140</v>
      </c>
      <c r="C2327" s="5" t="s">
        <v>15</v>
      </c>
      <c r="D2327" s="5" t="s">
        <v>205</v>
      </c>
      <c r="E2327" s="191">
        <v>30</v>
      </c>
      <c r="F2327" s="191" t="s">
        <v>204</v>
      </c>
      <c r="G2327" s="191" t="s">
        <v>428</v>
      </c>
      <c r="H2327" s="30" t="s">
        <v>171</v>
      </c>
      <c r="I2327" s="180">
        <v>0</v>
      </c>
      <c r="J2327" s="181">
        <v>0</v>
      </c>
      <c r="K2327" s="181">
        <v>0</v>
      </c>
      <c r="L2327" s="181">
        <v>0</v>
      </c>
      <c r="M2327" s="182">
        <v>0</v>
      </c>
    </row>
    <row r="2328" spans="1:13" s="5" customFormat="1">
      <c r="A2328" s="30" t="s">
        <v>129</v>
      </c>
      <c r="B2328" s="30" t="s">
        <v>140</v>
      </c>
      <c r="C2328" s="5" t="s">
        <v>15</v>
      </c>
      <c r="D2328" s="5" t="s">
        <v>205</v>
      </c>
      <c r="E2328" s="191">
        <v>30</v>
      </c>
      <c r="F2328" s="191" t="s">
        <v>204</v>
      </c>
      <c r="G2328" s="191" t="s">
        <v>429</v>
      </c>
      <c r="H2328" s="30" t="s">
        <v>171</v>
      </c>
      <c r="I2328" s="180">
        <v>13.3565</v>
      </c>
      <c r="J2328" s="181">
        <v>1.2622199999999999</v>
      </c>
      <c r="K2328" s="181">
        <v>19.2775</v>
      </c>
      <c r="L2328" s="181">
        <v>0</v>
      </c>
      <c r="M2328" s="182">
        <v>1.7441500000000001</v>
      </c>
    </row>
    <row r="2329" spans="1:13" s="5" customFormat="1">
      <c r="A2329" s="30" t="s">
        <v>129</v>
      </c>
      <c r="B2329" s="30" t="s">
        <v>140</v>
      </c>
      <c r="C2329" s="5" t="s">
        <v>15</v>
      </c>
      <c r="D2329" s="5" t="s">
        <v>205</v>
      </c>
      <c r="E2329" s="191">
        <v>30</v>
      </c>
      <c r="F2329" s="191" t="s">
        <v>204</v>
      </c>
      <c r="G2329" s="191" t="s">
        <v>430</v>
      </c>
      <c r="H2329" s="30" t="s">
        <v>171</v>
      </c>
      <c r="I2329" s="180">
        <v>0</v>
      </c>
      <c r="J2329" s="181">
        <v>0</v>
      </c>
      <c r="K2329" s="181">
        <v>0</v>
      </c>
      <c r="L2329" s="181">
        <v>0</v>
      </c>
      <c r="M2329" s="182">
        <v>0</v>
      </c>
    </row>
    <row r="2330" spans="1:13" s="5" customFormat="1">
      <c r="A2330" s="30" t="s">
        <v>129</v>
      </c>
      <c r="B2330" s="30" t="s">
        <v>140</v>
      </c>
      <c r="C2330" s="5" t="s">
        <v>15</v>
      </c>
      <c r="D2330" s="5" t="s">
        <v>308</v>
      </c>
      <c r="E2330" s="191">
        <v>38</v>
      </c>
      <c r="F2330" s="191" t="s">
        <v>307</v>
      </c>
      <c r="G2330" s="191" t="s">
        <v>428</v>
      </c>
      <c r="H2330" s="30" t="s">
        <v>171</v>
      </c>
      <c r="I2330" s="180">
        <v>0.56740000000000002</v>
      </c>
      <c r="J2330" s="181">
        <v>5.36202E-2</v>
      </c>
      <c r="K2330" s="181">
        <v>0.81892699999999996</v>
      </c>
      <c r="L2330" s="181">
        <v>0</v>
      </c>
      <c r="M2330" s="182">
        <v>7.4093400000000004E-2</v>
      </c>
    </row>
    <row r="2331" spans="1:13" s="5" customFormat="1">
      <c r="A2331" s="30" t="s">
        <v>129</v>
      </c>
      <c r="B2331" s="30" t="s">
        <v>140</v>
      </c>
      <c r="C2331" s="5" t="s">
        <v>15</v>
      </c>
      <c r="D2331" s="5" t="s">
        <v>308</v>
      </c>
      <c r="E2331" s="191">
        <v>38</v>
      </c>
      <c r="F2331" s="191" t="s">
        <v>307</v>
      </c>
      <c r="G2331" s="191" t="s">
        <v>429</v>
      </c>
      <c r="H2331" s="30" t="s">
        <v>171</v>
      </c>
      <c r="I2331" s="180">
        <v>0</v>
      </c>
      <c r="J2331" s="181">
        <v>0</v>
      </c>
      <c r="K2331" s="181">
        <v>0</v>
      </c>
      <c r="L2331" s="181">
        <v>0</v>
      </c>
      <c r="M2331" s="182">
        <v>0</v>
      </c>
    </row>
    <row r="2332" spans="1:13" s="5" customFormat="1">
      <c r="A2332" s="30" t="s">
        <v>129</v>
      </c>
      <c r="B2332" s="30" t="s">
        <v>140</v>
      </c>
      <c r="C2332" s="5" t="s">
        <v>15</v>
      </c>
      <c r="D2332" s="5" t="s">
        <v>308</v>
      </c>
      <c r="E2332" s="191">
        <v>38</v>
      </c>
      <c r="F2332" s="191" t="s">
        <v>307</v>
      </c>
      <c r="G2332" s="191" t="s">
        <v>430</v>
      </c>
      <c r="H2332" s="30" t="s">
        <v>171</v>
      </c>
      <c r="I2332" s="180">
        <v>0</v>
      </c>
      <c r="J2332" s="181">
        <v>0</v>
      </c>
      <c r="K2332" s="181">
        <v>0</v>
      </c>
      <c r="L2332" s="181">
        <v>0</v>
      </c>
      <c r="M2332" s="182">
        <v>0</v>
      </c>
    </row>
    <row r="2333" spans="1:13" s="5" customFormat="1">
      <c r="A2333" s="30" t="s">
        <v>129</v>
      </c>
      <c r="B2333" s="30" t="s">
        <v>140</v>
      </c>
      <c r="C2333" s="5" t="s">
        <v>15</v>
      </c>
      <c r="D2333" s="5" t="s">
        <v>207</v>
      </c>
      <c r="E2333" s="191">
        <v>30</v>
      </c>
      <c r="F2333" s="191" t="s">
        <v>206</v>
      </c>
      <c r="G2333" s="191" t="s">
        <v>428</v>
      </c>
      <c r="H2333" s="30" t="s">
        <v>171</v>
      </c>
      <c r="I2333" s="180">
        <v>4.4360299999999997</v>
      </c>
      <c r="J2333" s="181">
        <v>0.419213</v>
      </c>
      <c r="K2333" s="181">
        <v>6.40252</v>
      </c>
      <c r="L2333" s="181">
        <v>0</v>
      </c>
      <c r="M2333" s="182">
        <v>0.57927600000000001</v>
      </c>
    </row>
    <row r="2334" spans="1:13" s="5" customFormat="1">
      <c r="A2334" s="30" t="s">
        <v>129</v>
      </c>
      <c r="B2334" s="30" t="s">
        <v>140</v>
      </c>
      <c r="C2334" s="5" t="s">
        <v>15</v>
      </c>
      <c r="D2334" s="5" t="s">
        <v>207</v>
      </c>
      <c r="E2334" s="191">
        <v>30</v>
      </c>
      <c r="F2334" s="191" t="s">
        <v>206</v>
      </c>
      <c r="G2334" s="191" t="s">
        <v>429</v>
      </c>
      <c r="H2334" s="30" t="s">
        <v>171</v>
      </c>
      <c r="I2334" s="180">
        <v>2.5576400000000001</v>
      </c>
      <c r="J2334" s="181">
        <v>0.241701</v>
      </c>
      <c r="K2334" s="181">
        <v>3.69143</v>
      </c>
      <c r="L2334" s="181">
        <v>0</v>
      </c>
      <c r="M2334" s="182">
        <v>0.33398699999999998</v>
      </c>
    </row>
    <row r="2335" spans="1:13" s="5" customFormat="1">
      <c r="A2335" s="30" t="s">
        <v>129</v>
      </c>
      <c r="B2335" s="30" t="s">
        <v>140</v>
      </c>
      <c r="C2335" s="5" t="s">
        <v>15</v>
      </c>
      <c r="D2335" s="5" t="s">
        <v>207</v>
      </c>
      <c r="E2335" s="191">
        <v>30</v>
      </c>
      <c r="F2335" s="191" t="s">
        <v>206</v>
      </c>
      <c r="G2335" s="191" t="s">
        <v>430</v>
      </c>
      <c r="H2335" s="30" t="s">
        <v>171</v>
      </c>
      <c r="I2335" s="180">
        <v>0</v>
      </c>
      <c r="J2335" s="181">
        <v>0</v>
      </c>
      <c r="K2335" s="181">
        <v>0</v>
      </c>
      <c r="L2335" s="181">
        <v>0</v>
      </c>
      <c r="M2335" s="182">
        <v>0</v>
      </c>
    </row>
    <row r="2336" spans="1:13" s="5" customFormat="1">
      <c r="A2336" s="30" t="s">
        <v>129</v>
      </c>
      <c r="B2336" s="30" t="s">
        <v>140</v>
      </c>
      <c r="C2336" s="5" t="s">
        <v>15</v>
      </c>
      <c r="D2336" s="5" t="s">
        <v>312</v>
      </c>
      <c r="E2336" s="191">
        <v>38</v>
      </c>
      <c r="F2336" s="191" t="s">
        <v>311</v>
      </c>
      <c r="G2336" s="191" t="s">
        <v>428</v>
      </c>
      <c r="H2336" s="30" t="s">
        <v>171</v>
      </c>
      <c r="I2336" s="180">
        <v>83.304599999999994</v>
      </c>
      <c r="J2336" s="181">
        <v>7.8724299999999996</v>
      </c>
      <c r="K2336" s="181">
        <v>120.233</v>
      </c>
      <c r="L2336" s="181">
        <v>0</v>
      </c>
      <c r="M2336" s="182">
        <v>10.878299999999999</v>
      </c>
    </row>
    <row r="2337" spans="1:13" s="5" customFormat="1">
      <c r="A2337" s="30" t="s">
        <v>129</v>
      </c>
      <c r="B2337" s="30" t="s">
        <v>140</v>
      </c>
      <c r="C2337" s="5" t="s">
        <v>15</v>
      </c>
      <c r="D2337" s="5" t="s">
        <v>312</v>
      </c>
      <c r="E2337" s="191">
        <v>38</v>
      </c>
      <c r="F2337" s="191" t="s">
        <v>311</v>
      </c>
      <c r="G2337" s="191" t="s">
        <v>429</v>
      </c>
      <c r="H2337" s="30" t="s">
        <v>171</v>
      </c>
      <c r="I2337" s="180">
        <v>0.473636</v>
      </c>
      <c r="J2337" s="181">
        <v>4.4759399999999998E-2</v>
      </c>
      <c r="K2337" s="181">
        <v>0.68359800000000004</v>
      </c>
      <c r="L2337" s="181">
        <v>0</v>
      </c>
      <c r="M2337" s="182">
        <v>6.1849399999999999E-2</v>
      </c>
    </row>
    <row r="2338" spans="1:13" s="5" customFormat="1">
      <c r="A2338" s="30" t="s">
        <v>129</v>
      </c>
      <c r="B2338" s="30" t="s">
        <v>140</v>
      </c>
      <c r="C2338" s="5" t="s">
        <v>15</v>
      </c>
      <c r="D2338" s="5" t="s">
        <v>312</v>
      </c>
      <c r="E2338" s="191">
        <v>38</v>
      </c>
      <c r="F2338" s="191" t="s">
        <v>311</v>
      </c>
      <c r="G2338" s="191" t="s">
        <v>430</v>
      </c>
      <c r="H2338" s="30" t="s">
        <v>171</v>
      </c>
      <c r="I2338" s="180">
        <v>0</v>
      </c>
      <c r="J2338" s="181">
        <v>0</v>
      </c>
      <c r="K2338" s="181">
        <v>0</v>
      </c>
      <c r="L2338" s="181">
        <v>0</v>
      </c>
      <c r="M2338" s="182">
        <v>0</v>
      </c>
    </row>
    <row r="2339" spans="1:13" s="5" customFormat="1">
      <c r="A2339" s="30" t="s">
        <v>129</v>
      </c>
      <c r="B2339" s="30" t="s">
        <v>140</v>
      </c>
      <c r="C2339" s="5" t="s">
        <v>431</v>
      </c>
      <c r="D2339" s="5" t="s">
        <v>216</v>
      </c>
      <c r="E2339" s="191">
        <v>38</v>
      </c>
      <c r="F2339" s="191" t="s">
        <v>215</v>
      </c>
      <c r="G2339" s="191" t="s">
        <v>432</v>
      </c>
      <c r="H2339" s="30" t="s">
        <v>176</v>
      </c>
      <c r="I2339" s="180">
        <v>63.177</v>
      </c>
      <c r="J2339" s="181">
        <v>3.9871599999999998</v>
      </c>
      <c r="K2339" s="181">
        <v>14.280099999999999</v>
      </c>
      <c r="L2339" s="181">
        <v>0.108347</v>
      </c>
      <c r="M2339" s="182">
        <v>2.45947</v>
      </c>
    </row>
    <row r="2340" spans="1:13" s="5" customFormat="1">
      <c r="A2340" s="30" t="s">
        <v>129</v>
      </c>
      <c r="B2340" s="30" t="s">
        <v>140</v>
      </c>
      <c r="C2340" s="5" t="s">
        <v>431</v>
      </c>
      <c r="D2340" s="5" t="s">
        <v>218</v>
      </c>
      <c r="E2340" s="191">
        <v>38</v>
      </c>
      <c r="F2340" s="191" t="s">
        <v>217</v>
      </c>
      <c r="G2340" s="191" t="s">
        <v>432</v>
      </c>
      <c r="H2340" s="30" t="s">
        <v>176</v>
      </c>
      <c r="I2340" s="180">
        <v>143.20099999999999</v>
      </c>
      <c r="J2340" s="181">
        <v>9.0375599999999991</v>
      </c>
      <c r="K2340" s="181">
        <v>32.368200000000002</v>
      </c>
      <c r="L2340" s="181">
        <v>0.245586</v>
      </c>
      <c r="M2340" s="182">
        <v>5.5747999999999998</v>
      </c>
    </row>
    <row r="2341" spans="1:13" s="5" customFormat="1">
      <c r="A2341" s="30" t="s">
        <v>129</v>
      </c>
      <c r="B2341" s="30" t="s">
        <v>140</v>
      </c>
      <c r="C2341" s="5" t="s">
        <v>431</v>
      </c>
      <c r="D2341" s="5" t="s">
        <v>220</v>
      </c>
      <c r="E2341" s="191">
        <v>38</v>
      </c>
      <c r="F2341" s="191" t="s">
        <v>219</v>
      </c>
      <c r="G2341" s="191" t="s">
        <v>432</v>
      </c>
      <c r="H2341" s="30" t="s">
        <v>176</v>
      </c>
      <c r="I2341" s="180">
        <v>14.741300000000001</v>
      </c>
      <c r="J2341" s="181">
        <v>0.930338</v>
      </c>
      <c r="K2341" s="181">
        <v>3.33202</v>
      </c>
      <c r="L2341" s="181">
        <v>2.5280899999999999E-2</v>
      </c>
      <c r="M2341" s="182">
        <v>0.57387699999999997</v>
      </c>
    </row>
    <row r="2342" spans="1:13" s="5" customFormat="1">
      <c r="A2342" s="30" t="s">
        <v>129</v>
      </c>
      <c r="B2342" s="30" t="s">
        <v>140</v>
      </c>
      <c r="C2342" s="5" t="s">
        <v>431</v>
      </c>
      <c r="D2342" s="5" t="s">
        <v>222</v>
      </c>
      <c r="E2342" s="191">
        <v>38</v>
      </c>
      <c r="F2342" s="191" t="s">
        <v>221</v>
      </c>
      <c r="G2342" s="191" t="s">
        <v>432</v>
      </c>
      <c r="H2342" s="30" t="s">
        <v>176</v>
      </c>
      <c r="I2342" s="180">
        <v>105.295</v>
      </c>
      <c r="J2342" s="181">
        <v>6.64527</v>
      </c>
      <c r="K2342" s="181">
        <v>23.8002</v>
      </c>
      <c r="L2342" s="181">
        <v>0.18057799999999999</v>
      </c>
      <c r="M2342" s="182">
        <v>4.0991200000000001</v>
      </c>
    </row>
    <row r="2343" spans="1:13" s="5" customFormat="1">
      <c r="A2343" s="30" t="s">
        <v>129</v>
      </c>
      <c r="B2343" s="30" t="s">
        <v>140</v>
      </c>
      <c r="C2343" s="5" t="s">
        <v>431</v>
      </c>
      <c r="D2343" s="5" t="s">
        <v>187</v>
      </c>
      <c r="E2343" s="191">
        <v>30</v>
      </c>
      <c r="F2343" s="191" t="s">
        <v>186</v>
      </c>
      <c r="G2343" s="191" t="s">
        <v>432</v>
      </c>
      <c r="H2343" s="30" t="s">
        <v>176</v>
      </c>
      <c r="I2343" s="180">
        <v>0</v>
      </c>
      <c r="J2343" s="181">
        <v>0</v>
      </c>
      <c r="K2343" s="181">
        <v>0</v>
      </c>
      <c r="L2343" s="181">
        <v>0</v>
      </c>
      <c r="M2343" s="182">
        <v>0</v>
      </c>
    </row>
    <row r="2344" spans="1:13" s="5" customFormat="1">
      <c r="A2344" s="30" t="s">
        <v>129</v>
      </c>
      <c r="B2344" s="30" t="s">
        <v>140</v>
      </c>
      <c r="C2344" s="5" t="s">
        <v>431</v>
      </c>
      <c r="D2344" s="5" t="s">
        <v>232</v>
      </c>
      <c r="E2344" s="191">
        <v>38</v>
      </c>
      <c r="F2344" s="191" t="s">
        <v>231</v>
      </c>
      <c r="G2344" s="191" t="s">
        <v>432</v>
      </c>
      <c r="H2344" s="30" t="s">
        <v>176</v>
      </c>
      <c r="I2344" s="180">
        <v>277.97899999999998</v>
      </c>
      <c r="J2344" s="181">
        <v>17.543500000000002</v>
      </c>
      <c r="K2344" s="181">
        <v>62.8324</v>
      </c>
      <c r="L2344" s="181">
        <v>0.47672599999999998</v>
      </c>
      <c r="M2344" s="182">
        <v>10.8217</v>
      </c>
    </row>
    <row r="2345" spans="1:13" s="5" customFormat="1">
      <c r="A2345" s="30" t="s">
        <v>129</v>
      </c>
      <c r="B2345" s="30" t="s">
        <v>140</v>
      </c>
      <c r="C2345" s="5" t="s">
        <v>431</v>
      </c>
      <c r="D2345" s="5" t="s">
        <v>234</v>
      </c>
      <c r="E2345" s="191">
        <v>38</v>
      </c>
      <c r="F2345" s="191" t="s">
        <v>233</v>
      </c>
      <c r="G2345" s="191" t="s">
        <v>432</v>
      </c>
      <c r="H2345" s="30" t="s">
        <v>176</v>
      </c>
      <c r="I2345" s="180">
        <v>402.72675074183974</v>
      </c>
      <c r="J2345" s="181">
        <v>25.416441543026703</v>
      </c>
      <c r="K2345" s="181">
        <v>91.029658753709199</v>
      </c>
      <c r="L2345" s="181">
        <v>0.69066474777448061</v>
      </c>
      <c r="M2345" s="182">
        <v>15.678091097922849</v>
      </c>
    </row>
    <row r="2346" spans="1:13" s="5" customFormat="1">
      <c r="A2346" s="30" t="s">
        <v>129</v>
      </c>
      <c r="B2346" s="30" t="s">
        <v>140</v>
      </c>
      <c r="C2346" s="5" t="s">
        <v>431</v>
      </c>
      <c r="D2346" s="5" t="s">
        <v>189</v>
      </c>
      <c r="E2346" s="191">
        <v>30</v>
      </c>
      <c r="F2346" s="191" t="s">
        <v>188</v>
      </c>
      <c r="G2346" s="191" t="s">
        <v>432</v>
      </c>
      <c r="H2346" s="30" t="s">
        <v>176</v>
      </c>
      <c r="I2346" s="180">
        <v>6.3177000000000003</v>
      </c>
      <c r="J2346" s="181">
        <v>0.39871600000000001</v>
      </c>
      <c r="K2346" s="181">
        <v>1.42801</v>
      </c>
      <c r="L2346" s="181">
        <v>1.0834699999999999E-2</v>
      </c>
      <c r="M2346" s="182">
        <v>0.245947</v>
      </c>
    </row>
    <row r="2347" spans="1:13" s="5" customFormat="1">
      <c r="A2347" s="30" t="s">
        <v>129</v>
      </c>
      <c r="B2347" s="30" t="s">
        <v>140</v>
      </c>
      <c r="C2347" s="5" t="s">
        <v>431</v>
      </c>
      <c r="D2347" s="5" t="s">
        <v>242</v>
      </c>
      <c r="E2347" s="191">
        <v>38</v>
      </c>
      <c r="F2347" s="191" t="s">
        <v>241</v>
      </c>
      <c r="G2347" s="191" t="s">
        <v>432</v>
      </c>
      <c r="H2347" s="30" t="s">
        <v>176</v>
      </c>
      <c r="I2347" s="180">
        <v>4.2118000000000002</v>
      </c>
      <c r="J2347" s="181">
        <v>0.26581100000000002</v>
      </c>
      <c r="K2347" s="181">
        <v>0.95200700000000005</v>
      </c>
      <c r="L2347" s="181">
        <v>7.2231200000000004E-3</v>
      </c>
      <c r="M2347" s="182">
        <v>0.163965</v>
      </c>
    </row>
    <row r="2348" spans="1:13" s="5" customFormat="1">
      <c r="A2348" s="30" t="s">
        <v>129</v>
      </c>
      <c r="B2348" s="30" t="s">
        <v>140</v>
      </c>
      <c r="C2348" s="5" t="s">
        <v>431</v>
      </c>
      <c r="D2348" s="5" t="s">
        <v>327</v>
      </c>
      <c r="E2348" s="191">
        <v>46</v>
      </c>
      <c r="F2348" s="191" t="s">
        <v>326</v>
      </c>
      <c r="G2348" s="191" t="s">
        <v>432</v>
      </c>
      <c r="H2348" s="30" t="s">
        <v>176</v>
      </c>
      <c r="I2348" s="180">
        <v>18.953099999999999</v>
      </c>
      <c r="J2348" s="181">
        <v>1.19615</v>
      </c>
      <c r="K2348" s="181">
        <v>4.2840299999999996</v>
      </c>
      <c r="L2348" s="181">
        <v>3.2503999999999998E-2</v>
      </c>
      <c r="M2348" s="182">
        <v>0.73784099999999997</v>
      </c>
    </row>
    <row r="2349" spans="1:13" s="5" customFormat="1">
      <c r="A2349" s="30" t="s">
        <v>129</v>
      </c>
      <c r="B2349" s="30" t="s">
        <v>140</v>
      </c>
      <c r="C2349" s="5" t="s">
        <v>431</v>
      </c>
      <c r="D2349" s="5" t="s">
        <v>193</v>
      </c>
      <c r="E2349" s="191">
        <v>30</v>
      </c>
      <c r="F2349" s="191" t="s">
        <v>192</v>
      </c>
      <c r="G2349" s="191" t="s">
        <v>432</v>
      </c>
      <c r="H2349" s="30" t="s">
        <v>176</v>
      </c>
      <c r="I2349" s="180">
        <v>0</v>
      </c>
      <c r="J2349" s="181">
        <v>0</v>
      </c>
      <c r="K2349" s="181">
        <v>0</v>
      </c>
      <c r="L2349" s="181">
        <v>0</v>
      </c>
      <c r="M2349" s="182">
        <v>0</v>
      </c>
    </row>
    <row r="2350" spans="1:13" s="5" customFormat="1">
      <c r="A2350" s="30" t="s">
        <v>129</v>
      </c>
      <c r="B2350" s="30" t="s">
        <v>140</v>
      </c>
      <c r="C2350" s="5" t="s">
        <v>431</v>
      </c>
      <c r="D2350" s="5" t="s">
        <v>258</v>
      </c>
      <c r="E2350" s="191">
        <v>38</v>
      </c>
      <c r="F2350" s="191" t="s">
        <v>257</v>
      </c>
      <c r="G2350" s="191" t="s">
        <v>432</v>
      </c>
      <c r="H2350" s="30" t="s">
        <v>176</v>
      </c>
      <c r="I2350" s="180">
        <v>4.2118000000000002</v>
      </c>
      <c r="J2350" s="181">
        <v>0.26581100000000002</v>
      </c>
      <c r="K2350" s="181">
        <v>0.95200700000000005</v>
      </c>
      <c r="L2350" s="181">
        <v>7.2231200000000004E-3</v>
      </c>
      <c r="M2350" s="182">
        <v>0.163965</v>
      </c>
    </row>
    <row r="2351" spans="1:13" s="5" customFormat="1">
      <c r="A2351" s="30" t="s">
        <v>129</v>
      </c>
      <c r="B2351" s="30" t="s">
        <v>140</v>
      </c>
      <c r="C2351" s="5" t="s">
        <v>431</v>
      </c>
      <c r="D2351" s="5" t="s">
        <v>262</v>
      </c>
      <c r="E2351" s="191">
        <v>38</v>
      </c>
      <c r="F2351" s="191" t="s">
        <v>261</v>
      </c>
      <c r="G2351" s="191" t="s">
        <v>432</v>
      </c>
      <c r="H2351" s="30" t="s">
        <v>176</v>
      </c>
      <c r="I2351" s="180">
        <v>1604.0177615298087</v>
      </c>
      <c r="J2351" s="181">
        <v>101.23086614173228</v>
      </c>
      <c r="K2351" s="181">
        <v>362.5622260967379</v>
      </c>
      <c r="L2351" s="181">
        <v>2.7508489876265463</v>
      </c>
      <c r="M2351" s="182">
        <v>62.444342632170979</v>
      </c>
    </row>
    <row r="2352" spans="1:13" s="5" customFormat="1">
      <c r="A2352" s="30" t="s">
        <v>129</v>
      </c>
      <c r="B2352" s="30" t="s">
        <v>140</v>
      </c>
      <c r="C2352" s="5" t="s">
        <v>431</v>
      </c>
      <c r="D2352" s="5" t="s">
        <v>264</v>
      </c>
      <c r="E2352" s="191">
        <v>38</v>
      </c>
      <c r="F2352" s="191" t="s">
        <v>263</v>
      </c>
      <c r="G2352" s="191" t="s">
        <v>432</v>
      </c>
      <c r="H2352" s="30" t="s">
        <v>176</v>
      </c>
      <c r="I2352" s="180">
        <v>0</v>
      </c>
      <c r="J2352" s="181">
        <v>0</v>
      </c>
      <c r="K2352" s="181">
        <v>0</v>
      </c>
      <c r="L2352" s="181">
        <v>0</v>
      </c>
      <c r="M2352" s="182">
        <v>0</v>
      </c>
    </row>
    <row r="2353" spans="1:13" s="5" customFormat="1">
      <c r="A2353" s="30" t="s">
        <v>129</v>
      </c>
      <c r="B2353" s="30" t="s">
        <v>140</v>
      </c>
      <c r="C2353" s="5" t="s">
        <v>431</v>
      </c>
      <c r="D2353" s="5" t="s">
        <v>270</v>
      </c>
      <c r="E2353" s="191">
        <v>38</v>
      </c>
      <c r="F2353" s="191" t="s">
        <v>269</v>
      </c>
      <c r="G2353" s="191" t="s">
        <v>432</v>
      </c>
      <c r="H2353" s="30" t="s">
        <v>176</v>
      </c>
      <c r="I2353" s="180">
        <v>608.64581344902388</v>
      </c>
      <c r="J2353" s="181">
        <v>38.412226247288501</v>
      </c>
      <c r="K2353" s="181">
        <v>137.57462472885032</v>
      </c>
      <c r="L2353" s="181">
        <v>1.0438133188720173</v>
      </c>
      <c r="M2353" s="182">
        <v>23.694539696312361</v>
      </c>
    </row>
    <row r="2354" spans="1:13" s="5" customFormat="1">
      <c r="A2354" s="30" t="s">
        <v>129</v>
      </c>
      <c r="B2354" s="30" t="s">
        <v>140</v>
      </c>
      <c r="C2354" s="5" t="s">
        <v>431</v>
      </c>
      <c r="D2354" s="5" t="s">
        <v>284</v>
      </c>
      <c r="E2354" s="191">
        <v>38</v>
      </c>
      <c r="F2354" s="191" t="s">
        <v>283</v>
      </c>
      <c r="G2354" s="191" t="s">
        <v>432</v>
      </c>
      <c r="H2354" s="30" t="s">
        <v>176</v>
      </c>
      <c r="I2354" s="180">
        <v>16.847200000000001</v>
      </c>
      <c r="J2354" s="181">
        <v>1.06324</v>
      </c>
      <c r="K2354" s="181">
        <v>3.80803</v>
      </c>
      <c r="L2354" s="181">
        <v>2.8892500000000002E-2</v>
      </c>
      <c r="M2354" s="182">
        <v>0.65585899999999997</v>
      </c>
    </row>
    <row r="2355" spans="1:13" s="5" customFormat="1">
      <c r="A2355" s="30" t="s">
        <v>129</v>
      </c>
      <c r="B2355" s="30" t="s">
        <v>140</v>
      </c>
      <c r="C2355" s="5" t="s">
        <v>431</v>
      </c>
      <c r="D2355" s="5" t="s">
        <v>199</v>
      </c>
      <c r="E2355" s="191">
        <v>30</v>
      </c>
      <c r="F2355" s="191" t="s">
        <v>198</v>
      </c>
      <c r="G2355" s="191" t="s">
        <v>432</v>
      </c>
      <c r="H2355" s="30" t="s">
        <v>176</v>
      </c>
      <c r="I2355" s="180">
        <v>181.107</v>
      </c>
      <c r="J2355" s="181">
        <v>11.4299</v>
      </c>
      <c r="K2355" s="181">
        <v>40.936300000000003</v>
      </c>
      <c r="L2355" s="181">
        <v>0.31059399999999998</v>
      </c>
      <c r="M2355" s="182">
        <v>7.0504800000000003</v>
      </c>
    </row>
    <row r="2356" spans="1:13" s="5" customFormat="1">
      <c r="A2356" s="30" t="s">
        <v>129</v>
      </c>
      <c r="B2356" s="30" t="s">
        <v>140</v>
      </c>
      <c r="C2356" s="5" t="s">
        <v>431</v>
      </c>
      <c r="D2356" s="5" t="s">
        <v>201</v>
      </c>
      <c r="E2356" s="191">
        <v>30</v>
      </c>
      <c r="F2356" s="191" t="s">
        <v>200</v>
      </c>
      <c r="G2356" s="191" t="s">
        <v>432</v>
      </c>
      <c r="H2356" s="30" t="s">
        <v>176</v>
      </c>
      <c r="I2356" s="180">
        <v>52.647500000000001</v>
      </c>
      <c r="J2356" s="181">
        <v>3.3226300000000002</v>
      </c>
      <c r="K2356" s="181">
        <v>11.9001</v>
      </c>
      <c r="L2356" s="181">
        <v>9.0288999999999994E-2</v>
      </c>
      <c r="M2356" s="182">
        <v>2.04956</v>
      </c>
    </row>
    <row r="2357" spans="1:13" s="5" customFormat="1">
      <c r="A2357" s="30" t="s">
        <v>129</v>
      </c>
      <c r="B2357" s="30" t="s">
        <v>140</v>
      </c>
      <c r="C2357" s="5" t="s">
        <v>431</v>
      </c>
      <c r="D2357" s="5" t="s">
        <v>203</v>
      </c>
      <c r="E2357" s="191">
        <v>30</v>
      </c>
      <c r="F2357" s="191" t="s">
        <v>202</v>
      </c>
      <c r="G2357" s="191" t="s">
        <v>432</v>
      </c>
      <c r="H2357" s="30" t="s">
        <v>176</v>
      </c>
      <c r="I2357" s="180">
        <v>0</v>
      </c>
      <c r="J2357" s="181">
        <v>0</v>
      </c>
      <c r="K2357" s="181">
        <v>0</v>
      </c>
      <c r="L2357" s="181">
        <v>0</v>
      </c>
      <c r="M2357" s="182">
        <v>0</v>
      </c>
    </row>
    <row r="2358" spans="1:13" s="5" customFormat="1">
      <c r="A2358" s="30" t="s">
        <v>129</v>
      </c>
      <c r="B2358" s="30" t="s">
        <v>140</v>
      </c>
      <c r="C2358" s="5" t="s">
        <v>431</v>
      </c>
      <c r="D2358" s="5" t="s">
        <v>294</v>
      </c>
      <c r="E2358" s="191">
        <v>38</v>
      </c>
      <c r="F2358" s="191" t="s">
        <v>293</v>
      </c>
      <c r="G2358" s="191" t="s">
        <v>432</v>
      </c>
      <c r="H2358" s="30" t="s">
        <v>176</v>
      </c>
      <c r="I2358" s="180">
        <v>4.2118000000000002</v>
      </c>
      <c r="J2358" s="181">
        <v>0.26581100000000002</v>
      </c>
      <c r="K2358" s="181">
        <v>0.95200700000000005</v>
      </c>
      <c r="L2358" s="181">
        <v>7.2231200000000004E-3</v>
      </c>
      <c r="M2358" s="182">
        <v>0.163965</v>
      </c>
    </row>
    <row r="2359" spans="1:13" s="5" customFormat="1">
      <c r="A2359" s="30" t="s">
        <v>129</v>
      </c>
      <c r="B2359" s="30" t="s">
        <v>140</v>
      </c>
      <c r="C2359" s="5" t="s">
        <v>431</v>
      </c>
      <c r="D2359" s="5" t="s">
        <v>296</v>
      </c>
      <c r="E2359" s="191">
        <v>38</v>
      </c>
      <c r="F2359" s="191" t="s">
        <v>295</v>
      </c>
      <c r="G2359" s="191" t="s">
        <v>432</v>
      </c>
      <c r="H2359" s="30" t="s">
        <v>176</v>
      </c>
      <c r="I2359" s="180">
        <v>88.447800000000001</v>
      </c>
      <c r="J2359" s="181">
        <v>5.58202</v>
      </c>
      <c r="K2359" s="181">
        <v>19.9922</v>
      </c>
      <c r="L2359" s="181">
        <v>0.15168599999999999</v>
      </c>
      <c r="M2359" s="182">
        <v>3.44326</v>
      </c>
    </row>
    <row r="2360" spans="1:13" s="5" customFormat="1">
      <c r="A2360" s="30" t="s">
        <v>129</v>
      </c>
      <c r="B2360" s="30" t="s">
        <v>140</v>
      </c>
      <c r="C2360" s="5" t="s">
        <v>431</v>
      </c>
      <c r="D2360" s="5" t="s">
        <v>205</v>
      </c>
      <c r="E2360" s="191">
        <v>30</v>
      </c>
      <c r="F2360" s="191" t="s">
        <v>204</v>
      </c>
      <c r="G2360" s="191" t="s">
        <v>432</v>
      </c>
      <c r="H2360" s="30" t="s">
        <v>176</v>
      </c>
      <c r="I2360" s="180">
        <v>0</v>
      </c>
      <c r="J2360" s="181">
        <v>0</v>
      </c>
      <c r="K2360" s="181">
        <v>0</v>
      </c>
      <c r="L2360" s="181">
        <v>0</v>
      </c>
      <c r="M2360" s="182">
        <v>0</v>
      </c>
    </row>
    <row r="2361" spans="1:13" s="5" customFormat="1">
      <c r="A2361" s="30" t="s">
        <v>129</v>
      </c>
      <c r="B2361" s="30" t="s">
        <v>140</v>
      </c>
      <c r="C2361" s="5" t="s">
        <v>431</v>
      </c>
      <c r="D2361" s="5" t="s">
        <v>207</v>
      </c>
      <c r="E2361" s="191">
        <v>30</v>
      </c>
      <c r="F2361" s="191" t="s">
        <v>206</v>
      </c>
      <c r="G2361" s="191" t="s">
        <v>432</v>
      </c>
      <c r="H2361" s="30" t="s">
        <v>176</v>
      </c>
      <c r="I2361" s="180">
        <v>0</v>
      </c>
      <c r="J2361" s="181">
        <v>0</v>
      </c>
      <c r="K2361" s="181">
        <v>0</v>
      </c>
      <c r="L2361" s="181">
        <v>0</v>
      </c>
      <c r="M2361" s="182">
        <v>0</v>
      </c>
    </row>
    <row r="2362" spans="1:13" s="5" customFormat="1">
      <c r="A2362" s="30" t="s">
        <v>129</v>
      </c>
      <c r="B2362" s="30" t="s">
        <v>140</v>
      </c>
      <c r="C2362" s="5" t="s">
        <v>431</v>
      </c>
      <c r="D2362" s="5" t="s">
        <v>312</v>
      </c>
      <c r="E2362" s="191">
        <v>38</v>
      </c>
      <c r="F2362" s="191" t="s">
        <v>311</v>
      </c>
      <c r="G2362" s="191" t="s">
        <v>432</v>
      </c>
      <c r="H2362" s="30" t="s">
        <v>176</v>
      </c>
      <c r="I2362" s="180">
        <v>842.36</v>
      </c>
      <c r="J2362" s="181">
        <v>53.162100000000002</v>
      </c>
      <c r="K2362" s="181">
        <v>190.40100000000001</v>
      </c>
      <c r="L2362" s="181">
        <v>1.44462</v>
      </c>
      <c r="M2362" s="182">
        <v>32.792999999999999</v>
      </c>
    </row>
    <row r="2363" spans="1:13" s="5" customFormat="1">
      <c r="A2363" s="30" t="s">
        <v>129</v>
      </c>
      <c r="B2363" s="30" t="s">
        <v>140</v>
      </c>
      <c r="C2363" s="5" t="s">
        <v>433</v>
      </c>
      <c r="D2363" s="5" t="s">
        <v>216</v>
      </c>
      <c r="E2363" s="191">
        <v>38</v>
      </c>
      <c r="F2363" s="191" t="s">
        <v>215</v>
      </c>
      <c r="G2363" s="191" t="s">
        <v>434</v>
      </c>
      <c r="H2363" s="30" t="s">
        <v>113</v>
      </c>
      <c r="I2363" s="180">
        <v>0</v>
      </c>
      <c r="J2363" s="181">
        <v>89.5364</v>
      </c>
      <c r="K2363" s="181">
        <v>0</v>
      </c>
      <c r="L2363" s="181">
        <v>0</v>
      </c>
      <c r="M2363" s="182">
        <v>0</v>
      </c>
    </row>
    <row r="2364" spans="1:13" s="5" customFormat="1">
      <c r="A2364" s="30" t="s">
        <v>129</v>
      </c>
      <c r="B2364" s="30" t="s">
        <v>140</v>
      </c>
      <c r="C2364" s="5" t="s">
        <v>433</v>
      </c>
      <c r="D2364" s="5" t="s">
        <v>216</v>
      </c>
      <c r="E2364" s="191">
        <v>38</v>
      </c>
      <c r="F2364" s="191" t="s">
        <v>215</v>
      </c>
      <c r="G2364" s="191" t="s">
        <v>435</v>
      </c>
      <c r="H2364" s="30" t="s">
        <v>113</v>
      </c>
      <c r="I2364" s="180">
        <v>0</v>
      </c>
      <c r="J2364" s="181">
        <v>0</v>
      </c>
      <c r="K2364" s="181">
        <v>0</v>
      </c>
      <c r="L2364" s="181">
        <v>0</v>
      </c>
      <c r="M2364" s="182">
        <v>0</v>
      </c>
    </row>
    <row r="2365" spans="1:13" s="5" customFormat="1">
      <c r="A2365" s="30" t="s">
        <v>129</v>
      </c>
      <c r="B2365" s="30" t="s">
        <v>140</v>
      </c>
      <c r="C2365" s="5" t="s">
        <v>433</v>
      </c>
      <c r="D2365" s="5" t="s">
        <v>216</v>
      </c>
      <c r="E2365" s="191">
        <v>38</v>
      </c>
      <c r="F2365" s="191" t="s">
        <v>215</v>
      </c>
      <c r="G2365" s="191" t="s">
        <v>436</v>
      </c>
      <c r="H2365" s="30" t="s">
        <v>113</v>
      </c>
      <c r="I2365" s="180">
        <v>0</v>
      </c>
      <c r="J2365" s="181">
        <v>0</v>
      </c>
      <c r="K2365" s="181">
        <v>0</v>
      </c>
      <c r="L2365" s="181">
        <v>0</v>
      </c>
      <c r="M2365" s="182">
        <v>0</v>
      </c>
    </row>
    <row r="2366" spans="1:13" s="5" customFormat="1">
      <c r="A2366" s="30" t="s">
        <v>129</v>
      </c>
      <c r="B2366" s="30" t="s">
        <v>140</v>
      </c>
      <c r="C2366" s="5" t="s">
        <v>433</v>
      </c>
      <c r="D2366" s="5" t="s">
        <v>218</v>
      </c>
      <c r="E2366" s="191">
        <v>38</v>
      </c>
      <c r="F2366" s="191" t="s">
        <v>217</v>
      </c>
      <c r="G2366" s="191" t="s">
        <v>434</v>
      </c>
      <c r="H2366" s="30" t="s">
        <v>113</v>
      </c>
      <c r="I2366" s="180">
        <v>0</v>
      </c>
      <c r="J2366" s="181">
        <v>41.528799999999997</v>
      </c>
      <c r="K2366" s="181">
        <v>0</v>
      </c>
      <c r="L2366" s="181">
        <v>0</v>
      </c>
      <c r="M2366" s="182">
        <v>0</v>
      </c>
    </row>
    <row r="2367" spans="1:13" s="5" customFormat="1">
      <c r="A2367" s="30" t="s">
        <v>129</v>
      </c>
      <c r="B2367" s="30" t="s">
        <v>140</v>
      </c>
      <c r="C2367" s="5" t="s">
        <v>433</v>
      </c>
      <c r="D2367" s="5" t="s">
        <v>218</v>
      </c>
      <c r="E2367" s="191">
        <v>38</v>
      </c>
      <c r="F2367" s="191" t="s">
        <v>217</v>
      </c>
      <c r="G2367" s="191" t="s">
        <v>435</v>
      </c>
      <c r="H2367" s="30" t="s">
        <v>113</v>
      </c>
      <c r="I2367" s="180">
        <v>0</v>
      </c>
      <c r="J2367" s="181">
        <v>0</v>
      </c>
      <c r="K2367" s="181">
        <v>0</v>
      </c>
      <c r="L2367" s="181">
        <v>0</v>
      </c>
      <c r="M2367" s="182">
        <v>0</v>
      </c>
    </row>
    <row r="2368" spans="1:13" s="5" customFormat="1">
      <c r="A2368" s="30" t="s">
        <v>129</v>
      </c>
      <c r="B2368" s="30" t="s">
        <v>140</v>
      </c>
      <c r="C2368" s="5" t="s">
        <v>433</v>
      </c>
      <c r="D2368" s="5" t="s">
        <v>218</v>
      </c>
      <c r="E2368" s="191">
        <v>38</v>
      </c>
      <c r="F2368" s="191" t="s">
        <v>217</v>
      </c>
      <c r="G2368" s="191" t="s">
        <v>436</v>
      </c>
      <c r="H2368" s="30" t="s">
        <v>113</v>
      </c>
      <c r="I2368" s="180">
        <v>0</v>
      </c>
      <c r="J2368" s="181">
        <v>0</v>
      </c>
      <c r="K2368" s="181">
        <v>0</v>
      </c>
      <c r="L2368" s="181">
        <v>0</v>
      </c>
      <c r="M2368" s="182">
        <v>0</v>
      </c>
    </row>
    <row r="2369" spans="1:13" s="5" customFormat="1">
      <c r="A2369" s="30" t="s">
        <v>129</v>
      </c>
      <c r="B2369" s="30" t="s">
        <v>140</v>
      </c>
      <c r="C2369" s="5" t="s">
        <v>433</v>
      </c>
      <c r="D2369" s="5" t="s">
        <v>220</v>
      </c>
      <c r="E2369" s="191">
        <v>38</v>
      </c>
      <c r="F2369" s="191" t="s">
        <v>219</v>
      </c>
      <c r="G2369" s="191" t="s">
        <v>434</v>
      </c>
      <c r="H2369" s="30" t="s">
        <v>113</v>
      </c>
      <c r="I2369" s="180">
        <v>0</v>
      </c>
      <c r="J2369" s="181">
        <v>139.227</v>
      </c>
      <c r="K2369" s="181">
        <v>0</v>
      </c>
      <c r="L2369" s="181">
        <v>0</v>
      </c>
      <c r="M2369" s="182">
        <v>0</v>
      </c>
    </row>
    <row r="2370" spans="1:13" s="5" customFormat="1">
      <c r="A2370" s="30" t="s">
        <v>129</v>
      </c>
      <c r="B2370" s="30" t="s">
        <v>140</v>
      </c>
      <c r="C2370" s="5" t="s">
        <v>433</v>
      </c>
      <c r="D2370" s="5" t="s">
        <v>220</v>
      </c>
      <c r="E2370" s="191">
        <v>38</v>
      </c>
      <c r="F2370" s="191" t="s">
        <v>219</v>
      </c>
      <c r="G2370" s="191" t="s">
        <v>435</v>
      </c>
      <c r="H2370" s="30" t="s">
        <v>113</v>
      </c>
      <c r="I2370" s="180">
        <v>0</v>
      </c>
      <c r="J2370" s="181">
        <v>0.17353399999999999</v>
      </c>
      <c r="K2370" s="181">
        <v>0</v>
      </c>
      <c r="L2370" s="181">
        <v>0</v>
      </c>
      <c r="M2370" s="182">
        <v>0</v>
      </c>
    </row>
    <row r="2371" spans="1:13" s="5" customFormat="1">
      <c r="A2371" s="30" t="s">
        <v>129</v>
      </c>
      <c r="B2371" s="30" t="s">
        <v>140</v>
      </c>
      <c r="C2371" s="5" t="s">
        <v>433</v>
      </c>
      <c r="D2371" s="5" t="s">
        <v>220</v>
      </c>
      <c r="E2371" s="191">
        <v>38</v>
      </c>
      <c r="F2371" s="191" t="s">
        <v>219</v>
      </c>
      <c r="G2371" s="191" t="s">
        <v>436</v>
      </c>
      <c r="H2371" s="30" t="s">
        <v>113</v>
      </c>
      <c r="I2371" s="180">
        <v>0</v>
      </c>
      <c r="J2371" s="181">
        <v>0</v>
      </c>
      <c r="K2371" s="181">
        <v>0</v>
      </c>
      <c r="L2371" s="181">
        <v>0</v>
      </c>
      <c r="M2371" s="182">
        <v>0</v>
      </c>
    </row>
    <row r="2372" spans="1:13" s="5" customFormat="1">
      <c r="A2372" s="30" t="s">
        <v>129</v>
      </c>
      <c r="B2372" s="30" t="s">
        <v>140</v>
      </c>
      <c r="C2372" s="5" t="s">
        <v>433</v>
      </c>
      <c r="D2372" s="5" t="s">
        <v>222</v>
      </c>
      <c r="E2372" s="191">
        <v>38</v>
      </c>
      <c r="F2372" s="191" t="s">
        <v>221</v>
      </c>
      <c r="G2372" s="191" t="s">
        <v>434</v>
      </c>
      <c r="H2372" s="30" t="s">
        <v>113</v>
      </c>
      <c r="I2372" s="180">
        <v>0</v>
      </c>
      <c r="J2372" s="181">
        <v>102.616</v>
      </c>
      <c r="K2372" s="181">
        <v>0</v>
      </c>
      <c r="L2372" s="181">
        <v>0</v>
      </c>
      <c r="M2372" s="182">
        <v>0</v>
      </c>
    </row>
    <row r="2373" spans="1:13" s="5" customFormat="1">
      <c r="A2373" s="30" t="s">
        <v>129</v>
      </c>
      <c r="B2373" s="30" t="s">
        <v>140</v>
      </c>
      <c r="C2373" s="5" t="s">
        <v>433</v>
      </c>
      <c r="D2373" s="5" t="s">
        <v>222</v>
      </c>
      <c r="E2373" s="191">
        <v>38</v>
      </c>
      <c r="F2373" s="191" t="s">
        <v>221</v>
      </c>
      <c r="G2373" s="191" t="s">
        <v>435</v>
      </c>
      <c r="H2373" s="30" t="s">
        <v>113</v>
      </c>
      <c r="I2373" s="180">
        <v>0</v>
      </c>
      <c r="J2373" s="181">
        <v>8.8238000000000005E-5</v>
      </c>
      <c r="K2373" s="181">
        <v>0</v>
      </c>
      <c r="L2373" s="181">
        <v>0</v>
      </c>
      <c r="M2373" s="182">
        <v>0</v>
      </c>
    </row>
    <row r="2374" spans="1:13" s="5" customFormat="1">
      <c r="A2374" s="30" t="s">
        <v>129</v>
      </c>
      <c r="B2374" s="30" t="s">
        <v>140</v>
      </c>
      <c r="C2374" s="5" t="s">
        <v>433</v>
      </c>
      <c r="D2374" s="5" t="s">
        <v>222</v>
      </c>
      <c r="E2374" s="191">
        <v>38</v>
      </c>
      <c r="F2374" s="191" t="s">
        <v>221</v>
      </c>
      <c r="G2374" s="191" t="s">
        <v>436</v>
      </c>
      <c r="H2374" s="30" t="s">
        <v>113</v>
      </c>
      <c r="I2374" s="180">
        <v>0</v>
      </c>
      <c r="J2374" s="181">
        <v>0</v>
      </c>
      <c r="K2374" s="181">
        <v>0</v>
      </c>
      <c r="L2374" s="181">
        <v>0</v>
      </c>
      <c r="M2374" s="182">
        <v>0</v>
      </c>
    </row>
    <row r="2375" spans="1:13" s="5" customFormat="1">
      <c r="A2375" s="30" t="s">
        <v>129</v>
      </c>
      <c r="B2375" s="30" t="s">
        <v>140</v>
      </c>
      <c r="C2375" s="5" t="s">
        <v>433</v>
      </c>
      <c r="D2375" s="5" t="s">
        <v>185</v>
      </c>
      <c r="E2375" s="191">
        <v>30</v>
      </c>
      <c r="F2375" s="191" t="s">
        <v>184</v>
      </c>
      <c r="G2375" s="191" t="s">
        <v>434</v>
      </c>
      <c r="H2375" s="30" t="s">
        <v>113</v>
      </c>
      <c r="I2375" s="180">
        <v>0</v>
      </c>
      <c r="J2375" s="181">
        <v>0</v>
      </c>
      <c r="K2375" s="181">
        <v>0</v>
      </c>
      <c r="L2375" s="181">
        <v>0</v>
      </c>
      <c r="M2375" s="182">
        <v>0</v>
      </c>
    </row>
    <row r="2376" spans="1:13" s="5" customFormat="1">
      <c r="A2376" s="30" t="s">
        <v>129</v>
      </c>
      <c r="B2376" s="30" t="s">
        <v>140</v>
      </c>
      <c r="C2376" s="5" t="s">
        <v>433</v>
      </c>
      <c r="D2376" s="5" t="s">
        <v>185</v>
      </c>
      <c r="E2376" s="191">
        <v>30</v>
      </c>
      <c r="F2376" s="191" t="s">
        <v>184</v>
      </c>
      <c r="G2376" s="191" t="s">
        <v>435</v>
      </c>
      <c r="H2376" s="30" t="s">
        <v>113</v>
      </c>
      <c r="I2376" s="180">
        <v>0</v>
      </c>
      <c r="J2376" s="181">
        <v>0</v>
      </c>
      <c r="K2376" s="181">
        <v>0</v>
      </c>
      <c r="L2376" s="181">
        <v>0</v>
      </c>
      <c r="M2376" s="182">
        <v>0</v>
      </c>
    </row>
    <row r="2377" spans="1:13" s="5" customFormat="1">
      <c r="A2377" s="30" t="s">
        <v>129</v>
      </c>
      <c r="B2377" s="30" t="s">
        <v>140</v>
      </c>
      <c r="C2377" s="5" t="s">
        <v>433</v>
      </c>
      <c r="D2377" s="5" t="s">
        <v>185</v>
      </c>
      <c r="E2377" s="191">
        <v>30</v>
      </c>
      <c r="F2377" s="191" t="s">
        <v>184</v>
      </c>
      <c r="G2377" s="191" t="s">
        <v>436</v>
      </c>
      <c r="H2377" s="30" t="s">
        <v>113</v>
      </c>
      <c r="I2377" s="180">
        <v>0</v>
      </c>
      <c r="J2377" s="181">
        <v>0</v>
      </c>
      <c r="K2377" s="181">
        <v>0</v>
      </c>
      <c r="L2377" s="181">
        <v>0</v>
      </c>
      <c r="M2377" s="182">
        <v>0</v>
      </c>
    </row>
    <row r="2378" spans="1:13" s="5" customFormat="1">
      <c r="A2378" s="30" t="s">
        <v>129</v>
      </c>
      <c r="B2378" s="30" t="s">
        <v>140</v>
      </c>
      <c r="C2378" s="5" t="s">
        <v>433</v>
      </c>
      <c r="D2378" s="5" t="s">
        <v>187</v>
      </c>
      <c r="E2378" s="191">
        <v>30</v>
      </c>
      <c r="F2378" s="191" t="s">
        <v>186</v>
      </c>
      <c r="G2378" s="191" t="s">
        <v>434</v>
      </c>
      <c r="H2378" s="30" t="s">
        <v>113</v>
      </c>
      <c r="I2378" s="180">
        <v>0</v>
      </c>
      <c r="J2378" s="181">
        <v>12.336499999999999</v>
      </c>
      <c r="K2378" s="181">
        <v>0</v>
      </c>
      <c r="L2378" s="181">
        <v>0</v>
      </c>
      <c r="M2378" s="182">
        <v>0</v>
      </c>
    </row>
    <row r="2379" spans="1:13" s="5" customFormat="1">
      <c r="A2379" s="30" t="s">
        <v>129</v>
      </c>
      <c r="B2379" s="30" t="s">
        <v>140</v>
      </c>
      <c r="C2379" s="5" t="s">
        <v>433</v>
      </c>
      <c r="D2379" s="5" t="s">
        <v>187</v>
      </c>
      <c r="E2379" s="191">
        <v>30</v>
      </c>
      <c r="F2379" s="191" t="s">
        <v>186</v>
      </c>
      <c r="G2379" s="191" t="s">
        <v>435</v>
      </c>
      <c r="H2379" s="30" t="s">
        <v>113</v>
      </c>
      <c r="I2379" s="180">
        <v>0</v>
      </c>
      <c r="J2379" s="181">
        <v>0</v>
      </c>
      <c r="K2379" s="181">
        <v>0</v>
      </c>
      <c r="L2379" s="181">
        <v>0</v>
      </c>
      <c r="M2379" s="182">
        <v>0</v>
      </c>
    </row>
    <row r="2380" spans="1:13" s="5" customFormat="1">
      <c r="A2380" s="30" t="s">
        <v>129</v>
      </c>
      <c r="B2380" s="30" t="s">
        <v>140</v>
      </c>
      <c r="C2380" s="5" t="s">
        <v>433</v>
      </c>
      <c r="D2380" s="5" t="s">
        <v>187</v>
      </c>
      <c r="E2380" s="191">
        <v>30</v>
      </c>
      <c r="F2380" s="191" t="s">
        <v>186</v>
      </c>
      <c r="G2380" s="191" t="s">
        <v>436</v>
      </c>
      <c r="H2380" s="30" t="s">
        <v>113</v>
      </c>
      <c r="I2380" s="180">
        <v>0</v>
      </c>
      <c r="J2380" s="181">
        <v>0</v>
      </c>
      <c r="K2380" s="181">
        <v>0</v>
      </c>
      <c r="L2380" s="181">
        <v>0</v>
      </c>
      <c r="M2380" s="182">
        <v>0</v>
      </c>
    </row>
    <row r="2381" spans="1:13" s="5" customFormat="1">
      <c r="A2381" s="30" t="s">
        <v>129</v>
      </c>
      <c r="B2381" s="30" t="s">
        <v>140</v>
      </c>
      <c r="C2381" s="5" t="s">
        <v>433</v>
      </c>
      <c r="D2381" s="5" t="s">
        <v>232</v>
      </c>
      <c r="E2381" s="191">
        <v>38</v>
      </c>
      <c r="F2381" s="191" t="s">
        <v>231</v>
      </c>
      <c r="G2381" s="191" t="s">
        <v>434</v>
      </c>
      <c r="H2381" s="30" t="s">
        <v>113</v>
      </c>
      <c r="I2381" s="180">
        <v>0</v>
      </c>
      <c r="J2381" s="181">
        <v>241.65600000000001</v>
      </c>
      <c r="K2381" s="181">
        <v>0</v>
      </c>
      <c r="L2381" s="181">
        <v>0</v>
      </c>
      <c r="M2381" s="182">
        <v>0</v>
      </c>
    </row>
    <row r="2382" spans="1:13" s="5" customFormat="1">
      <c r="A2382" s="30" t="s">
        <v>129</v>
      </c>
      <c r="B2382" s="30" t="s">
        <v>140</v>
      </c>
      <c r="C2382" s="5" t="s">
        <v>433</v>
      </c>
      <c r="D2382" s="5" t="s">
        <v>232</v>
      </c>
      <c r="E2382" s="191">
        <v>38</v>
      </c>
      <c r="F2382" s="191" t="s">
        <v>231</v>
      </c>
      <c r="G2382" s="191" t="s">
        <v>435</v>
      </c>
      <c r="H2382" s="30" t="s">
        <v>113</v>
      </c>
      <c r="I2382" s="180">
        <v>0</v>
      </c>
      <c r="J2382" s="181">
        <v>3.1730499999999999E-4</v>
      </c>
      <c r="K2382" s="181">
        <v>0</v>
      </c>
      <c r="L2382" s="181">
        <v>0</v>
      </c>
      <c r="M2382" s="182">
        <v>0</v>
      </c>
    </row>
    <row r="2383" spans="1:13" s="5" customFormat="1">
      <c r="A2383" s="30" t="s">
        <v>129</v>
      </c>
      <c r="B2383" s="30" t="s">
        <v>140</v>
      </c>
      <c r="C2383" s="5" t="s">
        <v>433</v>
      </c>
      <c r="D2383" s="5" t="s">
        <v>232</v>
      </c>
      <c r="E2383" s="191">
        <v>38</v>
      </c>
      <c r="F2383" s="191" t="s">
        <v>231</v>
      </c>
      <c r="G2383" s="191" t="s">
        <v>436</v>
      </c>
      <c r="H2383" s="30" t="s">
        <v>113</v>
      </c>
      <c r="I2383" s="180">
        <v>0</v>
      </c>
      <c r="J2383" s="181">
        <v>0</v>
      </c>
      <c r="K2383" s="181">
        <v>0</v>
      </c>
      <c r="L2383" s="181">
        <v>0</v>
      </c>
      <c r="M2383" s="182">
        <v>0</v>
      </c>
    </row>
    <row r="2384" spans="1:13" s="5" customFormat="1">
      <c r="A2384" s="30" t="s">
        <v>129</v>
      </c>
      <c r="B2384" s="30" t="s">
        <v>140</v>
      </c>
      <c r="C2384" s="5" t="s">
        <v>433</v>
      </c>
      <c r="D2384" s="5" t="s">
        <v>234</v>
      </c>
      <c r="E2384" s="191">
        <v>38</v>
      </c>
      <c r="F2384" s="191" t="s">
        <v>233</v>
      </c>
      <c r="G2384" s="191" t="s">
        <v>434</v>
      </c>
      <c r="H2384" s="30" t="s">
        <v>113</v>
      </c>
      <c r="I2384" s="180">
        <v>0</v>
      </c>
      <c r="J2384" s="181">
        <v>598.31447655613033</v>
      </c>
      <c r="K2384" s="181">
        <v>0</v>
      </c>
      <c r="L2384" s="181">
        <v>0</v>
      </c>
      <c r="M2384" s="182">
        <v>0</v>
      </c>
    </row>
    <row r="2385" spans="1:13" s="5" customFormat="1">
      <c r="A2385" s="30" t="s">
        <v>129</v>
      </c>
      <c r="B2385" s="30" t="s">
        <v>140</v>
      </c>
      <c r="C2385" s="5" t="s">
        <v>433</v>
      </c>
      <c r="D2385" s="5" t="s">
        <v>234</v>
      </c>
      <c r="E2385" s="191">
        <v>38</v>
      </c>
      <c r="F2385" s="191" t="s">
        <v>233</v>
      </c>
      <c r="G2385" s="191" t="s">
        <v>435</v>
      </c>
      <c r="H2385" s="30" t="s">
        <v>113</v>
      </c>
      <c r="I2385" s="180">
        <v>0</v>
      </c>
      <c r="J2385" s="181">
        <v>0</v>
      </c>
      <c r="K2385" s="181">
        <v>0</v>
      </c>
      <c r="L2385" s="181">
        <v>0</v>
      </c>
      <c r="M2385" s="182">
        <v>0</v>
      </c>
    </row>
    <row r="2386" spans="1:13" s="5" customFormat="1">
      <c r="A2386" s="30" t="s">
        <v>129</v>
      </c>
      <c r="B2386" s="30" t="s">
        <v>140</v>
      </c>
      <c r="C2386" s="5" t="s">
        <v>433</v>
      </c>
      <c r="D2386" s="5" t="s">
        <v>234</v>
      </c>
      <c r="E2386" s="191">
        <v>38</v>
      </c>
      <c r="F2386" s="191" t="s">
        <v>233</v>
      </c>
      <c r="G2386" s="191" t="s">
        <v>436</v>
      </c>
      <c r="H2386" s="30" t="s">
        <v>113</v>
      </c>
      <c r="I2386" s="180">
        <v>0</v>
      </c>
      <c r="J2386" s="181">
        <v>0</v>
      </c>
      <c r="K2386" s="181">
        <v>0</v>
      </c>
      <c r="L2386" s="181">
        <v>0</v>
      </c>
      <c r="M2386" s="182">
        <v>0</v>
      </c>
    </row>
    <row r="2387" spans="1:13" s="5" customFormat="1">
      <c r="A2387" s="30" t="s">
        <v>129</v>
      </c>
      <c r="B2387" s="30" t="s">
        <v>140</v>
      </c>
      <c r="C2387" s="5" t="s">
        <v>433</v>
      </c>
      <c r="D2387" s="5" t="s">
        <v>189</v>
      </c>
      <c r="E2387" s="191">
        <v>30</v>
      </c>
      <c r="F2387" s="191" t="s">
        <v>188</v>
      </c>
      <c r="G2387" s="191" t="s">
        <v>434</v>
      </c>
      <c r="H2387" s="30" t="s">
        <v>113</v>
      </c>
      <c r="I2387" s="180">
        <v>0</v>
      </c>
      <c r="J2387" s="181">
        <v>70.503799999999998</v>
      </c>
      <c r="K2387" s="181">
        <v>0</v>
      </c>
      <c r="L2387" s="181">
        <v>0</v>
      </c>
      <c r="M2387" s="182">
        <v>0</v>
      </c>
    </row>
    <row r="2388" spans="1:13" s="5" customFormat="1">
      <c r="A2388" s="30" t="s">
        <v>129</v>
      </c>
      <c r="B2388" s="30" t="s">
        <v>140</v>
      </c>
      <c r="C2388" s="5" t="s">
        <v>433</v>
      </c>
      <c r="D2388" s="5" t="s">
        <v>189</v>
      </c>
      <c r="E2388" s="191">
        <v>30</v>
      </c>
      <c r="F2388" s="191" t="s">
        <v>188</v>
      </c>
      <c r="G2388" s="191" t="s">
        <v>435</v>
      </c>
      <c r="H2388" s="30" t="s">
        <v>113</v>
      </c>
      <c r="I2388" s="180">
        <v>0</v>
      </c>
      <c r="J2388" s="181">
        <v>0</v>
      </c>
      <c r="K2388" s="181">
        <v>0</v>
      </c>
      <c r="L2388" s="181">
        <v>0</v>
      </c>
      <c r="M2388" s="182">
        <v>0</v>
      </c>
    </row>
    <row r="2389" spans="1:13" s="5" customFormat="1">
      <c r="A2389" s="30" t="s">
        <v>129</v>
      </c>
      <c r="B2389" s="30" t="s">
        <v>140</v>
      </c>
      <c r="C2389" s="5" t="s">
        <v>433</v>
      </c>
      <c r="D2389" s="5" t="s">
        <v>189</v>
      </c>
      <c r="E2389" s="191">
        <v>30</v>
      </c>
      <c r="F2389" s="191" t="s">
        <v>188</v>
      </c>
      <c r="G2389" s="191" t="s">
        <v>436</v>
      </c>
      <c r="H2389" s="30" t="s">
        <v>113</v>
      </c>
      <c r="I2389" s="180">
        <v>0</v>
      </c>
      <c r="J2389" s="181">
        <v>0</v>
      </c>
      <c r="K2389" s="181">
        <v>0</v>
      </c>
      <c r="L2389" s="181">
        <v>0</v>
      </c>
      <c r="M2389" s="182">
        <v>0</v>
      </c>
    </row>
    <row r="2390" spans="1:13" s="5" customFormat="1">
      <c r="A2390" s="30" t="s">
        <v>129</v>
      </c>
      <c r="B2390" s="30" t="s">
        <v>140</v>
      </c>
      <c r="C2390" s="5" t="s">
        <v>433</v>
      </c>
      <c r="D2390" s="5" t="s">
        <v>191</v>
      </c>
      <c r="E2390" s="191">
        <v>30</v>
      </c>
      <c r="F2390" s="191" t="s">
        <v>190</v>
      </c>
      <c r="G2390" s="191" t="s">
        <v>434</v>
      </c>
      <c r="H2390" s="30" t="s">
        <v>113</v>
      </c>
      <c r="I2390" s="180">
        <v>0</v>
      </c>
      <c r="J2390" s="181">
        <v>0.18437999999999999</v>
      </c>
      <c r="K2390" s="181">
        <v>0</v>
      </c>
      <c r="L2390" s="181">
        <v>0</v>
      </c>
      <c r="M2390" s="182">
        <v>0</v>
      </c>
    </row>
    <row r="2391" spans="1:13" s="5" customFormat="1">
      <c r="A2391" s="30" t="s">
        <v>129</v>
      </c>
      <c r="B2391" s="30" t="s">
        <v>140</v>
      </c>
      <c r="C2391" s="5" t="s">
        <v>433</v>
      </c>
      <c r="D2391" s="5" t="s">
        <v>191</v>
      </c>
      <c r="E2391" s="191">
        <v>30</v>
      </c>
      <c r="F2391" s="191" t="s">
        <v>190</v>
      </c>
      <c r="G2391" s="191" t="s">
        <v>435</v>
      </c>
      <c r="H2391" s="30" t="s">
        <v>113</v>
      </c>
      <c r="I2391" s="180">
        <v>0</v>
      </c>
      <c r="J2391" s="181">
        <v>0</v>
      </c>
      <c r="K2391" s="181">
        <v>0</v>
      </c>
      <c r="L2391" s="181">
        <v>0</v>
      </c>
      <c r="M2391" s="182">
        <v>0</v>
      </c>
    </row>
    <row r="2392" spans="1:13" s="5" customFormat="1">
      <c r="A2392" s="30" t="s">
        <v>129</v>
      </c>
      <c r="B2392" s="30" t="s">
        <v>140</v>
      </c>
      <c r="C2392" s="5" t="s">
        <v>433</v>
      </c>
      <c r="D2392" s="5" t="s">
        <v>191</v>
      </c>
      <c r="E2392" s="191">
        <v>30</v>
      </c>
      <c r="F2392" s="191" t="s">
        <v>190</v>
      </c>
      <c r="G2392" s="191" t="s">
        <v>436</v>
      </c>
      <c r="H2392" s="30" t="s">
        <v>113</v>
      </c>
      <c r="I2392" s="180">
        <v>0</v>
      </c>
      <c r="J2392" s="181">
        <v>0</v>
      </c>
      <c r="K2392" s="181">
        <v>0</v>
      </c>
      <c r="L2392" s="181">
        <v>0</v>
      </c>
      <c r="M2392" s="182">
        <v>0</v>
      </c>
    </row>
    <row r="2393" spans="1:13" s="5" customFormat="1">
      <c r="A2393" s="30" t="s">
        <v>129</v>
      </c>
      <c r="B2393" s="30" t="s">
        <v>140</v>
      </c>
      <c r="C2393" s="5" t="s">
        <v>433</v>
      </c>
      <c r="D2393" s="5" t="s">
        <v>242</v>
      </c>
      <c r="E2393" s="191">
        <v>38</v>
      </c>
      <c r="F2393" s="191" t="s">
        <v>241</v>
      </c>
      <c r="G2393" s="191" t="s">
        <v>434</v>
      </c>
      <c r="H2393" s="30" t="s">
        <v>113</v>
      </c>
      <c r="I2393" s="180">
        <v>0</v>
      </c>
      <c r="J2393" s="181">
        <v>17.505800000000001</v>
      </c>
      <c r="K2393" s="181">
        <v>0</v>
      </c>
      <c r="L2393" s="181">
        <v>0</v>
      </c>
      <c r="M2393" s="182">
        <v>0</v>
      </c>
    </row>
    <row r="2394" spans="1:13" s="5" customFormat="1">
      <c r="A2394" s="30" t="s">
        <v>129</v>
      </c>
      <c r="B2394" s="30" t="s">
        <v>140</v>
      </c>
      <c r="C2394" s="5" t="s">
        <v>433</v>
      </c>
      <c r="D2394" s="5" t="s">
        <v>242</v>
      </c>
      <c r="E2394" s="191">
        <v>38</v>
      </c>
      <c r="F2394" s="191" t="s">
        <v>241</v>
      </c>
      <c r="G2394" s="191" t="s">
        <v>435</v>
      </c>
      <c r="H2394" s="30" t="s">
        <v>113</v>
      </c>
      <c r="I2394" s="180">
        <v>0</v>
      </c>
      <c r="J2394" s="181">
        <v>0</v>
      </c>
      <c r="K2394" s="181">
        <v>0</v>
      </c>
      <c r="L2394" s="181">
        <v>0</v>
      </c>
      <c r="M2394" s="182">
        <v>0</v>
      </c>
    </row>
    <row r="2395" spans="1:13" s="5" customFormat="1">
      <c r="A2395" s="30" t="s">
        <v>129</v>
      </c>
      <c r="B2395" s="30" t="s">
        <v>140</v>
      </c>
      <c r="C2395" s="5" t="s">
        <v>433</v>
      </c>
      <c r="D2395" s="5" t="s">
        <v>242</v>
      </c>
      <c r="E2395" s="191">
        <v>38</v>
      </c>
      <c r="F2395" s="191" t="s">
        <v>241</v>
      </c>
      <c r="G2395" s="191" t="s">
        <v>436</v>
      </c>
      <c r="H2395" s="30" t="s">
        <v>113</v>
      </c>
      <c r="I2395" s="180">
        <v>0</v>
      </c>
      <c r="J2395" s="181">
        <v>0</v>
      </c>
      <c r="K2395" s="181">
        <v>0</v>
      </c>
      <c r="L2395" s="181">
        <v>0</v>
      </c>
      <c r="M2395" s="182">
        <v>0</v>
      </c>
    </row>
    <row r="2396" spans="1:13" s="5" customFormat="1">
      <c r="A2396" s="30" t="s">
        <v>129</v>
      </c>
      <c r="B2396" s="30" t="s">
        <v>140</v>
      </c>
      <c r="C2396" s="5" t="s">
        <v>433</v>
      </c>
      <c r="D2396" s="5" t="s">
        <v>327</v>
      </c>
      <c r="E2396" s="191">
        <v>46</v>
      </c>
      <c r="F2396" s="191" t="s">
        <v>326</v>
      </c>
      <c r="G2396" s="191" t="s">
        <v>434</v>
      </c>
      <c r="H2396" s="30" t="s">
        <v>113</v>
      </c>
      <c r="I2396" s="180">
        <v>0</v>
      </c>
      <c r="J2396" s="181">
        <v>31.311699999999998</v>
      </c>
      <c r="K2396" s="181">
        <v>0</v>
      </c>
      <c r="L2396" s="181">
        <v>0</v>
      </c>
      <c r="M2396" s="182">
        <v>0</v>
      </c>
    </row>
    <row r="2397" spans="1:13" s="5" customFormat="1">
      <c r="A2397" s="30" t="s">
        <v>129</v>
      </c>
      <c r="B2397" s="30" t="s">
        <v>140</v>
      </c>
      <c r="C2397" s="5" t="s">
        <v>433</v>
      </c>
      <c r="D2397" s="5" t="s">
        <v>327</v>
      </c>
      <c r="E2397" s="191">
        <v>46</v>
      </c>
      <c r="F2397" s="191" t="s">
        <v>326</v>
      </c>
      <c r="G2397" s="191" t="s">
        <v>435</v>
      </c>
      <c r="H2397" s="30" t="s">
        <v>113</v>
      </c>
      <c r="I2397" s="180">
        <v>0</v>
      </c>
      <c r="J2397" s="181">
        <v>5.4353600000000002E-2</v>
      </c>
      <c r="K2397" s="181">
        <v>0</v>
      </c>
      <c r="L2397" s="181">
        <v>0</v>
      </c>
      <c r="M2397" s="182">
        <v>0</v>
      </c>
    </row>
    <row r="2398" spans="1:13" s="5" customFormat="1">
      <c r="A2398" s="30" t="s">
        <v>129</v>
      </c>
      <c r="B2398" s="30" t="s">
        <v>140</v>
      </c>
      <c r="C2398" s="5" t="s">
        <v>433</v>
      </c>
      <c r="D2398" s="5" t="s">
        <v>327</v>
      </c>
      <c r="E2398" s="191">
        <v>46</v>
      </c>
      <c r="F2398" s="191" t="s">
        <v>326</v>
      </c>
      <c r="G2398" s="191" t="s">
        <v>436</v>
      </c>
      <c r="H2398" s="30" t="s">
        <v>113</v>
      </c>
      <c r="I2398" s="180">
        <v>0</v>
      </c>
      <c r="J2398" s="181">
        <v>0</v>
      </c>
      <c r="K2398" s="181">
        <v>0</v>
      </c>
      <c r="L2398" s="181">
        <v>0</v>
      </c>
      <c r="M2398" s="182">
        <v>0</v>
      </c>
    </row>
    <row r="2399" spans="1:13" s="5" customFormat="1">
      <c r="A2399" s="30" t="s">
        <v>129</v>
      </c>
      <c r="B2399" s="30" t="s">
        <v>140</v>
      </c>
      <c r="C2399" s="5" t="s">
        <v>433</v>
      </c>
      <c r="D2399" s="5" t="s">
        <v>193</v>
      </c>
      <c r="E2399" s="191">
        <v>30</v>
      </c>
      <c r="F2399" s="191" t="s">
        <v>192</v>
      </c>
      <c r="G2399" s="191" t="s">
        <v>434</v>
      </c>
      <c r="H2399" s="30" t="s">
        <v>113</v>
      </c>
      <c r="I2399" s="180">
        <v>0</v>
      </c>
      <c r="J2399" s="181">
        <v>0.25541900000000001</v>
      </c>
      <c r="K2399" s="181">
        <v>0</v>
      </c>
      <c r="L2399" s="181">
        <v>0</v>
      </c>
      <c r="M2399" s="182">
        <v>0</v>
      </c>
    </row>
    <row r="2400" spans="1:13" s="5" customFormat="1">
      <c r="A2400" s="30" t="s">
        <v>129</v>
      </c>
      <c r="B2400" s="30" t="s">
        <v>140</v>
      </c>
      <c r="C2400" s="5" t="s">
        <v>433</v>
      </c>
      <c r="D2400" s="5" t="s">
        <v>193</v>
      </c>
      <c r="E2400" s="191">
        <v>30</v>
      </c>
      <c r="F2400" s="191" t="s">
        <v>192</v>
      </c>
      <c r="G2400" s="191" t="s">
        <v>435</v>
      </c>
      <c r="H2400" s="30" t="s">
        <v>113</v>
      </c>
      <c r="I2400" s="180">
        <v>0</v>
      </c>
      <c r="J2400" s="181">
        <v>0</v>
      </c>
      <c r="K2400" s="181">
        <v>0</v>
      </c>
      <c r="L2400" s="181">
        <v>0</v>
      </c>
      <c r="M2400" s="182">
        <v>0</v>
      </c>
    </row>
    <row r="2401" spans="1:13" s="5" customFormat="1">
      <c r="A2401" s="30" t="s">
        <v>129</v>
      </c>
      <c r="B2401" s="30" t="s">
        <v>140</v>
      </c>
      <c r="C2401" s="5" t="s">
        <v>433</v>
      </c>
      <c r="D2401" s="5" t="s">
        <v>193</v>
      </c>
      <c r="E2401" s="191">
        <v>30</v>
      </c>
      <c r="F2401" s="191" t="s">
        <v>192</v>
      </c>
      <c r="G2401" s="191" t="s">
        <v>436</v>
      </c>
      <c r="H2401" s="30" t="s">
        <v>113</v>
      </c>
      <c r="I2401" s="180">
        <v>0</v>
      </c>
      <c r="J2401" s="181">
        <v>0</v>
      </c>
      <c r="K2401" s="181">
        <v>0</v>
      </c>
      <c r="L2401" s="181">
        <v>0</v>
      </c>
      <c r="M2401" s="182">
        <v>0</v>
      </c>
    </row>
    <row r="2402" spans="1:13" s="5" customFormat="1">
      <c r="A2402" s="30" t="s">
        <v>129</v>
      </c>
      <c r="B2402" s="30" t="s">
        <v>140</v>
      </c>
      <c r="C2402" s="5" t="s">
        <v>433</v>
      </c>
      <c r="D2402" s="5" t="s">
        <v>258</v>
      </c>
      <c r="E2402" s="191">
        <v>38</v>
      </c>
      <c r="F2402" s="191" t="s">
        <v>257</v>
      </c>
      <c r="G2402" s="191" t="s">
        <v>434</v>
      </c>
      <c r="H2402" s="30" t="s">
        <v>113</v>
      </c>
      <c r="I2402" s="180">
        <v>0</v>
      </c>
      <c r="J2402" s="181">
        <v>0.39808900000000003</v>
      </c>
      <c r="K2402" s="181">
        <v>0</v>
      </c>
      <c r="L2402" s="181">
        <v>0</v>
      </c>
      <c r="M2402" s="182">
        <v>0</v>
      </c>
    </row>
    <row r="2403" spans="1:13" s="5" customFormat="1">
      <c r="A2403" s="30" t="s">
        <v>129</v>
      </c>
      <c r="B2403" s="30" t="s">
        <v>140</v>
      </c>
      <c r="C2403" s="5" t="s">
        <v>433</v>
      </c>
      <c r="D2403" s="5" t="s">
        <v>258</v>
      </c>
      <c r="E2403" s="191">
        <v>38</v>
      </c>
      <c r="F2403" s="191" t="s">
        <v>257</v>
      </c>
      <c r="G2403" s="191" t="s">
        <v>435</v>
      </c>
      <c r="H2403" s="30" t="s">
        <v>113</v>
      </c>
      <c r="I2403" s="180">
        <v>0</v>
      </c>
      <c r="J2403" s="181">
        <v>0</v>
      </c>
      <c r="K2403" s="181">
        <v>0</v>
      </c>
      <c r="L2403" s="181">
        <v>0</v>
      </c>
      <c r="M2403" s="182">
        <v>0</v>
      </c>
    </row>
    <row r="2404" spans="1:13" s="5" customFormat="1">
      <c r="A2404" s="30" t="s">
        <v>129</v>
      </c>
      <c r="B2404" s="30" t="s">
        <v>140</v>
      </c>
      <c r="C2404" s="5" t="s">
        <v>433</v>
      </c>
      <c r="D2404" s="5" t="s">
        <v>258</v>
      </c>
      <c r="E2404" s="191">
        <v>38</v>
      </c>
      <c r="F2404" s="191" t="s">
        <v>257</v>
      </c>
      <c r="G2404" s="191" t="s">
        <v>436</v>
      </c>
      <c r="H2404" s="30" t="s">
        <v>113</v>
      </c>
      <c r="I2404" s="180">
        <v>0</v>
      </c>
      <c r="J2404" s="181">
        <v>0</v>
      </c>
      <c r="K2404" s="181">
        <v>0</v>
      </c>
      <c r="L2404" s="181">
        <v>0</v>
      </c>
      <c r="M2404" s="182">
        <v>0</v>
      </c>
    </row>
    <row r="2405" spans="1:13" s="5" customFormat="1">
      <c r="A2405" s="30" t="s">
        <v>129</v>
      </c>
      <c r="B2405" s="30" t="s">
        <v>140</v>
      </c>
      <c r="C2405" s="5" t="s">
        <v>433</v>
      </c>
      <c r="D2405" s="5" t="s">
        <v>262</v>
      </c>
      <c r="E2405" s="191">
        <v>38</v>
      </c>
      <c r="F2405" s="191" t="s">
        <v>261</v>
      </c>
      <c r="G2405" s="191" t="s">
        <v>434</v>
      </c>
      <c r="H2405" s="30" t="s">
        <v>113</v>
      </c>
      <c r="I2405" s="180">
        <v>0</v>
      </c>
      <c r="J2405" s="181">
        <v>1909.8016908327563</v>
      </c>
      <c r="K2405" s="181">
        <v>0</v>
      </c>
      <c r="L2405" s="181">
        <v>0</v>
      </c>
      <c r="M2405" s="182">
        <v>0</v>
      </c>
    </row>
    <row r="2406" spans="1:13" s="5" customFormat="1">
      <c r="A2406" s="30" t="s">
        <v>129</v>
      </c>
      <c r="B2406" s="30" t="s">
        <v>140</v>
      </c>
      <c r="C2406" s="5" t="s">
        <v>433</v>
      </c>
      <c r="D2406" s="5" t="s">
        <v>262</v>
      </c>
      <c r="E2406" s="191">
        <v>38</v>
      </c>
      <c r="F2406" s="191" t="s">
        <v>261</v>
      </c>
      <c r="G2406" s="191" t="s">
        <v>435</v>
      </c>
      <c r="H2406" s="30" t="s">
        <v>113</v>
      </c>
      <c r="I2406" s="180">
        <v>0</v>
      </c>
      <c r="J2406" s="181">
        <v>0.119972</v>
      </c>
      <c r="K2406" s="181">
        <v>0</v>
      </c>
      <c r="L2406" s="181">
        <v>0</v>
      </c>
      <c r="M2406" s="182">
        <v>0</v>
      </c>
    </row>
    <row r="2407" spans="1:13" s="5" customFormat="1">
      <c r="A2407" s="30" t="s">
        <v>129</v>
      </c>
      <c r="B2407" s="30" t="s">
        <v>140</v>
      </c>
      <c r="C2407" s="5" t="s">
        <v>433</v>
      </c>
      <c r="D2407" s="5" t="s">
        <v>262</v>
      </c>
      <c r="E2407" s="191">
        <v>38</v>
      </c>
      <c r="F2407" s="191" t="s">
        <v>261</v>
      </c>
      <c r="G2407" s="191" t="s">
        <v>436</v>
      </c>
      <c r="H2407" s="30" t="s">
        <v>113</v>
      </c>
      <c r="I2407" s="180">
        <v>0</v>
      </c>
      <c r="J2407" s="181">
        <v>0</v>
      </c>
      <c r="K2407" s="181">
        <v>0</v>
      </c>
      <c r="L2407" s="181">
        <v>0</v>
      </c>
      <c r="M2407" s="182">
        <v>0</v>
      </c>
    </row>
    <row r="2408" spans="1:13" s="5" customFormat="1">
      <c r="A2408" s="30" t="s">
        <v>129</v>
      </c>
      <c r="B2408" s="30" t="s">
        <v>140</v>
      </c>
      <c r="C2408" s="5" t="s">
        <v>433</v>
      </c>
      <c r="D2408" s="5" t="s">
        <v>264</v>
      </c>
      <c r="E2408" s="191">
        <v>38</v>
      </c>
      <c r="F2408" s="191" t="s">
        <v>263</v>
      </c>
      <c r="G2408" s="191" t="s">
        <v>434</v>
      </c>
      <c r="H2408" s="30" t="s">
        <v>113</v>
      </c>
      <c r="I2408" s="180">
        <v>0</v>
      </c>
      <c r="J2408" s="181">
        <v>0</v>
      </c>
      <c r="K2408" s="181">
        <v>0</v>
      </c>
      <c r="L2408" s="181">
        <v>0</v>
      </c>
      <c r="M2408" s="182">
        <v>0</v>
      </c>
    </row>
    <row r="2409" spans="1:13" s="5" customFormat="1">
      <c r="A2409" s="30" t="s">
        <v>129</v>
      </c>
      <c r="B2409" s="30" t="s">
        <v>140</v>
      </c>
      <c r="C2409" s="5" t="s">
        <v>433</v>
      </c>
      <c r="D2409" s="5" t="s">
        <v>264</v>
      </c>
      <c r="E2409" s="191">
        <v>38</v>
      </c>
      <c r="F2409" s="191" t="s">
        <v>263</v>
      </c>
      <c r="G2409" s="191" t="s">
        <v>435</v>
      </c>
      <c r="H2409" s="30" t="s">
        <v>113</v>
      </c>
      <c r="I2409" s="180">
        <v>0</v>
      </c>
      <c r="J2409" s="181">
        <v>0</v>
      </c>
      <c r="K2409" s="181">
        <v>0</v>
      </c>
      <c r="L2409" s="181">
        <v>0</v>
      </c>
      <c r="M2409" s="182">
        <v>0</v>
      </c>
    </row>
    <row r="2410" spans="1:13" s="5" customFormat="1">
      <c r="A2410" s="30" t="s">
        <v>129</v>
      </c>
      <c r="B2410" s="30" t="s">
        <v>140</v>
      </c>
      <c r="C2410" s="5" t="s">
        <v>433</v>
      </c>
      <c r="D2410" s="5" t="s">
        <v>264</v>
      </c>
      <c r="E2410" s="191">
        <v>38</v>
      </c>
      <c r="F2410" s="191" t="s">
        <v>263</v>
      </c>
      <c r="G2410" s="191" t="s">
        <v>436</v>
      </c>
      <c r="H2410" s="30" t="s">
        <v>113</v>
      </c>
      <c r="I2410" s="180">
        <v>0</v>
      </c>
      <c r="J2410" s="181">
        <v>0</v>
      </c>
      <c r="K2410" s="181">
        <v>0</v>
      </c>
      <c r="L2410" s="181">
        <v>0</v>
      </c>
      <c r="M2410" s="182">
        <v>0</v>
      </c>
    </row>
    <row r="2411" spans="1:13" s="5" customFormat="1">
      <c r="A2411" s="30" t="s">
        <v>129</v>
      </c>
      <c r="B2411" s="30" t="s">
        <v>140</v>
      </c>
      <c r="C2411" s="5" t="s">
        <v>433</v>
      </c>
      <c r="D2411" s="5" t="s">
        <v>270</v>
      </c>
      <c r="E2411" s="191">
        <v>38</v>
      </c>
      <c r="F2411" s="191" t="s">
        <v>269</v>
      </c>
      <c r="G2411" s="191" t="s">
        <v>434</v>
      </c>
      <c r="H2411" s="30" t="s">
        <v>113</v>
      </c>
      <c r="I2411" s="180">
        <v>0</v>
      </c>
      <c r="J2411" s="181">
        <v>1034.3119678825228</v>
      </c>
      <c r="K2411" s="181">
        <v>0</v>
      </c>
      <c r="L2411" s="181">
        <v>0</v>
      </c>
      <c r="M2411" s="182">
        <v>0</v>
      </c>
    </row>
    <row r="2412" spans="1:13" s="5" customFormat="1">
      <c r="A2412" s="30" t="s">
        <v>129</v>
      </c>
      <c r="B2412" s="30" t="s">
        <v>140</v>
      </c>
      <c r="C2412" s="5" t="s">
        <v>433</v>
      </c>
      <c r="D2412" s="5" t="s">
        <v>270</v>
      </c>
      <c r="E2412" s="191">
        <v>38</v>
      </c>
      <c r="F2412" s="191" t="s">
        <v>269</v>
      </c>
      <c r="G2412" s="191" t="s">
        <v>435</v>
      </c>
      <c r="H2412" s="30" t="s">
        <v>113</v>
      </c>
      <c r="I2412" s="180">
        <v>0</v>
      </c>
      <c r="J2412" s="181">
        <v>0</v>
      </c>
      <c r="K2412" s="181">
        <v>0</v>
      </c>
      <c r="L2412" s="181">
        <v>0</v>
      </c>
      <c r="M2412" s="182">
        <v>0</v>
      </c>
    </row>
    <row r="2413" spans="1:13" s="5" customFormat="1">
      <c r="A2413" s="30" t="s">
        <v>129</v>
      </c>
      <c r="B2413" s="30" t="s">
        <v>140</v>
      </c>
      <c r="C2413" s="5" t="s">
        <v>433</v>
      </c>
      <c r="D2413" s="5" t="s">
        <v>270</v>
      </c>
      <c r="E2413" s="191">
        <v>38</v>
      </c>
      <c r="F2413" s="191" t="s">
        <v>269</v>
      </c>
      <c r="G2413" s="191" t="s">
        <v>436</v>
      </c>
      <c r="H2413" s="30" t="s">
        <v>113</v>
      </c>
      <c r="I2413" s="180">
        <v>0</v>
      </c>
      <c r="J2413" s="181">
        <v>0</v>
      </c>
      <c r="K2413" s="181">
        <v>0</v>
      </c>
      <c r="L2413" s="181">
        <v>0</v>
      </c>
      <c r="M2413" s="182">
        <v>0</v>
      </c>
    </row>
    <row r="2414" spans="1:13" s="5" customFormat="1">
      <c r="A2414" s="30" t="s">
        <v>129</v>
      </c>
      <c r="B2414" s="30" t="s">
        <v>140</v>
      </c>
      <c r="C2414" s="5" t="s">
        <v>433</v>
      </c>
      <c r="D2414" s="5" t="s">
        <v>195</v>
      </c>
      <c r="E2414" s="191">
        <v>30</v>
      </c>
      <c r="F2414" s="191" t="s">
        <v>194</v>
      </c>
      <c r="G2414" s="191" t="s">
        <v>434</v>
      </c>
      <c r="H2414" s="30" t="s">
        <v>113</v>
      </c>
      <c r="I2414" s="180">
        <v>0</v>
      </c>
      <c r="J2414" s="181">
        <v>0</v>
      </c>
      <c r="K2414" s="181">
        <v>0</v>
      </c>
      <c r="L2414" s="181">
        <v>0</v>
      </c>
      <c r="M2414" s="182">
        <v>0</v>
      </c>
    </row>
    <row r="2415" spans="1:13" s="5" customFormat="1">
      <c r="A2415" s="30" t="s">
        <v>129</v>
      </c>
      <c r="B2415" s="30" t="s">
        <v>140</v>
      </c>
      <c r="C2415" s="5" t="s">
        <v>433</v>
      </c>
      <c r="D2415" s="5" t="s">
        <v>195</v>
      </c>
      <c r="E2415" s="191">
        <v>30</v>
      </c>
      <c r="F2415" s="191" t="s">
        <v>194</v>
      </c>
      <c r="G2415" s="191" t="s">
        <v>435</v>
      </c>
      <c r="H2415" s="30" t="s">
        <v>113</v>
      </c>
      <c r="I2415" s="180">
        <v>0</v>
      </c>
      <c r="J2415" s="181">
        <v>0</v>
      </c>
      <c r="K2415" s="181">
        <v>0</v>
      </c>
      <c r="L2415" s="181">
        <v>0</v>
      </c>
      <c r="M2415" s="182">
        <v>0</v>
      </c>
    </row>
    <row r="2416" spans="1:13" s="5" customFormat="1">
      <c r="A2416" s="30" t="s">
        <v>129</v>
      </c>
      <c r="B2416" s="30" t="s">
        <v>140</v>
      </c>
      <c r="C2416" s="5" t="s">
        <v>433</v>
      </c>
      <c r="D2416" s="5" t="s">
        <v>195</v>
      </c>
      <c r="E2416" s="191">
        <v>30</v>
      </c>
      <c r="F2416" s="191" t="s">
        <v>194</v>
      </c>
      <c r="G2416" s="191" t="s">
        <v>436</v>
      </c>
      <c r="H2416" s="30" t="s">
        <v>113</v>
      </c>
      <c r="I2416" s="180">
        <v>0</v>
      </c>
      <c r="J2416" s="181">
        <v>0</v>
      </c>
      <c r="K2416" s="181">
        <v>0</v>
      </c>
      <c r="L2416" s="181">
        <v>0</v>
      </c>
      <c r="M2416" s="182">
        <v>0</v>
      </c>
    </row>
    <row r="2417" spans="1:13" s="5" customFormat="1">
      <c r="A2417" s="30" t="s">
        <v>129</v>
      </c>
      <c r="B2417" s="30" t="s">
        <v>140</v>
      </c>
      <c r="C2417" s="5" t="s">
        <v>433</v>
      </c>
      <c r="D2417" s="5" t="s">
        <v>197</v>
      </c>
      <c r="E2417" s="191">
        <v>30</v>
      </c>
      <c r="F2417" s="191" t="s">
        <v>196</v>
      </c>
      <c r="G2417" s="191" t="s">
        <v>434</v>
      </c>
      <c r="H2417" s="30" t="s">
        <v>113</v>
      </c>
      <c r="I2417" s="180">
        <v>0</v>
      </c>
      <c r="J2417" s="181">
        <v>1.2310099999999999</v>
      </c>
      <c r="K2417" s="181">
        <v>0</v>
      </c>
      <c r="L2417" s="181">
        <v>0</v>
      </c>
      <c r="M2417" s="182">
        <v>0</v>
      </c>
    </row>
    <row r="2418" spans="1:13" s="5" customFormat="1">
      <c r="A2418" s="30" t="s">
        <v>129</v>
      </c>
      <c r="B2418" s="30" t="s">
        <v>140</v>
      </c>
      <c r="C2418" s="5" t="s">
        <v>433</v>
      </c>
      <c r="D2418" s="5" t="s">
        <v>197</v>
      </c>
      <c r="E2418" s="191">
        <v>30</v>
      </c>
      <c r="F2418" s="191" t="s">
        <v>196</v>
      </c>
      <c r="G2418" s="191" t="s">
        <v>435</v>
      </c>
      <c r="H2418" s="30" t="s">
        <v>113</v>
      </c>
      <c r="I2418" s="180">
        <v>0</v>
      </c>
      <c r="J2418" s="181">
        <v>0</v>
      </c>
      <c r="K2418" s="181">
        <v>0</v>
      </c>
      <c r="L2418" s="181">
        <v>0</v>
      </c>
      <c r="M2418" s="182">
        <v>0</v>
      </c>
    </row>
    <row r="2419" spans="1:13" s="5" customFormat="1">
      <c r="A2419" s="30" t="s">
        <v>129</v>
      </c>
      <c r="B2419" s="30" t="s">
        <v>140</v>
      </c>
      <c r="C2419" s="5" t="s">
        <v>433</v>
      </c>
      <c r="D2419" s="5" t="s">
        <v>197</v>
      </c>
      <c r="E2419" s="191">
        <v>30</v>
      </c>
      <c r="F2419" s="191" t="s">
        <v>196</v>
      </c>
      <c r="G2419" s="191" t="s">
        <v>436</v>
      </c>
      <c r="H2419" s="30" t="s">
        <v>113</v>
      </c>
      <c r="I2419" s="180">
        <v>0</v>
      </c>
      <c r="J2419" s="181">
        <v>0</v>
      </c>
      <c r="K2419" s="181">
        <v>0</v>
      </c>
      <c r="L2419" s="181">
        <v>0</v>
      </c>
      <c r="M2419" s="182">
        <v>0</v>
      </c>
    </row>
    <row r="2420" spans="1:13" s="5" customFormat="1">
      <c r="A2420" s="30" t="s">
        <v>129</v>
      </c>
      <c r="B2420" s="30" t="s">
        <v>140</v>
      </c>
      <c r="C2420" s="5" t="s">
        <v>433</v>
      </c>
      <c r="D2420" s="5" t="s">
        <v>284</v>
      </c>
      <c r="E2420" s="191">
        <v>38</v>
      </c>
      <c r="F2420" s="191" t="s">
        <v>283</v>
      </c>
      <c r="G2420" s="191" t="s">
        <v>434</v>
      </c>
      <c r="H2420" s="30" t="s">
        <v>113</v>
      </c>
      <c r="I2420" s="180">
        <v>0</v>
      </c>
      <c r="J2420" s="181">
        <v>14.0467</v>
      </c>
      <c r="K2420" s="181">
        <v>0</v>
      </c>
      <c r="L2420" s="181">
        <v>0</v>
      </c>
      <c r="M2420" s="182">
        <v>0</v>
      </c>
    </row>
    <row r="2421" spans="1:13" s="5" customFormat="1">
      <c r="A2421" s="30" t="s">
        <v>129</v>
      </c>
      <c r="B2421" s="30" t="s">
        <v>140</v>
      </c>
      <c r="C2421" s="5" t="s">
        <v>433</v>
      </c>
      <c r="D2421" s="5" t="s">
        <v>284</v>
      </c>
      <c r="E2421" s="191">
        <v>38</v>
      </c>
      <c r="F2421" s="191" t="s">
        <v>283</v>
      </c>
      <c r="G2421" s="191" t="s">
        <v>435</v>
      </c>
      <c r="H2421" s="30" t="s">
        <v>113</v>
      </c>
      <c r="I2421" s="180">
        <v>0</v>
      </c>
      <c r="J2421" s="181">
        <v>0</v>
      </c>
      <c r="K2421" s="181">
        <v>0</v>
      </c>
      <c r="L2421" s="181">
        <v>0</v>
      </c>
      <c r="M2421" s="182">
        <v>0</v>
      </c>
    </row>
    <row r="2422" spans="1:13" s="5" customFormat="1">
      <c r="A2422" s="30" t="s">
        <v>129</v>
      </c>
      <c r="B2422" s="30" t="s">
        <v>140</v>
      </c>
      <c r="C2422" s="5" t="s">
        <v>433</v>
      </c>
      <c r="D2422" s="5" t="s">
        <v>284</v>
      </c>
      <c r="E2422" s="191">
        <v>38</v>
      </c>
      <c r="F2422" s="191" t="s">
        <v>283</v>
      </c>
      <c r="G2422" s="191" t="s">
        <v>436</v>
      </c>
      <c r="H2422" s="30" t="s">
        <v>113</v>
      </c>
      <c r="I2422" s="180">
        <v>0</v>
      </c>
      <c r="J2422" s="181">
        <v>0</v>
      </c>
      <c r="K2422" s="181">
        <v>0</v>
      </c>
      <c r="L2422" s="181">
        <v>0</v>
      </c>
      <c r="M2422" s="182">
        <v>0</v>
      </c>
    </row>
    <row r="2423" spans="1:13" s="5" customFormat="1">
      <c r="A2423" s="30" t="s">
        <v>129</v>
      </c>
      <c r="B2423" s="30" t="s">
        <v>140</v>
      </c>
      <c r="C2423" s="5" t="s">
        <v>433</v>
      </c>
      <c r="D2423" s="5" t="s">
        <v>199</v>
      </c>
      <c r="E2423" s="191">
        <v>30</v>
      </c>
      <c r="F2423" s="191" t="s">
        <v>198</v>
      </c>
      <c r="G2423" s="191" t="s">
        <v>434</v>
      </c>
      <c r="H2423" s="30" t="s">
        <v>113</v>
      </c>
      <c r="I2423" s="180">
        <v>0</v>
      </c>
      <c r="J2423" s="181">
        <v>268.08800000000002</v>
      </c>
      <c r="K2423" s="181">
        <v>0</v>
      </c>
      <c r="L2423" s="181">
        <v>0</v>
      </c>
      <c r="M2423" s="182">
        <v>0</v>
      </c>
    </row>
    <row r="2424" spans="1:13" s="5" customFormat="1">
      <c r="A2424" s="30" t="s">
        <v>129</v>
      </c>
      <c r="B2424" s="30" t="s">
        <v>140</v>
      </c>
      <c r="C2424" s="5" t="s">
        <v>433</v>
      </c>
      <c r="D2424" s="5" t="s">
        <v>199</v>
      </c>
      <c r="E2424" s="191">
        <v>30</v>
      </c>
      <c r="F2424" s="191" t="s">
        <v>198</v>
      </c>
      <c r="G2424" s="191" t="s">
        <v>435</v>
      </c>
      <c r="H2424" s="30" t="s">
        <v>113</v>
      </c>
      <c r="I2424" s="180">
        <v>0</v>
      </c>
      <c r="J2424" s="181">
        <v>0</v>
      </c>
      <c r="K2424" s="181">
        <v>0</v>
      </c>
      <c r="L2424" s="181">
        <v>0</v>
      </c>
      <c r="M2424" s="182">
        <v>0</v>
      </c>
    </row>
    <row r="2425" spans="1:13" s="5" customFormat="1">
      <c r="A2425" s="30" t="s">
        <v>129</v>
      </c>
      <c r="B2425" s="30" t="s">
        <v>140</v>
      </c>
      <c r="C2425" s="5" t="s">
        <v>433</v>
      </c>
      <c r="D2425" s="5" t="s">
        <v>199</v>
      </c>
      <c r="E2425" s="191">
        <v>30</v>
      </c>
      <c r="F2425" s="191" t="s">
        <v>198</v>
      </c>
      <c r="G2425" s="191" t="s">
        <v>436</v>
      </c>
      <c r="H2425" s="30" t="s">
        <v>113</v>
      </c>
      <c r="I2425" s="180">
        <v>0</v>
      </c>
      <c r="J2425" s="181">
        <v>0</v>
      </c>
      <c r="K2425" s="181">
        <v>0</v>
      </c>
      <c r="L2425" s="181">
        <v>0</v>
      </c>
      <c r="M2425" s="182">
        <v>0</v>
      </c>
    </row>
    <row r="2426" spans="1:13" s="5" customFormat="1">
      <c r="A2426" s="30" t="s">
        <v>129</v>
      </c>
      <c r="B2426" s="30" t="s">
        <v>140</v>
      </c>
      <c r="C2426" s="5" t="s">
        <v>433</v>
      </c>
      <c r="D2426" s="5" t="s">
        <v>201</v>
      </c>
      <c r="E2426" s="191">
        <v>30</v>
      </c>
      <c r="F2426" s="191" t="s">
        <v>200</v>
      </c>
      <c r="G2426" s="191" t="s">
        <v>434</v>
      </c>
      <c r="H2426" s="30" t="s">
        <v>113</v>
      </c>
      <c r="I2426" s="180">
        <v>0</v>
      </c>
      <c r="J2426" s="181">
        <v>68.908184567592869</v>
      </c>
      <c r="K2426" s="181">
        <v>0</v>
      </c>
      <c r="L2426" s="181">
        <v>0</v>
      </c>
      <c r="M2426" s="182">
        <v>0</v>
      </c>
    </row>
    <row r="2427" spans="1:13" s="5" customFormat="1">
      <c r="A2427" s="30" t="s">
        <v>129</v>
      </c>
      <c r="B2427" s="30" t="s">
        <v>140</v>
      </c>
      <c r="C2427" s="5" t="s">
        <v>433</v>
      </c>
      <c r="D2427" s="5" t="s">
        <v>201</v>
      </c>
      <c r="E2427" s="191">
        <v>30</v>
      </c>
      <c r="F2427" s="191" t="s">
        <v>200</v>
      </c>
      <c r="G2427" s="191" t="s">
        <v>435</v>
      </c>
      <c r="H2427" s="30" t="s">
        <v>113</v>
      </c>
      <c r="I2427" s="180">
        <v>0</v>
      </c>
      <c r="J2427" s="181">
        <v>0</v>
      </c>
      <c r="K2427" s="181">
        <v>0</v>
      </c>
      <c r="L2427" s="181">
        <v>0</v>
      </c>
      <c r="M2427" s="182">
        <v>0</v>
      </c>
    </row>
    <row r="2428" spans="1:13" s="5" customFormat="1">
      <c r="A2428" s="30" t="s">
        <v>129</v>
      </c>
      <c r="B2428" s="30" t="s">
        <v>140</v>
      </c>
      <c r="C2428" s="5" t="s">
        <v>433</v>
      </c>
      <c r="D2428" s="5" t="s">
        <v>201</v>
      </c>
      <c r="E2428" s="191">
        <v>30</v>
      </c>
      <c r="F2428" s="191" t="s">
        <v>200</v>
      </c>
      <c r="G2428" s="191" t="s">
        <v>436</v>
      </c>
      <c r="H2428" s="30" t="s">
        <v>113</v>
      </c>
      <c r="I2428" s="180">
        <v>0</v>
      </c>
      <c r="J2428" s="181">
        <v>0</v>
      </c>
      <c r="K2428" s="181">
        <v>0</v>
      </c>
      <c r="L2428" s="181">
        <v>0</v>
      </c>
      <c r="M2428" s="182">
        <v>0</v>
      </c>
    </row>
    <row r="2429" spans="1:13" s="5" customFormat="1">
      <c r="A2429" s="30" t="s">
        <v>129</v>
      </c>
      <c r="B2429" s="30" t="s">
        <v>140</v>
      </c>
      <c r="C2429" s="5" t="s">
        <v>433</v>
      </c>
      <c r="D2429" s="5" t="s">
        <v>203</v>
      </c>
      <c r="E2429" s="191">
        <v>30</v>
      </c>
      <c r="F2429" s="191" t="s">
        <v>202</v>
      </c>
      <c r="G2429" s="191" t="s">
        <v>434</v>
      </c>
      <c r="H2429" s="30" t="s">
        <v>113</v>
      </c>
      <c r="I2429" s="180">
        <v>0</v>
      </c>
      <c r="J2429" s="181">
        <v>18.008464219060563</v>
      </c>
      <c r="K2429" s="181">
        <v>0</v>
      </c>
      <c r="L2429" s="181">
        <v>0</v>
      </c>
      <c r="M2429" s="182">
        <v>0</v>
      </c>
    </row>
    <row r="2430" spans="1:13" s="5" customFormat="1">
      <c r="A2430" s="30" t="s">
        <v>129</v>
      </c>
      <c r="B2430" s="30" t="s">
        <v>140</v>
      </c>
      <c r="C2430" s="5" t="s">
        <v>433</v>
      </c>
      <c r="D2430" s="5" t="s">
        <v>203</v>
      </c>
      <c r="E2430" s="191">
        <v>30</v>
      </c>
      <c r="F2430" s="191" t="s">
        <v>202</v>
      </c>
      <c r="G2430" s="191" t="s">
        <v>435</v>
      </c>
      <c r="H2430" s="30" t="s">
        <v>113</v>
      </c>
      <c r="I2430" s="180">
        <v>0</v>
      </c>
      <c r="J2430" s="181">
        <v>0</v>
      </c>
      <c r="K2430" s="181">
        <v>0</v>
      </c>
      <c r="L2430" s="181">
        <v>0</v>
      </c>
      <c r="M2430" s="182">
        <v>0</v>
      </c>
    </row>
    <row r="2431" spans="1:13" s="5" customFormat="1">
      <c r="A2431" s="30" t="s">
        <v>129</v>
      </c>
      <c r="B2431" s="30" t="s">
        <v>140</v>
      </c>
      <c r="C2431" s="5" t="s">
        <v>433</v>
      </c>
      <c r="D2431" s="5" t="s">
        <v>203</v>
      </c>
      <c r="E2431" s="191">
        <v>30</v>
      </c>
      <c r="F2431" s="191" t="s">
        <v>202</v>
      </c>
      <c r="G2431" s="191" t="s">
        <v>436</v>
      </c>
      <c r="H2431" s="30" t="s">
        <v>113</v>
      </c>
      <c r="I2431" s="180">
        <v>0</v>
      </c>
      <c r="J2431" s="181">
        <v>0</v>
      </c>
      <c r="K2431" s="181">
        <v>0</v>
      </c>
      <c r="L2431" s="181">
        <v>0</v>
      </c>
      <c r="M2431" s="182">
        <v>0</v>
      </c>
    </row>
    <row r="2432" spans="1:13" s="5" customFormat="1">
      <c r="A2432" s="30" t="s">
        <v>129</v>
      </c>
      <c r="B2432" s="30" t="s">
        <v>140</v>
      </c>
      <c r="C2432" s="5" t="s">
        <v>433</v>
      </c>
      <c r="D2432" s="5" t="s">
        <v>294</v>
      </c>
      <c r="E2432" s="191">
        <v>38</v>
      </c>
      <c r="F2432" s="191" t="s">
        <v>293</v>
      </c>
      <c r="G2432" s="191" t="s">
        <v>434</v>
      </c>
      <c r="H2432" s="30" t="s">
        <v>113</v>
      </c>
      <c r="I2432" s="180">
        <v>0</v>
      </c>
      <c r="J2432" s="181">
        <v>7.6957899999999997</v>
      </c>
      <c r="K2432" s="181">
        <v>0</v>
      </c>
      <c r="L2432" s="181">
        <v>0</v>
      </c>
      <c r="M2432" s="182">
        <v>0</v>
      </c>
    </row>
    <row r="2433" spans="1:13" s="5" customFormat="1">
      <c r="A2433" s="30" t="s">
        <v>129</v>
      </c>
      <c r="B2433" s="30" t="s">
        <v>140</v>
      </c>
      <c r="C2433" s="5" t="s">
        <v>433</v>
      </c>
      <c r="D2433" s="5" t="s">
        <v>294</v>
      </c>
      <c r="E2433" s="191">
        <v>38</v>
      </c>
      <c r="F2433" s="191" t="s">
        <v>293</v>
      </c>
      <c r="G2433" s="191" t="s">
        <v>435</v>
      </c>
      <c r="H2433" s="30" t="s">
        <v>113</v>
      </c>
      <c r="I2433" s="180">
        <v>0</v>
      </c>
      <c r="J2433" s="181">
        <v>0</v>
      </c>
      <c r="K2433" s="181">
        <v>0</v>
      </c>
      <c r="L2433" s="181">
        <v>0</v>
      </c>
      <c r="M2433" s="182">
        <v>0</v>
      </c>
    </row>
    <row r="2434" spans="1:13" s="5" customFormat="1">
      <c r="A2434" s="30" t="s">
        <v>129</v>
      </c>
      <c r="B2434" s="30" t="s">
        <v>140</v>
      </c>
      <c r="C2434" s="5" t="s">
        <v>433</v>
      </c>
      <c r="D2434" s="5" t="s">
        <v>294</v>
      </c>
      <c r="E2434" s="191">
        <v>38</v>
      </c>
      <c r="F2434" s="191" t="s">
        <v>293</v>
      </c>
      <c r="G2434" s="191" t="s">
        <v>436</v>
      </c>
      <c r="H2434" s="30" t="s">
        <v>113</v>
      </c>
      <c r="I2434" s="180">
        <v>0</v>
      </c>
      <c r="J2434" s="181">
        <v>0</v>
      </c>
      <c r="K2434" s="181">
        <v>0</v>
      </c>
      <c r="L2434" s="181">
        <v>0</v>
      </c>
      <c r="M2434" s="182">
        <v>0</v>
      </c>
    </row>
    <row r="2435" spans="1:13" s="5" customFormat="1">
      <c r="A2435" s="30" t="s">
        <v>129</v>
      </c>
      <c r="B2435" s="30" t="s">
        <v>140</v>
      </c>
      <c r="C2435" s="5" t="s">
        <v>433</v>
      </c>
      <c r="D2435" s="5" t="s">
        <v>296</v>
      </c>
      <c r="E2435" s="191">
        <v>38</v>
      </c>
      <c r="F2435" s="191" t="s">
        <v>295</v>
      </c>
      <c r="G2435" s="191" t="s">
        <v>434</v>
      </c>
      <c r="H2435" s="30" t="s">
        <v>113</v>
      </c>
      <c r="I2435" s="180">
        <v>0</v>
      </c>
      <c r="J2435" s="181">
        <v>119.38800000000001</v>
      </c>
      <c r="K2435" s="181">
        <v>0</v>
      </c>
      <c r="L2435" s="181">
        <v>0</v>
      </c>
      <c r="M2435" s="182">
        <v>0</v>
      </c>
    </row>
    <row r="2436" spans="1:13" s="5" customFormat="1">
      <c r="A2436" s="30" t="s">
        <v>129</v>
      </c>
      <c r="B2436" s="30" t="s">
        <v>140</v>
      </c>
      <c r="C2436" s="5" t="s">
        <v>433</v>
      </c>
      <c r="D2436" s="5" t="s">
        <v>296</v>
      </c>
      <c r="E2436" s="191">
        <v>38</v>
      </c>
      <c r="F2436" s="191" t="s">
        <v>295</v>
      </c>
      <c r="G2436" s="191" t="s">
        <v>435</v>
      </c>
      <c r="H2436" s="30" t="s">
        <v>113</v>
      </c>
      <c r="I2436" s="180">
        <v>0</v>
      </c>
      <c r="J2436" s="181">
        <v>0.25066699999999997</v>
      </c>
      <c r="K2436" s="181">
        <v>0</v>
      </c>
      <c r="L2436" s="181">
        <v>0</v>
      </c>
      <c r="M2436" s="182">
        <v>0</v>
      </c>
    </row>
    <row r="2437" spans="1:13" s="5" customFormat="1">
      <c r="A2437" s="30" t="s">
        <v>129</v>
      </c>
      <c r="B2437" s="30" t="s">
        <v>140</v>
      </c>
      <c r="C2437" s="5" t="s">
        <v>433</v>
      </c>
      <c r="D2437" s="5" t="s">
        <v>296</v>
      </c>
      <c r="E2437" s="191">
        <v>38</v>
      </c>
      <c r="F2437" s="191" t="s">
        <v>295</v>
      </c>
      <c r="G2437" s="191" t="s">
        <v>436</v>
      </c>
      <c r="H2437" s="30" t="s">
        <v>113</v>
      </c>
      <c r="I2437" s="180">
        <v>0</v>
      </c>
      <c r="J2437" s="181">
        <v>0</v>
      </c>
      <c r="K2437" s="181">
        <v>0</v>
      </c>
      <c r="L2437" s="181">
        <v>0</v>
      </c>
      <c r="M2437" s="182">
        <v>0</v>
      </c>
    </row>
    <row r="2438" spans="1:13" s="5" customFormat="1">
      <c r="A2438" s="30" t="s">
        <v>129</v>
      </c>
      <c r="B2438" s="30" t="s">
        <v>140</v>
      </c>
      <c r="C2438" s="5" t="s">
        <v>433</v>
      </c>
      <c r="D2438" s="5" t="s">
        <v>205</v>
      </c>
      <c r="E2438" s="191">
        <v>30</v>
      </c>
      <c r="F2438" s="191" t="s">
        <v>204</v>
      </c>
      <c r="G2438" s="191" t="s">
        <v>434</v>
      </c>
      <c r="H2438" s="30" t="s">
        <v>113</v>
      </c>
      <c r="I2438" s="180">
        <v>0</v>
      </c>
      <c r="J2438" s="181">
        <v>0</v>
      </c>
      <c r="K2438" s="181">
        <v>0</v>
      </c>
      <c r="L2438" s="181">
        <v>0</v>
      </c>
      <c r="M2438" s="182">
        <v>0</v>
      </c>
    </row>
    <row r="2439" spans="1:13" s="5" customFormat="1">
      <c r="A2439" s="30" t="s">
        <v>129</v>
      </c>
      <c r="B2439" s="30" t="s">
        <v>140</v>
      </c>
      <c r="C2439" s="5" t="s">
        <v>433</v>
      </c>
      <c r="D2439" s="5" t="s">
        <v>205</v>
      </c>
      <c r="E2439" s="191">
        <v>30</v>
      </c>
      <c r="F2439" s="191" t="s">
        <v>204</v>
      </c>
      <c r="G2439" s="191" t="s">
        <v>435</v>
      </c>
      <c r="H2439" s="30" t="s">
        <v>113</v>
      </c>
      <c r="I2439" s="180">
        <v>0</v>
      </c>
      <c r="J2439" s="181">
        <v>0</v>
      </c>
      <c r="K2439" s="181">
        <v>0</v>
      </c>
      <c r="L2439" s="181">
        <v>0</v>
      </c>
      <c r="M2439" s="182">
        <v>0</v>
      </c>
    </row>
    <row r="2440" spans="1:13" s="5" customFormat="1">
      <c r="A2440" s="30" t="s">
        <v>129</v>
      </c>
      <c r="B2440" s="30" t="s">
        <v>140</v>
      </c>
      <c r="C2440" s="5" t="s">
        <v>433</v>
      </c>
      <c r="D2440" s="5" t="s">
        <v>205</v>
      </c>
      <c r="E2440" s="191">
        <v>30</v>
      </c>
      <c r="F2440" s="191" t="s">
        <v>204</v>
      </c>
      <c r="G2440" s="191" t="s">
        <v>436</v>
      </c>
      <c r="H2440" s="30" t="s">
        <v>113</v>
      </c>
      <c r="I2440" s="180">
        <v>0</v>
      </c>
      <c r="J2440" s="181">
        <v>0</v>
      </c>
      <c r="K2440" s="181">
        <v>0</v>
      </c>
      <c r="L2440" s="181">
        <v>0</v>
      </c>
      <c r="M2440" s="182">
        <v>0</v>
      </c>
    </row>
    <row r="2441" spans="1:13" s="5" customFormat="1">
      <c r="A2441" s="30" t="s">
        <v>129</v>
      </c>
      <c r="B2441" s="30" t="s">
        <v>140</v>
      </c>
      <c r="C2441" s="5" t="s">
        <v>433</v>
      </c>
      <c r="D2441" s="5" t="s">
        <v>308</v>
      </c>
      <c r="E2441" s="191">
        <v>38</v>
      </c>
      <c r="F2441" s="191" t="s">
        <v>307</v>
      </c>
      <c r="G2441" s="191" t="s">
        <v>434</v>
      </c>
      <c r="H2441" s="30" t="s">
        <v>113</v>
      </c>
      <c r="I2441" s="180">
        <v>0</v>
      </c>
      <c r="J2441" s="181">
        <v>0.53530299999999997</v>
      </c>
      <c r="K2441" s="181">
        <v>0</v>
      </c>
      <c r="L2441" s="181">
        <v>0</v>
      </c>
      <c r="M2441" s="182">
        <v>0</v>
      </c>
    </row>
    <row r="2442" spans="1:13" s="5" customFormat="1">
      <c r="A2442" s="30" t="s">
        <v>129</v>
      </c>
      <c r="B2442" s="30" t="s">
        <v>140</v>
      </c>
      <c r="C2442" s="5" t="s">
        <v>433</v>
      </c>
      <c r="D2442" s="5" t="s">
        <v>308</v>
      </c>
      <c r="E2442" s="191">
        <v>38</v>
      </c>
      <c r="F2442" s="191" t="s">
        <v>307</v>
      </c>
      <c r="G2442" s="191" t="s">
        <v>435</v>
      </c>
      <c r="H2442" s="30" t="s">
        <v>113</v>
      </c>
      <c r="I2442" s="180">
        <v>0</v>
      </c>
      <c r="J2442" s="181">
        <v>0</v>
      </c>
      <c r="K2442" s="181">
        <v>0</v>
      </c>
      <c r="L2442" s="181">
        <v>0</v>
      </c>
      <c r="M2442" s="182">
        <v>0</v>
      </c>
    </row>
    <row r="2443" spans="1:13" s="5" customFormat="1">
      <c r="A2443" s="30" t="s">
        <v>129</v>
      </c>
      <c r="B2443" s="30" t="s">
        <v>140</v>
      </c>
      <c r="C2443" s="5" t="s">
        <v>433</v>
      </c>
      <c r="D2443" s="5" t="s">
        <v>308</v>
      </c>
      <c r="E2443" s="191">
        <v>38</v>
      </c>
      <c r="F2443" s="191" t="s">
        <v>307</v>
      </c>
      <c r="G2443" s="191" t="s">
        <v>436</v>
      </c>
      <c r="H2443" s="30" t="s">
        <v>113</v>
      </c>
      <c r="I2443" s="180">
        <v>0</v>
      </c>
      <c r="J2443" s="181">
        <v>0</v>
      </c>
      <c r="K2443" s="181">
        <v>0</v>
      </c>
      <c r="L2443" s="181">
        <v>0</v>
      </c>
      <c r="M2443" s="182">
        <v>0</v>
      </c>
    </row>
    <row r="2444" spans="1:13" s="5" customFormat="1">
      <c r="A2444" s="30" t="s">
        <v>129</v>
      </c>
      <c r="B2444" s="30" t="s">
        <v>140</v>
      </c>
      <c r="C2444" s="5" t="s">
        <v>433</v>
      </c>
      <c r="D2444" s="5" t="s">
        <v>207</v>
      </c>
      <c r="E2444" s="191">
        <v>30</v>
      </c>
      <c r="F2444" s="191" t="s">
        <v>206</v>
      </c>
      <c r="G2444" s="191" t="s">
        <v>434</v>
      </c>
      <c r="H2444" s="30" t="s">
        <v>113</v>
      </c>
      <c r="I2444" s="180">
        <v>0</v>
      </c>
      <c r="J2444" s="181">
        <v>10.4747</v>
      </c>
      <c r="K2444" s="181">
        <v>0</v>
      </c>
      <c r="L2444" s="181">
        <v>0</v>
      </c>
      <c r="M2444" s="182">
        <v>0</v>
      </c>
    </row>
    <row r="2445" spans="1:13" s="5" customFormat="1">
      <c r="A2445" s="30" t="s">
        <v>129</v>
      </c>
      <c r="B2445" s="30" t="s">
        <v>140</v>
      </c>
      <c r="C2445" s="5" t="s">
        <v>433</v>
      </c>
      <c r="D2445" s="5" t="s">
        <v>207</v>
      </c>
      <c r="E2445" s="191">
        <v>30</v>
      </c>
      <c r="F2445" s="191" t="s">
        <v>206</v>
      </c>
      <c r="G2445" s="191" t="s">
        <v>435</v>
      </c>
      <c r="H2445" s="30" t="s">
        <v>113</v>
      </c>
      <c r="I2445" s="180">
        <v>0</v>
      </c>
      <c r="J2445" s="181">
        <v>0</v>
      </c>
      <c r="K2445" s="181">
        <v>0</v>
      </c>
      <c r="L2445" s="181">
        <v>0</v>
      </c>
      <c r="M2445" s="182">
        <v>0</v>
      </c>
    </row>
    <row r="2446" spans="1:13" s="5" customFormat="1">
      <c r="A2446" s="30" t="s">
        <v>129</v>
      </c>
      <c r="B2446" s="30" t="s">
        <v>140</v>
      </c>
      <c r="C2446" s="5" t="s">
        <v>433</v>
      </c>
      <c r="D2446" s="5" t="s">
        <v>207</v>
      </c>
      <c r="E2446" s="191">
        <v>30</v>
      </c>
      <c r="F2446" s="191" t="s">
        <v>206</v>
      </c>
      <c r="G2446" s="191" t="s">
        <v>436</v>
      </c>
      <c r="H2446" s="30" t="s">
        <v>113</v>
      </c>
      <c r="I2446" s="180">
        <v>0</v>
      </c>
      <c r="J2446" s="181">
        <v>0</v>
      </c>
      <c r="K2446" s="181">
        <v>0</v>
      </c>
      <c r="L2446" s="181">
        <v>0</v>
      </c>
      <c r="M2446" s="182">
        <v>0</v>
      </c>
    </row>
    <row r="2447" spans="1:13" s="5" customFormat="1">
      <c r="A2447" s="30" t="s">
        <v>129</v>
      </c>
      <c r="B2447" s="30" t="s">
        <v>140</v>
      </c>
      <c r="C2447" s="5" t="s">
        <v>433</v>
      </c>
      <c r="D2447" s="5" t="s">
        <v>312</v>
      </c>
      <c r="E2447" s="191">
        <v>38</v>
      </c>
      <c r="F2447" s="191" t="s">
        <v>311</v>
      </c>
      <c r="G2447" s="191" t="s">
        <v>434</v>
      </c>
      <c r="H2447" s="30" t="s">
        <v>113</v>
      </c>
      <c r="I2447" s="180">
        <v>0</v>
      </c>
      <c r="J2447" s="181">
        <v>907.28099999999995</v>
      </c>
      <c r="K2447" s="181">
        <v>0</v>
      </c>
      <c r="L2447" s="181">
        <v>0</v>
      </c>
      <c r="M2447" s="182">
        <v>0</v>
      </c>
    </row>
    <row r="2448" spans="1:13" s="5" customFormat="1">
      <c r="A2448" s="30" t="s">
        <v>129</v>
      </c>
      <c r="B2448" s="30" t="s">
        <v>140</v>
      </c>
      <c r="C2448" s="5" t="s">
        <v>433</v>
      </c>
      <c r="D2448" s="5" t="s">
        <v>312</v>
      </c>
      <c r="E2448" s="191">
        <v>38</v>
      </c>
      <c r="F2448" s="191" t="s">
        <v>311</v>
      </c>
      <c r="G2448" s="191" t="s">
        <v>435</v>
      </c>
      <c r="H2448" s="30" t="s">
        <v>113</v>
      </c>
      <c r="I2448" s="180">
        <v>0</v>
      </c>
      <c r="J2448" s="181">
        <v>9.3835100000000005E-2</v>
      </c>
      <c r="K2448" s="181">
        <v>0</v>
      </c>
      <c r="L2448" s="181">
        <v>0</v>
      </c>
      <c r="M2448" s="182">
        <v>0</v>
      </c>
    </row>
    <row r="2449" spans="1:13" s="5" customFormat="1">
      <c r="A2449" s="30" t="s">
        <v>129</v>
      </c>
      <c r="B2449" s="30" t="s">
        <v>140</v>
      </c>
      <c r="C2449" s="5" t="s">
        <v>433</v>
      </c>
      <c r="D2449" s="5" t="s">
        <v>312</v>
      </c>
      <c r="E2449" s="191">
        <v>38</v>
      </c>
      <c r="F2449" s="191" t="s">
        <v>311</v>
      </c>
      <c r="G2449" s="191" t="s">
        <v>436</v>
      </c>
      <c r="H2449" s="30" t="s">
        <v>113</v>
      </c>
      <c r="I2449" s="180">
        <v>0</v>
      </c>
      <c r="J2449" s="181">
        <v>0</v>
      </c>
      <c r="K2449" s="181">
        <v>0</v>
      </c>
      <c r="L2449" s="181">
        <v>0</v>
      </c>
      <c r="M2449" s="182">
        <v>0</v>
      </c>
    </row>
    <row r="2450" spans="1:13" s="5" customFormat="1">
      <c r="A2450" s="30" t="s">
        <v>129</v>
      </c>
      <c r="B2450" s="30" t="s">
        <v>140</v>
      </c>
      <c r="C2450" s="5" t="s">
        <v>437</v>
      </c>
      <c r="D2450" s="5" t="s">
        <v>216</v>
      </c>
      <c r="E2450" s="191">
        <v>38</v>
      </c>
      <c r="F2450" s="191" t="s">
        <v>215</v>
      </c>
      <c r="G2450" s="191" t="s">
        <v>438</v>
      </c>
      <c r="H2450" s="30" t="s">
        <v>177</v>
      </c>
      <c r="I2450" s="180">
        <v>0</v>
      </c>
      <c r="J2450" s="181">
        <v>0</v>
      </c>
      <c r="K2450" s="181">
        <v>0</v>
      </c>
      <c r="L2450" s="181">
        <v>0</v>
      </c>
      <c r="M2450" s="182">
        <v>0</v>
      </c>
    </row>
    <row r="2451" spans="1:13" s="5" customFormat="1">
      <c r="A2451" s="30" t="s">
        <v>129</v>
      </c>
      <c r="B2451" s="30" t="s">
        <v>140</v>
      </c>
      <c r="C2451" s="5" t="s">
        <v>437</v>
      </c>
      <c r="D2451" s="5" t="s">
        <v>216</v>
      </c>
      <c r="E2451" s="191">
        <v>38</v>
      </c>
      <c r="F2451" s="191" t="s">
        <v>215</v>
      </c>
      <c r="G2451" s="191" t="s">
        <v>439</v>
      </c>
      <c r="H2451" s="30" t="s">
        <v>177</v>
      </c>
      <c r="I2451" s="180">
        <v>0</v>
      </c>
      <c r="J2451" s="181">
        <v>0</v>
      </c>
      <c r="K2451" s="181">
        <v>0</v>
      </c>
      <c r="L2451" s="181">
        <v>0</v>
      </c>
      <c r="M2451" s="182">
        <v>0</v>
      </c>
    </row>
    <row r="2452" spans="1:13" s="5" customFormat="1">
      <c r="A2452" s="30" t="s">
        <v>129</v>
      </c>
      <c r="B2452" s="30" t="s">
        <v>140</v>
      </c>
      <c r="C2452" s="5" t="s">
        <v>437</v>
      </c>
      <c r="D2452" s="5" t="s">
        <v>216</v>
      </c>
      <c r="E2452" s="191">
        <v>38</v>
      </c>
      <c r="F2452" s="191" t="s">
        <v>215</v>
      </c>
      <c r="G2452" s="191" t="s">
        <v>440</v>
      </c>
      <c r="H2452" s="30" t="s">
        <v>177</v>
      </c>
      <c r="I2452" s="180">
        <v>0</v>
      </c>
      <c r="J2452" s="181">
        <v>0</v>
      </c>
      <c r="K2452" s="181">
        <v>0</v>
      </c>
      <c r="L2452" s="181">
        <v>0</v>
      </c>
      <c r="M2452" s="182">
        <v>0</v>
      </c>
    </row>
    <row r="2453" spans="1:13" s="5" customFormat="1">
      <c r="A2453" s="30" t="s">
        <v>129</v>
      </c>
      <c r="B2453" s="30" t="s">
        <v>140</v>
      </c>
      <c r="C2453" s="5" t="s">
        <v>437</v>
      </c>
      <c r="D2453" s="5" t="s">
        <v>216</v>
      </c>
      <c r="E2453" s="191">
        <v>38</v>
      </c>
      <c r="F2453" s="191" t="s">
        <v>215</v>
      </c>
      <c r="G2453" s="191" t="s">
        <v>441</v>
      </c>
      <c r="H2453" s="30" t="s">
        <v>177</v>
      </c>
      <c r="I2453" s="180">
        <v>0</v>
      </c>
      <c r="J2453" s="181">
        <v>0</v>
      </c>
      <c r="K2453" s="181">
        <v>0</v>
      </c>
      <c r="L2453" s="181">
        <v>0</v>
      </c>
      <c r="M2453" s="182">
        <v>0</v>
      </c>
    </row>
    <row r="2454" spans="1:13" s="5" customFormat="1">
      <c r="A2454" s="30" t="s">
        <v>129</v>
      </c>
      <c r="B2454" s="30" t="s">
        <v>140</v>
      </c>
      <c r="C2454" s="5" t="s">
        <v>437</v>
      </c>
      <c r="D2454" s="5" t="s">
        <v>218</v>
      </c>
      <c r="E2454" s="191">
        <v>38</v>
      </c>
      <c r="F2454" s="191" t="s">
        <v>217</v>
      </c>
      <c r="G2454" s="191" t="s">
        <v>438</v>
      </c>
      <c r="H2454" s="30" t="s">
        <v>177</v>
      </c>
      <c r="I2454" s="180">
        <v>0</v>
      </c>
      <c r="J2454" s="181">
        <v>0</v>
      </c>
      <c r="K2454" s="181">
        <v>0</v>
      </c>
      <c r="L2454" s="181">
        <v>0</v>
      </c>
      <c r="M2454" s="182">
        <v>0</v>
      </c>
    </row>
    <row r="2455" spans="1:13" s="5" customFormat="1">
      <c r="A2455" s="30" t="s">
        <v>129</v>
      </c>
      <c r="B2455" s="30" t="s">
        <v>140</v>
      </c>
      <c r="C2455" s="5" t="s">
        <v>437</v>
      </c>
      <c r="D2455" s="5" t="s">
        <v>218</v>
      </c>
      <c r="E2455" s="191">
        <v>38</v>
      </c>
      <c r="F2455" s="191" t="s">
        <v>217</v>
      </c>
      <c r="G2455" s="191" t="s">
        <v>439</v>
      </c>
      <c r="H2455" s="30" t="s">
        <v>177</v>
      </c>
      <c r="I2455" s="180">
        <v>0</v>
      </c>
      <c r="J2455" s="181">
        <v>0</v>
      </c>
      <c r="K2455" s="181">
        <v>0</v>
      </c>
      <c r="L2455" s="181">
        <v>0</v>
      </c>
      <c r="M2455" s="182">
        <v>0</v>
      </c>
    </row>
    <row r="2456" spans="1:13" s="5" customFormat="1">
      <c r="A2456" s="30" t="s">
        <v>129</v>
      </c>
      <c r="B2456" s="30" t="s">
        <v>140</v>
      </c>
      <c r="C2456" s="5" t="s">
        <v>437</v>
      </c>
      <c r="D2456" s="5" t="s">
        <v>218</v>
      </c>
      <c r="E2456" s="191">
        <v>38</v>
      </c>
      <c r="F2456" s="191" t="s">
        <v>217</v>
      </c>
      <c r="G2456" s="191" t="s">
        <v>440</v>
      </c>
      <c r="H2456" s="30" t="s">
        <v>177</v>
      </c>
      <c r="I2456" s="180">
        <v>0</v>
      </c>
      <c r="J2456" s="181">
        <v>0</v>
      </c>
      <c r="K2456" s="181">
        <v>0</v>
      </c>
      <c r="L2456" s="181">
        <v>0</v>
      </c>
      <c r="M2456" s="182">
        <v>0</v>
      </c>
    </row>
    <row r="2457" spans="1:13" s="5" customFormat="1">
      <c r="A2457" s="30" t="s">
        <v>129</v>
      </c>
      <c r="B2457" s="30" t="s">
        <v>140</v>
      </c>
      <c r="C2457" s="5" t="s">
        <v>437</v>
      </c>
      <c r="D2457" s="5" t="s">
        <v>218</v>
      </c>
      <c r="E2457" s="191">
        <v>38</v>
      </c>
      <c r="F2457" s="191" t="s">
        <v>217</v>
      </c>
      <c r="G2457" s="191" t="s">
        <v>441</v>
      </c>
      <c r="H2457" s="30" t="s">
        <v>177</v>
      </c>
      <c r="I2457" s="180">
        <v>0</v>
      </c>
      <c r="J2457" s="181">
        <v>0</v>
      </c>
      <c r="K2457" s="181">
        <v>0</v>
      </c>
      <c r="L2457" s="181">
        <v>0</v>
      </c>
      <c r="M2457" s="182">
        <v>0</v>
      </c>
    </row>
    <row r="2458" spans="1:13" s="5" customFormat="1">
      <c r="A2458" s="30" t="s">
        <v>129</v>
      </c>
      <c r="B2458" s="30" t="s">
        <v>140</v>
      </c>
      <c r="C2458" s="5" t="s">
        <v>437</v>
      </c>
      <c r="D2458" s="5" t="s">
        <v>220</v>
      </c>
      <c r="E2458" s="191">
        <v>38</v>
      </c>
      <c r="F2458" s="191" t="s">
        <v>219</v>
      </c>
      <c r="G2458" s="191" t="s">
        <v>438</v>
      </c>
      <c r="H2458" s="30" t="s">
        <v>177</v>
      </c>
      <c r="I2458" s="180">
        <v>0</v>
      </c>
      <c r="J2458" s="181">
        <v>0</v>
      </c>
      <c r="K2458" s="181">
        <v>0</v>
      </c>
      <c r="L2458" s="181">
        <v>0</v>
      </c>
      <c r="M2458" s="182">
        <v>0</v>
      </c>
    </row>
    <row r="2459" spans="1:13" s="5" customFormat="1">
      <c r="A2459" s="30" t="s">
        <v>129</v>
      </c>
      <c r="B2459" s="30" t="s">
        <v>140</v>
      </c>
      <c r="C2459" s="5" t="s">
        <v>437</v>
      </c>
      <c r="D2459" s="5" t="s">
        <v>220</v>
      </c>
      <c r="E2459" s="191">
        <v>38</v>
      </c>
      <c r="F2459" s="191" t="s">
        <v>219</v>
      </c>
      <c r="G2459" s="191" t="s">
        <v>439</v>
      </c>
      <c r="H2459" s="30" t="s">
        <v>177</v>
      </c>
      <c r="I2459" s="180">
        <v>0</v>
      </c>
      <c r="J2459" s="181">
        <v>0</v>
      </c>
      <c r="K2459" s="181">
        <v>0</v>
      </c>
      <c r="L2459" s="181">
        <v>0</v>
      </c>
      <c r="M2459" s="182">
        <v>0</v>
      </c>
    </row>
    <row r="2460" spans="1:13" s="5" customFormat="1">
      <c r="A2460" s="30" t="s">
        <v>129</v>
      </c>
      <c r="B2460" s="30" t="s">
        <v>140</v>
      </c>
      <c r="C2460" s="5" t="s">
        <v>437</v>
      </c>
      <c r="D2460" s="5" t="s">
        <v>220</v>
      </c>
      <c r="E2460" s="191">
        <v>38</v>
      </c>
      <c r="F2460" s="191" t="s">
        <v>219</v>
      </c>
      <c r="G2460" s="191" t="s">
        <v>440</v>
      </c>
      <c r="H2460" s="30" t="s">
        <v>177</v>
      </c>
      <c r="I2460" s="180">
        <v>0</v>
      </c>
      <c r="J2460" s="181">
        <v>0</v>
      </c>
      <c r="K2460" s="181">
        <v>0</v>
      </c>
      <c r="L2460" s="181">
        <v>0</v>
      </c>
      <c r="M2460" s="182">
        <v>0</v>
      </c>
    </row>
    <row r="2461" spans="1:13" s="5" customFormat="1">
      <c r="A2461" s="30" t="s">
        <v>129</v>
      </c>
      <c r="B2461" s="30" t="s">
        <v>140</v>
      </c>
      <c r="C2461" s="5" t="s">
        <v>437</v>
      </c>
      <c r="D2461" s="5" t="s">
        <v>220</v>
      </c>
      <c r="E2461" s="191">
        <v>38</v>
      </c>
      <c r="F2461" s="191" t="s">
        <v>219</v>
      </c>
      <c r="G2461" s="191" t="s">
        <v>441</v>
      </c>
      <c r="H2461" s="30" t="s">
        <v>177</v>
      </c>
      <c r="I2461" s="180">
        <v>0</v>
      </c>
      <c r="J2461" s="181">
        <v>0</v>
      </c>
      <c r="K2461" s="181">
        <v>0</v>
      </c>
      <c r="L2461" s="181">
        <v>0</v>
      </c>
      <c r="M2461" s="182">
        <v>0</v>
      </c>
    </row>
    <row r="2462" spans="1:13" s="5" customFormat="1">
      <c r="A2462" s="30" t="s">
        <v>129</v>
      </c>
      <c r="B2462" s="30" t="s">
        <v>140</v>
      </c>
      <c r="C2462" s="5" t="s">
        <v>437</v>
      </c>
      <c r="D2462" s="5" t="s">
        <v>222</v>
      </c>
      <c r="E2462" s="191">
        <v>38</v>
      </c>
      <c r="F2462" s="191" t="s">
        <v>221</v>
      </c>
      <c r="G2462" s="191" t="s">
        <v>438</v>
      </c>
      <c r="H2462" s="30" t="s">
        <v>177</v>
      </c>
      <c r="I2462" s="180">
        <v>0</v>
      </c>
      <c r="J2462" s="181">
        <v>0</v>
      </c>
      <c r="K2462" s="181">
        <v>0</v>
      </c>
      <c r="L2462" s="181">
        <v>0</v>
      </c>
      <c r="M2462" s="182">
        <v>0</v>
      </c>
    </row>
    <row r="2463" spans="1:13" s="5" customFormat="1">
      <c r="A2463" s="30" t="s">
        <v>129</v>
      </c>
      <c r="B2463" s="30" t="s">
        <v>140</v>
      </c>
      <c r="C2463" s="5" t="s">
        <v>437</v>
      </c>
      <c r="D2463" s="5" t="s">
        <v>222</v>
      </c>
      <c r="E2463" s="191">
        <v>38</v>
      </c>
      <c r="F2463" s="191" t="s">
        <v>221</v>
      </c>
      <c r="G2463" s="191" t="s">
        <v>439</v>
      </c>
      <c r="H2463" s="30" t="s">
        <v>177</v>
      </c>
      <c r="I2463" s="180">
        <v>0</v>
      </c>
      <c r="J2463" s="181">
        <v>0</v>
      </c>
      <c r="K2463" s="181">
        <v>0</v>
      </c>
      <c r="L2463" s="181">
        <v>0</v>
      </c>
      <c r="M2463" s="182">
        <v>0</v>
      </c>
    </row>
    <row r="2464" spans="1:13" s="5" customFormat="1">
      <c r="A2464" s="30" t="s">
        <v>129</v>
      </c>
      <c r="B2464" s="30" t="s">
        <v>140</v>
      </c>
      <c r="C2464" s="5" t="s">
        <v>437</v>
      </c>
      <c r="D2464" s="5" t="s">
        <v>222</v>
      </c>
      <c r="E2464" s="191">
        <v>38</v>
      </c>
      <c r="F2464" s="191" t="s">
        <v>221</v>
      </c>
      <c r="G2464" s="191" t="s">
        <v>440</v>
      </c>
      <c r="H2464" s="30" t="s">
        <v>177</v>
      </c>
      <c r="I2464" s="180">
        <v>0</v>
      </c>
      <c r="J2464" s="181">
        <v>0</v>
      </c>
      <c r="K2464" s="181">
        <v>0</v>
      </c>
      <c r="L2464" s="181">
        <v>0</v>
      </c>
      <c r="M2464" s="182">
        <v>0</v>
      </c>
    </row>
    <row r="2465" spans="1:13" s="5" customFormat="1">
      <c r="A2465" s="30" t="s">
        <v>129</v>
      </c>
      <c r="B2465" s="30" t="s">
        <v>140</v>
      </c>
      <c r="C2465" s="5" t="s">
        <v>437</v>
      </c>
      <c r="D2465" s="5" t="s">
        <v>222</v>
      </c>
      <c r="E2465" s="191">
        <v>38</v>
      </c>
      <c r="F2465" s="191" t="s">
        <v>221</v>
      </c>
      <c r="G2465" s="191" t="s">
        <v>441</v>
      </c>
      <c r="H2465" s="30" t="s">
        <v>177</v>
      </c>
      <c r="I2465" s="180">
        <v>0</v>
      </c>
      <c r="J2465" s="181">
        <v>0</v>
      </c>
      <c r="K2465" s="181">
        <v>0</v>
      </c>
      <c r="L2465" s="181">
        <v>0</v>
      </c>
      <c r="M2465" s="182">
        <v>0</v>
      </c>
    </row>
    <row r="2466" spans="1:13" s="5" customFormat="1">
      <c r="A2466" s="30" t="s">
        <v>129</v>
      </c>
      <c r="B2466" s="30" t="s">
        <v>140</v>
      </c>
      <c r="C2466" s="5" t="s">
        <v>437</v>
      </c>
      <c r="D2466" s="5" t="s">
        <v>185</v>
      </c>
      <c r="E2466" s="191">
        <v>30</v>
      </c>
      <c r="F2466" s="191" t="s">
        <v>184</v>
      </c>
      <c r="G2466" s="191" t="s">
        <v>438</v>
      </c>
      <c r="H2466" s="30" t="s">
        <v>177</v>
      </c>
      <c r="I2466" s="180">
        <v>0</v>
      </c>
      <c r="J2466" s="181">
        <v>0</v>
      </c>
      <c r="K2466" s="181">
        <v>0</v>
      </c>
      <c r="L2466" s="181">
        <v>0</v>
      </c>
      <c r="M2466" s="182">
        <v>0</v>
      </c>
    </row>
    <row r="2467" spans="1:13" s="5" customFormat="1">
      <c r="A2467" s="30" t="s">
        <v>129</v>
      </c>
      <c r="B2467" s="30" t="s">
        <v>140</v>
      </c>
      <c r="C2467" s="5" t="s">
        <v>437</v>
      </c>
      <c r="D2467" s="5" t="s">
        <v>185</v>
      </c>
      <c r="E2467" s="191">
        <v>30</v>
      </c>
      <c r="F2467" s="191" t="s">
        <v>184</v>
      </c>
      <c r="G2467" s="191" t="s">
        <v>439</v>
      </c>
      <c r="H2467" s="30" t="s">
        <v>177</v>
      </c>
      <c r="I2467" s="180">
        <v>0</v>
      </c>
      <c r="J2467" s="181">
        <v>0</v>
      </c>
      <c r="K2467" s="181">
        <v>0</v>
      </c>
      <c r="L2467" s="181">
        <v>0</v>
      </c>
      <c r="M2467" s="182">
        <v>0</v>
      </c>
    </row>
    <row r="2468" spans="1:13" s="5" customFormat="1">
      <c r="A2468" s="30" t="s">
        <v>129</v>
      </c>
      <c r="B2468" s="30" t="s">
        <v>140</v>
      </c>
      <c r="C2468" s="5" t="s">
        <v>437</v>
      </c>
      <c r="D2468" s="5" t="s">
        <v>185</v>
      </c>
      <c r="E2468" s="191">
        <v>30</v>
      </c>
      <c r="F2468" s="191" t="s">
        <v>184</v>
      </c>
      <c r="G2468" s="191" t="s">
        <v>440</v>
      </c>
      <c r="H2468" s="30" t="s">
        <v>177</v>
      </c>
      <c r="I2468" s="180">
        <v>0</v>
      </c>
      <c r="J2468" s="181">
        <v>0</v>
      </c>
      <c r="K2468" s="181">
        <v>0</v>
      </c>
      <c r="L2468" s="181">
        <v>0</v>
      </c>
      <c r="M2468" s="182">
        <v>0</v>
      </c>
    </row>
    <row r="2469" spans="1:13" s="5" customFormat="1">
      <c r="A2469" s="30" t="s">
        <v>129</v>
      </c>
      <c r="B2469" s="30" t="s">
        <v>140</v>
      </c>
      <c r="C2469" s="5" t="s">
        <v>437</v>
      </c>
      <c r="D2469" s="5" t="s">
        <v>185</v>
      </c>
      <c r="E2469" s="191">
        <v>30</v>
      </c>
      <c r="F2469" s="191" t="s">
        <v>184</v>
      </c>
      <c r="G2469" s="191" t="s">
        <v>441</v>
      </c>
      <c r="H2469" s="30" t="s">
        <v>177</v>
      </c>
      <c r="I2469" s="180">
        <v>0</v>
      </c>
      <c r="J2469" s="181">
        <v>0</v>
      </c>
      <c r="K2469" s="181">
        <v>0</v>
      </c>
      <c r="L2469" s="181">
        <v>0</v>
      </c>
      <c r="M2469" s="182">
        <v>0</v>
      </c>
    </row>
    <row r="2470" spans="1:13" s="5" customFormat="1">
      <c r="A2470" s="30" t="s">
        <v>129</v>
      </c>
      <c r="B2470" s="30" t="s">
        <v>140</v>
      </c>
      <c r="C2470" s="5" t="s">
        <v>437</v>
      </c>
      <c r="D2470" s="5" t="s">
        <v>187</v>
      </c>
      <c r="E2470" s="191">
        <v>30</v>
      </c>
      <c r="F2470" s="191" t="s">
        <v>186</v>
      </c>
      <c r="G2470" s="191" t="s">
        <v>438</v>
      </c>
      <c r="H2470" s="30" t="s">
        <v>177</v>
      </c>
      <c r="I2470" s="180">
        <v>0</v>
      </c>
      <c r="J2470" s="181">
        <v>0</v>
      </c>
      <c r="K2470" s="181">
        <v>0</v>
      </c>
      <c r="L2470" s="181">
        <v>0</v>
      </c>
      <c r="M2470" s="182">
        <v>0</v>
      </c>
    </row>
    <row r="2471" spans="1:13" s="5" customFormat="1">
      <c r="A2471" s="30" t="s">
        <v>129</v>
      </c>
      <c r="B2471" s="30" t="s">
        <v>140</v>
      </c>
      <c r="C2471" s="5" t="s">
        <v>437</v>
      </c>
      <c r="D2471" s="5" t="s">
        <v>187</v>
      </c>
      <c r="E2471" s="191">
        <v>30</v>
      </c>
      <c r="F2471" s="191" t="s">
        <v>186</v>
      </c>
      <c r="G2471" s="191" t="s">
        <v>439</v>
      </c>
      <c r="H2471" s="30" t="s">
        <v>177</v>
      </c>
      <c r="I2471" s="180">
        <v>0</v>
      </c>
      <c r="J2471" s="181">
        <v>0</v>
      </c>
      <c r="K2471" s="181">
        <v>0</v>
      </c>
      <c r="L2471" s="181">
        <v>0</v>
      </c>
      <c r="M2471" s="182">
        <v>0</v>
      </c>
    </row>
    <row r="2472" spans="1:13" s="5" customFormat="1">
      <c r="A2472" s="30" t="s">
        <v>129</v>
      </c>
      <c r="B2472" s="30" t="s">
        <v>140</v>
      </c>
      <c r="C2472" s="5" t="s">
        <v>437</v>
      </c>
      <c r="D2472" s="5" t="s">
        <v>187</v>
      </c>
      <c r="E2472" s="191">
        <v>30</v>
      </c>
      <c r="F2472" s="191" t="s">
        <v>186</v>
      </c>
      <c r="G2472" s="191" t="s">
        <v>440</v>
      </c>
      <c r="H2472" s="30" t="s">
        <v>177</v>
      </c>
      <c r="I2472" s="180">
        <v>0</v>
      </c>
      <c r="J2472" s="181">
        <v>0</v>
      </c>
      <c r="K2472" s="181">
        <v>0</v>
      </c>
      <c r="L2472" s="181">
        <v>0</v>
      </c>
      <c r="M2472" s="182">
        <v>0</v>
      </c>
    </row>
    <row r="2473" spans="1:13" s="5" customFormat="1">
      <c r="A2473" s="30" t="s">
        <v>129</v>
      </c>
      <c r="B2473" s="30" t="s">
        <v>140</v>
      </c>
      <c r="C2473" s="5" t="s">
        <v>437</v>
      </c>
      <c r="D2473" s="5" t="s">
        <v>187</v>
      </c>
      <c r="E2473" s="191">
        <v>30</v>
      </c>
      <c r="F2473" s="191" t="s">
        <v>186</v>
      </c>
      <c r="G2473" s="191" t="s">
        <v>441</v>
      </c>
      <c r="H2473" s="30" t="s">
        <v>177</v>
      </c>
      <c r="I2473" s="180">
        <v>0</v>
      </c>
      <c r="J2473" s="181">
        <v>0</v>
      </c>
      <c r="K2473" s="181">
        <v>0</v>
      </c>
      <c r="L2473" s="181">
        <v>0</v>
      </c>
      <c r="M2473" s="182">
        <v>0</v>
      </c>
    </row>
    <row r="2474" spans="1:13" s="5" customFormat="1">
      <c r="A2474" s="30" t="s">
        <v>129</v>
      </c>
      <c r="B2474" s="30" t="s">
        <v>140</v>
      </c>
      <c r="C2474" s="5" t="s">
        <v>437</v>
      </c>
      <c r="D2474" s="5" t="s">
        <v>232</v>
      </c>
      <c r="E2474" s="191">
        <v>38</v>
      </c>
      <c r="F2474" s="191" t="s">
        <v>231</v>
      </c>
      <c r="G2474" s="191" t="s">
        <v>438</v>
      </c>
      <c r="H2474" s="30" t="s">
        <v>177</v>
      </c>
      <c r="I2474" s="180">
        <v>0</v>
      </c>
      <c r="J2474" s="181">
        <v>0</v>
      </c>
      <c r="K2474" s="181">
        <v>0</v>
      </c>
      <c r="L2474" s="181">
        <v>0</v>
      </c>
      <c r="M2474" s="182">
        <v>0</v>
      </c>
    </row>
    <row r="2475" spans="1:13" s="5" customFormat="1">
      <c r="A2475" s="30" t="s">
        <v>129</v>
      </c>
      <c r="B2475" s="30" t="s">
        <v>140</v>
      </c>
      <c r="C2475" s="5" t="s">
        <v>437</v>
      </c>
      <c r="D2475" s="5" t="s">
        <v>232</v>
      </c>
      <c r="E2475" s="191">
        <v>38</v>
      </c>
      <c r="F2475" s="191" t="s">
        <v>231</v>
      </c>
      <c r="G2475" s="191" t="s">
        <v>439</v>
      </c>
      <c r="H2475" s="30" t="s">
        <v>177</v>
      </c>
      <c r="I2475" s="180">
        <v>0</v>
      </c>
      <c r="J2475" s="181">
        <v>0</v>
      </c>
      <c r="K2475" s="181">
        <v>0</v>
      </c>
      <c r="L2475" s="181">
        <v>0</v>
      </c>
      <c r="M2475" s="182">
        <v>0</v>
      </c>
    </row>
    <row r="2476" spans="1:13" s="5" customFormat="1">
      <c r="A2476" s="30" t="s">
        <v>129</v>
      </c>
      <c r="B2476" s="30" t="s">
        <v>140</v>
      </c>
      <c r="C2476" s="5" t="s">
        <v>437</v>
      </c>
      <c r="D2476" s="5" t="s">
        <v>232</v>
      </c>
      <c r="E2476" s="191">
        <v>38</v>
      </c>
      <c r="F2476" s="191" t="s">
        <v>231</v>
      </c>
      <c r="G2476" s="191" t="s">
        <v>440</v>
      </c>
      <c r="H2476" s="30" t="s">
        <v>177</v>
      </c>
      <c r="I2476" s="180">
        <v>0</v>
      </c>
      <c r="J2476" s="181">
        <v>0</v>
      </c>
      <c r="K2476" s="181">
        <v>0</v>
      </c>
      <c r="L2476" s="181">
        <v>0</v>
      </c>
      <c r="M2476" s="182">
        <v>0</v>
      </c>
    </row>
    <row r="2477" spans="1:13" s="5" customFormat="1">
      <c r="A2477" s="30" t="s">
        <v>129</v>
      </c>
      <c r="B2477" s="30" t="s">
        <v>140</v>
      </c>
      <c r="C2477" s="5" t="s">
        <v>437</v>
      </c>
      <c r="D2477" s="5" t="s">
        <v>232</v>
      </c>
      <c r="E2477" s="191">
        <v>38</v>
      </c>
      <c r="F2477" s="191" t="s">
        <v>231</v>
      </c>
      <c r="G2477" s="191" t="s">
        <v>441</v>
      </c>
      <c r="H2477" s="30" t="s">
        <v>177</v>
      </c>
      <c r="I2477" s="180">
        <v>0</v>
      </c>
      <c r="J2477" s="181">
        <v>0</v>
      </c>
      <c r="K2477" s="181">
        <v>0</v>
      </c>
      <c r="L2477" s="181">
        <v>0</v>
      </c>
      <c r="M2477" s="182">
        <v>0</v>
      </c>
    </row>
    <row r="2478" spans="1:13" s="5" customFormat="1">
      <c r="A2478" s="30" t="s">
        <v>129</v>
      </c>
      <c r="B2478" s="30" t="s">
        <v>140</v>
      </c>
      <c r="C2478" s="5" t="s">
        <v>437</v>
      </c>
      <c r="D2478" s="5" t="s">
        <v>234</v>
      </c>
      <c r="E2478" s="191">
        <v>38</v>
      </c>
      <c r="F2478" s="191" t="s">
        <v>233</v>
      </c>
      <c r="G2478" s="191" t="s">
        <v>438</v>
      </c>
      <c r="H2478" s="30" t="s">
        <v>177</v>
      </c>
      <c r="I2478" s="180">
        <v>0</v>
      </c>
      <c r="J2478" s="181">
        <v>0</v>
      </c>
      <c r="K2478" s="181">
        <v>0</v>
      </c>
      <c r="L2478" s="181">
        <v>0</v>
      </c>
      <c r="M2478" s="182">
        <v>0</v>
      </c>
    </row>
    <row r="2479" spans="1:13" s="5" customFormat="1">
      <c r="A2479" s="30" t="s">
        <v>129</v>
      </c>
      <c r="B2479" s="30" t="s">
        <v>140</v>
      </c>
      <c r="C2479" s="5" t="s">
        <v>437</v>
      </c>
      <c r="D2479" s="5" t="s">
        <v>234</v>
      </c>
      <c r="E2479" s="191">
        <v>38</v>
      </c>
      <c r="F2479" s="191" t="s">
        <v>233</v>
      </c>
      <c r="G2479" s="191" t="s">
        <v>439</v>
      </c>
      <c r="H2479" s="30" t="s">
        <v>177</v>
      </c>
      <c r="I2479" s="180">
        <v>0</v>
      </c>
      <c r="J2479" s="181">
        <v>0</v>
      </c>
      <c r="K2479" s="181">
        <v>0</v>
      </c>
      <c r="L2479" s="181">
        <v>0</v>
      </c>
      <c r="M2479" s="182">
        <v>0</v>
      </c>
    </row>
    <row r="2480" spans="1:13" s="5" customFormat="1">
      <c r="A2480" s="30" t="s">
        <v>129</v>
      </c>
      <c r="B2480" s="30" t="s">
        <v>140</v>
      </c>
      <c r="C2480" s="5" t="s">
        <v>437</v>
      </c>
      <c r="D2480" s="5" t="s">
        <v>234</v>
      </c>
      <c r="E2480" s="191">
        <v>38</v>
      </c>
      <c r="F2480" s="191" t="s">
        <v>233</v>
      </c>
      <c r="G2480" s="191" t="s">
        <v>440</v>
      </c>
      <c r="H2480" s="30" t="s">
        <v>177</v>
      </c>
      <c r="I2480" s="180">
        <v>0</v>
      </c>
      <c r="J2480" s="181">
        <v>0</v>
      </c>
      <c r="K2480" s="181">
        <v>0</v>
      </c>
      <c r="L2480" s="181">
        <v>0</v>
      </c>
      <c r="M2480" s="182">
        <v>0</v>
      </c>
    </row>
    <row r="2481" spans="1:13" s="5" customFormat="1">
      <c r="A2481" s="30" t="s">
        <v>129</v>
      </c>
      <c r="B2481" s="30" t="s">
        <v>140</v>
      </c>
      <c r="C2481" s="5" t="s">
        <v>437</v>
      </c>
      <c r="D2481" s="5" t="s">
        <v>234</v>
      </c>
      <c r="E2481" s="191">
        <v>38</v>
      </c>
      <c r="F2481" s="191" t="s">
        <v>233</v>
      </c>
      <c r="G2481" s="191" t="s">
        <v>441</v>
      </c>
      <c r="H2481" s="30" t="s">
        <v>177</v>
      </c>
      <c r="I2481" s="180">
        <v>0</v>
      </c>
      <c r="J2481" s="181">
        <v>0</v>
      </c>
      <c r="K2481" s="181">
        <v>0</v>
      </c>
      <c r="L2481" s="181">
        <v>0</v>
      </c>
      <c r="M2481" s="182">
        <v>0</v>
      </c>
    </row>
    <row r="2482" spans="1:13" s="5" customFormat="1">
      <c r="A2482" s="30" t="s">
        <v>129</v>
      </c>
      <c r="B2482" s="30" t="s">
        <v>140</v>
      </c>
      <c r="C2482" s="5" t="s">
        <v>437</v>
      </c>
      <c r="D2482" s="5" t="s">
        <v>189</v>
      </c>
      <c r="E2482" s="191">
        <v>30</v>
      </c>
      <c r="F2482" s="191" t="s">
        <v>188</v>
      </c>
      <c r="G2482" s="191" t="s">
        <v>438</v>
      </c>
      <c r="H2482" s="30" t="s">
        <v>177</v>
      </c>
      <c r="I2482" s="180">
        <v>0</v>
      </c>
      <c r="J2482" s="181">
        <v>0</v>
      </c>
      <c r="K2482" s="181">
        <v>0</v>
      </c>
      <c r="L2482" s="181">
        <v>0</v>
      </c>
      <c r="M2482" s="182">
        <v>0</v>
      </c>
    </row>
    <row r="2483" spans="1:13" s="5" customFormat="1">
      <c r="A2483" s="30" t="s">
        <v>129</v>
      </c>
      <c r="B2483" s="30" t="s">
        <v>140</v>
      </c>
      <c r="C2483" s="5" t="s">
        <v>437</v>
      </c>
      <c r="D2483" s="5" t="s">
        <v>189</v>
      </c>
      <c r="E2483" s="191">
        <v>30</v>
      </c>
      <c r="F2483" s="191" t="s">
        <v>188</v>
      </c>
      <c r="G2483" s="191" t="s">
        <v>439</v>
      </c>
      <c r="H2483" s="30" t="s">
        <v>177</v>
      </c>
      <c r="I2483" s="180">
        <v>0</v>
      </c>
      <c r="J2483" s="181">
        <v>0</v>
      </c>
      <c r="K2483" s="181">
        <v>0</v>
      </c>
      <c r="L2483" s="181">
        <v>0</v>
      </c>
      <c r="M2483" s="182">
        <v>0</v>
      </c>
    </row>
    <row r="2484" spans="1:13" s="5" customFormat="1">
      <c r="A2484" s="30" t="s">
        <v>129</v>
      </c>
      <c r="B2484" s="30" t="s">
        <v>140</v>
      </c>
      <c r="C2484" s="5" t="s">
        <v>437</v>
      </c>
      <c r="D2484" s="5" t="s">
        <v>189</v>
      </c>
      <c r="E2484" s="191">
        <v>30</v>
      </c>
      <c r="F2484" s="191" t="s">
        <v>188</v>
      </c>
      <c r="G2484" s="191" t="s">
        <v>440</v>
      </c>
      <c r="H2484" s="30" t="s">
        <v>177</v>
      </c>
      <c r="I2484" s="180">
        <v>0</v>
      </c>
      <c r="J2484" s="181">
        <v>0</v>
      </c>
      <c r="K2484" s="181">
        <v>0</v>
      </c>
      <c r="L2484" s="181">
        <v>0</v>
      </c>
      <c r="M2484" s="182">
        <v>0</v>
      </c>
    </row>
    <row r="2485" spans="1:13" s="5" customFormat="1">
      <c r="A2485" s="30" t="s">
        <v>129</v>
      </c>
      <c r="B2485" s="30" t="s">
        <v>140</v>
      </c>
      <c r="C2485" s="5" t="s">
        <v>437</v>
      </c>
      <c r="D2485" s="5" t="s">
        <v>189</v>
      </c>
      <c r="E2485" s="191">
        <v>30</v>
      </c>
      <c r="F2485" s="191" t="s">
        <v>188</v>
      </c>
      <c r="G2485" s="191" t="s">
        <v>441</v>
      </c>
      <c r="H2485" s="30" t="s">
        <v>177</v>
      </c>
      <c r="I2485" s="180">
        <v>0</v>
      </c>
      <c r="J2485" s="181">
        <v>0</v>
      </c>
      <c r="K2485" s="181">
        <v>0</v>
      </c>
      <c r="L2485" s="181">
        <v>0</v>
      </c>
      <c r="M2485" s="182">
        <v>0</v>
      </c>
    </row>
    <row r="2486" spans="1:13" s="5" customFormat="1">
      <c r="A2486" s="30" t="s">
        <v>129</v>
      </c>
      <c r="B2486" s="30" t="s">
        <v>140</v>
      </c>
      <c r="C2486" s="5" t="s">
        <v>437</v>
      </c>
      <c r="D2486" s="5" t="s">
        <v>191</v>
      </c>
      <c r="E2486" s="191">
        <v>30</v>
      </c>
      <c r="F2486" s="191" t="s">
        <v>190</v>
      </c>
      <c r="G2486" s="191" t="s">
        <v>438</v>
      </c>
      <c r="H2486" s="30" t="s">
        <v>177</v>
      </c>
      <c r="I2486" s="180">
        <v>0</v>
      </c>
      <c r="J2486" s="181">
        <v>0</v>
      </c>
      <c r="K2486" s="181">
        <v>0</v>
      </c>
      <c r="L2486" s="181">
        <v>0</v>
      </c>
      <c r="M2486" s="182">
        <v>0</v>
      </c>
    </row>
    <row r="2487" spans="1:13" s="5" customFormat="1">
      <c r="A2487" s="30" t="s">
        <v>129</v>
      </c>
      <c r="B2487" s="30" t="s">
        <v>140</v>
      </c>
      <c r="C2487" s="5" t="s">
        <v>437</v>
      </c>
      <c r="D2487" s="5" t="s">
        <v>191</v>
      </c>
      <c r="E2487" s="191">
        <v>30</v>
      </c>
      <c r="F2487" s="191" t="s">
        <v>190</v>
      </c>
      <c r="G2487" s="191" t="s">
        <v>439</v>
      </c>
      <c r="H2487" s="30" t="s">
        <v>177</v>
      </c>
      <c r="I2487" s="180">
        <v>0</v>
      </c>
      <c r="J2487" s="181">
        <v>0</v>
      </c>
      <c r="K2487" s="181">
        <v>0</v>
      </c>
      <c r="L2487" s="181">
        <v>0</v>
      </c>
      <c r="M2487" s="182">
        <v>0</v>
      </c>
    </row>
    <row r="2488" spans="1:13" s="5" customFormat="1">
      <c r="A2488" s="30" t="s">
        <v>129</v>
      </c>
      <c r="B2488" s="30" t="s">
        <v>140</v>
      </c>
      <c r="C2488" s="5" t="s">
        <v>437</v>
      </c>
      <c r="D2488" s="5" t="s">
        <v>191</v>
      </c>
      <c r="E2488" s="191">
        <v>30</v>
      </c>
      <c r="F2488" s="191" t="s">
        <v>190</v>
      </c>
      <c r="G2488" s="191" t="s">
        <v>440</v>
      </c>
      <c r="H2488" s="30" t="s">
        <v>177</v>
      </c>
      <c r="I2488" s="180">
        <v>0</v>
      </c>
      <c r="J2488" s="181">
        <v>0</v>
      </c>
      <c r="K2488" s="181">
        <v>0</v>
      </c>
      <c r="L2488" s="181">
        <v>0</v>
      </c>
      <c r="M2488" s="182">
        <v>0</v>
      </c>
    </row>
    <row r="2489" spans="1:13" s="5" customFormat="1">
      <c r="A2489" s="30" t="s">
        <v>129</v>
      </c>
      <c r="B2489" s="30" t="s">
        <v>140</v>
      </c>
      <c r="C2489" s="5" t="s">
        <v>437</v>
      </c>
      <c r="D2489" s="5" t="s">
        <v>191</v>
      </c>
      <c r="E2489" s="191">
        <v>30</v>
      </c>
      <c r="F2489" s="191" t="s">
        <v>190</v>
      </c>
      <c r="G2489" s="191" t="s">
        <v>441</v>
      </c>
      <c r="H2489" s="30" t="s">
        <v>177</v>
      </c>
      <c r="I2489" s="180">
        <v>0</v>
      </c>
      <c r="J2489" s="181">
        <v>0</v>
      </c>
      <c r="K2489" s="181">
        <v>0</v>
      </c>
      <c r="L2489" s="181">
        <v>0</v>
      </c>
      <c r="M2489" s="182">
        <v>0</v>
      </c>
    </row>
    <row r="2490" spans="1:13" s="5" customFormat="1">
      <c r="A2490" s="30" t="s">
        <v>129</v>
      </c>
      <c r="B2490" s="30" t="s">
        <v>140</v>
      </c>
      <c r="C2490" s="5" t="s">
        <v>437</v>
      </c>
      <c r="D2490" s="5" t="s">
        <v>242</v>
      </c>
      <c r="E2490" s="191">
        <v>38</v>
      </c>
      <c r="F2490" s="191" t="s">
        <v>241</v>
      </c>
      <c r="G2490" s="191" t="s">
        <v>438</v>
      </c>
      <c r="H2490" s="30" t="s">
        <v>177</v>
      </c>
      <c r="I2490" s="180">
        <v>0</v>
      </c>
      <c r="J2490" s="181">
        <v>0</v>
      </c>
      <c r="K2490" s="181">
        <v>0</v>
      </c>
      <c r="L2490" s="181">
        <v>0</v>
      </c>
      <c r="M2490" s="182">
        <v>0</v>
      </c>
    </row>
    <row r="2491" spans="1:13" s="5" customFormat="1">
      <c r="A2491" s="30" t="s">
        <v>129</v>
      </c>
      <c r="B2491" s="30" t="s">
        <v>140</v>
      </c>
      <c r="C2491" s="5" t="s">
        <v>437</v>
      </c>
      <c r="D2491" s="5" t="s">
        <v>242</v>
      </c>
      <c r="E2491" s="191">
        <v>38</v>
      </c>
      <c r="F2491" s="191" t="s">
        <v>241</v>
      </c>
      <c r="G2491" s="191" t="s">
        <v>439</v>
      </c>
      <c r="H2491" s="30" t="s">
        <v>177</v>
      </c>
      <c r="I2491" s="180">
        <v>0</v>
      </c>
      <c r="J2491" s="181">
        <v>0</v>
      </c>
      <c r="K2491" s="181">
        <v>0</v>
      </c>
      <c r="L2491" s="181">
        <v>0</v>
      </c>
      <c r="M2491" s="182">
        <v>0</v>
      </c>
    </row>
    <row r="2492" spans="1:13" s="5" customFormat="1">
      <c r="A2492" s="30" t="s">
        <v>129</v>
      </c>
      <c r="B2492" s="30" t="s">
        <v>140</v>
      </c>
      <c r="C2492" s="5" t="s">
        <v>437</v>
      </c>
      <c r="D2492" s="5" t="s">
        <v>242</v>
      </c>
      <c r="E2492" s="191">
        <v>38</v>
      </c>
      <c r="F2492" s="191" t="s">
        <v>241</v>
      </c>
      <c r="G2492" s="191" t="s">
        <v>440</v>
      </c>
      <c r="H2492" s="30" t="s">
        <v>177</v>
      </c>
      <c r="I2492" s="180">
        <v>0</v>
      </c>
      <c r="J2492" s="181">
        <v>0</v>
      </c>
      <c r="K2492" s="181">
        <v>0</v>
      </c>
      <c r="L2492" s="181">
        <v>0</v>
      </c>
      <c r="M2492" s="182">
        <v>0</v>
      </c>
    </row>
    <row r="2493" spans="1:13" s="5" customFormat="1">
      <c r="A2493" s="30" t="s">
        <v>129</v>
      </c>
      <c r="B2493" s="30" t="s">
        <v>140</v>
      </c>
      <c r="C2493" s="5" t="s">
        <v>437</v>
      </c>
      <c r="D2493" s="5" t="s">
        <v>242</v>
      </c>
      <c r="E2493" s="191">
        <v>38</v>
      </c>
      <c r="F2493" s="191" t="s">
        <v>241</v>
      </c>
      <c r="G2493" s="191" t="s">
        <v>441</v>
      </c>
      <c r="H2493" s="30" t="s">
        <v>177</v>
      </c>
      <c r="I2493" s="180">
        <v>0</v>
      </c>
      <c r="J2493" s="181">
        <v>0</v>
      </c>
      <c r="K2493" s="181">
        <v>0</v>
      </c>
      <c r="L2493" s="181">
        <v>0</v>
      </c>
      <c r="M2493" s="182">
        <v>0</v>
      </c>
    </row>
    <row r="2494" spans="1:13" s="5" customFormat="1">
      <c r="A2494" s="30" t="s">
        <v>129</v>
      </c>
      <c r="B2494" s="30" t="s">
        <v>140</v>
      </c>
      <c r="C2494" s="5" t="s">
        <v>437</v>
      </c>
      <c r="D2494" s="5" t="s">
        <v>327</v>
      </c>
      <c r="E2494" s="191">
        <v>46</v>
      </c>
      <c r="F2494" s="191" t="s">
        <v>326</v>
      </c>
      <c r="G2494" s="191" t="s">
        <v>438</v>
      </c>
      <c r="H2494" s="30" t="s">
        <v>177</v>
      </c>
      <c r="I2494" s="180">
        <v>0</v>
      </c>
      <c r="J2494" s="181">
        <v>0</v>
      </c>
      <c r="K2494" s="181">
        <v>0</v>
      </c>
      <c r="L2494" s="181">
        <v>0</v>
      </c>
      <c r="M2494" s="182">
        <v>0</v>
      </c>
    </row>
    <row r="2495" spans="1:13" s="5" customFormat="1">
      <c r="A2495" s="30" t="s">
        <v>129</v>
      </c>
      <c r="B2495" s="30" t="s">
        <v>140</v>
      </c>
      <c r="C2495" s="5" t="s">
        <v>437</v>
      </c>
      <c r="D2495" s="5" t="s">
        <v>327</v>
      </c>
      <c r="E2495" s="191">
        <v>46</v>
      </c>
      <c r="F2495" s="191" t="s">
        <v>326</v>
      </c>
      <c r="G2495" s="191" t="s">
        <v>439</v>
      </c>
      <c r="H2495" s="30" t="s">
        <v>177</v>
      </c>
      <c r="I2495" s="180">
        <v>0</v>
      </c>
      <c r="J2495" s="181">
        <v>0</v>
      </c>
      <c r="K2495" s="181">
        <v>0</v>
      </c>
      <c r="L2495" s="181">
        <v>0</v>
      </c>
      <c r="M2495" s="182">
        <v>0</v>
      </c>
    </row>
    <row r="2496" spans="1:13" s="5" customFormat="1">
      <c r="A2496" s="30" t="s">
        <v>129</v>
      </c>
      <c r="B2496" s="30" t="s">
        <v>140</v>
      </c>
      <c r="C2496" s="5" t="s">
        <v>437</v>
      </c>
      <c r="D2496" s="5" t="s">
        <v>327</v>
      </c>
      <c r="E2496" s="191">
        <v>46</v>
      </c>
      <c r="F2496" s="191" t="s">
        <v>326</v>
      </c>
      <c r="G2496" s="191" t="s">
        <v>440</v>
      </c>
      <c r="H2496" s="30" t="s">
        <v>177</v>
      </c>
      <c r="I2496" s="180">
        <v>0</v>
      </c>
      <c r="J2496" s="181">
        <v>0</v>
      </c>
      <c r="K2496" s="181">
        <v>0</v>
      </c>
      <c r="L2496" s="181">
        <v>0</v>
      </c>
      <c r="M2496" s="182">
        <v>0</v>
      </c>
    </row>
    <row r="2497" spans="1:13" s="5" customFormat="1">
      <c r="A2497" s="30" t="s">
        <v>129</v>
      </c>
      <c r="B2497" s="30" t="s">
        <v>140</v>
      </c>
      <c r="C2497" s="5" t="s">
        <v>437</v>
      </c>
      <c r="D2497" s="5" t="s">
        <v>327</v>
      </c>
      <c r="E2497" s="191">
        <v>46</v>
      </c>
      <c r="F2497" s="191" t="s">
        <v>326</v>
      </c>
      <c r="G2497" s="191" t="s">
        <v>441</v>
      </c>
      <c r="H2497" s="30" t="s">
        <v>177</v>
      </c>
      <c r="I2497" s="180">
        <v>0</v>
      </c>
      <c r="J2497" s="181">
        <v>0</v>
      </c>
      <c r="K2497" s="181">
        <v>0</v>
      </c>
      <c r="L2497" s="181">
        <v>0</v>
      </c>
      <c r="M2497" s="182">
        <v>0</v>
      </c>
    </row>
    <row r="2498" spans="1:13" s="5" customFormat="1">
      <c r="A2498" s="30" t="s">
        <v>129</v>
      </c>
      <c r="B2498" s="30" t="s">
        <v>140</v>
      </c>
      <c r="C2498" s="5" t="s">
        <v>437</v>
      </c>
      <c r="D2498" s="5" t="s">
        <v>193</v>
      </c>
      <c r="E2498" s="191">
        <v>30</v>
      </c>
      <c r="F2498" s="191" t="s">
        <v>192</v>
      </c>
      <c r="G2498" s="191" t="s">
        <v>438</v>
      </c>
      <c r="H2498" s="30" t="s">
        <v>177</v>
      </c>
      <c r="I2498" s="180">
        <v>0</v>
      </c>
      <c r="J2498" s="181">
        <v>0</v>
      </c>
      <c r="K2498" s="181">
        <v>0</v>
      </c>
      <c r="L2498" s="181">
        <v>0</v>
      </c>
      <c r="M2498" s="182">
        <v>0</v>
      </c>
    </row>
    <row r="2499" spans="1:13" s="5" customFormat="1">
      <c r="A2499" s="30" t="s">
        <v>129</v>
      </c>
      <c r="B2499" s="30" t="s">
        <v>140</v>
      </c>
      <c r="C2499" s="5" t="s">
        <v>437</v>
      </c>
      <c r="D2499" s="5" t="s">
        <v>193</v>
      </c>
      <c r="E2499" s="191">
        <v>30</v>
      </c>
      <c r="F2499" s="191" t="s">
        <v>192</v>
      </c>
      <c r="G2499" s="191" t="s">
        <v>439</v>
      </c>
      <c r="H2499" s="30" t="s">
        <v>177</v>
      </c>
      <c r="I2499" s="180">
        <v>0</v>
      </c>
      <c r="J2499" s="181">
        <v>0</v>
      </c>
      <c r="K2499" s="181">
        <v>0</v>
      </c>
      <c r="L2499" s="181">
        <v>0</v>
      </c>
      <c r="M2499" s="182">
        <v>0</v>
      </c>
    </row>
    <row r="2500" spans="1:13" s="5" customFormat="1">
      <c r="A2500" s="30" t="s">
        <v>129</v>
      </c>
      <c r="B2500" s="30" t="s">
        <v>140</v>
      </c>
      <c r="C2500" s="5" t="s">
        <v>437</v>
      </c>
      <c r="D2500" s="5" t="s">
        <v>193</v>
      </c>
      <c r="E2500" s="191">
        <v>30</v>
      </c>
      <c r="F2500" s="191" t="s">
        <v>192</v>
      </c>
      <c r="G2500" s="191" t="s">
        <v>440</v>
      </c>
      <c r="H2500" s="30" t="s">
        <v>177</v>
      </c>
      <c r="I2500" s="180">
        <v>0</v>
      </c>
      <c r="J2500" s="181">
        <v>0</v>
      </c>
      <c r="K2500" s="181">
        <v>0</v>
      </c>
      <c r="L2500" s="181">
        <v>0</v>
      </c>
      <c r="M2500" s="182">
        <v>0</v>
      </c>
    </row>
    <row r="2501" spans="1:13" s="5" customFormat="1">
      <c r="A2501" s="30" t="s">
        <v>129</v>
      </c>
      <c r="B2501" s="30" t="s">
        <v>140</v>
      </c>
      <c r="C2501" s="5" t="s">
        <v>437</v>
      </c>
      <c r="D2501" s="5" t="s">
        <v>193</v>
      </c>
      <c r="E2501" s="191">
        <v>30</v>
      </c>
      <c r="F2501" s="191" t="s">
        <v>192</v>
      </c>
      <c r="G2501" s="191" t="s">
        <v>441</v>
      </c>
      <c r="H2501" s="30" t="s">
        <v>177</v>
      </c>
      <c r="I2501" s="180">
        <v>0</v>
      </c>
      <c r="J2501" s="181">
        <v>0</v>
      </c>
      <c r="K2501" s="181">
        <v>0</v>
      </c>
      <c r="L2501" s="181">
        <v>0</v>
      </c>
      <c r="M2501" s="182">
        <v>0</v>
      </c>
    </row>
    <row r="2502" spans="1:13" s="5" customFormat="1">
      <c r="A2502" s="30" t="s">
        <v>129</v>
      </c>
      <c r="B2502" s="30" t="s">
        <v>140</v>
      </c>
      <c r="C2502" s="5" t="s">
        <v>437</v>
      </c>
      <c r="D2502" s="5" t="s">
        <v>258</v>
      </c>
      <c r="E2502" s="191">
        <v>38</v>
      </c>
      <c r="F2502" s="191" t="s">
        <v>257</v>
      </c>
      <c r="G2502" s="191" t="s">
        <v>438</v>
      </c>
      <c r="H2502" s="30" t="s">
        <v>177</v>
      </c>
      <c r="I2502" s="180">
        <v>0</v>
      </c>
      <c r="J2502" s="181">
        <v>0</v>
      </c>
      <c r="K2502" s="181">
        <v>0</v>
      </c>
      <c r="L2502" s="181">
        <v>0</v>
      </c>
      <c r="M2502" s="182">
        <v>0</v>
      </c>
    </row>
    <row r="2503" spans="1:13" s="5" customFormat="1">
      <c r="A2503" s="30" t="s">
        <v>129</v>
      </c>
      <c r="B2503" s="30" t="s">
        <v>140</v>
      </c>
      <c r="C2503" s="5" t="s">
        <v>437</v>
      </c>
      <c r="D2503" s="5" t="s">
        <v>258</v>
      </c>
      <c r="E2503" s="191">
        <v>38</v>
      </c>
      <c r="F2503" s="191" t="s">
        <v>257</v>
      </c>
      <c r="G2503" s="191" t="s">
        <v>439</v>
      </c>
      <c r="H2503" s="30" t="s">
        <v>177</v>
      </c>
      <c r="I2503" s="180">
        <v>0</v>
      </c>
      <c r="J2503" s="181">
        <v>0</v>
      </c>
      <c r="K2503" s="181">
        <v>0</v>
      </c>
      <c r="L2503" s="181">
        <v>0</v>
      </c>
      <c r="M2503" s="182">
        <v>0</v>
      </c>
    </row>
    <row r="2504" spans="1:13" s="5" customFormat="1">
      <c r="A2504" s="30" t="s">
        <v>129</v>
      </c>
      <c r="B2504" s="30" t="s">
        <v>140</v>
      </c>
      <c r="C2504" s="5" t="s">
        <v>437</v>
      </c>
      <c r="D2504" s="5" t="s">
        <v>258</v>
      </c>
      <c r="E2504" s="191">
        <v>38</v>
      </c>
      <c r="F2504" s="191" t="s">
        <v>257</v>
      </c>
      <c r="G2504" s="191" t="s">
        <v>440</v>
      </c>
      <c r="H2504" s="30" t="s">
        <v>177</v>
      </c>
      <c r="I2504" s="180">
        <v>0</v>
      </c>
      <c r="J2504" s="181">
        <v>0</v>
      </c>
      <c r="K2504" s="181">
        <v>0</v>
      </c>
      <c r="L2504" s="181">
        <v>0</v>
      </c>
      <c r="M2504" s="182">
        <v>0</v>
      </c>
    </row>
    <row r="2505" spans="1:13" s="5" customFormat="1">
      <c r="A2505" s="30" t="s">
        <v>129</v>
      </c>
      <c r="B2505" s="30" t="s">
        <v>140</v>
      </c>
      <c r="C2505" s="5" t="s">
        <v>437</v>
      </c>
      <c r="D2505" s="5" t="s">
        <v>258</v>
      </c>
      <c r="E2505" s="191">
        <v>38</v>
      </c>
      <c r="F2505" s="191" t="s">
        <v>257</v>
      </c>
      <c r="G2505" s="191" t="s">
        <v>441</v>
      </c>
      <c r="H2505" s="30" t="s">
        <v>177</v>
      </c>
      <c r="I2505" s="180">
        <v>0</v>
      </c>
      <c r="J2505" s="181">
        <v>0</v>
      </c>
      <c r="K2505" s="181">
        <v>0</v>
      </c>
      <c r="L2505" s="181">
        <v>0</v>
      </c>
      <c r="M2505" s="182">
        <v>0</v>
      </c>
    </row>
    <row r="2506" spans="1:13" s="5" customFormat="1">
      <c r="A2506" s="30" t="s">
        <v>129</v>
      </c>
      <c r="B2506" s="30" t="s">
        <v>140</v>
      </c>
      <c r="C2506" s="5" t="s">
        <v>437</v>
      </c>
      <c r="D2506" s="5" t="s">
        <v>262</v>
      </c>
      <c r="E2506" s="191">
        <v>38</v>
      </c>
      <c r="F2506" s="191" t="s">
        <v>261</v>
      </c>
      <c r="G2506" s="191" t="s">
        <v>438</v>
      </c>
      <c r="H2506" s="30" t="s">
        <v>177</v>
      </c>
      <c r="I2506" s="180">
        <v>0</v>
      </c>
      <c r="J2506" s="181">
        <v>0</v>
      </c>
      <c r="K2506" s="181">
        <v>0</v>
      </c>
      <c r="L2506" s="181">
        <v>0</v>
      </c>
      <c r="M2506" s="182">
        <v>0</v>
      </c>
    </row>
    <row r="2507" spans="1:13" s="5" customFormat="1">
      <c r="A2507" s="30" t="s">
        <v>129</v>
      </c>
      <c r="B2507" s="30" t="s">
        <v>140</v>
      </c>
      <c r="C2507" s="5" t="s">
        <v>437</v>
      </c>
      <c r="D2507" s="5" t="s">
        <v>262</v>
      </c>
      <c r="E2507" s="191">
        <v>38</v>
      </c>
      <c r="F2507" s="191" t="s">
        <v>261</v>
      </c>
      <c r="G2507" s="191" t="s">
        <v>439</v>
      </c>
      <c r="H2507" s="30" t="s">
        <v>177</v>
      </c>
      <c r="I2507" s="180">
        <v>0</v>
      </c>
      <c r="J2507" s="181">
        <v>0</v>
      </c>
      <c r="K2507" s="181">
        <v>0</v>
      </c>
      <c r="L2507" s="181">
        <v>0</v>
      </c>
      <c r="M2507" s="182">
        <v>0</v>
      </c>
    </row>
    <row r="2508" spans="1:13" s="5" customFormat="1">
      <c r="A2508" s="30" t="s">
        <v>129</v>
      </c>
      <c r="B2508" s="30" t="s">
        <v>140</v>
      </c>
      <c r="C2508" s="5" t="s">
        <v>437</v>
      </c>
      <c r="D2508" s="5" t="s">
        <v>262</v>
      </c>
      <c r="E2508" s="191">
        <v>38</v>
      </c>
      <c r="F2508" s="191" t="s">
        <v>261</v>
      </c>
      <c r="G2508" s="191" t="s">
        <v>440</v>
      </c>
      <c r="H2508" s="30" t="s">
        <v>177</v>
      </c>
      <c r="I2508" s="180">
        <v>0</v>
      </c>
      <c r="J2508" s="181">
        <v>0</v>
      </c>
      <c r="K2508" s="181">
        <v>0</v>
      </c>
      <c r="L2508" s="181">
        <v>0</v>
      </c>
      <c r="M2508" s="182">
        <v>0</v>
      </c>
    </row>
    <row r="2509" spans="1:13" s="5" customFormat="1">
      <c r="A2509" s="30" t="s">
        <v>129</v>
      </c>
      <c r="B2509" s="30" t="s">
        <v>140</v>
      </c>
      <c r="C2509" s="5" t="s">
        <v>437</v>
      </c>
      <c r="D2509" s="5" t="s">
        <v>262</v>
      </c>
      <c r="E2509" s="191">
        <v>38</v>
      </c>
      <c r="F2509" s="191" t="s">
        <v>261</v>
      </c>
      <c r="G2509" s="191" t="s">
        <v>441</v>
      </c>
      <c r="H2509" s="30" t="s">
        <v>177</v>
      </c>
      <c r="I2509" s="180">
        <v>0</v>
      </c>
      <c r="J2509" s="181">
        <v>0</v>
      </c>
      <c r="K2509" s="181">
        <v>0</v>
      </c>
      <c r="L2509" s="181">
        <v>0</v>
      </c>
      <c r="M2509" s="182">
        <v>0</v>
      </c>
    </row>
    <row r="2510" spans="1:13" s="5" customFormat="1">
      <c r="A2510" s="30" t="s">
        <v>129</v>
      </c>
      <c r="B2510" s="30" t="s">
        <v>140</v>
      </c>
      <c r="C2510" s="5" t="s">
        <v>437</v>
      </c>
      <c r="D2510" s="5" t="s">
        <v>264</v>
      </c>
      <c r="E2510" s="191">
        <v>38</v>
      </c>
      <c r="F2510" s="191" t="s">
        <v>263</v>
      </c>
      <c r="G2510" s="191" t="s">
        <v>438</v>
      </c>
      <c r="H2510" s="30" t="s">
        <v>177</v>
      </c>
      <c r="I2510" s="180">
        <v>0</v>
      </c>
      <c r="J2510" s="181">
        <v>0</v>
      </c>
      <c r="K2510" s="181">
        <v>0</v>
      </c>
      <c r="L2510" s="181">
        <v>0</v>
      </c>
      <c r="M2510" s="182">
        <v>0</v>
      </c>
    </row>
    <row r="2511" spans="1:13" s="5" customFormat="1">
      <c r="A2511" s="30" t="s">
        <v>129</v>
      </c>
      <c r="B2511" s="30" t="s">
        <v>140</v>
      </c>
      <c r="C2511" s="5" t="s">
        <v>437</v>
      </c>
      <c r="D2511" s="5" t="s">
        <v>264</v>
      </c>
      <c r="E2511" s="191">
        <v>38</v>
      </c>
      <c r="F2511" s="191" t="s">
        <v>263</v>
      </c>
      <c r="G2511" s="191" t="s">
        <v>439</v>
      </c>
      <c r="H2511" s="30" t="s">
        <v>177</v>
      </c>
      <c r="I2511" s="180">
        <v>0</v>
      </c>
      <c r="J2511" s="181">
        <v>0</v>
      </c>
      <c r="K2511" s="181">
        <v>0</v>
      </c>
      <c r="L2511" s="181">
        <v>0</v>
      </c>
      <c r="M2511" s="182">
        <v>0</v>
      </c>
    </row>
    <row r="2512" spans="1:13" s="5" customFormat="1">
      <c r="A2512" s="30" t="s">
        <v>129</v>
      </c>
      <c r="B2512" s="30" t="s">
        <v>140</v>
      </c>
      <c r="C2512" s="5" t="s">
        <v>437</v>
      </c>
      <c r="D2512" s="5" t="s">
        <v>264</v>
      </c>
      <c r="E2512" s="191">
        <v>38</v>
      </c>
      <c r="F2512" s="191" t="s">
        <v>263</v>
      </c>
      <c r="G2512" s="191" t="s">
        <v>440</v>
      </c>
      <c r="H2512" s="30" t="s">
        <v>177</v>
      </c>
      <c r="I2512" s="180">
        <v>0</v>
      </c>
      <c r="J2512" s="181">
        <v>0</v>
      </c>
      <c r="K2512" s="181">
        <v>0</v>
      </c>
      <c r="L2512" s="181">
        <v>0</v>
      </c>
      <c r="M2512" s="182">
        <v>0</v>
      </c>
    </row>
    <row r="2513" spans="1:13" s="5" customFormat="1">
      <c r="A2513" s="30" t="s">
        <v>129</v>
      </c>
      <c r="B2513" s="30" t="s">
        <v>140</v>
      </c>
      <c r="C2513" s="5" t="s">
        <v>437</v>
      </c>
      <c r="D2513" s="5" t="s">
        <v>264</v>
      </c>
      <c r="E2513" s="191">
        <v>38</v>
      </c>
      <c r="F2513" s="191" t="s">
        <v>263</v>
      </c>
      <c r="G2513" s="191" t="s">
        <v>441</v>
      </c>
      <c r="H2513" s="30" t="s">
        <v>177</v>
      </c>
      <c r="I2513" s="180">
        <v>0</v>
      </c>
      <c r="J2513" s="181">
        <v>0</v>
      </c>
      <c r="K2513" s="181">
        <v>0</v>
      </c>
      <c r="L2513" s="181">
        <v>0</v>
      </c>
      <c r="M2513" s="182">
        <v>0</v>
      </c>
    </row>
    <row r="2514" spans="1:13" s="5" customFormat="1">
      <c r="A2514" s="30" t="s">
        <v>129</v>
      </c>
      <c r="B2514" s="30" t="s">
        <v>140</v>
      </c>
      <c r="C2514" s="5" t="s">
        <v>437</v>
      </c>
      <c r="D2514" s="5" t="s">
        <v>270</v>
      </c>
      <c r="E2514" s="191">
        <v>38</v>
      </c>
      <c r="F2514" s="191" t="s">
        <v>269</v>
      </c>
      <c r="G2514" s="191" t="s">
        <v>438</v>
      </c>
      <c r="H2514" s="30" t="s">
        <v>177</v>
      </c>
      <c r="I2514" s="180">
        <v>0</v>
      </c>
      <c r="J2514" s="181">
        <v>0</v>
      </c>
      <c r="K2514" s="181">
        <v>0</v>
      </c>
      <c r="L2514" s="181">
        <v>0</v>
      </c>
      <c r="M2514" s="182">
        <v>0</v>
      </c>
    </row>
    <row r="2515" spans="1:13" s="5" customFormat="1">
      <c r="A2515" s="30" t="s">
        <v>129</v>
      </c>
      <c r="B2515" s="30" t="s">
        <v>140</v>
      </c>
      <c r="C2515" s="5" t="s">
        <v>437</v>
      </c>
      <c r="D2515" s="5" t="s">
        <v>270</v>
      </c>
      <c r="E2515" s="191">
        <v>38</v>
      </c>
      <c r="F2515" s="191" t="s">
        <v>269</v>
      </c>
      <c r="G2515" s="191" t="s">
        <v>439</v>
      </c>
      <c r="H2515" s="30" t="s">
        <v>177</v>
      </c>
      <c r="I2515" s="180">
        <v>0</v>
      </c>
      <c r="J2515" s="181">
        <v>0</v>
      </c>
      <c r="K2515" s="181">
        <v>0</v>
      </c>
      <c r="L2515" s="181">
        <v>0</v>
      </c>
      <c r="M2515" s="182">
        <v>0</v>
      </c>
    </row>
    <row r="2516" spans="1:13" s="5" customFormat="1">
      <c r="A2516" s="30" t="s">
        <v>129</v>
      </c>
      <c r="B2516" s="30" t="s">
        <v>140</v>
      </c>
      <c r="C2516" s="5" t="s">
        <v>437</v>
      </c>
      <c r="D2516" s="5" t="s">
        <v>270</v>
      </c>
      <c r="E2516" s="191">
        <v>38</v>
      </c>
      <c r="F2516" s="191" t="s">
        <v>269</v>
      </c>
      <c r="G2516" s="191" t="s">
        <v>440</v>
      </c>
      <c r="H2516" s="30" t="s">
        <v>177</v>
      </c>
      <c r="I2516" s="180">
        <v>0</v>
      </c>
      <c r="J2516" s="181">
        <v>0</v>
      </c>
      <c r="K2516" s="181">
        <v>0</v>
      </c>
      <c r="L2516" s="181">
        <v>0</v>
      </c>
      <c r="M2516" s="182">
        <v>0</v>
      </c>
    </row>
    <row r="2517" spans="1:13" s="5" customFormat="1">
      <c r="A2517" s="30" t="s">
        <v>129</v>
      </c>
      <c r="B2517" s="30" t="s">
        <v>140</v>
      </c>
      <c r="C2517" s="5" t="s">
        <v>437</v>
      </c>
      <c r="D2517" s="5" t="s">
        <v>270</v>
      </c>
      <c r="E2517" s="191">
        <v>38</v>
      </c>
      <c r="F2517" s="191" t="s">
        <v>269</v>
      </c>
      <c r="G2517" s="191" t="s">
        <v>441</v>
      </c>
      <c r="H2517" s="30" t="s">
        <v>177</v>
      </c>
      <c r="I2517" s="180">
        <v>0</v>
      </c>
      <c r="J2517" s="181">
        <v>0</v>
      </c>
      <c r="K2517" s="181">
        <v>0</v>
      </c>
      <c r="L2517" s="181">
        <v>0</v>
      </c>
      <c r="M2517" s="182">
        <v>0</v>
      </c>
    </row>
    <row r="2518" spans="1:13" s="5" customFormat="1">
      <c r="A2518" s="30" t="s">
        <v>129</v>
      </c>
      <c r="B2518" s="30" t="s">
        <v>140</v>
      </c>
      <c r="C2518" s="5" t="s">
        <v>437</v>
      </c>
      <c r="D2518" s="5" t="s">
        <v>195</v>
      </c>
      <c r="E2518" s="191">
        <v>30</v>
      </c>
      <c r="F2518" s="191" t="s">
        <v>194</v>
      </c>
      <c r="G2518" s="191" t="s">
        <v>438</v>
      </c>
      <c r="H2518" s="30" t="s">
        <v>177</v>
      </c>
      <c r="I2518" s="180">
        <v>105.363</v>
      </c>
      <c r="J2518" s="181">
        <v>14.671900000000001</v>
      </c>
      <c r="K2518" s="181">
        <v>69.288300000000007</v>
      </c>
      <c r="L2518" s="181">
        <v>7.3144500000000001E-2</v>
      </c>
      <c r="M2518" s="182">
        <v>1.2423500000000001</v>
      </c>
    </row>
    <row r="2519" spans="1:13" s="5" customFormat="1">
      <c r="A2519" s="30" t="s">
        <v>129</v>
      </c>
      <c r="B2519" s="30" t="s">
        <v>140</v>
      </c>
      <c r="C2519" s="5" t="s">
        <v>437</v>
      </c>
      <c r="D2519" s="5" t="s">
        <v>195</v>
      </c>
      <c r="E2519" s="191">
        <v>30</v>
      </c>
      <c r="F2519" s="191" t="s">
        <v>194</v>
      </c>
      <c r="G2519" s="191" t="s">
        <v>439</v>
      </c>
      <c r="H2519" s="30" t="s">
        <v>177</v>
      </c>
      <c r="I2519" s="180">
        <v>45.643599999999999</v>
      </c>
      <c r="J2519" s="181">
        <v>0.59517699999999996</v>
      </c>
      <c r="K2519" s="181">
        <v>70.576700000000002</v>
      </c>
      <c r="L2519" s="181">
        <v>1.18231E-2</v>
      </c>
      <c r="M2519" s="182">
        <v>0.39028299999999999</v>
      </c>
    </row>
    <row r="2520" spans="1:13" s="5" customFormat="1">
      <c r="A2520" s="30" t="s">
        <v>129</v>
      </c>
      <c r="B2520" s="30" t="s">
        <v>140</v>
      </c>
      <c r="C2520" s="5" t="s">
        <v>437</v>
      </c>
      <c r="D2520" s="5" t="s">
        <v>195</v>
      </c>
      <c r="E2520" s="191">
        <v>30</v>
      </c>
      <c r="F2520" s="191" t="s">
        <v>194</v>
      </c>
      <c r="G2520" s="191" t="s">
        <v>440</v>
      </c>
      <c r="H2520" s="30" t="s">
        <v>177</v>
      </c>
      <c r="I2520" s="180">
        <v>0</v>
      </c>
      <c r="J2520" s="181">
        <v>0</v>
      </c>
      <c r="K2520" s="181">
        <v>0</v>
      </c>
      <c r="L2520" s="181">
        <v>0</v>
      </c>
      <c r="M2520" s="182">
        <v>0</v>
      </c>
    </row>
    <row r="2521" spans="1:13" s="5" customFormat="1">
      <c r="A2521" s="30" t="s">
        <v>129</v>
      </c>
      <c r="B2521" s="30" t="s">
        <v>140</v>
      </c>
      <c r="C2521" s="5" t="s">
        <v>437</v>
      </c>
      <c r="D2521" s="5" t="s">
        <v>195</v>
      </c>
      <c r="E2521" s="191">
        <v>30</v>
      </c>
      <c r="F2521" s="191" t="s">
        <v>194</v>
      </c>
      <c r="G2521" s="191" t="s">
        <v>441</v>
      </c>
      <c r="H2521" s="30" t="s">
        <v>177</v>
      </c>
      <c r="I2521" s="180">
        <v>0</v>
      </c>
      <c r="J2521" s="181">
        <v>0</v>
      </c>
      <c r="K2521" s="181">
        <v>0</v>
      </c>
      <c r="L2521" s="181">
        <v>0</v>
      </c>
      <c r="M2521" s="182">
        <v>0</v>
      </c>
    </row>
    <row r="2522" spans="1:13" s="5" customFormat="1">
      <c r="A2522" s="30" t="s">
        <v>129</v>
      </c>
      <c r="B2522" s="30" t="s">
        <v>140</v>
      </c>
      <c r="C2522" s="5" t="s">
        <v>437</v>
      </c>
      <c r="D2522" s="5" t="s">
        <v>197</v>
      </c>
      <c r="E2522" s="191">
        <v>30</v>
      </c>
      <c r="F2522" s="191" t="s">
        <v>196</v>
      </c>
      <c r="G2522" s="191" t="s">
        <v>438</v>
      </c>
      <c r="H2522" s="30" t="s">
        <v>177</v>
      </c>
      <c r="I2522" s="180">
        <v>0</v>
      </c>
      <c r="J2522" s="181">
        <v>0</v>
      </c>
      <c r="K2522" s="181">
        <v>0</v>
      </c>
      <c r="L2522" s="181">
        <v>0</v>
      </c>
      <c r="M2522" s="182">
        <v>0</v>
      </c>
    </row>
    <row r="2523" spans="1:13" s="5" customFormat="1">
      <c r="A2523" s="30" t="s">
        <v>129</v>
      </c>
      <c r="B2523" s="30" t="s">
        <v>140</v>
      </c>
      <c r="C2523" s="5" t="s">
        <v>437</v>
      </c>
      <c r="D2523" s="5" t="s">
        <v>197</v>
      </c>
      <c r="E2523" s="191">
        <v>30</v>
      </c>
      <c r="F2523" s="191" t="s">
        <v>196</v>
      </c>
      <c r="G2523" s="191" t="s">
        <v>439</v>
      </c>
      <c r="H2523" s="30" t="s">
        <v>177</v>
      </c>
      <c r="I2523" s="180">
        <v>0</v>
      </c>
      <c r="J2523" s="181">
        <v>0</v>
      </c>
      <c r="K2523" s="181">
        <v>0</v>
      </c>
      <c r="L2523" s="181">
        <v>0</v>
      </c>
      <c r="M2523" s="182">
        <v>0</v>
      </c>
    </row>
    <row r="2524" spans="1:13" s="5" customFormat="1">
      <c r="A2524" s="30" t="s">
        <v>129</v>
      </c>
      <c r="B2524" s="30" t="s">
        <v>140</v>
      </c>
      <c r="C2524" s="5" t="s">
        <v>437</v>
      </c>
      <c r="D2524" s="5" t="s">
        <v>197</v>
      </c>
      <c r="E2524" s="191">
        <v>30</v>
      </c>
      <c r="F2524" s="191" t="s">
        <v>196</v>
      </c>
      <c r="G2524" s="191" t="s">
        <v>440</v>
      </c>
      <c r="H2524" s="30" t="s">
        <v>177</v>
      </c>
      <c r="I2524" s="180">
        <v>0</v>
      </c>
      <c r="J2524" s="181">
        <v>0</v>
      </c>
      <c r="K2524" s="181">
        <v>0</v>
      </c>
      <c r="L2524" s="181">
        <v>0</v>
      </c>
      <c r="M2524" s="182">
        <v>0</v>
      </c>
    </row>
    <row r="2525" spans="1:13" s="5" customFormat="1">
      <c r="A2525" s="30" t="s">
        <v>129</v>
      </c>
      <c r="B2525" s="30" t="s">
        <v>140</v>
      </c>
      <c r="C2525" s="5" t="s">
        <v>437</v>
      </c>
      <c r="D2525" s="5" t="s">
        <v>197</v>
      </c>
      <c r="E2525" s="191">
        <v>30</v>
      </c>
      <c r="F2525" s="191" t="s">
        <v>196</v>
      </c>
      <c r="G2525" s="191" t="s">
        <v>441</v>
      </c>
      <c r="H2525" s="30" t="s">
        <v>177</v>
      </c>
      <c r="I2525" s="180">
        <v>0</v>
      </c>
      <c r="J2525" s="181">
        <v>0</v>
      </c>
      <c r="K2525" s="181">
        <v>0</v>
      </c>
      <c r="L2525" s="181">
        <v>0</v>
      </c>
      <c r="M2525" s="182">
        <v>0</v>
      </c>
    </row>
    <row r="2526" spans="1:13" s="5" customFormat="1">
      <c r="A2526" s="30" t="s">
        <v>129</v>
      </c>
      <c r="B2526" s="30" t="s">
        <v>140</v>
      </c>
      <c r="C2526" s="5" t="s">
        <v>437</v>
      </c>
      <c r="D2526" s="5" t="s">
        <v>284</v>
      </c>
      <c r="E2526" s="191">
        <v>38</v>
      </c>
      <c r="F2526" s="191" t="s">
        <v>283</v>
      </c>
      <c r="G2526" s="191" t="s">
        <v>438</v>
      </c>
      <c r="H2526" s="30" t="s">
        <v>177</v>
      </c>
      <c r="I2526" s="180">
        <v>0</v>
      </c>
      <c r="J2526" s="181">
        <v>0</v>
      </c>
      <c r="K2526" s="181">
        <v>0</v>
      </c>
      <c r="L2526" s="181">
        <v>0</v>
      </c>
      <c r="M2526" s="182">
        <v>0</v>
      </c>
    </row>
    <row r="2527" spans="1:13" s="5" customFormat="1">
      <c r="A2527" s="30" t="s">
        <v>129</v>
      </c>
      <c r="B2527" s="30" t="s">
        <v>140</v>
      </c>
      <c r="C2527" s="5" t="s">
        <v>437</v>
      </c>
      <c r="D2527" s="5" t="s">
        <v>284</v>
      </c>
      <c r="E2527" s="191">
        <v>38</v>
      </c>
      <c r="F2527" s="191" t="s">
        <v>283</v>
      </c>
      <c r="G2527" s="191" t="s">
        <v>439</v>
      </c>
      <c r="H2527" s="30" t="s">
        <v>177</v>
      </c>
      <c r="I2527" s="180">
        <v>0</v>
      </c>
      <c r="J2527" s="181">
        <v>0</v>
      </c>
      <c r="K2527" s="181">
        <v>0</v>
      </c>
      <c r="L2527" s="181">
        <v>0</v>
      </c>
      <c r="M2527" s="182">
        <v>0</v>
      </c>
    </row>
    <row r="2528" spans="1:13" s="5" customFormat="1">
      <c r="A2528" s="30" t="s">
        <v>129</v>
      </c>
      <c r="B2528" s="30" t="s">
        <v>140</v>
      </c>
      <c r="C2528" s="5" t="s">
        <v>437</v>
      </c>
      <c r="D2528" s="5" t="s">
        <v>284</v>
      </c>
      <c r="E2528" s="191">
        <v>38</v>
      </c>
      <c r="F2528" s="191" t="s">
        <v>283</v>
      </c>
      <c r="G2528" s="191" t="s">
        <v>440</v>
      </c>
      <c r="H2528" s="30" t="s">
        <v>177</v>
      </c>
      <c r="I2528" s="180">
        <v>0</v>
      </c>
      <c r="J2528" s="181">
        <v>0</v>
      </c>
      <c r="K2528" s="181">
        <v>0</v>
      </c>
      <c r="L2528" s="181">
        <v>0</v>
      </c>
      <c r="M2528" s="182">
        <v>0</v>
      </c>
    </row>
    <row r="2529" spans="1:13" s="5" customFormat="1">
      <c r="A2529" s="30" t="s">
        <v>129</v>
      </c>
      <c r="B2529" s="30" t="s">
        <v>140</v>
      </c>
      <c r="C2529" s="5" t="s">
        <v>437</v>
      </c>
      <c r="D2529" s="5" t="s">
        <v>284</v>
      </c>
      <c r="E2529" s="191">
        <v>38</v>
      </c>
      <c r="F2529" s="191" t="s">
        <v>283</v>
      </c>
      <c r="G2529" s="191" t="s">
        <v>441</v>
      </c>
      <c r="H2529" s="30" t="s">
        <v>177</v>
      </c>
      <c r="I2529" s="180">
        <v>0</v>
      </c>
      <c r="J2529" s="181">
        <v>0</v>
      </c>
      <c r="K2529" s="181">
        <v>0</v>
      </c>
      <c r="L2529" s="181">
        <v>0</v>
      </c>
      <c r="M2529" s="182">
        <v>0</v>
      </c>
    </row>
    <row r="2530" spans="1:13" s="5" customFormat="1">
      <c r="A2530" s="30" t="s">
        <v>129</v>
      </c>
      <c r="B2530" s="30" t="s">
        <v>140</v>
      </c>
      <c r="C2530" s="5" t="s">
        <v>437</v>
      </c>
      <c r="D2530" s="5" t="s">
        <v>199</v>
      </c>
      <c r="E2530" s="191">
        <v>30</v>
      </c>
      <c r="F2530" s="191" t="s">
        <v>198</v>
      </c>
      <c r="G2530" s="191" t="s">
        <v>438</v>
      </c>
      <c r="H2530" s="30" t="s">
        <v>177</v>
      </c>
      <c r="I2530" s="180">
        <v>0</v>
      </c>
      <c r="J2530" s="181">
        <v>0</v>
      </c>
      <c r="K2530" s="181">
        <v>0</v>
      </c>
      <c r="L2530" s="181">
        <v>0</v>
      </c>
      <c r="M2530" s="182">
        <v>0</v>
      </c>
    </row>
    <row r="2531" spans="1:13" s="5" customFormat="1">
      <c r="A2531" s="30" t="s">
        <v>129</v>
      </c>
      <c r="B2531" s="30" t="s">
        <v>140</v>
      </c>
      <c r="C2531" s="5" t="s">
        <v>437</v>
      </c>
      <c r="D2531" s="5" t="s">
        <v>199</v>
      </c>
      <c r="E2531" s="191">
        <v>30</v>
      </c>
      <c r="F2531" s="191" t="s">
        <v>198</v>
      </c>
      <c r="G2531" s="191" t="s">
        <v>439</v>
      </c>
      <c r="H2531" s="30" t="s">
        <v>177</v>
      </c>
      <c r="I2531" s="180">
        <v>0</v>
      </c>
      <c r="J2531" s="181">
        <v>0</v>
      </c>
      <c r="K2531" s="181">
        <v>0</v>
      </c>
      <c r="L2531" s="181">
        <v>0</v>
      </c>
      <c r="M2531" s="182">
        <v>0</v>
      </c>
    </row>
    <row r="2532" spans="1:13" s="5" customFormat="1">
      <c r="A2532" s="30" t="s">
        <v>129</v>
      </c>
      <c r="B2532" s="30" t="s">
        <v>140</v>
      </c>
      <c r="C2532" s="5" t="s">
        <v>437</v>
      </c>
      <c r="D2532" s="5" t="s">
        <v>199</v>
      </c>
      <c r="E2532" s="191">
        <v>30</v>
      </c>
      <c r="F2532" s="191" t="s">
        <v>198</v>
      </c>
      <c r="G2532" s="191" t="s">
        <v>440</v>
      </c>
      <c r="H2532" s="30" t="s">
        <v>177</v>
      </c>
      <c r="I2532" s="180">
        <v>0</v>
      </c>
      <c r="J2532" s="181">
        <v>0</v>
      </c>
      <c r="K2532" s="181">
        <v>0</v>
      </c>
      <c r="L2532" s="181">
        <v>0</v>
      </c>
      <c r="M2532" s="182">
        <v>0</v>
      </c>
    </row>
    <row r="2533" spans="1:13" s="5" customFormat="1">
      <c r="A2533" s="30" t="s">
        <v>129</v>
      </c>
      <c r="B2533" s="30" t="s">
        <v>140</v>
      </c>
      <c r="C2533" s="5" t="s">
        <v>437</v>
      </c>
      <c r="D2533" s="5" t="s">
        <v>199</v>
      </c>
      <c r="E2533" s="191">
        <v>30</v>
      </c>
      <c r="F2533" s="191" t="s">
        <v>198</v>
      </c>
      <c r="G2533" s="191" t="s">
        <v>441</v>
      </c>
      <c r="H2533" s="30" t="s">
        <v>177</v>
      </c>
      <c r="I2533" s="180">
        <v>0</v>
      </c>
      <c r="J2533" s="181">
        <v>0</v>
      </c>
      <c r="K2533" s="181">
        <v>0</v>
      </c>
      <c r="L2533" s="181">
        <v>0</v>
      </c>
      <c r="M2533" s="182">
        <v>0</v>
      </c>
    </row>
    <row r="2534" spans="1:13" s="5" customFormat="1">
      <c r="A2534" s="30" t="s">
        <v>129</v>
      </c>
      <c r="B2534" s="30" t="s">
        <v>140</v>
      </c>
      <c r="C2534" s="5" t="s">
        <v>437</v>
      </c>
      <c r="D2534" s="5" t="s">
        <v>201</v>
      </c>
      <c r="E2534" s="191">
        <v>30</v>
      </c>
      <c r="F2534" s="191" t="s">
        <v>200</v>
      </c>
      <c r="G2534" s="191" t="s">
        <v>438</v>
      </c>
      <c r="H2534" s="30" t="s">
        <v>177</v>
      </c>
      <c r="I2534" s="180">
        <v>0</v>
      </c>
      <c r="J2534" s="181">
        <v>0</v>
      </c>
      <c r="K2534" s="181">
        <v>0</v>
      </c>
      <c r="L2534" s="181">
        <v>0</v>
      </c>
      <c r="M2534" s="182">
        <v>0</v>
      </c>
    </row>
    <row r="2535" spans="1:13" s="5" customFormat="1">
      <c r="A2535" s="30" t="s">
        <v>129</v>
      </c>
      <c r="B2535" s="30" t="s">
        <v>140</v>
      </c>
      <c r="C2535" s="5" t="s">
        <v>437</v>
      </c>
      <c r="D2535" s="5" t="s">
        <v>201</v>
      </c>
      <c r="E2535" s="191">
        <v>30</v>
      </c>
      <c r="F2535" s="191" t="s">
        <v>200</v>
      </c>
      <c r="G2535" s="191" t="s">
        <v>439</v>
      </c>
      <c r="H2535" s="30" t="s">
        <v>177</v>
      </c>
      <c r="I2535" s="180">
        <v>0</v>
      </c>
      <c r="J2535" s="181">
        <v>0</v>
      </c>
      <c r="K2535" s="181">
        <v>0</v>
      </c>
      <c r="L2535" s="181">
        <v>0</v>
      </c>
      <c r="M2535" s="182">
        <v>0</v>
      </c>
    </row>
    <row r="2536" spans="1:13" s="5" customFormat="1">
      <c r="A2536" s="30" t="s">
        <v>129</v>
      </c>
      <c r="B2536" s="30" t="s">
        <v>140</v>
      </c>
      <c r="C2536" s="5" t="s">
        <v>437</v>
      </c>
      <c r="D2536" s="5" t="s">
        <v>201</v>
      </c>
      <c r="E2536" s="191">
        <v>30</v>
      </c>
      <c r="F2536" s="191" t="s">
        <v>200</v>
      </c>
      <c r="G2536" s="191" t="s">
        <v>440</v>
      </c>
      <c r="H2536" s="30" t="s">
        <v>177</v>
      </c>
      <c r="I2536" s="180">
        <v>0</v>
      </c>
      <c r="J2536" s="181">
        <v>0</v>
      </c>
      <c r="K2536" s="181">
        <v>0</v>
      </c>
      <c r="L2536" s="181">
        <v>0</v>
      </c>
      <c r="M2536" s="182">
        <v>0</v>
      </c>
    </row>
    <row r="2537" spans="1:13" s="5" customFormat="1">
      <c r="A2537" s="30" t="s">
        <v>129</v>
      </c>
      <c r="B2537" s="30" t="s">
        <v>140</v>
      </c>
      <c r="C2537" s="5" t="s">
        <v>437</v>
      </c>
      <c r="D2537" s="5" t="s">
        <v>201</v>
      </c>
      <c r="E2537" s="191">
        <v>30</v>
      </c>
      <c r="F2537" s="191" t="s">
        <v>200</v>
      </c>
      <c r="G2537" s="191" t="s">
        <v>441</v>
      </c>
      <c r="H2537" s="30" t="s">
        <v>177</v>
      </c>
      <c r="I2537" s="180">
        <v>0</v>
      </c>
      <c r="J2537" s="181">
        <v>0</v>
      </c>
      <c r="K2537" s="181">
        <v>0</v>
      </c>
      <c r="L2537" s="181">
        <v>0</v>
      </c>
      <c r="M2537" s="182">
        <v>0</v>
      </c>
    </row>
    <row r="2538" spans="1:13" s="5" customFormat="1">
      <c r="A2538" s="30" t="s">
        <v>129</v>
      </c>
      <c r="B2538" s="30" t="s">
        <v>140</v>
      </c>
      <c r="C2538" s="5" t="s">
        <v>437</v>
      </c>
      <c r="D2538" s="5" t="s">
        <v>203</v>
      </c>
      <c r="E2538" s="191">
        <v>30</v>
      </c>
      <c r="F2538" s="191" t="s">
        <v>202</v>
      </c>
      <c r="G2538" s="191" t="s">
        <v>438</v>
      </c>
      <c r="H2538" s="30" t="s">
        <v>177</v>
      </c>
      <c r="I2538" s="180">
        <v>0</v>
      </c>
      <c r="J2538" s="181">
        <v>0</v>
      </c>
      <c r="K2538" s="181">
        <v>0</v>
      </c>
      <c r="L2538" s="181">
        <v>0</v>
      </c>
      <c r="M2538" s="182">
        <v>0</v>
      </c>
    </row>
    <row r="2539" spans="1:13" s="5" customFormat="1">
      <c r="A2539" s="30" t="s">
        <v>129</v>
      </c>
      <c r="B2539" s="30" t="s">
        <v>140</v>
      </c>
      <c r="C2539" s="5" t="s">
        <v>437</v>
      </c>
      <c r="D2539" s="5" t="s">
        <v>203</v>
      </c>
      <c r="E2539" s="191">
        <v>30</v>
      </c>
      <c r="F2539" s="191" t="s">
        <v>202</v>
      </c>
      <c r="G2539" s="191" t="s">
        <v>439</v>
      </c>
      <c r="H2539" s="30" t="s">
        <v>177</v>
      </c>
      <c r="I2539" s="180">
        <v>0</v>
      </c>
      <c r="J2539" s="181">
        <v>0</v>
      </c>
      <c r="K2539" s="181">
        <v>0</v>
      </c>
      <c r="L2539" s="181">
        <v>0</v>
      </c>
      <c r="M2539" s="182">
        <v>0</v>
      </c>
    </row>
    <row r="2540" spans="1:13" s="5" customFormat="1">
      <c r="A2540" s="30" t="s">
        <v>129</v>
      </c>
      <c r="B2540" s="30" t="s">
        <v>140</v>
      </c>
      <c r="C2540" s="5" t="s">
        <v>437</v>
      </c>
      <c r="D2540" s="5" t="s">
        <v>203</v>
      </c>
      <c r="E2540" s="191">
        <v>30</v>
      </c>
      <c r="F2540" s="191" t="s">
        <v>202</v>
      </c>
      <c r="G2540" s="191" t="s">
        <v>440</v>
      </c>
      <c r="H2540" s="30" t="s">
        <v>177</v>
      </c>
      <c r="I2540" s="180">
        <v>0</v>
      </c>
      <c r="J2540" s="181">
        <v>0</v>
      </c>
      <c r="K2540" s="181">
        <v>0</v>
      </c>
      <c r="L2540" s="181">
        <v>0</v>
      </c>
      <c r="M2540" s="182">
        <v>0</v>
      </c>
    </row>
    <row r="2541" spans="1:13" s="5" customFormat="1">
      <c r="A2541" s="30" t="s">
        <v>129</v>
      </c>
      <c r="B2541" s="30" t="s">
        <v>140</v>
      </c>
      <c r="C2541" s="5" t="s">
        <v>437</v>
      </c>
      <c r="D2541" s="5" t="s">
        <v>203</v>
      </c>
      <c r="E2541" s="191">
        <v>30</v>
      </c>
      <c r="F2541" s="191" t="s">
        <v>202</v>
      </c>
      <c r="G2541" s="191" t="s">
        <v>441</v>
      </c>
      <c r="H2541" s="30" t="s">
        <v>177</v>
      </c>
      <c r="I2541" s="180">
        <v>0</v>
      </c>
      <c r="J2541" s="181">
        <v>0</v>
      </c>
      <c r="K2541" s="181">
        <v>0</v>
      </c>
      <c r="L2541" s="181">
        <v>0</v>
      </c>
      <c r="M2541" s="182">
        <v>0</v>
      </c>
    </row>
    <row r="2542" spans="1:13" s="5" customFormat="1">
      <c r="A2542" s="30" t="s">
        <v>129</v>
      </c>
      <c r="B2542" s="30" t="s">
        <v>140</v>
      </c>
      <c r="C2542" s="5" t="s">
        <v>437</v>
      </c>
      <c r="D2542" s="5" t="s">
        <v>294</v>
      </c>
      <c r="E2542" s="191">
        <v>38</v>
      </c>
      <c r="F2542" s="191" t="s">
        <v>293</v>
      </c>
      <c r="G2542" s="191" t="s">
        <v>438</v>
      </c>
      <c r="H2542" s="30" t="s">
        <v>177</v>
      </c>
      <c r="I2542" s="180">
        <v>0</v>
      </c>
      <c r="J2542" s="181">
        <v>0</v>
      </c>
      <c r="K2542" s="181">
        <v>0</v>
      </c>
      <c r="L2542" s="181">
        <v>0</v>
      </c>
      <c r="M2542" s="182">
        <v>0</v>
      </c>
    </row>
    <row r="2543" spans="1:13" s="5" customFormat="1">
      <c r="A2543" s="30" t="s">
        <v>129</v>
      </c>
      <c r="B2543" s="30" t="s">
        <v>140</v>
      </c>
      <c r="C2543" s="5" t="s">
        <v>437</v>
      </c>
      <c r="D2543" s="5" t="s">
        <v>294</v>
      </c>
      <c r="E2543" s="191">
        <v>38</v>
      </c>
      <c r="F2543" s="191" t="s">
        <v>293</v>
      </c>
      <c r="G2543" s="191" t="s">
        <v>439</v>
      </c>
      <c r="H2543" s="30" t="s">
        <v>177</v>
      </c>
      <c r="I2543" s="180">
        <v>0</v>
      </c>
      <c r="J2543" s="181">
        <v>0</v>
      </c>
      <c r="K2543" s="181">
        <v>0</v>
      </c>
      <c r="L2543" s="181">
        <v>0</v>
      </c>
      <c r="M2543" s="182">
        <v>0</v>
      </c>
    </row>
    <row r="2544" spans="1:13" s="5" customFormat="1">
      <c r="A2544" s="30" t="s">
        <v>129</v>
      </c>
      <c r="B2544" s="30" t="s">
        <v>140</v>
      </c>
      <c r="C2544" s="5" t="s">
        <v>437</v>
      </c>
      <c r="D2544" s="5" t="s">
        <v>294</v>
      </c>
      <c r="E2544" s="191">
        <v>38</v>
      </c>
      <c r="F2544" s="191" t="s">
        <v>293</v>
      </c>
      <c r="G2544" s="191" t="s">
        <v>440</v>
      </c>
      <c r="H2544" s="30" t="s">
        <v>177</v>
      </c>
      <c r="I2544" s="180">
        <v>0</v>
      </c>
      <c r="J2544" s="181">
        <v>0</v>
      </c>
      <c r="K2544" s="181">
        <v>0</v>
      </c>
      <c r="L2544" s="181">
        <v>0</v>
      </c>
      <c r="M2544" s="182">
        <v>0</v>
      </c>
    </row>
    <row r="2545" spans="1:13" s="5" customFormat="1">
      <c r="A2545" s="30" t="s">
        <v>129</v>
      </c>
      <c r="B2545" s="30" t="s">
        <v>140</v>
      </c>
      <c r="C2545" s="5" t="s">
        <v>437</v>
      </c>
      <c r="D2545" s="5" t="s">
        <v>294</v>
      </c>
      <c r="E2545" s="191">
        <v>38</v>
      </c>
      <c r="F2545" s="191" t="s">
        <v>293</v>
      </c>
      <c r="G2545" s="191" t="s">
        <v>441</v>
      </c>
      <c r="H2545" s="30" t="s">
        <v>177</v>
      </c>
      <c r="I2545" s="180">
        <v>0</v>
      </c>
      <c r="J2545" s="181">
        <v>0</v>
      </c>
      <c r="K2545" s="181">
        <v>0</v>
      </c>
      <c r="L2545" s="181">
        <v>0</v>
      </c>
      <c r="M2545" s="182">
        <v>0</v>
      </c>
    </row>
    <row r="2546" spans="1:13" s="5" customFormat="1">
      <c r="A2546" s="30" t="s">
        <v>129</v>
      </c>
      <c r="B2546" s="30" t="s">
        <v>140</v>
      </c>
      <c r="C2546" s="5" t="s">
        <v>437</v>
      </c>
      <c r="D2546" s="5" t="s">
        <v>296</v>
      </c>
      <c r="E2546" s="191">
        <v>38</v>
      </c>
      <c r="F2546" s="191" t="s">
        <v>295</v>
      </c>
      <c r="G2546" s="191" t="s">
        <v>438</v>
      </c>
      <c r="H2546" s="30" t="s">
        <v>177</v>
      </c>
      <c r="I2546" s="180">
        <v>0</v>
      </c>
      <c r="J2546" s="181">
        <v>0</v>
      </c>
      <c r="K2546" s="181">
        <v>0</v>
      </c>
      <c r="L2546" s="181">
        <v>0</v>
      </c>
      <c r="M2546" s="182">
        <v>0</v>
      </c>
    </row>
    <row r="2547" spans="1:13" s="5" customFormat="1">
      <c r="A2547" s="30" t="s">
        <v>129</v>
      </c>
      <c r="B2547" s="30" t="s">
        <v>140</v>
      </c>
      <c r="C2547" s="5" t="s">
        <v>437</v>
      </c>
      <c r="D2547" s="5" t="s">
        <v>296</v>
      </c>
      <c r="E2547" s="191">
        <v>38</v>
      </c>
      <c r="F2547" s="191" t="s">
        <v>295</v>
      </c>
      <c r="G2547" s="191" t="s">
        <v>439</v>
      </c>
      <c r="H2547" s="30" t="s">
        <v>177</v>
      </c>
      <c r="I2547" s="180">
        <v>0</v>
      </c>
      <c r="J2547" s="181">
        <v>0</v>
      </c>
      <c r="K2547" s="181">
        <v>0</v>
      </c>
      <c r="L2547" s="181">
        <v>0</v>
      </c>
      <c r="M2547" s="182">
        <v>0</v>
      </c>
    </row>
    <row r="2548" spans="1:13" s="5" customFormat="1">
      <c r="A2548" s="30" t="s">
        <v>129</v>
      </c>
      <c r="B2548" s="30" t="s">
        <v>140</v>
      </c>
      <c r="C2548" s="5" t="s">
        <v>437</v>
      </c>
      <c r="D2548" s="5" t="s">
        <v>296</v>
      </c>
      <c r="E2548" s="191">
        <v>38</v>
      </c>
      <c r="F2548" s="191" t="s">
        <v>295</v>
      </c>
      <c r="G2548" s="191" t="s">
        <v>440</v>
      </c>
      <c r="H2548" s="30" t="s">
        <v>177</v>
      </c>
      <c r="I2548" s="180">
        <v>0</v>
      </c>
      <c r="J2548" s="181">
        <v>0</v>
      </c>
      <c r="K2548" s="181">
        <v>0</v>
      </c>
      <c r="L2548" s="181">
        <v>0</v>
      </c>
      <c r="M2548" s="182">
        <v>0</v>
      </c>
    </row>
    <row r="2549" spans="1:13" s="5" customFormat="1">
      <c r="A2549" s="30" t="s">
        <v>129</v>
      </c>
      <c r="B2549" s="30" t="s">
        <v>140</v>
      </c>
      <c r="C2549" s="5" t="s">
        <v>437</v>
      </c>
      <c r="D2549" s="5" t="s">
        <v>296</v>
      </c>
      <c r="E2549" s="191">
        <v>38</v>
      </c>
      <c r="F2549" s="191" t="s">
        <v>295</v>
      </c>
      <c r="G2549" s="191" t="s">
        <v>441</v>
      </c>
      <c r="H2549" s="30" t="s">
        <v>177</v>
      </c>
      <c r="I2549" s="180">
        <v>0</v>
      </c>
      <c r="J2549" s="181">
        <v>0</v>
      </c>
      <c r="K2549" s="181">
        <v>0</v>
      </c>
      <c r="L2549" s="181">
        <v>0</v>
      </c>
      <c r="M2549" s="182">
        <v>0</v>
      </c>
    </row>
    <row r="2550" spans="1:13" s="5" customFormat="1">
      <c r="A2550" s="30" t="s">
        <v>129</v>
      </c>
      <c r="B2550" s="30" t="s">
        <v>140</v>
      </c>
      <c r="C2550" s="5" t="s">
        <v>437</v>
      </c>
      <c r="D2550" s="5" t="s">
        <v>205</v>
      </c>
      <c r="E2550" s="191">
        <v>30</v>
      </c>
      <c r="F2550" s="191" t="s">
        <v>204</v>
      </c>
      <c r="G2550" s="191" t="s">
        <v>438</v>
      </c>
      <c r="H2550" s="30" t="s">
        <v>177</v>
      </c>
      <c r="I2550" s="180">
        <v>0</v>
      </c>
      <c r="J2550" s="181">
        <v>0</v>
      </c>
      <c r="K2550" s="181">
        <v>0</v>
      </c>
      <c r="L2550" s="181">
        <v>0</v>
      </c>
      <c r="M2550" s="182">
        <v>0</v>
      </c>
    </row>
    <row r="2551" spans="1:13" s="5" customFormat="1">
      <c r="A2551" s="30" t="s">
        <v>129</v>
      </c>
      <c r="B2551" s="30" t="s">
        <v>140</v>
      </c>
      <c r="C2551" s="5" t="s">
        <v>437</v>
      </c>
      <c r="D2551" s="5" t="s">
        <v>205</v>
      </c>
      <c r="E2551" s="191">
        <v>30</v>
      </c>
      <c r="F2551" s="191" t="s">
        <v>204</v>
      </c>
      <c r="G2551" s="191" t="s">
        <v>439</v>
      </c>
      <c r="H2551" s="30" t="s">
        <v>177</v>
      </c>
      <c r="I2551" s="180">
        <v>0</v>
      </c>
      <c r="J2551" s="181">
        <v>0</v>
      </c>
      <c r="K2551" s="181">
        <v>0</v>
      </c>
      <c r="L2551" s="181">
        <v>0</v>
      </c>
      <c r="M2551" s="182">
        <v>0</v>
      </c>
    </row>
    <row r="2552" spans="1:13" s="5" customFormat="1">
      <c r="A2552" s="30" t="s">
        <v>129</v>
      </c>
      <c r="B2552" s="30" t="s">
        <v>140</v>
      </c>
      <c r="C2552" s="5" t="s">
        <v>437</v>
      </c>
      <c r="D2552" s="5" t="s">
        <v>205</v>
      </c>
      <c r="E2552" s="191">
        <v>30</v>
      </c>
      <c r="F2552" s="191" t="s">
        <v>204</v>
      </c>
      <c r="G2552" s="191" t="s">
        <v>440</v>
      </c>
      <c r="H2552" s="30" t="s">
        <v>177</v>
      </c>
      <c r="I2552" s="180">
        <v>0</v>
      </c>
      <c r="J2552" s="181">
        <v>0</v>
      </c>
      <c r="K2552" s="181">
        <v>0</v>
      </c>
      <c r="L2552" s="181">
        <v>0</v>
      </c>
      <c r="M2552" s="182">
        <v>0</v>
      </c>
    </row>
    <row r="2553" spans="1:13" s="5" customFormat="1">
      <c r="A2553" s="30" t="s">
        <v>129</v>
      </c>
      <c r="B2553" s="30" t="s">
        <v>140</v>
      </c>
      <c r="C2553" s="5" t="s">
        <v>437</v>
      </c>
      <c r="D2553" s="5" t="s">
        <v>205</v>
      </c>
      <c r="E2553" s="191">
        <v>30</v>
      </c>
      <c r="F2553" s="191" t="s">
        <v>204</v>
      </c>
      <c r="G2553" s="191" t="s">
        <v>441</v>
      </c>
      <c r="H2553" s="30" t="s">
        <v>177</v>
      </c>
      <c r="I2553" s="180">
        <v>0</v>
      </c>
      <c r="J2553" s="181">
        <v>0</v>
      </c>
      <c r="K2553" s="181">
        <v>0</v>
      </c>
      <c r="L2553" s="181">
        <v>0</v>
      </c>
      <c r="M2553" s="182">
        <v>0</v>
      </c>
    </row>
    <row r="2554" spans="1:13" s="5" customFormat="1">
      <c r="A2554" s="30" t="s">
        <v>129</v>
      </c>
      <c r="B2554" s="30" t="s">
        <v>140</v>
      </c>
      <c r="C2554" s="5" t="s">
        <v>437</v>
      </c>
      <c r="D2554" s="5" t="s">
        <v>308</v>
      </c>
      <c r="E2554" s="191">
        <v>38</v>
      </c>
      <c r="F2554" s="191" t="s">
        <v>307</v>
      </c>
      <c r="G2554" s="191" t="s">
        <v>438</v>
      </c>
      <c r="H2554" s="30" t="s">
        <v>177</v>
      </c>
      <c r="I2554" s="180">
        <v>0</v>
      </c>
      <c r="J2554" s="181">
        <v>0</v>
      </c>
      <c r="K2554" s="181">
        <v>0</v>
      </c>
      <c r="L2554" s="181">
        <v>0</v>
      </c>
      <c r="M2554" s="182">
        <v>0</v>
      </c>
    </row>
    <row r="2555" spans="1:13" s="5" customFormat="1">
      <c r="A2555" s="30" t="s">
        <v>129</v>
      </c>
      <c r="B2555" s="30" t="s">
        <v>140</v>
      </c>
      <c r="C2555" s="5" t="s">
        <v>437</v>
      </c>
      <c r="D2555" s="5" t="s">
        <v>308</v>
      </c>
      <c r="E2555" s="191">
        <v>38</v>
      </c>
      <c r="F2555" s="191" t="s">
        <v>307</v>
      </c>
      <c r="G2555" s="191" t="s">
        <v>439</v>
      </c>
      <c r="H2555" s="30" t="s">
        <v>177</v>
      </c>
      <c r="I2555" s="180">
        <v>0</v>
      </c>
      <c r="J2555" s="181">
        <v>0</v>
      </c>
      <c r="K2555" s="181">
        <v>0</v>
      </c>
      <c r="L2555" s="181">
        <v>0</v>
      </c>
      <c r="M2555" s="182">
        <v>0</v>
      </c>
    </row>
    <row r="2556" spans="1:13" s="5" customFormat="1">
      <c r="A2556" s="30" t="s">
        <v>129</v>
      </c>
      <c r="B2556" s="30" t="s">
        <v>140</v>
      </c>
      <c r="C2556" s="5" t="s">
        <v>437</v>
      </c>
      <c r="D2556" s="5" t="s">
        <v>308</v>
      </c>
      <c r="E2556" s="191">
        <v>38</v>
      </c>
      <c r="F2556" s="191" t="s">
        <v>307</v>
      </c>
      <c r="G2556" s="191" t="s">
        <v>440</v>
      </c>
      <c r="H2556" s="30" t="s">
        <v>177</v>
      </c>
      <c r="I2556" s="180">
        <v>0</v>
      </c>
      <c r="J2556" s="181">
        <v>0</v>
      </c>
      <c r="K2556" s="181">
        <v>0</v>
      </c>
      <c r="L2556" s="181">
        <v>0</v>
      </c>
      <c r="M2556" s="182">
        <v>0</v>
      </c>
    </row>
    <row r="2557" spans="1:13" s="5" customFormat="1">
      <c r="A2557" s="30" t="s">
        <v>129</v>
      </c>
      <c r="B2557" s="30" t="s">
        <v>140</v>
      </c>
      <c r="C2557" s="5" t="s">
        <v>437</v>
      </c>
      <c r="D2557" s="5" t="s">
        <v>308</v>
      </c>
      <c r="E2557" s="191">
        <v>38</v>
      </c>
      <c r="F2557" s="191" t="s">
        <v>307</v>
      </c>
      <c r="G2557" s="191" t="s">
        <v>441</v>
      </c>
      <c r="H2557" s="30" t="s">
        <v>177</v>
      </c>
      <c r="I2557" s="180">
        <v>0</v>
      </c>
      <c r="J2557" s="181">
        <v>0</v>
      </c>
      <c r="K2557" s="181">
        <v>0</v>
      </c>
      <c r="L2557" s="181">
        <v>0</v>
      </c>
      <c r="M2557" s="182">
        <v>0</v>
      </c>
    </row>
    <row r="2558" spans="1:13" s="5" customFormat="1">
      <c r="A2558" s="30" t="s">
        <v>129</v>
      </c>
      <c r="B2558" s="30" t="s">
        <v>140</v>
      </c>
      <c r="C2558" s="5" t="s">
        <v>437</v>
      </c>
      <c r="D2558" s="5" t="s">
        <v>207</v>
      </c>
      <c r="E2558" s="191">
        <v>30</v>
      </c>
      <c r="F2558" s="191" t="s">
        <v>206</v>
      </c>
      <c r="G2558" s="191" t="s">
        <v>438</v>
      </c>
      <c r="H2558" s="30" t="s">
        <v>177</v>
      </c>
      <c r="I2558" s="180">
        <v>0</v>
      </c>
      <c r="J2558" s="181">
        <v>0</v>
      </c>
      <c r="K2558" s="181">
        <v>0</v>
      </c>
      <c r="L2558" s="181">
        <v>0</v>
      </c>
      <c r="M2558" s="182">
        <v>0</v>
      </c>
    </row>
    <row r="2559" spans="1:13" s="5" customFormat="1">
      <c r="A2559" s="30" t="s">
        <v>129</v>
      </c>
      <c r="B2559" s="30" t="s">
        <v>140</v>
      </c>
      <c r="C2559" s="5" t="s">
        <v>437</v>
      </c>
      <c r="D2559" s="5" t="s">
        <v>207</v>
      </c>
      <c r="E2559" s="191">
        <v>30</v>
      </c>
      <c r="F2559" s="191" t="s">
        <v>206</v>
      </c>
      <c r="G2559" s="191" t="s">
        <v>439</v>
      </c>
      <c r="H2559" s="30" t="s">
        <v>177</v>
      </c>
      <c r="I2559" s="180">
        <v>0</v>
      </c>
      <c r="J2559" s="181">
        <v>0</v>
      </c>
      <c r="K2559" s="181">
        <v>0</v>
      </c>
      <c r="L2559" s="181">
        <v>0</v>
      </c>
      <c r="M2559" s="182">
        <v>0</v>
      </c>
    </row>
    <row r="2560" spans="1:13" s="5" customFormat="1">
      <c r="A2560" s="30" t="s">
        <v>129</v>
      </c>
      <c r="B2560" s="30" t="s">
        <v>140</v>
      </c>
      <c r="C2560" s="5" t="s">
        <v>437</v>
      </c>
      <c r="D2560" s="5" t="s">
        <v>207</v>
      </c>
      <c r="E2560" s="191">
        <v>30</v>
      </c>
      <c r="F2560" s="191" t="s">
        <v>206</v>
      </c>
      <c r="G2560" s="191" t="s">
        <v>440</v>
      </c>
      <c r="H2560" s="30" t="s">
        <v>177</v>
      </c>
      <c r="I2560" s="180">
        <v>0</v>
      </c>
      <c r="J2560" s="181">
        <v>0</v>
      </c>
      <c r="K2560" s="181">
        <v>0</v>
      </c>
      <c r="L2560" s="181">
        <v>0</v>
      </c>
      <c r="M2560" s="182">
        <v>0</v>
      </c>
    </row>
    <row r="2561" spans="1:13" s="5" customFormat="1">
      <c r="A2561" s="30" t="s">
        <v>129</v>
      </c>
      <c r="B2561" s="30" t="s">
        <v>140</v>
      </c>
      <c r="C2561" s="5" t="s">
        <v>437</v>
      </c>
      <c r="D2561" s="5" t="s">
        <v>207</v>
      </c>
      <c r="E2561" s="191">
        <v>30</v>
      </c>
      <c r="F2561" s="191" t="s">
        <v>206</v>
      </c>
      <c r="G2561" s="191" t="s">
        <v>441</v>
      </c>
      <c r="H2561" s="30" t="s">
        <v>177</v>
      </c>
      <c r="I2561" s="180">
        <v>0</v>
      </c>
      <c r="J2561" s="181">
        <v>0</v>
      </c>
      <c r="K2561" s="181">
        <v>0</v>
      </c>
      <c r="L2561" s="181">
        <v>0</v>
      </c>
      <c r="M2561" s="182">
        <v>0</v>
      </c>
    </row>
    <row r="2562" spans="1:13" s="5" customFormat="1">
      <c r="A2562" s="30" t="s">
        <v>129</v>
      </c>
      <c r="B2562" s="30" t="s">
        <v>140</v>
      </c>
      <c r="C2562" s="5" t="s">
        <v>437</v>
      </c>
      <c r="D2562" s="5" t="s">
        <v>312</v>
      </c>
      <c r="E2562" s="191">
        <v>38</v>
      </c>
      <c r="F2562" s="191" t="s">
        <v>311</v>
      </c>
      <c r="G2562" s="191" t="s">
        <v>438</v>
      </c>
      <c r="H2562" s="30" t="s">
        <v>177</v>
      </c>
      <c r="I2562" s="180">
        <v>0</v>
      </c>
      <c r="J2562" s="181">
        <v>0</v>
      </c>
      <c r="K2562" s="181">
        <v>0</v>
      </c>
      <c r="L2562" s="181">
        <v>0</v>
      </c>
      <c r="M2562" s="182">
        <v>0</v>
      </c>
    </row>
    <row r="2563" spans="1:13" s="5" customFormat="1">
      <c r="A2563" s="30" t="s">
        <v>129</v>
      </c>
      <c r="B2563" s="30" t="s">
        <v>140</v>
      </c>
      <c r="C2563" s="5" t="s">
        <v>437</v>
      </c>
      <c r="D2563" s="5" t="s">
        <v>312</v>
      </c>
      <c r="E2563" s="191">
        <v>38</v>
      </c>
      <c r="F2563" s="191" t="s">
        <v>311</v>
      </c>
      <c r="G2563" s="191" t="s">
        <v>439</v>
      </c>
      <c r="H2563" s="30" t="s">
        <v>177</v>
      </c>
      <c r="I2563" s="180">
        <v>0</v>
      </c>
      <c r="J2563" s="181">
        <v>0</v>
      </c>
      <c r="K2563" s="181">
        <v>0</v>
      </c>
      <c r="L2563" s="181">
        <v>0</v>
      </c>
      <c r="M2563" s="182">
        <v>0</v>
      </c>
    </row>
    <row r="2564" spans="1:13" s="5" customFormat="1">
      <c r="A2564" s="30" t="s">
        <v>129</v>
      </c>
      <c r="B2564" s="30" t="s">
        <v>140</v>
      </c>
      <c r="C2564" s="5" t="s">
        <v>437</v>
      </c>
      <c r="D2564" s="5" t="s">
        <v>312</v>
      </c>
      <c r="E2564" s="191">
        <v>38</v>
      </c>
      <c r="F2564" s="191" t="s">
        <v>311</v>
      </c>
      <c r="G2564" s="191" t="s">
        <v>440</v>
      </c>
      <c r="H2564" s="30" t="s">
        <v>177</v>
      </c>
      <c r="I2564" s="180">
        <v>0</v>
      </c>
      <c r="J2564" s="181">
        <v>0</v>
      </c>
      <c r="K2564" s="181">
        <v>0</v>
      </c>
      <c r="L2564" s="181">
        <v>0</v>
      </c>
      <c r="M2564" s="182">
        <v>0</v>
      </c>
    </row>
    <row r="2565" spans="1:13" s="5" customFormat="1">
      <c r="A2565" s="30" t="s">
        <v>129</v>
      </c>
      <c r="B2565" s="30" t="s">
        <v>140</v>
      </c>
      <c r="C2565" s="5" t="s">
        <v>437</v>
      </c>
      <c r="D2565" s="5" t="s">
        <v>312</v>
      </c>
      <c r="E2565" s="191">
        <v>38</v>
      </c>
      <c r="F2565" s="191" t="s">
        <v>311</v>
      </c>
      <c r="G2565" s="191" t="s">
        <v>441</v>
      </c>
      <c r="H2565" s="30" t="s">
        <v>177</v>
      </c>
      <c r="I2565" s="180">
        <v>0</v>
      </c>
      <c r="J2565" s="181">
        <v>0</v>
      </c>
      <c r="K2565" s="181">
        <v>0</v>
      </c>
      <c r="L2565" s="181">
        <v>0</v>
      </c>
      <c r="M2565" s="182">
        <v>0</v>
      </c>
    </row>
    <row r="2566" spans="1:13" s="5" customFormat="1">
      <c r="A2566" s="30" t="s">
        <v>129</v>
      </c>
      <c r="B2566" s="30" t="s">
        <v>140</v>
      </c>
      <c r="C2566" s="5" t="s">
        <v>442</v>
      </c>
      <c r="D2566" s="5" t="s">
        <v>216</v>
      </c>
      <c r="E2566" s="191">
        <v>38</v>
      </c>
      <c r="F2566" s="191" t="s">
        <v>215</v>
      </c>
      <c r="G2566" s="191" t="s">
        <v>443</v>
      </c>
      <c r="H2566" s="30" t="s">
        <v>180</v>
      </c>
      <c r="I2566" s="180">
        <v>6.4696000000000005E-5</v>
      </c>
      <c r="J2566" s="181">
        <v>3.91049E-3</v>
      </c>
      <c r="K2566" s="181">
        <v>3.4196399999999999E-4</v>
      </c>
      <c r="L2566" s="181">
        <v>0</v>
      </c>
      <c r="M2566" s="182">
        <v>0</v>
      </c>
    </row>
    <row r="2567" spans="1:13" s="5" customFormat="1">
      <c r="A2567" s="30" t="s">
        <v>129</v>
      </c>
      <c r="B2567" s="30" t="s">
        <v>140</v>
      </c>
      <c r="C2567" s="5" t="s">
        <v>442</v>
      </c>
      <c r="D2567" s="5" t="s">
        <v>216</v>
      </c>
      <c r="E2567" s="191">
        <v>38</v>
      </c>
      <c r="F2567" s="191" t="s">
        <v>215</v>
      </c>
      <c r="G2567" s="191" t="s">
        <v>444</v>
      </c>
      <c r="H2567" s="30" t="s">
        <v>180</v>
      </c>
      <c r="I2567" s="180">
        <v>0</v>
      </c>
      <c r="J2567" s="181">
        <v>0</v>
      </c>
      <c r="K2567" s="181">
        <v>0</v>
      </c>
      <c r="L2567" s="181">
        <v>0</v>
      </c>
      <c r="M2567" s="182">
        <v>0</v>
      </c>
    </row>
    <row r="2568" spans="1:13" s="5" customFormat="1">
      <c r="A2568" s="30" t="s">
        <v>129</v>
      </c>
      <c r="B2568" s="30" t="s">
        <v>140</v>
      </c>
      <c r="C2568" s="5" t="s">
        <v>442</v>
      </c>
      <c r="D2568" s="5" t="s">
        <v>218</v>
      </c>
      <c r="E2568" s="191">
        <v>38</v>
      </c>
      <c r="F2568" s="191" t="s">
        <v>217</v>
      </c>
      <c r="G2568" s="191" t="s">
        <v>443</v>
      </c>
      <c r="H2568" s="30" t="s">
        <v>180</v>
      </c>
      <c r="I2568" s="180">
        <v>0</v>
      </c>
      <c r="J2568" s="181">
        <v>0</v>
      </c>
      <c r="K2568" s="181">
        <v>0</v>
      </c>
      <c r="L2568" s="181">
        <v>0</v>
      </c>
      <c r="M2568" s="182">
        <v>0</v>
      </c>
    </row>
    <row r="2569" spans="1:13" s="5" customFormat="1">
      <c r="A2569" s="30" t="s">
        <v>129</v>
      </c>
      <c r="B2569" s="30" t="s">
        <v>140</v>
      </c>
      <c r="C2569" s="5" t="s">
        <v>442</v>
      </c>
      <c r="D2569" s="5" t="s">
        <v>218</v>
      </c>
      <c r="E2569" s="191">
        <v>38</v>
      </c>
      <c r="F2569" s="191" t="s">
        <v>217</v>
      </c>
      <c r="G2569" s="191" t="s">
        <v>444</v>
      </c>
      <c r="H2569" s="30" t="s">
        <v>180</v>
      </c>
      <c r="I2569" s="180">
        <v>0</v>
      </c>
      <c r="J2569" s="181">
        <v>0</v>
      </c>
      <c r="K2569" s="181">
        <v>0</v>
      </c>
      <c r="L2569" s="181">
        <v>0</v>
      </c>
      <c r="M2569" s="182">
        <v>0</v>
      </c>
    </row>
    <row r="2570" spans="1:13" s="5" customFormat="1">
      <c r="A2570" s="30" t="s">
        <v>129</v>
      </c>
      <c r="B2570" s="30" t="s">
        <v>140</v>
      </c>
      <c r="C2570" s="5" t="s">
        <v>442</v>
      </c>
      <c r="D2570" s="5" t="s">
        <v>220</v>
      </c>
      <c r="E2570" s="191">
        <v>38</v>
      </c>
      <c r="F2570" s="191" t="s">
        <v>219</v>
      </c>
      <c r="G2570" s="191" t="s">
        <v>443</v>
      </c>
      <c r="H2570" s="30" t="s">
        <v>180</v>
      </c>
      <c r="I2570" s="180">
        <v>5.0462900000000002E-3</v>
      </c>
      <c r="J2570" s="181">
        <v>0.30501800000000001</v>
      </c>
      <c r="K2570" s="181">
        <v>2.6673200000000001E-2</v>
      </c>
      <c r="L2570" s="181">
        <v>0</v>
      </c>
      <c r="M2570" s="182">
        <v>0</v>
      </c>
    </row>
    <row r="2571" spans="1:13" s="5" customFormat="1">
      <c r="A2571" s="30" t="s">
        <v>129</v>
      </c>
      <c r="B2571" s="30" t="s">
        <v>140</v>
      </c>
      <c r="C2571" s="5" t="s">
        <v>442</v>
      </c>
      <c r="D2571" s="5" t="s">
        <v>220</v>
      </c>
      <c r="E2571" s="191">
        <v>38</v>
      </c>
      <c r="F2571" s="191" t="s">
        <v>219</v>
      </c>
      <c r="G2571" s="191" t="s">
        <v>444</v>
      </c>
      <c r="H2571" s="30" t="s">
        <v>180</v>
      </c>
      <c r="I2571" s="180">
        <v>0</v>
      </c>
      <c r="J2571" s="181">
        <v>0</v>
      </c>
      <c r="K2571" s="181">
        <v>0</v>
      </c>
      <c r="L2571" s="181">
        <v>0</v>
      </c>
      <c r="M2571" s="182">
        <v>0</v>
      </c>
    </row>
    <row r="2572" spans="1:13" s="5" customFormat="1">
      <c r="A2572" s="30" t="s">
        <v>129</v>
      </c>
      <c r="B2572" s="30" t="s">
        <v>140</v>
      </c>
      <c r="C2572" s="5" t="s">
        <v>442</v>
      </c>
      <c r="D2572" s="5" t="s">
        <v>222</v>
      </c>
      <c r="E2572" s="191">
        <v>38</v>
      </c>
      <c r="F2572" s="191" t="s">
        <v>221</v>
      </c>
      <c r="G2572" s="191" t="s">
        <v>443</v>
      </c>
      <c r="H2572" s="30" t="s">
        <v>180</v>
      </c>
      <c r="I2572" s="180">
        <v>9.7044000000000001E-5</v>
      </c>
      <c r="J2572" s="181">
        <v>5.8657300000000004E-3</v>
      </c>
      <c r="K2572" s="181">
        <v>5.1294700000000003E-4</v>
      </c>
      <c r="L2572" s="181">
        <v>0</v>
      </c>
      <c r="M2572" s="182">
        <v>0</v>
      </c>
    </row>
    <row r="2573" spans="1:13" s="5" customFormat="1">
      <c r="A2573" s="30" t="s">
        <v>129</v>
      </c>
      <c r="B2573" s="30" t="s">
        <v>140</v>
      </c>
      <c r="C2573" s="5" t="s">
        <v>442</v>
      </c>
      <c r="D2573" s="5" t="s">
        <v>222</v>
      </c>
      <c r="E2573" s="191">
        <v>38</v>
      </c>
      <c r="F2573" s="191" t="s">
        <v>221</v>
      </c>
      <c r="G2573" s="191" t="s">
        <v>444</v>
      </c>
      <c r="H2573" s="30" t="s">
        <v>180</v>
      </c>
      <c r="I2573" s="180">
        <v>0</v>
      </c>
      <c r="J2573" s="181">
        <v>0</v>
      </c>
      <c r="K2573" s="181">
        <v>0</v>
      </c>
      <c r="L2573" s="181">
        <v>0</v>
      </c>
      <c r="M2573" s="182">
        <v>0</v>
      </c>
    </row>
    <row r="2574" spans="1:13" s="5" customFormat="1">
      <c r="A2574" s="30" t="s">
        <v>129</v>
      </c>
      <c r="B2574" s="30" t="s">
        <v>140</v>
      </c>
      <c r="C2574" s="5" t="s">
        <v>442</v>
      </c>
      <c r="D2574" s="5" t="s">
        <v>185</v>
      </c>
      <c r="E2574" s="191">
        <v>30</v>
      </c>
      <c r="F2574" s="191" t="s">
        <v>184</v>
      </c>
      <c r="G2574" s="191" t="s">
        <v>443</v>
      </c>
      <c r="H2574" s="30" t="s">
        <v>180</v>
      </c>
      <c r="I2574" s="180">
        <v>0</v>
      </c>
      <c r="J2574" s="181">
        <v>0</v>
      </c>
      <c r="K2574" s="181">
        <v>0</v>
      </c>
      <c r="L2574" s="181">
        <v>0</v>
      </c>
      <c r="M2574" s="182">
        <v>0</v>
      </c>
    </row>
    <row r="2575" spans="1:13" s="5" customFormat="1">
      <c r="A2575" s="30" t="s">
        <v>129</v>
      </c>
      <c r="B2575" s="30" t="s">
        <v>140</v>
      </c>
      <c r="C2575" s="5" t="s">
        <v>442</v>
      </c>
      <c r="D2575" s="5" t="s">
        <v>185</v>
      </c>
      <c r="E2575" s="191">
        <v>30</v>
      </c>
      <c r="F2575" s="191" t="s">
        <v>184</v>
      </c>
      <c r="G2575" s="191" t="s">
        <v>444</v>
      </c>
      <c r="H2575" s="30" t="s">
        <v>180</v>
      </c>
      <c r="I2575" s="180">
        <v>0</v>
      </c>
      <c r="J2575" s="181">
        <v>0</v>
      </c>
      <c r="K2575" s="181">
        <v>0</v>
      </c>
      <c r="L2575" s="181">
        <v>0</v>
      </c>
      <c r="M2575" s="182">
        <v>0</v>
      </c>
    </row>
    <row r="2576" spans="1:13" s="5" customFormat="1">
      <c r="A2576" s="30" t="s">
        <v>129</v>
      </c>
      <c r="B2576" s="30" t="s">
        <v>140</v>
      </c>
      <c r="C2576" s="5" t="s">
        <v>442</v>
      </c>
      <c r="D2576" s="5" t="s">
        <v>187</v>
      </c>
      <c r="E2576" s="191">
        <v>30</v>
      </c>
      <c r="F2576" s="191" t="s">
        <v>186</v>
      </c>
      <c r="G2576" s="191" t="s">
        <v>443</v>
      </c>
      <c r="H2576" s="30" t="s">
        <v>180</v>
      </c>
      <c r="I2576" s="180">
        <v>0</v>
      </c>
      <c r="J2576" s="181">
        <v>0</v>
      </c>
      <c r="K2576" s="181">
        <v>0</v>
      </c>
      <c r="L2576" s="181">
        <v>0</v>
      </c>
      <c r="M2576" s="182">
        <v>0</v>
      </c>
    </row>
    <row r="2577" spans="1:13" s="5" customFormat="1">
      <c r="A2577" s="30" t="s">
        <v>129</v>
      </c>
      <c r="B2577" s="30" t="s">
        <v>140</v>
      </c>
      <c r="C2577" s="5" t="s">
        <v>442</v>
      </c>
      <c r="D2577" s="5" t="s">
        <v>187</v>
      </c>
      <c r="E2577" s="191">
        <v>30</v>
      </c>
      <c r="F2577" s="191" t="s">
        <v>186</v>
      </c>
      <c r="G2577" s="191" t="s">
        <v>444</v>
      </c>
      <c r="H2577" s="30" t="s">
        <v>180</v>
      </c>
      <c r="I2577" s="180">
        <v>0</v>
      </c>
      <c r="J2577" s="181">
        <v>0</v>
      </c>
      <c r="K2577" s="181">
        <v>0</v>
      </c>
      <c r="L2577" s="181">
        <v>0</v>
      </c>
      <c r="M2577" s="182">
        <v>0</v>
      </c>
    </row>
    <row r="2578" spans="1:13" s="5" customFormat="1">
      <c r="A2578" s="30" t="s">
        <v>129</v>
      </c>
      <c r="B2578" s="30" t="s">
        <v>140</v>
      </c>
      <c r="C2578" s="5" t="s">
        <v>442</v>
      </c>
      <c r="D2578" s="5" t="s">
        <v>232</v>
      </c>
      <c r="E2578" s="191">
        <v>38</v>
      </c>
      <c r="F2578" s="191" t="s">
        <v>231</v>
      </c>
      <c r="G2578" s="191" t="s">
        <v>443</v>
      </c>
      <c r="H2578" s="30" t="s">
        <v>180</v>
      </c>
      <c r="I2578" s="180">
        <v>6.4696000000000005E-5</v>
      </c>
      <c r="J2578" s="181">
        <v>3.91049E-3</v>
      </c>
      <c r="K2578" s="181">
        <v>3.4196399999999999E-4</v>
      </c>
      <c r="L2578" s="181">
        <v>0</v>
      </c>
      <c r="M2578" s="182">
        <v>0</v>
      </c>
    </row>
    <row r="2579" spans="1:13" s="5" customFormat="1">
      <c r="A2579" s="30" t="s">
        <v>129</v>
      </c>
      <c r="B2579" s="30" t="s">
        <v>140</v>
      </c>
      <c r="C2579" s="5" t="s">
        <v>442</v>
      </c>
      <c r="D2579" s="5" t="s">
        <v>232</v>
      </c>
      <c r="E2579" s="191">
        <v>38</v>
      </c>
      <c r="F2579" s="191" t="s">
        <v>231</v>
      </c>
      <c r="G2579" s="191" t="s">
        <v>444</v>
      </c>
      <c r="H2579" s="30" t="s">
        <v>180</v>
      </c>
      <c r="I2579" s="180">
        <v>0</v>
      </c>
      <c r="J2579" s="181">
        <v>0</v>
      </c>
      <c r="K2579" s="181">
        <v>0</v>
      </c>
      <c r="L2579" s="181">
        <v>0</v>
      </c>
      <c r="M2579" s="182">
        <v>0</v>
      </c>
    </row>
    <row r="2580" spans="1:13" s="5" customFormat="1">
      <c r="A2580" s="30" t="s">
        <v>129</v>
      </c>
      <c r="B2580" s="30" t="s">
        <v>140</v>
      </c>
      <c r="C2580" s="5" t="s">
        <v>442</v>
      </c>
      <c r="D2580" s="5" t="s">
        <v>234</v>
      </c>
      <c r="E2580" s="191">
        <v>38</v>
      </c>
      <c r="F2580" s="191" t="s">
        <v>233</v>
      </c>
      <c r="G2580" s="191" t="s">
        <v>443</v>
      </c>
      <c r="H2580" s="30" t="s">
        <v>180</v>
      </c>
      <c r="I2580" s="180">
        <v>0</v>
      </c>
      <c r="J2580" s="181">
        <v>0</v>
      </c>
      <c r="K2580" s="181">
        <v>0</v>
      </c>
      <c r="L2580" s="181">
        <v>0</v>
      </c>
      <c r="M2580" s="182">
        <v>0</v>
      </c>
    </row>
    <row r="2581" spans="1:13" s="5" customFormat="1">
      <c r="A2581" s="30" t="s">
        <v>129</v>
      </c>
      <c r="B2581" s="30" t="s">
        <v>140</v>
      </c>
      <c r="C2581" s="5" t="s">
        <v>442</v>
      </c>
      <c r="D2581" s="5" t="s">
        <v>234</v>
      </c>
      <c r="E2581" s="191">
        <v>38</v>
      </c>
      <c r="F2581" s="191" t="s">
        <v>233</v>
      </c>
      <c r="G2581" s="191" t="s">
        <v>444</v>
      </c>
      <c r="H2581" s="30" t="s">
        <v>180</v>
      </c>
      <c r="I2581" s="180">
        <v>0</v>
      </c>
      <c r="J2581" s="181">
        <v>0</v>
      </c>
      <c r="K2581" s="181">
        <v>0</v>
      </c>
      <c r="L2581" s="181">
        <v>0</v>
      </c>
      <c r="M2581" s="182">
        <v>0</v>
      </c>
    </row>
    <row r="2582" spans="1:13" s="5" customFormat="1">
      <c r="A2582" s="30" t="s">
        <v>129</v>
      </c>
      <c r="B2582" s="30" t="s">
        <v>140</v>
      </c>
      <c r="C2582" s="5" t="s">
        <v>442</v>
      </c>
      <c r="D2582" s="5" t="s">
        <v>189</v>
      </c>
      <c r="E2582" s="191">
        <v>30</v>
      </c>
      <c r="F2582" s="191" t="s">
        <v>188</v>
      </c>
      <c r="G2582" s="191" t="s">
        <v>443</v>
      </c>
      <c r="H2582" s="30" t="s">
        <v>180</v>
      </c>
      <c r="I2582" s="180">
        <v>2.6169499999999998E-2</v>
      </c>
      <c r="J2582" s="181">
        <v>1.58179</v>
      </c>
      <c r="K2582" s="181">
        <v>0.138325</v>
      </c>
      <c r="L2582" s="181">
        <v>0</v>
      </c>
      <c r="M2582" s="182">
        <v>0</v>
      </c>
    </row>
    <row r="2583" spans="1:13" s="5" customFormat="1">
      <c r="A2583" s="30" t="s">
        <v>129</v>
      </c>
      <c r="B2583" s="30" t="s">
        <v>140</v>
      </c>
      <c r="C2583" s="5" t="s">
        <v>442</v>
      </c>
      <c r="D2583" s="5" t="s">
        <v>189</v>
      </c>
      <c r="E2583" s="191">
        <v>30</v>
      </c>
      <c r="F2583" s="191" t="s">
        <v>188</v>
      </c>
      <c r="G2583" s="191" t="s">
        <v>444</v>
      </c>
      <c r="H2583" s="30" t="s">
        <v>180</v>
      </c>
      <c r="I2583" s="180">
        <v>0</v>
      </c>
      <c r="J2583" s="181">
        <v>0</v>
      </c>
      <c r="K2583" s="181">
        <v>0</v>
      </c>
      <c r="L2583" s="181">
        <v>0</v>
      </c>
      <c r="M2583" s="182">
        <v>0</v>
      </c>
    </row>
    <row r="2584" spans="1:13" s="5" customFormat="1">
      <c r="A2584" s="30" t="s">
        <v>129</v>
      </c>
      <c r="B2584" s="30" t="s">
        <v>140</v>
      </c>
      <c r="C2584" s="5" t="s">
        <v>442</v>
      </c>
      <c r="D2584" s="5" t="s">
        <v>191</v>
      </c>
      <c r="E2584" s="191">
        <v>30</v>
      </c>
      <c r="F2584" s="191" t="s">
        <v>190</v>
      </c>
      <c r="G2584" s="191" t="s">
        <v>443</v>
      </c>
      <c r="H2584" s="30" t="s">
        <v>180</v>
      </c>
      <c r="I2584" s="180">
        <v>0</v>
      </c>
      <c r="J2584" s="181">
        <v>0</v>
      </c>
      <c r="K2584" s="181">
        <v>0</v>
      </c>
      <c r="L2584" s="181">
        <v>0</v>
      </c>
      <c r="M2584" s="182">
        <v>0</v>
      </c>
    </row>
    <row r="2585" spans="1:13" s="5" customFormat="1">
      <c r="A2585" s="30" t="s">
        <v>129</v>
      </c>
      <c r="B2585" s="30" t="s">
        <v>140</v>
      </c>
      <c r="C2585" s="5" t="s">
        <v>442</v>
      </c>
      <c r="D2585" s="5" t="s">
        <v>191</v>
      </c>
      <c r="E2585" s="191">
        <v>30</v>
      </c>
      <c r="F2585" s="191" t="s">
        <v>190</v>
      </c>
      <c r="G2585" s="191" t="s">
        <v>444</v>
      </c>
      <c r="H2585" s="30" t="s">
        <v>180</v>
      </c>
      <c r="I2585" s="180">
        <v>0</v>
      </c>
      <c r="J2585" s="181">
        <v>0</v>
      </c>
      <c r="K2585" s="181">
        <v>0</v>
      </c>
      <c r="L2585" s="181">
        <v>0</v>
      </c>
      <c r="M2585" s="182">
        <v>0</v>
      </c>
    </row>
    <row r="2586" spans="1:13" s="5" customFormat="1">
      <c r="A2586" s="30" t="s">
        <v>129</v>
      </c>
      <c r="B2586" s="30" t="s">
        <v>140</v>
      </c>
      <c r="C2586" s="5" t="s">
        <v>442</v>
      </c>
      <c r="D2586" s="5" t="s">
        <v>242</v>
      </c>
      <c r="E2586" s="191">
        <v>38</v>
      </c>
      <c r="F2586" s="191" t="s">
        <v>241</v>
      </c>
      <c r="G2586" s="191" t="s">
        <v>443</v>
      </c>
      <c r="H2586" s="30" t="s">
        <v>180</v>
      </c>
      <c r="I2586" s="180">
        <v>0</v>
      </c>
      <c r="J2586" s="181">
        <v>0</v>
      </c>
      <c r="K2586" s="181">
        <v>0</v>
      </c>
      <c r="L2586" s="181">
        <v>0</v>
      </c>
      <c r="M2586" s="182">
        <v>0</v>
      </c>
    </row>
    <row r="2587" spans="1:13" s="5" customFormat="1">
      <c r="A2587" s="30" t="s">
        <v>129</v>
      </c>
      <c r="B2587" s="30" t="s">
        <v>140</v>
      </c>
      <c r="C2587" s="5" t="s">
        <v>442</v>
      </c>
      <c r="D2587" s="5" t="s">
        <v>242</v>
      </c>
      <c r="E2587" s="191">
        <v>38</v>
      </c>
      <c r="F2587" s="191" t="s">
        <v>241</v>
      </c>
      <c r="G2587" s="191" t="s">
        <v>444</v>
      </c>
      <c r="H2587" s="30" t="s">
        <v>180</v>
      </c>
      <c r="I2587" s="180">
        <v>0</v>
      </c>
      <c r="J2587" s="181">
        <v>0</v>
      </c>
      <c r="K2587" s="181">
        <v>0</v>
      </c>
      <c r="L2587" s="181">
        <v>0</v>
      </c>
      <c r="M2587" s="182">
        <v>0</v>
      </c>
    </row>
    <row r="2588" spans="1:13" s="5" customFormat="1">
      <c r="A2588" s="30" t="s">
        <v>129</v>
      </c>
      <c r="B2588" s="30" t="s">
        <v>140</v>
      </c>
      <c r="C2588" s="5" t="s">
        <v>442</v>
      </c>
      <c r="D2588" s="5" t="s">
        <v>327</v>
      </c>
      <c r="E2588" s="191">
        <v>46</v>
      </c>
      <c r="F2588" s="191" t="s">
        <v>326</v>
      </c>
      <c r="G2588" s="191" t="s">
        <v>443</v>
      </c>
      <c r="H2588" s="30" t="s">
        <v>180</v>
      </c>
      <c r="I2588" s="180">
        <v>2.1349699999999999E-3</v>
      </c>
      <c r="J2588" s="181">
        <v>0.12904599999999999</v>
      </c>
      <c r="K2588" s="181">
        <v>1.1284799999999999E-2</v>
      </c>
      <c r="L2588" s="181">
        <v>0</v>
      </c>
      <c r="M2588" s="182">
        <v>0</v>
      </c>
    </row>
    <row r="2589" spans="1:13" s="5" customFormat="1">
      <c r="A2589" s="30" t="s">
        <v>129</v>
      </c>
      <c r="B2589" s="30" t="s">
        <v>140</v>
      </c>
      <c r="C2589" s="5" t="s">
        <v>442</v>
      </c>
      <c r="D2589" s="5" t="s">
        <v>327</v>
      </c>
      <c r="E2589" s="191">
        <v>46</v>
      </c>
      <c r="F2589" s="191" t="s">
        <v>326</v>
      </c>
      <c r="G2589" s="191" t="s">
        <v>444</v>
      </c>
      <c r="H2589" s="30" t="s">
        <v>180</v>
      </c>
      <c r="I2589" s="180">
        <v>0</v>
      </c>
      <c r="J2589" s="181">
        <v>0</v>
      </c>
      <c r="K2589" s="181">
        <v>0</v>
      </c>
      <c r="L2589" s="181">
        <v>0</v>
      </c>
      <c r="M2589" s="182">
        <v>0</v>
      </c>
    </row>
    <row r="2590" spans="1:13" s="5" customFormat="1">
      <c r="A2590" s="30" t="s">
        <v>129</v>
      </c>
      <c r="B2590" s="30" t="s">
        <v>140</v>
      </c>
      <c r="C2590" s="5" t="s">
        <v>442</v>
      </c>
      <c r="D2590" s="5" t="s">
        <v>193</v>
      </c>
      <c r="E2590" s="191">
        <v>30</v>
      </c>
      <c r="F2590" s="191" t="s">
        <v>192</v>
      </c>
      <c r="G2590" s="191" t="s">
        <v>443</v>
      </c>
      <c r="H2590" s="30" t="s">
        <v>180</v>
      </c>
      <c r="I2590" s="180">
        <v>0</v>
      </c>
      <c r="J2590" s="181">
        <v>0</v>
      </c>
      <c r="K2590" s="181">
        <v>0</v>
      </c>
      <c r="L2590" s="181">
        <v>0</v>
      </c>
      <c r="M2590" s="182">
        <v>0</v>
      </c>
    </row>
    <row r="2591" spans="1:13" s="5" customFormat="1">
      <c r="A2591" s="30" t="s">
        <v>129</v>
      </c>
      <c r="B2591" s="30" t="s">
        <v>140</v>
      </c>
      <c r="C2591" s="5" t="s">
        <v>442</v>
      </c>
      <c r="D2591" s="5" t="s">
        <v>193</v>
      </c>
      <c r="E2591" s="191">
        <v>30</v>
      </c>
      <c r="F2591" s="191" t="s">
        <v>192</v>
      </c>
      <c r="G2591" s="191" t="s">
        <v>444</v>
      </c>
      <c r="H2591" s="30" t="s">
        <v>180</v>
      </c>
      <c r="I2591" s="180">
        <v>0</v>
      </c>
      <c r="J2591" s="181">
        <v>0</v>
      </c>
      <c r="K2591" s="181">
        <v>0</v>
      </c>
      <c r="L2591" s="181">
        <v>0</v>
      </c>
      <c r="M2591" s="182">
        <v>0</v>
      </c>
    </row>
    <row r="2592" spans="1:13" s="5" customFormat="1">
      <c r="A2592" s="30" t="s">
        <v>129</v>
      </c>
      <c r="B2592" s="30" t="s">
        <v>140</v>
      </c>
      <c r="C2592" s="5" t="s">
        <v>442</v>
      </c>
      <c r="D2592" s="5" t="s">
        <v>258</v>
      </c>
      <c r="E2592" s="191">
        <v>38</v>
      </c>
      <c r="F2592" s="191" t="s">
        <v>257</v>
      </c>
      <c r="G2592" s="191" t="s">
        <v>443</v>
      </c>
      <c r="H2592" s="30" t="s">
        <v>180</v>
      </c>
      <c r="I2592" s="180">
        <v>0</v>
      </c>
      <c r="J2592" s="181">
        <v>0</v>
      </c>
      <c r="K2592" s="181">
        <v>0</v>
      </c>
      <c r="L2592" s="181">
        <v>0</v>
      </c>
      <c r="M2592" s="182">
        <v>0</v>
      </c>
    </row>
    <row r="2593" spans="1:13" s="5" customFormat="1">
      <c r="A2593" s="30" t="s">
        <v>129</v>
      </c>
      <c r="B2593" s="30" t="s">
        <v>140</v>
      </c>
      <c r="C2593" s="5" t="s">
        <v>442</v>
      </c>
      <c r="D2593" s="5" t="s">
        <v>258</v>
      </c>
      <c r="E2593" s="191">
        <v>38</v>
      </c>
      <c r="F2593" s="191" t="s">
        <v>257</v>
      </c>
      <c r="G2593" s="191" t="s">
        <v>444</v>
      </c>
      <c r="H2593" s="30" t="s">
        <v>180</v>
      </c>
      <c r="I2593" s="180">
        <v>0</v>
      </c>
      <c r="J2593" s="181">
        <v>0</v>
      </c>
      <c r="K2593" s="181">
        <v>0</v>
      </c>
      <c r="L2593" s="181">
        <v>0</v>
      </c>
      <c r="M2593" s="182">
        <v>0</v>
      </c>
    </row>
    <row r="2594" spans="1:13" s="5" customFormat="1">
      <c r="A2594" s="30" t="s">
        <v>129</v>
      </c>
      <c r="B2594" s="30" t="s">
        <v>140</v>
      </c>
      <c r="C2594" s="5" t="s">
        <v>442</v>
      </c>
      <c r="D2594" s="5" t="s">
        <v>262</v>
      </c>
      <c r="E2594" s="191">
        <v>38</v>
      </c>
      <c r="F2594" s="191" t="s">
        <v>261</v>
      </c>
      <c r="G2594" s="191" t="s">
        <v>443</v>
      </c>
      <c r="H2594" s="30" t="s">
        <v>180</v>
      </c>
      <c r="I2594" s="180">
        <v>2.9113199999999999E-4</v>
      </c>
      <c r="J2594" s="181">
        <v>1.75972E-2</v>
      </c>
      <c r="K2594" s="181">
        <v>1.5388400000000001E-3</v>
      </c>
      <c r="L2594" s="181">
        <v>0</v>
      </c>
      <c r="M2594" s="182">
        <v>0</v>
      </c>
    </row>
    <row r="2595" spans="1:13" s="5" customFormat="1">
      <c r="A2595" s="30" t="s">
        <v>129</v>
      </c>
      <c r="B2595" s="30" t="s">
        <v>140</v>
      </c>
      <c r="C2595" s="5" t="s">
        <v>442</v>
      </c>
      <c r="D2595" s="5" t="s">
        <v>262</v>
      </c>
      <c r="E2595" s="191">
        <v>38</v>
      </c>
      <c r="F2595" s="191" t="s">
        <v>261</v>
      </c>
      <c r="G2595" s="191" t="s">
        <v>444</v>
      </c>
      <c r="H2595" s="30" t="s">
        <v>180</v>
      </c>
      <c r="I2595" s="180">
        <v>0</v>
      </c>
      <c r="J2595" s="181">
        <v>0</v>
      </c>
      <c r="K2595" s="181">
        <v>0</v>
      </c>
      <c r="L2595" s="181">
        <v>0</v>
      </c>
      <c r="M2595" s="182">
        <v>0</v>
      </c>
    </row>
    <row r="2596" spans="1:13" s="5" customFormat="1">
      <c r="A2596" s="30" t="s">
        <v>129</v>
      </c>
      <c r="B2596" s="30" t="s">
        <v>140</v>
      </c>
      <c r="C2596" s="5" t="s">
        <v>442</v>
      </c>
      <c r="D2596" s="5" t="s">
        <v>264</v>
      </c>
      <c r="E2596" s="191">
        <v>38</v>
      </c>
      <c r="F2596" s="191" t="s">
        <v>263</v>
      </c>
      <c r="G2596" s="191" t="s">
        <v>443</v>
      </c>
      <c r="H2596" s="30" t="s">
        <v>180</v>
      </c>
      <c r="I2596" s="180">
        <v>0</v>
      </c>
      <c r="J2596" s="181">
        <v>0</v>
      </c>
      <c r="K2596" s="181">
        <v>0</v>
      </c>
      <c r="L2596" s="181">
        <v>0</v>
      </c>
      <c r="M2596" s="182">
        <v>0</v>
      </c>
    </row>
    <row r="2597" spans="1:13" s="5" customFormat="1">
      <c r="A2597" s="30" t="s">
        <v>129</v>
      </c>
      <c r="B2597" s="30" t="s">
        <v>140</v>
      </c>
      <c r="C2597" s="5" t="s">
        <v>442</v>
      </c>
      <c r="D2597" s="5" t="s">
        <v>264</v>
      </c>
      <c r="E2597" s="191">
        <v>38</v>
      </c>
      <c r="F2597" s="191" t="s">
        <v>263</v>
      </c>
      <c r="G2597" s="191" t="s">
        <v>444</v>
      </c>
      <c r="H2597" s="30" t="s">
        <v>180</v>
      </c>
      <c r="I2597" s="180">
        <v>0</v>
      </c>
      <c r="J2597" s="181">
        <v>0</v>
      </c>
      <c r="K2597" s="181">
        <v>0</v>
      </c>
      <c r="L2597" s="181">
        <v>0</v>
      </c>
      <c r="M2597" s="182">
        <v>0</v>
      </c>
    </row>
    <row r="2598" spans="1:13" s="5" customFormat="1">
      <c r="A2598" s="30" t="s">
        <v>129</v>
      </c>
      <c r="B2598" s="30" t="s">
        <v>140</v>
      </c>
      <c r="C2598" s="5" t="s">
        <v>442</v>
      </c>
      <c r="D2598" s="5" t="s">
        <v>270</v>
      </c>
      <c r="E2598" s="191">
        <v>38</v>
      </c>
      <c r="F2598" s="191" t="s">
        <v>269</v>
      </c>
      <c r="G2598" s="191" t="s">
        <v>443</v>
      </c>
      <c r="H2598" s="30" t="s">
        <v>180</v>
      </c>
      <c r="I2598" s="180">
        <v>0</v>
      </c>
      <c r="J2598" s="181">
        <v>0</v>
      </c>
      <c r="K2598" s="181">
        <v>0</v>
      </c>
      <c r="L2598" s="181">
        <v>0</v>
      </c>
      <c r="M2598" s="182">
        <v>0</v>
      </c>
    </row>
    <row r="2599" spans="1:13" s="5" customFormat="1">
      <c r="A2599" s="30" t="s">
        <v>129</v>
      </c>
      <c r="B2599" s="30" t="s">
        <v>140</v>
      </c>
      <c r="C2599" s="5" t="s">
        <v>442</v>
      </c>
      <c r="D2599" s="5" t="s">
        <v>270</v>
      </c>
      <c r="E2599" s="191">
        <v>38</v>
      </c>
      <c r="F2599" s="191" t="s">
        <v>269</v>
      </c>
      <c r="G2599" s="191" t="s">
        <v>444</v>
      </c>
      <c r="H2599" s="30" t="s">
        <v>180</v>
      </c>
      <c r="I2599" s="180">
        <v>0</v>
      </c>
      <c r="J2599" s="181">
        <v>0</v>
      </c>
      <c r="K2599" s="181">
        <v>0</v>
      </c>
      <c r="L2599" s="181">
        <v>0</v>
      </c>
      <c r="M2599" s="182">
        <v>0</v>
      </c>
    </row>
    <row r="2600" spans="1:13" s="5" customFormat="1">
      <c r="A2600" s="30" t="s">
        <v>129</v>
      </c>
      <c r="B2600" s="30" t="s">
        <v>140</v>
      </c>
      <c r="C2600" s="5" t="s">
        <v>442</v>
      </c>
      <c r="D2600" s="5" t="s">
        <v>195</v>
      </c>
      <c r="E2600" s="191">
        <v>30</v>
      </c>
      <c r="F2600" s="191" t="s">
        <v>194</v>
      </c>
      <c r="G2600" s="191" t="s">
        <v>443</v>
      </c>
      <c r="H2600" s="30" t="s">
        <v>180</v>
      </c>
      <c r="I2600" s="180">
        <v>0</v>
      </c>
      <c r="J2600" s="181">
        <v>74.812399999999997</v>
      </c>
      <c r="K2600" s="181">
        <v>0</v>
      </c>
      <c r="L2600" s="181">
        <v>0</v>
      </c>
      <c r="M2600" s="182">
        <v>0</v>
      </c>
    </row>
    <row r="2601" spans="1:13" s="5" customFormat="1">
      <c r="A2601" s="30" t="s">
        <v>129</v>
      </c>
      <c r="B2601" s="30" t="s">
        <v>140</v>
      </c>
      <c r="C2601" s="5" t="s">
        <v>442</v>
      </c>
      <c r="D2601" s="5" t="s">
        <v>195</v>
      </c>
      <c r="E2601" s="191">
        <v>30</v>
      </c>
      <c r="F2601" s="191" t="s">
        <v>194</v>
      </c>
      <c r="G2601" s="191" t="s">
        <v>444</v>
      </c>
      <c r="H2601" s="30" t="s">
        <v>180</v>
      </c>
      <c r="I2601" s="180">
        <v>0</v>
      </c>
      <c r="J2601" s="181">
        <v>0</v>
      </c>
      <c r="K2601" s="181">
        <v>0</v>
      </c>
      <c r="L2601" s="181">
        <v>0</v>
      </c>
      <c r="M2601" s="182">
        <v>0</v>
      </c>
    </row>
    <row r="2602" spans="1:13" s="5" customFormat="1">
      <c r="A2602" s="30" t="s">
        <v>129</v>
      </c>
      <c r="B2602" s="30" t="s">
        <v>140</v>
      </c>
      <c r="C2602" s="5" t="s">
        <v>442</v>
      </c>
      <c r="D2602" s="5" t="s">
        <v>197</v>
      </c>
      <c r="E2602" s="191">
        <v>30</v>
      </c>
      <c r="F2602" s="191" t="s">
        <v>196</v>
      </c>
      <c r="G2602" s="191" t="s">
        <v>443</v>
      </c>
      <c r="H2602" s="30" t="s">
        <v>180</v>
      </c>
      <c r="I2602" s="180">
        <v>0</v>
      </c>
      <c r="J2602" s="181">
        <v>0</v>
      </c>
      <c r="K2602" s="181">
        <v>0</v>
      </c>
      <c r="L2602" s="181">
        <v>0</v>
      </c>
      <c r="M2602" s="182">
        <v>0</v>
      </c>
    </row>
    <row r="2603" spans="1:13" s="5" customFormat="1">
      <c r="A2603" s="30" t="s">
        <v>129</v>
      </c>
      <c r="B2603" s="30" t="s">
        <v>140</v>
      </c>
      <c r="C2603" s="5" t="s">
        <v>442</v>
      </c>
      <c r="D2603" s="5" t="s">
        <v>197</v>
      </c>
      <c r="E2603" s="191">
        <v>30</v>
      </c>
      <c r="F2603" s="191" t="s">
        <v>196</v>
      </c>
      <c r="G2603" s="191" t="s">
        <v>444</v>
      </c>
      <c r="H2603" s="30" t="s">
        <v>180</v>
      </c>
      <c r="I2603" s="180">
        <v>0</v>
      </c>
      <c r="J2603" s="181">
        <v>0</v>
      </c>
      <c r="K2603" s="181">
        <v>0</v>
      </c>
      <c r="L2603" s="181">
        <v>0</v>
      </c>
      <c r="M2603" s="182">
        <v>0</v>
      </c>
    </row>
    <row r="2604" spans="1:13" s="5" customFormat="1">
      <c r="A2604" s="30" t="s">
        <v>129</v>
      </c>
      <c r="B2604" s="30" t="s">
        <v>140</v>
      </c>
      <c r="C2604" s="5" t="s">
        <v>442</v>
      </c>
      <c r="D2604" s="5" t="s">
        <v>284</v>
      </c>
      <c r="E2604" s="191">
        <v>38</v>
      </c>
      <c r="F2604" s="191" t="s">
        <v>283</v>
      </c>
      <c r="G2604" s="191" t="s">
        <v>443</v>
      </c>
      <c r="H2604" s="30" t="s">
        <v>180</v>
      </c>
      <c r="I2604" s="180">
        <v>0</v>
      </c>
      <c r="J2604" s="181">
        <v>0</v>
      </c>
      <c r="K2604" s="181">
        <v>0</v>
      </c>
      <c r="L2604" s="181">
        <v>0</v>
      </c>
      <c r="M2604" s="182">
        <v>0</v>
      </c>
    </row>
    <row r="2605" spans="1:13" s="5" customFormat="1">
      <c r="A2605" s="30" t="s">
        <v>129</v>
      </c>
      <c r="B2605" s="30" t="s">
        <v>140</v>
      </c>
      <c r="C2605" s="5" t="s">
        <v>442</v>
      </c>
      <c r="D2605" s="5" t="s">
        <v>284</v>
      </c>
      <c r="E2605" s="191">
        <v>38</v>
      </c>
      <c r="F2605" s="191" t="s">
        <v>283</v>
      </c>
      <c r="G2605" s="191" t="s">
        <v>444</v>
      </c>
      <c r="H2605" s="30" t="s">
        <v>180</v>
      </c>
      <c r="I2605" s="180">
        <v>0</v>
      </c>
      <c r="J2605" s="181">
        <v>0</v>
      </c>
      <c r="K2605" s="181">
        <v>0</v>
      </c>
      <c r="L2605" s="181">
        <v>0</v>
      </c>
      <c r="M2605" s="182">
        <v>0</v>
      </c>
    </row>
    <row r="2606" spans="1:13" s="5" customFormat="1">
      <c r="A2606" s="30" t="s">
        <v>129</v>
      </c>
      <c r="B2606" s="30" t="s">
        <v>140</v>
      </c>
      <c r="C2606" s="5" t="s">
        <v>442</v>
      </c>
      <c r="D2606" s="5" t="s">
        <v>199</v>
      </c>
      <c r="E2606" s="191">
        <v>30</v>
      </c>
      <c r="F2606" s="191" t="s">
        <v>198</v>
      </c>
      <c r="G2606" s="191" t="s">
        <v>443</v>
      </c>
      <c r="H2606" s="30" t="s">
        <v>180</v>
      </c>
      <c r="I2606" s="180">
        <v>3.2348000000000003E-5</v>
      </c>
      <c r="J2606" s="181">
        <v>1.95524E-3</v>
      </c>
      <c r="K2606" s="181">
        <v>1.70982E-4</v>
      </c>
      <c r="L2606" s="181">
        <v>0</v>
      </c>
      <c r="M2606" s="182">
        <v>0</v>
      </c>
    </row>
    <row r="2607" spans="1:13" s="5" customFormat="1">
      <c r="A2607" s="30" t="s">
        <v>129</v>
      </c>
      <c r="B2607" s="30" t="s">
        <v>140</v>
      </c>
      <c r="C2607" s="5" t="s">
        <v>442</v>
      </c>
      <c r="D2607" s="5" t="s">
        <v>199</v>
      </c>
      <c r="E2607" s="191">
        <v>30</v>
      </c>
      <c r="F2607" s="191" t="s">
        <v>198</v>
      </c>
      <c r="G2607" s="191" t="s">
        <v>444</v>
      </c>
      <c r="H2607" s="30" t="s">
        <v>180</v>
      </c>
      <c r="I2607" s="180">
        <v>0</v>
      </c>
      <c r="J2607" s="181">
        <v>0</v>
      </c>
      <c r="K2607" s="181">
        <v>0</v>
      </c>
      <c r="L2607" s="181">
        <v>0</v>
      </c>
      <c r="M2607" s="182">
        <v>0</v>
      </c>
    </row>
    <row r="2608" spans="1:13" s="5" customFormat="1">
      <c r="A2608" s="30" t="s">
        <v>129</v>
      </c>
      <c r="B2608" s="30" t="s">
        <v>140</v>
      </c>
      <c r="C2608" s="5" t="s">
        <v>442</v>
      </c>
      <c r="D2608" s="5" t="s">
        <v>201</v>
      </c>
      <c r="E2608" s="191">
        <v>30</v>
      </c>
      <c r="F2608" s="191" t="s">
        <v>200</v>
      </c>
      <c r="G2608" s="191" t="s">
        <v>443</v>
      </c>
      <c r="H2608" s="30" t="s">
        <v>180</v>
      </c>
      <c r="I2608" s="180">
        <v>0</v>
      </c>
      <c r="J2608" s="181">
        <v>0</v>
      </c>
      <c r="K2608" s="181">
        <v>0</v>
      </c>
      <c r="L2608" s="181">
        <v>0</v>
      </c>
      <c r="M2608" s="182">
        <v>0</v>
      </c>
    </row>
    <row r="2609" spans="1:13" s="5" customFormat="1">
      <c r="A2609" s="30" t="s">
        <v>129</v>
      </c>
      <c r="B2609" s="30" t="s">
        <v>140</v>
      </c>
      <c r="C2609" s="5" t="s">
        <v>442</v>
      </c>
      <c r="D2609" s="5" t="s">
        <v>201</v>
      </c>
      <c r="E2609" s="191">
        <v>30</v>
      </c>
      <c r="F2609" s="191" t="s">
        <v>200</v>
      </c>
      <c r="G2609" s="191" t="s">
        <v>444</v>
      </c>
      <c r="H2609" s="30" t="s">
        <v>180</v>
      </c>
      <c r="I2609" s="180">
        <v>0</v>
      </c>
      <c r="J2609" s="181">
        <v>0</v>
      </c>
      <c r="K2609" s="181">
        <v>0</v>
      </c>
      <c r="L2609" s="181">
        <v>0</v>
      </c>
      <c r="M2609" s="182">
        <v>0</v>
      </c>
    </row>
    <row r="2610" spans="1:13" s="5" customFormat="1">
      <c r="A2610" s="30" t="s">
        <v>129</v>
      </c>
      <c r="B2610" s="30" t="s">
        <v>140</v>
      </c>
      <c r="C2610" s="5" t="s">
        <v>442</v>
      </c>
      <c r="D2610" s="5" t="s">
        <v>203</v>
      </c>
      <c r="E2610" s="191">
        <v>30</v>
      </c>
      <c r="F2610" s="191" t="s">
        <v>202</v>
      </c>
      <c r="G2610" s="191" t="s">
        <v>443</v>
      </c>
      <c r="H2610" s="30" t="s">
        <v>180</v>
      </c>
      <c r="I2610" s="180">
        <v>6.4004706071834645E-5</v>
      </c>
      <c r="J2610" s="181">
        <v>3.8687053766360926E-3</v>
      </c>
      <c r="K2610" s="181">
        <v>3.3831002391413476E-4</v>
      </c>
      <c r="L2610" s="181">
        <v>0</v>
      </c>
      <c r="M2610" s="182">
        <v>0</v>
      </c>
    </row>
    <row r="2611" spans="1:13" s="5" customFormat="1">
      <c r="A2611" s="30" t="s">
        <v>129</v>
      </c>
      <c r="B2611" s="30" t="s">
        <v>140</v>
      </c>
      <c r="C2611" s="5" t="s">
        <v>442</v>
      </c>
      <c r="D2611" s="5" t="s">
        <v>203</v>
      </c>
      <c r="E2611" s="191">
        <v>30</v>
      </c>
      <c r="F2611" s="191" t="s">
        <v>202</v>
      </c>
      <c r="G2611" s="191" t="s">
        <v>444</v>
      </c>
      <c r="H2611" s="30" t="s">
        <v>180</v>
      </c>
      <c r="I2611" s="180">
        <v>0</v>
      </c>
      <c r="J2611" s="181">
        <v>0</v>
      </c>
      <c r="K2611" s="181">
        <v>0</v>
      </c>
      <c r="L2611" s="181">
        <v>0</v>
      </c>
      <c r="M2611" s="182">
        <v>0</v>
      </c>
    </row>
    <row r="2612" spans="1:13" s="5" customFormat="1">
      <c r="A2612" s="30" t="s">
        <v>129</v>
      </c>
      <c r="B2612" s="30" t="s">
        <v>140</v>
      </c>
      <c r="C2612" s="5" t="s">
        <v>442</v>
      </c>
      <c r="D2612" s="5" t="s">
        <v>294</v>
      </c>
      <c r="E2612" s="191">
        <v>38</v>
      </c>
      <c r="F2612" s="191" t="s">
        <v>293</v>
      </c>
      <c r="G2612" s="191" t="s">
        <v>443</v>
      </c>
      <c r="H2612" s="30" t="s">
        <v>180</v>
      </c>
      <c r="I2612" s="180">
        <v>0</v>
      </c>
      <c r="J2612" s="181">
        <v>0</v>
      </c>
      <c r="K2612" s="181">
        <v>0</v>
      </c>
      <c r="L2612" s="181">
        <v>0</v>
      </c>
      <c r="M2612" s="182">
        <v>0</v>
      </c>
    </row>
    <row r="2613" spans="1:13" s="5" customFormat="1">
      <c r="A2613" s="30" t="s">
        <v>129</v>
      </c>
      <c r="B2613" s="30" t="s">
        <v>140</v>
      </c>
      <c r="C2613" s="5" t="s">
        <v>442</v>
      </c>
      <c r="D2613" s="5" t="s">
        <v>294</v>
      </c>
      <c r="E2613" s="191">
        <v>38</v>
      </c>
      <c r="F2613" s="191" t="s">
        <v>293</v>
      </c>
      <c r="G2613" s="191" t="s">
        <v>444</v>
      </c>
      <c r="H2613" s="30" t="s">
        <v>180</v>
      </c>
      <c r="I2613" s="180">
        <v>0</v>
      </c>
      <c r="J2613" s="181">
        <v>0</v>
      </c>
      <c r="K2613" s="181">
        <v>0</v>
      </c>
      <c r="L2613" s="181">
        <v>0</v>
      </c>
      <c r="M2613" s="182">
        <v>0</v>
      </c>
    </row>
    <row r="2614" spans="1:13" s="5" customFormat="1">
      <c r="A2614" s="30" t="s">
        <v>129</v>
      </c>
      <c r="B2614" s="30" t="s">
        <v>140</v>
      </c>
      <c r="C2614" s="5" t="s">
        <v>442</v>
      </c>
      <c r="D2614" s="5" t="s">
        <v>296</v>
      </c>
      <c r="E2614" s="191">
        <v>38</v>
      </c>
      <c r="F2614" s="191" t="s">
        <v>295</v>
      </c>
      <c r="G2614" s="191" t="s">
        <v>443</v>
      </c>
      <c r="H2614" s="30" t="s">
        <v>180</v>
      </c>
      <c r="I2614" s="180">
        <v>6.4696000000000005E-5</v>
      </c>
      <c r="J2614" s="181">
        <v>3.91049E-3</v>
      </c>
      <c r="K2614" s="181">
        <v>3.4196399999999999E-4</v>
      </c>
      <c r="L2614" s="181">
        <v>0</v>
      </c>
      <c r="M2614" s="182">
        <v>0</v>
      </c>
    </row>
    <row r="2615" spans="1:13" s="5" customFormat="1">
      <c r="A2615" s="30" t="s">
        <v>129</v>
      </c>
      <c r="B2615" s="30" t="s">
        <v>140</v>
      </c>
      <c r="C2615" s="5" t="s">
        <v>442</v>
      </c>
      <c r="D2615" s="5" t="s">
        <v>296</v>
      </c>
      <c r="E2615" s="191">
        <v>38</v>
      </c>
      <c r="F2615" s="191" t="s">
        <v>295</v>
      </c>
      <c r="G2615" s="191" t="s">
        <v>444</v>
      </c>
      <c r="H2615" s="30" t="s">
        <v>180</v>
      </c>
      <c r="I2615" s="180">
        <v>0</v>
      </c>
      <c r="J2615" s="181">
        <v>0</v>
      </c>
      <c r="K2615" s="181">
        <v>0</v>
      </c>
      <c r="L2615" s="181">
        <v>0</v>
      </c>
      <c r="M2615" s="182">
        <v>0</v>
      </c>
    </row>
    <row r="2616" spans="1:13" s="5" customFormat="1">
      <c r="A2616" s="30" t="s">
        <v>129</v>
      </c>
      <c r="B2616" s="30" t="s">
        <v>140</v>
      </c>
      <c r="C2616" s="5" t="s">
        <v>442</v>
      </c>
      <c r="D2616" s="5" t="s">
        <v>205</v>
      </c>
      <c r="E2616" s="191">
        <v>30</v>
      </c>
      <c r="F2616" s="191" t="s">
        <v>204</v>
      </c>
      <c r="G2616" s="191" t="s">
        <v>443</v>
      </c>
      <c r="H2616" s="30" t="s">
        <v>180</v>
      </c>
      <c r="I2616" s="180">
        <v>4.5610700000000004E-3</v>
      </c>
      <c r="J2616" s="181">
        <v>0.27568900000000002</v>
      </c>
      <c r="K2616" s="181">
        <v>2.4108500000000001E-2</v>
      </c>
      <c r="L2616" s="181">
        <v>0</v>
      </c>
      <c r="M2616" s="182">
        <v>0</v>
      </c>
    </row>
    <row r="2617" spans="1:13" s="5" customFormat="1">
      <c r="A2617" s="30" t="s">
        <v>129</v>
      </c>
      <c r="B2617" s="30" t="s">
        <v>140</v>
      </c>
      <c r="C2617" s="5" t="s">
        <v>442</v>
      </c>
      <c r="D2617" s="5" t="s">
        <v>205</v>
      </c>
      <c r="E2617" s="191">
        <v>30</v>
      </c>
      <c r="F2617" s="191" t="s">
        <v>204</v>
      </c>
      <c r="G2617" s="191" t="s">
        <v>444</v>
      </c>
      <c r="H2617" s="30" t="s">
        <v>180</v>
      </c>
      <c r="I2617" s="180">
        <v>0</v>
      </c>
      <c r="J2617" s="181">
        <v>0</v>
      </c>
      <c r="K2617" s="181">
        <v>0</v>
      </c>
      <c r="L2617" s="181">
        <v>0</v>
      </c>
      <c r="M2617" s="182">
        <v>0</v>
      </c>
    </row>
    <row r="2618" spans="1:13" s="5" customFormat="1">
      <c r="A2618" s="30" t="s">
        <v>129</v>
      </c>
      <c r="B2618" s="30" t="s">
        <v>140</v>
      </c>
      <c r="C2618" s="5" t="s">
        <v>442</v>
      </c>
      <c r="D2618" s="5" t="s">
        <v>308</v>
      </c>
      <c r="E2618" s="191">
        <v>38</v>
      </c>
      <c r="F2618" s="191" t="s">
        <v>307</v>
      </c>
      <c r="G2618" s="191" t="s">
        <v>443</v>
      </c>
      <c r="H2618" s="30" t="s">
        <v>180</v>
      </c>
      <c r="I2618" s="180">
        <v>0</v>
      </c>
      <c r="J2618" s="181">
        <v>0</v>
      </c>
      <c r="K2618" s="181">
        <v>0</v>
      </c>
      <c r="L2618" s="181">
        <v>0</v>
      </c>
      <c r="M2618" s="182">
        <v>0</v>
      </c>
    </row>
    <row r="2619" spans="1:13" s="5" customFormat="1">
      <c r="A2619" s="30" t="s">
        <v>129</v>
      </c>
      <c r="B2619" s="30" t="s">
        <v>140</v>
      </c>
      <c r="C2619" s="5" t="s">
        <v>442</v>
      </c>
      <c r="D2619" s="5" t="s">
        <v>308</v>
      </c>
      <c r="E2619" s="191">
        <v>38</v>
      </c>
      <c r="F2619" s="191" t="s">
        <v>307</v>
      </c>
      <c r="G2619" s="191" t="s">
        <v>444</v>
      </c>
      <c r="H2619" s="30" t="s">
        <v>180</v>
      </c>
      <c r="I2619" s="180">
        <v>0</v>
      </c>
      <c r="J2619" s="181">
        <v>0</v>
      </c>
      <c r="K2619" s="181">
        <v>0</v>
      </c>
      <c r="L2619" s="181">
        <v>0</v>
      </c>
      <c r="M2619" s="182">
        <v>0</v>
      </c>
    </row>
    <row r="2620" spans="1:13" s="5" customFormat="1">
      <c r="A2620" s="30" t="s">
        <v>129</v>
      </c>
      <c r="B2620" s="30" t="s">
        <v>140</v>
      </c>
      <c r="C2620" s="5" t="s">
        <v>442</v>
      </c>
      <c r="D2620" s="5" t="s">
        <v>207</v>
      </c>
      <c r="E2620" s="191">
        <v>30</v>
      </c>
      <c r="F2620" s="191" t="s">
        <v>206</v>
      </c>
      <c r="G2620" s="191" t="s">
        <v>443</v>
      </c>
      <c r="H2620" s="30" t="s">
        <v>180</v>
      </c>
      <c r="I2620" s="180">
        <v>8.7339600000000002E-4</v>
      </c>
      <c r="J2620" s="181">
        <v>5.2791600000000001E-2</v>
      </c>
      <c r="K2620" s="181">
        <v>4.6165199999999998E-3</v>
      </c>
      <c r="L2620" s="181">
        <v>0</v>
      </c>
      <c r="M2620" s="182">
        <v>0</v>
      </c>
    </row>
    <row r="2621" spans="1:13" s="5" customFormat="1">
      <c r="A2621" s="30" t="s">
        <v>129</v>
      </c>
      <c r="B2621" s="30" t="s">
        <v>140</v>
      </c>
      <c r="C2621" s="5" t="s">
        <v>442</v>
      </c>
      <c r="D2621" s="5" t="s">
        <v>207</v>
      </c>
      <c r="E2621" s="191">
        <v>30</v>
      </c>
      <c r="F2621" s="191" t="s">
        <v>206</v>
      </c>
      <c r="G2621" s="191" t="s">
        <v>444</v>
      </c>
      <c r="H2621" s="30" t="s">
        <v>180</v>
      </c>
      <c r="I2621" s="180">
        <v>0</v>
      </c>
      <c r="J2621" s="181">
        <v>0</v>
      </c>
      <c r="K2621" s="181">
        <v>0</v>
      </c>
      <c r="L2621" s="181">
        <v>0</v>
      </c>
      <c r="M2621" s="182">
        <v>0</v>
      </c>
    </row>
    <row r="2622" spans="1:13" s="5" customFormat="1">
      <c r="A2622" s="30" t="s">
        <v>129</v>
      </c>
      <c r="B2622" s="30" t="s">
        <v>140</v>
      </c>
      <c r="C2622" s="5" t="s">
        <v>442</v>
      </c>
      <c r="D2622" s="5" t="s">
        <v>312</v>
      </c>
      <c r="E2622" s="191">
        <v>38</v>
      </c>
      <c r="F2622" s="191" t="s">
        <v>311</v>
      </c>
      <c r="G2622" s="191" t="s">
        <v>443</v>
      </c>
      <c r="H2622" s="30" t="s">
        <v>180</v>
      </c>
      <c r="I2622" s="180">
        <v>1.6174000000000001E-4</v>
      </c>
      <c r="J2622" s="181">
        <v>9.7762200000000004E-3</v>
      </c>
      <c r="K2622" s="181">
        <v>8.5491099999999997E-4</v>
      </c>
      <c r="L2622" s="181">
        <v>0</v>
      </c>
      <c r="M2622" s="182">
        <v>0</v>
      </c>
    </row>
    <row r="2623" spans="1:13" s="5" customFormat="1">
      <c r="A2623" s="30" t="s">
        <v>129</v>
      </c>
      <c r="B2623" s="30" t="s">
        <v>140</v>
      </c>
      <c r="C2623" s="5" t="s">
        <v>442</v>
      </c>
      <c r="D2623" s="5" t="s">
        <v>312</v>
      </c>
      <c r="E2623" s="191">
        <v>38</v>
      </c>
      <c r="F2623" s="191" t="s">
        <v>311</v>
      </c>
      <c r="G2623" s="191" t="s">
        <v>444</v>
      </c>
      <c r="H2623" s="30" t="s">
        <v>180</v>
      </c>
      <c r="I2623" s="180">
        <v>0</v>
      </c>
      <c r="J2623" s="181">
        <v>0</v>
      </c>
      <c r="K2623" s="181">
        <v>0</v>
      </c>
      <c r="L2623" s="181">
        <v>0</v>
      </c>
      <c r="M2623" s="182">
        <v>0</v>
      </c>
    </row>
    <row r="2624" spans="1:13" s="5" customFormat="1">
      <c r="A2624" s="30" t="s">
        <v>129</v>
      </c>
      <c r="B2624" s="30" t="s">
        <v>140</v>
      </c>
      <c r="C2624" s="5" t="s">
        <v>364</v>
      </c>
      <c r="D2624" s="5" t="s">
        <v>216</v>
      </c>
      <c r="E2624" s="191">
        <v>38</v>
      </c>
      <c r="F2624" s="191" t="s">
        <v>215</v>
      </c>
      <c r="G2624" s="191" t="s">
        <v>445</v>
      </c>
      <c r="H2624" s="30" t="s">
        <v>364</v>
      </c>
      <c r="I2624" s="180">
        <v>0</v>
      </c>
      <c r="J2624" s="181">
        <v>0</v>
      </c>
      <c r="K2624" s="181">
        <v>0</v>
      </c>
      <c r="L2624" s="181">
        <v>0</v>
      </c>
      <c r="M2624" s="182">
        <v>0</v>
      </c>
    </row>
    <row r="2625" spans="1:13" s="5" customFormat="1">
      <c r="A2625" s="30" t="s">
        <v>129</v>
      </c>
      <c r="B2625" s="30" t="s">
        <v>140</v>
      </c>
      <c r="C2625" s="5" t="s">
        <v>364</v>
      </c>
      <c r="D2625" s="5" t="s">
        <v>216</v>
      </c>
      <c r="E2625" s="191">
        <v>38</v>
      </c>
      <c r="F2625" s="191" t="s">
        <v>215</v>
      </c>
      <c r="G2625" s="191" t="s">
        <v>446</v>
      </c>
      <c r="H2625" s="30" t="s">
        <v>364</v>
      </c>
      <c r="I2625" s="180">
        <v>0</v>
      </c>
      <c r="J2625" s="181">
        <v>116.128</v>
      </c>
      <c r="K2625" s="181">
        <v>0</v>
      </c>
      <c r="L2625" s="181">
        <v>0</v>
      </c>
      <c r="M2625" s="182">
        <v>0</v>
      </c>
    </row>
    <row r="2626" spans="1:13" s="5" customFormat="1">
      <c r="A2626" s="30" t="s">
        <v>129</v>
      </c>
      <c r="B2626" s="30" t="s">
        <v>140</v>
      </c>
      <c r="C2626" s="5" t="s">
        <v>364</v>
      </c>
      <c r="D2626" s="5" t="s">
        <v>216</v>
      </c>
      <c r="E2626" s="191">
        <v>38</v>
      </c>
      <c r="F2626" s="191" t="s">
        <v>215</v>
      </c>
      <c r="G2626" s="191" t="s">
        <v>447</v>
      </c>
      <c r="H2626" s="30" t="s">
        <v>364</v>
      </c>
      <c r="I2626" s="180">
        <v>0</v>
      </c>
      <c r="J2626" s="181">
        <v>0</v>
      </c>
      <c r="K2626" s="181">
        <v>0</v>
      </c>
      <c r="L2626" s="181">
        <v>0</v>
      </c>
      <c r="M2626" s="182">
        <v>0</v>
      </c>
    </row>
    <row r="2627" spans="1:13" s="5" customFormat="1">
      <c r="A2627" s="30" t="s">
        <v>129</v>
      </c>
      <c r="B2627" s="30" t="s">
        <v>140</v>
      </c>
      <c r="C2627" s="5" t="s">
        <v>364</v>
      </c>
      <c r="D2627" s="5" t="s">
        <v>218</v>
      </c>
      <c r="E2627" s="191">
        <v>38</v>
      </c>
      <c r="F2627" s="191" t="s">
        <v>217</v>
      </c>
      <c r="G2627" s="191" t="s">
        <v>445</v>
      </c>
      <c r="H2627" s="30" t="s">
        <v>364</v>
      </c>
      <c r="I2627" s="180">
        <v>0</v>
      </c>
      <c r="J2627" s="181">
        <v>0</v>
      </c>
      <c r="K2627" s="181">
        <v>0</v>
      </c>
      <c r="L2627" s="181">
        <v>0</v>
      </c>
      <c r="M2627" s="182">
        <v>0</v>
      </c>
    </row>
    <row r="2628" spans="1:13" s="5" customFormat="1">
      <c r="A2628" s="30" t="s">
        <v>129</v>
      </c>
      <c r="B2628" s="30" t="s">
        <v>140</v>
      </c>
      <c r="C2628" s="5" t="s">
        <v>364</v>
      </c>
      <c r="D2628" s="5" t="s">
        <v>218</v>
      </c>
      <c r="E2628" s="191">
        <v>38</v>
      </c>
      <c r="F2628" s="191" t="s">
        <v>217</v>
      </c>
      <c r="G2628" s="191" t="s">
        <v>446</v>
      </c>
      <c r="H2628" s="30" t="s">
        <v>364</v>
      </c>
      <c r="I2628" s="180">
        <v>0</v>
      </c>
      <c r="J2628" s="181">
        <v>261.28800000000001</v>
      </c>
      <c r="K2628" s="181">
        <v>0</v>
      </c>
      <c r="L2628" s="181">
        <v>0</v>
      </c>
      <c r="M2628" s="182">
        <v>0</v>
      </c>
    </row>
    <row r="2629" spans="1:13" s="5" customFormat="1">
      <c r="A2629" s="30" t="s">
        <v>129</v>
      </c>
      <c r="B2629" s="30" t="s">
        <v>140</v>
      </c>
      <c r="C2629" s="5" t="s">
        <v>364</v>
      </c>
      <c r="D2629" s="5" t="s">
        <v>218</v>
      </c>
      <c r="E2629" s="191">
        <v>38</v>
      </c>
      <c r="F2629" s="191" t="s">
        <v>217</v>
      </c>
      <c r="G2629" s="191" t="s">
        <v>447</v>
      </c>
      <c r="H2629" s="30" t="s">
        <v>364</v>
      </c>
      <c r="I2629" s="180">
        <v>0</v>
      </c>
      <c r="J2629" s="181">
        <v>0</v>
      </c>
      <c r="K2629" s="181">
        <v>0</v>
      </c>
      <c r="L2629" s="181">
        <v>0</v>
      </c>
      <c r="M2629" s="182">
        <v>0</v>
      </c>
    </row>
    <row r="2630" spans="1:13" s="5" customFormat="1">
      <c r="A2630" s="30" t="s">
        <v>129</v>
      </c>
      <c r="B2630" s="30" t="s">
        <v>140</v>
      </c>
      <c r="C2630" s="5" t="s">
        <v>364</v>
      </c>
      <c r="D2630" s="5" t="s">
        <v>220</v>
      </c>
      <c r="E2630" s="191">
        <v>38</v>
      </c>
      <c r="F2630" s="191" t="s">
        <v>219</v>
      </c>
      <c r="G2630" s="191" t="s">
        <v>445</v>
      </c>
      <c r="H2630" s="30" t="s">
        <v>364</v>
      </c>
      <c r="I2630" s="180">
        <v>0</v>
      </c>
      <c r="J2630" s="181">
        <v>0</v>
      </c>
      <c r="K2630" s="181">
        <v>0</v>
      </c>
      <c r="L2630" s="181">
        <v>0</v>
      </c>
      <c r="M2630" s="182">
        <v>0</v>
      </c>
    </row>
    <row r="2631" spans="1:13" s="5" customFormat="1">
      <c r="A2631" s="30" t="s">
        <v>129</v>
      </c>
      <c r="B2631" s="30" t="s">
        <v>140</v>
      </c>
      <c r="C2631" s="5" t="s">
        <v>364</v>
      </c>
      <c r="D2631" s="5" t="s">
        <v>220</v>
      </c>
      <c r="E2631" s="191">
        <v>38</v>
      </c>
      <c r="F2631" s="191" t="s">
        <v>219</v>
      </c>
      <c r="G2631" s="191" t="s">
        <v>446</v>
      </c>
      <c r="H2631" s="30" t="s">
        <v>364</v>
      </c>
      <c r="I2631" s="180">
        <v>0</v>
      </c>
      <c r="J2631" s="181">
        <v>26.128799999999998</v>
      </c>
      <c r="K2631" s="181">
        <v>0</v>
      </c>
      <c r="L2631" s="181">
        <v>0</v>
      </c>
      <c r="M2631" s="182">
        <v>0</v>
      </c>
    </row>
    <row r="2632" spans="1:13" s="5" customFormat="1">
      <c r="A2632" s="30" t="s">
        <v>129</v>
      </c>
      <c r="B2632" s="30" t="s">
        <v>140</v>
      </c>
      <c r="C2632" s="5" t="s">
        <v>364</v>
      </c>
      <c r="D2632" s="5" t="s">
        <v>220</v>
      </c>
      <c r="E2632" s="191">
        <v>38</v>
      </c>
      <c r="F2632" s="191" t="s">
        <v>219</v>
      </c>
      <c r="G2632" s="191" t="s">
        <v>447</v>
      </c>
      <c r="H2632" s="30" t="s">
        <v>364</v>
      </c>
      <c r="I2632" s="180">
        <v>0</v>
      </c>
      <c r="J2632" s="181">
        <v>0</v>
      </c>
      <c r="K2632" s="181">
        <v>0</v>
      </c>
      <c r="L2632" s="181">
        <v>0</v>
      </c>
      <c r="M2632" s="182">
        <v>0</v>
      </c>
    </row>
    <row r="2633" spans="1:13" s="5" customFormat="1">
      <c r="A2633" s="30" t="s">
        <v>129</v>
      </c>
      <c r="B2633" s="30" t="s">
        <v>140</v>
      </c>
      <c r="C2633" s="5" t="s">
        <v>364</v>
      </c>
      <c r="D2633" s="5" t="s">
        <v>222</v>
      </c>
      <c r="E2633" s="191">
        <v>38</v>
      </c>
      <c r="F2633" s="191" t="s">
        <v>221</v>
      </c>
      <c r="G2633" s="191" t="s">
        <v>445</v>
      </c>
      <c r="H2633" s="30" t="s">
        <v>364</v>
      </c>
      <c r="I2633" s="180">
        <v>0</v>
      </c>
      <c r="J2633" s="181">
        <v>0</v>
      </c>
      <c r="K2633" s="181">
        <v>0</v>
      </c>
      <c r="L2633" s="181">
        <v>0</v>
      </c>
      <c r="M2633" s="182">
        <v>0</v>
      </c>
    </row>
    <row r="2634" spans="1:13" s="5" customFormat="1">
      <c r="A2634" s="30" t="s">
        <v>129</v>
      </c>
      <c r="B2634" s="30" t="s">
        <v>140</v>
      </c>
      <c r="C2634" s="5" t="s">
        <v>364</v>
      </c>
      <c r="D2634" s="5" t="s">
        <v>222</v>
      </c>
      <c r="E2634" s="191">
        <v>38</v>
      </c>
      <c r="F2634" s="191" t="s">
        <v>221</v>
      </c>
      <c r="G2634" s="191" t="s">
        <v>446</v>
      </c>
      <c r="H2634" s="30" t="s">
        <v>364</v>
      </c>
      <c r="I2634" s="180">
        <v>0</v>
      </c>
      <c r="J2634" s="181">
        <v>185.80500000000001</v>
      </c>
      <c r="K2634" s="181">
        <v>0</v>
      </c>
      <c r="L2634" s="181">
        <v>0</v>
      </c>
      <c r="M2634" s="182">
        <v>0</v>
      </c>
    </row>
    <row r="2635" spans="1:13" s="5" customFormat="1">
      <c r="A2635" s="30" t="s">
        <v>129</v>
      </c>
      <c r="B2635" s="30" t="s">
        <v>140</v>
      </c>
      <c r="C2635" s="5" t="s">
        <v>364</v>
      </c>
      <c r="D2635" s="5" t="s">
        <v>222</v>
      </c>
      <c r="E2635" s="191">
        <v>38</v>
      </c>
      <c r="F2635" s="191" t="s">
        <v>221</v>
      </c>
      <c r="G2635" s="191" t="s">
        <v>447</v>
      </c>
      <c r="H2635" s="30" t="s">
        <v>364</v>
      </c>
      <c r="I2635" s="180">
        <v>0</v>
      </c>
      <c r="J2635" s="181">
        <v>0</v>
      </c>
      <c r="K2635" s="181">
        <v>0</v>
      </c>
      <c r="L2635" s="181">
        <v>0</v>
      </c>
      <c r="M2635" s="182">
        <v>0</v>
      </c>
    </row>
    <row r="2636" spans="1:13" s="5" customFormat="1">
      <c r="A2636" s="30" t="s">
        <v>129</v>
      </c>
      <c r="B2636" s="30" t="s">
        <v>140</v>
      </c>
      <c r="C2636" s="5" t="s">
        <v>364</v>
      </c>
      <c r="D2636" s="5" t="s">
        <v>187</v>
      </c>
      <c r="E2636" s="191">
        <v>30</v>
      </c>
      <c r="F2636" s="191" t="s">
        <v>186</v>
      </c>
      <c r="G2636" s="191" t="s">
        <v>445</v>
      </c>
      <c r="H2636" s="30" t="s">
        <v>364</v>
      </c>
      <c r="I2636" s="180">
        <v>0</v>
      </c>
      <c r="J2636" s="181">
        <v>0</v>
      </c>
      <c r="K2636" s="181">
        <v>0</v>
      </c>
      <c r="L2636" s="181">
        <v>0</v>
      </c>
      <c r="M2636" s="182">
        <v>0</v>
      </c>
    </row>
    <row r="2637" spans="1:13" s="5" customFormat="1">
      <c r="A2637" s="30" t="s">
        <v>129</v>
      </c>
      <c r="B2637" s="30" t="s">
        <v>140</v>
      </c>
      <c r="C2637" s="5" t="s">
        <v>364</v>
      </c>
      <c r="D2637" s="5" t="s">
        <v>187</v>
      </c>
      <c r="E2637" s="191">
        <v>30</v>
      </c>
      <c r="F2637" s="191" t="s">
        <v>186</v>
      </c>
      <c r="G2637" s="191" t="s">
        <v>446</v>
      </c>
      <c r="H2637" s="30" t="s">
        <v>364</v>
      </c>
      <c r="I2637" s="180">
        <v>0</v>
      </c>
      <c r="J2637" s="181">
        <v>5.8063900000000004</v>
      </c>
      <c r="K2637" s="181">
        <v>0</v>
      </c>
      <c r="L2637" s="181">
        <v>0</v>
      </c>
      <c r="M2637" s="182">
        <v>0</v>
      </c>
    </row>
    <row r="2638" spans="1:13" s="5" customFormat="1">
      <c r="A2638" s="30" t="s">
        <v>129</v>
      </c>
      <c r="B2638" s="30" t="s">
        <v>140</v>
      </c>
      <c r="C2638" s="5" t="s">
        <v>364</v>
      </c>
      <c r="D2638" s="5" t="s">
        <v>187</v>
      </c>
      <c r="E2638" s="191">
        <v>30</v>
      </c>
      <c r="F2638" s="191" t="s">
        <v>186</v>
      </c>
      <c r="G2638" s="191" t="s">
        <v>447</v>
      </c>
      <c r="H2638" s="30" t="s">
        <v>364</v>
      </c>
      <c r="I2638" s="180">
        <v>0</v>
      </c>
      <c r="J2638" s="181">
        <v>0</v>
      </c>
      <c r="K2638" s="181">
        <v>0</v>
      </c>
      <c r="L2638" s="181">
        <v>0</v>
      </c>
      <c r="M2638" s="182">
        <v>0</v>
      </c>
    </row>
    <row r="2639" spans="1:13" s="5" customFormat="1">
      <c r="A2639" s="30" t="s">
        <v>129</v>
      </c>
      <c r="B2639" s="30" t="s">
        <v>140</v>
      </c>
      <c r="C2639" s="5" t="s">
        <v>364</v>
      </c>
      <c r="D2639" s="5" t="s">
        <v>232</v>
      </c>
      <c r="E2639" s="191">
        <v>38</v>
      </c>
      <c r="F2639" s="191" t="s">
        <v>231</v>
      </c>
      <c r="G2639" s="191" t="s">
        <v>445</v>
      </c>
      <c r="H2639" s="30" t="s">
        <v>364</v>
      </c>
      <c r="I2639" s="180">
        <v>0</v>
      </c>
      <c r="J2639" s="181">
        <v>0</v>
      </c>
      <c r="K2639" s="181">
        <v>0</v>
      </c>
      <c r="L2639" s="181">
        <v>0</v>
      </c>
      <c r="M2639" s="182">
        <v>0</v>
      </c>
    </row>
    <row r="2640" spans="1:13" s="5" customFormat="1">
      <c r="A2640" s="30" t="s">
        <v>129</v>
      </c>
      <c r="B2640" s="30" t="s">
        <v>140</v>
      </c>
      <c r="C2640" s="5" t="s">
        <v>364</v>
      </c>
      <c r="D2640" s="5" t="s">
        <v>232</v>
      </c>
      <c r="E2640" s="191">
        <v>38</v>
      </c>
      <c r="F2640" s="191" t="s">
        <v>231</v>
      </c>
      <c r="G2640" s="191" t="s">
        <v>446</v>
      </c>
      <c r="H2640" s="30" t="s">
        <v>364</v>
      </c>
      <c r="I2640" s="180">
        <v>0</v>
      </c>
      <c r="J2640" s="181">
        <v>481.93099999999998</v>
      </c>
      <c r="K2640" s="181">
        <v>0</v>
      </c>
      <c r="L2640" s="181">
        <v>0</v>
      </c>
      <c r="M2640" s="182">
        <v>0</v>
      </c>
    </row>
    <row r="2641" spans="1:13" s="5" customFormat="1">
      <c r="A2641" s="30" t="s">
        <v>129</v>
      </c>
      <c r="B2641" s="30" t="s">
        <v>140</v>
      </c>
      <c r="C2641" s="5" t="s">
        <v>364</v>
      </c>
      <c r="D2641" s="5" t="s">
        <v>232</v>
      </c>
      <c r="E2641" s="191">
        <v>38</v>
      </c>
      <c r="F2641" s="191" t="s">
        <v>231</v>
      </c>
      <c r="G2641" s="191" t="s">
        <v>447</v>
      </c>
      <c r="H2641" s="30" t="s">
        <v>364</v>
      </c>
      <c r="I2641" s="180">
        <v>0</v>
      </c>
      <c r="J2641" s="181">
        <v>3.5676700000000001</v>
      </c>
      <c r="K2641" s="181">
        <v>0</v>
      </c>
      <c r="L2641" s="181">
        <v>0</v>
      </c>
      <c r="M2641" s="182">
        <v>0</v>
      </c>
    </row>
    <row r="2642" spans="1:13" s="5" customFormat="1">
      <c r="A2642" s="30" t="s">
        <v>129</v>
      </c>
      <c r="B2642" s="30" t="s">
        <v>140</v>
      </c>
      <c r="C2642" s="5" t="s">
        <v>364</v>
      </c>
      <c r="D2642" s="5" t="s">
        <v>234</v>
      </c>
      <c r="E2642" s="191">
        <v>38</v>
      </c>
      <c r="F2642" s="191" t="s">
        <v>233</v>
      </c>
      <c r="G2642" s="191" t="s">
        <v>445</v>
      </c>
      <c r="H2642" s="30" t="s">
        <v>364</v>
      </c>
      <c r="I2642" s="180">
        <v>0</v>
      </c>
      <c r="J2642" s="181">
        <v>0</v>
      </c>
      <c r="K2642" s="181">
        <v>0</v>
      </c>
      <c r="L2642" s="181">
        <v>0</v>
      </c>
      <c r="M2642" s="182">
        <v>0</v>
      </c>
    </row>
    <row r="2643" spans="1:13" s="5" customFormat="1">
      <c r="A2643" s="30" t="s">
        <v>129</v>
      </c>
      <c r="B2643" s="30" t="s">
        <v>140</v>
      </c>
      <c r="C2643" s="5" t="s">
        <v>364</v>
      </c>
      <c r="D2643" s="5" t="s">
        <v>234</v>
      </c>
      <c r="E2643" s="191">
        <v>38</v>
      </c>
      <c r="F2643" s="191" t="s">
        <v>233</v>
      </c>
      <c r="G2643" s="191" t="s">
        <v>446</v>
      </c>
      <c r="H2643" s="30" t="s">
        <v>364</v>
      </c>
      <c r="I2643" s="180">
        <v>0</v>
      </c>
      <c r="J2643" s="181">
        <v>630.69755785554571</v>
      </c>
      <c r="K2643" s="181">
        <v>0</v>
      </c>
      <c r="L2643" s="181">
        <v>0</v>
      </c>
      <c r="M2643" s="182">
        <v>0</v>
      </c>
    </row>
    <row r="2644" spans="1:13" s="5" customFormat="1">
      <c r="A2644" s="30" t="s">
        <v>129</v>
      </c>
      <c r="B2644" s="30" t="s">
        <v>140</v>
      </c>
      <c r="C2644" s="5" t="s">
        <v>364</v>
      </c>
      <c r="D2644" s="5" t="s">
        <v>234</v>
      </c>
      <c r="E2644" s="191">
        <v>38</v>
      </c>
      <c r="F2644" s="191" t="s">
        <v>233</v>
      </c>
      <c r="G2644" s="191" t="s">
        <v>447</v>
      </c>
      <c r="H2644" s="30" t="s">
        <v>364</v>
      </c>
      <c r="I2644" s="180">
        <v>0</v>
      </c>
      <c r="J2644" s="181">
        <v>0</v>
      </c>
      <c r="K2644" s="181">
        <v>0</v>
      </c>
      <c r="L2644" s="181">
        <v>0</v>
      </c>
      <c r="M2644" s="182">
        <v>0</v>
      </c>
    </row>
    <row r="2645" spans="1:13" s="5" customFormat="1">
      <c r="A2645" s="30" t="s">
        <v>129</v>
      </c>
      <c r="B2645" s="30" t="s">
        <v>140</v>
      </c>
      <c r="C2645" s="5" t="s">
        <v>364</v>
      </c>
      <c r="D2645" s="5" t="s">
        <v>189</v>
      </c>
      <c r="E2645" s="191">
        <v>30</v>
      </c>
      <c r="F2645" s="191" t="s">
        <v>188</v>
      </c>
      <c r="G2645" s="191" t="s">
        <v>445</v>
      </c>
      <c r="H2645" s="30" t="s">
        <v>364</v>
      </c>
      <c r="I2645" s="180">
        <v>0</v>
      </c>
      <c r="J2645" s="181">
        <v>0</v>
      </c>
      <c r="K2645" s="181">
        <v>0</v>
      </c>
      <c r="L2645" s="181">
        <v>0</v>
      </c>
      <c r="M2645" s="182">
        <v>0</v>
      </c>
    </row>
    <row r="2646" spans="1:13" s="5" customFormat="1">
      <c r="A2646" s="30" t="s">
        <v>129</v>
      </c>
      <c r="B2646" s="30" t="s">
        <v>140</v>
      </c>
      <c r="C2646" s="5" t="s">
        <v>364</v>
      </c>
      <c r="D2646" s="5" t="s">
        <v>189</v>
      </c>
      <c r="E2646" s="191">
        <v>30</v>
      </c>
      <c r="F2646" s="191" t="s">
        <v>188</v>
      </c>
      <c r="G2646" s="191" t="s">
        <v>446</v>
      </c>
      <c r="H2646" s="30" t="s">
        <v>364</v>
      </c>
      <c r="I2646" s="180">
        <v>0</v>
      </c>
      <c r="J2646" s="181">
        <v>8.7095900000000004</v>
      </c>
      <c r="K2646" s="181">
        <v>0</v>
      </c>
      <c r="L2646" s="181">
        <v>0</v>
      </c>
      <c r="M2646" s="182">
        <v>0</v>
      </c>
    </row>
    <row r="2647" spans="1:13" s="5" customFormat="1">
      <c r="A2647" s="30" t="s">
        <v>129</v>
      </c>
      <c r="B2647" s="30" t="s">
        <v>140</v>
      </c>
      <c r="C2647" s="5" t="s">
        <v>364</v>
      </c>
      <c r="D2647" s="5" t="s">
        <v>189</v>
      </c>
      <c r="E2647" s="191">
        <v>30</v>
      </c>
      <c r="F2647" s="191" t="s">
        <v>188</v>
      </c>
      <c r="G2647" s="191" t="s">
        <v>447</v>
      </c>
      <c r="H2647" s="30" t="s">
        <v>364</v>
      </c>
      <c r="I2647" s="180">
        <v>0</v>
      </c>
      <c r="J2647" s="181">
        <v>0</v>
      </c>
      <c r="K2647" s="181">
        <v>0</v>
      </c>
      <c r="L2647" s="181">
        <v>0</v>
      </c>
      <c r="M2647" s="182">
        <v>0</v>
      </c>
    </row>
    <row r="2648" spans="1:13" s="5" customFormat="1">
      <c r="A2648" s="30" t="s">
        <v>129</v>
      </c>
      <c r="B2648" s="30" t="s">
        <v>140</v>
      </c>
      <c r="C2648" s="5" t="s">
        <v>364</v>
      </c>
      <c r="D2648" s="5" t="s">
        <v>242</v>
      </c>
      <c r="E2648" s="191">
        <v>38</v>
      </c>
      <c r="F2648" s="191" t="s">
        <v>241</v>
      </c>
      <c r="G2648" s="191" t="s">
        <v>445</v>
      </c>
      <c r="H2648" s="30" t="s">
        <v>364</v>
      </c>
      <c r="I2648" s="180">
        <v>0</v>
      </c>
      <c r="J2648" s="181">
        <v>0</v>
      </c>
      <c r="K2648" s="181">
        <v>0</v>
      </c>
      <c r="L2648" s="181">
        <v>0</v>
      </c>
      <c r="M2648" s="182">
        <v>0</v>
      </c>
    </row>
    <row r="2649" spans="1:13" s="5" customFormat="1">
      <c r="A2649" s="30" t="s">
        <v>129</v>
      </c>
      <c r="B2649" s="30" t="s">
        <v>140</v>
      </c>
      <c r="C2649" s="5" t="s">
        <v>364</v>
      </c>
      <c r="D2649" s="5" t="s">
        <v>242</v>
      </c>
      <c r="E2649" s="191">
        <v>38</v>
      </c>
      <c r="F2649" s="191" t="s">
        <v>241</v>
      </c>
      <c r="G2649" s="191" t="s">
        <v>446</v>
      </c>
      <c r="H2649" s="30" t="s">
        <v>364</v>
      </c>
      <c r="I2649" s="180">
        <v>0</v>
      </c>
      <c r="J2649" s="181">
        <v>8.7095900000000004</v>
      </c>
      <c r="K2649" s="181">
        <v>0</v>
      </c>
      <c r="L2649" s="181">
        <v>0</v>
      </c>
      <c r="M2649" s="182">
        <v>0</v>
      </c>
    </row>
    <row r="2650" spans="1:13" s="5" customFormat="1">
      <c r="A2650" s="30" t="s">
        <v>129</v>
      </c>
      <c r="B2650" s="30" t="s">
        <v>140</v>
      </c>
      <c r="C2650" s="5" t="s">
        <v>364</v>
      </c>
      <c r="D2650" s="5" t="s">
        <v>242</v>
      </c>
      <c r="E2650" s="191">
        <v>38</v>
      </c>
      <c r="F2650" s="191" t="s">
        <v>241</v>
      </c>
      <c r="G2650" s="191" t="s">
        <v>447</v>
      </c>
      <c r="H2650" s="30" t="s">
        <v>364</v>
      </c>
      <c r="I2650" s="180">
        <v>0</v>
      </c>
      <c r="J2650" s="181">
        <v>0</v>
      </c>
      <c r="K2650" s="181">
        <v>0</v>
      </c>
      <c r="L2650" s="181">
        <v>0</v>
      </c>
      <c r="M2650" s="182">
        <v>0</v>
      </c>
    </row>
    <row r="2651" spans="1:13" s="5" customFormat="1">
      <c r="A2651" s="30" t="s">
        <v>129</v>
      </c>
      <c r="B2651" s="30" t="s">
        <v>140</v>
      </c>
      <c r="C2651" s="5" t="s">
        <v>364</v>
      </c>
      <c r="D2651" s="5" t="s">
        <v>327</v>
      </c>
      <c r="E2651" s="191">
        <v>46</v>
      </c>
      <c r="F2651" s="191" t="s">
        <v>326</v>
      </c>
      <c r="G2651" s="191" t="s">
        <v>445</v>
      </c>
      <c r="H2651" s="30" t="s">
        <v>364</v>
      </c>
      <c r="I2651" s="180">
        <v>0</v>
      </c>
      <c r="J2651" s="181">
        <v>0</v>
      </c>
      <c r="K2651" s="181">
        <v>0</v>
      </c>
      <c r="L2651" s="181">
        <v>0</v>
      </c>
      <c r="M2651" s="182">
        <v>0</v>
      </c>
    </row>
    <row r="2652" spans="1:13" s="5" customFormat="1">
      <c r="A2652" s="30" t="s">
        <v>129</v>
      </c>
      <c r="B2652" s="30" t="s">
        <v>140</v>
      </c>
      <c r="C2652" s="5" t="s">
        <v>364</v>
      </c>
      <c r="D2652" s="5" t="s">
        <v>327</v>
      </c>
      <c r="E2652" s="191">
        <v>46</v>
      </c>
      <c r="F2652" s="191" t="s">
        <v>326</v>
      </c>
      <c r="G2652" s="191" t="s">
        <v>446</v>
      </c>
      <c r="H2652" s="30" t="s">
        <v>364</v>
      </c>
      <c r="I2652" s="180">
        <v>0</v>
      </c>
      <c r="J2652" s="181">
        <v>34.8384</v>
      </c>
      <c r="K2652" s="181">
        <v>0</v>
      </c>
      <c r="L2652" s="181">
        <v>0</v>
      </c>
      <c r="M2652" s="182">
        <v>0</v>
      </c>
    </row>
    <row r="2653" spans="1:13" s="5" customFormat="1">
      <c r="A2653" s="30" t="s">
        <v>129</v>
      </c>
      <c r="B2653" s="30" t="s">
        <v>140</v>
      </c>
      <c r="C2653" s="5" t="s">
        <v>364</v>
      </c>
      <c r="D2653" s="5" t="s">
        <v>327</v>
      </c>
      <c r="E2653" s="191">
        <v>46</v>
      </c>
      <c r="F2653" s="191" t="s">
        <v>326</v>
      </c>
      <c r="G2653" s="191" t="s">
        <v>447</v>
      </c>
      <c r="H2653" s="30" t="s">
        <v>364</v>
      </c>
      <c r="I2653" s="180">
        <v>0</v>
      </c>
      <c r="J2653" s="181">
        <v>0</v>
      </c>
      <c r="K2653" s="181">
        <v>0</v>
      </c>
      <c r="L2653" s="181">
        <v>0</v>
      </c>
      <c r="M2653" s="182">
        <v>0</v>
      </c>
    </row>
    <row r="2654" spans="1:13" s="5" customFormat="1">
      <c r="A2654" s="30" t="s">
        <v>129</v>
      </c>
      <c r="B2654" s="30" t="s">
        <v>140</v>
      </c>
      <c r="C2654" s="5" t="s">
        <v>364</v>
      </c>
      <c r="D2654" s="5" t="s">
        <v>193</v>
      </c>
      <c r="E2654" s="191">
        <v>30</v>
      </c>
      <c r="F2654" s="191" t="s">
        <v>192</v>
      </c>
      <c r="G2654" s="191" t="s">
        <v>445</v>
      </c>
      <c r="H2654" s="30" t="s">
        <v>364</v>
      </c>
      <c r="I2654" s="180">
        <v>0</v>
      </c>
      <c r="J2654" s="181">
        <v>0</v>
      </c>
      <c r="K2654" s="181">
        <v>0</v>
      </c>
      <c r="L2654" s="181">
        <v>0</v>
      </c>
      <c r="M2654" s="182">
        <v>0</v>
      </c>
    </row>
    <row r="2655" spans="1:13" s="5" customFormat="1">
      <c r="A2655" s="30" t="s">
        <v>129</v>
      </c>
      <c r="B2655" s="30" t="s">
        <v>140</v>
      </c>
      <c r="C2655" s="5" t="s">
        <v>364</v>
      </c>
      <c r="D2655" s="5" t="s">
        <v>193</v>
      </c>
      <c r="E2655" s="191">
        <v>30</v>
      </c>
      <c r="F2655" s="191" t="s">
        <v>192</v>
      </c>
      <c r="G2655" s="191" t="s">
        <v>446</v>
      </c>
      <c r="H2655" s="30" t="s">
        <v>364</v>
      </c>
      <c r="I2655" s="180">
        <v>0</v>
      </c>
      <c r="J2655" s="181">
        <v>2.9032</v>
      </c>
      <c r="K2655" s="181">
        <v>0</v>
      </c>
      <c r="L2655" s="181">
        <v>0</v>
      </c>
      <c r="M2655" s="182">
        <v>0</v>
      </c>
    </row>
    <row r="2656" spans="1:13" s="5" customFormat="1">
      <c r="A2656" s="30" t="s">
        <v>129</v>
      </c>
      <c r="B2656" s="30" t="s">
        <v>140</v>
      </c>
      <c r="C2656" s="5" t="s">
        <v>364</v>
      </c>
      <c r="D2656" s="5" t="s">
        <v>193</v>
      </c>
      <c r="E2656" s="191">
        <v>30</v>
      </c>
      <c r="F2656" s="191" t="s">
        <v>192</v>
      </c>
      <c r="G2656" s="191" t="s">
        <v>447</v>
      </c>
      <c r="H2656" s="30" t="s">
        <v>364</v>
      </c>
      <c r="I2656" s="180">
        <v>0</v>
      </c>
      <c r="J2656" s="181">
        <v>0</v>
      </c>
      <c r="K2656" s="181">
        <v>0</v>
      </c>
      <c r="L2656" s="181">
        <v>0</v>
      </c>
      <c r="M2656" s="182">
        <v>0</v>
      </c>
    </row>
    <row r="2657" spans="1:13" s="5" customFormat="1">
      <c r="A2657" s="30" t="s">
        <v>129</v>
      </c>
      <c r="B2657" s="30" t="s">
        <v>140</v>
      </c>
      <c r="C2657" s="5" t="s">
        <v>364</v>
      </c>
      <c r="D2657" s="5" t="s">
        <v>258</v>
      </c>
      <c r="E2657" s="191">
        <v>38</v>
      </c>
      <c r="F2657" s="191" t="s">
        <v>257</v>
      </c>
      <c r="G2657" s="191" t="s">
        <v>445</v>
      </c>
      <c r="H2657" s="30" t="s">
        <v>364</v>
      </c>
      <c r="I2657" s="180">
        <v>0</v>
      </c>
      <c r="J2657" s="181">
        <v>0</v>
      </c>
      <c r="K2657" s="181">
        <v>0</v>
      </c>
      <c r="L2657" s="181">
        <v>0</v>
      </c>
      <c r="M2657" s="182">
        <v>0</v>
      </c>
    </row>
    <row r="2658" spans="1:13" s="5" customFormat="1">
      <c r="A2658" s="30" t="s">
        <v>129</v>
      </c>
      <c r="B2658" s="30" t="s">
        <v>140</v>
      </c>
      <c r="C2658" s="5" t="s">
        <v>364</v>
      </c>
      <c r="D2658" s="5" t="s">
        <v>258</v>
      </c>
      <c r="E2658" s="191">
        <v>38</v>
      </c>
      <c r="F2658" s="191" t="s">
        <v>257</v>
      </c>
      <c r="G2658" s="191" t="s">
        <v>446</v>
      </c>
      <c r="H2658" s="30" t="s">
        <v>364</v>
      </c>
      <c r="I2658" s="180">
        <v>0</v>
      </c>
      <c r="J2658" s="181">
        <v>8.7095900000000004</v>
      </c>
      <c r="K2658" s="181">
        <v>0</v>
      </c>
      <c r="L2658" s="181">
        <v>0</v>
      </c>
      <c r="M2658" s="182">
        <v>0</v>
      </c>
    </row>
    <row r="2659" spans="1:13" s="5" customFormat="1">
      <c r="A2659" s="30" t="s">
        <v>129</v>
      </c>
      <c r="B2659" s="30" t="s">
        <v>140</v>
      </c>
      <c r="C2659" s="5" t="s">
        <v>364</v>
      </c>
      <c r="D2659" s="5" t="s">
        <v>258</v>
      </c>
      <c r="E2659" s="191">
        <v>38</v>
      </c>
      <c r="F2659" s="191" t="s">
        <v>257</v>
      </c>
      <c r="G2659" s="191" t="s">
        <v>447</v>
      </c>
      <c r="H2659" s="30" t="s">
        <v>364</v>
      </c>
      <c r="I2659" s="180">
        <v>0</v>
      </c>
      <c r="J2659" s="181">
        <v>0</v>
      </c>
      <c r="K2659" s="181">
        <v>0</v>
      </c>
      <c r="L2659" s="181">
        <v>0</v>
      </c>
      <c r="M2659" s="182">
        <v>0</v>
      </c>
    </row>
    <row r="2660" spans="1:13" s="5" customFormat="1">
      <c r="A2660" s="30" t="s">
        <v>129</v>
      </c>
      <c r="B2660" s="30" t="s">
        <v>140</v>
      </c>
      <c r="C2660" s="5" t="s">
        <v>364</v>
      </c>
      <c r="D2660" s="5" t="s">
        <v>262</v>
      </c>
      <c r="E2660" s="191">
        <v>38</v>
      </c>
      <c r="F2660" s="191" t="s">
        <v>261</v>
      </c>
      <c r="G2660" s="191" t="s">
        <v>445</v>
      </c>
      <c r="H2660" s="30" t="s">
        <v>364</v>
      </c>
      <c r="I2660" s="180">
        <v>0</v>
      </c>
      <c r="J2660" s="181">
        <v>0</v>
      </c>
      <c r="K2660" s="181">
        <v>0</v>
      </c>
      <c r="L2660" s="181">
        <v>0</v>
      </c>
      <c r="M2660" s="182">
        <v>0</v>
      </c>
    </row>
    <row r="2661" spans="1:13" s="5" customFormat="1">
      <c r="A2661" s="30" t="s">
        <v>129</v>
      </c>
      <c r="B2661" s="30" t="s">
        <v>140</v>
      </c>
      <c r="C2661" s="5" t="s">
        <v>364</v>
      </c>
      <c r="D2661" s="5" t="s">
        <v>262</v>
      </c>
      <c r="E2661" s="191">
        <v>38</v>
      </c>
      <c r="F2661" s="191" t="s">
        <v>261</v>
      </c>
      <c r="G2661" s="191" t="s">
        <v>446</v>
      </c>
      <c r="H2661" s="30" t="s">
        <v>364</v>
      </c>
      <c r="I2661" s="180">
        <v>0</v>
      </c>
      <c r="J2661" s="181">
        <v>2678.4460198237603</v>
      </c>
      <c r="K2661" s="181">
        <v>0</v>
      </c>
      <c r="L2661" s="181">
        <v>0</v>
      </c>
      <c r="M2661" s="182">
        <v>0</v>
      </c>
    </row>
    <row r="2662" spans="1:13" s="5" customFormat="1">
      <c r="A2662" s="30" t="s">
        <v>129</v>
      </c>
      <c r="B2662" s="30" t="s">
        <v>140</v>
      </c>
      <c r="C2662" s="5" t="s">
        <v>364</v>
      </c>
      <c r="D2662" s="5" t="s">
        <v>262</v>
      </c>
      <c r="E2662" s="191">
        <v>38</v>
      </c>
      <c r="F2662" s="191" t="s">
        <v>261</v>
      </c>
      <c r="G2662" s="191" t="s">
        <v>447</v>
      </c>
      <c r="H2662" s="30" t="s">
        <v>364</v>
      </c>
      <c r="I2662" s="180">
        <v>0</v>
      </c>
      <c r="J2662" s="181">
        <v>0.89191799999999999</v>
      </c>
      <c r="K2662" s="181">
        <v>0</v>
      </c>
      <c r="L2662" s="181">
        <v>0</v>
      </c>
      <c r="M2662" s="182">
        <v>0</v>
      </c>
    </row>
    <row r="2663" spans="1:13" s="5" customFormat="1">
      <c r="A2663" s="30" t="s">
        <v>129</v>
      </c>
      <c r="B2663" s="30" t="s">
        <v>140</v>
      </c>
      <c r="C2663" s="5" t="s">
        <v>364</v>
      </c>
      <c r="D2663" s="5" t="s">
        <v>264</v>
      </c>
      <c r="E2663" s="191">
        <v>38</v>
      </c>
      <c r="F2663" s="191" t="s">
        <v>263</v>
      </c>
      <c r="G2663" s="191" t="s">
        <v>445</v>
      </c>
      <c r="H2663" s="30" t="s">
        <v>364</v>
      </c>
      <c r="I2663" s="180">
        <v>0</v>
      </c>
      <c r="J2663" s="181">
        <v>0</v>
      </c>
      <c r="K2663" s="181">
        <v>0</v>
      </c>
      <c r="L2663" s="181">
        <v>0</v>
      </c>
      <c r="M2663" s="182">
        <v>0</v>
      </c>
    </row>
    <row r="2664" spans="1:13" s="5" customFormat="1">
      <c r="A2664" s="30" t="s">
        <v>129</v>
      </c>
      <c r="B2664" s="30" t="s">
        <v>140</v>
      </c>
      <c r="C2664" s="5" t="s">
        <v>364</v>
      </c>
      <c r="D2664" s="5" t="s">
        <v>264</v>
      </c>
      <c r="E2664" s="191">
        <v>38</v>
      </c>
      <c r="F2664" s="191" t="s">
        <v>263</v>
      </c>
      <c r="G2664" s="191" t="s">
        <v>446</v>
      </c>
      <c r="H2664" s="30" t="s">
        <v>364</v>
      </c>
      <c r="I2664" s="180">
        <v>0</v>
      </c>
      <c r="J2664" s="181">
        <v>0</v>
      </c>
      <c r="K2664" s="181">
        <v>0</v>
      </c>
      <c r="L2664" s="181">
        <v>0</v>
      </c>
      <c r="M2664" s="182">
        <v>0</v>
      </c>
    </row>
    <row r="2665" spans="1:13" s="5" customFormat="1">
      <c r="A2665" s="30" t="s">
        <v>129</v>
      </c>
      <c r="B2665" s="30" t="s">
        <v>140</v>
      </c>
      <c r="C2665" s="5" t="s">
        <v>364</v>
      </c>
      <c r="D2665" s="5" t="s">
        <v>264</v>
      </c>
      <c r="E2665" s="191">
        <v>38</v>
      </c>
      <c r="F2665" s="191" t="s">
        <v>263</v>
      </c>
      <c r="G2665" s="191" t="s">
        <v>447</v>
      </c>
      <c r="H2665" s="30" t="s">
        <v>364</v>
      </c>
      <c r="I2665" s="180">
        <v>0</v>
      </c>
      <c r="J2665" s="181">
        <v>0</v>
      </c>
      <c r="K2665" s="181">
        <v>0</v>
      </c>
      <c r="L2665" s="181">
        <v>0</v>
      </c>
      <c r="M2665" s="182">
        <v>0</v>
      </c>
    </row>
    <row r="2666" spans="1:13" s="5" customFormat="1">
      <c r="A2666" s="30" t="s">
        <v>129</v>
      </c>
      <c r="B2666" s="30" t="s">
        <v>140</v>
      </c>
      <c r="C2666" s="5" t="s">
        <v>364</v>
      </c>
      <c r="D2666" s="5" t="s">
        <v>270</v>
      </c>
      <c r="E2666" s="191">
        <v>38</v>
      </c>
      <c r="F2666" s="191" t="s">
        <v>269</v>
      </c>
      <c r="G2666" s="191" t="s">
        <v>445</v>
      </c>
      <c r="H2666" s="30" t="s">
        <v>364</v>
      </c>
      <c r="I2666" s="180">
        <v>0</v>
      </c>
      <c r="J2666" s="181">
        <v>0</v>
      </c>
      <c r="K2666" s="181">
        <v>0</v>
      </c>
      <c r="L2666" s="181">
        <v>0</v>
      </c>
      <c r="M2666" s="182">
        <v>0</v>
      </c>
    </row>
    <row r="2667" spans="1:13" s="5" customFormat="1">
      <c r="A2667" s="30" t="s">
        <v>129</v>
      </c>
      <c r="B2667" s="30" t="s">
        <v>140</v>
      </c>
      <c r="C2667" s="5" t="s">
        <v>364</v>
      </c>
      <c r="D2667" s="5" t="s">
        <v>270</v>
      </c>
      <c r="E2667" s="191">
        <v>38</v>
      </c>
      <c r="F2667" s="191" t="s">
        <v>269</v>
      </c>
      <c r="G2667" s="191" t="s">
        <v>446</v>
      </c>
      <c r="H2667" s="30" t="s">
        <v>364</v>
      </c>
      <c r="I2667" s="180">
        <v>0</v>
      </c>
      <c r="J2667" s="181">
        <v>1140.6234923185943</v>
      </c>
      <c r="K2667" s="181">
        <v>0</v>
      </c>
      <c r="L2667" s="181">
        <v>0</v>
      </c>
      <c r="M2667" s="182">
        <v>0</v>
      </c>
    </row>
    <row r="2668" spans="1:13" s="5" customFormat="1">
      <c r="A2668" s="30" t="s">
        <v>129</v>
      </c>
      <c r="B2668" s="30" t="s">
        <v>140</v>
      </c>
      <c r="C2668" s="5" t="s">
        <v>364</v>
      </c>
      <c r="D2668" s="5" t="s">
        <v>270</v>
      </c>
      <c r="E2668" s="191">
        <v>38</v>
      </c>
      <c r="F2668" s="191" t="s">
        <v>269</v>
      </c>
      <c r="G2668" s="191" t="s">
        <v>447</v>
      </c>
      <c r="H2668" s="30" t="s">
        <v>364</v>
      </c>
      <c r="I2668" s="180">
        <v>0</v>
      </c>
      <c r="J2668" s="181">
        <v>0</v>
      </c>
      <c r="K2668" s="181">
        <v>0</v>
      </c>
      <c r="L2668" s="181">
        <v>0</v>
      </c>
      <c r="M2668" s="182">
        <v>0</v>
      </c>
    </row>
    <row r="2669" spans="1:13" s="5" customFormat="1">
      <c r="A2669" s="30" t="s">
        <v>129</v>
      </c>
      <c r="B2669" s="30" t="s">
        <v>140</v>
      </c>
      <c r="C2669" s="5" t="s">
        <v>364</v>
      </c>
      <c r="D2669" s="5" t="s">
        <v>284</v>
      </c>
      <c r="E2669" s="191">
        <v>38</v>
      </c>
      <c r="F2669" s="191" t="s">
        <v>283</v>
      </c>
      <c r="G2669" s="191" t="s">
        <v>445</v>
      </c>
      <c r="H2669" s="30" t="s">
        <v>364</v>
      </c>
      <c r="I2669" s="180">
        <v>0</v>
      </c>
      <c r="J2669" s="181">
        <v>0</v>
      </c>
      <c r="K2669" s="181">
        <v>0</v>
      </c>
      <c r="L2669" s="181">
        <v>0</v>
      </c>
      <c r="M2669" s="182">
        <v>0</v>
      </c>
    </row>
    <row r="2670" spans="1:13" s="5" customFormat="1">
      <c r="A2670" s="30" t="s">
        <v>129</v>
      </c>
      <c r="B2670" s="30" t="s">
        <v>140</v>
      </c>
      <c r="C2670" s="5" t="s">
        <v>364</v>
      </c>
      <c r="D2670" s="5" t="s">
        <v>284</v>
      </c>
      <c r="E2670" s="191">
        <v>38</v>
      </c>
      <c r="F2670" s="191" t="s">
        <v>283</v>
      </c>
      <c r="G2670" s="191" t="s">
        <v>446</v>
      </c>
      <c r="H2670" s="30" t="s">
        <v>364</v>
      </c>
      <c r="I2670" s="180">
        <v>0</v>
      </c>
      <c r="J2670" s="181">
        <v>52.2575</v>
      </c>
      <c r="K2670" s="181">
        <v>0</v>
      </c>
      <c r="L2670" s="181">
        <v>0</v>
      </c>
      <c r="M2670" s="182">
        <v>0</v>
      </c>
    </row>
    <row r="2671" spans="1:13" s="5" customFormat="1">
      <c r="A2671" s="30" t="s">
        <v>129</v>
      </c>
      <c r="B2671" s="30" t="s">
        <v>140</v>
      </c>
      <c r="C2671" s="5" t="s">
        <v>364</v>
      </c>
      <c r="D2671" s="5" t="s">
        <v>284</v>
      </c>
      <c r="E2671" s="191">
        <v>38</v>
      </c>
      <c r="F2671" s="191" t="s">
        <v>283</v>
      </c>
      <c r="G2671" s="191" t="s">
        <v>447</v>
      </c>
      <c r="H2671" s="30" t="s">
        <v>364</v>
      </c>
      <c r="I2671" s="180">
        <v>0</v>
      </c>
      <c r="J2671" s="181">
        <v>0</v>
      </c>
      <c r="K2671" s="181">
        <v>0</v>
      </c>
      <c r="L2671" s="181">
        <v>0</v>
      </c>
      <c r="M2671" s="182">
        <v>0</v>
      </c>
    </row>
    <row r="2672" spans="1:13" s="5" customFormat="1">
      <c r="A2672" s="30" t="s">
        <v>129</v>
      </c>
      <c r="B2672" s="30" t="s">
        <v>140</v>
      </c>
      <c r="C2672" s="5" t="s">
        <v>364</v>
      </c>
      <c r="D2672" s="5" t="s">
        <v>199</v>
      </c>
      <c r="E2672" s="191">
        <v>30</v>
      </c>
      <c r="F2672" s="191" t="s">
        <v>198</v>
      </c>
      <c r="G2672" s="191" t="s">
        <v>445</v>
      </c>
      <c r="H2672" s="30" t="s">
        <v>364</v>
      </c>
      <c r="I2672" s="180">
        <v>0</v>
      </c>
      <c r="J2672" s="181">
        <v>0</v>
      </c>
      <c r="K2672" s="181">
        <v>0</v>
      </c>
      <c r="L2672" s="181">
        <v>0</v>
      </c>
      <c r="M2672" s="182">
        <v>0</v>
      </c>
    </row>
    <row r="2673" spans="1:13" s="5" customFormat="1">
      <c r="A2673" s="30" t="s">
        <v>129</v>
      </c>
      <c r="B2673" s="30" t="s">
        <v>140</v>
      </c>
      <c r="C2673" s="5" t="s">
        <v>364</v>
      </c>
      <c r="D2673" s="5" t="s">
        <v>199</v>
      </c>
      <c r="E2673" s="191">
        <v>30</v>
      </c>
      <c r="F2673" s="191" t="s">
        <v>198</v>
      </c>
      <c r="G2673" s="191" t="s">
        <v>446</v>
      </c>
      <c r="H2673" s="30" t="s">
        <v>364</v>
      </c>
      <c r="I2673" s="180">
        <v>0</v>
      </c>
      <c r="J2673" s="181">
        <v>290.32</v>
      </c>
      <c r="K2673" s="181">
        <v>0</v>
      </c>
      <c r="L2673" s="181">
        <v>0</v>
      </c>
      <c r="M2673" s="182">
        <v>0</v>
      </c>
    </row>
    <row r="2674" spans="1:13" s="5" customFormat="1">
      <c r="A2674" s="30" t="s">
        <v>129</v>
      </c>
      <c r="B2674" s="30" t="s">
        <v>140</v>
      </c>
      <c r="C2674" s="5" t="s">
        <v>364</v>
      </c>
      <c r="D2674" s="5" t="s">
        <v>199</v>
      </c>
      <c r="E2674" s="191">
        <v>30</v>
      </c>
      <c r="F2674" s="191" t="s">
        <v>198</v>
      </c>
      <c r="G2674" s="191" t="s">
        <v>447</v>
      </c>
      <c r="H2674" s="30" t="s">
        <v>364</v>
      </c>
      <c r="I2674" s="180">
        <v>0</v>
      </c>
      <c r="J2674" s="181">
        <v>0</v>
      </c>
      <c r="K2674" s="181">
        <v>0</v>
      </c>
      <c r="L2674" s="181">
        <v>0</v>
      </c>
      <c r="M2674" s="182">
        <v>0</v>
      </c>
    </row>
    <row r="2675" spans="1:13" s="5" customFormat="1">
      <c r="A2675" s="30" t="s">
        <v>129</v>
      </c>
      <c r="B2675" s="30" t="s">
        <v>140</v>
      </c>
      <c r="C2675" s="5" t="s">
        <v>364</v>
      </c>
      <c r="D2675" s="5" t="s">
        <v>201</v>
      </c>
      <c r="E2675" s="191">
        <v>30</v>
      </c>
      <c r="F2675" s="191" t="s">
        <v>200</v>
      </c>
      <c r="G2675" s="191" t="s">
        <v>445</v>
      </c>
      <c r="H2675" s="30" t="s">
        <v>364</v>
      </c>
      <c r="I2675" s="180">
        <v>0</v>
      </c>
      <c r="J2675" s="181">
        <v>0</v>
      </c>
      <c r="K2675" s="181">
        <v>0</v>
      </c>
      <c r="L2675" s="181">
        <v>0</v>
      </c>
      <c r="M2675" s="182">
        <v>0</v>
      </c>
    </row>
    <row r="2676" spans="1:13" s="5" customFormat="1">
      <c r="A2676" s="30" t="s">
        <v>129</v>
      </c>
      <c r="B2676" s="30" t="s">
        <v>140</v>
      </c>
      <c r="C2676" s="5" t="s">
        <v>364</v>
      </c>
      <c r="D2676" s="5" t="s">
        <v>201</v>
      </c>
      <c r="E2676" s="191">
        <v>30</v>
      </c>
      <c r="F2676" s="191" t="s">
        <v>200</v>
      </c>
      <c r="G2676" s="191" t="s">
        <v>446</v>
      </c>
      <c r="H2676" s="30" t="s">
        <v>364</v>
      </c>
      <c r="I2676" s="180">
        <v>0</v>
      </c>
      <c r="J2676" s="181">
        <v>83.840702852315005</v>
      </c>
      <c r="K2676" s="181">
        <v>0</v>
      </c>
      <c r="L2676" s="181">
        <v>0</v>
      </c>
      <c r="M2676" s="182">
        <v>0</v>
      </c>
    </row>
    <row r="2677" spans="1:13" s="5" customFormat="1">
      <c r="A2677" s="30" t="s">
        <v>129</v>
      </c>
      <c r="B2677" s="30" t="s">
        <v>140</v>
      </c>
      <c r="C2677" s="5" t="s">
        <v>364</v>
      </c>
      <c r="D2677" s="5" t="s">
        <v>201</v>
      </c>
      <c r="E2677" s="191">
        <v>30</v>
      </c>
      <c r="F2677" s="191" t="s">
        <v>200</v>
      </c>
      <c r="G2677" s="191" t="s">
        <v>447</v>
      </c>
      <c r="H2677" s="30" t="s">
        <v>364</v>
      </c>
      <c r="I2677" s="180">
        <v>0</v>
      </c>
      <c r="J2677" s="181">
        <v>0</v>
      </c>
      <c r="K2677" s="181">
        <v>0</v>
      </c>
      <c r="L2677" s="181">
        <v>0</v>
      </c>
      <c r="M2677" s="182">
        <v>0</v>
      </c>
    </row>
    <row r="2678" spans="1:13" s="5" customFormat="1">
      <c r="A2678" s="30" t="s">
        <v>129</v>
      </c>
      <c r="B2678" s="30" t="s">
        <v>140</v>
      </c>
      <c r="C2678" s="5" t="s">
        <v>364</v>
      </c>
      <c r="D2678" s="5" t="s">
        <v>203</v>
      </c>
      <c r="E2678" s="191">
        <v>30</v>
      </c>
      <c r="F2678" s="191" t="s">
        <v>202</v>
      </c>
      <c r="G2678" s="191" t="s">
        <v>445</v>
      </c>
      <c r="H2678" s="30" t="s">
        <v>364</v>
      </c>
      <c r="I2678" s="180">
        <v>0</v>
      </c>
      <c r="J2678" s="181">
        <v>0</v>
      </c>
      <c r="K2678" s="181">
        <v>0</v>
      </c>
      <c r="L2678" s="181">
        <v>0</v>
      </c>
      <c r="M2678" s="182">
        <v>0</v>
      </c>
    </row>
    <row r="2679" spans="1:13" s="5" customFormat="1">
      <c r="A2679" s="30" t="s">
        <v>129</v>
      </c>
      <c r="B2679" s="30" t="s">
        <v>140</v>
      </c>
      <c r="C2679" s="5" t="s">
        <v>364</v>
      </c>
      <c r="D2679" s="5" t="s">
        <v>203</v>
      </c>
      <c r="E2679" s="191">
        <v>30</v>
      </c>
      <c r="F2679" s="191" t="s">
        <v>202</v>
      </c>
      <c r="G2679" s="191" t="s">
        <v>446</v>
      </c>
      <c r="H2679" s="30" t="s">
        <v>364</v>
      </c>
      <c r="I2679" s="180">
        <v>0</v>
      </c>
      <c r="J2679" s="181">
        <v>2.8721785375873368</v>
      </c>
      <c r="K2679" s="181">
        <v>0</v>
      </c>
      <c r="L2679" s="181">
        <v>0</v>
      </c>
      <c r="M2679" s="182">
        <v>0</v>
      </c>
    </row>
    <row r="2680" spans="1:13" s="5" customFormat="1">
      <c r="A2680" s="30" t="s">
        <v>129</v>
      </c>
      <c r="B2680" s="30" t="s">
        <v>140</v>
      </c>
      <c r="C2680" s="5" t="s">
        <v>364</v>
      </c>
      <c r="D2680" s="5" t="s">
        <v>203</v>
      </c>
      <c r="E2680" s="191">
        <v>30</v>
      </c>
      <c r="F2680" s="191" t="s">
        <v>202</v>
      </c>
      <c r="G2680" s="191" t="s">
        <v>447</v>
      </c>
      <c r="H2680" s="30" t="s">
        <v>364</v>
      </c>
      <c r="I2680" s="180">
        <v>0</v>
      </c>
      <c r="J2680" s="181">
        <v>0</v>
      </c>
      <c r="K2680" s="181">
        <v>0</v>
      </c>
      <c r="L2680" s="181">
        <v>0</v>
      </c>
      <c r="M2680" s="182">
        <v>0</v>
      </c>
    </row>
    <row r="2681" spans="1:13" s="5" customFormat="1">
      <c r="A2681" s="30" t="s">
        <v>129</v>
      </c>
      <c r="B2681" s="30" t="s">
        <v>140</v>
      </c>
      <c r="C2681" s="5" t="s">
        <v>364</v>
      </c>
      <c r="D2681" s="5" t="s">
        <v>294</v>
      </c>
      <c r="E2681" s="191">
        <v>38</v>
      </c>
      <c r="F2681" s="191" t="s">
        <v>293</v>
      </c>
      <c r="G2681" s="191" t="s">
        <v>445</v>
      </c>
      <c r="H2681" s="30" t="s">
        <v>364</v>
      </c>
      <c r="I2681" s="180">
        <v>0</v>
      </c>
      <c r="J2681" s="181">
        <v>0</v>
      </c>
      <c r="K2681" s="181">
        <v>0</v>
      </c>
      <c r="L2681" s="181">
        <v>0</v>
      </c>
      <c r="M2681" s="182">
        <v>0</v>
      </c>
    </row>
    <row r="2682" spans="1:13" s="5" customFormat="1">
      <c r="A2682" s="30" t="s">
        <v>129</v>
      </c>
      <c r="B2682" s="30" t="s">
        <v>140</v>
      </c>
      <c r="C2682" s="5" t="s">
        <v>364</v>
      </c>
      <c r="D2682" s="5" t="s">
        <v>294</v>
      </c>
      <c r="E2682" s="191">
        <v>38</v>
      </c>
      <c r="F2682" s="191" t="s">
        <v>293</v>
      </c>
      <c r="G2682" s="191" t="s">
        <v>446</v>
      </c>
      <c r="H2682" s="30" t="s">
        <v>364</v>
      </c>
      <c r="I2682" s="180">
        <v>0</v>
      </c>
      <c r="J2682" s="181">
        <v>11.6128</v>
      </c>
      <c r="K2682" s="181">
        <v>0</v>
      </c>
      <c r="L2682" s="181">
        <v>0</v>
      </c>
      <c r="M2682" s="182">
        <v>0</v>
      </c>
    </row>
    <row r="2683" spans="1:13" s="5" customFormat="1">
      <c r="A2683" s="30" t="s">
        <v>129</v>
      </c>
      <c r="B2683" s="30" t="s">
        <v>140</v>
      </c>
      <c r="C2683" s="5" t="s">
        <v>364</v>
      </c>
      <c r="D2683" s="5" t="s">
        <v>294</v>
      </c>
      <c r="E2683" s="191">
        <v>38</v>
      </c>
      <c r="F2683" s="191" t="s">
        <v>293</v>
      </c>
      <c r="G2683" s="191" t="s">
        <v>447</v>
      </c>
      <c r="H2683" s="30" t="s">
        <v>364</v>
      </c>
      <c r="I2683" s="180">
        <v>0</v>
      </c>
      <c r="J2683" s="181">
        <v>0</v>
      </c>
      <c r="K2683" s="181">
        <v>0</v>
      </c>
      <c r="L2683" s="181">
        <v>0</v>
      </c>
      <c r="M2683" s="182">
        <v>0</v>
      </c>
    </row>
    <row r="2684" spans="1:13" s="5" customFormat="1">
      <c r="A2684" s="30" t="s">
        <v>129</v>
      </c>
      <c r="B2684" s="30" t="s">
        <v>140</v>
      </c>
      <c r="C2684" s="5" t="s">
        <v>364</v>
      </c>
      <c r="D2684" s="5" t="s">
        <v>296</v>
      </c>
      <c r="E2684" s="191">
        <v>38</v>
      </c>
      <c r="F2684" s="191" t="s">
        <v>295</v>
      </c>
      <c r="G2684" s="191" t="s">
        <v>445</v>
      </c>
      <c r="H2684" s="30" t="s">
        <v>364</v>
      </c>
      <c r="I2684" s="180">
        <v>0</v>
      </c>
      <c r="J2684" s="181">
        <v>0</v>
      </c>
      <c r="K2684" s="181">
        <v>0</v>
      </c>
      <c r="L2684" s="181">
        <v>0</v>
      </c>
      <c r="M2684" s="182">
        <v>0</v>
      </c>
    </row>
    <row r="2685" spans="1:13" s="5" customFormat="1">
      <c r="A2685" s="30" t="s">
        <v>129</v>
      </c>
      <c r="B2685" s="30" t="s">
        <v>140</v>
      </c>
      <c r="C2685" s="5" t="s">
        <v>364</v>
      </c>
      <c r="D2685" s="5" t="s">
        <v>296</v>
      </c>
      <c r="E2685" s="191">
        <v>38</v>
      </c>
      <c r="F2685" s="191" t="s">
        <v>295</v>
      </c>
      <c r="G2685" s="191" t="s">
        <v>446</v>
      </c>
      <c r="H2685" s="30" t="s">
        <v>364</v>
      </c>
      <c r="I2685" s="180">
        <v>0</v>
      </c>
      <c r="J2685" s="181">
        <v>153.869</v>
      </c>
      <c r="K2685" s="181">
        <v>0</v>
      </c>
      <c r="L2685" s="181">
        <v>0</v>
      </c>
      <c r="M2685" s="182">
        <v>0</v>
      </c>
    </row>
    <row r="2686" spans="1:13" s="5" customFormat="1">
      <c r="A2686" s="30" t="s">
        <v>129</v>
      </c>
      <c r="B2686" s="30" t="s">
        <v>140</v>
      </c>
      <c r="C2686" s="5" t="s">
        <v>364</v>
      </c>
      <c r="D2686" s="5" t="s">
        <v>296</v>
      </c>
      <c r="E2686" s="191">
        <v>38</v>
      </c>
      <c r="F2686" s="191" t="s">
        <v>295</v>
      </c>
      <c r="G2686" s="191" t="s">
        <v>447</v>
      </c>
      <c r="H2686" s="30" t="s">
        <v>364</v>
      </c>
      <c r="I2686" s="180">
        <v>0</v>
      </c>
      <c r="J2686" s="181">
        <v>0.89191799999999999</v>
      </c>
      <c r="K2686" s="181">
        <v>0</v>
      </c>
      <c r="L2686" s="181">
        <v>0</v>
      </c>
      <c r="M2686" s="182">
        <v>0</v>
      </c>
    </row>
    <row r="2687" spans="1:13" s="5" customFormat="1">
      <c r="A2687" s="30" t="s">
        <v>129</v>
      </c>
      <c r="B2687" s="30" t="s">
        <v>140</v>
      </c>
      <c r="C2687" s="5" t="s">
        <v>364</v>
      </c>
      <c r="D2687" s="5" t="s">
        <v>205</v>
      </c>
      <c r="E2687" s="191">
        <v>30</v>
      </c>
      <c r="F2687" s="191" t="s">
        <v>204</v>
      </c>
      <c r="G2687" s="191" t="s">
        <v>445</v>
      </c>
      <c r="H2687" s="30" t="s">
        <v>364</v>
      </c>
      <c r="I2687" s="180">
        <v>0</v>
      </c>
      <c r="J2687" s="181">
        <v>0</v>
      </c>
      <c r="K2687" s="181">
        <v>0</v>
      </c>
      <c r="L2687" s="181">
        <v>0</v>
      </c>
      <c r="M2687" s="182">
        <v>0</v>
      </c>
    </row>
    <row r="2688" spans="1:13" s="5" customFormat="1">
      <c r="A2688" s="30" t="s">
        <v>129</v>
      </c>
      <c r="B2688" s="30" t="s">
        <v>140</v>
      </c>
      <c r="C2688" s="5" t="s">
        <v>364</v>
      </c>
      <c r="D2688" s="5" t="s">
        <v>205</v>
      </c>
      <c r="E2688" s="191">
        <v>30</v>
      </c>
      <c r="F2688" s="191" t="s">
        <v>204</v>
      </c>
      <c r="G2688" s="191" t="s">
        <v>446</v>
      </c>
      <c r="H2688" s="30" t="s">
        <v>364</v>
      </c>
      <c r="I2688" s="180">
        <v>0</v>
      </c>
      <c r="J2688" s="181">
        <v>0</v>
      </c>
      <c r="K2688" s="181">
        <v>0</v>
      </c>
      <c r="L2688" s="181">
        <v>0</v>
      </c>
      <c r="M2688" s="182">
        <v>0</v>
      </c>
    </row>
    <row r="2689" spans="1:13" s="5" customFormat="1">
      <c r="A2689" s="30" t="s">
        <v>129</v>
      </c>
      <c r="B2689" s="30" t="s">
        <v>140</v>
      </c>
      <c r="C2689" s="5" t="s">
        <v>364</v>
      </c>
      <c r="D2689" s="5" t="s">
        <v>205</v>
      </c>
      <c r="E2689" s="191">
        <v>30</v>
      </c>
      <c r="F2689" s="191" t="s">
        <v>204</v>
      </c>
      <c r="G2689" s="191" t="s">
        <v>447</v>
      </c>
      <c r="H2689" s="30" t="s">
        <v>364</v>
      </c>
      <c r="I2689" s="180">
        <v>0</v>
      </c>
      <c r="J2689" s="181">
        <v>0</v>
      </c>
      <c r="K2689" s="181">
        <v>0</v>
      </c>
      <c r="L2689" s="181">
        <v>0</v>
      </c>
      <c r="M2689" s="182">
        <v>0</v>
      </c>
    </row>
    <row r="2690" spans="1:13" s="5" customFormat="1">
      <c r="A2690" s="30" t="s">
        <v>129</v>
      </c>
      <c r="B2690" s="30" t="s">
        <v>140</v>
      </c>
      <c r="C2690" s="5" t="s">
        <v>364</v>
      </c>
      <c r="D2690" s="5" t="s">
        <v>207</v>
      </c>
      <c r="E2690" s="191">
        <v>30</v>
      </c>
      <c r="F2690" s="191" t="s">
        <v>206</v>
      </c>
      <c r="G2690" s="191" t="s">
        <v>445</v>
      </c>
      <c r="H2690" s="30" t="s">
        <v>364</v>
      </c>
      <c r="I2690" s="180">
        <v>0</v>
      </c>
      <c r="J2690" s="181">
        <v>0</v>
      </c>
      <c r="K2690" s="181">
        <v>0</v>
      </c>
      <c r="L2690" s="181">
        <v>0</v>
      </c>
      <c r="M2690" s="182">
        <v>0</v>
      </c>
    </row>
    <row r="2691" spans="1:13" s="5" customFormat="1">
      <c r="A2691" s="30" t="s">
        <v>129</v>
      </c>
      <c r="B2691" s="30" t="s">
        <v>140</v>
      </c>
      <c r="C2691" s="5" t="s">
        <v>364</v>
      </c>
      <c r="D2691" s="5" t="s">
        <v>207</v>
      </c>
      <c r="E2691" s="191">
        <v>30</v>
      </c>
      <c r="F2691" s="191" t="s">
        <v>206</v>
      </c>
      <c r="G2691" s="191" t="s">
        <v>446</v>
      </c>
      <c r="H2691" s="30" t="s">
        <v>364</v>
      </c>
      <c r="I2691" s="180">
        <v>0</v>
      </c>
      <c r="J2691" s="181">
        <v>14.516</v>
      </c>
      <c r="K2691" s="181">
        <v>0</v>
      </c>
      <c r="L2691" s="181">
        <v>0</v>
      </c>
      <c r="M2691" s="182">
        <v>0</v>
      </c>
    </row>
    <row r="2692" spans="1:13" s="5" customFormat="1">
      <c r="A2692" s="30" t="s">
        <v>129</v>
      </c>
      <c r="B2692" s="30" t="s">
        <v>140</v>
      </c>
      <c r="C2692" s="5" t="s">
        <v>364</v>
      </c>
      <c r="D2692" s="5" t="s">
        <v>207</v>
      </c>
      <c r="E2692" s="191">
        <v>30</v>
      </c>
      <c r="F2692" s="191" t="s">
        <v>206</v>
      </c>
      <c r="G2692" s="191" t="s">
        <v>447</v>
      </c>
      <c r="H2692" s="30" t="s">
        <v>364</v>
      </c>
      <c r="I2692" s="180">
        <v>0</v>
      </c>
      <c r="J2692" s="181">
        <v>0</v>
      </c>
      <c r="K2692" s="181">
        <v>0</v>
      </c>
      <c r="L2692" s="181">
        <v>0</v>
      </c>
      <c r="M2692" s="182">
        <v>0</v>
      </c>
    </row>
    <row r="2693" spans="1:13" s="5" customFormat="1">
      <c r="A2693" s="30" t="s">
        <v>129</v>
      </c>
      <c r="B2693" s="30" t="s">
        <v>140</v>
      </c>
      <c r="C2693" s="5" t="s">
        <v>364</v>
      </c>
      <c r="D2693" s="5" t="s">
        <v>312</v>
      </c>
      <c r="E2693" s="191">
        <v>38</v>
      </c>
      <c r="F2693" s="191" t="s">
        <v>311</v>
      </c>
      <c r="G2693" s="191" t="s">
        <v>445</v>
      </c>
      <c r="H2693" s="30" t="s">
        <v>364</v>
      </c>
      <c r="I2693" s="180">
        <v>0</v>
      </c>
      <c r="J2693" s="181">
        <v>0</v>
      </c>
      <c r="K2693" s="181">
        <v>0</v>
      </c>
      <c r="L2693" s="181">
        <v>0</v>
      </c>
      <c r="M2693" s="182">
        <v>0</v>
      </c>
    </row>
    <row r="2694" spans="1:13" s="5" customFormat="1">
      <c r="A2694" s="30" t="s">
        <v>129</v>
      </c>
      <c r="B2694" s="30" t="s">
        <v>140</v>
      </c>
      <c r="C2694" s="5" t="s">
        <v>364</v>
      </c>
      <c r="D2694" s="5" t="s">
        <v>312</v>
      </c>
      <c r="E2694" s="191">
        <v>38</v>
      </c>
      <c r="F2694" s="191" t="s">
        <v>311</v>
      </c>
      <c r="G2694" s="191" t="s">
        <v>446</v>
      </c>
      <c r="H2694" s="30" t="s">
        <v>364</v>
      </c>
      <c r="I2694" s="180">
        <v>0</v>
      </c>
      <c r="J2694" s="181">
        <v>1489.34</v>
      </c>
      <c r="K2694" s="181">
        <v>0</v>
      </c>
      <c r="L2694" s="181">
        <v>0</v>
      </c>
      <c r="M2694" s="182">
        <v>0</v>
      </c>
    </row>
    <row r="2695" spans="1:13" s="5" customFormat="1">
      <c r="A2695" s="30" t="s">
        <v>129</v>
      </c>
      <c r="B2695" s="30" t="s">
        <v>140</v>
      </c>
      <c r="C2695" s="5" t="s">
        <v>364</v>
      </c>
      <c r="D2695" s="5" t="s">
        <v>312</v>
      </c>
      <c r="E2695" s="191">
        <v>38</v>
      </c>
      <c r="F2695" s="191" t="s">
        <v>311</v>
      </c>
      <c r="G2695" s="191" t="s">
        <v>447</v>
      </c>
      <c r="H2695" s="30" t="s">
        <v>364</v>
      </c>
      <c r="I2695" s="180">
        <v>0</v>
      </c>
      <c r="J2695" s="181">
        <v>0</v>
      </c>
      <c r="K2695" s="181">
        <v>0</v>
      </c>
      <c r="L2695" s="181">
        <v>0</v>
      </c>
      <c r="M2695" s="182">
        <v>0</v>
      </c>
    </row>
    <row r="2696" spans="1:13" s="5" customFormat="1">
      <c r="A2696" s="30" t="s">
        <v>129</v>
      </c>
      <c r="B2696" s="30" t="s">
        <v>140</v>
      </c>
      <c r="C2696" s="5" t="s">
        <v>46</v>
      </c>
      <c r="D2696" s="5" t="s">
        <v>216</v>
      </c>
      <c r="E2696" s="191">
        <v>38</v>
      </c>
      <c r="F2696" s="191" t="s">
        <v>215</v>
      </c>
      <c r="G2696" s="191" t="s">
        <v>448</v>
      </c>
      <c r="H2696" s="30" t="s">
        <v>46</v>
      </c>
      <c r="I2696" s="180">
        <v>0</v>
      </c>
      <c r="J2696" s="181">
        <v>1787.97</v>
      </c>
      <c r="K2696" s="181">
        <v>0</v>
      </c>
      <c r="L2696" s="181">
        <v>0</v>
      </c>
      <c r="M2696" s="182">
        <v>0</v>
      </c>
    </row>
    <row r="2697" spans="1:13" s="5" customFormat="1">
      <c r="A2697" s="30" t="s">
        <v>129</v>
      </c>
      <c r="B2697" s="30" t="s">
        <v>140</v>
      </c>
      <c r="C2697" s="5" t="s">
        <v>46</v>
      </c>
      <c r="D2697" s="5" t="s">
        <v>216</v>
      </c>
      <c r="E2697" s="191">
        <v>38</v>
      </c>
      <c r="F2697" s="191" t="s">
        <v>215</v>
      </c>
      <c r="G2697" s="191" t="s">
        <v>449</v>
      </c>
      <c r="H2697" s="30" t="s">
        <v>46</v>
      </c>
      <c r="I2697" s="180">
        <v>0</v>
      </c>
      <c r="J2697" s="181">
        <v>2.5365500000000001</v>
      </c>
      <c r="K2697" s="181">
        <v>0</v>
      </c>
      <c r="L2697" s="181">
        <v>0</v>
      </c>
      <c r="M2697" s="182">
        <v>0</v>
      </c>
    </row>
    <row r="2698" spans="1:13" s="5" customFormat="1">
      <c r="A2698" s="30" t="s">
        <v>129</v>
      </c>
      <c r="B2698" s="30" t="s">
        <v>140</v>
      </c>
      <c r="C2698" s="5" t="s">
        <v>46</v>
      </c>
      <c r="D2698" s="5" t="s">
        <v>216</v>
      </c>
      <c r="E2698" s="191">
        <v>38</v>
      </c>
      <c r="F2698" s="191" t="s">
        <v>215</v>
      </c>
      <c r="G2698" s="191" t="s">
        <v>450</v>
      </c>
      <c r="H2698" s="30" t="s">
        <v>46</v>
      </c>
      <c r="I2698" s="180">
        <v>0</v>
      </c>
      <c r="J2698" s="181">
        <v>0</v>
      </c>
      <c r="K2698" s="181">
        <v>0</v>
      </c>
      <c r="L2698" s="181">
        <v>0</v>
      </c>
      <c r="M2698" s="182">
        <v>0</v>
      </c>
    </row>
    <row r="2699" spans="1:13" s="5" customFormat="1">
      <c r="A2699" s="30" t="s">
        <v>129</v>
      </c>
      <c r="B2699" s="30" t="s">
        <v>140</v>
      </c>
      <c r="C2699" s="5" t="s">
        <v>46</v>
      </c>
      <c r="D2699" s="5" t="s">
        <v>218</v>
      </c>
      <c r="E2699" s="191">
        <v>38</v>
      </c>
      <c r="F2699" s="191" t="s">
        <v>217</v>
      </c>
      <c r="G2699" s="191" t="s">
        <v>448</v>
      </c>
      <c r="H2699" s="30" t="s">
        <v>46</v>
      </c>
      <c r="I2699" s="180">
        <v>0</v>
      </c>
      <c r="J2699" s="181">
        <v>2026.6</v>
      </c>
      <c r="K2699" s="181">
        <v>0</v>
      </c>
      <c r="L2699" s="181">
        <v>0</v>
      </c>
      <c r="M2699" s="182">
        <v>0</v>
      </c>
    </row>
    <row r="2700" spans="1:13" s="5" customFormat="1">
      <c r="A2700" s="30" t="s">
        <v>129</v>
      </c>
      <c r="B2700" s="30" t="s">
        <v>140</v>
      </c>
      <c r="C2700" s="5" t="s">
        <v>46</v>
      </c>
      <c r="D2700" s="5" t="s">
        <v>218</v>
      </c>
      <c r="E2700" s="191">
        <v>38</v>
      </c>
      <c r="F2700" s="191" t="s">
        <v>217</v>
      </c>
      <c r="G2700" s="191" t="s">
        <v>449</v>
      </c>
      <c r="H2700" s="30" t="s">
        <v>46</v>
      </c>
      <c r="I2700" s="180">
        <v>0</v>
      </c>
      <c r="J2700" s="181">
        <v>0</v>
      </c>
      <c r="K2700" s="181">
        <v>0</v>
      </c>
      <c r="L2700" s="181">
        <v>0</v>
      </c>
      <c r="M2700" s="182">
        <v>0</v>
      </c>
    </row>
    <row r="2701" spans="1:13" s="5" customFormat="1">
      <c r="A2701" s="30" t="s">
        <v>129</v>
      </c>
      <c r="B2701" s="30" t="s">
        <v>140</v>
      </c>
      <c r="C2701" s="5" t="s">
        <v>46</v>
      </c>
      <c r="D2701" s="5" t="s">
        <v>218</v>
      </c>
      <c r="E2701" s="191">
        <v>38</v>
      </c>
      <c r="F2701" s="191" t="s">
        <v>217</v>
      </c>
      <c r="G2701" s="191" t="s">
        <v>450</v>
      </c>
      <c r="H2701" s="30" t="s">
        <v>46</v>
      </c>
      <c r="I2701" s="180">
        <v>0</v>
      </c>
      <c r="J2701" s="181">
        <v>0</v>
      </c>
      <c r="K2701" s="181">
        <v>0</v>
      </c>
      <c r="L2701" s="181">
        <v>0</v>
      </c>
      <c r="M2701" s="182">
        <v>0</v>
      </c>
    </row>
    <row r="2702" spans="1:13" s="5" customFormat="1">
      <c r="A2702" s="30" t="s">
        <v>129</v>
      </c>
      <c r="B2702" s="30" t="s">
        <v>140</v>
      </c>
      <c r="C2702" s="5" t="s">
        <v>46</v>
      </c>
      <c r="D2702" s="5" t="s">
        <v>220</v>
      </c>
      <c r="E2702" s="191">
        <v>38</v>
      </c>
      <c r="F2702" s="191" t="s">
        <v>219</v>
      </c>
      <c r="G2702" s="191" t="s">
        <v>448</v>
      </c>
      <c r="H2702" s="30" t="s">
        <v>46</v>
      </c>
      <c r="I2702" s="180">
        <v>0</v>
      </c>
      <c r="J2702" s="181">
        <v>1324.95</v>
      </c>
      <c r="K2702" s="181">
        <v>0</v>
      </c>
      <c r="L2702" s="181">
        <v>0</v>
      </c>
      <c r="M2702" s="182">
        <v>0</v>
      </c>
    </row>
    <row r="2703" spans="1:13" s="5" customFormat="1">
      <c r="A2703" s="30" t="s">
        <v>129</v>
      </c>
      <c r="B2703" s="30" t="s">
        <v>140</v>
      </c>
      <c r="C2703" s="5" t="s">
        <v>46</v>
      </c>
      <c r="D2703" s="5" t="s">
        <v>220</v>
      </c>
      <c r="E2703" s="191">
        <v>38</v>
      </c>
      <c r="F2703" s="191" t="s">
        <v>219</v>
      </c>
      <c r="G2703" s="191" t="s">
        <v>449</v>
      </c>
      <c r="H2703" s="30" t="s">
        <v>46</v>
      </c>
      <c r="I2703" s="180">
        <v>0</v>
      </c>
      <c r="J2703" s="181">
        <v>197.851</v>
      </c>
      <c r="K2703" s="181">
        <v>0</v>
      </c>
      <c r="L2703" s="181">
        <v>0</v>
      </c>
      <c r="M2703" s="182">
        <v>0</v>
      </c>
    </row>
    <row r="2704" spans="1:13" s="5" customFormat="1">
      <c r="A2704" s="30" t="s">
        <v>129</v>
      </c>
      <c r="B2704" s="30" t="s">
        <v>140</v>
      </c>
      <c r="C2704" s="5" t="s">
        <v>46</v>
      </c>
      <c r="D2704" s="5" t="s">
        <v>220</v>
      </c>
      <c r="E2704" s="191">
        <v>38</v>
      </c>
      <c r="F2704" s="191" t="s">
        <v>219</v>
      </c>
      <c r="G2704" s="191" t="s">
        <v>450</v>
      </c>
      <c r="H2704" s="30" t="s">
        <v>46</v>
      </c>
      <c r="I2704" s="180">
        <v>0</v>
      </c>
      <c r="J2704" s="181">
        <v>0</v>
      </c>
      <c r="K2704" s="181">
        <v>0</v>
      </c>
      <c r="L2704" s="181">
        <v>0</v>
      </c>
      <c r="M2704" s="182">
        <v>0</v>
      </c>
    </row>
    <row r="2705" spans="1:13" s="5" customFormat="1">
      <c r="A2705" s="30" t="s">
        <v>129</v>
      </c>
      <c r="B2705" s="30" t="s">
        <v>140</v>
      </c>
      <c r="C2705" s="5" t="s">
        <v>46</v>
      </c>
      <c r="D2705" s="5" t="s">
        <v>222</v>
      </c>
      <c r="E2705" s="191">
        <v>38</v>
      </c>
      <c r="F2705" s="191" t="s">
        <v>221</v>
      </c>
      <c r="G2705" s="191" t="s">
        <v>448</v>
      </c>
      <c r="H2705" s="30" t="s">
        <v>46</v>
      </c>
      <c r="I2705" s="180">
        <v>0</v>
      </c>
      <c r="J2705" s="181">
        <v>1755.91</v>
      </c>
      <c r="K2705" s="181">
        <v>0</v>
      </c>
      <c r="L2705" s="181">
        <v>0</v>
      </c>
      <c r="M2705" s="182">
        <v>0</v>
      </c>
    </row>
    <row r="2706" spans="1:13" s="5" customFormat="1">
      <c r="A2706" s="30" t="s">
        <v>129</v>
      </c>
      <c r="B2706" s="30" t="s">
        <v>140</v>
      </c>
      <c r="C2706" s="5" t="s">
        <v>46</v>
      </c>
      <c r="D2706" s="5" t="s">
        <v>222</v>
      </c>
      <c r="E2706" s="191">
        <v>38</v>
      </c>
      <c r="F2706" s="191" t="s">
        <v>221</v>
      </c>
      <c r="G2706" s="191" t="s">
        <v>449</v>
      </c>
      <c r="H2706" s="30" t="s">
        <v>46</v>
      </c>
      <c r="I2706" s="180">
        <v>0</v>
      </c>
      <c r="J2706" s="181">
        <v>3.8048199999999999</v>
      </c>
      <c r="K2706" s="181">
        <v>0</v>
      </c>
      <c r="L2706" s="181">
        <v>0</v>
      </c>
      <c r="M2706" s="182">
        <v>0</v>
      </c>
    </row>
    <row r="2707" spans="1:13" s="5" customFormat="1">
      <c r="A2707" s="30" t="s">
        <v>129</v>
      </c>
      <c r="B2707" s="30" t="s">
        <v>140</v>
      </c>
      <c r="C2707" s="5" t="s">
        <v>46</v>
      </c>
      <c r="D2707" s="5" t="s">
        <v>222</v>
      </c>
      <c r="E2707" s="191">
        <v>38</v>
      </c>
      <c r="F2707" s="191" t="s">
        <v>221</v>
      </c>
      <c r="G2707" s="191" t="s">
        <v>450</v>
      </c>
      <c r="H2707" s="30" t="s">
        <v>46</v>
      </c>
      <c r="I2707" s="180">
        <v>0</v>
      </c>
      <c r="J2707" s="181">
        <v>0</v>
      </c>
      <c r="K2707" s="181">
        <v>0</v>
      </c>
      <c r="L2707" s="181">
        <v>0</v>
      </c>
      <c r="M2707" s="182">
        <v>0</v>
      </c>
    </row>
    <row r="2708" spans="1:13" s="5" customFormat="1">
      <c r="A2708" s="30" t="s">
        <v>129</v>
      </c>
      <c r="B2708" s="30" t="s">
        <v>140</v>
      </c>
      <c r="C2708" s="5" t="s">
        <v>46</v>
      </c>
      <c r="D2708" s="5" t="s">
        <v>185</v>
      </c>
      <c r="E2708" s="191">
        <v>30</v>
      </c>
      <c r="F2708" s="191" t="s">
        <v>184</v>
      </c>
      <c r="G2708" s="191" t="s">
        <v>448</v>
      </c>
      <c r="H2708" s="30" t="s">
        <v>46</v>
      </c>
      <c r="I2708" s="180">
        <v>0</v>
      </c>
      <c r="J2708" s="181">
        <v>0</v>
      </c>
      <c r="K2708" s="181">
        <v>0</v>
      </c>
      <c r="L2708" s="181">
        <v>0</v>
      </c>
      <c r="M2708" s="182">
        <v>0</v>
      </c>
    </row>
    <row r="2709" spans="1:13" s="5" customFormat="1">
      <c r="A2709" s="30" t="s">
        <v>129</v>
      </c>
      <c r="B2709" s="30" t="s">
        <v>140</v>
      </c>
      <c r="C2709" s="5" t="s">
        <v>46</v>
      </c>
      <c r="D2709" s="5" t="s">
        <v>185</v>
      </c>
      <c r="E2709" s="191">
        <v>30</v>
      </c>
      <c r="F2709" s="191" t="s">
        <v>184</v>
      </c>
      <c r="G2709" s="191" t="s">
        <v>449</v>
      </c>
      <c r="H2709" s="30" t="s">
        <v>46</v>
      </c>
      <c r="I2709" s="180">
        <v>0</v>
      </c>
      <c r="J2709" s="181">
        <v>0</v>
      </c>
      <c r="K2709" s="181">
        <v>0</v>
      </c>
      <c r="L2709" s="181">
        <v>0</v>
      </c>
      <c r="M2709" s="182">
        <v>0</v>
      </c>
    </row>
    <row r="2710" spans="1:13" s="5" customFormat="1">
      <c r="A2710" s="30" t="s">
        <v>129</v>
      </c>
      <c r="B2710" s="30" t="s">
        <v>140</v>
      </c>
      <c r="C2710" s="5" t="s">
        <v>46</v>
      </c>
      <c r="D2710" s="5" t="s">
        <v>185</v>
      </c>
      <c r="E2710" s="191">
        <v>30</v>
      </c>
      <c r="F2710" s="191" t="s">
        <v>184</v>
      </c>
      <c r="G2710" s="191" t="s">
        <v>450</v>
      </c>
      <c r="H2710" s="30" t="s">
        <v>46</v>
      </c>
      <c r="I2710" s="180">
        <v>0</v>
      </c>
      <c r="J2710" s="181">
        <v>0</v>
      </c>
      <c r="K2710" s="181">
        <v>0</v>
      </c>
      <c r="L2710" s="181">
        <v>0</v>
      </c>
      <c r="M2710" s="182">
        <v>0</v>
      </c>
    </row>
    <row r="2711" spans="1:13" s="5" customFormat="1">
      <c r="A2711" s="30" t="s">
        <v>129</v>
      </c>
      <c r="B2711" s="30" t="s">
        <v>140</v>
      </c>
      <c r="C2711" s="5" t="s">
        <v>46</v>
      </c>
      <c r="D2711" s="5" t="s">
        <v>187</v>
      </c>
      <c r="E2711" s="191">
        <v>30</v>
      </c>
      <c r="F2711" s="191" t="s">
        <v>186</v>
      </c>
      <c r="G2711" s="191" t="s">
        <v>448</v>
      </c>
      <c r="H2711" s="30" t="s">
        <v>46</v>
      </c>
      <c r="I2711" s="180">
        <v>0</v>
      </c>
      <c r="J2711" s="181">
        <v>227.94800000000001</v>
      </c>
      <c r="K2711" s="181">
        <v>0</v>
      </c>
      <c r="L2711" s="181">
        <v>0</v>
      </c>
      <c r="M2711" s="182">
        <v>0</v>
      </c>
    </row>
    <row r="2712" spans="1:13" s="5" customFormat="1">
      <c r="A2712" s="30" t="s">
        <v>129</v>
      </c>
      <c r="B2712" s="30" t="s">
        <v>140</v>
      </c>
      <c r="C2712" s="5" t="s">
        <v>46</v>
      </c>
      <c r="D2712" s="5" t="s">
        <v>187</v>
      </c>
      <c r="E2712" s="191">
        <v>30</v>
      </c>
      <c r="F2712" s="191" t="s">
        <v>186</v>
      </c>
      <c r="G2712" s="191" t="s">
        <v>449</v>
      </c>
      <c r="H2712" s="30" t="s">
        <v>46</v>
      </c>
      <c r="I2712" s="180">
        <v>0</v>
      </c>
      <c r="J2712" s="181">
        <v>0</v>
      </c>
      <c r="K2712" s="181">
        <v>0</v>
      </c>
      <c r="L2712" s="181">
        <v>0</v>
      </c>
      <c r="M2712" s="182">
        <v>0</v>
      </c>
    </row>
    <row r="2713" spans="1:13" s="5" customFormat="1">
      <c r="A2713" s="30" t="s">
        <v>129</v>
      </c>
      <c r="B2713" s="30" t="s">
        <v>140</v>
      </c>
      <c r="C2713" s="5" t="s">
        <v>46</v>
      </c>
      <c r="D2713" s="5" t="s">
        <v>187</v>
      </c>
      <c r="E2713" s="191">
        <v>30</v>
      </c>
      <c r="F2713" s="191" t="s">
        <v>186</v>
      </c>
      <c r="G2713" s="191" t="s">
        <v>450</v>
      </c>
      <c r="H2713" s="30" t="s">
        <v>46</v>
      </c>
      <c r="I2713" s="180">
        <v>0</v>
      </c>
      <c r="J2713" s="181">
        <v>0</v>
      </c>
      <c r="K2713" s="181">
        <v>0</v>
      </c>
      <c r="L2713" s="181">
        <v>0</v>
      </c>
      <c r="M2713" s="182">
        <v>0</v>
      </c>
    </row>
    <row r="2714" spans="1:13" s="5" customFormat="1">
      <c r="A2714" s="30" t="s">
        <v>129</v>
      </c>
      <c r="B2714" s="30" t="s">
        <v>140</v>
      </c>
      <c r="C2714" s="5" t="s">
        <v>46</v>
      </c>
      <c r="D2714" s="5" t="s">
        <v>232</v>
      </c>
      <c r="E2714" s="191">
        <v>38</v>
      </c>
      <c r="F2714" s="191" t="s">
        <v>231</v>
      </c>
      <c r="G2714" s="191" t="s">
        <v>448</v>
      </c>
      <c r="H2714" s="30" t="s">
        <v>46</v>
      </c>
      <c r="I2714" s="180">
        <v>0</v>
      </c>
      <c r="J2714" s="181">
        <v>2197.56</v>
      </c>
      <c r="K2714" s="181">
        <v>0</v>
      </c>
      <c r="L2714" s="181">
        <v>0</v>
      </c>
      <c r="M2714" s="182">
        <v>0</v>
      </c>
    </row>
    <row r="2715" spans="1:13" s="5" customFormat="1">
      <c r="A2715" s="30" t="s">
        <v>129</v>
      </c>
      <c r="B2715" s="30" t="s">
        <v>140</v>
      </c>
      <c r="C2715" s="5" t="s">
        <v>46</v>
      </c>
      <c r="D2715" s="5" t="s">
        <v>232</v>
      </c>
      <c r="E2715" s="191">
        <v>38</v>
      </c>
      <c r="F2715" s="191" t="s">
        <v>231</v>
      </c>
      <c r="G2715" s="191" t="s">
        <v>449</v>
      </c>
      <c r="H2715" s="30" t="s">
        <v>46</v>
      </c>
      <c r="I2715" s="180">
        <v>0</v>
      </c>
      <c r="J2715" s="181">
        <v>2.5365500000000001</v>
      </c>
      <c r="K2715" s="181">
        <v>0</v>
      </c>
      <c r="L2715" s="181">
        <v>0</v>
      </c>
      <c r="M2715" s="182">
        <v>0</v>
      </c>
    </row>
    <row r="2716" spans="1:13" s="5" customFormat="1">
      <c r="A2716" s="30" t="s">
        <v>129</v>
      </c>
      <c r="B2716" s="30" t="s">
        <v>140</v>
      </c>
      <c r="C2716" s="5" t="s">
        <v>46</v>
      </c>
      <c r="D2716" s="5" t="s">
        <v>232</v>
      </c>
      <c r="E2716" s="191">
        <v>38</v>
      </c>
      <c r="F2716" s="191" t="s">
        <v>231</v>
      </c>
      <c r="G2716" s="191" t="s">
        <v>450</v>
      </c>
      <c r="H2716" s="30" t="s">
        <v>46</v>
      </c>
      <c r="I2716" s="180">
        <v>0</v>
      </c>
      <c r="J2716" s="181">
        <v>0</v>
      </c>
      <c r="K2716" s="181">
        <v>0</v>
      </c>
      <c r="L2716" s="181">
        <v>0</v>
      </c>
      <c r="M2716" s="182">
        <v>0</v>
      </c>
    </row>
    <row r="2717" spans="1:13" s="5" customFormat="1">
      <c r="A2717" s="30" t="s">
        <v>129</v>
      </c>
      <c r="B2717" s="30" t="s">
        <v>140</v>
      </c>
      <c r="C2717" s="5" t="s">
        <v>46</v>
      </c>
      <c r="D2717" s="5" t="s">
        <v>234</v>
      </c>
      <c r="E2717" s="191">
        <v>38</v>
      </c>
      <c r="F2717" s="191" t="s">
        <v>233</v>
      </c>
      <c r="G2717" s="191" t="s">
        <v>448</v>
      </c>
      <c r="H2717" s="30" t="s">
        <v>46</v>
      </c>
      <c r="I2717" s="180">
        <v>0</v>
      </c>
      <c r="J2717" s="181">
        <v>3553.606275992438</v>
      </c>
      <c r="K2717" s="181">
        <v>0</v>
      </c>
      <c r="L2717" s="181">
        <v>0</v>
      </c>
      <c r="M2717" s="182">
        <v>0</v>
      </c>
    </row>
    <row r="2718" spans="1:13" s="5" customFormat="1">
      <c r="A2718" s="30" t="s">
        <v>129</v>
      </c>
      <c r="B2718" s="30" t="s">
        <v>140</v>
      </c>
      <c r="C2718" s="5" t="s">
        <v>46</v>
      </c>
      <c r="D2718" s="5" t="s">
        <v>234</v>
      </c>
      <c r="E2718" s="191">
        <v>38</v>
      </c>
      <c r="F2718" s="191" t="s">
        <v>233</v>
      </c>
      <c r="G2718" s="191" t="s">
        <v>449</v>
      </c>
      <c r="H2718" s="30" t="s">
        <v>46</v>
      </c>
      <c r="I2718" s="180">
        <v>0</v>
      </c>
      <c r="J2718" s="181">
        <v>0</v>
      </c>
      <c r="K2718" s="181">
        <v>0</v>
      </c>
      <c r="L2718" s="181">
        <v>0</v>
      </c>
      <c r="M2718" s="182">
        <v>0</v>
      </c>
    </row>
    <row r="2719" spans="1:13" s="5" customFormat="1">
      <c r="A2719" s="30" t="s">
        <v>129</v>
      </c>
      <c r="B2719" s="30" t="s">
        <v>140</v>
      </c>
      <c r="C2719" s="5" t="s">
        <v>46</v>
      </c>
      <c r="D2719" s="5" t="s">
        <v>234</v>
      </c>
      <c r="E2719" s="191">
        <v>38</v>
      </c>
      <c r="F2719" s="191" t="s">
        <v>233</v>
      </c>
      <c r="G2719" s="191" t="s">
        <v>450</v>
      </c>
      <c r="H2719" s="30" t="s">
        <v>46</v>
      </c>
      <c r="I2719" s="180">
        <v>0</v>
      </c>
      <c r="J2719" s="181">
        <v>0</v>
      </c>
      <c r="K2719" s="181">
        <v>0</v>
      </c>
      <c r="L2719" s="181">
        <v>0</v>
      </c>
      <c r="M2719" s="182">
        <v>0</v>
      </c>
    </row>
    <row r="2720" spans="1:13" s="5" customFormat="1">
      <c r="A2720" s="30" t="s">
        <v>129</v>
      </c>
      <c r="B2720" s="30" t="s">
        <v>140</v>
      </c>
      <c r="C2720" s="5" t="s">
        <v>46</v>
      </c>
      <c r="D2720" s="5" t="s">
        <v>189</v>
      </c>
      <c r="E2720" s="191">
        <v>30</v>
      </c>
      <c r="F2720" s="191" t="s">
        <v>188</v>
      </c>
      <c r="G2720" s="191" t="s">
        <v>448</v>
      </c>
      <c r="H2720" s="30" t="s">
        <v>46</v>
      </c>
      <c r="I2720" s="180">
        <v>0</v>
      </c>
      <c r="J2720" s="181">
        <v>1673.99</v>
      </c>
      <c r="K2720" s="181">
        <v>0</v>
      </c>
      <c r="L2720" s="181">
        <v>0</v>
      </c>
      <c r="M2720" s="182">
        <v>0</v>
      </c>
    </row>
    <row r="2721" spans="1:13" s="5" customFormat="1">
      <c r="A2721" s="30" t="s">
        <v>129</v>
      </c>
      <c r="B2721" s="30" t="s">
        <v>140</v>
      </c>
      <c r="C2721" s="5" t="s">
        <v>46</v>
      </c>
      <c r="D2721" s="5" t="s">
        <v>189</v>
      </c>
      <c r="E2721" s="191">
        <v>30</v>
      </c>
      <c r="F2721" s="191" t="s">
        <v>188</v>
      </c>
      <c r="G2721" s="191" t="s">
        <v>449</v>
      </c>
      <c r="H2721" s="30" t="s">
        <v>46</v>
      </c>
      <c r="I2721" s="180">
        <v>0</v>
      </c>
      <c r="J2721" s="181">
        <v>1026.03</v>
      </c>
      <c r="K2721" s="181">
        <v>0</v>
      </c>
      <c r="L2721" s="181">
        <v>0</v>
      </c>
      <c r="M2721" s="182">
        <v>0</v>
      </c>
    </row>
    <row r="2722" spans="1:13" s="5" customFormat="1">
      <c r="A2722" s="30" t="s">
        <v>129</v>
      </c>
      <c r="B2722" s="30" t="s">
        <v>140</v>
      </c>
      <c r="C2722" s="5" t="s">
        <v>46</v>
      </c>
      <c r="D2722" s="5" t="s">
        <v>189</v>
      </c>
      <c r="E2722" s="191">
        <v>30</v>
      </c>
      <c r="F2722" s="191" t="s">
        <v>188</v>
      </c>
      <c r="G2722" s="191" t="s">
        <v>450</v>
      </c>
      <c r="H2722" s="30" t="s">
        <v>46</v>
      </c>
      <c r="I2722" s="180">
        <v>0</v>
      </c>
      <c r="J2722" s="181">
        <v>0</v>
      </c>
      <c r="K2722" s="181">
        <v>0</v>
      </c>
      <c r="L2722" s="181">
        <v>0</v>
      </c>
      <c r="M2722" s="182">
        <v>0</v>
      </c>
    </row>
    <row r="2723" spans="1:13" s="5" customFormat="1">
      <c r="A2723" s="30" t="s">
        <v>129</v>
      </c>
      <c r="B2723" s="30" t="s">
        <v>140</v>
      </c>
      <c r="C2723" s="5" t="s">
        <v>46</v>
      </c>
      <c r="D2723" s="5" t="s">
        <v>191</v>
      </c>
      <c r="E2723" s="191">
        <v>30</v>
      </c>
      <c r="F2723" s="191" t="s">
        <v>190</v>
      </c>
      <c r="G2723" s="191" t="s">
        <v>448</v>
      </c>
      <c r="H2723" s="30" t="s">
        <v>46</v>
      </c>
      <c r="I2723" s="180">
        <v>0</v>
      </c>
      <c r="J2723" s="181">
        <v>21.370100000000001</v>
      </c>
      <c r="K2723" s="181">
        <v>0</v>
      </c>
      <c r="L2723" s="181">
        <v>0</v>
      </c>
      <c r="M2723" s="182">
        <v>0</v>
      </c>
    </row>
    <row r="2724" spans="1:13" s="5" customFormat="1">
      <c r="A2724" s="30" t="s">
        <v>129</v>
      </c>
      <c r="B2724" s="30" t="s">
        <v>140</v>
      </c>
      <c r="C2724" s="5" t="s">
        <v>46</v>
      </c>
      <c r="D2724" s="5" t="s">
        <v>191</v>
      </c>
      <c r="E2724" s="191">
        <v>30</v>
      </c>
      <c r="F2724" s="191" t="s">
        <v>190</v>
      </c>
      <c r="G2724" s="191" t="s">
        <v>449</v>
      </c>
      <c r="H2724" s="30" t="s">
        <v>46</v>
      </c>
      <c r="I2724" s="180">
        <v>0</v>
      </c>
      <c r="J2724" s="181">
        <v>0</v>
      </c>
      <c r="K2724" s="181">
        <v>0</v>
      </c>
      <c r="L2724" s="181">
        <v>0</v>
      </c>
      <c r="M2724" s="182">
        <v>0</v>
      </c>
    </row>
    <row r="2725" spans="1:13" s="5" customFormat="1">
      <c r="A2725" s="30" t="s">
        <v>129</v>
      </c>
      <c r="B2725" s="30" t="s">
        <v>140</v>
      </c>
      <c r="C2725" s="5" t="s">
        <v>46</v>
      </c>
      <c r="D2725" s="5" t="s">
        <v>191</v>
      </c>
      <c r="E2725" s="191">
        <v>30</v>
      </c>
      <c r="F2725" s="191" t="s">
        <v>190</v>
      </c>
      <c r="G2725" s="191" t="s">
        <v>450</v>
      </c>
      <c r="H2725" s="30" t="s">
        <v>46</v>
      </c>
      <c r="I2725" s="180">
        <v>0</v>
      </c>
      <c r="J2725" s="181">
        <v>0</v>
      </c>
      <c r="K2725" s="181">
        <v>0</v>
      </c>
      <c r="L2725" s="181">
        <v>0</v>
      </c>
      <c r="M2725" s="182">
        <v>0</v>
      </c>
    </row>
    <row r="2726" spans="1:13" s="5" customFormat="1">
      <c r="A2726" s="30" t="s">
        <v>129</v>
      </c>
      <c r="B2726" s="30" t="s">
        <v>140</v>
      </c>
      <c r="C2726" s="5" t="s">
        <v>46</v>
      </c>
      <c r="D2726" s="5" t="s">
        <v>242</v>
      </c>
      <c r="E2726" s="191">
        <v>38</v>
      </c>
      <c r="F2726" s="191" t="s">
        <v>241</v>
      </c>
      <c r="G2726" s="191" t="s">
        <v>448</v>
      </c>
      <c r="H2726" s="30" t="s">
        <v>46</v>
      </c>
      <c r="I2726" s="180">
        <v>0</v>
      </c>
      <c r="J2726" s="181">
        <v>316.99</v>
      </c>
      <c r="K2726" s="181">
        <v>0</v>
      </c>
      <c r="L2726" s="181">
        <v>0</v>
      </c>
      <c r="M2726" s="182">
        <v>0</v>
      </c>
    </row>
    <row r="2727" spans="1:13" s="5" customFormat="1">
      <c r="A2727" s="30" t="s">
        <v>129</v>
      </c>
      <c r="B2727" s="30" t="s">
        <v>140</v>
      </c>
      <c r="C2727" s="5" t="s">
        <v>46</v>
      </c>
      <c r="D2727" s="5" t="s">
        <v>242</v>
      </c>
      <c r="E2727" s="191">
        <v>38</v>
      </c>
      <c r="F2727" s="191" t="s">
        <v>241</v>
      </c>
      <c r="G2727" s="191" t="s">
        <v>449</v>
      </c>
      <c r="H2727" s="30" t="s">
        <v>46</v>
      </c>
      <c r="I2727" s="180">
        <v>0</v>
      </c>
      <c r="J2727" s="181">
        <v>0</v>
      </c>
      <c r="K2727" s="181">
        <v>0</v>
      </c>
      <c r="L2727" s="181">
        <v>0</v>
      </c>
      <c r="M2727" s="182">
        <v>0</v>
      </c>
    </row>
    <row r="2728" spans="1:13" s="5" customFormat="1">
      <c r="A2728" s="30" t="s">
        <v>129</v>
      </c>
      <c r="B2728" s="30" t="s">
        <v>140</v>
      </c>
      <c r="C2728" s="5" t="s">
        <v>46</v>
      </c>
      <c r="D2728" s="5" t="s">
        <v>242</v>
      </c>
      <c r="E2728" s="191">
        <v>38</v>
      </c>
      <c r="F2728" s="191" t="s">
        <v>241</v>
      </c>
      <c r="G2728" s="191" t="s">
        <v>450</v>
      </c>
      <c r="H2728" s="30" t="s">
        <v>46</v>
      </c>
      <c r="I2728" s="180">
        <v>0</v>
      </c>
      <c r="J2728" s="181">
        <v>0</v>
      </c>
      <c r="K2728" s="181">
        <v>0</v>
      </c>
      <c r="L2728" s="181">
        <v>0</v>
      </c>
      <c r="M2728" s="182">
        <v>0</v>
      </c>
    </row>
    <row r="2729" spans="1:13" s="5" customFormat="1">
      <c r="A2729" s="30" t="s">
        <v>129</v>
      </c>
      <c r="B2729" s="30" t="s">
        <v>140</v>
      </c>
      <c r="C2729" s="5" t="s">
        <v>46</v>
      </c>
      <c r="D2729" s="5" t="s">
        <v>327</v>
      </c>
      <c r="E2729" s="191">
        <v>46</v>
      </c>
      <c r="F2729" s="191" t="s">
        <v>326</v>
      </c>
      <c r="G2729" s="191" t="s">
        <v>448</v>
      </c>
      <c r="H2729" s="30" t="s">
        <v>46</v>
      </c>
      <c r="I2729" s="180">
        <v>0</v>
      </c>
      <c r="J2729" s="181">
        <v>527.13</v>
      </c>
      <c r="K2729" s="181">
        <v>0</v>
      </c>
      <c r="L2729" s="181">
        <v>0</v>
      </c>
      <c r="M2729" s="182">
        <v>0</v>
      </c>
    </row>
    <row r="2730" spans="1:13" s="5" customFormat="1">
      <c r="A2730" s="30" t="s">
        <v>129</v>
      </c>
      <c r="B2730" s="30" t="s">
        <v>140</v>
      </c>
      <c r="C2730" s="5" t="s">
        <v>46</v>
      </c>
      <c r="D2730" s="5" t="s">
        <v>327</v>
      </c>
      <c r="E2730" s="191">
        <v>46</v>
      </c>
      <c r="F2730" s="191" t="s">
        <v>326</v>
      </c>
      <c r="G2730" s="191" t="s">
        <v>449</v>
      </c>
      <c r="H2730" s="30" t="s">
        <v>46</v>
      </c>
      <c r="I2730" s="180">
        <v>0</v>
      </c>
      <c r="J2730" s="181">
        <v>83.706000000000003</v>
      </c>
      <c r="K2730" s="181">
        <v>0</v>
      </c>
      <c r="L2730" s="181">
        <v>0</v>
      </c>
      <c r="M2730" s="182">
        <v>0</v>
      </c>
    </row>
    <row r="2731" spans="1:13" s="5" customFormat="1">
      <c r="A2731" s="30" t="s">
        <v>129</v>
      </c>
      <c r="B2731" s="30" t="s">
        <v>140</v>
      </c>
      <c r="C2731" s="5" t="s">
        <v>46</v>
      </c>
      <c r="D2731" s="5" t="s">
        <v>327</v>
      </c>
      <c r="E2731" s="191">
        <v>46</v>
      </c>
      <c r="F2731" s="191" t="s">
        <v>326</v>
      </c>
      <c r="G2731" s="191" t="s">
        <v>450</v>
      </c>
      <c r="H2731" s="30" t="s">
        <v>46</v>
      </c>
      <c r="I2731" s="180">
        <v>0</v>
      </c>
      <c r="J2731" s="181">
        <v>0</v>
      </c>
      <c r="K2731" s="181">
        <v>0</v>
      </c>
      <c r="L2731" s="181">
        <v>0</v>
      </c>
      <c r="M2731" s="182">
        <v>0</v>
      </c>
    </row>
    <row r="2732" spans="1:13" s="5" customFormat="1">
      <c r="A2732" s="30" t="s">
        <v>129</v>
      </c>
      <c r="B2732" s="30" t="s">
        <v>140</v>
      </c>
      <c r="C2732" s="5" t="s">
        <v>46</v>
      </c>
      <c r="D2732" s="5" t="s">
        <v>193</v>
      </c>
      <c r="E2732" s="191">
        <v>30</v>
      </c>
      <c r="F2732" s="191" t="s">
        <v>192</v>
      </c>
      <c r="G2732" s="191" t="s">
        <v>448</v>
      </c>
      <c r="H2732" s="30" t="s">
        <v>46</v>
      </c>
      <c r="I2732" s="180">
        <v>0</v>
      </c>
      <c r="J2732" s="181">
        <v>21.370100000000001</v>
      </c>
      <c r="K2732" s="181">
        <v>0</v>
      </c>
      <c r="L2732" s="181">
        <v>0</v>
      </c>
      <c r="M2732" s="182">
        <v>0</v>
      </c>
    </row>
    <row r="2733" spans="1:13" s="5" customFormat="1">
      <c r="A2733" s="30" t="s">
        <v>129</v>
      </c>
      <c r="B2733" s="30" t="s">
        <v>140</v>
      </c>
      <c r="C2733" s="5" t="s">
        <v>46</v>
      </c>
      <c r="D2733" s="5" t="s">
        <v>193</v>
      </c>
      <c r="E2733" s="191">
        <v>30</v>
      </c>
      <c r="F2733" s="191" t="s">
        <v>192</v>
      </c>
      <c r="G2733" s="191" t="s">
        <v>449</v>
      </c>
      <c r="H2733" s="30" t="s">
        <v>46</v>
      </c>
      <c r="I2733" s="180">
        <v>0</v>
      </c>
      <c r="J2733" s="181">
        <v>0</v>
      </c>
      <c r="K2733" s="181">
        <v>0</v>
      </c>
      <c r="L2733" s="181">
        <v>0</v>
      </c>
      <c r="M2733" s="182">
        <v>0</v>
      </c>
    </row>
    <row r="2734" spans="1:13" s="5" customFormat="1">
      <c r="A2734" s="30" t="s">
        <v>129</v>
      </c>
      <c r="B2734" s="30" t="s">
        <v>140</v>
      </c>
      <c r="C2734" s="5" t="s">
        <v>46</v>
      </c>
      <c r="D2734" s="5" t="s">
        <v>193</v>
      </c>
      <c r="E2734" s="191">
        <v>30</v>
      </c>
      <c r="F2734" s="191" t="s">
        <v>192</v>
      </c>
      <c r="G2734" s="191" t="s">
        <v>450</v>
      </c>
      <c r="H2734" s="30" t="s">
        <v>46</v>
      </c>
      <c r="I2734" s="180">
        <v>0</v>
      </c>
      <c r="J2734" s="181">
        <v>0</v>
      </c>
      <c r="K2734" s="181">
        <v>0</v>
      </c>
      <c r="L2734" s="181">
        <v>0</v>
      </c>
      <c r="M2734" s="182">
        <v>0</v>
      </c>
    </row>
    <row r="2735" spans="1:13" s="5" customFormat="1">
      <c r="A2735" s="30" t="s">
        <v>129</v>
      </c>
      <c r="B2735" s="30" t="s">
        <v>140</v>
      </c>
      <c r="C2735" s="5" t="s">
        <v>46</v>
      </c>
      <c r="D2735" s="5" t="s">
        <v>258</v>
      </c>
      <c r="E2735" s="191">
        <v>38</v>
      </c>
      <c r="F2735" s="191" t="s">
        <v>257</v>
      </c>
      <c r="G2735" s="191" t="s">
        <v>448</v>
      </c>
      <c r="H2735" s="30" t="s">
        <v>46</v>
      </c>
      <c r="I2735" s="180">
        <v>0</v>
      </c>
      <c r="J2735" s="181">
        <v>56.987000000000002</v>
      </c>
      <c r="K2735" s="181">
        <v>0</v>
      </c>
      <c r="L2735" s="181">
        <v>0</v>
      </c>
      <c r="M2735" s="182">
        <v>0</v>
      </c>
    </row>
    <row r="2736" spans="1:13" s="5" customFormat="1">
      <c r="A2736" s="30" t="s">
        <v>129</v>
      </c>
      <c r="B2736" s="30" t="s">
        <v>140</v>
      </c>
      <c r="C2736" s="5" t="s">
        <v>46</v>
      </c>
      <c r="D2736" s="5" t="s">
        <v>258</v>
      </c>
      <c r="E2736" s="191">
        <v>38</v>
      </c>
      <c r="F2736" s="191" t="s">
        <v>257</v>
      </c>
      <c r="G2736" s="191" t="s">
        <v>449</v>
      </c>
      <c r="H2736" s="30" t="s">
        <v>46</v>
      </c>
      <c r="I2736" s="180">
        <v>0</v>
      </c>
      <c r="J2736" s="181">
        <v>0</v>
      </c>
      <c r="K2736" s="181">
        <v>0</v>
      </c>
      <c r="L2736" s="181">
        <v>0</v>
      </c>
      <c r="M2736" s="182">
        <v>0</v>
      </c>
    </row>
    <row r="2737" spans="1:13" s="5" customFormat="1">
      <c r="A2737" s="30" t="s">
        <v>129</v>
      </c>
      <c r="B2737" s="30" t="s">
        <v>140</v>
      </c>
      <c r="C2737" s="5" t="s">
        <v>46</v>
      </c>
      <c r="D2737" s="5" t="s">
        <v>258</v>
      </c>
      <c r="E2737" s="191">
        <v>38</v>
      </c>
      <c r="F2737" s="191" t="s">
        <v>257</v>
      </c>
      <c r="G2737" s="191" t="s">
        <v>450</v>
      </c>
      <c r="H2737" s="30" t="s">
        <v>46</v>
      </c>
      <c r="I2737" s="180">
        <v>0</v>
      </c>
      <c r="J2737" s="181">
        <v>0</v>
      </c>
      <c r="K2737" s="181">
        <v>0</v>
      </c>
      <c r="L2737" s="181">
        <v>0</v>
      </c>
      <c r="M2737" s="182">
        <v>0</v>
      </c>
    </row>
    <row r="2738" spans="1:13" s="5" customFormat="1">
      <c r="A2738" s="30" t="s">
        <v>129</v>
      </c>
      <c r="B2738" s="30" t="s">
        <v>140</v>
      </c>
      <c r="C2738" s="5" t="s">
        <v>46</v>
      </c>
      <c r="D2738" s="5" t="s">
        <v>262</v>
      </c>
      <c r="E2738" s="191">
        <v>38</v>
      </c>
      <c r="F2738" s="191" t="s">
        <v>261</v>
      </c>
      <c r="G2738" s="191" t="s">
        <v>448</v>
      </c>
      <c r="H2738" s="30" t="s">
        <v>46</v>
      </c>
      <c r="I2738" s="180">
        <v>0</v>
      </c>
      <c r="J2738" s="181">
        <v>8261.2320770465485</v>
      </c>
      <c r="K2738" s="181">
        <v>0</v>
      </c>
      <c r="L2738" s="181">
        <v>0</v>
      </c>
      <c r="M2738" s="182">
        <v>0</v>
      </c>
    </row>
    <row r="2739" spans="1:13" s="5" customFormat="1">
      <c r="A2739" s="30" t="s">
        <v>129</v>
      </c>
      <c r="B2739" s="30" t="s">
        <v>140</v>
      </c>
      <c r="C2739" s="5" t="s">
        <v>46</v>
      </c>
      <c r="D2739" s="5" t="s">
        <v>262</v>
      </c>
      <c r="E2739" s="191">
        <v>38</v>
      </c>
      <c r="F2739" s="191" t="s">
        <v>261</v>
      </c>
      <c r="G2739" s="191" t="s">
        <v>449</v>
      </c>
      <c r="H2739" s="30" t="s">
        <v>46</v>
      </c>
      <c r="I2739" s="180">
        <v>0</v>
      </c>
      <c r="J2739" s="181">
        <v>11.414400000000001</v>
      </c>
      <c r="K2739" s="181">
        <v>0</v>
      </c>
      <c r="L2739" s="181">
        <v>0</v>
      </c>
      <c r="M2739" s="182">
        <v>0</v>
      </c>
    </row>
    <row r="2740" spans="1:13" s="5" customFormat="1">
      <c r="A2740" s="30" t="s">
        <v>129</v>
      </c>
      <c r="B2740" s="30" t="s">
        <v>140</v>
      </c>
      <c r="C2740" s="5" t="s">
        <v>46</v>
      </c>
      <c r="D2740" s="5" t="s">
        <v>262</v>
      </c>
      <c r="E2740" s="191">
        <v>38</v>
      </c>
      <c r="F2740" s="191" t="s">
        <v>261</v>
      </c>
      <c r="G2740" s="191" t="s">
        <v>450</v>
      </c>
      <c r="H2740" s="30" t="s">
        <v>46</v>
      </c>
      <c r="I2740" s="180">
        <v>0</v>
      </c>
      <c r="J2740" s="181">
        <v>0</v>
      </c>
      <c r="K2740" s="181">
        <v>0</v>
      </c>
      <c r="L2740" s="181">
        <v>0</v>
      </c>
      <c r="M2740" s="182">
        <v>0</v>
      </c>
    </row>
    <row r="2741" spans="1:13" s="5" customFormat="1">
      <c r="A2741" s="30" t="s">
        <v>129</v>
      </c>
      <c r="B2741" s="30" t="s">
        <v>140</v>
      </c>
      <c r="C2741" s="5" t="s">
        <v>46</v>
      </c>
      <c r="D2741" s="5" t="s">
        <v>264</v>
      </c>
      <c r="E2741" s="191">
        <v>38</v>
      </c>
      <c r="F2741" s="191" t="s">
        <v>263</v>
      </c>
      <c r="G2741" s="191" t="s">
        <v>448</v>
      </c>
      <c r="H2741" s="30" t="s">
        <v>46</v>
      </c>
      <c r="I2741" s="180">
        <v>0</v>
      </c>
      <c r="J2741" s="181">
        <v>0</v>
      </c>
      <c r="K2741" s="181">
        <v>0</v>
      </c>
      <c r="L2741" s="181">
        <v>0</v>
      </c>
      <c r="M2741" s="182">
        <v>0</v>
      </c>
    </row>
    <row r="2742" spans="1:13" s="5" customFormat="1">
      <c r="A2742" s="30" t="s">
        <v>129</v>
      </c>
      <c r="B2742" s="30" t="s">
        <v>140</v>
      </c>
      <c r="C2742" s="5" t="s">
        <v>46</v>
      </c>
      <c r="D2742" s="5" t="s">
        <v>264</v>
      </c>
      <c r="E2742" s="191">
        <v>38</v>
      </c>
      <c r="F2742" s="191" t="s">
        <v>263</v>
      </c>
      <c r="G2742" s="191" t="s">
        <v>449</v>
      </c>
      <c r="H2742" s="30" t="s">
        <v>46</v>
      </c>
      <c r="I2742" s="180">
        <v>0</v>
      </c>
      <c r="J2742" s="181">
        <v>0</v>
      </c>
      <c r="K2742" s="181">
        <v>0</v>
      </c>
      <c r="L2742" s="181">
        <v>0</v>
      </c>
      <c r="M2742" s="182">
        <v>0</v>
      </c>
    </row>
    <row r="2743" spans="1:13" s="5" customFormat="1">
      <c r="A2743" s="30" t="s">
        <v>129</v>
      </c>
      <c r="B2743" s="30" t="s">
        <v>140</v>
      </c>
      <c r="C2743" s="5" t="s">
        <v>46</v>
      </c>
      <c r="D2743" s="5" t="s">
        <v>264</v>
      </c>
      <c r="E2743" s="191">
        <v>38</v>
      </c>
      <c r="F2743" s="191" t="s">
        <v>263</v>
      </c>
      <c r="G2743" s="191" t="s">
        <v>450</v>
      </c>
      <c r="H2743" s="30" t="s">
        <v>46</v>
      </c>
      <c r="I2743" s="180">
        <v>0</v>
      </c>
      <c r="J2743" s="181">
        <v>0</v>
      </c>
      <c r="K2743" s="181">
        <v>0</v>
      </c>
      <c r="L2743" s="181">
        <v>0</v>
      </c>
      <c r="M2743" s="182">
        <v>0</v>
      </c>
    </row>
    <row r="2744" spans="1:13" s="5" customFormat="1">
      <c r="A2744" s="30" t="s">
        <v>129</v>
      </c>
      <c r="B2744" s="30" t="s">
        <v>140</v>
      </c>
      <c r="C2744" s="5" t="s">
        <v>46</v>
      </c>
      <c r="D2744" s="5" t="s">
        <v>270</v>
      </c>
      <c r="E2744" s="191">
        <v>38</v>
      </c>
      <c r="F2744" s="191" t="s">
        <v>269</v>
      </c>
      <c r="G2744" s="191" t="s">
        <v>448</v>
      </c>
      <c r="H2744" s="30" t="s">
        <v>46</v>
      </c>
      <c r="I2744" s="180">
        <v>0</v>
      </c>
      <c r="J2744" s="181">
        <v>5343.4758123370984</v>
      </c>
      <c r="K2744" s="181">
        <v>0</v>
      </c>
      <c r="L2744" s="181">
        <v>0</v>
      </c>
      <c r="M2744" s="182">
        <v>0</v>
      </c>
    </row>
    <row r="2745" spans="1:13" s="5" customFormat="1">
      <c r="A2745" s="30" t="s">
        <v>129</v>
      </c>
      <c r="B2745" s="30" t="s">
        <v>140</v>
      </c>
      <c r="C2745" s="5" t="s">
        <v>46</v>
      </c>
      <c r="D2745" s="5" t="s">
        <v>270</v>
      </c>
      <c r="E2745" s="191">
        <v>38</v>
      </c>
      <c r="F2745" s="191" t="s">
        <v>269</v>
      </c>
      <c r="G2745" s="191" t="s">
        <v>449</v>
      </c>
      <c r="H2745" s="30" t="s">
        <v>46</v>
      </c>
      <c r="I2745" s="180">
        <v>0</v>
      </c>
      <c r="J2745" s="181">
        <v>0</v>
      </c>
      <c r="K2745" s="181">
        <v>0</v>
      </c>
      <c r="L2745" s="181">
        <v>0</v>
      </c>
      <c r="M2745" s="182">
        <v>0</v>
      </c>
    </row>
    <row r="2746" spans="1:13" s="5" customFormat="1">
      <c r="A2746" s="30" t="s">
        <v>129</v>
      </c>
      <c r="B2746" s="30" t="s">
        <v>140</v>
      </c>
      <c r="C2746" s="5" t="s">
        <v>46</v>
      </c>
      <c r="D2746" s="5" t="s">
        <v>270</v>
      </c>
      <c r="E2746" s="191">
        <v>38</v>
      </c>
      <c r="F2746" s="191" t="s">
        <v>269</v>
      </c>
      <c r="G2746" s="191" t="s">
        <v>450</v>
      </c>
      <c r="H2746" s="30" t="s">
        <v>46</v>
      </c>
      <c r="I2746" s="180">
        <v>0</v>
      </c>
      <c r="J2746" s="181">
        <v>0</v>
      </c>
      <c r="K2746" s="181">
        <v>0</v>
      </c>
      <c r="L2746" s="181">
        <v>0</v>
      </c>
      <c r="M2746" s="182">
        <v>0</v>
      </c>
    </row>
    <row r="2747" spans="1:13" s="5" customFormat="1">
      <c r="A2747" s="30" t="s">
        <v>129</v>
      </c>
      <c r="B2747" s="30" t="s">
        <v>140</v>
      </c>
      <c r="C2747" s="5" t="s">
        <v>46</v>
      </c>
      <c r="D2747" s="5" t="s">
        <v>195</v>
      </c>
      <c r="E2747" s="191">
        <v>30</v>
      </c>
      <c r="F2747" s="191" t="s">
        <v>194</v>
      </c>
      <c r="G2747" s="191" t="s">
        <v>448</v>
      </c>
      <c r="H2747" s="30" t="s">
        <v>46</v>
      </c>
      <c r="I2747" s="180">
        <v>0</v>
      </c>
      <c r="J2747" s="181">
        <v>0</v>
      </c>
      <c r="K2747" s="181">
        <v>0</v>
      </c>
      <c r="L2747" s="181">
        <v>0</v>
      </c>
      <c r="M2747" s="182">
        <v>0</v>
      </c>
    </row>
    <row r="2748" spans="1:13" s="5" customFormat="1">
      <c r="A2748" s="30" t="s">
        <v>129</v>
      </c>
      <c r="B2748" s="30" t="s">
        <v>140</v>
      </c>
      <c r="C2748" s="5" t="s">
        <v>46</v>
      </c>
      <c r="D2748" s="5" t="s">
        <v>195</v>
      </c>
      <c r="E2748" s="191">
        <v>30</v>
      </c>
      <c r="F2748" s="191" t="s">
        <v>194</v>
      </c>
      <c r="G2748" s="191" t="s">
        <v>449</v>
      </c>
      <c r="H2748" s="30" t="s">
        <v>46</v>
      </c>
      <c r="I2748" s="180">
        <v>0</v>
      </c>
      <c r="J2748" s="181">
        <v>59.715800000000002</v>
      </c>
      <c r="K2748" s="181">
        <v>0</v>
      </c>
      <c r="L2748" s="181">
        <v>0</v>
      </c>
      <c r="M2748" s="182">
        <v>0</v>
      </c>
    </row>
    <row r="2749" spans="1:13" s="5" customFormat="1">
      <c r="A2749" s="30" t="s">
        <v>129</v>
      </c>
      <c r="B2749" s="30" t="s">
        <v>140</v>
      </c>
      <c r="C2749" s="5" t="s">
        <v>46</v>
      </c>
      <c r="D2749" s="5" t="s">
        <v>195</v>
      </c>
      <c r="E2749" s="191">
        <v>30</v>
      </c>
      <c r="F2749" s="191" t="s">
        <v>194</v>
      </c>
      <c r="G2749" s="191" t="s">
        <v>450</v>
      </c>
      <c r="H2749" s="30" t="s">
        <v>46</v>
      </c>
      <c r="I2749" s="180">
        <v>0</v>
      </c>
      <c r="J2749" s="181">
        <v>0</v>
      </c>
      <c r="K2749" s="181">
        <v>0</v>
      </c>
      <c r="L2749" s="181">
        <v>0</v>
      </c>
      <c r="M2749" s="182">
        <v>0</v>
      </c>
    </row>
    <row r="2750" spans="1:13" s="5" customFormat="1">
      <c r="A2750" s="30" t="s">
        <v>129</v>
      </c>
      <c r="B2750" s="30" t="s">
        <v>140</v>
      </c>
      <c r="C2750" s="5" t="s">
        <v>46</v>
      </c>
      <c r="D2750" s="5" t="s">
        <v>197</v>
      </c>
      <c r="E2750" s="191">
        <v>30</v>
      </c>
      <c r="F2750" s="191" t="s">
        <v>196</v>
      </c>
      <c r="G2750" s="191" t="s">
        <v>448</v>
      </c>
      <c r="H2750" s="30" t="s">
        <v>46</v>
      </c>
      <c r="I2750" s="180">
        <v>0</v>
      </c>
      <c r="J2750" s="181">
        <v>42.740299999999998</v>
      </c>
      <c r="K2750" s="181">
        <v>0</v>
      </c>
      <c r="L2750" s="181">
        <v>0</v>
      </c>
      <c r="M2750" s="182">
        <v>0</v>
      </c>
    </row>
    <row r="2751" spans="1:13" s="5" customFormat="1">
      <c r="A2751" s="30" t="s">
        <v>129</v>
      </c>
      <c r="B2751" s="30" t="s">
        <v>140</v>
      </c>
      <c r="C2751" s="5" t="s">
        <v>46</v>
      </c>
      <c r="D2751" s="5" t="s">
        <v>197</v>
      </c>
      <c r="E2751" s="191">
        <v>30</v>
      </c>
      <c r="F2751" s="191" t="s">
        <v>196</v>
      </c>
      <c r="G2751" s="191" t="s">
        <v>449</v>
      </c>
      <c r="H2751" s="30" t="s">
        <v>46</v>
      </c>
      <c r="I2751" s="180">
        <v>0</v>
      </c>
      <c r="J2751" s="181">
        <v>0</v>
      </c>
      <c r="K2751" s="181">
        <v>0</v>
      </c>
      <c r="L2751" s="181">
        <v>0</v>
      </c>
      <c r="M2751" s="182">
        <v>0</v>
      </c>
    </row>
    <row r="2752" spans="1:13" s="5" customFormat="1">
      <c r="A2752" s="30" t="s">
        <v>129</v>
      </c>
      <c r="B2752" s="30" t="s">
        <v>140</v>
      </c>
      <c r="C2752" s="5" t="s">
        <v>46</v>
      </c>
      <c r="D2752" s="5" t="s">
        <v>197</v>
      </c>
      <c r="E2752" s="191">
        <v>30</v>
      </c>
      <c r="F2752" s="191" t="s">
        <v>196</v>
      </c>
      <c r="G2752" s="191" t="s">
        <v>450</v>
      </c>
      <c r="H2752" s="30" t="s">
        <v>46</v>
      </c>
      <c r="I2752" s="180">
        <v>0</v>
      </c>
      <c r="J2752" s="181">
        <v>0</v>
      </c>
      <c r="K2752" s="181">
        <v>0</v>
      </c>
      <c r="L2752" s="181">
        <v>0</v>
      </c>
      <c r="M2752" s="182">
        <v>0</v>
      </c>
    </row>
    <row r="2753" spans="1:13" s="5" customFormat="1">
      <c r="A2753" s="30" t="s">
        <v>129</v>
      </c>
      <c r="B2753" s="30" t="s">
        <v>140</v>
      </c>
      <c r="C2753" s="5" t="s">
        <v>46</v>
      </c>
      <c r="D2753" s="5" t="s">
        <v>284</v>
      </c>
      <c r="E2753" s="191">
        <v>38</v>
      </c>
      <c r="F2753" s="191" t="s">
        <v>283</v>
      </c>
      <c r="G2753" s="191" t="s">
        <v>448</v>
      </c>
      <c r="H2753" s="30" t="s">
        <v>46</v>
      </c>
      <c r="I2753" s="180">
        <v>0</v>
      </c>
      <c r="J2753" s="181">
        <v>950.971</v>
      </c>
      <c r="K2753" s="181">
        <v>0</v>
      </c>
      <c r="L2753" s="181">
        <v>0</v>
      </c>
      <c r="M2753" s="182">
        <v>0</v>
      </c>
    </row>
    <row r="2754" spans="1:13" s="5" customFormat="1">
      <c r="A2754" s="30" t="s">
        <v>129</v>
      </c>
      <c r="B2754" s="30" t="s">
        <v>140</v>
      </c>
      <c r="C2754" s="5" t="s">
        <v>46</v>
      </c>
      <c r="D2754" s="5" t="s">
        <v>284</v>
      </c>
      <c r="E2754" s="191">
        <v>38</v>
      </c>
      <c r="F2754" s="191" t="s">
        <v>283</v>
      </c>
      <c r="G2754" s="191" t="s">
        <v>449</v>
      </c>
      <c r="H2754" s="30" t="s">
        <v>46</v>
      </c>
      <c r="I2754" s="180">
        <v>0</v>
      </c>
      <c r="J2754" s="181">
        <v>0</v>
      </c>
      <c r="K2754" s="181">
        <v>0</v>
      </c>
      <c r="L2754" s="181">
        <v>0</v>
      </c>
      <c r="M2754" s="182">
        <v>0</v>
      </c>
    </row>
    <row r="2755" spans="1:13" s="5" customFormat="1">
      <c r="A2755" s="30" t="s">
        <v>129</v>
      </c>
      <c r="B2755" s="30" t="s">
        <v>140</v>
      </c>
      <c r="C2755" s="5" t="s">
        <v>46</v>
      </c>
      <c r="D2755" s="5" t="s">
        <v>284</v>
      </c>
      <c r="E2755" s="191">
        <v>38</v>
      </c>
      <c r="F2755" s="191" t="s">
        <v>283</v>
      </c>
      <c r="G2755" s="191" t="s">
        <v>450</v>
      </c>
      <c r="H2755" s="30" t="s">
        <v>46</v>
      </c>
      <c r="I2755" s="180">
        <v>0</v>
      </c>
      <c r="J2755" s="181">
        <v>0</v>
      </c>
      <c r="K2755" s="181">
        <v>0</v>
      </c>
      <c r="L2755" s="181">
        <v>0</v>
      </c>
      <c r="M2755" s="182">
        <v>0</v>
      </c>
    </row>
    <row r="2756" spans="1:13" s="5" customFormat="1">
      <c r="A2756" s="30" t="s">
        <v>129</v>
      </c>
      <c r="B2756" s="30" t="s">
        <v>140</v>
      </c>
      <c r="C2756" s="5" t="s">
        <v>46</v>
      </c>
      <c r="D2756" s="5" t="s">
        <v>199</v>
      </c>
      <c r="E2756" s="191">
        <v>30</v>
      </c>
      <c r="F2756" s="191" t="s">
        <v>198</v>
      </c>
      <c r="G2756" s="191" t="s">
        <v>448</v>
      </c>
      <c r="H2756" s="30" t="s">
        <v>46</v>
      </c>
      <c r="I2756" s="180">
        <v>0</v>
      </c>
      <c r="J2756" s="181">
        <v>4152.93</v>
      </c>
      <c r="K2756" s="181">
        <v>0</v>
      </c>
      <c r="L2756" s="181">
        <v>0</v>
      </c>
      <c r="M2756" s="182">
        <v>0</v>
      </c>
    </row>
    <row r="2757" spans="1:13" s="5" customFormat="1">
      <c r="A2757" s="30" t="s">
        <v>129</v>
      </c>
      <c r="B2757" s="30" t="s">
        <v>140</v>
      </c>
      <c r="C2757" s="5" t="s">
        <v>46</v>
      </c>
      <c r="D2757" s="5" t="s">
        <v>199</v>
      </c>
      <c r="E2757" s="191">
        <v>30</v>
      </c>
      <c r="F2757" s="191" t="s">
        <v>198</v>
      </c>
      <c r="G2757" s="191" t="s">
        <v>449</v>
      </c>
      <c r="H2757" s="30" t="s">
        <v>46</v>
      </c>
      <c r="I2757" s="180">
        <v>0</v>
      </c>
      <c r="J2757" s="181">
        <v>1.26827</v>
      </c>
      <c r="K2757" s="181">
        <v>0</v>
      </c>
      <c r="L2757" s="181">
        <v>0</v>
      </c>
      <c r="M2757" s="182">
        <v>0</v>
      </c>
    </row>
    <row r="2758" spans="1:13" s="5" customFormat="1">
      <c r="A2758" s="30" t="s">
        <v>129</v>
      </c>
      <c r="B2758" s="30" t="s">
        <v>140</v>
      </c>
      <c r="C2758" s="5" t="s">
        <v>46</v>
      </c>
      <c r="D2758" s="5" t="s">
        <v>199</v>
      </c>
      <c r="E2758" s="191">
        <v>30</v>
      </c>
      <c r="F2758" s="191" t="s">
        <v>198</v>
      </c>
      <c r="G2758" s="191" t="s">
        <v>450</v>
      </c>
      <c r="H2758" s="30" t="s">
        <v>46</v>
      </c>
      <c r="I2758" s="180">
        <v>0</v>
      </c>
      <c r="J2758" s="181">
        <v>0</v>
      </c>
      <c r="K2758" s="181">
        <v>0</v>
      </c>
      <c r="L2758" s="181">
        <v>0</v>
      </c>
      <c r="M2758" s="182">
        <v>0</v>
      </c>
    </row>
    <row r="2759" spans="1:13" s="5" customFormat="1">
      <c r="A2759" s="30" t="s">
        <v>129</v>
      </c>
      <c r="B2759" s="30" t="s">
        <v>140</v>
      </c>
      <c r="C2759" s="5" t="s">
        <v>46</v>
      </c>
      <c r="D2759" s="5" t="s">
        <v>201</v>
      </c>
      <c r="E2759" s="191">
        <v>30</v>
      </c>
      <c r="F2759" s="191" t="s">
        <v>200</v>
      </c>
      <c r="G2759" s="191" t="s">
        <v>448</v>
      </c>
      <c r="H2759" s="30" t="s">
        <v>46</v>
      </c>
      <c r="I2759" s="180">
        <v>0</v>
      </c>
      <c r="J2759" s="181">
        <v>710.12692281879197</v>
      </c>
      <c r="K2759" s="181">
        <v>0</v>
      </c>
      <c r="L2759" s="181">
        <v>0</v>
      </c>
      <c r="M2759" s="182">
        <v>0</v>
      </c>
    </row>
    <row r="2760" spans="1:13" s="5" customFormat="1">
      <c r="A2760" s="30" t="s">
        <v>129</v>
      </c>
      <c r="B2760" s="30" t="s">
        <v>140</v>
      </c>
      <c r="C2760" s="5" t="s">
        <v>46</v>
      </c>
      <c r="D2760" s="5" t="s">
        <v>201</v>
      </c>
      <c r="E2760" s="191">
        <v>30</v>
      </c>
      <c r="F2760" s="191" t="s">
        <v>200</v>
      </c>
      <c r="G2760" s="191" t="s">
        <v>449</v>
      </c>
      <c r="H2760" s="30" t="s">
        <v>46</v>
      </c>
      <c r="I2760" s="180">
        <v>0</v>
      </c>
      <c r="J2760" s="181">
        <v>0</v>
      </c>
      <c r="K2760" s="181">
        <v>0</v>
      </c>
      <c r="L2760" s="181">
        <v>0</v>
      </c>
      <c r="M2760" s="182">
        <v>0</v>
      </c>
    </row>
    <row r="2761" spans="1:13" s="5" customFormat="1">
      <c r="A2761" s="30" t="s">
        <v>129</v>
      </c>
      <c r="B2761" s="30" t="s">
        <v>140</v>
      </c>
      <c r="C2761" s="5" t="s">
        <v>46</v>
      </c>
      <c r="D2761" s="5" t="s">
        <v>201</v>
      </c>
      <c r="E2761" s="191">
        <v>30</v>
      </c>
      <c r="F2761" s="191" t="s">
        <v>200</v>
      </c>
      <c r="G2761" s="191" t="s">
        <v>450</v>
      </c>
      <c r="H2761" s="30" t="s">
        <v>46</v>
      </c>
      <c r="I2761" s="180">
        <v>0</v>
      </c>
      <c r="J2761" s="181">
        <v>0</v>
      </c>
      <c r="K2761" s="181">
        <v>0</v>
      </c>
      <c r="L2761" s="181">
        <v>0</v>
      </c>
      <c r="M2761" s="182">
        <v>0</v>
      </c>
    </row>
    <row r="2762" spans="1:13" s="5" customFormat="1">
      <c r="A2762" s="30" t="s">
        <v>129</v>
      </c>
      <c r="B2762" s="30" t="s">
        <v>140</v>
      </c>
      <c r="C2762" s="5" t="s">
        <v>46</v>
      </c>
      <c r="D2762" s="5" t="s">
        <v>203</v>
      </c>
      <c r="E2762" s="191">
        <v>30</v>
      </c>
      <c r="F2762" s="191" t="s">
        <v>202</v>
      </c>
      <c r="G2762" s="191" t="s">
        <v>448</v>
      </c>
      <c r="H2762" s="30" t="s">
        <v>46</v>
      </c>
      <c r="I2762" s="180">
        <v>0</v>
      </c>
      <c r="J2762" s="181">
        <v>616.72558252427189</v>
      </c>
      <c r="K2762" s="181">
        <v>0</v>
      </c>
      <c r="L2762" s="181">
        <v>0</v>
      </c>
      <c r="M2762" s="182">
        <v>0</v>
      </c>
    </row>
    <row r="2763" spans="1:13" s="5" customFormat="1">
      <c r="A2763" s="30" t="s">
        <v>129</v>
      </c>
      <c r="B2763" s="30" t="s">
        <v>140</v>
      </c>
      <c r="C2763" s="5" t="s">
        <v>46</v>
      </c>
      <c r="D2763" s="5" t="s">
        <v>203</v>
      </c>
      <c r="E2763" s="191">
        <v>30</v>
      </c>
      <c r="F2763" s="191" t="s">
        <v>202</v>
      </c>
      <c r="G2763" s="191" t="s">
        <v>449</v>
      </c>
      <c r="H2763" s="30" t="s">
        <v>46</v>
      </c>
      <c r="I2763" s="180">
        <v>0</v>
      </c>
      <c r="J2763" s="181">
        <v>2.5242366504854368</v>
      </c>
      <c r="K2763" s="181">
        <v>0</v>
      </c>
      <c r="L2763" s="181">
        <v>0</v>
      </c>
      <c r="M2763" s="182">
        <v>0</v>
      </c>
    </row>
    <row r="2764" spans="1:13" s="5" customFormat="1">
      <c r="A2764" s="30" t="s">
        <v>129</v>
      </c>
      <c r="B2764" s="30" t="s">
        <v>140</v>
      </c>
      <c r="C2764" s="5" t="s">
        <v>46</v>
      </c>
      <c r="D2764" s="5" t="s">
        <v>203</v>
      </c>
      <c r="E2764" s="191">
        <v>30</v>
      </c>
      <c r="F2764" s="191" t="s">
        <v>202</v>
      </c>
      <c r="G2764" s="191" t="s">
        <v>450</v>
      </c>
      <c r="H2764" s="30" t="s">
        <v>46</v>
      </c>
      <c r="I2764" s="180">
        <v>0</v>
      </c>
      <c r="J2764" s="181">
        <v>0</v>
      </c>
      <c r="K2764" s="181">
        <v>0</v>
      </c>
      <c r="L2764" s="181">
        <v>0</v>
      </c>
      <c r="M2764" s="182">
        <v>0</v>
      </c>
    </row>
    <row r="2765" spans="1:13" s="5" customFormat="1">
      <c r="A2765" s="30" t="s">
        <v>129</v>
      </c>
      <c r="B2765" s="30" t="s">
        <v>140</v>
      </c>
      <c r="C2765" s="5" t="s">
        <v>46</v>
      </c>
      <c r="D2765" s="5" t="s">
        <v>294</v>
      </c>
      <c r="E2765" s="191">
        <v>38</v>
      </c>
      <c r="F2765" s="191" t="s">
        <v>293</v>
      </c>
      <c r="G2765" s="191" t="s">
        <v>448</v>
      </c>
      <c r="H2765" s="30" t="s">
        <v>46</v>
      </c>
      <c r="I2765" s="180">
        <v>0</v>
      </c>
      <c r="J2765" s="181">
        <v>64.110399999999998</v>
      </c>
      <c r="K2765" s="181">
        <v>0</v>
      </c>
      <c r="L2765" s="181">
        <v>0</v>
      </c>
      <c r="M2765" s="182">
        <v>0</v>
      </c>
    </row>
    <row r="2766" spans="1:13" s="5" customFormat="1">
      <c r="A2766" s="30" t="s">
        <v>129</v>
      </c>
      <c r="B2766" s="30" t="s">
        <v>140</v>
      </c>
      <c r="C2766" s="5" t="s">
        <v>46</v>
      </c>
      <c r="D2766" s="5" t="s">
        <v>294</v>
      </c>
      <c r="E2766" s="191">
        <v>38</v>
      </c>
      <c r="F2766" s="191" t="s">
        <v>293</v>
      </c>
      <c r="G2766" s="191" t="s">
        <v>449</v>
      </c>
      <c r="H2766" s="30" t="s">
        <v>46</v>
      </c>
      <c r="I2766" s="180">
        <v>0</v>
      </c>
      <c r="J2766" s="181">
        <v>0</v>
      </c>
      <c r="K2766" s="181">
        <v>0</v>
      </c>
      <c r="L2766" s="181">
        <v>0</v>
      </c>
      <c r="M2766" s="182">
        <v>0</v>
      </c>
    </row>
    <row r="2767" spans="1:13" s="5" customFormat="1">
      <c r="A2767" s="30" t="s">
        <v>129</v>
      </c>
      <c r="B2767" s="30" t="s">
        <v>140</v>
      </c>
      <c r="C2767" s="5" t="s">
        <v>46</v>
      </c>
      <c r="D2767" s="5" t="s">
        <v>294</v>
      </c>
      <c r="E2767" s="191">
        <v>38</v>
      </c>
      <c r="F2767" s="191" t="s">
        <v>293</v>
      </c>
      <c r="G2767" s="191" t="s">
        <v>450</v>
      </c>
      <c r="H2767" s="30" t="s">
        <v>46</v>
      </c>
      <c r="I2767" s="180">
        <v>0</v>
      </c>
      <c r="J2767" s="181">
        <v>0</v>
      </c>
      <c r="K2767" s="181">
        <v>0</v>
      </c>
      <c r="L2767" s="181">
        <v>0</v>
      </c>
      <c r="M2767" s="182">
        <v>0</v>
      </c>
    </row>
    <row r="2768" spans="1:13" s="5" customFormat="1">
      <c r="A2768" s="30" t="s">
        <v>129</v>
      </c>
      <c r="B2768" s="30" t="s">
        <v>140</v>
      </c>
      <c r="C2768" s="5" t="s">
        <v>46</v>
      </c>
      <c r="D2768" s="5" t="s">
        <v>296</v>
      </c>
      <c r="E2768" s="191">
        <v>38</v>
      </c>
      <c r="F2768" s="191" t="s">
        <v>295</v>
      </c>
      <c r="G2768" s="191" t="s">
        <v>448</v>
      </c>
      <c r="H2768" s="30" t="s">
        <v>46</v>
      </c>
      <c r="I2768" s="180">
        <v>0</v>
      </c>
      <c r="J2768" s="181">
        <v>815.62699999999995</v>
      </c>
      <c r="K2768" s="181">
        <v>0</v>
      </c>
      <c r="L2768" s="181">
        <v>0</v>
      </c>
      <c r="M2768" s="182">
        <v>0</v>
      </c>
    </row>
    <row r="2769" spans="1:13" s="5" customFormat="1">
      <c r="A2769" s="30" t="s">
        <v>129</v>
      </c>
      <c r="B2769" s="30" t="s">
        <v>140</v>
      </c>
      <c r="C2769" s="5" t="s">
        <v>46</v>
      </c>
      <c r="D2769" s="5" t="s">
        <v>296</v>
      </c>
      <c r="E2769" s="191">
        <v>38</v>
      </c>
      <c r="F2769" s="191" t="s">
        <v>295</v>
      </c>
      <c r="G2769" s="191" t="s">
        <v>449</v>
      </c>
      <c r="H2769" s="30" t="s">
        <v>46</v>
      </c>
      <c r="I2769" s="180">
        <v>0</v>
      </c>
      <c r="J2769" s="181">
        <v>2.5365500000000001</v>
      </c>
      <c r="K2769" s="181">
        <v>0</v>
      </c>
      <c r="L2769" s="181">
        <v>0</v>
      </c>
      <c r="M2769" s="182">
        <v>0</v>
      </c>
    </row>
    <row r="2770" spans="1:13" s="5" customFormat="1">
      <c r="A2770" s="30" t="s">
        <v>129</v>
      </c>
      <c r="B2770" s="30" t="s">
        <v>140</v>
      </c>
      <c r="C2770" s="5" t="s">
        <v>46</v>
      </c>
      <c r="D2770" s="5" t="s">
        <v>296</v>
      </c>
      <c r="E2770" s="191">
        <v>38</v>
      </c>
      <c r="F2770" s="191" t="s">
        <v>295</v>
      </c>
      <c r="G2770" s="191" t="s">
        <v>450</v>
      </c>
      <c r="H2770" s="30" t="s">
        <v>46</v>
      </c>
      <c r="I2770" s="180">
        <v>0</v>
      </c>
      <c r="J2770" s="181">
        <v>0</v>
      </c>
      <c r="K2770" s="181">
        <v>0</v>
      </c>
      <c r="L2770" s="181">
        <v>0</v>
      </c>
      <c r="M2770" s="182">
        <v>0</v>
      </c>
    </row>
    <row r="2771" spans="1:13" s="5" customFormat="1">
      <c r="A2771" s="30" t="s">
        <v>129</v>
      </c>
      <c r="B2771" s="30" t="s">
        <v>140</v>
      </c>
      <c r="C2771" s="5" t="s">
        <v>46</v>
      </c>
      <c r="D2771" s="5" t="s">
        <v>205</v>
      </c>
      <c r="E2771" s="191">
        <v>30</v>
      </c>
      <c r="F2771" s="191" t="s">
        <v>204</v>
      </c>
      <c r="G2771" s="191" t="s">
        <v>448</v>
      </c>
      <c r="H2771" s="30" t="s">
        <v>46</v>
      </c>
      <c r="I2771" s="180">
        <v>0</v>
      </c>
      <c r="J2771" s="181">
        <v>0</v>
      </c>
      <c r="K2771" s="181">
        <v>0</v>
      </c>
      <c r="L2771" s="181">
        <v>0</v>
      </c>
      <c r="M2771" s="182">
        <v>0</v>
      </c>
    </row>
    <row r="2772" spans="1:13" s="5" customFormat="1">
      <c r="A2772" s="30" t="s">
        <v>129</v>
      </c>
      <c r="B2772" s="30" t="s">
        <v>140</v>
      </c>
      <c r="C2772" s="5" t="s">
        <v>46</v>
      </c>
      <c r="D2772" s="5" t="s">
        <v>205</v>
      </c>
      <c r="E2772" s="191">
        <v>30</v>
      </c>
      <c r="F2772" s="191" t="s">
        <v>204</v>
      </c>
      <c r="G2772" s="191" t="s">
        <v>449</v>
      </c>
      <c r="H2772" s="30" t="s">
        <v>46</v>
      </c>
      <c r="I2772" s="180">
        <v>0</v>
      </c>
      <c r="J2772" s="181">
        <v>178.82599999999999</v>
      </c>
      <c r="K2772" s="181">
        <v>0</v>
      </c>
      <c r="L2772" s="181">
        <v>0</v>
      </c>
      <c r="M2772" s="182">
        <v>0</v>
      </c>
    </row>
    <row r="2773" spans="1:13" s="5" customFormat="1">
      <c r="A2773" s="30" t="s">
        <v>129</v>
      </c>
      <c r="B2773" s="30" t="s">
        <v>140</v>
      </c>
      <c r="C2773" s="5" t="s">
        <v>46</v>
      </c>
      <c r="D2773" s="5" t="s">
        <v>205</v>
      </c>
      <c r="E2773" s="191">
        <v>30</v>
      </c>
      <c r="F2773" s="191" t="s">
        <v>204</v>
      </c>
      <c r="G2773" s="191" t="s">
        <v>450</v>
      </c>
      <c r="H2773" s="30" t="s">
        <v>46</v>
      </c>
      <c r="I2773" s="180">
        <v>0</v>
      </c>
      <c r="J2773" s="181">
        <v>0</v>
      </c>
      <c r="K2773" s="181">
        <v>0</v>
      </c>
      <c r="L2773" s="181">
        <v>0</v>
      </c>
      <c r="M2773" s="182">
        <v>0</v>
      </c>
    </row>
    <row r="2774" spans="1:13" s="5" customFormat="1">
      <c r="A2774" s="30" t="s">
        <v>129</v>
      </c>
      <c r="B2774" s="30" t="s">
        <v>140</v>
      </c>
      <c r="C2774" s="5" t="s">
        <v>46</v>
      </c>
      <c r="D2774" s="5" t="s">
        <v>308</v>
      </c>
      <c r="E2774" s="191">
        <v>38</v>
      </c>
      <c r="F2774" s="191" t="s">
        <v>307</v>
      </c>
      <c r="G2774" s="191" t="s">
        <v>448</v>
      </c>
      <c r="H2774" s="30" t="s">
        <v>46</v>
      </c>
      <c r="I2774" s="180">
        <v>0</v>
      </c>
      <c r="J2774" s="181">
        <v>39.178600000000003</v>
      </c>
      <c r="K2774" s="181">
        <v>0</v>
      </c>
      <c r="L2774" s="181">
        <v>0</v>
      </c>
      <c r="M2774" s="182">
        <v>0</v>
      </c>
    </row>
    <row r="2775" spans="1:13" s="5" customFormat="1">
      <c r="A2775" s="30" t="s">
        <v>129</v>
      </c>
      <c r="B2775" s="30" t="s">
        <v>140</v>
      </c>
      <c r="C2775" s="5" t="s">
        <v>46</v>
      </c>
      <c r="D2775" s="5" t="s">
        <v>308</v>
      </c>
      <c r="E2775" s="191">
        <v>38</v>
      </c>
      <c r="F2775" s="191" t="s">
        <v>307</v>
      </c>
      <c r="G2775" s="191" t="s">
        <v>449</v>
      </c>
      <c r="H2775" s="30" t="s">
        <v>46</v>
      </c>
      <c r="I2775" s="180">
        <v>0</v>
      </c>
      <c r="J2775" s="181">
        <v>0</v>
      </c>
      <c r="K2775" s="181">
        <v>0</v>
      </c>
      <c r="L2775" s="181">
        <v>0</v>
      </c>
      <c r="M2775" s="182">
        <v>0</v>
      </c>
    </row>
    <row r="2776" spans="1:13" s="5" customFormat="1">
      <c r="A2776" s="30" t="s">
        <v>129</v>
      </c>
      <c r="B2776" s="30" t="s">
        <v>140</v>
      </c>
      <c r="C2776" s="5" t="s">
        <v>46</v>
      </c>
      <c r="D2776" s="5" t="s">
        <v>308</v>
      </c>
      <c r="E2776" s="191">
        <v>38</v>
      </c>
      <c r="F2776" s="191" t="s">
        <v>307</v>
      </c>
      <c r="G2776" s="191" t="s">
        <v>450</v>
      </c>
      <c r="H2776" s="30" t="s">
        <v>46</v>
      </c>
      <c r="I2776" s="180">
        <v>0</v>
      </c>
      <c r="J2776" s="181">
        <v>0</v>
      </c>
      <c r="K2776" s="181">
        <v>0</v>
      </c>
      <c r="L2776" s="181">
        <v>0</v>
      </c>
      <c r="M2776" s="182">
        <v>0</v>
      </c>
    </row>
    <row r="2777" spans="1:13" s="5" customFormat="1">
      <c r="A2777" s="30" t="s">
        <v>129</v>
      </c>
      <c r="B2777" s="30" t="s">
        <v>140</v>
      </c>
      <c r="C2777" s="5" t="s">
        <v>46</v>
      </c>
      <c r="D2777" s="5" t="s">
        <v>207</v>
      </c>
      <c r="E2777" s="191">
        <v>30</v>
      </c>
      <c r="F2777" s="191" t="s">
        <v>206</v>
      </c>
      <c r="G2777" s="191" t="s">
        <v>448</v>
      </c>
      <c r="H2777" s="30" t="s">
        <v>46</v>
      </c>
      <c r="I2777" s="180">
        <v>0</v>
      </c>
      <c r="J2777" s="181">
        <v>306.30500000000001</v>
      </c>
      <c r="K2777" s="181">
        <v>0</v>
      </c>
      <c r="L2777" s="181">
        <v>0</v>
      </c>
      <c r="M2777" s="182">
        <v>0</v>
      </c>
    </row>
    <row r="2778" spans="1:13" s="5" customFormat="1">
      <c r="A2778" s="30" t="s">
        <v>129</v>
      </c>
      <c r="B2778" s="30" t="s">
        <v>140</v>
      </c>
      <c r="C2778" s="5" t="s">
        <v>46</v>
      </c>
      <c r="D2778" s="5" t="s">
        <v>207</v>
      </c>
      <c r="E2778" s="191">
        <v>30</v>
      </c>
      <c r="F2778" s="191" t="s">
        <v>206</v>
      </c>
      <c r="G2778" s="191" t="s">
        <v>449</v>
      </c>
      <c r="H2778" s="30" t="s">
        <v>46</v>
      </c>
      <c r="I2778" s="180">
        <v>0</v>
      </c>
      <c r="J2778" s="181">
        <v>34.243400000000001</v>
      </c>
      <c r="K2778" s="181">
        <v>0</v>
      </c>
      <c r="L2778" s="181">
        <v>0</v>
      </c>
      <c r="M2778" s="182">
        <v>0</v>
      </c>
    </row>
    <row r="2779" spans="1:13" s="5" customFormat="1">
      <c r="A2779" s="30" t="s">
        <v>129</v>
      </c>
      <c r="B2779" s="30" t="s">
        <v>140</v>
      </c>
      <c r="C2779" s="5" t="s">
        <v>46</v>
      </c>
      <c r="D2779" s="5" t="s">
        <v>207</v>
      </c>
      <c r="E2779" s="191">
        <v>30</v>
      </c>
      <c r="F2779" s="191" t="s">
        <v>206</v>
      </c>
      <c r="G2779" s="191" t="s">
        <v>450</v>
      </c>
      <c r="H2779" s="30" t="s">
        <v>46</v>
      </c>
      <c r="I2779" s="180">
        <v>0</v>
      </c>
      <c r="J2779" s="181">
        <v>0</v>
      </c>
      <c r="K2779" s="181">
        <v>0</v>
      </c>
      <c r="L2779" s="181">
        <v>0</v>
      </c>
      <c r="M2779" s="182">
        <v>0</v>
      </c>
    </row>
    <row r="2780" spans="1:13" s="5" customFormat="1">
      <c r="A2780" s="30" t="s">
        <v>129</v>
      </c>
      <c r="B2780" s="30" t="s">
        <v>140</v>
      </c>
      <c r="C2780" s="5" t="s">
        <v>46</v>
      </c>
      <c r="D2780" s="5" t="s">
        <v>312</v>
      </c>
      <c r="E2780" s="191">
        <v>38</v>
      </c>
      <c r="F2780" s="191" t="s">
        <v>311</v>
      </c>
      <c r="G2780" s="191" t="s">
        <v>448</v>
      </c>
      <c r="H2780" s="30" t="s">
        <v>46</v>
      </c>
      <c r="I2780" s="180">
        <v>0</v>
      </c>
      <c r="J2780" s="181">
        <v>5752.13</v>
      </c>
      <c r="K2780" s="181">
        <v>0</v>
      </c>
      <c r="L2780" s="181">
        <v>0</v>
      </c>
      <c r="M2780" s="182">
        <v>0</v>
      </c>
    </row>
    <row r="2781" spans="1:13" s="5" customFormat="1">
      <c r="A2781" s="30" t="s">
        <v>129</v>
      </c>
      <c r="B2781" s="30" t="s">
        <v>140</v>
      </c>
      <c r="C2781" s="5" t="s">
        <v>46</v>
      </c>
      <c r="D2781" s="5" t="s">
        <v>312</v>
      </c>
      <c r="E2781" s="191">
        <v>38</v>
      </c>
      <c r="F2781" s="191" t="s">
        <v>311</v>
      </c>
      <c r="G2781" s="191" t="s">
        <v>449</v>
      </c>
      <c r="H2781" s="30" t="s">
        <v>46</v>
      </c>
      <c r="I2781" s="180">
        <v>0</v>
      </c>
      <c r="J2781" s="181">
        <v>6.3413599999999999</v>
      </c>
      <c r="K2781" s="181">
        <v>0</v>
      </c>
      <c r="L2781" s="181">
        <v>0</v>
      </c>
      <c r="M2781" s="182">
        <v>0</v>
      </c>
    </row>
    <row r="2782" spans="1:13" s="5" customFormat="1">
      <c r="A2782" s="30" t="s">
        <v>129</v>
      </c>
      <c r="B2782" s="30" t="s">
        <v>140</v>
      </c>
      <c r="C2782" s="5" t="s">
        <v>46</v>
      </c>
      <c r="D2782" s="5" t="s">
        <v>312</v>
      </c>
      <c r="E2782" s="191">
        <v>38</v>
      </c>
      <c r="F2782" s="191" t="s">
        <v>311</v>
      </c>
      <c r="G2782" s="191" t="s">
        <v>450</v>
      </c>
      <c r="H2782" s="30" t="s">
        <v>46</v>
      </c>
      <c r="I2782" s="180">
        <v>0</v>
      </c>
      <c r="J2782" s="181">
        <v>0</v>
      </c>
      <c r="K2782" s="181">
        <v>0</v>
      </c>
      <c r="L2782" s="181">
        <v>0</v>
      </c>
      <c r="M2782" s="182">
        <v>0</v>
      </c>
    </row>
    <row r="2783" spans="1:13" s="5" customFormat="1">
      <c r="A2783" s="30" t="s">
        <v>129</v>
      </c>
      <c r="B2783" s="30" t="s">
        <v>140</v>
      </c>
      <c r="C2783" s="5" t="s">
        <v>451</v>
      </c>
      <c r="D2783" s="5" t="s">
        <v>216</v>
      </c>
      <c r="E2783" s="191">
        <v>38</v>
      </c>
      <c r="F2783" s="191" t="s">
        <v>215</v>
      </c>
      <c r="G2783" s="191" t="s">
        <v>452</v>
      </c>
      <c r="H2783" s="30" t="s">
        <v>179</v>
      </c>
      <c r="I2783" s="180">
        <v>0</v>
      </c>
      <c r="J2783" s="181">
        <v>192.00399999999999</v>
      </c>
      <c r="K2783" s="181">
        <v>0</v>
      </c>
      <c r="L2783" s="181">
        <v>0</v>
      </c>
      <c r="M2783" s="182">
        <v>0</v>
      </c>
    </row>
    <row r="2784" spans="1:13" s="5" customFormat="1">
      <c r="A2784" s="30" t="s">
        <v>129</v>
      </c>
      <c r="B2784" s="30" t="s">
        <v>140</v>
      </c>
      <c r="C2784" s="5" t="s">
        <v>451</v>
      </c>
      <c r="D2784" s="5" t="s">
        <v>218</v>
      </c>
      <c r="E2784" s="191">
        <v>38</v>
      </c>
      <c r="F2784" s="191" t="s">
        <v>217</v>
      </c>
      <c r="G2784" s="191" t="s">
        <v>452</v>
      </c>
      <c r="H2784" s="30" t="s">
        <v>179</v>
      </c>
      <c r="I2784" s="180">
        <v>0</v>
      </c>
      <c r="J2784" s="181">
        <v>284.94799999999998</v>
      </c>
      <c r="K2784" s="181">
        <v>0</v>
      </c>
      <c r="L2784" s="181">
        <v>0</v>
      </c>
      <c r="M2784" s="182">
        <v>0</v>
      </c>
    </row>
    <row r="2785" spans="1:13" s="5" customFormat="1">
      <c r="A2785" s="30" t="s">
        <v>129</v>
      </c>
      <c r="B2785" s="30" t="s">
        <v>140</v>
      </c>
      <c r="C2785" s="5" t="s">
        <v>451</v>
      </c>
      <c r="D2785" s="5" t="s">
        <v>220</v>
      </c>
      <c r="E2785" s="191">
        <v>38</v>
      </c>
      <c r="F2785" s="191" t="s">
        <v>219</v>
      </c>
      <c r="G2785" s="191" t="s">
        <v>452</v>
      </c>
      <c r="H2785" s="30" t="s">
        <v>179</v>
      </c>
      <c r="I2785" s="180">
        <v>0</v>
      </c>
      <c r="J2785" s="181">
        <v>350.37</v>
      </c>
      <c r="K2785" s="181">
        <v>0</v>
      </c>
      <c r="L2785" s="181">
        <v>0</v>
      </c>
      <c r="M2785" s="182">
        <v>0</v>
      </c>
    </row>
    <row r="2786" spans="1:13" s="5" customFormat="1">
      <c r="A2786" s="30" t="s">
        <v>129</v>
      </c>
      <c r="B2786" s="30" t="s">
        <v>140</v>
      </c>
      <c r="C2786" s="5" t="s">
        <v>451</v>
      </c>
      <c r="D2786" s="5" t="s">
        <v>222</v>
      </c>
      <c r="E2786" s="191">
        <v>38</v>
      </c>
      <c r="F2786" s="191" t="s">
        <v>221</v>
      </c>
      <c r="G2786" s="191" t="s">
        <v>452</v>
      </c>
      <c r="H2786" s="30" t="s">
        <v>179</v>
      </c>
      <c r="I2786" s="180">
        <v>0</v>
      </c>
      <c r="J2786" s="181">
        <v>109.75</v>
      </c>
      <c r="K2786" s="181">
        <v>0</v>
      </c>
      <c r="L2786" s="181">
        <v>0</v>
      </c>
      <c r="M2786" s="182">
        <v>0</v>
      </c>
    </row>
    <row r="2787" spans="1:13" s="5" customFormat="1">
      <c r="A2787" s="30" t="s">
        <v>129</v>
      </c>
      <c r="B2787" s="30" t="s">
        <v>140</v>
      </c>
      <c r="C2787" s="5" t="s">
        <v>451</v>
      </c>
      <c r="D2787" s="5" t="s">
        <v>185</v>
      </c>
      <c r="E2787" s="191">
        <v>30</v>
      </c>
      <c r="F2787" s="191" t="s">
        <v>184</v>
      </c>
      <c r="G2787" s="191" t="s">
        <v>452</v>
      </c>
      <c r="H2787" s="30" t="s">
        <v>179</v>
      </c>
      <c r="I2787" s="180">
        <v>0</v>
      </c>
      <c r="J2787" s="181">
        <v>1.89314E-3</v>
      </c>
      <c r="K2787" s="181">
        <v>0</v>
      </c>
      <c r="L2787" s="181">
        <v>0</v>
      </c>
      <c r="M2787" s="182">
        <v>0</v>
      </c>
    </row>
    <row r="2788" spans="1:13" s="5" customFormat="1">
      <c r="A2788" s="30" t="s">
        <v>129</v>
      </c>
      <c r="B2788" s="30" t="s">
        <v>140</v>
      </c>
      <c r="C2788" s="5" t="s">
        <v>451</v>
      </c>
      <c r="D2788" s="5" t="s">
        <v>187</v>
      </c>
      <c r="E2788" s="191">
        <v>30</v>
      </c>
      <c r="F2788" s="191" t="s">
        <v>186</v>
      </c>
      <c r="G2788" s="191" t="s">
        <v>452</v>
      </c>
      <c r="H2788" s="30" t="s">
        <v>179</v>
      </c>
      <c r="I2788" s="180">
        <v>0</v>
      </c>
      <c r="J2788" s="181">
        <v>20.102499999999999</v>
      </c>
      <c r="K2788" s="181">
        <v>0</v>
      </c>
      <c r="L2788" s="181">
        <v>0</v>
      </c>
      <c r="M2788" s="182">
        <v>0</v>
      </c>
    </row>
    <row r="2789" spans="1:13" s="5" customFormat="1">
      <c r="A2789" s="30" t="s">
        <v>129</v>
      </c>
      <c r="B2789" s="30" t="s">
        <v>140</v>
      </c>
      <c r="C2789" s="5" t="s">
        <v>451</v>
      </c>
      <c r="D2789" s="5" t="s">
        <v>232</v>
      </c>
      <c r="E2789" s="191">
        <v>38</v>
      </c>
      <c r="F2789" s="191" t="s">
        <v>231</v>
      </c>
      <c r="G2789" s="191" t="s">
        <v>452</v>
      </c>
      <c r="H2789" s="30" t="s">
        <v>179</v>
      </c>
      <c r="I2789" s="180">
        <v>0</v>
      </c>
      <c r="J2789" s="181">
        <v>191.88200000000001</v>
      </c>
      <c r="K2789" s="181">
        <v>0</v>
      </c>
      <c r="L2789" s="181">
        <v>0</v>
      </c>
      <c r="M2789" s="182">
        <v>0</v>
      </c>
    </row>
    <row r="2790" spans="1:13" s="5" customFormat="1">
      <c r="A2790" s="30" t="s">
        <v>129</v>
      </c>
      <c r="B2790" s="30" t="s">
        <v>140</v>
      </c>
      <c r="C2790" s="5" t="s">
        <v>451</v>
      </c>
      <c r="D2790" s="5" t="s">
        <v>234</v>
      </c>
      <c r="E2790" s="191">
        <v>38</v>
      </c>
      <c r="F2790" s="191" t="s">
        <v>233</v>
      </c>
      <c r="G2790" s="191" t="s">
        <v>452</v>
      </c>
      <c r="H2790" s="30" t="s">
        <v>179</v>
      </c>
      <c r="I2790" s="180">
        <v>0</v>
      </c>
      <c r="J2790" s="181">
        <v>190.77655564950913</v>
      </c>
      <c r="K2790" s="181">
        <v>0</v>
      </c>
      <c r="L2790" s="181">
        <v>0</v>
      </c>
      <c r="M2790" s="182">
        <v>0</v>
      </c>
    </row>
    <row r="2791" spans="1:13" s="5" customFormat="1">
      <c r="A2791" s="30" t="s">
        <v>129</v>
      </c>
      <c r="B2791" s="30" t="s">
        <v>140</v>
      </c>
      <c r="C2791" s="5" t="s">
        <v>451</v>
      </c>
      <c r="D2791" s="5" t="s">
        <v>189</v>
      </c>
      <c r="E2791" s="191">
        <v>30</v>
      </c>
      <c r="F2791" s="191" t="s">
        <v>188</v>
      </c>
      <c r="G2791" s="191" t="s">
        <v>452</v>
      </c>
      <c r="H2791" s="30" t="s">
        <v>179</v>
      </c>
      <c r="I2791" s="180">
        <v>0</v>
      </c>
      <c r="J2791" s="181">
        <v>310.09899999999999</v>
      </c>
      <c r="K2791" s="181">
        <v>0</v>
      </c>
      <c r="L2791" s="181">
        <v>0</v>
      </c>
      <c r="M2791" s="182">
        <v>0</v>
      </c>
    </row>
    <row r="2792" spans="1:13" s="5" customFormat="1">
      <c r="A2792" s="30" t="s">
        <v>129</v>
      </c>
      <c r="B2792" s="30" t="s">
        <v>140</v>
      </c>
      <c r="C2792" s="5" t="s">
        <v>451</v>
      </c>
      <c r="D2792" s="5" t="s">
        <v>191</v>
      </c>
      <c r="E2792" s="191">
        <v>30</v>
      </c>
      <c r="F2792" s="191" t="s">
        <v>190</v>
      </c>
      <c r="G2792" s="191" t="s">
        <v>452</v>
      </c>
      <c r="H2792" s="30" t="s">
        <v>179</v>
      </c>
      <c r="I2792" s="180">
        <v>0</v>
      </c>
      <c r="J2792" s="181">
        <v>1.81471</v>
      </c>
      <c r="K2792" s="181">
        <v>0</v>
      </c>
      <c r="L2792" s="181">
        <v>0</v>
      </c>
      <c r="M2792" s="182">
        <v>0</v>
      </c>
    </row>
    <row r="2793" spans="1:13" s="5" customFormat="1">
      <c r="A2793" s="30" t="s">
        <v>129</v>
      </c>
      <c r="B2793" s="30" t="s">
        <v>140</v>
      </c>
      <c r="C2793" s="5" t="s">
        <v>451</v>
      </c>
      <c r="D2793" s="5" t="s">
        <v>242</v>
      </c>
      <c r="E2793" s="191">
        <v>38</v>
      </c>
      <c r="F2793" s="191" t="s">
        <v>241</v>
      </c>
      <c r="G2793" s="191" t="s">
        <v>452</v>
      </c>
      <c r="H2793" s="30" t="s">
        <v>179</v>
      </c>
      <c r="I2793" s="180">
        <v>0</v>
      </c>
      <c r="J2793" s="181">
        <v>21.2956</v>
      </c>
      <c r="K2793" s="181">
        <v>0</v>
      </c>
      <c r="L2793" s="181">
        <v>0</v>
      </c>
      <c r="M2793" s="182">
        <v>0</v>
      </c>
    </row>
    <row r="2794" spans="1:13" s="5" customFormat="1">
      <c r="A2794" s="30" t="s">
        <v>129</v>
      </c>
      <c r="B2794" s="30" t="s">
        <v>140</v>
      </c>
      <c r="C2794" s="5" t="s">
        <v>451</v>
      </c>
      <c r="D2794" s="5" t="s">
        <v>327</v>
      </c>
      <c r="E2794" s="191">
        <v>46</v>
      </c>
      <c r="F2794" s="191" t="s">
        <v>326</v>
      </c>
      <c r="G2794" s="191" t="s">
        <v>452</v>
      </c>
      <c r="H2794" s="30" t="s">
        <v>179</v>
      </c>
      <c r="I2794" s="180">
        <v>0</v>
      </c>
      <c r="J2794" s="181">
        <v>51.809199999999997</v>
      </c>
      <c r="K2794" s="181">
        <v>0</v>
      </c>
      <c r="L2794" s="181">
        <v>0</v>
      </c>
      <c r="M2794" s="182">
        <v>0</v>
      </c>
    </row>
    <row r="2795" spans="1:13" s="5" customFormat="1">
      <c r="A2795" s="30" t="s">
        <v>129</v>
      </c>
      <c r="B2795" s="30" t="s">
        <v>140</v>
      </c>
      <c r="C2795" s="5" t="s">
        <v>451</v>
      </c>
      <c r="D2795" s="5" t="s">
        <v>193</v>
      </c>
      <c r="E2795" s="191">
        <v>30</v>
      </c>
      <c r="F2795" s="191" t="s">
        <v>192</v>
      </c>
      <c r="G2795" s="191" t="s">
        <v>452</v>
      </c>
      <c r="H2795" s="30" t="s">
        <v>179</v>
      </c>
      <c r="I2795" s="180">
        <v>0</v>
      </c>
      <c r="J2795" s="181">
        <v>1.4139299999999999</v>
      </c>
      <c r="K2795" s="181">
        <v>0</v>
      </c>
      <c r="L2795" s="181">
        <v>0</v>
      </c>
      <c r="M2795" s="182">
        <v>0</v>
      </c>
    </row>
    <row r="2796" spans="1:13" s="5" customFormat="1">
      <c r="A2796" s="30" t="s">
        <v>129</v>
      </c>
      <c r="B2796" s="30" t="s">
        <v>140</v>
      </c>
      <c r="C2796" s="5" t="s">
        <v>451</v>
      </c>
      <c r="D2796" s="5" t="s">
        <v>258</v>
      </c>
      <c r="E2796" s="191">
        <v>38</v>
      </c>
      <c r="F2796" s="191" t="s">
        <v>257</v>
      </c>
      <c r="G2796" s="191" t="s">
        <v>452</v>
      </c>
      <c r="H2796" s="30" t="s">
        <v>179</v>
      </c>
      <c r="I2796" s="180">
        <v>0</v>
      </c>
      <c r="J2796" s="181">
        <v>3.5723600000000002</v>
      </c>
      <c r="K2796" s="181">
        <v>0</v>
      </c>
      <c r="L2796" s="181">
        <v>0</v>
      </c>
      <c r="M2796" s="182">
        <v>0</v>
      </c>
    </row>
    <row r="2797" spans="1:13" s="5" customFormat="1">
      <c r="A2797" s="30" t="s">
        <v>129</v>
      </c>
      <c r="B2797" s="30" t="s">
        <v>140</v>
      </c>
      <c r="C2797" s="5" t="s">
        <v>451</v>
      </c>
      <c r="D2797" s="5" t="s">
        <v>262</v>
      </c>
      <c r="E2797" s="191">
        <v>38</v>
      </c>
      <c r="F2797" s="191" t="s">
        <v>261</v>
      </c>
      <c r="G2797" s="191" t="s">
        <v>452</v>
      </c>
      <c r="H2797" s="30" t="s">
        <v>179</v>
      </c>
      <c r="I2797" s="180">
        <v>0</v>
      </c>
      <c r="J2797" s="181">
        <v>576.20384368498196</v>
      </c>
      <c r="K2797" s="181">
        <v>0</v>
      </c>
      <c r="L2797" s="181">
        <v>0</v>
      </c>
      <c r="M2797" s="182">
        <v>0</v>
      </c>
    </row>
    <row r="2798" spans="1:13" s="5" customFormat="1">
      <c r="A2798" s="30" t="s">
        <v>129</v>
      </c>
      <c r="B2798" s="30" t="s">
        <v>140</v>
      </c>
      <c r="C2798" s="5" t="s">
        <v>451</v>
      </c>
      <c r="D2798" s="5" t="s">
        <v>264</v>
      </c>
      <c r="E2798" s="191">
        <v>38</v>
      </c>
      <c r="F2798" s="191" t="s">
        <v>263</v>
      </c>
      <c r="G2798" s="191" t="s">
        <v>452</v>
      </c>
      <c r="H2798" s="30" t="s">
        <v>179</v>
      </c>
      <c r="I2798" s="180">
        <v>0</v>
      </c>
      <c r="J2798" s="181">
        <v>0</v>
      </c>
      <c r="K2798" s="181">
        <v>0</v>
      </c>
      <c r="L2798" s="181">
        <v>0</v>
      </c>
      <c r="M2798" s="182">
        <v>0</v>
      </c>
    </row>
    <row r="2799" spans="1:13" s="5" customFormat="1">
      <c r="A2799" s="30" t="s">
        <v>129</v>
      </c>
      <c r="B2799" s="30" t="s">
        <v>140</v>
      </c>
      <c r="C2799" s="5" t="s">
        <v>451</v>
      </c>
      <c r="D2799" s="5" t="s">
        <v>270</v>
      </c>
      <c r="E2799" s="191">
        <v>38</v>
      </c>
      <c r="F2799" s="191" t="s">
        <v>269</v>
      </c>
      <c r="G2799" s="191" t="s">
        <v>452</v>
      </c>
      <c r="H2799" s="30" t="s">
        <v>179</v>
      </c>
      <c r="I2799" s="180">
        <v>0</v>
      </c>
      <c r="J2799" s="181">
        <v>281.42328857226204</v>
      </c>
      <c r="K2799" s="181">
        <v>0</v>
      </c>
      <c r="L2799" s="181">
        <v>0</v>
      </c>
      <c r="M2799" s="182">
        <v>0</v>
      </c>
    </row>
    <row r="2800" spans="1:13" s="5" customFormat="1">
      <c r="A2800" s="30" t="s">
        <v>129</v>
      </c>
      <c r="B2800" s="30" t="s">
        <v>140</v>
      </c>
      <c r="C2800" s="5" t="s">
        <v>451</v>
      </c>
      <c r="D2800" s="5" t="s">
        <v>195</v>
      </c>
      <c r="E2800" s="191">
        <v>30</v>
      </c>
      <c r="F2800" s="191" t="s">
        <v>194</v>
      </c>
      <c r="G2800" s="191" t="s">
        <v>452</v>
      </c>
      <c r="H2800" s="30" t="s">
        <v>179</v>
      </c>
      <c r="I2800" s="180">
        <v>0</v>
      </c>
      <c r="J2800" s="181">
        <v>7.08528</v>
      </c>
      <c r="K2800" s="181">
        <v>0</v>
      </c>
      <c r="L2800" s="181">
        <v>0</v>
      </c>
      <c r="M2800" s="182">
        <v>0</v>
      </c>
    </row>
    <row r="2801" spans="1:13" s="5" customFormat="1">
      <c r="A2801" s="30" t="s">
        <v>129</v>
      </c>
      <c r="B2801" s="30" t="s">
        <v>140</v>
      </c>
      <c r="C2801" s="5" t="s">
        <v>451</v>
      </c>
      <c r="D2801" s="5" t="s">
        <v>197</v>
      </c>
      <c r="E2801" s="191">
        <v>30</v>
      </c>
      <c r="F2801" s="191" t="s">
        <v>196</v>
      </c>
      <c r="G2801" s="191" t="s">
        <v>452</v>
      </c>
      <c r="H2801" s="30" t="s">
        <v>179</v>
      </c>
      <c r="I2801" s="180">
        <v>0</v>
      </c>
      <c r="J2801" s="181">
        <v>21.422000000000001</v>
      </c>
      <c r="K2801" s="181">
        <v>0</v>
      </c>
      <c r="L2801" s="181">
        <v>0</v>
      </c>
      <c r="M2801" s="182">
        <v>0</v>
      </c>
    </row>
    <row r="2802" spans="1:13" s="5" customFormat="1">
      <c r="A2802" s="30" t="s">
        <v>129</v>
      </c>
      <c r="B2802" s="30" t="s">
        <v>140</v>
      </c>
      <c r="C2802" s="5" t="s">
        <v>451</v>
      </c>
      <c r="D2802" s="5" t="s">
        <v>284</v>
      </c>
      <c r="E2802" s="191">
        <v>38</v>
      </c>
      <c r="F2802" s="191" t="s">
        <v>283</v>
      </c>
      <c r="G2802" s="191" t="s">
        <v>452</v>
      </c>
      <c r="H2802" s="30" t="s">
        <v>179</v>
      </c>
      <c r="I2802" s="180">
        <v>0</v>
      </c>
      <c r="J2802" s="181">
        <v>80.082700000000003</v>
      </c>
      <c r="K2802" s="181">
        <v>0</v>
      </c>
      <c r="L2802" s="181">
        <v>0</v>
      </c>
      <c r="M2802" s="182">
        <v>0</v>
      </c>
    </row>
    <row r="2803" spans="1:13" s="5" customFormat="1">
      <c r="A2803" s="30" t="s">
        <v>129</v>
      </c>
      <c r="B2803" s="30" t="s">
        <v>140</v>
      </c>
      <c r="C2803" s="5" t="s">
        <v>451</v>
      </c>
      <c r="D2803" s="5" t="s">
        <v>199</v>
      </c>
      <c r="E2803" s="191">
        <v>30</v>
      </c>
      <c r="F2803" s="191" t="s">
        <v>198</v>
      </c>
      <c r="G2803" s="191" t="s">
        <v>452</v>
      </c>
      <c r="H2803" s="30" t="s">
        <v>179</v>
      </c>
      <c r="I2803" s="180">
        <v>0</v>
      </c>
      <c r="J2803" s="181">
        <v>87.497200000000007</v>
      </c>
      <c r="K2803" s="181">
        <v>0</v>
      </c>
      <c r="L2803" s="181">
        <v>0</v>
      </c>
      <c r="M2803" s="182">
        <v>0</v>
      </c>
    </row>
    <row r="2804" spans="1:13" s="5" customFormat="1">
      <c r="A2804" s="30" t="s">
        <v>129</v>
      </c>
      <c r="B2804" s="30" t="s">
        <v>140</v>
      </c>
      <c r="C2804" s="5" t="s">
        <v>451</v>
      </c>
      <c r="D2804" s="5" t="s">
        <v>201</v>
      </c>
      <c r="E2804" s="191">
        <v>30</v>
      </c>
      <c r="F2804" s="191" t="s">
        <v>200</v>
      </c>
      <c r="G2804" s="191" t="s">
        <v>452</v>
      </c>
      <c r="H2804" s="30" t="s">
        <v>179</v>
      </c>
      <c r="I2804" s="180">
        <v>0</v>
      </c>
      <c r="J2804" s="181">
        <v>116.09857128634664</v>
      </c>
      <c r="K2804" s="181">
        <v>0</v>
      </c>
      <c r="L2804" s="181">
        <v>0</v>
      </c>
      <c r="M2804" s="182">
        <v>0</v>
      </c>
    </row>
    <row r="2805" spans="1:13" s="5" customFormat="1">
      <c r="A2805" s="30" t="s">
        <v>129</v>
      </c>
      <c r="B2805" s="30" t="s">
        <v>140</v>
      </c>
      <c r="C2805" s="5" t="s">
        <v>451</v>
      </c>
      <c r="D2805" s="5" t="s">
        <v>203</v>
      </c>
      <c r="E2805" s="191">
        <v>30</v>
      </c>
      <c r="F2805" s="191" t="s">
        <v>202</v>
      </c>
      <c r="G2805" s="191" t="s">
        <v>452</v>
      </c>
      <c r="H2805" s="30" t="s">
        <v>179</v>
      </c>
      <c r="I2805" s="180">
        <v>0</v>
      </c>
      <c r="J2805" s="181">
        <v>80.65081686530074</v>
      </c>
      <c r="K2805" s="181">
        <v>0</v>
      </c>
      <c r="L2805" s="181">
        <v>0</v>
      </c>
      <c r="M2805" s="182">
        <v>0</v>
      </c>
    </row>
    <row r="2806" spans="1:13" s="5" customFormat="1">
      <c r="A2806" s="30" t="s">
        <v>129</v>
      </c>
      <c r="B2806" s="30" t="s">
        <v>140</v>
      </c>
      <c r="C2806" s="5" t="s">
        <v>451</v>
      </c>
      <c r="D2806" s="5" t="s">
        <v>294</v>
      </c>
      <c r="E2806" s="191">
        <v>38</v>
      </c>
      <c r="F2806" s="191" t="s">
        <v>293</v>
      </c>
      <c r="G2806" s="191" t="s">
        <v>452</v>
      </c>
      <c r="H2806" s="30" t="s">
        <v>179</v>
      </c>
      <c r="I2806" s="180">
        <v>0</v>
      </c>
      <c r="J2806" s="181">
        <v>12.6464</v>
      </c>
      <c r="K2806" s="181">
        <v>0</v>
      </c>
      <c r="L2806" s="181">
        <v>0</v>
      </c>
      <c r="M2806" s="182">
        <v>0</v>
      </c>
    </row>
    <row r="2807" spans="1:13" s="5" customFormat="1">
      <c r="A2807" s="30" t="s">
        <v>129</v>
      </c>
      <c r="B2807" s="30" t="s">
        <v>140</v>
      </c>
      <c r="C2807" s="5" t="s">
        <v>451</v>
      </c>
      <c r="D2807" s="5" t="s">
        <v>296</v>
      </c>
      <c r="E2807" s="191">
        <v>38</v>
      </c>
      <c r="F2807" s="191" t="s">
        <v>295</v>
      </c>
      <c r="G2807" s="191" t="s">
        <v>452</v>
      </c>
      <c r="H2807" s="30" t="s">
        <v>179</v>
      </c>
      <c r="I2807" s="180">
        <v>0</v>
      </c>
      <c r="J2807" s="181">
        <v>97.044600000000003</v>
      </c>
      <c r="K2807" s="181">
        <v>0</v>
      </c>
      <c r="L2807" s="181">
        <v>0</v>
      </c>
      <c r="M2807" s="182">
        <v>0</v>
      </c>
    </row>
    <row r="2808" spans="1:13" s="5" customFormat="1">
      <c r="A2808" s="30" t="s">
        <v>129</v>
      </c>
      <c r="B2808" s="30" t="s">
        <v>140</v>
      </c>
      <c r="C2808" s="5" t="s">
        <v>451</v>
      </c>
      <c r="D2808" s="5" t="s">
        <v>205</v>
      </c>
      <c r="E2808" s="191">
        <v>30</v>
      </c>
      <c r="F2808" s="191" t="s">
        <v>204</v>
      </c>
      <c r="G2808" s="191" t="s">
        <v>452</v>
      </c>
      <c r="H2808" s="30" t="s">
        <v>179</v>
      </c>
      <c r="I2808" s="180">
        <v>0</v>
      </c>
      <c r="J2808" s="181">
        <v>8.3933244053185057</v>
      </c>
      <c r="K2808" s="181">
        <v>0</v>
      </c>
      <c r="L2808" s="181">
        <v>0</v>
      </c>
      <c r="M2808" s="182">
        <v>0</v>
      </c>
    </row>
    <row r="2809" spans="1:13" s="5" customFormat="1">
      <c r="A2809" s="30" t="s">
        <v>129</v>
      </c>
      <c r="B2809" s="30" t="s">
        <v>140</v>
      </c>
      <c r="C2809" s="5" t="s">
        <v>451</v>
      </c>
      <c r="D2809" s="5" t="s">
        <v>308</v>
      </c>
      <c r="E2809" s="191">
        <v>38</v>
      </c>
      <c r="F2809" s="191" t="s">
        <v>307</v>
      </c>
      <c r="G2809" s="191" t="s">
        <v>452</v>
      </c>
      <c r="H2809" s="30" t="s">
        <v>179</v>
      </c>
      <c r="I2809" s="180">
        <v>0</v>
      </c>
      <c r="J2809" s="181">
        <v>3.1581800000000002</v>
      </c>
      <c r="K2809" s="181">
        <v>0</v>
      </c>
      <c r="L2809" s="181">
        <v>0</v>
      </c>
      <c r="M2809" s="182">
        <v>0</v>
      </c>
    </row>
    <row r="2810" spans="1:13" s="5" customFormat="1">
      <c r="A2810" s="30" t="s">
        <v>129</v>
      </c>
      <c r="B2810" s="30" t="s">
        <v>140</v>
      </c>
      <c r="C2810" s="5" t="s">
        <v>451</v>
      </c>
      <c r="D2810" s="5" t="s">
        <v>207</v>
      </c>
      <c r="E2810" s="191">
        <v>30</v>
      </c>
      <c r="F2810" s="191" t="s">
        <v>206</v>
      </c>
      <c r="G2810" s="191" t="s">
        <v>452</v>
      </c>
      <c r="H2810" s="30" t="s">
        <v>179</v>
      </c>
      <c r="I2810" s="180">
        <v>0</v>
      </c>
      <c r="J2810" s="181">
        <v>95.827299999999994</v>
      </c>
      <c r="K2810" s="181">
        <v>0</v>
      </c>
      <c r="L2810" s="181">
        <v>0</v>
      </c>
      <c r="M2810" s="182">
        <v>0</v>
      </c>
    </row>
    <row r="2811" spans="1:13" s="5" customFormat="1">
      <c r="A2811" s="30" t="s">
        <v>129</v>
      </c>
      <c r="B2811" s="30" t="s">
        <v>140</v>
      </c>
      <c r="C2811" s="5" t="s">
        <v>451</v>
      </c>
      <c r="D2811" s="5" t="s">
        <v>312</v>
      </c>
      <c r="E2811" s="191">
        <v>38</v>
      </c>
      <c r="F2811" s="191" t="s">
        <v>311</v>
      </c>
      <c r="G2811" s="191" t="s">
        <v>452</v>
      </c>
      <c r="H2811" s="30" t="s">
        <v>179</v>
      </c>
      <c r="I2811" s="180">
        <v>0</v>
      </c>
      <c r="J2811" s="181">
        <v>516.35199999999998</v>
      </c>
      <c r="K2811" s="181">
        <v>0</v>
      </c>
      <c r="L2811" s="181">
        <v>0</v>
      </c>
      <c r="M2811" s="182">
        <v>0</v>
      </c>
    </row>
    <row r="2812" spans="1:13" s="5" customFormat="1">
      <c r="A2812" s="30" t="s">
        <v>129</v>
      </c>
      <c r="B2812" s="30" t="s">
        <v>140</v>
      </c>
      <c r="C2812" s="5" t="s">
        <v>453</v>
      </c>
      <c r="D2812" s="5" t="s">
        <v>216</v>
      </c>
      <c r="E2812" s="191">
        <v>38</v>
      </c>
      <c r="F2812" s="191" t="s">
        <v>215</v>
      </c>
      <c r="G2812" s="191" t="s">
        <v>454</v>
      </c>
      <c r="H2812" s="30" t="s">
        <v>176</v>
      </c>
      <c r="I2812" s="180">
        <v>0</v>
      </c>
      <c r="J2812" s="181">
        <v>0</v>
      </c>
      <c r="K2812" s="181">
        <v>0</v>
      </c>
      <c r="L2812" s="181">
        <v>0</v>
      </c>
      <c r="M2812" s="182">
        <v>0</v>
      </c>
    </row>
    <row r="2813" spans="1:13" s="5" customFormat="1">
      <c r="A2813" s="30" t="s">
        <v>129</v>
      </c>
      <c r="B2813" s="30" t="s">
        <v>140</v>
      </c>
      <c r="C2813" s="5" t="s">
        <v>453</v>
      </c>
      <c r="D2813" s="5" t="s">
        <v>216</v>
      </c>
      <c r="E2813" s="191">
        <v>38</v>
      </c>
      <c r="F2813" s="191" t="s">
        <v>215</v>
      </c>
      <c r="G2813" s="191" t="s">
        <v>455</v>
      </c>
      <c r="H2813" s="30" t="s">
        <v>176</v>
      </c>
      <c r="I2813" s="180">
        <v>5.09842</v>
      </c>
      <c r="J2813" s="181">
        <v>171.11199999999999</v>
      </c>
      <c r="K2813" s="181">
        <v>26.948799999999999</v>
      </c>
      <c r="L2813" s="181">
        <v>0</v>
      </c>
      <c r="M2813" s="182">
        <v>0</v>
      </c>
    </row>
    <row r="2814" spans="1:13" s="5" customFormat="1">
      <c r="A2814" s="30" t="s">
        <v>129</v>
      </c>
      <c r="B2814" s="30" t="s">
        <v>140</v>
      </c>
      <c r="C2814" s="5" t="s">
        <v>453</v>
      </c>
      <c r="D2814" s="5" t="s">
        <v>216</v>
      </c>
      <c r="E2814" s="191">
        <v>38</v>
      </c>
      <c r="F2814" s="191" t="s">
        <v>215</v>
      </c>
      <c r="G2814" s="191" t="s">
        <v>456</v>
      </c>
      <c r="H2814" s="30" t="s">
        <v>176</v>
      </c>
      <c r="I2814" s="180">
        <v>0</v>
      </c>
      <c r="J2814" s="181">
        <v>0</v>
      </c>
      <c r="K2814" s="181">
        <v>0</v>
      </c>
      <c r="L2814" s="181">
        <v>0</v>
      </c>
      <c r="M2814" s="182">
        <v>0</v>
      </c>
    </row>
    <row r="2815" spans="1:13" s="5" customFormat="1">
      <c r="A2815" s="30" t="s">
        <v>129</v>
      </c>
      <c r="B2815" s="30" t="s">
        <v>140</v>
      </c>
      <c r="C2815" s="5" t="s">
        <v>453</v>
      </c>
      <c r="D2815" s="5" t="s">
        <v>218</v>
      </c>
      <c r="E2815" s="191">
        <v>38</v>
      </c>
      <c r="F2815" s="191" t="s">
        <v>217</v>
      </c>
      <c r="G2815" s="191" t="s">
        <v>454</v>
      </c>
      <c r="H2815" s="30" t="s">
        <v>176</v>
      </c>
      <c r="I2815" s="180">
        <v>0</v>
      </c>
      <c r="J2815" s="181">
        <v>0</v>
      </c>
      <c r="K2815" s="181">
        <v>0</v>
      </c>
      <c r="L2815" s="181">
        <v>0</v>
      </c>
      <c r="M2815" s="182">
        <v>0</v>
      </c>
    </row>
    <row r="2816" spans="1:13" s="5" customFormat="1">
      <c r="A2816" s="30" t="s">
        <v>129</v>
      </c>
      <c r="B2816" s="30" t="s">
        <v>140</v>
      </c>
      <c r="C2816" s="5" t="s">
        <v>453</v>
      </c>
      <c r="D2816" s="5" t="s">
        <v>218</v>
      </c>
      <c r="E2816" s="191">
        <v>38</v>
      </c>
      <c r="F2816" s="191" t="s">
        <v>217</v>
      </c>
      <c r="G2816" s="191" t="s">
        <v>455</v>
      </c>
      <c r="H2816" s="30" t="s">
        <v>176</v>
      </c>
      <c r="I2816" s="180">
        <v>11.512600000000001</v>
      </c>
      <c r="J2816" s="181">
        <v>386.38299999999998</v>
      </c>
      <c r="K2816" s="181">
        <v>60.8521</v>
      </c>
      <c r="L2816" s="181">
        <v>0</v>
      </c>
      <c r="M2816" s="182">
        <v>0</v>
      </c>
    </row>
    <row r="2817" spans="1:13" s="5" customFormat="1">
      <c r="A2817" s="30" t="s">
        <v>129</v>
      </c>
      <c r="B2817" s="30" t="s">
        <v>140</v>
      </c>
      <c r="C2817" s="5" t="s">
        <v>453</v>
      </c>
      <c r="D2817" s="5" t="s">
        <v>218</v>
      </c>
      <c r="E2817" s="191">
        <v>38</v>
      </c>
      <c r="F2817" s="191" t="s">
        <v>217</v>
      </c>
      <c r="G2817" s="191" t="s">
        <v>456</v>
      </c>
      <c r="H2817" s="30" t="s">
        <v>176</v>
      </c>
      <c r="I2817" s="180">
        <v>0</v>
      </c>
      <c r="J2817" s="181">
        <v>0</v>
      </c>
      <c r="K2817" s="181">
        <v>0</v>
      </c>
      <c r="L2817" s="181">
        <v>0</v>
      </c>
      <c r="M2817" s="182">
        <v>0</v>
      </c>
    </row>
    <row r="2818" spans="1:13" s="5" customFormat="1">
      <c r="A2818" s="30" t="s">
        <v>129</v>
      </c>
      <c r="B2818" s="30" t="s">
        <v>140</v>
      </c>
      <c r="C2818" s="5" t="s">
        <v>453</v>
      </c>
      <c r="D2818" s="5" t="s">
        <v>220</v>
      </c>
      <c r="E2818" s="191">
        <v>38</v>
      </c>
      <c r="F2818" s="191" t="s">
        <v>219</v>
      </c>
      <c r="G2818" s="191" t="s">
        <v>454</v>
      </c>
      <c r="H2818" s="30" t="s">
        <v>176</v>
      </c>
      <c r="I2818" s="180">
        <v>0</v>
      </c>
      <c r="J2818" s="181">
        <v>0</v>
      </c>
      <c r="K2818" s="181">
        <v>0</v>
      </c>
      <c r="L2818" s="181">
        <v>0</v>
      </c>
      <c r="M2818" s="182">
        <v>0</v>
      </c>
    </row>
    <row r="2819" spans="1:13" s="5" customFormat="1">
      <c r="A2819" s="30" t="s">
        <v>129</v>
      </c>
      <c r="B2819" s="30" t="s">
        <v>140</v>
      </c>
      <c r="C2819" s="5" t="s">
        <v>453</v>
      </c>
      <c r="D2819" s="5" t="s">
        <v>220</v>
      </c>
      <c r="E2819" s="191">
        <v>38</v>
      </c>
      <c r="F2819" s="191" t="s">
        <v>219</v>
      </c>
      <c r="G2819" s="191" t="s">
        <v>455</v>
      </c>
      <c r="H2819" s="30" t="s">
        <v>176</v>
      </c>
      <c r="I2819" s="180">
        <v>1.15126</v>
      </c>
      <c r="J2819" s="181">
        <v>38.638300000000001</v>
      </c>
      <c r="K2819" s="181">
        <v>6.08521</v>
      </c>
      <c r="L2819" s="181">
        <v>0</v>
      </c>
      <c r="M2819" s="182">
        <v>0</v>
      </c>
    </row>
    <row r="2820" spans="1:13" s="5" customFormat="1">
      <c r="A2820" s="30" t="s">
        <v>129</v>
      </c>
      <c r="B2820" s="30" t="s">
        <v>140</v>
      </c>
      <c r="C2820" s="5" t="s">
        <v>453</v>
      </c>
      <c r="D2820" s="5" t="s">
        <v>220</v>
      </c>
      <c r="E2820" s="191">
        <v>38</v>
      </c>
      <c r="F2820" s="191" t="s">
        <v>219</v>
      </c>
      <c r="G2820" s="191" t="s">
        <v>456</v>
      </c>
      <c r="H2820" s="30" t="s">
        <v>176</v>
      </c>
      <c r="I2820" s="180">
        <v>0</v>
      </c>
      <c r="J2820" s="181">
        <v>0</v>
      </c>
      <c r="K2820" s="181">
        <v>0</v>
      </c>
      <c r="L2820" s="181">
        <v>0</v>
      </c>
      <c r="M2820" s="182">
        <v>0</v>
      </c>
    </row>
    <row r="2821" spans="1:13" s="5" customFormat="1">
      <c r="A2821" s="30" t="s">
        <v>129</v>
      </c>
      <c r="B2821" s="30" t="s">
        <v>140</v>
      </c>
      <c r="C2821" s="5" t="s">
        <v>453</v>
      </c>
      <c r="D2821" s="5" t="s">
        <v>222</v>
      </c>
      <c r="E2821" s="191">
        <v>38</v>
      </c>
      <c r="F2821" s="191" t="s">
        <v>221</v>
      </c>
      <c r="G2821" s="191" t="s">
        <v>454</v>
      </c>
      <c r="H2821" s="30" t="s">
        <v>176</v>
      </c>
      <c r="I2821" s="180">
        <v>0</v>
      </c>
      <c r="J2821" s="181">
        <v>0</v>
      </c>
      <c r="K2821" s="181">
        <v>0</v>
      </c>
      <c r="L2821" s="181">
        <v>0</v>
      </c>
      <c r="M2821" s="182">
        <v>0</v>
      </c>
    </row>
    <row r="2822" spans="1:13" s="5" customFormat="1">
      <c r="A2822" s="30" t="s">
        <v>129</v>
      </c>
      <c r="B2822" s="30" t="s">
        <v>140</v>
      </c>
      <c r="C2822" s="5" t="s">
        <v>453</v>
      </c>
      <c r="D2822" s="5" t="s">
        <v>222</v>
      </c>
      <c r="E2822" s="191">
        <v>38</v>
      </c>
      <c r="F2822" s="191" t="s">
        <v>221</v>
      </c>
      <c r="G2822" s="191" t="s">
        <v>455</v>
      </c>
      <c r="H2822" s="30" t="s">
        <v>176</v>
      </c>
      <c r="I2822" s="180">
        <v>8.2232599999999998</v>
      </c>
      <c r="J2822" s="181">
        <v>275.988</v>
      </c>
      <c r="K2822" s="181">
        <v>43.465800000000002</v>
      </c>
      <c r="L2822" s="181">
        <v>0</v>
      </c>
      <c r="M2822" s="182">
        <v>0</v>
      </c>
    </row>
    <row r="2823" spans="1:13" s="5" customFormat="1">
      <c r="A2823" s="30" t="s">
        <v>129</v>
      </c>
      <c r="B2823" s="30" t="s">
        <v>140</v>
      </c>
      <c r="C2823" s="5" t="s">
        <v>453</v>
      </c>
      <c r="D2823" s="5" t="s">
        <v>222</v>
      </c>
      <c r="E2823" s="191">
        <v>38</v>
      </c>
      <c r="F2823" s="191" t="s">
        <v>221</v>
      </c>
      <c r="G2823" s="191" t="s">
        <v>456</v>
      </c>
      <c r="H2823" s="30" t="s">
        <v>176</v>
      </c>
      <c r="I2823" s="180">
        <v>0</v>
      </c>
      <c r="J2823" s="181">
        <v>0</v>
      </c>
      <c r="K2823" s="181">
        <v>0</v>
      </c>
      <c r="L2823" s="181">
        <v>0</v>
      </c>
      <c r="M2823" s="182">
        <v>0</v>
      </c>
    </row>
    <row r="2824" spans="1:13" s="5" customFormat="1">
      <c r="A2824" s="30" t="s">
        <v>129</v>
      </c>
      <c r="B2824" s="30" t="s">
        <v>140</v>
      </c>
      <c r="C2824" s="5" t="s">
        <v>453</v>
      </c>
      <c r="D2824" s="5" t="s">
        <v>187</v>
      </c>
      <c r="E2824" s="191">
        <v>30</v>
      </c>
      <c r="F2824" s="191" t="s">
        <v>186</v>
      </c>
      <c r="G2824" s="191" t="s">
        <v>454</v>
      </c>
      <c r="H2824" s="30" t="s">
        <v>176</v>
      </c>
      <c r="I2824" s="180">
        <v>0</v>
      </c>
      <c r="J2824" s="181">
        <v>0</v>
      </c>
      <c r="K2824" s="181">
        <v>0</v>
      </c>
      <c r="L2824" s="181">
        <v>0</v>
      </c>
      <c r="M2824" s="182">
        <v>0</v>
      </c>
    </row>
    <row r="2825" spans="1:13" s="5" customFormat="1">
      <c r="A2825" s="30" t="s">
        <v>129</v>
      </c>
      <c r="B2825" s="30" t="s">
        <v>140</v>
      </c>
      <c r="C2825" s="5" t="s">
        <v>453</v>
      </c>
      <c r="D2825" s="5" t="s">
        <v>187</v>
      </c>
      <c r="E2825" s="191">
        <v>30</v>
      </c>
      <c r="F2825" s="191" t="s">
        <v>186</v>
      </c>
      <c r="G2825" s="191" t="s">
        <v>455</v>
      </c>
      <c r="H2825" s="30" t="s">
        <v>176</v>
      </c>
      <c r="I2825" s="180">
        <v>0.32893</v>
      </c>
      <c r="J2825" s="181">
        <v>11.0395</v>
      </c>
      <c r="K2825" s="181">
        <v>1.7386299999999999</v>
      </c>
      <c r="L2825" s="181">
        <v>0</v>
      </c>
      <c r="M2825" s="182">
        <v>0</v>
      </c>
    </row>
    <row r="2826" spans="1:13" s="5" customFormat="1">
      <c r="A2826" s="30" t="s">
        <v>129</v>
      </c>
      <c r="B2826" s="30" t="s">
        <v>140</v>
      </c>
      <c r="C2826" s="5" t="s">
        <v>453</v>
      </c>
      <c r="D2826" s="5" t="s">
        <v>187</v>
      </c>
      <c r="E2826" s="191">
        <v>30</v>
      </c>
      <c r="F2826" s="191" t="s">
        <v>186</v>
      </c>
      <c r="G2826" s="191" t="s">
        <v>456</v>
      </c>
      <c r="H2826" s="30" t="s">
        <v>176</v>
      </c>
      <c r="I2826" s="180">
        <v>0</v>
      </c>
      <c r="J2826" s="181">
        <v>0</v>
      </c>
      <c r="K2826" s="181">
        <v>0</v>
      </c>
      <c r="L2826" s="181">
        <v>0</v>
      </c>
      <c r="M2826" s="182">
        <v>0</v>
      </c>
    </row>
    <row r="2827" spans="1:13" s="5" customFormat="1">
      <c r="A2827" s="30" t="s">
        <v>129</v>
      </c>
      <c r="B2827" s="30" t="s">
        <v>140</v>
      </c>
      <c r="C2827" s="5" t="s">
        <v>453</v>
      </c>
      <c r="D2827" s="5" t="s">
        <v>232</v>
      </c>
      <c r="E2827" s="191">
        <v>38</v>
      </c>
      <c r="F2827" s="191" t="s">
        <v>231</v>
      </c>
      <c r="G2827" s="191" t="s">
        <v>454</v>
      </c>
      <c r="H2827" s="30" t="s">
        <v>176</v>
      </c>
      <c r="I2827" s="180">
        <v>0</v>
      </c>
      <c r="J2827" s="181">
        <v>0</v>
      </c>
      <c r="K2827" s="181">
        <v>0</v>
      </c>
      <c r="L2827" s="181">
        <v>0</v>
      </c>
      <c r="M2827" s="182">
        <v>0</v>
      </c>
    </row>
    <row r="2828" spans="1:13" s="5" customFormat="1">
      <c r="A2828" s="30" t="s">
        <v>129</v>
      </c>
      <c r="B2828" s="30" t="s">
        <v>140</v>
      </c>
      <c r="C2828" s="5" t="s">
        <v>453</v>
      </c>
      <c r="D2828" s="5" t="s">
        <v>232</v>
      </c>
      <c r="E2828" s="191">
        <v>38</v>
      </c>
      <c r="F2828" s="191" t="s">
        <v>231</v>
      </c>
      <c r="G2828" s="191" t="s">
        <v>455</v>
      </c>
      <c r="H2828" s="30" t="s">
        <v>176</v>
      </c>
      <c r="I2828" s="180">
        <v>21.216000000000001</v>
      </c>
      <c r="J2828" s="181">
        <v>712.048</v>
      </c>
      <c r="K2828" s="181">
        <v>112.142</v>
      </c>
      <c r="L2828" s="181">
        <v>0</v>
      </c>
      <c r="M2828" s="182">
        <v>0</v>
      </c>
    </row>
    <row r="2829" spans="1:13" s="5" customFormat="1">
      <c r="A2829" s="30" t="s">
        <v>129</v>
      </c>
      <c r="B2829" s="30" t="s">
        <v>140</v>
      </c>
      <c r="C2829" s="5" t="s">
        <v>453</v>
      </c>
      <c r="D2829" s="5" t="s">
        <v>232</v>
      </c>
      <c r="E2829" s="191">
        <v>38</v>
      </c>
      <c r="F2829" s="191" t="s">
        <v>231</v>
      </c>
      <c r="G2829" s="191" t="s">
        <v>456</v>
      </c>
      <c r="H2829" s="30" t="s">
        <v>176</v>
      </c>
      <c r="I2829" s="180">
        <v>9.7725599999999996E-3</v>
      </c>
      <c r="J2829" s="181">
        <v>0.25357800000000003</v>
      </c>
      <c r="K2829" s="181">
        <v>5.1655E-2</v>
      </c>
      <c r="L2829" s="181">
        <v>0</v>
      </c>
      <c r="M2829" s="182">
        <v>0</v>
      </c>
    </row>
    <row r="2830" spans="1:13" s="5" customFormat="1">
      <c r="A2830" s="30" t="s">
        <v>129</v>
      </c>
      <c r="B2830" s="30" t="s">
        <v>140</v>
      </c>
      <c r="C2830" s="5" t="s">
        <v>453</v>
      </c>
      <c r="D2830" s="5" t="s">
        <v>234</v>
      </c>
      <c r="E2830" s="191">
        <v>38</v>
      </c>
      <c r="F2830" s="191" t="s">
        <v>233</v>
      </c>
      <c r="G2830" s="191" t="s">
        <v>454</v>
      </c>
      <c r="H2830" s="30" t="s">
        <v>176</v>
      </c>
      <c r="I2830" s="180">
        <v>0</v>
      </c>
      <c r="J2830" s="181">
        <v>0</v>
      </c>
      <c r="K2830" s="181">
        <v>0</v>
      </c>
      <c r="L2830" s="181">
        <v>0</v>
      </c>
      <c r="M2830" s="182">
        <v>0</v>
      </c>
    </row>
    <row r="2831" spans="1:13" s="5" customFormat="1">
      <c r="A2831" s="30" t="s">
        <v>129</v>
      </c>
      <c r="B2831" s="30" t="s">
        <v>140</v>
      </c>
      <c r="C2831" s="5" t="s">
        <v>453</v>
      </c>
      <c r="D2831" s="5" t="s">
        <v>234</v>
      </c>
      <c r="E2831" s="191">
        <v>38</v>
      </c>
      <c r="F2831" s="191" t="s">
        <v>233</v>
      </c>
      <c r="G2831" s="191" t="s">
        <v>455</v>
      </c>
      <c r="H2831" s="30" t="s">
        <v>176</v>
      </c>
      <c r="I2831" s="180">
        <v>31.451867062314538</v>
      </c>
      <c r="J2831" s="181">
        <v>1055.584065281899</v>
      </c>
      <c r="K2831" s="181">
        <v>166.24550741839761</v>
      </c>
      <c r="L2831" s="181">
        <v>0</v>
      </c>
      <c r="M2831" s="182">
        <v>0</v>
      </c>
    </row>
    <row r="2832" spans="1:13" s="5" customFormat="1">
      <c r="A2832" s="30" t="s">
        <v>129</v>
      </c>
      <c r="B2832" s="30" t="s">
        <v>140</v>
      </c>
      <c r="C2832" s="5" t="s">
        <v>453</v>
      </c>
      <c r="D2832" s="5" t="s">
        <v>234</v>
      </c>
      <c r="E2832" s="191">
        <v>38</v>
      </c>
      <c r="F2832" s="191" t="s">
        <v>233</v>
      </c>
      <c r="G2832" s="191" t="s">
        <v>456</v>
      </c>
      <c r="H2832" s="30" t="s">
        <v>176</v>
      </c>
      <c r="I2832" s="180">
        <v>0</v>
      </c>
      <c r="J2832" s="181">
        <v>0</v>
      </c>
      <c r="K2832" s="181">
        <v>0</v>
      </c>
      <c r="L2832" s="181">
        <v>0</v>
      </c>
      <c r="M2832" s="182">
        <v>0</v>
      </c>
    </row>
    <row r="2833" spans="1:13" s="5" customFormat="1">
      <c r="A2833" s="30" t="s">
        <v>129</v>
      </c>
      <c r="B2833" s="30" t="s">
        <v>140</v>
      </c>
      <c r="C2833" s="5" t="s">
        <v>453</v>
      </c>
      <c r="D2833" s="5" t="s">
        <v>189</v>
      </c>
      <c r="E2833" s="191">
        <v>30</v>
      </c>
      <c r="F2833" s="191" t="s">
        <v>188</v>
      </c>
      <c r="G2833" s="191" t="s">
        <v>454</v>
      </c>
      <c r="H2833" s="30" t="s">
        <v>176</v>
      </c>
      <c r="I2833" s="180">
        <v>0</v>
      </c>
      <c r="J2833" s="181">
        <v>0</v>
      </c>
      <c r="K2833" s="181">
        <v>0</v>
      </c>
      <c r="L2833" s="181">
        <v>0</v>
      </c>
      <c r="M2833" s="182">
        <v>0</v>
      </c>
    </row>
    <row r="2834" spans="1:13" s="5" customFormat="1">
      <c r="A2834" s="30" t="s">
        <v>129</v>
      </c>
      <c r="B2834" s="30" t="s">
        <v>140</v>
      </c>
      <c r="C2834" s="5" t="s">
        <v>453</v>
      </c>
      <c r="D2834" s="5" t="s">
        <v>189</v>
      </c>
      <c r="E2834" s="191">
        <v>30</v>
      </c>
      <c r="F2834" s="191" t="s">
        <v>188</v>
      </c>
      <c r="G2834" s="191" t="s">
        <v>455</v>
      </c>
      <c r="H2834" s="30" t="s">
        <v>176</v>
      </c>
      <c r="I2834" s="180">
        <v>0.493396</v>
      </c>
      <c r="J2834" s="181">
        <v>16.5593</v>
      </c>
      <c r="K2834" s="181">
        <v>2.6079500000000002</v>
      </c>
      <c r="L2834" s="181">
        <v>0</v>
      </c>
      <c r="M2834" s="182">
        <v>0</v>
      </c>
    </row>
    <row r="2835" spans="1:13" s="5" customFormat="1">
      <c r="A2835" s="30" t="s">
        <v>129</v>
      </c>
      <c r="B2835" s="30" t="s">
        <v>140</v>
      </c>
      <c r="C2835" s="5" t="s">
        <v>453</v>
      </c>
      <c r="D2835" s="5" t="s">
        <v>189</v>
      </c>
      <c r="E2835" s="191">
        <v>30</v>
      </c>
      <c r="F2835" s="191" t="s">
        <v>188</v>
      </c>
      <c r="G2835" s="191" t="s">
        <v>456</v>
      </c>
      <c r="H2835" s="30" t="s">
        <v>176</v>
      </c>
      <c r="I2835" s="180">
        <v>0</v>
      </c>
      <c r="J2835" s="181">
        <v>0</v>
      </c>
      <c r="K2835" s="181">
        <v>0</v>
      </c>
      <c r="L2835" s="181">
        <v>0</v>
      </c>
      <c r="M2835" s="182">
        <v>0</v>
      </c>
    </row>
    <row r="2836" spans="1:13" s="5" customFormat="1">
      <c r="A2836" s="30" t="s">
        <v>129</v>
      </c>
      <c r="B2836" s="30" t="s">
        <v>140</v>
      </c>
      <c r="C2836" s="5" t="s">
        <v>453</v>
      </c>
      <c r="D2836" s="5" t="s">
        <v>242</v>
      </c>
      <c r="E2836" s="191">
        <v>38</v>
      </c>
      <c r="F2836" s="191" t="s">
        <v>241</v>
      </c>
      <c r="G2836" s="191" t="s">
        <v>454</v>
      </c>
      <c r="H2836" s="30" t="s">
        <v>176</v>
      </c>
      <c r="I2836" s="180">
        <v>0</v>
      </c>
      <c r="J2836" s="181">
        <v>0</v>
      </c>
      <c r="K2836" s="181">
        <v>0</v>
      </c>
      <c r="L2836" s="181">
        <v>0</v>
      </c>
      <c r="M2836" s="182">
        <v>0</v>
      </c>
    </row>
    <row r="2837" spans="1:13" s="5" customFormat="1">
      <c r="A2837" s="30" t="s">
        <v>129</v>
      </c>
      <c r="B2837" s="30" t="s">
        <v>140</v>
      </c>
      <c r="C2837" s="5" t="s">
        <v>453</v>
      </c>
      <c r="D2837" s="5" t="s">
        <v>242</v>
      </c>
      <c r="E2837" s="191">
        <v>38</v>
      </c>
      <c r="F2837" s="191" t="s">
        <v>241</v>
      </c>
      <c r="G2837" s="191" t="s">
        <v>455</v>
      </c>
      <c r="H2837" s="30" t="s">
        <v>176</v>
      </c>
      <c r="I2837" s="180">
        <v>0.32893</v>
      </c>
      <c r="J2837" s="181">
        <v>11.0395</v>
      </c>
      <c r="K2837" s="181">
        <v>1.7386299999999999</v>
      </c>
      <c r="L2837" s="181">
        <v>0</v>
      </c>
      <c r="M2837" s="182">
        <v>0</v>
      </c>
    </row>
    <row r="2838" spans="1:13" s="5" customFormat="1">
      <c r="A2838" s="30" t="s">
        <v>129</v>
      </c>
      <c r="B2838" s="30" t="s">
        <v>140</v>
      </c>
      <c r="C2838" s="5" t="s">
        <v>453</v>
      </c>
      <c r="D2838" s="5" t="s">
        <v>242</v>
      </c>
      <c r="E2838" s="191">
        <v>38</v>
      </c>
      <c r="F2838" s="191" t="s">
        <v>241</v>
      </c>
      <c r="G2838" s="191" t="s">
        <v>456</v>
      </c>
      <c r="H2838" s="30" t="s">
        <v>176</v>
      </c>
      <c r="I2838" s="180">
        <v>0</v>
      </c>
      <c r="J2838" s="181">
        <v>0</v>
      </c>
      <c r="K2838" s="181">
        <v>0</v>
      </c>
      <c r="L2838" s="181">
        <v>0</v>
      </c>
      <c r="M2838" s="182">
        <v>0</v>
      </c>
    </row>
    <row r="2839" spans="1:13" s="5" customFormat="1">
      <c r="A2839" s="30" t="s">
        <v>129</v>
      </c>
      <c r="B2839" s="30" t="s">
        <v>140</v>
      </c>
      <c r="C2839" s="5" t="s">
        <v>453</v>
      </c>
      <c r="D2839" s="5" t="s">
        <v>327</v>
      </c>
      <c r="E2839" s="191">
        <v>46</v>
      </c>
      <c r="F2839" s="191" t="s">
        <v>326</v>
      </c>
      <c r="G2839" s="191" t="s">
        <v>454</v>
      </c>
      <c r="H2839" s="30" t="s">
        <v>176</v>
      </c>
      <c r="I2839" s="180">
        <v>0</v>
      </c>
      <c r="J2839" s="181">
        <v>0</v>
      </c>
      <c r="K2839" s="181">
        <v>0</v>
      </c>
      <c r="L2839" s="181">
        <v>0</v>
      </c>
      <c r="M2839" s="182">
        <v>0</v>
      </c>
    </row>
    <row r="2840" spans="1:13" s="5" customFormat="1">
      <c r="A2840" s="30" t="s">
        <v>129</v>
      </c>
      <c r="B2840" s="30" t="s">
        <v>140</v>
      </c>
      <c r="C2840" s="5" t="s">
        <v>453</v>
      </c>
      <c r="D2840" s="5" t="s">
        <v>327</v>
      </c>
      <c r="E2840" s="191">
        <v>46</v>
      </c>
      <c r="F2840" s="191" t="s">
        <v>326</v>
      </c>
      <c r="G2840" s="191" t="s">
        <v>455</v>
      </c>
      <c r="H2840" s="30" t="s">
        <v>176</v>
      </c>
      <c r="I2840" s="180">
        <v>1.8091200000000001</v>
      </c>
      <c r="J2840" s="181">
        <v>60.717300000000002</v>
      </c>
      <c r="K2840" s="181">
        <v>9.5624800000000008</v>
      </c>
      <c r="L2840" s="181">
        <v>0</v>
      </c>
      <c r="M2840" s="182">
        <v>0</v>
      </c>
    </row>
    <row r="2841" spans="1:13" s="5" customFormat="1">
      <c r="A2841" s="30" t="s">
        <v>129</v>
      </c>
      <c r="B2841" s="30" t="s">
        <v>140</v>
      </c>
      <c r="C2841" s="5" t="s">
        <v>453</v>
      </c>
      <c r="D2841" s="5" t="s">
        <v>327</v>
      </c>
      <c r="E2841" s="191">
        <v>46</v>
      </c>
      <c r="F2841" s="191" t="s">
        <v>326</v>
      </c>
      <c r="G2841" s="191" t="s">
        <v>456</v>
      </c>
      <c r="H2841" s="30" t="s">
        <v>176</v>
      </c>
      <c r="I2841" s="180">
        <v>0</v>
      </c>
      <c r="J2841" s="181">
        <v>0</v>
      </c>
      <c r="K2841" s="181">
        <v>0</v>
      </c>
      <c r="L2841" s="181">
        <v>0</v>
      </c>
      <c r="M2841" s="182">
        <v>0</v>
      </c>
    </row>
    <row r="2842" spans="1:13" s="5" customFormat="1">
      <c r="A2842" s="30" t="s">
        <v>129</v>
      </c>
      <c r="B2842" s="30" t="s">
        <v>140</v>
      </c>
      <c r="C2842" s="5" t="s">
        <v>453</v>
      </c>
      <c r="D2842" s="5" t="s">
        <v>193</v>
      </c>
      <c r="E2842" s="191">
        <v>30</v>
      </c>
      <c r="F2842" s="191" t="s">
        <v>192</v>
      </c>
      <c r="G2842" s="191" t="s">
        <v>454</v>
      </c>
      <c r="H2842" s="30" t="s">
        <v>176</v>
      </c>
      <c r="I2842" s="180">
        <v>0</v>
      </c>
      <c r="J2842" s="181">
        <v>0</v>
      </c>
      <c r="K2842" s="181">
        <v>0</v>
      </c>
      <c r="L2842" s="181">
        <v>0</v>
      </c>
      <c r="M2842" s="182">
        <v>0</v>
      </c>
    </row>
    <row r="2843" spans="1:13" s="5" customFormat="1">
      <c r="A2843" s="30" t="s">
        <v>129</v>
      </c>
      <c r="B2843" s="30" t="s">
        <v>140</v>
      </c>
      <c r="C2843" s="5" t="s">
        <v>453</v>
      </c>
      <c r="D2843" s="5" t="s">
        <v>193</v>
      </c>
      <c r="E2843" s="191">
        <v>30</v>
      </c>
      <c r="F2843" s="191" t="s">
        <v>192</v>
      </c>
      <c r="G2843" s="191" t="s">
        <v>455</v>
      </c>
      <c r="H2843" s="30" t="s">
        <v>176</v>
      </c>
      <c r="I2843" s="180">
        <v>0.164465</v>
      </c>
      <c r="J2843" s="181">
        <v>5.5197599999999998</v>
      </c>
      <c r="K2843" s="181">
        <v>0.86931599999999998</v>
      </c>
      <c r="L2843" s="181">
        <v>0</v>
      </c>
      <c r="M2843" s="182">
        <v>0</v>
      </c>
    </row>
    <row r="2844" spans="1:13" s="5" customFormat="1">
      <c r="A2844" s="30" t="s">
        <v>129</v>
      </c>
      <c r="B2844" s="30" t="s">
        <v>140</v>
      </c>
      <c r="C2844" s="5" t="s">
        <v>453</v>
      </c>
      <c r="D2844" s="5" t="s">
        <v>193</v>
      </c>
      <c r="E2844" s="191">
        <v>30</v>
      </c>
      <c r="F2844" s="191" t="s">
        <v>192</v>
      </c>
      <c r="G2844" s="191" t="s">
        <v>456</v>
      </c>
      <c r="H2844" s="30" t="s">
        <v>176</v>
      </c>
      <c r="I2844" s="180">
        <v>0</v>
      </c>
      <c r="J2844" s="181">
        <v>0</v>
      </c>
      <c r="K2844" s="181">
        <v>0</v>
      </c>
      <c r="L2844" s="181">
        <v>0</v>
      </c>
      <c r="M2844" s="182">
        <v>0</v>
      </c>
    </row>
    <row r="2845" spans="1:13" s="5" customFormat="1">
      <c r="A2845" s="30" t="s">
        <v>129</v>
      </c>
      <c r="B2845" s="30" t="s">
        <v>140</v>
      </c>
      <c r="C2845" s="5" t="s">
        <v>453</v>
      </c>
      <c r="D2845" s="5" t="s">
        <v>258</v>
      </c>
      <c r="E2845" s="191">
        <v>38</v>
      </c>
      <c r="F2845" s="191" t="s">
        <v>257</v>
      </c>
      <c r="G2845" s="191" t="s">
        <v>454</v>
      </c>
      <c r="H2845" s="30" t="s">
        <v>176</v>
      </c>
      <c r="I2845" s="180">
        <v>0</v>
      </c>
      <c r="J2845" s="181">
        <v>0</v>
      </c>
      <c r="K2845" s="181">
        <v>0</v>
      </c>
      <c r="L2845" s="181">
        <v>0</v>
      </c>
      <c r="M2845" s="182">
        <v>0</v>
      </c>
    </row>
    <row r="2846" spans="1:13" s="5" customFormat="1">
      <c r="A2846" s="30" t="s">
        <v>129</v>
      </c>
      <c r="B2846" s="30" t="s">
        <v>140</v>
      </c>
      <c r="C2846" s="5" t="s">
        <v>453</v>
      </c>
      <c r="D2846" s="5" t="s">
        <v>258</v>
      </c>
      <c r="E2846" s="191">
        <v>38</v>
      </c>
      <c r="F2846" s="191" t="s">
        <v>257</v>
      </c>
      <c r="G2846" s="191" t="s">
        <v>455</v>
      </c>
      <c r="H2846" s="30" t="s">
        <v>176</v>
      </c>
      <c r="I2846" s="180">
        <v>0.32893</v>
      </c>
      <c r="J2846" s="181">
        <v>11.0395</v>
      </c>
      <c r="K2846" s="181">
        <v>1.7386299999999999</v>
      </c>
      <c r="L2846" s="181">
        <v>0</v>
      </c>
      <c r="M2846" s="182">
        <v>0</v>
      </c>
    </row>
    <row r="2847" spans="1:13" s="5" customFormat="1">
      <c r="A2847" s="30" t="s">
        <v>129</v>
      </c>
      <c r="B2847" s="30" t="s">
        <v>140</v>
      </c>
      <c r="C2847" s="5" t="s">
        <v>453</v>
      </c>
      <c r="D2847" s="5" t="s">
        <v>258</v>
      </c>
      <c r="E2847" s="191">
        <v>38</v>
      </c>
      <c r="F2847" s="191" t="s">
        <v>257</v>
      </c>
      <c r="G2847" s="191" t="s">
        <v>456</v>
      </c>
      <c r="H2847" s="30" t="s">
        <v>176</v>
      </c>
      <c r="I2847" s="180">
        <v>0</v>
      </c>
      <c r="J2847" s="181">
        <v>0</v>
      </c>
      <c r="K2847" s="181">
        <v>0</v>
      </c>
      <c r="L2847" s="181">
        <v>0</v>
      </c>
      <c r="M2847" s="182">
        <v>0</v>
      </c>
    </row>
    <row r="2848" spans="1:13" s="5" customFormat="1">
      <c r="A2848" s="30" t="s">
        <v>129</v>
      </c>
      <c r="B2848" s="30" t="s">
        <v>140</v>
      </c>
      <c r="C2848" s="5" t="s">
        <v>453</v>
      </c>
      <c r="D2848" s="5" t="s">
        <v>262</v>
      </c>
      <c r="E2848" s="191">
        <v>38</v>
      </c>
      <c r="F2848" s="191" t="s">
        <v>261</v>
      </c>
      <c r="G2848" s="191" t="s">
        <v>454</v>
      </c>
      <c r="H2848" s="30" t="s">
        <v>176</v>
      </c>
      <c r="I2848" s="180">
        <v>0</v>
      </c>
      <c r="J2848" s="181">
        <v>0</v>
      </c>
      <c r="K2848" s="181">
        <v>0</v>
      </c>
      <c r="L2848" s="181">
        <v>0</v>
      </c>
      <c r="M2848" s="182">
        <v>0</v>
      </c>
    </row>
    <row r="2849" spans="1:13" s="5" customFormat="1">
      <c r="A2849" s="30" t="s">
        <v>129</v>
      </c>
      <c r="B2849" s="30" t="s">
        <v>140</v>
      </c>
      <c r="C2849" s="5" t="s">
        <v>453</v>
      </c>
      <c r="D2849" s="5" t="s">
        <v>262</v>
      </c>
      <c r="E2849" s="191">
        <v>38</v>
      </c>
      <c r="F2849" s="191" t="s">
        <v>261</v>
      </c>
      <c r="G2849" s="191" t="s">
        <v>455</v>
      </c>
      <c r="H2849" s="30" t="s">
        <v>176</v>
      </c>
      <c r="I2849" s="180">
        <v>125.26943082114735</v>
      </c>
      <c r="J2849" s="181">
        <v>4204.2820697412817</v>
      </c>
      <c r="K2849" s="181">
        <v>662.14043757030379</v>
      </c>
      <c r="L2849" s="181">
        <v>0</v>
      </c>
      <c r="M2849" s="182">
        <v>0</v>
      </c>
    </row>
    <row r="2850" spans="1:13" s="5" customFormat="1">
      <c r="A2850" s="30" t="s">
        <v>129</v>
      </c>
      <c r="B2850" s="30" t="s">
        <v>140</v>
      </c>
      <c r="C2850" s="5" t="s">
        <v>453</v>
      </c>
      <c r="D2850" s="5" t="s">
        <v>262</v>
      </c>
      <c r="E2850" s="191">
        <v>38</v>
      </c>
      <c r="F2850" s="191" t="s">
        <v>261</v>
      </c>
      <c r="G2850" s="191" t="s">
        <v>456</v>
      </c>
      <c r="H2850" s="30" t="s">
        <v>176</v>
      </c>
      <c r="I2850" s="180">
        <v>3.2575199999999999E-3</v>
      </c>
      <c r="J2850" s="181">
        <v>8.4526000000000004E-2</v>
      </c>
      <c r="K2850" s="181">
        <v>1.7218299999999999E-2</v>
      </c>
      <c r="L2850" s="181">
        <v>0</v>
      </c>
      <c r="M2850" s="182">
        <v>0</v>
      </c>
    </row>
    <row r="2851" spans="1:13" s="5" customFormat="1">
      <c r="A2851" s="30" t="s">
        <v>129</v>
      </c>
      <c r="B2851" s="30" t="s">
        <v>140</v>
      </c>
      <c r="C2851" s="5" t="s">
        <v>453</v>
      </c>
      <c r="D2851" s="5" t="s">
        <v>264</v>
      </c>
      <c r="E2851" s="191">
        <v>38</v>
      </c>
      <c r="F2851" s="191" t="s">
        <v>263</v>
      </c>
      <c r="G2851" s="191" t="s">
        <v>454</v>
      </c>
      <c r="H2851" s="30" t="s">
        <v>176</v>
      </c>
      <c r="I2851" s="180">
        <v>0</v>
      </c>
      <c r="J2851" s="181">
        <v>0</v>
      </c>
      <c r="K2851" s="181">
        <v>0</v>
      </c>
      <c r="L2851" s="181">
        <v>0</v>
      </c>
      <c r="M2851" s="182">
        <v>0</v>
      </c>
    </row>
    <row r="2852" spans="1:13" s="5" customFormat="1">
      <c r="A2852" s="30" t="s">
        <v>129</v>
      </c>
      <c r="B2852" s="30" t="s">
        <v>140</v>
      </c>
      <c r="C2852" s="5" t="s">
        <v>453</v>
      </c>
      <c r="D2852" s="5" t="s">
        <v>264</v>
      </c>
      <c r="E2852" s="191">
        <v>38</v>
      </c>
      <c r="F2852" s="191" t="s">
        <v>263</v>
      </c>
      <c r="G2852" s="191" t="s">
        <v>455</v>
      </c>
      <c r="H2852" s="30" t="s">
        <v>176</v>
      </c>
      <c r="I2852" s="180">
        <v>0</v>
      </c>
      <c r="J2852" s="181">
        <v>0</v>
      </c>
      <c r="K2852" s="181">
        <v>0</v>
      </c>
      <c r="L2852" s="181">
        <v>0</v>
      </c>
      <c r="M2852" s="182">
        <v>0</v>
      </c>
    </row>
    <row r="2853" spans="1:13" s="5" customFormat="1">
      <c r="A2853" s="30" t="s">
        <v>129</v>
      </c>
      <c r="B2853" s="30" t="s">
        <v>140</v>
      </c>
      <c r="C2853" s="5" t="s">
        <v>453</v>
      </c>
      <c r="D2853" s="5" t="s">
        <v>264</v>
      </c>
      <c r="E2853" s="191">
        <v>38</v>
      </c>
      <c r="F2853" s="191" t="s">
        <v>263</v>
      </c>
      <c r="G2853" s="191" t="s">
        <v>456</v>
      </c>
      <c r="H2853" s="30" t="s">
        <v>176</v>
      </c>
      <c r="I2853" s="180">
        <v>0</v>
      </c>
      <c r="J2853" s="181">
        <v>0</v>
      </c>
      <c r="K2853" s="181">
        <v>0</v>
      </c>
      <c r="L2853" s="181">
        <v>0</v>
      </c>
      <c r="M2853" s="182">
        <v>0</v>
      </c>
    </row>
    <row r="2854" spans="1:13" s="5" customFormat="1">
      <c r="A2854" s="30" t="s">
        <v>129</v>
      </c>
      <c r="B2854" s="30" t="s">
        <v>140</v>
      </c>
      <c r="C2854" s="5" t="s">
        <v>453</v>
      </c>
      <c r="D2854" s="5" t="s">
        <v>270</v>
      </c>
      <c r="E2854" s="191">
        <v>38</v>
      </c>
      <c r="F2854" s="191" t="s">
        <v>269</v>
      </c>
      <c r="G2854" s="191" t="s">
        <v>454</v>
      </c>
      <c r="H2854" s="30" t="s">
        <v>176</v>
      </c>
      <c r="I2854" s="180">
        <v>0</v>
      </c>
      <c r="J2854" s="181">
        <v>0</v>
      </c>
      <c r="K2854" s="181">
        <v>0</v>
      </c>
      <c r="L2854" s="181">
        <v>0</v>
      </c>
      <c r="M2854" s="182">
        <v>0</v>
      </c>
    </row>
    <row r="2855" spans="1:13" s="5" customFormat="1">
      <c r="A2855" s="30" t="s">
        <v>129</v>
      </c>
      <c r="B2855" s="30" t="s">
        <v>140</v>
      </c>
      <c r="C2855" s="5" t="s">
        <v>453</v>
      </c>
      <c r="D2855" s="5" t="s">
        <v>270</v>
      </c>
      <c r="E2855" s="191">
        <v>38</v>
      </c>
      <c r="F2855" s="191" t="s">
        <v>269</v>
      </c>
      <c r="G2855" s="191" t="s">
        <v>455</v>
      </c>
      <c r="H2855" s="30" t="s">
        <v>176</v>
      </c>
      <c r="I2855" s="180">
        <v>47.533655748373093</v>
      </c>
      <c r="J2855" s="181">
        <v>1595.3145119305857</v>
      </c>
      <c r="K2855" s="181">
        <v>251.24919956616051</v>
      </c>
      <c r="L2855" s="181">
        <v>0</v>
      </c>
      <c r="M2855" s="182">
        <v>0</v>
      </c>
    </row>
    <row r="2856" spans="1:13" s="5" customFormat="1">
      <c r="A2856" s="30" t="s">
        <v>129</v>
      </c>
      <c r="B2856" s="30" t="s">
        <v>140</v>
      </c>
      <c r="C2856" s="5" t="s">
        <v>453</v>
      </c>
      <c r="D2856" s="5" t="s">
        <v>270</v>
      </c>
      <c r="E2856" s="191">
        <v>38</v>
      </c>
      <c r="F2856" s="191" t="s">
        <v>269</v>
      </c>
      <c r="G2856" s="191" t="s">
        <v>456</v>
      </c>
      <c r="H2856" s="30" t="s">
        <v>176</v>
      </c>
      <c r="I2856" s="180">
        <v>0</v>
      </c>
      <c r="J2856" s="181">
        <v>0</v>
      </c>
      <c r="K2856" s="181">
        <v>0</v>
      </c>
      <c r="L2856" s="181">
        <v>0</v>
      </c>
      <c r="M2856" s="182">
        <v>0</v>
      </c>
    </row>
    <row r="2857" spans="1:13" s="5" customFormat="1">
      <c r="A2857" s="30" t="s">
        <v>129</v>
      </c>
      <c r="B2857" s="30" t="s">
        <v>140</v>
      </c>
      <c r="C2857" s="5" t="s">
        <v>453</v>
      </c>
      <c r="D2857" s="5" t="s">
        <v>284</v>
      </c>
      <c r="E2857" s="191">
        <v>38</v>
      </c>
      <c r="F2857" s="191" t="s">
        <v>283</v>
      </c>
      <c r="G2857" s="191" t="s">
        <v>454</v>
      </c>
      <c r="H2857" s="30" t="s">
        <v>176</v>
      </c>
      <c r="I2857" s="180">
        <v>0</v>
      </c>
      <c r="J2857" s="181">
        <v>0</v>
      </c>
      <c r="K2857" s="181">
        <v>0</v>
      </c>
      <c r="L2857" s="181">
        <v>0</v>
      </c>
      <c r="M2857" s="182">
        <v>0</v>
      </c>
    </row>
    <row r="2858" spans="1:13" s="5" customFormat="1">
      <c r="A2858" s="30" t="s">
        <v>129</v>
      </c>
      <c r="B2858" s="30" t="s">
        <v>140</v>
      </c>
      <c r="C2858" s="5" t="s">
        <v>453</v>
      </c>
      <c r="D2858" s="5" t="s">
        <v>284</v>
      </c>
      <c r="E2858" s="191">
        <v>38</v>
      </c>
      <c r="F2858" s="191" t="s">
        <v>283</v>
      </c>
      <c r="G2858" s="191" t="s">
        <v>455</v>
      </c>
      <c r="H2858" s="30" t="s">
        <v>176</v>
      </c>
      <c r="I2858" s="180">
        <v>2.3025099999999998</v>
      </c>
      <c r="J2858" s="181">
        <v>77.276600000000002</v>
      </c>
      <c r="K2858" s="181">
        <v>12.170400000000001</v>
      </c>
      <c r="L2858" s="181">
        <v>0</v>
      </c>
      <c r="M2858" s="182">
        <v>0</v>
      </c>
    </row>
    <row r="2859" spans="1:13" s="5" customFormat="1">
      <c r="A2859" s="30" t="s">
        <v>129</v>
      </c>
      <c r="B2859" s="30" t="s">
        <v>140</v>
      </c>
      <c r="C2859" s="5" t="s">
        <v>453</v>
      </c>
      <c r="D2859" s="5" t="s">
        <v>284</v>
      </c>
      <c r="E2859" s="191">
        <v>38</v>
      </c>
      <c r="F2859" s="191" t="s">
        <v>283</v>
      </c>
      <c r="G2859" s="191" t="s">
        <v>456</v>
      </c>
      <c r="H2859" s="30" t="s">
        <v>176</v>
      </c>
      <c r="I2859" s="180">
        <v>0</v>
      </c>
      <c r="J2859" s="181">
        <v>0</v>
      </c>
      <c r="K2859" s="181">
        <v>0</v>
      </c>
      <c r="L2859" s="181">
        <v>0</v>
      </c>
      <c r="M2859" s="182">
        <v>0</v>
      </c>
    </row>
    <row r="2860" spans="1:13" s="5" customFormat="1">
      <c r="A2860" s="30" t="s">
        <v>129</v>
      </c>
      <c r="B2860" s="30" t="s">
        <v>140</v>
      </c>
      <c r="C2860" s="5" t="s">
        <v>453</v>
      </c>
      <c r="D2860" s="5" t="s">
        <v>199</v>
      </c>
      <c r="E2860" s="191">
        <v>30</v>
      </c>
      <c r="F2860" s="191" t="s">
        <v>198</v>
      </c>
      <c r="G2860" s="191" t="s">
        <v>454</v>
      </c>
      <c r="H2860" s="30" t="s">
        <v>176</v>
      </c>
      <c r="I2860" s="180">
        <v>0</v>
      </c>
      <c r="J2860" s="181">
        <v>0</v>
      </c>
      <c r="K2860" s="181">
        <v>0</v>
      </c>
      <c r="L2860" s="181">
        <v>0</v>
      </c>
      <c r="M2860" s="182">
        <v>0</v>
      </c>
    </row>
    <row r="2861" spans="1:13" s="5" customFormat="1">
      <c r="A2861" s="30" t="s">
        <v>129</v>
      </c>
      <c r="B2861" s="30" t="s">
        <v>140</v>
      </c>
      <c r="C2861" s="5" t="s">
        <v>453</v>
      </c>
      <c r="D2861" s="5" t="s">
        <v>199</v>
      </c>
      <c r="E2861" s="191">
        <v>30</v>
      </c>
      <c r="F2861" s="191" t="s">
        <v>198</v>
      </c>
      <c r="G2861" s="191" t="s">
        <v>455</v>
      </c>
      <c r="H2861" s="30" t="s">
        <v>176</v>
      </c>
      <c r="I2861" s="180">
        <v>14.144</v>
      </c>
      <c r="J2861" s="181">
        <v>474.69900000000001</v>
      </c>
      <c r="K2861" s="181">
        <v>74.761200000000002</v>
      </c>
      <c r="L2861" s="181">
        <v>0</v>
      </c>
      <c r="M2861" s="182">
        <v>0</v>
      </c>
    </row>
    <row r="2862" spans="1:13" s="5" customFormat="1">
      <c r="A2862" s="30" t="s">
        <v>129</v>
      </c>
      <c r="B2862" s="30" t="s">
        <v>140</v>
      </c>
      <c r="C2862" s="5" t="s">
        <v>453</v>
      </c>
      <c r="D2862" s="5" t="s">
        <v>199</v>
      </c>
      <c r="E2862" s="191">
        <v>30</v>
      </c>
      <c r="F2862" s="191" t="s">
        <v>198</v>
      </c>
      <c r="G2862" s="191" t="s">
        <v>456</v>
      </c>
      <c r="H2862" s="30" t="s">
        <v>176</v>
      </c>
      <c r="I2862" s="180">
        <v>0</v>
      </c>
      <c r="J2862" s="181">
        <v>0</v>
      </c>
      <c r="K2862" s="181">
        <v>0</v>
      </c>
      <c r="L2862" s="181">
        <v>0</v>
      </c>
      <c r="M2862" s="182">
        <v>0</v>
      </c>
    </row>
    <row r="2863" spans="1:13" s="5" customFormat="1">
      <c r="A2863" s="30" t="s">
        <v>129</v>
      </c>
      <c r="B2863" s="30" t="s">
        <v>140</v>
      </c>
      <c r="C2863" s="5" t="s">
        <v>453</v>
      </c>
      <c r="D2863" s="5" t="s">
        <v>201</v>
      </c>
      <c r="E2863" s="191">
        <v>30</v>
      </c>
      <c r="F2863" s="191" t="s">
        <v>200</v>
      </c>
      <c r="G2863" s="191" t="s">
        <v>454</v>
      </c>
      <c r="H2863" s="30" t="s">
        <v>176</v>
      </c>
      <c r="I2863" s="180">
        <v>0</v>
      </c>
      <c r="J2863" s="181">
        <v>0</v>
      </c>
      <c r="K2863" s="181">
        <v>0</v>
      </c>
      <c r="L2863" s="181">
        <v>0</v>
      </c>
      <c r="M2863" s="182">
        <v>0</v>
      </c>
    </row>
    <row r="2864" spans="1:13" s="5" customFormat="1">
      <c r="A2864" s="30" t="s">
        <v>129</v>
      </c>
      <c r="B2864" s="30" t="s">
        <v>140</v>
      </c>
      <c r="C2864" s="5" t="s">
        <v>453</v>
      </c>
      <c r="D2864" s="5" t="s">
        <v>201</v>
      </c>
      <c r="E2864" s="191">
        <v>30</v>
      </c>
      <c r="F2864" s="191" t="s">
        <v>200</v>
      </c>
      <c r="G2864" s="191" t="s">
        <v>455</v>
      </c>
      <c r="H2864" s="30" t="s">
        <v>176</v>
      </c>
      <c r="I2864" s="180">
        <v>4.1116299999999999</v>
      </c>
      <c r="J2864" s="181">
        <v>137.994</v>
      </c>
      <c r="K2864" s="181">
        <v>21.732900000000001</v>
      </c>
      <c r="L2864" s="181">
        <v>0</v>
      </c>
      <c r="M2864" s="182">
        <v>0</v>
      </c>
    </row>
    <row r="2865" spans="1:13" s="5" customFormat="1">
      <c r="A2865" s="30" t="s">
        <v>129</v>
      </c>
      <c r="B2865" s="30" t="s">
        <v>140</v>
      </c>
      <c r="C2865" s="5" t="s">
        <v>453</v>
      </c>
      <c r="D2865" s="5" t="s">
        <v>201</v>
      </c>
      <c r="E2865" s="191">
        <v>30</v>
      </c>
      <c r="F2865" s="191" t="s">
        <v>200</v>
      </c>
      <c r="G2865" s="191" t="s">
        <v>456</v>
      </c>
      <c r="H2865" s="30" t="s">
        <v>176</v>
      </c>
      <c r="I2865" s="180">
        <v>0</v>
      </c>
      <c r="J2865" s="181">
        <v>0</v>
      </c>
      <c r="K2865" s="181">
        <v>0</v>
      </c>
      <c r="L2865" s="181">
        <v>0</v>
      </c>
      <c r="M2865" s="182">
        <v>0</v>
      </c>
    </row>
    <row r="2866" spans="1:13" s="5" customFormat="1">
      <c r="A2866" s="30" t="s">
        <v>129</v>
      </c>
      <c r="B2866" s="30" t="s">
        <v>140</v>
      </c>
      <c r="C2866" s="5" t="s">
        <v>453</v>
      </c>
      <c r="D2866" s="5" t="s">
        <v>203</v>
      </c>
      <c r="E2866" s="191">
        <v>30</v>
      </c>
      <c r="F2866" s="191" t="s">
        <v>202</v>
      </c>
      <c r="G2866" s="191" t="s">
        <v>454</v>
      </c>
      <c r="H2866" s="30" t="s">
        <v>176</v>
      </c>
      <c r="I2866" s="180">
        <v>0</v>
      </c>
      <c r="J2866" s="181">
        <v>0</v>
      </c>
      <c r="K2866" s="181">
        <v>0</v>
      </c>
      <c r="L2866" s="181">
        <v>0</v>
      </c>
      <c r="M2866" s="182">
        <v>0</v>
      </c>
    </row>
    <row r="2867" spans="1:13" s="5" customFormat="1">
      <c r="A2867" s="30" t="s">
        <v>129</v>
      </c>
      <c r="B2867" s="30" t="s">
        <v>140</v>
      </c>
      <c r="C2867" s="5" t="s">
        <v>453</v>
      </c>
      <c r="D2867" s="5" t="s">
        <v>203</v>
      </c>
      <c r="E2867" s="191">
        <v>30</v>
      </c>
      <c r="F2867" s="191" t="s">
        <v>202</v>
      </c>
      <c r="G2867" s="191" t="s">
        <v>455</v>
      </c>
      <c r="H2867" s="30" t="s">
        <v>176</v>
      </c>
      <c r="I2867" s="180">
        <v>0.164465</v>
      </c>
      <c r="J2867" s="181">
        <v>5.5197599999999998</v>
      </c>
      <c r="K2867" s="181">
        <v>0.86931599999999998</v>
      </c>
      <c r="L2867" s="181">
        <v>0</v>
      </c>
      <c r="M2867" s="182">
        <v>0</v>
      </c>
    </row>
    <row r="2868" spans="1:13" s="5" customFormat="1">
      <c r="A2868" s="30" t="s">
        <v>129</v>
      </c>
      <c r="B2868" s="30" t="s">
        <v>140</v>
      </c>
      <c r="C2868" s="5" t="s">
        <v>453</v>
      </c>
      <c r="D2868" s="5" t="s">
        <v>203</v>
      </c>
      <c r="E2868" s="191">
        <v>30</v>
      </c>
      <c r="F2868" s="191" t="s">
        <v>202</v>
      </c>
      <c r="G2868" s="191" t="s">
        <v>456</v>
      </c>
      <c r="H2868" s="30" t="s">
        <v>176</v>
      </c>
      <c r="I2868" s="180">
        <v>0</v>
      </c>
      <c r="J2868" s="181">
        <v>0</v>
      </c>
      <c r="K2868" s="181">
        <v>0</v>
      </c>
      <c r="L2868" s="181">
        <v>0</v>
      </c>
      <c r="M2868" s="182">
        <v>0</v>
      </c>
    </row>
    <row r="2869" spans="1:13" s="5" customFormat="1">
      <c r="A2869" s="30" t="s">
        <v>129</v>
      </c>
      <c r="B2869" s="30" t="s">
        <v>140</v>
      </c>
      <c r="C2869" s="5" t="s">
        <v>453</v>
      </c>
      <c r="D2869" s="5" t="s">
        <v>294</v>
      </c>
      <c r="E2869" s="191">
        <v>38</v>
      </c>
      <c r="F2869" s="191" t="s">
        <v>293</v>
      </c>
      <c r="G2869" s="191" t="s">
        <v>454</v>
      </c>
      <c r="H2869" s="30" t="s">
        <v>176</v>
      </c>
      <c r="I2869" s="180">
        <v>0</v>
      </c>
      <c r="J2869" s="181">
        <v>0</v>
      </c>
      <c r="K2869" s="181">
        <v>0</v>
      </c>
      <c r="L2869" s="181">
        <v>0</v>
      </c>
      <c r="M2869" s="182">
        <v>0</v>
      </c>
    </row>
    <row r="2870" spans="1:13" s="5" customFormat="1">
      <c r="A2870" s="30" t="s">
        <v>129</v>
      </c>
      <c r="B2870" s="30" t="s">
        <v>140</v>
      </c>
      <c r="C2870" s="5" t="s">
        <v>453</v>
      </c>
      <c r="D2870" s="5" t="s">
        <v>294</v>
      </c>
      <c r="E2870" s="191">
        <v>38</v>
      </c>
      <c r="F2870" s="191" t="s">
        <v>293</v>
      </c>
      <c r="G2870" s="191" t="s">
        <v>455</v>
      </c>
      <c r="H2870" s="30" t="s">
        <v>176</v>
      </c>
      <c r="I2870" s="180">
        <v>0.493396</v>
      </c>
      <c r="J2870" s="181">
        <v>16.5593</v>
      </c>
      <c r="K2870" s="181">
        <v>2.6079500000000002</v>
      </c>
      <c r="L2870" s="181">
        <v>0</v>
      </c>
      <c r="M2870" s="182">
        <v>0</v>
      </c>
    </row>
    <row r="2871" spans="1:13" s="5" customFormat="1">
      <c r="A2871" s="30" t="s">
        <v>129</v>
      </c>
      <c r="B2871" s="30" t="s">
        <v>140</v>
      </c>
      <c r="C2871" s="5" t="s">
        <v>453</v>
      </c>
      <c r="D2871" s="5" t="s">
        <v>294</v>
      </c>
      <c r="E2871" s="191">
        <v>38</v>
      </c>
      <c r="F2871" s="191" t="s">
        <v>293</v>
      </c>
      <c r="G2871" s="191" t="s">
        <v>456</v>
      </c>
      <c r="H2871" s="30" t="s">
        <v>176</v>
      </c>
      <c r="I2871" s="180">
        <v>0</v>
      </c>
      <c r="J2871" s="181">
        <v>0</v>
      </c>
      <c r="K2871" s="181">
        <v>0</v>
      </c>
      <c r="L2871" s="181">
        <v>0</v>
      </c>
      <c r="M2871" s="182">
        <v>0</v>
      </c>
    </row>
    <row r="2872" spans="1:13" s="5" customFormat="1">
      <c r="A2872" s="30" t="s">
        <v>129</v>
      </c>
      <c r="B2872" s="30" t="s">
        <v>140</v>
      </c>
      <c r="C2872" s="5" t="s">
        <v>453</v>
      </c>
      <c r="D2872" s="5" t="s">
        <v>296</v>
      </c>
      <c r="E2872" s="191">
        <v>38</v>
      </c>
      <c r="F2872" s="191" t="s">
        <v>295</v>
      </c>
      <c r="G2872" s="191" t="s">
        <v>454</v>
      </c>
      <c r="H2872" s="30" t="s">
        <v>176</v>
      </c>
      <c r="I2872" s="180">
        <v>0</v>
      </c>
      <c r="J2872" s="181">
        <v>0</v>
      </c>
      <c r="K2872" s="181">
        <v>0</v>
      </c>
      <c r="L2872" s="181">
        <v>0</v>
      </c>
      <c r="M2872" s="182">
        <v>0</v>
      </c>
    </row>
    <row r="2873" spans="1:13" s="5" customFormat="1">
      <c r="A2873" s="30" t="s">
        <v>129</v>
      </c>
      <c r="B2873" s="30" t="s">
        <v>140</v>
      </c>
      <c r="C2873" s="5" t="s">
        <v>453</v>
      </c>
      <c r="D2873" s="5" t="s">
        <v>296</v>
      </c>
      <c r="E2873" s="191">
        <v>38</v>
      </c>
      <c r="F2873" s="191" t="s">
        <v>295</v>
      </c>
      <c r="G2873" s="191" t="s">
        <v>455</v>
      </c>
      <c r="H2873" s="30" t="s">
        <v>176</v>
      </c>
      <c r="I2873" s="180">
        <v>6.7430700000000003</v>
      </c>
      <c r="J2873" s="181">
        <v>226.31</v>
      </c>
      <c r="K2873" s="181">
        <v>35.642000000000003</v>
      </c>
      <c r="L2873" s="181">
        <v>0</v>
      </c>
      <c r="M2873" s="182">
        <v>0</v>
      </c>
    </row>
    <row r="2874" spans="1:13" s="5" customFormat="1">
      <c r="A2874" s="30" t="s">
        <v>129</v>
      </c>
      <c r="B2874" s="30" t="s">
        <v>140</v>
      </c>
      <c r="C2874" s="5" t="s">
        <v>453</v>
      </c>
      <c r="D2874" s="5" t="s">
        <v>296</v>
      </c>
      <c r="E2874" s="191">
        <v>38</v>
      </c>
      <c r="F2874" s="191" t="s">
        <v>295</v>
      </c>
      <c r="G2874" s="191" t="s">
        <v>456</v>
      </c>
      <c r="H2874" s="30" t="s">
        <v>176</v>
      </c>
      <c r="I2874" s="180">
        <v>3.2575199999999999E-3</v>
      </c>
      <c r="J2874" s="181">
        <v>8.4526000000000004E-2</v>
      </c>
      <c r="K2874" s="181">
        <v>1.7218299999999999E-2</v>
      </c>
      <c r="L2874" s="181">
        <v>0</v>
      </c>
      <c r="M2874" s="182">
        <v>0</v>
      </c>
    </row>
    <row r="2875" spans="1:13" s="5" customFormat="1">
      <c r="A2875" s="30" t="s">
        <v>129</v>
      </c>
      <c r="B2875" s="30" t="s">
        <v>140</v>
      </c>
      <c r="C2875" s="5" t="s">
        <v>453</v>
      </c>
      <c r="D2875" s="5" t="s">
        <v>205</v>
      </c>
      <c r="E2875" s="191">
        <v>30</v>
      </c>
      <c r="F2875" s="191" t="s">
        <v>204</v>
      </c>
      <c r="G2875" s="191" t="s">
        <v>454</v>
      </c>
      <c r="H2875" s="30" t="s">
        <v>176</v>
      </c>
      <c r="I2875" s="180">
        <v>0</v>
      </c>
      <c r="J2875" s="181">
        <v>0</v>
      </c>
      <c r="K2875" s="181">
        <v>0</v>
      </c>
      <c r="L2875" s="181">
        <v>0</v>
      </c>
      <c r="M2875" s="182">
        <v>0</v>
      </c>
    </row>
    <row r="2876" spans="1:13" s="5" customFormat="1">
      <c r="A2876" s="30" t="s">
        <v>129</v>
      </c>
      <c r="B2876" s="30" t="s">
        <v>140</v>
      </c>
      <c r="C2876" s="5" t="s">
        <v>453</v>
      </c>
      <c r="D2876" s="5" t="s">
        <v>205</v>
      </c>
      <c r="E2876" s="191">
        <v>30</v>
      </c>
      <c r="F2876" s="191" t="s">
        <v>204</v>
      </c>
      <c r="G2876" s="191" t="s">
        <v>455</v>
      </c>
      <c r="H2876" s="30" t="s">
        <v>176</v>
      </c>
      <c r="I2876" s="180">
        <v>0</v>
      </c>
      <c r="J2876" s="181">
        <v>0</v>
      </c>
      <c r="K2876" s="181">
        <v>0</v>
      </c>
      <c r="L2876" s="181">
        <v>0</v>
      </c>
      <c r="M2876" s="182">
        <v>0</v>
      </c>
    </row>
    <row r="2877" spans="1:13" s="5" customFormat="1">
      <c r="A2877" s="30" t="s">
        <v>129</v>
      </c>
      <c r="B2877" s="30" t="s">
        <v>140</v>
      </c>
      <c r="C2877" s="5" t="s">
        <v>453</v>
      </c>
      <c r="D2877" s="5" t="s">
        <v>205</v>
      </c>
      <c r="E2877" s="191">
        <v>30</v>
      </c>
      <c r="F2877" s="191" t="s">
        <v>204</v>
      </c>
      <c r="G2877" s="191" t="s">
        <v>456</v>
      </c>
      <c r="H2877" s="30" t="s">
        <v>176</v>
      </c>
      <c r="I2877" s="180">
        <v>0</v>
      </c>
      <c r="J2877" s="181">
        <v>0</v>
      </c>
      <c r="K2877" s="181">
        <v>0</v>
      </c>
      <c r="L2877" s="181">
        <v>0</v>
      </c>
      <c r="M2877" s="182">
        <v>0</v>
      </c>
    </row>
    <row r="2878" spans="1:13" s="5" customFormat="1">
      <c r="A2878" s="30" t="s">
        <v>129</v>
      </c>
      <c r="B2878" s="30" t="s">
        <v>140</v>
      </c>
      <c r="C2878" s="5" t="s">
        <v>453</v>
      </c>
      <c r="D2878" s="5" t="s">
        <v>207</v>
      </c>
      <c r="E2878" s="191">
        <v>30</v>
      </c>
      <c r="F2878" s="191" t="s">
        <v>206</v>
      </c>
      <c r="G2878" s="191" t="s">
        <v>454</v>
      </c>
      <c r="H2878" s="30" t="s">
        <v>176</v>
      </c>
      <c r="I2878" s="180">
        <v>0</v>
      </c>
      <c r="J2878" s="181">
        <v>0</v>
      </c>
      <c r="K2878" s="181">
        <v>0</v>
      </c>
      <c r="L2878" s="181">
        <v>0</v>
      </c>
      <c r="M2878" s="182">
        <v>0</v>
      </c>
    </row>
    <row r="2879" spans="1:13" s="5" customFormat="1">
      <c r="A2879" s="30" t="s">
        <v>129</v>
      </c>
      <c r="B2879" s="30" t="s">
        <v>140</v>
      </c>
      <c r="C2879" s="5" t="s">
        <v>453</v>
      </c>
      <c r="D2879" s="5" t="s">
        <v>207</v>
      </c>
      <c r="E2879" s="191">
        <v>30</v>
      </c>
      <c r="F2879" s="191" t="s">
        <v>206</v>
      </c>
      <c r="G2879" s="191" t="s">
        <v>455</v>
      </c>
      <c r="H2879" s="30" t="s">
        <v>176</v>
      </c>
      <c r="I2879" s="180">
        <v>0.65786100000000003</v>
      </c>
      <c r="J2879" s="181">
        <v>22.079000000000001</v>
      </c>
      <c r="K2879" s="181">
        <v>3.4772599999999998</v>
      </c>
      <c r="L2879" s="181">
        <v>0</v>
      </c>
      <c r="M2879" s="182">
        <v>0</v>
      </c>
    </row>
    <row r="2880" spans="1:13" s="5" customFormat="1">
      <c r="A2880" s="30" t="s">
        <v>129</v>
      </c>
      <c r="B2880" s="30" t="s">
        <v>140</v>
      </c>
      <c r="C2880" s="5" t="s">
        <v>453</v>
      </c>
      <c r="D2880" s="5" t="s">
        <v>207</v>
      </c>
      <c r="E2880" s="191">
        <v>30</v>
      </c>
      <c r="F2880" s="191" t="s">
        <v>206</v>
      </c>
      <c r="G2880" s="191" t="s">
        <v>456</v>
      </c>
      <c r="H2880" s="30" t="s">
        <v>176</v>
      </c>
      <c r="I2880" s="180">
        <v>0</v>
      </c>
      <c r="J2880" s="181">
        <v>0</v>
      </c>
      <c r="K2880" s="181">
        <v>0</v>
      </c>
      <c r="L2880" s="181">
        <v>0</v>
      </c>
      <c r="M2880" s="182">
        <v>0</v>
      </c>
    </row>
    <row r="2881" spans="1:13" s="5" customFormat="1">
      <c r="A2881" s="30" t="s">
        <v>129</v>
      </c>
      <c r="B2881" s="30" t="s">
        <v>140</v>
      </c>
      <c r="C2881" s="5" t="s">
        <v>453</v>
      </c>
      <c r="D2881" s="5" t="s">
        <v>312</v>
      </c>
      <c r="E2881" s="191">
        <v>38</v>
      </c>
      <c r="F2881" s="191" t="s">
        <v>311</v>
      </c>
      <c r="G2881" s="191" t="s">
        <v>454</v>
      </c>
      <c r="H2881" s="30" t="s">
        <v>176</v>
      </c>
      <c r="I2881" s="180">
        <v>0</v>
      </c>
      <c r="J2881" s="181">
        <v>0</v>
      </c>
      <c r="K2881" s="181">
        <v>0</v>
      </c>
      <c r="L2881" s="181">
        <v>0</v>
      </c>
      <c r="M2881" s="182">
        <v>0</v>
      </c>
    </row>
    <row r="2882" spans="1:13" s="5" customFormat="1">
      <c r="A2882" s="30" t="s">
        <v>129</v>
      </c>
      <c r="B2882" s="30" t="s">
        <v>140</v>
      </c>
      <c r="C2882" s="5" t="s">
        <v>453</v>
      </c>
      <c r="D2882" s="5" t="s">
        <v>312</v>
      </c>
      <c r="E2882" s="191">
        <v>38</v>
      </c>
      <c r="F2882" s="191" t="s">
        <v>311</v>
      </c>
      <c r="G2882" s="191" t="s">
        <v>455</v>
      </c>
      <c r="H2882" s="30" t="s">
        <v>176</v>
      </c>
      <c r="I2882" s="180">
        <v>65.786100000000005</v>
      </c>
      <c r="J2882" s="181">
        <v>2207.9</v>
      </c>
      <c r="K2882" s="181">
        <v>347.726</v>
      </c>
      <c r="L2882" s="181">
        <v>0</v>
      </c>
      <c r="M2882" s="182">
        <v>0</v>
      </c>
    </row>
    <row r="2883" spans="1:13" s="5" customFormat="1">
      <c r="A2883" s="30" t="s">
        <v>129</v>
      </c>
      <c r="B2883" s="30" t="s">
        <v>140</v>
      </c>
      <c r="C2883" s="5" t="s">
        <v>453</v>
      </c>
      <c r="D2883" s="5" t="s">
        <v>312</v>
      </c>
      <c r="E2883" s="191">
        <v>38</v>
      </c>
      <c r="F2883" s="191" t="s">
        <v>311</v>
      </c>
      <c r="G2883" s="191" t="s">
        <v>456</v>
      </c>
      <c r="H2883" s="30" t="s">
        <v>176</v>
      </c>
      <c r="I2883" s="180">
        <v>0</v>
      </c>
      <c r="J2883" s="181">
        <v>0</v>
      </c>
      <c r="K2883" s="181">
        <v>0</v>
      </c>
      <c r="L2883" s="181">
        <v>0</v>
      </c>
      <c r="M2883" s="182">
        <v>0</v>
      </c>
    </row>
    <row r="2884" spans="1:13" s="5" customFormat="1">
      <c r="A2884" s="30" t="s">
        <v>129</v>
      </c>
      <c r="B2884" s="30" t="s">
        <v>140</v>
      </c>
      <c r="C2884" s="5" t="s">
        <v>457</v>
      </c>
      <c r="D2884" s="5" t="s">
        <v>216</v>
      </c>
      <c r="E2884" s="191">
        <v>38</v>
      </c>
      <c r="F2884" s="191" t="s">
        <v>215</v>
      </c>
      <c r="G2884" s="191" t="s">
        <v>458</v>
      </c>
      <c r="H2884" s="30" t="s">
        <v>177</v>
      </c>
      <c r="I2884" s="180">
        <v>0</v>
      </c>
      <c r="J2884" s="181">
        <v>0</v>
      </c>
      <c r="K2884" s="181">
        <v>0</v>
      </c>
      <c r="L2884" s="181">
        <v>0</v>
      </c>
      <c r="M2884" s="182">
        <v>0</v>
      </c>
    </row>
    <row r="2885" spans="1:13" s="5" customFormat="1">
      <c r="A2885" s="30" t="s">
        <v>129</v>
      </c>
      <c r="B2885" s="30" t="s">
        <v>140</v>
      </c>
      <c r="C2885" s="5" t="s">
        <v>457</v>
      </c>
      <c r="D2885" s="5" t="s">
        <v>216</v>
      </c>
      <c r="E2885" s="191">
        <v>38</v>
      </c>
      <c r="F2885" s="191" t="s">
        <v>215</v>
      </c>
      <c r="G2885" s="191" t="s">
        <v>459</v>
      </c>
      <c r="H2885" s="30" t="s">
        <v>177</v>
      </c>
      <c r="I2885" s="180">
        <v>5.1785900000000003E-2</v>
      </c>
      <c r="J2885" s="181">
        <v>7.21122E-3</v>
      </c>
      <c r="K2885" s="181">
        <v>3.4055200000000001E-2</v>
      </c>
      <c r="L2885" s="181">
        <v>3.5950500000000001E-5</v>
      </c>
      <c r="M2885" s="182">
        <v>6.1061500000000001E-4</v>
      </c>
    </row>
    <row r="2886" spans="1:13" s="5" customFormat="1">
      <c r="A2886" s="30" t="s">
        <v>129</v>
      </c>
      <c r="B2886" s="30" t="s">
        <v>140</v>
      </c>
      <c r="C2886" s="5" t="s">
        <v>457</v>
      </c>
      <c r="D2886" s="5" t="s">
        <v>216</v>
      </c>
      <c r="E2886" s="191">
        <v>38</v>
      </c>
      <c r="F2886" s="191" t="s">
        <v>215</v>
      </c>
      <c r="G2886" s="191" t="s">
        <v>460</v>
      </c>
      <c r="H2886" s="30" t="s">
        <v>177</v>
      </c>
      <c r="I2886" s="180">
        <v>5.9322400000000001E-3</v>
      </c>
      <c r="J2886" s="181">
        <v>7.7354400000000006E-5</v>
      </c>
      <c r="K2886" s="181">
        <v>9.1727600000000003E-3</v>
      </c>
      <c r="L2886" s="181">
        <v>1.53663E-6</v>
      </c>
      <c r="M2886" s="182">
        <v>5.0724599999999999E-5</v>
      </c>
    </row>
    <row r="2887" spans="1:13" s="5" customFormat="1">
      <c r="A2887" s="30" t="s">
        <v>129</v>
      </c>
      <c r="B2887" s="30" t="s">
        <v>140</v>
      </c>
      <c r="C2887" s="5" t="s">
        <v>457</v>
      </c>
      <c r="D2887" s="5" t="s">
        <v>216</v>
      </c>
      <c r="E2887" s="191">
        <v>38</v>
      </c>
      <c r="F2887" s="191" t="s">
        <v>215</v>
      </c>
      <c r="G2887" s="191" t="s">
        <v>461</v>
      </c>
      <c r="H2887" s="30" t="s">
        <v>177</v>
      </c>
      <c r="I2887" s="180">
        <v>0</v>
      </c>
      <c r="J2887" s="181">
        <v>0</v>
      </c>
      <c r="K2887" s="181">
        <v>0</v>
      </c>
      <c r="L2887" s="181">
        <v>0</v>
      </c>
      <c r="M2887" s="182">
        <v>0</v>
      </c>
    </row>
    <row r="2888" spans="1:13" s="5" customFormat="1">
      <c r="A2888" s="30" t="s">
        <v>129</v>
      </c>
      <c r="B2888" s="30" t="s">
        <v>140</v>
      </c>
      <c r="C2888" s="5" t="s">
        <v>457</v>
      </c>
      <c r="D2888" s="5" t="s">
        <v>216</v>
      </c>
      <c r="E2888" s="191">
        <v>38</v>
      </c>
      <c r="F2888" s="191" t="s">
        <v>215</v>
      </c>
      <c r="G2888" s="191" t="s">
        <v>462</v>
      </c>
      <c r="H2888" s="30" t="s">
        <v>177</v>
      </c>
      <c r="I2888" s="180">
        <v>0</v>
      </c>
      <c r="J2888" s="181">
        <v>0</v>
      </c>
      <c r="K2888" s="181">
        <v>0</v>
      </c>
      <c r="L2888" s="181">
        <v>0</v>
      </c>
      <c r="M2888" s="182">
        <v>0</v>
      </c>
    </row>
    <row r="2889" spans="1:13" s="5" customFormat="1">
      <c r="A2889" s="30" t="s">
        <v>129</v>
      </c>
      <c r="B2889" s="30" t="s">
        <v>140</v>
      </c>
      <c r="C2889" s="5" t="s">
        <v>457</v>
      </c>
      <c r="D2889" s="5" t="s">
        <v>216</v>
      </c>
      <c r="E2889" s="191">
        <v>38</v>
      </c>
      <c r="F2889" s="191" t="s">
        <v>215</v>
      </c>
      <c r="G2889" s="191" t="s">
        <v>463</v>
      </c>
      <c r="H2889" s="30" t="s">
        <v>177</v>
      </c>
      <c r="I2889" s="180">
        <v>0</v>
      </c>
      <c r="J2889" s="181">
        <v>0</v>
      </c>
      <c r="K2889" s="181">
        <v>0</v>
      </c>
      <c r="L2889" s="181">
        <v>0</v>
      </c>
      <c r="M2889" s="182">
        <v>0</v>
      </c>
    </row>
    <row r="2890" spans="1:13" s="5" customFormat="1">
      <c r="A2890" s="30" t="s">
        <v>129</v>
      </c>
      <c r="B2890" s="30" t="s">
        <v>140</v>
      </c>
      <c r="C2890" s="5" t="s">
        <v>457</v>
      </c>
      <c r="D2890" s="5" t="s">
        <v>218</v>
      </c>
      <c r="E2890" s="191">
        <v>38</v>
      </c>
      <c r="F2890" s="191" t="s">
        <v>217</v>
      </c>
      <c r="G2890" s="191" t="s">
        <v>458</v>
      </c>
      <c r="H2890" s="30" t="s">
        <v>177</v>
      </c>
      <c r="I2890" s="180">
        <v>0</v>
      </c>
      <c r="J2890" s="181">
        <v>0</v>
      </c>
      <c r="K2890" s="181">
        <v>0</v>
      </c>
      <c r="L2890" s="181">
        <v>0</v>
      </c>
      <c r="M2890" s="182">
        <v>0</v>
      </c>
    </row>
    <row r="2891" spans="1:13" s="5" customFormat="1">
      <c r="A2891" s="30" t="s">
        <v>129</v>
      </c>
      <c r="B2891" s="30" t="s">
        <v>140</v>
      </c>
      <c r="C2891" s="5" t="s">
        <v>457</v>
      </c>
      <c r="D2891" s="5" t="s">
        <v>218</v>
      </c>
      <c r="E2891" s="191">
        <v>38</v>
      </c>
      <c r="F2891" s="191" t="s">
        <v>217</v>
      </c>
      <c r="G2891" s="191" t="s">
        <v>459</v>
      </c>
      <c r="H2891" s="30" t="s">
        <v>177</v>
      </c>
      <c r="I2891" s="180">
        <v>0</v>
      </c>
      <c r="J2891" s="181">
        <v>0</v>
      </c>
      <c r="K2891" s="181">
        <v>0</v>
      </c>
      <c r="L2891" s="181">
        <v>0</v>
      </c>
      <c r="M2891" s="182">
        <v>0</v>
      </c>
    </row>
    <row r="2892" spans="1:13" s="5" customFormat="1">
      <c r="A2892" s="30" t="s">
        <v>129</v>
      </c>
      <c r="B2892" s="30" t="s">
        <v>140</v>
      </c>
      <c r="C2892" s="5" t="s">
        <v>457</v>
      </c>
      <c r="D2892" s="5" t="s">
        <v>218</v>
      </c>
      <c r="E2892" s="191">
        <v>38</v>
      </c>
      <c r="F2892" s="191" t="s">
        <v>217</v>
      </c>
      <c r="G2892" s="191" t="s">
        <v>460</v>
      </c>
      <c r="H2892" s="30" t="s">
        <v>177</v>
      </c>
      <c r="I2892" s="180">
        <v>0</v>
      </c>
      <c r="J2892" s="181">
        <v>0</v>
      </c>
      <c r="K2892" s="181">
        <v>0</v>
      </c>
      <c r="L2892" s="181">
        <v>0</v>
      </c>
      <c r="M2892" s="182">
        <v>0</v>
      </c>
    </row>
    <row r="2893" spans="1:13" s="5" customFormat="1">
      <c r="A2893" s="30" t="s">
        <v>129</v>
      </c>
      <c r="B2893" s="30" t="s">
        <v>140</v>
      </c>
      <c r="C2893" s="5" t="s">
        <v>457</v>
      </c>
      <c r="D2893" s="5" t="s">
        <v>218</v>
      </c>
      <c r="E2893" s="191">
        <v>38</v>
      </c>
      <c r="F2893" s="191" t="s">
        <v>217</v>
      </c>
      <c r="G2893" s="191" t="s">
        <v>461</v>
      </c>
      <c r="H2893" s="30" t="s">
        <v>177</v>
      </c>
      <c r="I2893" s="180">
        <v>0</v>
      </c>
      <c r="J2893" s="181">
        <v>0</v>
      </c>
      <c r="K2893" s="181">
        <v>0</v>
      </c>
      <c r="L2893" s="181">
        <v>0</v>
      </c>
      <c r="M2893" s="182">
        <v>0</v>
      </c>
    </row>
    <row r="2894" spans="1:13" s="5" customFormat="1">
      <c r="A2894" s="30" t="s">
        <v>129</v>
      </c>
      <c r="B2894" s="30" t="s">
        <v>140</v>
      </c>
      <c r="C2894" s="5" t="s">
        <v>457</v>
      </c>
      <c r="D2894" s="5" t="s">
        <v>218</v>
      </c>
      <c r="E2894" s="191">
        <v>38</v>
      </c>
      <c r="F2894" s="191" t="s">
        <v>217</v>
      </c>
      <c r="G2894" s="191" t="s">
        <v>462</v>
      </c>
      <c r="H2894" s="30" t="s">
        <v>177</v>
      </c>
      <c r="I2894" s="180">
        <v>0</v>
      </c>
      <c r="J2894" s="181">
        <v>0</v>
      </c>
      <c r="K2894" s="181">
        <v>0</v>
      </c>
      <c r="L2894" s="181">
        <v>0</v>
      </c>
      <c r="M2894" s="182">
        <v>0</v>
      </c>
    </row>
    <row r="2895" spans="1:13" s="5" customFormat="1">
      <c r="A2895" s="30" t="s">
        <v>129</v>
      </c>
      <c r="B2895" s="30" t="s">
        <v>140</v>
      </c>
      <c r="C2895" s="5" t="s">
        <v>457</v>
      </c>
      <c r="D2895" s="5" t="s">
        <v>218</v>
      </c>
      <c r="E2895" s="191">
        <v>38</v>
      </c>
      <c r="F2895" s="191" t="s">
        <v>217</v>
      </c>
      <c r="G2895" s="191" t="s">
        <v>463</v>
      </c>
      <c r="H2895" s="30" t="s">
        <v>177</v>
      </c>
      <c r="I2895" s="180">
        <v>0</v>
      </c>
      <c r="J2895" s="181">
        <v>0</v>
      </c>
      <c r="K2895" s="181">
        <v>0</v>
      </c>
      <c r="L2895" s="181">
        <v>0</v>
      </c>
      <c r="M2895" s="182">
        <v>0</v>
      </c>
    </row>
    <row r="2896" spans="1:13" s="5" customFormat="1">
      <c r="A2896" s="30" t="s">
        <v>129</v>
      </c>
      <c r="B2896" s="30" t="s">
        <v>140</v>
      </c>
      <c r="C2896" s="5" t="s">
        <v>457</v>
      </c>
      <c r="D2896" s="5" t="s">
        <v>220</v>
      </c>
      <c r="E2896" s="191">
        <v>38</v>
      </c>
      <c r="F2896" s="191" t="s">
        <v>219</v>
      </c>
      <c r="G2896" s="191" t="s">
        <v>458</v>
      </c>
      <c r="H2896" s="30" t="s">
        <v>177</v>
      </c>
      <c r="I2896" s="180">
        <v>0</v>
      </c>
      <c r="J2896" s="181">
        <v>0</v>
      </c>
      <c r="K2896" s="181">
        <v>0</v>
      </c>
      <c r="L2896" s="181">
        <v>0</v>
      </c>
      <c r="M2896" s="182">
        <v>0</v>
      </c>
    </row>
    <row r="2897" spans="1:13" s="5" customFormat="1">
      <c r="A2897" s="30" t="s">
        <v>129</v>
      </c>
      <c r="B2897" s="30" t="s">
        <v>140</v>
      </c>
      <c r="C2897" s="5" t="s">
        <v>457</v>
      </c>
      <c r="D2897" s="5" t="s">
        <v>220</v>
      </c>
      <c r="E2897" s="191">
        <v>38</v>
      </c>
      <c r="F2897" s="191" t="s">
        <v>219</v>
      </c>
      <c r="G2897" s="191" t="s">
        <v>459</v>
      </c>
      <c r="H2897" s="30" t="s">
        <v>177</v>
      </c>
      <c r="I2897" s="180">
        <v>4.0392999999999999</v>
      </c>
      <c r="J2897" s="181">
        <v>0.56247499999999995</v>
      </c>
      <c r="K2897" s="181">
        <v>2.6563099999999999</v>
      </c>
      <c r="L2897" s="181">
        <v>2.8041400000000001E-3</v>
      </c>
      <c r="M2897" s="182">
        <v>4.7627999999999997E-2</v>
      </c>
    </row>
    <row r="2898" spans="1:13" s="5" customFormat="1">
      <c r="A2898" s="30" t="s">
        <v>129</v>
      </c>
      <c r="B2898" s="30" t="s">
        <v>140</v>
      </c>
      <c r="C2898" s="5" t="s">
        <v>457</v>
      </c>
      <c r="D2898" s="5" t="s">
        <v>220</v>
      </c>
      <c r="E2898" s="191">
        <v>38</v>
      </c>
      <c r="F2898" s="191" t="s">
        <v>219</v>
      </c>
      <c r="G2898" s="191" t="s">
        <v>460</v>
      </c>
      <c r="H2898" s="30" t="s">
        <v>177</v>
      </c>
      <c r="I2898" s="180">
        <v>0.46271499999999999</v>
      </c>
      <c r="J2898" s="181">
        <v>6.0336399999999998E-3</v>
      </c>
      <c r="K2898" s="181">
        <v>0.715476</v>
      </c>
      <c r="L2898" s="181">
        <v>1.19857E-4</v>
      </c>
      <c r="M2898" s="182">
        <v>3.9565199999999998E-3</v>
      </c>
    </row>
    <row r="2899" spans="1:13" s="5" customFormat="1">
      <c r="A2899" s="30" t="s">
        <v>129</v>
      </c>
      <c r="B2899" s="30" t="s">
        <v>140</v>
      </c>
      <c r="C2899" s="5" t="s">
        <v>457</v>
      </c>
      <c r="D2899" s="5" t="s">
        <v>220</v>
      </c>
      <c r="E2899" s="191">
        <v>38</v>
      </c>
      <c r="F2899" s="191" t="s">
        <v>219</v>
      </c>
      <c r="G2899" s="191" t="s">
        <v>461</v>
      </c>
      <c r="H2899" s="30" t="s">
        <v>177</v>
      </c>
      <c r="I2899" s="180">
        <v>0</v>
      </c>
      <c r="J2899" s="181">
        <v>0</v>
      </c>
      <c r="K2899" s="181">
        <v>0</v>
      </c>
      <c r="L2899" s="181">
        <v>0</v>
      </c>
      <c r="M2899" s="182">
        <v>0</v>
      </c>
    </row>
    <row r="2900" spans="1:13" s="5" customFormat="1">
      <c r="A2900" s="30" t="s">
        <v>129</v>
      </c>
      <c r="B2900" s="30" t="s">
        <v>140</v>
      </c>
      <c r="C2900" s="5" t="s">
        <v>457</v>
      </c>
      <c r="D2900" s="5" t="s">
        <v>220</v>
      </c>
      <c r="E2900" s="191">
        <v>38</v>
      </c>
      <c r="F2900" s="191" t="s">
        <v>219</v>
      </c>
      <c r="G2900" s="191" t="s">
        <v>462</v>
      </c>
      <c r="H2900" s="30" t="s">
        <v>177</v>
      </c>
      <c r="I2900" s="180">
        <v>0</v>
      </c>
      <c r="J2900" s="181">
        <v>0</v>
      </c>
      <c r="K2900" s="181">
        <v>0</v>
      </c>
      <c r="L2900" s="181">
        <v>0</v>
      </c>
      <c r="M2900" s="182">
        <v>0</v>
      </c>
    </row>
    <row r="2901" spans="1:13" s="5" customFormat="1">
      <c r="A2901" s="30" t="s">
        <v>129</v>
      </c>
      <c r="B2901" s="30" t="s">
        <v>140</v>
      </c>
      <c r="C2901" s="5" t="s">
        <v>457</v>
      </c>
      <c r="D2901" s="5" t="s">
        <v>220</v>
      </c>
      <c r="E2901" s="191">
        <v>38</v>
      </c>
      <c r="F2901" s="191" t="s">
        <v>219</v>
      </c>
      <c r="G2901" s="191" t="s">
        <v>463</v>
      </c>
      <c r="H2901" s="30" t="s">
        <v>177</v>
      </c>
      <c r="I2901" s="180">
        <v>0</v>
      </c>
      <c r="J2901" s="181">
        <v>0</v>
      </c>
      <c r="K2901" s="181">
        <v>0</v>
      </c>
      <c r="L2901" s="181">
        <v>0</v>
      </c>
      <c r="M2901" s="182">
        <v>0</v>
      </c>
    </row>
    <row r="2902" spans="1:13" s="5" customFormat="1">
      <c r="A2902" s="30" t="s">
        <v>129</v>
      </c>
      <c r="B2902" s="30" t="s">
        <v>140</v>
      </c>
      <c r="C2902" s="5" t="s">
        <v>457</v>
      </c>
      <c r="D2902" s="5" t="s">
        <v>222</v>
      </c>
      <c r="E2902" s="191">
        <v>38</v>
      </c>
      <c r="F2902" s="191" t="s">
        <v>221</v>
      </c>
      <c r="G2902" s="191" t="s">
        <v>458</v>
      </c>
      <c r="H2902" s="30" t="s">
        <v>177</v>
      </c>
      <c r="I2902" s="180">
        <v>0</v>
      </c>
      <c r="J2902" s="181">
        <v>0</v>
      </c>
      <c r="K2902" s="181">
        <v>0</v>
      </c>
      <c r="L2902" s="181">
        <v>0</v>
      </c>
      <c r="M2902" s="182">
        <v>0</v>
      </c>
    </row>
    <row r="2903" spans="1:13" s="5" customFormat="1">
      <c r="A2903" s="30" t="s">
        <v>129</v>
      </c>
      <c r="B2903" s="30" t="s">
        <v>140</v>
      </c>
      <c r="C2903" s="5" t="s">
        <v>457</v>
      </c>
      <c r="D2903" s="5" t="s">
        <v>222</v>
      </c>
      <c r="E2903" s="191">
        <v>38</v>
      </c>
      <c r="F2903" s="191" t="s">
        <v>221</v>
      </c>
      <c r="G2903" s="191" t="s">
        <v>459</v>
      </c>
      <c r="H2903" s="30" t="s">
        <v>177</v>
      </c>
      <c r="I2903" s="180">
        <v>7.7678899999999995E-2</v>
      </c>
      <c r="J2903" s="181">
        <v>1.08168E-2</v>
      </c>
      <c r="K2903" s="181">
        <v>5.1082799999999998E-2</v>
      </c>
      <c r="L2903" s="181">
        <v>5.3925799999999998E-5</v>
      </c>
      <c r="M2903" s="182">
        <v>9.1592300000000002E-4</v>
      </c>
    </row>
    <row r="2904" spans="1:13" s="5" customFormat="1">
      <c r="A2904" s="30" t="s">
        <v>129</v>
      </c>
      <c r="B2904" s="30" t="s">
        <v>140</v>
      </c>
      <c r="C2904" s="5" t="s">
        <v>457</v>
      </c>
      <c r="D2904" s="5" t="s">
        <v>222</v>
      </c>
      <c r="E2904" s="191">
        <v>38</v>
      </c>
      <c r="F2904" s="191" t="s">
        <v>221</v>
      </c>
      <c r="G2904" s="191" t="s">
        <v>460</v>
      </c>
      <c r="H2904" s="30" t="s">
        <v>177</v>
      </c>
      <c r="I2904" s="180">
        <v>8.8983599999999993E-3</v>
      </c>
      <c r="J2904" s="181">
        <v>1.16032E-4</v>
      </c>
      <c r="K2904" s="181">
        <v>1.3759199999999999E-2</v>
      </c>
      <c r="L2904" s="181">
        <v>2.3049499999999998E-6</v>
      </c>
      <c r="M2904" s="182">
        <v>7.6086899999999998E-5</v>
      </c>
    </row>
    <row r="2905" spans="1:13" s="5" customFormat="1">
      <c r="A2905" s="30" t="s">
        <v>129</v>
      </c>
      <c r="B2905" s="30" t="s">
        <v>140</v>
      </c>
      <c r="C2905" s="5" t="s">
        <v>457</v>
      </c>
      <c r="D2905" s="5" t="s">
        <v>222</v>
      </c>
      <c r="E2905" s="191">
        <v>38</v>
      </c>
      <c r="F2905" s="191" t="s">
        <v>221</v>
      </c>
      <c r="G2905" s="191" t="s">
        <v>461</v>
      </c>
      <c r="H2905" s="30" t="s">
        <v>177</v>
      </c>
      <c r="I2905" s="180">
        <v>0</v>
      </c>
      <c r="J2905" s="181">
        <v>0</v>
      </c>
      <c r="K2905" s="181">
        <v>0</v>
      </c>
      <c r="L2905" s="181">
        <v>0</v>
      </c>
      <c r="M2905" s="182">
        <v>0</v>
      </c>
    </row>
    <row r="2906" spans="1:13" s="5" customFormat="1">
      <c r="A2906" s="30" t="s">
        <v>129</v>
      </c>
      <c r="B2906" s="30" t="s">
        <v>140</v>
      </c>
      <c r="C2906" s="5" t="s">
        <v>457</v>
      </c>
      <c r="D2906" s="5" t="s">
        <v>222</v>
      </c>
      <c r="E2906" s="191">
        <v>38</v>
      </c>
      <c r="F2906" s="191" t="s">
        <v>221</v>
      </c>
      <c r="G2906" s="191" t="s">
        <v>462</v>
      </c>
      <c r="H2906" s="30" t="s">
        <v>177</v>
      </c>
      <c r="I2906" s="180">
        <v>0</v>
      </c>
      <c r="J2906" s="181">
        <v>0</v>
      </c>
      <c r="K2906" s="181">
        <v>0</v>
      </c>
      <c r="L2906" s="181">
        <v>0</v>
      </c>
      <c r="M2906" s="182">
        <v>0</v>
      </c>
    </row>
    <row r="2907" spans="1:13" s="5" customFormat="1">
      <c r="A2907" s="30" t="s">
        <v>129</v>
      </c>
      <c r="B2907" s="30" t="s">
        <v>140</v>
      </c>
      <c r="C2907" s="5" t="s">
        <v>457</v>
      </c>
      <c r="D2907" s="5" t="s">
        <v>222</v>
      </c>
      <c r="E2907" s="191">
        <v>38</v>
      </c>
      <c r="F2907" s="191" t="s">
        <v>221</v>
      </c>
      <c r="G2907" s="191" t="s">
        <v>463</v>
      </c>
      <c r="H2907" s="30" t="s">
        <v>177</v>
      </c>
      <c r="I2907" s="180">
        <v>0</v>
      </c>
      <c r="J2907" s="181">
        <v>0</v>
      </c>
      <c r="K2907" s="181">
        <v>0</v>
      </c>
      <c r="L2907" s="181">
        <v>0</v>
      </c>
      <c r="M2907" s="182">
        <v>0</v>
      </c>
    </row>
    <row r="2908" spans="1:13" s="5" customFormat="1">
      <c r="A2908" s="30" t="s">
        <v>129</v>
      </c>
      <c r="B2908" s="30" t="s">
        <v>140</v>
      </c>
      <c r="C2908" s="5" t="s">
        <v>457</v>
      </c>
      <c r="D2908" s="5" t="s">
        <v>185</v>
      </c>
      <c r="E2908" s="191">
        <v>30</v>
      </c>
      <c r="F2908" s="191" t="s">
        <v>184</v>
      </c>
      <c r="G2908" s="191" t="s">
        <v>458</v>
      </c>
      <c r="H2908" s="30" t="s">
        <v>177</v>
      </c>
      <c r="I2908" s="180">
        <v>0</v>
      </c>
      <c r="J2908" s="181">
        <v>0</v>
      </c>
      <c r="K2908" s="181">
        <v>0</v>
      </c>
      <c r="L2908" s="181">
        <v>0</v>
      </c>
      <c r="M2908" s="182">
        <v>0</v>
      </c>
    </row>
    <row r="2909" spans="1:13" s="5" customFormat="1">
      <c r="A2909" s="30" t="s">
        <v>129</v>
      </c>
      <c r="B2909" s="30" t="s">
        <v>140</v>
      </c>
      <c r="C2909" s="5" t="s">
        <v>457</v>
      </c>
      <c r="D2909" s="5" t="s">
        <v>185</v>
      </c>
      <c r="E2909" s="191">
        <v>30</v>
      </c>
      <c r="F2909" s="191" t="s">
        <v>184</v>
      </c>
      <c r="G2909" s="191" t="s">
        <v>459</v>
      </c>
      <c r="H2909" s="30" t="s">
        <v>177</v>
      </c>
      <c r="I2909" s="180">
        <v>0</v>
      </c>
      <c r="J2909" s="181">
        <v>0</v>
      </c>
      <c r="K2909" s="181">
        <v>0</v>
      </c>
      <c r="L2909" s="181">
        <v>0</v>
      </c>
      <c r="M2909" s="182">
        <v>0</v>
      </c>
    </row>
    <row r="2910" spans="1:13" s="5" customFormat="1">
      <c r="A2910" s="30" t="s">
        <v>129</v>
      </c>
      <c r="B2910" s="30" t="s">
        <v>140</v>
      </c>
      <c r="C2910" s="5" t="s">
        <v>457</v>
      </c>
      <c r="D2910" s="5" t="s">
        <v>185</v>
      </c>
      <c r="E2910" s="191">
        <v>30</v>
      </c>
      <c r="F2910" s="191" t="s">
        <v>184</v>
      </c>
      <c r="G2910" s="191" t="s">
        <v>460</v>
      </c>
      <c r="H2910" s="30" t="s">
        <v>177</v>
      </c>
      <c r="I2910" s="180">
        <v>0</v>
      </c>
      <c r="J2910" s="181">
        <v>0</v>
      </c>
      <c r="K2910" s="181">
        <v>0</v>
      </c>
      <c r="L2910" s="181">
        <v>0</v>
      </c>
      <c r="M2910" s="182">
        <v>0</v>
      </c>
    </row>
    <row r="2911" spans="1:13" s="5" customFormat="1">
      <c r="A2911" s="30" t="s">
        <v>129</v>
      </c>
      <c r="B2911" s="30" t="s">
        <v>140</v>
      </c>
      <c r="C2911" s="5" t="s">
        <v>457</v>
      </c>
      <c r="D2911" s="5" t="s">
        <v>185</v>
      </c>
      <c r="E2911" s="191">
        <v>30</v>
      </c>
      <c r="F2911" s="191" t="s">
        <v>184</v>
      </c>
      <c r="G2911" s="191" t="s">
        <v>461</v>
      </c>
      <c r="H2911" s="30" t="s">
        <v>177</v>
      </c>
      <c r="I2911" s="180">
        <v>0</v>
      </c>
      <c r="J2911" s="181">
        <v>0</v>
      </c>
      <c r="K2911" s="181">
        <v>0</v>
      </c>
      <c r="L2911" s="181">
        <v>0</v>
      </c>
      <c r="M2911" s="182">
        <v>0</v>
      </c>
    </row>
    <row r="2912" spans="1:13" s="5" customFormat="1">
      <c r="A2912" s="30" t="s">
        <v>129</v>
      </c>
      <c r="B2912" s="30" t="s">
        <v>140</v>
      </c>
      <c r="C2912" s="5" t="s">
        <v>457</v>
      </c>
      <c r="D2912" s="5" t="s">
        <v>185</v>
      </c>
      <c r="E2912" s="191">
        <v>30</v>
      </c>
      <c r="F2912" s="191" t="s">
        <v>184</v>
      </c>
      <c r="G2912" s="191" t="s">
        <v>462</v>
      </c>
      <c r="H2912" s="30" t="s">
        <v>177</v>
      </c>
      <c r="I2912" s="180">
        <v>0</v>
      </c>
      <c r="J2912" s="181">
        <v>0</v>
      </c>
      <c r="K2912" s="181">
        <v>0</v>
      </c>
      <c r="L2912" s="181">
        <v>0</v>
      </c>
      <c r="M2912" s="182">
        <v>0</v>
      </c>
    </row>
    <row r="2913" spans="1:13" s="5" customFormat="1">
      <c r="A2913" s="30" t="s">
        <v>129</v>
      </c>
      <c r="B2913" s="30" t="s">
        <v>140</v>
      </c>
      <c r="C2913" s="5" t="s">
        <v>457</v>
      </c>
      <c r="D2913" s="5" t="s">
        <v>185</v>
      </c>
      <c r="E2913" s="191">
        <v>30</v>
      </c>
      <c r="F2913" s="191" t="s">
        <v>184</v>
      </c>
      <c r="G2913" s="191" t="s">
        <v>463</v>
      </c>
      <c r="H2913" s="30" t="s">
        <v>177</v>
      </c>
      <c r="I2913" s="180">
        <v>0</v>
      </c>
      <c r="J2913" s="181">
        <v>0</v>
      </c>
      <c r="K2913" s="181">
        <v>0</v>
      </c>
      <c r="L2913" s="181">
        <v>0</v>
      </c>
      <c r="M2913" s="182">
        <v>0</v>
      </c>
    </row>
    <row r="2914" spans="1:13" s="5" customFormat="1">
      <c r="A2914" s="30" t="s">
        <v>129</v>
      </c>
      <c r="B2914" s="30" t="s">
        <v>140</v>
      </c>
      <c r="C2914" s="5" t="s">
        <v>457</v>
      </c>
      <c r="D2914" s="5" t="s">
        <v>187</v>
      </c>
      <c r="E2914" s="191">
        <v>30</v>
      </c>
      <c r="F2914" s="191" t="s">
        <v>186</v>
      </c>
      <c r="G2914" s="191" t="s">
        <v>458</v>
      </c>
      <c r="H2914" s="30" t="s">
        <v>177</v>
      </c>
      <c r="I2914" s="180">
        <v>0</v>
      </c>
      <c r="J2914" s="181">
        <v>0</v>
      </c>
      <c r="K2914" s="181">
        <v>0</v>
      </c>
      <c r="L2914" s="181">
        <v>0</v>
      </c>
      <c r="M2914" s="182">
        <v>0</v>
      </c>
    </row>
    <row r="2915" spans="1:13" s="5" customFormat="1">
      <c r="A2915" s="30" t="s">
        <v>129</v>
      </c>
      <c r="B2915" s="30" t="s">
        <v>140</v>
      </c>
      <c r="C2915" s="5" t="s">
        <v>457</v>
      </c>
      <c r="D2915" s="5" t="s">
        <v>187</v>
      </c>
      <c r="E2915" s="191">
        <v>30</v>
      </c>
      <c r="F2915" s="191" t="s">
        <v>186</v>
      </c>
      <c r="G2915" s="191" t="s">
        <v>459</v>
      </c>
      <c r="H2915" s="30" t="s">
        <v>177</v>
      </c>
      <c r="I2915" s="180">
        <v>0</v>
      </c>
      <c r="J2915" s="181">
        <v>0</v>
      </c>
      <c r="K2915" s="181">
        <v>0</v>
      </c>
      <c r="L2915" s="181">
        <v>0</v>
      </c>
      <c r="M2915" s="182">
        <v>0</v>
      </c>
    </row>
    <row r="2916" spans="1:13" s="5" customFormat="1">
      <c r="A2916" s="30" t="s">
        <v>129</v>
      </c>
      <c r="B2916" s="30" t="s">
        <v>140</v>
      </c>
      <c r="C2916" s="5" t="s">
        <v>457</v>
      </c>
      <c r="D2916" s="5" t="s">
        <v>187</v>
      </c>
      <c r="E2916" s="191">
        <v>30</v>
      </c>
      <c r="F2916" s="191" t="s">
        <v>186</v>
      </c>
      <c r="G2916" s="191" t="s">
        <v>460</v>
      </c>
      <c r="H2916" s="30" t="s">
        <v>177</v>
      </c>
      <c r="I2916" s="180">
        <v>0</v>
      </c>
      <c r="J2916" s="181">
        <v>0</v>
      </c>
      <c r="K2916" s="181">
        <v>0</v>
      </c>
      <c r="L2916" s="181">
        <v>0</v>
      </c>
      <c r="M2916" s="182">
        <v>0</v>
      </c>
    </row>
    <row r="2917" spans="1:13" s="5" customFormat="1">
      <c r="A2917" s="30" t="s">
        <v>129</v>
      </c>
      <c r="B2917" s="30" t="s">
        <v>140</v>
      </c>
      <c r="C2917" s="5" t="s">
        <v>457</v>
      </c>
      <c r="D2917" s="5" t="s">
        <v>187</v>
      </c>
      <c r="E2917" s="191">
        <v>30</v>
      </c>
      <c r="F2917" s="191" t="s">
        <v>186</v>
      </c>
      <c r="G2917" s="191" t="s">
        <v>461</v>
      </c>
      <c r="H2917" s="30" t="s">
        <v>177</v>
      </c>
      <c r="I2917" s="180">
        <v>0</v>
      </c>
      <c r="J2917" s="181">
        <v>0</v>
      </c>
      <c r="K2917" s="181">
        <v>0</v>
      </c>
      <c r="L2917" s="181">
        <v>0</v>
      </c>
      <c r="M2917" s="182">
        <v>0</v>
      </c>
    </row>
    <row r="2918" spans="1:13" s="5" customFormat="1">
      <c r="A2918" s="30" t="s">
        <v>129</v>
      </c>
      <c r="B2918" s="30" t="s">
        <v>140</v>
      </c>
      <c r="C2918" s="5" t="s">
        <v>457</v>
      </c>
      <c r="D2918" s="5" t="s">
        <v>187</v>
      </c>
      <c r="E2918" s="191">
        <v>30</v>
      </c>
      <c r="F2918" s="191" t="s">
        <v>186</v>
      </c>
      <c r="G2918" s="191" t="s">
        <v>462</v>
      </c>
      <c r="H2918" s="30" t="s">
        <v>177</v>
      </c>
      <c r="I2918" s="180">
        <v>0</v>
      </c>
      <c r="J2918" s="181">
        <v>0</v>
      </c>
      <c r="K2918" s="181">
        <v>0</v>
      </c>
      <c r="L2918" s="181">
        <v>0</v>
      </c>
      <c r="M2918" s="182">
        <v>0</v>
      </c>
    </row>
    <row r="2919" spans="1:13" s="5" customFormat="1">
      <c r="A2919" s="30" t="s">
        <v>129</v>
      </c>
      <c r="B2919" s="30" t="s">
        <v>140</v>
      </c>
      <c r="C2919" s="5" t="s">
        <v>457</v>
      </c>
      <c r="D2919" s="5" t="s">
        <v>187</v>
      </c>
      <c r="E2919" s="191">
        <v>30</v>
      </c>
      <c r="F2919" s="191" t="s">
        <v>186</v>
      </c>
      <c r="G2919" s="191" t="s">
        <v>463</v>
      </c>
      <c r="H2919" s="30" t="s">
        <v>177</v>
      </c>
      <c r="I2919" s="180">
        <v>0</v>
      </c>
      <c r="J2919" s="181">
        <v>0</v>
      </c>
      <c r="K2919" s="181">
        <v>0</v>
      </c>
      <c r="L2919" s="181">
        <v>0</v>
      </c>
      <c r="M2919" s="182">
        <v>0</v>
      </c>
    </row>
    <row r="2920" spans="1:13" s="5" customFormat="1">
      <c r="A2920" s="30" t="s">
        <v>129</v>
      </c>
      <c r="B2920" s="30" t="s">
        <v>140</v>
      </c>
      <c r="C2920" s="5" t="s">
        <v>457</v>
      </c>
      <c r="D2920" s="5" t="s">
        <v>232</v>
      </c>
      <c r="E2920" s="191">
        <v>38</v>
      </c>
      <c r="F2920" s="191" t="s">
        <v>231</v>
      </c>
      <c r="G2920" s="191" t="s">
        <v>458</v>
      </c>
      <c r="H2920" s="30" t="s">
        <v>177</v>
      </c>
      <c r="I2920" s="180">
        <v>0</v>
      </c>
      <c r="J2920" s="181">
        <v>0</v>
      </c>
      <c r="K2920" s="181">
        <v>0</v>
      </c>
      <c r="L2920" s="181">
        <v>0</v>
      </c>
      <c r="M2920" s="182">
        <v>0</v>
      </c>
    </row>
    <row r="2921" spans="1:13" s="5" customFormat="1">
      <c r="A2921" s="30" t="s">
        <v>129</v>
      </c>
      <c r="B2921" s="30" t="s">
        <v>140</v>
      </c>
      <c r="C2921" s="5" t="s">
        <v>457</v>
      </c>
      <c r="D2921" s="5" t="s">
        <v>232</v>
      </c>
      <c r="E2921" s="191">
        <v>38</v>
      </c>
      <c r="F2921" s="191" t="s">
        <v>231</v>
      </c>
      <c r="G2921" s="191" t="s">
        <v>459</v>
      </c>
      <c r="H2921" s="30" t="s">
        <v>177</v>
      </c>
      <c r="I2921" s="180">
        <v>5.1785900000000003E-2</v>
      </c>
      <c r="J2921" s="181">
        <v>7.21122E-3</v>
      </c>
      <c r="K2921" s="181">
        <v>3.4055200000000001E-2</v>
      </c>
      <c r="L2921" s="181">
        <v>3.5950500000000001E-5</v>
      </c>
      <c r="M2921" s="182">
        <v>6.1061500000000001E-4</v>
      </c>
    </row>
    <row r="2922" spans="1:13" s="5" customFormat="1">
      <c r="A2922" s="30" t="s">
        <v>129</v>
      </c>
      <c r="B2922" s="30" t="s">
        <v>140</v>
      </c>
      <c r="C2922" s="5" t="s">
        <v>457</v>
      </c>
      <c r="D2922" s="5" t="s">
        <v>232</v>
      </c>
      <c r="E2922" s="191">
        <v>38</v>
      </c>
      <c r="F2922" s="191" t="s">
        <v>231</v>
      </c>
      <c r="G2922" s="191" t="s">
        <v>460</v>
      </c>
      <c r="H2922" s="30" t="s">
        <v>177</v>
      </c>
      <c r="I2922" s="180">
        <v>5.9322400000000001E-3</v>
      </c>
      <c r="J2922" s="181">
        <v>7.7354400000000006E-5</v>
      </c>
      <c r="K2922" s="181">
        <v>9.1727600000000003E-3</v>
      </c>
      <c r="L2922" s="181">
        <v>1.53663E-6</v>
      </c>
      <c r="M2922" s="182">
        <v>5.0724599999999999E-5</v>
      </c>
    </row>
    <row r="2923" spans="1:13" s="5" customFormat="1">
      <c r="A2923" s="30" t="s">
        <v>129</v>
      </c>
      <c r="B2923" s="30" t="s">
        <v>140</v>
      </c>
      <c r="C2923" s="5" t="s">
        <v>457</v>
      </c>
      <c r="D2923" s="5" t="s">
        <v>232</v>
      </c>
      <c r="E2923" s="191">
        <v>38</v>
      </c>
      <c r="F2923" s="191" t="s">
        <v>231</v>
      </c>
      <c r="G2923" s="191" t="s">
        <v>461</v>
      </c>
      <c r="H2923" s="30" t="s">
        <v>177</v>
      </c>
      <c r="I2923" s="180">
        <v>0</v>
      </c>
      <c r="J2923" s="181">
        <v>0</v>
      </c>
      <c r="K2923" s="181">
        <v>0</v>
      </c>
      <c r="L2923" s="181">
        <v>0</v>
      </c>
      <c r="M2923" s="182">
        <v>0</v>
      </c>
    </row>
    <row r="2924" spans="1:13" s="5" customFormat="1">
      <c r="A2924" s="30" t="s">
        <v>129</v>
      </c>
      <c r="B2924" s="30" t="s">
        <v>140</v>
      </c>
      <c r="C2924" s="5" t="s">
        <v>457</v>
      </c>
      <c r="D2924" s="5" t="s">
        <v>232</v>
      </c>
      <c r="E2924" s="191">
        <v>38</v>
      </c>
      <c r="F2924" s="191" t="s">
        <v>231</v>
      </c>
      <c r="G2924" s="191" t="s">
        <v>462</v>
      </c>
      <c r="H2924" s="30" t="s">
        <v>177</v>
      </c>
      <c r="I2924" s="180">
        <v>0</v>
      </c>
      <c r="J2924" s="181">
        <v>0</v>
      </c>
      <c r="K2924" s="181">
        <v>0</v>
      </c>
      <c r="L2924" s="181">
        <v>0</v>
      </c>
      <c r="M2924" s="182">
        <v>0</v>
      </c>
    </row>
    <row r="2925" spans="1:13" s="5" customFormat="1">
      <c r="A2925" s="30" t="s">
        <v>129</v>
      </c>
      <c r="B2925" s="30" t="s">
        <v>140</v>
      </c>
      <c r="C2925" s="5" t="s">
        <v>457</v>
      </c>
      <c r="D2925" s="5" t="s">
        <v>232</v>
      </c>
      <c r="E2925" s="191">
        <v>38</v>
      </c>
      <c r="F2925" s="191" t="s">
        <v>231</v>
      </c>
      <c r="G2925" s="191" t="s">
        <v>463</v>
      </c>
      <c r="H2925" s="30" t="s">
        <v>177</v>
      </c>
      <c r="I2925" s="180">
        <v>0</v>
      </c>
      <c r="J2925" s="181">
        <v>0</v>
      </c>
      <c r="K2925" s="181">
        <v>0</v>
      </c>
      <c r="L2925" s="181">
        <v>0</v>
      </c>
      <c r="M2925" s="182">
        <v>0</v>
      </c>
    </row>
    <row r="2926" spans="1:13" s="5" customFormat="1">
      <c r="A2926" s="30" t="s">
        <v>129</v>
      </c>
      <c r="B2926" s="30" t="s">
        <v>140</v>
      </c>
      <c r="C2926" s="5" t="s">
        <v>457</v>
      </c>
      <c r="D2926" s="5" t="s">
        <v>234</v>
      </c>
      <c r="E2926" s="191">
        <v>38</v>
      </c>
      <c r="F2926" s="191" t="s">
        <v>233</v>
      </c>
      <c r="G2926" s="191" t="s">
        <v>458</v>
      </c>
      <c r="H2926" s="30" t="s">
        <v>177</v>
      </c>
      <c r="I2926" s="180">
        <v>0</v>
      </c>
      <c r="J2926" s="181">
        <v>0</v>
      </c>
      <c r="K2926" s="181">
        <v>0</v>
      </c>
      <c r="L2926" s="181">
        <v>0</v>
      </c>
      <c r="M2926" s="182">
        <v>0</v>
      </c>
    </row>
    <row r="2927" spans="1:13" s="5" customFormat="1">
      <c r="A2927" s="30" t="s">
        <v>129</v>
      </c>
      <c r="B2927" s="30" t="s">
        <v>140</v>
      </c>
      <c r="C2927" s="5" t="s">
        <v>457</v>
      </c>
      <c r="D2927" s="5" t="s">
        <v>234</v>
      </c>
      <c r="E2927" s="191">
        <v>38</v>
      </c>
      <c r="F2927" s="191" t="s">
        <v>233</v>
      </c>
      <c r="G2927" s="191" t="s">
        <v>459</v>
      </c>
      <c r="H2927" s="30" t="s">
        <v>177</v>
      </c>
      <c r="I2927" s="180">
        <v>0</v>
      </c>
      <c r="J2927" s="181">
        <v>0</v>
      </c>
      <c r="K2927" s="181">
        <v>0</v>
      </c>
      <c r="L2927" s="181">
        <v>0</v>
      </c>
      <c r="M2927" s="182">
        <v>0</v>
      </c>
    </row>
    <row r="2928" spans="1:13" s="5" customFormat="1">
      <c r="A2928" s="30" t="s">
        <v>129</v>
      </c>
      <c r="B2928" s="30" t="s">
        <v>140</v>
      </c>
      <c r="C2928" s="5" t="s">
        <v>457</v>
      </c>
      <c r="D2928" s="5" t="s">
        <v>234</v>
      </c>
      <c r="E2928" s="191">
        <v>38</v>
      </c>
      <c r="F2928" s="191" t="s">
        <v>233</v>
      </c>
      <c r="G2928" s="191" t="s">
        <v>460</v>
      </c>
      <c r="H2928" s="30" t="s">
        <v>177</v>
      </c>
      <c r="I2928" s="180">
        <v>0</v>
      </c>
      <c r="J2928" s="181">
        <v>0</v>
      </c>
      <c r="K2928" s="181">
        <v>0</v>
      </c>
      <c r="L2928" s="181">
        <v>0</v>
      </c>
      <c r="M2928" s="182">
        <v>0</v>
      </c>
    </row>
    <row r="2929" spans="1:13" s="5" customFormat="1">
      <c r="A2929" s="30" t="s">
        <v>129</v>
      </c>
      <c r="B2929" s="30" t="s">
        <v>140</v>
      </c>
      <c r="C2929" s="5" t="s">
        <v>457</v>
      </c>
      <c r="D2929" s="5" t="s">
        <v>234</v>
      </c>
      <c r="E2929" s="191">
        <v>38</v>
      </c>
      <c r="F2929" s="191" t="s">
        <v>233</v>
      </c>
      <c r="G2929" s="191" t="s">
        <v>461</v>
      </c>
      <c r="H2929" s="30" t="s">
        <v>177</v>
      </c>
      <c r="I2929" s="180">
        <v>0</v>
      </c>
      <c r="J2929" s="181">
        <v>0</v>
      </c>
      <c r="K2929" s="181">
        <v>0</v>
      </c>
      <c r="L2929" s="181">
        <v>0</v>
      </c>
      <c r="M2929" s="182">
        <v>0</v>
      </c>
    </row>
    <row r="2930" spans="1:13" s="5" customFormat="1">
      <c r="A2930" s="30" t="s">
        <v>129</v>
      </c>
      <c r="B2930" s="30" t="s">
        <v>140</v>
      </c>
      <c r="C2930" s="5" t="s">
        <v>457</v>
      </c>
      <c r="D2930" s="5" t="s">
        <v>234</v>
      </c>
      <c r="E2930" s="191">
        <v>38</v>
      </c>
      <c r="F2930" s="191" t="s">
        <v>233</v>
      </c>
      <c r="G2930" s="191" t="s">
        <v>462</v>
      </c>
      <c r="H2930" s="30" t="s">
        <v>177</v>
      </c>
      <c r="I2930" s="180">
        <v>0</v>
      </c>
      <c r="J2930" s="181">
        <v>0</v>
      </c>
      <c r="K2930" s="181">
        <v>0</v>
      </c>
      <c r="L2930" s="181">
        <v>0</v>
      </c>
      <c r="M2930" s="182">
        <v>0</v>
      </c>
    </row>
    <row r="2931" spans="1:13" s="5" customFormat="1">
      <c r="A2931" s="30" t="s">
        <v>129</v>
      </c>
      <c r="B2931" s="30" t="s">
        <v>140</v>
      </c>
      <c r="C2931" s="5" t="s">
        <v>457</v>
      </c>
      <c r="D2931" s="5" t="s">
        <v>234</v>
      </c>
      <c r="E2931" s="191">
        <v>38</v>
      </c>
      <c r="F2931" s="191" t="s">
        <v>233</v>
      </c>
      <c r="G2931" s="191" t="s">
        <v>463</v>
      </c>
      <c r="H2931" s="30" t="s">
        <v>177</v>
      </c>
      <c r="I2931" s="180">
        <v>0</v>
      </c>
      <c r="J2931" s="181">
        <v>0</v>
      </c>
      <c r="K2931" s="181">
        <v>0</v>
      </c>
      <c r="L2931" s="181">
        <v>0</v>
      </c>
      <c r="M2931" s="182">
        <v>0</v>
      </c>
    </row>
    <row r="2932" spans="1:13" s="5" customFormat="1">
      <c r="A2932" s="30" t="s">
        <v>129</v>
      </c>
      <c r="B2932" s="30" t="s">
        <v>140</v>
      </c>
      <c r="C2932" s="5" t="s">
        <v>457</v>
      </c>
      <c r="D2932" s="5" t="s">
        <v>189</v>
      </c>
      <c r="E2932" s="191">
        <v>30</v>
      </c>
      <c r="F2932" s="191" t="s">
        <v>188</v>
      </c>
      <c r="G2932" s="191" t="s">
        <v>458</v>
      </c>
      <c r="H2932" s="30" t="s">
        <v>177</v>
      </c>
      <c r="I2932" s="180">
        <v>0</v>
      </c>
      <c r="J2932" s="181">
        <v>0</v>
      </c>
      <c r="K2932" s="181">
        <v>0</v>
      </c>
      <c r="L2932" s="181">
        <v>0</v>
      </c>
      <c r="M2932" s="182">
        <v>0</v>
      </c>
    </row>
    <row r="2933" spans="1:13" s="5" customFormat="1">
      <c r="A2933" s="30" t="s">
        <v>129</v>
      </c>
      <c r="B2933" s="30" t="s">
        <v>140</v>
      </c>
      <c r="C2933" s="5" t="s">
        <v>457</v>
      </c>
      <c r="D2933" s="5" t="s">
        <v>189</v>
      </c>
      <c r="E2933" s="191">
        <v>30</v>
      </c>
      <c r="F2933" s="191" t="s">
        <v>188</v>
      </c>
      <c r="G2933" s="191" t="s">
        <v>459</v>
      </c>
      <c r="H2933" s="30" t="s">
        <v>177</v>
      </c>
      <c r="I2933" s="180">
        <v>20.947399999999998</v>
      </c>
      <c r="J2933" s="181">
        <v>2.9169399999999999</v>
      </c>
      <c r="K2933" s="181">
        <v>13.7753</v>
      </c>
      <c r="L2933" s="181">
        <v>1.4541999999999999E-2</v>
      </c>
      <c r="M2933" s="182">
        <v>0.24699399999999999</v>
      </c>
    </row>
    <row r="2934" spans="1:13" s="5" customFormat="1">
      <c r="A2934" s="30" t="s">
        <v>129</v>
      </c>
      <c r="B2934" s="30" t="s">
        <v>140</v>
      </c>
      <c r="C2934" s="5" t="s">
        <v>457</v>
      </c>
      <c r="D2934" s="5" t="s">
        <v>189</v>
      </c>
      <c r="E2934" s="191">
        <v>30</v>
      </c>
      <c r="F2934" s="191" t="s">
        <v>188</v>
      </c>
      <c r="G2934" s="191" t="s">
        <v>460</v>
      </c>
      <c r="H2934" s="30" t="s">
        <v>177</v>
      </c>
      <c r="I2934" s="180">
        <v>2.3995899999999999</v>
      </c>
      <c r="J2934" s="181">
        <v>3.12898E-2</v>
      </c>
      <c r="K2934" s="181">
        <v>3.7103799999999998</v>
      </c>
      <c r="L2934" s="181">
        <v>6.2156799999999997E-4</v>
      </c>
      <c r="M2934" s="182">
        <v>2.0518100000000001E-2</v>
      </c>
    </row>
    <row r="2935" spans="1:13" s="5" customFormat="1">
      <c r="A2935" s="30" t="s">
        <v>129</v>
      </c>
      <c r="B2935" s="30" t="s">
        <v>140</v>
      </c>
      <c r="C2935" s="5" t="s">
        <v>457</v>
      </c>
      <c r="D2935" s="5" t="s">
        <v>189</v>
      </c>
      <c r="E2935" s="191">
        <v>30</v>
      </c>
      <c r="F2935" s="191" t="s">
        <v>188</v>
      </c>
      <c r="G2935" s="191" t="s">
        <v>461</v>
      </c>
      <c r="H2935" s="30" t="s">
        <v>177</v>
      </c>
      <c r="I2935" s="180">
        <v>0</v>
      </c>
      <c r="J2935" s="181">
        <v>0</v>
      </c>
      <c r="K2935" s="181">
        <v>0</v>
      </c>
      <c r="L2935" s="181">
        <v>0</v>
      </c>
      <c r="M2935" s="182">
        <v>0</v>
      </c>
    </row>
    <row r="2936" spans="1:13" s="5" customFormat="1">
      <c r="A2936" s="30" t="s">
        <v>129</v>
      </c>
      <c r="B2936" s="30" t="s">
        <v>140</v>
      </c>
      <c r="C2936" s="5" t="s">
        <v>457</v>
      </c>
      <c r="D2936" s="5" t="s">
        <v>189</v>
      </c>
      <c r="E2936" s="191">
        <v>30</v>
      </c>
      <c r="F2936" s="191" t="s">
        <v>188</v>
      </c>
      <c r="G2936" s="191" t="s">
        <v>462</v>
      </c>
      <c r="H2936" s="30" t="s">
        <v>177</v>
      </c>
      <c r="I2936" s="180">
        <v>0</v>
      </c>
      <c r="J2936" s="181">
        <v>0</v>
      </c>
      <c r="K2936" s="181">
        <v>0</v>
      </c>
      <c r="L2936" s="181">
        <v>0</v>
      </c>
      <c r="M2936" s="182">
        <v>0</v>
      </c>
    </row>
    <row r="2937" spans="1:13" s="5" customFormat="1">
      <c r="A2937" s="30" t="s">
        <v>129</v>
      </c>
      <c r="B2937" s="30" t="s">
        <v>140</v>
      </c>
      <c r="C2937" s="5" t="s">
        <v>457</v>
      </c>
      <c r="D2937" s="5" t="s">
        <v>189</v>
      </c>
      <c r="E2937" s="191">
        <v>30</v>
      </c>
      <c r="F2937" s="191" t="s">
        <v>188</v>
      </c>
      <c r="G2937" s="191" t="s">
        <v>463</v>
      </c>
      <c r="H2937" s="30" t="s">
        <v>177</v>
      </c>
      <c r="I2937" s="180">
        <v>0</v>
      </c>
      <c r="J2937" s="181">
        <v>0</v>
      </c>
      <c r="K2937" s="181">
        <v>0</v>
      </c>
      <c r="L2937" s="181">
        <v>0</v>
      </c>
      <c r="M2937" s="182">
        <v>0</v>
      </c>
    </row>
    <row r="2938" spans="1:13" s="5" customFormat="1">
      <c r="A2938" s="30" t="s">
        <v>129</v>
      </c>
      <c r="B2938" s="30" t="s">
        <v>140</v>
      </c>
      <c r="C2938" s="5" t="s">
        <v>457</v>
      </c>
      <c r="D2938" s="5" t="s">
        <v>191</v>
      </c>
      <c r="E2938" s="191">
        <v>30</v>
      </c>
      <c r="F2938" s="191" t="s">
        <v>190</v>
      </c>
      <c r="G2938" s="191" t="s">
        <v>458</v>
      </c>
      <c r="H2938" s="30" t="s">
        <v>177</v>
      </c>
      <c r="I2938" s="180">
        <v>0</v>
      </c>
      <c r="J2938" s="181">
        <v>0</v>
      </c>
      <c r="K2938" s="181">
        <v>0</v>
      </c>
      <c r="L2938" s="181">
        <v>0</v>
      </c>
      <c r="M2938" s="182">
        <v>0</v>
      </c>
    </row>
    <row r="2939" spans="1:13" s="5" customFormat="1">
      <c r="A2939" s="30" t="s">
        <v>129</v>
      </c>
      <c r="B2939" s="30" t="s">
        <v>140</v>
      </c>
      <c r="C2939" s="5" t="s">
        <v>457</v>
      </c>
      <c r="D2939" s="5" t="s">
        <v>191</v>
      </c>
      <c r="E2939" s="191">
        <v>30</v>
      </c>
      <c r="F2939" s="191" t="s">
        <v>190</v>
      </c>
      <c r="G2939" s="191" t="s">
        <v>459</v>
      </c>
      <c r="H2939" s="30" t="s">
        <v>177</v>
      </c>
      <c r="I2939" s="180">
        <v>0</v>
      </c>
      <c r="J2939" s="181">
        <v>0</v>
      </c>
      <c r="K2939" s="181">
        <v>0</v>
      </c>
      <c r="L2939" s="181">
        <v>0</v>
      </c>
      <c r="M2939" s="182">
        <v>0</v>
      </c>
    </row>
    <row r="2940" spans="1:13" s="5" customFormat="1">
      <c r="A2940" s="30" t="s">
        <v>129</v>
      </c>
      <c r="B2940" s="30" t="s">
        <v>140</v>
      </c>
      <c r="C2940" s="5" t="s">
        <v>457</v>
      </c>
      <c r="D2940" s="5" t="s">
        <v>191</v>
      </c>
      <c r="E2940" s="191">
        <v>30</v>
      </c>
      <c r="F2940" s="191" t="s">
        <v>190</v>
      </c>
      <c r="G2940" s="191" t="s">
        <v>460</v>
      </c>
      <c r="H2940" s="30" t="s">
        <v>177</v>
      </c>
      <c r="I2940" s="180">
        <v>0</v>
      </c>
      <c r="J2940" s="181">
        <v>0</v>
      </c>
      <c r="K2940" s="181">
        <v>0</v>
      </c>
      <c r="L2940" s="181">
        <v>0</v>
      </c>
      <c r="M2940" s="182">
        <v>0</v>
      </c>
    </row>
    <row r="2941" spans="1:13" s="5" customFormat="1">
      <c r="A2941" s="30" t="s">
        <v>129</v>
      </c>
      <c r="B2941" s="30" t="s">
        <v>140</v>
      </c>
      <c r="C2941" s="5" t="s">
        <v>457</v>
      </c>
      <c r="D2941" s="5" t="s">
        <v>191</v>
      </c>
      <c r="E2941" s="191">
        <v>30</v>
      </c>
      <c r="F2941" s="191" t="s">
        <v>190</v>
      </c>
      <c r="G2941" s="191" t="s">
        <v>461</v>
      </c>
      <c r="H2941" s="30" t="s">
        <v>177</v>
      </c>
      <c r="I2941" s="180">
        <v>0</v>
      </c>
      <c r="J2941" s="181">
        <v>0</v>
      </c>
      <c r="K2941" s="181">
        <v>0</v>
      </c>
      <c r="L2941" s="181">
        <v>0</v>
      </c>
      <c r="M2941" s="182">
        <v>0</v>
      </c>
    </row>
    <row r="2942" spans="1:13" s="5" customFormat="1">
      <c r="A2942" s="30" t="s">
        <v>129</v>
      </c>
      <c r="B2942" s="30" t="s">
        <v>140</v>
      </c>
      <c r="C2942" s="5" t="s">
        <v>457</v>
      </c>
      <c r="D2942" s="5" t="s">
        <v>191</v>
      </c>
      <c r="E2942" s="191">
        <v>30</v>
      </c>
      <c r="F2942" s="191" t="s">
        <v>190</v>
      </c>
      <c r="G2942" s="191" t="s">
        <v>462</v>
      </c>
      <c r="H2942" s="30" t="s">
        <v>177</v>
      </c>
      <c r="I2942" s="180">
        <v>0</v>
      </c>
      <c r="J2942" s="181">
        <v>0</v>
      </c>
      <c r="K2942" s="181">
        <v>0</v>
      </c>
      <c r="L2942" s="181">
        <v>0</v>
      </c>
      <c r="M2942" s="182">
        <v>0</v>
      </c>
    </row>
    <row r="2943" spans="1:13" s="5" customFormat="1">
      <c r="A2943" s="30" t="s">
        <v>129</v>
      </c>
      <c r="B2943" s="30" t="s">
        <v>140</v>
      </c>
      <c r="C2943" s="5" t="s">
        <v>457</v>
      </c>
      <c r="D2943" s="5" t="s">
        <v>191</v>
      </c>
      <c r="E2943" s="191">
        <v>30</v>
      </c>
      <c r="F2943" s="191" t="s">
        <v>190</v>
      </c>
      <c r="G2943" s="191" t="s">
        <v>463</v>
      </c>
      <c r="H2943" s="30" t="s">
        <v>177</v>
      </c>
      <c r="I2943" s="180">
        <v>0</v>
      </c>
      <c r="J2943" s="181">
        <v>0</v>
      </c>
      <c r="K2943" s="181">
        <v>0</v>
      </c>
      <c r="L2943" s="181">
        <v>0</v>
      </c>
      <c r="M2943" s="182">
        <v>0</v>
      </c>
    </row>
    <row r="2944" spans="1:13" s="5" customFormat="1">
      <c r="A2944" s="30" t="s">
        <v>129</v>
      </c>
      <c r="B2944" s="30" t="s">
        <v>140</v>
      </c>
      <c r="C2944" s="5" t="s">
        <v>457</v>
      </c>
      <c r="D2944" s="5" t="s">
        <v>242</v>
      </c>
      <c r="E2944" s="191">
        <v>38</v>
      </c>
      <c r="F2944" s="191" t="s">
        <v>241</v>
      </c>
      <c r="G2944" s="191" t="s">
        <v>458</v>
      </c>
      <c r="H2944" s="30" t="s">
        <v>177</v>
      </c>
      <c r="I2944" s="180">
        <v>0</v>
      </c>
      <c r="J2944" s="181">
        <v>0</v>
      </c>
      <c r="K2944" s="181">
        <v>0</v>
      </c>
      <c r="L2944" s="181">
        <v>0</v>
      </c>
      <c r="M2944" s="182">
        <v>0</v>
      </c>
    </row>
    <row r="2945" spans="1:13" s="5" customFormat="1">
      <c r="A2945" s="30" t="s">
        <v>129</v>
      </c>
      <c r="B2945" s="30" t="s">
        <v>140</v>
      </c>
      <c r="C2945" s="5" t="s">
        <v>457</v>
      </c>
      <c r="D2945" s="5" t="s">
        <v>242</v>
      </c>
      <c r="E2945" s="191">
        <v>38</v>
      </c>
      <c r="F2945" s="191" t="s">
        <v>241</v>
      </c>
      <c r="G2945" s="191" t="s">
        <v>459</v>
      </c>
      <c r="H2945" s="30" t="s">
        <v>177</v>
      </c>
      <c r="I2945" s="180">
        <v>0</v>
      </c>
      <c r="J2945" s="181">
        <v>0</v>
      </c>
      <c r="K2945" s="181">
        <v>0</v>
      </c>
      <c r="L2945" s="181">
        <v>0</v>
      </c>
      <c r="M2945" s="182">
        <v>0</v>
      </c>
    </row>
    <row r="2946" spans="1:13" s="5" customFormat="1">
      <c r="A2946" s="30" t="s">
        <v>129</v>
      </c>
      <c r="B2946" s="30" t="s">
        <v>140</v>
      </c>
      <c r="C2946" s="5" t="s">
        <v>457</v>
      </c>
      <c r="D2946" s="5" t="s">
        <v>242</v>
      </c>
      <c r="E2946" s="191">
        <v>38</v>
      </c>
      <c r="F2946" s="191" t="s">
        <v>241</v>
      </c>
      <c r="G2946" s="191" t="s">
        <v>460</v>
      </c>
      <c r="H2946" s="30" t="s">
        <v>177</v>
      </c>
      <c r="I2946" s="180">
        <v>0</v>
      </c>
      <c r="J2946" s="181">
        <v>0</v>
      </c>
      <c r="K2946" s="181">
        <v>0</v>
      </c>
      <c r="L2946" s="181">
        <v>0</v>
      </c>
      <c r="M2946" s="182">
        <v>0</v>
      </c>
    </row>
    <row r="2947" spans="1:13" s="5" customFormat="1">
      <c r="A2947" s="30" t="s">
        <v>129</v>
      </c>
      <c r="B2947" s="30" t="s">
        <v>140</v>
      </c>
      <c r="C2947" s="5" t="s">
        <v>457</v>
      </c>
      <c r="D2947" s="5" t="s">
        <v>242</v>
      </c>
      <c r="E2947" s="191">
        <v>38</v>
      </c>
      <c r="F2947" s="191" t="s">
        <v>241</v>
      </c>
      <c r="G2947" s="191" t="s">
        <v>461</v>
      </c>
      <c r="H2947" s="30" t="s">
        <v>177</v>
      </c>
      <c r="I2947" s="180">
        <v>0</v>
      </c>
      <c r="J2947" s="181">
        <v>0</v>
      </c>
      <c r="K2947" s="181">
        <v>0</v>
      </c>
      <c r="L2947" s="181">
        <v>0</v>
      </c>
      <c r="M2947" s="182">
        <v>0</v>
      </c>
    </row>
    <row r="2948" spans="1:13" s="5" customFormat="1">
      <c r="A2948" s="30" t="s">
        <v>129</v>
      </c>
      <c r="B2948" s="30" t="s">
        <v>140</v>
      </c>
      <c r="C2948" s="5" t="s">
        <v>457</v>
      </c>
      <c r="D2948" s="5" t="s">
        <v>242</v>
      </c>
      <c r="E2948" s="191">
        <v>38</v>
      </c>
      <c r="F2948" s="191" t="s">
        <v>241</v>
      </c>
      <c r="G2948" s="191" t="s">
        <v>462</v>
      </c>
      <c r="H2948" s="30" t="s">
        <v>177</v>
      </c>
      <c r="I2948" s="180">
        <v>0</v>
      </c>
      <c r="J2948" s="181">
        <v>0</v>
      </c>
      <c r="K2948" s="181">
        <v>0</v>
      </c>
      <c r="L2948" s="181">
        <v>0</v>
      </c>
      <c r="M2948" s="182">
        <v>0</v>
      </c>
    </row>
    <row r="2949" spans="1:13" s="5" customFormat="1">
      <c r="A2949" s="30" t="s">
        <v>129</v>
      </c>
      <c r="B2949" s="30" t="s">
        <v>140</v>
      </c>
      <c r="C2949" s="5" t="s">
        <v>457</v>
      </c>
      <c r="D2949" s="5" t="s">
        <v>242</v>
      </c>
      <c r="E2949" s="191">
        <v>38</v>
      </c>
      <c r="F2949" s="191" t="s">
        <v>241</v>
      </c>
      <c r="G2949" s="191" t="s">
        <v>463</v>
      </c>
      <c r="H2949" s="30" t="s">
        <v>177</v>
      </c>
      <c r="I2949" s="180">
        <v>0</v>
      </c>
      <c r="J2949" s="181">
        <v>0</v>
      </c>
      <c r="K2949" s="181">
        <v>0</v>
      </c>
      <c r="L2949" s="181">
        <v>0</v>
      </c>
      <c r="M2949" s="182">
        <v>0</v>
      </c>
    </row>
    <row r="2950" spans="1:13" s="5" customFormat="1">
      <c r="A2950" s="30" t="s">
        <v>129</v>
      </c>
      <c r="B2950" s="30" t="s">
        <v>140</v>
      </c>
      <c r="C2950" s="5" t="s">
        <v>457</v>
      </c>
      <c r="D2950" s="5" t="s">
        <v>327</v>
      </c>
      <c r="E2950" s="191">
        <v>46</v>
      </c>
      <c r="F2950" s="191" t="s">
        <v>326</v>
      </c>
      <c r="G2950" s="191" t="s">
        <v>458</v>
      </c>
      <c r="H2950" s="30" t="s">
        <v>177</v>
      </c>
      <c r="I2950" s="180">
        <v>0</v>
      </c>
      <c r="J2950" s="181">
        <v>0</v>
      </c>
      <c r="K2950" s="181">
        <v>0</v>
      </c>
      <c r="L2950" s="181">
        <v>0</v>
      </c>
      <c r="M2950" s="182">
        <v>0</v>
      </c>
    </row>
    <row r="2951" spans="1:13" s="5" customFormat="1">
      <c r="A2951" s="30" t="s">
        <v>129</v>
      </c>
      <c r="B2951" s="30" t="s">
        <v>140</v>
      </c>
      <c r="C2951" s="5" t="s">
        <v>457</v>
      </c>
      <c r="D2951" s="5" t="s">
        <v>327</v>
      </c>
      <c r="E2951" s="191">
        <v>46</v>
      </c>
      <c r="F2951" s="191" t="s">
        <v>326</v>
      </c>
      <c r="G2951" s="191" t="s">
        <v>459</v>
      </c>
      <c r="H2951" s="30" t="s">
        <v>177</v>
      </c>
      <c r="I2951" s="180">
        <v>1.7089399999999999</v>
      </c>
      <c r="J2951" s="181">
        <v>0.23796999999999999</v>
      </c>
      <c r="K2951" s="181">
        <v>1.12382</v>
      </c>
      <c r="L2951" s="181">
        <v>1.18637E-3</v>
      </c>
      <c r="M2951" s="182">
        <v>2.0150299999999999E-2</v>
      </c>
    </row>
    <row r="2952" spans="1:13" s="5" customFormat="1">
      <c r="A2952" s="30" t="s">
        <v>129</v>
      </c>
      <c r="B2952" s="30" t="s">
        <v>140</v>
      </c>
      <c r="C2952" s="5" t="s">
        <v>457</v>
      </c>
      <c r="D2952" s="5" t="s">
        <v>327</v>
      </c>
      <c r="E2952" s="191">
        <v>46</v>
      </c>
      <c r="F2952" s="191" t="s">
        <v>326</v>
      </c>
      <c r="G2952" s="191" t="s">
        <v>460</v>
      </c>
      <c r="H2952" s="30" t="s">
        <v>177</v>
      </c>
      <c r="I2952" s="180">
        <v>0.19576399999999999</v>
      </c>
      <c r="J2952" s="181">
        <v>2.5526899999999998E-3</v>
      </c>
      <c r="K2952" s="181">
        <v>0.302701</v>
      </c>
      <c r="L2952" s="181">
        <v>5.0708899999999998E-5</v>
      </c>
      <c r="M2952" s="182">
        <v>1.67391E-3</v>
      </c>
    </row>
    <row r="2953" spans="1:13" s="5" customFormat="1">
      <c r="A2953" s="30" t="s">
        <v>129</v>
      </c>
      <c r="B2953" s="30" t="s">
        <v>140</v>
      </c>
      <c r="C2953" s="5" t="s">
        <v>457</v>
      </c>
      <c r="D2953" s="5" t="s">
        <v>327</v>
      </c>
      <c r="E2953" s="191">
        <v>46</v>
      </c>
      <c r="F2953" s="191" t="s">
        <v>326</v>
      </c>
      <c r="G2953" s="191" t="s">
        <v>461</v>
      </c>
      <c r="H2953" s="30" t="s">
        <v>177</v>
      </c>
      <c r="I2953" s="180">
        <v>0</v>
      </c>
      <c r="J2953" s="181">
        <v>0</v>
      </c>
      <c r="K2953" s="181">
        <v>0</v>
      </c>
      <c r="L2953" s="181">
        <v>0</v>
      </c>
      <c r="M2953" s="182">
        <v>0</v>
      </c>
    </row>
    <row r="2954" spans="1:13" s="5" customFormat="1">
      <c r="A2954" s="30" t="s">
        <v>129</v>
      </c>
      <c r="B2954" s="30" t="s">
        <v>140</v>
      </c>
      <c r="C2954" s="5" t="s">
        <v>457</v>
      </c>
      <c r="D2954" s="5" t="s">
        <v>327</v>
      </c>
      <c r="E2954" s="191">
        <v>46</v>
      </c>
      <c r="F2954" s="191" t="s">
        <v>326</v>
      </c>
      <c r="G2954" s="191" t="s">
        <v>462</v>
      </c>
      <c r="H2954" s="30" t="s">
        <v>177</v>
      </c>
      <c r="I2954" s="180">
        <v>0</v>
      </c>
      <c r="J2954" s="181">
        <v>0</v>
      </c>
      <c r="K2954" s="181">
        <v>0</v>
      </c>
      <c r="L2954" s="181">
        <v>0</v>
      </c>
      <c r="M2954" s="182">
        <v>0</v>
      </c>
    </row>
    <row r="2955" spans="1:13" s="5" customFormat="1">
      <c r="A2955" s="30" t="s">
        <v>129</v>
      </c>
      <c r="B2955" s="30" t="s">
        <v>140</v>
      </c>
      <c r="C2955" s="5" t="s">
        <v>457</v>
      </c>
      <c r="D2955" s="5" t="s">
        <v>327</v>
      </c>
      <c r="E2955" s="191">
        <v>46</v>
      </c>
      <c r="F2955" s="191" t="s">
        <v>326</v>
      </c>
      <c r="G2955" s="191" t="s">
        <v>463</v>
      </c>
      <c r="H2955" s="30" t="s">
        <v>177</v>
      </c>
      <c r="I2955" s="180">
        <v>0</v>
      </c>
      <c r="J2955" s="181">
        <v>0</v>
      </c>
      <c r="K2955" s="181">
        <v>0</v>
      </c>
      <c r="L2955" s="181">
        <v>0</v>
      </c>
      <c r="M2955" s="182">
        <v>0</v>
      </c>
    </row>
    <row r="2956" spans="1:13" s="5" customFormat="1">
      <c r="A2956" s="30" t="s">
        <v>129</v>
      </c>
      <c r="B2956" s="30" t="s">
        <v>140</v>
      </c>
      <c r="C2956" s="5" t="s">
        <v>457</v>
      </c>
      <c r="D2956" s="5" t="s">
        <v>193</v>
      </c>
      <c r="E2956" s="191">
        <v>30</v>
      </c>
      <c r="F2956" s="191" t="s">
        <v>192</v>
      </c>
      <c r="G2956" s="191" t="s">
        <v>458</v>
      </c>
      <c r="H2956" s="30" t="s">
        <v>177</v>
      </c>
      <c r="I2956" s="180">
        <v>0</v>
      </c>
      <c r="J2956" s="181">
        <v>0</v>
      </c>
      <c r="K2956" s="181">
        <v>0</v>
      </c>
      <c r="L2956" s="181">
        <v>0</v>
      </c>
      <c r="M2956" s="182">
        <v>0</v>
      </c>
    </row>
    <row r="2957" spans="1:13" s="5" customFormat="1">
      <c r="A2957" s="30" t="s">
        <v>129</v>
      </c>
      <c r="B2957" s="30" t="s">
        <v>140</v>
      </c>
      <c r="C2957" s="5" t="s">
        <v>457</v>
      </c>
      <c r="D2957" s="5" t="s">
        <v>193</v>
      </c>
      <c r="E2957" s="191">
        <v>30</v>
      </c>
      <c r="F2957" s="191" t="s">
        <v>192</v>
      </c>
      <c r="G2957" s="191" t="s">
        <v>459</v>
      </c>
      <c r="H2957" s="30" t="s">
        <v>177</v>
      </c>
      <c r="I2957" s="180">
        <v>0</v>
      </c>
      <c r="J2957" s="181">
        <v>0</v>
      </c>
      <c r="K2957" s="181">
        <v>0</v>
      </c>
      <c r="L2957" s="181">
        <v>0</v>
      </c>
      <c r="M2957" s="182">
        <v>0</v>
      </c>
    </row>
    <row r="2958" spans="1:13" s="5" customFormat="1">
      <c r="A2958" s="30" t="s">
        <v>129</v>
      </c>
      <c r="B2958" s="30" t="s">
        <v>140</v>
      </c>
      <c r="C2958" s="5" t="s">
        <v>457</v>
      </c>
      <c r="D2958" s="5" t="s">
        <v>193</v>
      </c>
      <c r="E2958" s="191">
        <v>30</v>
      </c>
      <c r="F2958" s="191" t="s">
        <v>192</v>
      </c>
      <c r="G2958" s="191" t="s">
        <v>460</v>
      </c>
      <c r="H2958" s="30" t="s">
        <v>177</v>
      </c>
      <c r="I2958" s="180">
        <v>0</v>
      </c>
      <c r="J2958" s="181">
        <v>0</v>
      </c>
      <c r="K2958" s="181">
        <v>0</v>
      </c>
      <c r="L2958" s="181">
        <v>0</v>
      </c>
      <c r="M2958" s="182">
        <v>0</v>
      </c>
    </row>
    <row r="2959" spans="1:13" s="5" customFormat="1">
      <c r="A2959" s="30" t="s">
        <v>129</v>
      </c>
      <c r="B2959" s="30" t="s">
        <v>140</v>
      </c>
      <c r="C2959" s="5" t="s">
        <v>457</v>
      </c>
      <c r="D2959" s="5" t="s">
        <v>193</v>
      </c>
      <c r="E2959" s="191">
        <v>30</v>
      </c>
      <c r="F2959" s="191" t="s">
        <v>192</v>
      </c>
      <c r="G2959" s="191" t="s">
        <v>461</v>
      </c>
      <c r="H2959" s="30" t="s">
        <v>177</v>
      </c>
      <c r="I2959" s="180">
        <v>0</v>
      </c>
      <c r="J2959" s="181">
        <v>0</v>
      </c>
      <c r="K2959" s="181">
        <v>0</v>
      </c>
      <c r="L2959" s="181">
        <v>0</v>
      </c>
      <c r="M2959" s="182">
        <v>0</v>
      </c>
    </row>
    <row r="2960" spans="1:13" s="5" customFormat="1">
      <c r="A2960" s="30" t="s">
        <v>129</v>
      </c>
      <c r="B2960" s="30" t="s">
        <v>140</v>
      </c>
      <c r="C2960" s="5" t="s">
        <v>457</v>
      </c>
      <c r="D2960" s="5" t="s">
        <v>193</v>
      </c>
      <c r="E2960" s="191">
        <v>30</v>
      </c>
      <c r="F2960" s="191" t="s">
        <v>192</v>
      </c>
      <c r="G2960" s="191" t="s">
        <v>462</v>
      </c>
      <c r="H2960" s="30" t="s">
        <v>177</v>
      </c>
      <c r="I2960" s="180">
        <v>0</v>
      </c>
      <c r="J2960" s="181">
        <v>0</v>
      </c>
      <c r="K2960" s="181">
        <v>0</v>
      </c>
      <c r="L2960" s="181">
        <v>0</v>
      </c>
      <c r="M2960" s="182">
        <v>0</v>
      </c>
    </row>
    <row r="2961" spans="1:13" s="5" customFormat="1">
      <c r="A2961" s="30" t="s">
        <v>129</v>
      </c>
      <c r="B2961" s="30" t="s">
        <v>140</v>
      </c>
      <c r="C2961" s="5" t="s">
        <v>457</v>
      </c>
      <c r="D2961" s="5" t="s">
        <v>193</v>
      </c>
      <c r="E2961" s="191">
        <v>30</v>
      </c>
      <c r="F2961" s="191" t="s">
        <v>192</v>
      </c>
      <c r="G2961" s="191" t="s">
        <v>463</v>
      </c>
      <c r="H2961" s="30" t="s">
        <v>177</v>
      </c>
      <c r="I2961" s="180">
        <v>0</v>
      </c>
      <c r="J2961" s="181">
        <v>0</v>
      </c>
      <c r="K2961" s="181">
        <v>0</v>
      </c>
      <c r="L2961" s="181">
        <v>0</v>
      </c>
      <c r="M2961" s="182">
        <v>0</v>
      </c>
    </row>
    <row r="2962" spans="1:13" s="5" customFormat="1">
      <c r="A2962" s="30" t="s">
        <v>129</v>
      </c>
      <c r="B2962" s="30" t="s">
        <v>140</v>
      </c>
      <c r="C2962" s="5" t="s">
        <v>457</v>
      </c>
      <c r="D2962" s="5" t="s">
        <v>258</v>
      </c>
      <c r="E2962" s="191">
        <v>38</v>
      </c>
      <c r="F2962" s="191" t="s">
        <v>257</v>
      </c>
      <c r="G2962" s="191" t="s">
        <v>458</v>
      </c>
      <c r="H2962" s="30" t="s">
        <v>177</v>
      </c>
      <c r="I2962" s="180">
        <v>0</v>
      </c>
      <c r="J2962" s="181">
        <v>0</v>
      </c>
      <c r="K2962" s="181">
        <v>0</v>
      </c>
      <c r="L2962" s="181">
        <v>0</v>
      </c>
      <c r="M2962" s="182">
        <v>0</v>
      </c>
    </row>
    <row r="2963" spans="1:13" s="5" customFormat="1">
      <c r="A2963" s="30" t="s">
        <v>129</v>
      </c>
      <c r="B2963" s="30" t="s">
        <v>140</v>
      </c>
      <c r="C2963" s="5" t="s">
        <v>457</v>
      </c>
      <c r="D2963" s="5" t="s">
        <v>258</v>
      </c>
      <c r="E2963" s="191">
        <v>38</v>
      </c>
      <c r="F2963" s="191" t="s">
        <v>257</v>
      </c>
      <c r="G2963" s="191" t="s">
        <v>459</v>
      </c>
      <c r="H2963" s="30" t="s">
        <v>177</v>
      </c>
      <c r="I2963" s="180">
        <v>0</v>
      </c>
      <c r="J2963" s="181">
        <v>0</v>
      </c>
      <c r="K2963" s="181">
        <v>0</v>
      </c>
      <c r="L2963" s="181">
        <v>0</v>
      </c>
      <c r="M2963" s="182">
        <v>0</v>
      </c>
    </row>
    <row r="2964" spans="1:13" s="5" customFormat="1">
      <c r="A2964" s="30" t="s">
        <v>129</v>
      </c>
      <c r="B2964" s="30" t="s">
        <v>140</v>
      </c>
      <c r="C2964" s="5" t="s">
        <v>457</v>
      </c>
      <c r="D2964" s="5" t="s">
        <v>258</v>
      </c>
      <c r="E2964" s="191">
        <v>38</v>
      </c>
      <c r="F2964" s="191" t="s">
        <v>257</v>
      </c>
      <c r="G2964" s="191" t="s">
        <v>460</v>
      </c>
      <c r="H2964" s="30" t="s">
        <v>177</v>
      </c>
      <c r="I2964" s="180">
        <v>0</v>
      </c>
      <c r="J2964" s="181">
        <v>0</v>
      </c>
      <c r="K2964" s="181">
        <v>0</v>
      </c>
      <c r="L2964" s="181">
        <v>0</v>
      </c>
      <c r="M2964" s="182">
        <v>0</v>
      </c>
    </row>
    <row r="2965" spans="1:13" s="5" customFormat="1">
      <c r="A2965" s="30" t="s">
        <v>129</v>
      </c>
      <c r="B2965" s="30" t="s">
        <v>140</v>
      </c>
      <c r="C2965" s="5" t="s">
        <v>457</v>
      </c>
      <c r="D2965" s="5" t="s">
        <v>258</v>
      </c>
      <c r="E2965" s="191">
        <v>38</v>
      </c>
      <c r="F2965" s="191" t="s">
        <v>257</v>
      </c>
      <c r="G2965" s="191" t="s">
        <v>461</v>
      </c>
      <c r="H2965" s="30" t="s">
        <v>177</v>
      </c>
      <c r="I2965" s="180">
        <v>0</v>
      </c>
      <c r="J2965" s="181">
        <v>0</v>
      </c>
      <c r="K2965" s="181">
        <v>0</v>
      </c>
      <c r="L2965" s="181">
        <v>0</v>
      </c>
      <c r="M2965" s="182">
        <v>0</v>
      </c>
    </row>
    <row r="2966" spans="1:13" s="5" customFormat="1">
      <c r="A2966" s="30" t="s">
        <v>129</v>
      </c>
      <c r="B2966" s="30" t="s">
        <v>140</v>
      </c>
      <c r="C2966" s="5" t="s">
        <v>457</v>
      </c>
      <c r="D2966" s="5" t="s">
        <v>258</v>
      </c>
      <c r="E2966" s="191">
        <v>38</v>
      </c>
      <c r="F2966" s="191" t="s">
        <v>257</v>
      </c>
      <c r="G2966" s="191" t="s">
        <v>462</v>
      </c>
      <c r="H2966" s="30" t="s">
        <v>177</v>
      </c>
      <c r="I2966" s="180">
        <v>0</v>
      </c>
      <c r="J2966" s="181">
        <v>0</v>
      </c>
      <c r="K2966" s="181">
        <v>0</v>
      </c>
      <c r="L2966" s="181">
        <v>0</v>
      </c>
      <c r="M2966" s="182">
        <v>0</v>
      </c>
    </row>
    <row r="2967" spans="1:13" s="5" customFormat="1">
      <c r="A2967" s="30" t="s">
        <v>129</v>
      </c>
      <c r="B2967" s="30" t="s">
        <v>140</v>
      </c>
      <c r="C2967" s="5" t="s">
        <v>457</v>
      </c>
      <c r="D2967" s="5" t="s">
        <v>258</v>
      </c>
      <c r="E2967" s="191">
        <v>38</v>
      </c>
      <c r="F2967" s="191" t="s">
        <v>257</v>
      </c>
      <c r="G2967" s="191" t="s">
        <v>463</v>
      </c>
      <c r="H2967" s="30" t="s">
        <v>177</v>
      </c>
      <c r="I2967" s="180">
        <v>0</v>
      </c>
      <c r="J2967" s="181">
        <v>0</v>
      </c>
      <c r="K2967" s="181">
        <v>0</v>
      </c>
      <c r="L2967" s="181">
        <v>0</v>
      </c>
      <c r="M2967" s="182">
        <v>0</v>
      </c>
    </row>
    <row r="2968" spans="1:13" s="5" customFormat="1">
      <c r="A2968" s="30" t="s">
        <v>129</v>
      </c>
      <c r="B2968" s="30" t="s">
        <v>140</v>
      </c>
      <c r="C2968" s="5" t="s">
        <v>457</v>
      </c>
      <c r="D2968" s="5" t="s">
        <v>262</v>
      </c>
      <c r="E2968" s="191">
        <v>38</v>
      </c>
      <c r="F2968" s="191" t="s">
        <v>261</v>
      </c>
      <c r="G2968" s="191" t="s">
        <v>458</v>
      </c>
      <c r="H2968" s="30" t="s">
        <v>177</v>
      </c>
      <c r="I2968" s="180">
        <v>0</v>
      </c>
      <c r="J2968" s="181">
        <v>0</v>
      </c>
      <c r="K2968" s="181">
        <v>0</v>
      </c>
      <c r="L2968" s="181">
        <v>0</v>
      </c>
      <c r="M2968" s="182">
        <v>0</v>
      </c>
    </row>
    <row r="2969" spans="1:13" s="5" customFormat="1">
      <c r="A2969" s="30" t="s">
        <v>129</v>
      </c>
      <c r="B2969" s="30" t="s">
        <v>140</v>
      </c>
      <c r="C2969" s="5" t="s">
        <v>457</v>
      </c>
      <c r="D2969" s="5" t="s">
        <v>262</v>
      </c>
      <c r="E2969" s="191">
        <v>38</v>
      </c>
      <c r="F2969" s="191" t="s">
        <v>261</v>
      </c>
      <c r="G2969" s="191" t="s">
        <v>459</v>
      </c>
      <c r="H2969" s="30" t="s">
        <v>177</v>
      </c>
      <c r="I2969" s="180">
        <v>0.23303699999999999</v>
      </c>
      <c r="J2969" s="181">
        <v>3.24505E-2</v>
      </c>
      <c r="K2969" s="181">
        <v>0.153248</v>
      </c>
      <c r="L2969" s="181">
        <v>1.6177699999999999E-4</v>
      </c>
      <c r="M2969" s="182">
        <v>2.7477700000000001E-3</v>
      </c>
    </row>
    <row r="2970" spans="1:13" s="5" customFormat="1">
      <c r="A2970" s="30" t="s">
        <v>129</v>
      </c>
      <c r="B2970" s="30" t="s">
        <v>140</v>
      </c>
      <c r="C2970" s="5" t="s">
        <v>457</v>
      </c>
      <c r="D2970" s="5" t="s">
        <v>262</v>
      </c>
      <c r="E2970" s="191">
        <v>38</v>
      </c>
      <c r="F2970" s="191" t="s">
        <v>261</v>
      </c>
      <c r="G2970" s="191" t="s">
        <v>460</v>
      </c>
      <c r="H2970" s="30" t="s">
        <v>177</v>
      </c>
      <c r="I2970" s="180">
        <v>2.6695099999999999E-2</v>
      </c>
      <c r="J2970" s="181">
        <v>3.4809499999999998E-4</v>
      </c>
      <c r="K2970" s="181">
        <v>4.1277399999999999E-2</v>
      </c>
      <c r="L2970" s="181">
        <v>6.9148500000000004E-6</v>
      </c>
      <c r="M2970" s="182">
        <v>2.28261E-4</v>
      </c>
    </row>
    <row r="2971" spans="1:13" s="5" customFormat="1">
      <c r="A2971" s="30" t="s">
        <v>129</v>
      </c>
      <c r="B2971" s="30" t="s">
        <v>140</v>
      </c>
      <c r="C2971" s="5" t="s">
        <v>457</v>
      </c>
      <c r="D2971" s="5" t="s">
        <v>262</v>
      </c>
      <c r="E2971" s="191">
        <v>38</v>
      </c>
      <c r="F2971" s="191" t="s">
        <v>261</v>
      </c>
      <c r="G2971" s="191" t="s">
        <v>461</v>
      </c>
      <c r="H2971" s="30" t="s">
        <v>177</v>
      </c>
      <c r="I2971" s="180">
        <v>0</v>
      </c>
      <c r="J2971" s="181">
        <v>0</v>
      </c>
      <c r="K2971" s="181">
        <v>0</v>
      </c>
      <c r="L2971" s="181">
        <v>0</v>
      </c>
      <c r="M2971" s="182">
        <v>0</v>
      </c>
    </row>
    <row r="2972" spans="1:13" s="5" customFormat="1">
      <c r="A2972" s="30" t="s">
        <v>129</v>
      </c>
      <c r="B2972" s="30" t="s">
        <v>140</v>
      </c>
      <c r="C2972" s="5" t="s">
        <v>457</v>
      </c>
      <c r="D2972" s="5" t="s">
        <v>262</v>
      </c>
      <c r="E2972" s="191">
        <v>38</v>
      </c>
      <c r="F2972" s="191" t="s">
        <v>261</v>
      </c>
      <c r="G2972" s="191" t="s">
        <v>462</v>
      </c>
      <c r="H2972" s="30" t="s">
        <v>177</v>
      </c>
      <c r="I2972" s="180">
        <v>0</v>
      </c>
      <c r="J2972" s="181">
        <v>0</v>
      </c>
      <c r="K2972" s="181">
        <v>0</v>
      </c>
      <c r="L2972" s="181">
        <v>0</v>
      </c>
      <c r="M2972" s="182">
        <v>0</v>
      </c>
    </row>
    <row r="2973" spans="1:13" s="5" customFormat="1">
      <c r="A2973" s="30" t="s">
        <v>129</v>
      </c>
      <c r="B2973" s="30" t="s">
        <v>140</v>
      </c>
      <c r="C2973" s="5" t="s">
        <v>457</v>
      </c>
      <c r="D2973" s="5" t="s">
        <v>262</v>
      </c>
      <c r="E2973" s="191">
        <v>38</v>
      </c>
      <c r="F2973" s="191" t="s">
        <v>261</v>
      </c>
      <c r="G2973" s="191" t="s">
        <v>463</v>
      </c>
      <c r="H2973" s="30" t="s">
        <v>177</v>
      </c>
      <c r="I2973" s="180">
        <v>0</v>
      </c>
      <c r="J2973" s="181">
        <v>0</v>
      </c>
      <c r="K2973" s="181">
        <v>0</v>
      </c>
      <c r="L2973" s="181">
        <v>0</v>
      </c>
      <c r="M2973" s="182">
        <v>0</v>
      </c>
    </row>
    <row r="2974" spans="1:13" s="5" customFormat="1">
      <c r="A2974" s="30" t="s">
        <v>129</v>
      </c>
      <c r="B2974" s="30" t="s">
        <v>140</v>
      </c>
      <c r="C2974" s="5" t="s">
        <v>457</v>
      </c>
      <c r="D2974" s="5" t="s">
        <v>264</v>
      </c>
      <c r="E2974" s="191">
        <v>38</v>
      </c>
      <c r="F2974" s="191" t="s">
        <v>263</v>
      </c>
      <c r="G2974" s="191" t="s">
        <v>458</v>
      </c>
      <c r="H2974" s="30" t="s">
        <v>177</v>
      </c>
      <c r="I2974" s="180">
        <v>0</v>
      </c>
      <c r="J2974" s="181">
        <v>0</v>
      </c>
      <c r="K2974" s="181">
        <v>0</v>
      </c>
      <c r="L2974" s="181">
        <v>0</v>
      </c>
      <c r="M2974" s="182">
        <v>0</v>
      </c>
    </row>
    <row r="2975" spans="1:13" s="5" customFormat="1">
      <c r="A2975" s="30" t="s">
        <v>129</v>
      </c>
      <c r="B2975" s="30" t="s">
        <v>140</v>
      </c>
      <c r="C2975" s="5" t="s">
        <v>457</v>
      </c>
      <c r="D2975" s="5" t="s">
        <v>264</v>
      </c>
      <c r="E2975" s="191">
        <v>38</v>
      </c>
      <c r="F2975" s="191" t="s">
        <v>263</v>
      </c>
      <c r="G2975" s="191" t="s">
        <v>459</v>
      </c>
      <c r="H2975" s="30" t="s">
        <v>177</v>
      </c>
      <c r="I2975" s="180">
        <v>0</v>
      </c>
      <c r="J2975" s="181">
        <v>0</v>
      </c>
      <c r="K2975" s="181">
        <v>0</v>
      </c>
      <c r="L2975" s="181">
        <v>0</v>
      </c>
      <c r="M2975" s="182">
        <v>0</v>
      </c>
    </row>
    <row r="2976" spans="1:13" s="5" customFormat="1">
      <c r="A2976" s="30" t="s">
        <v>129</v>
      </c>
      <c r="B2976" s="30" t="s">
        <v>140</v>
      </c>
      <c r="C2976" s="5" t="s">
        <v>457</v>
      </c>
      <c r="D2976" s="5" t="s">
        <v>264</v>
      </c>
      <c r="E2976" s="191">
        <v>38</v>
      </c>
      <c r="F2976" s="191" t="s">
        <v>263</v>
      </c>
      <c r="G2976" s="191" t="s">
        <v>460</v>
      </c>
      <c r="H2976" s="30" t="s">
        <v>177</v>
      </c>
      <c r="I2976" s="180">
        <v>0</v>
      </c>
      <c r="J2976" s="181">
        <v>0</v>
      </c>
      <c r="K2976" s="181">
        <v>0</v>
      </c>
      <c r="L2976" s="181">
        <v>0</v>
      </c>
      <c r="M2976" s="182">
        <v>0</v>
      </c>
    </row>
    <row r="2977" spans="1:13" s="5" customFormat="1">
      <c r="A2977" s="30" t="s">
        <v>129</v>
      </c>
      <c r="B2977" s="30" t="s">
        <v>140</v>
      </c>
      <c r="C2977" s="5" t="s">
        <v>457</v>
      </c>
      <c r="D2977" s="5" t="s">
        <v>264</v>
      </c>
      <c r="E2977" s="191">
        <v>38</v>
      </c>
      <c r="F2977" s="191" t="s">
        <v>263</v>
      </c>
      <c r="G2977" s="191" t="s">
        <v>461</v>
      </c>
      <c r="H2977" s="30" t="s">
        <v>177</v>
      </c>
      <c r="I2977" s="180">
        <v>0</v>
      </c>
      <c r="J2977" s="181">
        <v>0</v>
      </c>
      <c r="K2977" s="181">
        <v>0</v>
      </c>
      <c r="L2977" s="181">
        <v>0</v>
      </c>
      <c r="M2977" s="182">
        <v>0</v>
      </c>
    </row>
    <row r="2978" spans="1:13" s="5" customFormat="1">
      <c r="A2978" s="30" t="s">
        <v>129</v>
      </c>
      <c r="B2978" s="30" t="s">
        <v>140</v>
      </c>
      <c r="C2978" s="5" t="s">
        <v>457</v>
      </c>
      <c r="D2978" s="5" t="s">
        <v>264</v>
      </c>
      <c r="E2978" s="191">
        <v>38</v>
      </c>
      <c r="F2978" s="191" t="s">
        <v>263</v>
      </c>
      <c r="G2978" s="191" t="s">
        <v>462</v>
      </c>
      <c r="H2978" s="30" t="s">
        <v>177</v>
      </c>
      <c r="I2978" s="180">
        <v>0</v>
      </c>
      <c r="J2978" s="181">
        <v>0</v>
      </c>
      <c r="K2978" s="181">
        <v>0</v>
      </c>
      <c r="L2978" s="181">
        <v>0</v>
      </c>
      <c r="M2978" s="182">
        <v>0</v>
      </c>
    </row>
    <row r="2979" spans="1:13" s="5" customFormat="1">
      <c r="A2979" s="30" t="s">
        <v>129</v>
      </c>
      <c r="B2979" s="30" t="s">
        <v>140</v>
      </c>
      <c r="C2979" s="5" t="s">
        <v>457</v>
      </c>
      <c r="D2979" s="5" t="s">
        <v>264</v>
      </c>
      <c r="E2979" s="191">
        <v>38</v>
      </c>
      <c r="F2979" s="191" t="s">
        <v>263</v>
      </c>
      <c r="G2979" s="191" t="s">
        <v>463</v>
      </c>
      <c r="H2979" s="30" t="s">
        <v>177</v>
      </c>
      <c r="I2979" s="180">
        <v>0</v>
      </c>
      <c r="J2979" s="181">
        <v>0</v>
      </c>
      <c r="K2979" s="181">
        <v>0</v>
      </c>
      <c r="L2979" s="181">
        <v>0</v>
      </c>
      <c r="M2979" s="182">
        <v>0</v>
      </c>
    </row>
    <row r="2980" spans="1:13" s="5" customFormat="1">
      <c r="A2980" s="30" t="s">
        <v>129</v>
      </c>
      <c r="B2980" s="30" t="s">
        <v>140</v>
      </c>
      <c r="C2980" s="5" t="s">
        <v>457</v>
      </c>
      <c r="D2980" s="5" t="s">
        <v>270</v>
      </c>
      <c r="E2980" s="191">
        <v>38</v>
      </c>
      <c r="F2980" s="191" t="s">
        <v>269</v>
      </c>
      <c r="G2980" s="191" t="s">
        <v>458</v>
      </c>
      <c r="H2980" s="30" t="s">
        <v>177</v>
      </c>
      <c r="I2980" s="180">
        <v>0</v>
      </c>
      <c r="J2980" s="181">
        <v>0</v>
      </c>
      <c r="K2980" s="181">
        <v>0</v>
      </c>
      <c r="L2980" s="181">
        <v>0</v>
      </c>
      <c r="M2980" s="182">
        <v>0</v>
      </c>
    </row>
    <row r="2981" spans="1:13" s="5" customFormat="1">
      <c r="A2981" s="30" t="s">
        <v>129</v>
      </c>
      <c r="B2981" s="30" t="s">
        <v>140</v>
      </c>
      <c r="C2981" s="5" t="s">
        <v>457</v>
      </c>
      <c r="D2981" s="5" t="s">
        <v>270</v>
      </c>
      <c r="E2981" s="191">
        <v>38</v>
      </c>
      <c r="F2981" s="191" t="s">
        <v>269</v>
      </c>
      <c r="G2981" s="191" t="s">
        <v>459</v>
      </c>
      <c r="H2981" s="30" t="s">
        <v>177</v>
      </c>
      <c r="I2981" s="180">
        <v>0</v>
      </c>
      <c r="J2981" s="181">
        <v>0</v>
      </c>
      <c r="K2981" s="181">
        <v>0</v>
      </c>
      <c r="L2981" s="181">
        <v>0</v>
      </c>
      <c r="M2981" s="182">
        <v>0</v>
      </c>
    </row>
    <row r="2982" spans="1:13" s="5" customFormat="1">
      <c r="A2982" s="30" t="s">
        <v>129</v>
      </c>
      <c r="B2982" s="30" t="s">
        <v>140</v>
      </c>
      <c r="C2982" s="5" t="s">
        <v>457</v>
      </c>
      <c r="D2982" s="5" t="s">
        <v>270</v>
      </c>
      <c r="E2982" s="191">
        <v>38</v>
      </c>
      <c r="F2982" s="191" t="s">
        <v>269</v>
      </c>
      <c r="G2982" s="191" t="s">
        <v>460</v>
      </c>
      <c r="H2982" s="30" t="s">
        <v>177</v>
      </c>
      <c r="I2982" s="180">
        <v>0</v>
      </c>
      <c r="J2982" s="181">
        <v>0</v>
      </c>
      <c r="K2982" s="181">
        <v>0</v>
      </c>
      <c r="L2982" s="181">
        <v>0</v>
      </c>
      <c r="M2982" s="182">
        <v>0</v>
      </c>
    </row>
    <row r="2983" spans="1:13" s="5" customFormat="1">
      <c r="A2983" s="30" t="s">
        <v>129</v>
      </c>
      <c r="B2983" s="30" t="s">
        <v>140</v>
      </c>
      <c r="C2983" s="5" t="s">
        <v>457</v>
      </c>
      <c r="D2983" s="5" t="s">
        <v>270</v>
      </c>
      <c r="E2983" s="191">
        <v>38</v>
      </c>
      <c r="F2983" s="191" t="s">
        <v>269</v>
      </c>
      <c r="G2983" s="191" t="s">
        <v>461</v>
      </c>
      <c r="H2983" s="30" t="s">
        <v>177</v>
      </c>
      <c r="I2983" s="180">
        <v>0</v>
      </c>
      <c r="J2983" s="181">
        <v>0</v>
      </c>
      <c r="K2983" s="181">
        <v>0</v>
      </c>
      <c r="L2983" s="181">
        <v>0</v>
      </c>
      <c r="M2983" s="182">
        <v>0</v>
      </c>
    </row>
    <row r="2984" spans="1:13" s="5" customFormat="1">
      <c r="A2984" s="30" t="s">
        <v>129</v>
      </c>
      <c r="B2984" s="30" t="s">
        <v>140</v>
      </c>
      <c r="C2984" s="5" t="s">
        <v>457</v>
      </c>
      <c r="D2984" s="5" t="s">
        <v>270</v>
      </c>
      <c r="E2984" s="191">
        <v>38</v>
      </c>
      <c r="F2984" s="191" t="s">
        <v>269</v>
      </c>
      <c r="G2984" s="191" t="s">
        <v>462</v>
      </c>
      <c r="H2984" s="30" t="s">
        <v>177</v>
      </c>
      <c r="I2984" s="180">
        <v>0</v>
      </c>
      <c r="J2984" s="181">
        <v>0</v>
      </c>
      <c r="K2984" s="181">
        <v>0</v>
      </c>
      <c r="L2984" s="181">
        <v>0</v>
      </c>
      <c r="M2984" s="182">
        <v>0</v>
      </c>
    </row>
    <row r="2985" spans="1:13" s="5" customFormat="1">
      <c r="A2985" s="30" t="s">
        <v>129</v>
      </c>
      <c r="B2985" s="30" t="s">
        <v>140</v>
      </c>
      <c r="C2985" s="5" t="s">
        <v>457</v>
      </c>
      <c r="D2985" s="5" t="s">
        <v>270</v>
      </c>
      <c r="E2985" s="191">
        <v>38</v>
      </c>
      <c r="F2985" s="191" t="s">
        <v>269</v>
      </c>
      <c r="G2985" s="191" t="s">
        <v>463</v>
      </c>
      <c r="H2985" s="30" t="s">
        <v>177</v>
      </c>
      <c r="I2985" s="180">
        <v>0</v>
      </c>
      <c r="J2985" s="181">
        <v>0</v>
      </c>
      <c r="K2985" s="181">
        <v>0</v>
      </c>
      <c r="L2985" s="181">
        <v>0</v>
      </c>
      <c r="M2985" s="182">
        <v>0</v>
      </c>
    </row>
    <row r="2986" spans="1:13" s="5" customFormat="1">
      <c r="A2986" s="30" t="s">
        <v>129</v>
      </c>
      <c r="B2986" s="30" t="s">
        <v>140</v>
      </c>
      <c r="C2986" s="5" t="s">
        <v>457</v>
      </c>
      <c r="D2986" s="5" t="s">
        <v>195</v>
      </c>
      <c r="E2986" s="191">
        <v>30</v>
      </c>
      <c r="F2986" s="191" t="s">
        <v>194</v>
      </c>
      <c r="G2986" s="191" t="s">
        <v>458</v>
      </c>
      <c r="H2986" s="30" t="s">
        <v>177</v>
      </c>
      <c r="I2986" s="180">
        <v>0</v>
      </c>
      <c r="J2986" s="181">
        <v>0</v>
      </c>
      <c r="K2986" s="181">
        <v>0</v>
      </c>
      <c r="L2986" s="181">
        <v>0</v>
      </c>
      <c r="M2986" s="182">
        <v>0</v>
      </c>
    </row>
    <row r="2987" spans="1:13" s="5" customFormat="1">
      <c r="A2987" s="30" t="s">
        <v>129</v>
      </c>
      <c r="B2987" s="30" t="s">
        <v>140</v>
      </c>
      <c r="C2987" s="5" t="s">
        <v>457</v>
      </c>
      <c r="D2987" s="5" t="s">
        <v>195</v>
      </c>
      <c r="E2987" s="191">
        <v>30</v>
      </c>
      <c r="F2987" s="191" t="s">
        <v>194</v>
      </c>
      <c r="G2987" s="191" t="s">
        <v>459</v>
      </c>
      <c r="H2987" s="30" t="s">
        <v>177</v>
      </c>
      <c r="I2987" s="180">
        <v>0</v>
      </c>
      <c r="J2987" s="181">
        <v>0</v>
      </c>
      <c r="K2987" s="181">
        <v>0</v>
      </c>
      <c r="L2987" s="181">
        <v>0</v>
      </c>
      <c r="M2987" s="182">
        <v>0</v>
      </c>
    </row>
    <row r="2988" spans="1:13" s="5" customFormat="1">
      <c r="A2988" s="30" t="s">
        <v>129</v>
      </c>
      <c r="B2988" s="30" t="s">
        <v>140</v>
      </c>
      <c r="C2988" s="5" t="s">
        <v>457</v>
      </c>
      <c r="D2988" s="5" t="s">
        <v>195</v>
      </c>
      <c r="E2988" s="191">
        <v>30</v>
      </c>
      <c r="F2988" s="191" t="s">
        <v>194</v>
      </c>
      <c r="G2988" s="191" t="s">
        <v>460</v>
      </c>
      <c r="H2988" s="30" t="s">
        <v>177</v>
      </c>
      <c r="I2988" s="180">
        <v>0</v>
      </c>
      <c r="J2988" s="181">
        <v>0</v>
      </c>
      <c r="K2988" s="181">
        <v>0</v>
      </c>
      <c r="L2988" s="181">
        <v>0</v>
      </c>
      <c r="M2988" s="182">
        <v>0</v>
      </c>
    </row>
    <row r="2989" spans="1:13" s="5" customFormat="1">
      <c r="A2989" s="30" t="s">
        <v>129</v>
      </c>
      <c r="B2989" s="30" t="s">
        <v>140</v>
      </c>
      <c r="C2989" s="5" t="s">
        <v>457</v>
      </c>
      <c r="D2989" s="5" t="s">
        <v>195</v>
      </c>
      <c r="E2989" s="191">
        <v>30</v>
      </c>
      <c r="F2989" s="191" t="s">
        <v>194</v>
      </c>
      <c r="G2989" s="191" t="s">
        <v>461</v>
      </c>
      <c r="H2989" s="30" t="s">
        <v>177</v>
      </c>
      <c r="I2989" s="180">
        <v>0</v>
      </c>
      <c r="J2989" s="181">
        <v>0</v>
      </c>
      <c r="K2989" s="181">
        <v>0</v>
      </c>
      <c r="L2989" s="181">
        <v>0</v>
      </c>
      <c r="M2989" s="182">
        <v>0</v>
      </c>
    </row>
    <row r="2990" spans="1:13" s="5" customFormat="1">
      <c r="A2990" s="30" t="s">
        <v>129</v>
      </c>
      <c r="B2990" s="30" t="s">
        <v>140</v>
      </c>
      <c r="C2990" s="5" t="s">
        <v>457</v>
      </c>
      <c r="D2990" s="5" t="s">
        <v>195</v>
      </c>
      <c r="E2990" s="191">
        <v>30</v>
      </c>
      <c r="F2990" s="191" t="s">
        <v>194</v>
      </c>
      <c r="G2990" s="191" t="s">
        <v>462</v>
      </c>
      <c r="H2990" s="30" t="s">
        <v>177</v>
      </c>
      <c r="I2990" s="180">
        <v>0</v>
      </c>
      <c r="J2990" s="181">
        <v>0</v>
      </c>
      <c r="K2990" s="181">
        <v>0</v>
      </c>
      <c r="L2990" s="181">
        <v>0</v>
      </c>
      <c r="M2990" s="182">
        <v>0</v>
      </c>
    </row>
    <row r="2991" spans="1:13" s="5" customFormat="1">
      <c r="A2991" s="30" t="s">
        <v>129</v>
      </c>
      <c r="B2991" s="30" t="s">
        <v>140</v>
      </c>
      <c r="C2991" s="5" t="s">
        <v>457</v>
      </c>
      <c r="D2991" s="5" t="s">
        <v>195</v>
      </c>
      <c r="E2991" s="191">
        <v>30</v>
      </c>
      <c r="F2991" s="191" t="s">
        <v>194</v>
      </c>
      <c r="G2991" s="191" t="s">
        <v>463</v>
      </c>
      <c r="H2991" s="30" t="s">
        <v>177</v>
      </c>
      <c r="I2991" s="180">
        <v>0</v>
      </c>
      <c r="J2991" s="181">
        <v>0</v>
      </c>
      <c r="K2991" s="181">
        <v>0</v>
      </c>
      <c r="L2991" s="181">
        <v>0</v>
      </c>
      <c r="M2991" s="182">
        <v>0</v>
      </c>
    </row>
    <row r="2992" spans="1:13" s="5" customFormat="1">
      <c r="A2992" s="30" t="s">
        <v>129</v>
      </c>
      <c r="B2992" s="30" t="s">
        <v>140</v>
      </c>
      <c r="C2992" s="5" t="s">
        <v>457</v>
      </c>
      <c r="D2992" s="5" t="s">
        <v>197</v>
      </c>
      <c r="E2992" s="191">
        <v>30</v>
      </c>
      <c r="F2992" s="191" t="s">
        <v>196</v>
      </c>
      <c r="G2992" s="191" t="s">
        <v>458</v>
      </c>
      <c r="H2992" s="30" t="s">
        <v>177</v>
      </c>
      <c r="I2992" s="180">
        <v>0</v>
      </c>
      <c r="J2992" s="181">
        <v>0</v>
      </c>
      <c r="K2992" s="181">
        <v>0</v>
      </c>
      <c r="L2992" s="181">
        <v>0</v>
      </c>
      <c r="M2992" s="182">
        <v>0</v>
      </c>
    </row>
    <row r="2993" spans="1:13" s="5" customFormat="1">
      <c r="A2993" s="30" t="s">
        <v>129</v>
      </c>
      <c r="B2993" s="30" t="s">
        <v>140</v>
      </c>
      <c r="C2993" s="5" t="s">
        <v>457</v>
      </c>
      <c r="D2993" s="5" t="s">
        <v>197</v>
      </c>
      <c r="E2993" s="191">
        <v>30</v>
      </c>
      <c r="F2993" s="191" t="s">
        <v>196</v>
      </c>
      <c r="G2993" s="191" t="s">
        <v>459</v>
      </c>
      <c r="H2993" s="30" t="s">
        <v>177</v>
      </c>
      <c r="I2993" s="180">
        <v>0</v>
      </c>
      <c r="J2993" s="181">
        <v>0</v>
      </c>
      <c r="K2993" s="181">
        <v>0</v>
      </c>
      <c r="L2993" s="181">
        <v>0</v>
      </c>
      <c r="M2993" s="182">
        <v>0</v>
      </c>
    </row>
    <row r="2994" spans="1:13" s="5" customFormat="1">
      <c r="A2994" s="30" t="s">
        <v>129</v>
      </c>
      <c r="B2994" s="30" t="s">
        <v>140</v>
      </c>
      <c r="C2994" s="5" t="s">
        <v>457</v>
      </c>
      <c r="D2994" s="5" t="s">
        <v>197</v>
      </c>
      <c r="E2994" s="191">
        <v>30</v>
      </c>
      <c r="F2994" s="191" t="s">
        <v>196</v>
      </c>
      <c r="G2994" s="191" t="s">
        <v>460</v>
      </c>
      <c r="H2994" s="30" t="s">
        <v>177</v>
      </c>
      <c r="I2994" s="180">
        <v>0</v>
      </c>
      <c r="J2994" s="181">
        <v>0</v>
      </c>
      <c r="K2994" s="181">
        <v>0</v>
      </c>
      <c r="L2994" s="181">
        <v>0</v>
      </c>
      <c r="M2994" s="182">
        <v>0</v>
      </c>
    </row>
    <row r="2995" spans="1:13" s="5" customFormat="1">
      <c r="A2995" s="30" t="s">
        <v>129</v>
      </c>
      <c r="B2995" s="30" t="s">
        <v>140</v>
      </c>
      <c r="C2995" s="5" t="s">
        <v>457</v>
      </c>
      <c r="D2995" s="5" t="s">
        <v>197</v>
      </c>
      <c r="E2995" s="191">
        <v>30</v>
      </c>
      <c r="F2995" s="191" t="s">
        <v>196</v>
      </c>
      <c r="G2995" s="191" t="s">
        <v>461</v>
      </c>
      <c r="H2995" s="30" t="s">
        <v>177</v>
      </c>
      <c r="I2995" s="180">
        <v>0</v>
      </c>
      <c r="J2995" s="181">
        <v>0</v>
      </c>
      <c r="K2995" s="181">
        <v>0</v>
      </c>
      <c r="L2995" s="181">
        <v>0</v>
      </c>
      <c r="M2995" s="182">
        <v>0</v>
      </c>
    </row>
    <row r="2996" spans="1:13" s="5" customFormat="1">
      <c r="A2996" s="30" t="s">
        <v>129</v>
      </c>
      <c r="B2996" s="30" t="s">
        <v>140</v>
      </c>
      <c r="C2996" s="5" t="s">
        <v>457</v>
      </c>
      <c r="D2996" s="5" t="s">
        <v>197</v>
      </c>
      <c r="E2996" s="191">
        <v>30</v>
      </c>
      <c r="F2996" s="191" t="s">
        <v>196</v>
      </c>
      <c r="G2996" s="191" t="s">
        <v>462</v>
      </c>
      <c r="H2996" s="30" t="s">
        <v>177</v>
      </c>
      <c r="I2996" s="180">
        <v>0</v>
      </c>
      <c r="J2996" s="181">
        <v>0</v>
      </c>
      <c r="K2996" s="181">
        <v>0</v>
      </c>
      <c r="L2996" s="181">
        <v>0</v>
      </c>
      <c r="M2996" s="182">
        <v>0</v>
      </c>
    </row>
    <row r="2997" spans="1:13" s="5" customFormat="1">
      <c r="A2997" s="30" t="s">
        <v>129</v>
      </c>
      <c r="B2997" s="30" t="s">
        <v>140</v>
      </c>
      <c r="C2997" s="5" t="s">
        <v>457</v>
      </c>
      <c r="D2997" s="5" t="s">
        <v>197</v>
      </c>
      <c r="E2997" s="191">
        <v>30</v>
      </c>
      <c r="F2997" s="191" t="s">
        <v>196</v>
      </c>
      <c r="G2997" s="191" t="s">
        <v>463</v>
      </c>
      <c r="H2997" s="30" t="s">
        <v>177</v>
      </c>
      <c r="I2997" s="180">
        <v>0</v>
      </c>
      <c r="J2997" s="181">
        <v>0</v>
      </c>
      <c r="K2997" s="181">
        <v>0</v>
      </c>
      <c r="L2997" s="181">
        <v>0</v>
      </c>
      <c r="M2997" s="182">
        <v>0</v>
      </c>
    </row>
    <row r="2998" spans="1:13" s="5" customFormat="1">
      <c r="A2998" s="30" t="s">
        <v>129</v>
      </c>
      <c r="B2998" s="30" t="s">
        <v>140</v>
      </c>
      <c r="C2998" s="5" t="s">
        <v>457</v>
      </c>
      <c r="D2998" s="5" t="s">
        <v>284</v>
      </c>
      <c r="E2998" s="191">
        <v>38</v>
      </c>
      <c r="F2998" s="191" t="s">
        <v>283</v>
      </c>
      <c r="G2998" s="191" t="s">
        <v>458</v>
      </c>
      <c r="H2998" s="30" t="s">
        <v>177</v>
      </c>
      <c r="I2998" s="180">
        <v>0</v>
      </c>
      <c r="J2998" s="181">
        <v>0</v>
      </c>
      <c r="K2998" s="181">
        <v>0</v>
      </c>
      <c r="L2998" s="181">
        <v>0</v>
      </c>
      <c r="M2998" s="182">
        <v>0</v>
      </c>
    </row>
    <row r="2999" spans="1:13" s="5" customFormat="1">
      <c r="A2999" s="30" t="s">
        <v>129</v>
      </c>
      <c r="B2999" s="30" t="s">
        <v>140</v>
      </c>
      <c r="C2999" s="5" t="s">
        <v>457</v>
      </c>
      <c r="D2999" s="5" t="s">
        <v>284</v>
      </c>
      <c r="E2999" s="191">
        <v>38</v>
      </c>
      <c r="F2999" s="191" t="s">
        <v>283</v>
      </c>
      <c r="G2999" s="191" t="s">
        <v>459</v>
      </c>
      <c r="H2999" s="30" t="s">
        <v>177</v>
      </c>
      <c r="I2999" s="180">
        <v>0</v>
      </c>
      <c r="J2999" s="181">
        <v>0</v>
      </c>
      <c r="K2999" s="181">
        <v>0</v>
      </c>
      <c r="L2999" s="181">
        <v>0</v>
      </c>
      <c r="M2999" s="182">
        <v>0</v>
      </c>
    </row>
    <row r="3000" spans="1:13" s="5" customFormat="1">
      <c r="A3000" s="30" t="s">
        <v>129</v>
      </c>
      <c r="B3000" s="30" t="s">
        <v>140</v>
      </c>
      <c r="C3000" s="5" t="s">
        <v>457</v>
      </c>
      <c r="D3000" s="5" t="s">
        <v>284</v>
      </c>
      <c r="E3000" s="191">
        <v>38</v>
      </c>
      <c r="F3000" s="191" t="s">
        <v>283</v>
      </c>
      <c r="G3000" s="191" t="s">
        <v>460</v>
      </c>
      <c r="H3000" s="30" t="s">
        <v>177</v>
      </c>
      <c r="I3000" s="180">
        <v>0</v>
      </c>
      <c r="J3000" s="181">
        <v>0</v>
      </c>
      <c r="K3000" s="181">
        <v>0</v>
      </c>
      <c r="L3000" s="181">
        <v>0</v>
      </c>
      <c r="M3000" s="182">
        <v>0</v>
      </c>
    </row>
    <row r="3001" spans="1:13" s="5" customFormat="1">
      <c r="A3001" s="30" t="s">
        <v>129</v>
      </c>
      <c r="B3001" s="30" t="s">
        <v>140</v>
      </c>
      <c r="C3001" s="5" t="s">
        <v>457</v>
      </c>
      <c r="D3001" s="5" t="s">
        <v>284</v>
      </c>
      <c r="E3001" s="191">
        <v>38</v>
      </c>
      <c r="F3001" s="191" t="s">
        <v>283</v>
      </c>
      <c r="G3001" s="191" t="s">
        <v>461</v>
      </c>
      <c r="H3001" s="30" t="s">
        <v>177</v>
      </c>
      <c r="I3001" s="180">
        <v>0</v>
      </c>
      <c r="J3001" s="181">
        <v>0</v>
      </c>
      <c r="K3001" s="181">
        <v>0</v>
      </c>
      <c r="L3001" s="181">
        <v>0</v>
      </c>
      <c r="M3001" s="182">
        <v>0</v>
      </c>
    </row>
    <row r="3002" spans="1:13" s="5" customFormat="1">
      <c r="A3002" s="30" t="s">
        <v>129</v>
      </c>
      <c r="B3002" s="30" t="s">
        <v>140</v>
      </c>
      <c r="C3002" s="5" t="s">
        <v>457</v>
      </c>
      <c r="D3002" s="5" t="s">
        <v>284</v>
      </c>
      <c r="E3002" s="191">
        <v>38</v>
      </c>
      <c r="F3002" s="191" t="s">
        <v>283</v>
      </c>
      <c r="G3002" s="191" t="s">
        <v>462</v>
      </c>
      <c r="H3002" s="30" t="s">
        <v>177</v>
      </c>
      <c r="I3002" s="180">
        <v>0</v>
      </c>
      <c r="J3002" s="181">
        <v>0</v>
      </c>
      <c r="K3002" s="181">
        <v>0</v>
      </c>
      <c r="L3002" s="181">
        <v>0</v>
      </c>
      <c r="M3002" s="182">
        <v>0</v>
      </c>
    </row>
    <row r="3003" spans="1:13" s="5" customFormat="1">
      <c r="A3003" s="30" t="s">
        <v>129</v>
      </c>
      <c r="B3003" s="30" t="s">
        <v>140</v>
      </c>
      <c r="C3003" s="5" t="s">
        <v>457</v>
      </c>
      <c r="D3003" s="5" t="s">
        <v>284</v>
      </c>
      <c r="E3003" s="191">
        <v>38</v>
      </c>
      <c r="F3003" s="191" t="s">
        <v>283</v>
      </c>
      <c r="G3003" s="191" t="s">
        <v>463</v>
      </c>
      <c r="H3003" s="30" t="s">
        <v>177</v>
      </c>
      <c r="I3003" s="180">
        <v>0</v>
      </c>
      <c r="J3003" s="181">
        <v>0</v>
      </c>
      <c r="K3003" s="181">
        <v>0</v>
      </c>
      <c r="L3003" s="181">
        <v>0</v>
      </c>
      <c r="M3003" s="182">
        <v>0</v>
      </c>
    </row>
    <row r="3004" spans="1:13" s="5" customFormat="1">
      <c r="A3004" s="30" t="s">
        <v>129</v>
      </c>
      <c r="B3004" s="30" t="s">
        <v>140</v>
      </c>
      <c r="C3004" s="5" t="s">
        <v>457</v>
      </c>
      <c r="D3004" s="5" t="s">
        <v>199</v>
      </c>
      <c r="E3004" s="191">
        <v>30</v>
      </c>
      <c r="F3004" s="191" t="s">
        <v>198</v>
      </c>
      <c r="G3004" s="191" t="s">
        <v>458</v>
      </c>
      <c r="H3004" s="30" t="s">
        <v>177</v>
      </c>
      <c r="I3004" s="180">
        <v>0</v>
      </c>
      <c r="J3004" s="181">
        <v>0</v>
      </c>
      <c r="K3004" s="181">
        <v>0</v>
      </c>
      <c r="L3004" s="181">
        <v>0</v>
      </c>
      <c r="M3004" s="182">
        <v>0</v>
      </c>
    </row>
    <row r="3005" spans="1:13" s="5" customFormat="1">
      <c r="A3005" s="30" t="s">
        <v>129</v>
      </c>
      <c r="B3005" s="30" t="s">
        <v>140</v>
      </c>
      <c r="C3005" s="5" t="s">
        <v>457</v>
      </c>
      <c r="D3005" s="5" t="s">
        <v>199</v>
      </c>
      <c r="E3005" s="191">
        <v>30</v>
      </c>
      <c r="F3005" s="191" t="s">
        <v>198</v>
      </c>
      <c r="G3005" s="191" t="s">
        <v>459</v>
      </c>
      <c r="H3005" s="30" t="s">
        <v>177</v>
      </c>
      <c r="I3005" s="180">
        <v>2.5892999999999999E-2</v>
      </c>
      <c r="J3005" s="181">
        <v>3.60561E-3</v>
      </c>
      <c r="K3005" s="181">
        <v>1.70276E-2</v>
      </c>
      <c r="L3005" s="181">
        <v>1.7975300000000001E-5</v>
      </c>
      <c r="M3005" s="182">
        <v>3.0530800000000001E-4</v>
      </c>
    </row>
    <row r="3006" spans="1:13" s="5" customFormat="1">
      <c r="A3006" s="30" t="s">
        <v>129</v>
      </c>
      <c r="B3006" s="30" t="s">
        <v>140</v>
      </c>
      <c r="C3006" s="5" t="s">
        <v>457</v>
      </c>
      <c r="D3006" s="5" t="s">
        <v>199</v>
      </c>
      <c r="E3006" s="191">
        <v>30</v>
      </c>
      <c r="F3006" s="191" t="s">
        <v>198</v>
      </c>
      <c r="G3006" s="191" t="s">
        <v>460</v>
      </c>
      <c r="H3006" s="30" t="s">
        <v>177</v>
      </c>
      <c r="I3006" s="180">
        <v>2.96612E-3</v>
      </c>
      <c r="J3006" s="181">
        <v>3.8677200000000003E-5</v>
      </c>
      <c r="K3006" s="181">
        <v>4.5863800000000001E-3</v>
      </c>
      <c r="L3006" s="181">
        <v>7.6831699999999996E-7</v>
      </c>
      <c r="M3006" s="182">
        <v>2.5362299999999999E-5</v>
      </c>
    </row>
    <row r="3007" spans="1:13" s="5" customFormat="1">
      <c r="A3007" s="30" t="s">
        <v>129</v>
      </c>
      <c r="B3007" s="30" t="s">
        <v>140</v>
      </c>
      <c r="C3007" s="5" t="s">
        <v>457</v>
      </c>
      <c r="D3007" s="5" t="s">
        <v>199</v>
      </c>
      <c r="E3007" s="191">
        <v>30</v>
      </c>
      <c r="F3007" s="191" t="s">
        <v>198</v>
      </c>
      <c r="G3007" s="191" t="s">
        <v>461</v>
      </c>
      <c r="H3007" s="30" t="s">
        <v>177</v>
      </c>
      <c r="I3007" s="180">
        <v>0</v>
      </c>
      <c r="J3007" s="181">
        <v>0</v>
      </c>
      <c r="K3007" s="181">
        <v>0</v>
      </c>
      <c r="L3007" s="181">
        <v>0</v>
      </c>
      <c r="M3007" s="182">
        <v>0</v>
      </c>
    </row>
    <row r="3008" spans="1:13" s="5" customFormat="1">
      <c r="A3008" s="30" t="s">
        <v>129</v>
      </c>
      <c r="B3008" s="30" t="s">
        <v>140</v>
      </c>
      <c r="C3008" s="5" t="s">
        <v>457</v>
      </c>
      <c r="D3008" s="5" t="s">
        <v>199</v>
      </c>
      <c r="E3008" s="191">
        <v>30</v>
      </c>
      <c r="F3008" s="191" t="s">
        <v>198</v>
      </c>
      <c r="G3008" s="191" t="s">
        <v>462</v>
      </c>
      <c r="H3008" s="30" t="s">
        <v>177</v>
      </c>
      <c r="I3008" s="180">
        <v>0</v>
      </c>
      <c r="J3008" s="181">
        <v>0</v>
      </c>
      <c r="K3008" s="181">
        <v>0</v>
      </c>
      <c r="L3008" s="181">
        <v>0</v>
      </c>
      <c r="M3008" s="182">
        <v>0</v>
      </c>
    </row>
    <row r="3009" spans="1:13" s="5" customFormat="1">
      <c r="A3009" s="30" t="s">
        <v>129</v>
      </c>
      <c r="B3009" s="30" t="s">
        <v>140</v>
      </c>
      <c r="C3009" s="5" t="s">
        <v>457</v>
      </c>
      <c r="D3009" s="5" t="s">
        <v>199</v>
      </c>
      <c r="E3009" s="191">
        <v>30</v>
      </c>
      <c r="F3009" s="191" t="s">
        <v>198</v>
      </c>
      <c r="G3009" s="191" t="s">
        <v>463</v>
      </c>
      <c r="H3009" s="30" t="s">
        <v>177</v>
      </c>
      <c r="I3009" s="180">
        <v>0</v>
      </c>
      <c r="J3009" s="181">
        <v>0</v>
      </c>
      <c r="K3009" s="181">
        <v>0</v>
      </c>
      <c r="L3009" s="181">
        <v>0</v>
      </c>
      <c r="M3009" s="182">
        <v>0</v>
      </c>
    </row>
    <row r="3010" spans="1:13" s="5" customFormat="1">
      <c r="A3010" s="30" t="s">
        <v>129</v>
      </c>
      <c r="B3010" s="30" t="s">
        <v>140</v>
      </c>
      <c r="C3010" s="5" t="s">
        <v>457</v>
      </c>
      <c r="D3010" s="5" t="s">
        <v>201</v>
      </c>
      <c r="E3010" s="191">
        <v>30</v>
      </c>
      <c r="F3010" s="191" t="s">
        <v>200</v>
      </c>
      <c r="G3010" s="191" t="s">
        <v>458</v>
      </c>
      <c r="H3010" s="30" t="s">
        <v>177</v>
      </c>
      <c r="I3010" s="180">
        <v>0</v>
      </c>
      <c r="J3010" s="181">
        <v>0</v>
      </c>
      <c r="K3010" s="181">
        <v>0</v>
      </c>
      <c r="L3010" s="181">
        <v>0</v>
      </c>
      <c r="M3010" s="182">
        <v>0</v>
      </c>
    </row>
    <row r="3011" spans="1:13" s="5" customFormat="1">
      <c r="A3011" s="30" t="s">
        <v>129</v>
      </c>
      <c r="B3011" s="30" t="s">
        <v>140</v>
      </c>
      <c r="C3011" s="5" t="s">
        <v>457</v>
      </c>
      <c r="D3011" s="5" t="s">
        <v>201</v>
      </c>
      <c r="E3011" s="191">
        <v>30</v>
      </c>
      <c r="F3011" s="191" t="s">
        <v>200</v>
      </c>
      <c r="G3011" s="191" t="s">
        <v>459</v>
      </c>
      <c r="H3011" s="30" t="s">
        <v>177</v>
      </c>
      <c r="I3011" s="180">
        <v>0</v>
      </c>
      <c r="J3011" s="181">
        <v>0</v>
      </c>
      <c r="K3011" s="181">
        <v>0</v>
      </c>
      <c r="L3011" s="181">
        <v>0</v>
      </c>
      <c r="M3011" s="182">
        <v>0</v>
      </c>
    </row>
    <row r="3012" spans="1:13" s="5" customFormat="1">
      <c r="A3012" s="30" t="s">
        <v>129</v>
      </c>
      <c r="B3012" s="30" t="s">
        <v>140</v>
      </c>
      <c r="C3012" s="5" t="s">
        <v>457</v>
      </c>
      <c r="D3012" s="5" t="s">
        <v>201</v>
      </c>
      <c r="E3012" s="191">
        <v>30</v>
      </c>
      <c r="F3012" s="191" t="s">
        <v>200</v>
      </c>
      <c r="G3012" s="191" t="s">
        <v>460</v>
      </c>
      <c r="H3012" s="30" t="s">
        <v>177</v>
      </c>
      <c r="I3012" s="180">
        <v>0</v>
      </c>
      <c r="J3012" s="181">
        <v>0</v>
      </c>
      <c r="K3012" s="181">
        <v>0</v>
      </c>
      <c r="L3012" s="181">
        <v>0</v>
      </c>
      <c r="M3012" s="182">
        <v>0</v>
      </c>
    </row>
    <row r="3013" spans="1:13" s="5" customFormat="1">
      <c r="A3013" s="30" t="s">
        <v>129</v>
      </c>
      <c r="B3013" s="30" t="s">
        <v>140</v>
      </c>
      <c r="C3013" s="5" t="s">
        <v>457</v>
      </c>
      <c r="D3013" s="5" t="s">
        <v>201</v>
      </c>
      <c r="E3013" s="191">
        <v>30</v>
      </c>
      <c r="F3013" s="191" t="s">
        <v>200</v>
      </c>
      <c r="G3013" s="191" t="s">
        <v>461</v>
      </c>
      <c r="H3013" s="30" t="s">
        <v>177</v>
      </c>
      <c r="I3013" s="180">
        <v>0</v>
      </c>
      <c r="J3013" s="181">
        <v>0</v>
      </c>
      <c r="K3013" s="181">
        <v>0</v>
      </c>
      <c r="L3013" s="181">
        <v>0</v>
      </c>
      <c r="M3013" s="182">
        <v>0</v>
      </c>
    </row>
    <row r="3014" spans="1:13" s="5" customFormat="1">
      <c r="A3014" s="30" t="s">
        <v>129</v>
      </c>
      <c r="B3014" s="30" t="s">
        <v>140</v>
      </c>
      <c r="C3014" s="5" t="s">
        <v>457</v>
      </c>
      <c r="D3014" s="5" t="s">
        <v>201</v>
      </c>
      <c r="E3014" s="191">
        <v>30</v>
      </c>
      <c r="F3014" s="191" t="s">
        <v>200</v>
      </c>
      <c r="G3014" s="191" t="s">
        <v>462</v>
      </c>
      <c r="H3014" s="30" t="s">
        <v>177</v>
      </c>
      <c r="I3014" s="180">
        <v>0</v>
      </c>
      <c r="J3014" s="181">
        <v>0</v>
      </c>
      <c r="K3014" s="181">
        <v>0</v>
      </c>
      <c r="L3014" s="181">
        <v>0</v>
      </c>
      <c r="M3014" s="182">
        <v>0</v>
      </c>
    </row>
    <row r="3015" spans="1:13" s="5" customFormat="1">
      <c r="A3015" s="30" t="s">
        <v>129</v>
      </c>
      <c r="B3015" s="30" t="s">
        <v>140</v>
      </c>
      <c r="C3015" s="5" t="s">
        <v>457</v>
      </c>
      <c r="D3015" s="5" t="s">
        <v>201</v>
      </c>
      <c r="E3015" s="191">
        <v>30</v>
      </c>
      <c r="F3015" s="191" t="s">
        <v>200</v>
      </c>
      <c r="G3015" s="191" t="s">
        <v>463</v>
      </c>
      <c r="H3015" s="30" t="s">
        <v>177</v>
      </c>
      <c r="I3015" s="180">
        <v>0</v>
      </c>
      <c r="J3015" s="181">
        <v>0</v>
      </c>
      <c r="K3015" s="181">
        <v>0</v>
      </c>
      <c r="L3015" s="181">
        <v>0</v>
      </c>
      <c r="M3015" s="182">
        <v>0</v>
      </c>
    </row>
    <row r="3016" spans="1:13" s="5" customFormat="1">
      <c r="A3016" s="30" t="s">
        <v>129</v>
      </c>
      <c r="B3016" s="30" t="s">
        <v>140</v>
      </c>
      <c r="C3016" s="5" t="s">
        <v>457</v>
      </c>
      <c r="D3016" s="5" t="s">
        <v>203</v>
      </c>
      <c r="E3016" s="191">
        <v>30</v>
      </c>
      <c r="F3016" s="191" t="s">
        <v>202</v>
      </c>
      <c r="G3016" s="191" t="s">
        <v>458</v>
      </c>
      <c r="H3016" s="30" t="s">
        <v>177</v>
      </c>
      <c r="I3016" s="180">
        <v>0</v>
      </c>
      <c r="J3016" s="181">
        <v>0</v>
      </c>
      <c r="K3016" s="181">
        <v>0</v>
      </c>
      <c r="L3016" s="181">
        <v>0</v>
      </c>
      <c r="M3016" s="182">
        <v>0</v>
      </c>
    </row>
    <row r="3017" spans="1:13" s="5" customFormat="1">
      <c r="A3017" s="30" t="s">
        <v>129</v>
      </c>
      <c r="B3017" s="30" t="s">
        <v>140</v>
      </c>
      <c r="C3017" s="5" t="s">
        <v>457</v>
      </c>
      <c r="D3017" s="5" t="s">
        <v>203</v>
      </c>
      <c r="E3017" s="191">
        <v>30</v>
      </c>
      <c r="F3017" s="191" t="s">
        <v>202</v>
      </c>
      <c r="G3017" s="191" t="s">
        <v>459</v>
      </c>
      <c r="H3017" s="30" t="s">
        <v>177</v>
      </c>
      <c r="I3017" s="180">
        <v>5.1232553916245545E-2</v>
      </c>
      <c r="J3017" s="181">
        <v>7.1341662006821965E-3</v>
      </c>
      <c r="K3017" s="181">
        <v>3.3691311150883259E-2</v>
      </c>
      <c r="L3017" s="181">
        <v>3.5566359367433711E-5</v>
      </c>
      <c r="M3017" s="182">
        <v>6.0409041668809988E-4</v>
      </c>
    </row>
    <row r="3018" spans="1:13" s="5" customFormat="1">
      <c r="A3018" s="30" t="s">
        <v>129</v>
      </c>
      <c r="B3018" s="30" t="s">
        <v>140</v>
      </c>
      <c r="C3018" s="5" t="s">
        <v>457</v>
      </c>
      <c r="D3018" s="5" t="s">
        <v>203</v>
      </c>
      <c r="E3018" s="191">
        <v>30</v>
      </c>
      <c r="F3018" s="191" t="s">
        <v>202</v>
      </c>
      <c r="G3018" s="191" t="s">
        <v>460</v>
      </c>
      <c r="H3018" s="30" t="s">
        <v>177</v>
      </c>
      <c r="I3018" s="180">
        <v>5.8688524413809248E-3</v>
      </c>
      <c r="J3018" s="181">
        <v>7.6527847708716544E-5</v>
      </c>
      <c r="K3018" s="181">
        <v>9.0747466252547593E-3</v>
      </c>
      <c r="L3018" s="181">
        <v>1.5202107006795361E-6</v>
      </c>
      <c r="M3018" s="182">
        <v>5.018259418837924E-5</v>
      </c>
    </row>
    <row r="3019" spans="1:13" s="5" customFormat="1">
      <c r="A3019" s="30" t="s">
        <v>129</v>
      </c>
      <c r="B3019" s="30" t="s">
        <v>140</v>
      </c>
      <c r="C3019" s="5" t="s">
        <v>457</v>
      </c>
      <c r="D3019" s="5" t="s">
        <v>203</v>
      </c>
      <c r="E3019" s="191">
        <v>30</v>
      </c>
      <c r="F3019" s="191" t="s">
        <v>202</v>
      </c>
      <c r="G3019" s="191" t="s">
        <v>461</v>
      </c>
      <c r="H3019" s="30" t="s">
        <v>177</v>
      </c>
      <c r="I3019" s="180">
        <v>0</v>
      </c>
      <c r="J3019" s="181">
        <v>0</v>
      </c>
      <c r="K3019" s="181">
        <v>0</v>
      </c>
      <c r="L3019" s="181">
        <v>0</v>
      </c>
      <c r="M3019" s="182">
        <v>0</v>
      </c>
    </row>
    <row r="3020" spans="1:13" s="5" customFormat="1">
      <c r="A3020" s="30" t="s">
        <v>129</v>
      </c>
      <c r="B3020" s="30" t="s">
        <v>140</v>
      </c>
      <c r="C3020" s="5" t="s">
        <v>457</v>
      </c>
      <c r="D3020" s="5" t="s">
        <v>203</v>
      </c>
      <c r="E3020" s="191">
        <v>30</v>
      </c>
      <c r="F3020" s="191" t="s">
        <v>202</v>
      </c>
      <c r="G3020" s="191" t="s">
        <v>462</v>
      </c>
      <c r="H3020" s="30" t="s">
        <v>177</v>
      </c>
      <c r="I3020" s="180">
        <v>0</v>
      </c>
      <c r="J3020" s="181">
        <v>0</v>
      </c>
      <c r="K3020" s="181">
        <v>0</v>
      </c>
      <c r="L3020" s="181">
        <v>0</v>
      </c>
      <c r="M3020" s="182">
        <v>0</v>
      </c>
    </row>
    <row r="3021" spans="1:13" s="5" customFormat="1">
      <c r="A3021" s="30" t="s">
        <v>129</v>
      </c>
      <c r="B3021" s="30" t="s">
        <v>140</v>
      </c>
      <c r="C3021" s="5" t="s">
        <v>457</v>
      </c>
      <c r="D3021" s="5" t="s">
        <v>203</v>
      </c>
      <c r="E3021" s="191">
        <v>30</v>
      </c>
      <c r="F3021" s="191" t="s">
        <v>202</v>
      </c>
      <c r="G3021" s="191" t="s">
        <v>463</v>
      </c>
      <c r="H3021" s="30" t="s">
        <v>177</v>
      </c>
      <c r="I3021" s="180">
        <v>0</v>
      </c>
      <c r="J3021" s="181">
        <v>0</v>
      </c>
      <c r="K3021" s="181">
        <v>0</v>
      </c>
      <c r="L3021" s="181">
        <v>0</v>
      </c>
      <c r="M3021" s="182">
        <v>0</v>
      </c>
    </row>
    <row r="3022" spans="1:13" s="5" customFormat="1">
      <c r="A3022" s="30" t="s">
        <v>129</v>
      </c>
      <c r="B3022" s="30" t="s">
        <v>140</v>
      </c>
      <c r="C3022" s="5" t="s">
        <v>457</v>
      </c>
      <c r="D3022" s="5" t="s">
        <v>294</v>
      </c>
      <c r="E3022" s="191">
        <v>38</v>
      </c>
      <c r="F3022" s="191" t="s">
        <v>293</v>
      </c>
      <c r="G3022" s="191" t="s">
        <v>458</v>
      </c>
      <c r="H3022" s="30" t="s">
        <v>177</v>
      </c>
      <c r="I3022" s="180">
        <v>0</v>
      </c>
      <c r="J3022" s="181">
        <v>0</v>
      </c>
      <c r="K3022" s="181">
        <v>0</v>
      </c>
      <c r="L3022" s="181">
        <v>0</v>
      </c>
      <c r="M3022" s="182">
        <v>0</v>
      </c>
    </row>
    <row r="3023" spans="1:13" s="5" customFormat="1">
      <c r="A3023" s="30" t="s">
        <v>129</v>
      </c>
      <c r="B3023" s="30" t="s">
        <v>140</v>
      </c>
      <c r="C3023" s="5" t="s">
        <v>457</v>
      </c>
      <c r="D3023" s="5" t="s">
        <v>294</v>
      </c>
      <c r="E3023" s="191">
        <v>38</v>
      </c>
      <c r="F3023" s="191" t="s">
        <v>293</v>
      </c>
      <c r="G3023" s="191" t="s">
        <v>459</v>
      </c>
      <c r="H3023" s="30" t="s">
        <v>177</v>
      </c>
      <c r="I3023" s="180">
        <v>0</v>
      </c>
      <c r="J3023" s="181">
        <v>0</v>
      </c>
      <c r="K3023" s="181">
        <v>0</v>
      </c>
      <c r="L3023" s="181">
        <v>0</v>
      </c>
      <c r="M3023" s="182">
        <v>0</v>
      </c>
    </row>
    <row r="3024" spans="1:13" s="5" customFormat="1">
      <c r="A3024" s="30" t="s">
        <v>129</v>
      </c>
      <c r="B3024" s="30" t="s">
        <v>140</v>
      </c>
      <c r="C3024" s="5" t="s">
        <v>457</v>
      </c>
      <c r="D3024" s="5" t="s">
        <v>294</v>
      </c>
      <c r="E3024" s="191">
        <v>38</v>
      </c>
      <c r="F3024" s="191" t="s">
        <v>293</v>
      </c>
      <c r="G3024" s="191" t="s">
        <v>460</v>
      </c>
      <c r="H3024" s="30" t="s">
        <v>177</v>
      </c>
      <c r="I3024" s="180">
        <v>0</v>
      </c>
      <c r="J3024" s="181">
        <v>0</v>
      </c>
      <c r="K3024" s="181">
        <v>0</v>
      </c>
      <c r="L3024" s="181">
        <v>0</v>
      </c>
      <c r="M3024" s="182">
        <v>0</v>
      </c>
    </row>
    <row r="3025" spans="1:13" s="5" customFormat="1">
      <c r="A3025" s="30" t="s">
        <v>129</v>
      </c>
      <c r="B3025" s="30" t="s">
        <v>140</v>
      </c>
      <c r="C3025" s="5" t="s">
        <v>457</v>
      </c>
      <c r="D3025" s="5" t="s">
        <v>294</v>
      </c>
      <c r="E3025" s="191">
        <v>38</v>
      </c>
      <c r="F3025" s="191" t="s">
        <v>293</v>
      </c>
      <c r="G3025" s="191" t="s">
        <v>461</v>
      </c>
      <c r="H3025" s="30" t="s">
        <v>177</v>
      </c>
      <c r="I3025" s="180">
        <v>0</v>
      </c>
      <c r="J3025" s="181">
        <v>0</v>
      </c>
      <c r="K3025" s="181">
        <v>0</v>
      </c>
      <c r="L3025" s="181">
        <v>0</v>
      </c>
      <c r="M3025" s="182">
        <v>0</v>
      </c>
    </row>
    <row r="3026" spans="1:13" s="5" customFormat="1">
      <c r="A3026" s="30" t="s">
        <v>129</v>
      </c>
      <c r="B3026" s="30" t="s">
        <v>140</v>
      </c>
      <c r="C3026" s="5" t="s">
        <v>457</v>
      </c>
      <c r="D3026" s="5" t="s">
        <v>294</v>
      </c>
      <c r="E3026" s="191">
        <v>38</v>
      </c>
      <c r="F3026" s="191" t="s">
        <v>293</v>
      </c>
      <c r="G3026" s="191" t="s">
        <v>462</v>
      </c>
      <c r="H3026" s="30" t="s">
        <v>177</v>
      </c>
      <c r="I3026" s="180">
        <v>0</v>
      </c>
      <c r="J3026" s="181">
        <v>0</v>
      </c>
      <c r="K3026" s="181">
        <v>0</v>
      </c>
      <c r="L3026" s="181">
        <v>0</v>
      </c>
      <c r="M3026" s="182">
        <v>0</v>
      </c>
    </row>
    <row r="3027" spans="1:13" s="5" customFormat="1">
      <c r="A3027" s="30" t="s">
        <v>129</v>
      </c>
      <c r="B3027" s="30" t="s">
        <v>140</v>
      </c>
      <c r="C3027" s="5" t="s">
        <v>457</v>
      </c>
      <c r="D3027" s="5" t="s">
        <v>294</v>
      </c>
      <c r="E3027" s="191">
        <v>38</v>
      </c>
      <c r="F3027" s="191" t="s">
        <v>293</v>
      </c>
      <c r="G3027" s="191" t="s">
        <v>463</v>
      </c>
      <c r="H3027" s="30" t="s">
        <v>177</v>
      </c>
      <c r="I3027" s="180">
        <v>0</v>
      </c>
      <c r="J3027" s="181">
        <v>0</v>
      </c>
      <c r="K3027" s="181">
        <v>0</v>
      </c>
      <c r="L3027" s="181">
        <v>0</v>
      </c>
      <c r="M3027" s="182">
        <v>0</v>
      </c>
    </row>
    <row r="3028" spans="1:13" s="5" customFormat="1">
      <c r="A3028" s="30" t="s">
        <v>129</v>
      </c>
      <c r="B3028" s="30" t="s">
        <v>140</v>
      </c>
      <c r="C3028" s="5" t="s">
        <v>457</v>
      </c>
      <c r="D3028" s="5" t="s">
        <v>296</v>
      </c>
      <c r="E3028" s="191">
        <v>38</v>
      </c>
      <c r="F3028" s="191" t="s">
        <v>295</v>
      </c>
      <c r="G3028" s="191" t="s">
        <v>458</v>
      </c>
      <c r="H3028" s="30" t="s">
        <v>177</v>
      </c>
      <c r="I3028" s="180">
        <v>0</v>
      </c>
      <c r="J3028" s="181">
        <v>0</v>
      </c>
      <c r="K3028" s="181">
        <v>0</v>
      </c>
      <c r="L3028" s="181">
        <v>0</v>
      </c>
      <c r="M3028" s="182">
        <v>0</v>
      </c>
    </row>
    <row r="3029" spans="1:13" s="5" customFormat="1">
      <c r="A3029" s="30" t="s">
        <v>129</v>
      </c>
      <c r="B3029" s="30" t="s">
        <v>140</v>
      </c>
      <c r="C3029" s="5" t="s">
        <v>457</v>
      </c>
      <c r="D3029" s="5" t="s">
        <v>296</v>
      </c>
      <c r="E3029" s="191">
        <v>38</v>
      </c>
      <c r="F3029" s="191" t="s">
        <v>295</v>
      </c>
      <c r="G3029" s="191" t="s">
        <v>459</v>
      </c>
      <c r="H3029" s="30" t="s">
        <v>177</v>
      </c>
      <c r="I3029" s="180">
        <v>5.1785900000000003E-2</v>
      </c>
      <c r="J3029" s="181">
        <v>7.21122E-3</v>
      </c>
      <c r="K3029" s="181">
        <v>3.4055200000000001E-2</v>
      </c>
      <c r="L3029" s="181">
        <v>3.5950500000000001E-5</v>
      </c>
      <c r="M3029" s="182">
        <v>6.1061500000000001E-4</v>
      </c>
    </row>
    <row r="3030" spans="1:13" s="5" customFormat="1">
      <c r="A3030" s="30" t="s">
        <v>129</v>
      </c>
      <c r="B3030" s="30" t="s">
        <v>140</v>
      </c>
      <c r="C3030" s="5" t="s">
        <v>457</v>
      </c>
      <c r="D3030" s="5" t="s">
        <v>296</v>
      </c>
      <c r="E3030" s="191">
        <v>38</v>
      </c>
      <c r="F3030" s="191" t="s">
        <v>295</v>
      </c>
      <c r="G3030" s="191" t="s">
        <v>460</v>
      </c>
      <c r="H3030" s="30" t="s">
        <v>177</v>
      </c>
      <c r="I3030" s="180">
        <v>5.9322400000000001E-3</v>
      </c>
      <c r="J3030" s="181">
        <v>7.7354400000000006E-5</v>
      </c>
      <c r="K3030" s="181">
        <v>9.1727600000000003E-3</v>
      </c>
      <c r="L3030" s="181">
        <v>1.53663E-6</v>
      </c>
      <c r="M3030" s="182">
        <v>5.0724599999999999E-5</v>
      </c>
    </row>
    <row r="3031" spans="1:13" s="5" customFormat="1">
      <c r="A3031" s="30" t="s">
        <v>129</v>
      </c>
      <c r="B3031" s="30" t="s">
        <v>140</v>
      </c>
      <c r="C3031" s="5" t="s">
        <v>457</v>
      </c>
      <c r="D3031" s="5" t="s">
        <v>296</v>
      </c>
      <c r="E3031" s="191">
        <v>38</v>
      </c>
      <c r="F3031" s="191" t="s">
        <v>295</v>
      </c>
      <c r="G3031" s="191" t="s">
        <v>461</v>
      </c>
      <c r="H3031" s="30" t="s">
        <v>177</v>
      </c>
      <c r="I3031" s="180">
        <v>0</v>
      </c>
      <c r="J3031" s="181">
        <v>0</v>
      </c>
      <c r="K3031" s="181">
        <v>0</v>
      </c>
      <c r="L3031" s="181">
        <v>0</v>
      </c>
      <c r="M3031" s="182">
        <v>0</v>
      </c>
    </row>
    <row r="3032" spans="1:13" s="5" customFormat="1">
      <c r="A3032" s="30" t="s">
        <v>129</v>
      </c>
      <c r="B3032" s="30" t="s">
        <v>140</v>
      </c>
      <c r="C3032" s="5" t="s">
        <v>457</v>
      </c>
      <c r="D3032" s="5" t="s">
        <v>296</v>
      </c>
      <c r="E3032" s="191">
        <v>38</v>
      </c>
      <c r="F3032" s="191" t="s">
        <v>295</v>
      </c>
      <c r="G3032" s="191" t="s">
        <v>462</v>
      </c>
      <c r="H3032" s="30" t="s">
        <v>177</v>
      </c>
      <c r="I3032" s="180">
        <v>0</v>
      </c>
      <c r="J3032" s="181">
        <v>0</v>
      </c>
      <c r="K3032" s="181">
        <v>0</v>
      </c>
      <c r="L3032" s="181">
        <v>0</v>
      </c>
      <c r="M3032" s="182">
        <v>0</v>
      </c>
    </row>
    <row r="3033" spans="1:13" s="5" customFormat="1">
      <c r="A3033" s="30" t="s">
        <v>129</v>
      </c>
      <c r="B3033" s="30" t="s">
        <v>140</v>
      </c>
      <c r="C3033" s="5" t="s">
        <v>457</v>
      </c>
      <c r="D3033" s="5" t="s">
        <v>296</v>
      </c>
      <c r="E3033" s="191">
        <v>38</v>
      </c>
      <c r="F3033" s="191" t="s">
        <v>295</v>
      </c>
      <c r="G3033" s="191" t="s">
        <v>463</v>
      </c>
      <c r="H3033" s="30" t="s">
        <v>177</v>
      </c>
      <c r="I3033" s="180">
        <v>0</v>
      </c>
      <c r="J3033" s="181">
        <v>0</v>
      </c>
      <c r="K3033" s="181">
        <v>0</v>
      </c>
      <c r="L3033" s="181">
        <v>0</v>
      </c>
      <c r="M3033" s="182">
        <v>0</v>
      </c>
    </row>
    <row r="3034" spans="1:13" s="5" customFormat="1">
      <c r="A3034" s="30" t="s">
        <v>129</v>
      </c>
      <c r="B3034" s="30" t="s">
        <v>140</v>
      </c>
      <c r="C3034" s="5" t="s">
        <v>457</v>
      </c>
      <c r="D3034" s="5" t="s">
        <v>205</v>
      </c>
      <c r="E3034" s="191">
        <v>30</v>
      </c>
      <c r="F3034" s="191" t="s">
        <v>204</v>
      </c>
      <c r="G3034" s="191" t="s">
        <v>458</v>
      </c>
      <c r="H3034" s="30" t="s">
        <v>177</v>
      </c>
      <c r="I3034" s="180">
        <v>0</v>
      </c>
      <c r="J3034" s="181">
        <v>0</v>
      </c>
      <c r="K3034" s="181">
        <v>0</v>
      </c>
      <c r="L3034" s="181">
        <v>0</v>
      </c>
      <c r="M3034" s="182">
        <v>0</v>
      </c>
    </row>
    <row r="3035" spans="1:13" s="5" customFormat="1">
      <c r="A3035" s="30" t="s">
        <v>129</v>
      </c>
      <c r="B3035" s="30" t="s">
        <v>140</v>
      </c>
      <c r="C3035" s="5" t="s">
        <v>457</v>
      </c>
      <c r="D3035" s="5" t="s">
        <v>205</v>
      </c>
      <c r="E3035" s="191">
        <v>30</v>
      </c>
      <c r="F3035" s="191" t="s">
        <v>204</v>
      </c>
      <c r="G3035" s="191" t="s">
        <v>459</v>
      </c>
      <c r="H3035" s="30" t="s">
        <v>177</v>
      </c>
      <c r="I3035" s="180">
        <v>3.6509100000000001</v>
      </c>
      <c r="J3035" s="181">
        <v>0.50839100000000004</v>
      </c>
      <c r="K3035" s="181">
        <v>2.40089</v>
      </c>
      <c r="L3035" s="181">
        <v>2.5345099999999998E-3</v>
      </c>
      <c r="M3035" s="182">
        <v>4.3048400000000001E-2</v>
      </c>
    </row>
    <row r="3036" spans="1:13" s="5" customFormat="1">
      <c r="A3036" s="30" t="s">
        <v>129</v>
      </c>
      <c r="B3036" s="30" t="s">
        <v>140</v>
      </c>
      <c r="C3036" s="5" t="s">
        <v>457</v>
      </c>
      <c r="D3036" s="5" t="s">
        <v>205</v>
      </c>
      <c r="E3036" s="191">
        <v>30</v>
      </c>
      <c r="F3036" s="191" t="s">
        <v>204</v>
      </c>
      <c r="G3036" s="191" t="s">
        <v>460</v>
      </c>
      <c r="H3036" s="30" t="s">
        <v>177</v>
      </c>
      <c r="I3036" s="180">
        <v>0.41822300000000001</v>
      </c>
      <c r="J3036" s="181">
        <v>5.4534800000000001E-3</v>
      </c>
      <c r="K3036" s="181">
        <v>0.64668000000000003</v>
      </c>
      <c r="L3036" s="181">
        <v>1.0833299999999999E-4</v>
      </c>
      <c r="M3036" s="182">
        <v>3.5760800000000001E-3</v>
      </c>
    </row>
    <row r="3037" spans="1:13" s="5" customFormat="1">
      <c r="A3037" s="30" t="s">
        <v>129</v>
      </c>
      <c r="B3037" s="30" t="s">
        <v>140</v>
      </c>
      <c r="C3037" s="5" t="s">
        <v>457</v>
      </c>
      <c r="D3037" s="5" t="s">
        <v>205</v>
      </c>
      <c r="E3037" s="191">
        <v>30</v>
      </c>
      <c r="F3037" s="191" t="s">
        <v>204</v>
      </c>
      <c r="G3037" s="191" t="s">
        <v>461</v>
      </c>
      <c r="H3037" s="30" t="s">
        <v>177</v>
      </c>
      <c r="I3037" s="180">
        <v>0</v>
      </c>
      <c r="J3037" s="181">
        <v>0</v>
      </c>
      <c r="K3037" s="181">
        <v>0</v>
      </c>
      <c r="L3037" s="181">
        <v>0</v>
      </c>
      <c r="M3037" s="182">
        <v>0</v>
      </c>
    </row>
    <row r="3038" spans="1:13" s="5" customFormat="1">
      <c r="A3038" s="30" t="s">
        <v>129</v>
      </c>
      <c r="B3038" s="30" t="s">
        <v>140</v>
      </c>
      <c r="C3038" s="5" t="s">
        <v>457</v>
      </c>
      <c r="D3038" s="5" t="s">
        <v>205</v>
      </c>
      <c r="E3038" s="191">
        <v>30</v>
      </c>
      <c r="F3038" s="191" t="s">
        <v>204</v>
      </c>
      <c r="G3038" s="191" t="s">
        <v>462</v>
      </c>
      <c r="H3038" s="30" t="s">
        <v>177</v>
      </c>
      <c r="I3038" s="180">
        <v>0</v>
      </c>
      <c r="J3038" s="181">
        <v>0</v>
      </c>
      <c r="K3038" s="181">
        <v>0</v>
      </c>
      <c r="L3038" s="181">
        <v>0</v>
      </c>
      <c r="M3038" s="182">
        <v>0</v>
      </c>
    </row>
    <row r="3039" spans="1:13" s="5" customFormat="1">
      <c r="A3039" s="30" t="s">
        <v>129</v>
      </c>
      <c r="B3039" s="30" t="s">
        <v>140</v>
      </c>
      <c r="C3039" s="5" t="s">
        <v>457</v>
      </c>
      <c r="D3039" s="5" t="s">
        <v>205</v>
      </c>
      <c r="E3039" s="191">
        <v>30</v>
      </c>
      <c r="F3039" s="191" t="s">
        <v>204</v>
      </c>
      <c r="G3039" s="191" t="s">
        <v>463</v>
      </c>
      <c r="H3039" s="30" t="s">
        <v>177</v>
      </c>
      <c r="I3039" s="180">
        <v>0</v>
      </c>
      <c r="J3039" s="181">
        <v>0</v>
      </c>
      <c r="K3039" s="181">
        <v>0</v>
      </c>
      <c r="L3039" s="181">
        <v>0</v>
      </c>
      <c r="M3039" s="182">
        <v>0</v>
      </c>
    </row>
    <row r="3040" spans="1:13" s="5" customFormat="1">
      <c r="A3040" s="30" t="s">
        <v>129</v>
      </c>
      <c r="B3040" s="30" t="s">
        <v>140</v>
      </c>
      <c r="C3040" s="5" t="s">
        <v>457</v>
      </c>
      <c r="D3040" s="5" t="s">
        <v>308</v>
      </c>
      <c r="E3040" s="191">
        <v>38</v>
      </c>
      <c r="F3040" s="191" t="s">
        <v>307</v>
      </c>
      <c r="G3040" s="191" t="s">
        <v>458</v>
      </c>
      <c r="H3040" s="30" t="s">
        <v>177</v>
      </c>
      <c r="I3040" s="180">
        <v>0</v>
      </c>
      <c r="J3040" s="181">
        <v>0</v>
      </c>
      <c r="K3040" s="181">
        <v>0</v>
      </c>
      <c r="L3040" s="181">
        <v>0</v>
      </c>
      <c r="M3040" s="182">
        <v>0</v>
      </c>
    </row>
    <row r="3041" spans="1:13" s="5" customFormat="1">
      <c r="A3041" s="30" t="s">
        <v>129</v>
      </c>
      <c r="B3041" s="30" t="s">
        <v>140</v>
      </c>
      <c r="C3041" s="5" t="s">
        <v>457</v>
      </c>
      <c r="D3041" s="5" t="s">
        <v>308</v>
      </c>
      <c r="E3041" s="191">
        <v>38</v>
      </c>
      <c r="F3041" s="191" t="s">
        <v>307</v>
      </c>
      <c r="G3041" s="191" t="s">
        <v>459</v>
      </c>
      <c r="H3041" s="30" t="s">
        <v>177</v>
      </c>
      <c r="I3041" s="180">
        <v>0</v>
      </c>
      <c r="J3041" s="181">
        <v>0</v>
      </c>
      <c r="K3041" s="181">
        <v>0</v>
      </c>
      <c r="L3041" s="181">
        <v>0</v>
      </c>
      <c r="M3041" s="182">
        <v>0</v>
      </c>
    </row>
    <row r="3042" spans="1:13" s="5" customFormat="1">
      <c r="A3042" s="30" t="s">
        <v>129</v>
      </c>
      <c r="B3042" s="30" t="s">
        <v>140</v>
      </c>
      <c r="C3042" s="5" t="s">
        <v>457</v>
      </c>
      <c r="D3042" s="5" t="s">
        <v>308</v>
      </c>
      <c r="E3042" s="191">
        <v>38</v>
      </c>
      <c r="F3042" s="191" t="s">
        <v>307</v>
      </c>
      <c r="G3042" s="191" t="s">
        <v>460</v>
      </c>
      <c r="H3042" s="30" t="s">
        <v>177</v>
      </c>
      <c r="I3042" s="180">
        <v>0</v>
      </c>
      <c r="J3042" s="181">
        <v>0</v>
      </c>
      <c r="K3042" s="181">
        <v>0</v>
      </c>
      <c r="L3042" s="181">
        <v>0</v>
      </c>
      <c r="M3042" s="182">
        <v>0</v>
      </c>
    </row>
    <row r="3043" spans="1:13" s="5" customFormat="1">
      <c r="A3043" s="30" t="s">
        <v>129</v>
      </c>
      <c r="B3043" s="30" t="s">
        <v>140</v>
      </c>
      <c r="C3043" s="5" t="s">
        <v>457</v>
      </c>
      <c r="D3043" s="5" t="s">
        <v>308</v>
      </c>
      <c r="E3043" s="191">
        <v>38</v>
      </c>
      <c r="F3043" s="191" t="s">
        <v>307</v>
      </c>
      <c r="G3043" s="191" t="s">
        <v>461</v>
      </c>
      <c r="H3043" s="30" t="s">
        <v>177</v>
      </c>
      <c r="I3043" s="180">
        <v>0</v>
      </c>
      <c r="J3043" s="181">
        <v>0</v>
      </c>
      <c r="K3043" s="181">
        <v>0</v>
      </c>
      <c r="L3043" s="181">
        <v>0</v>
      </c>
      <c r="M3043" s="182">
        <v>0</v>
      </c>
    </row>
    <row r="3044" spans="1:13" s="5" customFormat="1">
      <c r="A3044" s="30" t="s">
        <v>129</v>
      </c>
      <c r="B3044" s="30" t="s">
        <v>140</v>
      </c>
      <c r="C3044" s="5" t="s">
        <v>457</v>
      </c>
      <c r="D3044" s="5" t="s">
        <v>308</v>
      </c>
      <c r="E3044" s="191">
        <v>38</v>
      </c>
      <c r="F3044" s="191" t="s">
        <v>307</v>
      </c>
      <c r="G3044" s="191" t="s">
        <v>462</v>
      </c>
      <c r="H3044" s="30" t="s">
        <v>177</v>
      </c>
      <c r="I3044" s="180">
        <v>0</v>
      </c>
      <c r="J3044" s="181">
        <v>0</v>
      </c>
      <c r="K3044" s="181">
        <v>0</v>
      </c>
      <c r="L3044" s="181">
        <v>0</v>
      </c>
      <c r="M3044" s="182">
        <v>0</v>
      </c>
    </row>
    <row r="3045" spans="1:13" s="5" customFormat="1">
      <c r="A3045" s="30" t="s">
        <v>129</v>
      </c>
      <c r="B3045" s="30" t="s">
        <v>140</v>
      </c>
      <c r="C3045" s="5" t="s">
        <v>457</v>
      </c>
      <c r="D3045" s="5" t="s">
        <v>308</v>
      </c>
      <c r="E3045" s="191">
        <v>38</v>
      </c>
      <c r="F3045" s="191" t="s">
        <v>307</v>
      </c>
      <c r="G3045" s="191" t="s">
        <v>463</v>
      </c>
      <c r="H3045" s="30" t="s">
        <v>177</v>
      </c>
      <c r="I3045" s="180">
        <v>0</v>
      </c>
      <c r="J3045" s="181">
        <v>0</v>
      </c>
      <c r="K3045" s="181">
        <v>0</v>
      </c>
      <c r="L3045" s="181">
        <v>0</v>
      </c>
      <c r="M3045" s="182">
        <v>0</v>
      </c>
    </row>
    <row r="3046" spans="1:13" s="5" customFormat="1">
      <c r="A3046" s="30" t="s">
        <v>129</v>
      </c>
      <c r="B3046" s="30" t="s">
        <v>140</v>
      </c>
      <c r="C3046" s="5" t="s">
        <v>457</v>
      </c>
      <c r="D3046" s="5" t="s">
        <v>207</v>
      </c>
      <c r="E3046" s="191">
        <v>30</v>
      </c>
      <c r="F3046" s="191" t="s">
        <v>206</v>
      </c>
      <c r="G3046" s="191" t="s">
        <v>458</v>
      </c>
      <c r="H3046" s="30" t="s">
        <v>177</v>
      </c>
      <c r="I3046" s="180">
        <v>0</v>
      </c>
      <c r="J3046" s="181">
        <v>0</v>
      </c>
      <c r="K3046" s="181">
        <v>0</v>
      </c>
      <c r="L3046" s="181">
        <v>0</v>
      </c>
      <c r="M3046" s="182">
        <v>0</v>
      </c>
    </row>
    <row r="3047" spans="1:13" s="5" customFormat="1">
      <c r="A3047" s="30" t="s">
        <v>129</v>
      </c>
      <c r="B3047" s="30" t="s">
        <v>140</v>
      </c>
      <c r="C3047" s="5" t="s">
        <v>457</v>
      </c>
      <c r="D3047" s="5" t="s">
        <v>207</v>
      </c>
      <c r="E3047" s="191">
        <v>30</v>
      </c>
      <c r="F3047" s="191" t="s">
        <v>206</v>
      </c>
      <c r="G3047" s="191" t="s">
        <v>459</v>
      </c>
      <c r="H3047" s="30" t="s">
        <v>177</v>
      </c>
      <c r="I3047" s="180">
        <v>0.69911000000000001</v>
      </c>
      <c r="J3047" s="181">
        <v>9.7351499999999994E-2</v>
      </c>
      <c r="K3047" s="181">
        <v>0.45974500000000001</v>
      </c>
      <c r="L3047" s="181">
        <v>4.8533199999999999E-4</v>
      </c>
      <c r="M3047" s="182">
        <v>8.2433000000000003E-3</v>
      </c>
    </row>
    <row r="3048" spans="1:13" s="5" customFormat="1">
      <c r="A3048" s="30" t="s">
        <v>129</v>
      </c>
      <c r="B3048" s="30" t="s">
        <v>140</v>
      </c>
      <c r="C3048" s="5" t="s">
        <v>457</v>
      </c>
      <c r="D3048" s="5" t="s">
        <v>207</v>
      </c>
      <c r="E3048" s="191">
        <v>30</v>
      </c>
      <c r="F3048" s="191" t="s">
        <v>206</v>
      </c>
      <c r="G3048" s="191" t="s">
        <v>460</v>
      </c>
      <c r="H3048" s="30" t="s">
        <v>177</v>
      </c>
      <c r="I3048" s="180">
        <v>8.0085299999999998E-2</v>
      </c>
      <c r="J3048" s="181">
        <v>1.0442800000000001E-3</v>
      </c>
      <c r="K3048" s="181">
        <v>0.123832</v>
      </c>
      <c r="L3048" s="181">
        <v>2.0744600000000001E-5</v>
      </c>
      <c r="M3048" s="182">
        <v>6.8478199999999999E-4</v>
      </c>
    </row>
    <row r="3049" spans="1:13" s="5" customFormat="1">
      <c r="A3049" s="30" t="s">
        <v>129</v>
      </c>
      <c r="B3049" s="30" t="s">
        <v>140</v>
      </c>
      <c r="C3049" s="5" t="s">
        <v>457</v>
      </c>
      <c r="D3049" s="5" t="s">
        <v>207</v>
      </c>
      <c r="E3049" s="191">
        <v>30</v>
      </c>
      <c r="F3049" s="191" t="s">
        <v>206</v>
      </c>
      <c r="G3049" s="191" t="s">
        <v>461</v>
      </c>
      <c r="H3049" s="30" t="s">
        <v>177</v>
      </c>
      <c r="I3049" s="180">
        <v>0</v>
      </c>
      <c r="J3049" s="181">
        <v>0</v>
      </c>
      <c r="K3049" s="181">
        <v>0</v>
      </c>
      <c r="L3049" s="181">
        <v>0</v>
      </c>
      <c r="M3049" s="182">
        <v>0</v>
      </c>
    </row>
    <row r="3050" spans="1:13" s="5" customFormat="1">
      <c r="A3050" s="30" t="s">
        <v>129</v>
      </c>
      <c r="B3050" s="30" t="s">
        <v>140</v>
      </c>
      <c r="C3050" s="5" t="s">
        <v>457</v>
      </c>
      <c r="D3050" s="5" t="s">
        <v>207</v>
      </c>
      <c r="E3050" s="191">
        <v>30</v>
      </c>
      <c r="F3050" s="191" t="s">
        <v>206</v>
      </c>
      <c r="G3050" s="191" t="s">
        <v>462</v>
      </c>
      <c r="H3050" s="30" t="s">
        <v>177</v>
      </c>
      <c r="I3050" s="180">
        <v>0</v>
      </c>
      <c r="J3050" s="181">
        <v>0</v>
      </c>
      <c r="K3050" s="181">
        <v>0</v>
      </c>
      <c r="L3050" s="181">
        <v>0</v>
      </c>
      <c r="M3050" s="182">
        <v>0</v>
      </c>
    </row>
    <row r="3051" spans="1:13" s="5" customFormat="1">
      <c r="A3051" s="30" t="s">
        <v>129</v>
      </c>
      <c r="B3051" s="30" t="s">
        <v>140</v>
      </c>
      <c r="C3051" s="5" t="s">
        <v>457</v>
      </c>
      <c r="D3051" s="5" t="s">
        <v>207</v>
      </c>
      <c r="E3051" s="191">
        <v>30</v>
      </c>
      <c r="F3051" s="191" t="s">
        <v>206</v>
      </c>
      <c r="G3051" s="191" t="s">
        <v>463</v>
      </c>
      <c r="H3051" s="30" t="s">
        <v>177</v>
      </c>
      <c r="I3051" s="180">
        <v>0</v>
      </c>
      <c r="J3051" s="181">
        <v>0</v>
      </c>
      <c r="K3051" s="181">
        <v>0</v>
      </c>
      <c r="L3051" s="181">
        <v>0</v>
      </c>
      <c r="M3051" s="182">
        <v>0</v>
      </c>
    </row>
    <row r="3052" spans="1:13" s="5" customFormat="1">
      <c r="A3052" s="30" t="s">
        <v>129</v>
      </c>
      <c r="B3052" s="30" t="s">
        <v>140</v>
      </c>
      <c r="C3052" s="5" t="s">
        <v>457</v>
      </c>
      <c r="D3052" s="5" t="s">
        <v>312</v>
      </c>
      <c r="E3052" s="191">
        <v>38</v>
      </c>
      <c r="F3052" s="191" t="s">
        <v>311</v>
      </c>
      <c r="G3052" s="191" t="s">
        <v>458</v>
      </c>
      <c r="H3052" s="30" t="s">
        <v>177</v>
      </c>
      <c r="I3052" s="180">
        <v>0</v>
      </c>
      <c r="J3052" s="181">
        <v>0</v>
      </c>
      <c r="K3052" s="181">
        <v>0</v>
      </c>
      <c r="L3052" s="181">
        <v>0</v>
      </c>
      <c r="M3052" s="182">
        <v>0</v>
      </c>
    </row>
    <row r="3053" spans="1:13" s="5" customFormat="1">
      <c r="A3053" s="30" t="s">
        <v>129</v>
      </c>
      <c r="B3053" s="30" t="s">
        <v>140</v>
      </c>
      <c r="C3053" s="5" t="s">
        <v>457</v>
      </c>
      <c r="D3053" s="5" t="s">
        <v>312</v>
      </c>
      <c r="E3053" s="191">
        <v>38</v>
      </c>
      <c r="F3053" s="191" t="s">
        <v>311</v>
      </c>
      <c r="G3053" s="191" t="s">
        <v>459</v>
      </c>
      <c r="H3053" s="30" t="s">
        <v>177</v>
      </c>
      <c r="I3053" s="180">
        <v>0.129465</v>
      </c>
      <c r="J3053" s="181">
        <v>1.8028099999999998E-2</v>
      </c>
      <c r="K3053" s="181">
        <v>8.5138000000000005E-2</v>
      </c>
      <c r="L3053" s="181">
        <v>8.9876400000000006E-5</v>
      </c>
      <c r="M3053" s="182">
        <v>1.5265400000000001E-3</v>
      </c>
    </row>
    <row r="3054" spans="1:13" s="5" customFormat="1">
      <c r="A3054" s="30" t="s">
        <v>129</v>
      </c>
      <c r="B3054" s="30" t="s">
        <v>140</v>
      </c>
      <c r="C3054" s="5" t="s">
        <v>457</v>
      </c>
      <c r="D3054" s="5" t="s">
        <v>312</v>
      </c>
      <c r="E3054" s="191">
        <v>38</v>
      </c>
      <c r="F3054" s="191" t="s">
        <v>311</v>
      </c>
      <c r="G3054" s="191" t="s">
        <v>460</v>
      </c>
      <c r="H3054" s="30" t="s">
        <v>177</v>
      </c>
      <c r="I3054" s="180">
        <v>1.4830599999999999E-2</v>
      </c>
      <c r="J3054" s="181">
        <v>1.9338600000000001E-4</v>
      </c>
      <c r="K3054" s="181">
        <v>2.2931900000000002E-2</v>
      </c>
      <c r="L3054" s="181">
        <v>3.8415800000000001E-6</v>
      </c>
      <c r="M3054" s="182">
        <v>1.2681199999999999E-4</v>
      </c>
    </row>
    <row r="3055" spans="1:13" s="5" customFormat="1">
      <c r="A3055" s="30" t="s">
        <v>129</v>
      </c>
      <c r="B3055" s="30" t="s">
        <v>140</v>
      </c>
      <c r="C3055" s="5" t="s">
        <v>457</v>
      </c>
      <c r="D3055" s="5" t="s">
        <v>312</v>
      </c>
      <c r="E3055" s="191">
        <v>38</v>
      </c>
      <c r="F3055" s="191" t="s">
        <v>311</v>
      </c>
      <c r="G3055" s="191" t="s">
        <v>461</v>
      </c>
      <c r="H3055" s="30" t="s">
        <v>177</v>
      </c>
      <c r="I3055" s="180">
        <v>0</v>
      </c>
      <c r="J3055" s="181">
        <v>0</v>
      </c>
      <c r="K3055" s="181">
        <v>0</v>
      </c>
      <c r="L3055" s="181">
        <v>0</v>
      </c>
      <c r="M3055" s="182">
        <v>0</v>
      </c>
    </row>
    <row r="3056" spans="1:13" s="5" customFormat="1">
      <c r="A3056" s="30" t="s">
        <v>129</v>
      </c>
      <c r="B3056" s="30" t="s">
        <v>140</v>
      </c>
      <c r="C3056" s="5" t="s">
        <v>457</v>
      </c>
      <c r="D3056" s="5" t="s">
        <v>312</v>
      </c>
      <c r="E3056" s="191">
        <v>38</v>
      </c>
      <c r="F3056" s="191" t="s">
        <v>311</v>
      </c>
      <c r="G3056" s="191" t="s">
        <v>462</v>
      </c>
      <c r="H3056" s="30" t="s">
        <v>177</v>
      </c>
      <c r="I3056" s="180">
        <v>0</v>
      </c>
      <c r="J3056" s="181">
        <v>0</v>
      </c>
      <c r="K3056" s="181">
        <v>0</v>
      </c>
      <c r="L3056" s="181">
        <v>0</v>
      </c>
      <c r="M3056" s="182">
        <v>0</v>
      </c>
    </row>
    <row r="3057" spans="1:13" s="5" customFormat="1" ht="13" thickBot="1">
      <c r="A3057" s="30" t="s">
        <v>129</v>
      </c>
      <c r="B3057" s="30" t="s">
        <v>140</v>
      </c>
      <c r="C3057" s="5" t="s">
        <v>457</v>
      </c>
      <c r="D3057" s="5" t="s">
        <v>312</v>
      </c>
      <c r="E3057" s="191">
        <v>38</v>
      </c>
      <c r="F3057" s="191" t="s">
        <v>311</v>
      </c>
      <c r="G3057" s="191" t="s">
        <v>463</v>
      </c>
      <c r="H3057" s="30" t="s">
        <v>177</v>
      </c>
      <c r="I3057" s="183">
        <v>0</v>
      </c>
      <c r="J3057" s="184">
        <v>0</v>
      </c>
      <c r="K3057" s="184">
        <v>0</v>
      </c>
      <c r="L3057" s="184">
        <v>0</v>
      </c>
      <c r="M3057" s="185">
        <v>0</v>
      </c>
    </row>
  </sheetData>
  <autoFilter ref="C5:R3057"/>
  <mergeCells count="1">
    <mergeCell ref="I4:M4"/>
  </mergeCells>
  <phoneticPr fontId="6" type="noConversion"/>
  <pageMargins left="0.75" right="0.75" top="1" bottom="1" header="0.5" footer="0.5"/>
  <headerFooter alignWithMargins="0"/>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dimension ref="A1:I88"/>
  <sheetViews>
    <sheetView workbookViewId="0"/>
  </sheetViews>
  <sheetFormatPr baseColWidth="10" defaultColWidth="8.83203125" defaultRowHeight="12" x14ac:dyDescent="0"/>
  <cols>
    <col min="2" max="2" width="18.33203125" customWidth="1"/>
    <col min="5" max="5" width="18.33203125" bestFit="1" customWidth="1"/>
    <col min="6" max="6" width="10.5" customWidth="1"/>
    <col min="7" max="7" width="16.1640625" bestFit="1" customWidth="1"/>
    <col min="9" max="9" width="15.5" bestFit="1" customWidth="1"/>
  </cols>
  <sheetData>
    <row r="1" spans="1:9">
      <c r="A1" s="7" t="s">
        <v>155</v>
      </c>
    </row>
    <row r="2" spans="1:9">
      <c r="A2" s="34"/>
      <c r="E2" t="s">
        <v>120</v>
      </c>
      <c r="F2" s="179" t="s">
        <v>121</v>
      </c>
    </row>
    <row r="4" spans="1:9">
      <c r="A4" s="31"/>
      <c r="B4" s="31"/>
      <c r="E4" s="178" t="s">
        <v>115</v>
      </c>
      <c r="F4" s="178" t="s">
        <v>56</v>
      </c>
      <c r="G4" s="178" t="s">
        <v>116</v>
      </c>
      <c r="H4" s="178" t="s">
        <v>117</v>
      </c>
      <c r="I4" s="178" t="s">
        <v>118</v>
      </c>
    </row>
    <row r="5" spans="1:9">
      <c r="A5" s="55">
        <f>VALUE(F5)</f>
        <v>30019</v>
      </c>
      <c r="B5" s="55" t="str">
        <f>G5</f>
        <v>Daniels</v>
      </c>
      <c r="C5" s="55" t="str">
        <f>F5</f>
        <v>30019</v>
      </c>
      <c r="D5" s="100"/>
      <c r="E5" t="s">
        <v>183</v>
      </c>
      <c r="F5" t="s">
        <v>184</v>
      </c>
      <c r="G5" t="s">
        <v>185</v>
      </c>
      <c r="H5" t="s">
        <v>119</v>
      </c>
      <c r="I5" t="s">
        <v>119</v>
      </c>
    </row>
    <row r="6" spans="1:9">
      <c r="A6" s="55">
        <f t="shared" ref="A6:A9" si="0">VALUE(F6)</f>
        <v>30021</v>
      </c>
      <c r="B6" s="55" t="str">
        <f>G6</f>
        <v>Dawson</v>
      </c>
      <c r="C6" s="55" t="str">
        <f t="shared" ref="C6:C9" si="1">F6</f>
        <v>30021</v>
      </c>
      <c r="D6" s="100"/>
      <c r="F6" t="s">
        <v>186</v>
      </c>
      <c r="G6" t="s">
        <v>187</v>
      </c>
      <c r="H6" t="s">
        <v>119</v>
      </c>
      <c r="I6" t="s">
        <v>119</v>
      </c>
    </row>
    <row r="7" spans="1:9">
      <c r="A7" s="55">
        <f t="shared" si="0"/>
        <v>30025</v>
      </c>
      <c r="B7" s="55" t="str">
        <f>G7</f>
        <v>Fallon</v>
      </c>
      <c r="C7" s="55" t="str">
        <f t="shared" si="1"/>
        <v>30025</v>
      </c>
      <c r="D7" s="5"/>
      <c r="F7" t="s">
        <v>188</v>
      </c>
      <c r="G7" t="s">
        <v>189</v>
      </c>
      <c r="H7" t="s">
        <v>119</v>
      </c>
      <c r="I7" t="s">
        <v>119</v>
      </c>
    </row>
    <row r="8" spans="1:9">
      <c r="A8" s="55">
        <f t="shared" si="0"/>
        <v>30033</v>
      </c>
      <c r="B8" s="55" t="str">
        <f>G8</f>
        <v>Garfield</v>
      </c>
      <c r="C8" s="55" t="str">
        <f t="shared" si="1"/>
        <v>30033</v>
      </c>
      <c r="D8" s="5"/>
      <c r="F8" t="s">
        <v>190</v>
      </c>
      <c r="G8" t="s">
        <v>191</v>
      </c>
      <c r="H8" t="s">
        <v>119</v>
      </c>
      <c r="I8" t="s">
        <v>119</v>
      </c>
    </row>
    <row r="9" spans="1:9">
      <c r="A9" s="55">
        <f t="shared" si="0"/>
        <v>30055</v>
      </c>
      <c r="B9" s="55" t="str">
        <f>G9</f>
        <v>McCone</v>
      </c>
      <c r="C9" s="55" t="str">
        <f t="shared" si="1"/>
        <v>30055</v>
      </c>
      <c r="D9" s="5"/>
      <c r="F9" t="s">
        <v>192</v>
      </c>
      <c r="G9" t="s">
        <v>193</v>
      </c>
      <c r="H9" t="s">
        <v>119</v>
      </c>
      <c r="I9" t="s">
        <v>119</v>
      </c>
    </row>
    <row r="10" spans="1:9">
      <c r="A10" s="55">
        <f t="shared" ref="A10:A13" si="2">VALUE(F10)</f>
        <v>30071</v>
      </c>
      <c r="B10" s="55" t="str">
        <f t="shared" ref="B10:B13" si="3">G10</f>
        <v>Phillips</v>
      </c>
      <c r="C10" s="55" t="str">
        <f t="shared" ref="C10:C13" si="4">F10</f>
        <v>30071</v>
      </c>
      <c r="D10" s="5"/>
      <c r="F10" t="s">
        <v>194</v>
      </c>
      <c r="G10" t="s">
        <v>195</v>
      </c>
      <c r="H10" t="s">
        <v>119</v>
      </c>
      <c r="I10" t="s">
        <v>119</v>
      </c>
    </row>
    <row r="11" spans="1:9">
      <c r="A11" s="55">
        <f t="shared" si="2"/>
        <v>30079</v>
      </c>
      <c r="B11" s="55" t="str">
        <f t="shared" si="3"/>
        <v>Prairie</v>
      </c>
      <c r="C11" s="55" t="str">
        <f t="shared" si="4"/>
        <v>30079</v>
      </c>
      <c r="D11" s="5"/>
      <c r="F11" t="s">
        <v>196</v>
      </c>
      <c r="G11" t="s">
        <v>197</v>
      </c>
      <c r="H11" t="s">
        <v>119</v>
      </c>
      <c r="I11" t="s">
        <v>119</v>
      </c>
    </row>
    <row r="12" spans="1:9">
      <c r="A12" s="55">
        <f t="shared" si="2"/>
        <v>30083</v>
      </c>
      <c r="B12" s="55" t="str">
        <f t="shared" si="3"/>
        <v>Richland</v>
      </c>
      <c r="C12" s="55" t="str">
        <f t="shared" si="4"/>
        <v>30083</v>
      </c>
      <c r="F12" t="s">
        <v>198</v>
      </c>
      <c r="G12" t="s">
        <v>199</v>
      </c>
      <c r="H12" t="s">
        <v>119</v>
      </c>
      <c r="I12" t="s">
        <v>119</v>
      </c>
    </row>
    <row r="13" spans="1:9">
      <c r="A13" s="55">
        <f t="shared" si="2"/>
        <v>30085</v>
      </c>
      <c r="B13" s="55" t="str">
        <f t="shared" si="3"/>
        <v>Roosevelt</v>
      </c>
      <c r="C13" s="55" t="str">
        <f t="shared" si="4"/>
        <v>30085</v>
      </c>
      <c r="F13" t="s">
        <v>200</v>
      </c>
      <c r="G13" t="s">
        <v>201</v>
      </c>
      <c r="H13" t="s">
        <v>119</v>
      </c>
      <c r="I13" t="s">
        <v>119</v>
      </c>
    </row>
    <row r="14" spans="1:9">
      <c r="A14" s="55">
        <f t="shared" ref="A14:A77" si="5">VALUE(F14)</f>
        <v>30091</v>
      </c>
      <c r="B14" s="55" t="str">
        <f t="shared" ref="B14:B77" si="6">G14</f>
        <v>Sheridan</v>
      </c>
      <c r="C14" s="55" t="str">
        <f t="shared" ref="C14:C77" si="7">F14</f>
        <v>30091</v>
      </c>
      <c r="F14" t="s">
        <v>202</v>
      </c>
      <c r="G14" t="s">
        <v>203</v>
      </c>
      <c r="H14" t="s">
        <v>119</v>
      </c>
      <c r="I14" t="s">
        <v>119</v>
      </c>
    </row>
    <row r="15" spans="1:9">
      <c r="A15" s="55">
        <f t="shared" si="5"/>
        <v>30105</v>
      </c>
      <c r="B15" s="55" t="str">
        <f t="shared" si="6"/>
        <v>Valley</v>
      </c>
      <c r="C15" s="55" t="str">
        <f t="shared" si="7"/>
        <v>30105</v>
      </c>
      <c r="F15" t="s">
        <v>204</v>
      </c>
      <c r="G15" t="s">
        <v>205</v>
      </c>
      <c r="H15" t="s">
        <v>119</v>
      </c>
      <c r="I15" t="s">
        <v>119</v>
      </c>
    </row>
    <row r="16" spans="1:9">
      <c r="A16" s="55">
        <f t="shared" si="5"/>
        <v>30109</v>
      </c>
      <c r="B16" s="55" t="str">
        <f t="shared" si="6"/>
        <v>Wibaux</v>
      </c>
      <c r="C16" s="55" t="str">
        <f t="shared" si="7"/>
        <v>30109</v>
      </c>
      <c r="F16" t="s">
        <v>206</v>
      </c>
      <c r="G16" t="s">
        <v>207</v>
      </c>
      <c r="H16" t="s">
        <v>119</v>
      </c>
      <c r="I16" t="s">
        <v>119</v>
      </c>
    </row>
    <row r="17" spans="1:9">
      <c r="A17" s="55">
        <f t="shared" si="5"/>
        <v>38001</v>
      </c>
      <c r="B17" s="55" t="str">
        <f t="shared" si="6"/>
        <v>Adams</v>
      </c>
      <c r="C17" s="55" t="str">
        <f t="shared" si="7"/>
        <v>38001</v>
      </c>
      <c r="F17" t="s">
        <v>208</v>
      </c>
      <c r="G17" t="s">
        <v>209</v>
      </c>
      <c r="H17" t="s">
        <v>210</v>
      </c>
      <c r="I17" t="s">
        <v>210</v>
      </c>
    </row>
    <row r="18" spans="1:9">
      <c r="A18" s="55">
        <f t="shared" si="5"/>
        <v>38003</v>
      </c>
      <c r="B18" s="55" t="str">
        <f t="shared" si="6"/>
        <v>Barnes</v>
      </c>
      <c r="C18" s="55" t="str">
        <f t="shared" si="7"/>
        <v>38003</v>
      </c>
      <c r="F18" t="s">
        <v>211</v>
      </c>
      <c r="G18" t="s">
        <v>212</v>
      </c>
      <c r="H18" t="s">
        <v>210</v>
      </c>
      <c r="I18" t="s">
        <v>210</v>
      </c>
    </row>
    <row r="19" spans="1:9">
      <c r="A19" s="55">
        <f t="shared" si="5"/>
        <v>38005</v>
      </c>
      <c r="B19" s="55" t="str">
        <f t="shared" si="6"/>
        <v>Benson</v>
      </c>
      <c r="C19" s="55" t="str">
        <f t="shared" si="7"/>
        <v>38005</v>
      </c>
      <c r="F19" t="s">
        <v>213</v>
      </c>
      <c r="G19" t="s">
        <v>214</v>
      </c>
      <c r="H19" t="s">
        <v>210</v>
      </c>
      <c r="I19" t="s">
        <v>210</v>
      </c>
    </row>
    <row r="20" spans="1:9">
      <c r="A20" s="55">
        <f t="shared" si="5"/>
        <v>38007</v>
      </c>
      <c r="B20" s="55" t="str">
        <f t="shared" si="6"/>
        <v>Billings</v>
      </c>
      <c r="C20" s="55" t="str">
        <f t="shared" si="7"/>
        <v>38007</v>
      </c>
      <c r="F20" t="s">
        <v>215</v>
      </c>
      <c r="G20" t="s">
        <v>216</v>
      </c>
      <c r="H20" t="s">
        <v>210</v>
      </c>
      <c r="I20" t="s">
        <v>210</v>
      </c>
    </row>
    <row r="21" spans="1:9">
      <c r="A21" s="55">
        <f t="shared" si="5"/>
        <v>38009</v>
      </c>
      <c r="B21" s="55" t="str">
        <f t="shared" si="6"/>
        <v>Bottineau</v>
      </c>
      <c r="C21" s="55" t="str">
        <f t="shared" si="7"/>
        <v>38009</v>
      </c>
      <c r="F21" t="s">
        <v>217</v>
      </c>
      <c r="G21" t="s">
        <v>218</v>
      </c>
      <c r="H21" t="s">
        <v>210</v>
      </c>
      <c r="I21" t="s">
        <v>210</v>
      </c>
    </row>
    <row r="22" spans="1:9">
      <c r="A22" s="55">
        <f t="shared" si="5"/>
        <v>38011</v>
      </c>
      <c r="B22" s="55" t="str">
        <f t="shared" si="6"/>
        <v>Bowman</v>
      </c>
      <c r="C22" s="55" t="str">
        <f t="shared" si="7"/>
        <v>38011</v>
      </c>
      <c r="F22" t="s">
        <v>219</v>
      </c>
      <c r="G22" t="s">
        <v>220</v>
      </c>
      <c r="H22" t="s">
        <v>210</v>
      </c>
      <c r="I22" t="s">
        <v>210</v>
      </c>
    </row>
    <row r="23" spans="1:9">
      <c r="A23" s="55">
        <f t="shared" si="5"/>
        <v>38013</v>
      </c>
      <c r="B23" s="55" t="str">
        <f t="shared" si="6"/>
        <v>Burke</v>
      </c>
      <c r="C23" s="55" t="str">
        <f t="shared" si="7"/>
        <v>38013</v>
      </c>
      <c r="F23" t="s">
        <v>221</v>
      </c>
      <c r="G23" t="s">
        <v>222</v>
      </c>
      <c r="H23" t="s">
        <v>210</v>
      </c>
      <c r="I23" t="s">
        <v>210</v>
      </c>
    </row>
    <row r="24" spans="1:9">
      <c r="A24" s="55">
        <f t="shared" si="5"/>
        <v>38015</v>
      </c>
      <c r="B24" s="55" t="str">
        <f t="shared" si="6"/>
        <v>Burleigh</v>
      </c>
      <c r="C24" s="55" t="str">
        <f t="shared" si="7"/>
        <v>38015</v>
      </c>
      <c r="F24" t="s">
        <v>223</v>
      </c>
      <c r="G24" t="s">
        <v>224</v>
      </c>
      <c r="H24" t="s">
        <v>210</v>
      </c>
      <c r="I24" t="s">
        <v>210</v>
      </c>
    </row>
    <row r="25" spans="1:9">
      <c r="A25" s="55">
        <f t="shared" si="5"/>
        <v>38017</v>
      </c>
      <c r="B25" s="55" t="str">
        <f t="shared" si="6"/>
        <v>Cass</v>
      </c>
      <c r="C25" s="55" t="str">
        <f t="shared" si="7"/>
        <v>38017</v>
      </c>
      <c r="F25" t="s">
        <v>225</v>
      </c>
      <c r="G25" t="s">
        <v>226</v>
      </c>
      <c r="H25" t="s">
        <v>210</v>
      </c>
      <c r="I25" t="s">
        <v>210</v>
      </c>
    </row>
    <row r="26" spans="1:9">
      <c r="A26" s="55">
        <f t="shared" si="5"/>
        <v>38019</v>
      </c>
      <c r="B26" s="55" t="str">
        <f t="shared" si="6"/>
        <v>Cavalier</v>
      </c>
      <c r="C26" s="55" t="str">
        <f t="shared" si="7"/>
        <v>38019</v>
      </c>
      <c r="F26" t="s">
        <v>227</v>
      </c>
      <c r="G26" t="s">
        <v>228</v>
      </c>
      <c r="H26" t="s">
        <v>210</v>
      </c>
      <c r="I26" t="s">
        <v>210</v>
      </c>
    </row>
    <row r="27" spans="1:9">
      <c r="A27" s="55">
        <f t="shared" si="5"/>
        <v>38021</v>
      </c>
      <c r="B27" s="55" t="str">
        <f t="shared" si="6"/>
        <v>Dickey</v>
      </c>
      <c r="C27" s="55" t="str">
        <f t="shared" si="7"/>
        <v>38021</v>
      </c>
      <c r="F27" t="s">
        <v>229</v>
      </c>
      <c r="G27" t="s">
        <v>230</v>
      </c>
      <c r="H27" t="s">
        <v>210</v>
      </c>
      <c r="I27" t="s">
        <v>210</v>
      </c>
    </row>
    <row r="28" spans="1:9">
      <c r="A28" s="55">
        <f t="shared" si="5"/>
        <v>38023</v>
      </c>
      <c r="B28" s="55" t="str">
        <f t="shared" si="6"/>
        <v>Divide</v>
      </c>
      <c r="C28" s="55" t="str">
        <f t="shared" si="7"/>
        <v>38023</v>
      </c>
      <c r="F28" t="s">
        <v>231</v>
      </c>
      <c r="G28" t="s">
        <v>232</v>
      </c>
      <c r="H28" t="s">
        <v>210</v>
      </c>
      <c r="I28" t="s">
        <v>210</v>
      </c>
    </row>
    <row r="29" spans="1:9">
      <c r="A29" s="55">
        <f t="shared" si="5"/>
        <v>38025</v>
      </c>
      <c r="B29" s="55" t="str">
        <f t="shared" si="6"/>
        <v>Dunn</v>
      </c>
      <c r="C29" s="55" t="str">
        <f t="shared" si="7"/>
        <v>38025</v>
      </c>
      <c r="F29" t="s">
        <v>233</v>
      </c>
      <c r="G29" t="s">
        <v>234</v>
      </c>
      <c r="H29" t="s">
        <v>210</v>
      </c>
      <c r="I29" t="s">
        <v>210</v>
      </c>
    </row>
    <row r="30" spans="1:9">
      <c r="A30" s="55">
        <f t="shared" si="5"/>
        <v>38027</v>
      </c>
      <c r="B30" s="55" t="str">
        <f t="shared" si="6"/>
        <v>Eddy</v>
      </c>
      <c r="C30" s="55" t="str">
        <f t="shared" si="7"/>
        <v>38027</v>
      </c>
      <c r="F30" t="s">
        <v>235</v>
      </c>
      <c r="G30" t="s">
        <v>236</v>
      </c>
      <c r="H30" t="s">
        <v>210</v>
      </c>
      <c r="I30" t="s">
        <v>210</v>
      </c>
    </row>
    <row r="31" spans="1:9">
      <c r="A31" s="55">
        <f t="shared" si="5"/>
        <v>38029</v>
      </c>
      <c r="B31" s="55" t="str">
        <f t="shared" si="6"/>
        <v>Emmons</v>
      </c>
      <c r="C31" s="55" t="str">
        <f t="shared" si="7"/>
        <v>38029</v>
      </c>
      <c r="F31" t="s">
        <v>237</v>
      </c>
      <c r="G31" t="s">
        <v>238</v>
      </c>
      <c r="H31" t="s">
        <v>210</v>
      </c>
      <c r="I31" t="s">
        <v>210</v>
      </c>
    </row>
    <row r="32" spans="1:9">
      <c r="A32" s="55">
        <f t="shared" si="5"/>
        <v>38031</v>
      </c>
      <c r="B32" s="55" t="str">
        <f t="shared" si="6"/>
        <v>Foster</v>
      </c>
      <c r="C32" s="55" t="str">
        <f t="shared" si="7"/>
        <v>38031</v>
      </c>
      <c r="F32" t="s">
        <v>239</v>
      </c>
      <c r="G32" t="s">
        <v>240</v>
      </c>
      <c r="H32" t="s">
        <v>210</v>
      </c>
      <c r="I32" t="s">
        <v>210</v>
      </c>
    </row>
    <row r="33" spans="1:9">
      <c r="A33" s="55">
        <f t="shared" si="5"/>
        <v>38033</v>
      </c>
      <c r="B33" s="55" t="str">
        <f t="shared" si="6"/>
        <v>Golden Valley</v>
      </c>
      <c r="C33" s="55" t="str">
        <f t="shared" si="7"/>
        <v>38033</v>
      </c>
      <c r="F33" t="s">
        <v>241</v>
      </c>
      <c r="G33" t="s">
        <v>242</v>
      </c>
      <c r="H33" t="s">
        <v>210</v>
      </c>
      <c r="I33" t="s">
        <v>210</v>
      </c>
    </row>
    <row r="34" spans="1:9">
      <c r="A34" s="55">
        <f t="shared" si="5"/>
        <v>38035</v>
      </c>
      <c r="B34" s="55" t="str">
        <f t="shared" si="6"/>
        <v>Grand Forks</v>
      </c>
      <c r="C34" s="55" t="str">
        <f t="shared" si="7"/>
        <v>38035</v>
      </c>
      <c r="F34" t="s">
        <v>243</v>
      </c>
      <c r="G34" t="s">
        <v>244</v>
      </c>
      <c r="H34" t="s">
        <v>210</v>
      </c>
      <c r="I34" t="s">
        <v>210</v>
      </c>
    </row>
    <row r="35" spans="1:9">
      <c r="A35" s="55">
        <f t="shared" si="5"/>
        <v>38037</v>
      </c>
      <c r="B35" s="55" t="str">
        <f t="shared" si="6"/>
        <v>Grant</v>
      </c>
      <c r="C35" s="55" t="str">
        <f t="shared" si="7"/>
        <v>38037</v>
      </c>
      <c r="F35" t="s">
        <v>245</v>
      </c>
      <c r="G35" t="s">
        <v>246</v>
      </c>
      <c r="H35" t="s">
        <v>210</v>
      </c>
      <c r="I35" t="s">
        <v>210</v>
      </c>
    </row>
    <row r="36" spans="1:9">
      <c r="A36" s="55">
        <f t="shared" si="5"/>
        <v>38039</v>
      </c>
      <c r="B36" s="55" t="str">
        <f t="shared" si="6"/>
        <v>Griggs</v>
      </c>
      <c r="C36" s="55" t="str">
        <f t="shared" si="7"/>
        <v>38039</v>
      </c>
      <c r="F36" t="s">
        <v>247</v>
      </c>
      <c r="G36" t="s">
        <v>248</v>
      </c>
      <c r="H36" t="s">
        <v>210</v>
      </c>
      <c r="I36" t="s">
        <v>210</v>
      </c>
    </row>
    <row r="37" spans="1:9">
      <c r="A37" s="55">
        <f t="shared" si="5"/>
        <v>38041</v>
      </c>
      <c r="B37" s="55" t="str">
        <f t="shared" si="6"/>
        <v>Hettinger</v>
      </c>
      <c r="C37" s="55" t="str">
        <f t="shared" si="7"/>
        <v>38041</v>
      </c>
      <c r="F37" t="s">
        <v>249</v>
      </c>
      <c r="G37" t="s">
        <v>250</v>
      </c>
      <c r="H37" t="s">
        <v>210</v>
      </c>
      <c r="I37" t="s">
        <v>210</v>
      </c>
    </row>
    <row r="38" spans="1:9">
      <c r="A38" s="55">
        <f t="shared" si="5"/>
        <v>38043</v>
      </c>
      <c r="B38" s="55" t="str">
        <f t="shared" si="6"/>
        <v>Kidder</v>
      </c>
      <c r="C38" s="55" t="str">
        <f t="shared" si="7"/>
        <v>38043</v>
      </c>
      <c r="F38" t="s">
        <v>251</v>
      </c>
      <c r="G38" t="s">
        <v>252</v>
      </c>
      <c r="H38" t="s">
        <v>210</v>
      </c>
      <c r="I38" t="s">
        <v>210</v>
      </c>
    </row>
    <row r="39" spans="1:9">
      <c r="A39" s="55">
        <f t="shared" si="5"/>
        <v>38045</v>
      </c>
      <c r="B39" s="55" t="str">
        <f t="shared" si="6"/>
        <v>LaMoure</v>
      </c>
      <c r="C39" s="55" t="str">
        <f t="shared" si="7"/>
        <v>38045</v>
      </c>
      <c r="F39" t="s">
        <v>253</v>
      </c>
      <c r="G39" t="s">
        <v>254</v>
      </c>
      <c r="H39" t="s">
        <v>210</v>
      </c>
      <c r="I39" t="s">
        <v>210</v>
      </c>
    </row>
    <row r="40" spans="1:9">
      <c r="A40" s="55">
        <f t="shared" si="5"/>
        <v>38047</v>
      </c>
      <c r="B40" s="55" t="str">
        <f t="shared" si="6"/>
        <v>Logan</v>
      </c>
      <c r="C40" s="55" t="str">
        <f t="shared" si="7"/>
        <v>38047</v>
      </c>
      <c r="F40" t="s">
        <v>255</v>
      </c>
      <c r="G40" t="s">
        <v>256</v>
      </c>
      <c r="H40" t="s">
        <v>210</v>
      </c>
      <c r="I40" t="s">
        <v>210</v>
      </c>
    </row>
    <row r="41" spans="1:9">
      <c r="A41" s="55">
        <f t="shared" si="5"/>
        <v>38049</v>
      </c>
      <c r="B41" s="55" t="str">
        <f t="shared" si="6"/>
        <v>McHenry</v>
      </c>
      <c r="C41" s="55" t="str">
        <f t="shared" si="7"/>
        <v>38049</v>
      </c>
      <c r="F41" t="s">
        <v>257</v>
      </c>
      <c r="G41" t="s">
        <v>258</v>
      </c>
      <c r="H41" t="s">
        <v>210</v>
      </c>
      <c r="I41" t="s">
        <v>210</v>
      </c>
    </row>
    <row r="42" spans="1:9">
      <c r="A42" s="55">
        <f t="shared" si="5"/>
        <v>38051</v>
      </c>
      <c r="B42" s="55" t="str">
        <f t="shared" si="6"/>
        <v>McIntosh</v>
      </c>
      <c r="C42" s="55" t="str">
        <f t="shared" si="7"/>
        <v>38051</v>
      </c>
      <c r="F42" t="s">
        <v>259</v>
      </c>
      <c r="G42" t="s">
        <v>260</v>
      </c>
      <c r="H42" t="s">
        <v>210</v>
      </c>
      <c r="I42" t="s">
        <v>210</v>
      </c>
    </row>
    <row r="43" spans="1:9">
      <c r="A43" s="55">
        <f t="shared" si="5"/>
        <v>38053</v>
      </c>
      <c r="B43" s="55" t="str">
        <f t="shared" si="6"/>
        <v>McKenzie</v>
      </c>
      <c r="C43" s="55" t="str">
        <f t="shared" si="7"/>
        <v>38053</v>
      </c>
      <c r="F43" t="s">
        <v>261</v>
      </c>
      <c r="G43" t="s">
        <v>262</v>
      </c>
      <c r="H43" t="s">
        <v>210</v>
      </c>
      <c r="I43" t="s">
        <v>210</v>
      </c>
    </row>
    <row r="44" spans="1:9">
      <c r="A44" s="55">
        <f t="shared" si="5"/>
        <v>38055</v>
      </c>
      <c r="B44" s="55" t="str">
        <f t="shared" si="6"/>
        <v>McLean</v>
      </c>
      <c r="C44" s="55" t="str">
        <f t="shared" si="7"/>
        <v>38055</v>
      </c>
      <c r="F44" t="s">
        <v>263</v>
      </c>
      <c r="G44" t="s">
        <v>264</v>
      </c>
      <c r="H44" t="s">
        <v>210</v>
      </c>
      <c r="I44" t="s">
        <v>210</v>
      </c>
    </row>
    <row r="45" spans="1:9">
      <c r="A45" s="55">
        <f t="shared" si="5"/>
        <v>38057</v>
      </c>
      <c r="B45" s="55" t="str">
        <f t="shared" si="6"/>
        <v>Mercer</v>
      </c>
      <c r="C45" s="55" t="str">
        <f t="shared" si="7"/>
        <v>38057</v>
      </c>
      <c r="F45" t="s">
        <v>265</v>
      </c>
      <c r="G45" t="s">
        <v>266</v>
      </c>
      <c r="H45" t="s">
        <v>210</v>
      </c>
      <c r="I45" t="s">
        <v>210</v>
      </c>
    </row>
    <row r="46" spans="1:9">
      <c r="A46" s="55">
        <f t="shared" si="5"/>
        <v>38059</v>
      </c>
      <c r="B46" s="55" t="str">
        <f t="shared" si="6"/>
        <v>Morton</v>
      </c>
      <c r="C46" s="55" t="str">
        <f t="shared" si="7"/>
        <v>38059</v>
      </c>
      <c r="F46" t="s">
        <v>267</v>
      </c>
      <c r="G46" t="s">
        <v>268</v>
      </c>
      <c r="H46" t="s">
        <v>210</v>
      </c>
      <c r="I46" t="s">
        <v>210</v>
      </c>
    </row>
    <row r="47" spans="1:9">
      <c r="A47" s="55">
        <f t="shared" si="5"/>
        <v>38061</v>
      </c>
      <c r="B47" s="55" t="str">
        <f t="shared" si="6"/>
        <v>Mountrail</v>
      </c>
      <c r="C47" s="55" t="str">
        <f t="shared" si="7"/>
        <v>38061</v>
      </c>
      <c r="F47" t="s">
        <v>269</v>
      </c>
      <c r="G47" t="s">
        <v>270</v>
      </c>
      <c r="H47" t="s">
        <v>210</v>
      </c>
      <c r="I47" t="s">
        <v>210</v>
      </c>
    </row>
    <row r="48" spans="1:9">
      <c r="A48" s="55">
        <f t="shared" si="5"/>
        <v>38063</v>
      </c>
      <c r="B48" s="55" t="str">
        <f t="shared" si="6"/>
        <v>Nelson</v>
      </c>
      <c r="C48" s="55" t="str">
        <f t="shared" si="7"/>
        <v>38063</v>
      </c>
      <c r="F48" t="s">
        <v>271</v>
      </c>
      <c r="G48" t="s">
        <v>272</v>
      </c>
      <c r="H48" t="s">
        <v>210</v>
      </c>
      <c r="I48" t="s">
        <v>210</v>
      </c>
    </row>
    <row r="49" spans="1:9">
      <c r="A49" s="55">
        <f t="shared" si="5"/>
        <v>38065</v>
      </c>
      <c r="B49" s="55" t="str">
        <f t="shared" si="6"/>
        <v>Oliver</v>
      </c>
      <c r="C49" s="55" t="str">
        <f t="shared" si="7"/>
        <v>38065</v>
      </c>
      <c r="F49" t="s">
        <v>273</v>
      </c>
      <c r="G49" t="s">
        <v>274</v>
      </c>
      <c r="H49" t="s">
        <v>210</v>
      </c>
      <c r="I49" t="s">
        <v>210</v>
      </c>
    </row>
    <row r="50" spans="1:9">
      <c r="A50" s="55">
        <f t="shared" si="5"/>
        <v>38067</v>
      </c>
      <c r="B50" s="55" t="str">
        <f t="shared" si="6"/>
        <v>Pembina</v>
      </c>
      <c r="C50" s="55" t="str">
        <f t="shared" si="7"/>
        <v>38067</v>
      </c>
      <c r="F50" t="s">
        <v>275</v>
      </c>
      <c r="G50" t="s">
        <v>276</v>
      </c>
      <c r="H50" t="s">
        <v>210</v>
      </c>
      <c r="I50" t="s">
        <v>210</v>
      </c>
    </row>
    <row r="51" spans="1:9">
      <c r="A51" s="55">
        <f t="shared" si="5"/>
        <v>38069</v>
      </c>
      <c r="B51" s="55" t="str">
        <f t="shared" si="6"/>
        <v>Pierce</v>
      </c>
      <c r="C51" s="55" t="str">
        <f t="shared" si="7"/>
        <v>38069</v>
      </c>
      <c r="F51" t="s">
        <v>277</v>
      </c>
      <c r="G51" t="s">
        <v>278</v>
      </c>
      <c r="H51" t="s">
        <v>210</v>
      </c>
      <c r="I51" t="s">
        <v>210</v>
      </c>
    </row>
    <row r="52" spans="1:9">
      <c r="A52" s="55">
        <f t="shared" si="5"/>
        <v>38071</v>
      </c>
      <c r="B52" s="55" t="str">
        <f t="shared" si="6"/>
        <v>Ramsey</v>
      </c>
      <c r="C52" s="55" t="str">
        <f t="shared" si="7"/>
        <v>38071</v>
      </c>
      <c r="F52" t="s">
        <v>279</v>
      </c>
      <c r="G52" t="s">
        <v>280</v>
      </c>
      <c r="H52" t="s">
        <v>210</v>
      </c>
      <c r="I52" t="s">
        <v>210</v>
      </c>
    </row>
    <row r="53" spans="1:9">
      <c r="A53" s="55">
        <f t="shared" si="5"/>
        <v>38073</v>
      </c>
      <c r="B53" s="55" t="str">
        <f t="shared" si="6"/>
        <v>Ransom</v>
      </c>
      <c r="C53" s="55" t="str">
        <f t="shared" si="7"/>
        <v>38073</v>
      </c>
      <c r="F53" t="s">
        <v>281</v>
      </c>
      <c r="G53" t="s">
        <v>282</v>
      </c>
      <c r="H53" t="s">
        <v>210</v>
      </c>
      <c r="I53" t="s">
        <v>210</v>
      </c>
    </row>
    <row r="54" spans="1:9">
      <c r="A54" s="55">
        <f t="shared" si="5"/>
        <v>38075</v>
      </c>
      <c r="B54" s="55" t="str">
        <f t="shared" si="6"/>
        <v>Renville</v>
      </c>
      <c r="C54" s="55" t="str">
        <f t="shared" si="7"/>
        <v>38075</v>
      </c>
      <c r="F54" t="s">
        <v>283</v>
      </c>
      <c r="G54" t="s">
        <v>284</v>
      </c>
      <c r="H54" t="s">
        <v>210</v>
      </c>
      <c r="I54" t="s">
        <v>210</v>
      </c>
    </row>
    <row r="55" spans="1:9">
      <c r="A55" s="55">
        <f t="shared" si="5"/>
        <v>38077</v>
      </c>
      <c r="B55" s="55" t="str">
        <f t="shared" si="6"/>
        <v>Richland</v>
      </c>
      <c r="C55" s="55" t="str">
        <f t="shared" si="7"/>
        <v>38077</v>
      </c>
      <c r="F55" t="s">
        <v>285</v>
      </c>
      <c r="G55" t="s">
        <v>199</v>
      </c>
      <c r="H55" t="s">
        <v>210</v>
      </c>
      <c r="I55" t="s">
        <v>210</v>
      </c>
    </row>
    <row r="56" spans="1:9">
      <c r="A56" s="55">
        <f t="shared" si="5"/>
        <v>38079</v>
      </c>
      <c r="B56" s="55" t="str">
        <f t="shared" si="6"/>
        <v>Rolette</v>
      </c>
      <c r="C56" s="55" t="str">
        <f t="shared" si="7"/>
        <v>38079</v>
      </c>
      <c r="F56" t="s">
        <v>286</v>
      </c>
      <c r="G56" t="s">
        <v>287</v>
      </c>
      <c r="H56" t="s">
        <v>210</v>
      </c>
      <c r="I56" t="s">
        <v>210</v>
      </c>
    </row>
    <row r="57" spans="1:9">
      <c r="A57" s="55">
        <f t="shared" si="5"/>
        <v>38081</v>
      </c>
      <c r="B57" s="55" t="str">
        <f t="shared" si="6"/>
        <v>Sargent</v>
      </c>
      <c r="C57" s="55" t="str">
        <f t="shared" si="7"/>
        <v>38081</v>
      </c>
      <c r="F57" t="s">
        <v>288</v>
      </c>
      <c r="G57" t="s">
        <v>289</v>
      </c>
      <c r="H57" t="s">
        <v>210</v>
      </c>
      <c r="I57" t="s">
        <v>210</v>
      </c>
    </row>
    <row r="58" spans="1:9">
      <c r="A58" s="55">
        <f t="shared" si="5"/>
        <v>38083</v>
      </c>
      <c r="B58" s="55" t="str">
        <f t="shared" si="6"/>
        <v>Sheridan</v>
      </c>
      <c r="C58" s="55" t="str">
        <f t="shared" si="7"/>
        <v>38083</v>
      </c>
      <c r="F58" t="s">
        <v>290</v>
      </c>
      <c r="G58" t="s">
        <v>203</v>
      </c>
      <c r="H58" t="s">
        <v>210</v>
      </c>
      <c r="I58" t="s">
        <v>210</v>
      </c>
    </row>
    <row r="59" spans="1:9">
      <c r="A59" s="55">
        <f t="shared" si="5"/>
        <v>38085</v>
      </c>
      <c r="B59" s="55" t="str">
        <f t="shared" si="6"/>
        <v>Sioux</v>
      </c>
      <c r="C59" s="55" t="str">
        <f t="shared" si="7"/>
        <v>38085</v>
      </c>
      <c r="F59" t="s">
        <v>291</v>
      </c>
      <c r="G59" t="s">
        <v>292</v>
      </c>
      <c r="H59" t="s">
        <v>210</v>
      </c>
      <c r="I59" t="s">
        <v>210</v>
      </c>
    </row>
    <row r="60" spans="1:9">
      <c r="A60" s="55">
        <f t="shared" si="5"/>
        <v>38087</v>
      </c>
      <c r="B60" s="55" t="str">
        <f t="shared" si="6"/>
        <v>Slope</v>
      </c>
      <c r="C60" s="55" t="str">
        <f t="shared" si="7"/>
        <v>38087</v>
      </c>
      <c r="F60" t="s">
        <v>293</v>
      </c>
      <c r="G60" t="s">
        <v>294</v>
      </c>
      <c r="H60" t="s">
        <v>210</v>
      </c>
      <c r="I60" t="s">
        <v>210</v>
      </c>
    </row>
    <row r="61" spans="1:9">
      <c r="A61" s="55">
        <f t="shared" si="5"/>
        <v>38089</v>
      </c>
      <c r="B61" s="55" t="str">
        <f t="shared" si="6"/>
        <v>Stark</v>
      </c>
      <c r="C61" s="55" t="str">
        <f t="shared" si="7"/>
        <v>38089</v>
      </c>
      <c r="F61" t="s">
        <v>295</v>
      </c>
      <c r="G61" t="s">
        <v>296</v>
      </c>
      <c r="H61" t="s">
        <v>210</v>
      </c>
      <c r="I61" t="s">
        <v>210</v>
      </c>
    </row>
    <row r="62" spans="1:9">
      <c r="A62" s="55">
        <f t="shared" si="5"/>
        <v>38091</v>
      </c>
      <c r="B62" s="55" t="str">
        <f t="shared" si="6"/>
        <v>Steele</v>
      </c>
      <c r="C62" s="55" t="str">
        <f t="shared" si="7"/>
        <v>38091</v>
      </c>
      <c r="F62" t="s">
        <v>297</v>
      </c>
      <c r="G62" t="s">
        <v>298</v>
      </c>
      <c r="H62" t="s">
        <v>210</v>
      </c>
      <c r="I62" t="s">
        <v>210</v>
      </c>
    </row>
    <row r="63" spans="1:9">
      <c r="A63" s="55">
        <f t="shared" si="5"/>
        <v>38093</v>
      </c>
      <c r="B63" s="55" t="str">
        <f t="shared" si="6"/>
        <v>Stutsman</v>
      </c>
      <c r="C63" s="55" t="str">
        <f t="shared" si="7"/>
        <v>38093</v>
      </c>
      <c r="F63" t="s">
        <v>299</v>
      </c>
      <c r="G63" t="s">
        <v>300</v>
      </c>
      <c r="H63" t="s">
        <v>210</v>
      </c>
      <c r="I63" t="s">
        <v>210</v>
      </c>
    </row>
    <row r="64" spans="1:9">
      <c r="A64" s="55">
        <f t="shared" si="5"/>
        <v>38095</v>
      </c>
      <c r="B64" s="55" t="str">
        <f t="shared" si="6"/>
        <v>Towner</v>
      </c>
      <c r="C64" s="55" t="str">
        <f t="shared" si="7"/>
        <v>38095</v>
      </c>
      <c r="F64" t="s">
        <v>301</v>
      </c>
      <c r="G64" t="s">
        <v>302</v>
      </c>
      <c r="H64" t="s">
        <v>210</v>
      </c>
      <c r="I64" t="s">
        <v>210</v>
      </c>
    </row>
    <row r="65" spans="1:9">
      <c r="A65" s="55">
        <f t="shared" si="5"/>
        <v>38097</v>
      </c>
      <c r="B65" s="55" t="str">
        <f t="shared" si="6"/>
        <v>Traill</v>
      </c>
      <c r="C65" s="55" t="str">
        <f t="shared" si="7"/>
        <v>38097</v>
      </c>
      <c r="F65" t="s">
        <v>303</v>
      </c>
      <c r="G65" t="s">
        <v>304</v>
      </c>
      <c r="H65" t="s">
        <v>210</v>
      </c>
      <c r="I65" t="s">
        <v>210</v>
      </c>
    </row>
    <row r="66" spans="1:9">
      <c r="A66" s="55">
        <f t="shared" si="5"/>
        <v>38099</v>
      </c>
      <c r="B66" s="55" t="str">
        <f t="shared" si="6"/>
        <v>Walsh</v>
      </c>
      <c r="C66" s="55" t="str">
        <f t="shared" si="7"/>
        <v>38099</v>
      </c>
      <c r="F66" t="s">
        <v>305</v>
      </c>
      <c r="G66" t="s">
        <v>306</v>
      </c>
      <c r="H66" t="s">
        <v>210</v>
      </c>
      <c r="I66" t="s">
        <v>210</v>
      </c>
    </row>
    <row r="67" spans="1:9">
      <c r="A67" s="55">
        <f t="shared" si="5"/>
        <v>38101</v>
      </c>
      <c r="B67" s="55" t="str">
        <f t="shared" si="6"/>
        <v>Ward</v>
      </c>
      <c r="C67" s="55" t="str">
        <f t="shared" si="7"/>
        <v>38101</v>
      </c>
      <c r="F67" t="s">
        <v>307</v>
      </c>
      <c r="G67" t="s">
        <v>308</v>
      </c>
      <c r="H67" t="s">
        <v>210</v>
      </c>
      <c r="I67" t="s">
        <v>210</v>
      </c>
    </row>
    <row r="68" spans="1:9">
      <c r="A68" s="55">
        <f t="shared" si="5"/>
        <v>38103</v>
      </c>
      <c r="B68" s="55" t="str">
        <f t="shared" si="6"/>
        <v>Wells</v>
      </c>
      <c r="C68" s="55" t="str">
        <f t="shared" si="7"/>
        <v>38103</v>
      </c>
      <c r="F68" t="s">
        <v>309</v>
      </c>
      <c r="G68" t="s">
        <v>310</v>
      </c>
      <c r="H68" t="s">
        <v>210</v>
      </c>
      <c r="I68" t="s">
        <v>210</v>
      </c>
    </row>
    <row r="69" spans="1:9">
      <c r="A69" s="55">
        <f t="shared" si="5"/>
        <v>38105</v>
      </c>
      <c r="B69" s="55" t="str">
        <f t="shared" si="6"/>
        <v>Williams</v>
      </c>
      <c r="C69" s="55" t="str">
        <f t="shared" si="7"/>
        <v>38105</v>
      </c>
      <c r="F69" t="s">
        <v>311</v>
      </c>
      <c r="G69" t="s">
        <v>312</v>
      </c>
      <c r="H69" t="s">
        <v>210</v>
      </c>
      <c r="I69" t="s">
        <v>210</v>
      </c>
    </row>
    <row r="70" spans="1:9">
      <c r="A70" s="55">
        <f t="shared" si="5"/>
        <v>46019</v>
      </c>
      <c r="B70" s="55" t="str">
        <f t="shared" si="6"/>
        <v>Butte</v>
      </c>
      <c r="C70" s="55" t="str">
        <f t="shared" si="7"/>
        <v>46019</v>
      </c>
      <c r="F70" t="s">
        <v>313</v>
      </c>
      <c r="G70" t="s">
        <v>314</v>
      </c>
      <c r="H70" t="s">
        <v>315</v>
      </c>
      <c r="I70" t="s">
        <v>315</v>
      </c>
    </row>
    <row r="71" spans="1:9">
      <c r="A71" s="55">
        <f t="shared" si="5"/>
        <v>46021</v>
      </c>
      <c r="B71" s="55" t="str">
        <f t="shared" si="6"/>
        <v>Campbell</v>
      </c>
      <c r="C71" s="55" t="str">
        <f t="shared" si="7"/>
        <v>46021</v>
      </c>
      <c r="F71" t="s">
        <v>316</v>
      </c>
      <c r="G71" t="s">
        <v>317</v>
      </c>
      <c r="H71" t="s">
        <v>315</v>
      </c>
      <c r="I71" t="s">
        <v>315</v>
      </c>
    </row>
    <row r="72" spans="1:9">
      <c r="A72" s="55">
        <f t="shared" si="5"/>
        <v>46031</v>
      </c>
      <c r="B72" s="55" t="str">
        <f t="shared" si="6"/>
        <v>Corson</v>
      </c>
      <c r="C72" s="55" t="str">
        <f t="shared" si="7"/>
        <v>46031</v>
      </c>
      <c r="F72" t="s">
        <v>318</v>
      </c>
      <c r="G72" t="s">
        <v>319</v>
      </c>
      <c r="H72" t="s">
        <v>315</v>
      </c>
      <c r="I72" t="s">
        <v>315</v>
      </c>
    </row>
    <row r="73" spans="1:9">
      <c r="A73" s="55">
        <f t="shared" si="5"/>
        <v>46041</v>
      </c>
      <c r="B73" s="55" t="str">
        <f t="shared" si="6"/>
        <v>Dewey</v>
      </c>
      <c r="C73" s="55" t="str">
        <f t="shared" si="7"/>
        <v>46041</v>
      </c>
      <c r="F73" t="s">
        <v>320</v>
      </c>
      <c r="G73" t="s">
        <v>321</v>
      </c>
      <c r="H73" t="s">
        <v>315</v>
      </c>
      <c r="I73" t="s">
        <v>315</v>
      </c>
    </row>
    <row r="74" spans="1:9">
      <c r="A74" s="55">
        <f t="shared" si="5"/>
        <v>46045</v>
      </c>
      <c r="B74" s="55" t="str">
        <f t="shared" si="6"/>
        <v>Edmunds</v>
      </c>
      <c r="C74" s="55" t="str">
        <f t="shared" si="7"/>
        <v>46045</v>
      </c>
      <c r="F74" t="s">
        <v>322</v>
      </c>
      <c r="G74" t="s">
        <v>323</v>
      </c>
      <c r="H74" t="s">
        <v>315</v>
      </c>
      <c r="I74" t="s">
        <v>315</v>
      </c>
    </row>
    <row r="75" spans="1:9">
      <c r="A75" s="55">
        <f t="shared" si="5"/>
        <v>46055</v>
      </c>
      <c r="B75" s="55" t="str">
        <f t="shared" si="6"/>
        <v>Haakon</v>
      </c>
      <c r="C75" s="55" t="str">
        <f t="shared" si="7"/>
        <v>46055</v>
      </c>
      <c r="F75" t="s">
        <v>324</v>
      </c>
      <c r="G75" t="s">
        <v>325</v>
      </c>
      <c r="H75" t="s">
        <v>315</v>
      </c>
      <c r="I75" t="s">
        <v>315</v>
      </c>
    </row>
    <row r="76" spans="1:9">
      <c r="A76" s="55">
        <f t="shared" si="5"/>
        <v>46063</v>
      </c>
      <c r="B76" s="55" t="str">
        <f t="shared" si="6"/>
        <v>Harding</v>
      </c>
      <c r="C76" s="55" t="str">
        <f t="shared" si="7"/>
        <v>46063</v>
      </c>
      <c r="F76" t="s">
        <v>326</v>
      </c>
      <c r="G76" t="s">
        <v>327</v>
      </c>
      <c r="H76" t="s">
        <v>315</v>
      </c>
      <c r="I76" t="s">
        <v>315</v>
      </c>
    </row>
    <row r="77" spans="1:9">
      <c r="A77" s="55">
        <f t="shared" si="5"/>
        <v>46065</v>
      </c>
      <c r="B77" s="55" t="str">
        <f t="shared" si="6"/>
        <v>Hughes</v>
      </c>
      <c r="C77" s="55" t="str">
        <f t="shared" si="7"/>
        <v>46065</v>
      </c>
      <c r="F77" t="s">
        <v>328</v>
      </c>
      <c r="G77" t="s">
        <v>329</v>
      </c>
      <c r="H77" t="s">
        <v>315</v>
      </c>
      <c r="I77" t="s">
        <v>315</v>
      </c>
    </row>
    <row r="78" spans="1:9">
      <c r="A78" s="55">
        <f t="shared" ref="A78:A88" si="8">VALUE(F78)</f>
        <v>46075</v>
      </c>
      <c r="B78" s="55" t="str">
        <f t="shared" ref="B78:B88" si="9">G78</f>
        <v>Jones</v>
      </c>
      <c r="C78" s="55" t="str">
        <f t="shared" ref="C78:C88" si="10">F78</f>
        <v>46075</v>
      </c>
      <c r="F78" t="s">
        <v>330</v>
      </c>
      <c r="G78" t="s">
        <v>331</v>
      </c>
      <c r="H78" t="s">
        <v>315</v>
      </c>
      <c r="I78" t="s">
        <v>315</v>
      </c>
    </row>
    <row r="79" spans="1:9">
      <c r="A79" s="55">
        <f t="shared" si="8"/>
        <v>46081</v>
      </c>
      <c r="B79" s="55" t="str">
        <f t="shared" si="9"/>
        <v>Lawrence</v>
      </c>
      <c r="C79" s="55" t="str">
        <f t="shared" si="10"/>
        <v>46081</v>
      </c>
      <c r="F79" t="s">
        <v>332</v>
      </c>
      <c r="G79" t="s">
        <v>333</v>
      </c>
      <c r="H79" t="s">
        <v>315</v>
      </c>
      <c r="I79" t="s">
        <v>315</v>
      </c>
    </row>
    <row r="80" spans="1:9">
      <c r="A80" s="55">
        <f t="shared" si="8"/>
        <v>46089</v>
      </c>
      <c r="B80" s="55" t="str">
        <f t="shared" si="9"/>
        <v>McPherson</v>
      </c>
      <c r="C80" s="55" t="str">
        <f t="shared" si="10"/>
        <v>46089</v>
      </c>
      <c r="F80" t="s">
        <v>334</v>
      </c>
      <c r="G80" t="s">
        <v>335</v>
      </c>
      <c r="H80" t="s">
        <v>315</v>
      </c>
      <c r="I80" t="s">
        <v>315</v>
      </c>
    </row>
    <row r="81" spans="1:9">
      <c r="A81" s="55">
        <f t="shared" si="8"/>
        <v>46093</v>
      </c>
      <c r="B81" s="55" t="str">
        <f t="shared" si="9"/>
        <v>Meade</v>
      </c>
      <c r="C81" s="55" t="str">
        <f t="shared" si="10"/>
        <v>46093</v>
      </c>
      <c r="F81" t="s">
        <v>336</v>
      </c>
      <c r="G81" t="s">
        <v>337</v>
      </c>
      <c r="H81" t="s">
        <v>315</v>
      </c>
      <c r="I81" t="s">
        <v>315</v>
      </c>
    </row>
    <row r="82" spans="1:9">
      <c r="A82" s="55">
        <f t="shared" si="8"/>
        <v>46103</v>
      </c>
      <c r="B82" s="55" t="str">
        <f t="shared" si="9"/>
        <v>Pennington</v>
      </c>
      <c r="C82" s="55" t="str">
        <f t="shared" si="10"/>
        <v>46103</v>
      </c>
      <c r="F82" t="s">
        <v>338</v>
      </c>
      <c r="G82" t="s">
        <v>339</v>
      </c>
      <c r="H82" t="s">
        <v>315</v>
      </c>
      <c r="I82" t="s">
        <v>315</v>
      </c>
    </row>
    <row r="83" spans="1:9">
      <c r="A83" s="55">
        <f t="shared" si="8"/>
        <v>46105</v>
      </c>
      <c r="B83" s="55" t="str">
        <f t="shared" si="9"/>
        <v>Perkins</v>
      </c>
      <c r="C83" s="55" t="str">
        <f t="shared" si="10"/>
        <v>46105</v>
      </c>
      <c r="F83" t="s">
        <v>340</v>
      </c>
      <c r="G83" t="s">
        <v>341</v>
      </c>
      <c r="H83" t="s">
        <v>315</v>
      </c>
      <c r="I83" t="s">
        <v>315</v>
      </c>
    </row>
    <row r="84" spans="1:9">
      <c r="A84" s="55">
        <f t="shared" si="8"/>
        <v>46107</v>
      </c>
      <c r="B84" s="55" t="str">
        <f t="shared" si="9"/>
        <v>Potter</v>
      </c>
      <c r="C84" s="55" t="str">
        <f t="shared" si="10"/>
        <v>46107</v>
      </c>
      <c r="F84" t="s">
        <v>342</v>
      </c>
      <c r="G84" t="s">
        <v>343</v>
      </c>
      <c r="H84" t="s">
        <v>315</v>
      </c>
      <c r="I84" t="s">
        <v>315</v>
      </c>
    </row>
    <row r="85" spans="1:9">
      <c r="A85" s="55">
        <f t="shared" si="8"/>
        <v>46117</v>
      </c>
      <c r="B85" s="55" t="str">
        <f t="shared" si="9"/>
        <v>Stanley</v>
      </c>
      <c r="C85" s="55" t="str">
        <f t="shared" si="10"/>
        <v>46117</v>
      </c>
      <c r="F85" t="s">
        <v>344</v>
      </c>
      <c r="G85" t="s">
        <v>345</v>
      </c>
      <c r="H85" t="s">
        <v>315</v>
      </c>
      <c r="I85" t="s">
        <v>315</v>
      </c>
    </row>
    <row r="86" spans="1:9">
      <c r="A86" s="55">
        <f t="shared" si="8"/>
        <v>46119</v>
      </c>
      <c r="B86" s="55" t="str">
        <f t="shared" si="9"/>
        <v>Sully</v>
      </c>
      <c r="C86" s="55" t="str">
        <f t="shared" si="10"/>
        <v>46119</v>
      </c>
      <c r="F86" t="s">
        <v>346</v>
      </c>
      <c r="G86" t="s">
        <v>347</v>
      </c>
      <c r="H86" t="s">
        <v>315</v>
      </c>
      <c r="I86" t="s">
        <v>315</v>
      </c>
    </row>
    <row r="87" spans="1:9">
      <c r="A87" s="55">
        <f t="shared" si="8"/>
        <v>46129</v>
      </c>
      <c r="B87" s="55" t="str">
        <f t="shared" si="9"/>
        <v>Walworth</v>
      </c>
      <c r="C87" s="55" t="str">
        <f t="shared" si="10"/>
        <v>46129</v>
      </c>
      <c r="F87" t="s">
        <v>348</v>
      </c>
      <c r="G87" t="s">
        <v>349</v>
      </c>
      <c r="H87" t="s">
        <v>315</v>
      </c>
      <c r="I87" t="s">
        <v>315</v>
      </c>
    </row>
    <row r="88" spans="1:9">
      <c r="A88" s="55">
        <f t="shared" si="8"/>
        <v>46137</v>
      </c>
      <c r="B88" s="55" t="str">
        <f t="shared" si="9"/>
        <v>Ziebach</v>
      </c>
      <c r="C88" s="55" t="str">
        <f t="shared" si="10"/>
        <v>46137</v>
      </c>
      <c r="F88" t="s">
        <v>350</v>
      </c>
      <c r="G88" t="s">
        <v>351</v>
      </c>
      <c r="H88" t="s">
        <v>315</v>
      </c>
      <c r="I88" t="s">
        <v>315</v>
      </c>
    </row>
  </sheetData>
  <phoneticPr fontId="6" type="noConversion"/>
  <hyperlinks>
    <hyperlink ref="F2" r:id="rId2"/>
  </hyperlinks>
  <pageMargins left="0.75" right="0.75" top="1" bottom="1" header="0.5" footer="0.5"/>
  <headerFooter alignWithMargins="0"/>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dimension ref="A1:I4"/>
  <sheetViews>
    <sheetView zoomScale="85" zoomScaleNormal="85" zoomScalePageLayoutView="85" workbookViewId="0">
      <selection sqref="A1:I1"/>
    </sheetView>
  </sheetViews>
  <sheetFormatPr baseColWidth="10" defaultColWidth="8.83203125" defaultRowHeight="12" x14ac:dyDescent="0"/>
  <cols>
    <col min="1" max="1" width="23.83203125" customWidth="1"/>
    <col min="9" max="9" width="27.1640625" customWidth="1"/>
  </cols>
  <sheetData>
    <row r="1" spans="1:9" ht="12.75" customHeight="1">
      <c r="A1" s="273" t="s">
        <v>181</v>
      </c>
      <c r="B1" s="274"/>
      <c r="C1" s="274"/>
      <c r="D1" s="274"/>
      <c r="E1" s="274"/>
      <c r="F1" s="274"/>
      <c r="G1" s="274"/>
      <c r="H1" s="274"/>
      <c r="I1" s="274"/>
    </row>
    <row r="2" spans="1:9" ht="12.75" customHeight="1">
      <c r="A2" s="271" t="s">
        <v>152</v>
      </c>
      <c r="B2" s="272"/>
      <c r="C2" s="272"/>
      <c r="D2" s="272"/>
      <c r="E2" s="272"/>
      <c r="F2" s="272"/>
      <c r="G2" s="272"/>
      <c r="H2" s="272"/>
      <c r="I2" s="272"/>
    </row>
    <row r="3" spans="1:9">
      <c r="A3" s="271"/>
      <c r="B3" s="272"/>
      <c r="C3" s="272"/>
      <c r="D3" s="272"/>
      <c r="E3" s="272"/>
      <c r="F3" s="272"/>
      <c r="G3" s="272"/>
      <c r="H3" s="272"/>
      <c r="I3" s="272"/>
    </row>
    <row r="4" spans="1:9" s="5" customFormat="1">
      <c r="A4"/>
      <c r="B4"/>
      <c r="C4"/>
      <c r="D4" s="54"/>
      <c r="E4" s="54"/>
      <c r="F4" s="54"/>
      <c r="G4" s="54"/>
      <c r="H4" s="54"/>
      <c r="I4" s="54"/>
    </row>
  </sheetData>
  <mergeCells count="2">
    <mergeCell ref="A2:I3"/>
    <mergeCell ref="A1:I1"/>
  </mergeCells>
  <phoneticPr fontId="6" type="noConversion"/>
  <pageMargins left="0.75" right="0.75" top="1" bottom="1" header="0.5" footer="0.5"/>
  <headerFooter alignWithMargins="0"/>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dimension ref="A1:V91"/>
  <sheetViews>
    <sheetView zoomScale="85" workbookViewId="0">
      <selection activeCell="B2" sqref="B2"/>
    </sheetView>
  </sheetViews>
  <sheetFormatPr baseColWidth="10" defaultColWidth="8.83203125" defaultRowHeight="12" x14ac:dyDescent="0"/>
  <cols>
    <col min="1" max="1" width="7.5" style="31" customWidth="1"/>
    <col min="2" max="2" width="29.5" style="31" customWidth="1"/>
    <col min="3" max="7" width="11.83203125" style="31" customWidth="1"/>
    <col min="8" max="9" width="11.83203125" style="30" customWidth="1"/>
    <col min="10" max="17" width="11.83203125" style="31" customWidth="1"/>
    <col min="18" max="16384" width="8.83203125" style="31"/>
  </cols>
  <sheetData>
    <row r="1" spans="1:17">
      <c r="B1" s="7" t="s">
        <v>153</v>
      </c>
      <c r="F1" s="43"/>
      <c r="J1" s="32"/>
    </row>
    <row r="2" spans="1:17">
      <c r="G2" s="30"/>
      <c r="J2" s="32"/>
    </row>
    <row r="3" spans="1:17">
      <c r="B3" s="233" t="s">
        <v>142</v>
      </c>
      <c r="C3" s="275" t="s">
        <v>361</v>
      </c>
      <c r="D3" s="275"/>
      <c r="E3" s="275"/>
      <c r="F3" s="275"/>
      <c r="G3" s="275"/>
      <c r="H3" s="276" t="s">
        <v>365</v>
      </c>
      <c r="I3" s="276"/>
      <c r="J3" s="276"/>
      <c r="K3" s="276"/>
      <c r="L3" s="276"/>
      <c r="M3" s="277" t="s">
        <v>43</v>
      </c>
      <c r="N3" s="277"/>
      <c r="O3" s="277"/>
      <c r="P3" s="277"/>
      <c r="Q3" s="277"/>
    </row>
    <row r="4" spans="1:17" s="232" customFormat="1" ht="28.5" customHeight="1">
      <c r="A4" s="16"/>
      <c r="B4" s="16" t="s">
        <v>79</v>
      </c>
      <c r="C4" s="230" t="str">
        <f>RIGHT(C54,LEN(C54)-7)</f>
        <v>NOx (tons/year)</v>
      </c>
      <c r="D4" s="230" t="str">
        <f t="shared" ref="D4:G4" si="0">RIGHT(D54,LEN(D54)-7)</f>
        <v>VOC (tons/year)</v>
      </c>
      <c r="E4" s="230" t="str">
        <f t="shared" si="0"/>
        <v>CO (tons/year)</v>
      </c>
      <c r="F4" s="230" t="str">
        <f t="shared" si="0"/>
        <v>SOx (tons/year)</v>
      </c>
      <c r="G4" s="230" t="str">
        <f t="shared" si="0"/>
        <v>PM (tons/year)</v>
      </c>
      <c r="H4" s="231" t="str">
        <f>RIGHT(H54,LEN(H54)-7)</f>
        <v>NOx (tons/year)</v>
      </c>
      <c r="I4" s="231" t="str">
        <f t="shared" ref="I4:L4" si="1">RIGHT(I54,LEN(I54)-7)</f>
        <v>VOC (tons/year)</v>
      </c>
      <c r="J4" s="231" t="str">
        <f t="shared" si="1"/>
        <v>CO (tons/year)</v>
      </c>
      <c r="K4" s="231" t="str">
        <f t="shared" si="1"/>
        <v>SOx (tons/year)</v>
      </c>
      <c r="L4" s="231" t="str">
        <f t="shared" si="1"/>
        <v>PM (tons/year)</v>
      </c>
      <c r="M4" s="206" t="str">
        <f>C4</f>
        <v>NOx (tons/year)</v>
      </c>
      <c r="N4" s="206" t="str">
        <f t="shared" ref="N4:Q4" si="2">D4</f>
        <v>VOC (tons/year)</v>
      </c>
      <c r="O4" s="206" t="str">
        <f t="shared" si="2"/>
        <v>CO (tons/year)</v>
      </c>
      <c r="P4" s="206" t="str">
        <f t="shared" si="2"/>
        <v>SOx (tons/year)</v>
      </c>
      <c r="Q4" s="206" t="str">
        <f t="shared" si="2"/>
        <v>PM (tons/year)</v>
      </c>
    </row>
    <row r="5" spans="1:17" ht="21.75" customHeight="1">
      <c r="A5" s="31" t="str">
        <f>RIGHT(B5,2)</f>
        <v>MT</v>
      </c>
      <c r="B5" s="31" t="str">
        <f>PROPER(VLOOKUP(VALUE(B55),fips_xref!$A$5:$C$100,2,FALSE))&amp;", "&amp;A55</f>
        <v>Daniels, MT</v>
      </c>
      <c r="C5" s="221">
        <f t="shared" ref="C5:G6" si="3">C55</f>
        <v>0.57461966399999997</v>
      </c>
      <c r="D5" s="221">
        <f t="shared" si="3"/>
        <v>4.3271504500000004</v>
      </c>
      <c r="E5" s="221">
        <f t="shared" si="3"/>
        <v>0.88479090000000005</v>
      </c>
      <c r="F5" s="221">
        <f t="shared" si="3"/>
        <v>8.5369599999999993E-4</v>
      </c>
      <c r="G5" s="221">
        <f t="shared" si="3"/>
        <v>1.120444E-2</v>
      </c>
      <c r="H5" s="219">
        <f t="shared" ref="H5:L5" si="4">H55</f>
        <v>8.4246399999999994E-5</v>
      </c>
      <c r="I5" s="219">
        <f t="shared" si="4"/>
        <v>3.0320740000000002E-2</v>
      </c>
      <c r="J5" s="219">
        <f t="shared" si="4"/>
        <v>4.4530200000000001E-4</v>
      </c>
      <c r="K5" s="219">
        <f t="shared" si="4"/>
        <v>0</v>
      </c>
      <c r="L5" s="219">
        <f t="shared" si="4"/>
        <v>0</v>
      </c>
      <c r="M5" s="33">
        <f t="shared" ref="M5:Q5" si="5">M55</f>
        <v>0.57470391040000002</v>
      </c>
      <c r="N5" s="33">
        <f t="shared" si="5"/>
        <v>4.35747119</v>
      </c>
      <c r="O5" s="33">
        <f t="shared" si="5"/>
        <v>0.88523620200000008</v>
      </c>
      <c r="P5" s="33">
        <f t="shared" si="5"/>
        <v>8.5369599999999993E-4</v>
      </c>
      <c r="Q5" s="33">
        <f t="shared" si="5"/>
        <v>1.120444E-2</v>
      </c>
    </row>
    <row r="6" spans="1:17">
      <c r="A6" s="31" t="str">
        <f t="shared" ref="A6:A39" si="6">RIGHT(B6,2)</f>
        <v>MT</v>
      </c>
      <c r="B6" s="31" t="str">
        <f>PROPER(VLOOKUP(VALUE(B56),fips_xref!$A$5:$C$100,2,FALSE))&amp;", "&amp;A56</f>
        <v>Dawson, MT</v>
      </c>
      <c r="C6" s="221">
        <f t="shared" si="3"/>
        <v>0</v>
      </c>
      <c r="D6" s="221">
        <f t="shared" si="3"/>
        <v>0</v>
      </c>
      <c r="E6" s="221">
        <f t="shared" si="3"/>
        <v>0</v>
      </c>
      <c r="F6" s="221">
        <f t="shared" si="3"/>
        <v>0</v>
      </c>
      <c r="G6" s="221">
        <f t="shared" si="3"/>
        <v>0</v>
      </c>
      <c r="H6" s="219">
        <f t="shared" ref="H6:L6" si="7">H56</f>
        <v>68.439458000000002</v>
      </c>
      <c r="I6" s="219">
        <f t="shared" si="7"/>
        <v>1053.742688</v>
      </c>
      <c r="J6" s="219">
        <f t="shared" si="7"/>
        <v>106.2191</v>
      </c>
      <c r="K6" s="219">
        <f t="shared" si="7"/>
        <v>4.60339236</v>
      </c>
      <c r="L6" s="219">
        <f t="shared" si="7"/>
        <v>2.3332800000000002</v>
      </c>
      <c r="M6" s="33">
        <f t="shared" ref="M6:Q6" si="8">M56</f>
        <v>68.439458000000002</v>
      </c>
      <c r="N6" s="33">
        <f t="shared" si="8"/>
        <v>1053.742688</v>
      </c>
      <c r="O6" s="33">
        <f t="shared" si="8"/>
        <v>106.2191</v>
      </c>
      <c r="P6" s="33">
        <f t="shared" si="8"/>
        <v>4.60339236</v>
      </c>
      <c r="Q6" s="33">
        <f t="shared" si="8"/>
        <v>2.3332800000000002</v>
      </c>
    </row>
    <row r="7" spans="1:17">
      <c r="A7" s="31" t="str">
        <f t="shared" si="6"/>
        <v>MT</v>
      </c>
      <c r="B7" s="31" t="str">
        <f>PROPER(VLOOKUP(VALUE(B57),fips_xref!$A$5:$C$100,2,FALSE))&amp;", "&amp;A57</f>
        <v>Fallon, MT</v>
      </c>
      <c r="C7" s="221">
        <f t="shared" ref="C7:G8" si="9">C57</f>
        <v>0</v>
      </c>
      <c r="D7" s="221">
        <f t="shared" si="9"/>
        <v>0</v>
      </c>
      <c r="E7" s="221">
        <f t="shared" si="9"/>
        <v>0</v>
      </c>
      <c r="F7" s="221">
        <f t="shared" si="9"/>
        <v>0</v>
      </c>
      <c r="G7" s="221">
        <f t="shared" si="9"/>
        <v>0</v>
      </c>
      <c r="H7" s="219">
        <f t="shared" ref="H7:L7" si="10">H57</f>
        <v>718.81630549999977</v>
      </c>
      <c r="I7" s="219">
        <f t="shared" si="10"/>
        <v>9618.8577947999947</v>
      </c>
      <c r="J7" s="219">
        <f t="shared" si="10"/>
        <v>1068.380555</v>
      </c>
      <c r="K7" s="219">
        <f t="shared" si="10"/>
        <v>123.72964906799997</v>
      </c>
      <c r="L7" s="219">
        <f t="shared" si="10"/>
        <v>30.329135099999988</v>
      </c>
      <c r="M7" s="33">
        <f t="shared" ref="M7:Q7" si="11">M57</f>
        <v>718.81630549999977</v>
      </c>
      <c r="N7" s="33">
        <f t="shared" si="11"/>
        <v>9618.8577947999947</v>
      </c>
      <c r="O7" s="33">
        <f t="shared" si="11"/>
        <v>1068.380555</v>
      </c>
      <c r="P7" s="33">
        <f t="shared" si="11"/>
        <v>123.72964906799997</v>
      </c>
      <c r="Q7" s="33">
        <f t="shared" si="11"/>
        <v>30.329135099999988</v>
      </c>
    </row>
    <row r="8" spans="1:17">
      <c r="A8" s="31" t="str">
        <f t="shared" si="6"/>
        <v>MT</v>
      </c>
      <c r="B8" s="31" t="str">
        <f>PROPER(VLOOKUP(VALUE(B58),fips_xref!$A$5:$C$100,2,FALSE))&amp;", "&amp;A58</f>
        <v>Garfield, MT</v>
      </c>
      <c r="C8" s="221">
        <f t="shared" si="9"/>
        <v>0</v>
      </c>
      <c r="D8" s="221">
        <f t="shared" si="9"/>
        <v>0</v>
      </c>
      <c r="E8" s="221">
        <f t="shared" si="9"/>
        <v>0</v>
      </c>
      <c r="F8" s="221">
        <f t="shared" si="9"/>
        <v>0</v>
      </c>
      <c r="G8" s="221">
        <f t="shared" si="9"/>
        <v>0</v>
      </c>
      <c r="H8" s="219">
        <f t="shared" ref="H8:L8" si="12">H58</f>
        <v>3.4947030999999997</v>
      </c>
      <c r="I8" s="219">
        <f t="shared" si="12"/>
        <v>37.772297500000001</v>
      </c>
      <c r="J8" s="219">
        <f t="shared" si="12"/>
        <v>5.5570606000000007</v>
      </c>
      <c r="K8" s="219">
        <f t="shared" si="12"/>
        <v>6.6318235999999989E-2</v>
      </c>
      <c r="L8" s="219">
        <f t="shared" si="12"/>
        <v>6.72267E-2</v>
      </c>
      <c r="M8" s="33">
        <f t="shared" ref="M8:Q8" si="13">M58</f>
        <v>3.4947030999999997</v>
      </c>
      <c r="N8" s="33">
        <f t="shared" si="13"/>
        <v>37.772297500000001</v>
      </c>
      <c r="O8" s="33">
        <f t="shared" si="13"/>
        <v>5.5570606000000007</v>
      </c>
      <c r="P8" s="33">
        <f t="shared" si="13"/>
        <v>6.6318235999999989E-2</v>
      </c>
      <c r="Q8" s="33">
        <f t="shared" si="13"/>
        <v>6.72267E-2</v>
      </c>
    </row>
    <row r="9" spans="1:17">
      <c r="A9" s="31" t="str">
        <f t="shared" si="6"/>
        <v>MT</v>
      </c>
      <c r="B9" s="31" t="str">
        <f>PROPER(VLOOKUP(VALUE(B59),fips_xref!$A$5:$C$100,2,FALSE))&amp;", "&amp;A59</f>
        <v>Mccone, MT</v>
      </c>
      <c r="C9" s="221">
        <f t="shared" ref="C9:G9" si="14">C59</f>
        <v>0</v>
      </c>
      <c r="D9" s="221">
        <f t="shared" si="14"/>
        <v>0</v>
      </c>
      <c r="E9" s="221">
        <f t="shared" si="14"/>
        <v>0</v>
      </c>
      <c r="F9" s="221">
        <f t="shared" si="14"/>
        <v>0</v>
      </c>
      <c r="G9" s="221">
        <f t="shared" si="14"/>
        <v>0</v>
      </c>
      <c r="H9" s="219">
        <f t="shared" ref="H9:L9" si="15">H59</f>
        <v>11.367338169999998</v>
      </c>
      <c r="I9" s="219">
        <f t="shared" si="15"/>
        <v>50.782493400000007</v>
      </c>
      <c r="J9" s="219">
        <f t="shared" si="15"/>
        <v>8.3655092</v>
      </c>
      <c r="K9" s="219">
        <f t="shared" si="15"/>
        <v>0.10763553599999999</v>
      </c>
      <c r="L9" s="219">
        <f t="shared" si="15"/>
        <v>0.37101570000000011</v>
      </c>
      <c r="M9" s="33">
        <f t="shared" ref="M9:Q9" si="16">M59</f>
        <v>11.367338169999998</v>
      </c>
      <c r="N9" s="33">
        <f t="shared" si="16"/>
        <v>50.782493400000007</v>
      </c>
      <c r="O9" s="33">
        <f t="shared" si="16"/>
        <v>8.3655092</v>
      </c>
      <c r="P9" s="33">
        <f t="shared" si="16"/>
        <v>0.10763553599999999</v>
      </c>
      <c r="Q9" s="33">
        <f t="shared" si="16"/>
        <v>0.37101570000000011</v>
      </c>
    </row>
    <row r="10" spans="1:17">
      <c r="A10" s="31" t="str">
        <f t="shared" si="6"/>
        <v>MT</v>
      </c>
      <c r="B10" s="31" t="str">
        <f>PROPER(VLOOKUP(VALUE(B60),fips_xref!$A$5:$C$100,2,FALSE))&amp;", "&amp;A60</f>
        <v>Phillips, MT</v>
      </c>
      <c r="C10" s="221">
        <f t="shared" ref="C10:G10" si="17">C60</f>
        <v>0</v>
      </c>
      <c r="D10" s="221">
        <f t="shared" si="17"/>
        <v>0</v>
      </c>
      <c r="E10" s="221">
        <f t="shared" si="17"/>
        <v>0</v>
      </c>
      <c r="F10" s="221">
        <f t="shared" si="17"/>
        <v>0</v>
      </c>
      <c r="G10" s="221">
        <f t="shared" si="17"/>
        <v>0</v>
      </c>
      <c r="H10" s="219">
        <f t="shared" ref="H10:L10" si="18">H60</f>
        <v>211.69669999999996</v>
      </c>
      <c r="I10" s="219">
        <f t="shared" si="18"/>
        <v>287.37618099999997</v>
      </c>
      <c r="J10" s="219">
        <f t="shared" si="18"/>
        <v>207.75269999999998</v>
      </c>
      <c r="K10" s="219">
        <f t="shared" si="18"/>
        <v>1.8033675999999998</v>
      </c>
      <c r="L10" s="219">
        <f t="shared" si="18"/>
        <v>6.2893430000000006</v>
      </c>
      <c r="M10" s="33">
        <f t="shared" ref="M10:Q10" si="19">M60</f>
        <v>211.69669999999996</v>
      </c>
      <c r="N10" s="33">
        <f t="shared" si="19"/>
        <v>287.37618099999997</v>
      </c>
      <c r="O10" s="33">
        <f t="shared" si="19"/>
        <v>207.75269999999998</v>
      </c>
      <c r="P10" s="33">
        <f t="shared" si="19"/>
        <v>1.8033675999999998</v>
      </c>
      <c r="Q10" s="33">
        <f t="shared" si="19"/>
        <v>6.2893430000000006</v>
      </c>
    </row>
    <row r="11" spans="1:17">
      <c r="A11" s="31" t="str">
        <f t="shared" si="6"/>
        <v>MT</v>
      </c>
      <c r="B11" s="31" t="str">
        <f>PROPER(VLOOKUP(VALUE(B61),fips_xref!$A$5:$C$100,2,FALSE))&amp;", "&amp;A61</f>
        <v>Prairie, MT</v>
      </c>
      <c r="C11" s="221">
        <f t="shared" ref="C11:G11" si="20">C61</f>
        <v>0</v>
      </c>
      <c r="D11" s="221">
        <f t="shared" si="20"/>
        <v>0</v>
      </c>
      <c r="E11" s="221">
        <f t="shared" si="20"/>
        <v>0</v>
      </c>
      <c r="F11" s="221">
        <f t="shared" si="20"/>
        <v>0</v>
      </c>
      <c r="G11" s="221">
        <f t="shared" si="20"/>
        <v>0</v>
      </c>
      <c r="H11" s="219">
        <f t="shared" ref="H11:L11" si="21">H61</f>
        <v>7.2119621399999998</v>
      </c>
      <c r="I11" s="219">
        <f t="shared" si="21"/>
        <v>143.49497460000001</v>
      </c>
      <c r="J11" s="219">
        <f t="shared" si="21"/>
        <v>12.290528</v>
      </c>
      <c r="K11" s="219">
        <f t="shared" si="21"/>
        <v>0.44632246999999997</v>
      </c>
      <c r="L11" s="219">
        <f t="shared" si="21"/>
        <v>0.1344534</v>
      </c>
      <c r="M11" s="33">
        <f t="shared" ref="M11:Q11" si="22">M61</f>
        <v>7.2119621399999998</v>
      </c>
      <c r="N11" s="33">
        <f t="shared" si="22"/>
        <v>143.49497460000001</v>
      </c>
      <c r="O11" s="33">
        <f t="shared" si="22"/>
        <v>12.290528</v>
      </c>
      <c r="P11" s="33">
        <f t="shared" si="22"/>
        <v>0.44632246999999997</v>
      </c>
      <c r="Q11" s="33">
        <f t="shared" si="22"/>
        <v>0.1344534</v>
      </c>
    </row>
    <row r="12" spans="1:17">
      <c r="A12" s="31" t="str">
        <f t="shared" si="6"/>
        <v>MT</v>
      </c>
      <c r="B12" s="31" t="str">
        <f>PROPER(VLOOKUP(VALUE(B62),fips_xref!$A$5:$C$100,2,FALSE))&amp;", "&amp;A62</f>
        <v>Richland, MT</v>
      </c>
      <c r="C12" s="221">
        <f t="shared" ref="C12:G12" si="23">C62</f>
        <v>0</v>
      </c>
      <c r="D12" s="221">
        <f t="shared" si="23"/>
        <v>0</v>
      </c>
      <c r="E12" s="221">
        <f t="shared" si="23"/>
        <v>0</v>
      </c>
      <c r="F12" s="221">
        <f t="shared" si="23"/>
        <v>0</v>
      </c>
      <c r="G12" s="221">
        <f t="shared" si="23"/>
        <v>0</v>
      </c>
      <c r="H12" s="219">
        <f t="shared" ref="H12:L12" si="24">H62</f>
        <v>2129.4213186679995</v>
      </c>
      <c r="I12" s="219">
        <f t="shared" si="24"/>
        <v>22524.623004337209</v>
      </c>
      <c r="J12" s="219">
        <f t="shared" si="24"/>
        <v>1986.8146049620002</v>
      </c>
      <c r="K12" s="219">
        <f t="shared" si="24"/>
        <v>102.89438774361696</v>
      </c>
      <c r="L12" s="219">
        <f t="shared" si="24"/>
        <v>71.997160570299997</v>
      </c>
      <c r="M12" s="33">
        <f t="shared" ref="M12:Q12" si="25">M62</f>
        <v>2129.4213186679995</v>
      </c>
      <c r="N12" s="33">
        <f t="shared" si="25"/>
        <v>22524.623004337209</v>
      </c>
      <c r="O12" s="33">
        <f t="shared" si="25"/>
        <v>1986.8146049620002</v>
      </c>
      <c r="P12" s="33">
        <f t="shared" si="25"/>
        <v>102.89438774361696</v>
      </c>
      <c r="Q12" s="33">
        <f t="shared" si="25"/>
        <v>71.997160570299997</v>
      </c>
    </row>
    <row r="13" spans="1:17">
      <c r="A13" s="31" t="str">
        <f t="shared" si="6"/>
        <v>MT</v>
      </c>
      <c r="B13" s="31" t="str">
        <f>PROPER(VLOOKUP(VALUE(B63),fips_xref!$A$5:$C$100,2,FALSE))&amp;", "&amp;A63</f>
        <v>Roosevelt, MT</v>
      </c>
      <c r="C13" s="221">
        <f t="shared" ref="C13:G13" si="26">C63</f>
        <v>44.406370944998983</v>
      </c>
      <c r="D13" s="221">
        <f t="shared" si="26"/>
        <v>436.48339426745815</v>
      </c>
      <c r="E13" s="221">
        <f t="shared" si="26"/>
        <v>21.635806492328229</v>
      </c>
      <c r="F13" s="221">
        <f t="shared" si="26"/>
        <v>1.7077891536802374</v>
      </c>
      <c r="G13" s="221">
        <f t="shared" si="26"/>
        <v>2.1223016410765787</v>
      </c>
      <c r="H13" s="219">
        <f t="shared" ref="H13:L13" si="27">H63</f>
        <v>601.45118905500112</v>
      </c>
      <c r="I13" s="219">
        <f t="shared" si="27"/>
        <v>5456.3128657325415</v>
      </c>
      <c r="J13" s="219">
        <f t="shared" si="27"/>
        <v>554.85969350767175</v>
      </c>
      <c r="K13" s="219">
        <f t="shared" si="27"/>
        <v>26.760000846319763</v>
      </c>
      <c r="L13" s="219">
        <f t="shared" si="27"/>
        <v>18.942188358923421</v>
      </c>
      <c r="M13" s="33">
        <f t="shared" ref="M13:Q13" si="28">M63</f>
        <v>645.85756000000015</v>
      </c>
      <c r="N13" s="33">
        <f t="shared" si="28"/>
        <v>5892.7962599999992</v>
      </c>
      <c r="O13" s="33">
        <f t="shared" si="28"/>
        <v>576.49549999999999</v>
      </c>
      <c r="P13" s="33">
        <f t="shared" si="28"/>
        <v>28.467790000000001</v>
      </c>
      <c r="Q13" s="33">
        <f t="shared" si="28"/>
        <v>21.064489999999999</v>
      </c>
    </row>
    <row r="14" spans="1:17">
      <c r="A14" s="31" t="str">
        <f t="shared" si="6"/>
        <v>MT</v>
      </c>
      <c r="B14" s="31" t="str">
        <f>PROPER(VLOOKUP(VALUE(B64),fips_xref!$A$5:$C$100,2,FALSE))&amp;", "&amp;A64</f>
        <v>Sheridan, MT</v>
      </c>
      <c r="C14" s="221">
        <f t="shared" ref="C14:G14" si="29">C64</f>
        <v>0.81220638096786923</v>
      </c>
      <c r="D14" s="221">
        <f t="shared" si="29"/>
        <v>17.065915047716139</v>
      </c>
      <c r="E14" s="221">
        <f t="shared" si="29"/>
        <v>1.4378881090109026</v>
      </c>
      <c r="F14" s="221">
        <f t="shared" si="29"/>
        <v>5.4663000042295531E-2</v>
      </c>
      <c r="G14" s="221">
        <f t="shared" si="29"/>
        <v>1.1948015955902011E-2</v>
      </c>
      <c r="H14" s="219">
        <f t="shared" ref="H14:L14" si="30">H64</f>
        <v>121.67766945503215</v>
      </c>
      <c r="I14" s="219">
        <f t="shared" si="30"/>
        <v>1944.4553571766837</v>
      </c>
      <c r="J14" s="219">
        <f t="shared" si="30"/>
        <v>193.23484681498911</v>
      </c>
      <c r="K14" s="219">
        <f t="shared" si="30"/>
        <v>6.9014828870877043</v>
      </c>
      <c r="L14" s="219">
        <f t="shared" si="30"/>
        <v>2.3218951236440981</v>
      </c>
      <c r="M14" s="33">
        <f t="shared" ref="M14:Q14" si="31">M64</f>
        <v>122.48987583600001</v>
      </c>
      <c r="N14" s="33">
        <f t="shared" si="31"/>
        <v>1961.5212722243998</v>
      </c>
      <c r="O14" s="33">
        <f t="shared" si="31"/>
        <v>194.67273492400003</v>
      </c>
      <c r="P14" s="33">
        <f t="shared" si="31"/>
        <v>6.9561458871299999</v>
      </c>
      <c r="Q14" s="33">
        <f t="shared" si="31"/>
        <v>2.3338431396000003</v>
      </c>
    </row>
    <row r="15" spans="1:17">
      <c r="A15" s="31" t="str">
        <f t="shared" si="6"/>
        <v>MT</v>
      </c>
      <c r="B15" s="31" t="str">
        <f>PROPER(VLOOKUP(VALUE(B65),fips_xref!$A$5:$C$100,2,FALSE))&amp;", "&amp;A65</f>
        <v>Valley, MT</v>
      </c>
      <c r="C15" s="221">
        <f t="shared" ref="C15:G15" si="32">C65</f>
        <v>28.597468000000006</v>
      </c>
      <c r="D15" s="221">
        <f t="shared" si="32"/>
        <v>284.1780315946815</v>
      </c>
      <c r="E15" s="221">
        <f t="shared" si="32"/>
        <v>39.124707000000001</v>
      </c>
      <c r="F15" s="221">
        <f t="shared" si="32"/>
        <v>0.7025683399999999</v>
      </c>
      <c r="G15" s="221">
        <f t="shared" si="32"/>
        <v>0.65307300000000001</v>
      </c>
      <c r="H15" s="219">
        <f t="shared" ref="H15:L15" si="33">H65</f>
        <v>40.468234070000001</v>
      </c>
      <c r="I15" s="219">
        <f t="shared" si="33"/>
        <v>584.92302188531858</v>
      </c>
      <c r="J15" s="219">
        <f t="shared" si="33"/>
        <v>79.542898500000007</v>
      </c>
      <c r="K15" s="219">
        <f t="shared" si="33"/>
        <v>6.964284300000001E-2</v>
      </c>
      <c r="L15" s="219">
        <f t="shared" si="33"/>
        <v>4.9273744799999992</v>
      </c>
      <c r="M15" s="33">
        <f t="shared" ref="M15:Q15" si="34">M65</f>
        <v>69.065702070000015</v>
      </c>
      <c r="N15" s="33">
        <f t="shared" si="34"/>
        <v>869.10105348000002</v>
      </c>
      <c r="O15" s="33">
        <f t="shared" si="34"/>
        <v>118.66760550000001</v>
      </c>
      <c r="P15" s="33">
        <f t="shared" si="34"/>
        <v>0.77221118299999991</v>
      </c>
      <c r="Q15" s="33">
        <f t="shared" si="34"/>
        <v>5.5804474799999992</v>
      </c>
    </row>
    <row r="16" spans="1:17">
      <c r="A16" s="31" t="str">
        <f t="shared" si="6"/>
        <v>MT</v>
      </c>
      <c r="B16" s="31" t="str">
        <f>PROPER(VLOOKUP(VALUE(B66),fips_xref!$A$5:$C$100,2,FALSE))&amp;", "&amp;A66</f>
        <v>Wibaux, MT</v>
      </c>
      <c r="C16" s="221">
        <f t="shared" ref="C16:G16" si="35">C66</f>
        <v>0</v>
      </c>
      <c r="D16" s="221">
        <f t="shared" si="35"/>
        <v>0</v>
      </c>
      <c r="E16" s="221">
        <f t="shared" si="35"/>
        <v>0</v>
      </c>
      <c r="F16" s="221">
        <f t="shared" si="35"/>
        <v>0</v>
      </c>
      <c r="G16" s="221">
        <f t="shared" si="35"/>
        <v>0</v>
      </c>
      <c r="H16" s="219">
        <f t="shared" ref="H16:L16" si="36">H66</f>
        <v>115.13456069600002</v>
      </c>
      <c r="I16" s="219">
        <f t="shared" si="36"/>
        <v>1227.6961770800001</v>
      </c>
      <c r="J16" s="219">
        <f t="shared" si="36"/>
        <v>137.25002351999998</v>
      </c>
      <c r="K16" s="219">
        <f t="shared" si="36"/>
        <v>3.9784369766000003</v>
      </c>
      <c r="L16" s="219">
        <f t="shared" si="36"/>
        <v>3.1471680820000008</v>
      </c>
      <c r="M16" s="33">
        <f t="shared" ref="M16:Q16" si="37">M66</f>
        <v>115.13456069600002</v>
      </c>
      <c r="N16" s="33">
        <f t="shared" si="37"/>
        <v>1227.6961770800001</v>
      </c>
      <c r="O16" s="33">
        <f t="shared" si="37"/>
        <v>137.25002351999998</v>
      </c>
      <c r="P16" s="33">
        <f t="shared" si="37"/>
        <v>3.9784369766000003</v>
      </c>
      <c r="Q16" s="33">
        <f t="shared" si="37"/>
        <v>3.1471680820000008</v>
      </c>
    </row>
    <row r="17" spans="1:17">
      <c r="A17" s="31" t="str">
        <f t="shared" si="6"/>
        <v>ND</v>
      </c>
      <c r="B17" s="31" t="str">
        <f>PROPER(VLOOKUP(VALUE(B67),fips_xref!$A$5:$C$100,2,FALSE))&amp;", "&amp;A67</f>
        <v>Barnes, ND</v>
      </c>
      <c r="C17" s="221">
        <f t="shared" ref="C17:G17" si="38">C67</f>
        <v>0</v>
      </c>
      <c r="D17" s="221">
        <f t="shared" si="38"/>
        <v>0</v>
      </c>
      <c r="E17" s="221">
        <f t="shared" si="38"/>
        <v>0</v>
      </c>
      <c r="F17" s="221">
        <f t="shared" si="38"/>
        <v>0</v>
      </c>
      <c r="G17" s="221">
        <f t="shared" si="38"/>
        <v>0</v>
      </c>
      <c r="H17" s="219">
        <f t="shared" ref="H17:L17" si="39">H67</f>
        <v>112.10000000000001</v>
      </c>
      <c r="I17" s="219">
        <f t="shared" si="39"/>
        <v>2.7</v>
      </c>
      <c r="J17" s="219">
        <f t="shared" si="39"/>
        <v>5</v>
      </c>
      <c r="K17" s="219">
        <f t="shared" si="39"/>
        <v>3.1</v>
      </c>
      <c r="L17" s="219">
        <f t="shared" si="39"/>
        <v>6</v>
      </c>
      <c r="M17" s="33">
        <f t="shared" ref="M17:Q17" si="40">M67</f>
        <v>112.10000000000001</v>
      </c>
      <c r="N17" s="33">
        <f t="shared" si="40"/>
        <v>2.7</v>
      </c>
      <c r="O17" s="33">
        <f t="shared" si="40"/>
        <v>5</v>
      </c>
      <c r="P17" s="33">
        <f t="shared" si="40"/>
        <v>3.1</v>
      </c>
      <c r="Q17" s="33">
        <f t="shared" si="40"/>
        <v>6</v>
      </c>
    </row>
    <row r="18" spans="1:17">
      <c r="A18" s="31" t="str">
        <f t="shared" si="6"/>
        <v>ND</v>
      </c>
      <c r="B18" s="31" t="str">
        <f>PROPER(VLOOKUP(VALUE(B68),fips_xref!$A$5:$C$100,2,FALSE))&amp;", "&amp;A68</f>
        <v>Billings, ND</v>
      </c>
      <c r="C18" s="221">
        <f t="shared" ref="C18:G18" si="41">C68</f>
        <v>0</v>
      </c>
      <c r="D18" s="221">
        <f t="shared" si="41"/>
        <v>0</v>
      </c>
      <c r="E18" s="221">
        <f t="shared" si="41"/>
        <v>0</v>
      </c>
      <c r="F18" s="221">
        <f t="shared" si="41"/>
        <v>0</v>
      </c>
      <c r="G18" s="221">
        <f t="shared" si="41"/>
        <v>0</v>
      </c>
      <c r="H18" s="219">
        <f t="shared" ref="H18:L18" si="42">H68</f>
        <v>737.31786683600001</v>
      </c>
      <c r="I18" s="219">
        <f t="shared" si="42"/>
        <v>8153.7804432243984</v>
      </c>
      <c r="J18" s="219">
        <f t="shared" si="42"/>
        <v>754.07840892399997</v>
      </c>
      <c r="K18" s="219">
        <f t="shared" si="42"/>
        <v>560.55935258712998</v>
      </c>
      <c r="L18" s="219">
        <f t="shared" si="42"/>
        <v>22.421901139600003</v>
      </c>
      <c r="M18" s="33">
        <f t="shared" ref="M18:Q18" si="43">M68</f>
        <v>737.31786683600001</v>
      </c>
      <c r="N18" s="33">
        <f t="shared" si="43"/>
        <v>8153.7804432243984</v>
      </c>
      <c r="O18" s="33">
        <f t="shared" si="43"/>
        <v>754.07840892399997</v>
      </c>
      <c r="P18" s="33">
        <f t="shared" si="43"/>
        <v>560.55935258712998</v>
      </c>
      <c r="Q18" s="33">
        <f t="shared" si="43"/>
        <v>22.421901139600003</v>
      </c>
    </row>
    <row r="19" spans="1:17">
      <c r="A19" s="31" t="str">
        <f t="shared" si="6"/>
        <v>ND</v>
      </c>
      <c r="B19" s="31" t="str">
        <f>PROPER(VLOOKUP(VALUE(B69),fips_xref!$A$5:$C$100,2,FALSE))&amp;", "&amp;A69</f>
        <v>Bottineau, ND</v>
      </c>
      <c r="C19" s="221">
        <f t="shared" ref="C19:G19" si="44">C69</f>
        <v>0</v>
      </c>
      <c r="D19" s="221">
        <f t="shared" si="44"/>
        <v>0</v>
      </c>
      <c r="E19" s="221">
        <f t="shared" si="44"/>
        <v>0</v>
      </c>
      <c r="F19" s="221">
        <f t="shared" si="44"/>
        <v>0</v>
      </c>
      <c r="G19" s="221">
        <f t="shared" si="44"/>
        <v>0</v>
      </c>
      <c r="H19" s="219">
        <f t="shared" ref="H19:L19" si="45">H69</f>
        <v>739.47746700000005</v>
      </c>
      <c r="I19" s="219">
        <f t="shared" si="45"/>
        <v>6055.7715400000016</v>
      </c>
      <c r="J19" s="219">
        <f t="shared" si="45"/>
        <v>716.76163999999994</v>
      </c>
      <c r="K19" s="219">
        <f t="shared" si="45"/>
        <v>17.529588099999998</v>
      </c>
      <c r="L19" s="219">
        <f t="shared" si="45"/>
        <v>21.5108</v>
      </c>
      <c r="M19" s="33">
        <f t="shared" ref="M19:Q19" si="46">M69</f>
        <v>739.47746700000005</v>
      </c>
      <c r="N19" s="33">
        <f t="shared" si="46"/>
        <v>6055.7715400000016</v>
      </c>
      <c r="O19" s="33">
        <f t="shared" si="46"/>
        <v>716.76163999999994</v>
      </c>
      <c r="P19" s="33">
        <f t="shared" si="46"/>
        <v>17.529588099999998</v>
      </c>
      <c r="Q19" s="33">
        <f t="shared" si="46"/>
        <v>21.5108</v>
      </c>
    </row>
    <row r="20" spans="1:17">
      <c r="A20" s="31" t="str">
        <f t="shared" si="6"/>
        <v>ND</v>
      </c>
      <c r="B20" s="31" t="str">
        <f>PROPER(VLOOKUP(VALUE(B70),fips_xref!$A$5:$C$100,2,FALSE))&amp;", "&amp;A70</f>
        <v>Bowman, ND</v>
      </c>
      <c r="C20" s="221">
        <f t="shared" ref="C20:G20" si="47">C70</f>
        <v>0</v>
      </c>
      <c r="D20" s="221">
        <f t="shared" si="47"/>
        <v>0</v>
      </c>
      <c r="E20" s="221">
        <f t="shared" si="47"/>
        <v>0</v>
      </c>
      <c r="F20" s="221">
        <f t="shared" si="47"/>
        <v>0</v>
      </c>
      <c r="G20" s="221">
        <f t="shared" si="47"/>
        <v>0</v>
      </c>
      <c r="H20" s="219">
        <f t="shared" ref="H20:L20" si="48">H70</f>
        <v>359.46692459000002</v>
      </c>
      <c r="I20" s="219">
        <f t="shared" si="48"/>
        <v>10976.489558640003</v>
      </c>
      <c r="J20" s="219">
        <f t="shared" si="48"/>
        <v>661.83658519999994</v>
      </c>
      <c r="K20" s="219">
        <f t="shared" si="48"/>
        <v>51.713996397000003</v>
      </c>
      <c r="L20" s="219">
        <f t="shared" si="48"/>
        <v>8.9213115199999979</v>
      </c>
      <c r="M20" s="33">
        <f t="shared" ref="M20:Q20" si="49">M70</f>
        <v>359.46692459000002</v>
      </c>
      <c r="N20" s="33">
        <f t="shared" si="49"/>
        <v>10976.489558640003</v>
      </c>
      <c r="O20" s="33">
        <f t="shared" si="49"/>
        <v>661.83658519999994</v>
      </c>
      <c r="P20" s="33">
        <f t="shared" si="49"/>
        <v>51.713996397000003</v>
      </c>
      <c r="Q20" s="33">
        <f t="shared" si="49"/>
        <v>8.9213115199999979</v>
      </c>
    </row>
    <row r="21" spans="1:17">
      <c r="A21" s="31" t="str">
        <f t="shared" si="6"/>
        <v>ND</v>
      </c>
      <c r="B21" s="31" t="str">
        <f>PROPER(VLOOKUP(VALUE(B71),fips_xref!$A$5:$C$100,2,FALSE))&amp;", "&amp;A71</f>
        <v>Burke, ND</v>
      </c>
      <c r="C21" s="221">
        <f t="shared" ref="C21:G21" si="50">C71</f>
        <v>0</v>
      </c>
      <c r="D21" s="221">
        <f t="shared" si="50"/>
        <v>0</v>
      </c>
      <c r="E21" s="221">
        <f t="shared" si="50"/>
        <v>0</v>
      </c>
      <c r="F21" s="221">
        <f t="shared" si="50"/>
        <v>0</v>
      </c>
      <c r="G21" s="221">
        <f t="shared" si="50"/>
        <v>0</v>
      </c>
      <c r="H21" s="219">
        <f t="shared" ref="H21:L21" si="51">H71</f>
        <v>913.95212904059997</v>
      </c>
      <c r="I21" s="219">
        <f t="shared" si="51"/>
        <v>9431.8792369599978</v>
      </c>
      <c r="J21" s="219">
        <f t="shared" si="51"/>
        <v>831.13848698300001</v>
      </c>
      <c r="K21" s="219">
        <f t="shared" si="51"/>
        <v>80.953124030750004</v>
      </c>
      <c r="L21" s="219">
        <f t="shared" si="51"/>
        <v>28.360611609900001</v>
      </c>
      <c r="M21" s="33">
        <f t="shared" ref="M21:Q21" si="52">M71</f>
        <v>913.95212904059997</v>
      </c>
      <c r="N21" s="33">
        <f t="shared" si="52"/>
        <v>9431.8792369599978</v>
      </c>
      <c r="O21" s="33">
        <f t="shared" si="52"/>
        <v>831.13848698300001</v>
      </c>
      <c r="P21" s="33">
        <f t="shared" si="52"/>
        <v>80.953124030750004</v>
      </c>
      <c r="Q21" s="33">
        <f t="shared" si="52"/>
        <v>28.360611609900001</v>
      </c>
    </row>
    <row r="22" spans="1:17">
      <c r="A22" s="31" t="str">
        <f t="shared" si="6"/>
        <v>ND</v>
      </c>
      <c r="B22" s="31" t="str">
        <f>PROPER(VLOOKUP(VALUE(B72),fips_xref!$A$5:$C$100,2,FALSE))&amp;", "&amp;A72</f>
        <v>Divide, ND</v>
      </c>
      <c r="C22" s="221">
        <f t="shared" ref="C22:G22" si="53">C72</f>
        <v>0</v>
      </c>
      <c r="D22" s="221">
        <f t="shared" si="53"/>
        <v>0</v>
      </c>
      <c r="E22" s="221">
        <f t="shared" si="53"/>
        <v>0</v>
      </c>
      <c r="F22" s="221">
        <f t="shared" si="53"/>
        <v>0</v>
      </c>
      <c r="G22" s="221">
        <f t="shared" si="53"/>
        <v>0</v>
      </c>
      <c r="H22" s="219">
        <f t="shared" ref="H22:L22" si="54">H72</f>
        <v>1966.689223974</v>
      </c>
      <c r="I22" s="219">
        <f t="shared" si="54"/>
        <v>19406.532880219405</v>
      </c>
      <c r="J22" s="219">
        <f t="shared" si="54"/>
        <v>1479.6005695510003</v>
      </c>
      <c r="K22" s="219">
        <f t="shared" si="54"/>
        <v>96.685758487129988</v>
      </c>
      <c r="L22" s="219">
        <f t="shared" si="54"/>
        <v>65.311651139600002</v>
      </c>
      <c r="M22" s="33">
        <f t="shared" ref="M22:Q22" si="55">M72</f>
        <v>1966.689223974</v>
      </c>
      <c r="N22" s="33">
        <f t="shared" si="55"/>
        <v>19406.532880219405</v>
      </c>
      <c r="O22" s="33">
        <f t="shared" si="55"/>
        <v>1479.6005695510003</v>
      </c>
      <c r="P22" s="33">
        <f t="shared" si="55"/>
        <v>96.685758487129988</v>
      </c>
      <c r="Q22" s="33">
        <f t="shared" si="55"/>
        <v>65.311651139600002</v>
      </c>
    </row>
    <row r="23" spans="1:17">
      <c r="A23" s="31" t="str">
        <f t="shared" si="6"/>
        <v>ND</v>
      </c>
      <c r="B23" s="31" t="str">
        <f>PROPER(VLOOKUP(VALUE(B73),fips_xref!$A$5:$C$100,2,FALSE))&amp;", "&amp;A73</f>
        <v>Dunn, ND</v>
      </c>
      <c r="C23" s="221">
        <f t="shared" ref="C23:G23" si="56">C73</f>
        <v>1968.2898643572503</v>
      </c>
      <c r="D23" s="221">
        <f t="shared" si="56"/>
        <v>30100.286008691361</v>
      </c>
      <c r="E23" s="221">
        <f t="shared" si="56"/>
        <v>1799.5135530390137</v>
      </c>
      <c r="F23" s="221">
        <f t="shared" si="56"/>
        <v>174.14171006147311</v>
      </c>
      <c r="G23" s="221">
        <f t="shared" si="56"/>
        <v>59.981569556787079</v>
      </c>
      <c r="H23" s="219">
        <f t="shared" ref="H23:L23" si="57">H73</f>
        <v>3244.5321356427489</v>
      </c>
      <c r="I23" s="219">
        <f t="shared" si="57"/>
        <v>44286.315501308643</v>
      </c>
      <c r="J23" s="219">
        <f t="shared" si="57"/>
        <v>2729.9564469609868</v>
      </c>
      <c r="K23" s="219">
        <f t="shared" si="57"/>
        <v>242.20567193852688</v>
      </c>
      <c r="L23" s="219">
        <f t="shared" si="57"/>
        <v>115.17356044321292</v>
      </c>
      <c r="M23" s="33">
        <f t="shared" ref="M23:Q23" si="58">M73</f>
        <v>5212.8219999999992</v>
      </c>
      <c r="N23" s="33">
        <f t="shared" si="58"/>
        <v>74386.601510000008</v>
      </c>
      <c r="O23" s="33">
        <f t="shared" si="58"/>
        <v>4529.47</v>
      </c>
      <c r="P23" s="33">
        <f t="shared" si="58"/>
        <v>416.34738199999998</v>
      </c>
      <c r="Q23" s="33">
        <f t="shared" si="58"/>
        <v>175.15512999999999</v>
      </c>
    </row>
    <row r="24" spans="1:17">
      <c r="A24" s="31" t="str">
        <f t="shared" si="6"/>
        <v>ND</v>
      </c>
      <c r="B24" s="31" t="str">
        <f>PROPER(VLOOKUP(VALUE(B74),fips_xref!$A$5:$C$100,2,FALSE))&amp;", "&amp;A74</f>
        <v>Golden Valley, ND</v>
      </c>
      <c r="C24" s="221">
        <f t="shared" ref="C24:G24" si="59">C74</f>
        <v>0</v>
      </c>
      <c r="D24" s="221">
        <f t="shared" si="59"/>
        <v>0</v>
      </c>
      <c r="E24" s="221">
        <f t="shared" si="59"/>
        <v>0</v>
      </c>
      <c r="F24" s="221">
        <f t="shared" si="59"/>
        <v>0</v>
      </c>
      <c r="G24" s="221">
        <f t="shared" si="59"/>
        <v>0</v>
      </c>
      <c r="H24" s="219">
        <f t="shared" ref="H24:L24" si="60">H74</f>
        <v>78.904178000000002</v>
      </c>
      <c r="I24" s="219">
        <f t="shared" si="60"/>
        <v>1482.8877639999998</v>
      </c>
      <c r="J24" s="219">
        <f t="shared" si="60"/>
        <v>116.68675700000001</v>
      </c>
      <c r="K24" s="219">
        <f t="shared" si="60"/>
        <v>6.6076281199999993</v>
      </c>
      <c r="L24" s="219">
        <f t="shared" si="60"/>
        <v>1.8343699999999998</v>
      </c>
      <c r="M24" s="33">
        <f t="shared" ref="M24:Q24" si="61">M74</f>
        <v>78.904178000000002</v>
      </c>
      <c r="N24" s="33">
        <f t="shared" si="61"/>
        <v>1482.8877639999998</v>
      </c>
      <c r="O24" s="33">
        <f t="shared" si="61"/>
        <v>116.68675700000001</v>
      </c>
      <c r="P24" s="33">
        <f t="shared" si="61"/>
        <v>6.6076281199999993</v>
      </c>
      <c r="Q24" s="33">
        <f t="shared" si="61"/>
        <v>1.8343699999999998</v>
      </c>
    </row>
    <row r="25" spans="1:17">
      <c r="A25" s="31" t="str">
        <f t="shared" si="6"/>
        <v>ND</v>
      </c>
      <c r="B25" s="31" t="str">
        <f>PROPER(VLOOKUP(VALUE(B75),fips_xref!$A$5:$C$100,2,FALSE))&amp;", "&amp;A75</f>
        <v>Mchenry, ND</v>
      </c>
      <c r="C25" s="221">
        <f t="shared" ref="C25:G25" si="62">C75</f>
        <v>0</v>
      </c>
      <c r="D25" s="221">
        <f t="shared" si="62"/>
        <v>0</v>
      </c>
      <c r="E25" s="221">
        <f t="shared" si="62"/>
        <v>0</v>
      </c>
      <c r="F25" s="221">
        <f t="shared" si="62"/>
        <v>0</v>
      </c>
      <c r="G25" s="221">
        <f t="shared" si="62"/>
        <v>0</v>
      </c>
      <c r="H25" s="219">
        <f t="shared" ref="H25:L25" si="63">H75</f>
        <v>112.4376374</v>
      </c>
      <c r="I25" s="219">
        <f t="shared" si="63"/>
        <v>120.33838060000001</v>
      </c>
      <c r="J25" s="219">
        <f t="shared" si="63"/>
        <v>24.530626900000005</v>
      </c>
      <c r="K25" s="219">
        <f t="shared" si="63"/>
        <v>3.4829036799999997</v>
      </c>
      <c r="L25" s="219">
        <f t="shared" si="63"/>
        <v>6.9389398999999994</v>
      </c>
      <c r="M25" s="33">
        <f t="shared" ref="M25:Q25" si="64">M75</f>
        <v>112.4376374</v>
      </c>
      <c r="N25" s="33">
        <f t="shared" si="64"/>
        <v>120.33838060000001</v>
      </c>
      <c r="O25" s="33">
        <f t="shared" si="64"/>
        <v>24.530626900000005</v>
      </c>
      <c r="P25" s="33">
        <f t="shared" si="64"/>
        <v>3.4829036799999997</v>
      </c>
      <c r="Q25" s="33">
        <f t="shared" si="64"/>
        <v>6.9389398999999994</v>
      </c>
    </row>
    <row r="26" spans="1:17">
      <c r="A26" s="31" t="str">
        <f t="shared" si="6"/>
        <v>ND</v>
      </c>
      <c r="B26" s="31" t="str">
        <f>PROPER(VLOOKUP(VALUE(B76),fips_xref!$A$5:$C$100,2,FALSE))&amp;", "&amp;A76</f>
        <v>Mcintosh, ND</v>
      </c>
      <c r="C26" s="221">
        <f t="shared" ref="C26:G26" si="65">C76</f>
        <v>0</v>
      </c>
      <c r="D26" s="221">
        <f t="shared" si="65"/>
        <v>0</v>
      </c>
      <c r="E26" s="221">
        <f t="shared" si="65"/>
        <v>0</v>
      </c>
      <c r="F26" s="221">
        <f t="shared" si="65"/>
        <v>0</v>
      </c>
      <c r="G26" s="221">
        <f t="shared" si="65"/>
        <v>0</v>
      </c>
      <c r="H26" s="219">
        <f t="shared" ref="H26:L26" si="66">H76</f>
        <v>97.3</v>
      </c>
      <c r="I26" s="219">
        <f t="shared" si="66"/>
        <v>12.4</v>
      </c>
      <c r="J26" s="219">
        <f t="shared" si="66"/>
        <v>91.7</v>
      </c>
      <c r="K26" s="219">
        <f t="shared" si="66"/>
        <v>5.3</v>
      </c>
      <c r="L26" s="219">
        <f t="shared" si="66"/>
        <v>11.83</v>
      </c>
      <c r="M26" s="33">
        <f t="shared" ref="M26:Q26" si="67">M76</f>
        <v>97.3</v>
      </c>
      <c r="N26" s="33">
        <f t="shared" si="67"/>
        <v>12.4</v>
      </c>
      <c r="O26" s="33">
        <f t="shared" si="67"/>
        <v>91.7</v>
      </c>
      <c r="P26" s="33">
        <f t="shared" si="67"/>
        <v>5.3</v>
      </c>
      <c r="Q26" s="33">
        <f t="shared" si="67"/>
        <v>11.83</v>
      </c>
    </row>
    <row r="27" spans="1:17">
      <c r="A27" s="31" t="str">
        <f t="shared" si="6"/>
        <v>ND</v>
      </c>
      <c r="B27" s="31" t="str">
        <f>PROPER(VLOOKUP(VALUE(B77),fips_xref!$A$5:$C$100,2,FALSE))&amp;", "&amp;A77</f>
        <v>Mckenzie, ND</v>
      </c>
      <c r="C27" s="221">
        <f t="shared" ref="C27:G27" si="68">C77</f>
        <v>1169.2236726615795</v>
      </c>
      <c r="D27" s="221">
        <f t="shared" si="68"/>
        <v>16966.566091413468</v>
      </c>
      <c r="E27" s="221">
        <f t="shared" si="68"/>
        <v>804.92070149178869</v>
      </c>
      <c r="F27" s="221">
        <f t="shared" si="68"/>
        <v>98.387003858943629</v>
      </c>
      <c r="G27" s="221">
        <f t="shared" si="68"/>
        <v>30.54777391352258</v>
      </c>
      <c r="H27" s="219">
        <f t="shared" ref="H27:L27" si="69">H77</f>
        <v>12300.071492490419</v>
      </c>
      <c r="I27" s="219">
        <f t="shared" si="69"/>
        <v>138683.0994079416</v>
      </c>
      <c r="J27" s="219">
        <f t="shared" si="69"/>
        <v>9534.2544410482114</v>
      </c>
      <c r="K27" s="219">
        <f t="shared" si="69"/>
        <v>894.57912183290659</v>
      </c>
      <c r="L27" s="219">
        <f t="shared" si="69"/>
        <v>416.21098911747737</v>
      </c>
      <c r="M27" s="33">
        <f t="shared" ref="M27:Q27" si="70">M77</f>
        <v>13469.295165151998</v>
      </c>
      <c r="N27" s="33">
        <f t="shared" si="70"/>
        <v>155649.66549935506</v>
      </c>
      <c r="O27" s="33">
        <f t="shared" si="70"/>
        <v>10339.17514254</v>
      </c>
      <c r="P27" s="33">
        <f t="shared" si="70"/>
        <v>992.96612569185027</v>
      </c>
      <c r="Q27" s="33">
        <f t="shared" si="70"/>
        <v>446.75876303099994</v>
      </c>
    </row>
    <row r="28" spans="1:17">
      <c r="A28" s="31" t="str">
        <f t="shared" si="6"/>
        <v>ND</v>
      </c>
      <c r="B28" s="31" t="str">
        <f>PROPER(VLOOKUP(VALUE(B78),fips_xref!$A$5:$C$100,2,FALSE))&amp;", "&amp;A78</f>
        <v>Mclean, ND</v>
      </c>
      <c r="C28" s="221">
        <f t="shared" ref="C28:G28" si="71">C78</f>
        <v>55.701394999999991</v>
      </c>
      <c r="D28" s="221">
        <f t="shared" si="71"/>
        <v>1267.3701450000001</v>
      </c>
      <c r="E28" s="221">
        <f t="shared" si="71"/>
        <v>77.607216999999991</v>
      </c>
      <c r="F28" s="221">
        <f t="shared" si="71"/>
        <v>6.5241752599999998</v>
      </c>
      <c r="G28" s="221">
        <f t="shared" si="71"/>
        <v>1.4217719999999998</v>
      </c>
      <c r="H28" s="219">
        <f t="shared" ref="H28:L28" si="72">H78</f>
        <v>0</v>
      </c>
      <c r="I28" s="219">
        <f t="shared" si="72"/>
        <v>0</v>
      </c>
      <c r="J28" s="219">
        <f t="shared" si="72"/>
        <v>0</v>
      </c>
      <c r="K28" s="219">
        <f t="shared" si="72"/>
        <v>0</v>
      </c>
      <c r="L28" s="219">
        <f t="shared" si="72"/>
        <v>0</v>
      </c>
      <c r="M28" s="33">
        <f t="shared" ref="M28:Q28" si="73">M78</f>
        <v>55.701394999999991</v>
      </c>
      <c r="N28" s="33">
        <f t="shared" si="73"/>
        <v>1267.3701450000001</v>
      </c>
      <c r="O28" s="33">
        <f t="shared" si="73"/>
        <v>77.607216999999991</v>
      </c>
      <c r="P28" s="33">
        <f t="shared" si="73"/>
        <v>6.5241752599999998</v>
      </c>
      <c r="Q28" s="33">
        <f t="shared" si="73"/>
        <v>1.4217719999999998</v>
      </c>
    </row>
    <row r="29" spans="1:17">
      <c r="A29" s="31" t="str">
        <f t="shared" si="6"/>
        <v>ND</v>
      </c>
      <c r="B29" s="31" t="str">
        <f>PROPER(VLOOKUP(VALUE(B79),fips_xref!$A$5:$C$100,2,FALSE))&amp;", "&amp;A79</f>
        <v>Morton, ND</v>
      </c>
      <c r="C29" s="221">
        <f t="shared" ref="C29:G29" si="74">C79</f>
        <v>0</v>
      </c>
      <c r="D29" s="221">
        <f t="shared" si="74"/>
        <v>0</v>
      </c>
      <c r="E29" s="221">
        <f t="shared" si="74"/>
        <v>0</v>
      </c>
      <c r="F29" s="221">
        <f t="shared" si="74"/>
        <v>0</v>
      </c>
      <c r="G29" s="221">
        <f t="shared" si="74"/>
        <v>0</v>
      </c>
      <c r="H29" s="219">
        <f t="shared" ref="H29:L29" si="75">H79</f>
        <v>181.59999999999997</v>
      </c>
      <c r="I29" s="219">
        <f t="shared" si="75"/>
        <v>41.3</v>
      </c>
      <c r="J29" s="219">
        <f t="shared" si="75"/>
        <v>179.1</v>
      </c>
      <c r="K29" s="219">
        <f t="shared" si="75"/>
        <v>8.6000000000000014</v>
      </c>
      <c r="L29" s="219">
        <f t="shared" si="75"/>
        <v>20.481662000000004</v>
      </c>
      <c r="M29" s="33">
        <f t="shared" ref="M29:Q29" si="76">M79</f>
        <v>181.59999999999997</v>
      </c>
      <c r="N29" s="33">
        <f t="shared" si="76"/>
        <v>41.3</v>
      </c>
      <c r="O29" s="33">
        <f t="shared" si="76"/>
        <v>179.1</v>
      </c>
      <c r="P29" s="33">
        <f t="shared" si="76"/>
        <v>8.6000000000000014</v>
      </c>
      <c r="Q29" s="33">
        <f t="shared" si="76"/>
        <v>20.481662000000004</v>
      </c>
    </row>
    <row r="30" spans="1:17">
      <c r="A30" s="31" t="str">
        <f t="shared" si="6"/>
        <v>ND</v>
      </c>
      <c r="B30" s="31" t="str">
        <f>PROPER(VLOOKUP(VALUE(B80),fips_xref!$A$5:$C$100,2,FALSE))&amp;", "&amp;A80</f>
        <v>Mountrail, ND</v>
      </c>
      <c r="C30" s="221">
        <f t="shared" ref="C30:G30" si="77">C80</f>
        <v>2284.6709739743078</v>
      </c>
      <c r="D30" s="221">
        <f t="shared" si="77"/>
        <v>33708.054458836516</v>
      </c>
      <c r="E30" s="221">
        <f t="shared" si="77"/>
        <v>1957.3226947744324</v>
      </c>
      <c r="F30" s="221">
        <f t="shared" si="77"/>
        <v>191.56535224253926</v>
      </c>
      <c r="G30" s="221">
        <f t="shared" si="77"/>
        <v>73.863611950596137</v>
      </c>
      <c r="H30" s="219">
        <f t="shared" ref="H30:L30" si="78">H80</f>
        <v>4680.3559260256925</v>
      </c>
      <c r="I30" s="219">
        <f t="shared" si="78"/>
        <v>76769.980831163499</v>
      </c>
      <c r="J30" s="219">
        <f t="shared" si="78"/>
        <v>4252.8763052255681</v>
      </c>
      <c r="K30" s="219">
        <f t="shared" si="78"/>
        <v>418.14031075746067</v>
      </c>
      <c r="L30" s="219">
        <f t="shared" si="78"/>
        <v>150.98243804940381</v>
      </c>
      <c r="M30" s="33">
        <f t="shared" ref="M30:Q30" si="79">M80</f>
        <v>6965.0269000000008</v>
      </c>
      <c r="N30" s="33">
        <f t="shared" si="79"/>
        <v>110478.03529000001</v>
      </c>
      <c r="O30" s="33">
        <f t="shared" si="79"/>
        <v>6210.1990000000005</v>
      </c>
      <c r="P30" s="33">
        <f t="shared" si="79"/>
        <v>609.70566299999996</v>
      </c>
      <c r="Q30" s="33">
        <f t="shared" si="79"/>
        <v>224.84604999999993</v>
      </c>
    </row>
    <row r="31" spans="1:17">
      <c r="A31" s="31" t="str">
        <f t="shared" si="6"/>
        <v>ND</v>
      </c>
      <c r="B31" s="31" t="str">
        <f>PROPER(VLOOKUP(VALUE(B81),fips_xref!$A$5:$C$100,2,FALSE))&amp;", "&amp;A81</f>
        <v>Renville, ND</v>
      </c>
      <c r="C31" s="221">
        <f t="shared" ref="C31:G31" si="80">C81</f>
        <v>0</v>
      </c>
      <c r="D31" s="221">
        <f t="shared" si="80"/>
        <v>0</v>
      </c>
      <c r="E31" s="221">
        <f t="shared" si="80"/>
        <v>0</v>
      </c>
      <c r="F31" s="221">
        <f t="shared" si="80"/>
        <v>0</v>
      </c>
      <c r="G31" s="221">
        <f t="shared" si="80"/>
        <v>0</v>
      </c>
      <c r="H31" s="219">
        <f t="shared" ref="H31:L31" si="81">H81</f>
        <v>229.65179800000001</v>
      </c>
      <c r="I31" s="219">
        <f t="shared" si="81"/>
        <v>2248.2925400000004</v>
      </c>
      <c r="J31" s="219">
        <f t="shared" si="81"/>
        <v>285.56723899999997</v>
      </c>
      <c r="K31" s="219">
        <f t="shared" si="81"/>
        <v>5.7952236000000008</v>
      </c>
      <c r="L31" s="219">
        <f t="shared" si="81"/>
        <v>5.7121689999999994</v>
      </c>
      <c r="M31" s="33">
        <f t="shared" ref="M31:Q31" si="82">M81</f>
        <v>229.65179800000001</v>
      </c>
      <c r="N31" s="33">
        <f t="shared" si="82"/>
        <v>2248.2925400000004</v>
      </c>
      <c r="O31" s="33">
        <f t="shared" si="82"/>
        <v>285.56723899999997</v>
      </c>
      <c r="P31" s="33">
        <f t="shared" si="82"/>
        <v>5.7952236000000008</v>
      </c>
      <c r="Q31" s="33">
        <f t="shared" si="82"/>
        <v>5.7121689999999994</v>
      </c>
    </row>
    <row r="32" spans="1:17">
      <c r="A32" s="31" t="str">
        <f t="shared" si="6"/>
        <v>ND</v>
      </c>
      <c r="B32" s="31" t="str">
        <f>PROPER(VLOOKUP(VALUE(B82),fips_xref!$A$5:$C$100,2,FALSE))&amp;", "&amp;A82</f>
        <v>Richland, ND</v>
      </c>
      <c r="C32" s="221">
        <f t="shared" ref="C32:G32" si="83">C82</f>
        <v>0</v>
      </c>
      <c r="D32" s="221">
        <f t="shared" si="83"/>
        <v>0</v>
      </c>
      <c r="E32" s="221">
        <f t="shared" si="83"/>
        <v>0</v>
      </c>
      <c r="F32" s="221">
        <f t="shared" si="83"/>
        <v>0</v>
      </c>
      <c r="G32" s="221">
        <f t="shared" si="83"/>
        <v>0</v>
      </c>
      <c r="H32" s="219">
        <f t="shared" ref="H32:L32" si="84">H82</f>
        <v>94.3</v>
      </c>
      <c r="I32" s="219">
        <f t="shared" si="84"/>
        <v>2.7</v>
      </c>
      <c r="J32" s="219">
        <f t="shared" si="84"/>
        <v>6</v>
      </c>
      <c r="K32" s="219">
        <f t="shared" si="84"/>
        <v>3.1</v>
      </c>
      <c r="L32" s="219">
        <f t="shared" si="84"/>
        <v>6</v>
      </c>
      <c r="M32" s="33">
        <f t="shared" ref="M32:Q32" si="85">M82</f>
        <v>94.3</v>
      </c>
      <c r="N32" s="33">
        <f t="shared" si="85"/>
        <v>2.7</v>
      </c>
      <c r="O32" s="33">
        <f t="shared" si="85"/>
        <v>6</v>
      </c>
      <c r="P32" s="33">
        <f t="shared" si="85"/>
        <v>3.1</v>
      </c>
      <c r="Q32" s="33">
        <f t="shared" si="85"/>
        <v>6</v>
      </c>
    </row>
    <row r="33" spans="1:17">
      <c r="A33" s="31" t="str">
        <f t="shared" si="6"/>
        <v>ND</v>
      </c>
      <c r="B33" s="31" t="str">
        <f>PROPER(VLOOKUP(VALUE(B83),fips_xref!$A$5:$C$100,2,FALSE))&amp;", "&amp;A83</f>
        <v>Slope, ND</v>
      </c>
      <c r="C33" s="221">
        <f t="shared" ref="C33:G33" si="86">C83</f>
        <v>0</v>
      </c>
      <c r="D33" s="221">
        <f t="shared" si="86"/>
        <v>0</v>
      </c>
      <c r="E33" s="221">
        <f t="shared" si="86"/>
        <v>0</v>
      </c>
      <c r="F33" s="221">
        <f t="shared" si="86"/>
        <v>0</v>
      </c>
      <c r="G33" s="221">
        <f t="shared" si="86"/>
        <v>0</v>
      </c>
      <c r="H33" s="219">
        <f t="shared" ref="H33:L33" si="87">H83</f>
        <v>41.195032999999988</v>
      </c>
      <c r="I33" s="219">
        <f t="shared" si="87"/>
        <v>581.75661319999995</v>
      </c>
      <c r="J33" s="219">
        <f t="shared" si="87"/>
        <v>36.770797000000002</v>
      </c>
      <c r="K33" s="219">
        <f t="shared" si="87"/>
        <v>2.9316152299999998</v>
      </c>
      <c r="L33" s="219">
        <f t="shared" si="87"/>
        <v>1.2960132999999998</v>
      </c>
      <c r="M33" s="33">
        <f t="shared" ref="M33:Q33" si="88">M83</f>
        <v>41.195032999999988</v>
      </c>
      <c r="N33" s="33">
        <f t="shared" si="88"/>
        <v>581.75661319999995</v>
      </c>
      <c r="O33" s="33">
        <f t="shared" si="88"/>
        <v>36.770797000000002</v>
      </c>
      <c r="P33" s="33">
        <f t="shared" si="88"/>
        <v>2.9316152299999998</v>
      </c>
      <c r="Q33" s="33">
        <f t="shared" si="88"/>
        <v>1.2960132999999998</v>
      </c>
    </row>
    <row r="34" spans="1:17">
      <c r="A34" s="31" t="str">
        <f t="shared" si="6"/>
        <v>ND</v>
      </c>
      <c r="B34" s="31" t="str">
        <f>PROPER(VLOOKUP(VALUE(B84),fips_xref!$A$5:$C$100,2,FALSE))&amp;", "&amp;A84</f>
        <v>Stark, ND</v>
      </c>
      <c r="C34" s="221">
        <f t="shared" ref="C34:G34" si="89">C84</f>
        <v>0</v>
      </c>
      <c r="D34" s="221">
        <f t="shared" si="89"/>
        <v>0</v>
      </c>
      <c r="E34" s="221">
        <f t="shared" si="89"/>
        <v>0</v>
      </c>
      <c r="F34" s="221">
        <f t="shared" si="89"/>
        <v>0</v>
      </c>
      <c r="G34" s="221">
        <f t="shared" si="89"/>
        <v>0</v>
      </c>
      <c r="H34" s="219">
        <f t="shared" ref="H34:L34" si="90">H84</f>
        <v>714.16904335599997</v>
      </c>
      <c r="I34" s="219">
        <f t="shared" si="90"/>
        <v>8948.2677742243995</v>
      </c>
      <c r="J34" s="219">
        <f t="shared" si="90"/>
        <v>602.58682922399998</v>
      </c>
      <c r="K34" s="219">
        <f t="shared" si="90"/>
        <v>46.579618887130003</v>
      </c>
      <c r="L34" s="219">
        <f t="shared" si="90"/>
        <v>23.045781139599999</v>
      </c>
      <c r="M34" s="33">
        <f t="shared" ref="M34:Q34" si="91">M84</f>
        <v>714.16904335599997</v>
      </c>
      <c r="N34" s="33">
        <f t="shared" si="91"/>
        <v>8948.2677742243995</v>
      </c>
      <c r="O34" s="33">
        <f t="shared" si="91"/>
        <v>602.58682922399998</v>
      </c>
      <c r="P34" s="33">
        <f t="shared" si="91"/>
        <v>46.579618887130003</v>
      </c>
      <c r="Q34" s="33">
        <f t="shared" si="91"/>
        <v>23.045781139599999</v>
      </c>
    </row>
    <row r="35" spans="1:17">
      <c r="A35" s="31" t="str">
        <f t="shared" si="6"/>
        <v>ND</v>
      </c>
      <c r="B35" s="31" t="str">
        <f>PROPER(VLOOKUP(VALUE(B85),fips_xref!$A$5:$C$100,2,FALSE))&amp;", "&amp;A85</f>
        <v>Ward, ND</v>
      </c>
      <c r="C35" s="221">
        <f t="shared" ref="C35:G35" si="92">C85</f>
        <v>0</v>
      </c>
      <c r="D35" s="221">
        <f t="shared" si="92"/>
        <v>0</v>
      </c>
      <c r="E35" s="221">
        <f t="shared" si="92"/>
        <v>0</v>
      </c>
      <c r="F35" s="221">
        <f t="shared" si="92"/>
        <v>0</v>
      </c>
      <c r="G35" s="221">
        <f t="shared" si="92"/>
        <v>0</v>
      </c>
      <c r="H35" s="219">
        <f t="shared" ref="H35:L35" si="93">H85</f>
        <v>6.4830888</v>
      </c>
      <c r="I35" s="219">
        <f t="shared" si="93"/>
        <v>84.200423399999991</v>
      </c>
      <c r="J35" s="219">
        <f t="shared" si="93"/>
        <v>10.590390100000002</v>
      </c>
      <c r="K35" s="219">
        <f t="shared" si="93"/>
        <v>0.21587709999999999</v>
      </c>
      <c r="L35" s="219">
        <f t="shared" si="93"/>
        <v>0.12324889999999999</v>
      </c>
      <c r="M35" s="33">
        <f t="shared" ref="M35:Q35" si="94">M85</f>
        <v>6.4830888</v>
      </c>
      <c r="N35" s="33">
        <f t="shared" si="94"/>
        <v>84.200423399999991</v>
      </c>
      <c r="O35" s="33">
        <f t="shared" si="94"/>
        <v>10.590390100000002</v>
      </c>
      <c r="P35" s="33">
        <f t="shared" si="94"/>
        <v>0.21587709999999999</v>
      </c>
      <c r="Q35" s="33">
        <f t="shared" si="94"/>
        <v>0.12324889999999999</v>
      </c>
    </row>
    <row r="36" spans="1:17">
      <c r="A36" s="31" t="str">
        <f t="shared" si="6"/>
        <v>ND</v>
      </c>
      <c r="B36" s="31" t="str">
        <f>PROPER(VLOOKUP(VALUE(B86),fips_xref!$A$5:$C$100,2,FALSE))&amp;", "&amp;A86</f>
        <v>Williams, ND</v>
      </c>
      <c r="C36" s="221">
        <f t="shared" ref="C36:G36" si="95">C86</f>
        <v>0</v>
      </c>
      <c r="D36" s="221">
        <f t="shared" si="95"/>
        <v>0</v>
      </c>
      <c r="E36" s="221">
        <f t="shared" si="95"/>
        <v>0</v>
      </c>
      <c r="F36" s="221">
        <f t="shared" si="95"/>
        <v>0</v>
      </c>
      <c r="G36" s="221">
        <f t="shared" si="95"/>
        <v>0</v>
      </c>
      <c r="H36" s="219">
        <f t="shared" ref="H36:L36" si="96">H86</f>
        <v>7276.8180629400013</v>
      </c>
      <c r="I36" s="219">
        <f t="shared" si="96"/>
        <v>68836.063931856057</v>
      </c>
      <c r="J36" s="219">
        <f t="shared" si="96"/>
        <v>5041.324490811</v>
      </c>
      <c r="K36" s="219">
        <f t="shared" si="96"/>
        <v>928.78888071797996</v>
      </c>
      <c r="L36" s="219">
        <f t="shared" si="96"/>
        <v>246.71172275199996</v>
      </c>
      <c r="M36" s="33">
        <f t="shared" ref="M36:Q36" si="97">M86</f>
        <v>7276.8180629400013</v>
      </c>
      <c r="N36" s="33">
        <f t="shared" si="97"/>
        <v>68836.063931856057</v>
      </c>
      <c r="O36" s="33">
        <f t="shared" si="97"/>
        <v>5041.324490811</v>
      </c>
      <c r="P36" s="33">
        <f t="shared" si="97"/>
        <v>928.78888071797996</v>
      </c>
      <c r="Q36" s="33">
        <f t="shared" si="97"/>
        <v>246.71172275199996</v>
      </c>
    </row>
    <row r="37" spans="1:17">
      <c r="A37" s="31" t="str">
        <f t="shared" si="6"/>
        <v>SD</v>
      </c>
      <c r="B37" s="31" t="str">
        <f>PROPER(VLOOKUP(VALUE(B87),fips_xref!$A$5:$C$100,2,FALSE))&amp;", "&amp;A87</f>
        <v>Butte, SD</v>
      </c>
      <c r="C37" s="221">
        <f t="shared" ref="C37:G37" si="98">C87</f>
        <v>0</v>
      </c>
      <c r="D37" s="221">
        <f t="shared" si="98"/>
        <v>0</v>
      </c>
      <c r="E37" s="221">
        <f t="shared" si="98"/>
        <v>0</v>
      </c>
      <c r="F37" s="221">
        <f t="shared" si="98"/>
        <v>0</v>
      </c>
      <c r="G37" s="221">
        <f t="shared" si="98"/>
        <v>0</v>
      </c>
      <c r="H37" s="219">
        <f t="shared" ref="H37:L37" si="99">H87</f>
        <v>290.2</v>
      </c>
      <c r="I37" s="219">
        <f t="shared" si="99"/>
        <v>5.9999999999999991</v>
      </c>
      <c r="J37" s="219">
        <f t="shared" si="99"/>
        <v>111.4</v>
      </c>
      <c r="K37" s="219">
        <f t="shared" si="99"/>
        <v>0</v>
      </c>
      <c r="L37" s="219">
        <f t="shared" si="99"/>
        <v>0.78</v>
      </c>
      <c r="M37" s="33">
        <f t="shared" ref="M37:Q37" si="100">M87</f>
        <v>290.2</v>
      </c>
      <c r="N37" s="33">
        <f t="shared" si="100"/>
        <v>5.9999999999999991</v>
      </c>
      <c r="O37" s="33">
        <f t="shared" si="100"/>
        <v>111.4</v>
      </c>
      <c r="P37" s="33">
        <f t="shared" si="100"/>
        <v>0</v>
      </c>
      <c r="Q37" s="33">
        <f t="shared" si="100"/>
        <v>0.78</v>
      </c>
    </row>
    <row r="38" spans="1:17">
      <c r="A38" s="31" t="str">
        <f t="shared" si="6"/>
        <v>SD</v>
      </c>
      <c r="B38" s="31" t="str">
        <f>PROPER(VLOOKUP(VALUE(B88),fips_xref!$A$5:$C$100,2,FALSE))&amp;", "&amp;A88</f>
        <v>Edmunds, SD</v>
      </c>
      <c r="C38" s="221">
        <f t="shared" ref="C38:G38" si="101">C88</f>
        <v>0</v>
      </c>
      <c r="D38" s="221">
        <f t="shared" si="101"/>
        <v>0</v>
      </c>
      <c r="E38" s="221">
        <f t="shared" si="101"/>
        <v>0</v>
      </c>
      <c r="F38" s="221">
        <f t="shared" si="101"/>
        <v>0</v>
      </c>
      <c r="G38" s="221">
        <f t="shared" si="101"/>
        <v>0</v>
      </c>
      <c r="H38" s="219">
        <f t="shared" ref="H38:L38" si="102">H88</f>
        <v>76.499999999999986</v>
      </c>
      <c r="I38" s="219">
        <f t="shared" si="102"/>
        <v>1.8</v>
      </c>
      <c r="J38" s="219">
        <f t="shared" si="102"/>
        <v>13.399999999999999</v>
      </c>
      <c r="K38" s="219">
        <f t="shared" si="102"/>
        <v>0.6</v>
      </c>
      <c r="L38" s="219">
        <f t="shared" si="102"/>
        <v>36.200000000000003</v>
      </c>
      <c r="M38" s="33">
        <f t="shared" ref="M38:Q38" si="103">M88</f>
        <v>76.499999999999986</v>
      </c>
      <c r="N38" s="33">
        <f t="shared" si="103"/>
        <v>1.8</v>
      </c>
      <c r="O38" s="33">
        <f t="shared" si="103"/>
        <v>13.399999999999999</v>
      </c>
      <c r="P38" s="33">
        <f t="shared" si="103"/>
        <v>0.6</v>
      </c>
      <c r="Q38" s="33">
        <f t="shared" si="103"/>
        <v>36.200000000000003</v>
      </c>
    </row>
    <row r="39" spans="1:17">
      <c r="A39" s="31" t="str">
        <f t="shared" si="6"/>
        <v>SD</v>
      </c>
      <c r="B39" s="31" t="str">
        <f>PROPER(VLOOKUP(VALUE(B89),fips_xref!$A$5:$C$100,2,FALSE))&amp;", "&amp;A89</f>
        <v>Harding, SD</v>
      </c>
      <c r="C39" s="221">
        <f>C89</f>
        <v>0</v>
      </c>
      <c r="D39" s="221">
        <f>D89</f>
        <v>0</v>
      </c>
      <c r="E39" s="221">
        <f>E89</f>
        <v>0</v>
      </c>
      <c r="F39" s="221">
        <f>F89</f>
        <v>0</v>
      </c>
      <c r="G39" s="221">
        <f>G89</f>
        <v>0</v>
      </c>
      <c r="H39" s="219">
        <f t="shared" ref="H39:L39" si="104">H89</f>
        <v>254.79643430162392</v>
      </c>
      <c r="I39" s="219">
        <f t="shared" si="104"/>
        <v>3065.8884183900004</v>
      </c>
      <c r="J39" s="219">
        <f t="shared" si="104"/>
        <v>352.0347877794872</v>
      </c>
      <c r="K39" s="219">
        <f t="shared" si="104"/>
        <v>11.4271472789</v>
      </c>
      <c r="L39" s="219">
        <f t="shared" si="104"/>
        <v>8.5689117057264959</v>
      </c>
      <c r="M39" s="33">
        <f t="shared" ref="M39:Q39" si="105">M89</f>
        <v>254.79643430162392</v>
      </c>
      <c r="N39" s="33">
        <f t="shared" si="105"/>
        <v>3065.8884183900004</v>
      </c>
      <c r="O39" s="33">
        <f t="shared" si="105"/>
        <v>352.0347877794872</v>
      </c>
      <c r="P39" s="33">
        <f t="shared" si="105"/>
        <v>11.4271472789</v>
      </c>
      <c r="Q39" s="33">
        <f t="shared" si="105"/>
        <v>8.5689117057264959</v>
      </c>
    </row>
    <row r="40" spans="1:17">
      <c r="B40" s="47" t="s">
        <v>6</v>
      </c>
      <c r="C40" s="222">
        <f t="shared" ref="C40:Q40" si="106">SUM(C5:C39)</f>
        <v>5552.2765709831037</v>
      </c>
      <c r="D40" s="222">
        <f t="shared" si="106"/>
        <v>82784.331195301202</v>
      </c>
      <c r="E40" s="222">
        <f t="shared" si="106"/>
        <v>4702.4473588065739</v>
      </c>
      <c r="F40" s="222">
        <f t="shared" si="106"/>
        <v>473.08411561267849</v>
      </c>
      <c r="G40" s="222">
        <f t="shared" si="106"/>
        <v>168.61325451793829</v>
      </c>
      <c r="H40" s="220">
        <f t="shared" si="106"/>
        <v>38537.49796449751</v>
      </c>
      <c r="I40" s="220">
        <f t="shared" si="106"/>
        <v>442128.5124213798</v>
      </c>
      <c r="J40" s="220">
        <f t="shared" si="106"/>
        <v>32197.462767113913</v>
      </c>
      <c r="K40" s="220">
        <f t="shared" si="106"/>
        <v>3660.256455311538</v>
      </c>
      <c r="L40" s="220">
        <f t="shared" si="106"/>
        <v>1345.2763222313881</v>
      </c>
      <c r="M40" s="48">
        <f t="shared" si="106"/>
        <v>44089.774535480625</v>
      </c>
      <c r="N40" s="48">
        <f t="shared" si="106"/>
        <v>524912.84361668094</v>
      </c>
      <c r="O40" s="48">
        <f t="shared" si="106"/>
        <v>36899.910125920491</v>
      </c>
      <c r="P40" s="48">
        <f t="shared" si="106"/>
        <v>4133.3405709242161</v>
      </c>
      <c r="Q40" s="48">
        <f t="shared" si="106"/>
        <v>1513.8895767493261</v>
      </c>
    </row>
    <row r="41" spans="1:17">
      <c r="B41" s="21" t="s">
        <v>963</v>
      </c>
      <c r="J41" s="51"/>
      <c r="K41" s="51"/>
    </row>
    <row r="42" spans="1:17">
      <c r="B42" s="233" t="s">
        <v>389</v>
      </c>
      <c r="J42" s="51"/>
      <c r="K42" s="51"/>
    </row>
    <row r="43" spans="1:17">
      <c r="C43" s="275" t="s">
        <v>361</v>
      </c>
      <c r="D43" s="275"/>
      <c r="E43" s="275"/>
      <c r="F43" s="275"/>
      <c r="G43" s="275"/>
      <c r="H43" s="276" t="s">
        <v>365</v>
      </c>
      <c r="I43" s="276"/>
      <c r="J43" s="276"/>
      <c r="K43" s="276"/>
      <c r="L43" s="276"/>
      <c r="M43" s="277" t="s">
        <v>43</v>
      </c>
      <c r="N43" s="277"/>
      <c r="O43" s="277"/>
      <c r="P43" s="277"/>
      <c r="Q43" s="277"/>
    </row>
    <row r="44" spans="1:17" s="232" customFormat="1" ht="24">
      <c r="B44" s="16" t="s">
        <v>79</v>
      </c>
      <c r="C44" s="230" t="str">
        <f t="shared" ref="C44:Q44" si="107">C4</f>
        <v>NOx (tons/year)</v>
      </c>
      <c r="D44" s="230" t="str">
        <f t="shared" si="107"/>
        <v>VOC (tons/year)</v>
      </c>
      <c r="E44" s="230" t="str">
        <f t="shared" si="107"/>
        <v>CO (tons/year)</v>
      </c>
      <c r="F44" s="230" t="str">
        <f t="shared" si="107"/>
        <v>SOx (tons/year)</v>
      </c>
      <c r="G44" s="230" t="str">
        <f t="shared" si="107"/>
        <v>PM (tons/year)</v>
      </c>
      <c r="H44" s="231" t="str">
        <f t="shared" si="107"/>
        <v>NOx (tons/year)</v>
      </c>
      <c r="I44" s="231" t="str">
        <f t="shared" si="107"/>
        <v>VOC (tons/year)</v>
      </c>
      <c r="J44" s="231" t="str">
        <f t="shared" si="107"/>
        <v>CO (tons/year)</v>
      </c>
      <c r="K44" s="231" t="str">
        <f t="shared" si="107"/>
        <v>SOx (tons/year)</v>
      </c>
      <c r="L44" s="231" t="str">
        <f t="shared" si="107"/>
        <v>PM (tons/year)</v>
      </c>
      <c r="M44" s="206" t="str">
        <f t="shared" si="107"/>
        <v>NOx (tons/year)</v>
      </c>
      <c r="N44" s="206" t="str">
        <f t="shared" si="107"/>
        <v>VOC (tons/year)</v>
      </c>
      <c r="O44" s="206" t="str">
        <f t="shared" si="107"/>
        <v>CO (tons/year)</v>
      </c>
      <c r="P44" s="206" t="str">
        <f t="shared" si="107"/>
        <v>SOx (tons/year)</v>
      </c>
      <c r="Q44" s="206" t="str">
        <f t="shared" si="107"/>
        <v>PM (tons/year)</v>
      </c>
    </row>
    <row r="45" spans="1:17">
      <c r="A45" s="31" t="s">
        <v>119</v>
      </c>
      <c r="B45" s="31" t="s">
        <v>352</v>
      </c>
      <c r="C45" s="221">
        <f t="shared" ref="C45:Q47" si="108">SUMIF($A$5:$A$39,$A45,C$5:C$39)</f>
        <v>74.390664989966865</v>
      </c>
      <c r="D45" s="221">
        <f t="shared" si="108"/>
        <v>742.05449135985577</v>
      </c>
      <c r="E45" s="221">
        <f t="shared" si="108"/>
        <v>63.083192501339127</v>
      </c>
      <c r="F45" s="221">
        <f t="shared" si="108"/>
        <v>2.4658741897225331</v>
      </c>
      <c r="G45" s="221">
        <f t="shared" si="108"/>
        <v>2.7985270970324811</v>
      </c>
      <c r="H45" s="219">
        <f t="shared" si="108"/>
        <v>4029.1795231004326</v>
      </c>
      <c r="I45" s="219">
        <f t="shared" si="108"/>
        <v>42930.067176251745</v>
      </c>
      <c r="J45" s="219">
        <f t="shared" si="108"/>
        <v>4360.2679654066606</v>
      </c>
      <c r="K45" s="219">
        <f t="shared" si="108"/>
        <v>271.36063656662441</v>
      </c>
      <c r="L45" s="219">
        <f t="shared" si="108"/>
        <v>140.86024051486754</v>
      </c>
      <c r="M45" s="33">
        <f t="shared" si="108"/>
        <v>4103.5701880903998</v>
      </c>
      <c r="N45" s="33">
        <f t="shared" si="108"/>
        <v>43672.121667611602</v>
      </c>
      <c r="O45" s="33">
        <f t="shared" si="108"/>
        <v>4423.3511579079995</v>
      </c>
      <c r="P45" s="33">
        <f t="shared" si="108"/>
        <v>273.82651075634698</v>
      </c>
      <c r="Q45" s="33">
        <f t="shared" si="108"/>
        <v>143.6587676119</v>
      </c>
    </row>
    <row r="46" spans="1:17">
      <c r="A46" s="31" t="s">
        <v>210</v>
      </c>
      <c r="B46" s="31" t="s">
        <v>353</v>
      </c>
      <c r="C46" s="221">
        <f t="shared" si="108"/>
        <v>5477.8859059931383</v>
      </c>
      <c r="D46" s="221">
        <f t="shared" si="108"/>
        <v>82042.276703941345</v>
      </c>
      <c r="E46" s="221">
        <f t="shared" si="108"/>
        <v>4639.3641663052349</v>
      </c>
      <c r="F46" s="221">
        <f t="shared" si="108"/>
        <v>470.61824142295598</v>
      </c>
      <c r="G46" s="221">
        <f t="shared" si="108"/>
        <v>165.8147274209058</v>
      </c>
      <c r="H46" s="219">
        <f t="shared" si="108"/>
        <v>33886.822007095456</v>
      </c>
      <c r="I46" s="219">
        <f t="shared" si="108"/>
        <v>396124.75682673801</v>
      </c>
      <c r="J46" s="219">
        <f t="shared" si="108"/>
        <v>27360.360013927766</v>
      </c>
      <c r="K46" s="219">
        <f t="shared" si="108"/>
        <v>3376.8686714660134</v>
      </c>
      <c r="L46" s="219">
        <f t="shared" si="108"/>
        <v>1158.8671700107941</v>
      </c>
      <c r="M46" s="33">
        <f t="shared" si="108"/>
        <v>39364.707913088598</v>
      </c>
      <c r="N46" s="33">
        <f t="shared" si="108"/>
        <v>478167.03353067936</v>
      </c>
      <c r="O46" s="33">
        <f t="shared" si="108"/>
        <v>31999.724180232999</v>
      </c>
      <c r="P46" s="33">
        <f t="shared" si="108"/>
        <v>3847.4869128889695</v>
      </c>
      <c r="Q46" s="33">
        <f t="shared" si="108"/>
        <v>1324.6818974316996</v>
      </c>
    </row>
    <row r="47" spans="1:17">
      <c r="A47" s="31" t="s">
        <v>315</v>
      </c>
      <c r="B47" s="31" t="s">
        <v>354</v>
      </c>
      <c r="C47" s="221">
        <f t="shared" si="108"/>
        <v>0</v>
      </c>
      <c r="D47" s="221">
        <f t="shared" si="108"/>
        <v>0</v>
      </c>
      <c r="E47" s="221">
        <f t="shared" si="108"/>
        <v>0</v>
      </c>
      <c r="F47" s="221">
        <f t="shared" si="108"/>
        <v>0</v>
      </c>
      <c r="G47" s="221">
        <f t="shared" si="108"/>
        <v>0</v>
      </c>
      <c r="H47" s="219">
        <f t="shared" si="108"/>
        <v>621.49643430162394</v>
      </c>
      <c r="I47" s="219">
        <f t="shared" si="108"/>
        <v>3073.6884183900006</v>
      </c>
      <c r="J47" s="219">
        <f t="shared" si="108"/>
        <v>476.83478777948721</v>
      </c>
      <c r="K47" s="219">
        <f t="shared" si="108"/>
        <v>12.027147278899999</v>
      </c>
      <c r="L47" s="219">
        <f t="shared" si="108"/>
        <v>45.548911705726496</v>
      </c>
      <c r="M47" s="33">
        <f t="shared" si="108"/>
        <v>621.49643430162394</v>
      </c>
      <c r="N47" s="33">
        <f t="shared" si="108"/>
        <v>3073.6884183900006</v>
      </c>
      <c r="O47" s="33">
        <f t="shared" si="108"/>
        <v>476.83478777948721</v>
      </c>
      <c r="P47" s="33">
        <f t="shared" si="108"/>
        <v>12.027147278899999</v>
      </c>
      <c r="Q47" s="33">
        <f t="shared" si="108"/>
        <v>45.548911705726496</v>
      </c>
    </row>
    <row r="48" spans="1:17">
      <c r="B48" s="47" t="s">
        <v>6</v>
      </c>
      <c r="C48" s="222">
        <f>SUM(C45:C47)</f>
        <v>5552.2765709831056</v>
      </c>
      <c r="D48" s="222">
        <f t="shared" ref="D48:G48" si="109">SUM(D45:D47)</f>
        <v>82784.331195301202</v>
      </c>
      <c r="E48" s="222">
        <f t="shared" si="109"/>
        <v>4702.4473588065739</v>
      </c>
      <c r="F48" s="222">
        <f t="shared" si="109"/>
        <v>473.08411561267849</v>
      </c>
      <c r="G48" s="222">
        <f t="shared" si="109"/>
        <v>168.61325451793829</v>
      </c>
      <c r="H48" s="220">
        <f>SUM(H45:H47)</f>
        <v>38537.497964497517</v>
      </c>
      <c r="I48" s="220">
        <f t="shared" ref="I48:L48" si="110">SUM(I45:I47)</f>
        <v>442128.51242137974</v>
      </c>
      <c r="J48" s="220">
        <f t="shared" si="110"/>
        <v>32197.462767113913</v>
      </c>
      <c r="K48" s="220">
        <f t="shared" si="110"/>
        <v>3660.256455311538</v>
      </c>
      <c r="L48" s="220">
        <f t="shared" si="110"/>
        <v>1345.2763222313881</v>
      </c>
      <c r="M48" s="48">
        <f>SUM(M45:M47)</f>
        <v>44089.774535480625</v>
      </c>
      <c r="N48" s="48">
        <f t="shared" ref="N48:Q48" si="111">SUM(N45:N47)</f>
        <v>524912.84361668094</v>
      </c>
      <c r="O48" s="48">
        <f t="shared" si="111"/>
        <v>36899.910125920484</v>
      </c>
      <c r="P48" s="48">
        <f t="shared" si="111"/>
        <v>4133.3405709242161</v>
      </c>
      <c r="Q48" s="48">
        <f t="shared" si="111"/>
        <v>1513.8895767493261</v>
      </c>
    </row>
    <row r="49" spans="1:22">
      <c r="J49" s="51"/>
      <c r="K49" s="51"/>
      <c r="M49" s="159" t="b">
        <f>M45=SUM(H45,C45)</f>
        <v>1</v>
      </c>
      <c r="N49" s="159" t="b">
        <f t="shared" ref="N49:Q49" si="112">N45=SUM(I45,D45)</f>
        <v>1</v>
      </c>
      <c r="O49" s="159" t="b">
        <f t="shared" si="112"/>
        <v>1</v>
      </c>
      <c r="P49" s="159" t="b">
        <f t="shared" si="112"/>
        <v>1</v>
      </c>
      <c r="Q49" s="159" t="b">
        <f t="shared" si="112"/>
        <v>1</v>
      </c>
    </row>
    <row r="50" spans="1:22">
      <c r="B50"/>
      <c r="C50"/>
      <c r="J50" s="51"/>
      <c r="K50" s="51"/>
      <c r="M50" s="159" t="b">
        <f>M46=SUM(H46,C46)</f>
        <v>1</v>
      </c>
      <c r="N50" s="159" t="b">
        <f t="shared" ref="N50:Q50" si="113">N46=SUM(I46,D46)</f>
        <v>1</v>
      </c>
      <c r="O50" s="159" t="b">
        <f t="shared" si="113"/>
        <v>1</v>
      </c>
      <c r="P50" s="159" t="b">
        <f t="shared" si="113"/>
        <v>1</v>
      </c>
      <c r="Q50" s="159" t="b">
        <f t="shared" si="113"/>
        <v>1</v>
      </c>
    </row>
    <row r="51" spans="1:22">
      <c r="J51" s="51"/>
      <c r="K51" s="51"/>
      <c r="M51" s="159" t="b">
        <f>M47=SUM(H47,C47)</f>
        <v>1</v>
      </c>
      <c r="N51" s="159" t="b">
        <f t="shared" ref="N51:Q51" si="114">N47=SUM(I47,D47)</f>
        <v>1</v>
      </c>
      <c r="O51" s="159" t="b">
        <f t="shared" si="114"/>
        <v>1</v>
      </c>
      <c r="P51" s="159" t="b">
        <f t="shared" si="114"/>
        <v>1</v>
      </c>
      <c r="Q51" s="159" t="b">
        <f t="shared" si="114"/>
        <v>1</v>
      </c>
    </row>
    <row r="52" spans="1:22">
      <c r="B52" s="120"/>
      <c r="C52" s="235" t="s">
        <v>139</v>
      </c>
      <c r="D52" s="236" t="s">
        <v>93</v>
      </c>
      <c r="E52" s="237"/>
      <c r="F52" s="237"/>
      <c r="G52" s="237"/>
      <c r="H52" s="237"/>
      <c r="I52" s="237"/>
      <c r="J52" s="237"/>
      <c r="K52" s="237"/>
      <c r="L52" s="237"/>
      <c r="M52" s="237"/>
      <c r="N52" s="237"/>
      <c r="O52" s="237"/>
      <c r="P52" s="237"/>
      <c r="Q52" s="238"/>
      <c r="R52"/>
      <c r="S52"/>
      <c r="T52"/>
      <c r="U52"/>
      <c r="V52"/>
    </row>
    <row r="53" spans="1:22">
      <c r="B53" s="119"/>
      <c r="C53" s="120" t="s">
        <v>361</v>
      </c>
      <c r="D53" s="237"/>
      <c r="E53" s="237"/>
      <c r="F53" s="237"/>
      <c r="G53" s="237"/>
      <c r="H53" s="120" t="s">
        <v>140</v>
      </c>
      <c r="I53" s="237"/>
      <c r="J53" s="237"/>
      <c r="K53" s="237"/>
      <c r="L53" s="237"/>
      <c r="M53" s="120" t="s">
        <v>366</v>
      </c>
      <c r="N53" s="120" t="s">
        <v>367</v>
      </c>
      <c r="O53" s="120" t="s">
        <v>368</v>
      </c>
      <c r="P53" s="120" t="s">
        <v>369</v>
      </c>
      <c r="Q53" s="239" t="s">
        <v>370</v>
      </c>
      <c r="R53"/>
      <c r="S53"/>
      <c r="T53"/>
      <c r="U53"/>
      <c r="V53"/>
    </row>
    <row r="54" spans="1:22">
      <c r="B54" s="235" t="s">
        <v>56</v>
      </c>
      <c r="C54" s="120" t="s">
        <v>94</v>
      </c>
      <c r="D54" s="240" t="s">
        <v>95</v>
      </c>
      <c r="E54" s="240" t="s">
        <v>2</v>
      </c>
      <c r="F54" s="240" t="s">
        <v>3</v>
      </c>
      <c r="G54" s="240" t="s">
        <v>4</v>
      </c>
      <c r="H54" s="120" t="s">
        <v>94</v>
      </c>
      <c r="I54" s="240" t="s">
        <v>95</v>
      </c>
      <c r="J54" s="240" t="s">
        <v>2</v>
      </c>
      <c r="K54" s="240" t="s">
        <v>3</v>
      </c>
      <c r="L54" s="240" t="s">
        <v>4</v>
      </c>
      <c r="M54" s="119"/>
      <c r="N54" s="119"/>
      <c r="O54" s="119"/>
      <c r="P54" s="119"/>
      <c r="Q54" s="241"/>
      <c r="R54"/>
      <c r="S54"/>
      <c r="T54"/>
      <c r="U54"/>
      <c r="V54"/>
    </row>
    <row r="55" spans="1:22">
      <c r="A55" s="31" t="str">
        <f>VLOOKUP(VALUE($B55),fips_xref!$A$5:$I$100,8,FALSE)</f>
        <v>MT</v>
      </c>
      <c r="B55" s="242" t="s">
        <v>184</v>
      </c>
      <c r="C55" s="243">
        <v>0.57461966399999997</v>
      </c>
      <c r="D55" s="244">
        <v>4.3271504500000004</v>
      </c>
      <c r="E55" s="244">
        <v>0.88479090000000005</v>
      </c>
      <c r="F55" s="244">
        <v>8.5369599999999993E-4</v>
      </c>
      <c r="G55" s="244">
        <v>1.120444E-2</v>
      </c>
      <c r="H55" s="243">
        <v>8.4246399999999994E-5</v>
      </c>
      <c r="I55" s="244">
        <v>3.0320740000000002E-2</v>
      </c>
      <c r="J55" s="244">
        <v>4.4530200000000001E-4</v>
      </c>
      <c r="K55" s="244">
        <v>0</v>
      </c>
      <c r="L55" s="244">
        <v>0</v>
      </c>
      <c r="M55" s="243">
        <v>0.57470391040000002</v>
      </c>
      <c r="N55" s="243">
        <v>4.35747119</v>
      </c>
      <c r="O55" s="243">
        <v>0.88523620200000008</v>
      </c>
      <c r="P55" s="243">
        <v>8.5369599999999993E-4</v>
      </c>
      <c r="Q55" s="245">
        <v>1.120444E-2</v>
      </c>
      <c r="R55"/>
      <c r="S55"/>
      <c r="T55"/>
      <c r="U55"/>
      <c r="V55"/>
    </row>
    <row r="56" spans="1:22">
      <c r="A56" s="31" t="str">
        <f>VLOOKUP(VALUE($B56),fips_xref!$A$5:$I$100,8,FALSE)</f>
        <v>MT</v>
      </c>
      <c r="B56" s="246" t="s">
        <v>186</v>
      </c>
      <c r="C56" s="247">
        <v>0</v>
      </c>
      <c r="D56" s="248">
        <v>0</v>
      </c>
      <c r="E56" s="248">
        <v>0</v>
      </c>
      <c r="F56" s="248">
        <v>0</v>
      </c>
      <c r="G56" s="248">
        <v>0</v>
      </c>
      <c r="H56" s="247">
        <v>68.439458000000002</v>
      </c>
      <c r="I56" s="248">
        <v>1053.742688</v>
      </c>
      <c r="J56" s="248">
        <v>106.2191</v>
      </c>
      <c r="K56" s="248">
        <v>4.60339236</v>
      </c>
      <c r="L56" s="248">
        <v>2.3332800000000002</v>
      </c>
      <c r="M56" s="247">
        <v>68.439458000000002</v>
      </c>
      <c r="N56" s="247">
        <v>1053.742688</v>
      </c>
      <c r="O56" s="247">
        <v>106.2191</v>
      </c>
      <c r="P56" s="247">
        <v>4.60339236</v>
      </c>
      <c r="Q56" s="249">
        <v>2.3332800000000002</v>
      </c>
      <c r="R56"/>
      <c r="S56"/>
      <c r="T56"/>
      <c r="U56"/>
      <c r="V56"/>
    </row>
    <row r="57" spans="1:22">
      <c r="A57" s="31" t="str">
        <f>VLOOKUP(VALUE($B57),fips_xref!$A$5:$I$100,8,FALSE)</f>
        <v>MT</v>
      </c>
      <c r="B57" s="246" t="s">
        <v>188</v>
      </c>
      <c r="C57" s="247">
        <v>0</v>
      </c>
      <c r="D57" s="248">
        <v>0</v>
      </c>
      <c r="E57" s="248">
        <v>0</v>
      </c>
      <c r="F57" s="248">
        <v>0</v>
      </c>
      <c r="G57" s="248">
        <v>0</v>
      </c>
      <c r="H57" s="247">
        <v>718.81630549999977</v>
      </c>
      <c r="I57" s="248">
        <v>9618.8577947999947</v>
      </c>
      <c r="J57" s="248">
        <v>1068.380555</v>
      </c>
      <c r="K57" s="248">
        <v>123.72964906799997</v>
      </c>
      <c r="L57" s="248">
        <v>30.329135099999988</v>
      </c>
      <c r="M57" s="247">
        <v>718.81630549999977</v>
      </c>
      <c r="N57" s="247">
        <v>9618.8577947999947</v>
      </c>
      <c r="O57" s="247">
        <v>1068.380555</v>
      </c>
      <c r="P57" s="247">
        <v>123.72964906799997</v>
      </c>
      <c r="Q57" s="249">
        <v>30.329135099999988</v>
      </c>
      <c r="R57"/>
      <c r="S57"/>
      <c r="T57"/>
      <c r="U57"/>
      <c r="V57"/>
    </row>
    <row r="58" spans="1:22">
      <c r="A58" s="31" t="str">
        <f>VLOOKUP(VALUE($B58),fips_xref!$A$5:$I$100,8,FALSE)</f>
        <v>MT</v>
      </c>
      <c r="B58" s="246" t="s">
        <v>190</v>
      </c>
      <c r="C58" s="247">
        <v>0</v>
      </c>
      <c r="D58" s="248">
        <v>0</v>
      </c>
      <c r="E58" s="248">
        <v>0</v>
      </c>
      <c r="F58" s="248">
        <v>0</v>
      </c>
      <c r="G58" s="248">
        <v>0</v>
      </c>
      <c r="H58" s="247">
        <v>3.4947030999999997</v>
      </c>
      <c r="I58" s="248">
        <v>37.772297500000001</v>
      </c>
      <c r="J58" s="248">
        <v>5.5570606000000007</v>
      </c>
      <c r="K58" s="248">
        <v>6.6318235999999989E-2</v>
      </c>
      <c r="L58" s="248">
        <v>6.72267E-2</v>
      </c>
      <c r="M58" s="247">
        <v>3.4947030999999997</v>
      </c>
      <c r="N58" s="247">
        <v>37.772297500000001</v>
      </c>
      <c r="O58" s="247">
        <v>5.5570606000000007</v>
      </c>
      <c r="P58" s="247">
        <v>6.6318235999999989E-2</v>
      </c>
      <c r="Q58" s="249">
        <v>6.72267E-2</v>
      </c>
      <c r="R58"/>
      <c r="S58"/>
      <c r="T58"/>
      <c r="U58"/>
      <c r="V58"/>
    </row>
    <row r="59" spans="1:22">
      <c r="A59" s="31" t="str">
        <f>VLOOKUP(VALUE($B59),fips_xref!$A$5:$I$100,8,FALSE)</f>
        <v>MT</v>
      </c>
      <c r="B59" s="246" t="s">
        <v>192</v>
      </c>
      <c r="C59" s="247">
        <v>0</v>
      </c>
      <c r="D59" s="248">
        <v>0</v>
      </c>
      <c r="E59" s="248">
        <v>0</v>
      </c>
      <c r="F59" s="248">
        <v>0</v>
      </c>
      <c r="G59" s="248">
        <v>0</v>
      </c>
      <c r="H59" s="247">
        <v>11.367338169999998</v>
      </c>
      <c r="I59" s="248">
        <v>50.782493400000007</v>
      </c>
      <c r="J59" s="248">
        <v>8.3655092</v>
      </c>
      <c r="K59" s="248">
        <v>0.10763553599999999</v>
      </c>
      <c r="L59" s="248">
        <v>0.37101570000000011</v>
      </c>
      <c r="M59" s="247">
        <v>11.367338169999998</v>
      </c>
      <c r="N59" s="247">
        <v>50.782493400000007</v>
      </c>
      <c r="O59" s="247">
        <v>8.3655092</v>
      </c>
      <c r="P59" s="247">
        <v>0.10763553599999999</v>
      </c>
      <c r="Q59" s="249">
        <v>0.37101570000000011</v>
      </c>
      <c r="R59"/>
      <c r="S59"/>
      <c r="T59"/>
      <c r="U59"/>
      <c r="V59"/>
    </row>
    <row r="60" spans="1:22">
      <c r="A60" s="31" t="str">
        <f>VLOOKUP(VALUE($B60),fips_xref!$A$5:$I$100,8,FALSE)</f>
        <v>MT</v>
      </c>
      <c r="B60" s="246" t="s">
        <v>194</v>
      </c>
      <c r="C60" s="247">
        <v>0</v>
      </c>
      <c r="D60" s="248">
        <v>0</v>
      </c>
      <c r="E60" s="248">
        <v>0</v>
      </c>
      <c r="F60" s="248">
        <v>0</v>
      </c>
      <c r="G60" s="248">
        <v>0</v>
      </c>
      <c r="H60" s="247">
        <v>211.69669999999996</v>
      </c>
      <c r="I60" s="248">
        <v>287.37618099999997</v>
      </c>
      <c r="J60" s="248">
        <v>207.75269999999998</v>
      </c>
      <c r="K60" s="248">
        <v>1.8033675999999998</v>
      </c>
      <c r="L60" s="248">
        <v>6.2893430000000006</v>
      </c>
      <c r="M60" s="247">
        <v>211.69669999999996</v>
      </c>
      <c r="N60" s="247">
        <v>287.37618099999997</v>
      </c>
      <c r="O60" s="247">
        <v>207.75269999999998</v>
      </c>
      <c r="P60" s="247">
        <v>1.8033675999999998</v>
      </c>
      <c r="Q60" s="249">
        <v>6.2893430000000006</v>
      </c>
      <c r="R60"/>
      <c r="S60"/>
      <c r="T60"/>
      <c r="U60"/>
      <c r="V60"/>
    </row>
    <row r="61" spans="1:22">
      <c r="A61" s="31" t="str">
        <f>VLOOKUP(VALUE($B61),fips_xref!$A$5:$I$100,8,FALSE)</f>
        <v>MT</v>
      </c>
      <c r="B61" s="246" t="s">
        <v>196</v>
      </c>
      <c r="C61" s="247">
        <v>0</v>
      </c>
      <c r="D61" s="248">
        <v>0</v>
      </c>
      <c r="E61" s="248">
        <v>0</v>
      </c>
      <c r="F61" s="248">
        <v>0</v>
      </c>
      <c r="G61" s="248">
        <v>0</v>
      </c>
      <c r="H61" s="247">
        <v>7.2119621399999998</v>
      </c>
      <c r="I61" s="248">
        <v>143.49497460000001</v>
      </c>
      <c r="J61" s="248">
        <v>12.290528</v>
      </c>
      <c r="K61" s="248">
        <v>0.44632246999999997</v>
      </c>
      <c r="L61" s="248">
        <v>0.1344534</v>
      </c>
      <c r="M61" s="247">
        <v>7.2119621399999998</v>
      </c>
      <c r="N61" s="247">
        <v>143.49497460000001</v>
      </c>
      <c r="O61" s="247">
        <v>12.290528</v>
      </c>
      <c r="P61" s="247">
        <v>0.44632246999999997</v>
      </c>
      <c r="Q61" s="249">
        <v>0.1344534</v>
      </c>
      <c r="R61"/>
      <c r="S61"/>
      <c r="T61"/>
      <c r="U61"/>
      <c r="V61"/>
    </row>
    <row r="62" spans="1:22">
      <c r="A62" s="31" t="str">
        <f>VLOOKUP(VALUE($B62),fips_xref!$A$5:$I$100,8,FALSE)</f>
        <v>MT</v>
      </c>
      <c r="B62" s="246" t="s">
        <v>198</v>
      </c>
      <c r="C62" s="247">
        <v>0</v>
      </c>
      <c r="D62" s="248">
        <v>0</v>
      </c>
      <c r="E62" s="248">
        <v>0</v>
      </c>
      <c r="F62" s="248">
        <v>0</v>
      </c>
      <c r="G62" s="248">
        <v>0</v>
      </c>
      <c r="H62" s="247">
        <v>2129.4213186679995</v>
      </c>
      <c r="I62" s="248">
        <v>22524.623004337209</v>
      </c>
      <c r="J62" s="248">
        <v>1986.8146049620002</v>
      </c>
      <c r="K62" s="248">
        <v>102.89438774361696</v>
      </c>
      <c r="L62" s="248">
        <v>71.997160570299997</v>
      </c>
      <c r="M62" s="247">
        <v>2129.4213186679995</v>
      </c>
      <c r="N62" s="247">
        <v>22524.623004337209</v>
      </c>
      <c r="O62" s="247">
        <v>1986.8146049620002</v>
      </c>
      <c r="P62" s="247">
        <v>102.89438774361696</v>
      </c>
      <c r="Q62" s="249">
        <v>71.997160570299997</v>
      </c>
      <c r="R62"/>
      <c r="S62"/>
      <c r="T62"/>
      <c r="U62"/>
      <c r="V62"/>
    </row>
    <row r="63" spans="1:22">
      <c r="A63" s="31" t="str">
        <f>VLOOKUP(VALUE($B63),fips_xref!$A$5:$I$100,8,FALSE)</f>
        <v>MT</v>
      </c>
      <c r="B63" s="246" t="s">
        <v>200</v>
      </c>
      <c r="C63" s="247">
        <v>44.406370944998983</v>
      </c>
      <c r="D63" s="248">
        <v>436.48339426745815</v>
      </c>
      <c r="E63" s="248">
        <v>21.635806492328229</v>
      </c>
      <c r="F63" s="248">
        <v>1.7077891536802374</v>
      </c>
      <c r="G63" s="248">
        <v>2.1223016410765787</v>
      </c>
      <c r="H63" s="247">
        <v>601.45118905500112</v>
      </c>
      <c r="I63" s="248">
        <v>5456.3128657325415</v>
      </c>
      <c r="J63" s="248">
        <v>554.85969350767175</v>
      </c>
      <c r="K63" s="248">
        <v>26.760000846319763</v>
      </c>
      <c r="L63" s="248">
        <v>18.942188358923421</v>
      </c>
      <c r="M63" s="247">
        <v>645.85756000000015</v>
      </c>
      <c r="N63" s="247">
        <v>5892.7962599999992</v>
      </c>
      <c r="O63" s="247">
        <v>576.49549999999999</v>
      </c>
      <c r="P63" s="247">
        <v>28.467790000000001</v>
      </c>
      <c r="Q63" s="249">
        <v>21.064489999999999</v>
      </c>
      <c r="R63"/>
      <c r="S63"/>
      <c r="T63"/>
      <c r="U63"/>
      <c r="V63"/>
    </row>
    <row r="64" spans="1:22">
      <c r="A64" s="31" t="str">
        <f>VLOOKUP(VALUE($B64),fips_xref!$A$5:$I$100,8,FALSE)</f>
        <v>MT</v>
      </c>
      <c r="B64" s="246" t="s">
        <v>202</v>
      </c>
      <c r="C64" s="247">
        <v>0.81220638096786923</v>
      </c>
      <c r="D64" s="248">
        <v>17.065915047716139</v>
      </c>
      <c r="E64" s="248">
        <v>1.4378881090109026</v>
      </c>
      <c r="F64" s="248">
        <v>5.4663000042295531E-2</v>
      </c>
      <c r="G64" s="248">
        <v>1.1948015955902011E-2</v>
      </c>
      <c r="H64" s="247">
        <v>121.67766945503215</v>
      </c>
      <c r="I64" s="248">
        <v>1944.4553571766837</v>
      </c>
      <c r="J64" s="248">
        <v>193.23484681498911</v>
      </c>
      <c r="K64" s="248">
        <v>6.9014828870877043</v>
      </c>
      <c r="L64" s="248">
        <v>2.3218951236440981</v>
      </c>
      <c r="M64" s="247">
        <v>122.48987583600001</v>
      </c>
      <c r="N64" s="247">
        <v>1961.5212722243998</v>
      </c>
      <c r="O64" s="247">
        <v>194.67273492400003</v>
      </c>
      <c r="P64" s="247">
        <v>6.9561458871299999</v>
      </c>
      <c r="Q64" s="249">
        <v>2.3338431396000003</v>
      </c>
      <c r="R64"/>
      <c r="S64"/>
      <c r="T64"/>
      <c r="U64"/>
      <c r="V64"/>
    </row>
    <row r="65" spans="1:22">
      <c r="A65" s="31" t="str">
        <f>VLOOKUP(VALUE($B65),fips_xref!$A$5:$I$100,8,FALSE)</f>
        <v>MT</v>
      </c>
      <c r="B65" s="246" t="s">
        <v>204</v>
      </c>
      <c r="C65" s="247">
        <v>28.597468000000006</v>
      </c>
      <c r="D65" s="248">
        <v>284.1780315946815</v>
      </c>
      <c r="E65" s="248">
        <v>39.124707000000001</v>
      </c>
      <c r="F65" s="248">
        <v>0.7025683399999999</v>
      </c>
      <c r="G65" s="248">
        <v>0.65307300000000001</v>
      </c>
      <c r="H65" s="247">
        <v>40.468234070000001</v>
      </c>
      <c r="I65" s="248">
        <v>584.92302188531858</v>
      </c>
      <c r="J65" s="248">
        <v>79.542898500000007</v>
      </c>
      <c r="K65" s="248">
        <v>6.964284300000001E-2</v>
      </c>
      <c r="L65" s="248">
        <v>4.9273744799999992</v>
      </c>
      <c r="M65" s="247">
        <v>69.065702070000015</v>
      </c>
      <c r="N65" s="247">
        <v>869.10105348000002</v>
      </c>
      <c r="O65" s="247">
        <v>118.66760550000001</v>
      </c>
      <c r="P65" s="247">
        <v>0.77221118299999991</v>
      </c>
      <c r="Q65" s="249">
        <v>5.5804474799999992</v>
      </c>
      <c r="R65"/>
      <c r="S65"/>
      <c r="T65"/>
      <c r="U65"/>
      <c r="V65"/>
    </row>
    <row r="66" spans="1:22">
      <c r="A66" s="31" t="str">
        <f>VLOOKUP(VALUE($B66),fips_xref!$A$5:$I$100,8,FALSE)</f>
        <v>MT</v>
      </c>
      <c r="B66" s="246" t="s">
        <v>206</v>
      </c>
      <c r="C66" s="247">
        <v>0</v>
      </c>
      <c r="D66" s="248">
        <v>0</v>
      </c>
      <c r="E66" s="248">
        <v>0</v>
      </c>
      <c r="F66" s="248">
        <v>0</v>
      </c>
      <c r="G66" s="248">
        <v>0</v>
      </c>
      <c r="H66" s="247">
        <v>115.13456069600002</v>
      </c>
      <c r="I66" s="248">
        <v>1227.6961770800001</v>
      </c>
      <c r="J66" s="248">
        <v>137.25002351999998</v>
      </c>
      <c r="K66" s="248">
        <v>3.9784369766000003</v>
      </c>
      <c r="L66" s="248">
        <v>3.1471680820000008</v>
      </c>
      <c r="M66" s="247">
        <v>115.13456069600002</v>
      </c>
      <c r="N66" s="247">
        <v>1227.6961770800001</v>
      </c>
      <c r="O66" s="247">
        <v>137.25002351999998</v>
      </c>
      <c r="P66" s="247">
        <v>3.9784369766000003</v>
      </c>
      <c r="Q66" s="249">
        <v>3.1471680820000008</v>
      </c>
      <c r="R66"/>
      <c r="S66"/>
      <c r="T66"/>
      <c r="U66"/>
      <c r="V66"/>
    </row>
    <row r="67" spans="1:22">
      <c r="A67" s="31" t="str">
        <f>VLOOKUP(VALUE($B67),fips_xref!$A$5:$I$100,8,FALSE)</f>
        <v>ND</v>
      </c>
      <c r="B67" s="246" t="s">
        <v>211</v>
      </c>
      <c r="C67" s="247"/>
      <c r="D67" s="248"/>
      <c r="E67" s="248"/>
      <c r="F67" s="248"/>
      <c r="G67" s="248"/>
      <c r="H67" s="247">
        <v>112.10000000000001</v>
      </c>
      <c r="I67" s="248">
        <v>2.7</v>
      </c>
      <c r="J67" s="248">
        <v>5</v>
      </c>
      <c r="K67" s="248">
        <v>3.1</v>
      </c>
      <c r="L67" s="248">
        <v>6</v>
      </c>
      <c r="M67" s="247">
        <v>112.10000000000001</v>
      </c>
      <c r="N67" s="247">
        <v>2.7</v>
      </c>
      <c r="O67" s="247">
        <v>5</v>
      </c>
      <c r="P67" s="247">
        <v>3.1</v>
      </c>
      <c r="Q67" s="249">
        <v>6</v>
      </c>
      <c r="R67"/>
      <c r="S67"/>
      <c r="T67"/>
      <c r="U67"/>
      <c r="V67"/>
    </row>
    <row r="68" spans="1:22">
      <c r="A68" s="31" t="str">
        <f>VLOOKUP(VALUE($B68),fips_xref!$A$5:$I$100,8,FALSE)</f>
        <v>ND</v>
      </c>
      <c r="B68" s="246" t="s">
        <v>215</v>
      </c>
      <c r="C68" s="247">
        <v>0</v>
      </c>
      <c r="D68" s="248">
        <v>0</v>
      </c>
      <c r="E68" s="248">
        <v>0</v>
      </c>
      <c r="F68" s="248">
        <v>0</v>
      </c>
      <c r="G68" s="248">
        <v>0</v>
      </c>
      <c r="H68" s="247">
        <v>737.31786683600001</v>
      </c>
      <c r="I68" s="248">
        <v>8153.7804432243984</v>
      </c>
      <c r="J68" s="248">
        <v>754.07840892399997</v>
      </c>
      <c r="K68" s="248">
        <v>560.55935258712998</v>
      </c>
      <c r="L68" s="248">
        <v>22.421901139600003</v>
      </c>
      <c r="M68" s="247">
        <v>737.31786683600001</v>
      </c>
      <c r="N68" s="247">
        <v>8153.7804432243984</v>
      </c>
      <c r="O68" s="247">
        <v>754.07840892399997</v>
      </c>
      <c r="P68" s="247">
        <v>560.55935258712998</v>
      </c>
      <c r="Q68" s="249">
        <v>22.421901139600003</v>
      </c>
      <c r="R68"/>
      <c r="S68"/>
      <c r="T68"/>
      <c r="U68"/>
      <c r="V68"/>
    </row>
    <row r="69" spans="1:22">
      <c r="A69" s="31" t="str">
        <f>VLOOKUP(VALUE($B69),fips_xref!$A$5:$I$100,8,FALSE)</f>
        <v>ND</v>
      </c>
      <c r="B69" s="246" t="s">
        <v>217</v>
      </c>
      <c r="C69" s="247">
        <v>0</v>
      </c>
      <c r="D69" s="248">
        <v>0</v>
      </c>
      <c r="E69" s="248">
        <v>0</v>
      </c>
      <c r="F69" s="248">
        <v>0</v>
      </c>
      <c r="G69" s="248">
        <v>0</v>
      </c>
      <c r="H69" s="247">
        <v>739.47746700000005</v>
      </c>
      <c r="I69" s="248">
        <v>6055.7715400000016</v>
      </c>
      <c r="J69" s="248">
        <v>716.76163999999994</v>
      </c>
      <c r="K69" s="248">
        <v>17.529588099999998</v>
      </c>
      <c r="L69" s="248">
        <v>21.5108</v>
      </c>
      <c r="M69" s="247">
        <v>739.47746700000005</v>
      </c>
      <c r="N69" s="247">
        <v>6055.7715400000016</v>
      </c>
      <c r="O69" s="247">
        <v>716.76163999999994</v>
      </c>
      <c r="P69" s="247">
        <v>17.529588099999998</v>
      </c>
      <c r="Q69" s="249">
        <v>21.5108</v>
      </c>
      <c r="R69"/>
      <c r="S69"/>
      <c r="T69"/>
      <c r="U69"/>
      <c r="V69"/>
    </row>
    <row r="70" spans="1:22">
      <c r="A70" s="31" t="str">
        <f>VLOOKUP(VALUE($B70),fips_xref!$A$5:$I$100,8,FALSE)</f>
        <v>ND</v>
      </c>
      <c r="B70" s="246" t="s">
        <v>219</v>
      </c>
      <c r="C70" s="247">
        <v>0</v>
      </c>
      <c r="D70" s="248">
        <v>0</v>
      </c>
      <c r="E70" s="248">
        <v>0</v>
      </c>
      <c r="F70" s="248">
        <v>0</v>
      </c>
      <c r="G70" s="248">
        <v>0</v>
      </c>
      <c r="H70" s="247">
        <v>359.46692459000002</v>
      </c>
      <c r="I70" s="248">
        <v>10976.489558640003</v>
      </c>
      <c r="J70" s="248">
        <v>661.83658519999994</v>
      </c>
      <c r="K70" s="248">
        <v>51.713996397000003</v>
      </c>
      <c r="L70" s="248">
        <v>8.9213115199999979</v>
      </c>
      <c r="M70" s="247">
        <v>359.46692459000002</v>
      </c>
      <c r="N70" s="247">
        <v>10976.489558640003</v>
      </c>
      <c r="O70" s="247">
        <v>661.83658519999994</v>
      </c>
      <c r="P70" s="247">
        <v>51.713996397000003</v>
      </c>
      <c r="Q70" s="249">
        <v>8.9213115199999979</v>
      </c>
      <c r="R70"/>
      <c r="S70"/>
      <c r="T70"/>
      <c r="U70"/>
      <c r="V70"/>
    </row>
    <row r="71" spans="1:22">
      <c r="A71" s="31" t="str">
        <f>VLOOKUP(VALUE($B71),fips_xref!$A$5:$I$100,8,FALSE)</f>
        <v>ND</v>
      </c>
      <c r="B71" s="246" t="s">
        <v>221</v>
      </c>
      <c r="C71" s="247">
        <v>0</v>
      </c>
      <c r="D71" s="248">
        <v>0</v>
      </c>
      <c r="E71" s="248">
        <v>0</v>
      </c>
      <c r="F71" s="248">
        <v>0</v>
      </c>
      <c r="G71" s="248">
        <v>0</v>
      </c>
      <c r="H71" s="247">
        <v>913.95212904059997</v>
      </c>
      <c r="I71" s="248">
        <v>9431.8792369599978</v>
      </c>
      <c r="J71" s="248">
        <v>831.13848698300001</v>
      </c>
      <c r="K71" s="248">
        <v>80.953124030750004</v>
      </c>
      <c r="L71" s="248">
        <v>28.360611609900001</v>
      </c>
      <c r="M71" s="247">
        <v>913.95212904059997</v>
      </c>
      <c r="N71" s="247">
        <v>9431.8792369599978</v>
      </c>
      <c r="O71" s="247">
        <v>831.13848698300001</v>
      </c>
      <c r="P71" s="247">
        <v>80.953124030750004</v>
      </c>
      <c r="Q71" s="249">
        <v>28.360611609900001</v>
      </c>
      <c r="R71"/>
      <c r="S71"/>
      <c r="T71"/>
      <c r="U71"/>
      <c r="V71"/>
    </row>
    <row r="72" spans="1:22">
      <c r="A72" s="31" t="str">
        <f>VLOOKUP(VALUE($B72),fips_xref!$A$5:$I$100,8,FALSE)</f>
        <v>ND</v>
      </c>
      <c r="B72" s="246" t="s">
        <v>231</v>
      </c>
      <c r="C72" s="247">
        <v>0</v>
      </c>
      <c r="D72" s="248">
        <v>0</v>
      </c>
      <c r="E72" s="248">
        <v>0</v>
      </c>
      <c r="F72" s="248">
        <v>0</v>
      </c>
      <c r="G72" s="248">
        <v>0</v>
      </c>
      <c r="H72" s="247">
        <v>1966.689223974</v>
      </c>
      <c r="I72" s="248">
        <v>19406.532880219405</v>
      </c>
      <c r="J72" s="248">
        <v>1479.6005695510003</v>
      </c>
      <c r="K72" s="248">
        <v>96.685758487129988</v>
      </c>
      <c r="L72" s="248">
        <v>65.311651139600002</v>
      </c>
      <c r="M72" s="247">
        <v>1966.689223974</v>
      </c>
      <c r="N72" s="247">
        <v>19406.532880219405</v>
      </c>
      <c r="O72" s="247">
        <v>1479.6005695510003</v>
      </c>
      <c r="P72" s="247">
        <v>96.685758487129988</v>
      </c>
      <c r="Q72" s="249">
        <v>65.311651139600002</v>
      </c>
      <c r="R72"/>
      <c r="S72"/>
      <c r="T72"/>
      <c r="U72"/>
      <c r="V72"/>
    </row>
    <row r="73" spans="1:22">
      <c r="A73" s="31" t="str">
        <f>VLOOKUP(VALUE($B73),fips_xref!$A$5:$I$100,8,FALSE)</f>
        <v>ND</v>
      </c>
      <c r="B73" s="246" t="s">
        <v>233</v>
      </c>
      <c r="C73" s="247">
        <v>1968.2898643572503</v>
      </c>
      <c r="D73" s="248">
        <v>30100.286008691361</v>
      </c>
      <c r="E73" s="248">
        <v>1799.5135530390137</v>
      </c>
      <c r="F73" s="248">
        <v>174.14171006147311</v>
      </c>
      <c r="G73" s="248">
        <v>59.981569556787079</v>
      </c>
      <c r="H73" s="247">
        <v>3244.5321356427489</v>
      </c>
      <c r="I73" s="248">
        <v>44286.315501308643</v>
      </c>
      <c r="J73" s="248">
        <v>2729.9564469609868</v>
      </c>
      <c r="K73" s="248">
        <v>242.20567193852688</v>
      </c>
      <c r="L73" s="248">
        <v>115.17356044321292</v>
      </c>
      <c r="M73" s="247">
        <v>5212.8219999999992</v>
      </c>
      <c r="N73" s="247">
        <v>74386.601510000008</v>
      </c>
      <c r="O73" s="247">
        <v>4529.47</v>
      </c>
      <c r="P73" s="247">
        <v>416.34738199999998</v>
      </c>
      <c r="Q73" s="249">
        <v>175.15512999999999</v>
      </c>
      <c r="R73"/>
      <c r="S73"/>
      <c r="T73"/>
      <c r="U73"/>
      <c r="V73"/>
    </row>
    <row r="74" spans="1:22">
      <c r="A74" s="31" t="str">
        <f>VLOOKUP(VALUE($B74),fips_xref!$A$5:$I$100,8,FALSE)</f>
        <v>ND</v>
      </c>
      <c r="B74" s="246" t="s">
        <v>241</v>
      </c>
      <c r="C74" s="247">
        <v>0</v>
      </c>
      <c r="D74" s="248">
        <v>0</v>
      </c>
      <c r="E74" s="248">
        <v>0</v>
      </c>
      <c r="F74" s="248">
        <v>0</v>
      </c>
      <c r="G74" s="248">
        <v>0</v>
      </c>
      <c r="H74" s="247">
        <v>78.904178000000002</v>
      </c>
      <c r="I74" s="248">
        <v>1482.8877639999998</v>
      </c>
      <c r="J74" s="248">
        <v>116.68675700000001</v>
      </c>
      <c r="K74" s="248">
        <v>6.6076281199999993</v>
      </c>
      <c r="L74" s="248">
        <v>1.8343699999999998</v>
      </c>
      <c r="M74" s="247">
        <v>78.904178000000002</v>
      </c>
      <c r="N74" s="247">
        <v>1482.8877639999998</v>
      </c>
      <c r="O74" s="247">
        <v>116.68675700000001</v>
      </c>
      <c r="P74" s="247">
        <v>6.6076281199999993</v>
      </c>
      <c r="Q74" s="249">
        <v>1.8343699999999998</v>
      </c>
      <c r="R74"/>
      <c r="S74"/>
      <c r="T74"/>
      <c r="U74"/>
      <c r="V74"/>
    </row>
    <row r="75" spans="1:22">
      <c r="A75" s="31" t="str">
        <f>VLOOKUP(VALUE($B75),fips_xref!$A$5:$I$100,8,FALSE)</f>
        <v>ND</v>
      </c>
      <c r="B75" s="246" t="s">
        <v>257</v>
      </c>
      <c r="C75" s="247">
        <v>0</v>
      </c>
      <c r="D75" s="248">
        <v>0</v>
      </c>
      <c r="E75" s="248">
        <v>0</v>
      </c>
      <c r="F75" s="248">
        <v>0</v>
      </c>
      <c r="G75" s="248">
        <v>0</v>
      </c>
      <c r="H75" s="247">
        <v>112.4376374</v>
      </c>
      <c r="I75" s="248">
        <v>120.33838060000001</v>
      </c>
      <c r="J75" s="248">
        <v>24.530626900000005</v>
      </c>
      <c r="K75" s="248">
        <v>3.4829036799999997</v>
      </c>
      <c r="L75" s="248">
        <v>6.9389398999999994</v>
      </c>
      <c r="M75" s="247">
        <v>112.4376374</v>
      </c>
      <c r="N75" s="247">
        <v>120.33838060000001</v>
      </c>
      <c r="O75" s="247">
        <v>24.530626900000005</v>
      </c>
      <c r="P75" s="247">
        <v>3.4829036799999997</v>
      </c>
      <c r="Q75" s="249">
        <v>6.9389398999999994</v>
      </c>
      <c r="R75"/>
      <c r="S75"/>
      <c r="T75"/>
      <c r="U75"/>
      <c r="V75"/>
    </row>
    <row r="76" spans="1:22">
      <c r="A76" s="31" t="str">
        <f>VLOOKUP(VALUE($B76),fips_xref!$A$5:$I$100,8,FALSE)</f>
        <v>ND</v>
      </c>
      <c r="B76" s="246" t="s">
        <v>259</v>
      </c>
      <c r="C76" s="247"/>
      <c r="D76" s="248"/>
      <c r="E76" s="248"/>
      <c r="F76" s="248"/>
      <c r="G76" s="248"/>
      <c r="H76" s="247">
        <v>97.3</v>
      </c>
      <c r="I76" s="248">
        <v>12.4</v>
      </c>
      <c r="J76" s="248">
        <v>91.7</v>
      </c>
      <c r="K76" s="248">
        <v>5.3</v>
      </c>
      <c r="L76" s="248">
        <v>11.83</v>
      </c>
      <c r="M76" s="247">
        <v>97.3</v>
      </c>
      <c r="N76" s="247">
        <v>12.4</v>
      </c>
      <c r="O76" s="247">
        <v>91.7</v>
      </c>
      <c r="P76" s="247">
        <v>5.3</v>
      </c>
      <c r="Q76" s="249">
        <v>11.83</v>
      </c>
      <c r="R76"/>
      <c r="S76"/>
      <c r="T76"/>
      <c r="U76"/>
      <c r="V76"/>
    </row>
    <row r="77" spans="1:22">
      <c r="A77" s="31" t="str">
        <f>VLOOKUP(VALUE($B77),fips_xref!$A$5:$I$100,8,FALSE)</f>
        <v>ND</v>
      </c>
      <c r="B77" s="246" t="s">
        <v>261</v>
      </c>
      <c r="C77" s="247">
        <v>1169.2236726615795</v>
      </c>
      <c r="D77" s="248">
        <v>16966.566091413468</v>
      </c>
      <c r="E77" s="248">
        <v>804.92070149178869</v>
      </c>
      <c r="F77" s="248">
        <v>98.387003858943629</v>
      </c>
      <c r="G77" s="248">
        <v>30.54777391352258</v>
      </c>
      <c r="H77" s="247">
        <v>12300.071492490419</v>
      </c>
      <c r="I77" s="248">
        <v>138683.0994079416</v>
      </c>
      <c r="J77" s="248">
        <v>9534.2544410482114</v>
      </c>
      <c r="K77" s="248">
        <v>894.57912183290659</v>
      </c>
      <c r="L77" s="248">
        <v>416.21098911747737</v>
      </c>
      <c r="M77" s="247">
        <v>13469.295165151998</v>
      </c>
      <c r="N77" s="247">
        <v>155649.66549935506</v>
      </c>
      <c r="O77" s="247">
        <v>10339.17514254</v>
      </c>
      <c r="P77" s="247">
        <v>992.96612569185027</v>
      </c>
      <c r="Q77" s="249">
        <v>446.75876303099994</v>
      </c>
      <c r="R77"/>
      <c r="S77"/>
      <c r="T77"/>
      <c r="U77"/>
      <c r="V77"/>
    </row>
    <row r="78" spans="1:22">
      <c r="A78" s="31" t="str">
        <f>VLOOKUP(VALUE($B78),fips_xref!$A$5:$I$100,8,FALSE)</f>
        <v>ND</v>
      </c>
      <c r="B78" s="246" t="s">
        <v>263</v>
      </c>
      <c r="C78" s="247">
        <v>55.701394999999991</v>
      </c>
      <c r="D78" s="248">
        <v>1267.3701450000001</v>
      </c>
      <c r="E78" s="248">
        <v>77.607216999999991</v>
      </c>
      <c r="F78" s="248">
        <v>6.5241752599999998</v>
      </c>
      <c r="G78" s="248">
        <v>1.4217719999999998</v>
      </c>
      <c r="H78" s="247">
        <v>0</v>
      </c>
      <c r="I78" s="248">
        <v>0</v>
      </c>
      <c r="J78" s="248">
        <v>0</v>
      </c>
      <c r="K78" s="248">
        <v>0</v>
      </c>
      <c r="L78" s="248">
        <v>0</v>
      </c>
      <c r="M78" s="247">
        <v>55.701394999999991</v>
      </c>
      <c r="N78" s="247">
        <v>1267.3701450000001</v>
      </c>
      <c r="O78" s="247">
        <v>77.607216999999991</v>
      </c>
      <c r="P78" s="247">
        <v>6.5241752599999998</v>
      </c>
      <c r="Q78" s="249">
        <v>1.4217719999999998</v>
      </c>
      <c r="R78"/>
      <c r="S78"/>
      <c r="T78"/>
      <c r="U78"/>
      <c r="V78"/>
    </row>
    <row r="79" spans="1:22">
      <c r="A79" s="31" t="str">
        <f>VLOOKUP(VALUE($B79),fips_xref!$A$5:$I$100,8,FALSE)</f>
        <v>ND</v>
      </c>
      <c r="B79" s="246" t="s">
        <v>267</v>
      </c>
      <c r="C79" s="247"/>
      <c r="D79" s="248"/>
      <c r="E79" s="248"/>
      <c r="F79" s="248"/>
      <c r="G79" s="248"/>
      <c r="H79" s="247">
        <v>181.59999999999997</v>
      </c>
      <c r="I79" s="248">
        <v>41.3</v>
      </c>
      <c r="J79" s="248">
        <v>179.1</v>
      </c>
      <c r="K79" s="248">
        <v>8.6000000000000014</v>
      </c>
      <c r="L79" s="248">
        <v>20.481662000000004</v>
      </c>
      <c r="M79" s="247">
        <v>181.59999999999997</v>
      </c>
      <c r="N79" s="247">
        <v>41.3</v>
      </c>
      <c r="O79" s="247">
        <v>179.1</v>
      </c>
      <c r="P79" s="247">
        <v>8.6000000000000014</v>
      </c>
      <c r="Q79" s="249">
        <v>20.481662000000004</v>
      </c>
      <c r="R79"/>
      <c r="S79"/>
      <c r="T79"/>
      <c r="U79"/>
      <c r="V79"/>
    </row>
    <row r="80" spans="1:22">
      <c r="A80" s="31" t="str">
        <f>VLOOKUP(VALUE($B80),fips_xref!$A$5:$I$100,8,FALSE)</f>
        <v>ND</v>
      </c>
      <c r="B80" s="246" t="s">
        <v>269</v>
      </c>
      <c r="C80" s="247">
        <v>2284.6709739743078</v>
      </c>
      <c r="D80" s="248">
        <v>33708.054458836516</v>
      </c>
      <c r="E80" s="248">
        <v>1957.3226947744324</v>
      </c>
      <c r="F80" s="248">
        <v>191.56535224253926</v>
      </c>
      <c r="G80" s="248">
        <v>73.863611950596137</v>
      </c>
      <c r="H80" s="247">
        <v>4680.3559260256925</v>
      </c>
      <c r="I80" s="248">
        <v>76769.980831163499</v>
      </c>
      <c r="J80" s="248">
        <v>4252.8763052255681</v>
      </c>
      <c r="K80" s="248">
        <v>418.14031075746067</v>
      </c>
      <c r="L80" s="248">
        <v>150.98243804940381</v>
      </c>
      <c r="M80" s="247">
        <v>6965.0269000000008</v>
      </c>
      <c r="N80" s="247">
        <v>110478.03529000001</v>
      </c>
      <c r="O80" s="247">
        <v>6210.1990000000005</v>
      </c>
      <c r="P80" s="247">
        <v>609.70566299999996</v>
      </c>
      <c r="Q80" s="249">
        <v>224.84604999999993</v>
      </c>
      <c r="R80"/>
      <c r="S80"/>
      <c r="T80"/>
      <c r="U80"/>
      <c r="V80"/>
    </row>
    <row r="81" spans="1:22">
      <c r="A81" s="31" t="str">
        <f>VLOOKUP(VALUE($B81),fips_xref!$A$5:$I$100,8,FALSE)</f>
        <v>ND</v>
      </c>
      <c r="B81" s="246" t="s">
        <v>283</v>
      </c>
      <c r="C81" s="247">
        <v>0</v>
      </c>
      <c r="D81" s="248">
        <v>0</v>
      </c>
      <c r="E81" s="248">
        <v>0</v>
      </c>
      <c r="F81" s="248">
        <v>0</v>
      </c>
      <c r="G81" s="248">
        <v>0</v>
      </c>
      <c r="H81" s="247">
        <v>229.65179800000001</v>
      </c>
      <c r="I81" s="248">
        <v>2248.2925400000004</v>
      </c>
      <c r="J81" s="248">
        <v>285.56723899999997</v>
      </c>
      <c r="K81" s="248">
        <v>5.7952236000000008</v>
      </c>
      <c r="L81" s="248">
        <v>5.7121689999999994</v>
      </c>
      <c r="M81" s="247">
        <v>229.65179800000001</v>
      </c>
      <c r="N81" s="247">
        <v>2248.2925400000004</v>
      </c>
      <c r="O81" s="247">
        <v>285.56723899999997</v>
      </c>
      <c r="P81" s="247">
        <v>5.7952236000000008</v>
      </c>
      <c r="Q81" s="249">
        <v>5.7121689999999994</v>
      </c>
      <c r="R81"/>
      <c r="S81"/>
      <c r="T81"/>
      <c r="U81"/>
      <c r="V81"/>
    </row>
    <row r="82" spans="1:22">
      <c r="A82" s="31" t="str">
        <f>VLOOKUP(VALUE($B82),fips_xref!$A$5:$I$100,8,FALSE)</f>
        <v>ND</v>
      </c>
      <c r="B82" s="246" t="s">
        <v>285</v>
      </c>
      <c r="C82" s="247"/>
      <c r="D82" s="248"/>
      <c r="E82" s="248"/>
      <c r="F82" s="248"/>
      <c r="G82" s="248"/>
      <c r="H82" s="247">
        <v>94.3</v>
      </c>
      <c r="I82" s="248">
        <v>2.7</v>
      </c>
      <c r="J82" s="248">
        <v>6</v>
      </c>
      <c r="K82" s="248">
        <v>3.1</v>
      </c>
      <c r="L82" s="248">
        <v>6</v>
      </c>
      <c r="M82" s="247">
        <v>94.3</v>
      </c>
      <c r="N82" s="247">
        <v>2.7</v>
      </c>
      <c r="O82" s="247">
        <v>6</v>
      </c>
      <c r="P82" s="247">
        <v>3.1</v>
      </c>
      <c r="Q82" s="249">
        <v>6</v>
      </c>
      <c r="R82"/>
      <c r="S82"/>
      <c r="T82"/>
      <c r="U82"/>
      <c r="V82"/>
    </row>
    <row r="83" spans="1:22">
      <c r="A83" s="31" t="str">
        <f>VLOOKUP(VALUE($B83),fips_xref!$A$5:$I$100,8,FALSE)</f>
        <v>ND</v>
      </c>
      <c r="B83" s="246" t="s">
        <v>293</v>
      </c>
      <c r="C83" s="247">
        <v>0</v>
      </c>
      <c r="D83" s="248">
        <v>0</v>
      </c>
      <c r="E83" s="248">
        <v>0</v>
      </c>
      <c r="F83" s="248">
        <v>0</v>
      </c>
      <c r="G83" s="248">
        <v>0</v>
      </c>
      <c r="H83" s="247">
        <v>41.195032999999988</v>
      </c>
      <c r="I83" s="248">
        <v>581.75661319999995</v>
      </c>
      <c r="J83" s="248">
        <v>36.770797000000002</v>
      </c>
      <c r="K83" s="248">
        <v>2.9316152299999998</v>
      </c>
      <c r="L83" s="248">
        <v>1.2960132999999998</v>
      </c>
      <c r="M83" s="247">
        <v>41.195032999999988</v>
      </c>
      <c r="N83" s="247">
        <v>581.75661319999995</v>
      </c>
      <c r="O83" s="247">
        <v>36.770797000000002</v>
      </c>
      <c r="P83" s="247">
        <v>2.9316152299999998</v>
      </c>
      <c r="Q83" s="249">
        <v>1.2960132999999998</v>
      </c>
      <c r="R83"/>
      <c r="S83"/>
      <c r="T83"/>
      <c r="U83"/>
      <c r="V83"/>
    </row>
    <row r="84" spans="1:22">
      <c r="A84" s="31" t="str">
        <f>VLOOKUP(VALUE($B84),fips_xref!$A$5:$I$100,8,FALSE)</f>
        <v>ND</v>
      </c>
      <c r="B84" s="246" t="s">
        <v>295</v>
      </c>
      <c r="C84" s="247">
        <v>0</v>
      </c>
      <c r="D84" s="248">
        <v>0</v>
      </c>
      <c r="E84" s="248">
        <v>0</v>
      </c>
      <c r="F84" s="248">
        <v>0</v>
      </c>
      <c r="G84" s="248">
        <v>0</v>
      </c>
      <c r="H84" s="247">
        <v>714.16904335599997</v>
      </c>
      <c r="I84" s="248">
        <v>8948.2677742243995</v>
      </c>
      <c r="J84" s="248">
        <v>602.58682922399998</v>
      </c>
      <c r="K84" s="248">
        <v>46.579618887130003</v>
      </c>
      <c r="L84" s="248">
        <v>23.045781139599999</v>
      </c>
      <c r="M84" s="247">
        <v>714.16904335599997</v>
      </c>
      <c r="N84" s="247">
        <v>8948.2677742243995</v>
      </c>
      <c r="O84" s="247">
        <v>602.58682922399998</v>
      </c>
      <c r="P84" s="247">
        <v>46.579618887130003</v>
      </c>
      <c r="Q84" s="249">
        <v>23.045781139599999</v>
      </c>
      <c r="R84"/>
      <c r="S84"/>
      <c r="T84"/>
      <c r="U84"/>
      <c r="V84"/>
    </row>
    <row r="85" spans="1:22">
      <c r="A85" s="31" t="str">
        <f>VLOOKUP(VALUE($B85),fips_xref!$A$5:$I$100,8,FALSE)</f>
        <v>ND</v>
      </c>
      <c r="B85" s="246" t="s">
        <v>307</v>
      </c>
      <c r="C85" s="247">
        <v>0</v>
      </c>
      <c r="D85" s="248">
        <v>0</v>
      </c>
      <c r="E85" s="248">
        <v>0</v>
      </c>
      <c r="F85" s="248">
        <v>0</v>
      </c>
      <c r="G85" s="248">
        <v>0</v>
      </c>
      <c r="H85" s="247">
        <v>6.4830888</v>
      </c>
      <c r="I85" s="248">
        <v>84.200423399999991</v>
      </c>
      <c r="J85" s="248">
        <v>10.590390100000002</v>
      </c>
      <c r="K85" s="248">
        <v>0.21587709999999999</v>
      </c>
      <c r="L85" s="248">
        <v>0.12324889999999999</v>
      </c>
      <c r="M85" s="247">
        <v>6.4830888</v>
      </c>
      <c r="N85" s="247">
        <v>84.200423399999991</v>
      </c>
      <c r="O85" s="247">
        <v>10.590390100000002</v>
      </c>
      <c r="P85" s="247">
        <v>0.21587709999999999</v>
      </c>
      <c r="Q85" s="249">
        <v>0.12324889999999999</v>
      </c>
      <c r="R85"/>
      <c r="S85"/>
      <c r="T85"/>
      <c r="U85"/>
      <c r="V85"/>
    </row>
    <row r="86" spans="1:22">
      <c r="A86" s="31" t="str">
        <f>VLOOKUP(VALUE($B86),fips_xref!$A$5:$I$100,8,FALSE)</f>
        <v>ND</v>
      </c>
      <c r="B86" s="246" t="s">
        <v>311</v>
      </c>
      <c r="C86" s="247">
        <v>0</v>
      </c>
      <c r="D86" s="248">
        <v>0</v>
      </c>
      <c r="E86" s="248">
        <v>0</v>
      </c>
      <c r="F86" s="248">
        <v>0</v>
      </c>
      <c r="G86" s="248">
        <v>0</v>
      </c>
      <c r="H86" s="247">
        <v>7276.8180629400013</v>
      </c>
      <c r="I86" s="248">
        <v>68836.063931856057</v>
      </c>
      <c r="J86" s="248">
        <v>5041.324490811</v>
      </c>
      <c r="K86" s="248">
        <v>928.78888071797996</v>
      </c>
      <c r="L86" s="248">
        <v>246.71172275199996</v>
      </c>
      <c r="M86" s="247">
        <v>7276.8180629400013</v>
      </c>
      <c r="N86" s="247">
        <v>68836.063931856057</v>
      </c>
      <c r="O86" s="247">
        <v>5041.324490811</v>
      </c>
      <c r="P86" s="247">
        <v>928.78888071797996</v>
      </c>
      <c r="Q86" s="249">
        <v>246.71172275199996</v>
      </c>
      <c r="R86"/>
      <c r="S86"/>
      <c r="T86"/>
      <c r="U86"/>
      <c r="V86"/>
    </row>
    <row r="87" spans="1:22">
      <c r="A87" s="31" t="str">
        <f>VLOOKUP(VALUE($B87),fips_xref!$A$5:$I$100,8,FALSE)</f>
        <v>SD</v>
      </c>
      <c r="B87" s="246" t="s">
        <v>313</v>
      </c>
      <c r="C87" s="247"/>
      <c r="D87" s="248"/>
      <c r="E87" s="248"/>
      <c r="F87" s="248"/>
      <c r="G87" s="248"/>
      <c r="H87" s="247">
        <v>290.2</v>
      </c>
      <c r="I87" s="248">
        <v>5.9999999999999991</v>
      </c>
      <c r="J87" s="248">
        <v>111.4</v>
      </c>
      <c r="K87" s="248">
        <v>0</v>
      </c>
      <c r="L87" s="248">
        <v>0.78</v>
      </c>
      <c r="M87" s="247">
        <v>290.2</v>
      </c>
      <c r="N87" s="247">
        <v>5.9999999999999991</v>
      </c>
      <c r="O87" s="247">
        <v>111.4</v>
      </c>
      <c r="P87" s="247">
        <v>0</v>
      </c>
      <c r="Q87" s="249">
        <v>0.78</v>
      </c>
      <c r="R87"/>
      <c r="S87"/>
      <c r="T87"/>
      <c r="U87"/>
      <c r="V87"/>
    </row>
    <row r="88" spans="1:22">
      <c r="A88" s="31" t="str">
        <f>VLOOKUP(VALUE($B88),fips_xref!$A$5:$I$100,8,FALSE)</f>
        <v>SD</v>
      </c>
      <c r="B88" s="246" t="s">
        <v>322</v>
      </c>
      <c r="C88" s="247"/>
      <c r="D88" s="248"/>
      <c r="E88" s="248"/>
      <c r="F88" s="248"/>
      <c r="G88" s="248"/>
      <c r="H88" s="247">
        <v>76.499999999999986</v>
      </c>
      <c r="I88" s="248">
        <v>1.8</v>
      </c>
      <c r="J88" s="248">
        <v>13.399999999999999</v>
      </c>
      <c r="K88" s="248">
        <v>0.6</v>
      </c>
      <c r="L88" s="248">
        <v>36.200000000000003</v>
      </c>
      <c r="M88" s="247">
        <v>76.499999999999986</v>
      </c>
      <c r="N88" s="247">
        <v>1.8</v>
      </c>
      <c r="O88" s="247">
        <v>13.399999999999999</v>
      </c>
      <c r="P88" s="247">
        <v>0.6</v>
      </c>
      <c r="Q88" s="249">
        <v>36.200000000000003</v>
      </c>
      <c r="R88"/>
      <c r="S88"/>
      <c r="T88"/>
      <c r="U88"/>
      <c r="V88"/>
    </row>
    <row r="89" spans="1:22">
      <c r="A89" s="31" t="str">
        <f>VLOOKUP(VALUE($B89),fips_xref!$A$5:$I$100,8,FALSE)</f>
        <v>SD</v>
      </c>
      <c r="B89" s="250" t="s">
        <v>326</v>
      </c>
      <c r="C89" s="251">
        <v>0</v>
      </c>
      <c r="D89" s="252">
        <v>0</v>
      </c>
      <c r="E89" s="252">
        <v>0</v>
      </c>
      <c r="F89" s="252">
        <v>0</v>
      </c>
      <c r="G89" s="252">
        <v>0</v>
      </c>
      <c r="H89" s="251">
        <v>254.79643430162392</v>
      </c>
      <c r="I89" s="252">
        <v>3065.8884183900004</v>
      </c>
      <c r="J89" s="252">
        <v>352.0347877794872</v>
      </c>
      <c r="K89" s="252">
        <v>11.4271472789</v>
      </c>
      <c r="L89" s="252">
        <v>8.5689117057264959</v>
      </c>
      <c r="M89" s="251">
        <v>254.79643430162392</v>
      </c>
      <c r="N89" s="251">
        <v>3065.8884183900004</v>
      </c>
      <c r="O89" s="251">
        <v>352.0347877794872</v>
      </c>
      <c r="P89" s="251">
        <v>11.4271472789</v>
      </c>
      <c r="Q89" s="253">
        <v>8.5689117057264959</v>
      </c>
      <c r="R89"/>
      <c r="S89"/>
      <c r="T89"/>
      <c r="U89"/>
      <c r="V89"/>
    </row>
    <row r="90" spans="1:22">
      <c r="B90"/>
      <c r="C90"/>
      <c r="D90"/>
      <c r="E90"/>
      <c r="F90"/>
      <c r="G90"/>
      <c r="H90"/>
      <c r="I90"/>
      <c r="J90"/>
      <c r="K90"/>
      <c r="L90"/>
      <c r="M90"/>
      <c r="N90"/>
      <c r="O90"/>
      <c r="P90"/>
      <c r="Q90"/>
      <c r="R90"/>
      <c r="S90"/>
      <c r="T90"/>
      <c r="U90"/>
      <c r="V90"/>
    </row>
    <row r="91" spans="1:22">
      <c r="B91"/>
      <c r="C91"/>
      <c r="D91"/>
      <c r="E91"/>
      <c r="F91"/>
      <c r="G91"/>
      <c r="H91"/>
      <c r="I91"/>
      <c r="J91"/>
      <c r="K91"/>
      <c r="L91"/>
      <c r="M91"/>
      <c r="N91"/>
      <c r="O91"/>
      <c r="P91"/>
      <c r="Q91"/>
    </row>
  </sheetData>
  <mergeCells count="6">
    <mergeCell ref="C3:G3"/>
    <mergeCell ref="H3:L3"/>
    <mergeCell ref="M3:Q3"/>
    <mergeCell ref="C43:G43"/>
    <mergeCell ref="H43:L43"/>
    <mergeCell ref="M43:Q43"/>
  </mergeCells>
  <phoneticPr fontId="6" type="noConversion"/>
  <pageMargins left="0.75" right="0.75" top="1" bottom="1" header="0.5" footer="0.5"/>
  <headerFooter alignWithMargins="0"/>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dimension ref="A1:GK113"/>
  <sheetViews>
    <sheetView topLeftCell="C1" zoomScale="85" zoomScaleNormal="85" zoomScalePageLayoutView="85" workbookViewId="0">
      <selection activeCell="C1" sqref="C1"/>
    </sheetView>
  </sheetViews>
  <sheetFormatPr baseColWidth="10" defaultColWidth="8.83203125" defaultRowHeight="12" x14ac:dyDescent="0"/>
  <cols>
    <col min="1" max="1" width="12.5" style="5" hidden="1" customWidth="1"/>
    <col min="2" max="2" width="9.1640625" style="5" hidden="1" customWidth="1"/>
    <col min="3" max="3" width="30.33203125" style="5" customWidth="1"/>
    <col min="4" max="13" width="21.1640625" style="5" customWidth="1"/>
    <col min="14" max="14" width="21.1640625" style="94" customWidth="1"/>
    <col min="15" max="80" width="21.1640625" style="5" customWidth="1"/>
    <col min="81" max="193" width="21.1640625" style="5" bestFit="1" customWidth="1"/>
    <col min="194" max="16384" width="8.83203125" style="5"/>
  </cols>
  <sheetData>
    <row r="1" spans="3:19" ht="13">
      <c r="C1" s="64" t="s">
        <v>145</v>
      </c>
      <c r="D1" s="89"/>
      <c r="E1" s="90"/>
      <c r="J1" s="46"/>
      <c r="K1" s="46"/>
      <c r="L1" s="46"/>
      <c r="M1" s="46"/>
      <c r="O1" s="94"/>
      <c r="P1" s="94"/>
      <c r="Q1" s="94"/>
      <c r="R1" s="94"/>
      <c r="S1" s="94"/>
    </row>
    <row r="2" spans="3:19">
      <c r="D2" s="65"/>
      <c r="J2" s="46"/>
      <c r="K2" s="46"/>
      <c r="L2" s="46"/>
      <c r="M2" s="46"/>
      <c r="O2" s="94"/>
      <c r="P2" s="94"/>
      <c r="Q2" s="94"/>
      <c r="R2" s="94"/>
      <c r="S2" s="94"/>
    </row>
    <row r="3" spans="3:19">
      <c r="C3" s="65" t="s">
        <v>7</v>
      </c>
      <c r="J3" s="46"/>
      <c r="K3" s="46"/>
      <c r="L3" s="46"/>
      <c r="M3" s="46"/>
      <c r="O3" s="94"/>
      <c r="P3" s="94"/>
      <c r="Q3" s="94"/>
      <c r="R3" s="94"/>
      <c r="S3" s="94"/>
    </row>
    <row r="4" spans="3:19">
      <c r="C4" s="43" t="str">
        <f t="shared" ref="C4:H4" si="0">C21</f>
        <v>Description</v>
      </c>
      <c r="D4" s="199" t="str">
        <f t="shared" si="0"/>
        <v>NOx (tons/year)</v>
      </c>
      <c r="E4" s="199" t="str">
        <f t="shared" si="0"/>
        <v>VOC (tons/year)</v>
      </c>
      <c r="F4" s="199" t="str">
        <f t="shared" si="0"/>
        <v>CO (tons/year)</v>
      </c>
      <c r="G4" s="199" t="str">
        <f t="shared" si="0"/>
        <v>SOx (tons/year)</v>
      </c>
      <c r="H4" s="199" t="str">
        <f t="shared" si="0"/>
        <v>PM (tons/year)</v>
      </c>
      <c r="I4" s="43"/>
      <c r="J4" s="92"/>
      <c r="K4" s="92"/>
      <c r="L4" s="92"/>
      <c r="M4" s="46"/>
      <c r="O4" s="94"/>
      <c r="P4" s="94"/>
      <c r="Q4" s="94"/>
      <c r="R4" s="94"/>
      <c r="S4" s="94"/>
    </row>
    <row r="5" spans="3:19">
      <c r="C5" s="5" t="s">
        <v>131</v>
      </c>
      <c r="D5" s="68">
        <f t="shared" ref="D5:D15" si="1">VLOOKUP($C5,$C$22:$H$45,2,FALSE)</f>
        <v>24536.394220000006</v>
      </c>
      <c r="E5" s="68">
        <f t="shared" ref="E5:E15" si="2">VLOOKUP($C5,$C$22:$H$45,3,FALSE)</f>
        <v>1548.5158389999999</v>
      </c>
      <c r="F5" s="68">
        <f t="shared" ref="F5:F15" si="3">VLOOKUP($C5,$C$22:$H$45,4,FALSE)</f>
        <v>5546.0416499999992</v>
      </c>
      <c r="G5" s="68">
        <f t="shared" ref="G5:G15" si="4">VLOOKUP($C5,$C$22:$H$45,5,FALSE)</f>
        <v>42.079169799999988</v>
      </c>
      <c r="H5" s="68">
        <f t="shared" ref="H5:H15" si="5">VLOOKUP($C5,$C$22:$H$45,6,FALSE)</f>
        <v>955.19815799999992</v>
      </c>
      <c r="I5" s="68"/>
      <c r="J5" s="93"/>
      <c r="K5" s="93"/>
      <c r="L5" s="93"/>
      <c r="M5" s="46"/>
      <c r="N5" s="95"/>
      <c r="O5" s="94"/>
      <c r="P5" s="94"/>
      <c r="Q5" s="94"/>
      <c r="R5" s="94"/>
      <c r="S5" s="94"/>
    </row>
    <row r="6" spans="3:19">
      <c r="C6" s="30" t="s">
        <v>178</v>
      </c>
      <c r="D6" s="68">
        <f t="shared" si="1"/>
        <v>6873.9235820000004</v>
      </c>
      <c r="E6" s="68">
        <f t="shared" si="2"/>
        <v>89.633506580000002</v>
      </c>
      <c r="F6" s="68">
        <f t="shared" si="3"/>
        <v>10628.842542</v>
      </c>
      <c r="G6" s="68">
        <f t="shared" si="4"/>
        <v>1.7805577249999995</v>
      </c>
      <c r="H6" s="68">
        <f t="shared" si="5"/>
        <v>58.776597780000003</v>
      </c>
      <c r="I6" s="68"/>
      <c r="J6" s="93"/>
      <c r="K6" s="93"/>
      <c r="L6" s="93"/>
      <c r="M6" s="79"/>
      <c r="N6" s="95"/>
      <c r="O6" s="94"/>
      <c r="P6" s="94"/>
      <c r="Q6" s="94"/>
      <c r="R6" s="94"/>
      <c r="S6" s="94"/>
    </row>
    <row r="7" spans="3:19">
      <c r="C7" s="5" t="s">
        <v>176</v>
      </c>
      <c r="D7" s="68">
        <f t="shared" si="1"/>
        <v>5451.6841255999989</v>
      </c>
      <c r="E7" s="68">
        <f t="shared" si="2"/>
        <v>13660.636037999997</v>
      </c>
      <c r="F7" s="68">
        <f t="shared" si="3"/>
        <v>3243.6312275999999</v>
      </c>
      <c r="G7" s="68">
        <f t="shared" si="4"/>
        <v>8.6677405799999985</v>
      </c>
      <c r="H7" s="68">
        <f t="shared" si="5"/>
        <v>196.75787400000002</v>
      </c>
      <c r="I7" s="68"/>
      <c r="J7" s="93"/>
      <c r="K7" s="93"/>
      <c r="L7" s="93"/>
      <c r="M7" s="79"/>
      <c r="N7" s="95"/>
      <c r="O7" s="94"/>
      <c r="P7" s="94"/>
      <c r="Q7" s="94"/>
      <c r="R7" s="94"/>
      <c r="S7" s="94"/>
    </row>
    <row r="8" spans="3:19">
      <c r="C8" s="30" t="s">
        <v>161</v>
      </c>
      <c r="D8" s="68">
        <f t="shared" si="1"/>
        <v>3053.4002000000005</v>
      </c>
      <c r="E8" s="68">
        <f t="shared" si="2"/>
        <v>1093.6744999999996</v>
      </c>
      <c r="F8" s="68">
        <f t="shared" si="3"/>
        <v>1728.0961</v>
      </c>
      <c r="G8" s="68">
        <f t="shared" si="4"/>
        <v>38.674400000000013</v>
      </c>
      <c r="H8" s="68">
        <f t="shared" si="5"/>
        <v>161.57027000000002</v>
      </c>
      <c r="I8" s="68"/>
      <c r="J8" s="93"/>
      <c r="K8" s="93"/>
      <c r="L8" s="93"/>
      <c r="M8" s="79"/>
      <c r="N8" s="95"/>
      <c r="O8" s="94"/>
      <c r="P8" s="94"/>
      <c r="Q8" s="94"/>
      <c r="R8" s="94"/>
      <c r="S8" s="94"/>
    </row>
    <row r="9" spans="3:19">
      <c r="C9" s="5" t="s">
        <v>130</v>
      </c>
      <c r="D9" s="68">
        <f t="shared" si="1"/>
        <v>1581.1902610640002</v>
      </c>
      <c r="E9" s="68">
        <f t="shared" si="2"/>
        <v>313595.51073119993</v>
      </c>
      <c r="F9" s="68">
        <f t="shared" si="3"/>
        <v>8357.7163760000003</v>
      </c>
      <c r="G9" s="68">
        <f t="shared" si="4"/>
        <v>2667.0570743230001</v>
      </c>
      <c r="H9" s="68">
        <f t="shared" si="5"/>
        <v>0</v>
      </c>
      <c r="I9" s="68"/>
      <c r="J9" s="93"/>
      <c r="K9" s="93"/>
      <c r="L9" s="93"/>
      <c r="M9" s="79"/>
      <c r="N9" s="95"/>
      <c r="O9" s="94"/>
      <c r="P9" s="94"/>
      <c r="Q9" s="94"/>
      <c r="R9" s="94"/>
      <c r="S9" s="94"/>
    </row>
    <row r="10" spans="3:19">
      <c r="C10" s="30" t="s">
        <v>171</v>
      </c>
      <c r="D10" s="68">
        <f t="shared" si="1"/>
        <v>824.40199099999995</v>
      </c>
      <c r="E10" s="68">
        <f t="shared" si="2"/>
        <v>77.90735374999997</v>
      </c>
      <c r="F10" s="68">
        <f t="shared" si="3"/>
        <v>1189.8568289000002</v>
      </c>
      <c r="G10" s="68">
        <f t="shared" si="4"/>
        <v>0</v>
      </c>
      <c r="H10" s="68">
        <f t="shared" si="5"/>
        <v>107.65382065999999</v>
      </c>
      <c r="I10" s="68"/>
      <c r="J10" s="93"/>
      <c r="K10" s="93"/>
      <c r="L10" s="93"/>
      <c r="M10" s="79"/>
      <c r="N10" s="95"/>
      <c r="O10" s="94"/>
      <c r="P10" s="94"/>
      <c r="Q10" s="94"/>
      <c r="R10" s="94"/>
      <c r="S10" s="94"/>
    </row>
    <row r="11" spans="3:19">
      <c r="C11" s="5" t="s">
        <v>114</v>
      </c>
      <c r="D11" s="68">
        <f t="shared" si="1"/>
        <v>772.03248032999988</v>
      </c>
      <c r="E11" s="68">
        <f t="shared" si="2"/>
        <v>8842.9870330999984</v>
      </c>
      <c r="F11" s="68">
        <f t="shared" si="3"/>
        <v>4068.8303401000007</v>
      </c>
      <c r="G11" s="68">
        <f t="shared" si="4"/>
        <v>1.2699999999999999E-2</v>
      </c>
      <c r="H11" s="68">
        <f t="shared" si="5"/>
        <v>1.8644499999999999</v>
      </c>
      <c r="I11" s="68"/>
      <c r="J11" s="93"/>
      <c r="K11" s="93"/>
      <c r="L11" s="93"/>
      <c r="M11" s="79"/>
      <c r="N11" s="95"/>
      <c r="O11" s="91"/>
      <c r="P11" s="91"/>
      <c r="Q11" s="91"/>
      <c r="R11" s="94"/>
      <c r="S11" s="94"/>
    </row>
    <row r="12" spans="3:19">
      <c r="C12" s="5" t="s">
        <v>387</v>
      </c>
      <c r="D12" s="68">
        <f t="shared" si="1"/>
        <v>312.79805132640007</v>
      </c>
      <c r="E12" s="68">
        <f t="shared" si="2"/>
        <v>105548.7606976</v>
      </c>
      <c r="F12" s="68">
        <f t="shared" si="3"/>
        <v>1653.360494002</v>
      </c>
      <c r="G12" s="68">
        <f t="shared" si="4"/>
        <v>0</v>
      </c>
      <c r="H12" s="68">
        <f t="shared" si="5"/>
        <v>0</v>
      </c>
      <c r="I12" s="68"/>
      <c r="J12" s="93"/>
      <c r="K12" s="93"/>
      <c r="L12" s="93"/>
      <c r="M12" s="79"/>
      <c r="N12" s="95"/>
      <c r="O12" s="94"/>
      <c r="P12" s="91"/>
      <c r="Q12" s="94"/>
      <c r="R12" s="94"/>
      <c r="S12" s="94"/>
    </row>
    <row r="13" spans="3:19">
      <c r="C13" s="5" t="s">
        <v>170</v>
      </c>
      <c r="D13" s="68">
        <f t="shared" si="1"/>
        <v>0</v>
      </c>
      <c r="E13" s="68">
        <f t="shared" si="2"/>
        <v>9551.1682875699989</v>
      </c>
      <c r="F13" s="68">
        <f t="shared" si="3"/>
        <v>0</v>
      </c>
      <c r="G13" s="68">
        <f t="shared" si="4"/>
        <v>0</v>
      </c>
      <c r="H13" s="68">
        <f t="shared" si="5"/>
        <v>0</v>
      </c>
      <c r="I13" s="68"/>
      <c r="J13" s="93"/>
      <c r="K13" s="93"/>
      <c r="L13" s="93"/>
      <c r="M13" s="79"/>
      <c r="N13" s="95"/>
      <c r="O13" s="94"/>
      <c r="P13" s="91"/>
      <c r="Q13" s="94"/>
      <c r="R13" s="94"/>
      <c r="S13" s="94"/>
    </row>
    <row r="14" spans="3:19">
      <c r="C14" s="5" t="s">
        <v>364</v>
      </c>
      <c r="D14" s="68">
        <f t="shared" si="1"/>
        <v>0</v>
      </c>
      <c r="E14" s="68">
        <f t="shared" si="2"/>
        <v>8964.6230559999985</v>
      </c>
      <c r="F14" s="68">
        <f t="shared" si="3"/>
        <v>0</v>
      </c>
      <c r="G14" s="68">
        <f t="shared" si="4"/>
        <v>0</v>
      </c>
      <c r="H14" s="68">
        <f t="shared" si="5"/>
        <v>0</v>
      </c>
      <c r="I14" s="68"/>
      <c r="J14" s="93"/>
      <c r="K14" s="93"/>
      <c r="L14" s="93"/>
      <c r="M14" s="79"/>
      <c r="N14" s="95"/>
      <c r="O14" s="94"/>
      <c r="P14" s="91"/>
      <c r="Q14" s="94"/>
      <c r="R14" s="94"/>
      <c r="S14" s="94"/>
    </row>
    <row r="15" spans="3:19">
      <c r="C15" s="5" t="s">
        <v>46</v>
      </c>
      <c r="D15" s="68">
        <f t="shared" si="1"/>
        <v>0</v>
      </c>
      <c r="E15" s="68">
        <f t="shared" si="2"/>
        <v>48460.235440000004</v>
      </c>
      <c r="F15" s="68">
        <f t="shared" si="3"/>
        <v>0</v>
      </c>
      <c r="G15" s="68">
        <f t="shared" si="4"/>
        <v>0</v>
      </c>
      <c r="H15" s="68">
        <f t="shared" si="5"/>
        <v>0</v>
      </c>
      <c r="I15" s="68"/>
      <c r="J15" s="93"/>
      <c r="K15" s="93"/>
      <c r="L15" s="93"/>
      <c r="M15" s="79"/>
      <c r="N15" s="95"/>
      <c r="O15" s="94"/>
      <c r="P15" s="91"/>
      <c r="Q15" s="94"/>
      <c r="R15" s="94"/>
      <c r="S15" s="94"/>
    </row>
    <row r="16" spans="3:19">
      <c r="C16" s="67" t="s">
        <v>49</v>
      </c>
      <c r="D16" s="68">
        <f>SUMIF($A$22:$A$48,"N",D$22:D$48)</f>
        <v>683.94962416022395</v>
      </c>
      <c r="E16" s="68">
        <f>SUMIF($A$22:$A$48,"N",E$22:E$48)</f>
        <v>13479.191133880799</v>
      </c>
      <c r="F16" s="68">
        <f>SUMIF($A$22:$A$48,"N",F$22:F$48)</f>
        <v>483.53456731848723</v>
      </c>
      <c r="G16" s="68">
        <f>SUMIF($A$22:$A$48,"N",G$22:G$48)</f>
        <v>1375.068928496217</v>
      </c>
      <c r="H16" s="68">
        <f>SUMIF($A$22:$A$48,"N",H$22:H$48)</f>
        <v>32.068406309326498</v>
      </c>
      <c r="I16" s="68"/>
      <c r="J16" s="93"/>
      <c r="K16" s="93"/>
      <c r="L16" s="93"/>
      <c r="M16" s="79"/>
      <c r="N16" s="95"/>
      <c r="O16" s="94"/>
      <c r="P16" s="94"/>
      <c r="Q16" s="94"/>
      <c r="R16" s="94"/>
      <c r="S16" s="94"/>
    </row>
    <row r="17" spans="1:19">
      <c r="A17" s="77"/>
      <c r="B17" s="77"/>
      <c r="C17" s="69" t="s">
        <v>43</v>
      </c>
      <c r="D17" s="78">
        <f>SUM(D5:D16)</f>
        <v>44089.774535480632</v>
      </c>
      <c r="E17" s="78">
        <f>SUM(E5:E16)</f>
        <v>524912.84361668071</v>
      </c>
      <c r="F17" s="78">
        <f>SUM(F5:F16)</f>
        <v>36899.910125920484</v>
      </c>
      <c r="G17" s="78">
        <f>SUM(G5:G16)</f>
        <v>4133.340570924217</v>
      </c>
      <c r="H17" s="78">
        <f>SUM(H5:H16)</f>
        <v>1513.8895767493266</v>
      </c>
      <c r="I17" s="30"/>
      <c r="J17" s="93"/>
      <c r="K17" s="46"/>
      <c r="L17" s="46"/>
      <c r="M17" s="46"/>
      <c r="O17" s="96"/>
      <c r="P17" s="96"/>
      <c r="Q17" s="96"/>
      <c r="R17" s="94"/>
      <c r="S17" s="94"/>
    </row>
    <row r="18" spans="1:19">
      <c r="J18" s="46"/>
      <c r="K18" s="46"/>
      <c r="L18" s="46"/>
      <c r="M18" s="46"/>
      <c r="O18" s="94"/>
      <c r="R18" s="94"/>
      <c r="S18" s="94"/>
    </row>
    <row r="19" spans="1:19">
      <c r="E19" s="103"/>
      <c r="J19" s="46"/>
      <c r="L19" s="46"/>
      <c r="M19" s="46"/>
      <c r="O19" s="94"/>
      <c r="P19" s="91">
        <f>SUMIF(O$22:O$43,TRUE,L$22:L$43)</f>
        <v>0.98448734130836113</v>
      </c>
      <c r="Q19" s="91">
        <f>SUMIF(O$22:O$43,TRUE,M$22:M$43)</f>
        <v>0.974321087209434</v>
      </c>
      <c r="R19" s="94"/>
      <c r="S19" s="94"/>
    </row>
    <row r="20" spans="1:19">
      <c r="C20" s="65" t="s">
        <v>8</v>
      </c>
      <c r="J20" s="46"/>
      <c r="K20" s="46">
        <f>COUNTIF($K$22:$K$37,"Y")</f>
        <v>8</v>
      </c>
      <c r="L20" s="95"/>
      <c r="M20" s="94"/>
      <c r="O20" s="94">
        <f>COUNTIF($O$22:$O$43,TRUE)</f>
        <v>11</v>
      </c>
      <c r="P20" s="94">
        <f>COUNTIF($P$22:$P$43,TRUE)</f>
        <v>7</v>
      </c>
      <c r="Q20" s="94">
        <f>COUNTIF($Q$22:$Q$43,TRUE)</f>
        <v>7</v>
      </c>
    </row>
    <row r="21" spans="1:19">
      <c r="A21" s="43" t="s">
        <v>5</v>
      </c>
      <c r="B21" s="43"/>
      <c r="C21" s="43" t="str">
        <f t="shared" ref="C21:C33" si="6">C56</f>
        <v>Description</v>
      </c>
      <c r="D21" s="199" t="str">
        <f>RIGHT(D55,LEN(D55)-7)</f>
        <v>NOx (tons/year)</v>
      </c>
      <c r="E21" s="199" t="str">
        <f>RIGHT(AM55,LEN(AM55)-7)</f>
        <v>VOC (tons/year)</v>
      </c>
      <c r="F21" s="199" t="str">
        <f>RIGHT(BV55,LEN(BV55)-7)</f>
        <v>CO (tons/year)</v>
      </c>
      <c r="G21" s="199" t="str">
        <f>RIGHT(DE55,LEN(DE55)-7)</f>
        <v>SOx (tons/year)</v>
      </c>
      <c r="H21" s="199" t="str">
        <f>RIGHT(EN55,LEN(EN55)-7)</f>
        <v>PM (tons/year)</v>
      </c>
      <c r="I21" s="43"/>
      <c r="J21" s="43" t="s">
        <v>55</v>
      </c>
      <c r="K21" s="92" t="s">
        <v>5</v>
      </c>
      <c r="L21" s="46" t="s">
        <v>134</v>
      </c>
      <c r="M21" s="46" t="s">
        <v>135</v>
      </c>
      <c r="N21" s="46" t="s">
        <v>136</v>
      </c>
      <c r="O21" s="46" t="s">
        <v>137</v>
      </c>
      <c r="P21" s="46" t="s">
        <v>156</v>
      </c>
      <c r="Q21" s="46" t="s">
        <v>157</v>
      </c>
    </row>
    <row r="22" spans="1:19">
      <c r="A22" s="5" t="str">
        <f t="shared" ref="A22:A43" si="7">VLOOKUP(C22,$J$22:$K$47,2,FALSE)</f>
        <v>Y</v>
      </c>
      <c r="C22" s="5" t="str">
        <f t="shared" si="6"/>
        <v>Drill Rigs</v>
      </c>
      <c r="D22" s="76">
        <f>SUM(D57:AL57)</f>
        <v>24536.394220000006</v>
      </c>
      <c r="E22" s="76">
        <f>SUM(AM57:BU57)</f>
        <v>1548.5158389999999</v>
      </c>
      <c r="F22" s="76">
        <f>SUM(BV57:DD57)</f>
        <v>5546.0416499999992</v>
      </c>
      <c r="G22" s="76">
        <f>SUM(DE57:EM57)</f>
        <v>42.079169799999988</v>
      </c>
      <c r="H22" s="76">
        <f>SUM(EN57:FV57)</f>
        <v>955.19815799999992</v>
      </c>
      <c r="J22" s="177" t="str">
        <f t="shared" ref="J22:J33" si="8">C22</f>
        <v>Drill Rigs</v>
      </c>
      <c r="K22" s="177" t="str">
        <f t="shared" ref="K22:K43" si="9">IF($O22,"Y","N")</f>
        <v>Y</v>
      </c>
      <c r="L22" s="91">
        <f t="shared" ref="L22:L43" si="10">D22/D$44</f>
        <v>0.55650985922494767</v>
      </c>
      <c r="M22" s="91">
        <f t="shared" ref="M22:M43" si="11">E22/E$44</f>
        <v>2.9500437221742066E-3</v>
      </c>
      <c r="N22" s="91">
        <f>MAX(L22:M22)</f>
        <v>0.55650985922494767</v>
      </c>
      <c r="O22" s="94" t="b">
        <f>N22&gt;1.5%</f>
        <v>1</v>
      </c>
      <c r="P22" s="94" t="b">
        <f>L22&gt;1.5%</f>
        <v>1</v>
      </c>
      <c r="Q22" s="94" t="b">
        <f>M22&gt;1.5%</f>
        <v>0</v>
      </c>
    </row>
    <row r="23" spans="1:19">
      <c r="A23" s="5" t="str">
        <f t="shared" si="7"/>
        <v>Y</v>
      </c>
      <c r="C23" s="5" t="str">
        <f t="shared" si="6"/>
        <v>Artificial Lift Engines</v>
      </c>
      <c r="D23" s="76">
        <f t="shared" ref="D23:D43" si="12">SUM(D58:AL58)</f>
        <v>6873.9235820000004</v>
      </c>
      <c r="E23" s="76">
        <f t="shared" ref="E23:E43" si="13">SUM(AM58:BU58)</f>
        <v>89.633506580000002</v>
      </c>
      <c r="F23" s="76">
        <f t="shared" ref="F23:F43" si="14">SUM(BV58:DD58)</f>
        <v>10628.842542</v>
      </c>
      <c r="G23" s="76">
        <f t="shared" ref="G23:G43" si="15">SUM(DE58:EM58)</f>
        <v>1.7805577249999995</v>
      </c>
      <c r="H23" s="76">
        <f t="shared" ref="H23:H43" si="16">SUM(EN58:FV58)</f>
        <v>58.776597780000003</v>
      </c>
      <c r="J23" s="177" t="str">
        <f t="shared" si="8"/>
        <v>Artificial Lift Engines</v>
      </c>
      <c r="K23" s="177" t="str">
        <f t="shared" si="9"/>
        <v>Y</v>
      </c>
      <c r="L23" s="91">
        <f t="shared" si="10"/>
        <v>0.15590743328633508</v>
      </c>
      <c r="M23" s="91">
        <f t="shared" si="11"/>
        <v>1.7075883676691888E-4</v>
      </c>
      <c r="N23" s="91">
        <f t="shared" ref="N23:N33" si="17">MAX(L23:M23)</f>
        <v>0.15590743328633508</v>
      </c>
      <c r="O23" s="94" t="b">
        <f t="shared" ref="O23:O43" si="18">N23&gt;1.5%</f>
        <v>1</v>
      </c>
      <c r="P23" s="94" t="b">
        <f t="shared" ref="P23:P43" si="19">L23&gt;1.5%</f>
        <v>1</v>
      </c>
      <c r="Q23" s="94" t="b">
        <f t="shared" ref="Q23:Q43" si="20">M23&gt;1.5%</f>
        <v>0</v>
      </c>
    </row>
    <row r="24" spans="1:19">
      <c r="A24" s="5" t="str">
        <f t="shared" si="7"/>
        <v>Y</v>
      </c>
      <c r="C24" s="5" t="str">
        <f t="shared" si="6"/>
        <v>Completions</v>
      </c>
      <c r="D24" s="76">
        <f t="shared" si="12"/>
        <v>5451.6841255999989</v>
      </c>
      <c r="E24" s="76">
        <f t="shared" si="13"/>
        <v>13660.636037999997</v>
      </c>
      <c r="F24" s="76">
        <f t="shared" si="14"/>
        <v>3243.6312275999999</v>
      </c>
      <c r="G24" s="76">
        <f t="shared" si="15"/>
        <v>8.6677405799999985</v>
      </c>
      <c r="H24" s="76">
        <f t="shared" si="16"/>
        <v>196.75787400000002</v>
      </c>
      <c r="J24" s="177" t="str">
        <f t="shared" si="8"/>
        <v>Completions</v>
      </c>
      <c r="K24" s="177" t="str">
        <f t="shared" si="9"/>
        <v>Y</v>
      </c>
      <c r="L24" s="91">
        <f t="shared" si="10"/>
        <v>0.12364962586081797</v>
      </c>
      <c r="M24" s="91">
        <f t="shared" si="11"/>
        <v>2.6024579516624898E-2</v>
      </c>
      <c r="N24" s="91">
        <f t="shared" si="17"/>
        <v>0.12364962586081797</v>
      </c>
      <c r="O24" s="94" t="b">
        <f t="shared" si="18"/>
        <v>1</v>
      </c>
      <c r="P24" s="94" t="b">
        <f t="shared" si="19"/>
        <v>1</v>
      </c>
      <c r="Q24" s="94" t="b">
        <f t="shared" si="20"/>
        <v>1</v>
      </c>
    </row>
    <row r="25" spans="1:19">
      <c r="A25" s="5" t="str">
        <f t="shared" si="7"/>
        <v>Y</v>
      </c>
      <c r="C25" s="5" t="str">
        <f t="shared" si="6"/>
        <v>Point Source Compressor Engines</v>
      </c>
      <c r="D25" s="76">
        <f t="shared" si="12"/>
        <v>3053.4002000000005</v>
      </c>
      <c r="E25" s="76">
        <f t="shared" si="13"/>
        <v>1093.6744999999996</v>
      </c>
      <c r="F25" s="76">
        <f t="shared" si="14"/>
        <v>1728.0961</v>
      </c>
      <c r="G25" s="76">
        <f t="shared" si="15"/>
        <v>38.674400000000013</v>
      </c>
      <c r="H25" s="76">
        <f t="shared" si="16"/>
        <v>161.57027000000002</v>
      </c>
      <c r="J25" s="177" t="str">
        <f t="shared" si="8"/>
        <v>Point Source Compressor Engines</v>
      </c>
      <c r="K25" s="177" t="str">
        <f t="shared" si="9"/>
        <v>Y</v>
      </c>
      <c r="L25" s="91">
        <f t="shared" si="10"/>
        <v>6.9254157730900157E-2</v>
      </c>
      <c r="M25" s="91">
        <f t="shared" si="11"/>
        <v>2.083535416021672E-3</v>
      </c>
      <c r="N25" s="91">
        <f t="shared" si="17"/>
        <v>6.9254157730900157E-2</v>
      </c>
      <c r="O25" s="94" t="b">
        <f t="shared" si="18"/>
        <v>1</v>
      </c>
      <c r="P25" s="94" t="b">
        <f t="shared" si="19"/>
        <v>1</v>
      </c>
      <c r="Q25" s="94" t="b">
        <f t="shared" si="20"/>
        <v>0</v>
      </c>
    </row>
    <row r="26" spans="1:19">
      <c r="A26" s="5" t="str">
        <f t="shared" si="7"/>
        <v>Y</v>
      </c>
      <c r="C26" s="5" t="str">
        <f t="shared" si="6"/>
        <v>Oil Tanks</v>
      </c>
      <c r="D26" s="76">
        <f t="shared" si="12"/>
        <v>1581.1902610640002</v>
      </c>
      <c r="E26" s="76">
        <f t="shared" si="13"/>
        <v>313595.51073119993</v>
      </c>
      <c r="F26" s="76">
        <f t="shared" si="14"/>
        <v>8357.7163760000003</v>
      </c>
      <c r="G26" s="76">
        <f t="shared" si="15"/>
        <v>2667.0570743230001</v>
      </c>
      <c r="H26" s="76">
        <f t="shared" si="16"/>
        <v>0</v>
      </c>
      <c r="J26" s="177" t="str">
        <f t="shared" si="8"/>
        <v>Oil Tanks</v>
      </c>
      <c r="K26" s="177" t="str">
        <f t="shared" si="9"/>
        <v>Y</v>
      </c>
      <c r="L26" s="91">
        <f t="shared" si="10"/>
        <v>3.5862969990730152E-2</v>
      </c>
      <c r="M26" s="91">
        <f t="shared" si="11"/>
        <v>0.59742396198673331</v>
      </c>
      <c r="N26" s="91">
        <f t="shared" si="17"/>
        <v>0.59742396198673331</v>
      </c>
      <c r="O26" s="94" t="b">
        <f t="shared" si="18"/>
        <v>1</v>
      </c>
      <c r="P26" s="94" t="b">
        <f t="shared" si="19"/>
        <v>1</v>
      </c>
      <c r="Q26" s="94" t="b">
        <f t="shared" si="20"/>
        <v>1</v>
      </c>
    </row>
    <row r="27" spans="1:19">
      <c r="A27" s="5" t="str">
        <f t="shared" si="7"/>
        <v>Y</v>
      </c>
      <c r="C27" s="5" t="str">
        <f t="shared" si="6"/>
        <v>Nonpoint Heaters</v>
      </c>
      <c r="D27" s="76">
        <f t="shared" si="12"/>
        <v>824.40199099999995</v>
      </c>
      <c r="E27" s="76">
        <f t="shared" si="13"/>
        <v>77.90735374999997</v>
      </c>
      <c r="F27" s="76">
        <f t="shared" si="14"/>
        <v>1189.8568289000002</v>
      </c>
      <c r="G27" s="76">
        <f t="shared" si="15"/>
        <v>0</v>
      </c>
      <c r="H27" s="76">
        <f t="shared" si="16"/>
        <v>107.65382065999999</v>
      </c>
      <c r="J27" s="177" t="str">
        <f t="shared" si="8"/>
        <v>Nonpoint Heaters</v>
      </c>
      <c r="K27" s="177" t="str">
        <f t="shared" si="9"/>
        <v>Y</v>
      </c>
      <c r="L27" s="91">
        <f t="shared" si="10"/>
        <v>1.8698258262504246E-2</v>
      </c>
      <c r="M27" s="91">
        <f t="shared" si="11"/>
        <v>1.4841959898183034E-4</v>
      </c>
      <c r="N27" s="91">
        <f t="shared" si="17"/>
        <v>1.8698258262504246E-2</v>
      </c>
      <c r="O27" s="94" t="b">
        <f t="shared" si="18"/>
        <v>1</v>
      </c>
      <c r="P27" s="94" t="b">
        <f t="shared" si="19"/>
        <v>1</v>
      </c>
      <c r="Q27" s="94" t="b">
        <f t="shared" si="20"/>
        <v>0</v>
      </c>
    </row>
    <row r="28" spans="1:19">
      <c r="A28" s="5" t="str">
        <f t="shared" si="7"/>
        <v>Y</v>
      </c>
      <c r="C28" s="5" t="str">
        <f t="shared" si="6"/>
        <v>Dehydrators</v>
      </c>
      <c r="D28" s="76">
        <f t="shared" si="12"/>
        <v>772.03248032999988</v>
      </c>
      <c r="E28" s="76">
        <f t="shared" si="13"/>
        <v>8842.9870330999984</v>
      </c>
      <c r="F28" s="76">
        <f t="shared" si="14"/>
        <v>4068.8303401000007</v>
      </c>
      <c r="G28" s="76">
        <f t="shared" si="15"/>
        <v>1.2699999999999999E-2</v>
      </c>
      <c r="H28" s="76">
        <f t="shared" si="16"/>
        <v>1.8644499999999999</v>
      </c>
      <c r="J28" s="177" t="str">
        <f t="shared" si="8"/>
        <v>Dehydrators</v>
      </c>
      <c r="K28" s="177" t="str">
        <f t="shared" si="9"/>
        <v>Y</v>
      </c>
      <c r="L28" s="91">
        <f t="shared" si="10"/>
        <v>1.7510465600333647E-2</v>
      </c>
      <c r="M28" s="91">
        <f t="shared" si="11"/>
        <v>1.6846581562324311E-2</v>
      </c>
      <c r="N28" s="91">
        <f t="shared" si="17"/>
        <v>1.7510465600333647E-2</v>
      </c>
      <c r="O28" s="94" t="b">
        <f t="shared" si="18"/>
        <v>1</v>
      </c>
      <c r="P28" s="94" t="b">
        <f t="shared" si="19"/>
        <v>1</v>
      </c>
      <c r="Q28" s="94" t="b">
        <f t="shared" si="20"/>
        <v>1</v>
      </c>
    </row>
    <row r="29" spans="1:19" ht="15" customHeight="1">
      <c r="A29" s="5" t="str">
        <f t="shared" si="7"/>
        <v>N</v>
      </c>
      <c r="C29" s="5" t="str">
        <f t="shared" si="6"/>
        <v>Point Source Heaters</v>
      </c>
      <c r="D29" s="76">
        <f t="shared" si="12"/>
        <v>487.77859999999998</v>
      </c>
      <c r="E29" s="76">
        <f t="shared" si="13"/>
        <v>55.711000000000006</v>
      </c>
      <c r="F29" s="76">
        <f t="shared" si="14"/>
        <v>267.57170000000002</v>
      </c>
      <c r="G29" s="76">
        <f t="shared" si="15"/>
        <v>1.6678999999999999</v>
      </c>
      <c r="H29" s="76">
        <f t="shared" si="16"/>
        <v>25.843800000000002</v>
      </c>
      <c r="J29" s="177" t="str">
        <f t="shared" si="8"/>
        <v>Point Source Heaters</v>
      </c>
      <c r="K29" s="177" t="str">
        <f t="shared" si="9"/>
        <v>N</v>
      </c>
      <c r="L29" s="91">
        <f t="shared" si="10"/>
        <v>1.1063304476811671E-2</v>
      </c>
      <c r="M29" s="91">
        <f t="shared" si="11"/>
        <v>1.0613380997909654E-4</v>
      </c>
      <c r="N29" s="91">
        <f t="shared" si="17"/>
        <v>1.1063304476811671E-2</v>
      </c>
      <c r="O29" s="94" t="b">
        <f t="shared" si="18"/>
        <v>0</v>
      </c>
      <c r="P29" s="94" t="b">
        <f t="shared" si="19"/>
        <v>0</v>
      </c>
      <c r="Q29" s="94" t="b">
        <f t="shared" si="20"/>
        <v>0</v>
      </c>
    </row>
    <row r="30" spans="1:19">
      <c r="A30" s="5" t="str">
        <f t="shared" si="7"/>
        <v>Y</v>
      </c>
      <c r="C30" s="5" t="str">
        <f t="shared" si="6"/>
        <v>Associated Gas Venting</v>
      </c>
      <c r="D30" s="76">
        <f t="shared" si="12"/>
        <v>312.79805132640007</v>
      </c>
      <c r="E30" s="76">
        <f t="shared" si="13"/>
        <v>105548.7606976</v>
      </c>
      <c r="F30" s="76">
        <f t="shared" si="14"/>
        <v>1653.360494002</v>
      </c>
      <c r="G30" s="76">
        <f t="shared" si="15"/>
        <v>0</v>
      </c>
      <c r="H30" s="76">
        <f t="shared" si="16"/>
        <v>0</v>
      </c>
      <c r="J30" s="177" t="str">
        <f t="shared" si="8"/>
        <v>Associated Gas Venting</v>
      </c>
      <c r="K30" s="177" t="str">
        <f t="shared" si="9"/>
        <v>Y</v>
      </c>
      <c r="L30" s="91">
        <f t="shared" si="10"/>
        <v>7.0945713517922447E-3</v>
      </c>
      <c r="M30" s="91">
        <f t="shared" si="11"/>
        <v>0.20107863997070971</v>
      </c>
      <c r="N30" s="91">
        <f t="shared" si="17"/>
        <v>0.20107863997070971</v>
      </c>
      <c r="O30" s="94" t="b">
        <f t="shared" si="18"/>
        <v>1</v>
      </c>
      <c r="P30" s="94" t="b">
        <f t="shared" si="19"/>
        <v>0</v>
      </c>
      <c r="Q30" s="94" t="b">
        <f t="shared" si="20"/>
        <v>1</v>
      </c>
    </row>
    <row r="31" spans="1:19">
      <c r="A31" s="5" t="str">
        <f t="shared" si="7"/>
        <v>N</v>
      </c>
      <c r="C31" s="5" t="str">
        <f t="shared" si="6"/>
        <v>Nonpoint Compressor Engines</v>
      </c>
      <c r="D31" s="76">
        <f t="shared" si="12"/>
        <v>186.35897393999997</v>
      </c>
      <c r="E31" s="76">
        <f t="shared" si="13"/>
        <v>19.731329887800005</v>
      </c>
      <c r="F31" s="76">
        <f t="shared" si="14"/>
        <v>166.34209712000003</v>
      </c>
      <c r="G31" s="76">
        <f t="shared" si="15"/>
        <v>0.107928496217</v>
      </c>
      <c r="H31" s="76">
        <f t="shared" si="16"/>
        <v>2.0377038136000003</v>
      </c>
      <c r="J31" s="177" t="str">
        <f t="shared" si="8"/>
        <v>Nonpoint Compressor Engines</v>
      </c>
      <c r="K31" s="177" t="str">
        <f t="shared" si="9"/>
        <v>N</v>
      </c>
      <c r="L31" s="91">
        <f t="shared" si="10"/>
        <v>4.2268071430038778E-3</v>
      </c>
      <c r="M31" s="91">
        <f t="shared" si="11"/>
        <v>3.7589725852105216E-5</v>
      </c>
      <c r="N31" s="91">
        <f t="shared" si="17"/>
        <v>4.2268071430038778E-3</v>
      </c>
      <c r="O31" s="94" t="b">
        <f t="shared" si="18"/>
        <v>0</v>
      </c>
      <c r="P31" s="94" t="b">
        <f t="shared" si="19"/>
        <v>0</v>
      </c>
      <c r="Q31" s="94" t="b">
        <f t="shared" si="20"/>
        <v>0</v>
      </c>
    </row>
    <row r="32" spans="1:19">
      <c r="A32" s="5" t="str">
        <f t="shared" si="7"/>
        <v>N</v>
      </c>
      <c r="C32" s="5" t="str">
        <f t="shared" si="6"/>
        <v>Point Source Flares</v>
      </c>
      <c r="D32" s="76">
        <f t="shared" si="12"/>
        <v>9.2966239316239321</v>
      </c>
      <c r="E32" s="76">
        <f t="shared" si="13"/>
        <v>21.531000000000002</v>
      </c>
      <c r="F32" s="76">
        <f t="shared" si="14"/>
        <v>47.923387179487179</v>
      </c>
      <c r="G32" s="76">
        <f t="shared" si="15"/>
        <v>858.49090000000012</v>
      </c>
      <c r="H32" s="76">
        <f t="shared" si="16"/>
        <v>4.1821024957264958</v>
      </c>
      <c r="J32" s="177" t="str">
        <f t="shared" si="8"/>
        <v>Point Source Flares</v>
      </c>
      <c r="K32" s="177" t="str">
        <f t="shared" si="9"/>
        <v>N</v>
      </c>
      <c r="L32" s="91">
        <f t="shared" si="10"/>
        <v>2.1085669023194041E-4</v>
      </c>
      <c r="M32" s="91">
        <f t="shared" si="11"/>
        <v>4.1018238097681381E-5</v>
      </c>
      <c r="N32" s="91">
        <f t="shared" si="17"/>
        <v>2.1085669023194041E-4</v>
      </c>
      <c r="O32" s="94" t="b">
        <f t="shared" si="18"/>
        <v>0</v>
      </c>
      <c r="P32" s="94" t="b">
        <f t="shared" si="19"/>
        <v>0</v>
      </c>
      <c r="Q32" s="94" t="b">
        <f t="shared" si="20"/>
        <v>0</v>
      </c>
    </row>
    <row r="33" spans="1:19">
      <c r="A33" s="5" t="str">
        <f t="shared" si="7"/>
        <v>N</v>
      </c>
      <c r="C33" s="5" t="str">
        <f t="shared" si="6"/>
        <v>Condensate Tanks</v>
      </c>
      <c r="D33" s="76">
        <f t="shared" si="12"/>
        <v>0.2423000146</v>
      </c>
      <c r="E33" s="76">
        <f t="shared" si="13"/>
        <v>21.129576459999999</v>
      </c>
      <c r="F33" s="76">
        <f t="shared" si="14"/>
        <v>1.2807294629999999</v>
      </c>
      <c r="G33" s="76">
        <f t="shared" si="15"/>
        <v>0</v>
      </c>
      <c r="H33" s="76">
        <f t="shared" si="16"/>
        <v>0</v>
      </c>
      <c r="J33" s="177" t="str">
        <f t="shared" si="8"/>
        <v>Condensate Tanks</v>
      </c>
      <c r="K33" s="177" t="str">
        <f t="shared" si="9"/>
        <v>N</v>
      </c>
      <c r="L33" s="91">
        <f t="shared" si="10"/>
        <v>5.4956056626012561E-6</v>
      </c>
      <c r="M33" s="91">
        <f t="shared" si="11"/>
        <v>4.0253494874341351E-5</v>
      </c>
      <c r="N33" s="91">
        <f t="shared" si="17"/>
        <v>4.0253494874341351E-5</v>
      </c>
      <c r="O33" s="94" t="b">
        <f t="shared" si="18"/>
        <v>0</v>
      </c>
      <c r="P33" s="94" t="b">
        <f t="shared" si="19"/>
        <v>0</v>
      </c>
      <c r="Q33" s="94" t="b">
        <f t="shared" si="20"/>
        <v>0</v>
      </c>
    </row>
    <row r="34" spans="1:19">
      <c r="A34" s="5" t="str">
        <f t="shared" si="7"/>
        <v>N</v>
      </c>
      <c r="C34" s="5" t="str">
        <f t="shared" ref="C34:C43" si="21">C69</f>
        <v>Point Source Fugitives</v>
      </c>
      <c r="D34" s="76">
        <f t="shared" si="12"/>
        <v>0.2</v>
      </c>
      <c r="E34" s="76">
        <f t="shared" si="13"/>
        <v>263.43989999999997</v>
      </c>
      <c r="F34" s="76">
        <f t="shared" si="14"/>
        <v>0.2</v>
      </c>
      <c r="G34" s="76">
        <f t="shared" si="15"/>
        <v>0</v>
      </c>
      <c r="H34" s="76">
        <f t="shared" si="16"/>
        <v>0</v>
      </c>
      <c r="J34" s="177" t="str">
        <f t="shared" ref="J34:J36" si="22">C34</f>
        <v>Point Source Fugitives</v>
      </c>
      <c r="K34" s="177" t="str">
        <f t="shared" si="9"/>
        <v>N</v>
      </c>
      <c r="L34" s="91">
        <f t="shared" si="10"/>
        <v>4.5361992005437184E-6</v>
      </c>
      <c r="M34" s="91">
        <f t="shared" si="11"/>
        <v>5.018736028344885E-4</v>
      </c>
      <c r="N34" s="91">
        <f t="shared" ref="N34:N36" si="23">MAX(L34:M34)</f>
        <v>5.018736028344885E-4</v>
      </c>
      <c r="O34" s="94" t="b">
        <f t="shared" si="18"/>
        <v>0</v>
      </c>
      <c r="P34" s="94" t="b">
        <f t="shared" si="19"/>
        <v>0</v>
      </c>
      <c r="Q34" s="94" t="b">
        <f t="shared" si="20"/>
        <v>0</v>
      </c>
    </row>
    <row r="35" spans="1:19">
      <c r="A35" s="5" t="str">
        <f t="shared" si="7"/>
        <v>N</v>
      </c>
      <c r="C35" s="5" t="str">
        <f t="shared" si="21"/>
        <v>Blowdowns</v>
      </c>
      <c r="D35" s="76">
        <f t="shared" si="12"/>
        <v>3.962627400000001E-2</v>
      </c>
      <c r="E35" s="76">
        <f t="shared" si="13"/>
        <v>77.20757094999999</v>
      </c>
      <c r="F35" s="76">
        <f t="shared" si="14"/>
        <v>0.20945355600000007</v>
      </c>
      <c r="G35" s="76">
        <f t="shared" si="15"/>
        <v>0</v>
      </c>
      <c r="H35" s="76">
        <f t="shared" si="16"/>
        <v>0</v>
      </c>
      <c r="J35" s="177" t="str">
        <f t="shared" si="22"/>
        <v>Blowdowns</v>
      </c>
      <c r="K35" s="177" t="str">
        <f t="shared" si="9"/>
        <v>N</v>
      </c>
      <c r="L35" s="91">
        <f t="shared" si="10"/>
        <v>8.9876336219663187E-7</v>
      </c>
      <c r="M35" s="91">
        <f t="shared" si="11"/>
        <v>1.4708645804517801E-4</v>
      </c>
      <c r="N35" s="91">
        <f t="shared" si="23"/>
        <v>1.4708645804517801E-4</v>
      </c>
      <c r="O35" s="94" t="b">
        <f t="shared" si="18"/>
        <v>0</v>
      </c>
      <c r="P35" s="94" t="b">
        <f t="shared" si="19"/>
        <v>0</v>
      </c>
      <c r="Q35" s="94" t="b">
        <f t="shared" si="20"/>
        <v>0</v>
      </c>
    </row>
    <row r="36" spans="1:19">
      <c r="A36" s="5" t="str">
        <f t="shared" si="7"/>
        <v>N</v>
      </c>
      <c r="C36" s="5" t="str">
        <f t="shared" si="21"/>
        <v>Point Source Tank Losses</v>
      </c>
      <c r="D36" s="76">
        <f t="shared" si="12"/>
        <v>3.3500000000000002E-2</v>
      </c>
      <c r="E36" s="76">
        <f t="shared" si="13"/>
        <v>172.6224</v>
      </c>
      <c r="F36" s="76">
        <f t="shared" si="14"/>
        <v>7.1999999999999998E-3</v>
      </c>
      <c r="G36" s="76">
        <f t="shared" si="15"/>
        <v>2.2000000000000001E-3</v>
      </c>
      <c r="H36" s="76">
        <f t="shared" si="16"/>
        <v>4.7999999999999996E-3</v>
      </c>
      <c r="J36" s="177" t="str">
        <f t="shared" si="22"/>
        <v>Point Source Tank Losses</v>
      </c>
      <c r="K36" s="177" t="str">
        <f t="shared" si="9"/>
        <v>N</v>
      </c>
      <c r="L36" s="91">
        <f t="shared" si="10"/>
        <v>7.5981336609107288E-7</v>
      </c>
      <c r="M36" s="91">
        <f t="shared" si="11"/>
        <v>3.2885916604863657E-4</v>
      </c>
      <c r="N36" s="91">
        <f t="shared" si="23"/>
        <v>3.2885916604863657E-4</v>
      </c>
      <c r="O36" s="94" t="b">
        <f t="shared" si="18"/>
        <v>0</v>
      </c>
      <c r="P36" s="94" t="b">
        <f t="shared" si="19"/>
        <v>0</v>
      </c>
      <c r="Q36" s="94" t="b">
        <f t="shared" si="20"/>
        <v>0</v>
      </c>
    </row>
    <row r="37" spans="1:19">
      <c r="A37" s="5" t="str">
        <f t="shared" si="7"/>
        <v>N</v>
      </c>
      <c r="C37" s="5" t="str">
        <f t="shared" si="21"/>
        <v xml:space="preserve">Produced water </v>
      </c>
      <c r="D37" s="76">
        <f t="shared" si="12"/>
        <v>0</v>
      </c>
      <c r="E37" s="76">
        <f t="shared" si="13"/>
        <v>4043.3237731400009</v>
      </c>
      <c r="F37" s="76">
        <f t="shared" si="14"/>
        <v>0</v>
      </c>
      <c r="G37" s="76">
        <f t="shared" si="15"/>
        <v>0</v>
      </c>
      <c r="H37" s="76">
        <f t="shared" si="16"/>
        <v>0</v>
      </c>
      <c r="J37" s="177" t="str">
        <f t="shared" ref="J37" si="24">C37</f>
        <v xml:space="preserve">Produced water </v>
      </c>
      <c r="K37" s="177" t="str">
        <f t="shared" si="9"/>
        <v>N</v>
      </c>
      <c r="L37" s="91">
        <f t="shared" si="10"/>
        <v>0</v>
      </c>
      <c r="M37" s="91">
        <f t="shared" si="11"/>
        <v>7.7028478580963263E-3</v>
      </c>
      <c r="N37" s="91">
        <f t="shared" ref="N37" si="25">MAX(L37:M37)</f>
        <v>7.7028478580963263E-3</v>
      </c>
      <c r="O37" s="94" t="b">
        <f t="shared" si="18"/>
        <v>0</v>
      </c>
      <c r="P37" s="94" t="b">
        <f t="shared" si="19"/>
        <v>0</v>
      </c>
      <c r="Q37" s="94" t="b">
        <f t="shared" si="20"/>
        <v>0</v>
      </c>
    </row>
    <row r="38" spans="1:19">
      <c r="A38" s="5" t="str">
        <f t="shared" si="7"/>
        <v>N</v>
      </c>
      <c r="C38" s="5" t="str">
        <f t="shared" si="21"/>
        <v>Pneumatic Pumps</v>
      </c>
      <c r="D38" s="76">
        <f t="shared" si="12"/>
        <v>0</v>
      </c>
      <c r="E38" s="76">
        <f t="shared" si="13"/>
        <v>1910.1730633700004</v>
      </c>
      <c r="F38" s="76">
        <f t="shared" si="14"/>
        <v>0</v>
      </c>
      <c r="G38" s="76">
        <f t="shared" si="15"/>
        <v>0</v>
      </c>
      <c r="H38" s="76">
        <f t="shared" si="16"/>
        <v>0</v>
      </c>
      <c r="J38" s="177" t="str">
        <f t="shared" ref="J38:J43" si="26">C38</f>
        <v>Pneumatic Pumps</v>
      </c>
      <c r="K38" s="177" t="str">
        <f t="shared" si="9"/>
        <v>N</v>
      </c>
      <c r="L38" s="91">
        <f t="shared" si="10"/>
        <v>0</v>
      </c>
      <c r="M38" s="91">
        <f t="shared" si="11"/>
        <v>3.6390290056703403E-3</v>
      </c>
      <c r="N38" s="91">
        <f t="shared" ref="N38:N43" si="27">MAX(L38:M38)</f>
        <v>3.6390290056703403E-3</v>
      </c>
      <c r="O38" s="94" t="b">
        <f t="shared" si="18"/>
        <v>0</v>
      </c>
      <c r="P38" s="94" t="b">
        <f t="shared" si="19"/>
        <v>0</v>
      </c>
      <c r="Q38" s="94" t="b">
        <f t="shared" si="20"/>
        <v>0</v>
      </c>
    </row>
    <row r="39" spans="1:19">
      <c r="A39" s="5" t="str">
        <f t="shared" si="7"/>
        <v>Y</v>
      </c>
      <c r="C39" s="5" t="str">
        <f t="shared" si="21"/>
        <v>Nonpoint Fugitives</v>
      </c>
      <c r="D39" s="76">
        <f t="shared" si="12"/>
        <v>0</v>
      </c>
      <c r="E39" s="76">
        <f t="shared" si="13"/>
        <v>9551.1682875699989</v>
      </c>
      <c r="F39" s="76">
        <f t="shared" si="14"/>
        <v>0</v>
      </c>
      <c r="G39" s="76">
        <f t="shared" si="15"/>
        <v>0</v>
      </c>
      <c r="H39" s="76">
        <f t="shared" si="16"/>
        <v>0</v>
      </c>
      <c r="J39" s="177" t="str">
        <f t="shared" si="26"/>
        <v>Nonpoint Fugitives</v>
      </c>
      <c r="K39" s="177" t="str">
        <f t="shared" si="9"/>
        <v>Y</v>
      </c>
      <c r="L39" s="91">
        <f t="shared" si="10"/>
        <v>0</v>
      </c>
      <c r="M39" s="91">
        <f t="shared" si="11"/>
        <v>1.8195722211256791E-2</v>
      </c>
      <c r="N39" s="91">
        <f t="shared" si="27"/>
        <v>1.8195722211256791E-2</v>
      </c>
      <c r="O39" s="94" t="b">
        <f t="shared" si="18"/>
        <v>1</v>
      </c>
      <c r="P39" s="94" t="b">
        <f t="shared" si="19"/>
        <v>0</v>
      </c>
      <c r="Q39" s="94" t="b">
        <f t="shared" si="20"/>
        <v>1</v>
      </c>
    </row>
    <row r="40" spans="1:19">
      <c r="A40" s="5" t="str">
        <f t="shared" si="7"/>
        <v>Y</v>
      </c>
      <c r="C40" s="5" t="str">
        <f t="shared" si="21"/>
        <v>Mud Degassing</v>
      </c>
      <c r="D40" s="76">
        <f t="shared" si="12"/>
        <v>0</v>
      </c>
      <c r="E40" s="76">
        <f t="shared" si="13"/>
        <v>8964.6230559999985</v>
      </c>
      <c r="F40" s="76">
        <f t="shared" si="14"/>
        <v>0</v>
      </c>
      <c r="G40" s="76">
        <f t="shared" si="15"/>
        <v>0</v>
      </c>
      <c r="H40" s="76">
        <f t="shared" si="16"/>
        <v>0</v>
      </c>
      <c r="J40" s="177" t="str">
        <f t="shared" si="26"/>
        <v>Mud Degassing</v>
      </c>
      <c r="K40" s="177" t="str">
        <f t="shared" si="9"/>
        <v>Y</v>
      </c>
      <c r="L40" s="91">
        <f t="shared" si="10"/>
        <v>0</v>
      </c>
      <c r="M40" s="91">
        <f t="shared" si="11"/>
        <v>1.7078307694346383E-2</v>
      </c>
      <c r="N40" s="91">
        <f t="shared" si="27"/>
        <v>1.7078307694346383E-2</v>
      </c>
      <c r="O40" s="94" t="b">
        <f t="shared" si="18"/>
        <v>1</v>
      </c>
      <c r="P40" s="94" t="b">
        <f t="shared" si="19"/>
        <v>0</v>
      </c>
      <c r="Q40" s="94" t="b">
        <f t="shared" si="20"/>
        <v>1</v>
      </c>
    </row>
    <row r="41" spans="1:19">
      <c r="A41" s="5" t="str">
        <f t="shared" si="7"/>
        <v>Y</v>
      </c>
      <c r="C41" s="5" t="str">
        <f t="shared" si="21"/>
        <v>Pneumatic Devices</v>
      </c>
      <c r="D41" s="76">
        <f t="shared" si="12"/>
        <v>0</v>
      </c>
      <c r="E41" s="76">
        <f t="shared" si="13"/>
        <v>48460.235440000004</v>
      </c>
      <c r="F41" s="76">
        <f t="shared" si="14"/>
        <v>0</v>
      </c>
      <c r="G41" s="76">
        <f t="shared" si="15"/>
        <v>0</v>
      </c>
      <c r="H41" s="76">
        <f t="shared" si="16"/>
        <v>0</v>
      </c>
      <c r="J41" s="177" t="str">
        <f t="shared" si="26"/>
        <v>Pneumatic Devices</v>
      </c>
      <c r="K41" s="177" t="str">
        <f t="shared" si="9"/>
        <v>Y</v>
      </c>
      <c r="L41" s="91">
        <f t="shared" si="10"/>
        <v>0</v>
      </c>
      <c r="M41" s="91">
        <f t="shared" si="11"/>
        <v>9.232053669349391E-2</v>
      </c>
      <c r="N41" s="91">
        <f t="shared" si="27"/>
        <v>9.232053669349391E-2</v>
      </c>
      <c r="O41" s="94" t="b">
        <f t="shared" si="18"/>
        <v>1</v>
      </c>
      <c r="P41" s="94" t="b">
        <f t="shared" si="19"/>
        <v>0</v>
      </c>
      <c r="Q41" s="94" t="b">
        <f t="shared" si="20"/>
        <v>1</v>
      </c>
    </row>
    <row r="42" spans="1:19">
      <c r="A42" s="5" t="str">
        <f t="shared" si="7"/>
        <v>N</v>
      </c>
      <c r="C42" s="5" t="str">
        <f t="shared" si="21"/>
        <v>Truck Loading</v>
      </c>
      <c r="D42" s="76">
        <f t="shared" si="12"/>
        <v>0</v>
      </c>
      <c r="E42" s="76">
        <f t="shared" si="13"/>
        <v>6882.7849200729988</v>
      </c>
      <c r="F42" s="76">
        <f t="shared" si="14"/>
        <v>0</v>
      </c>
      <c r="G42" s="76">
        <f t="shared" si="15"/>
        <v>0</v>
      </c>
      <c r="H42" s="76">
        <f t="shared" si="16"/>
        <v>0</v>
      </c>
      <c r="J42" s="177" t="str">
        <f t="shared" si="26"/>
        <v>Truck Loading</v>
      </c>
      <c r="K42" s="177" t="str">
        <f t="shared" si="9"/>
        <v>N</v>
      </c>
      <c r="L42" s="91">
        <f t="shared" si="10"/>
        <v>0</v>
      </c>
      <c r="M42" s="91">
        <f t="shared" si="11"/>
        <v>1.3112243306241474E-2</v>
      </c>
      <c r="N42" s="91">
        <f t="shared" si="27"/>
        <v>1.3112243306241474E-2</v>
      </c>
      <c r="O42" s="94" t="b">
        <f t="shared" si="18"/>
        <v>0</v>
      </c>
      <c r="P42" s="94" t="b">
        <f t="shared" si="19"/>
        <v>0</v>
      </c>
      <c r="Q42" s="94" t="b">
        <f t="shared" si="20"/>
        <v>0</v>
      </c>
    </row>
    <row r="43" spans="1:19">
      <c r="A43" s="5" t="str">
        <f t="shared" si="7"/>
        <v>N</v>
      </c>
      <c r="C43" s="5" t="str">
        <f t="shared" si="21"/>
        <v>Other Not Classified</v>
      </c>
      <c r="D43" s="76">
        <f t="shared" si="12"/>
        <v>0</v>
      </c>
      <c r="E43" s="76">
        <f t="shared" si="13"/>
        <v>11.5366</v>
      </c>
      <c r="F43" s="76">
        <f t="shared" si="14"/>
        <v>0</v>
      </c>
      <c r="G43" s="76">
        <f t="shared" si="15"/>
        <v>514.79999999999995</v>
      </c>
      <c r="H43" s="76">
        <f t="shared" si="16"/>
        <v>0</v>
      </c>
      <c r="J43" s="177" t="str">
        <f t="shared" si="26"/>
        <v>Other Not Classified</v>
      </c>
      <c r="K43" s="177" t="str">
        <f t="shared" si="9"/>
        <v>N</v>
      </c>
      <c r="L43" s="91">
        <f t="shared" si="10"/>
        <v>0</v>
      </c>
      <c r="M43" s="91">
        <f t="shared" si="11"/>
        <v>2.1978124826422878E-5</v>
      </c>
      <c r="N43" s="91">
        <f t="shared" si="27"/>
        <v>2.1978124826422878E-5</v>
      </c>
      <c r="O43" s="94" t="b">
        <f t="shared" si="18"/>
        <v>0</v>
      </c>
      <c r="P43" s="94" t="b">
        <f t="shared" si="19"/>
        <v>0</v>
      </c>
      <c r="Q43" s="94" t="b">
        <f t="shared" si="20"/>
        <v>0</v>
      </c>
    </row>
    <row r="44" spans="1:19">
      <c r="C44" s="43" t="s">
        <v>43</v>
      </c>
      <c r="D44" s="78">
        <f>SUM(D22:D43)</f>
        <v>44089.774535480625</v>
      </c>
      <c r="E44" s="78">
        <f>SUM(E22:E43)</f>
        <v>524912.84361668071</v>
      </c>
      <c r="F44" s="78">
        <f>SUM(F22:F43)</f>
        <v>36899.910125920484</v>
      </c>
      <c r="G44" s="78">
        <f>SUM(G22:G43)</f>
        <v>4133.340570924217</v>
      </c>
      <c r="H44" s="78">
        <f>SUM(H22:H43)</f>
        <v>1513.8895767493266</v>
      </c>
      <c r="J44" s="177"/>
      <c r="K44" s="177"/>
      <c r="L44" s="98"/>
      <c r="M44" s="98"/>
      <c r="O44" s="91"/>
      <c r="P44" s="91"/>
      <c r="Q44" s="97"/>
      <c r="R44" s="97"/>
      <c r="S44" s="97"/>
    </row>
    <row r="45" spans="1:19">
      <c r="D45" s="68"/>
      <c r="E45" s="68"/>
      <c r="F45" s="68"/>
      <c r="G45" s="68"/>
      <c r="H45" s="68"/>
      <c r="J45" s="177"/>
      <c r="K45" s="177"/>
      <c r="L45" s="98"/>
      <c r="M45" s="98"/>
      <c r="O45" s="94"/>
      <c r="P45" s="91"/>
      <c r="Q45" s="94"/>
      <c r="R45" s="97"/>
      <c r="S45" s="97"/>
    </row>
    <row r="46" spans="1:19">
      <c r="J46" s="177"/>
      <c r="K46" s="177"/>
      <c r="L46" s="98"/>
      <c r="M46" s="98"/>
      <c r="O46" s="94"/>
      <c r="P46" s="91"/>
      <c r="Q46" s="94"/>
      <c r="R46" s="97"/>
      <c r="S46" s="97"/>
    </row>
    <row r="47" spans="1:19">
      <c r="J47" s="177"/>
      <c r="K47" s="177"/>
      <c r="L47" s="98"/>
      <c r="M47" s="98"/>
      <c r="O47" s="94"/>
      <c r="P47" s="91"/>
      <c r="Q47" s="94"/>
      <c r="R47" s="97"/>
      <c r="S47" s="97"/>
    </row>
    <row r="48" spans="1:19">
      <c r="I48" s="68"/>
      <c r="J48" s="30"/>
      <c r="K48" s="30"/>
      <c r="L48" s="99"/>
      <c r="M48" s="98"/>
      <c r="O48" s="94"/>
      <c r="P48" s="91"/>
      <c r="Q48" s="94"/>
      <c r="R48" s="97"/>
      <c r="S48" s="97"/>
    </row>
    <row r="49" spans="3:193">
      <c r="J49" s="30"/>
      <c r="K49" s="30"/>
      <c r="L49" s="99"/>
      <c r="M49" s="46"/>
      <c r="O49" s="22"/>
      <c r="P49" s="22"/>
      <c r="Q49" s="22"/>
      <c r="R49" s="22"/>
      <c r="S49" s="22"/>
    </row>
    <row r="50" spans="3:193">
      <c r="J50" s="46"/>
      <c r="K50" s="46"/>
      <c r="M50" s="46"/>
      <c r="O50" s="23"/>
      <c r="P50" s="23"/>
      <c r="Q50" s="23"/>
      <c r="R50" s="23"/>
      <c r="S50" s="23"/>
    </row>
    <row r="51" spans="3:193">
      <c r="J51" s="46"/>
      <c r="K51" s="46"/>
    </row>
    <row r="52" spans="3:193">
      <c r="C52" s="218" t="s">
        <v>139</v>
      </c>
      <c r="D52" s="218" t="s">
        <v>385</v>
      </c>
      <c r="J52" s="46"/>
      <c r="K52" s="46"/>
    </row>
    <row r="54" spans="3:193">
      <c r="C54" s="72"/>
      <c r="D54" s="72" t="s">
        <v>93</v>
      </c>
      <c r="E54" s="74" t="s">
        <v>56</v>
      </c>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c r="AS54" s="74"/>
      <c r="AT54" s="74"/>
      <c r="AU54" s="74"/>
      <c r="AV54" s="74"/>
      <c r="AW54" s="74"/>
      <c r="AX54" s="74"/>
      <c r="AY54" s="74"/>
      <c r="AZ54" s="74"/>
      <c r="BA54" s="74"/>
      <c r="BB54" s="74"/>
      <c r="BC54" s="74"/>
      <c r="BD54" s="74"/>
      <c r="BE54" s="74"/>
      <c r="BF54" s="74"/>
      <c r="BG54" s="74"/>
      <c r="BH54" s="74"/>
      <c r="BI54" s="74"/>
      <c r="BJ54" s="74"/>
      <c r="BK54" s="74"/>
      <c r="BL54" s="74"/>
      <c r="BM54" s="74"/>
      <c r="BN54" s="74"/>
      <c r="BO54" s="74"/>
      <c r="BP54" s="74"/>
      <c r="BQ54" s="74"/>
      <c r="BR54" s="74"/>
      <c r="BS54" s="74"/>
      <c r="BT54" s="74"/>
      <c r="BU54" s="74"/>
      <c r="BV54" s="74"/>
      <c r="BW54" s="74"/>
      <c r="BX54" s="74"/>
      <c r="BY54" s="74"/>
      <c r="BZ54" s="74"/>
      <c r="CA54" s="74"/>
      <c r="CB54" s="74"/>
      <c r="CC54" s="74"/>
      <c r="CD54" s="74"/>
      <c r="CE54" s="74"/>
      <c r="CF54" s="74"/>
      <c r="CG54" s="74"/>
      <c r="CH54" s="74"/>
      <c r="CI54" s="74"/>
      <c r="CJ54" s="74"/>
      <c r="CK54" s="74"/>
      <c r="CL54" s="74"/>
      <c r="CM54" s="74"/>
      <c r="CN54" s="74"/>
      <c r="CO54" s="74"/>
      <c r="CP54" s="74"/>
      <c r="CQ54" s="74"/>
      <c r="CR54" s="74"/>
      <c r="CS54" s="74"/>
      <c r="CT54" s="74"/>
      <c r="CU54" s="74"/>
      <c r="CV54" s="74"/>
      <c r="CW54" s="74"/>
      <c r="CX54" s="74"/>
      <c r="CY54" s="74"/>
      <c r="CZ54" s="74"/>
      <c r="DA54" s="74"/>
      <c r="DB54" s="74"/>
      <c r="DC54" s="74"/>
      <c r="DD54" s="74"/>
      <c r="DE54" s="74"/>
      <c r="DF54" s="74"/>
      <c r="DG54" s="74"/>
      <c r="DH54" s="74"/>
      <c r="DI54" s="74"/>
      <c r="DJ54" s="74"/>
      <c r="DK54" s="74"/>
      <c r="DL54" s="74"/>
      <c r="DM54" s="74"/>
      <c r="DN54" s="74"/>
      <c r="DO54" s="74"/>
      <c r="DP54" s="74"/>
      <c r="DQ54" s="74"/>
      <c r="DR54" s="74"/>
      <c r="DS54" s="74"/>
      <c r="DT54" s="74"/>
      <c r="DU54" s="74"/>
      <c r="DV54" s="74"/>
      <c r="DW54" s="74"/>
      <c r="DX54" s="74"/>
      <c r="DY54" s="74"/>
      <c r="DZ54" s="74"/>
      <c r="EA54" s="74"/>
      <c r="EB54" s="74"/>
      <c r="EC54" s="74"/>
      <c r="ED54" s="74"/>
      <c r="EE54" s="74"/>
      <c r="EF54" s="74"/>
      <c r="EG54" s="74"/>
      <c r="EH54" s="74"/>
      <c r="EI54" s="74"/>
      <c r="EJ54" s="74"/>
      <c r="EK54" s="74"/>
      <c r="EL54" s="74"/>
      <c r="EM54" s="74"/>
      <c r="EN54" s="74"/>
      <c r="EO54" s="74"/>
      <c r="EP54" s="74"/>
      <c r="EQ54" s="74"/>
      <c r="ER54" s="74"/>
      <c r="ES54" s="74"/>
      <c r="ET54" s="74"/>
      <c r="EU54" s="74"/>
      <c r="EV54" s="74"/>
      <c r="EW54" s="74"/>
      <c r="EX54" s="74"/>
      <c r="EY54" s="74"/>
      <c r="EZ54" s="74"/>
      <c r="FA54" s="74"/>
      <c r="FB54" s="74"/>
      <c r="FC54" s="74"/>
      <c r="FD54" s="74"/>
      <c r="FE54" s="74"/>
      <c r="FF54" s="74"/>
      <c r="FG54" s="74"/>
      <c r="FH54" s="74"/>
      <c r="FI54" s="74"/>
      <c r="FJ54" s="74"/>
      <c r="FK54" s="74"/>
      <c r="FL54" s="74"/>
      <c r="FM54" s="74"/>
      <c r="FN54" s="74"/>
      <c r="FO54" s="74"/>
      <c r="FP54" s="74"/>
      <c r="FQ54" s="74"/>
      <c r="FR54" s="74"/>
      <c r="FS54" s="74"/>
      <c r="FT54" s="74"/>
      <c r="FU54" s="74"/>
      <c r="FV54" s="75"/>
      <c r="FW54"/>
      <c r="FX54"/>
      <c r="FY54"/>
      <c r="FZ54"/>
      <c r="GA54"/>
      <c r="GB54"/>
      <c r="GC54"/>
      <c r="GD54"/>
      <c r="GE54"/>
      <c r="GF54"/>
      <c r="GG54"/>
      <c r="GH54"/>
      <c r="GI54"/>
      <c r="GJ54"/>
      <c r="GK54"/>
    </row>
    <row r="55" spans="3:193">
      <c r="C55" s="80"/>
      <c r="D55" s="72" t="s">
        <v>94</v>
      </c>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2" t="s">
        <v>95</v>
      </c>
      <c r="AN55" s="74"/>
      <c r="AO55" s="74"/>
      <c r="AP55" s="74"/>
      <c r="AQ55" s="74"/>
      <c r="AR55" s="74"/>
      <c r="AS55" s="74"/>
      <c r="AT55" s="74"/>
      <c r="AU55" s="74"/>
      <c r="AV55" s="74"/>
      <c r="AW55" s="74"/>
      <c r="AX55" s="74"/>
      <c r="AY55" s="74"/>
      <c r="AZ55" s="74"/>
      <c r="BA55" s="74"/>
      <c r="BB55" s="74"/>
      <c r="BC55" s="74"/>
      <c r="BD55" s="74"/>
      <c r="BE55" s="74"/>
      <c r="BF55" s="74"/>
      <c r="BG55" s="74"/>
      <c r="BH55" s="74"/>
      <c r="BI55" s="74"/>
      <c r="BJ55" s="74"/>
      <c r="BK55" s="74"/>
      <c r="BL55" s="74"/>
      <c r="BM55" s="74"/>
      <c r="BN55" s="74"/>
      <c r="BO55" s="74"/>
      <c r="BP55" s="74"/>
      <c r="BQ55" s="74"/>
      <c r="BR55" s="74"/>
      <c r="BS55" s="74"/>
      <c r="BT55" s="74"/>
      <c r="BU55" s="74"/>
      <c r="BV55" s="72" t="s">
        <v>2</v>
      </c>
      <c r="BW55" s="74"/>
      <c r="BX55" s="74"/>
      <c r="BY55" s="74"/>
      <c r="BZ55" s="74"/>
      <c r="CA55" s="74"/>
      <c r="CB55" s="74"/>
      <c r="CC55" s="74"/>
      <c r="CD55" s="74"/>
      <c r="CE55" s="74"/>
      <c r="CF55" s="74"/>
      <c r="CG55" s="74"/>
      <c r="CH55" s="74"/>
      <c r="CI55" s="74"/>
      <c r="CJ55" s="74"/>
      <c r="CK55" s="74"/>
      <c r="CL55" s="74"/>
      <c r="CM55" s="74"/>
      <c r="CN55" s="74"/>
      <c r="CO55" s="74"/>
      <c r="CP55" s="74"/>
      <c r="CQ55" s="74"/>
      <c r="CR55" s="74"/>
      <c r="CS55" s="74"/>
      <c r="CT55" s="74"/>
      <c r="CU55" s="74"/>
      <c r="CV55" s="74"/>
      <c r="CW55" s="74"/>
      <c r="CX55" s="74"/>
      <c r="CY55" s="74"/>
      <c r="CZ55" s="74"/>
      <c r="DA55" s="74"/>
      <c r="DB55" s="74"/>
      <c r="DC55" s="74"/>
      <c r="DD55" s="74"/>
      <c r="DE55" s="72" t="s">
        <v>3</v>
      </c>
      <c r="DF55" s="74"/>
      <c r="DG55" s="74"/>
      <c r="DH55" s="74"/>
      <c r="DI55" s="74"/>
      <c r="DJ55" s="74"/>
      <c r="DK55" s="74"/>
      <c r="DL55" s="74"/>
      <c r="DM55" s="74"/>
      <c r="DN55" s="74"/>
      <c r="DO55" s="74"/>
      <c r="DP55" s="74"/>
      <c r="DQ55" s="74"/>
      <c r="DR55" s="74"/>
      <c r="DS55" s="74"/>
      <c r="DT55" s="74"/>
      <c r="DU55" s="74"/>
      <c r="DV55" s="74"/>
      <c r="DW55" s="74"/>
      <c r="DX55" s="74"/>
      <c r="DY55" s="74"/>
      <c r="DZ55" s="74"/>
      <c r="EA55" s="74"/>
      <c r="EB55" s="74"/>
      <c r="EC55" s="74"/>
      <c r="ED55" s="74"/>
      <c r="EE55" s="74"/>
      <c r="EF55" s="74"/>
      <c r="EG55" s="74"/>
      <c r="EH55" s="74"/>
      <c r="EI55" s="74"/>
      <c r="EJ55" s="74"/>
      <c r="EK55" s="74"/>
      <c r="EL55" s="74"/>
      <c r="EM55" s="74"/>
      <c r="EN55" s="72" t="s">
        <v>4</v>
      </c>
      <c r="EO55" s="74"/>
      <c r="EP55" s="74"/>
      <c r="EQ55" s="74"/>
      <c r="ER55" s="74"/>
      <c r="ES55" s="74"/>
      <c r="ET55" s="74"/>
      <c r="EU55" s="74"/>
      <c r="EV55" s="74"/>
      <c r="EW55" s="74"/>
      <c r="EX55" s="74"/>
      <c r="EY55" s="74"/>
      <c r="EZ55" s="74"/>
      <c r="FA55" s="74"/>
      <c r="FB55" s="74"/>
      <c r="FC55" s="74"/>
      <c r="FD55" s="74"/>
      <c r="FE55" s="74"/>
      <c r="FF55" s="74"/>
      <c r="FG55" s="74"/>
      <c r="FH55" s="74"/>
      <c r="FI55" s="74"/>
      <c r="FJ55" s="74"/>
      <c r="FK55" s="74"/>
      <c r="FL55" s="74"/>
      <c r="FM55" s="74"/>
      <c r="FN55" s="74"/>
      <c r="FO55" s="74"/>
      <c r="FP55" s="74"/>
      <c r="FQ55" s="74"/>
      <c r="FR55" s="74"/>
      <c r="FS55" s="74"/>
      <c r="FT55" s="74"/>
      <c r="FU55" s="74"/>
      <c r="FV55" s="75"/>
      <c r="FW55"/>
      <c r="FX55"/>
      <c r="FY55"/>
      <c r="FZ55"/>
      <c r="GA55"/>
      <c r="GB55"/>
      <c r="GC55"/>
      <c r="GD55"/>
      <c r="GE55"/>
      <c r="GF55"/>
      <c r="GG55"/>
      <c r="GH55"/>
      <c r="GI55"/>
      <c r="GJ55"/>
      <c r="GK55"/>
    </row>
    <row r="56" spans="3:193">
      <c r="C56" s="72" t="s">
        <v>55</v>
      </c>
      <c r="D56" s="72" t="s">
        <v>184</v>
      </c>
      <c r="E56" s="147" t="s">
        <v>186</v>
      </c>
      <c r="F56" s="147" t="s">
        <v>188</v>
      </c>
      <c r="G56" s="147" t="s">
        <v>190</v>
      </c>
      <c r="H56" s="147" t="s">
        <v>192</v>
      </c>
      <c r="I56" s="147" t="s">
        <v>194</v>
      </c>
      <c r="J56" s="147" t="s">
        <v>196</v>
      </c>
      <c r="K56" s="147" t="s">
        <v>198</v>
      </c>
      <c r="L56" s="147" t="s">
        <v>200</v>
      </c>
      <c r="M56" s="147" t="s">
        <v>202</v>
      </c>
      <c r="N56" s="147" t="s">
        <v>204</v>
      </c>
      <c r="O56" s="147" t="s">
        <v>206</v>
      </c>
      <c r="P56" s="147" t="s">
        <v>211</v>
      </c>
      <c r="Q56" s="147" t="s">
        <v>215</v>
      </c>
      <c r="R56" s="147" t="s">
        <v>217</v>
      </c>
      <c r="S56" s="147" t="s">
        <v>219</v>
      </c>
      <c r="T56" s="147" t="s">
        <v>221</v>
      </c>
      <c r="U56" s="147" t="s">
        <v>231</v>
      </c>
      <c r="V56" s="147" t="s">
        <v>233</v>
      </c>
      <c r="W56" s="147" t="s">
        <v>241</v>
      </c>
      <c r="X56" s="147" t="s">
        <v>257</v>
      </c>
      <c r="Y56" s="147" t="s">
        <v>259</v>
      </c>
      <c r="Z56" s="147" t="s">
        <v>261</v>
      </c>
      <c r="AA56" s="147" t="s">
        <v>263</v>
      </c>
      <c r="AB56" s="147" t="s">
        <v>267</v>
      </c>
      <c r="AC56" s="147" t="s">
        <v>269</v>
      </c>
      <c r="AD56" s="147" t="s">
        <v>283</v>
      </c>
      <c r="AE56" s="147" t="s">
        <v>285</v>
      </c>
      <c r="AF56" s="147" t="s">
        <v>293</v>
      </c>
      <c r="AG56" s="147" t="s">
        <v>295</v>
      </c>
      <c r="AH56" s="147" t="s">
        <v>307</v>
      </c>
      <c r="AI56" s="147" t="s">
        <v>311</v>
      </c>
      <c r="AJ56" s="147" t="s">
        <v>313</v>
      </c>
      <c r="AK56" s="147" t="s">
        <v>322</v>
      </c>
      <c r="AL56" s="147" t="s">
        <v>326</v>
      </c>
      <c r="AM56" s="72" t="s">
        <v>184</v>
      </c>
      <c r="AN56" s="147" t="s">
        <v>186</v>
      </c>
      <c r="AO56" s="147" t="s">
        <v>188</v>
      </c>
      <c r="AP56" s="147" t="s">
        <v>190</v>
      </c>
      <c r="AQ56" s="147" t="s">
        <v>192</v>
      </c>
      <c r="AR56" s="147" t="s">
        <v>194</v>
      </c>
      <c r="AS56" s="147" t="s">
        <v>196</v>
      </c>
      <c r="AT56" s="147" t="s">
        <v>198</v>
      </c>
      <c r="AU56" s="147" t="s">
        <v>200</v>
      </c>
      <c r="AV56" s="147" t="s">
        <v>202</v>
      </c>
      <c r="AW56" s="147" t="s">
        <v>204</v>
      </c>
      <c r="AX56" s="147" t="s">
        <v>206</v>
      </c>
      <c r="AY56" s="147" t="s">
        <v>211</v>
      </c>
      <c r="AZ56" s="147" t="s">
        <v>215</v>
      </c>
      <c r="BA56" s="147" t="s">
        <v>217</v>
      </c>
      <c r="BB56" s="147" t="s">
        <v>219</v>
      </c>
      <c r="BC56" s="147" t="s">
        <v>221</v>
      </c>
      <c r="BD56" s="147" t="s">
        <v>231</v>
      </c>
      <c r="BE56" s="147" t="s">
        <v>233</v>
      </c>
      <c r="BF56" s="147" t="s">
        <v>241</v>
      </c>
      <c r="BG56" s="147" t="s">
        <v>257</v>
      </c>
      <c r="BH56" s="147" t="s">
        <v>259</v>
      </c>
      <c r="BI56" s="147" t="s">
        <v>261</v>
      </c>
      <c r="BJ56" s="147" t="s">
        <v>263</v>
      </c>
      <c r="BK56" s="147" t="s">
        <v>267</v>
      </c>
      <c r="BL56" s="147" t="s">
        <v>269</v>
      </c>
      <c r="BM56" s="147" t="s">
        <v>283</v>
      </c>
      <c r="BN56" s="147" t="s">
        <v>285</v>
      </c>
      <c r="BO56" s="147" t="s">
        <v>293</v>
      </c>
      <c r="BP56" s="147" t="s">
        <v>295</v>
      </c>
      <c r="BQ56" s="147" t="s">
        <v>307</v>
      </c>
      <c r="BR56" s="147" t="s">
        <v>311</v>
      </c>
      <c r="BS56" s="147" t="s">
        <v>313</v>
      </c>
      <c r="BT56" s="147" t="s">
        <v>322</v>
      </c>
      <c r="BU56" s="147" t="s">
        <v>326</v>
      </c>
      <c r="BV56" s="72" t="s">
        <v>184</v>
      </c>
      <c r="BW56" s="147" t="s">
        <v>186</v>
      </c>
      <c r="BX56" s="147" t="s">
        <v>188</v>
      </c>
      <c r="BY56" s="147" t="s">
        <v>190</v>
      </c>
      <c r="BZ56" s="147" t="s">
        <v>192</v>
      </c>
      <c r="CA56" s="147" t="s">
        <v>194</v>
      </c>
      <c r="CB56" s="147" t="s">
        <v>196</v>
      </c>
      <c r="CC56" s="147" t="s">
        <v>198</v>
      </c>
      <c r="CD56" s="147" t="s">
        <v>200</v>
      </c>
      <c r="CE56" s="147" t="s">
        <v>202</v>
      </c>
      <c r="CF56" s="147" t="s">
        <v>204</v>
      </c>
      <c r="CG56" s="147" t="s">
        <v>206</v>
      </c>
      <c r="CH56" s="147" t="s">
        <v>211</v>
      </c>
      <c r="CI56" s="147" t="s">
        <v>215</v>
      </c>
      <c r="CJ56" s="147" t="s">
        <v>217</v>
      </c>
      <c r="CK56" s="147" t="s">
        <v>219</v>
      </c>
      <c r="CL56" s="147" t="s">
        <v>221</v>
      </c>
      <c r="CM56" s="147" t="s">
        <v>231</v>
      </c>
      <c r="CN56" s="147" t="s">
        <v>233</v>
      </c>
      <c r="CO56" s="147" t="s">
        <v>241</v>
      </c>
      <c r="CP56" s="147" t="s">
        <v>257</v>
      </c>
      <c r="CQ56" s="147" t="s">
        <v>259</v>
      </c>
      <c r="CR56" s="147" t="s">
        <v>261</v>
      </c>
      <c r="CS56" s="147" t="s">
        <v>263</v>
      </c>
      <c r="CT56" s="147" t="s">
        <v>267</v>
      </c>
      <c r="CU56" s="147" t="s">
        <v>269</v>
      </c>
      <c r="CV56" s="147" t="s">
        <v>283</v>
      </c>
      <c r="CW56" s="147" t="s">
        <v>285</v>
      </c>
      <c r="CX56" s="147" t="s">
        <v>293</v>
      </c>
      <c r="CY56" s="147" t="s">
        <v>295</v>
      </c>
      <c r="CZ56" s="147" t="s">
        <v>307</v>
      </c>
      <c r="DA56" s="147" t="s">
        <v>311</v>
      </c>
      <c r="DB56" s="147" t="s">
        <v>313</v>
      </c>
      <c r="DC56" s="147" t="s">
        <v>322</v>
      </c>
      <c r="DD56" s="147" t="s">
        <v>326</v>
      </c>
      <c r="DE56" s="72" t="s">
        <v>184</v>
      </c>
      <c r="DF56" s="147" t="s">
        <v>186</v>
      </c>
      <c r="DG56" s="147" t="s">
        <v>188</v>
      </c>
      <c r="DH56" s="147" t="s">
        <v>190</v>
      </c>
      <c r="DI56" s="147" t="s">
        <v>192</v>
      </c>
      <c r="DJ56" s="147" t="s">
        <v>194</v>
      </c>
      <c r="DK56" s="147" t="s">
        <v>196</v>
      </c>
      <c r="DL56" s="147" t="s">
        <v>198</v>
      </c>
      <c r="DM56" s="147" t="s">
        <v>200</v>
      </c>
      <c r="DN56" s="147" t="s">
        <v>202</v>
      </c>
      <c r="DO56" s="147" t="s">
        <v>204</v>
      </c>
      <c r="DP56" s="147" t="s">
        <v>206</v>
      </c>
      <c r="DQ56" s="147" t="s">
        <v>211</v>
      </c>
      <c r="DR56" s="147" t="s">
        <v>215</v>
      </c>
      <c r="DS56" s="147" t="s">
        <v>217</v>
      </c>
      <c r="DT56" s="147" t="s">
        <v>219</v>
      </c>
      <c r="DU56" s="147" t="s">
        <v>221</v>
      </c>
      <c r="DV56" s="147" t="s">
        <v>231</v>
      </c>
      <c r="DW56" s="147" t="s">
        <v>233</v>
      </c>
      <c r="DX56" s="147" t="s">
        <v>241</v>
      </c>
      <c r="DY56" s="147" t="s">
        <v>257</v>
      </c>
      <c r="DZ56" s="147" t="s">
        <v>259</v>
      </c>
      <c r="EA56" s="147" t="s">
        <v>261</v>
      </c>
      <c r="EB56" s="147" t="s">
        <v>263</v>
      </c>
      <c r="EC56" s="147" t="s">
        <v>267</v>
      </c>
      <c r="ED56" s="147" t="s">
        <v>269</v>
      </c>
      <c r="EE56" s="147" t="s">
        <v>283</v>
      </c>
      <c r="EF56" s="147" t="s">
        <v>285</v>
      </c>
      <c r="EG56" s="147" t="s">
        <v>293</v>
      </c>
      <c r="EH56" s="147" t="s">
        <v>295</v>
      </c>
      <c r="EI56" s="147" t="s">
        <v>307</v>
      </c>
      <c r="EJ56" s="147" t="s">
        <v>311</v>
      </c>
      <c r="EK56" s="147" t="s">
        <v>313</v>
      </c>
      <c r="EL56" s="147" t="s">
        <v>322</v>
      </c>
      <c r="EM56" s="147" t="s">
        <v>326</v>
      </c>
      <c r="EN56" s="72" t="s">
        <v>184</v>
      </c>
      <c r="EO56" s="147" t="s">
        <v>186</v>
      </c>
      <c r="EP56" s="147" t="s">
        <v>188</v>
      </c>
      <c r="EQ56" s="147" t="s">
        <v>190</v>
      </c>
      <c r="ER56" s="147" t="s">
        <v>192</v>
      </c>
      <c r="ES56" s="147" t="s">
        <v>194</v>
      </c>
      <c r="ET56" s="147" t="s">
        <v>196</v>
      </c>
      <c r="EU56" s="147" t="s">
        <v>198</v>
      </c>
      <c r="EV56" s="147" t="s">
        <v>200</v>
      </c>
      <c r="EW56" s="147" t="s">
        <v>202</v>
      </c>
      <c r="EX56" s="147" t="s">
        <v>204</v>
      </c>
      <c r="EY56" s="147" t="s">
        <v>206</v>
      </c>
      <c r="EZ56" s="147" t="s">
        <v>211</v>
      </c>
      <c r="FA56" s="147" t="s">
        <v>215</v>
      </c>
      <c r="FB56" s="147" t="s">
        <v>217</v>
      </c>
      <c r="FC56" s="147" t="s">
        <v>219</v>
      </c>
      <c r="FD56" s="147" t="s">
        <v>221</v>
      </c>
      <c r="FE56" s="147" t="s">
        <v>231</v>
      </c>
      <c r="FF56" s="147" t="s">
        <v>233</v>
      </c>
      <c r="FG56" s="147" t="s">
        <v>241</v>
      </c>
      <c r="FH56" s="147" t="s">
        <v>257</v>
      </c>
      <c r="FI56" s="147" t="s">
        <v>259</v>
      </c>
      <c r="FJ56" s="147" t="s">
        <v>261</v>
      </c>
      <c r="FK56" s="147" t="s">
        <v>263</v>
      </c>
      <c r="FL56" s="147" t="s">
        <v>267</v>
      </c>
      <c r="FM56" s="147" t="s">
        <v>269</v>
      </c>
      <c r="FN56" s="147" t="s">
        <v>283</v>
      </c>
      <c r="FO56" s="147" t="s">
        <v>285</v>
      </c>
      <c r="FP56" s="147" t="s">
        <v>293</v>
      </c>
      <c r="FQ56" s="147" t="s">
        <v>295</v>
      </c>
      <c r="FR56" s="147" t="s">
        <v>307</v>
      </c>
      <c r="FS56" s="147" t="s">
        <v>311</v>
      </c>
      <c r="FT56" s="147" t="s">
        <v>313</v>
      </c>
      <c r="FU56" s="147" t="s">
        <v>322</v>
      </c>
      <c r="FV56" s="168" t="s">
        <v>326</v>
      </c>
      <c r="FW56"/>
      <c r="FX56"/>
      <c r="FY56"/>
      <c r="FZ56"/>
      <c r="GA56"/>
      <c r="GB56"/>
      <c r="GC56"/>
      <c r="GD56"/>
      <c r="GE56"/>
      <c r="GF56"/>
      <c r="GG56"/>
      <c r="GH56"/>
      <c r="GI56"/>
      <c r="GJ56"/>
      <c r="GK56"/>
    </row>
    <row r="57" spans="3:193">
      <c r="C57" s="72" t="s">
        <v>131</v>
      </c>
      <c r="D57" s="81"/>
      <c r="E57" s="169">
        <v>16.8507</v>
      </c>
      <c r="F57" s="169">
        <v>27.945399999999999</v>
      </c>
      <c r="G57" s="169"/>
      <c r="H57" s="169">
        <v>7.5723099999999999</v>
      </c>
      <c r="I57" s="169"/>
      <c r="J57" s="169"/>
      <c r="K57" s="169">
        <v>1128.26</v>
      </c>
      <c r="L57" s="169">
        <v>350.72399999999999</v>
      </c>
      <c r="M57" s="169">
        <v>8.9409799999999997</v>
      </c>
      <c r="N57" s="169">
        <v>5.5510000000000002</v>
      </c>
      <c r="O57" s="169">
        <v>34.163200000000003</v>
      </c>
      <c r="P57" s="169"/>
      <c r="Q57" s="169">
        <v>323.33600000000001</v>
      </c>
      <c r="R57" s="169">
        <v>245.58699999999999</v>
      </c>
      <c r="S57" s="169">
        <v>56.463200000000001</v>
      </c>
      <c r="T57" s="169">
        <v>470.06700000000001</v>
      </c>
      <c r="U57" s="169">
        <v>1221.46</v>
      </c>
      <c r="V57" s="169">
        <v>3057.85</v>
      </c>
      <c r="W57" s="169">
        <v>17.292899999999999</v>
      </c>
      <c r="X57" s="169">
        <v>7.5958300000000003</v>
      </c>
      <c r="Y57" s="169"/>
      <c r="Z57" s="169">
        <v>8504.76</v>
      </c>
      <c r="AA57" s="169">
        <v>19.0703</v>
      </c>
      <c r="AB57" s="169"/>
      <c r="AC57" s="169">
        <v>4284.2199999999993</v>
      </c>
      <c r="AD57" s="169">
        <v>53.036799999999999</v>
      </c>
      <c r="AE57" s="169"/>
      <c r="AF57" s="169">
        <v>23.898599999999998</v>
      </c>
      <c r="AG57" s="169">
        <v>436.97199999999998</v>
      </c>
      <c r="AH57" s="169"/>
      <c r="AI57" s="169">
        <v>4126.92</v>
      </c>
      <c r="AJ57" s="169"/>
      <c r="AK57" s="169"/>
      <c r="AL57" s="169">
        <v>107.857</v>
      </c>
      <c r="AM57" s="81"/>
      <c r="AN57" s="169">
        <v>1.0634600000000001</v>
      </c>
      <c r="AO57" s="169">
        <v>1.76366</v>
      </c>
      <c r="AP57" s="169"/>
      <c r="AQ57" s="169">
        <v>0.47789599999999999</v>
      </c>
      <c r="AR57" s="169"/>
      <c r="AS57" s="169"/>
      <c r="AT57" s="169">
        <v>71.205500000000001</v>
      </c>
      <c r="AU57" s="169">
        <v>22.134499999999999</v>
      </c>
      <c r="AV57" s="169">
        <v>0.56427400000000005</v>
      </c>
      <c r="AW57" s="169">
        <v>0.350329</v>
      </c>
      <c r="AX57" s="169">
        <v>2.1560700000000002</v>
      </c>
      <c r="AY57" s="169"/>
      <c r="AZ57" s="169">
        <v>20.405999999999999</v>
      </c>
      <c r="BA57" s="169">
        <v>15.4992</v>
      </c>
      <c r="BB57" s="169">
        <v>3.56345</v>
      </c>
      <c r="BC57" s="169">
        <v>29.666399999999999</v>
      </c>
      <c r="BD57" s="169">
        <v>77.087699999999998</v>
      </c>
      <c r="BE57" s="169">
        <v>192.98400000000001</v>
      </c>
      <c r="BF57" s="169">
        <v>1.09137</v>
      </c>
      <c r="BG57" s="169">
        <v>0.47937999999999997</v>
      </c>
      <c r="BH57" s="169"/>
      <c r="BI57" s="169">
        <v>536.74400000000003</v>
      </c>
      <c r="BJ57" s="169">
        <v>1.2035400000000001</v>
      </c>
      <c r="BK57" s="169"/>
      <c r="BL57" s="169">
        <v>270.38099999999997</v>
      </c>
      <c r="BM57" s="169">
        <v>3.3472</v>
      </c>
      <c r="BN57" s="169"/>
      <c r="BO57" s="169">
        <v>1.5082599999999999</v>
      </c>
      <c r="BP57" s="169">
        <v>27.5777</v>
      </c>
      <c r="BQ57" s="169"/>
      <c r="BR57" s="169">
        <v>260.45400000000001</v>
      </c>
      <c r="BS57" s="169"/>
      <c r="BT57" s="169"/>
      <c r="BU57" s="169">
        <v>6.8069499999999996</v>
      </c>
      <c r="BV57" s="81"/>
      <c r="BW57" s="169">
        <v>3.8088199999999999</v>
      </c>
      <c r="BX57" s="169">
        <v>6.3165899999999997</v>
      </c>
      <c r="BY57" s="169"/>
      <c r="BZ57" s="169">
        <v>1.7116</v>
      </c>
      <c r="CA57" s="169"/>
      <c r="CB57" s="169"/>
      <c r="CC57" s="169">
        <v>255.024</v>
      </c>
      <c r="CD57" s="169">
        <v>79.275199999999998</v>
      </c>
      <c r="CE57" s="169">
        <v>2.0209600000000001</v>
      </c>
      <c r="CF57" s="169">
        <v>1.25471</v>
      </c>
      <c r="CG57" s="169">
        <v>7.7220199999999997</v>
      </c>
      <c r="CH57" s="169"/>
      <c r="CI57" s="169">
        <v>73.084599999999995</v>
      </c>
      <c r="CJ57" s="169">
        <v>55.510899999999999</v>
      </c>
      <c r="CK57" s="169">
        <v>12.762600000000001</v>
      </c>
      <c r="CL57" s="169">
        <v>106.251</v>
      </c>
      <c r="CM57" s="169">
        <v>276.09100000000001</v>
      </c>
      <c r="CN57" s="169">
        <v>691.17600000000004</v>
      </c>
      <c r="CO57" s="169">
        <v>3.90876</v>
      </c>
      <c r="CP57" s="169">
        <v>1.7169099999999999</v>
      </c>
      <c r="CQ57" s="169"/>
      <c r="CR57" s="169">
        <v>1922.36</v>
      </c>
      <c r="CS57" s="169">
        <v>4.3105099999999998</v>
      </c>
      <c r="CT57" s="169"/>
      <c r="CU57" s="169">
        <v>968.37599999999998</v>
      </c>
      <c r="CV57" s="169">
        <v>11.988099999999999</v>
      </c>
      <c r="CW57" s="169"/>
      <c r="CX57" s="169">
        <v>5.4018699999999997</v>
      </c>
      <c r="CY57" s="169">
        <v>98.770300000000006</v>
      </c>
      <c r="CZ57" s="169"/>
      <c r="DA57" s="169">
        <v>932.82</v>
      </c>
      <c r="DB57" s="169"/>
      <c r="DC57" s="169"/>
      <c r="DD57" s="169">
        <v>24.379200000000001</v>
      </c>
      <c r="DE57" s="81"/>
      <c r="DF57" s="169">
        <v>2.8898500000000001E-2</v>
      </c>
      <c r="DG57" s="169">
        <v>4.7925599999999999E-2</v>
      </c>
      <c r="DH57" s="169"/>
      <c r="DI57" s="169">
        <v>1.2986299999999999E-2</v>
      </c>
      <c r="DJ57" s="169"/>
      <c r="DK57" s="169"/>
      <c r="DL57" s="169">
        <v>1.93493</v>
      </c>
      <c r="DM57" s="169">
        <v>0.60148100000000004</v>
      </c>
      <c r="DN57" s="169">
        <v>1.53335E-2</v>
      </c>
      <c r="DO57" s="169">
        <v>9.5198000000000001E-3</v>
      </c>
      <c r="DP57" s="169">
        <v>5.8588899999999999E-2</v>
      </c>
      <c r="DQ57" s="169"/>
      <c r="DR57" s="169">
        <v>0.55451099999999998</v>
      </c>
      <c r="DS57" s="169">
        <v>0.42117500000000002</v>
      </c>
      <c r="DT57" s="169">
        <v>9.6832799999999997E-2</v>
      </c>
      <c r="DU57" s="169">
        <v>0.80615099999999995</v>
      </c>
      <c r="DV57" s="169">
        <v>2.09477</v>
      </c>
      <c r="DW57" s="169">
        <v>5.2441199999999997</v>
      </c>
      <c r="DX57" s="169">
        <v>2.9656800000000001E-2</v>
      </c>
      <c r="DY57" s="169">
        <v>1.3026599999999999E-2</v>
      </c>
      <c r="DZ57" s="169"/>
      <c r="EA57" s="169">
        <v>14.5854</v>
      </c>
      <c r="EB57" s="169">
        <v>3.2704999999999998E-2</v>
      </c>
      <c r="EC57" s="169"/>
      <c r="ED57" s="169">
        <v>7.3473100000000002</v>
      </c>
      <c r="EE57" s="169">
        <v>9.0956599999999999E-2</v>
      </c>
      <c r="EF57" s="169"/>
      <c r="EG57" s="169">
        <v>4.0985399999999998E-2</v>
      </c>
      <c r="EH57" s="169">
        <v>0.74939500000000003</v>
      </c>
      <c r="EI57" s="169"/>
      <c r="EJ57" s="169">
        <v>7.0775399999999999</v>
      </c>
      <c r="EK57" s="169"/>
      <c r="EL57" s="169"/>
      <c r="EM57" s="169">
        <v>0.184971</v>
      </c>
      <c r="EN57" s="81"/>
      <c r="EO57" s="169">
        <v>0.65599499999999999</v>
      </c>
      <c r="EP57" s="169">
        <v>1.0879099999999999</v>
      </c>
      <c r="EQ57" s="169"/>
      <c r="ER57" s="169">
        <v>0.29478900000000002</v>
      </c>
      <c r="ES57" s="169"/>
      <c r="ET57" s="169"/>
      <c r="EU57" s="169">
        <v>43.923000000000002</v>
      </c>
      <c r="EV57" s="169">
        <v>13.653600000000001</v>
      </c>
      <c r="EW57" s="169">
        <v>0.34807100000000002</v>
      </c>
      <c r="EX57" s="169">
        <v>0.21609900000000001</v>
      </c>
      <c r="EY57" s="169">
        <v>1.3299700000000001</v>
      </c>
      <c r="EZ57" s="169"/>
      <c r="FA57" s="169">
        <v>12.587400000000001</v>
      </c>
      <c r="FB57" s="169">
        <v>9.56067</v>
      </c>
      <c r="FC57" s="169">
        <v>2.1981000000000002</v>
      </c>
      <c r="FD57" s="169">
        <v>18.299600000000002</v>
      </c>
      <c r="FE57" s="169">
        <v>47.551400000000001</v>
      </c>
      <c r="FF57" s="169">
        <v>119.042</v>
      </c>
      <c r="FG57" s="169">
        <v>0.67320899999999995</v>
      </c>
      <c r="FH57" s="169">
        <v>0.29570400000000002</v>
      </c>
      <c r="FI57" s="169"/>
      <c r="FJ57" s="169">
        <v>331.089</v>
      </c>
      <c r="FK57" s="169">
        <v>0.74240300000000004</v>
      </c>
      <c r="FL57" s="169"/>
      <c r="FM57" s="169">
        <v>166.78399999999999</v>
      </c>
      <c r="FN57" s="169">
        <v>2.0647199999999999</v>
      </c>
      <c r="FO57" s="169"/>
      <c r="FP57" s="169">
        <v>0.93036799999999997</v>
      </c>
      <c r="FQ57" s="169">
        <v>17.011299999999999</v>
      </c>
      <c r="FR57" s="169"/>
      <c r="FS57" s="169">
        <v>160.66</v>
      </c>
      <c r="FT57" s="169"/>
      <c r="FU57" s="169"/>
      <c r="FV57" s="170">
        <v>4.1988500000000002</v>
      </c>
      <c r="FW57"/>
      <c r="FX57"/>
      <c r="FY57"/>
      <c r="FZ57"/>
      <c r="GA57"/>
      <c r="GB57"/>
      <c r="GC57"/>
      <c r="GD57"/>
      <c r="GE57"/>
      <c r="GF57"/>
      <c r="GG57"/>
      <c r="GH57"/>
      <c r="GI57"/>
      <c r="GJ57"/>
      <c r="GK57"/>
    </row>
    <row r="58" spans="3:193">
      <c r="C58" s="62" t="s">
        <v>178</v>
      </c>
      <c r="D58" s="82">
        <v>0.52261199999999997</v>
      </c>
      <c r="E58" s="171">
        <v>33.447200000000002</v>
      </c>
      <c r="F58" s="171">
        <v>245.62799999999999</v>
      </c>
      <c r="G58" s="171">
        <v>3.1356799999999998</v>
      </c>
      <c r="H58" s="171">
        <v>3.1356799999999998</v>
      </c>
      <c r="I58" s="171">
        <v>0</v>
      </c>
      <c r="J58" s="171">
        <v>6.27135</v>
      </c>
      <c r="K58" s="171">
        <v>609.36599999999999</v>
      </c>
      <c r="L58" s="171">
        <v>133.26599999999999</v>
      </c>
      <c r="M58" s="171">
        <v>90.934600000000003</v>
      </c>
      <c r="N58" s="171">
        <v>20.381900000000002</v>
      </c>
      <c r="O58" s="171">
        <v>44.944699999999997</v>
      </c>
      <c r="P58" s="171"/>
      <c r="Q58" s="171">
        <v>262.35199999999998</v>
      </c>
      <c r="R58" s="171">
        <v>297.36599999999999</v>
      </c>
      <c r="S58" s="171">
        <v>194.41200000000001</v>
      </c>
      <c r="T58" s="171">
        <v>257.64800000000002</v>
      </c>
      <c r="U58" s="171">
        <v>322.452</v>
      </c>
      <c r="V58" s="171">
        <v>731.65800000000002</v>
      </c>
      <c r="W58" s="171">
        <v>46.512500000000003</v>
      </c>
      <c r="X58" s="171">
        <v>8.3618000000000006</v>
      </c>
      <c r="Y58" s="171"/>
      <c r="Z58" s="171">
        <v>1300.26</v>
      </c>
      <c r="AA58" s="171">
        <v>24.040199999999999</v>
      </c>
      <c r="AB58" s="171"/>
      <c r="AC58" s="171">
        <v>1042.0899999999999</v>
      </c>
      <c r="AD58" s="171">
        <v>139.53800000000001</v>
      </c>
      <c r="AE58" s="171"/>
      <c r="AF58" s="171">
        <v>9.4070199999999993</v>
      </c>
      <c r="AG58" s="171">
        <v>119.678</v>
      </c>
      <c r="AH58" s="171">
        <v>5.7487399999999997</v>
      </c>
      <c r="AI58" s="171">
        <v>844.01900000000001</v>
      </c>
      <c r="AJ58" s="171"/>
      <c r="AK58" s="171"/>
      <c r="AL58" s="171">
        <v>77.346599999999995</v>
      </c>
      <c r="AM58" s="82">
        <v>6.81468E-3</v>
      </c>
      <c r="AN58" s="171">
        <v>0.43614000000000003</v>
      </c>
      <c r="AO58" s="171">
        <v>3.2029000000000001</v>
      </c>
      <c r="AP58" s="171">
        <v>4.0888099999999997E-2</v>
      </c>
      <c r="AQ58" s="171">
        <v>4.0888099999999997E-2</v>
      </c>
      <c r="AR58" s="171">
        <v>0</v>
      </c>
      <c r="AS58" s="171">
        <v>8.1776199999999993E-2</v>
      </c>
      <c r="AT58" s="171">
        <v>7.9459200000000001</v>
      </c>
      <c r="AU58" s="171">
        <v>1.7377399999999998</v>
      </c>
      <c r="AV58" s="171">
        <v>1.1857599999999999</v>
      </c>
      <c r="AW58" s="171">
        <v>0.26577299999999998</v>
      </c>
      <c r="AX58" s="171">
        <v>0.586063</v>
      </c>
      <c r="AY58" s="171"/>
      <c r="AZ58" s="171">
        <v>3.4209700000000001</v>
      </c>
      <c r="BA58" s="171">
        <v>3.8775599999999999</v>
      </c>
      <c r="BB58" s="171">
        <v>2.5350600000000001</v>
      </c>
      <c r="BC58" s="171">
        <v>3.3596400000000002</v>
      </c>
      <c r="BD58" s="171">
        <v>4.2046599999999996</v>
      </c>
      <c r="BE58" s="171">
        <v>9.5405599999999993</v>
      </c>
      <c r="BF58" s="171">
        <v>0.60650700000000002</v>
      </c>
      <c r="BG58" s="171">
        <v>0.10903500000000001</v>
      </c>
      <c r="BH58" s="171"/>
      <c r="BI58" s="171">
        <v>16.954899999999999</v>
      </c>
      <c r="BJ58" s="171">
        <v>0.31347599999999998</v>
      </c>
      <c r="BK58" s="171"/>
      <c r="BL58" s="171">
        <v>13.5885</v>
      </c>
      <c r="BM58" s="171">
        <v>1.81952</v>
      </c>
      <c r="BN58" s="171"/>
      <c r="BO58" s="171">
        <v>0.122664</v>
      </c>
      <c r="BP58" s="171">
        <v>1.5605599999999999</v>
      </c>
      <c r="BQ58" s="171">
        <v>7.49615E-2</v>
      </c>
      <c r="BR58" s="171">
        <v>11.005699999999999</v>
      </c>
      <c r="BS58" s="171"/>
      <c r="BT58" s="171"/>
      <c r="BU58" s="171">
        <v>1.00857</v>
      </c>
      <c r="BV58" s="82">
        <v>0.80809200000000003</v>
      </c>
      <c r="BW58" s="171">
        <v>51.7179</v>
      </c>
      <c r="BX58" s="171">
        <v>379.80399999999997</v>
      </c>
      <c r="BY58" s="171">
        <v>4.84856</v>
      </c>
      <c r="BZ58" s="171">
        <v>4.84856</v>
      </c>
      <c r="CA58" s="171">
        <v>0</v>
      </c>
      <c r="CB58" s="171">
        <v>9.6971100000000003</v>
      </c>
      <c r="CC58" s="171">
        <v>942.23599999999999</v>
      </c>
      <c r="CD58" s="171">
        <v>206.06399999999996</v>
      </c>
      <c r="CE58" s="171">
        <v>140.608</v>
      </c>
      <c r="CF58" s="171">
        <v>31.515599999999999</v>
      </c>
      <c r="CG58" s="171">
        <v>69.495999999999995</v>
      </c>
      <c r="CH58" s="171"/>
      <c r="CI58" s="171">
        <v>405.66199999999998</v>
      </c>
      <c r="CJ58" s="171">
        <v>459.80500000000001</v>
      </c>
      <c r="CK58" s="171">
        <v>300.61</v>
      </c>
      <c r="CL58" s="171">
        <v>398.39</v>
      </c>
      <c r="CM58" s="171">
        <v>498.59300000000002</v>
      </c>
      <c r="CN58" s="171">
        <v>1131.33</v>
      </c>
      <c r="CO58" s="171">
        <v>71.920199999999994</v>
      </c>
      <c r="CP58" s="171">
        <v>12.929500000000001</v>
      </c>
      <c r="CQ58" s="171"/>
      <c r="CR58" s="171">
        <v>2010.53</v>
      </c>
      <c r="CS58" s="171">
        <v>37.1723</v>
      </c>
      <c r="CT58" s="171"/>
      <c r="CU58" s="171">
        <v>1611.34</v>
      </c>
      <c r="CV58" s="171">
        <v>215.761</v>
      </c>
      <c r="CW58" s="171"/>
      <c r="CX58" s="171">
        <v>14.5457</v>
      </c>
      <c r="CY58" s="171">
        <v>185.053</v>
      </c>
      <c r="CZ58" s="171">
        <v>8.8890200000000004</v>
      </c>
      <c r="DA58" s="171">
        <v>1305.07</v>
      </c>
      <c r="DB58" s="171"/>
      <c r="DC58" s="171"/>
      <c r="DD58" s="171">
        <v>119.598</v>
      </c>
      <c r="DE58" s="82">
        <v>1.3537299999999999E-4</v>
      </c>
      <c r="DF58" s="171">
        <v>8.6638600000000007E-3</v>
      </c>
      <c r="DG58" s="171">
        <v>6.3625200000000007E-2</v>
      </c>
      <c r="DH58" s="171">
        <v>8.1223600000000003E-4</v>
      </c>
      <c r="DI58" s="171">
        <v>8.1223600000000003E-4</v>
      </c>
      <c r="DJ58" s="171">
        <v>0</v>
      </c>
      <c r="DK58" s="171">
        <v>1.62447E-3</v>
      </c>
      <c r="DL58" s="171">
        <v>0.15784500000000001</v>
      </c>
      <c r="DM58" s="171">
        <v>3.4520000000000002E-2</v>
      </c>
      <c r="DN58" s="171">
        <v>2.35549E-2</v>
      </c>
      <c r="DO58" s="171">
        <v>5.2795400000000001E-3</v>
      </c>
      <c r="DP58" s="171">
        <v>1.1642E-2</v>
      </c>
      <c r="DQ58" s="171"/>
      <c r="DR58" s="171">
        <v>6.7957100000000006E-2</v>
      </c>
      <c r="DS58" s="171">
        <v>7.7027100000000001E-2</v>
      </c>
      <c r="DT58" s="171">
        <v>5.0358699999999999E-2</v>
      </c>
      <c r="DU58" s="171">
        <v>6.6738800000000001E-2</v>
      </c>
      <c r="DV58" s="171">
        <v>8.3525000000000002E-2</v>
      </c>
      <c r="DW58" s="171">
        <v>0.189522</v>
      </c>
      <c r="DX58" s="171">
        <v>1.20482E-2</v>
      </c>
      <c r="DY58" s="171">
        <v>2.1659600000000002E-3</v>
      </c>
      <c r="DZ58" s="171"/>
      <c r="EA58" s="171">
        <v>0.33680700000000002</v>
      </c>
      <c r="EB58" s="171">
        <v>6.2271399999999999E-3</v>
      </c>
      <c r="EC58" s="171"/>
      <c r="ED58" s="171">
        <v>0.26993299999999998</v>
      </c>
      <c r="EE58" s="171">
        <v>3.6144500000000003E-2</v>
      </c>
      <c r="EF58" s="171"/>
      <c r="EG58" s="171">
        <v>2.4367099999999999E-3</v>
      </c>
      <c r="EH58" s="171">
        <v>3.1000400000000001E-2</v>
      </c>
      <c r="EI58" s="171">
        <v>1.4890999999999999E-3</v>
      </c>
      <c r="EJ58" s="171">
        <v>0.21862699999999999</v>
      </c>
      <c r="EK58" s="171"/>
      <c r="EL58" s="171"/>
      <c r="EM58" s="171">
        <v>2.00352E-2</v>
      </c>
      <c r="EN58" s="82">
        <v>4.46868E-3</v>
      </c>
      <c r="EO58" s="171">
        <v>0.28599599999999997</v>
      </c>
      <c r="EP58" s="171">
        <v>2.1002800000000001</v>
      </c>
      <c r="EQ58" s="171">
        <v>2.6812099999999998E-2</v>
      </c>
      <c r="ER58" s="171">
        <v>2.6812099999999998E-2</v>
      </c>
      <c r="ES58" s="171">
        <v>0</v>
      </c>
      <c r="ET58" s="171">
        <v>5.3624199999999997E-2</v>
      </c>
      <c r="EU58" s="171">
        <v>5.2104799999999996</v>
      </c>
      <c r="EV58" s="171">
        <v>1.13951</v>
      </c>
      <c r="EW58" s="171">
        <v>0.77755099999999999</v>
      </c>
      <c r="EX58" s="171">
        <v>0.17427899999999999</v>
      </c>
      <c r="EY58" s="171">
        <v>0.38430700000000001</v>
      </c>
      <c r="EZ58" s="171"/>
      <c r="FA58" s="171">
        <v>2.2432799999999999</v>
      </c>
      <c r="FB58" s="171">
        <v>2.5426799999999998</v>
      </c>
      <c r="FC58" s="171">
        <v>1.66235</v>
      </c>
      <c r="FD58" s="171">
        <v>2.2030599999999998</v>
      </c>
      <c r="FE58" s="171">
        <v>2.75718</v>
      </c>
      <c r="FF58" s="171">
        <v>6.2561600000000004</v>
      </c>
      <c r="FG58" s="171">
        <v>0.39771299999999998</v>
      </c>
      <c r="FH58" s="171">
        <v>7.1498900000000004E-2</v>
      </c>
      <c r="FI58" s="171"/>
      <c r="FJ58" s="171">
        <v>11.1181</v>
      </c>
      <c r="FK58" s="171">
        <v>0.20555899999999999</v>
      </c>
      <c r="FL58" s="171"/>
      <c r="FM58" s="171">
        <v>8.9105500000000006</v>
      </c>
      <c r="FN58" s="171">
        <v>1.1931400000000001</v>
      </c>
      <c r="FO58" s="171"/>
      <c r="FP58" s="171">
        <v>8.0436300000000002E-2</v>
      </c>
      <c r="FQ58" s="171">
        <v>1.0233300000000001</v>
      </c>
      <c r="FR58" s="171">
        <v>4.9155499999999998E-2</v>
      </c>
      <c r="FS58" s="171">
        <v>7.21692</v>
      </c>
      <c r="FT58" s="171"/>
      <c r="FU58" s="171"/>
      <c r="FV58" s="172">
        <v>0.66136499999999998</v>
      </c>
      <c r="FW58"/>
      <c r="FX58"/>
      <c r="FY58"/>
      <c r="FZ58"/>
      <c r="GA58"/>
      <c r="GB58"/>
      <c r="GC58"/>
      <c r="GD58"/>
      <c r="GE58"/>
      <c r="GF58"/>
      <c r="GG58"/>
      <c r="GH58"/>
      <c r="GI58"/>
      <c r="GJ58"/>
      <c r="GK58"/>
    </row>
    <row r="59" spans="3:193">
      <c r="C59" s="62" t="s">
        <v>176</v>
      </c>
      <c r="D59" s="82"/>
      <c r="E59" s="171">
        <v>0.32893</v>
      </c>
      <c r="F59" s="171">
        <v>6.811096</v>
      </c>
      <c r="G59" s="171"/>
      <c r="H59" s="171">
        <v>0.164465</v>
      </c>
      <c r="I59" s="171"/>
      <c r="J59" s="171"/>
      <c r="K59" s="171">
        <v>195.251</v>
      </c>
      <c r="L59" s="171">
        <v>56.759129999999999</v>
      </c>
      <c r="M59" s="171">
        <v>0.164465</v>
      </c>
      <c r="N59" s="171">
        <v>0.164465</v>
      </c>
      <c r="O59" s="171">
        <v>0.65786100000000003</v>
      </c>
      <c r="P59" s="171"/>
      <c r="Q59" s="171">
        <v>68.275419999999997</v>
      </c>
      <c r="R59" s="171">
        <v>154.71359999999999</v>
      </c>
      <c r="S59" s="171">
        <v>15.892560000000001</v>
      </c>
      <c r="T59" s="171">
        <v>113.51826</v>
      </c>
      <c r="U59" s="171">
        <v>299.20477255999998</v>
      </c>
      <c r="V59" s="171">
        <v>656.1354</v>
      </c>
      <c r="W59" s="171">
        <v>4.5407299999999999</v>
      </c>
      <c r="X59" s="171">
        <v>4.5407299999999999</v>
      </c>
      <c r="Y59" s="171"/>
      <c r="Z59" s="171">
        <v>1836.72525752</v>
      </c>
      <c r="AA59" s="171">
        <v>4.5407299999999999</v>
      </c>
      <c r="AB59" s="171"/>
      <c r="AC59" s="171">
        <v>985.33789999999999</v>
      </c>
      <c r="AD59" s="171">
        <v>19.149709999999999</v>
      </c>
      <c r="AE59" s="171"/>
      <c r="AF59" s="171">
        <v>4.7051959999999999</v>
      </c>
      <c r="AG59" s="171">
        <v>95.194127520000009</v>
      </c>
      <c r="AH59" s="171"/>
      <c r="AI59" s="171">
        <v>908.14610000000005</v>
      </c>
      <c r="AJ59" s="171"/>
      <c r="AK59" s="171"/>
      <c r="AL59" s="171">
        <v>20.762219999999999</v>
      </c>
      <c r="AM59" s="82"/>
      <c r="AN59" s="171">
        <v>11.0395</v>
      </c>
      <c r="AO59" s="171">
        <v>16.958016000000001</v>
      </c>
      <c r="AP59" s="171"/>
      <c r="AQ59" s="171">
        <v>5.5197599999999998</v>
      </c>
      <c r="AR59" s="171"/>
      <c r="AS59" s="171"/>
      <c r="AT59" s="171">
        <v>486.12889999999999</v>
      </c>
      <c r="AU59" s="171">
        <v>141.31663</v>
      </c>
      <c r="AV59" s="171">
        <v>5.5197599999999998</v>
      </c>
      <c r="AW59" s="171">
        <v>5.5197599999999998</v>
      </c>
      <c r="AX59" s="171">
        <v>22.079000000000001</v>
      </c>
      <c r="AY59" s="171"/>
      <c r="AZ59" s="171">
        <v>175.09915999999998</v>
      </c>
      <c r="BA59" s="171">
        <v>395.42055999999997</v>
      </c>
      <c r="BB59" s="171">
        <v>39.568638</v>
      </c>
      <c r="BC59" s="171">
        <v>282.63326999999998</v>
      </c>
      <c r="BD59" s="171">
        <v>729.84507799999994</v>
      </c>
      <c r="BE59" s="171">
        <v>1633.6196</v>
      </c>
      <c r="BF59" s="171">
        <v>11.305311</v>
      </c>
      <c r="BG59" s="171">
        <v>11.305311</v>
      </c>
      <c r="BH59" s="171"/>
      <c r="BI59" s="171">
        <v>4573.0845259999987</v>
      </c>
      <c r="BJ59" s="171">
        <v>11.305311</v>
      </c>
      <c r="BK59" s="171"/>
      <c r="BL59" s="171">
        <v>2453.2509</v>
      </c>
      <c r="BM59" s="171">
        <v>78.339839999999995</v>
      </c>
      <c r="BN59" s="171"/>
      <c r="BO59" s="171">
        <v>16.825111</v>
      </c>
      <c r="BP59" s="171">
        <v>231.97654600000001</v>
      </c>
      <c r="BQ59" s="171"/>
      <c r="BR59" s="171">
        <v>2261.0621000000001</v>
      </c>
      <c r="BS59" s="171"/>
      <c r="BT59" s="171"/>
      <c r="BU59" s="171">
        <v>61.913450000000005</v>
      </c>
      <c r="BV59" s="82"/>
      <c r="BW59" s="171">
        <v>1.7386299999999999</v>
      </c>
      <c r="BX59" s="171">
        <v>4.0359600000000002</v>
      </c>
      <c r="BY59" s="171"/>
      <c r="BZ59" s="171">
        <v>0.86931599999999998</v>
      </c>
      <c r="CA59" s="171"/>
      <c r="CB59" s="171"/>
      <c r="CC59" s="171">
        <v>115.69750000000001</v>
      </c>
      <c r="CD59" s="171">
        <v>33.633000000000003</v>
      </c>
      <c r="CE59" s="171">
        <v>0.86931599999999998</v>
      </c>
      <c r="CF59" s="171">
        <v>0.86931599999999998</v>
      </c>
      <c r="CG59" s="171">
        <v>3.4772599999999998</v>
      </c>
      <c r="CH59" s="171"/>
      <c r="CI59" s="171">
        <v>41.228899999999996</v>
      </c>
      <c r="CJ59" s="171">
        <v>93.220300000000009</v>
      </c>
      <c r="CK59" s="171">
        <v>9.41723</v>
      </c>
      <c r="CL59" s="171">
        <v>67.266000000000005</v>
      </c>
      <c r="CM59" s="171">
        <v>175.02605500000001</v>
      </c>
      <c r="CN59" s="171">
        <v>388.79699999999997</v>
      </c>
      <c r="CO59" s="171">
        <v>2.6906369999999997</v>
      </c>
      <c r="CP59" s="171">
        <v>2.6906369999999997</v>
      </c>
      <c r="CQ59" s="171"/>
      <c r="CR59" s="171">
        <v>1088.3812183</v>
      </c>
      <c r="CS59" s="171">
        <v>2.6906369999999997</v>
      </c>
      <c r="CT59" s="171"/>
      <c r="CU59" s="171">
        <v>583.86900000000003</v>
      </c>
      <c r="CV59" s="171">
        <v>15.978430000000001</v>
      </c>
      <c r="CW59" s="171"/>
      <c r="CX59" s="171">
        <v>3.5599570000000003</v>
      </c>
      <c r="CY59" s="171">
        <v>55.65141830000001</v>
      </c>
      <c r="CZ59" s="171"/>
      <c r="DA59" s="171">
        <v>538.12699999999995</v>
      </c>
      <c r="DB59" s="171"/>
      <c r="DC59" s="171"/>
      <c r="DD59" s="171">
        <v>13.84651</v>
      </c>
      <c r="DE59" s="82"/>
      <c r="DF59" s="171">
        <v>0</v>
      </c>
      <c r="DG59" s="171">
        <v>1.0834699999999999E-2</v>
      </c>
      <c r="DH59" s="171"/>
      <c r="DI59" s="171">
        <v>0</v>
      </c>
      <c r="DJ59" s="171"/>
      <c r="DK59" s="171"/>
      <c r="DL59" s="171">
        <v>0.31059399999999998</v>
      </c>
      <c r="DM59" s="171">
        <v>9.0288999999999994E-2</v>
      </c>
      <c r="DN59" s="171">
        <v>0</v>
      </c>
      <c r="DO59" s="171">
        <v>0</v>
      </c>
      <c r="DP59" s="171">
        <v>0</v>
      </c>
      <c r="DQ59" s="171"/>
      <c r="DR59" s="171">
        <v>0.108347</v>
      </c>
      <c r="DS59" s="171">
        <v>0.245586</v>
      </c>
      <c r="DT59" s="171">
        <v>2.5280899999999999E-2</v>
      </c>
      <c r="DU59" s="171">
        <v>0.18057799999999999</v>
      </c>
      <c r="DV59" s="171">
        <v>0.47672599999999998</v>
      </c>
      <c r="DW59" s="171">
        <v>1.0437399999999999</v>
      </c>
      <c r="DX59" s="171">
        <v>7.2231200000000004E-3</v>
      </c>
      <c r="DY59" s="171">
        <v>7.2231200000000004E-3</v>
      </c>
      <c r="DZ59" s="171"/>
      <c r="EA59" s="171">
        <v>2.9217499999999994</v>
      </c>
      <c r="EB59" s="171">
        <v>7.2231200000000004E-3</v>
      </c>
      <c r="EC59" s="171"/>
      <c r="ED59" s="171">
        <v>1.56742</v>
      </c>
      <c r="EE59" s="171">
        <v>2.8892500000000002E-2</v>
      </c>
      <c r="EF59" s="171"/>
      <c r="EG59" s="171">
        <v>7.2231200000000004E-3</v>
      </c>
      <c r="EH59" s="171">
        <v>0.15168599999999999</v>
      </c>
      <c r="EI59" s="171"/>
      <c r="EJ59" s="171">
        <v>1.44462</v>
      </c>
      <c r="EK59" s="171"/>
      <c r="EL59" s="171"/>
      <c r="EM59" s="171">
        <v>3.2503999999999998E-2</v>
      </c>
      <c r="EN59" s="82"/>
      <c r="EO59" s="171">
        <v>0</v>
      </c>
      <c r="EP59" s="171">
        <v>0.245947</v>
      </c>
      <c r="EQ59" s="171"/>
      <c r="ER59" s="171">
        <v>0</v>
      </c>
      <c r="ES59" s="171"/>
      <c r="ET59" s="171"/>
      <c r="EU59" s="171">
        <v>7.0504800000000003</v>
      </c>
      <c r="EV59" s="171">
        <v>2.04956</v>
      </c>
      <c r="EW59" s="171">
        <v>0</v>
      </c>
      <c r="EX59" s="171">
        <v>0</v>
      </c>
      <c r="EY59" s="171">
        <v>0</v>
      </c>
      <c r="EZ59" s="171"/>
      <c r="FA59" s="171">
        <v>2.45947</v>
      </c>
      <c r="FB59" s="171">
        <v>5.5747999999999998</v>
      </c>
      <c r="FC59" s="171">
        <v>0.57387699999999997</v>
      </c>
      <c r="FD59" s="171">
        <v>4.0991200000000001</v>
      </c>
      <c r="FE59" s="171">
        <v>10.8217</v>
      </c>
      <c r="FF59" s="171">
        <v>23.692900000000002</v>
      </c>
      <c r="FG59" s="171">
        <v>0.163965</v>
      </c>
      <c r="FH59" s="171">
        <v>0.163965</v>
      </c>
      <c r="FI59" s="171"/>
      <c r="FJ59" s="171">
        <v>66.323800000000006</v>
      </c>
      <c r="FK59" s="171">
        <v>0.163965</v>
      </c>
      <c r="FL59" s="171"/>
      <c r="FM59" s="171">
        <v>35.580399999999997</v>
      </c>
      <c r="FN59" s="171">
        <v>0.65585899999999997</v>
      </c>
      <c r="FO59" s="171"/>
      <c r="FP59" s="171">
        <v>0.163965</v>
      </c>
      <c r="FQ59" s="171">
        <v>3.44326</v>
      </c>
      <c r="FR59" s="171"/>
      <c r="FS59" s="171">
        <v>32.792999999999999</v>
      </c>
      <c r="FT59" s="171"/>
      <c r="FU59" s="171"/>
      <c r="FV59" s="172">
        <v>0.73784099999999997</v>
      </c>
      <c r="FW59"/>
      <c r="FX59"/>
      <c r="FY59"/>
      <c r="FZ59"/>
      <c r="GA59"/>
      <c r="GB59"/>
      <c r="GC59"/>
      <c r="GD59"/>
      <c r="GE59"/>
      <c r="GF59"/>
      <c r="GG59"/>
      <c r="GH59"/>
      <c r="GI59"/>
      <c r="GJ59"/>
      <c r="GK59"/>
    </row>
    <row r="60" spans="3:193">
      <c r="C60" s="62" t="s">
        <v>161</v>
      </c>
      <c r="D60" s="82"/>
      <c r="E60" s="171">
        <v>10.599699999999999</v>
      </c>
      <c r="F60" s="171">
        <v>275.06890000000004</v>
      </c>
      <c r="G60" s="171"/>
      <c r="H60" s="171">
        <v>1.0200000000000001E-2</v>
      </c>
      <c r="I60" s="171">
        <v>30.6434</v>
      </c>
      <c r="J60" s="171"/>
      <c r="K60" s="171">
        <v>29.252399999999998</v>
      </c>
      <c r="L60" s="171">
        <v>67.158000000000015</v>
      </c>
      <c r="M60" s="171">
        <v>7.3598999999999997</v>
      </c>
      <c r="N60" s="171">
        <v>21.015000000000004</v>
      </c>
      <c r="O60" s="171">
        <v>24.0627</v>
      </c>
      <c r="P60" s="171">
        <v>112.10000000000001</v>
      </c>
      <c r="Q60" s="171">
        <v>0.1</v>
      </c>
      <c r="R60" s="171"/>
      <c r="S60" s="171"/>
      <c r="T60" s="171"/>
      <c r="U60" s="171"/>
      <c r="V60" s="171">
        <v>331.77</v>
      </c>
      <c r="W60" s="171"/>
      <c r="X60" s="171">
        <v>91</v>
      </c>
      <c r="Y60" s="171">
        <v>97.3</v>
      </c>
      <c r="Z60" s="171">
        <v>709.7299999999999</v>
      </c>
      <c r="AA60" s="171"/>
      <c r="AB60" s="171">
        <v>181.49999999999997</v>
      </c>
      <c r="AC60" s="171">
        <v>2.9</v>
      </c>
      <c r="AD60" s="171"/>
      <c r="AE60" s="171">
        <v>94.3</v>
      </c>
      <c r="AF60" s="171"/>
      <c r="AG60" s="171">
        <v>3.9300000000000006</v>
      </c>
      <c r="AH60" s="171"/>
      <c r="AI60" s="171">
        <v>880.4</v>
      </c>
      <c r="AJ60" s="171">
        <v>6.8</v>
      </c>
      <c r="AK60" s="171">
        <v>76.399999999999991</v>
      </c>
      <c r="AL60" s="171"/>
      <c r="AM60" s="82"/>
      <c r="AN60" s="171">
        <v>13.696199999999999</v>
      </c>
      <c r="AO60" s="171">
        <v>118.8653</v>
      </c>
      <c r="AP60" s="171"/>
      <c r="AQ60" s="171">
        <v>8.0000000000000002E-3</v>
      </c>
      <c r="AR60" s="171">
        <v>4.4870000000000001</v>
      </c>
      <c r="AS60" s="171"/>
      <c r="AT60" s="171">
        <v>115.6442</v>
      </c>
      <c r="AU60" s="171">
        <v>16.1205</v>
      </c>
      <c r="AV60" s="171">
        <v>0.5524</v>
      </c>
      <c r="AW60" s="171">
        <v>64.964500000000001</v>
      </c>
      <c r="AX60" s="171">
        <v>7.0724</v>
      </c>
      <c r="AY60" s="171">
        <v>2.7</v>
      </c>
      <c r="AZ60" s="171">
        <v>0</v>
      </c>
      <c r="BA60" s="171"/>
      <c r="BB60" s="171"/>
      <c r="BC60" s="171"/>
      <c r="BD60" s="171"/>
      <c r="BE60" s="171">
        <v>110.45</v>
      </c>
      <c r="BF60" s="171"/>
      <c r="BG60" s="171">
        <v>2.8</v>
      </c>
      <c r="BH60" s="171">
        <v>12.4</v>
      </c>
      <c r="BI60" s="171">
        <v>542.04999999999995</v>
      </c>
      <c r="BJ60" s="171"/>
      <c r="BK60" s="171">
        <v>41.3</v>
      </c>
      <c r="BL60" s="171">
        <v>27.970000000000002</v>
      </c>
      <c r="BM60" s="171"/>
      <c r="BN60" s="171">
        <v>2.7</v>
      </c>
      <c r="BO60" s="171"/>
      <c r="BP60" s="171">
        <v>1.29</v>
      </c>
      <c r="BQ60" s="171"/>
      <c r="BR60" s="171">
        <v>6.7039999999999997</v>
      </c>
      <c r="BS60" s="171">
        <v>0.1</v>
      </c>
      <c r="BT60" s="171">
        <v>1.8</v>
      </c>
      <c r="BU60" s="171"/>
      <c r="BV60" s="82"/>
      <c r="BW60" s="171">
        <v>24.402100000000001</v>
      </c>
      <c r="BX60" s="171">
        <v>325.6844999999999</v>
      </c>
      <c r="BY60" s="171"/>
      <c r="BZ60" s="171">
        <v>7.9000000000000008E-3</v>
      </c>
      <c r="CA60" s="171">
        <v>24.6648</v>
      </c>
      <c r="CB60" s="171"/>
      <c r="CC60" s="171">
        <v>68.143000000000015</v>
      </c>
      <c r="CD60" s="171">
        <v>109.6729</v>
      </c>
      <c r="CE60" s="171">
        <v>7.3598999999999997</v>
      </c>
      <c r="CF60" s="171">
        <v>47.833199999999991</v>
      </c>
      <c r="CG60" s="171">
        <v>28.1678</v>
      </c>
      <c r="CH60" s="171">
        <v>5</v>
      </c>
      <c r="CI60" s="171">
        <v>0</v>
      </c>
      <c r="CJ60" s="171"/>
      <c r="CK60" s="171"/>
      <c r="CL60" s="171"/>
      <c r="CM60" s="171"/>
      <c r="CN60" s="171">
        <v>294.2</v>
      </c>
      <c r="CO60" s="171"/>
      <c r="CP60" s="171">
        <v>5.3999999999999995</v>
      </c>
      <c r="CQ60" s="171">
        <v>91.7</v>
      </c>
      <c r="CR60" s="171">
        <v>339.34999999999997</v>
      </c>
      <c r="CS60" s="171"/>
      <c r="CT60" s="171">
        <v>179</v>
      </c>
      <c r="CU60" s="171">
        <v>3.58</v>
      </c>
      <c r="CV60" s="171"/>
      <c r="CW60" s="171">
        <v>6</v>
      </c>
      <c r="CX60" s="171"/>
      <c r="CY60" s="171">
        <v>0.83000000000000007</v>
      </c>
      <c r="CZ60" s="171"/>
      <c r="DA60" s="171">
        <v>142.4</v>
      </c>
      <c r="DB60" s="171">
        <v>11.4</v>
      </c>
      <c r="DC60" s="171">
        <v>13.299999999999999</v>
      </c>
      <c r="DD60" s="171"/>
      <c r="DE60" s="82"/>
      <c r="DF60" s="171">
        <v>2.9499999999999998E-2</v>
      </c>
      <c r="DG60" s="171">
        <v>0.81940000000000024</v>
      </c>
      <c r="DH60" s="171"/>
      <c r="DI60" s="171">
        <v>0</v>
      </c>
      <c r="DJ60" s="171">
        <v>1.7174999999999998</v>
      </c>
      <c r="DK60" s="171"/>
      <c r="DL60" s="171">
        <v>0.31939999999999996</v>
      </c>
      <c r="DM60" s="171">
        <v>0.1076</v>
      </c>
      <c r="DN60" s="171">
        <v>0</v>
      </c>
      <c r="DO60" s="171">
        <v>6.5200000000000008E-2</v>
      </c>
      <c r="DP60" s="171">
        <v>1.5800000000000002E-2</v>
      </c>
      <c r="DQ60" s="171">
        <v>3.1</v>
      </c>
      <c r="DR60" s="171">
        <v>0</v>
      </c>
      <c r="DS60" s="171"/>
      <c r="DT60" s="171"/>
      <c r="DU60" s="171"/>
      <c r="DV60" s="171"/>
      <c r="DW60" s="171">
        <v>7.72</v>
      </c>
      <c r="DX60" s="171"/>
      <c r="DY60" s="171">
        <v>3.3</v>
      </c>
      <c r="DZ60" s="171">
        <v>5.3</v>
      </c>
      <c r="EA60" s="171">
        <v>3.86</v>
      </c>
      <c r="EB60" s="171"/>
      <c r="EC60" s="171">
        <v>8.6000000000000014</v>
      </c>
      <c r="ED60" s="171">
        <v>0.02</v>
      </c>
      <c r="EE60" s="171"/>
      <c r="EF60" s="171">
        <v>3.1</v>
      </c>
      <c r="EG60" s="171"/>
      <c r="EH60" s="171">
        <v>0</v>
      </c>
      <c r="EI60" s="171"/>
      <c r="EJ60" s="171">
        <v>0</v>
      </c>
      <c r="EK60" s="171">
        <v>0</v>
      </c>
      <c r="EL60" s="171">
        <v>0.6</v>
      </c>
      <c r="EM60" s="171"/>
      <c r="EN60" s="82"/>
      <c r="EO60" s="171">
        <v>0.94500000000000006</v>
      </c>
      <c r="EP60" s="171">
        <v>12.440900000000001</v>
      </c>
      <c r="EQ60" s="171"/>
      <c r="ER60" s="171">
        <v>1.4E-3</v>
      </c>
      <c r="ES60" s="171">
        <v>0.74009999999999998</v>
      </c>
      <c r="ET60" s="171"/>
      <c r="EU60" s="171">
        <v>7.8331000000000008</v>
      </c>
      <c r="EV60" s="171">
        <v>2.4523000000000001</v>
      </c>
      <c r="EW60" s="171">
        <v>0</v>
      </c>
      <c r="EX60" s="171">
        <v>3.1138000000000003</v>
      </c>
      <c r="EY60" s="171">
        <v>0.49630000000000002</v>
      </c>
      <c r="EZ60" s="171">
        <v>6</v>
      </c>
      <c r="FA60" s="171">
        <v>0</v>
      </c>
      <c r="FB60" s="171"/>
      <c r="FC60" s="171"/>
      <c r="FD60" s="171"/>
      <c r="FE60" s="171"/>
      <c r="FF60" s="171">
        <v>16.734000000000002</v>
      </c>
      <c r="FG60" s="171"/>
      <c r="FH60" s="171">
        <v>6.3</v>
      </c>
      <c r="FI60" s="171">
        <v>11.83</v>
      </c>
      <c r="FJ60" s="171">
        <v>11.661708000000001</v>
      </c>
      <c r="FK60" s="171"/>
      <c r="FL60" s="171">
        <v>20.481662000000004</v>
      </c>
      <c r="FM60" s="171">
        <v>0.14000000000000001</v>
      </c>
      <c r="FN60" s="171"/>
      <c r="FO60" s="171">
        <v>6</v>
      </c>
      <c r="FP60" s="171"/>
      <c r="FQ60" s="171">
        <v>0</v>
      </c>
      <c r="FR60" s="171"/>
      <c r="FS60" s="171">
        <v>18.2</v>
      </c>
      <c r="FT60" s="171">
        <v>0</v>
      </c>
      <c r="FU60" s="171">
        <v>36.200000000000003</v>
      </c>
      <c r="FV60" s="172"/>
      <c r="FW60"/>
      <c r="FX60"/>
      <c r="FY60"/>
      <c r="FZ60"/>
      <c r="GA60"/>
      <c r="GB60"/>
      <c r="GC60"/>
      <c r="GD60"/>
      <c r="GE60"/>
      <c r="GF60"/>
      <c r="GG60"/>
      <c r="GH60"/>
      <c r="GI60"/>
      <c r="GJ60"/>
      <c r="GK60"/>
    </row>
    <row r="61" spans="3:193">
      <c r="C61" s="62" t="s">
        <v>130</v>
      </c>
      <c r="D61" s="82">
        <v>4.2586399999999997E-4</v>
      </c>
      <c r="E61" s="171">
        <v>2.6886999999999999</v>
      </c>
      <c r="F61" s="171">
        <v>15.215299999999999</v>
      </c>
      <c r="G61" s="171">
        <v>3.8835799999999997E-2</v>
      </c>
      <c r="H61" s="171">
        <v>5.5276400000000003E-2</v>
      </c>
      <c r="I61" s="171">
        <v>0</v>
      </c>
      <c r="J61" s="171">
        <v>0.26364399999999999</v>
      </c>
      <c r="K61" s="171">
        <v>59.368499999999997</v>
      </c>
      <c r="L61" s="171">
        <v>16.194400000000002</v>
      </c>
      <c r="M61" s="171">
        <v>4.09572</v>
      </c>
      <c r="N61" s="171">
        <v>0.40775</v>
      </c>
      <c r="O61" s="171">
        <v>2.3067000000000002</v>
      </c>
      <c r="P61" s="171"/>
      <c r="Q61" s="171">
        <v>20.055499999999999</v>
      </c>
      <c r="R61" s="171">
        <v>9.9516200000000001</v>
      </c>
      <c r="S61" s="171">
        <v>30.555099999999999</v>
      </c>
      <c r="T61" s="171">
        <v>24.247699999999998</v>
      </c>
      <c r="U61" s="171">
        <v>55.747</v>
      </c>
      <c r="V61" s="171">
        <v>238.41800000000001</v>
      </c>
      <c r="W61" s="171">
        <v>3.8883899999999998</v>
      </c>
      <c r="X61" s="171">
        <v>9.5146999999999995E-2</v>
      </c>
      <c r="Y61" s="171"/>
      <c r="Z61" s="171">
        <v>490.74700000000001</v>
      </c>
      <c r="AA61" s="171">
        <v>3.8405499999999999</v>
      </c>
      <c r="AB61" s="171"/>
      <c r="AC61" s="171">
        <v>356.01299999999998</v>
      </c>
      <c r="AD61" s="171">
        <v>3.34327</v>
      </c>
      <c r="AE61" s="171"/>
      <c r="AF61" s="171">
        <v>1.70801</v>
      </c>
      <c r="AG61" s="171">
        <v>27.0625</v>
      </c>
      <c r="AH61" s="171">
        <v>0.12710199999999999</v>
      </c>
      <c r="AI61" s="171">
        <v>208.12200000000001</v>
      </c>
      <c r="AJ61" s="171"/>
      <c r="AK61" s="171"/>
      <c r="AL61" s="171">
        <v>6.6331199999999999</v>
      </c>
      <c r="AM61" s="82">
        <v>8.44612E-2</v>
      </c>
      <c r="AN61" s="171">
        <v>533.24599999999998</v>
      </c>
      <c r="AO61" s="171">
        <v>3017.62</v>
      </c>
      <c r="AP61" s="171">
        <v>7.7022700000000004</v>
      </c>
      <c r="AQ61" s="171">
        <v>10.962899999999999</v>
      </c>
      <c r="AR61" s="171">
        <v>0</v>
      </c>
      <c r="AS61" s="171">
        <v>52.2881</v>
      </c>
      <c r="AT61" s="171">
        <v>11774.5</v>
      </c>
      <c r="AU61" s="171">
        <v>3211.81</v>
      </c>
      <c r="AV61" s="171">
        <v>812.3</v>
      </c>
      <c r="AW61" s="171">
        <v>80.868600000000001</v>
      </c>
      <c r="AX61" s="171">
        <v>457.48500000000001</v>
      </c>
      <c r="AY61" s="171"/>
      <c r="AZ61" s="171">
        <v>3977.59</v>
      </c>
      <c r="BA61" s="171">
        <v>1973.69</v>
      </c>
      <c r="BB61" s="171">
        <v>6059.96</v>
      </c>
      <c r="BC61" s="171">
        <v>4809.0200000000004</v>
      </c>
      <c r="BD61" s="171">
        <v>11056.2</v>
      </c>
      <c r="BE61" s="171">
        <v>47285.2</v>
      </c>
      <c r="BF61" s="171">
        <v>771.17899999999997</v>
      </c>
      <c r="BG61" s="171">
        <v>18.8704</v>
      </c>
      <c r="BH61" s="171"/>
      <c r="BI61" s="171">
        <v>97329.2</v>
      </c>
      <c r="BJ61" s="171">
        <v>761.69200000000001</v>
      </c>
      <c r="BK61" s="171"/>
      <c r="BL61" s="171">
        <v>70607.600000000006</v>
      </c>
      <c r="BM61" s="171">
        <v>663.06700000000001</v>
      </c>
      <c r="BN61" s="171"/>
      <c r="BO61" s="171">
        <v>338.74700000000001</v>
      </c>
      <c r="BP61" s="171">
        <v>5367.28</v>
      </c>
      <c r="BQ61" s="171">
        <v>25.207999999999998</v>
      </c>
      <c r="BR61" s="171">
        <v>41276.6</v>
      </c>
      <c r="BS61" s="171"/>
      <c r="BT61" s="171"/>
      <c r="BU61" s="171">
        <v>1315.54</v>
      </c>
      <c r="BV61" s="82">
        <v>2.251E-3</v>
      </c>
      <c r="BW61" s="171">
        <v>14.2117</v>
      </c>
      <c r="BX61" s="171">
        <v>80.423500000000004</v>
      </c>
      <c r="BY61" s="171">
        <v>0.20527500000000001</v>
      </c>
      <c r="BZ61" s="171">
        <v>0.29217599999999999</v>
      </c>
      <c r="CA61" s="171">
        <v>0</v>
      </c>
      <c r="CB61" s="171">
        <v>1.39354</v>
      </c>
      <c r="CC61" s="171">
        <v>313.80500000000001</v>
      </c>
      <c r="CD61" s="171">
        <v>85.598699999999994</v>
      </c>
      <c r="CE61" s="171">
        <v>21.648799999999998</v>
      </c>
      <c r="CF61" s="171">
        <v>2.1552500000000001</v>
      </c>
      <c r="CG61" s="171">
        <v>12.192600000000001</v>
      </c>
      <c r="CH61" s="171"/>
      <c r="CI61" s="171">
        <v>106.008</v>
      </c>
      <c r="CJ61" s="171">
        <v>52.601399999999998</v>
      </c>
      <c r="CK61" s="171">
        <v>161.506</v>
      </c>
      <c r="CL61" s="171">
        <v>128.166</v>
      </c>
      <c r="CM61" s="171">
        <v>294.66300000000001</v>
      </c>
      <c r="CN61" s="171">
        <v>1260.21</v>
      </c>
      <c r="CO61" s="171">
        <v>20.552900000000001</v>
      </c>
      <c r="CP61" s="171">
        <v>0.50292000000000003</v>
      </c>
      <c r="CQ61" s="171"/>
      <c r="CR61" s="171">
        <v>2593.9499999999998</v>
      </c>
      <c r="CS61" s="171">
        <v>20.3001</v>
      </c>
      <c r="CT61" s="171"/>
      <c r="CU61" s="171">
        <v>1881.7799999999997</v>
      </c>
      <c r="CV61" s="171">
        <v>17.671600000000002</v>
      </c>
      <c r="CW61" s="171"/>
      <c r="CX61" s="171">
        <v>9.0280400000000007</v>
      </c>
      <c r="CY61" s="171">
        <v>143.04499999999999</v>
      </c>
      <c r="CZ61" s="171">
        <v>0.67182399999999998</v>
      </c>
      <c r="DA61" s="171">
        <v>1100.07</v>
      </c>
      <c r="DB61" s="171"/>
      <c r="DC61" s="171"/>
      <c r="DD61" s="171">
        <v>35.0608</v>
      </c>
      <c r="DE61" s="82">
        <v>7.1832299999999999E-4</v>
      </c>
      <c r="DF61" s="171">
        <v>4.5351299999999997</v>
      </c>
      <c r="DG61" s="171">
        <v>25.664200000000001</v>
      </c>
      <c r="DH61" s="171">
        <v>6.5505999999999995E-2</v>
      </c>
      <c r="DI61" s="171">
        <v>9.3237E-2</v>
      </c>
      <c r="DJ61" s="171">
        <v>0</v>
      </c>
      <c r="DK61" s="171">
        <v>0.44469799999999998</v>
      </c>
      <c r="DL61" s="171">
        <v>100.139</v>
      </c>
      <c r="DM61" s="171">
        <v>27.3157</v>
      </c>
      <c r="DN61" s="171">
        <v>6.9084199999999996</v>
      </c>
      <c r="DO61" s="171">
        <v>0.68776899999999996</v>
      </c>
      <c r="DP61" s="171">
        <v>3.8908</v>
      </c>
      <c r="DQ61" s="171"/>
      <c r="DR61" s="171">
        <v>33.828499999999998</v>
      </c>
      <c r="DS61" s="171">
        <v>16.785799999999998</v>
      </c>
      <c r="DT61" s="171">
        <v>51.538600000000002</v>
      </c>
      <c r="DU61" s="171">
        <v>40.8996</v>
      </c>
      <c r="DV61" s="171">
        <v>94.030699999999996</v>
      </c>
      <c r="DW61" s="171">
        <v>402.15</v>
      </c>
      <c r="DX61" s="171">
        <v>6.5587</v>
      </c>
      <c r="DY61" s="171">
        <v>0.16048799999999999</v>
      </c>
      <c r="DZ61" s="171"/>
      <c r="EA61" s="171">
        <v>827.76199999999994</v>
      </c>
      <c r="EB61" s="171">
        <v>6.4780199999999999</v>
      </c>
      <c r="EC61" s="171"/>
      <c r="ED61" s="171">
        <v>600.50099999999998</v>
      </c>
      <c r="EE61" s="171">
        <v>5.6392300000000004</v>
      </c>
      <c r="EF61" s="171"/>
      <c r="EG61" s="171">
        <v>2.88097</v>
      </c>
      <c r="EH61" s="171">
        <v>45.647500000000001</v>
      </c>
      <c r="EI61" s="171">
        <v>0.214388</v>
      </c>
      <c r="EJ61" s="171">
        <v>351.048</v>
      </c>
      <c r="EK61" s="171"/>
      <c r="EL61" s="171"/>
      <c r="EM61" s="171">
        <v>11.1884</v>
      </c>
      <c r="EN61" s="82">
        <v>0</v>
      </c>
      <c r="EO61" s="171">
        <v>0</v>
      </c>
      <c r="EP61" s="171">
        <v>0</v>
      </c>
      <c r="EQ61" s="171">
        <v>0</v>
      </c>
      <c r="ER61" s="171">
        <v>0</v>
      </c>
      <c r="ES61" s="171">
        <v>0</v>
      </c>
      <c r="ET61" s="171">
        <v>0</v>
      </c>
      <c r="EU61" s="171">
        <v>0</v>
      </c>
      <c r="EV61" s="171">
        <v>0</v>
      </c>
      <c r="EW61" s="171">
        <v>0</v>
      </c>
      <c r="EX61" s="171">
        <v>0</v>
      </c>
      <c r="EY61" s="171">
        <v>0</v>
      </c>
      <c r="EZ61" s="171"/>
      <c r="FA61" s="171">
        <v>0</v>
      </c>
      <c r="FB61" s="171">
        <v>0</v>
      </c>
      <c r="FC61" s="171">
        <v>0</v>
      </c>
      <c r="FD61" s="171">
        <v>0</v>
      </c>
      <c r="FE61" s="171">
        <v>0</v>
      </c>
      <c r="FF61" s="171">
        <v>0</v>
      </c>
      <c r="FG61" s="171">
        <v>0</v>
      </c>
      <c r="FH61" s="171">
        <v>0</v>
      </c>
      <c r="FI61" s="171"/>
      <c r="FJ61" s="171">
        <v>0</v>
      </c>
      <c r="FK61" s="171">
        <v>0</v>
      </c>
      <c r="FL61" s="171"/>
      <c r="FM61" s="171">
        <v>0</v>
      </c>
      <c r="FN61" s="171">
        <v>0</v>
      </c>
      <c r="FO61" s="171"/>
      <c r="FP61" s="171">
        <v>0</v>
      </c>
      <c r="FQ61" s="171">
        <v>0</v>
      </c>
      <c r="FR61" s="171">
        <v>0</v>
      </c>
      <c r="FS61" s="171">
        <v>0</v>
      </c>
      <c r="FT61" s="171"/>
      <c r="FU61" s="171"/>
      <c r="FV61" s="172">
        <v>0</v>
      </c>
      <c r="FW61"/>
      <c r="FX61"/>
      <c r="FY61"/>
      <c r="FZ61"/>
      <c r="GA61"/>
      <c r="GB61"/>
      <c r="GC61"/>
      <c r="GD61"/>
      <c r="GE61"/>
      <c r="GF61"/>
      <c r="GG61"/>
      <c r="GH61"/>
      <c r="GI61"/>
      <c r="GJ61"/>
      <c r="GK61"/>
    </row>
    <row r="62" spans="3:193">
      <c r="C62" s="62" t="s">
        <v>171</v>
      </c>
      <c r="D62" s="82">
        <v>5.1581799999999997E-2</v>
      </c>
      <c r="E62" s="171">
        <v>3.3012299999999999</v>
      </c>
      <c r="F62" s="171">
        <v>100.8777</v>
      </c>
      <c r="G62" s="171">
        <v>0.30949100000000002</v>
      </c>
      <c r="H62" s="171">
        <v>0.30949100000000002</v>
      </c>
      <c r="I62" s="171">
        <v>29.9057</v>
      </c>
      <c r="J62" s="171">
        <v>0.618981</v>
      </c>
      <c r="K62" s="171">
        <v>60.239127199999999</v>
      </c>
      <c r="L62" s="171">
        <v>13.1534</v>
      </c>
      <c r="M62" s="171">
        <v>9.1646840000000012</v>
      </c>
      <c r="N62" s="171">
        <v>15.36819</v>
      </c>
      <c r="O62" s="171">
        <v>6.9936699999999998</v>
      </c>
      <c r="P62" s="171"/>
      <c r="Q62" s="171">
        <v>26.083454</v>
      </c>
      <c r="R62" s="171">
        <v>29.35</v>
      </c>
      <c r="S62" s="171">
        <v>33.965800000000002</v>
      </c>
      <c r="T62" s="171">
        <v>25.713982000000001</v>
      </c>
      <c r="U62" s="171">
        <v>32.015453999999998</v>
      </c>
      <c r="V62" s="171">
        <v>72.214500000000001</v>
      </c>
      <c r="W62" s="171">
        <v>4.5907799999999996</v>
      </c>
      <c r="X62" s="171">
        <v>0.82530800000000004</v>
      </c>
      <c r="Y62" s="171"/>
      <c r="Z62" s="171">
        <v>129.188545</v>
      </c>
      <c r="AA62" s="171">
        <v>2.37276</v>
      </c>
      <c r="AB62" s="171"/>
      <c r="AC62" s="171">
        <v>102.854</v>
      </c>
      <c r="AD62" s="171">
        <v>13.7723</v>
      </c>
      <c r="AE62" s="171"/>
      <c r="AF62" s="171">
        <v>0.92847199999999996</v>
      </c>
      <c r="AG62" s="171">
        <v>12.001654</v>
      </c>
      <c r="AH62" s="171">
        <v>0.56740000000000002</v>
      </c>
      <c r="AI62" s="171">
        <v>83.778235999999993</v>
      </c>
      <c r="AJ62" s="171"/>
      <c r="AK62" s="171"/>
      <c r="AL62" s="171">
        <v>13.886099999999999</v>
      </c>
      <c r="AM62" s="82">
        <v>4.8745699999999999E-3</v>
      </c>
      <c r="AN62" s="171">
        <v>0.31197200000000003</v>
      </c>
      <c r="AO62" s="171">
        <v>9.5331200000000003</v>
      </c>
      <c r="AP62" s="171">
        <v>2.92474E-2</v>
      </c>
      <c r="AQ62" s="171">
        <v>2.92474E-2</v>
      </c>
      <c r="AR62" s="171">
        <v>2.8261400000000001</v>
      </c>
      <c r="AS62" s="171">
        <v>5.84948E-2</v>
      </c>
      <c r="AT62" s="171">
        <v>5.6926918799999999</v>
      </c>
      <c r="AU62" s="171">
        <v>1.2430099999999999</v>
      </c>
      <c r="AV62" s="171">
        <v>0.86607880000000004</v>
      </c>
      <c r="AW62" s="171">
        <v>1.4523279999999998</v>
      </c>
      <c r="AX62" s="171">
        <v>0.660914</v>
      </c>
      <c r="AY62" s="171"/>
      <c r="AZ62" s="171">
        <v>2.4649337999999998</v>
      </c>
      <c r="BA62" s="171">
        <v>2.7736299999999998</v>
      </c>
      <c r="BB62" s="171">
        <v>3.2098300000000002</v>
      </c>
      <c r="BC62" s="171">
        <v>2.4300156000000004</v>
      </c>
      <c r="BD62" s="171">
        <v>3.0255138000000001</v>
      </c>
      <c r="BE62" s="171">
        <v>6.8243900000000002</v>
      </c>
      <c r="BF62" s="171">
        <v>0.433836</v>
      </c>
      <c r="BG62" s="171">
        <v>7.7993099999999996E-2</v>
      </c>
      <c r="BH62" s="171"/>
      <c r="BI62" s="171">
        <v>12.208467000000001</v>
      </c>
      <c r="BJ62" s="171">
        <v>0.22423000000000001</v>
      </c>
      <c r="BK62" s="171"/>
      <c r="BL62" s="171">
        <v>9.7198899999999995</v>
      </c>
      <c r="BM62" s="171">
        <v>1.3015099999999999</v>
      </c>
      <c r="BN62" s="171"/>
      <c r="BO62" s="171">
        <v>8.7742200000000006E-2</v>
      </c>
      <c r="BP62" s="171">
        <v>1.1341838</v>
      </c>
      <c r="BQ62" s="171">
        <v>5.36202E-2</v>
      </c>
      <c r="BR62" s="171">
        <v>7.9171893999999998</v>
      </c>
      <c r="BS62" s="171"/>
      <c r="BT62" s="171"/>
      <c r="BU62" s="171">
        <v>1.31226</v>
      </c>
      <c r="BV62" s="82">
        <v>7.4447899999999997E-2</v>
      </c>
      <c r="BW62" s="171">
        <v>4.7646699999999997</v>
      </c>
      <c r="BX62" s="171">
        <v>145.59649999999999</v>
      </c>
      <c r="BY62" s="171">
        <v>0.44668799999999997</v>
      </c>
      <c r="BZ62" s="171">
        <v>0.44668799999999997</v>
      </c>
      <c r="CA62" s="171">
        <v>43.1629</v>
      </c>
      <c r="CB62" s="171">
        <v>0.89337500000000003</v>
      </c>
      <c r="CC62" s="171">
        <v>86.94301999999999</v>
      </c>
      <c r="CD62" s="171">
        <v>18.984200000000001</v>
      </c>
      <c r="CE62" s="171">
        <v>13.227339000000001</v>
      </c>
      <c r="CF62" s="171">
        <v>22.180969999999999</v>
      </c>
      <c r="CG62" s="171">
        <v>10.09395</v>
      </c>
      <c r="CH62" s="171"/>
      <c r="CI62" s="171">
        <v>37.646339000000005</v>
      </c>
      <c r="CJ62" s="171">
        <v>42.360900000000001</v>
      </c>
      <c r="CK62" s="171">
        <v>49.0229</v>
      </c>
      <c r="CL62" s="171">
        <v>37.112959000000004</v>
      </c>
      <c r="CM62" s="171">
        <v>46.207839</v>
      </c>
      <c r="CN62" s="171">
        <v>104.22699999999999</v>
      </c>
      <c r="CO62" s="171">
        <v>6.6258699999999999</v>
      </c>
      <c r="CP62" s="171">
        <v>1.1911700000000001</v>
      </c>
      <c r="CQ62" s="171"/>
      <c r="CR62" s="171">
        <v>186.45648</v>
      </c>
      <c r="CS62" s="171">
        <v>3.4245999999999999</v>
      </c>
      <c r="CT62" s="171"/>
      <c r="CU62" s="171">
        <v>148.44900000000001</v>
      </c>
      <c r="CV62" s="171">
        <v>19.877600000000001</v>
      </c>
      <c r="CW62" s="171"/>
      <c r="CX62" s="171">
        <v>1.34006</v>
      </c>
      <c r="CY62" s="171">
        <v>17.322039</v>
      </c>
      <c r="CZ62" s="171">
        <v>0.81892699999999996</v>
      </c>
      <c r="DA62" s="171">
        <v>120.91659800000001</v>
      </c>
      <c r="DB62" s="171"/>
      <c r="DC62" s="171"/>
      <c r="DD62" s="171">
        <v>20.041800000000002</v>
      </c>
      <c r="DE62" s="82">
        <v>0</v>
      </c>
      <c r="DF62" s="171">
        <v>0</v>
      </c>
      <c r="DG62" s="171">
        <v>0</v>
      </c>
      <c r="DH62" s="171">
        <v>0</v>
      </c>
      <c r="DI62" s="171">
        <v>0</v>
      </c>
      <c r="DJ62" s="171">
        <v>0</v>
      </c>
      <c r="DK62" s="171">
        <v>0</v>
      </c>
      <c r="DL62" s="171">
        <v>0</v>
      </c>
      <c r="DM62" s="171">
        <v>0</v>
      </c>
      <c r="DN62" s="171">
        <v>0</v>
      </c>
      <c r="DO62" s="171">
        <v>0</v>
      </c>
      <c r="DP62" s="171">
        <v>0</v>
      </c>
      <c r="DQ62" s="171"/>
      <c r="DR62" s="171">
        <v>0</v>
      </c>
      <c r="DS62" s="171">
        <v>0</v>
      </c>
      <c r="DT62" s="171">
        <v>0</v>
      </c>
      <c r="DU62" s="171">
        <v>0</v>
      </c>
      <c r="DV62" s="171">
        <v>0</v>
      </c>
      <c r="DW62" s="171">
        <v>0</v>
      </c>
      <c r="DX62" s="171">
        <v>0</v>
      </c>
      <c r="DY62" s="171">
        <v>0</v>
      </c>
      <c r="DZ62" s="171"/>
      <c r="EA62" s="171">
        <v>0</v>
      </c>
      <c r="EB62" s="171">
        <v>0</v>
      </c>
      <c r="EC62" s="171"/>
      <c r="ED62" s="171">
        <v>0</v>
      </c>
      <c r="EE62" s="171">
        <v>0</v>
      </c>
      <c r="EF62" s="171"/>
      <c r="EG62" s="171">
        <v>0</v>
      </c>
      <c r="EH62" s="171">
        <v>0</v>
      </c>
      <c r="EI62" s="171">
        <v>0</v>
      </c>
      <c r="EJ62" s="171">
        <v>0</v>
      </c>
      <c r="EK62" s="171"/>
      <c r="EL62" s="171"/>
      <c r="EM62" s="171">
        <v>0</v>
      </c>
      <c r="EN62" s="82">
        <v>6.7357600000000004E-3</v>
      </c>
      <c r="EO62" s="171">
        <v>0.431089</v>
      </c>
      <c r="EP62" s="171">
        <v>13.17301</v>
      </c>
      <c r="EQ62" s="171">
        <v>4.0414600000000002E-2</v>
      </c>
      <c r="ER62" s="171">
        <v>4.0414600000000002E-2</v>
      </c>
      <c r="ES62" s="171">
        <v>3.9052099999999998</v>
      </c>
      <c r="ET62" s="171">
        <v>8.0829200000000004E-2</v>
      </c>
      <c r="EU62" s="171">
        <v>7.8662699000000007</v>
      </c>
      <c r="EV62" s="171">
        <v>1.7176199999999999</v>
      </c>
      <c r="EW62" s="171">
        <v>1.1967598000000002</v>
      </c>
      <c r="EX62" s="171">
        <v>2.0068450000000002</v>
      </c>
      <c r="EY62" s="171">
        <v>0.91326299999999994</v>
      </c>
      <c r="EZ62" s="171"/>
      <c r="FA62" s="171">
        <v>3.4060897999999997</v>
      </c>
      <c r="FB62" s="171">
        <v>3.8326500000000001</v>
      </c>
      <c r="FC62" s="171">
        <v>4.4353999999999996</v>
      </c>
      <c r="FD62" s="171">
        <v>3.3578396000000001</v>
      </c>
      <c r="FE62" s="171">
        <v>4.1807097999999998</v>
      </c>
      <c r="FF62" s="171">
        <v>9.4300700000000006</v>
      </c>
      <c r="FG62" s="171">
        <v>0.59948299999999999</v>
      </c>
      <c r="FH62" s="171">
        <v>0.10777200000000001</v>
      </c>
      <c r="FI62" s="171"/>
      <c r="FJ62" s="171">
        <v>16.869929000000003</v>
      </c>
      <c r="FK62" s="171">
        <v>0.30984499999999998</v>
      </c>
      <c r="FL62" s="171"/>
      <c r="FM62" s="171">
        <v>13.431100000000001</v>
      </c>
      <c r="FN62" s="171">
        <v>1.7984500000000001</v>
      </c>
      <c r="FO62" s="171"/>
      <c r="FP62" s="171">
        <v>0.121244</v>
      </c>
      <c r="FQ62" s="171">
        <v>1.5672298</v>
      </c>
      <c r="FR62" s="171">
        <v>7.4093400000000004E-2</v>
      </c>
      <c r="FS62" s="171">
        <v>10.940149399999999</v>
      </c>
      <c r="FT62" s="171"/>
      <c r="FU62" s="171"/>
      <c r="FV62" s="172">
        <v>1.8133050000000002</v>
      </c>
      <c r="FW62"/>
      <c r="FX62"/>
      <c r="FY62"/>
      <c r="FZ62"/>
      <c r="GA62"/>
      <c r="GB62"/>
      <c r="GC62"/>
      <c r="GD62"/>
      <c r="GE62"/>
      <c r="GF62"/>
      <c r="GG62"/>
      <c r="GH62"/>
      <c r="GI62"/>
      <c r="GJ62"/>
      <c r="GK62"/>
    </row>
    <row r="63" spans="3:193">
      <c r="C63" s="62" t="s">
        <v>114</v>
      </c>
      <c r="D63" s="82">
        <v>0</v>
      </c>
      <c r="E63" s="171">
        <v>0.49110799999999999</v>
      </c>
      <c r="F63" s="171">
        <v>17.834600000000002</v>
      </c>
      <c r="G63" s="171">
        <v>3.0136199999999998E-3</v>
      </c>
      <c r="H63" s="171">
        <v>8.9807700000000008E-3</v>
      </c>
      <c r="I63" s="171">
        <v>0.14099999999999999</v>
      </c>
      <c r="J63" s="171">
        <v>5.8319399999999999E-3</v>
      </c>
      <c r="K63" s="171">
        <v>25.314599999999999</v>
      </c>
      <c r="L63" s="171">
        <v>5.0865900000000002</v>
      </c>
      <c r="M63" s="171">
        <v>0.95521</v>
      </c>
      <c r="N63" s="171">
        <v>1.82304</v>
      </c>
      <c r="O63" s="171">
        <v>0.67933999999999994</v>
      </c>
      <c r="P63" s="171"/>
      <c r="Q63" s="171">
        <v>9.3902400000000004</v>
      </c>
      <c r="R63" s="171">
        <v>0.54057699999999997</v>
      </c>
      <c r="S63" s="171">
        <v>17.567399999999999</v>
      </c>
      <c r="T63" s="171">
        <v>11.7737</v>
      </c>
      <c r="U63" s="171">
        <v>24.724</v>
      </c>
      <c r="V63" s="171">
        <v>77.611099999999993</v>
      </c>
      <c r="W63" s="171">
        <v>1.30966</v>
      </c>
      <c r="X63" s="171">
        <v>0</v>
      </c>
      <c r="Y63" s="171"/>
      <c r="Z63" s="171">
        <v>298.2</v>
      </c>
      <c r="AA63" s="171">
        <v>1.0770999999999999</v>
      </c>
      <c r="AB63" s="171"/>
      <c r="AC63" s="171">
        <v>121.18400000000001</v>
      </c>
      <c r="AD63" s="171">
        <v>0.150337</v>
      </c>
      <c r="AE63" s="171"/>
      <c r="AF63" s="171">
        <v>0.20984900000000001</v>
      </c>
      <c r="AG63" s="171">
        <v>13.8306</v>
      </c>
      <c r="AH63" s="171">
        <v>1.4703000000000001E-2</v>
      </c>
      <c r="AI63" s="171">
        <v>118.983</v>
      </c>
      <c r="AJ63" s="171"/>
      <c r="AK63" s="171"/>
      <c r="AL63" s="171">
        <v>23.122900000000001</v>
      </c>
      <c r="AM63" s="82">
        <v>0</v>
      </c>
      <c r="AN63" s="171">
        <v>5.5554199999999998</v>
      </c>
      <c r="AO63" s="171">
        <v>214.06750000000002</v>
      </c>
      <c r="AP63" s="171">
        <v>3.4090099999999998E-2</v>
      </c>
      <c r="AQ63" s="171">
        <v>0.101591</v>
      </c>
      <c r="AR63" s="171">
        <v>80.450699999999998</v>
      </c>
      <c r="AS63" s="171">
        <v>6.5971000000000002E-2</v>
      </c>
      <c r="AT63" s="171">
        <v>307.88260000000002</v>
      </c>
      <c r="AU63" s="171">
        <v>55.333400000000005</v>
      </c>
      <c r="AV63" s="171">
        <v>9.6122800000000002</v>
      </c>
      <c r="AW63" s="171">
        <v>26.723600000000001</v>
      </c>
      <c r="AX63" s="171">
        <v>6.5589999999999993</v>
      </c>
      <c r="AY63" s="171"/>
      <c r="AZ63" s="171">
        <v>106.223</v>
      </c>
      <c r="BA63" s="171">
        <v>6.1150200000000003</v>
      </c>
      <c r="BB63" s="171">
        <v>198.72300000000001</v>
      </c>
      <c r="BC63" s="171">
        <v>133.185</v>
      </c>
      <c r="BD63" s="171">
        <v>279.678</v>
      </c>
      <c r="BE63" s="171">
        <v>877.93799999999999</v>
      </c>
      <c r="BF63" s="171">
        <v>14.815</v>
      </c>
      <c r="BG63" s="171">
        <v>0</v>
      </c>
      <c r="BH63" s="171"/>
      <c r="BI63" s="171">
        <v>3368.71</v>
      </c>
      <c r="BJ63" s="171">
        <v>12.184100000000001</v>
      </c>
      <c r="BK63" s="171"/>
      <c r="BL63" s="171">
        <v>1370.83</v>
      </c>
      <c r="BM63" s="171">
        <v>1.70062</v>
      </c>
      <c r="BN63" s="171"/>
      <c r="BO63" s="171">
        <v>2.3738199999999998</v>
      </c>
      <c r="BP63" s="171">
        <v>156.452</v>
      </c>
      <c r="BQ63" s="171">
        <v>0.166321</v>
      </c>
      <c r="BR63" s="171">
        <v>1345.94</v>
      </c>
      <c r="BS63" s="171"/>
      <c r="BT63" s="171"/>
      <c r="BU63" s="171">
        <v>261.56700000000001</v>
      </c>
      <c r="BV63" s="82">
        <v>0</v>
      </c>
      <c r="BW63" s="171">
        <v>2.5958600000000001</v>
      </c>
      <c r="BX63" s="171">
        <v>87.155200000000008</v>
      </c>
      <c r="BY63" s="171">
        <v>1.5929200000000001E-2</v>
      </c>
      <c r="BZ63" s="171">
        <v>4.7469799999999999E-2</v>
      </c>
      <c r="CA63" s="171">
        <v>0.06</v>
      </c>
      <c r="CB63" s="171">
        <v>3.0825999999999999E-2</v>
      </c>
      <c r="CC63" s="171">
        <v>133.80600000000001</v>
      </c>
      <c r="CD63" s="171">
        <v>26.0153</v>
      </c>
      <c r="CE63" s="171">
        <v>4.57768</v>
      </c>
      <c r="CF63" s="171">
        <v>9.1915199999999988</v>
      </c>
      <c r="CG63" s="171">
        <v>3.08222</v>
      </c>
      <c r="CH63" s="171"/>
      <c r="CI63" s="171">
        <v>49.634099999999997</v>
      </c>
      <c r="CJ63" s="171">
        <v>2.8573400000000002</v>
      </c>
      <c r="CK63" s="171">
        <v>92.856399999999994</v>
      </c>
      <c r="CL63" s="171">
        <v>62.232599999999998</v>
      </c>
      <c r="CM63" s="171">
        <v>130.684</v>
      </c>
      <c r="CN63" s="171">
        <v>410.23</v>
      </c>
      <c r="CO63" s="171">
        <v>6.9225199999999996</v>
      </c>
      <c r="CP63" s="171">
        <v>0</v>
      </c>
      <c r="CQ63" s="171"/>
      <c r="CR63" s="171">
        <v>1574.3799999999999</v>
      </c>
      <c r="CS63" s="171">
        <v>5.6932200000000002</v>
      </c>
      <c r="CT63" s="171"/>
      <c r="CU63" s="171">
        <v>640.54300000000012</v>
      </c>
      <c r="CV63" s="171">
        <v>0.79463899999999998</v>
      </c>
      <c r="CW63" s="171"/>
      <c r="CX63" s="171">
        <v>1.1092</v>
      </c>
      <c r="CY63" s="171">
        <v>73.104600000000005</v>
      </c>
      <c r="CZ63" s="171">
        <v>7.7716099999999996E-2</v>
      </c>
      <c r="DA63" s="171">
        <v>628.91200000000003</v>
      </c>
      <c r="DB63" s="171"/>
      <c r="DC63" s="171"/>
      <c r="DD63" s="171">
        <v>122.221</v>
      </c>
      <c r="DE63" s="82">
        <v>0</v>
      </c>
      <c r="DF63" s="171">
        <v>0</v>
      </c>
      <c r="DG63" s="171">
        <v>9.5999999999999992E-3</v>
      </c>
      <c r="DH63" s="171">
        <v>0</v>
      </c>
      <c r="DI63" s="171">
        <v>0</v>
      </c>
      <c r="DJ63" s="171">
        <v>8.9999999999999998E-4</v>
      </c>
      <c r="DK63" s="171">
        <v>0</v>
      </c>
      <c r="DL63" s="171">
        <v>0</v>
      </c>
      <c r="DM63" s="171">
        <v>1E-3</v>
      </c>
      <c r="DN63" s="171">
        <v>0</v>
      </c>
      <c r="DO63" s="171">
        <v>5.9999999999999995E-4</v>
      </c>
      <c r="DP63" s="171">
        <v>5.9999999999999995E-4</v>
      </c>
      <c r="DQ63" s="171"/>
      <c r="DR63" s="171">
        <v>0</v>
      </c>
      <c r="DS63" s="171">
        <v>0</v>
      </c>
      <c r="DT63" s="171">
        <v>0</v>
      </c>
      <c r="DU63" s="171">
        <v>0</v>
      </c>
      <c r="DV63" s="171">
        <v>0</v>
      </c>
      <c r="DW63" s="171">
        <v>0</v>
      </c>
      <c r="DX63" s="171">
        <v>0</v>
      </c>
      <c r="DY63" s="171">
        <v>0</v>
      </c>
      <c r="DZ63" s="171"/>
      <c r="EA63" s="171">
        <v>0</v>
      </c>
      <c r="EB63" s="171">
        <v>0</v>
      </c>
      <c r="EC63" s="171"/>
      <c r="ED63" s="171">
        <v>0</v>
      </c>
      <c r="EE63" s="171">
        <v>0</v>
      </c>
      <c r="EF63" s="171"/>
      <c r="EG63" s="171">
        <v>0</v>
      </c>
      <c r="EH63" s="171">
        <v>0</v>
      </c>
      <c r="EI63" s="171">
        <v>0</v>
      </c>
      <c r="EJ63" s="171">
        <v>0</v>
      </c>
      <c r="EK63" s="171"/>
      <c r="EL63" s="171"/>
      <c r="EM63" s="171">
        <v>0</v>
      </c>
      <c r="EN63" s="82">
        <v>0</v>
      </c>
      <c r="EO63" s="171">
        <v>0</v>
      </c>
      <c r="EP63" s="171">
        <v>0.1216</v>
      </c>
      <c r="EQ63" s="171">
        <v>0</v>
      </c>
      <c r="ER63" s="171">
        <v>0</v>
      </c>
      <c r="ES63" s="171">
        <v>1.14E-2</v>
      </c>
      <c r="ET63" s="171">
        <v>0</v>
      </c>
      <c r="EU63" s="171">
        <v>0</v>
      </c>
      <c r="EV63" s="171">
        <v>1.4999999999999999E-2</v>
      </c>
      <c r="EW63" s="171">
        <v>8.0000000000000002E-3</v>
      </c>
      <c r="EX63" s="171">
        <v>7.6E-3</v>
      </c>
      <c r="EY63" s="171">
        <v>7.6E-3</v>
      </c>
      <c r="EZ63" s="171"/>
      <c r="FA63" s="171">
        <v>0</v>
      </c>
      <c r="FB63" s="171">
        <v>0</v>
      </c>
      <c r="FC63" s="171">
        <v>0</v>
      </c>
      <c r="FD63" s="171">
        <v>0</v>
      </c>
      <c r="FE63" s="171">
        <v>0</v>
      </c>
      <c r="FF63" s="171">
        <v>0</v>
      </c>
      <c r="FG63" s="171">
        <v>0</v>
      </c>
      <c r="FH63" s="171">
        <v>0</v>
      </c>
      <c r="FI63" s="171"/>
      <c r="FJ63" s="171">
        <v>1.6932499999999999</v>
      </c>
      <c r="FK63" s="171">
        <v>0</v>
      </c>
      <c r="FL63" s="171"/>
      <c r="FM63" s="171">
        <v>0</v>
      </c>
      <c r="FN63" s="171">
        <v>0</v>
      </c>
      <c r="FO63" s="171"/>
      <c r="FP63" s="171">
        <v>0</v>
      </c>
      <c r="FQ63" s="171">
        <v>0</v>
      </c>
      <c r="FR63" s="171">
        <v>0</v>
      </c>
      <c r="FS63" s="171">
        <v>0</v>
      </c>
      <c r="FT63" s="171"/>
      <c r="FU63" s="171"/>
      <c r="FV63" s="172">
        <v>0</v>
      </c>
      <c r="FW63"/>
      <c r="FX63"/>
      <c r="FY63"/>
      <c r="FZ63"/>
      <c r="GA63"/>
      <c r="GB63"/>
      <c r="GC63"/>
      <c r="GD63"/>
      <c r="GE63"/>
      <c r="GF63"/>
      <c r="GG63"/>
      <c r="GH63"/>
      <c r="GI63"/>
      <c r="GJ63"/>
      <c r="GK63"/>
    </row>
    <row r="64" spans="3:193">
      <c r="C64" s="62" t="s">
        <v>356</v>
      </c>
      <c r="D64" s="82"/>
      <c r="E64" s="171">
        <v>0.2</v>
      </c>
      <c r="F64" s="171">
        <v>2.2239999999999998</v>
      </c>
      <c r="G64" s="171"/>
      <c r="H64" s="171">
        <v>0.1</v>
      </c>
      <c r="I64" s="171"/>
      <c r="J64" s="171"/>
      <c r="K64" s="171">
        <v>9.6646000000000001</v>
      </c>
      <c r="L64" s="171">
        <v>0.3</v>
      </c>
      <c r="M64" s="171"/>
      <c r="N64" s="171">
        <v>0.2</v>
      </c>
      <c r="O64" s="171">
        <v>0.09</v>
      </c>
      <c r="P64" s="171"/>
      <c r="Q64" s="171">
        <v>23.700000000000003</v>
      </c>
      <c r="R64" s="171"/>
      <c r="S64" s="171"/>
      <c r="T64" s="171">
        <v>5.6</v>
      </c>
      <c r="U64" s="171"/>
      <c r="V64" s="171"/>
      <c r="W64" s="171"/>
      <c r="X64" s="171"/>
      <c r="Y64" s="171"/>
      <c r="Z64" s="171">
        <v>97</v>
      </c>
      <c r="AA64" s="171"/>
      <c r="AB64" s="171">
        <v>0.1</v>
      </c>
      <c r="AC64" s="171"/>
      <c r="AD64" s="171"/>
      <c r="AE64" s="171"/>
      <c r="AF64" s="171"/>
      <c r="AG64" s="171"/>
      <c r="AH64" s="171"/>
      <c r="AI64" s="171">
        <v>65.100000000000009</v>
      </c>
      <c r="AJ64" s="171">
        <v>283.39999999999998</v>
      </c>
      <c r="AK64" s="171">
        <v>0.1</v>
      </c>
      <c r="AL64" s="171"/>
      <c r="AM64" s="82"/>
      <c r="AN64" s="171">
        <v>1.0999999999999999E-2</v>
      </c>
      <c r="AO64" s="171">
        <v>0.1037</v>
      </c>
      <c r="AP64" s="171"/>
      <c r="AQ64" s="171">
        <v>5.4999999999999997E-3</v>
      </c>
      <c r="AR64" s="171"/>
      <c r="AS64" s="171"/>
      <c r="AT64" s="171">
        <v>29.070600000000002</v>
      </c>
      <c r="AU64" s="171">
        <v>0.8044</v>
      </c>
      <c r="AV64" s="171"/>
      <c r="AW64" s="171">
        <v>1.0999999999999999E-2</v>
      </c>
      <c r="AX64" s="171">
        <v>4.7999999999999996E-3</v>
      </c>
      <c r="AY64" s="171"/>
      <c r="AZ64" s="171">
        <v>2.3000000000000003</v>
      </c>
      <c r="BA64" s="171"/>
      <c r="BB64" s="171"/>
      <c r="BC64" s="171">
        <v>4.7</v>
      </c>
      <c r="BD64" s="171"/>
      <c r="BE64" s="171"/>
      <c r="BF64" s="171"/>
      <c r="BG64" s="171"/>
      <c r="BH64" s="171"/>
      <c r="BI64" s="171">
        <v>7.2</v>
      </c>
      <c r="BJ64" s="171"/>
      <c r="BK64" s="171">
        <v>0</v>
      </c>
      <c r="BL64" s="171"/>
      <c r="BM64" s="171"/>
      <c r="BN64" s="171"/>
      <c r="BO64" s="171"/>
      <c r="BP64" s="171"/>
      <c r="BQ64" s="171"/>
      <c r="BR64" s="171">
        <v>5.6</v>
      </c>
      <c r="BS64" s="171">
        <v>5.8999999999999995</v>
      </c>
      <c r="BT64" s="171">
        <v>0</v>
      </c>
      <c r="BU64" s="171"/>
      <c r="BV64" s="82"/>
      <c r="BW64" s="171">
        <v>0.16800000000000001</v>
      </c>
      <c r="BX64" s="171">
        <v>1.5879999999999996</v>
      </c>
      <c r="BY64" s="171"/>
      <c r="BZ64" s="171">
        <v>8.4000000000000005E-2</v>
      </c>
      <c r="CA64" s="171"/>
      <c r="CB64" s="171"/>
      <c r="CC64" s="171">
        <v>3.9927000000000001</v>
      </c>
      <c r="CD64" s="171">
        <v>0.252</v>
      </c>
      <c r="CE64" s="171"/>
      <c r="CF64" s="171">
        <v>0.16900000000000001</v>
      </c>
      <c r="CG64" s="171">
        <v>1.7999999999999999E-2</v>
      </c>
      <c r="CH64" s="171"/>
      <c r="CI64" s="171">
        <v>19.8</v>
      </c>
      <c r="CJ64" s="171"/>
      <c r="CK64" s="171"/>
      <c r="CL64" s="171">
        <v>4.7</v>
      </c>
      <c r="CM64" s="171"/>
      <c r="CN64" s="171"/>
      <c r="CO64" s="171"/>
      <c r="CP64" s="171"/>
      <c r="CQ64" s="171"/>
      <c r="CR64" s="171">
        <v>81.500000000000014</v>
      </c>
      <c r="CS64" s="171"/>
      <c r="CT64" s="171">
        <v>0.1</v>
      </c>
      <c r="CU64" s="171"/>
      <c r="CV64" s="171"/>
      <c r="CW64" s="171"/>
      <c r="CX64" s="171"/>
      <c r="CY64" s="171"/>
      <c r="CZ64" s="171"/>
      <c r="DA64" s="171">
        <v>55.1</v>
      </c>
      <c r="DB64" s="171">
        <v>100</v>
      </c>
      <c r="DC64" s="171">
        <v>0.1</v>
      </c>
      <c r="DD64" s="171"/>
      <c r="DE64" s="82"/>
      <c r="DF64" s="171">
        <v>1.1999999999999999E-3</v>
      </c>
      <c r="DG64" s="171">
        <v>1.2610999999999997</v>
      </c>
      <c r="DH64" s="171"/>
      <c r="DI64" s="171">
        <v>5.9999999999999995E-4</v>
      </c>
      <c r="DJ64" s="171"/>
      <c r="DK64" s="171"/>
      <c r="DL64" s="171">
        <v>1.5E-3</v>
      </c>
      <c r="DM64" s="171">
        <v>1.8E-3</v>
      </c>
      <c r="DN64" s="171"/>
      <c r="DO64" s="171">
        <v>1.1999999999999999E-3</v>
      </c>
      <c r="DP64" s="171">
        <v>5.0000000000000001E-4</v>
      </c>
      <c r="DQ64" s="171"/>
      <c r="DR64" s="171">
        <v>0</v>
      </c>
      <c r="DS64" s="171"/>
      <c r="DT64" s="171"/>
      <c r="DU64" s="171">
        <v>0</v>
      </c>
      <c r="DV64" s="171"/>
      <c r="DW64" s="171"/>
      <c r="DX64" s="171"/>
      <c r="DY64" s="171"/>
      <c r="DZ64" s="171"/>
      <c r="EA64" s="171">
        <v>0.4</v>
      </c>
      <c r="EB64" s="171"/>
      <c r="EC64" s="171">
        <v>0</v>
      </c>
      <c r="ED64" s="171"/>
      <c r="EE64" s="171"/>
      <c r="EF64" s="171"/>
      <c r="EG64" s="171"/>
      <c r="EH64" s="171"/>
      <c r="EI64" s="171"/>
      <c r="EJ64" s="171">
        <v>0</v>
      </c>
      <c r="EK64" s="171">
        <v>0</v>
      </c>
      <c r="EL64" s="171">
        <v>0</v>
      </c>
      <c r="EM64" s="171"/>
      <c r="EN64" s="82"/>
      <c r="EO64" s="171">
        <v>1.52E-2</v>
      </c>
      <c r="EP64" s="171">
        <v>0.14359999999999998</v>
      </c>
      <c r="EQ64" s="171"/>
      <c r="ER64" s="171">
        <v>7.6E-3</v>
      </c>
      <c r="ES64" s="171"/>
      <c r="ET64" s="171"/>
      <c r="EU64" s="171">
        <v>1.9E-2</v>
      </c>
      <c r="EV64" s="171">
        <v>3.1399999999999997E-2</v>
      </c>
      <c r="EW64" s="171"/>
      <c r="EX64" s="171">
        <v>1.52E-2</v>
      </c>
      <c r="EY64" s="171">
        <v>6.7999999999999996E-3</v>
      </c>
      <c r="EZ64" s="171"/>
      <c r="FA64" s="171">
        <v>1.7250000000000001</v>
      </c>
      <c r="FB64" s="171"/>
      <c r="FC64" s="171"/>
      <c r="FD64" s="171">
        <v>0.4</v>
      </c>
      <c r="FE64" s="171"/>
      <c r="FF64" s="171"/>
      <c r="FG64" s="171"/>
      <c r="FH64" s="171"/>
      <c r="FI64" s="171"/>
      <c r="FJ64" s="171">
        <v>5.8</v>
      </c>
      <c r="FK64" s="171"/>
      <c r="FL64" s="171">
        <v>0</v>
      </c>
      <c r="FM64" s="171"/>
      <c r="FN64" s="171"/>
      <c r="FO64" s="171"/>
      <c r="FP64" s="171"/>
      <c r="FQ64" s="171"/>
      <c r="FR64" s="171"/>
      <c r="FS64" s="171">
        <v>16.900000000000002</v>
      </c>
      <c r="FT64" s="171">
        <v>0.78</v>
      </c>
      <c r="FU64" s="171">
        <v>0</v>
      </c>
      <c r="FV64" s="172"/>
      <c r="FW64"/>
      <c r="FX64"/>
      <c r="FY64"/>
      <c r="FZ64"/>
      <c r="GA64"/>
      <c r="GB64"/>
      <c r="GC64"/>
      <c r="GD64"/>
      <c r="GE64"/>
      <c r="GF64"/>
      <c r="GG64"/>
      <c r="GH64"/>
      <c r="GI64"/>
      <c r="GJ64"/>
      <c r="GK64"/>
    </row>
    <row r="65" spans="3:193">
      <c r="C65" s="62" t="s">
        <v>387</v>
      </c>
      <c r="D65" s="82">
        <v>8.4246399999999994E-5</v>
      </c>
      <c r="E65" s="171">
        <v>0.53188999999999997</v>
      </c>
      <c r="F65" s="171">
        <v>3.0099499999999999</v>
      </c>
      <c r="G65" s="171">
        <v>7.6826799999999999E-3</v>
      </c>
      <c r="H65" s="171">
        <v>1.0935E-2</v>
      </c>
      <c r="I65" s="171">
        <v>0</v>
      </c>
      <c r="J65" s="171">
        <v>5.2155199999999999E-2</v>
      </c>
      <c r="K65" s="171">
        <v>11.7446</v>
      </c>
      <c r="L65" s="171">
        <v>3.20364</v>
      </c>
      <c r="M65" s="171">
        <v>0.81023400000000001</v>
      </c>
      <c r="N65" s="171">
        <v>8.0662999999999999E-2</v>
      </c>
      <c r="O65" s="171">
        <v>0.45632099999999998</v>
      </c>
      <c r="P65" s="171"/>
      <c r="Q65" s="171">
        <v>3.9674700000000001</v>
      </c>
      <c r="R65" s="171">
        <v>1.9686699999999999</v>
      </c>
      <c r="S65" s="171">
        <v>6.0445500000000001</v>
      </c>
      <c r="T65" s="171">
        <v>4.79678</v>
      </c>
      <c r="U65" s="171">
        <v>11.0281</v>
      </c>
      <c r="V65" s="171">
        <v>47.165000000000006</v>
      </c>
      <c r="W65" s="171">
        <v>0.76921799999999996</v>
      </c>
      <c r="X65" s="171">
        <v>1.88224E-2</v>
      </c>
      <c r="Y65" s="171"/>
      <c r="Z65" s="171">
        <v>97.081699999999984</v>
      </c>
      <c r="AA65" s="171">
        <v>0.75975499999999996</v>
      </c>
      <c r="AB65" s="171"/>
      <c r="AC65" s="171">
        <v>70.427999999999997</v>
      </c>
      <c r="AD65" s="171">
        <v>0.661381</v>
      </c>
      <c r="AE65" s="171"/>
      <c r="AF65" s="171">
        <v>0.33788600000000002</v>
      </c>
      <c r="AG65" s="171">
        <v>5.3536299999999999</v>
      </c>
      <c r="AH65" s="171">
        <v>2.5143800000000001E-2</v>
      </c>
      <c r="AI65" s="171">
        <v>41.171599999999998</v>
      </c>
      <c r="AJ65" s="171"/>
      <c r="AK65" s="171"/>
      <c r="AL65" s="171">
        <v>1.31219</v>
      </c>
      <c r="AM65" s="82">
        <v>2.8427600000000001E-2</v>
      </c>
      <c r="AN65" s="171">
        <v>179.47800000000001</v>
      </c>
      <c r="AO65" s="171">
        <v>1015.66</v>
      </c>
      <c r="AP65" s="171">
        <v>2.5924</v>
      </c>
      <c r="AQ65" s="171">
        <v>3.6898499999999999</v>
      </c>
      <c r="AR65" s="171">
        <v>0</v>
      </c>
      <c r="AS65" s="171">
        <v>17.5989</v>
      </c>
      <c r="AT65" s="171">
        <v>3963.01</v>
      </c>
      <c r="AU65" s="171">
        <v>1081.02</v>
      </c>
      <c r="AV65" s="171">
        <v>273.40100000000001</v>
      </c>
      <c r="AW65" s="171">
        <v>27.218399999999999</v>
      </c>
      <c r="AX65" s="171">
        <v>153.97800000000001</v>
      </c>
      <c r="AY65" s="171"/>
      <c r="AZ65" s="171">
        <v>1338.76</v>
      </c>
      <c r="BA65" s="171">
        <v>664.298</v>
      </c>
      <c r="BB65" s="171">
        <v>2039.64</v>
      </c>
      <c r="BC65" s="171">
        <v>1618.6</v>
      </c>
      <c r="BD65" s="171">
        <v>3721.26</v>
      </c>
      <c r="BE65" s="171">
        <v>15915.100000000002</v>
      </c>
      <c r="BF65" s="171">
        <v>259.56</v>
      </c>
      <c r="BG65" s="171">
        <v>6.3513299999999999</v>
      </c>
      <c r="BH65" s="171"/>
      <c r="BI65" s="171">
        <v>32758.7</v>
      </c>
      <c r="BJ65" s="171">
        <v>256.36700000000002</v>
      </c>
      <c r="BK65" s="171"/>
      <c r="BL65" s="171">
        <v>23764.799999999999</v>
      </c>
      <c r="BM65" s="171">
        <v>223.172</v>
      </c>
      <c r="BN65" s="171"/>
      <c r="BO65" s="171">
        <v>114.014</v>
      </c>
      <c r="BP65" s="171">
        <v>1806.5</v>
      </c>
      <c r="BQ65" s="171">
        <v>8.4843899999999994</v>
      </c>
      <c r="BR65" s="171">
        <v>13892.7</v>
      </c>
      <c r="BS65" s="171"/>
      <c r="BT65" s="171"/>
      <c r="BU65" s="171">
        <v>442.779</v>
      </c>
      <c r="BV65" s="82">
        <v>4.4530200000000001E-4</v>
      </c>
      <c r="BW65" s="171">
        <v>2.81142</v>
      </c>
      <c r="BX65" s="171">
        <v>15.909700000000001</v>
      </c>
      <c r="BY65" s="171">
        <v>4.0608400000000003E-2</v>
      </c>
      <c r="BZ65" s="171">
        <v>5.7799400000000001E-2</v>
      </c>
      <c r="CA65" s="171">
        <v>0</v>
      </c>
      <c r="CB65" s="171">
        <v>0.27567700000000001</v>
      </c>
      <c r="CC65" s="171">
        <v>62.078299999999999</v>
      </c>
      <c r="CD65" s="171">
        <v>16.933499999999999</v>
      </c>
      <c r="CE65" s="171">
        <v>4.2826700000000004</v>
      </c>
      <c r="CF65" s="171">
        <v>0.42636099999999999</v>
      </c>
      <c r="CG65" s="171">
        <v>2.4119799999999998</v>
      </c>
      <c r="CH65" s="171"/>
      <c r="CI65" s="171">
        <v>20.9709</v>
      </c>
      <c r="CJ65" s="171">
        <v>10.405799999999999</v>
      </c>
      <c r="CK65" s="171">
        <v>31.9498</v>
      </c>
      <c r="CL65" s="171">
        <v>25.354399999999998</v>
      </c>
      <c r="CM65" s="171">
        <v>58.291499999999999</v>
      </c>
      <c r="CN65" s="171">
        <v>249.3</v>
      </c>
      <c r="CO65" s="171">
        <v>4.0658700000000003</v>
      </c>
      <c r="CP65" s="171">
        <v>9.9489900000000006E-2</v>
      </c>
      <c r="CQ65" s="171"/>
      <c r="CR65" s="171">
        <v>513.14599999999996</v>
      </c>
      <c r="CS65" s="171">
        <v>4.0158500000000004</v>
      </c>
      <c r="CT65" s="171"/>
      <c r="CU65" s="171">
        <v>372.262</v>
      </c>
      <c r="CV65" s="171">
        <v>3.49587</v>
      </c>
      <c r="CW65" s="171"/>
      <c r="CX65" s="171">
        <v>1.7859700000000001</v>
      </c>
      <c r="CY65" s="171">
        <v>28.297799999999999</v>
      </c>
      <c r="CZ65" s="171">
        <v>0.13290299999999999</v>
      </c>
      <c r="DA65" s="171">
        <v>217.62200000000001</v>
      </c>
      <c r="DB65" s="171"/>
      <c r="DC65" s="171"/>
      <c r="DD65" s="171">
        <v>6.93588</v>
      </c>
      <c r="DE65" s="82">
        <v>0</v>
      </c>
      <c r="DF65" s="171">
        <v>0</v>
      </c>
      <c r="DG65" s="171">
        <v>0</v>
      </c>
      <c r="DH65" s="171">
        <v>0</v>
      </c>
      <c r="DI65" s="171">
        <v>0</v>
      </c>
      <c r="DJ65" s="171">
        <v>0</v>
      </c>
      <c r="DK65" s="171">
        <v>0</v>
      </c>
      <c r="DL65" s="171">
        <v>0</v>
      </c>
      <c r="DM65" s="171">
        <v>0</v>
      </c>
      <c r="DN65" s="171">
        <v>0</v>
      </c>
      <c r="DO65" s="171">
        <v>0</v>
      </c>
      <c r="DP65" s="171">
        <v>0</v>
      </c>
      <c r="DQ65" s="171"/>
      <c r="DR65" s="171">
        <v>0</v>
      </c>
      <c r="DS65" s="171">
        <v>0</v>
      </c>
      <c r="DT65" s="171">
        <v>0</v>
      </c>
      <c r="DU65" s="171">
        <v>0</v>
      </c>
      <c r="DV65" s="171">
        <v>0</v>
      </c>
      <c r="DW65" s="171">
        <v>0</v>
      </c>
      <c r="DX65" s="171">
        <v>0</v>
      </c>
      <c r="DY65" s="171">
        <v>0</v>
      </c>
      <c r="DZ65" s="171"/>
      <c r="EA65" s="171">
        <v>0</v>
      </c>
      <c r="EB65" s="171">
        <v>0</v>
      </c>
      <c r="EC65" s="171"/>
      <c r="ED65" s="171">
        <v>0</v>
      </c>
      <c r="EE65" s="171">
        <v>0</v>
      </c>
      <c r="EF65" s="171"/>
      <c r="EG65" s="171">
        <v>0</v>
      </c>
      <c r="EH65" s="171">
        <v>0</v>
      </c>
      <c r="EI65" s="171">
        <v>0</v>
      </c>
      <c r="EJ65" s="171">
        <v>0</v>
      </c>
      <c r="EK65" s="171"/>
      <c r="EL65" s="171"/>
      <c r="EM65" s="171">
        <v>0</v>
      </c>
      <c r="EN65" s="82">
        <v>0</v>
      </c>
      <c r="EO65" s="171">
        <v>0</v>
      </c>
      <c r="EP65" s="171">
        <v>0</v>
      </c>
      <c r="EQ65" s="171">
        <v>0</v>
      </c>
      <c r="ER65" s="171">
        <v>0</v>
      </c>
      <c r="ES65" s="171">
        <v>0</v>
      </c>
      <c r="ET65" s="171">
        <v>0</v>
      </c>
      <c r="EU65" s="171">
        <v>0</v>
      </c>
      <c r="EV65" s="171">
        <v>0</v>
      </c>
      <c r="EW65" s="171">
        <v>0</v>
      </c>
      <c r="EX65" s="171">
        <v>0</v>
      </c>
      <c r="EY65" s="171">
        <v>0</v>
      </c>
      <c r="EZ65" s="171"/>
      <c r="FA65" s="171">
        <v>0</v>
      </c>
      <c r="FB65" s="171">
        <v>0</v>
      </c>
      <c r="FC65" s="171">
        <v>0</v>
      </c>
      <c r="FD65" s="171">
        <v>0</v>
      </c>
      <c r="FE65" s="171">
        <v>0</v>
      </c>
      <c r="FF65" s="171">
        <v>0</v>
      </c>
      <c r="FG65" s="171">
        <v>0</v>
      </c>
      <c r="FH65" s="171">
        <v>0</v>
      </c>
      <c r="FI65" s="171"/>
      <c r="FJ65" s="171">
        <v>0</v>
      </c>
      <c r="FK65" s="171">
        <v>0</v>
      </c>
      <c r="FL65" s="171"/>
      <c r="FM65" s="171">
        <v>0</v>
      </c>
      <c r="FN65" s="171">
        <v>0</v>
      </c>
      <c r="FO65" s="171"/>
      <c r="FP65" s="171">
        <v>0</v>
      </c>
      <c r="FQ65" s="171">
        <v>0</v>
      </c>
      <c r="FR65" s="171">
        <v>0</v>
      </c>
      <c r="FS65" s="171">
        <v>0</v>
      </c>
      <c r="FT65" s="171"/>
      <c r="FU65" s="171"/>
      <c r="FV65" s="172">
        <v>0</v>
      </c>
      <c r="FW65"/>
      <c r="FX65"/>
      <c r="FY65"/>
      <c r="FZ65"/>
      <c r="GA65"/>
      <c r="GB65"/>
      <c r="GC65"/>
      <c r="GD65"/>
      <c r="GE65"/>
      <c r="GF65"/>
      <c r="GG65"/>
      <c r="GH65"/>
      <c r="GI65"/>
      <c r="GJ65"/>
      <c r="GK65"/>
    </row>
    <row r="66" spans="3:193">
      <c r="C66" s="62" t="s">
        <v>177</v>
      </c>
      <c r="D66" s="82">
        <v>0</v>
      </c>
      <c r="E66" s="171">
        <v>0</v>
      </c>
      <c r="F66" s="171">
        <v>23.346989999999998</v>
      </c>
      <c r="G66" s="171">
        <v>0</v>
      </c>
      <c r="H66" s="171">
        <v>0</v>
      </c>
      <c r="I66" s="171">
        <v>151.00659999999999</v>
      </c>
      <c r="J66" s="171">
        <v>0</v>
      </c>
      <c r="K66" s="171">
        <v>2.8859119999999999E-2</v>
      </c>
      <c r="L66" s="171">
        <v>0</v>
      </c>
      <c r="M66" s="171">
        <v>5.7718140000000001E-2</v>
      </c>
      <c r="N66" s="171">
        <v>4.0691329999999999</v>
      </c>
      <c r="O66" s="171">
        <v>0.77919530000000004</v>
      </c>
      <c r="P66" s="171"/>
      <c r="Q66" s="171">
        <v>5.7718140000000001E-2</v>
      </c>
      <c r="R66" s="171">
        <v>0</v>
      </c>
      <c r="S66" s="171">
        <v>4.5020150000000001</v>
      </c>
      <c r="T66" s="171">
        <v>8.6577259999999989E-2</v>
      </c>
      <c r="U66" s="171">
        <v>5.7718140000000001E-2</v>
      </c>
      <c r="V66" s="171">
        <v>0</v>
      </c>
      <c r="W66" s="171">
        <v>0</v>
      </c>
      <c r="X66" s="171">
        <v>0</v>
      </c>
      <c r="Y66" s="171"/>
      <c r="Z66" s="171">
        <v>0.25973210000000002</v>
      </c>
      <c r="AA66" s="171">
        <v>0</v>
      </c>
      <c r="AB66" s="171"/>
      <c r="AC66" s="171">
        <v>0</v>
      </c>
      <c r="AD66" s="171">
        <v>0</v>
      </c>
      <c r="AE66" s="171"/>
      <c r="AF66" s="171">
        <v>0</v>
      </c>
      <c r="AG66" s="171">
        <v>5.7718140000000001E-2</v>
      </c>
      <c r="AH66" s="171">
        <v>0</v>
      </c>
      <c r="AI66" s="171">
        <v>0.1442956</v>
      </c>
      <c r="AJ66" s="171"/>
      <c r="AK66" s="171"/>
      <c r="AL66" s="171">
        <v>1.904704</v>
      </c>
      <c r="AM66" s="82">
        <v>0</v>
      </c>
      <c r="AN66" s="171">
        <v>0</v>
      </c>
      <c r="AO66" s="171">
        <v>2.9482298</v>
      </c>
      <c r="AP66" s="171">
        <v>0</v>
      </c>
      <c r="AQ66" s="171">
        <v>0</v>
      </c>
      <c r="AR66" s="171">
        <v>15.267077</v>
      </c>
      <c r="AS66" s="171">
        <v>0</v>
      </c>
      <c r="AT66" s="171">
        <v>3.6442872E-3</v>
      </c>
      <c r="AU66" s="171">
        <v>0</v>
      </c>
      <c r="AV66" s="171">
        <v>7.2885744000000001E-3</v>
      </c>
      <c r="AW66" s="171">
        <v>0.51384448000000005</v>
      </c>
      <c r="AX66" s="171">
        <v>9.8395779999999988E-2</v>
      </c>
      <c r="AY66" s="171"/>
      <c r="AZ66" s="171">
        <v>7.2885744000000001E-3</v>
      </c>
      <c r="BA66" s="171">
        <v>0</v>
      </c>
      <c r="BB66" s="171">
        <v>0.5685086399999999</v>
      </c>
      <c r="BC66" s="171">
        <v>1.0932832E-2</v>
      </c>
      <c r="BD66" s="171">
        <v>7.2885744000000001E-3</v>
      </c>
      <c r="BE66" s="171">
        <v>0</v>
      </c>
      <c r="BF66" s="171">
        <v>0</v>
      </c>
      <c r="BG66" s="171">
        <v>0</v>
      </c>
      <c r="BH66" s="171"/>
      <c r="BI66" s="171">
        <v>3.2798595E-2</v>
      </c>
      <c r="BJ66" s="171">
        <v>0</v>
      </c>
      <c r="BK66" s="171"/>
      <c r="BL66" s="171">
        <v>0</v>
      </c>
      <c r="BM66" s="171">
        <v>0</v>
      </c>
      <c r="BN66" s="171"/>
      <c r="BO66" s="171">
        <v>0</v>
      </c>
      <c r="BP66" s="171">
        <v>7.2885744000000001E-3</v>
      </c>
      <c r="BQ66" s="171">
        <v>0</v>
      </c>
      <c r="BR66" s="171">
        <v>1.8221485999999999E-2</v>
      </c>
      <c r="BS66" s="171"/>
      <c r="BT66" s="171"/>
      <c r="BU66" s="171">
        <v>0.24052268999999998</v>
      </c>
      <c r="BV66" s="82">
        <v>0</v>
      </c>
      <c r="BW66" s="171">
        <v>0</v>
      </c>
      <c r="BX66" s="171">
        <v>17.485679999999999</v>
      </c>
      <c r="BY66" s="171">
        <v>0</v>
      </c>
      <c r="BZ66" s="171">
        <v>0</v>
      </c>
      <c r="CA66" s="171">
        <v>139.86500000000001</v>
      </c>
      <c r="CB66" s="171">
        <v>0</v>
      </c>
      <c r="CC66" s="171">
        <v>2.1613980000000001E-2</v>
      </c>
      <c r="CD66" s="171">
        <v>0</v>
      </c>
      <c r="CE66" s="171">
        <v>4.3227960000000003E-2</v>
      </c>
      <c r="CF66" s="171">
        <v>3.0475699999999999</v>
      </c>
      <c r="CG66" s="171">
        <v>0.58357700000000001</v>
      </c>
      <c r="CH66" s="171"/>
      <c r="CI66" s="171">
        <v>4.3227960000000003E-2</v>
      </c>
      <c r="CJ66" s="171">
        <v>0</v>
      </c>
      <c r="CK66" s="171">
        <v>3.3717860000000002</v>
      </c>
      <c r="CL66" s="171">
        <v>6.4841999999999997E-2</v>
      </c>
      <c r="CM66" s="171">
        <v>4.3227960000000003E-2</v>
      </c>
      <c r="CN66" s="171">
        <v>0</v>
      </c>
      <c r="CO66" s="171">
        <v>0</v>
      </c>
      <c r="CP66" s="171">
        <v>0</v>
      </c>
      <c r="CQ66" s="171"/>
      <c r="CR66" s="171">
        <v>0.19452539999999999</v>
      </c>
      <c r="CS66" s="171">
        <v>0</v>
      </c>
      <c r="CT66" s="171"/>
      <c r="CU66" s="171">
        <v>0</v>
      </c>
      <c r="CV66" s="171">
        <v>0</v>
      </c>
      <c r="CW66" s="171"/>
      <c r="CX66" s="171">
        <v>0</v>
      </c>
      <c r="CY66" s="171">
        <v>4.3227960000000003E-2</v>
      </c>
      <c r="CZ66" s="171">
        <v>0</v>
      </c>
      <c r="DA66" s="171">
        <v>0.10806990000000001</v>
      </c>
      <c r="DB66" s="171"/>
      <c r="DC66" s="171"/>
      <c r="DD66" s="171">
        <v>1.4265210000000002</v>
      </c>
      <c r="DE66" s="82">
        <v>0</v>
      </c>
      <c r="DF66" s="171">
        <v>0</v>
      </c>
      <c r="DG66" s="171">
        <v>1.5163567999999999E-2</v>
      </c>
      <c r="DH66" s="171">
        <v>0</v>
      </c>
      <c r="DI66" s="171">
        <v>0</v>
      </c>
      <c r="DJ66" s="171">
        <v>8.4967600000000004E-2</v>
      </c>
      <c r="DK66" s="171">
        <v>0</v>
      </c>
      <c r="DL66" s="171">
        <v>1.8743617000000001E-5</v>
      </c>
      <c r="DM66" s="171">
        <v>0</v>
      </c>
      <c r="DN66" s="171">
        <v>3.7487130000000004E-5</v>
      </c>
      <c r="DO66" s="171">
        <v>2.6428429999999998E-3</v>
      </c>
      <c r="DP66" s="171">
        <v>5.0607660000000004E-4</v>
      </c>
      <c r="DQ66" s="171"/>
      <c r="DR66" s="171">
        <v>3.7487129999999998E-5</v>
      </c>
      <c r="DS66" s="171">
        <v>0</v>
      </c>
      <c r="DT66" s="171">
        <v>2.9239970000000002E-3</v>
      </c>
      <c r="DU66" s="171">
        <v>5.623075E-5</v>
      </c>
      <c r="DV66" s="171">
        <v>3.7487129999999998E-5</v>
      </c>
      <c r="DW66" s="171">
        <v>0</v>
      </c>
      <c r="DX66" s="171">
        <v>0</v>
      </c>
      <c r="DY66" s="171">
        <v>0</v>
      </c>
      <c r="DZ66" s="171"/>
      <c r="EA66" s="171">
        <v>1.6869184999999999E-4</v>
      </c>
      <c r="EB66" s="171">
        <v>0</v>
      </c>
      <c r="EC66" s="171"/>
      <c r="ED66" s="171">
        <v>0</v>
      </c>
      <c r="EE66" s="171">
        <v>0</v>
      </c>
      <c r="EF66" s="171"/>
      <c r="EG66" s="171">
        <v>0</v>
      </c>
      <c r="EH66" s="171">
        <v>3.7487129999999998E-5</v>
      </c>
      <c r="EI66" s="171">
        <v>0</v>
      </c>
      <c r="EJ66" s="171">
        <v>9.3717980000000012E-5</v>
      </c>
      <c r="EK66" s="171"/>
      <c r="EL66" s="171"/>
      <c r="EM66" s="171">
        <v>1.2370789000000001E-3</v>
      </c>
      <c r="EN66" s="82">
        <v>0</v>
      </c>
      <c r="EO66" s="171">
        <v>0</v>
      </c>
      <c r="EP66" s="171">
        <v>0.26751209999999997</v>
      </c>
      <c r="EQ66" s="171">
        <v>0</v>
      </c>
      <c r="ER66" s="171">
        <v>0</v>
      </c>
      <c r="ES66" s="171">
        <v>1.632633</v>
      </c>
      <c r="ET66" s="171">
        <v>0</v>
      </c>
      <c r="EU66" s="171">
        <v>3.3067030000000002E-4</v>
      </c>
      <c r="EV66" s="171">
        <v>0</v>
      </c>
      <c r="EW66" s="171">
        <v>6.6133960000000003E-4</v>
      </c>
      <c r="EX66" s="171">
        <v>4.6624480000000003E-2</v>
      </c>
      <c r="EY66" s="171">
        <v>8.9280820000000004E-3</v>
      </c>
      <c r="EZ66" s="171"/>
      <c r="FA66" s="171">
        <v>6.6133960000000003E-4</v>
      </c>
      <c r="FB66" s="171">
        <v>0</v>
      </c>
      <c r="FC66" s="171">
        <v>5.1584519999999995E-2</v>
      </c>
      <c r="FD66" s="171">
        <v>9.9200989999999995E-4</v>
      </c>
      <c r="FE66" s="171">
        <v>6.6133960000000003E-4</v>
      </c>
      <c r="FF66" s="171">
        <v>0</v>
      </c>
      <c r="FG66" s="171">
        <v>0</v>
      </c>
      <c r="FH66" s="171">
        <v>0</v>
      </c>
      <c r="FI66" s="171"/>
      <c r="FJ66" s="171">
        <v>2.9760310000000001E-3</v>
      </c>
      <c r="FK66" s="171">
        <v>0</v>
      </c>
      <c r="FL66" s="171"/>
      <c r="FM66" s="171">
        <v>0</v>
      </c>
      <c r="FN66" s="171">
        <v>0</v>
      </c>
      <c r="FO66" s="171"/>
      <c r="FP66" s="171">
        <v>0</v>
      </c>
      <c r="FQ66" s="171">
        <v>6.6133960000000003E-4</v>
      </c>
      <c r="FR66" s="171">
        <v>0</v>
      </c>
      <c r="FS66" s="171">
        <v>1.6533520000000001E-3</v>
      </c>
      <c r="FT66" s="171"/>
      <c r="FU66" s="171"/>
      <c r="FV66" s="172">
        <v>2.182421E-2</v>
      </c>
      <c r="FW66"/>
      <c r="FX66"/>
      <c r="FY66"/>
      <c r="FZ66"/>
      <c r="GA66"/>
      <c r="GB66"/>
      <c r="GC66"/>
      <c r="GD66"/>
      <c r="GE66"/>
      <c r="GF66"/>
      <c r="GG66"/>
      <c r="GH66"/>
      <c r="GI66"/>
      <c r="GJ66"/>
      <c r="GK66"/>
    </row>
    <row r="67" spans="3:193">
      <c r="C67" s="62" t="s">
        <v>357</v>
      </c>
      <c r="D67" s="82"/>
      <c r="E67" s="171"/>
      <c r="F67" s="171">
        <v>0.79469999999999996</v>
      </c>
      <c r="G67" s="171"/>
      <c r="H67" s="171"/>
      <c r="I67" s="171"/>
      <c r="J67" s="171"/>
      <c r="K67" s="171">
        <v>0.93160000000000009</v>
      </c>
      <c r="L67" s="171">
        <v>1.24E-2</v>
      </c>
      <c r="M67" s="171">
        <v>6.3E-3</v>
      </c>
      <c r="N67" s="171"/>
      <c r="O67" s="171"/>
      <c r="P67" s="171"/>
      <c r="Q67" s="171">
        <v>0</v>
      </c>
      <c r="R67" s="171"/>
      <c r="S67" s="171"/>
      <c r="T67" s="171">
        <v>0.3</v>
      </c>
      <c r="U67" s="171"/>
      <c r="V67" s="171"/>
      <c r="W67" s="171"/>
      <c r="X67" s="171"/>
      <c r="Y67" s="171"/>
      <c r="Z67" s="171">
        <v>5.3</v>
      </c>
      <c r="AA67" s="171"/>
      <c r="AB67" s="171"/>
      <c r="AC67" s="171"/>
      <c r="AD67" s="171"/>
      <c r="AE67" s="171"/>
      <c r="AF67" s="171"/>
      <c r="AG67" s="171"/>
      <c r="AH67" s="171"/>
      <c r="AI67" s="171">
        <v>0</v>
      </c>
      <c r="AJ67" s="171"/>
      <c r="AK67" s="171"/>
      <c r="AL67" s="171">
        <v>1.9516239316239317</v>
      </c>
      <c r="AM67" s="82"/>
      <c r="AN67" s="171"/>
      <c r="AO67" s="171">
        <v>4.225200000000001</v>
      </c>
      <c r="AP67" s="171"/>
      <c r="AQ67" s="171"/>
      <c r="AR67" s="171"/>
      <c r="AS67" s="171"/>
      <c r="AT67" s="171">
        <v>1.9274</v>
      </c>
      <c r="AU67" s="171">
        <v>2.53E-2</v>
      </c>
      <c r="AV67" s="171">
        <v>1.3100000000000001E-2</v>
      </c>
      <c r="AW67" s="171"/>
      <c r="AX67" s="171"/>
      <c r="AY67" s="171"/>
      <c r="AZ67" s="171">
        <v>0</v>
      </c>
      <c r="BA67" s="171"/>
      <c r="BB67" s="171"/>
      <c r="BC67" s="171">
        <v>1.3</v>
      </c>
      <c r="BD67" s="171"/>
      <c r="BE67" s="171"/>
      <c r="BF67" s="171"/>
      <c r="BG67" s="171"/>
      <c r="BH67" s="171"/>
      <c r="BI67" s="171">
        <v>10.9</v>
      </c>
      <c r="BJ67" s="171"/>
      <c r="BK67" s="171"/>
      <c r="BL67" s="171"/>
      <c r="BM67" s="171"/>
      <c r="BN67" s="171"/>
      <c r="BO67" s="171"/>
      <c r="BP67" s="171"/>
      <c r="BQ67" s="171"/>
      <c r="BR67" s="171">
        <v>0</v>
      </c>
      <c r="BS67" s="171"/>
      <c r="BT67" s="171"/>
      <c r="BU67" s="171">
        <v>3.14</v>
      </c>
      <c r="BV67" s="82"/>
      <c r="BW67" s="171"/>
      <c r="BX67" s="171">
        <v>4.2354000000000003</v>
      </c>
      <c r="BY67" s="171"/>
      <c r="BZ67" s="171"/>
      <c r="CA67" s="171"/>
      <c r="CB67" s="171"/>
      <c r="CC67" s="171">
        <v>5.0672999999999995</v>
      </c>
      <c r="CD67" s="171">
        <v>6.6699999999999995E-2</v>
      </c>
      <c r="CE67" s="171">
        <v>3.4500000000000003E-2</v>
      </c>
      <c r="CF67" s="171"/>
      <c r="CG67" s="171"/>
      <c r="CH67" s="171"/>
      <c r="CI67" s="171">
        <v>0</v>
      </c>
      <c r="CJ67" s="171"/>
      <c r="CK67" s="171"/>
      <c r="CL67" s="171">
        <v>1.4</v>
      </c>
      <c r="CM67" s="171"/>
      <c r="CN67" s="171"/>
      <c r="CO67" s="171"/>
      <c r="CP67" s="171"/>
      <c r="CQ67" s="171"/>
      <c r="CR67" s="171">
        <v>28.7</v>
      </c>
      <c r="CS67" s="171"/>
      <c r="CT67" s="171"/>
      <c r="CU67" s="171"/>
      <c r="CV67" s="171"/>
      <c r="CW67" s="171"/>
      <c r="CX67" s="171"/>
      <c r="CY67" s="171"/>
      <c r="CZ67" s="171"/>
      <c r="DA67" s="171">
        <v>0</v>
      </c>
      <c r="DB67" s="171"/>
      <c r="DC67" s="171"/>
      <c r="DD67" s="171">
        <v>8.4194871794871808</v>
      </c>
      <c r="DE67" s="82"/>
      <c r="DF67" s="171"/>
      <c r="DG67" s="171">
        <v>95.835600000000014</v>
      </c>
      <c r="DH67" s="171"/>
      <c r="DI67" s="171"/>
      <c r="DJ67" s="171"/>
      <c r="DK67" s="171"/>
      <c r="DL67" s="171">
        <v>3.1100000000000003E-2</v>
      </c>
      <c r="DM67" s="171">
        <v>0.31540000000000001</v>
      </c>
      <c r="DN67" s="171">
        <v>8.8000000000000005E-3</v>
      </c>
      <c r="DO67" s="171"/>
      <c r="DP67" s="171"/>
      <c r="DQ67" s="171"/>
      <c r="DR67" s="171">
        <v>526</v>
      </c>
      <c r="DS67" s="171"/>
      <c r="DT67" s="171"/>
      <c r="DU67" s="171">
        <v>39</v>
      </c>
      <c r="DV67" s="171"/>
      <c r="DW67" s="171"/>
      <c r="DX67" s="171"/>
      <c r="DY67" s="171"/>
      <c r="DZ67" s="171"/>
      <c r="EA67" s="171">
        <v>143.10000000000002</v>
      </c>
      <c r="EB67" s="171"/>
      <c r="EC67" s="171"/>
      <c r="ED67" s="171"/>
      <c r="EE67" s="171"/>
      <c r="EF67" s="171"/>
      <c r="EG67" s="171"/>
      <c r="EH67" s="171"/>
      <c r="EI67" s="171"/>
      <c r="EJ67" s="171">
        <v>54.2</v>
      </c>
      <c r="EK67" s="171"/>
      <c r="EL67" s="171"/>
      <c r="EM67" s="171">
        <v>0</v>
      </c>
      <c r="EN67" s="82"/>
      <c r="EO67" s="171"/>
      <c r="EP67" s="171">
        <v>0.74357600000000001</v>
      </c>
      <c r="EQ67" s="171"/>
      <c r="ER67" s="171"/>
      <c r="ES67" s="171"/>
      <c r="ET67" s="171"/>
      <c r="EU67" s="171">
        <v>9.4500000000000001E-2</v>
      </c>
      <c r="EV67" s="171">
        <v>5.4999999999999997E-3</v>
      </c>
      <c r="EW67" s="171">
        <v>2.8E-3</v>
      </c>
      <c r="EX67" s="171"/>
      <c r="EY67" s="171"/>
      <c r="EZ67" s="171"/>
      <c r="FA67" s="171">
        <v>0</v>
      </c>
      <c r="FB67" s="171"/>
      <c r="FC67" s="171"/>
      <c r="FD67" s="171">
        <v>0</v>
      </c>
      <c r="FE67" s="171"/>
      <c r="FF67" s="171"/>
      <c r="FG67" s="171"/>
      <c r="FH67" s="171"/>
      <c r="FI67" s="171"/>
      <c r="FJ67" s="171">
        <v>2.2000000000000002</v>
      </c>
      <c r="FK67" s="171"/>
      <c r="FL67" s="171"/>
      <c r="FM67" s="171"/>
      <c r="FN67" s="171"/>
      <c r="FO67" s="171"/>
      <c r="FP67" s="171"/>
      <c r="FQ67" s="171"/>
      <c r="FR67" s="171"/>
      <c r="FS67" s="171">
        <v>0</v>
      </c>
      <c r="FT67" s="171"/>
      <c r="FU67" s="171"/>
      <c r="FV67" s="172">
        <v>1.1357264957264956</v>
      </c>
      <c r="FW67"/>
      <c r="FX67"/>
      <c r="FY67"/>
      <c r="FZ67"/>
      <c r="GA67"/>
      <c r="GB67"/>
      <c r="GC67"/>
      <c r="GD67"/>
      <c r="GE67"/>
      <c r="GF67"/>
      <c r="GG67"/>
      <c r="GH67"/>
      <c r="GI67"/>
      <c r="GJ67"/>
      <c r="GK67"/>
    </row>
    <row r="68" spans="3:193">
      <c r="C68" s="62" t="s">
        <v>112</v>
      </c>
      <c r="D68" s="82">
        <v>0</v>
      </c>
      <c r="E68" s="171">
        <v>0</v>
      </c>
      <c r="F68" s="171">
        <v>0</v>
      </c>
      <c r="G68" s="171">
        <v>0</v>
      </c>
      <c r="H68" s="171">
        <v>0</v>
      </c>
      <c r="I68" s="171">
        <v>0</v>
      </c>
      <c r="J68" s="171">
        <v>0</v>
      </c>
      <c r="K68" s="171">
        <v>0</v>
      </c>
      <c r="L68" s="171">
        <v>0</v>
      </c>
      <c r="M68" s="171">
        <v>0</v>
      </c>
      <c r="N68" s="171">
        <v>0</v>
      </c>
      <c r="O68" s="171">
        <v>0</v>
      </c>
      <c r="P68" s="171"/>
      <c r="Q68" s="171">
        <v>0</v>
      </c>
      <c r="R68" s="171">
        <v>0</v>
      </c>
      <c r="S68" s="171">
        <v>5.9253300000000002E-2</v>
      </c>
      <c r="T68" s="171">
        <v>3.2736600000000001E-5</v>
      </c>
      <c r="U68" s="171">
        <v>1.14578E-4</v>
      </c>
      <c r="V68" s="171">
        <v>0</v>
      </c>
      <c r="W68" s="171">
        <v>0</v>
      </c>
      <c r="X68" s="171">
        <v>0</v>
      </c>
      <c r="Y68" s="171"/>
      <c r="Z68" s="171">
        <v>4.2639400000000001E-2</v>
      </c>
      <c r="AA68" s="171">
        <v>0</v>
      </c>
      <c r="AB68" s="171"/>
      <c r="AC68" s="171">
        <v>0</v>
      </c>
      <c r="AD68" s="171">
        <v>0</v>
      </c>
      <c r="AE68" s="171"/>
      <c r="AF68" s="171">
        <v>0</v>
      </c>
      <c r="AG68" s="171">
        <v>8.8748999999999995E-2</v>
      </c>
      <c r="AH68" s="171">
        <v>0</v>
      </c>
      <c r="AI68" s="171">
        <v>3.3669600000000001E-2</v>
      </c>
      <c r="AJ68" s="171"/>
      <c r="AK68" s="171"/>
      <c r="AL68" s="171">
        <v>1.78414E-2</v>
      </c>
      <c r="AM68" s="82">
        <v>0</v>
      </c>
      <c r="AN68" s="171">
        <v>0</v>
      </c>
      <c r="AO68" s="171">
        <v>0</v>
      </c>
      <c r="AP68" s="171">
        <v>0</v>
      </c>
      <c r="AQ68" s="171">
        <v>0</v>
      </c>
      <c r="AR68" s="171">
        <v>0</v>
      </c>
      <c r="AS68" s="171">
        <v>0</v>
      </c>
      <c r="AT68" s="171">
        <v>0</v>
      </c>
      <c r="AU68" s="171">
        <v>0</v>
      </c>
      <c r="AV68" s="171">
        <v>0</v>
      </c>
      <c r="AW68" s="171">
        <v>0</v>
      </c>
      <c r="AX68" s="171">
        <v>0</v>
      </c>
      <c r="AY68" s="171"/>
      <c r="AZ68" s="171">
        <v>0</v>
      </c>
      <c r="BA68" s="171">
        <v>0</v>
      </c>
      <c r="BB68" s="171">
        <v>5.1671300000000002</v>
      </c>
      <c r="BC68" s="171">
        <v>2.85477E-3</v>
      </c>
      <c r="BD68" s="171">
        <v>9.9916899999999993E-3</v>
      </c>
      <c r="BE68" s="171">
        <v>0</v>
      </c>
      <c r="BF68" s="171">
        <v>0</v>
      </c>
      <c r="BG68" s="171">
        <v>0</v>
      </c>
      <c r="BH68" s="171"/>
      <c r="BI68" s="171">
        <v>3.71834</v>
      </c>
      <c r="BJ68" s="171">
        <v>0</v>
      </c>
      <c r="BK68" s="171"/>
      <c r="BL68" s="171">
        <v>0</v>
      </c>
      <c r="BM68" s="171">
        <v>0</v>
      </c>
      <c r="BN68" s="171"/>
      <c r="BO68" s="171">
        <v>0</v>
      </c>
      <c r="BP68" s="171">
        <v>7.7392799999999999</v>
      </c>
      <c r="BQ68" s="171">
        <v>0</v>
      </c>
      <c r="BR68" s="171">
        <v>2.9361299999999999</v>
      </c>
      <c r="BS68" s="171"/>
      <c r="BT68" s="171"/>
      <c r="BU68" s="171">
        <v>1.55585</v>
      </c>
      <c r="BV68" s="82">
        <v>0</v>
      </c>
      <c r="BW68" s="171">
        <v>0</v>
      </c>
      <c r="BX68" s="171">
        <v>0</v>
      </c>
      <c r="BY68" s="171">
        <v>0</v>
      </c>
      <c r="BZ68" s="171">
        <v>0</v>
      </c>
      <c r="CA68" s="171">
        <v>0</v>
      </c>
      <c r="CB68" s="171">
        <v>0</v>
      </c>
      <c r="CC68" s="171">
        <v>0</v>
      </c>
      <c r="CD68" s="171">
        <v>0</v>
      </c>
      <c r="CE68" s="171">
        <v>0</v>
      </c>
      <c r="CF68" s="171">
        <v>0</v>
      </c>
      <c r="CG68" s="171">
        <v>0</v>
      </c>
      <c r="CH68" s="171"/>
      <c r="CI68" s="171">
        <v>0</v>
      </c>
      <c r="CJ68" s="171">
        <v>0</v>
      </c>
      <c r="CK68" s="171">
        <v>0.31319599999999997</v>
      </c>
      <c r="CL68" s="171">
        <v>1.73036E-4</v>
      </c>
      <c r="CM68" s="171">
        <v>6.0562699999999997E-4</v>
      </c>
      <c r="CN68" s="171">
        <v>0</v>
      </c>
      <c r="CO68" s="171">
        <v>0</v>
      </c>
      <c r="CP68" s="171">
        <v>0</v>
      </c>
      <c r="CQ68" s="171"/>
      <c r="CR68" s="171">
        <v>0.22538</v>
      </c>
      <c r="CS68" s="171">
        <v>0</v>
      </c>
      <c r="CT68" s="171"/>
      <c r="CU68" s="171">
        <v>0</v>
      </c>
      <c r="CV68" s="171">
        <v>0</v>
      </c>
      <c r="CW68" s="171"/>
      <c r="CX68" s="171">
        <v>0</v>
      </c>
      <c r="CY68" s="171">
        <v>0.46910200000000002</v>
      </c>
      <c r="CZ68" s="171">
        <v>0</v>
      </c>
      <c r="DA68" s="171">
        <v>0.17796799999999999</v>
      </c>
      <c r="DB68" s="171"/>
      <c r="DC68" s="171"/>
      <c r="DD68" s="171">
        <v>9.4304799999999994E-2</v>
      </c>
      <c r="DE68" s="82">
        <v>0</v>
      </c>
      <c r="DF68" s="171">
        <v>0</v>
      </c>
      <c r="DG68" s="171">
        <v>0</v>
      </c>
      <c r="DH68" s="171">
        <v>0</v>
      </c>
      <c r="DI68" s="171">
        <v>0</v>
      </c>
      <c r="DJ68" s="171">
        <v>0</v>
      </c>
      <c r="DK68" s="171">
        <v>0</v>
      </c>
      <c r="DL68" s="171">
        <v>0</v>
      </c>
      <c r="DM68" s="171">
        <v>0</v>
      </c>
      <c r="DN68" s="171">
        <v>0</v>
      </c>
      <c r="DO68" s="171">
        <v>0</v>
      </c>
      <c r="DP68" s="171">
        <v>0</v>
      </c>
      <c r="DQ68" s="171"/>
      <c r="DR68" s="171">
        <v>0</v>
      </c>
      <c r="DS68" s="171">
        <v>0</v>
      </c>
      <c r="DT68" s="171">
        <v>0</v>
      </c>
      <c r="DU68" s="171">
        <v>0</v>
      </c>
      <c r="DV68" s="171">
        <v>0</v>
      </c>
      <c r="DW68" s="171">
        <v>0</v>
      </c>
      <c r="DX68" s="171">
        <v>0</v>
      </c>
      <c r="DY68" s="171">
        <v>0</v>
      </c>
      <c r="DZ68" s="171"/>
      <c r="EA68" s="171">
        <v>0</v>
      </c>
      <c r="EB68" s="171">
        <v>0</v>
      </c>
      <c r="EC68" s="171"/>
      <c r="ED68" s="171">
        <v>0</v>
      </c>
      <c r="EE68" s="171">
        <v>0</v>
      </c>
      <c r="EF68" s="171"/>
      <c r="EG68" s="171">
        <v>0</v>
      </c>
      <c r="EH68" s="171">
        <v>0</v>
      </c>
      <c r="EI68" s="171">
        <v>0</v>
      </c>
      <c r="EJ68" s="171">
        <v>0</v>
      </c>
      <c r="EK68" s="171"/>
      <c r="EL68" s="171"/>
      <c r="EM68" s="171">
        <v>0</v>
      </c>
      <c r="EN68" s="82">
        <v>0</v>
      </c>
      <c r="EO68" s="171">
        <v>0</v>
      </c>
      <c r="EP68" s="171">
        <v>0</v>
      </c>
      <c r="EQ68" s="171">
        <v>0</v>
      </c>
      <c r="ER68" s="171">
        <v>0</v>
      </c>
      <c r="ES68" s="171">
        <v>0</v>
      </c>
      <c r="ET68" s="171">
        <v>0</v>
      </c>
      <c r="EU68" s="171">
        <v>0</v>
      </c>
      <c r="EV68" s="171">
        <v>0</v>
      </c>
      <c r="EW68" s="171">
        <v>0</v>
      </c>
      <c r="EX68" s="171">
        <v>0</v>
      </c>
      <c r="EY68" s="171">
        <v>0</v>
      </c>
      <c r="EZ68" s="171"/>
      <c r="FA68" s="171">
        <v>0</v>
      </c>
      <c r="FB68" s="171">
        <v>0</v>
      </c>
      <c r="FC68" s="171">
        <v>0</v>
      </c>
      <c r="FD68" s="171">
        <v>0</v>
      </c>
      <c r="FE68" s="171">
        <v>0</v>
      </c>
      <c r="FF68" s="171">
        <v>0</v>
      </c>
      <c r="FG68" s="171">
        <v>0</v>
      </c>
      <c r="FH68" s="171">
        <v>0</v>
      </c>
      <c r="FI68" s="171"/>
      <c r="FJ68" s="171">
        <v>0</v>
      </c>
      <c r="FK68" s="171">
        <v>0</v>
      </c>
      <c r="FL68" s="171"/>
      <c r="FM68" s="171">
        <v>0</v>
      </c>
      <c r="FN68" s="171">
        <v>0</v>
      </c>
      <c r="FO68" s="171"/>
      <c r="FP68" s="171">
        <v>0</v>
      </c>
      <c r="FQ68" s="171">
        <v>0</v>
      </c>
      <c r="FR68" s="171">
        <v>0</v>
      </c>
      <c r="FS68" s="171">
        <v>0</v>
      </c>
      <c r="FT68" s="171"/>
      <c r="FU68" s="171"/>
      <c r="FV68" s="172">
        <v>0</v>
      </c>
      <c r="FW68"/>
      <c r="FX68"/>
      <c r="FY68"/>
      <c r="FZ68"/>
      <c r="GA68"/>
      <c r="GB68"/>
      <c r="GC68"/>
      <c r="GD68"/>
      <c r="GE68"/>
      <c r="GF68"/>
      <c r="GG68"/>
      <c r="GH68"/>
      <c r="GI68"/>
      <c r="GJ68"/>
      <c r="GK68"/>
    </row>
    <row r="69" spans="3:193">
      <c r="C69" s="62" t="s">
        <v>358</v>
      </c>
      <c r="D69" s="82"/>
      <c r="E69" s="171"/>
      <c r="F69" s="171">
        <v>0</v>
      </c>
      <c r="G69" s="171"/>
      <c r="H69" s="171"/>
      <c r="I69" s="171"/>
      <c r="J69" s="171"/>
      <c r="K69" s="171">
        <v>0</v>
      </c>
      <c r="L69" s="171">
        <v>0</v>
      </c>
      <c r="M69" s="171">
        <v>0</v>
      </c>
      <c r="N69" s="171"/>
      <c r="O69" s="171"/>
      <c r="P69" s="171"/>
      <c r="Q69" s="171"/>
      <c r="R69" s="171"/>
      <c r="S69" s="171"/>
      <c r="T69" s="171">
        <v>0.2</v>
      </c>
      <c r="U69" s="171"/>
      <c r="V69" s="171"/>
      <c r="W69" s="171"/>
      <c r="X69" s="171"/>
      <c r="Y69" s="171"/>
      <c r="Z69" s="171">
        <v>0</v>
      </c>
      <c r="AA69" s="171"/>
      <c r="AB69" s="171"/>
      <c r="AC69" s="171"/>
      <c r="AD69" s="171"/>
      <c r="AE69" s="171"/>
      <c r="AF69" s="171"/>
      <c r="AG69" s="171"/>
      <c r="AH69" s="171"/>
      <c r="AI69" s="171"/>
      <c r="AJ69" s="171"/>
      <c r="AK69" s="171"/>
      <c r="AL69" s="171"/>
      <c r="AM69" s="82"/>
      <c r="AN69" s="171"/>
      <c r="AO69" s="171">
        <v>39.011299999999999</v>
      </c>
      <c r="AP69" s="171"/>
      <c r="AQ69" s="171"/>
      <c r="AR69" s="171"/>
      <c r="AS69" s="171"/>
      <c r="AT69" s="171">
        <v>52.203599999999994</v>
      </c>
      <c r="AU69" s="171">
        <v>2.8311999999999999</v>
      </c>
      <c r="AV69" s="171">
        <v>2.2938000000000001</v>
      </c>
      <c r="AW69" s="171"/>
      <c r="AX69" s="171"/>
      <c r="AY69" s="171"/>
      <c r="AZ69" s="171"/>
      <c r="BA69" s="171"/>
      <c r="BB69" s="171"/>
      <c r="BC69" s="171">
        <v>45.699999999999996</v>
      </c>
      <c r="BD69" s="171"/>
      <c r="BE69" s="171"/>
      <c r="BF69" s="171"/>
      <c r="BG69" s="171"/>
      <c r="BH69" s="171"/>
      <c r="BI69" s="171">
        <v>121.4</v>
      </c>
      <c r="BJ69" s="171"/>
      <c r="BK69" s="171"/>
      <c r="BL69" s="171"/>
      <c r="BM69" s="171"/>
      <c r="BN69" s="171"/>
      <c r="BO69" s="171"/>
      <c r="BP69" s="171"/>
      <c r="BQ69" s="171"/>
      <c r="BR69" s="171"/>
      <c r="BS69" s="171"/>
      <c r="BT69" s="171"/>
      <c r="BU69" s="171"/>
      <c r="BV69" s="82"/>
      <c r="BW69" s="171"/>
      <c r="BX69" s="171">
        <v>0</v>
      </c>
      <c r="BY69" s="171"/>
      <c r="BZ69" s="171"/>
      <c r="CA69" s="171"/>
      <c r="CB69" s="171"/>
      <c r="CC69" s="171">
        <v>0</v>
      </c>
      <c r="CD69" s="171">
        <v>0</v>
      </c>
      <c r="CE69" s="171">
        <v>0</v>
      </c>
      <c r="CF69" s="171"/>
      <c r="CG69" s="171"/>
      <c r="CH69" s="171"/>
      <c r="CI69" s="171"/>
      <c r="CJ69" s="171"/>
      <c r="CK69" s="171"/>
      <c r="CL69" s="171">
        <v>0.2</v>
      </c>
      <c r="CM69" s="171"/>
      <c r="CN69" s="171"/>
      <c r="CO69" s="171"/>
      <c r="CP69" s="171"/>
      <c r="CQ69" s="171"/>
      <c r="CR69" s="171">
        <v>0</v>
      </c>
      <c r="CS69" s="171"/>
      <c r="CT69" s="171"/>
      <c r="CU69" s="171"/>
      <c r="CV69" s="171"/>
      <c r="CW69" s="171"/>
      <c r="CX69" s="171"/>
      <c r="CY69" s="171"/>
      <c r="CZ69" s="171"/>
      <c r="DA69" s="171"/>
      <c r="DB69" s="171"/>
      <c r="DC69" s="171"/>
      <c r="DD69" s="171"/>
      <c r="DE69" s="82"/>
      <c r="DF69" s="171"/>
      <c r="DG69" s="171">
        <v>0</v>
      </c>
      <c r="DH69" s="171"/>
      <c r="DI69" s="171"/>
      <c r="DJ69" s="171"/>
      <c r="DK69" s="171"/>
      <c r="DL69" s="171">
        <v>0</v>
      </c>
      <c r="DM69" s="171">
        <v>0</v>
      </c>
      <c r="DN69" s="171">
        <v>0</v>
      </c>
      <c r="DO69" s="171"/>
      <c r="DP69" s="171"/>
      <c r="DQ69" s="171"/>
      <c r="DR69" s="171"/>
      <c r="DS69" s="171"/>
      <c r="DT69" s="171"/>
      <c r="DU69" s="171">
        <v>0</v>
      </c>
      <c r="DV69" s="171"/>
      <c r="DW69" s="171"/>
      <c r="DX69" s="171"/>
      <c r="DY69" s="171"/>
      <c r="DZ69" s="171"/>
      <c r="EA69" s="171">
        <v>0</v>
      </c>
      <c r="EB69" s="171"/>
      <c r="EC69" s="171"/>
      <c r="ED69" s="171"/>
      <c r="EE69" s="171"/>
      <c r="EF69" s="171"/>
      <c r="EG69" s="171"/>
      <c r="EH69" s="171"/>
      <c r="EI69" s="171"/>
      <c r="EJ69" s="171"/>
      <c r="EK69" s="171"/>
      <c r="EL69" s="171"/>
      <c r="EM69" s="171"/>
      <c r="EN69" s="82"/>
      <c r="EO69" s="171"/>
      <c r="EP69" s="171">
        <v>0</v>
      </c>
      <c r="EQ69" s="171"/>
      <c r="ER69" s="171"/>
      <c r="ES69" s="171"/>
      <c r="ET69" s="171"/>
      <c r="EU69" s="171">
        <v>0</v>
      </c>
      <c r="EV69" s="171">
        <v>0</v>
      </c>
      <c r="EW69" s="171">
        <v>0</v>
      </c>
      <c r="EX69" s="171"/>
      <c r="EY69" s="171"/>
      <c r="EZ69" s="171"/>
      <c r="FA69" s="171"/>
      <c r="FB69" s="171"/>
      <c r="FC69" s="171"/>
      <c r="FD69" s="171">
        <v>0</v>
      </c>
      <c r="FE69" s="171"/>
      <c r="FF69" s="171"/>
      <c r="FG69" s="171"/>
      <c r="FH69" s="171"/>
      <c r="FI69" s="171"/>
      <c r="FJ69" s="171">
        <v>0</v>
      </c>
      <c r="FK69" s="171"/>
      <c r="FL69" s="171"/>
      <c r="FM69" s="171"/>
      <c r="FN69" s="171"/>
      <c r="FO69" s="171"/>
      <c r="FP69" s="171"/>
      <c r="FQ69" s="171"/>
      <c r="FR69" s="171"/>
      <c r="FS69" s="171"/>
      <c r="FT69" s="171"/>
      <c r="FU69" s="171"/>
      <c r="FV69" s="172"/>
      <c r="FW69"/>
      <c r="FX69"/>
      <c r="FY69"/>
      <c r="FZ69"/>
      <c r="GA69"/>
      <c r="GB69"/>
      <c r="GC69"/>
      <c r="GD69"/>
      <c r="GE69"/>
      <c r="GF69"/>
      <c r="GG69"/>
      <c r="GH69"/>
      <c r="GI69"/>
      <c r="GJ69"/>
      <c r="GK69"/>
    </row>
    <row r="70" spans="3:193">
      <c r="C70" s="62" t="s">
        <v>180</v>
      </c>
      <c r="D70" s="82">
        <v>0</v>
      </c>
      <c r="E70" s="171">
        <v>0</v>
      </c>
      <c r="F70" s="171">
        <v>2.6169499999999998E-2</v>
      </c>
      <c r="G70" s="171">
        <v>0</v>
      </c>
      <c r="H70" s="171">
        <v>0</v>
      </c>
      <c r="I70" s="171">
        <v>0</v>
      </c>
      <c r="J70" s="171">
        <v>0</v>
      </c>
      <c r="K70" s="171">
        <v>3.2348000000000003E-5</v>
      </c>
      <c r="L70" s="171">
        <v>0</v>
      </c>
      <c r="M70" s="171">
        <v>6.4696000000000005E-5</v>
      </c>
      <c r="N70" s="171">
        <v>4.5610700000000004E-3</v>
      </c>
      <c r="O70" s="171">
        <v>8.7339600000000002E-4</v>
      </c>
      <c r="P70" s="171"/>
      <c r="Q70" s="171">
        <v>6.4696000000000005E-5</v>
      </c>
      <c r="R70" s="171">
        <v>0</v>
      </c>
      <c r="S70" s="171">
        <v>5.0462900000000002E-3</v>
      </c>
      <c r="T70" s="171">
        <v>9.7044000000000001E-5</v>
      </c>
      <c r="U70" s="171">
        <v>6.4696000000000005E-5</v>
      </c>
      <c r="V70" s="171">
        <v>0</v>
      </c>
      <c r="W70" s="171">
        <v>0</v>
      </c>
      <c r="X70" s="171">
        <v>0</v>
      </c>
      <c r="Y70" s="171"/>
      <c r="Z70" s="171">
        <v>2.9113199999999999E-4</v>
      </c>
      <c r="AA70" s="171">
        <v>0</v>
      </c>
      <c r="AB70" s="171"/>
      <c r="AC70" s="171">
        <v>0</v>
      </c>
      <c r="AD70" s="171">
        <v>0</v>
      </c>
      <c r="AE70" s="171"/>
      <c r="AF70" s="171">
        <v>0</v>
      </c>
      <c r="AG70" s="171">
        <v>6.4696000000000005E-5</v>
      </c>
      <c r="AH70" s="171">
        <v>0</v>
      </c>
      <c r="AI70" s="171">
        <v>1.6174000000000001E-4</v>
      </c>
      <c r="AJ70" s="171"/>
      <c r="AK70" s="171"/>
      <c r="AL70" s="171">
        <v>2.1349699999999999E-3</v>
      </c>
      <c r="AM70" s="82">
        <v>0</v>
      </c>
      <c r="AN70" s="171">
        <v>0</v>
      </c>
      <c r="AO70" s="171">
        <v>1.58179</v>
      </c>
      <c r="AP70" s="171">
        <v>0</v>
      </c>
      <c r="AQ70" s="171">
        <v>0</v>
      </c>
      <c r="AR70" s="171">
        <v>74.812399999999997</v>
      </c>
      <c r="AS70" s="171">
        <v>0</v>
      </c>
      <c r="AT70" s="171">
        <v>1.95524E-3</v>
      </c>
      <c r="AU70" s="171">
        <v>0</v>
      </c>
      <c r="AV70" s="171">
        <v>3.91049E-3</v>
      </c>
      <c r="AW70" s="171">
        <v>0.27568900000000002</v>
      </c>
      <c r="AX70" s="171">
        <v>5.2791600000000001E-2</v>
      </c>
      <c r="AY70" s="171"/>
      <c r="AZ70" s="171">
        <v>3.91049E-3</v>
      </c>
      <c r="BA70" s="171">
        <v>0</v>
      </c>
      <c r="BB70" s="171">
        <v>0.30501800000000001</v>
      </c>
      <c r="BC70" s="171">
        <v>5.8657300000000004E-3</v>
      </c>
      <c r="BD70" s="171">
        <v>3.91049E-3</v>
      </c>
      <c r="BE70" s="171">
        <v>0</v>
      </c>
      <c r="BF70" s="171">
        <v>0</v>
      </c>
      <c r="BG70" s="171">
        <v>0</v>
      </c>
      <c r="BH70" s="171"/>
      <c r="BI70" s="171">
        <v>1.75972E-2</v>
      </c>
      <c r="BJ70" s="171">
        <v>0</v>
      </c>
      <c r="BK70" s="171"/>
      <c r="BL70" s="171">
        <v>0</v>
      </c>
      <c r="BM70" s="171">
        <v>0</v>
      </c>
      <c r="BN70" s="171"/>
      <c r="BO70" s="171">
        <v>0</v>
      </c>
      <c r="BP70" s="171">
        <v>3.91049E-3</v>
      </c>
      <c r="BQ70" s="171">
        <v>0</v>
      </c>
      <c r="BR70" s="171">
        <v>9.7762200000000004E-3</v>
      </c>
      <c r="BS70" s="171"/>
      <c r="BT70" s="171"/>
      <c r="BU70" s="171">
        <v>0.12904599999999999</v>
      </c>
      <c r="BV70" s="82">
        <v>0</v>
      </c>
      <c r="BW70" s="171">
        <v>0</v>
      </c>
      <c r="BX70" s="171">
        <v>0.138325</v>
      </c>
      <c r="BY70" s="171">
        <v>0</v>
      </c>
      <c r="BZ70" s="171">
        <v>0</v>
      </c>
      <c r="CA70" s="171">
        <v>0</v>
      </c>
      <c r="CB70" s="171">
        <v>0</v>
      </c>
      <c r="CC70" s="171">
        <v>1.70982E-4</v>
      </c>
      <c r="CD70" s="171">
        <v>0</v>
      </c>
      <c r="CE70" s="171">
        <v>3.4196399999999999E-4</v>
      </c>
      <c r="CF70" s="171">
        <v>2.4108500000000001E-2</v>
      </c>
      <c r="CG70" s="171">
        <v>4.6165199999999998E-3</v>
      </c>
      <c r="CH70" s="171"/>
      <c r="CI70" s="171">
        <v>3.4196399999999999E-4</v>
      </c>
      <c r="CJ70" s="171">
        <v>0</v>
      </c>
      <c r="CK70" s="171">
        <v>2.6673200000000001E-2</v>
      </c>
      <c r="CL70" s="171">
        <v>5.1294700000000003E-4</v>
      </c>
      <c r="CM70" s="171">
        <v>3.4196399999999999E-4</v>
      </c>
      <c r="CN70" s="171">
        <v>0</v>
      </c>
      <c r="CO70" s="171">
        <v>0</v>
      </c>
      <c r="CP70" s="171">
        <v>0</v>
      </c>
      <c r="CQ70" s="171"/>
      <c r="CR70" s="171">
        <v>1.5388400000000001E-3</v>
      </c>
      <c r="CS70" s="171">
        <v>0</v>
      </c>
      <c r="CT70" s="171"/>
      <c r="CU70" s="171">
        <v>0</v>
      </c>
      <c r="CV70" s="171">
        <v>0</v>
      </c>
      <c r="CW70" s="171"/>
      <c r="CX70" s="171">
        <v>0</v>
      </c>
      <c r="CY70" s="171">
        <v>3.4196399999999999E-4</v>
      </c>
      <c r="CZ70" s="171">
        <v>0</v>
      </c>
      <c r="DA70" s="171">
        <v>8.5491099999999997E-4</v>
      </c>
      <c r="DB70" s="171"/>
      <c r="DC70" s="171"/>
      <c r="DD70" s="171">
        <v>1.1284799999999999E-2</v>
      </c>
      <c r="DE70" s="82">
        <v>0</v>
      </c>
      <c r="DF70" s="171">
        <v>0</v>
      </c>
      <c r="DG70" s="171">
        <v>0</v>
      </c>
      <c r="DH70" s="171">
        <v>0</v>
      </c>
      <c r="DI70" s="171">
        <v>0</v>
      </c>
      <c r="DJ70" s="171">
        <v>0</v>
      </c>
      <c r="DK70" s="171">
        <v>0</v>
      </c>
      <c r="DL70" s="171">
        <v>0</v>
      </c>
      <c r="DM70" s="171">
        <v>0</v>
      </c>
      <c r="DN70" s="171">
        <v>0</v>
      </c>
      <c r="DO70" s="171">
        <v>0</v>
      </c>
      <c r="DP70" s="171">
        <v>0</v>
      </c>
      <c r="DQ70" s="171"/>
      <c r="DR70" s="171">
        <v>0</v>
      </c>
      <c r="DS70" s="171">
        <v>0</v>
      </c>
      <c r="DT70" s="171">
        <v>0</v>
      </c>
      <c r="DU70" s="171">
        <v>0</v>
      </c>
      <c r="DV70" s="171">
        <v>0</v>
      </c>
      <c r="DW70" s="171">
        <v>0</v>
      </c>
      <c r="DX70" s="171">
        <v>0</v>
      </c>
      <c r="DY70" s="171">
        <v>0</v>
      </c>
      <c r="DZ70" s="171"/>
      <c r="EA70" s="171">
        <v>0</v>
      </c>
      <c r="EB70" s="171">
        <v>0</v>
      </c>
      <c r="EC70" s="171"/>
      <c r="ED70" s="171">
        <v>0</v>
      </c>
      <c r="EE70" s="171">
        <v>0</v>
      </c>
      <c r="EF70" s="171"/>
      <c r="EG70" s="171">
        <v>0</v>
      </c>
      <c r="EH70" s="171">
        <v>0</v>
      </c>
      <c r="EI70" s="171">
        <v>0</v>
      </c>
      <c r="EJ70" s="171">
        <v>0</v>
      </c>
      <c r="EK70" s="171"/>
      <c r="EL70" s="171"/>
      <c r="EM70" s="171">
        <v>0</v>
      </c>
      <c r="EN70" s="82">
        <v>0</v>
      </c>
      <c r="EO70" s="171">
        <v>0</v>
      </c>
      <c r="EP70" s="171">
        <v>0</v>
      </c>
      <c r="EQ70" s="171">
        <v>0</v>
      </c>
      <c r="ER70" s="171">
        <v>0</v>
      </c>
      <c r="ES70" s="171">
        <v>0</v>
      </c>
      <c r="ET70" s="171">
        <v>0</v>
      </c>
      <c r="EU70" s="171">
        <v>0</v>
      </c>
      <c r="EV70" s="171">
        <v>0</v>
      </c>
      <c r="EW70" s="171">
        <v>0</v>
      </c>
      <c r="EX70" s="171">
        <v>0</v>
      </c>
      <c r="EY70" s="171">
        <v>0</v>
      </c>
      <c r="EZ70" s="171"/>
      <c r="FA70" s="171">
        <v>0</v>
      </c>
      <c r="FB70" s="171">
        <v>0</v>
      </c>
      <c r="FC70" s="171">
        <v>0</v>
      </c>
      <c r="FD70" s="171">
        <v>0</v>
      </c>
      <c r="FE70" s="171">
        <v>0</v>
      </c>
      <c r="FF70" s="171">
        <v>0</v>
      </c>
      <c r="FG70" s="171">
        <v>0</v>
      </c>
      <c r="FH70" s="171">
        <v>0</v>
      </c>
      <c r="FI70" s="171"/>
      <c r="FJ70" s="171">
        <v>0</v>
      </c>
      <c r="FK70" s="171">
        <v>0</v>
      </c>
      <c r="FL70" s="171"/>
      <c r="FM70" s="171">
        <v>0</v>
      </c>
      <c r="FN70" s="171">
        <v>0</v>
      </c>
      <c r="FO70" s="171"/>
      <c r="FP70" s="171">
        <v>0</v>
      </c>
      <c r="FQ70" s="171">
        <v>0</v>
      </c>
      <c r="FR70" s="171">
        <v>0</v>
      </c>
      <c r="FS70" s="171">
        <v>0</v>
      </c>
      <c r="FT70" s="171"/>
      <c r="FU70" s="171"/>
      <c r="FV70" s="172">
        <v>0</v>
      </c>
      <c r="FW70"/>
      <c r="FX70"/>
      <c r="FY70"/>
      <c r="FZ70"/>
      <c r="GA70"/>
      <c r="GB70"/>
      <c r="GC70"/>
      <c r="GD70"/>
      <c r="GE70"/>
      <c r="GF70"/>
      <c r="GG70"/>
      <c r="GH70"/>
      <c r="GI70"/>
      <c r="GJ70"/>
      <c r="GK70"/>
    </row>
    <row r="71" spans="3:193">
      <c r="C71" s="62" t="s">
        <v>359</v>
      </c>
      <c r="D71" s="82"/>
      <c r="E71" s="171"/>
      <c r="F71" s="171">
        <v>3.3500000000000002E-2</v>
      </c>
      <c r="G71" s="171"/>
      <c r="H71" s="171"/>
      <c r="I71" s="171"/>
      <c r="J71" s="171"/>
      <c r="K71" s="171">
        <v>0</v>
      </c>
      <c r="L71" s="171">
        <v>0</v>
      </c>
      <c r="M71" s="171">
        <v>0</v>
      </c>
      <c r="N71" s="171"/>
      <c r="O71" s="171"/>
      <c r="P71" s="171"/>
      <c r="Q71" s="171"/>
      <c r="R71" s="171"/>
      <c r="S71" s="171"/>
      <c r="T71" s="171">
        <v>0</v>
      </c>
      <c r="U71" s="171"/>
      <c r="V71" s="171"/>
      <c r="W71" s="171"/>
      <c r="X71" s="171"/>
      <c r="Y71" s="171"/>
      <c r="Z71" s="171"/>
      <c r="AA71" s="171"/>
      <c r="AB71" s="171"/>
      <c r="AC71" s="171"/>
      <c r="AD71" s="171"/>
      <c r="AE71" s="171"/>
      <c r="AF71" s="171"/>
      <c r="AG71" s="171"/>
      <c r="AH71" s="171"/>
      <c r="AI71" s="171">
        <v>0</v>
      </c>
      <c r="AJ71" s="171"/>
      <c r="AK71" s="171"/>
      <c r="AL71" s="171"/>
      <c r="AM71" s="82"/>
      <c r="AN71" s="171"/>
      <c r="AO71" s="171">
        <v>20.772400000000001</v>
      </c>
      <c r="AP71" s="171"/>
      <c r="AQ71" s="171"/>
      <c r="AR71" s="171"/>
      <c r="AS71" s="171"/>
      <c r="AT71" s="171">
        <v>128.065</v>
      </c>
      <c r="AU71" s="171">
        <v>5.9738999999999995</v>
      </c>
      <c r="AV71" s="171">
        <v>4.9110999999999994</v>
      </c>
      <c r="AW71" s="171"/>
      <c r="AX71" s="171"/>
      <c r="AY71" s="171"/>
      <c r="AZ71" s="171"/>
      <c r="BA71" s="171"/>
      <c r="BB71" s="171"/>
      <c r="BC71" s="171">
        <v>7.9</v>
      </c>
      <c r="BD71" s="171"/>
      <c r="BE71" s="171"/>
      <c r="BF71" s="171"/>
      <c r="BG71" s="171"/>
      <c r="BH71" s="171"/>
      <c r="BI71" s="171"/>
      <c r="BJ71" s="171"/>
      <c r="BK71" s="171"/>
      <c r="BL71" s="171"/>
      <c r="BM71" s="171"/>
      <c r="BN71" s="171"/>
      <c r="BO71" s="171"/>
      <c r="BP71" s="171"/>
      <c r="BQ71" s="171"/>
      <c r="BR71" s="171">
        <v>5</v>
      </c>
      <c r="BS71" s="171"/>
      <c r="BT71" s="171"/>
      <c r="BU71" s="171"/>
      <c r="BV71" s="82"/>
      <c r="BW71" s="171"/>
      <c r="BX71" s="171">
        <v>7.1999999999999998E-3</v>
      </c>
      <c r="BY71" s="171"/>
      <c r="BZ71" s="171"/>
      <c r="CA71" s="171"/>
      <c r="CB71" s="171"/>
      <c r="CC71" s="171">
        <v>0</v>
      </c>
      <c r="CD71" s="171">
        <v>0</v>
      </c>
      <c r="CE71" s="171">
        <v>0</v>
      </c>
      <c r="CF71" s="171"/>
      <c r="CG71" s="171"/>
      <c r="CH71" s="171"/>
      <c r="CI71" s="171"/>
      <c r="CJ71" s="171"/>
      <c r="CK71" s="171"/>
      <c r="CL71" s="171">
        <v>0</v>
      </c>
      <c r="CM71" s="171"/>
      <c r="CN71" s="171"/>
      <c r="CO71" s="171"/>
      <c r="CP71" s="171"/>
      <c r="CQ71" s="171"/>
      <c r="CR71" s="171"/>
      <c r="CS71" s="171"/>
      <c r="CT71" s="171"/>
      <c r="CU71" s="171"/>
      <c r="CV71" s="171"/>
      <c r="CW71" s="171"/>
      <c r="CX71" s="171"/>
      <c r="CY71" s="171"/>
      <c r="CZ71" s="171"/>
      <c r="DA71" s="171">
        <v>0</v>
      </c>
      <c r="DB71" s="171"/>
      <c r="DC71" s="171"/>
      <c r="DD71" s="171"/>
      <c r="DE71" s="82"/>
      <c r="DF71" s="171"/>
      <c r="DG71" s="171">
        <v>2.2000000000000001E-3</v>
      </c>
      <c r="DH71" s="171"/>
      <c r="DI71" s="171"/>
      <c r="DJ71" s="171"/>
      <c r="DK71" s="171"/>
      <c r="DL71" s="171">
        <v>0</v>
      </c>
      <c r="DM71" s="171">
        <v>0</v>
      </c>
      <c r="DN71" s="171">
        <v>0</v>
      </c>
      <c r="DO71" s="171"/>
      <c r="DP71" s="171"/>
      <c r="DQ71" s="171"/>
      <c r="DR71" s="171"/>
      <c r="DS71" s="171"/>
      <c r="DT71" s="171"/>
      <c r="DU71" s="171">
        <v>0</v>
      </c>
      <c r="DV71" s="171"/>
      <c r="DW71" s="171"/>
      <c r="DX71" s="171"/>
      <c r="DY71" s="171"/>
      <c r="DZ71" s="171"/>
      <c r="EA71" s="171"/>
      <c r="EB71" s="171"/>
      <c r="EC71" s="171"/>
      <c r="ED71" s="171"/>
      <c r="EE71" s="171"/>
      <c r="EF71" s="171"/>
      <c r="EG71" s="171"/>
      <c r="EH71" s="171"/>
      <c r="EI71" s="171"/>
      <c r="EJ71" s="171">
        <v>0</v>
      </c>
      <c r="EK71" s="171"/>
      <c r="EL71" s="171"/>
      <c r="EM71" s="171"/>
      <c r="EN71" s="82"/>
      <c r="EO71" s="171"/>
      <c r="EP71" s="171">
        <v>4.7999999999999996E-3</v>
      </c>
      <c r="EQ71" s="171"/>
      <c r="ER71" s="171"/>
      <c r="ES71" s="171"/>
      <c r="ET71" s="171"/>
      <c r="EU71" s="171">
        <v>0</v>
      </c>
      <c r="EV71" s="171">
        <v>0</v>
      </c>
      <c r="EW71" s="171">
        <v>0</v>
      </c>
      <c r="EX71" s="171"/>
      <c r="EY71" s="171"/>
      <c r="EZ71" s="171"/>
      <c r="FA71" s="171"/>
      <c r="FB71" s="171"/>
      <c r="FC71" s="171"/>
      <c r="FD71" s="171">
        <v>0</v>
      </c>
      <c r="FE71" s="171"/>
      <c r="FF71" s="171"/>
      <c r="FG71" s="171"/>
      <c r="FH71" s="171"/>
      <c r="FI71" s="171"/>
      <c r="FJ71" s="171"/>
      <c r="FK71" s="171"/>
      <c r="FL71" s="171"/>
      <c r="FM71" s="171"/>
      <c r="FN71" s="171"/>
      <c r="FO71" s="171"/>
      <c r="FP71" s="171"/>
      <c r="FQ71" s="171"/>
      <c r="FR71" s="171"/>
      <c r="FS71" s="171">
        <v>0</v>
      </c>
      <c r="FT71" s="171"/>
      <c r="FU71" s="171"/>
      <c r="FV71" s="172"/>
      <c r="FW71"/>
      <c r="FX71"/>
      <c r="FY71"/>
      <c r="FZ71"/>
      <c r="GA71"/>
      <c r="GB71"/>
      <c r="GC71"/>
      <c r="GD71"/>
      <c r="GE71"/>
      <c r="GF71"/>
      <c r="GG71"/>
      <c r="GH71"/>
      <c r="GI71"/>
      <c r="GJ71"/>
      <c r="GK71"/>
    </row>
    <row r="72" spans="3:193">
      <c r="C72" s="62" t="s">
        <v>179</v>
      </c>
      <c r="D72" s="82">
        <v>0</v>
      </c>
      <c r="E72" s="171">
        <v>0</v>
      </c>
      <c r="F72" s="171">
        <v>0</v>
      </c>
      <c r="G72" s="171">
        <v>0</v>
      </c>
      <c r="H72" s="171">
        <v>0</v>
      </c>
      <c r="I72" s="171">
        <v>0</v>
      </c>
      <c r="J72" s="171">
        <v>0</v>
      </c>
      <c r="K72" s="171">
        <v>0</v>
      </c>
      <c r="L72" s="171">
        <v>0</v>
      </c>
      <c r="M72" s="171">
        <v>0</v>
      </c>
      <c r="N72" s="171">
        <v>0</v>
      </c>
      <c r="O72" s="171">
        <v>0</v>
      </c>
      <c r="P72" s="171"/>
      <c r="Q72" s="171">
        <v>0</v>
      </c>
      <c r="R72" s="171">
        <v>0</v>
      </c>
      <c r="S72" s="171">
        <v>0</v>
      </c>
      <c r="T72" s="171">
        <v>0</v>
      </c>
      <c r="U72" s="171">
        <v>0</v>
      </c>
      <c r="V72" s="171">
        <v>0</v>
      </c>
      <c r="W72" s="171">
        <v>0</v>
      </c>
      <c r="X72" s="171">
        <v>0</v>
      </c>
      <c r="Y72" s="171"/>
      <c r="Z72" s="171">
        <v>0</v>
      </c>
      <c r="AA72" s="171">
        <v>0</v>
      </c>
      <c r="AB72" s="171"/>
      <c r="AC72" s="171">
        <v>0</v>
      </c>
      <c r="AD72" s="171">
        <v>0</v>
      </c>
      <c r="AE72" s="171"/>
      <c r="AF72" s="171">
        <v>0</v>
      </c>
      <c r="AG72" s="171">
        <v>0</v>
      </c>
      <c r="AH72" s="171">
        <v>0</v>
      </c>
      <c r="AI72" s="171">
        <v>0</v>
      </c>
      <c r="AJ72" s="171"/>
      <c r="AK72" s="171"/>
      <c r="AL72" s="171">
        <v>0</v>
      </c>
      <c r="AM72" s="82">
        <v>1.89314E-3</v>
      </c>
      <c r="AN72" s="171">
        <v>20.102499999999999</v>
      </c>
      <c r="AO72" s="171">
        <v>310.09899999999999</v>
      </c>
      <c r="AP72" s="171">
        <v>1.81471</v>
      </c>
      <c r="AQ72" s="171">
        <v>1.4139299999999999</v>
      </c>
      <c r="AR72" s="171">
        <v>7.08528</v>
      </c>
      <c r="AS72" s="171">
        <v>21.422000000000001</v>
      </c>
      <c r="AT72" s="171">
        <v>87.497200000000007</v>
      </c>
      <c r="AU72" s="171">
        <v>116.586</v>
      </c>
      <c r="AV72" s="171">
        <v>81.521900000000002</v>
      </c>
      <c r="AW72" s="171">
        <v>8.4334900000000008</v>
      </c>
      <c r="AX72" s="171">
        <v>95.827299999999994</v>
      </c>
      <c r="AY72" s="171"/>
      <c r="AZ72" s="171">
        <v>192.00399999999999</v>
      </c>
      <c r="BA72" s="171">
        <v>284.94799999999998</v>
      </c>
      <c r="BB72" s="171">
        <v>350.37</v>
      </c>
      <c r="BC72" s="171">
        <v>109.75</v>
      </c>
      <c r="BD72" s="171">
        <v>191.88200000000001</v>
      </c>
      <c r="BE72" s="171">
        <v>325.55</v>
      </c>
      <c r="BF72" s="171">
        <v>21.2956</v>
      </c>
      <c r="BG72" s="171">
        <v>3.5723600000000002</v>
      </c>
      <c r="BH72" s="171"/>
      <c r="BI72" s="171">
        <v>646.82000000000005</v>
      </c>
      <c r="BJ72" s="171">
        <v>4.5315300000000001</v>
      </c>
      <c r="BK72" s="171"/>
      <c r="BL72" s="171">
        <v>399.702</v>
      </c>
      <c r="BM72" s="171">
        <v>80.082700000000003</v>
      </c>
      <c r="BN72" s="171"/>
      <c r="BO72" s="171">
        <v>12.6464</v>
      </c>
      <c r="BP72" s="171">
        <v>97.044600000000003</v>
      </c>
      <c r="BQ72" s="171">
        <v>3.1581800000000002</v>
      </c>
      <c r="BR72" s="171">
        <v>516.35199999999998</v>
      </c>
      <c r="BS72" s="171"/>
      <c r="BT72" s="171"/>
      <c r="BU72" s="171">
        <v>51.809199999999997</v>
      </c>
      <c r="BV72" s="82">
        <v>0</v>
      </c>
      <c r="BW72" s="171">
        <v>0</v>
      </c>
      <c r="BX72" s="171">
        <v>0</v>
      </c>
      <c r="BY72" s="171">
        <v>0</v>
      </c>
      <c r="BZ72" s="171">
        <v>0</v>
      </c>
      <c r="CA72" s="171">
        <v>0</v>
      </c>
      <c r="CB72" s="171">
        <v>0</v>
      </c>
      <c r="CC72" s="171">
        <v>0</v>
      </c>
      <c r="CD72" s="171">
        <v>0</v>
      </c>
      <c r="CE72" s="171">
        <v>0</v>
      </c>
      <c r="CF72" s="171">
        <v>0</v>
      </c>
      <c r="CG72" s="171">
        <v>0</v>
      </c>
      <c r="CH72" s="171"/>
      <c r="CI72" s="171">
        <v>0</v>
      </c>
      <c r="CJ72" s="171">
        <v>0</v>
      </c>
      <c r="CK72" s="171">
        <v>0</v>
      </c>
      <c r="CL72" s="171">
        <v>0</v>
      </c>
      <c r="CM72" s="171">
        <v>0</v>
      </c>
      <c r="CN72" s="171">
        <v>0</v>
      </c>
      <c r="CO72" s="171">
        <v>0</v>
      </c>
      <c r="CP72" s="171">
        <v>0</v>
      </c>
      <c r="CQ72" s="171"/>
      <c r="CR72" s="171">
        <v>0</v>
      </c>
      <c r="CS72" s="171">
        <v>0</v>
      </c>
      <c r="CT72" s="171"/>
      <c r="CU72" s="171">
        <v>0</v>
      </c>
      <c r="CV72" s="171">
        <v>0</v>
      </c>
      <c r="CW72" s="171"/>
      <c r="CX72" s="171">
        <v>0</v>
      </c>
      <c r="CY72" s="171">
        <v>0</v>
      </c>
      <c r="CZ72" s="171">
        <v>0</v>
      </c>
      <c r="DA72" s="171">
        <v>0</v>
      </c>
      <c r="DB72" s="171"/>
      <c r="DC72" s="171"/>
      <c r="DD72" s="171">
        <v>0</v>
      </c>
      <c r="DE72" s="82">
        <v>0</v>
      </c>
      <c r="DF72" s="171">
        <v>0</v>
      </c>
      <c r="DG72" s="171">
        <v>0</v>
      </c>
      <c r="DH72" s="171">
        <v>0</v>
      </c>
      <c r="DI72" s="171">
        <v>0</v>
      </c>
      <c r="DJ72" s="171">
        <v>0</v>
      </c>
      <c r="DK72" s="171">
        <v>0</v>
      </c>
      <c r="DL72" s="171">
        <v>0</v>
      </c>
      <c r="DM72" s="171">
        <v>0</v>
      </c>
      <c r="DN72" s="171">
        <v>0</v>
      </c>
      <c r="DO72" s="171">
        <v>0</v>
      </c>
      <c r="DP72" s="171">
        <v>0</v>
      </c>
      <c r="DQ72" s="171"/>
      <c r="DR72" s="171">
        <v>0</v>
      </c>
      <c r="DS72" s="171">
        <v>0</v>
      </c>
      <c r="DT72" s="171">
        <v>0</v>
      </c>
      <c r="DU72" s="171">
        <v>0</v>
      </c>
      <c r="DV72" s="171">
        <v>0</v>
      </c>
      <c r="DW72" s="171">
        <v>0</v>
      </c>
      <c r="DX72" s="171">
        <v>0</v>
      </c>
      <c r="DY72" s="171">
        <v>0</v>
      </c>
      <c r="DZ72" s="171"/>
      <c r="EA72" s="171">
        <v>0</v>
      </c>
      <c r="EB72" s="171">
        <v>0</v>
      </c>
      <c r="EC72" s="171"/>
      <c r="ED72" s="171">
        <v>0</v>
      </c>
      <c r="EE72" s="171">
        <v>0</v>
      </c>
      <c r="EF72" s="171"/>
      <c r="EG72" s="171">
        <v>0</v>
      </c>
      <c r="EH72" s="171">
        <v>0</v>
      </c>
      <c r="EI72" s="171">
        <v>0</v>
      </c>
      <c r="EJ72" s="171">
        <v>0</v>
      </c>
      <c r="EK72" s="171"/>
      <c r="EL72" s="171"/>
      <c r="EM72" s="171">
        <v>0</v>
      </c>
      <c r="EN72" s="82">
        <v>0</v>
      </c>
      <c r="EO72" s="171">
        <v>0</v>
      </c>
      <c r="EP72" s="171">
        <v>0</v>
      </c>
      <c r="EQ72" s="171">
        <v>0</v>
      </c>
      <c r="ER72" s="171">
        <v>0</v>
      </c>
      <c r="ES72" s="171">
        <v>0</v>
      </c>
      <c r="ET72" s="171">
        <v>0</v>
      </c>
      <c r="EU72" s="171">
        <v>0</v>
      </c>
      <c r="EV72" s="171">
        <v>0</v>
      </c>
      <c r="EW72" s="171">
        <v>0</v>
      </c>
      <c r="EX72" s="171">
        <v>0</v>
      </c>
      <c r="EY72" s="171">
        <v>0</v>
      </c>
      <c r="EZ72" s="171"/>
      <c r="FA72" s="171">
        <v>0</v>
      </c>
      <c r="FB72" s="171">
        <v>0</v>
      </c>
      <c r="FC72" s="171">
        <v>0</v>
      </c>
      <c r="FD72" s="171">
        <v>0</v>
      </c>
      <c r="FE72" s="171">
        <v>0</v>
      </c>
      <c r="FF72" s="171">
        <v>0</v>
      </c>
      <c r="FG72" s="171">
        <v>0</v>
      </c>
      <c r="FH72" s="171">
        <v>0</v>
      </c>
      <c r="FI72" s="171"/>
      <c r="FJ72" s="171">
        <v>0</v>
      </c>
      <c r="FK72" s="171">
        <v>0</v>
      </c>
      <c r="FL72" s="171"/>
      <c r="FM72" s="171">
        <v>0</v>
      </c>
      <c r="FN72" s="171">
        <v>0</v>
      </c>
      <c r="FO72" s="171"/>
      <c r="FP72" s="171">
        <v>0</v>
      </c>
      <c r="FQ72" s="171">
        <v>0</v>
      </c>
      <c r="FR72" s="171">
        <v>0</v>
      </c>
      <c r="FS72" s="171">
        <v>0</v>
      </c>
      <c r="FT72" s="171"/>
      <c r="FU72" s="171"/>
      <c r="FV72" s="172">
        <v>0</v>
      </c>
      <c r="FW72"/>
      <c r="FX72"/>
      <c r="FY72"/>
      <c r="FZ72"/>
      <c r="GA72"/>
      <c r="GB72"/>
      <c r="GC72"/>
      <c r="GD72"/>
      <c r="GE72"/>
      <c r="GF72"/>
      <c r="GG72"/>
      <c r="GH72"/>
      <c r="GI72"/>
      <c r="GJ72"/>
      <c r="GK72"/>
    </row>
    <row r="73" spans="3:193">
      <c r="C73" s="62" t="s">
        <v>111</v>
      </c>
      <c r="D73" s="82">
        <v>0</v>
      </c>
      <c r="E73" s="171">
        <v>0</v>
      </c>
      <c r="F73" s="171">
        <v>0</v>
      </c>
      <c r="G73" s="171">
        <v>0</v>
      </c>
      <c r="H73" s="171">
        <v>0</v>
      </c>
      <c r="I73" s="171">
        <v>0</v>
      </c>
      <c r="J73" s="171">
        <v>0</v>
      </c>
      <c r="K73" s="171">
        <v>0</v>
      </c>
      <c r="L73" s="171">
        <v>0</v>
      </c>
      <c r="M73" s="171">
        <v>0</v>
      </c>
      <c r="N73" s="171">
        <v>0</v>
      </c>
      <c r="O73" s="171">
        <v>0</v>
      </c>
      <c r="P73" s="171"/>
      <c r="Q73" s="171">
        <v>0</v>
      </c>
      <c r="R73" s="171">
        <v>0</v>
      </c>
      <c r="S73" s="171">
        <v>0</v>
      </c>
      <c r="T73" s="171">
        <v>0</v>
      </c>
      <c r="U73" s="171">
        <v>0</v>
      </c>
      <c r="V73" s="171">
        <v>0</v>
      </c>
      <c r="W73" s="171">
        <v>0</v>
      </c>
      <c r="X73" s="171">
        <v>0</v>
      </c>
      <c r="Y73" s="171"/>
      <c r="Z73" s="171">
        <v>0</v>
      </c>
      <c r="AA73" s="171">
        <v>0</v>
      </c>
      <c r="AB73" s="171"/>
      <c r="AC73" s="171">
        <v>0</v>
      </c>
      <c r="AD73" s="171">
        <v>0</v>
      </c>
      <c r="AE73" s="171"/>
      <c r="AF73" s="171">
        <v>0</v>
      </c>
      <c r="AG73" s="171">
        <v>0</v>
      </c>
      <c r="AH73" s="171">
        <v>0</v>
      </c>
      <c r="AI73" s="171">
        <v>0</v>
      </c>
      <c r="AJ73" s="171"/>
      <c r="AK73" s="171"/>
      <c r="AL73" s="171">
        <v>0</v>
      </c>
      <c r="AM73" s="82">
        <v>6.1069699999999998E-3</v>
      </c>
      <c r="AN73" s="171">
        <v>0.39084600000000003</v>
      </c>
      <c r="AO73" s="171">
        <v>1210.98028</v>
      </c>
      <c r="AP73" s="171">
        <v>3.6641800000000002E-2</v>
      </c>
      <c r="AQ73" s="171">
        <v>3.6641800000000002E-2</v>
      </c>
      <c r="AR73" s="171">
        <v>0.508934</v>
      </c>
      <c r="AS73" s="171">
        <v>7.3283600000000004E-2</v>
      </c>
      <c r="AT73" s="171">
        <v>8.6140699999999999</v>
      </c>
      <c r="AU73" s="171">
        <v>1.55728</v>
      </c>
      <c r="AV73" s="171">
        <v>4.0492900000000001</v>
      </c>
      <c r="AW73" s="171">
        <v>210.799172</v>
      </c>
      <c r="AX73" s="171">
        <v>40.845299999999995</v>
      </c>
      <c r="AY73" s="171"/>
      <c r="AZ73" s="171">
        <v>6.0523799999999994</v>
      </c>
      <c r="BA73" s="171">
        <v>3.4748700000000001</v>
      </c>
      <c r="BB73" s="171">
        <v>235.23279000000002</v>
      </c>
      <c r="BC73" s="171">
        <v>7.4907599999999999</v>
      </c>
      <c r="BD73" s="171">
        <v>6.7546799999999996</v>
      </c>
      <c r="BE73" s="171">
        <v>8.5497599999999991</v>
      </c>
      <c r="BF73" s="171">
        <v>0.54352</v>
      </c>
      <c r="BG73" s="171">
        <v>9.7711500000000007E-2</v>
      </c>
      <c r="BH73" s="171"/>
      <c r="BI73" s="171">
        <v>28.6341</v>
      </c>
      <c r="BJ73" s="171">
        <v>0.28092099999999998</v>
      </c>
      <c r="BK73" s="171"/>
      <c r="BL73" s="171">
        <v>12.177300000000001</v>
      </c>
      <c r="BM73" s="171">
        <v>1.63056</v>
      </c>
      <c r="BN73" s="171"/>
      <c r="BO73" s="171">
        <v>0.109926</v>
      </c>
      <c r="BP73" s="171">
        <v>4.3851800000000001</v>
      </c>
      <c r="BQ73" s="171">
        <v>6.7176700000000006E-2</v>
      </c>
      <c r="BR73" s="171">
        <v>17.329450000000001</v>
      </c>
      <c r="BS73" s="171"/>
      <c r="BT73" s="171"/>
      <c r="BU73" s="171">
        <v>99.464131999999992</v>
      </c>
      <c r="BV73" s="82">
        <v>0</v>
      </c>
      <c r="BW73" s="171">
        <v>0</v>
      </c>
      <c r="BX73" s="171">
        <v>0</v>
      </c>
      <c r="BY73" s="171">
        <v>0</v>
      </c>
      <c r="BZ73" s="171">
        <v>0</v>
      </c>
      <c r="CA73" s="171">
        <v>0</v>
      </c>
      <c r="CB73" s="171">
        <v>0</v>
      </c>
      <c r="CC73" s="171">
        <v>0</v>
      </c>
      <c r="CD73" s="171">
        <v>0</v>
      </c>
      <c r="CE73" s="171">
        <v>0</v>
      </c>
      <c r="CF73" s="171">
        <v>0</v>
      </c>
      <c r="CG73" s="171">
        <v>0</v>
      </c>
      <c r="CH73" s="171"/>
      <c r="CI73" s="171">
        <v>0</v>
      </c>
      <c r="CJ73" s="171">
        <v>0</v>
      </c>
      <c r="CK73" s="171">
        <v>0</v>
      </c>
      <c r="CL73" s="171">
        <v>0</v>
      </c>
      <c r="CM73" s="171">
        <v>0</v>
      </c>
      <c r="CN73" s="171">
        <v>0</v>
      </c>
      <c r="CO73" s="171">
        <v>0</v>
      </c>
      <c r="CP73" s="171">
        <v>0</v>
      </c>
      <c r="CQ73" s="171"/>
      <c r="CR73" s="171">
        <v>0</v>
      </c>
      <c r="CS73" s="171">
        <v>0</v>
      </c>
      <c r="CT73" s="171"/>
      <c r="CU73" s="171">
        <v>0</v>
      </c>
      <c r="CV73" s="171">
        <v>0</v>
      </c>
      <c r="CW73" s="171"/>
      <c r="CX73" s="171">
        <v>0</v>
      </c>
      <c r="CY73" s="171">
        <v>0</v>
      </c>
      <c r="CZ73" s="171">
        <v>0</v>
      </c>
      <c r="DA73" s="171">
        <v>0</v>
      </c>
      <c r="DB73" s="171"/>
      <c r="DC73" s="171"/>
      <c r="DD73" s="171">
        <v>0</v>
      </c>
      <c r="DE73" s="82">
        <v>0</v>
      </c>
      <c r="DF73" s="171">
        <v>0</v>
      </c>
      <c r="DG73" s="171">
        <v>0</v>
      </c>
      <c r="DH73" s="171">
        <v>0</v>
      </c>
      <c r="DI73" s="171">
        <v>0</v>
      </c>
      <c r="DJ73" s="171">
        <v>0</v>
      </c>
      <c r="DK73" s="171">
        <v>0</v>
      </c>
      <c r="DL73" s="171">
        <v>0</v>
      </c>
      <c r="DM73" s="171">
        <v>0</v>
      </c>
      <c r="DN73" s="171">
        <v>0</v>
      </c>
      <c r="DO73" s="171">
        <v>0</v>
      </c>
      <c r="DP73" s="171">
        <v>0</v>
      </c>
      <c r="DQ73" s="171"/>
      <c r="DR73" s="171">
        <v>0</v>
      </c>
      <c r="DS73" s="171">
        <v>0</v>
      </c>
      <c r="DT73" s="171">
        <v>0</v>
      </c>
      <c r="DU73" s="171">
        <v>0</v>
      </c>
      <c r="DV73" s="171">
        <v>0</v>
      </c>
      <c r="DW73" s="171">
        <v>0</v>
      </c>
      <c r="DX73" s="171">
        <v>0</v>
      </c>
      <c r="DY73" s="171">
        <v>0</v>
      </c>
      <c r="DZ73" s="171"/>
      <c r="EA73" s="171">
        <v>0</v>
      </c>
      <c r="EB73" s="171">
        <v>0</v>
      </c>
      <c r="EC73" s="171"/>
      <c r="ED73" s="171">
        <v>0</v>
      </c>
      <c r="EE73" s="171">
        <v>0</v>
      </c>
      <c r="EF73" s="171"/>
      <c r="EG73" s="171">
        <v>0</v>
      </c>
      <c r="EH73" s="171">
        <v>0</v>
      </c>
      <c r="EI73" s="171">
        <v>0</v>
      </c>
      <c r="EJ73" s="171">
        <v>0</v>
      </c>
      <c r="EK73" s="171"/>
      <c r="EL73" s="171"/>
      <c r="EM73" s="171">
        <v>0</v>
      </c>
      <c r="EN73" s="82">
        <v>0</v>
      </c>
      <c r="EO73" s="171">
        <v>0</v>
      </c>
      <c r="EP73" s="171">
        <v>0</v>
      </c>
      <c r="EQ73" s="171">
        <v>0</v>
      </c>
      <c r="ER73" s="171">
        <v>0</v>
      </c>
      <c r="ES73" s="171">
        <v>0</v>
      </c>
      <c r="ET73" s="171">
        <v>0</v>
      </c>
      <c r="EU73" s="171">
        <v>0</v>
      </c>
      <c r="EV73" s="171">
        <v>0</v>
      </c>
      <c r="EW73" s="171">
        <v>0</v>
      </c>
      <c r="EX73" s="171">
        <v>0</v>
      </c>
      <c r="EY73" s="171">
        <v>0</v>
      </c>
      <c r="EZ73" s="171"/>
      <c r="FA73" s="171">
        <v>0</v>
      </c>
      <c r="FB73" s="171">
        <v>0</v>
      </c>
      <c r="FC73" s="171">
        <v>0</v>
      </c>
      <c r="FD73" s="171">
        <v>0</v>
      </c>
      <c r="FE73" s="171">
        <v>0</v>
      </c>
      <c r="FF73" s="171">
        <v>0</v>
      </c>
      <c r="FG73" s="171">
        <v>0</v>
      </c>
      <c r="FH73" s="171">
        <v>0</v>
      </c>
      <c r="FI73" s="171"/>
      <c r="FJ73" s="171">
        <v>0</v>
      </c>
      <c r="FK73" s="171">
        <v>0</v>
      </c>
      <c r="FL73" s="171"/>
      <c r="FM73" s="171">
        <v>0</v>
      </c>
      <c r="FN73" s="171">
        <v>0</v>
      </c>
      <c r="FO73" s="171"/>
      <c r="FP73" s="171">
        <v>0</v>
      </c>
      <c r="FQ73" s="171">
        <v>0</v>
      </c>
      <c r="FR73" s="171">
        <v>0</v>
      </c>
      <c r="FS73" s="171">
        <v>0</v>
      </c>
      <c r="FT73" s="171"/>
      <c r="FU73" s="171"/>
      <c r="FV73" s="172">
        <v>0</v>
      </c>
      <c r="FW73"/>
      <c r="FX73"/>
      <c r="FY73"/>
      <c r="FZ73"/>
      <c r="GA73"/>
      <c r="GB73"/>
      <c r="GC73"/>
      <c r="GD73"/>
      <c r="GE73"/>
      <c r="GF73"/>
      <c r="GG73"/>
      <c r="GH73"/>
      <c r="GI73"/>
      <c r="GJ73"/>
      <c r="GK73"/>
    </row>
    <row r="74" spans="3:193">
      <c r="C74" s="62" t="s">
        <v>170</v>
      </c>
      <c r="D74" s="82">
        <v>0</v>
      </c>
      <c r="E74" s="171">
        <v>0</v>
      </c>
      <c r="F74" s="171">
        <v>0</v>
      </c>
      <c r="G74" s="171">
        <v>0</v>
      </c>
      <c r="H74" s="171">
        <v>0</v>
      </c>
      <c r="I74" s="171">
        <v>0</v>
      </c>
      <c r="J74" s="171">
        <v>0</v>
      </c>
      <c r="K74" s="171">
        <v>0</v>
      </c>
      <c r="L74" s="171">
        <v>0</v>
      </c>
      <c r="M74" s="171">
        <v>0</v>
      </c>
      <c r="N74" s="171">
        <v>0</v>
      </c>
      <c r="O74" s="171">
        <v>0</v>
      </c>
      <c r="P74" s="171"/>
      <c r="Q74" s="171">
        <v>0</v>
      </c>
      <c r="R74" s="171">
        <v>0</v>
      </c>
      <c r="S74" s="171">
        <v>0</v>
      </c>
      <c r="T74" s="171">
        <v>0</v>
      </c>
      <c r="U74" s="171">
        <v>0</v>
      </c>
      <c r="V74" s="171">
        <v>0</v>
      </c>
      <c r="W74" s="171">
        <v>0</v>
      </c>
      <c r="X74" s="171">
        <v>0</v>
      </c>
      <c r="Y74" s="171"/>
      <c r="Z74" s="171">
        <v>0</v>
      </c>
      <c r="AA74" s="171">
        <v>0</v>
      </c>
      <c r="AB74" s="171"/>
      <c r="AC74" s="171">
        <v>0</v>
      </c>
      <c r="AD74" s="171">
        <v>0</v>
      </c>
      <c r="AE74" s="171"/>
      <c r="AF74" s="171">
        <v>0</v>
      </c>
      <c r="AG74" s="171">
        <v>0</v>
      </c>
      <c r="AH74" s="171">
        <v>0</v>
      </c>
      <c r="AI74" s="171">
        <v>0</v>
      </c>
      <c r="AJ74" s="171"/>
      <c r="AK74" s="171"/>
      <c r="AL74" s="171">
        <v>0</v>
      </c>
      <c r="AM74" s="82">
        <v>0.66126119999999999</v>
      </c>
      <c r="AN74" s="171">
        <v>42.320759999999993</v>
      </c>
      <c r="AO74" s="171">
        <v>846.63610899999992</v>
      </c>
      <c r="AP74" s="171">
        <v>3.9675700999999997</v>
      </c>
      <c r="AQ74" s="171">
        <v>3.9675700999999997</v>
      </c>
      <c r="AR74" s="171">
        <v>42.222850000000001</v>
      </c>
      <c r="AS74" s="171">
        <v>7.9351389999999995</v>
      </c>
      <c r="AT74" s="171">
        <v>771.69255292999981</v>
      </c>
      <c r="AU74" s="171">
        <v>168.62120000000002</v>
      </c>
      <c r="AV74" s="171">
        <v>116.38418035999999</v>
      </c>
      <c r="AW74" s="171">
        <v>119.18104800000002</v>
      </c>
      <c r="AX74" s="171">
        <v>74.752042700000004</v>
      </c>
      <c r="AY74" s="171"/>
      <c r="AZ74" s="171">
        <v>333.27785036000012</v>
      </c>
      <c r="BA74" s="171">
        <v>376.25790000000001</v>
      </c>
      <c r="BB74" s="171">
        <v>349.31579999999997</v>
      </c>
      <c r="BC74" s="171">
        <v>327.98858979000005</v>
      </c>
      <c r="BD74" s="171">
        <v>409.32252036000011</v>
      </c>
      <c r="BE74" s="171">
        <v>925.76520000000005</v>
      </c>
      <c r="BF74" s="171">
        <v>58.852229999999999</v>
      </c>
      <c r="BG74" s="171">
        <v>10.580181</v>
      </c>
      <c r="BH74" s="171"/>
      <c r="BI74" s="171">
        <v>1651.1744805600001</v>
      </c>
      <c r="BJ74" s="171">
        <v>30.418046999999998</v>
      </c>
      <c r="BK74" s="171"/>
      <c r="BL74" s="171">
        <v>1318.5556999999999</v>
      </c>
      <c r="BM74" s="171">
        <v>176.55639000000002</v>
      </c>
      <c r="BN74" s="171"/>
      <c r="BO74" s="171">
        <v>11.902700000000001</v>
      </c>
      <c r="BP74" s="171">
        <v>152.75339036</v>
      </c>
      <c r="BQ74" s="171">
        <v>7.2738710000000006</v>
      </c>
      <c r="BR74" s="171">
        <v>1071.2491696500001</v>
      </c>
      <c r="BS74" s="171"/>
      <c r="BT74" s="171"/>
      <c r="BU74" s="171">
        <v>141.5819841</v>
      </c>
      <c r="BV74" s="82">
        <v>0</v>
      </c>
      <c r="BW74" s="171">
        <v>0</v>
      </c>
      <c r="BX74" s="171">
        <v>0</v>
      </c>
      <c r="BY74" s="171">
        <v>0</v>
      </c>
      <c r="BZ74" s="171">
        <v>0</v>
      </c>
      <c r="CA74" s="171">
        <v>0</v>
      </c>
      <c r="CB74" s="171">
        <v>0</v>
      </c>
      <c r="CC74" s="171">
        <v>0</v>
      </c>
      <c r="CD74" s="171">
        <v>0</v>
      </c>
      <c r="CE74" s="171">
        <v>0</v>
      </c>
      <c r="CF74" s="171">
        <v>0</v>
      </c>
      <c r="CG74" s="171">
        <v>0</v>
      </c>
      <c r="CH74" s="171"/>
      <c r="CI74" s="171">
        <v>0</v>
      </c>
      <c r="CJ74" s="171">
        <v>0</v>
      </c>
      <c r="CK74" s="171">
        <v>0</v>
      </c>
      <c r="CL74" s="171">
        <v>0</v>
      </c>
      <c r="CM74" s="171">
        <v>0</v>
      </c>
      <c r="CN74" s="171">
        <v>0</v>
      </c>
      <c r="CO74" s="171">
        <v>0</v>
      </c>
      <c r="CP74" s="171">
        <v>0</v>
      </c>
      <c r="CQ74" s="171"/>
      <c r="CR74" s="171">
        <v>0</v>
      </c>
      <c r="CS74" s="171">
        <v>0</v>
      </c>
      <c r="CT74" s="171"/>
      <c r="CU74" s="171">
        <v>0</v>
      </c>
      <c r="CV74" s="171">
        <v>0</v>
      </c>
      <c r="CW74" s="171"/>
      <c r="CX74" s="171">
        <v>0</v>
      </c>
      <c r="CY74" s="171">
        <v>0</v>
      </c>
      <c r="CZ74" s="171">
        <v>0</v>
      </c>
      <c r="DA74" s="171">
        <v>0</v>
      </c>
      <c r="DB74" s="171"/>
      <c r="DC74" s="171"/>
      <c r="DD74" s="171">
        <v>0</v>
      </c>
      <c r="DE74" s="82">
        <v>0</v>
      </c>
      <c r="DF74" s="171">
        <v>0</v>
      </c>
      <c r="DG74" s="171">
        <v>0</v>
      </c>
      <c r="DH74" s="171">
        <v>0</v>
      </c>
      <c r="DI74" s="171">
        <v>0</v>
      </c>
      <c r="DJ74" s="171">
        <v>0</v>
      </c>
      <c r="DK74" s="171">
        <v>0</v>
      </c>
      <c r="DL74" s="171">
        <v>0</v>
      </c>
      <c r="DM74" s="171">
        <v>0</v>
      </c>
      <c r="DN74" s="171">
        <v>0</v>
      </c>
      <c r="DO74" s="171">
        <v>0</v>
      </c>
      <c r="DP74" s="171">
        <v>0</v>
      </c>
      <c r="DQ74" s="171"/>
      <c r="DR74" s="171">
        <v>0</v>
      </c>
      <c r="DS74" s="171">
        <v>0</v>
      </c>
      <c r="DT74" s="171">
        <v>0</v>
      </c>
      <c r="DU74" s="171">
        <v>0</v>
      </c>
      <c r="DV74" s="171">
        <v>0</v>
      </c>
      <c r="DW74" s="171">
        <v>0</v>
      </c>
      <c r="DX74" s="171">
        <v>0</v>
      </c>
      <c r="DY74" s="171">
        <v>0</v>
      </c>
      <c r="DZ74" s="171"/>
      <c r="EA74" s="171">
        <v>0</v>
      </c>
      <c r="EB74" s="171">
        <v>0</v>
      </c>
      <c r="EC74" s="171"/>
      <c r="ED74" s="171">
        <v>0</v>
      </c>
      <c r="EE74" s="171">
        <v>0</v>
      </c>
      <c r="EF74" s="171"/>
      <c r="EG74" s="171">
        <v>0</v>
      </c>
      <c r="EH74" s="171">
        <v>0</v>
      </c>
      <c r="EI74" s="171">
        <v>0</v>
      </c>
      <c r="EJ74" s="171">
        <v>0</v>
      </c>
      <c r="EK74" s="171"/>
      <c r="EL74" s="171"/>
      <c r="EM74" s="171">
        <v>0</v>
      </c>
      <c r="EN74" s="82">
        <v>0</v>
      </c>
      <c r="EO74" s="171">
        <v>0</v>
      </c>
      <c r="EP74" s="171">
        <v>0</v>
      </c>
      <c r="EQ74" s="171">
        <v>0</v>
      </c>
      <c r="ER74" s="171">
        <v>0</v>
      </c>
      <c r="ES74" s="171">
        <v>0</v>
      </c>
      <c r="ET74" s="171">
        <v>0</v>
      </c>
      <c r="EU74" s="171">
        <v>0</v>
      </c>
      <c r="EV74" s="171">
        <v>0</v>
      </c>
      <c r="EW74" s="171">
        <v>0</v>
      </c>
      <c r="EX74" s="171">
        <v>0</v>
      </c>
      <c r="EY74" s="171">
        <v>0</v>
      </c>
      <c r="EZ74" s="171"/>
      <c r="FA74" s="171">
        <v>0</v>
      </c>
      <c r="FB74" s="171">
        <v>0</v>
      </c>
      <c r="FC74" s="171">
        <v>0</v>
      </c>
      <c r="FD74" s="171">
        <v>0</v>
      </c>
      <c r="FE74" s="171">
        <v>0</v>
      </c>
      <c r="FF74" s="171">
        <v>0</v>
      </c>
      <c r="FG74" s="171">
        <v>0</v>
      </c>
      <c r="FH74" s="171">
        <v>0</v>
      </c>
      <c r="FI74" s="171"/>
      <c r="FJ74" s="171">
        <v>0</v>
      </c>
      <c r="FK74" s="171">
        <v>0</v>
      </c>
      <c r="FL74" s="171"/>
      <c r="FM74" s="171">
        <v>0</v>
      </c>
      <c r="FN74" s="171">
        <v>0</v>
      </c>
      <c r="FO74" s="171"/>
      <c r="FP74" s="171">
        <v>0</v>
      </c>
      <c r="FQ74" s="171">
        <v>0</v>
      </c>
      <c r="FR74" s="171">
        <v>0</v>
      </c>
      <c r="FS74" s="171">
        <v>0</v>
      </c>
      <c r="FT74" s="171"/>
      <c r="FU74" s="171"/>
      <c r="FV74" s="172">
        <v>0</v>
      </c>
      <c r="FW74"/>
      <c r="FX74"/>
      <c r="FY74"/>
      <c r="FZ74"/>
      <c r="GA74"/>
      <c r="GB74"/>
      <c r="GC74"/>
      <c r="GD74"/>
      <c r="GE74"/>
      <c r="GF74"/>
      <c r="GG74"/>
      <c r="GH74"/>
      <c r="GI74"/>
      <c r="GJ74"/>
      <c r="GK74"/>
    </row>
    <row r="75" spans="3:193">
      <c r="C75" s="62" t="s">
        <v>364</v>
      </c>
      <c r="D75" s="82"/>
      <c r="E75" s="171">
        <v>0</v>
      </c>
      <c r="F75" s="171">
        <v>0</v>
      </c>
      <c r="G75" s="171"/>
      <c r="H75" s="171">
        <v>0</v>
      </c>
      <c r="I75" s="171"/>
      <c r="J75" s="171"/>
      <c r="K75" s="171">
        <v>0</v>
      </c>
      <c r="L75" s="171">
        <v>0</v>
      </c>
      <c r="M75" s="171">
        <v>0</v>
      </c>
      <c r="N75" s="171">
        <v>0</v>
      </c>
      <c r="O75" s="171">
        <v>0</v>
      </c>
      <c r="P75" s="171"/>
      <c r="Q75" s="171">
        <v>0</v>
      </c>
      <c r="R75" s="171">
        <v>0</v>
      </c>
      <c r="S75" s="171">
        <v>0</v>
      </c>
      <c r="T75" s="171">
        <v>0</v>
      </c>
      <c r="U75" s="171">
        <v>0</v>
      </c>
      <c r="V75" s="171">
        <v>0</v>
      </c>
      <c r="W75" s="171">
        <v>0</v>
      </c>
      <c r="X75" s="171">
        <v>0</v>
      </c>
      <c r="Y75" s="171"/>
      <c r="Z75" s="171">
        <v>0</v>
      </c>
      <c r="AA75" s="171">
        <v>0</v>
      </c>
      <c r="AB75" s="171"/>
      <c r="AC75" s="171">
        <v>0</v>
      </c>
      <c r="AD75" s="171">
        <v>0</v>
      </c>
      <c r="AE75" s="171"/>
      <c r="AF75" s="171">
        <v>0</v>
      </c>
      <c r="AG75" s="171">
        <v>0</v>
      </c>
      <c r="AH75" s="171"/>
      <c r="AI75" s="171">
        <v>0</v>
      </c>
      <c r="AJ75" s="171"/>
      <c r="AK75" s="171"/>
      <c r="AL75" s="171">
        <v>0</v>
      </c>
      <c r="AM75" s="82"/>
      <c r="AN75" s="171">
        <v>5.8063900000000004</v>
      </c>
      <c r="AO75" s="171">
        <v>8.7095900000000004</v>
      </c>
      <c r="AP75" s="171"/>
      <c r="AQ75" s="171">
        <v>2.9032</v>
      </c>
      <c r="AR75" s="171"/>
      <c r="AS75" s="171"/>
      <c r="AT75" s="171">
        <v>290.32</v>
      </c>
      <c r="AU75" s="171">
        <v>84.192700000000002</v>
      </c>
      <c r="AV75" s="171">
        <v>2.9032</v>
      </c>
      <c r="AW75" s="171">
        <v>2.9032</v>
      </c>
      <c r="AX75" s="171">
        <v>14.516</v>
      </c>
      <c r="AY75" s="171"/>
      <c r="AZ75" s="171">
        <v>116.128</v>
      </c>
      <c r="BA75" s="171">
        <v>261.28800000000001</v>
      </c>
      <c r="BB75" s="171">
        <v>26.128799999999998</v>
      </c>
      <c r="BC75" s="171">
        <v>185.80500000000001</v>
      </c>
      <c r="BD75" s="171">
        <v>485.49867</v>
      </c>
      <c r="BE75" s="171">
        <v>1077.0900000000001</v>
      </c>
      <c r="BF75" s="171">
        <v>8.7095900000000004</v>
      </c>
      <c r="BG75" s="171">
        <v>8.7095900000000004</v>
      </c>
      <c r="BH75" s="171"/>
      <c r="BI75" s="171">
        <v>3011.5119179999992</v>
      </c>
      <c r="BJ75" s="171">
        <v>8.7095900000000004</v>
      </c>
      <c r="BK75" s="171"/>
      <c r="BL75" s="171">
        <v>1619.98</v>
      </c>
      <c r="BM75" s="171">
        <v>52.2575</v>
      </c>
      <c r="BN75" s="171"/>
      <c r="BO75" s="171">
        <v>11.6128</v>
      </c>
      <c r="BP75" s="171">
        <v>154.760918</v>
      </c>
      <c r="BQ75" s="171"/>
      <c r="BR75" s="171">
        <v>1489.34</v>
      </c>
      <c r="BS75" s="171"/>
      <c r="BT75" s="171"/>
      <c r="BU75" s="171">
        <v>34.8384</v>
      </c>
      <c r="BV75" s="82"/>
      <c r="BW75" s="171">
        <v>0</v>
      </c>
      <c r="BX75" s="171">
        <v>0</v>
      </c>
      <c r="BY75" s="171"/>
      <c r="BZ75" s="171">
        <v>0</v>
      </c>
      <c r="CA75" s="171"/>
      <c r="CB75" s="171"/>
      <c r="CC75" s="171">
        <v>0</v>
      </c>
      <c r="CD75" s="171">
        <v>0</v>
      </c>
      <c r="CE75" s="171">
        <v>0</v>
      </c>
      <c r="CF75" s="171">
        <v>0</v>
      </c>
      <c r="CG75" s="171">
        <v>0</v>
      </c>
      <c r="CH75" s="171"/>
      <c r="CI75" s="171">
        <v>0</v>
      </c>
      <c r="CJ75" s="171">
        <v>0</v>
      </c>
      <c r="CK75" s="171">
        <v>0</v>
      </c>
      <c r="CL75" s="171">
        <v>0</v>
      </c>
      <c r="CM75" s="171">
        <v>0</v>
      </c>
      <c r="CN75" s="171">
        <v>0</v>
      </c>
      <c r="CO75" s="171">
        <v>0</v>
      </c>
      <c r="CP75" s="171">
        <v>0</v>
      </c>
      <c r="CQ75" s="171"/>
      <c r="CR75" s="171">
        <v>0</v>
      </c>
      <c r="CS75" s="171">
        <v>0</v>
      </c>
      <c r="CT75" s="171"/>
      <c r="CU75" s="171">
        <v>0</v>
      </c>
      <c r="CV75" s="171">
        <v>0</v>
      </c>
      <c r="CW75" s="171"/>
      <c r="CX75" s="171">
        <v>0</v>
      </c>
      <c r="CY75" s="171">
        <v>0</v>
      </c>
      <c r="CZ75" s="171"/>
      <c r="DA75" s="171">
        <v>0</v>
      </c>
      <c r="DB75" s="171"/>
      <c r="DC75" s="171"/>
      <c r="DD75" s="171">
        <v>0</v>
      </c>
      <c r="DE75" s="82"/>
      <c r="DF75" s="171">
        <v>0</v>
      </c>
      <c r="DG75" s="171">
        <v>0</v>
      </c>
      <c r="DH75" s="171"/>
      <c r="DI75" s="171">
        <v>0</v>
      </c>
      <c r="DJ75" s="171"/>
      <c r="DK75" s="171"/>
      <c r="DL75" s="171">
        <v>0</v>
      </c>
      <c r="DM75" s="171">
        <v>0</v>
      </c>
      <c r="DN75" s="171">
        <v>0</v>
      </c>
      <c r="DO75" s="171">
        <v>0</v>
      </c>
      <c r="DP75" s="171">
        <v>0</v>
      </c>
      <c r="DQ75" s="171"/>
      <c r="DR75" s="171">
        <v>0</v>
      </c>
      <c r="DS75" s="171">
        <v>0</v>
      </c>
      <c r="DT75" s="171">
        <v>0</v>
      </c>
      <c r="DU75" s="171">
        <v>0</v>
      </c>
      <c r="DV75" s="171">
        <v>0</v>
      </c>
      <c r="DW75" s="171">
        <v>0</v>
      </c>
      <c r="DX75" s="171">
        <v>0</v>
      </c>
      <c r="DY75" s="171">
        <v>0</v>
      </c>
      <c r="DZ75" s="171"/>
      <c r="EA75" s="171">
        <v>0</v>
      </c>
      <c r="EB75" s="171">
        <v>0</v>
      </c>
      <c r="EC75" s="171"/>
      <c r="ED75" s="171">
        <v>0</v>
      </c>
      <c r="EE75" s="171">
        <v>0</v>
      </c>
      <c r="EF75" s="171"/>
      <c r="EG75" s="171">
        <v>0</v>
      </c>
      <c r="EH75" s="171">
        <v>0</v>
      </c>
      <c r="EI75" s="171"/>
      <c r="EJ75" s="171">
        <v>0</v>
      </c>
      <c r="EK75" s="171"/>
      <c r="EL75" s="171"/>
      <c r="EM75" s="171">
        <v>0</v>
      </c>
      <c r="EN75" s="82"/>
      <c r="EO75" s="171">
        <v>0</v>
      </c>
      <c r="EP75" s="171">
        <v>0</v>
      </c>
      <c r="EQ75" s="171"/>
      <c r="ER75" s="171">
        <v>0</v>
      </c>
      <c r="ES75" s="171"/>
      <c r="ET75" s="171"/>
      <c r="EU75" s="171">
        <v>0</v>
      </c>
      <c r="EV75" s="171">
        <v>0</v>
      </c>
      <c r="EW75" s="171">
        <v>0</v>
      </c>
      <c r="EX75" s="171">
        <v>0</v>
      </c>
      <c r="EY75" s="171">
        <v>0</v>
      </c>
      <c r="EZ75" s="171"/>
      <c r="FA75" s="171">
        <v>0</v>
      </c>
      <c r="FB75" s="171">
        <v>0</v>
      </c>
      <c r="FC75" s="171">
        <v>0</v>
      </c>
      <c r="FD75" s="171">
        <v>0</v>
      </c>
      <c r="FE75" s="171">
        <v>0</v>
      </c>
      <c r="FF75" s="171">
        <v>0</v>
      </c>
      <c r="FG75" s="171">
        <v>0</v>
      </c>
      <c r="FH75" s="171">
        <v>0</v>
      </c>
      <c r="FI75" s="171"/>
      <c r="FJ75" s="171">
        <v>0</v>
      </c>
      <c r="FK75" s="171">
        <v>0</v>
      </c>
      <c r="FL75" s="171"/>
      <c r="FM75" s="171">
        <v>0</v>
      </c>
      <c r="FN75" s="171">
        <v>0</v>
      </c>
      <c r="FO75" s="171"/>
      <c r="FP75" s="171">
        <v>0</v>
      </c>
      <c r="FQ75" s="171">
        <v>0</v>
      </c>
      <c r="FR75" s="171"/>
      <c r="FS75" s="171">
        <v>0</v>
      </c>
      <c r="FT75" s="171"/>
      <c r="FU75" s="171"/>
      <c r="FV75" s="172">
        <v>0</v>
      </c>
      <c r="FW75"/>
      <c r="FX75"/>
      <c r="FY75"/>
      <c r="FZ75"/>
      <c r="GA75"/>
      <c r="GB75"/>
      <c r="GC75"/>
      <c r="GD75"/>
      <c r="GE75"/>
      <c r="GF75"/>
      <c r="GG75"/>
      <c r="GH75"/>
      <c r="GI75"/>
      <c r="GJ75"/>
      <c r="GK75"/>
    </row>
    <row r="76" spans="3:193">
      <c r="C76" s="62" t="s">
        <v>46</v>
      </c>
      <c r="D76" s="82">
        <v>0</v>
      </c>
      <c r="E76" s="171">
        <v>0</v>
      </c>
      <c r="F76" s="171">
        <v>0</v>
      </c>
      <c r="G76" s="171">
        <v>0</v>
      </c>
      <c r="H76" s="171">
        <v>0</v>
      </c>
      <c r="I76" s="171">
        <v>0</v>
      </c>
      <c r="J76" s="171">
        <v>0</v>
      </c>
      <c r="K76" s="171">
        <v>0</v>
      </c>
      <c r="L76" s="171">
        <v>0</v>
      </c>
      <c r="M76" s="171">
        <v>0</v>
      </c>
      <c r="N76" s="171">
        <v>0</v>
      </c>
      <c r="O76" s="171">
        <v>0</v>
      </c>
      <c r="P76" s="171"/>
      <c r="Q76" s="171">
        <v>0</v>
      </c>
      <c r="R76" s="171">
        <v>0</v>
      </c>
      <c r="S76" s="171">
        <v>0</v>
      </c>
      <c r="T76" s="171">
        <v>0</v>
      </c>
      <c r="U76" s="171">
        <v>0</v>
      </c>
      <c r="V76" s="171">
        <v>0</v>
      </c>
      <c r="W76" s="171">
        <v>0</v>
      </c>
      <c r="X76" s="171">
        <v>0</v>
      </c>
      <c r="Y76" s="171"/>
      <c r="Z76" s="171">
        <v>0</v>
      </c>
      <c r="AA76" s="171">
        <v>0</v>
      </c>
      <c r="AB76" s="171"/>
      <c r="AC76" s="171">
        <v>0</v>
      </c>
      <c r="AD76" s="171">
        <v>0</v>
      </c>
      <c r="AE76" s="171"/>
      <c r="AF76" s="171">
        <v>0</v>
      </c>
      <c r="AG76" s="171">
        <v>0</v>
      </c>
      <c r="AH76" s="171">
        <v>0</v>
      </c>
      <c r="AI76" s="171">
        <v>0</v>
      </c>
      <c r="AJ76" s="171"/>
      <c r="AK76" s="171"/>
      <c r="AL76" s="171">
        <v>0</v>
      </c>
      <c r="AM76" s="82">
        <v>3.56169</v>
      </c>
      <c r="AN76" s="171">
        <v>227.94800000000001</v>
      </c>
      <c r="AO76" s="171">
        <v>2700.02</v>
      </c>
      <c r="AP76" s="171">
        <v>21.370100000000001</v>
      </c>
      <c r="AQ76" s="171">
        <v>21.370100000000001</v>
      </c>
      <c r="AR76" s="171">
        <v>59.715800000000002</v>
      </c>
      <c r="AS76" s="171">
        <v>42.740299999999998</v>
      </c>
      <c r="AT76" s="171">
        <v>4154.1982699999999</v>
      </c>
      <c r="AU76" s="171">
        <v>908.23099999999999</v>
      </c>
      <c r="AV76" s="171">
        <v>622.27055000000007</v>
      </c>
      <c r="AW76" s="171">
        <v>317.73199999999997</v>
      </c>
      <c r="AX76" s="171">
        <v>340.54840000000002</v>
      </c>
      <c r="AY76" s="171"/>
      <c r="AZ76" s="171">
        <v>1790.5065500000001</v>
      </c>
      <c r="BA76" s="171">
        <v>2026.6</v>
      </c>
      <c r="BB76" s="171">
        <v>1522.8009999999999</v>
      </c>
      <c r="BC76" s="171">
        <v>1759.7148200000001</v>
      </c>
      <c r="BD76" s="171">
        <v>2200.0965499999998</v>
      </c>
      <c r="BE76" s="171">
        <v>4986.3599999999997</v>
      </c>
      <c r="BF76" s="171">
        <v>316.99</v>
      </c>
      <c r="BG76" s="171">
        <v>56.987000000000002</v>
      </c>
      <c r="BH76" s="171"/>
      <c r="BI76" s="171">
        <v>8872.8943999999992</v>
      </c>
      <c r="BJ76" s="171">
        <v>163.83799999999999</v>
      </c>
      <c r="BK76" s="171"/>
      <c r="BL76" s="171">
        <v>7102.01</v>
      </c>
      <c r="BM76" s="171">
        <v>950.971</v>
      </c>
      <c r="BN76" s="171"/>
      <c r="BO76" s="171">
        <v>64.110399999999998</v>
      </c>
      <c r="BP76" s="171">
        <v>818.16354999999999</v>
      </c>
      <c r="BQ76" s="171">
        <v>39.178600000000003</v>
      </c>
      <c r="BR76" s="171">
        <v>5758.4713600000005</v>
      </c>
      <c r="BS76" s="171"/>
      <c r="BT76" s="171"/>
      <c r="BU76" s="171">
        <v>610.83600000000001</v>
      </c>
      <c r="BV76" s="82">
        <v>0</v>
      </c>
      <c r="BW76" s="171">
        <v>0</v>
      </c>
      <c r="BX76" s="171">
        <v>0</v>
      </c>
      <c r="BY76" s="171">
        <v>0</v>
      </c>
      <c r="BZ76" s="171">
        <v>0</v>
      </c>
      <c r="CA76" s="171">
        <v>0</v>
      </c>
      <c r="CB76" s="171">
        <v>0</v>
      </c>
      <c r="CC76" s="171">
        <v>0</v>
      </c>
      <c r="CD76" s="171">
        <v>0</v>
      </c>
      <c r="CE76" s="171">
        <v>0</v>
      </c>
      <c r="CF76" s="171">
        <v>0</v>
      </c>
      <c r="CG76" s="171">
        <v>0</v>
      </c>
      <c r="CH76" s="171"/>
      <c r="CI76" s="171">
        <v>0</v>
      </c>
      <c r="CJ76" s="171">
        <v>0</v>
      </c>
      <c r="CK76" s="171">
        <v>0</v>
      </c>
      <c r="CL76" s="171">
        <v>0</v>
      </c>
      <c r="CM76" s="171">
        <v>0</v>
      </c>
      <c r="CN76" s="171">
        <v>0</v>
      </c>
      <c r="CO76" s="171">
        <v>0</v>
      </c>
      <c r="CP76" s="171">
        <v>0</v>
      </c>
      <c r="CQ76" s="171"/>
      <c r="CR76" s="171">
        <v>0</v>
      </c>
      <c r="CS76" s="171">
        <v>0</v>
      </c>
      <c r="CT76" s="171"/>
      <c r="CU76" s="171">
        <v>0</v>
      </c>
      <c r="CV76" s="171">
        <v>0</v>
      </c>
      <c r="CW76" s="171"/>
      <c r="CX76" s="171">
        <v>0</v>
      </c>
      <c r="CY76" s="171">
        <v>0</v>
      </c>
      <c r="CZ76" s="171">
        <v>0</v>
      </c>
      <c r="DA76" s="171">
        <v>0</v>
      </c>
      <c r="DB76" s="171"/>
      <c r="DC76" s="171"/>
      <c r="DD76" s="171">
        <v>0</v>
      </c>
      <c r="DE76" s="82">
        <v>0</v>
      </c>
      <c r="DF76" s="171">
        <v>0</v>
      </c>
      <c r="DG76" s="171">
        <v>0</v>
      </c>
      <c r="DH76" s="171">
        <v>0</v>
      </c>
      <c r="DI76" s="171">
        <v>0</v>
      </c>
      <c r="DJ76" s="171">
        <v>0</v>
      </c>
      <c r="DK76" s="171">
        <v>0</v>
      </c>
      <c r="DL76" s="171">
        <v>0</v>
      </c>
      <c r="DM76" s="171">
        <v>0</v>
      </c>
      <c r="DN76" s="171">
        <v>0</v>
      </c>
      <c r="DO76" s="171">
        <v>0</v>
      </c>
      <c r="DP76" s="171">
        <v>0</v>
      </c>
      <c r="DQ76" s="171"/>
      <c r="DR76" s="171">
        <v>0</v>
      </c>
      <c r="DS76" s="171">
        <v>0</v>
      </c>
      <c r="DT76" s="171">
        <v>0</v>
      </c>
      <c r="DU76" s="171">
        <v>0</v>
      </c>
      <c r="DV76" s="171">
        <v>0</v>
      </c>
      <c r="DW76" s="171">
        <v>0</v>
      </c>
      <c r="DX76" s="171">
        <v>0</v>
      </c>
      <c r="DY76" s="171">
        <v>0</v>
      </c>
      <c r="DZ76" s="171"/>
      <c r="EA76" s="171">
        <v>0</v>
      </c>
      <c r="EB76" s="171">
        <v>0</v>
      </c>
      <c r="EC76" s="171"/>
      <c r="ED76" s="171">
        <v>0</v>
      </c>
      <c r="EE76" s="171">
        <v>0</v>
      </c>
      <c r="EF76" s="171"/>
      <c r="EG76" s="171">
        <v>0</v>
      </c>
      <c r="EH76" s="171">
        <v>0</v>
      </c>
      <c r="EI76" s="171">
        <v>0</v>
      </c>
      <c r="EJ76" s="171">
        <v>0</v>
      </c>
      <c r="EK76" s="171"/>
      <c r="EL76" s="171"/>
      <c r="EM76" s="171">
        <v>0</v>
      </c>
      <c r="EN76" s="82">
        <v>0</v>
      </c>
      <c r="EO76" s="171">
        <v>0</v>
      </c>
      <c r="EP76" s="171">
        <v>0</v>
      </c>
      <c r="EQ76" s="171">
        <v>0</v>
      </c>
      <c r="ER76" s="171">
        <v>0</v>
      </c>
      <c r="ES76" s="171">
        <v>0</v>
      </c>
      <c r="ET76" s="171">
        <v>0</v>
      </c>
      <c r="EU76" s="171">
        <v>0</v>
      </c>
      <c r="EV76" s="171">
        <v>0</v>
      </c>
      <c r="EW76" s="171">
        <v>0</v>
      </c>
      <c r="EX76" s="171">
        <v>0</v>
      </c>
      <c r="EY76" s="171">
        <v>0</v>
      </c>
      <c r="EZ76" s="171"/>
      <c r="FA76" s="171">
        <v>0</v>
      </c>
      <c r="FB76" s="171">
        <v>0</v>
      </c>
      <c r="FC76" s="171">
        <v>0</v>
      </c>
      <c r="FD76" s="171">
        <v>0</v>
      </c>
      <c r="FE76" s="171">
        <v>0</v>
      </c>
      <c r="FF76" s="171">
        <v>0</v>
      </c>
      <c r="FG76" s="171">
        <v>0</v>
      </c>
      <c r="FH76" s="171">
        <v>0</v>
      </c>
      <c r="FI76" s="171"/>
      <c r="FJ76" s="171">
        <v>0</v>
      </c>
      <c r="FK76" s="171">
        <v>0</v>
      </c>
      <c r="FL76" s="171"/>
      <c r="FM76" s="171">
        <v>0</v>
      </c>
      <c r="FN76" s="171">
        <v>0</v>
      </c>
      <c r="FO76" s="171"/>
      <c r="FP76" s="171">
        <v>0</v>
      </c>
      <c r="FQ76" s="171">
        <v>0</v>
      </c>
      <c r="FR76" s="171">
        <v>0</v>
      </c>
      <c r="FS76" s="171">
        <v>0</v>
      </c>
      <c r="FT76" s="171"/>
      <c r="FU76" s="171"/>
      <c r="FV76" s="172">
        <v>0</v>
      </c>
      <c r="FW76"/>
      <c r="FX76"/>
      <c r="FY76"/>
      <c r="FZ76"/>
      <c r="GA76"/>
      <c r="GB76"/>
      <c r="GC76"/>
      <c r="GD76"/>
      <c r="GE76"/>
      <c r="GF76"/>
      <c r="GG76"/>
      <c r="GH76"/>
      <c r="GI76"/>
      <c r="GJ76"/>
      <c r="GK76"/>
    </row>
    <row r="77" spans="3:193">
      <c r="C77" s="62" t="s">
        <v>113</v>
      </c>
      <c r="D77" s="82">
        <v>0</v>
      </c>
      <c r="E77" s="171">
        <v>0</v>
      </c>
      <c r="F77" s="171">
        <v>0</v>
      </c>
      <c r="G77" s="171">
        <v>0</v>
      </c>
      <c r="H77" s="171">
        <v>0</v>
      </c>
      <c r="I77" s="171">
        <v>0</v>
      </c>
      <c r="J77" s="171">
        <v>0</v>
      </c>
      <c r="K77" s="171">
        <v>0</v>
      </c>
      <c r="L77" s="171">
        <v>0</v>
      </c>
      <c r="M77" s="171">
        <v>0</v>
      </c>
      <c r="N77" s="171">
        <v>0</v>
      </c>
      <c r="O77" s="171">
        <v>0</v>
      </c>
      <c r="P77" s="171"/>
      <c r="Q77" s="171">
        <v>0</v>
      </c>
      <c r="R77" s="171">
        <v>0</v>
      </c>
      <c r="S77" s="171">
        <v>0</v>
      </c>
      <c r="T77" s="171">
        <v>0</v>
      </c>
      <c r="U77" s="171">
        <v>0</v>
      </c>
      <c r="V77" s="171">
        <v>0</v>
      </c>
      <c r="W77" s="171">
        <v>0</v>
      </c>
      <c r="X77" s="171">
        <v>0</v>
      </c>
      <c r="Y77" s="171"/>
      <c r="Z77" s="171">
        <v>0</v>
      </c>
      <c r="AA77" s="171">
        <v>0</v>
      </c>
      <c r="AB77" s="171"/>
      <c r="AC77" s="171">
        <v>0</v>
      </c>
      <c r="AD77" s="171">
        <v>0</v>
      </c>
      <c r="AE77" s="171"/>
      <c r="AF77" s="171">
        <v>0</v>
      </c>
      <c r="AG77" s="171">
        <v>0</v>
      </c>
      <c r="AH77" s="171">
        <v>0</v>
      </c>
      <c r="AI77" s="171">
        <v>0</v>
      </c>
      <c r="AJ77" s="171"/>
      <c r="AK77" s="171"/>
      <c r="AL77" s="171">
        <v>0</v>
      </c>
      <c r="AM77" s="82">
        <v>1.9418300000000001E-3</v>
      </c>
      <c r="AN77" s="171">
        <v>12.336499999999999</v>
      </c>
      <c r="AO77" s="171">
        <v>70.503799999999998</v>
      </c>
      <c r="AP77" s="171">
        <v>0.18437999999999999</v>
      </c>
      <c r="AQ77" s="171">
        <v>0.25541900000000001</v>
      </c>
      <c r="AR77" s="171">
        <v>0</v>
      </c>
      <c r="AS77" s="171">
        <v>1.2310099999999999</v>
      </c>
      <c r="AT77" s="171">
        <v>268.08800000000002</v>
      </c>
      <c r="AU77" s="171">
        <v>73.257499999999993</v>
      </c>
      <c r="AV77" s="171">
        <v>18.151599999999998</v>
      </c>
      <c r="AW77" s="171">
        <v>1.88832</v>
      </c>
      <c r="AX77" s="171">
        <v>10.4747</v>
      </c>
      <c r="AY77" s="171"/>
      <c r="AZ77" s="171">
        <v>89.5364</v>
      </c>
      <c r="BA77" s="171">
        <v>41.528799999999997</v>
      </c>
      <c r="BB77" s="171">
        <v>139.40053399999999</v>
      </c>
      <c r="BC77" s="171">
        <v>102.616088238</v>
      </c>
      <c r="BD77" s="171">
        <v>241.65631730500002</v>
      </c>
      <c r="BE77" s="171">
        <v>1031.6300000000001</v>
      </c>
      <c r="BF77" s="171">
        <v>17.505800000000001</v>
      </c>
      <c r="BG77" s="171">
        <v>0.39808900000000003</v>
      </c>
      <c r="BH77" s="171"/>
      <c r="BI77" s="171">
        <v>2157.7099720000001</v>
      </c>
      <c r="BJ77" s="171">
        <v>16.302399999999999</v>
      </c>
      <c r="BK77" s="171"/>
      <c r="BL77" s="171">
        <v>1507.47</v>
      </c>
      <c r="BM77" s="171">
        <v>14.0467</v>
      </c>
      <c r="BN77" s="171"/>
      <c r="BO77" s="171">
        <v>7.6957899999999997</v>
      </c>
      <c r="BP77" s="171">
        <v>119.638667</v>
      </c>
      <c r="BQ77" s="171">
        <v>0.53530299999999997</v>
      </c>
      <c r="BR77" s="171">
        <v>907.37483509999993</v>
      </c>
      <c r="BS77" s="171"/>
      <c r="BT77" s="171"/>
      <c r="BU77" s="171">
        <v>31.366053599999997</v>
      </c>
      <c r="BV77" s="82">
        <v>0</v>
      </c>
      <c r="BW77" s="171">
        <v>0</v>
      </c>
      <c r="BX77" s="171">
        <v>0</v>
      </c>
      <c r="BY77" s="171">
        <v>0</v>
      </c>
      <c r="BZ77" s="171">
        <v>0</v>
      </c>
      <c r="CA77" s="171">
        <v>0</v>
      </c>
      <c r="CB77" s="171">
        <v>0</v>
      </c>
      <c r="CC77" s="171">
        <v>0</v>
      </c>
      <c r="CD77" s="171">
        <v>0</v>
      </c>
      <c r="CE77" s="171">
        <v>0</v>
      </c>
      <c r="CF77" s="171">
        <v>0</v>
      </c>
      <c r="CG77" s="171">
        <v>0</v>
      </c>
      <c r="CH77" s="171"/>
      <c r="CI77" s="171">
        <v>0</v>
      </c>
      <c r="CJ77" s="171">
        <v>0</v>
      </c>
      <c r="CK77" s="171">
        <v>0</v>
      </c>
      <c r="CL77" s="171">
        <v>0</v>
      </c>
      <c r="CM77" s="171">
        <v>0</v>
      </c>
      <c r="CN77" s="171">
        <v>0</v>
      </c>
      <c r="CO77" s="171">
        <v>0</v>
      </c>
      <c r="CP77" s="171">
        <v>0</v>
      </c>
      <c r="CQ77" s="171"/>
      <c r="CR77" s="171">
        <v>0</v>
      </c>
      <c r="CS77" s="171">
        <v>0</v>
      </c>
      <c r="CT77" s="171"/>
      <c r="CU77" s="171">
        <v>0</v>
      </c>
      <c r="CV77" s="171">
        <v>0</v>
      </c>
      <c r="CW77" s="171"/>
      <c r="CX77" s="171">
        <v>0</v>
      </c>
      <c r="CY77" s="171">
        <v>0</v>
      </c>
      <c r="CZ77" s="171">
        <v>0</v>
      </c>
      <c r="DA77" s="171">
        <v>0</v>
      </c>
      <c r="DB77" s="171"/>
      <c r="DC77" s="171"/>
      <c r="DD77" s="171">
        <v>0</v>
      </c>
      <c r="DE77" s="82">
        <v>0</v>
      </c>
      <c r="DF77" s="171">
        <v>0</v>
      </c>
      <c r="DG77" s="171">
        <v>0</v>
      </c>
      <c r="DH77" s="171">
        <v>0</v>
      </c>
      <c r="DI77" s="171">
        <v>0</v>
      </c>
      <c r="DJ77" s="171">
        <v>0</v>
      </c>
      <c r="DK77" s="171">
        <v>0</v>
      </c>
      <c r="DL77" s="171">
        <v>0</v>
      </c>
      <c r="DM77" s="171">
        <v>0</v>
      </c>
      <c r="DN77" s="171">
        <v>0</v>
      </c>
      <c r="DO77" s="171">
        <v>0</v>
      </c>
      <c r="DP77" s="171">
        <v>0</v>
      </c>
      <c r="DQ77" s="171"/>
      <c r="DR77" s="171">
        <v>0</v>
      </c>
      <c r="DS77" s="171">
        <v>0</v>
      </c>
      <c r="DT77" s="171">
        <v>0</v>
      </c>
      <c r="DU77" s="171">
        <v>0</v>
      </c>
      <c r="DV77" s="171">
        <v>0</v>
      </c>
      <c r="DW77" s="171">
        <v>0</v>
      </c>
      <c r="DX77" s="171">
        <v>0</v>
      </c>
      <c r="DY77" s="171">
        <v>0</v>
      </c>
      <c r="DZ77" s="171"/>
      <c r="EA77" s="171">
        <v>0</v>
      </c>
      <c r="EB77" s="171">
        <v>0</v>
      </c>
      <c r="EC77" s="171"/>
      <c r="ED77" s="171">
        <v>0</v>
      </c>
      <c r="EE77" s="171">
        <v>0</v>
      </c>
      <c r="EF77" s="171"/>
      <c r="EG77" s="171">
        <v>0</v>
      </c>
      <c r="EH77" s="171">
        <v>0</v>
      </c>
      <c r="EI77" s="171">
        <v>0</v>
      </c>
      <c r="EJ77" s="171">
        <v>0</v>
      </c>
      <c r="EK77" s="171"/>
      <c r="EL77" s="171"/>
      <c r="EM77" s="171">
        <v>0</v>
      </c>
      <c r="EN77" s="82">
        <v>0</v>
      </c>
      <c r="EO77" s="171">
        <v>0</v>
      </c>
      <c r="EP77" s="171">
        <v>0</v>
      </c>
      <c r="EQ77" s="171">
        <v>0</v>
      </c>
      <c r="ER77" s="171">
        <v>0</v>
      </c>
      <c r="ES77" s="171">
        <v>0</v>
      </c>
      <c r="ET77" s="171">
        <v>0</v>
      </c>
      <c r="EU77" s="171">
        <v>0</v>
      </c>
      <c r="EV77" s="171">
        <v>0</v>
      </c>
      <c r="EW77" s="171">
        <v>0</v>
      </c>
      <c r="EX77" s="171">
        <v>0</v>
      </c>
      <c r="EY77" s="171">
        <v>0</v>
      </c>
      <c r="EZ77" s="171"/>
      <c r="FA77" s="171">
        <v>0</v>
      </c>
      <c r="FB77" s="171">
        <v>0</v>
      </c>
      <c r="FC77" s="171">
        <v>0</v>
      </c>
      <c r="FD77" s="171">
        <v>0</v>
      </c>
      <c r="FE77" s="171">
        <v>0</v>
      </c>
      <c r="FF77" s="171">
        <v>0</v>
      </c>
      <c r="FG77" s="171">
        <v>0</v>
      </c>
      <c r="FH77" s="171">
        <v>0</v>
      </c>
      <c r="FI77" s="171"/>
      <c r="FJ77" s="171">
        <v>0</v>
      </c>
      <c r="FK77" s="171">
        <v>0</v>
      </c>
      <c r="FL77" s="171"/>
      <c r="FM77" s="171">
        <v>0</v>
      </c>
      <c r="FN77" s="171">
        <v>0</v>
      </c>
      <c r="FO77" s="171"/>
      <c r="FP77" s="171">
        <v>0</v>
      </c>
      <c r="FQ77" s="171">
        <v>0</v>
      </c>
      <c r="FR77" s="171">
        <v>0</v>
      </c>
      <c r="FS77" s="171">
        <v>0</v>
      </c>
      <c r="FT77" s="171"/>
      <c r="FU77" s="171"/>
      <c r="FV77" s="172">
        <v>0</v>
      </c>
      <c r="FW77"/>
      <c r="FX77"/>
      <c r="FY77"/>
      <c r="FZ77"/>
      <c r="GA77"/>
      <c r="GB77"/>
      <c r="GC77"/>
      <c r="GD77"/>
      <c r="GE77"/>
      <c r="GF77"/>
      <c r="GG77"/>
      <c r="GH77"/>
      <c r="GI77"/>
      <c r="GJ77"/>
      <c r="GK77"/>
    </row>
    <row r="78" spans="3:193">
      <c r="C78" s="83" t="s">
        <v>355</v>
      </c>
      <c r="D78" s="84"/>
      <c r="E78" s="173"/>
      <c r="F78" s="173">
        <v>0</v>
      </c>
      <c r="G78" s="173"/>
      <c r="H78" s="173"/>
      <c r="I78" s="173"/>
      <c r="J78" s="173"/>
      <c r="K78" s="173">
        <v>0</v>
      </c>
      <c r="L78" s="173"/>
      <c r="M78" s="173">
        <v>0</v>
      </c>
      <c r="N78" s="173"/>
      <c r="O78" s="173"/>
      <c r="P78" s="173"/>
      <c r="Q78" s="173"/>
      <c r="R78" s="173"/>
      <c r="S78" s="173"/>
      <c r="T78" s="173"/>
      <c r="U78" s="173"/>
      <c r="V78" s="173"/>
      <c r="W78" s="173"/>
      <c r="X78" s="173"/>
      <c r="Y78" s="173"/>
      <c r="Z78" s="173"/>
      <c r="AA78" s="173"/>
      <c r="AB78" s="173"/>
      <c r="AC78" s="173"/>
      <c r="AD78" s="173"/>
      <c r="AE78" s="173"/>
      <c r="AF78" s="173"/>
      <c r="AG78" s="173"/>
      <c r="AH78" s="173"/>
      <c r="AI78" s="173">
        <v>0</v>
      </c>
      <c r="AJ78" s="173"/>
      <c r="AK78" s="173"/>
      <c r="AL78" s="173"/>
      <c r="AM78" s="84"/>
      <c r="AN78" s="173"/>
      <c r="AO78" s="173">
        <v>5.5959000000000003</v>
      </c>
      <c r="AP78" s="173"/>
      <c r="AQ78" s="173"/>
      <c r="AR78" s="173"/>
      <c r="AS78" s="173"/>
      <c r="AT78" s="173">
        <v>0.93089999999999995</v>
      </c>
      <c r="AU78" s="173"/>
      <c r="AV78" s="173">
        <v>5.0098000000000003</v>
      </c>
      <c r="AW78" s="173"/>
      <c r="AX78" s="173"/>
      <c r="AY78" s="173"/>
      <c r="AZ78" s="173"/>
      <c r="BA78" s="173"/>
      <c r="BB78" s="173"/>
      <c r="BC78" s="173"/>
      <c r="BD78" s="173"/>
      <c r="BE78" s="173"/>
      <c r="BF78" s="173"/>
      <c r="BG78" s="173"/>
      <c r="BH78" s="173"/>
      <c r="BI78" s="173"/>
      <c r="BJ78" s="173"/>
      <c r="BK78" s="173"/>
      <c r="BL78" s="173"/>
      <c r="BM78" s="173"/>
      <c r="BN78" s="173"/>
      <c r="BO78" s="173"/>
      <c r="BP78" s="173"/>
      <c r="BQ78" s="173"/>
      <c r="BR78" s="173">
        <v>0</v>
      </c>
      <c r="BS78" s="173"/>
      <c r="BT78" s="173"/>
      <c r="BU78" s="173"/>
      <c r="BV78" s="84"/>
      <c r="BW78" s="173"/>
      <c r="BX78" s="173">
        <v>0</v>
      </c>
      <c r="BY78" s="173"/>
      <c r="BZ78" s="173"/>
      <c r="CA78" s="173"/>
      <c r="CB78" s="173"/>
      <c r="CC78" s="173">
        <v>0</v>
      </c>
      <c r="CD78" s="173"/>
      <c r="CE78" s="173">
        <v>0</v>
      </c>
      <c r="CF78" s="173"/>
      <c r="CG78" s="173"/>
      <c r="CH78" s="173"/>
      <c r="CI78" s="173"/>
      <c r="CJ78" s="173"/>
      <c r="CK78" s="173"/>
      <c r="CL78" s="173"/>
      <c r="CM78" s="173"/>
      <c r="CN78" s="173"/>
      <c r="CO78" s="173"/>
      <c r="CP78" s="173"/>
      <c r="CQ78" s="173"/>
      <c r="CR78" s="173"/>
      <c r="CS78" s="173"/>
      <c r="CT78" s="173"/>
      <c r="CU78" s="173"/>
      <c r="CV78" s="173"/>
      <c r="CW78" s="173"/>
      <c r="CX78" s="173"/>
      <c r="CY78" s="173"/>
      <c r="CZ78" s="173"/>
      <c r="DA78" s="173">
        <v>0</v>
      </c>
      <c r="DB78" s="173"/>
      <c r="DC78" s="173"/>
      <c r="DD78" s="173"/>
      <c r="DE78" s="84"/>
      <c r="DF78" s="173"/>
      <c r="DG78" s="173">
        <v>0</v>
      </c>
      <c r="DH78" s="173"/>
      <c r="DI78" s="173"/>
      <c r="DJ78" s="173"/>
      <c r="DK78" s="173"/>
      <c r="DL78" s="173">
        <v>0</v>
      </c>
      <c r="DM78" s="173"/>
      <c r="DN78" s="173">
        <v>0</v>
      </c>
      <c r="DO78" s="173"/>
      <c r="DP78" s="173"/>
      <c r="DQ78" s="173"/>
      <c r="DR78" s="173"/>
      <c r="DS78" s="173"/>
      <c r="DT78" s="173"/>
      <c r="DU78" s="173"/>
      <c r="DV78" s="173"/>
      <c r="DW78" s="173"/>
      <c r="DX78" s="173"/>
      <c r="DY78" s="173"/>
      <c r="DZ78" s="173"/>
      <c r="EA78" s="173"/>
      <c r="EB78" s="173"/>
      <c r="EC78" s="173"/>
      <c r="ED78" s="173"/>
      <c r="EE78" s="173"/>
      <c r="EF78" s="173"/>
      <c r="EG78" s="173"/>
      <c r="EH78" s="173"/>
      <c r="EI78" s="173"/>
      <c r="EJ78" s="173">
        <v>514.79999999999995</v>
      </c>
      <c r="EK78" s="173"/>
      <c r="EL78" s="173"/>
      <c r="EM78" s="173"/>
      <c r="EN78" s="84"/>
      <c r="EO78" s="173"/>
      <c r="EP78" s="173">
        <v>0</v>
      </c>
      <c r="EQ78" s="173"/>
      <c r="ER78" s="173"/>
      <c r="ES78" s="173"/>
      <c r="ET78" s="173"/>
      <c r="EU78" s="173">
        <v>0</v>
      </c>
      <c r="EV78" s="173"/>
      <c r="EW78" s="173">
        <v>0</v>
      </c>
      <c r="EX78" s="173"/>
      <c r="EY78" s="173"/>
      <c r="EZ78" s="173"/>
      <c r="FA78" s="173"/>
      <c r="FB78" s="173"/>
      <c r="FC78" s="173"/>
      <c r="FD78" s="173"/>
      <c r="FE78" s="173"/>
      <c r="FF78" s="173"/>
      <c r="FG78" s="173"/>
      <c r="FH78" s="173"/>
      <c r="FI78" s="173"/>
      <c r="FJ78" s="173"/>
      <c r="FK78" s="173"/>
      <c r="FL78" s="173"/>
      <c r="FM78" s="173"/>
      <c r="FN78" s="173"/>
      <c r="FO78" s="173"/>
      <c r="FP78" s="173"/>
      <c r="FQ78" s="173"/>
      <c r="FR78" s="173"/>
      <c r="FS78" s="173">
        <v>0</v>
      </c>
      <c r="FT78" s="173"/>
      <c r="FU78" s="173"/>
      <c r="FV78" s="174"/>
      <c r="FW78"/>
      <c r="FX78"/>
      <c r="FY78"/>
      <c r="FZ78"/>
      <c r="GA78"/>
      <c r="GB78"/>
      <c r="GC78"/>
      <c r="GD78"/>
      <c r="GE78"/>
      <c r="GF78"/>
      <c r="GG78"/>
      <c r="GH78"/>
      <c r="GI78"/>
      <c r="GJ78"/>
      <c r="GK78"/>
    </row>
    <row r="79" spans="3:193">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row>
    <row r="80" spans="3:193">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row>
    <row r="81" spans="3:55">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3:55">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3:55">
      <c r="C83"/>
      <c r="D83"/>
      <c r="E83"/>
      <c r="F83"/>
      <c r="G83"/>
      <c r="H83"/>
      <c r="I83"/>
      <c r="J83"/>
      <c r="K83"/>
      <c r="L83"/>
      <c r="M83"/>
      <c r="N83" s="101"/>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3:55">
      <c r="C84"/>
      <c r="D84"/>
      <c r="E84"/>
      <c r="F84"/>
      <c r="G84"/>
      <c r="H84"/>
      <c r="I84"/>
      <c r="J84"/>
      <c r="K84"/>
      <c r="L84"/>
      <c r="M84"/>
      <c r="N84" s="101"/>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3:55">
      <c r="C85"/>
      <c r="D85"/>
      <c r="E85"/>
      <c r="F85"/>
      <c r="G85"/>
      <c r="H85"/>
      <c r="I85"/>
      <c r="J85"/>
      <c r="K85"/>
      <c r="L85"/>
      <c r="M85"/>
      <c r="N85" s="101"/>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3:55">
      <c r="C86"/>
      <c r="D86"/>
      <c r="E86"/>
      <c r="F86"/>
      <c r="G86"/>
      <c r="H86"/>
      <c r="I86"/>
      <c r="J86"/>
      <c r="K86"/>
      <c r="L86"/>
      <c r="M86"/>
      <c r="N86" s="101"/>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3:55">
      <c r="C87"/>
      <c r="D87"/>
      <c r="E87"/>
      <c r="F87"/>
      <c r="G87"/>
      <c r="H87"/>
      <c r="I87"/>
      <c r="J87"/>
      <c r="K87"/>
      <c r="L87"/>
      <c r="M87"/>
      <c r="N87" s="101"/>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3:55">
      <c r="C88"/>
      <c r="D88"/>
      <c r="E88"/>
      <c r="F88"/>
      <c r="G88"/>
      <c r="H88"/>
      <c r="I88"/>
      <c r="J88"/>
      <c r="K88"/>
      <c r="L88"/>
      <c r="M88"/>
      <c r="N88" s="101"/>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3:55">
      <c r="C89"/>
      <c r="D89"/>
      <c r="E89"/>
      <c r="F89"/>
      <c r="G89"/>
      <c r="H89"/>
      <c r="I89"/>
      <c r="J89"/>
      <c r="K89"/>
      <c r="L89"/>
      <c r="M89"/>
      <c r="N89" s="101"/>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3:55">
      <c r="C90"/>
      <c r="D90"/>
      <c r="E90"/>
      <c r="F90"/>
      <c r="G90"/>
      <c r="H90"/>
      <c r="I90"/>
      <c r="J90"/>
      <c r="K90"/>
      <c r="L90"/>
      <c r="M90"/>
      <c r="N90" s="101"/>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3:55">
      <c r="C91"/>
      <c r="D91"/>
      <c r="E91"/>
      <c r="F91"/>
      <c r="G91"/>
      <c r="H91"/>
      <c r="I91"/>
      <c r="J91"/>
      <c r="K91"/>
      <c r="L91"/>
      <c r="M91"/>
      <c r="N91" s="10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3:55">
      <c r="C92"/>
      <c r="D92"/>
      <c r="E92"/>
      <c r="F92"/>
      <c r="G92"/>
      <c r="H92"/>
      <c r="I92"/>
      <c r="J92"/>
      <c r="K92"/>
      <c r="L92"/>
      <c r="M92"/>
      <c r="N92" s="101"/>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3:55">
      <c r="C93"/>
      <c r="D93"/>
      <c r="E93"/>
      <c r="F93"/>
      <c r="G93"/>
      <c r="H93"/>
      <c r="I93"/>
      <c r="J93"/>
      <c r="K93"/>
      <c r="L93"/>
      <c r="M93"/>
      <c r="N93" s="101"/>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3:55">
      <c r="C94"/>
      <c r="D94"/>
      <c r="E94"/>
      <c r="F94"/>
      <c r="G94"/>
      <c r="H94"/>
      <c r="I94"/>
      <c r="J94"/>
      <c r="K94"/>
      <c r="L94"/>
      <c r="M94"/>
      <c r="N94" s="101"/>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3:55">
      <c r="C95"/>
      <c r="D95"/>
      <c r="E95"/>
      <c r="F95"/>
      <c r="G95"/>
      <c r="H95"/>
      <c r="I95"/>
      <c r="J95"/>
      <c r="K95"/>
      <c r="L95"/>
      <c r="M95"/>
      <c r="N95" s="101"/>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3:55">
      <c r="C96"/>
      <c r="D96"/>
      <c r="E96"/>
      <c r="F96"/>
      <c r="G96"/>
      <c r="H96"/>
      <c r="I96"/>
      <c r="J96"/>
      <c r="K96"/>
      <c r="L96"/>
      <c r="M96"/>
      <c r="N96" s="101"/>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3:55">
      <c r="C97"/>
      <c r="D97"/>
      <c r="E97"/>
      <c r="F97"/>
      <c r="G97"/>
      <c r="H97"/>
      <c r="I97"/>
      <c r="J97"/>
      <c r="K97"/>
      <c r="L97"/>
      <c r="M97"/>
      <c r="N97" s="101"/>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3:55">
      <c r="C98"/>
      <c r="D98"/>
      <c r="E98"/>
      <c r="F98"/>
      <c r="G98"/>
      <c r="H98"/>
      <c r="I98"/>
      <c r="J98"/>
      <c r="K98"/>
      <c r="L98"/>
      <c r="M98"/>
      <c r="N98" s="101"/>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row>
    <row r="99" spans="3:55">
      <c r="C99"/>
      <c r="D99"/>
      <c r="E99"/>
      <c r="F99"/>
      <c r="G99"/>
      <c r="H99"/>
      <c r="I99"/>
      <c r="J99"/>
      <c r="K99"/>
      <c r="L99"/>
      <c r="M99"/>
      <c r="N99" s="101"/>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row>
    <row r="100" spans="3:55">
      <c r="C100"/>
      <c r="D100"/>
      <c r="E100"/>
      <c r="F100"/>
      <c r="G100"/>
      <c r="H100"/>
      <c r="I100"/>
      <c r="J100"/>
      <c r="K100"/>
      <c r="L100"/>
      <c r="M100"/>
      <c r="N100" s="101"/>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row>
    <row r="101" spans="3:55">
      <c r="C101"/>
      <c r="D101"/>
      <c r="E101"/>
      <c r="F101"/>
      <c r="G101"/>
      <c r="H101"/>
      <c r="I101"/>
      <c r="J101"/>
      <c r="K101"/>
      <c r="L101"/>
      <c r="M101"/>
      <c r="N101" s="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row>
    <row r="102" spans="3:55">
      <c r="C102"/>
      <c r="D102"/>
      <c r="E102"/>
      <c r="F102"/>
      <c r="G102"/>
      <c r="H102"/>
      <c r="I102"/>
      <c r="J102"/>
      <c r="K102"/>
      <c r="L102"/>
      <c r="M102"/>
      <c r="N102" s="101"/>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row>
    <row r="103" spans="3:55">
      <c r="C103"/>
      <c r="D103"/>
      <c r="E103"/>
      <c r="F103"/>
      <c r="G103"/>
      <c r="H103"/>
      <c r="I103"/>
      <c r="J103"/>
      <c r="K103"/>
      <c r="L103"/>
      <c r="M103"/>
      <c r="N103" s="101"/>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row>
    <row r="104" spans="3:55">
      <c r="C104"/>
      <c r="D104"/>
      <c r="E104"/>
      <c r="F104"/>
      <c r="G104"/>
      <c r="H104"/>
      <c r="I104"/>
      <c r="J104"/>
      <c r="K104"/>
      <c r="L104"/>
      <c r="M104"/>
      <c r="N104" s="101"/>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row>
    <row r="105" spans="3:55">
      <c r="C105"/>
      <c r="D105"/>
      <c r="E105"/>
      <c r="F105"/>
      <c r="G105"/>
      <c r="H105"/>
      <c r="I105"/>
      <c r="J105"/>
      <c r="K105"/>
      <c r="L105"/>
      <c r="M105"/>
      <c r="N105" s="101"/>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row>
    <row r="106" spans="3:55">
      <c r="C106"/>
      <c r="D106"/>
      <c r="E106"/>
      <c r="F106"/>
      <c r="G106"/>
      <c r="H106"/>
      <c r="I106"/>
      <c r="J106"/>
      <c r="K106"/>
      <c r="L106"/>
      <c r="M106"/>
      <c r="N106" s="101"/>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row>
    <row r="107" spans="3:55">
      <c r="C107"/>
      <c r="D107"/>
      <c r="E107"/>
      <c r="F107"/>
      <c r="G107"/>
      <c r="H107"/>
      <c r="I107"/>
      <c r="J107"/>
      <c r="K107"/>
      <c r="L107"/>
      <c r="M107"/>
      <c r="N107" s="101"/>
      <c r="O107"/>
      <c r="P107"/>
      <c r="Q107"/>
      <c r="R107"/>
      <c r="S107"/>
      <c r="T107"/>
      <c r="U107"/>
      <c r="V107"/>
      <c r="W107"/>
    </row>
    <row r="108" spans="3:55">
      <c r="C108"/>
      <c r="D108"/>
      <c r="E108"/>
      <c r="F108"/>
      <c r="G108"/>
      <c r="H108"/>
      <c r="I108"/>
      <c r="J108"/>
      <c r="K108"/>
      <c r="L108"/>
      <c r="M108"/>
      <c r="N108" s="101"/>
      <c r="O108"/>
      <c r="P108"/>
      <c r="Q108"/>
      <c r="R108"/>
      <c r="S108"/>
      <c r="T108"/>
      <c r="U108"/>
      <c r="V108"/>
      <c r="W108"/>
    </row>
    <row r="109" spans="3:55">
      <c r="C109"/>
      <c r="D109"/>
      <c r="E109"/>
      <c r="F109"/>
      <c r="G109"/>
      <c r="H109"/>
      <c r="I109"/>
      <c r="J109"/>
      <c r="K109"/>
      <c r="L109"/>
      <c r="M109"/>
      <c r="N109" s="101"/>
      <c r="O109"/>
      <c r="P109"/>
      <c r="Q109"/>
      <c r="R109"/>
      <c r="S109"/>
      <c r="T109"/>
      <c r="U109"/>
      <c r="V109"/>
      <c r="W109"/>
    </row>
    <row r="110" spans="3:55">
      <c r="C110"/>
      <c r="D110"/>
      <c r="E110"/>
      <c r="F110"/>
      <c r="G110"/>
      <c r="H110"/>
      <c r="I110"/>
      <c r="J110"/>
      <c r="K110"/>
      <c r="L110"/>
      <c r="M110"/>
      <c r="N110" s="101"/>
      <c r="O110"/>
      <c r="P110"/>
      <c r="Q110"/>
      <c r="R110"/>
      <c r="S110"/>
      <c r="T110"/>
      <c r="U110"/>
      <c r="V110"/>
      <c r="W110"/>
    </row>
    <row r="111" spans="3:55">
      <c r="C111"/>
      <c r="D111"/>
      <c r="E111"/>
      <c r="F111"/>
      <c r="G111"/>
      <c r="H111"/>
      <c r="I111"/>
      <c r="J111"/>
      <c r="K111"/>
      <c r="L111"/>
      <c r="M111"/>
      <c r="N111" s="101"/>
      <c r="O111"/>
      <c r="P111"/>
      <c r="Q111"/>
      <c r="R111"/>
      <c r="S111"/>
      <c r="T111"/>
      <c r="U111"/>
      <c r="V111"/>
      <c r="W111"/>
    </row>
    <row r="112" spans="3:55">
      <c r="I112"/>
      <c r="J112"/>
      <c r="K112"/>
      <c r="L112"/>
      <c r="M112"/>
      <c r="N112" s="101"/>
      <c r="O112"/>
      <c r="P112"/>
      <c r="Q112"/>
      <c r="R112"/>
      <c r="S112"/>
      <c r="T112"/>
      <c r="U112"/>
      <c r="V112"/>
      <c r="W112"/>
    </row>
    <row r="113" spans="10:23">
      <c r="J113"/>
      <c r="K113"/>
      <c r="M113"/>
      <c r="N113" s="101"/>
      <c r="O113"/>
      <c r="P113"/>
      <c r="Q113"/>
      <c r="R113"/>
      <c r="S113"/>
      <c r="T113"/>
      <c r="U113"/>
      <c r="V113"/>
      <c r="W113"/>
    </row>
  </sheetData>
  <autoFilter ref="A21:CB45"/>
  <phoneticPr fontId="6" type="noConversion"/>
  <pageMargins left="0.75" right="0.75" top="1" bottom="1" header="0.5" footer="0.5"/>
  <headerFooter alignWithMargins="0"/>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dimension ref="A2:AE454"/>
  <sheetViews>
    <sheetView workbookViewId="0"/>
  </sheetViews>
  <sheetFormatPr baseColWidth="10" defaultColWidth="8.83203125" defaultRowHeight="12" x14ac:dyDescent="0"/>
  <cols>
    <col min="1" max="1" width="31.83203125" customWidth="1"/>
    <col min="2" max="2" width="15.83203125" style="24" customWidth="1"/>
    <col min="3" max="3" width="23.5" customWidth="1"/>
    <col min="4" max="4" width="9.1640625" style="24" customWidth="1"/>
    <col min="5" max="9" width="11.6640625" customWidth="1"/>
    <col min="13" max="13" width="28.33203125" bestFit="1" customWidth="1"/>
    <col min="14" max="14" width="8" customWidth="1"/>
    <col min="15" max="15" width="22.6640625" customWidth="1"/>
    <col min="16" max="16" width="23.33203125" customWidth="1"/>
    <col min="17" max="17" width="22" customWidth="1"/>
    <col min="18" max="18" width="22.6640625" customWidth="1"/>
    <col min="19" max="19" width="22" customWidth="1"/>
    <col min="20" max="22" width="12" bestFit="1" customWidth="1"/>
    <col min="23" max="23" width="20.83203125" bestFit="1" customWidth="1"/>
    <col min="24" max="24" width="8" customWidth="1"/>
    <col min="25" max="25" width="20.83203125" customWidth="1"/>
    <col min="26" max="26" width="21.1640625" bestFit="1" customWidth="1"/>
    <col min="27" max="27" width="19.83203125" bestFit="1" customWidth="1"/>
    <col min="28" max="28" width="20.83203125" bestFit="1" customWidth="1"/>
    <col min="29" max="29" width="20" bestFit="1" customWidth="1"/>
    <col min="30" max="36" width="12" bestFit="1" customWidth="1"/>
  </cols>
  <sheetData>
    <row r="2" spans="1:31">
      <c r="A2" s="34"/>
    </row>
    <row r="3" spans="1:31">
      <c r="A3" s="2" t="s">
        <v>98</v>
      </c>
      <c r="K3" s="102" t="s">
        <v>70</v>
      </c>
      <c r="L3" s="85"/>
      <c r="M3" s="85"/>
      <c r="N3" s="85"/>
      <c r="O3" s="85"/>
      <c r="P3" s="85"/>
      <c r="Q3" s="85"/>
      <c r="R3" s="85"/>
      <c r="S3" s="85"/>
      <c r="U3" s="2" t="s">
        <v>69</v>
      </c>
    </row>
    <row r="4" spans="1:31">
      <c r="K4" s="85"/>
      <c r="L4" s="85"/>
      <c r="M4" s="85"/>
      <c r="N4" s="85"/>
      <c r="O4" s="85"/>
      <c r="P4" s="85"/>
      <c r="Q4" s="85"/>
      <c r="R4" s="85"/>
      <c r="S4" s="85"/>
    </row>
    <row r="5" spans="1:31">
      <c r="K5" s="9"/>
      <c r="L5" s="10"/>
      <c r="M5" s="10"/>
      <c r="N5" s="10"/>
      <c r="O5" s="8" t="s">
        <v>93</v>
      </c>
      <c r="P5" s="10"/>
      <c r="Q5" s="10"/>
      <c r="R5" s="10"/>
      <c r="S5" s="12"/>
      <c r="U5" s="9"/>
      <c r="V5" s="10"/>
      <c r="W5" s="10"/>
      <c r="X5" s="10"/>
      <c r="Y5" s="8" t="s">
        <v>93</v>
      </c>
      <c r="Z5" s="10"/>
      <c r="AA5" s="10"/>
      <c r="AB5" s="10"/>
      <c r="AC5" s="12"/>
    </row>
    <row r="6" spans="1:31" s="6" customFormat="1" ht="24">
      <c r="A6" s="16" t="str">
        <f t="shared" ref="A6:I6" si="0">K6</f>
        <v>Source</v>
      </c>
      <c r="B6" s="104" t="str">
        <f t="shared" si="0"/>
        <v>SCC</v>
      </c>
      <c r="C6" s="16" t="str">
        <f t="shared" si="0"/>
        <v>Description</v>
      </c>
      <c r="D6" s="104" t="str">
        <f t="shared" si="0"/>
        <v>FIPS</v>
      </c>
      <c r="E6" s="16" t="str">
        <f t="shared" si="0"/>
        <v>Sum of NOx (tons/year)</v>
      </c>
      <c r="F6" s="16" t="str">
        <f t="shared" si="0"/>
        <v>Sum of VOC (tons/year)</v>
      </c>
      <c r="G6" s="16" t="str">
        <f t="shared" si="0"/>
        <v>Sum of CO (tons/year)</v>
      </c>
      <c r="H6" s="16" t="str">
        <f t="shared" si="0"/>
        <v>Sum of SOx (tons/year)</v>
      </c>
      <c r="I6" s="16" t="str">
        <f t="shared" si="0"/>
        <v>Sum of PM (tons/year)</v>
      </c>
      <c r="J6" s="16" t="s">
        <v>99</v>
      </c>
      <c r="K6" s="8" t="s">
        <v>84</v>
      </c>
      <c r="L6" s="8" t="s">
        <v>54</v>
      </c>
      <c r="M6" s="8" t="s">
        <v>55</v>
      </c>
      <c r="N6" s="8" t="s">
        <v>56</v>
      </c>
      <c r="O6" s="9" t="s">
        <v>94</v>
      </c>
      <c r="P6" s="14" t="s">
        <v>95</v>
      </c>
      <c r="Q6" s="14" t="s">
        <v>2</v>
      </c>
      <c r="R6" s="14" t="s">
        <v>3</v>
      </c>
      <c r="S6" s="13" t="s">
        <v>4</v>
      </c>
      <c r="U6" s="8" t="s">
        <v>84</v>
      </c>
      <c r="V6" s="8" t="s">
        <v>54</v>
      </c>
      <c r="W6" s="8" t="s">
        <v>55</v>
      </c>
      <c r="X6" s="8" t="s">
        <v>56</v>
      </c>
      <c r="Y6" s="9" t="s">
        <v>94</v>
      </c>
      <c r="Z6" s="14" t="s">
        <v>95</v>
      </c>
      <c r="AA6" s="14" t="s">
        <v>2</v>
      </c>
      <c r="AB6" s="14" t="s">
        <v>3</v>
      </c>
      <c r="AC6" s="13" t="s">
        <v>4</v>
      </c>
      <c r="AD6"/>
      <c r="AE6"/>
    </row>
    <row r="7" spans="1:31">
      <c r="A7" s="31" t="str">
        <f t="shared" ref="A7:A70" si="1">IF(K7="",A6,K7)</f>
        <v>Unpermitted Source</v>
      </c>
      <c r="B7" s="32" t="str">
        <f t="shared" ref="B7:B70" si="2">IF(L7="",B6,L7)</f>
        <v>2310000100</v>
      </c>
      <c r="C7" s="31" t="str">
        <f t="shared" ref="C7:C70" si="3">IF(M7="",C6,M7)</f>
        <v>Heaters</v>
      </c>
      <c r="D7" s="32" t="str">
        <f t="shared" ref="D7:D70" si="4">IF(N7="",D6,N7)</f>
        <v>56013</v>
      </c>
      <c r="E7" s="114">
        <f t="shared" ref="E7:E70" si="5">IF(AND($K7=$U7,$L7=$V7,$N7=$X7),IF(O7=Y7,0,(O7-Y7)/Y7),"ERROR")</f>
        <v>0.40296296296296291</v>
      </c>
      <c r="F7" s="114">
        <f t="shared" ref="F7:F70" si="6">IF(AND($K7=$U7,$L7=$V7,$N7=$X7),IF(P7=Z7,0,(P7-Z7)/Z7),"ERROR")</f>
        <v>0.40296296296296291</v>
      </c>
      <c r="G7" s="114">
        <f t="shared" ref="G7:G70" si="7">IF(AND($K7=$U7,$L7=$V7,$N7=$X7),IF(Q7=AA7,0,(Q7-AA7)/AA7),"ERROR")</f>
        <v>0.40296296296296291</v>
      </c>
      <c r="H7" s="114">
        <f t="shared" ref="H7:H70" si="8">IF(AND($K7=$U7,$L7=$V7,$N7=$X7),IF(R7=AB7,0,(R7-AB7)/AB7),"ERROR")</f>
        <v>0.40296296296296291</v>
      </c>
      <c r="I7" s="114">
        <f t="shared" ref="I7:I70" si="9">IF(AND($K7=$U7,$L7=$V7,$N7=$X7),IF(S7=AC7,0,(S7-AC7)/AC7),"ERROR")</f>
        <v>0.40296296296296302</v>
      </c>
      <c r="K7" s="9" t="s">
        <v>100</v>
      </c>
      <c r="L7" s="9" t="s">
        <v>17</v>
      </c>
      <c r="M7" s="9" t="s">
        <v>15</v>
      </c>
      <c r="N7" s="9" t="s">
        <v>97</v>
      </c>
      <c r="O7" s="107">
        <v>203.19978561584796</v>
      </c>
      <c r="P7" s="108">
        <v>11.175988208871637</v>
      </c>
      <c r="Q7" s="108">
        <v>170.68781991731225</v>
      </c>
      <c r="R7" s="108">
        <v>1.2191987136950875</v>
      </c>
      <c r="S7" s="111">
        <v>15.443183706804444</v>
      </c>
      <c r="U7" s="9" t="s">
        <v>100</v>
      </c>
      <c r="V7" s="9" t="s">
        <v>17</v>
      </c>
      <c r="W7" s="9" t="s">
        <v>15</v>
      </c>
      <c r="X7" s="9" t="s">
        <v>97</v>
      </c>
      <c r="Y7" s="107">
        <v>144.83617242945868</v>
      </c>
      <c r="Z7" s="108">
        <v>7.965989483620227</v>
      </c>
      <c r="AA7" s="108">
        <v>121.66238484074528</v>
      </c>
      <c r="AB7" s="108">
        <v>0.86901703457675195</v>
      </c>
      <c r="AC7" s="111">
        <v>11.007549104638858</v>
      </c>
    </row>
    <row r="8" spans="1:31" s="26" customFormat="1">
      <c r="A8" s="26" t="str">
        <f t="shared" si="1"/>
        <v>Unpermitted Source</v>
      </c>
      <c r="B8" s="27" t="str">
        <f t="shared" si="2"/>
        <v>2310000100</v>
      </c>
      <c r="C8" s="26" t="str">
        <f t="shared" si="3"/>
        <v>Heaters</v>
      </c>
      <c r="D8" s="27" t="str">
        <f t="shared" si="4"/>
        <v>5601301</v>
      </c>
      <c r="E8" s="112">
        <f t="shared" si="5"/>
        <v>0.40296296296296291</v>
      </c>
      <c r="F8" s="112">
        <f t="shared" si="6"/>
        <v>0.40296296296296297</v>
      </c>
      <c r="G8" s="112">
        <f t="shared" si="7"/>
        <v>0.40296296296296302</v>
      </c>
      <c r="H8" s="112">
        <f t="shared" si="8"/>
        <v>0.40296296296296302</v>
      </c>
      <c r="I8" s="112">
        <f t="shared" si="9"/>
        <v>0.40296296296296297</v>
      </c>
      <c r="K8" s="106"/>
      <c r="L8" s="106"/>
      <c r="M8" s="106"/>
      <c r="N8" s="88" t="s">
        <v>108</v>
      </c>
      <c r="O8" s="144">
        <v>60.357862245892612</v>
      </c>
      <c r="P8" s="145">
        <v>3.3196824235240938</v>
      </c>
      <c r="Q8" s="145">
        <v>50.700604286549797</v>
      </c>
      <c r="R8" s="145">
        <v>0.36214717347535569</v>
      </c>
      <c r="S8" s="146">
        <v>4.5871975306878383</v>
      </c>
      <c r="U8" s="132"/>
      <c r="V8" s="132"/>
      <c r="W8" s="132"/>
      <c r="X8" s="133" t="s">
        <v>108</v>
      </c>
      <c r="Y8" s="134">
        <v>43.0217075142318</v>
      </c>
      <c r="Z8" s="135">
        <v>2.366193913282749</v>
      </c>
      <c r="AA8" s="135">
        <v>36.138234311954712</v>
      </c>
      <c r="AB8" s="135">
        <v>0.25813024508539079</v>
      </c>
      <c r="AC8" s="136">
        <v>3.2696497710816166</v>
      </c>
    </row>
    <row r="9" spans="1:31" s="28" customFormat="1">
      <c r="A9" s="28" t="str">
        <f t="shared" si="1"/>
        <v>Unpermitted Source</v>
      </c>
      <c r="B9" s="29" t="str">
        <f t="shared" si="2"/>
        <v>2310000100</v>
      </c>
      <c r="C9" s="28" t="str">
        <f t="shared" si="3"/>
        <v>Heaters</v>
      </c>
      <c r="D9" s="29" t="str">
        <f t="shared" si="4"/>
        <v>5601302</v>
      </c>
      <c r="E9" s="113">
        <f t="shared" si="5"/>
        <v>0.40296296296296302</v>
      </c>
      <c r="F9" s="113">
        <f t="shared" si="6"/>
        <v>0.40296296296296291</v>
      </c>
      <c r="G9" s="113">
        <f t="shared" si="7"/>
        <v>0.40296296296296297</v>
      </c>
      <c r="H9" s="113">
        <f t="shared" si="8"/>
        <v>0.40296296296296297</v>
      </c>
      <c r="I9" s="113">
        <f t="shared" si="9"/>
        <v>0.40296296296296291</v>
      </c>
      <c r="K9" s="106"/>
      <c r="L9" s="106"/>
      <c r="M9" s="106"/>
      <c r="N9" s="88" t="s">
        <v>109</v>
      </c>
      <c r="O9" s="144">
        <v>142.84192336995537</v>
      </c>
      <c r="P9" s="145">
        <v>7.8563057853475442</v>
      </c>
      <c r="Q9" s="145">
        <v>119.98721563076248</v>
      </c>
      <c r="R9" s="145">
        <v>0.85705154021973196</v>
      </c>
      <c r="S9" s="146">
        <v>10.855986176116605</v>
      </c>
      <c r="U9" s="138"/>
      <c r="V9" s="138"/>
      <c r="W9" s="138"/>
      <c r="X9" s="139" t="s">
        <v>109</v>
      </c>
      <c r="Y9" s="140">
        <v>101.81446491522689</v>
      </c>
      <c r="Z9" s="141">
        <v>5.5997955703374789</v>
      </c>
      <c r="AA9" s="141">
        <v>85.524150528790571</v>
      </c>
      <c r="AB9" s="141">
        <v>0.61088678949136122</v>
      </c>
      <c r="AC9" s="142">
        <v>7.7378993335572428</v>
      </c>
    </row>
    <row r="10" spans="1:31">
      <c r="A10" s="31" t="str">
        <f t="shared" si="1"/>
        <v>Unpermitted Source</v>
      </c>
      <c r="B10" s="32" t="str">
        <f t="shared" si="2"/>
        <v>2310000220</v>
      </c>
      <c r="C10" s="31" t="str">
        <f t="shared" si="3"/>
        <v>Drill rigs</v>
      </c>
      <c r="D10" s="32" t="str">
        <f t="shared" si="4"/>
        <v>56013</v>
      </c>
      <c r="E10" s="114">
        <f t="shared" si="5"/>
        <v>0.29906927836218761</v>
      </c>
      <c r="F10" s="114">
        <f t="shared" si="6"/>
        <v>0.15914558283274791</v>
      </c>
      <c r="G10" s="114">
        <f t="shared" si="7"/>
        <v>0.15054137299074644</v>
      </c>
      <c r="H10" s="114">
        <f t="shared" si="8"/>
        <v>-0.9886980019589986</v>
      </c>
      <c r="I10" s="114">
        <f t="shared" si="9"/>
        <v>-8.4084037395513844E-2</v>
      </c>
      <c r="K10" s="106"/>
      <c r="L10" s="9" t="s">
        <v>78</v>
      </c>
      <c r="M10" s="9" t="s">
        <v>77</v>
      </c>
      <c r="N10" s="9" t="s">
        <v>97</v>
      </c>
      <c r="O10" s="107">
        <v>283.71739827342759</v>
      </c>
      <c r="P10" s="108">
        <v>28.326484983145619</v>
      </c>
      <c r="Q10" s="108">
        <v>202.73451561729098</v>
      </c>
      <c r="R10" s="108">
        <v>0.39728340317276284</v>
      </c>
      <c r="S10" s="111">
        <v>9.2716184342647576</v>
      </c>
      <c r="U10" s="106"/>
      <c r="V10" s="9" t="s">
        <v>78</v>
      </c>
      <c r="W10" s="9" t="s">
        <v>77</v>
      </c>
      <c r="X10" s="9" t="s">
        <v>97</v>
      </c>
      <c r="Y10" s="107">
        <v>218.40051412125354</v>
      </c>
      <c r="Z10" s="108">
        <v>24.4373833646682</v>
      </c>
      <c r="AA10" s="108">
        <v>176.20793165420704</v>
      </c>
      <c r="AB10" s="108">
        <v>35.151607860087921</v>
      </c>
      <c r="AC10" s="111">
        <v>10.122782889273061</v>
      </c>
    </row>
    <row r="11" spans="1:31" s="26" customFormat="1">
      <c r="A11" s="26" t="str">
        <f t="shared" si="1"/>
        <v>Unpermitted Source</v>
      </c>
      <c r="B11" s="27" t="str">
        <f t="shared" si="2"/>
        <v>2310000220</v>
      </c>
      <c r="C11" s="26" t="str">
        <f t="shared" si="3"/>
        <v>Drill rigs</v>
      </c>
      <c r="D11" s="27" t="str">
        <f t="shared" si="4"/>
        <v>5601301</v>
      </c>
      <c r="E11" s="112">
        <f t="shared" si="5"/>
        <v>0.29906927836218772</v>
      </c>
      <c r="F11" s="112">
        <f t="shared" si="6"/>
        <v>0.15914558283274788</v>
      </c>
      <c r="G11" s="112">
        <f t="shared" si="7"/>
        <v>0.15054137299074641</v>
      </c>
      <c r="H11" s="112">
        <f t="shared" si="8"/>
        <v>-0.9886980019589986</v>
      </c>
      <c r="I11" s="112">
        <f t="shared" si="9"/>
        <v>-8.4084037395513955E-2</v>
      </c>
      <c r="K11" s="106"/>
      <c r="L11" s="106"/>
      <c r="M11" s="106"/>
      <c r="N11" s="88" t="s">
        <v>108</v>
      </c>
      <c r="O11" s="144">
        <v>20.265528448101971</v>
      </c>
      <c r="P11" s="145">
        <v>2.0233203559389725</v>
      </c>
      <c r="Q11" s="145">
        <v>14.481036829806497</v>
      </c>
      <c r="R11" s="145">
        <v>2.8377385940911628E-2</v>
      </c>
      <c r="S11" s="146">
        <v>0.66225845959033969</v>
      </c>
      <c r="U11" s="132"/>
      <c r="V11" s="132"/>
      <c r="W11" s="132"/>
      <c r="X11" s="133" t="s">
        <v>108</v>
      </c>
      <c r="Y11" s="134">
        <v>15.60003672294668</v>
      </c>
      <c r="Z11" s="135">
        <v>1.7455273831905855</v>
      </c>
      <c r="AA11" s="135">
        <v>12.586280832443359</v>
      </c>
      <c r="AB11" s="135">
        <v>2.5108291328634227</v>
      </c>
      <c r="AC11" s="136">
        <v>0.72305592066236146</v>
      </c>
    </row>
    <row r="12" spans="1:31" s="28" customFormat="1">
      <c r="A12" s="28" t="str">
        <f t="shared" si="1"/>
        <v>Unpermitted Source</v>
      </c>
      <c r="B12" s="29" t="str">
        <f t="shared" si="2"/>
        <v>2310000220</v>
      </c>
      <c r="C12" s="28" t="str">
        <f t="shared" si="3"/>
        <v>Drill rigs</v>
      </c>
      <c r="D12" s="29" t="str">
        <f t="shared" si="4"/>
        <v>5601302</v>
      </c>
      <c r="E12" s="113">
        <f t="shared" si="5"/>
        <v>0.29906927836218777</v>
      </c>
      <c r="F12" s="113">
        <f t="shared" si="6"/>
        <v>0.15914558283274791</v>
      </c>
      <c r="G12" s="113">
        <f t="shared" si="7"/>
        <v>0.15054137299074635</v>
      </c>
      <c r="H12" s="113">
        <f t="shared" si="8"/>
        <v>-0.9886980019589986</v>
      </c>
      <c r="I12" s="113">
        <f t="shared" si="9"/>
        <v>-8.4084037395513775E-2</v>
      </c>
      <c r="K12" s="106"/>
      <c r="L12" s="106"/>
      <c r="M12" s="106"/>
      <c r="N12" s="88" t="s">
        <v>109</v>
      </c>
      <c r="O12" s="144">
        <v>263.45186982532567</v>
      </c>
      <c r="P12" s="145">
        <v>26.303164627206648</v>
      </c>
      <c r="Q12" s="145">
        <v>188.25347878748448</v>
      </c>
      <c r="R12" s="145">
        <v>0.36890601723185124</v>
      </c>
      <c r="S12" s="146">
        <v>8.6093599746744189</v>
      </c>
      <c r="U12" s="138"/>
      <c r="V12" s="138"/>
      <c r="W12" s="138"/>
      <c r="X12" s="139" t="s">
        <v>109</v>
      </c>
      <c r="Y12" s="140">
        <v>202.80047739830687</v>
      </c>
      <c r="Z12" s="141">
        <v>22.691855981477616</v>
      </c>
      <c r="AA12" s="141">
        <v>163.62165082176369</v>
      </c>
      <c r="AB12" s="141">
        <v>32.6407787272245</v>
      </c>
      <c r="AC12" s="142">
        <v>9.3997269686107003</v>
      </c>
    </row>
    <row r="13" spans="1:31" s="26" customFormat="1">
      <c r="A13" s="31" t="str">
        <f t="shared" si="1"/>
        <v>Unpermitted Source</v>
      </c>
      <c r="B13" s="32" t="str">
        <f t="shared" si="2"/>
        <v>2310000230</v>
      </c>
      <c r="C13" s="31" t="str">
        <f t="shared" si="3"/>
        <v>Workover rigs</v>
      </c>
      <c r="D13" s="32" t="str">
        <f t="shared" si="4"/>
        <v>56013</v>
      </c>
      <c r="E13" s="114">
        <f t="shared" si="5"/>
        <v>-3.5144451885425344E-2</v>
      </c>
      <c r="F13" s="114">
        <f t="shared" si="6"/>
        <v>-0.13906974377939155</v>
      </c>
      <c r="G13" s="114">
        <f t="shared" si="7"/>
        <v>-0.14546033413625359</v>
      </c>
      <c r="H13" s="114">
        <f t="shared" si="8"/>
        <v>-0.99160568593509613</v>
      </c>
      <c r="I13" s="114">
        <f t="shared" si="9"/>
        <v>-0.31972327200301026</v>
      </c>
      <c r="K13" s="106"/>
      <c r="L13" s="9" t="s">
        <v>16</v>
      </c>
      <c r="M13" s="9" t="s">
        <v>59</v>
      </c>
      <c r="N13" s="9" t="s">
        <v>97</v>
      </c>
      <c r="O13" s="107">
        <v>59.664331995495047</v>
      </c>
      <c r="P13" s="108">
        <v>7.9821884053809278</v>
      </c>
      <c r="Q13" s="108">
        <v>28.254063250195063</v>
      </c>
      <c r="R13" s="108">
        <v>3.6273726099138447E-2</v>
      </c>
      <c r="S13" s="111">
        <v>3.3566005476454177</v>
      </c>
      <c r="U13" s="106"/>
      <c r="V13" s="9" t="s">
        <v>16</v>
      </c>
      <c r="W13" s="9" t="s">
        <v>59</v>
      </c>
      <c r="X13" s="9" t="s">
        <v>97</v>
      </c>
      <c r="Y13" s="107">
        <v>61.837579845071303</v>
      </c>
      <c r="Z13" s="108">
        <v>9.2715854132271751</v>
      </c>
      <c r="AA13" s="108">
        <v>33.063489477269137</v>
      </c>
      <c r="AB13" s="108">
        <v>4.3212257509874084</v>
      </c>
      <c r="AC13" s="111">
        <v>4.9341693012615755</v>
      </c>
    </row>
    <row r="14" spans="1:31" s="26" customFormat="1">
      <c r="A14" s="26" t="str">
        <f t="shared" si="1"/>
        <v>Unpermitted Source</v>
      </c>
      <c r="B14" s="27" t="str">
        <f t="shared" si="2"/>
        <v>2310000230</v>
      </c>
      <c r="C14" s="26" t="str">
        <f t="shared" si="3"/>
        <v>Workover rigs</v>
      </c>
      <c r="D14" s="27" t="str">
        <f t="shared" si="4"/>
        <v>5601301</v>
      </c>
      <c r="E14" s="112">
        <f t="shared" si="5"/>
        <v>-3.5144451885425275E-2</v>
      </c>
      <c r="F14" s="112">
        <f t="shared" si="6"/>
        <v>-0.13906974377939152</v>
      </c>
      <c r="G14" s="112">
        <f t="shared" si="7"/>
        <v>-0.14546033413625367</v>
      </c>
      <c r="H14" s="112">
        <f t="shared" si="8"/>
        <v>-0.99160568593509613</v>
      </c>
      <c r="I14" s="112">
        <f t="shared" si="9"/>
        <v>-0.31972327200301015</v>
      </c>
      <c r="K14" s="106"/>
      <c r="L14" s="106"/>
      <c r="M14" s="106"/>
      <c r="N14" s="88" t="s">
        <v>108</v>
      </c>
      <c r="O14" s="144">
        <v>17.722516392735937</v>
      </c>
      <c r="P14" s="145">
        <v>2.3710055930057425</v>
      </c>
      <c r="Q14" s="145">
        <v>8.3925032320949775</v>
      </c>
      <c r="R14" s="145">
        <v>1.0774640122781122E-2</v>
      </c>
      <c r="S14" s="146">
        <v>0.99703468118949101</v>
      </c>
      <c r="U14" s="132"/>
      <c r="V14" s="132"/>
      <c r="W14" s="132"/>
      <c r="X14" s="133" t="s">
        <v>108</v>
      </c>
      <c r="Y14" s="134">
        <v>18.368051494721179</v>
      </c>
      <c r="Z14" s="135">
        <v>2.754004259780813</v>
      </c>
      <c r="AA14" s="135">
        <v>9.8210809484332771</v>
      </c>
      <c r="AB14" s="135">
        <v>1.283564093441445</v>
      </c>
      <c r="AC14" s="136">
        <v>1.4656310294858459</v>
      </c>
    </row>
    <row r="15" spans="1:31" s="28" customFormat="1">
      <c r="A15" s="28" t="str">
        <f t="shared" si="1"/>
        <v>Unpermitted Source</v>
      </c>
      <c r="B15" s="29" t="str">
        <f t="shared" si="2"/>
        <v>2310000230</v>
      </c>
      <c r="C15" s="28" t="str">
        <f t="shared" si="3"/>
        <v>Workover rigs</v>
      </c>
      <c r="D15" s="29" t="str">
        <f t="shared" si="4"/>
        <v>5601302</v>
      </c>
      <c r="E15" s="113">
        <f t="shared" si="5"/>
        <v>-3.5144451885425289E-2</v>
      </c>
      <c r="F15" s="113">
        <f t="shared" si="6"/>
        <v>-0.13906974377939141</v>
      </c>
      <c r="G15" s="113">
        <f t="shared" si="7"/>
        <v>-0.14546033413625373</v>
      </c>
      <c r="H15" s="113">
        <f t="shared" si="8"/>
        <v>-0.99160568593509602</v>
      </c>
      <c r="I15" s="113">
        <f t="shared" si="9"/>
        <v>-0.31972327200301021</v>
      </c>
      <c r="K15" s="106"/>
      <c r="L15" s="106"/>
      <c r="M15" s="106"/>
      <c r="N15" s="88" t="s">
        <v>109</v>
      </c>
      <c r="O15" s="144">
        <v>41.941815602759114</v>
      </c>
      <c r="P15" s="145">
        <v>5.611182812375187</v>
      </c>
      <c r="Q15" s="145">
        <v>19.861560018100082</v>
      </c>
      <c r="R15" s="145">
        <v>2.5499085976357323E-2</v>
      </c>
      <c r="S15" s="146">
        <v>2.3595658664559274</v>
      </c>
      <c r="U15" s="138"/>
      <c r="V15" s="138"/>
      <c r="W15" s="138"/>
      <c r="X15" s="139" t="s">
        <v>109</v>
      </c>
      <c r="Y15" s="140">
        <v>43.469528350350124</v>
      </c>
      <c r="Z15" s="141">
        <v>6.517581153446363</v>
      </c>
      <c r="AA15" s="141">
        <v>23.24240852883586</v>
      </c>
      <c r="AB15" s="141">
        <v>3.0376616575459634</v>
      </c>
      <c r="AC15" s="142">
        <v>3.46853827177573</v>
      </c>
    </row>
    <row r="16" spans="1:31" s="28" customFormat="1">
      <c r="A16" s="31" t="str">
        <f t="shared" si="1"/>
        <v>Unpermitted Source</v>
      </c>
      <c r="B16" s="32" t="str">
        <f t="shared" si="2"/>
        <v>2310000300</v>
      </c>
      <c r="C16" s="31" t="str">
        <f t="shared" si="3"/>
        <v>Pneumatic devices</v>
      </c>
      <c r="D16" s="32" t="str">
        <f t="shared" si="4"/>
        <v>56013</v>
      </c>
      <c r="E16" s="114">
        <f t="shared" si="5"/>
        <v>0</v>
      </c>
      <c r="F16" s="114">
        <f t="shared" si="6"/>
        <v>0.14987709257587464</v>
      </c>
      <c r="G16" s="114">
        <f t="shared" si="7"/>
        <v>0</v>
      </c>
      <c r="H16" s="114">
        <f t="shared" si="8"/>
        <v>0</v>
      </c>
      <c r="I16" s="114">
        <f t="shared" si="9"/>
        <v>0</v>
      </c>
      <c r="K16" s="106"/>
      <c r="L16" s="9" t="s">
        <v>19</v>
      </c>
      <c r="M16" s="9" t="s">
        <v>81</v>
      </c>
      <c r="N16" s="9" t="s">
        <v>97</v>
      </c>
      <c r="O16" s="107">
        <v>0</v>
      </c>
      <c r="P16" s="108">
        <v>7302.6725787126106</v>
      </c>
      <c r="Q16" s="108">
        <v>0</v>
      </c>
      <c r="R16" s="108">
        <v>0</v>
      </c>
      <c r="S16" s="111">
        <v>0</v>
      </c>
      <c r="U16" s="106"/>
      <c r="V16" s="9" t="s">
        <v>19</v>
      </c>
      <c r="W16" s="9" t="s">
        <v>81</v>
      </c>
      <c r="X16" s="9" t="s">
        <v>97</v>
      </c>
      <c r="Y16" s="107">
        <v>0</v>
      </c>
      <c r="Z16" s="108">
        <v>6350.8288197599204</v>
      </c>
      <c r="AA16" s="108">
        <v>0</v>
      </c>
      <c r="AB16" s="108">
        <v>0</v>
      </c>
      <c r="AC16" s="111">
        <v>0</v>
      </c>
    </row>
    <row r="17" spans="1:29" s="26" customFormat="1">
      <c r="A17" s="26" t="str">
        <f t="shared" si="1"/>
        <v>Unpermitted Source</v>
      </c>
      <c r="B17" s="27" t="str">
        <f t="shared" si="2"/>
        <v>2310000300</v>
      </c>
      <c r="C17" s="26" t="str">
        <f t="shared" si="3"/>
        <v>Pneumatic devices</v>
      </c>
      <c r="D17" s="27" t="str">
        <f t="shared" si="4"/>
        <v>5601301</v>
      </c>
      <c r="E17" s="112">
        <f t="shared" si="5"/>
        <v>0</v>
      </c>
      <c r="F17" s="112">
        <f t="shared" si="6"/>
        <v>0.40296296296296291</v>
      </c>
      <c r="G17" s="112">
        <f t="shared" si="7"/>
        <v>0</v>
      </c>
      <c r="H17" s="112">
        <f t="shared" si="8"/>
        <v>0</v>
      </c>
      <c r="I17" s="112">
        <f t="shared" si="9"/>
        <v>0</v>
      </c>
      <c r="K17" s="106"/>
      <c r="L17" s="106"/>
      <c r="M17" s="106"/>
      <c r="N17" s="88" t="s">
        <v>108</v>
      </c>
      <c r="O17" s="144">
        <v>0</v>
      </c>
      <c r="P17" s="145">
        <v>2646.5933517886097</v>
      </c>
      <c r="Q17" s="145">
        <v>0</v>
      </c>
      <c r="R17" s="145">
        <v>0</v>
      </c>
      <c r="S17" s="146">
        <v>0</v>
      </c>
      <c r="U17" s="132"/>
      <c r="V17" s="132"/>
      <c r="W17" s="132"/>
      <c r="X17" s="133" t="s">
        <v>108</v>
      </c>
      <c r="Y17" s="134">
        <v>0</v>
      </c>
      <c r="Z17" s="135">
        <v>1886.4313753509098</v>
      </c>
      <c r="AA17" s="135">
        <v>0</v>
      </c>
      <c r="AB17" s="135">
        <v>0</v>
      </c>
      <c r="AC17" s="136">
        <v>0</v>
      </c>
    </row>
    <row r="18" spans="1:29" s="28" customFormat="1">
      <c r="A18" s="28" t="str">
        <f t="shared" si="1"/>
        <v>Unpermitted Source</v>
      </c>
      <c r="B18" s="29" t="str">
        <f t="shared" si="2"/>
        <v>2310000300</v>
      </c>
      <c r="C18" s="28" t="str">
        <f t="shared" si="3"/>
        <v>Pneumatic devices</v>
      </c>
      <c r="D18" s="29" t="str">
        <f t="shared" si="4"/>
        <v>5601302</v>
      </c>
      <c r="E18" s="113">
        <f t="shared" si="5"/>
        <v>0</v>
      </c>
      <c r="F18" s="113">
        <f t="shared" si="6"/>
        <v>4.2935644709465294E-2</v>
      </c>
      <c r="G18" s="113">
        <f t="shared" si="7"/>
        <v>0</v>
      </c>
      <c r="H18" s="113">
        <f t="shared" si="8"/>
        <v>0</v>
      </c>
      <c r="I18" s="113">
        <f t="shared" si="9"/>
        <v>0</v>
      </c>
      <c r="K18" s="106"/>
      <c r="L18" s="106"/>
      <c r="M18" s="106"/>
      <c r="N18" s="88" t="s">
        <v>109</v>
      </c>
      <c r="O18" s="144">
        <v>0</v>
      </c>
      <c r="P18" s="145">
        <v>4656.079226924001</v>
      </c>
      <c r="Q18" s="145">
        <v>0</v>
      </c>
      <c r="R18" s="145">
        <v>0</v>
      </c>
      <c r="S18" s="146">
        <v>0</v>
      </c>
      <c r="U18" s="138"/>
      <c r="V18" s="138"/>
      <c r="W18" s="138"/>
      <c r="X18" s="139" t="s">
        <v>109</v>
      </c>
      <c r="Y18" s="140">
        <v>0</v>
      </c>
      <c r="Z18" s="141">
        <v>4464.3974444090109</v>
      </c>
      <c r="AA18" s="141">
        <v>0</v>
      </c>
      <c r="AB18" s="141">
        <v>0</v>
      </c>
      <c r="AC18" s="142">
        <v>0</v>
      </c>
    </row>
    <row r="19" spans="1:29">
      <c r="A19" s="31" t="str">
        <f t="shared" si="1"/>
        <v>Unpermitted Source</v>
      </c>
      <c r="B19" s="32" t="str">
        <f t="shared" si="2"/>
        <v>2310000330</v>
      </c>
      <c r="C19" s="31" t="str">
        <f t="shared" si="3"/>
        <v>Artificial Lift</v>
      </c>
      <c r="D19" s="32" t="str">
        <f t="shared" si="4"/>
        <v>56013</v>
      </c>
      <c r="E19" s="114">
        <f t="shared" si="5"/>
        <v>8.3589452368100073E-2</v>
      </c>
      <c r="F19" s="114">
        <f t="shared" si="6"/>
        <v>8.3589452368099962E-2</v>
      </c>
      <c r="G19" s="114">
        <f t="shared" si="7"/>
        <v>8.3589452368099948E-2</v>
      </c>
      <c r="H19" s="114">
        <f t="shared" si="8"/>
        <v>0</v>
      </c>
      <c r="I19" s="114">
        <f t="shared" si="9"/>
        <v>8.3589452368099962E-2</v>
      </c>
      <c r="K19" s="106"/>
      <c r="L19" s="9" t="s">
        <v>76</v>
      </c>
      <c r="M19" s="9" t="s">
        <v>75</v>
      </c>
      <c r="N19" s="9" t="s">
        <v>97</v>
      </c>
      <c r="O19" s="107">
        <v>44.657950252723744</v>
      </c>
      <c r="P19" s="108">
        <v>60.742464236509328</v>
      </c>
      <c r="Q19" s="108">
        <v>49.532914399795843</v>
      </c>
      <c r="R19" s="108">
        <v>0</v>
      </c>
      <c r="S19" s="111">
        <v>2.5568510034667651</v>
      </c>
      <c r="U19" s="106"/>
      <c r="V19" s="9" t="s">
        <v>76</v>
      </c>
      <c r="W19" s="9" t="s">
        <v>75</v>
      </c>
      <c r="X19" s="9" t="s">
        <v>97</v>
      </c>
      <c r="Y19" s="107">
        <v>41.212979837638031</v>
      </c>
      <c r="Z19" s="108">
        <v>56.056714195363774</v>
      </c>
      <c r="AA19" s="108">
        <v>45.711883122842821</v>
      </c>
      <c r="AB19" s="108">
        <v>0</v>
      </c>
      <c r="AC19" s="111">
        <v>2.3596123032380643</v>
      </c>
    </row>
    <row r="20" spans="1:29" s="26" customFormat="1">
      <c r="A20" s="26" t="str">
        <f t="shared" si="1"/>
        <v>Unpermitted Source</v>
      </c>
      <c r="B20" s="27" t="str">
        <f t="shared" si="2"/>
        <v>2310000330</v>
      </c>
      <c r="C20" s="26" t="str">
        <f t="shared" si="3"/>
        <v>Artificial Lift</v>
      </c>
      <c r="D20" s="27" t="str">
        <f t="shared" si="4"/>
        <v>5601301</v>
      </c>
      <c r="E20" s="112">
        <f t="shared" si="5"/>
        <v>8.3589452368100045E-2</v>
      </c>
      <c r="F20" s="112">
        <f t="shared" si="6"/>
        <v>8.3589452368100045E-2</v>
      </c>
      <c r="G20" s="112">
        <f t="shared" si="7"/>
        <v>8.3589452368100003E-2</v>
      </c>
      <c r="H20" s="112">
        <f t="shared" si="8"/>
        <v>0</v>
      </c>
      <c r="I20" s="112">
        <f t="shared" si="9"/>
        <v>8.3589452368100017E-2</v>
      </c>
      <c r="K20" s="106"/>
      <c r="L20" s="106"/>
      <c r="M20" s="106"/>
      <c r="N20" s="88" t="s">
        <v>108</v>
      </c>
      <c r="O20" s="144">
        <v>31.249724278998542</v>
      </c>
      <c r="P20" s="145">
        <v>42.504979486873644</v>
      </c>
      <c r="Q20" s="145">
        <v>34.661015764700238</v>
      </c>
      <c r="R20" s="145">
        <v>0</v>
      </c>
      <c r="S20" s="146">
        <v>1.7891750165121809</v>
      </c>
      <c r="U20" s="132"/>
      <c r="V20" s="132"/>
      <c r="W20" s="132"/>
      <c r="X20" s="133" t="s">
        <v>108</v>
      </c>
      <c r="Y20" s="134">
        <v>28.839081268929586</v>
      </c>
      <c r="Z20" s="135">
        <v>39.226091942831609</v>
      </c>
      <c r="AA20" s="135">
        <v>31.987221441618225</v>
      </c>
      <c r="AB20" s="135">
        <v>0</v>
      </c>
      <c r="AC20" s="136">
        <v>1.6511558068437071</v>
      </c>
    </row>
    <row r="21" spans="1:29" s="28" customFormat="1">
      <c r="A21" s="28" t="str">
        <f t="shared" si="1"/>
        <v>Unpermitted Source</v>
      </c>
      <c r="B21" s="29" t="str">
        <f t="shared" si="2"/>
        <v>2310000330</v>
      </c>
      <c r="C21" s="28" t="str">
        <f t="shared" si="3"/>
        <v>Artificial Lift</v>
      </c>
      <c r="D21" s="29" t="str">
        <f t="shared" si="4"/>
        <v>5601302</v>
      </c>
      <c r="E21" s="113">
        <f t="shared" si="5"/>
        <v>8.3589452368100017E-2</v>
      </c>
      <c r="F21" s="113">
        <f t="shared" si="6"/>
        <v>8.358945236809999E-2</v>
      </c>
      <c r="G21" s="113">
        <f t="shared" si="7"/>
        <v>8.3589452368099976E-2</v>
      </c>
      <c r="H21" s="113">
        <f t="shared" si="8"/>
        <v>0</v>
      </c>
      <c r="I21" s="113">
        <f t="shared" si="9"/>
        <v>8.3589452368100003E-2</v>
      </c>
      <c r="K21" s="106"/>
      <c r="L21" s="106"/>
      <c r="M21" s="106"/>
      <c r="N21" s="88" t="s">
        <v>109</v>
      </c>
      <c r="O21" s="144">
        <v>13.4082259737252</v>
      </c>
      <c r="P21" s="145">
        <v>18.237484749635687</v>
      </c>
      <c r="Q21" s="145">
        <v>14.871898635095604</v>
      </c>
      <c r="R21" s="145">
        <v>0</v>
      </c>
      <c r="S21" s="146">
        <v>0.76767598695458428</v>
      </c>
      <c r="U21" s="138"/>
      <c r="V21" s="138"/>
      <c r="W21" s="138"/>
      <c r="X21" s="139" t="s">
        <v>109</v>
      </c>
      <c r="Y21" s="140">
        <v>12.373898568708444</v>
      </c>
      <c r="Z21" s="141">
        <v>16.830622252532166</v>
      </c>
      <c r="AA21" s="141">
        <v>13.724661681224594</v>
      </c>
      <c r="AB21" s="141">
        <v>0</v>
      </c>
      <c r="AC21" s="142">
        <v>0.70845649639435715</v>
      </c>
    </row>
    <row r="22" spans="1:29">
      <c r="A22" s="31" t="str">
        <f t="shared" si="1"/>
        <v>Unpermitted Source</v>
      </c>
      <c r="B22" s="32" t="str">
        <f t="shared" si="2"/>
        <v>2310000700</v>
      </c>
      <c r="C22" s="31" t="str">
        <f t="shared" si="3"/>
        <v>Unpermitted Fugitives</v>
      </c>
      <c r="D22" s="32" t="str">
        <f t="shared" si="4"/>
        <v>56013</v>
      </c>
      <c r="E22" s="114">
        <f t="shared" si="5"/>
        <v>0</v>
      </c>
      <c r="F22" s="114">
        <f t="shared" si="6"/>
        <v>0.40296296296296302</v>
      </c>
      <c r="G22" s="114">
        <f t="shared" si="7"/>
        <v>0</v>
      </c>
      <c r="H22" s="114">
        <f t="shared" si="8"/>
        <v>0</v>
      </c>
      <c r="I22" s="114">
        <f t="shared" si="9"/>
        <v>0</v>
      </c>
      <c r="K22" s="106"/>
      <c r="L22" s="9" t="s">
        <v>21</v>
      </c>
      <c r="M22" s="9" t="s">
        <v>26</v>
      </c>
      <c r="N22" s="9" t="s">
        <v>97</v>
      </c>
      <c r="O22" s="107">
        <v>0</v>
      </c>
      <c r="P22" s="108">
        <v>414.90753175784675</v>
      </c>
      <c r="Q22" s="108">
        <v>0</v>
      </c>
      <c r="R22" s="108">
        <v>0</v>
      </c>
      <c r="S22" s="111">
        <v>0</v>
      </c>
      <c r="U22" s="106"/>
      <c r="V22" s="9" t="s">
        <v>21</v>
      </c>
      <c r="W22" s="9" t="s">
        <v>26</v>
      </c>
      <c r="X22" s="9" t="s">
        <v>97</v>
      </c>
      <c r="Y22" s="107">
        <v>0</v>
      </c>
      <c r="Z22" s="108">
        <v>295.73662506499107</v>
      </c>
      <c r="AA22" s="108">
        <v>0</v>
      </c>
      <c r="AB22" s="108">
        <v>0</v>
      </c>
      <c r="AC22" s="111">
        <v>0</v>
      </c>
    </row>
    <row r="23" spans="1:29" s="26" customFormat="1">
      <c r="A23" s="26" t="str">
        <f t="shared" si="1"/>
        <v>Unpermitted Source</v>
      </c>
      <c r="B23" s="27" t="str">
        <f t="shared" si="2"/>
        <v>2310000700</v>
      </c>
      <c r="C23" s="26" t="str">
        <f t="shared" si="3"/>
        <v>Unpermitted Fugitives</v>
      </c>
      <c r="D23" s="27" t="str">
        <f t="shared" si="4"/>
        <v>5601301</v>
      </c>
      <c r="E23" s="112">
        <f t="shared" si="5"/>
        <v>0</v>
      </c>
      <c r="F23" s="112">
        <f t="shared" si="6"/>
        <v>0.40296296296296302</v>
      </c>
      <c r="G23" s="112">
        <f t="shared" si="7"/>
        <v>0</v>
      </c>
      <c r="H23" s="112">
        <f t="shared" si="8"/>
        <v>0</v>
      </c>
      <c r="I23" s="112">
        <f t="shared" si="9"/>
        <v>0</v>
      </c>
      <c r="K23" s="106"/>
      <c r="L23" s="106"/>
      <c r="M23" s="106"/>
      <c r="N23" s="88" t="s">
        <v>108</v>
      </c>
      <c r="O23" s="144">
        <v>0</v>
      </c>
      <c r="P23" s="145">
        <v>123.24290387770115</v>
      </c>
      <c r="Q23" s="145">
        <v>0</v>
      </c>
      <c r="R23" s="145">
        <v>0</v>
      </c>
      <c r="S23" s="146">
        <v>0</v>
      </c>
      <c r="U23" s="132"/>
      <c r="V23" s="132"/>
      <c r="W23" s="132"/>
      <c r="X23" s="133" t="s">
        <v>108</v>
      </c>
      <c r="Y23" s="134">
        <v>0</v>
      </c>
      <c r="Z23" s="135">
        <v>87.844730852638094</v>
      </c>
      <c r="AA23" s="135">
        <v>0</v>
      </c>
      <c r="AB23" s="135">
        <v>0</v>
      </c>
      <c r="AC23" s="136">
        <v>0</v>
      </c>
    </row>
    <row r="24" spans="1:29" s="28" customFormat="1">
      <c r="A24" s="28" t="str">
        <f t="shared" si="1"/>
        <v>Unpermitted Source</v>
      </c>
      <c r="B24" s="29" t="str">
        <f t="shared" si="2"/>
        <v>2310000700</v>
      </c>
      <c r="C24" s="28" t="str">
        <f t="shared" si="3"/>
        <v>Unpermitted Fugitives</v>
      </c>
      <c r="D24" s="29" t="str">
        <f t="shared" si="4"/>
        <v>5601302</v>
      </c>
      <c r="E24" s="113">
        <f t="shared" si="5"/>
        <v>0</v>
      </c>
      <c r="F24" s="113">
        <f t="shared" si="6"/>
        <v>0.40296296296296302</v>
      </c>
      <c r="G24" s="113">
        <f t="shared" si="7"/>
        <v>0</v>
      </c>
      <c r="H24" s="113">
        <f t="shared" si="8"/>
        <v>0</v>
      </c>
      <c r="I24" s="113">
        <f t="shared" si="9"/>
        <v>0</v>
      </c>
      <c r="K24" s="106"/>
      <c r="L24" s="106"/>
      <c r="M24" s="106"/>
      <c r="N24" s="88" t="s">
        <v>109</v>
      </c>
      <c r="O24" s="144">
        <v>0</v>
      </c>
      <c r="P24" s="145">
        <v>291.66462788014564</v>
      </c>
      <c r="Q24" s="145">
        <v>0</v>
      </c>
      <c r="R24" s="145">
        <v>0</v>
      </c>
      <c r="S24" s="146">
        <v>0</v>
      </c>
      <c r="U24" s="138"/>
      <c r="V24" s="138"/>
      <c r="W24" s="138"/>
      <c r="X24" s="139" t="s">
        <v>109</v>
      </c>
      <c r="Y24" s="140">
        <v>0</v>
      </c>
      <c r="Z24" s="141">
        <v>207.89189421235301</v>
      </c>
      <c r="AA24" s="141">
        <v>0</v>
      </c>
      <c r="AB24" s="141">
        <v>0</v>
      </c>
      <c r="AC24" s="142">
        <v>0</v>
      </c>
    </row>
    <row r="25" spans="1:29" s="26" customFormat="1">
      <c r="A25" s="31" t="str">
        <f t="shared" si="1"/>
        <v>Unpermitted Source</v>
      </c>
      <c r="B25" s="32" t="str">
        <f t="shared" si="2"/>
        <v>2310000801</v>
      </c>
      <c r="C25" s="31" t="str">
        <f t="shared" si="3"/>
        <v>Gas Well Truck Loading</v>
      </c>
      <c r="D25" s="32" t="str">
        <f t="shared" si="4"/>
        <v>56013</v>
      </c>
      <c r="E25" s="114">
        <f t="shared" si="5"/>
        <v>0</v>
      </c>
      <c r="F25" s="114">
        <f t="shared" si="6"/>
        <v>-9.1699935699414245E-2</v>
      </c>
      <c r="G25" s="114">
        <f t="shared" si="7"/>
        <v>0</v>
      </c>
      <c r="H25" s="114">
        <f t="shared" si="8"/>
        <v>0</v>
      </c>
      <c r="I25" s="114">
        <f t="shared" si="9"/>
        <v>0</v>
      </c>
      <c r="K25" s="106"/>
      <c r="L25" s="9" t="s">
        <v>50</v>
      </c>
      <c r="M25" s="9" t="s">
        <v>51</v>
      </c>
      <c r="N25" s="9" t="s">
        <v>97</v>
      </c>
      <c r="O25" s="107">
        <v>0</v>
      </c>
      <c r="P25" s="108">
        <v>41.148008459248508</v>
      </c>
      <c r="Q25" s="108">
        <v>0</v>
      </c>
      <c r="R25" s="108">
        <v>0</v>
      </c>
      <c r="S25" s="111">
        <v>0</v>
      </c>
      <c r="U25" s="106"/>
      <c r="V25" s="9" t="s">
        <v>50</v>
      </c>
      <c r="W25" s="9" t="s">
        <v>51</v>
      </c>
      <c r="X25" s="9" t="s">
        <v>97</v>
      </c>
      <c r="Y25" s="107">
        <v>0</v>
      </c>
      <c r="Z25" s="108">
        <v>45.302219031475602</v>
      </c>
      <c r="AA25" s="108">
        <v>0</v>
      </c>
      <c r="AB25" s="108">
        <v>0</v>
      </c>
      <c r="AC25" s="111">
        <v>0</v>
      </c>
    </row>
    <row r="26" spans="1:29" s="26" customFormat="1">
      <c r="A26" s="26" t="str">
        <f t="shared" si="1"/>
        <v>Unpermitted Source</v>
      </c>
      <c r="B26" s="27" t="str">
        <f t="shared" si="2"/>
        <v>2310000801</v>
      </c>
      <c r="C26" s="26" t="str">
        <f t="shared" si="3"/>
        <v>Gas Well Truck Loading</v>
      </c>
      <c r="D26" s="27" t="str">
        <f t="shared" si="4"/>
        <v>5601301</v>
      </c>
      <c r="E26" s="112">
        <f t="shared" si="5"/>
        <v>0</v>
      </c>
      <c r="F26" s="112">
        <f t="shared" si="6"/>
        <v>-9.1699935699414245E-2</v>
      </c>
      <c r="G26" s="112">
        <f t="shared" si="7"/>
        <v>0</v>
      </c>
      <c r="H26" s="112">
        <f t="shared" si="8"/>
        <v>0</v>
      </c>
      <c r="I26" s="112">
        <f t="shared" si="9"/>
        <v>0</v>
      </c>
      <c r="K26" s="106"/>
      <c r="L26" s="106"/>
      <c r="M26" s="106"/>
      <c r="N26" s="88" t="s">
        <v>108</v>
      </c>
      <c r="O26" s="144">
        <v>0</v>
      </c>
      <c r="P26" s="145">
        <v>1.4792953888512372</v>
      </c>
      <c r="Q26" s="145">
        <v>0</v>
      </c>
      <c r="R26" s="145">
        <v>0</v>
      </c>
      <c r="S26" s="146">
        <v>0</v>
      </c>
      <c r="U26" s="132"/>
      <c r="V26" s="132"/>
      <c r="W26" s="132"/>
      <c r="X26" s="133" t="s">
        <v>108</v>
      </c>
      <c r="Y26" s="134">
        <v>0</v>
      </c>
      <c r="Z26" s="135">
        <v>1.6286417308473191</v>
      </c>
      <c r="AA26" s="135">
        <v>0</v>
      </c>
      <c r="AB26" s="135">
        <v>0</v>
      </c>
      <c r="AC26" s="136">
        <v>0</v>
      </c>
    </row>
    <row r="27" spans="1:29" s="28" customFormat="1">
      <c r="A27" s="28" t="str">
        <f t="shared" si="1"/>
        <v>Unpermitted Source</v>
      </c>
      <c r="B27" s="29" t="str">
        <f t="shared" si="2"/>
        <v>2310000801</v>
      </c>
      <c r="C27" s="28" t="str">
        <f t="shared" si="3"/>
        <v>Gas Well Truck Loading</v>
      </c>
      <c r="D27" s="29" t="str">
        <f t="shared" si="4"/>
        <v>5601302</v>
      </c>
      <c r="E27" s="113">
        <f t="shared" si="5"/>
        <v>0</v>
      </c>
      <c r="F27" s="113">
        <f t="shared" si="6"/>
        <v>-9.1699935699414314E-2</v>
      </c>
      <c r="G27" s="113">
        <f t="shared" si="7"/>
        <v>0</v>
      </c>
      <c r="H27" s="113">
        <f t="shared" si="8"/>
        <v>0</v>
      </c>
      <c r="I27" s="113">
        <f t="shared" si="9"/>
        <v>0</v>
      </c>
      <c r="K27" s="106"/>
      <c r="L27" s="106"/>
      <c r="M27" s="106"/>
      <c r="N27" s="88" t="s">
        <v>109</v>
      </c>
      <c r="O27" s="144">
        <v>0</v>
      </c>
      <c r="P27" s="145">
        <v>39.668713070397267</v>
      </c>
      <c r="Q27" s="145">
        <v>0</v>
      </c>
      <c r="R27" s="145">
        <v>0</v>
      </c>
      <c r="S27" s="146">
        <v>0</v>
      </c>
      <c r="U27" s="138"/>
      <c r="V27" s="138"/>
      <c r="W27" s="138"/>
      <c r="X27" s="139" t="s">
        <v>109</v>
      </c>
      <c r="Y27" s="140">
        <v>0</v>
      </c>
      <c r="Z27" s="141">
        <v>43.673577300628281</v>
      </c>
      <c r="AA27" s="141">
        <v>0</v>
      </c>
      <c r="AB27" s="141">
        <v>0</v>
      </c>
      <c r="AC27" s="142">
        <v>0</v>
      </c>
    </row>
    <row r="28" spans="1:29" s="28" customFormat="1">
      <c r="A28" s="31" t="str">
        <f t="shared" si="1"/>
        <v>Unpermitted Source</v>
      </c>
      <c r="B28" s="32" t="str">
        <f t="shared" si="2"/>
        <v>2310000802</v>
      </c>
      <c r="C28" s="31" t="str">
        <f t="shared" si="3"/>
        <v>Oil Well Truck Loading</v>
      </c>
      <c r="D28" s="32" t="str">
        <f t="shared" si="4"/>
        <v>56013</v>
      </c>
      <c r="E28" s="114">
        <f t="shared" si="5"/>
        <v>0</v>
      </c>
      <c r="F28" s="114">
        <f t="shared" si="6"/>
        <v>8.3589452368100101E-2</v>
      </c>
      <c r="G28" s="114">
        <f t="shared" si="7"/>
        <v>0</v>
      </c>
      <c r="H28" s="114">
        <f t="shared" si="8"/>
        <v>0</v>
      </c>
      <c r="I28" s="114">
        <f t="shared" si="9"/>
        <v>0</v>
      </c>
      <c r="K28" s="106"/>
      <c r="L28" s="9" t="s">
        <v>53</v>
      </c>
      <c r="M28" s="9" t="s">
        <v>52</v>
      </c>
      <c r="N28" s="9" t="s">
        <v>97</v>
      </c>
      <c r="O28" s="107">
        <v>0</v>
      </c>
      <c r="P28" s="108">
        <v>144.77545027153374</v>
      </c>
      <c r="Q28" s="108">
        <v>0</v>
      </c>
      <c r="R28" s="108">
        <v>0</v>
      </c>
      <c r="S28" s="111">
        <v>0</v>
      </c>
      <c r="U28" s="106"/>
      <c r="V28" s="9" t="s">
        <v>53</v>
      </c>
      <c r="W28" s="9" t="s">
        <v>52</v>
      </c>
      <c r="X28" s="9" t="s">
        <v>97</v>
      </c>
      <c r="Y28" s="107">
        <v>0</v>
      </c>
      <c r="Z28" s="108">
        <v>133.60729006279851</v>
      </c>
      <c r="AA28" s="108">
        <v>0</v>
      </c>
      <c r="AB28" s="108">
        <v>0</v>
      </c>
      <c r="AC28" s="111">
        <v>0</v>
      </c>
    </row>
    <row r="29" spans="1:29" s="26" customFormat="1">
      <c r="A29" s="26" t="str">
        <f t="shared" si="1"/>
        <v>Unpermitted Source</v>
      </c>
      <c r="B29" s="27" t="str">
        <f t="shared" si="2"/>
        <v>2310000802</v>
      </c>
      <c r="C29" s="26" t="str">
        <f t="shared" si="3"/>
        <v>Oil Well Truck Loading</v>
      </c>
      <c r="D29" s="27" t="str">
        <f t="shared" si="4"/>
        <v>5601301</v>
      </c>
      <c r="E29" s="112">
        <f t="shared" si="5"/>
        <v>0</v>
      </c>
      <c r="F29" s="112">
        <f t="shared" si="6"/>
        <v>8.3589452368100031E-2</v>
      </c>
      <c r="G29" s="112">
        <f t="shared" si="7"/>
        <v>0</v>
      </c>
      <c r="H29" s="112">
        <f t="shared" si="8"/>
        <v>0</v>
      </c>
      <c r="I29" s="112">
        <f t="shared" si="9"/>
        <v>0</v>
      </c>
      <c r="K29" s="106"/>
      <c r="L29" s="106"/>
      <c r="M29" s="106"/>
      <c r="N29" s="88" t="s">
        <v>108</v>
      </c>
      <c r="O29" s="144">
        <v>0</v>
      </c>
      <c r="P29" s="145">
        <v>101.30767036441306</v>
      </c>
      <c r="Q29" s="145">
        <v>0</v>
      </c>
      <c r="R29" s="145">
        <v>0</v>
      </c>
      <c r="S29" s="146">
        <v>0</v>
      </c>
      <c r="U29" s="132"/>
      <c r="V29" s="132"/>
      <c r="W29" s="132"/>
      <c r="X29" s="133" t="s">
        <v>108</v>
      </c>
      <c r="Y29" s="134">
        <v>0</v>
      </c>
      <c r="Z29" s="135">
        <v>93.492669334324972</v>
      </c>
      <c r="AA29" s="135">
        <v>0</v>
      </c>
      <c r="AB29" s="135">
        <v>0</v>
      </c>
      <c r="AC29" s="136">
        <v>0</v>
      </c>
    </row>
    <row r="30" spans="1:29" s="28" customFormat="1">
      <c r="A30" s="28" t="str">
        <f t="shared" si="1"/>
        <v>Unpermitted Source</v>
      </c>
      <c r="B30" s="29" t="str">
        <f t="shared" si="2"/>
        <v>2310000802</v>
      </c>
      <c r="C30" s="28" t="str">
        <f t="shared" si="3"/>
        <v>Oil Well Truck Loading</v>
      </c>
      <c r="D30" s="29" t="str">
        <f t="shared" si="4"/>
        <v>5601302</v>
      </c>
      <c r="E30" s="113">
        <f t="shared" si="5"/>
        <v>0</v>
      </c>
      <c r="F30" s="113">
        <f t="shared" si="6"/>
        <v>8.3589452368100087E-2</v>
      </c>
      <c r="G30" s="113">
        <f t="shared" si="7"/>
        <v>0</v>
      </c>
      <c r="H30" s="113">
        <f t="shared" si="8"/>
        <v>0</v>
      </c>
      <c r="I30" s="113">
        <f t="shared" si="9"/>
        <v>0</v>
      </c>
      <c r="K30" s="106"/>
      <c r="L30" s="106"/>
      <c r="M30" s="106"/>
      <c r="N30" s="88" t="s">
        <v>109</v>
      </c>
      <c r="O30" s="144">
        <v>0</v>
      </c>
      <c r="P30" s="145">
        <v>43.467779907120679</v>
      </c>
      <c r="Q30" s="145">
        <v>0</v>
      </c>
      <c r="R30" s="145">
        <v>0</v>
      </c>
      <c r="S30" s="146">
        <v>0</v>
      </c>
      <c r="U30" s="138"/>
      <c r="V30" s="138"/>
      <c r="W30" s="138"/>
      <c r="X30" s="139" t="s">
        <v>109</v>
      </c>
      <c r="Y30" s="140">
        <v>0</v>
      </c>
      <c r="Z30" s="141">
        <v>40.11462072847354</v>
      </c>
      <c r="AA30" s="141">
        <v>0</v>
      </c>
      <c r="AB30" s="141">
        <v>0</v>
      </c>
      <c r="AC30" s="142">
        <v>0</v>
      </c>
    </row>
    <row r="31" spans="1:29">
      <c r="A31" s="31" t="str">
        <f t="shared" si="1"/>
        <v>Unpermitted Source</v>
      </c>
      <c r="B31" s="32" t="str">
        <f t="shared" si="2"/>
        <v>2310000820</v>
      </c>
      <c r="C31" s="31" t="str">
        <f t="shared" si="3"/>
        <v>Gas Plant Truck Loading</v>
      </c>
      <c r="D31" s="32" t="str">
        <f t="shared" si="4"/>
        <v>56013</v>
      </c>
      <c r="E31" s="114">
        <f t="shared" si="5"/>
        <v>0</v>
      </c>
      <c r="F31" s="114">
        <f t="shared" si="6"/>
        <v>0</v>
      </c>
      <c r="G31" s="114">
        <f t="shared" si="7"/>
        <v>0</v>
      </c>
      <c r="H31" s="114">
        <f t="shared" si="8"/>
        <v>0</v>
      </c>
      <c r="I31" s="114">
        <f t="shared" si="9"/>
        <v>0</v>
      </c>
      <c r="K31" s="106"/>
      <c r="L31" s="9" t="s">
        <v>28</v>
      </c>
      <c r="M31" s="9" t="s">
        <v>29</v>
      </c>
      <c r="N31" s="9" t="s">
        <v>97</v>
      </c>
      <c r="O31" s="107">
        <v>0</v>
      </c>
      <c r="P31" s="108">
        <v>0</v>
      </c>
      <c r="Q31" s="108">
        <v>0</v>
      </c>
      <c r="R31" s="108">
        <v>0</v>
      </c>
      <c r="S31" s="111">
        <v>0</v>
      </c>
      <c r="U31" s="106"/>
      <c r="V31" s="9" t="s">
        <v>28</v>
      </c>
      <c r="W31" s="9" t="s">
        <v>29</v>
      </c>
      <c r="X31" s="9" t="s">
        <v>97</v>
      </c>
      <c r="Y31" s="107">
        <v>0</v>
      </c>
      <c r="Z31" s="108">
        <v>0</v>
      </c>
      <c r="AA31" s="108">
        <v>0</v>
      </c>
      <c r="AB31" s="108">
        <v>0</v>
      </c>
      <c r="AC31" s="111">
        <v>0</v>
      </c>
    </row>
    <row r="32" spans="1:29" s="26" customFormat="1">
      <c r="A32" s="26" t="str">
        <f t="shared" si="1"/>
        <v>Unpermitted Source</v>
      </c>
      <c r="B32" s="27" t="str">
        <f t="shared" si="2"/>
        <v>2310000820</v>
      </c>
      <c r="C32" s="26" t="str">
        <f t="shared" si="3"/>
        <v>Gas Plant Truck Loading</v>
      </c>
      <c r="D32" s="27" t="str">
        <f t="shared" si="4"/>
        <v>5601301</v>
      </c>
      <c r="E32" s="137">
        <f t="shared" si="5"/>
        <v>0</v>
      </c>
      <c r="F32" s="137">
        <f t="shared" si="6"/>
        <v>0</v>
      </c>
      <c r="G32" s="137">
        <f t="shared" si="7"/>
        <v>0</v>
      </c>
      <c r="H32" s="137">
        <f t="shared" si="8"/>
        <v>0</v>
      </c>
      <c r="I32" s="137">
        <f t="shared" si="9"/>
        <v>0</v>
      </c>
      <c r="K32" s="106"/>
      <c r="L32" s="106"/>
      <c r="M32" s="106"/>
      <c r="N32" s="88" t="s">
        <v>108</v>
      </c>
      <c r="O32" s="144">
        <v>0</v>
      </c>
      <c r="P32" s="145">
        <v>0</v>
      </c>
      <c r="Q32" s="145">
        <v>0</v>
      </c>
      <c r="R32" s="145">
        <v>0</v>
      </c>
      <c r="S32" s="146">
        <v>0</v>
      </c>
      <c r="U32" s="132"/>
      <c r="V32" s="132"/>
      <c r="W32" s="132"/>
      <c r="X32" s="133" t="s">
        <v>108</v>
      </c>
      <c r="Y32" s="134">
        <v>0</v>
      </c>
      <c r="Z32" s="135">
        <v>0</v>
      </c>
      <c r="AA32" s="135">
        <v>0</v>
      </c>
      <c r="AB32" s="135">
        <v>0</v>
      </c>
      <c r="AC32" s="136">
        <v>0</v>
      </c>
    </row>
    <row r="33" spans="1:29" s="28" customFormat="1">
      <c r="A33" s="28" t="str">
        <f t="shared" si="1"/>
        <v>Unpermitted Source</v>
      </c>
      <c r="B33" s="29" t="str">
        <f t="shared" si="2"/>
        <v>2310000820</v>
      </c>
      <c r="C33" s="28" t="str">
        <f t="shared" si="3"/>
        <v>Gas Plant Truck Loading</v>
      </c>
      <c r="D33" s="29" t="str">
        <f t="shared" si="4"/>
        <v>5601302</v>
      </c>
      <c r="E33" s="143">
        <f t="shared" si="5"/>
        <v>0</v>
      </c>
      <c r="F33" s="143">
        <f t="shared" si="6"/>
        <v>0</v>
      </c>
      <c r="G33" s="143">
        <f t="shared" si="7"/>
        <v>0</v>
      </c>
      <c r="H33" s="143">
        <f t="shared" si="8"/>
        <v>0</v>
      </c>
      <c r="I33" s="143">
        <f t="shared" si="9"/>
        <v>0</v>
      </c>
      <c r="K33" s="106"/>
      <c r="L33" s="106"/>
      <c r="M33" s="106"/>
      <c r="N33" s="88" t="s">
        <v>109</v>
      </c>
      <c r="O33" s="144">
        <v>0</v>
      </c>
      <c r="P33" s="145">
        <v>0</v>
      </c>
      <c r="Q33" s="145">
        <v>0</v>
      </c>
      <c r="R33" s="145">
        <v>0</v>
      </c>
      <c r="S33" s="146">
        <v>0</v>
      </c>
      <c r="U33" s="138"/>
      <c r="V33" s="138"/>
      <c r="W33" s="138"/>
      <c r="X33" s="139" t="s">
        <v>109</v>
      </c>
      <c r="Y33" s="140">
        <v>0</v>
      </c>
      <c r="Z33" s="141">
        <v>0</v>
      </c>
      <c r="AA33" s="141">
        <v>0</v>
      </c>
      <c r="AB33" s="141">
        <v>0</v>
      </c>
      <c r="AC33" s="142">
        <v>0</v>
      </c>
    </row>
    <row r="34" spans="1:29">
      <c r="A34" s="31" t="str">
        <f t="shared" si="1"/>
        <v>Unpermitted Source</v>
      </c>
      <c r="B34" s="32" t="str">
        <f t="shared" si="2"/>
        <v>2310001610</v>
      </c>
      <c r="C34" s="31" t="str">
        <f t="shared" si="3"/>
        <v>Venting - initial completions</v>
      </c>
      <c r="D34" s="32" t="str">
        <f t="shared" si="4"/>
        <v>56013</v>
      </c>
      <c r="E34" s="114">
        <f t="shared" si="5"/>
        <v>0</v>
      </c>
      <c r="F34" s="114">
        <f t="shared" si="6"/>
        <v>0.88893154776029659</v>
      </c>
      <c r="G34" s="114">
        <f t="shared" si="7"/>
        <v>0</v>
      </c>
      <c r="H34" s="114">
        <f t="shared" si="8"/>
        <v>0</v>
      </c>
      <c r="I34" s="114">
        <f t="shared" si="9"/>
        <v>0</v>
      </c>
      <c r="K34" s="106"/>
      <c r="L34" s="9" t="s">
        <v>22</v>
      </c>
      <c r="M34" s="9" t="s">
        <v>86</v>
      </c>
      <c r="N34" s="9" t="s">
        <v>97</v>
      </c>
      <c r="O34" s="107">
        <v>0</v>
      </c>
      <c r="P34" s="108">
        <v>142.14518782255837</v>
      </c>
      <c r="Q34" s="108">
        <v>0</v>
      </c>
      <c r="R34" s="108">
        <v>0</v>
      </c>
      <c r="S34" s="111">
        <v>0</v>
      </c>
      <c r="U34" s="106"/>
      <c r="V34" s="9" t="s">
        <v>22</v>
      </c>
      <c r="W34" s="9" t="s">
        <v>86</v>
      </c>
      <c r="X34" s="9" t="s">
        <v>97</v>
      </c>
      <c r="Y34" s="107">
        <v>0</v>
      </c>
      <c r="Z34" s="108">
        <v>75.2516352385028</v>
      </c>
      <c r="AA34" s="108">
        <v>0</v>
      </c>
      <c r="AB34" s="108">
        <v>0</v>
      </c>
      <c r="AC34" s="111">
        <v>0</v>
      </c>
    </row>
    <row r="35" spans="1:29" s="26" customFormat="1">
      <c r="A35" s="26" t="str">
        <f t="shared" si="1"/>
        <v>Unpermitted Source</v>
      </c>
      <c r="B35" s="27" t="str">
        <f t="shared" si="2"/>
        <v>2310001610</v>
      </c>
      <c r="C35" s="26" t="str">
        <f t="shared" si="3"/>
        <v>Venting - initial completions</v>
      </c>
      <c r="D35" s="27" t="str">
        <f t="shared" si="4"/>
        <v>5601301</v>
      </c>
      <c r="E35" s="112">
        <f t="shared" si="5"/>
        <v>0</v>
      </c>
      <c r="F35" s="112">
        <f t="shared" si="6"/>
        <v>0.8889315477602967</v>
      </c>
      <c r="G35" s="112">
        <f t="shared" si="7"/>
        <v>0</v>
      </c>
      <c r="H35" s="112">
        <f t="shared" si="8"/>
        <v>0</v>
      </c>
      <c r="I35" s="112">
        <f t="shared" si="9"/>
        <v>0</v>
      </c>
      <c r="K35" s="106"/>
      <c r="L35" s="106"/>
      <c r="M35" s="106"/>
      <c r="N35" s="88" t="s">
        <v>108</v>
      </c>
      <c r="O35" s="144">
        <v>0</v>
      </c>
      <c r="P35" s="145">
        <v>10.153227701611312</v>
      </c>
      <c r="Q35" s="145">
        <v>0</v>
      </c>
      <c r="R35" s="145">
        <v>0</v>
      </c>
      <c r="S35" s="146">
        <v>0</v>
      </c>
      <c r="U35" s="132"/>
      <c r="V35" s="132"/>
      <c r="W35" s="132"/>
      <c r="X35" s="133" t="s">
        <v>108</v>
      </c>
      <c r="Y35" s="134">
        <v>0</v>
      </c>
      <c r="Z35" s="135">
        <v>5.3751168027501999</v>
      </c>
      <c r="AA35" s="135">
        <v>0</v>
      </c>
      <c r="AB35" s="135">
        <v>0</v>
      </c>
      <c r="AC35" s="136">
        <v>0</v>
      </c>
    </row>
    <row r="36" spans="1:29" s="28" customFormat="1">
      <c r="A36" s="28" t="str">
        <f t="shared" si="1"/>
        <v>Unpermitted Source</v>
      </c>
      <c r="B36" s="29" t="str">
        <f t="shared" si="2"/>
        <v>2310001610</v>
      </c>
      <c r="C36" s="28" t="str">
        <f t="shared" si="3"/>
        <v>Venting - initial completions</v>
      </c>
      <c r="D36" s="29" t="str">
        <f t="shared" si="4"/>
        <v>5601302</v>
      </c>
      <c r="E36" s="113">
        <f t="shared" si="5"/>
        <v>0</v>
      </c>
      <c r="F36" s="113">
        <f t="shared" si="6"/>
        <v>0.88893154776029648</v>
      </c>
      <c r="G36" s="113">
        <f t="shared" si="7"/>
        <v>0</v>
      </c>
      <c r="H36" s="113">
        <f t="shared" si="8"/>
        <v>0</v>
      </c>
      <c r="I36" s="113">
        <f t="shared" si="9"/>
        <v>0</v>
      </c>
      <c r="K36" s="106"/>
      <c r="L36" s="106"/>
      <c r="M36" s="106"/>
      <c r="N36" s="88" t="s">
        <v>109</v>
      </c>
      <c r="O36" s="144">
        <v>0</v>
      </c>
      <c r="P36" s="145">
        <v>131.99196012094706</v>
      </c>
      <c r="Q36" s="145">
        <v>0</v>
      </c>
      <c r="R36" s="145">
        <v>0</v>
      </c>
      <c r="S36" s="146">
        <v>0</v>
      </c>
      <c r="U36" s="138"/>
      <c r="V36" s="138"/>
      <c r="W36" s="138"/>
      <c r="X36" s="139" t="s">
        <v>109</v>
      </c>
      <c r="Y36" s="140">
        <v>0</v>
      </c>
      <c r="Z36" s="141">
        <v>69.876518435752601</v>
      </c>
      <c r="AA36" s="141">
        <v>0</v>
      </c>
      <c r="AB36" s="141">
        <v>0</v>
      </c>
      <c r="AC36" s="142">
        <v>0</v>
      </c>
    </row>
    <row r="37" spans="1:29" s="26" customFormat="1">
      <c r="A37" s="31" t="str">
        <f t="shared" si="1"/>
        <v>Unpermitted Source</v>
      </c>
      <c r="B37" s="32" t="str">
        <f t="shared" si="2"/>
        <v>2310001611</v>
      </c>
      <c r="C37" s="31" t="str">
        <f t="shared" si="3"/>
        <v>Initial completion Flaring</v>
      </c>
      <c r="D37" s="32" t="str">
        <f t="shared" si="4"/>
        <v>56013</v>
      </c>
      <c r="E37" s="114">
        <f t="shared" si="5"/>
        <v>0.88893154776029648</v>
      </c>
      <c r="F37" s="114">
        <f t="shared" si="6"/>
        <v>0</v>
      </c>
      <c r="G37" s="114">
        <f t="shared" si="7"/>
        <v>0.8889315477602967</v>
      </c>
      <c r="H37" s="114">
        <f t="shared" si="8"/>
        <v>0</v>
      </c>
      <c r="I37" s="114">
        <f t="shared" si="9"/>
        <v>0</v>
      </c>
      <c r="K37" s="106"/>
      <c r="L37" s="9" t="s">
        <v>37</v>
      </c>
      <c r="M37" s="9" t="s">
        <v>38</v>
      </c>
      <c r="N37" s="9" t="s">
        <v>97</v>
      </c>
      <c r="O37" s="107">
        <v>2.5330392538458093</v>
      </c>
      <c r="P37" s="108">
        <v>0</v>
      </c>
      <c r="Q37" s="108">
        <v>13.782713587102197</v>
      </c>
      <c r="R37" s="108">
        <v>0</v>
      </c>
      <c r="S37" s="111">
        <v>0</v>
      </c>
      <c r="U37" s="106"/>
      <c r="V37" s="9" t="s">
        <v>37</v>
      </c>
      <c r="W37" s="9" t="s">
        <v>38</v>
      </c>
      <c r="X37" s="9" t="s">
        <v>97</v>
      </c>
      <c r="Y37" s="107">
        <v>1.3409904963730583</v>
      </c>
      <c r="Z37" s="108">
        <v>0</v>
      </c>
      <c r="AA37" s="108">
        <v>7.2965659361475224</v>
      </c>
      <c r="AB37" s="108">
        <v>0</v>
      </c>
      <c r="AC37" s="111">
        <v>0</v>
      </c>
    </row>
    <row r="38" spans="1:29" s="26" customFormat="1">
      <c r="A38" s="26" t="str">
        <f t="shared" si="1"/>
        <v>Unpermitted Source</v>
      </c>
      <c r="B38" s="27" t="str">
        <f t="shared" si="2"/>
        <v>2310001611</v>
      </c>
      <c r="C38" s="26" t="str">
        <f t="shared" si="3"/>
        <v>Initial completion Flaring</v>
      </c>
      <c r="D38" s="27" t="str">
        <f t="shared" si="4"/>
        <v>5601301</v>
      </c>
      <c r="E38" s="112">
        <f t="shared" si="5"/>
        <v>0.8889315477602967</v>
      </c>
      <c r="F38" s="112">
        <f t="shared" si="6"/>
        <v>0</v>
      </c>
      <c r="G38" s="112">
        <f t="shared" si="7"/>
        <v>0.88893154776029648</v>
      </c>
      <c r="H38" s="112">
        <f t="shared" si="8"/>
        <v>0</v>
      </c>
      <c r="I38" s="112">
        <f t="shared" si="9"/>
        <v>0</v>
      </c>
      <c r="K38" s="106"/>
      <c r="L38" s="106"/>
      <c r="M38" s="106"/>
      <c r="N38" s="88" t="s">
        <v>108</v>
      </c>
      <c r="O38" s="144">
        <v>0.18093137527470068</v>
      </c>
      <c r="P38" s="145">
        <v>0</v>
      </c>
      <c r="Q38" s="145">
        <v>0.98447954193587106</v>
      </c>
      <c r="R38" s="145">
        <v>0</v>
      </c>
      <c r="S38" s="146">
        <v>0</v>
      </c>
      <c r="U38" s="132"/>
      <c r="V38" s="132"/>
      <c r="W38" s="132"/>
      <c r="X38" s="133" t="s">
        <v>108</v>
      </c>
      <c r="Y38" s="134">
        <v>9.5785035455218451E-2</v>
      </c>
      <c r="Z38" s="135">
        <v>0</v>
      </c>
      <c r="AA38" s="135">
        <v>0.52118328115339441</v>
      </c>
      <c r="AB38" s="135">
        <v>0</v>
      </c>
      <c r="AC38" s="136">
        <v>0</v>
      </c>
    </row>
    <row r="39" spans="1:29" s="28" customFormat="1">
      <c r="A39" s="28" t="str">
        <f t="shared" si="1"/>
        <v>Unpermitted Source</v>
      </c>
      <c r="B39" s="29" t="str">
        <f t="shared" si="2"/>
        <v>2310001611</v>
      </c>
      <c r="C39" s="28" t="str">
        <f t="shared" si="3"/>
        <v>Initial completion Flaring</v>
      </c>
      <c r="D39" s="29" t="str">
        <f t="shared" si="4"/>
        <v>5601302</v>
      </c>
      <c r="E39" s="113">
        <f t="shared" si="5"/>
        <v>0.88893154776029648</v>
      </c>
      <c r="F39" s="113">
        <f t="shared" si="6"/>
        <v>0</v>
      </c>
      <c r="G39" s="113">
        <f t="shared" si="7"/>
        <v>0.88893154776029648</v>
      </c>
      <c r="H39" s="113">
        <f t="shared" si="8"/>
        <v>0</v>
      </c>
      <c r="I39" s="113">
        <f t="shared" si="9"/>
        <v>0</v>
      </c>
      <c r="K39" s="106"/>
      <c r="L39" s="106"/>
      <c r="M39" s="106"/>
      <c r="N39" s="88" t="s">
        <v>109</v>
      </c>
      <c r="O39" s="144">
        <v>2.3521078785711089</v>
      </c>
      <c r="P39" s="145">
        <v>0</v>
      </c>
      <c r="Q39" s="145">
        <v>12.798234045166325</v>
      </c>
      <c r="R39" s="145">
        <v>0</v>
      </c>
      <c r="S39" s="146">
        <v>0</v>
      </c>
      <c r="U39" s="138"/>
      <c r="V39" s="138"/>
      <c r="W39" s="138"/>
      <c r="X39" s="139" t="s">
        <v>109</v>
      </c>
      <c r="Y39" s="140">
        <v>1.24520546091784</v>
      </c>
      <c r="Z39" s="141">
        <v>0</v>
      </c>
      <c r="AA39" s="141">
        <v>6.7753826549941278</v>
      </c>
      <c r="AB39" s="141">
        <v>0</v>
      </c>
      <c r="AC39" s="142">
        <v>0</v>
      </c>
    </row>
    <row r="40" spans="1:29" s="28" customFormat="1">
      <c r="A40" s="31" t="str">
        <f t="shared" si="1"/>
        <v>Unpermitted Source</v>
      </c>
      <c r="B40" s="32" t="str">
        <f t="shared" si="2"/>
        <v>2310001620</v>
      </c>
      <c r="C40" s="31" t="str">
        <f t="shared" si="3"/>
        <v>Venting - recompletions</v>
      </c>
      <c r="D40" s="32" t="str">
        <f t="shared" si="4"/>
        <v>56013</v>
      </c>
      <c r="E40" s="114">
        <f t="shared" si="5"/>
        <v>0</v>
      </c>
      <c r="F40" s="114">
        <f t="shared" si="6"/>
        <v>0.88893154776029648</v>
      </c>
      <c r="G40" s="114">
        <f t="shared" si="7"/>
        <v>0</v>
      </c>
      <c r="H40" s="114">
        <f t="shared" si="8"/>
        <v>0</v>
      </c>
      <c r="I40" s="114">
        <f t="shared" si="9"/>
        <v>0</v>
      </c>
      <c r="K40" s="106"/>
      <c r="L40" s="9" t="s">
        <v>23</v>
      </c>
      <c r="M40" s="9" t="s">
        <v>13</v>
      </c>
      <c r="N40" s="9" t="s">
        <v>97</v>
      </c>
      <c r="O40" s="107">
        <v>0</v>
      </c>
      <c r="P40" s="108">
        <v>7.3586344470069204E-2</v>
      </c>
      <c r="Q40" s="108">
        <v>0</v>
      </c>
      <c r="R40" s="108">
        <v>0</v>
      </c>
      <c r="S40" s="111">
        <v>0</v>
      </c>
      <c r="U40" s="106"/>
      <c r="V40" s="9" t="s">
        <v>23</v>
      </c>
      <c r="W40" s="9" t="s">
        <v>13</v>
      </c>
      <c r="X40" s="9" t="s">
        <v>97</v>
      </c>
      <c r="Y40" s="107">
        <v>0</v>
      </c>
      <c r="Z40" s="108">
        <v>3.8956596684152175E-2</v>
      </c>
      <c r="AA40" s="108">
        <v>0</v>
      </c>
      <c r="AB40" s="108">
        <v>0</v>
      </c>
      <c r="AC40" s="111">
        <v>0</v>
      </c>
    </row>
    <row r="41" spans="1:29" s="26" customFormat="1">
      <c r="A41" s="26" t="str">
        <f t="shared" si="1"/>
        <v>Unpermitted Source</v>
      </c>
      <c r="B41" s="27" t="str">
        <f t="shared" si="2"/>
        <v>2310001620</v>
      </c>
      <c r="C41" s="26" t="str">
        <f t="shared" si="3"/>
        <v>Venting - recompletions</v>
      </c>
      <c r="D41" s="27" t="str">
        <f t="shared" si="4"/>
        <v>5601301</v>
      </c>
      <c r="E41" s="112">
        <f t="shared" si="5"/>
        <v>0</v>
      </c>
      <c r="F41" s="112">
        <f t="shared" si="6"/>
        <v>0.8889315477602967</v>
      </c>
      <c r="G41" s="112">
        <f t="shared" si="7"/>
        <v>0</v>
      </c>
      <c r="H41" s="112">
        <f t="shared" si="8"/>
        <v>0</v>
      </c>
      <c r="I41" s="112">
        <f t="shared" si="9"/>
        <v>0</v>
      </c>
      <c r="K41" s="106"/>
      <c r="L41" s="106"/>
      <c r="M41" s="106"/>
      <c r="N41" s="88" t="s">
        <v>108</v>
      </c>
      <c r="O41" s="144">
        <v>0</v>
      </c>
      <c r="P41" s="145">
        <v>5.2561674621478009E-3</v>
      </c>
      <c r="Q41" s="145">
        <v>0</v>
      </c>
      <c r="R41" s="145">
        <v>0</v>
      </c>
      <c r="S41" s="146">
        <v>0</v>
      </c>
      <c r="U41" s="132"/>
      <c r="V41" s="132"/>
      <c r="W41" s="132"/>
      <c r="X41" s="133" t="s">
        <v>108</v>
      </c>
      <c r="Y41" s="134">
        <v>0</v>
      </c>
      <c r="Z41" s="135">
        <v>2.7826140488680126E-3</v>
      </c>
      <c r="AA41" s="135">
        <v>0</v>
      </c>
      <c r="AB41" s="135">
        <v>0</v>
      </c>
      <c r="AC41" s="136">
        <v>0</v>
      </c>
    </row>
    <row r="42" spans="1:29" s="28" customFormat="1">
      <c r="A42" s="28" t="str">
        <f t="shared" si="1"/>
        <v>Unpermitted Source</v>
      </c>
      <c r="B42" s="29" t="str">
        <f t="shared" si="2"/>
        <v>2310001620</v>
      </c>
      <c r="C42" s="28" t="str">
        <f t="shared" si="3"/>
        <v>Venting - recompletions</v>
      </c>
      <c r="D42" s="29" t="str">
        <f t="shared" si="4"/>
        <v>5601302</v>
      </c>
      <c r="E42" s="113">
        <f t="shared" si="5"/>
        <v>0</v>
      </c>
      <c r="F42" s="113">
        <f t="shared" si="6"/>
        <v>0.88893154776029637</v>
      </c>
      <c r="G42" s="113">
        <f t="shared" si="7"/>
        <v>0</v>
      </c>
      <c r="H42" s="113">
        <f t="shared" si="8"/>
        <v>0</v>
      </c>
      <c r="I42" s="113">
        <f t="shared" si="9"/>
        <v>0</v>
      </c>
      <c r="K42" s="106"/>
      <c r="L42" s="106"/>
      <c r="M42" s="106"/>
      <c r="N42" s="88" t="s">
        <v>109</v>
      </c>
      <c r="O42" s="144">
        <v>0</v>
      </c>
      <c r="P42" s="145">
        <v>6.8330177007921405E-2</v>
      </c>
      <c r="Q42" s="145">
        <v>0</v>
      </c>
      <c r="R42" s="145">
        <v>0</v>
      </c>
      <c r="S42" s="146">
        <v>0</v>
      </c>
      <c r="U42" s="138"/>
      <c r="V42" s="138"/>
      <c r="W42" s="138"/>
      <c r="X42" s="139" t="s">
        <v>109</v>
      </c>
      <c r="Y42" s="140">
        <v>0</v>
      </c>
      <c r="Z42" s="141">
        <v>3.6173982635284166E-2</v>
      </c>
      <c r="AA42" s="141">
        <v>0</v>
      </c>
      <c r="AB42" s="141">
        <v>0</v>
      </c>
      <c r="AC42" s="142">
        <v>0</v>
      </c>
    </row>
    <row r="43" spans="1:29">
      <c r="A43" s="31" t="str">
        <f t="shared" si="1"/>
        <v>Unpermitted Source</v>
      </c>
      <c r="B43" s="32" t="str">
        <f t="shared" si="2"/>
        <v>2310001630</v>
      </c>
      <c r="C43" s="31" t="str">
        <f t="shared" si="3"/>
        <v>Venting - blowdowns</v>
      </c>
      <c r="D43" s="32" t="str">
        <f t="shared" si="4"/>
        <v>56013</v>
      </c>
      <c r="E43" s="114">
        <f t="shared" si="5"/>
        <v>0</v>
      </c>
      <c r="F43" s="114">
        <f t="shared" si="6"/>
        <v>-7.7546406259352885E-2</v>
      </c>
      <c r="G43" s="114">
        <f t="shared" si="7"/>
        <v>0</v>
      </c>
      <c r="H43" s="114">
        <f t="shared" si="8"/>
        <v>0</v>
      </c>
      <c r="I43" s="114">
        <f t="shared" si="9"/>
        <v>0</v>
      </c>
      <c r="K43" s="106"/>
      <c r="L43" s="9" t="s">
        <v>64</v>
      </c>
      <c r="M43" s="9" t="s">
        <v>14</v>
      </c>
      <c r="N43" s="9" t="s">
        <v>97</v>
      </c>
      <c r="O43" s="107">
        <v>0</v>
      </c>
      <c r="P43" s="108">
        <v>1861.2242918181298</v>
      </c>
      <c r="Q43" s="108">
        <v>0</v>
      </c>
      <c r="R43" s="108">
        <v>0</v>
      </c>
      <c r="S43" s="111">
        <v>0</v>
      </c>
      <c r="U43" s="106"/>
      <c r="V43" s="9" t="s">
        <v>64</v>
      </c>
      <c r="W43" s="9" t="s">
        <v>14</v>
      </c>
      <c r="X43" s="9" t="s">
        <v>97</v>
      </c>
      <c r="Y43" s="107">
        <v>0</v>
      </c>
      <c r="Z43" s="108">
        <v>2017.6888078138088</v>
      </c>
      <c r="AA43" s="108">
        <v>0</v>
      </c>
      <c r="AB43" s="108">
        <v>0</v>
      </c>
      <c r="AC43" s="111">
        <v>0</v>
      </c>
    </row>
    <row r="44" spans="1:29" s="26" customFormat="1">
      <c r="A44" s="26" t="str">
        <f t="shared" si="1"/>
        <v>Unpermitted Source</v>
      </c>
      <c r="B44" s="27" t="str">
        <f t="shared" si="2"/>
        <v>2310001630</v>
      </c>
      <c r="C44" s="26" t="str">
        <f t="shared" si="3"/>
        <v>Venting - blowdowns</v>
      </c>
      <c r="D44" s="27" t="str">
        <f t="shared" si="4"/>
        <v>5601301</v>
      </c>
      <c r="E44" s="112">
        <f t="shared" si="5"/>
        <v>0</v>
      </c>
      <c r="F44" s="112">
        <f t="shared" si="6"/>
        <v>-7.7546406259352857E-2</v>
      </c>
      <c r="G44" s="112">
        <f t="shared" si="7"/>
        <v>0</v>
      </c>
      <c r="H44" s="112">
        <f t="shared" si="8"/>
        <v>0</v>
      </c>
      <c r="I44" s="112">
        <f t="shared" si="9"/>
        <v>0</v>
      </c>
      <c r="K44" s="106"/>
      <c r="L44" s="106"/>
      <c r="M44" s="106"/>
      <c r="N44" s="88" t="s">
        <v>108</v>
      </c>
      <c r="O44" s="144">
        <v>0</v>
      </c>
      <c r="P44" s="145">
        <v>552.85254890301485</v>
      </c>
      <c r="Q44" s="145">
        <v>0</v>
      </c>
      <c r="R44" s="145">
        <v>0</v>
      </c>
      <c r="S44" s="146">
        <v>0</v>
      </c>
      <c r="U44" s="132"/>
      <c r="V44" s="132"/>
      <c r="W44" s="132"/>
      <c r="X44" s="133" t="s">
        <v>108</v>
      </c>
      <c r="Y44" s="134">
        <v>0</v>
      </c>
      <c r="Z44" s="135">
        <v>599.32830513580541</v>
      </c>
      <c r="AA44" s="135">
        <v>0</v>
      </c>
      <c r="AB44" s="135">
        <v>0</v>
      </c>
      <c r="AC44" s="136">
        <v>0</v>
      </c>
    </row>
    <row r="45" spans="1:29" s="28" customFormat="1">
      <c r="A45" s="28" t="str">
        <f t="shared" si="1"/>
        <v>Unpermitted Source</v>
      </c>
      <c r="B45" s="29" t="str">
        <f t="shared" si="2"/>
        <v>2310001630</v>
      </c>
      <c r="C45" s="28" t="str">
        <f t="shared" si="3"/>
        <v>Venting - blowdowns</v>
      </c>
      <c r="D45" s="29" t="str">
        <f t="shared" si="4"/>
        <v>5601302</v>
      </c>
      <c r="E45" s="113">
        <f t="shared" si="5"/>
        <v>0</v>
      </c>
      <c r="F45" s="113">
        <f t="shared" si="6"/>
        <v>-7.7546406259352801E-2</v>
      </c>
      <c r="G45" s="113">
        <f t="shared" si="7"/>
        <v>0</v>
      </c>
      <c r="H45" s="113">
        <f t="shared" si="8"/>
        <v>0</v>
      </c>
      <c r="I45" s="113">
        <f t="shared" si="9"/>
        <v>0</v>
      </c>
      <c r="K45" s="106"/>
      <c r="L45" s="106"/>
      <c r="M45" s="106"/>
      <c r="N45" s="88" t="s">
        <v>109</v>
      </c>
      <c r="O45" s="144">
        <v>0</v>
      </c>
      <c r="P45" s="145">
        <v>1308.3717429151152</v>
      </c>
      <c r="Q45" s="145">
        <v>0</v>
      </c>
      <c r="R45" s="145">
        <v>0</v>
      </c>
      <c r="S45" s="146">
        <v>0</v>
      </c>
      <c r="U45" s="138"/>
      <c r="V45" s="138"/>
      <c r="W45" s="138"/>
      <c r="X45" s="139" t="s">
        <v>109</v>
      </c>
      <c r="Y45" s="140">
        <v>0</v>
      </c>
      <c r="Z45" s="141">
        <v>1418.3605026780035</v>
      </c>
      <c r="AA45" s="141">
        <v>0</v>
      </c>
      <c r="AB45" s="141">
        <v>0</v>
      </c>
      <c r="AC45" s="142">
        <v>0</v>
      </c>
    </row>
    <row r="46" spans="1:29">
      <c r="A46" s="31" t="str">
        <f t="shared" si="1"/>
        <v>Unpermitted Source</v>
      </c>
      <c r="B46" s="32" t="str">
        <f t="shared" si="2"/>
        <v>2310001631</v>
      </c>
      <c r="C46" s="31" t="str">
        <f t="shared" si="3"/>
        <v>Blowdown Flaring</v>
      </c>
      <c r="D46" s="32" t="str">
        <f t="shared" si="4"/>
        <v>56013</v>
      </c>
      <c r="E46" s="114">
        <f t="shared" si="5"/>
        <v>-7.754640625935276E-2</v>
      </c>
      <c r="F46" s="114">
        <f t="shared" si="6"/>
        <v>0</v>
      </c>
      <c r="G46" s="114">
        <f t="shared" si="7"/>
        <v>-7.7546406259352815E-2</v>
      </c>
      <c r="H46" s="114">
        <f t="shared" si="8"/>
        <v>0</v>
      </c>
      <c r="I46" s="114">
        <f t="shared" si="9"/>
        <v>0</v>
      </c>
      <c r="K46" s="106"/>
      <c r="L46" s="9" t="s">
        <v>88</v>
      </c>
      <c r="M46" s="9" t="s">
        <v>89</v>
      </c>
      <c r="N46" s="9" t="s">
        <v>97</v>
      </c>
      <c r="O46" s="107">
        <v>3.8243375967863802E-5</v>
      </c>
      <c r="P46" s="108">
        <v>0</v>
      </c>
      <c r="Q46" s="108">
        <v>2.0808895747220012E-4</v>
      </c>
      <c r="R46" s="108">
        <v>0</v>
      </c>
      <c r="S46" s="111">
        <v>0</v>
      </c>
      <c r="U46" s="106"/>
      <c r="V46" s="9" t="s">
        <v>88</v>
      </c>
      <c r="W46" s="9" t="s">
        <v>89</v>
      </c>
      <c r="X46" s="9" t="s">
        <v>97</v>
      </c>
      <c r="Y46" s="107">
        <v>4.1458319667640789E-5</v>
      </c>
      <c r="Z46" s="108">
        <v>0</v>
      </c>
      <c r="AA46" s="108">
        <v>2.2558203348569257E-4</v>
      </c>
      <c r="AB46" s="108">
        <v>0</v>
      </c>
      <c r="AC46" s="111">
        <v>0</v>
      </c>
    </row>
    <row r="47" spans="1:29" s="26" customFormat="1">
      <c r="A47" s="26" t="str">
        <f t="shared" si="1"/>
        <v>Unpermitted Source</v>
      </c>
      <c r="B47" s="27" t="str">
        <f t="shared" si="2"/>
        <v>2310001631</v>
      </c>
      <c r="C47" s="26" t="str">
        <f t="shared" si="3"/>
        <v>Blowdown Flaring</v>
      </c>
      <c r="D47" s="27" t="str">
        <f t="shared" si="4"/>
        <v>5601301</v>
      </c>
      <c r="E47" s="112">
        <f t="shared" si="5"/>
        <v>-7.7546406259352815E-2</v>
      </c>
      <c r="F47" s="112">
        <f t="shared" si="6"/>
        <v>0</v>
      </c>
      <c r="G47" s="112">
        <f t="shared" si="7"/>
        <v>-7.7546406259352774E-2</v>
      </c>
      <c r="H47" s="112">
        <f t="shared" si="8"/>
        <v>0</v>
      </c>
      <c r="I47" s="112">
        <f t="shared" si="9"/>
        <v>0</v>
      </c>
      <c r="K47" s="106"/>
      <c r="L47" s="106"/>
      <c r="M47" s="106"/>
      <c r="N47" s="88" t="s">
        <v>108</v>
      </c>
      <c r="O47" s="144">
        <v>8.8171222416251952E-7</v>
      </c>
      <c r="P47" s="145">
        <v>0</v>
      </c>
      <c r="Q47" s="145">
        <v>4.7975518079431227E-6</v>
      </c>
      <c r="R47" s="145">
        <v>0</v>
      </c>
      <c r="S47" s="146">
        <v>0</v>
      </c>
      <c r="U47" s="132"/>
      <c r="V47" s="132"/>
      <c r="W47" s="132"/>
      <c r="X47" s="133" t="s">
        <v>108</v>
      </c>
      <c r="Y47" s="134">
        <v>9.5583369195525914E-7</v>
      </c>
      <c r="Z47" s="135">
        <v>0</v>
      </c>
      <c r="AA47" s="135">
        <v>5.2008597944624411E-6</v>
      </c>
      <c r="AB47" s="135">
        <v>0</v>
      </c>
      <c r="AC47" s="136">
        <v>0</v>
      </c>
    </row>
    <row r="48" spans="1:29" s="28" customFormat="1">
      <c r="A48" s="28" t="str">
        <f t="shared" si="1"/>
        <v>Unpermitted Source</v>
      </c>
      <c r="B48" s="29" t="str">
        <f t="shared" si="2"/>
        <v>2310001631</v>
      </c>
      <c r="C48" s="28" t="str">
        <f t="shared" si="3"/>
        <v>Blowdown Flaring</v>
      </c>
      <c r="D48" s="29" t="str">
        <f t="shared" si="4"/>
        <v>5601302</v>
      </c>
      <c r="E48" s="113">
        <f t="shared" si="5"/>
        <v>-7.754640625935276E-2</v>
      </c>
      <c r="F48" s="113">
        <f t="shared" si="6"/>
        <v>0</v>
      </c>
      <c r="G48" s="113">
        <f t="shared" si="7"/>
        <v>-7.7546406259352815E-2</v>
      </c>
      <c r="H48" s="113">
        <f t="shared" si="8"/>
        <v>0</v>
      </c>
      <c r="I48" s="113">
        <f t="shared" si="9"/>
        <v>0</v>
      </c>
      <c r="K48" s="106"/>
      <c r="L48" s="106"/>
      <c r="M48" s="106"/>
      <c r="N48" s="88" t="s">
        <v>109</v>
      </c>
      <c r="O48" s="144">
        <v>3.7361663743701281E-5</v>
      </c>
      <c r="P48" s="145">
        <v>0</v>
      </c>
      <c r="Q48" s="145">
        <v>2.0329140566425699E-4</v>
      </c>
      <c r="R48" s="145">
        <v>0</v>
      </c>
      <c r="S48" s="146">
        <v>0</v>
      </c>
      <c r="U48" s="138"/>
      <c r="V48" s="138"/>
      <c r="W48" s="138"/>
      <c r="X48" s="139" t="s">
        <v>109</v>
      </c>
      <c r="Y48" s="140">
        <v>4.0502485975685529E-5</v>
      </c>
      <c r="Z48" s="141">
        <v>0</v>
      </c>
      <c r="AA48" s="141">
        <v>2.2038117369123012E-4</v>
      </c>
      <c r="AB48" s="141">
        <v>0</v>
      </c>
      <c r="AC48" s="142">
        <v>0</v>
      </c>
    </row>
    <row r="49" spans="1:29" s="26" customFormat="1">
      <c r="A49" s="31" t="str">
        <f t="shared" si="1"/>
        <v>Unpermitted Source</v>
      </c>
      <c r="B49" s="32" t="str">
        <f t="shared" si="2"/>
        <v>2310001640</v>
      </c>
      <c r="C49" s="31" t="str">
        <f t="shared" si="3"/>
        <v xml:space="preserve">Venting - Compressor Startup </v>
      </c>
      <c r="D49" s="32" t="str">
        <f t="shared" si="4"/>
        <v>56013</v>
      </c>
      <c r="E49" s="114">
        <f t="shared" si="5"/>
        <v>0</v>
      </c>
      <c r="F49" s="114">
        <f t="shared" si="6"/>
        <v>-7.7546406259352829E-2</v>
      </c>
      <c r="G49" s="114">
        <f t="shared" si="7"/>
        <v>0</v>
      </c>
      <c r="H49" s="114">
        <f t="shared" si="8"/>
        <v>0</v>
      </c>
      <c r="I49" s="114">
        <f t="shared" si="9"/>
        <v>0</v>
      </c>
      <c r="K49" s="106"/>
      <c r="L49" s="9" t="s">
        <v>30</v>
      </c>
      <c r="M49" s="9" t="s">
        <v>31</v>
      </c>
      <c r="N49" s="9" t="s">
        <v>97</v>
      </c>
      <c r="O49" s="107">
        <v>0</v>
      </c>
      <c r="P49" s="108">
        <v>1.0571303101027547</v>
      </c>
      <c r="Q49" s="108">
        <v>0</v>
      </c>
      <c r="R49" s="108">
        <v>0</v>
      </c>
      <c r="S49" s="111">
        <v>0</v>
      </c>
      <c r="U49" s="106"/>
      <c r="V49" s="9" t="s">
        <v>30</v>
      </c>
      <c r="W49" s="9" t="s">
        <v>31</v>
      </c>
      <c r="X49" s="9" t="s">
        <v>97</v>
      </c>
      <c r="Y49" s="107">
        <v>0</v>
      </c>
      <c r="Z49" s="108">
        <v>1.1459983648781498</v>
      </c>
      <c r="AA49" s="108">
        <v>0</v>
      </c>
      <c r="AB49" s="108">
        <v>0</v>
      </c>
      <c r="AC49" s="111">
        <v>0</v>
      </c>
    </row>
    <row r="50" spans="1:29" s="26" customFormat="1">
      <c r="A50" s="26" t="str">
        <f t="shared" si="1"/>
        <v>Unpermitted Source</v>
      </c>
      <c r="B50" s="27" t="str">
        <f t="shared" si="2"/>
        <v>2310001640</v>
      </c>
      <c r="C50" s="26" t="str">
        <f t="shared" si="3"/>
        <v xml:space="preserve">Venting - Compressor Startup </v>
      </c>
      <c r="D50" s="27" t="str">
        <f t="shared" si="4"/>
        <v>5601301</v>
      </c>
      <c r="E50" s="112">
        <f t="shared" si="5"/>
        <v>0</v>
      </c>
      <c r="F50" s="112">
        <f t="shared" si="6"/>
        <v>-7.7546406259352843E-2</v>
      </c>
      <c r="G50" s="112">
        <f t="shared" si="7"/>
        <v>0</v>
      </c>
      <c r="H50" s="112">
        <f t="shared" si="8"/>
        <v>0</v>
      </c>
      <c r="I50" s="112">
        <f t="shared" si="9"/>
        <v>0</v>
      </c>
      <c r="K50" s="106"/>
      <c r="L50" s="106"/>
      <c r="M50" s="106"/>
      <c r="N50" s="88" t="s">
        <v>108</v>
      </c>
      <c r="O50" s="144">
        <v>0</v>
      </c>
      <c r="P50" s="145">
        <v>0.3140068550749664</v>
      </c>
      <c r="Q50" s="145">
        <v>0</v>
      </c>
      <c r="R50" s="145">
        <v>0</v>
      </c>
      <c r="S50" s="146">
        <v>0</v>
      </c>
      <c r="U50" s="132"/>
      <c r="V50" s="132"/>
      <c r="W50" s="132"/>
      <c r="X50" s="133" t="s">
        <v>108</v>
      </c>
      <c r="Y50" s="134">
        <v>0</v>
      </c>
      <c r="Z50" s="135">
        <v>0.34040395875269486</v>
      </c>
      <c r="AA50" s="135">
        <v>0</v>
      </c>
      <c r="AB50" s="135">
        <v>0</v>
      </c>
      <c r="AC50" s="136">
        <v>0</v>
      </c>
    </row>
    <row r="51" spans="1:29" s="28" customFormat="1">
      <c r="A51" s="28" t="str">
        <f t="shared" si="1"/>
        <v>Unpermitted Source</v>
      </c>
      <c r="B51" s="29" t="str">
        <f t="shared" si="2"/>
        <v>2310001640</v>
      </c>
      <c r="C51" s="28" t="str">
        <f t="shared" si="3"/>
        <v xml:space="preserve">Venting - Compressor Startup </v>
      </c>
      <c r="D51" s="29" t="str">
        <f t="shared" si="4"/>
        <v>5601302</v>
      </c>
      <c r="E51" s="113">
        <f t="shared" si="5"/>
        <v>0</v>
      </c>
      <c r="F51" s="113">
        <f t="shared" si="6"/>
        <v>-7.7546406259352885E-2</v>
      </c>
      <c r="G51" s="113">
        <f t="shared" si="7"/>
        <v>0</v>
      </c>
      <c r="H51" s="113">
        <f t="shared" si="8"/>
        <v>0</v>
      </c>
      <c r="I51" s="113">
        <f t="shared" si="9"/>
        <v>0</v>
      </c>
      <c r="K51" s="106"/>
      <c r="L51" s="106"/>
      <c r="M51" s="106"/>
      <c r="N51" s="88" t="s">
        <v>109</v>
      </c>
      <c r="O51" s="144">
        <v>0</v>
      </c>
      <c r="P51" s="145">
        <v>0.74312345502778832</v>
      </c>
      <c r="Q51" s="145">
        <v>0</v>
      </c>
      <c r="R51" s="145">
        <v>0</v>
      </c>
      <c r="S51" s="146">
        <v>0</v>
      </c>
      <c r="U51" s="138"/>
      <c r="V51" s="138"/>
      <c r="W51" s="138"/>
      <c r="X51" s="139" t="s">
        <v>109</v>
      </c>
      <c r="Y51" s="140">
        <v>0</v>
      </c>
      <c r="Z51" s="141">
        <v>0.80559440612545496</v>
      </c>
      <c r="AA51" s="141">
        <v>0</v>
      </c>
      <c r="AB51" s="141">
        <v>0</v>
      </c>
      <c r="AC51" s="142">
        <v>0</v>
      </c>
    </row>
    <row r="52" spans="1:29" s="28" customFormat="1">
      <c r="A52" s="31" t="str">
        <f t="shared" si="1"/>
        <v>Unpermitted Source</v>
      </c>
      <c r="B52" s="32" t="str">
        <f t="shared" si="2"/>
        <v>2310001650</v>
      </c>
      <c r="C52" s="31" t="str">
        <f t="shared" si="3"/>
        <v>Venting - Compressor Shutdown</v>
      </c>
      <c r="D52" s="32" t="str">
        <f t="shared" si="4"/>
        <v>56013</v>
      </c>
      <c r="E52" s="114">
        <f t="shared" si="5"/>
        <v>0</v>
      </c>
      <c r="F52" s="114">
        <f t="shared" si="6"/>
        <v>-7.7546406259352732E-2</v>
      </c>
      <c r="G52" s="114">
        <f t="shared" si="7"/>
        <v>0</v>
      </c>
      <c r="H52" s="114">
        <f t="shared" si="8"/>
        <v>0</v>
      </c>
      <c r="I52" s="114">
        <f t="shared" si="9"/>
        <v>0</v>
      </c>
      <c r="K52" s="106"/>
      <c r="L52" s="9" t="s">
        <v>32</v>
      </c>
      <c r="M52" s="9" t="s">
        <v>33</v>
      </c>
      <c r="N52" s="9" t="s">
        <v>97</v>
      </c>
      <c r="O52" s="107">
        <v>0</v>
      </c>
      <c r="P52" s="108">
        <v>0.50140477902642999</v>
      </c>
      <c r="Q52" s="108">
        <v>0</v>
      </c>
      <c r="R52" s="108">
        <v>0</v>
      </c>
      <c r="S52" s="111">
        <v>0</v>
      </c>
      <c r="U52" s="106"/>
      <c r="V52" s="9" t="s">
        <v>32</v>
      </c>
      <c r="W52" s="9" t="s">
        <v>33</v>
      </c>
      <c r="X52" s="9" t="s">
        <v>97</v>
      </c>
      <c r="Y52" s="107">
        <v>0</v>
      </c>
      <c r="Z52" s="108">
        <v>0.54355555924843912</v>
      </c>
      <c r="AA52" s="108">
        <v>0</v>
      </c>
      <c r="AB52" s="108">
        <v>0</v>
      </c>
      <c r="AC52" s="111">
        <v>0</v>
      </c>
    </row>
    <row r="53" spans="1:29" s="26" customFormat="1">
      <c r="A53" s="26" t="str">
        <f t="shared" si="1"/>
        <v>Unpermitted Source</v>
      </c>
      <c r="B53" s="27" t="str">
        <f t="shared" si="2"/>
        <v>2310001650</v>
      </c>
      <c r="C53" s="26" t="str">
        <f t="shared" si="3"/>
        <v>Venting - Compressor Shutdown</v>
      </c>
      <c r="D53" s="27" t="str">
        <f t="shared" si="4"/>
        <v>5601301</v>
      </c>
      <c r="E53" s="112">
        <f t="shared" si="5"/>
        <v>0</v>
      </c>
      <c r="F53" s="112">
        <f t="shared" si="6"/>
        <v>-7.7546406259352788E-2</v>
      </c>
      <c r="G53" s="112">
        <f t="shared" si="7"/>
        <v>0</v>
      </c>
      <c r="H53" s="112">
        <f t="shared" si="8"/>
        <v>0</v>
      </c>
      <c r="I53" s="112">
        <f t="shared" si="9"/>
        <v>0</v>
      </c>
      <c r="K53" s="106"/>
      <c r="L53" s="106"/>
      <c r="M53" s="106"/>
      <c r="N53" s="88" t="s">
        <v>108</v>
      </c>
      <c r="O53" s="144">
        <v>0</v>
      </c>
      <c r="P53" s="145">
        <v>0.14893578991822104</v>
      </c>
      <c r="Q53" s="145">
        <v>0</v>
      </c>
      <c r="R53" s="145">
        <v>0</v>
      </c>
      <c r="S53" s="146">
        <v>0</v>
      </c>
      <c r="U53" s="132"/>
      <c r="V53" s="132"/>
      <c r="W53" s="132"/>
      <c r="X53" s="133" t="s">
        <v>108</v>
      </c>
      <c r="Y53" s="134">
        <v>0</v>
      </c>
      <c r="Z53" s="135">
        <v>0.16145613278416598</v>
      </c>
      <c r="AA53" s="135">
        <v>0</v>
      </c>
      <c r="AB53" s="135">
        <v>0</v>
      </c>
      <c r="AC53" s="136">
        <v>0</v>
      </c>
    </row>
    <row r="54" spans="1:29" s="28" customFormat="1">
      <c r="A54" s="28" t="str">
        <f t="shared" si="1"/>
        <v>Unpermitted Source</v>
      </c>
      <c r="B54" s="29" t="str">
        <f t="shared" si="2"/>
        <v>2310001650</v>
      </c>
      <c r="C54" s="28" t="str">
        <f t="shared" si="3"/>
        <v>Venting - Compressor Shutdown</v>
      </c>
      <c r="D54" s="29" t="str">
        <f t="shared" si="4"/>
        <v>5601302</v>
      </c>
      <c r="E54" s="113">
        <f t="shared" si="5"/>
        <v>0</v>
      </c>
      <c r="F54" s="113">
        <f t="shared" si="6"/>
        <v>-7.7546406259352843E-2</v>
      </c>
      <c r="G54" s="113">
        <f t="shared" si="7"/>
        <v>0</v>
      </c>
      <c r="H54" s="113">
        <f t="shared" si="8"/>
        <v>0</v>
      </c>
      <c r="I54" s="113">
        <f t="shared" si="9"/>
        <v>0</v>
      </c>
      <c r="K54" s="106"/>
      <c r="L54" s="106"/>
      <c r="M54" s="106"/>
      <c r="N54" s="88" t="s">
        <v>109</v>
      </c>
      <c r="O54" s="144">
        <v>0</v>
      </c>
      <c r="P54" s="145">
        <v>0.3524689891082089</v>
      </c>
      <c r="Q54" s="145">
        <v>0</v>
      </c>
      <c r="R54" s="145">
        <v>0</v>
      </c>
      <c r="S54" s="146">
        <v>0</v>
      </c>
      <c r="U54" s="138"/>
      <c r="V54" s="138"/>
      <c r="W54" s="138"/>
      <c r="X54" s="139" t="s">
        <v>109</v>
      </c>
      <c r="Y54" s="140">
        <v>0</v>
      </c>
      <c r="Z54" s="141">
        <v>0.38209942646427314</v>
      </c>
      <c r="AA54" s="141">
        <v>0</v>
      </c>
      <c r="AB54" s="141">
        <v>0</v>
      </c>
      <c r="AC54" s="142">
        <v>0</v>
      </c>
    </row>
    <row r="55" spans="1:29">
      <c r="A55" s="31" t="str">
        <f t="shared" si="1"/>
        <v>Unpermitted Source</v>
      </c>
      <c r="B55" s="32" t="str">
        <f t="shared" si="2"/>
        <v>2310002230</v>
      </c>
      <c r="C55" s="31" t="str">
        <f t="shared" si="3"/>
        <v xml:space="preserve">Condensate tank </v>
      </c>
      <c r="D55" s="32" t="str">
        <f t="shared" si="4"/>
        <v>56013</v>
      </c>
      <c r="E55" s="114">
        <f t="shared" si="5"/>
        <v>0</v>
      </c>
      <c r="F55" s="114">
        <f t="shared" si="6"/>
        <v>-0.26891013543856873</v>
      </c>
      <c r="G55" s="114">
        <f t="shared" si="7"/>
        <v>0</v>
      </c>
      <c r="H55" s="114">
        <f t="shared" si="8"/>
        <v>0</v>
      </c>
      <c r="I55" s="114">
        <f t="shared" si="9"/>
        <v>0</v>
      </c>
      <c r="K55" s="106"/>
      <c r="L55" s="9" t="s">
        <v>39</v>
      </c>
      <c r="M55" s="9" t="s">
        <v>40</v>
      </c>
      <c r="N55" s="9" t="s">
        <v>97</v>
      </c>
      <c r="O55" s="107">
        <v>0</v>
      </c>
      <c r="P55" s="108">
        <v>518.87608789564422</v>
      </c>
      <c r="Q55" s="108">
        <v>0</v>
      </c>
      <c r="R55" s="108">
        <v>0</v>
      </c>
      <c r="S55" s="111">
        <v>0</v>
      </c>
      <c r="U55" s="106"/>
      <c r="V55" s="9" t="s">
        <v>39</v>
      </c>
      <c r="W55" s="9" t="s">
        <v>40</v>
      </c>
      <c r="X55" s="9" t="s">
        <v>97</v>
      </c>
      <c r="Y55" s="107">
        <v>0</v>
      </c>
      <c r="Z55" s="108">
        <v>709.72955999999999</v>
      </c>
      <c r="AA55" s="108">
        <v>0</v>
      </c>
      <c r="AB55" s="108">
        <v>0</v>
      </c>
      <c r="AC55" s="111">
        <v>0</v>
      </c>
    </row>
    <row r="56" spans="1:29" s="26" customFormat="1">
      <c r="A56" s="26" t="str">
        <f t="shared" si="1"/>
        <v>Unpermitted Source</v>
      </c>
      <c r="B56" s="27" t="str">
        <f t="shared" si="2"/>
        <v>2310002230</v>
      </c>
      <c r="C56" s="26" t="str">
        <f t="shared" si="3"/>
        <v xml:space="preserve">Condensate tank </v>
      </c>
      <c r="D56" s="27" t="str">
        <f t="shared" si="4"/>
        <v>5601301</v>
      </c>
      <c r="E56" s="112">
        <f t="shared" si="5"/>
        <v>0</v>
      </c>
      <c r="F56" s="112">
        <f t="shared" si="6"/>
        <v>-9.1699935699414231E-2</v>
      </c>
      <c r="G56" s="112">
        <f t="shared" si="7"/>
        <v>0</v>
      </c>
      <c r="H56" s="112">
        <f t="shared" si="8"/>
        <v>0</v>
      </c>
      <c r="I56" s="112">
        <f t="shared" si="9"/>
        <v>0</v>
      </c>
      <c r="K56" s="106"/>
      <c r="L56" s="106"/>
      <c r="M56" s="106"/>
      <c r="N56" s="88" t="s">
        <v>108</v>
      </c>
      <c r="O56" s="144">
        <v>0</v>
      </c>
      <c r="P56" s="145">
        <v>23.175457800642306</v>
      </c>
      <c r="Q56" s="145">
        <v>0</v>
      </c>
      <c r="R56" s="145">
        <v>0</v>
      </c>
      <c r="S56" s="146">
        <v>0</v>
      </c>
      <c r="U56" s="132"/>
      <c r="V56" s="132"/>
      <c r="W56" s="132"/>
      <c r="X56" s="133" t="s">
        <v>108</v>
      </c>
      <c r="Y56" s="134">
        <v>0</v>
      </c>
      <c r="Z56" s="135">
        <v>25.5152</v>
      </c>
      <c r="AA56" s="135">
        <v>0</v>
      </c>
      <c r="AB56" s="135">
        <v>0</v>
      </c>
      <c r="AC56" s="136">
        <v>0</v>
      </c>
    </row>
    <row r="57" spans="1:29" s="28" customFormat="1">
      <c r="A57" s="28" t="str">
        <f t="shared" si="1"/>
        <v>Unpermitted Source</v>
      </c>
      <c r="B57" s="29" t="str">
        <f t="shared" si="2"/>
        <v>2310002230</v>
      </c>
      <c r="C57" s="28" t="str">
        <f t="shared" si="3"/>
        <v xml:space="preserve">Condensate tank </v>
      </c>
      <c r="D57" s="29" t="str">
        <f t="shared" si="4"/>
        <v>5601302</v>
      </c>
      <c r="E57" s="113">
        <f t="shared" si="5"/>
        <v>0</v>
      </c>
      <c r="F57" s="113">
        <f t="shared" si="6"/>
        <v>-0.2755185230327496</v>
      </c>
      <c r="G57" s="113">
        <f t="shared" si="7"/>
        <v>0</v>
      </c>
      <c r="H57" s="113">
        <f t="shared" si="8"/>
        <v>0</v>
      </c>
      <c r="I57" s="113">
        <f t="shared" si="9"/>
        <v>0</v>
      </c>
      <c r="K57" s="106"/>
      <c r="L57" s="106"/>
      <c r="M57" s="106"/>
      <c r="N57" s="88" t="s">
        <v>109</v>
      </c>
      <c r="O57" s="144">
        <v>0</v>
      </c>
      <c r="P57" s="145">
        <v>495.70063009500194</v>
      </c>
      <c r="Q57" s="145">
        <v>0</v>
      </c>
      <c r="R57" s="145">
        <v>0</v>
      </c>
      <c r="S57" s="146">
        <v>0</v>
      </c>
      <c r="U57" s="138"/>
      <c r="V57" s="138"/>
      <c r="W57" s="138"/>
      <c r="X57" s="139" t="s">
        <v>109</v>
      </c>
      <c r="Y57" s="140">
        <v>0</v>
      </c>
      <c r="Z57" s="141">
        <v>684.21435999999994</v>
      </c>
      <c r="AA57" s="141">
        <v>0</v>
      </c>
      <c r="AB57" s="141">
        <v>0</v>
      </c>
      <c r="AC57" s="142">
        <v>0</v>
      </c>
    </row>
    <row r="58" spans="1:29">
      <c r="A58" s="31" t="str">
        <f t="shared" si="1"/>
        <v>Unpermitted Source</v>
      </c>
      <c r="B58" s="32" t="str">
        <f t="shared" si="2"/>
        <v>2310002231</v>
      </c>
      <c r="C58" s="31" t="str">
        <f t="shared" si="3"/>
        <v>Condensate tank flaring</v>
      </c>
      <c r="D58" s="32" t="str">
        <f t="shared" si="4"/>
        <v>56013</v>
      </c>
      <c r="E58" s="114">
        <f t="shared" si="5"/>
        <v>-9.4940697457418684E-3</v>
      </c>
      <c r="F58" s="114">
        <f t="shared" si="6"/>
        <v>0</v>
      </c>
      <c r="G58" s="114">
        <f t="shared" si="7"/>
        <v>-9.4940697457419915E-3</v>
      </c>
      <c r="H58" s="114">
        <f t="shared" si="8"/>
        <v>0</v>
      </c>
      <c r="I58" s="114">
        <f t="shared" si="9"/>
        <v>0</v>
      </c>
      <c r="K58" s="106"/>
      <c r="L58" s="9" t="s">
        <v>45</v>
      </c>
      <c r="M58" s="9" t="s">
        <v>58</v>
      </c>
      <c r="N58" s="9" t="s">
        <v>97</v>
      </c>
      <c r="O58" s="107">
        <v>2.9285530329141611</v>
      </c>
      <c r="P58" s="108">
        <v>0</v>
      </c>
      <c r="Q58" s="108">
        <v>15.934773855562348</v>
      </c>
      <c r="R58" s="108">
        <v>0</v>
      </c>
      <c r="S58" s="111">
        <v>0</v>
      </c>
      <c r="U58" s="106"/>
      <c r="V58" s="9" t="s">
        <v>45</v>
      </c>
      <c r="W58" s="9" t="s">
        <v>58</v>
      </c>
      <c r="X58" s="9" t="s">
        <v>97</v>
      </c>
      <c r="Y58" s="107">
        <v>2.9566234218935121</v>
      </c>
      <c r="Z58" s="108">
        <v>0</v>
      </c>
      <c r="AA58" s="108">
        <v>16.087509795597054</v>
      </c>
      <c r="AB58" s="108">
        <v>0</v>
      </c>
      <c r="AC58" s="111">
        <v>0</v>
      </c>
    </row>
    <row r="59" spans="1:29" s="26" customFormat="1">
      <c r="A59" s="26" t="str">
        <f t="shared" si="1"/>
        <v>Unpermitted Source</v>
      </c>
      <c r="B59" s="27" t="str">
        <f t="shared" si="2"/>
        <v>2310002231</v>
      </c>
      <c r="C59" s="26" t="str">
        <f t="shared" si="3"/>
        <v>Condensate tank flaring</v>
      </c>
      <c r="D59" s="27" t="str">
        <f t="shared" si="4"/>
        <v>5601301</v>
      </c>
      <c r="E59" s="112">
        <f t="shared" si="5"/>
        <v>-9.1699935699414259E-2</v>
      </c>
      <c r="F59" s="112">
        <f t="shared" si="6"/>
        <v>0</v>
      </c>
      <c r="G59" s="112">
        <f t="shared" si="7"/>
        <v>-9.1699935699414259E-2</v>
      </c>
      <c r="H59" s="112">
        <f t="shared" si="8"/>
        <v>0</v>
      </c>
      <c r="I59" s="112">
        <f t="shared" si="9"/>
        <v>0</v>
      </c>
      <c r="K59" s="106"/>
      <c r="L59" s="106"/>
      <c r="M59" s="106"/>
      <c r="N59" s="88" t="s">
        <v>108</v>
      </c>
      <c r="O59" s="144">
        <v>9.6545367712292746E-2</v>
      </c>
      <c r="P59" s="145">
        <v>0</v>
      </c>
      <c r="Q59" s="145">
        <v>0.52532038314041651</v>
      </c>
      <c r="R59" s="145">
        <v>0</v>
      </c>
      <c r="S59" s="146">
        <v>0</v>
      </c>
      <c r="U59" s="132"/>
      <c r="V59" s="132"/>
      <c r="W59" s="132"/>
      <c r="X59" s="133" t="s">
        <v>108</v>
      </c>
      <c r="Y59" s="134">
        <v>0.10629237132844986</v>
      </c>
      <c r="Z59" s="135">
        <v>0</v>
      </c>
      <c r="AA59" s="135">
        <v>0.57835554987538906</v>
      </c>
      <c r="AB59" s="135">
        <v>0</v>
      </c>
      <c r="AC59" s="136">
        <v>0</v>
      </c>
    </row>
    <row r="60" spans="1:29" s="28" customFormat="1">
      <c r="A60" s="28" t="str">
        <f t="shared" si="1"/>
        <v>Unpermitted Source</v>
      </c>
      <c r="B60" s="29" t="str">
        <f t="shared" si="2"/>
        <v>2310002231</v>
      </c>
      <c r="C60" s="28" t="str">
        <f t="shared" si="3"/>
        <v>Condensate tank flaring</v>
      </c>
      <c r="D60" s="29" t="str">
        <f t="shared" si="4"/>
        <v>5601302</v>
      </c>
      <c r="E60" s="113">
        <f t="shared" si="5"/>
        <v>-6.4285112985599975E-3</v>
      </c>
      <c r="F60" s="113">
        <f t="shared" si="6"/>
        <v>0</v>
      </c>
      <c r="G60" s="113">
        <f t="shared" si="7"/>
        <v>-6.4285112985600409E-3</v>
      </c>
      <c r="H60" s="113">
        <f t="shared" si="8"/>
        <v>0</v>
      </c>
      <c r="I60" s="113">
        <f t="shared" si="9"/>
        <v>0</v>
      </c>
      <c r="K60" s="106"/>
      <c r="L60" s="106"/>
      <c r="M60" s="106"/>
      <c r="N60" s="88" t="s">
        <v>109</v>
      </c>
      <c r="O60" s="144">
        <v>2.8320076652018682</v>
      </c>
      <c r="P60" s="145">
        <v>0</v>
      </c>
      <c r="Q60" s="145">
        <v>15.409453472421932</v>
      </c>
      <c r="R60" s="145">
        <v>0</v>
      </c>
      <c r="S60" s="146">
        <v>0</v>
      </c>
      <c r="U60" s="138"/>
      <c r="V60" s="138"/>
      <c r="W60" s="138"/>
      <c r="X60" s="139" t="s">
        <v>109</v>
      </c>
      <c r="Y60" s="140">
        <v>2.8503310505650621</v>
      </c>
      <c r="Z60" s="141">
        <v>0</v>
      </c>
      <c r="AA60" s="141">
        <v>15.509154245721664</v>
      </c>
      <c r="AB60" s="141">
        <v>0</v>
      </c>
      <c r="AC60" s="142">
        <v>0</v>
      </c>
    </row>
    <row r="61" spans="1:29" s="26" customFormat="1">
      <c r="A61" s="31" t="str">
        <f t="shared" si="1"/>
        <v>Unpermitted Source</v>
      </c>
      <c r="B61" s="32" t="str">
        <f t="shared" si="2"/>
        <v>2310002240</v>
      </c>
      <c r="C61" s="31" t="str">
        <f t="shared" si="3"/>
        <v>Oil Tank</v>
      </c>
      <c r="D61" s="32" t="str">
        <f t="shared" si="4"/>
        <v>56013</v>
      </c>
      <c r="E61" s="114">
        <f>IF(AND($K61=$U61,$L61=$V61,$N61=$X61),IF(O61=Y61,0,(O61-Y61)/Y61),"ERROR")</f>
        <v>0</v>
      </c>
      <c r="F61" s="114">
        <f t="shared" si="6"/>
        <v>8.4091394915856515E-2</v>
      </c>
      <c r="G61" s="114">
        <f t="shared" si="7"/>
        <v>0</v>
      </c>
      <c r="H61" s="114">
        <f t="shared" si="8"/>
        <v>0</v>
      </c>
      <c r="I61" s="114">
        <f t="shared" si="9"/>
        <v>0</v>
      </c>
      <c r="K61" s="106"/>
      <c r="L61" s="9" t="s">
        <v>41</v>
      </c>
      <c r="M61" s="9" t="s">
        <v>42</v>
      </c>
      <c r="N61" s="9" t="s">
        <v>97</v>
      </c>
      <c r="O61" s="107">
        <v>0</v>
      </c>
      <c r="P61" s="108">
        <v>486.4151138912631</v>
      </c>
      <c r="Q61" s="108">
        <v>0</v>
      </c>
      <c r="R61" s="108">
        <v>0</v>
      </c>
      <c r="S61" s="111">
        <v>0</v>
      </c>
      <c r="U61" s="106"/>
      <c r="V61" s="9" t="s">
        <v>41</v>
      </c>
      <c r="W61" s="9" t="s">
        <v>42</v>
      </c>
      <c r="X61" s="9" t="s">
        <v>97</v>
      </c>
      <c r="Y61" s="107">
        <v>0</v>
      </c>
      <c r="Z61" s="108">
        <v>448.68459999999999</v>
      </c>
      <c r="AA61" s="108">
        <v>0</v>
      </c>
      <c r="AB61" s="108">
        <v>0</v>
      </c>
      <c r="AC61" s="111">
        <v>0</v>
      </c>
    </row>
    <row r="62" spans="1:29" s="26" customFormat="1">
      <c r="A62" s="26" t="str">
        <f t="shared" si="1"/>
        <v>Unpermitted Source</v>
      </c>
      <c r="B62" s="27" t="str">
        <f t="shared" si="2"/>
        <v>2310002240</v>
      </c>
      <c r="C62" s="26" t="str">
        <f t="shared" si="3"/>
        <v>Oil Tank</v>
      </c>
      <c r="D62" s="27" t="str">
        <f t="shared" si="4"/>
        <v>5601301</v>
      </c>
      <c r="E62" s="112">
        <f t="shared" si="5"/>
        <v>0</v>
      </c>
      <c r="F62" s="112">
        <f t="shared" si="6"/>
        <v>8.3589452368100031E-2</v>
      </c>
      <c r="G62" s="112">
        <f t="shared" si="7"/>
        <v>0</v>
      </c>
      <c r="H62" s="112">
        <f t="shared" si="8"/>
        <v>0</v>
      </c>
      <c r="I62" s="112">
        <f t="shared" si="9"/>
        <v>0</v>
      </c>
      <c r="K62" s="106"/>
      <c r="L62" s="106"/>
      <c r="M62" s="106"/>
      <c r="N62" s="88" t="s">
        <v>108</v>
      </c>
      <c r="O62" s="144">
        <v>0</v>
      </c>
      <c r="P62" s="145">
        <v>340.21490543684808</v>
      </c>
      <c r="Q62" s="145">
        <v>0</v>
      </c>
      <c r="R62" s="145">
        <v>0</v>
      </c>
      <c r="S62" s="146">
        <v>0</v>
      </c>
      <c r="U62" s="132"/>
      <c r="V62" s="132"/>
      <c r="W62" s="132"/>
      <c r="X62" s="133" t="s">
        <v>108</v>
      </c>
      <c r="Y62" s="134">
        <v>0</v>
      </c>
      <c r="Z62" s="135">
        <v>313.97030000000001</v>
      </c>
      <c r="AA62" s="135">
        <v>0</v>
      </c>
      <c r="AB62" s="135">
        <v>0</v>
      </c>
      <c r="AC62" s="136">
        <v>0</v>
      </c>
    </row>
    <row r="63" spans="1:29" s="28" customFormat="1">
      <c r="A63" s="28" t="str">
        <f t="shared" si="1"/>
        <v>Unpermitted Source</v>
      </c>
      <c r="B63" s="29" t="str">
        <f t="shared" si="2"/>
        <v>2310002240</v>
      </c>
      <c r="C63" s="28" t="str">
        <f t="shared" si="3"/>
        <v>Oil Tank</v>
      </c>
      <c r="D63" s="29" t="str">
        <f t="shared" si="4"/>
        <v>5601302</v>
      </c>
      <c r="E63" s="113">
        <f t="shared" si="5"/>
        <v>0</v>
      </c>
      <c r="F63" s="113">
        <f t="shared" si="6"/>
        <v>8.5261241415462069E-2</v>
      </c>
      <c r="G63" s="113">
        <f t="shared" si="7"/>
        <v>0</v>
      </c>
      <c r="H63" s="113">
        <f t="shared" si="8"/>
        <v>0</v>
      </c>
      <c r="I63" s="113">
        <f t="shared" si="9"/>
        <v>0</v>
      </c>
      <c r="K63" s="106"/>
      <c r="L63" s="106"/>
      <c r="M63" s="106"/>
      <c r="N63" s="88" t="s">
        <v>109</v>
      </c>
      <c r="O63" s="144">
        <v>0</v>
      </c>
      <c r="P63" s="145">
        <v>146.20020845441499</v>
      </c>
      <c r="Q63" s="145">
        <v>0</v>
      </c>
      <c r="R63" s="145">
        <v>0</v>
      </c>
      <c r="S63" s="146">
        <v>0</v>
      </c>
      <c r="U63" s="138"/>
      <c r="V63" s="138"/>
      <c r="W63" s="138"/>
      <c r="X63" s="139" t="s">
        <v>109</v>
      </c>
      <c r="Y63" s="140">
        <v>0</v>
      </c>
      <c r="Z63" s="141">
        <v>134.71430000000001</v>
      </c>
      <c r="AA63" s="141">
        <v>0</v>
      </c>
      <c r="AB63" s="141">
        <v>0</v>
      </c>
      <c r="AC63" s="142">
        <v>0</v>
      </c>
    </row>
    <row r="64" spans="1:29" s="28" customFormat="1">
      <c r="A64" s="31" t="str">
        <f t="shared" si="1"/>
        <v>Unpermitted Source</v>
      </c>
      <c r="B64" s="32" t="str">
        <f t="shared" si="2"/>
        <v>2310003100</v>
      </c>
      <c r="C64" s="31" t="str">
        <f t="shared" si="3"/>
        <v>Miscellaneous engines</v>
      </c>
      <c r="D64" s="32" t="str">
        <f t="shared" si="4"/>
        <v>56013</v>
      </c>
      <c r="E64" s="114">
        <f t="shared" si="5"/>
        <v>0.40296296296296291</v>
      </c>
      <c r="F64" s="114">
        <f t="shared" si="6"/>
        <v>0.40296296296296291</v>
      </c>
      <c r="G64" s="114">
        <f t="shared" si="7"/>
        <v>0.40296296296296302</v>
      </c>
      <c r="H64" s="114">
        <f t="shared" si="8"/>
        <v>0</v>
      </c>
      <c r="I64" s="114">
        <f t="shared" si="9"/>
        <v>0.40296296296296286</v>
      </c>
      <c r="K64" s="106"/>
      <c r="L64" s="9" t="s">
        <v>18</v>
      </c>
      <c r="M64" s="9" t="s">
        <v>12</v>
      </c>
      <c r="N64" s="9" t="s">
        <v>97</v>
      </c>
      <c r="O64" s="107">
        <v>3.8621109152766429E-3</v>
      </c>
      <c r="P64" s="108">
        <v>2.006528250678705E-2</v>
      </c>
      <c r="Q64" s="108">
        <v>0.15392453106387705</v>
      </c>
      <c r="R64" s="108">
        <v>0</v>
      </c>
      <c r="S64" s="111">
        <v>3.8667510164964386E-5</v>
      </c>
      <c r="U64" s="106"/>
      <c r="V64" s="9" t="s">
        <v>18</v>
      </c>
      <c r="W64" s="9" t="s">
        <v>12</v>
      </c>
      <c r="X64" s="9" t="s">
        <v>97</v>
      </c>
      <c r="Y64" s="107">
        <v>2.7528245700229504E-3</v>
      </c>
      <c r="Z64" s="108">
        <v>1.4302075704415268E-2</v>
      </c>
      <c r="AA64" s="108">
        <v>0.10971389489769483</v>
      </c>
      <c r="AB64" s="108">
        <v>0</v>
      </c>
      <c r="AC64" s="111">
        <v>2.7561319283369548E-5</v>
      </c>
    </row>
    <row r="65" spans="1:29" s="26" customFormat="1">
      <c r="A65" s="26" t="str">
        <f t="shared" si="1"/>
        <v>Unpermitted Source</v>
      </c>
      <c r="B65" s="27" t="str">
        <f t="shared" si="2"/>
        <v>2310003100</v>
      </c>
      <c r="C65" s="26" t="str">
        <f t="shared" si="3"/>
        <v>Miscellaneous engines</v>
      </c>
      <c r="D65" s="27" t="str">
        <f t="shared" si="4"/>
        <v>5601301</v>
      </c>
      <c r="E65" s="112">
        <f t="shared" si="5"/>
        <v>0.40296296296296286</v>
      </c>
      <c r="F65" s="112">
        <f t="shared" si="6"/>
        <v>0.40296296296296291</v>
      </c>
      <c r="G65" s="112">
        <f t="shared" si="7"/>
        <v>0.40296296296296308</v>
      </c>
      <c r="H65" s="112">
        <f t="shared" si="8"/>
        <v>0</v>
      </c>
      <c r="I65" s="112">
        <f t="shared" si="9"/>
        <v>0.40296296296296302</v>
      </c>
      <c r="K65" s="106"/>
      <c r="L65" s="106"/>
      <c r="M65" s="106"/>
      <c r="N65" s="88" t="s">
        <v>108</v>
      </c>
      <c r="O65" s="144">
        <v>1.1471899829821732E-3</v>
      </c>
      <c r="P65" s="145">
        <v>5.9601320631271163E-3</v>
      </c>
      <c r="Q65" s="145">
        <v>4.5721286634529408E-2</v>
      </c>
      <c r="R65" s="145">
        <v>0</v>
      </c>
      <c r="S65" s="146">
        <v>1.1485682649000534E-5</v>
      </c>
      <c r="U65" s="132"/>
      <c r="V65" s="132"/>
      <c r="W65" s="132"/>
      <c r="X65" s="133" t="s">
        <v>108</v>
      </c>
      <c r="Y65" s="134">
        <v>8.1769085376237269E-4</v>
      </c>
      <c r="Z65" s="135">
        <v>4.2482461907189057E-3</v>
      </c>
      <c r="AA65" s="135">
        <v>3.2589090262204169E-2</v>
      </c>
      <c r="AB65" s="135">
        <v>0</v>
      </c>
      <c r="AC65" s="136">
        <v>8.1867326167638438E-6</v>
      </c>
    </row>
    <row r="66" spans="1:29" s="28" customFormat="1">
      <c r="A66" s="28" t="str">
        <f t="shared" si="1"/>
        <v>Unpermitted Source</v>
      </c>
      <c r="B66" s="29" t="str">
        <f t="shared" si="2"/>
        <v>2310003100</v>
      </c>
      <c r="C66" s="28" t="str">
        <f t="shared" si="3"/>
        <v>Miscellaneous engines</v>
      </c>
      <c r="D66" s="29" t="str">
        <f t="shared" si="4"/>
        <v>5601302</v>
      </c>
      <c r="E66" s="113">
        <f t="shared" si="5"/>
        <v>0.40296296296296291</v>
      </c>
      <c r="F66" s="113">
        <f t="shared" si="6"/>
        <v>0.40296296296296302</v>
      </c>
      <c r="G66" s="113">
        <f t="shared" si="7"/>
        <v>0.40296296296296297</v>
      </c>
      <c r="H66" s="113">
        <f t="shared" si="8"/>
        <v>0</v>
      </c>
      <c r="I66" s="113">
        <f t="shared" si="9"/>
        <v>0.40296296296296291</v>
      </c>
      <c r="K66" s="106"/>
      <c r="L66" s="106"/>
      <c r="M66" s="106"/>
      <c r="N66" s="88" t="s">
        <v>109</v>
      </c>
      <c r="O66" s="144">
        <v>2.7149209322944699E-3</v>
      </c>
      <c r="P66" s="145">
        <v>1.4105150443659936E-2</v>
      </c>
      <c r="Q66" s="145">
        <v>0.10820324442934764</v>
      </c>
      <c r="R66" s="145">
        <v>0</v>
      </c>
      <c r="S66" s="146">
        <v>2.7181827515963854E-5</v>
      </c>
      <c r="U66" s="138"/>
      <c r="V66" s="138"/>
      <c r="W66" s="138"/>
      <c r="X66" s="139" t="s">
        <v>109</v>
      </c>
      <c r="Y66" s="140">
        <v>1.9351337162605779E-3</v>
      </c>
      <c r="Z66" s="141">
        <v>1.0053829513696363E-2</v>
      </c>
      <c r="AA66" s="141">
        <v>7.7124804635490665E-2</v>
      </c>
      <c r="AB66" s="141">
        <v>0</v>
      </c>
      <c r="AC66" s="142">
        <v>1.9374586666605704E-5</v>
      </c>
    </row>
    <row r="67" spans="1:29">
      <c r="A67" s="31" t="str">
        <f t="shared" si="1"/>
        <v>Unpermitted Source</v>
      </c>
      <c r="B67" s="32" t="str">
        <f t="shared" si="2"/>
        <v>2310003200</v>
      </c>
      <c r="C67" s="31" t="str">
        <f t="shared" si="3"/>
        <v>Pneumatic pumps</v>
      </c>
      <c r="D67" s="32" t="str">
        <f t="shared" si="4"/>
        <v>56013</v>
      </c>
      <c r="E67" s="114">
        <f t="shared" si="5"/>
        <v>0</v>
      </c>
      <c r="F67" s="114">
        <f t="shared" si="6"/>
        <v>0.1253602853223594</v>
      </c>
      <c r="G67" s="114">
        <f t="shared" si="7"/>
        <v>0</v>
      </c>
      <c r="H67" s="114">
        <f t="shared" si="8"/>
        <v>0</v>
      </c>
      <c r="I67" s="114">
        <f t="shared" si="9"/>
        <v>0</v>
      </c>
      <c r="K67" s="106"/>
      <c r="L67" s="9" t="s">
        <v>20</v>
      </c>
      <c r="M67" s="9" t="s">
        <v>80</v>
      </c>
      <c r="N67" s="9" t="s">
        <v>97</v>
      </c>
      <c r="O67" s="107">
        <v>0</v>
      </c>
      <c r="P67" s="108">
        <v>36.412942659363154</v>
      </c>
      <c r="Q67" s="108">
        <v>0</v>
      </c>
      <c r="R67" s="108">
        <v>0</v>
      </c>
      <c r="S67" s="111">
        <v>0</v>
      </c>
      <c r="U67" s="106"/>
      <c r="V67" s="9" t="s">
        <v>20</v>
      </c>
      <c r="W67" s="9" t="s">
        <v>80</v>
      </c>
      <c r="X67" s="9" t="s">
        <v>97</v>
      </c>
      <c r="Y67" s="107">
        <v>0</v>
      </c>
      <c r="Z67" s="108">
        <v>32.356697792061027</v>
      </c>
      <c r="AA67" s="108">
        <v>0</v>
      </c>
      <c r="AB67" s="108">
        <v>0</v>
      </c>
      <c r="AC67" s="111">
        <v>0</v>
      </c>
    </row>
    <row r="68" spans="1:29" s="26" customFormat="1">
      <c r="A68" s="26" t="str">
        <f t="shared" si="1"/>
        <v>Unpermitted Source</v>
      </c>
      <c r="B68" s="27" t="str">
        <f t="shared" si="2"/>
        <v>2310003200</v>
      </c>
      <c r="C68" s="26" t="str">
        <f t="shared" si="3"/>
        <v>Pneumatic pumps</v>
      </c>
      <c r="D68" s="27" t="str">
        <f t="shared" si="4"/>
        <v>5601301</v>
      </c>
      <c r="E68" s="112">
        <f t="shared" si="5"/>
        <v>0</v>
      </c>
      <c r="F68" s="112">
        <f t="shared" si="6"/>
        <v>0.40296296296296286</v>
      </c>
      <c r="G68" s="112">
        <f t="shared" si="7"/>
        <v>0</v>
      </c>
      <c r="H68" s="112">
        <f t="shared" si="8"/>
        <v>0</v>
      </c>
      <c r="I68" s="112">
        <f t="shared" si="9"/>
        <v>0</v>
      </c>
      <c r="K68" s="106"/>
      <c r="L68" s="106"/>
      <c r="M68" s="106"/>
      <c r="N68" s="88" t="s">
        <v>108</v>
      </c>
      <c r="O68" s="144">
        <v>0</v>
      </c>
      <c r="P68" s="145">
        <v>13.484070141499915</v>
      </c>
      <c r="Q68" s="145">
        <v>0</v>
      </c>
      <c r="R68" s="145">
        <v>0</v>
      </c>
      <c r="S68" s="146">
        <v>0</v>
      </c>
      <c r="U68" s="132"/>
      <c r="V68" s="132"/>
      <c r="W68" s="132"/>
      <c r="X68" s="133" t="s">
        <v>108</v>
      </c>
      <c r="Y68" s="134">
        <v>0</v>
      </c>
      <c r="Z68" s="135">
        <v>9.6111376404566453</v>
      </c>
      <c r="AA68" s="135">
        <v>0</v>
      </c>
      <c r="AB68" s="135">
        <v>0</v>
      </c>
      <c r="AC68" s="136">
        <v>0</v>
      </c>
    </row>
    <row r="69" spans="1:29" s="28" customFormat="1">
      <c r="A69" s="28" t="str">
        <f t="shared" si="1"/>
        <v>Unpermitted Source</v>
      </c>
      <c r="B69" s="29" t="str">
        <f t="shared" si="2"/>
        <v>2310003200</v>
      </c>
      <c r="C69" s="28" t="str">
        <f t="shared" si="3"/>
        <v>Pneumatic pumps</v>
      </c>
      <c r="D69" s="29" t="str">
        <f t="shared" si="4"/>
        <v>5601302</v>
      </c>
      <c r="E69" s="113">
        <f t="shared" si="5"/>
        <v>0</v>
      </c>
      <c r="F69" s="113">
        <f t="shared" si="6"/>
        <v>8.0592592592592972E-3</v>
      </c>
      <c r="G69" s="113">
        <f t="shared" si="7"/>
        <v>0</v>
      </c>
      <c r="H69" s="113">
        <f t="shared" si="8"/>
        <v>0</v>
      </c>
      <c r="I69" s="113">
        <f t="shared" si="9"/>
        <v>0</v>
      </c>
      <c r="K69" s="106"/>
      <c r="L69" s="106"/>
      <c r="M69" s="106"/>
      <c r="N69" s="88" t="s">
        <v>109</v>
      </c>
      <c r="O69" s="144">
        <v>0</v>
      </c>
      <c r="P69" s="145">
        <v>22.92887251786324</v>
      </c>
      <c r="Q69" s="145">
        <v>0</v>
      </c>
      <c r="R69" s="145">
        <v>0</v>
      </c>
      <c r="S69" s="146">
        <v>0</v>
      </c>
      <c r="U69" s="138"/>
      <c r="V69" s="138"/>
      <c r="W69" s="138"/>
      <c r="X69" s="139" t="s">
        <v>109</v>
      </c>
      <c r="Y69" s="140">
        <v>0</v>
      </c>
      <c r="Z69" s="141">
        <v>22.745560151604383</v>
      </c>
      <c r="AA69" s="141">
        <v>0</v>
      </c>
      <c r="AB69" s="141">
        <v>0</v>
      </c>
      <c r="AC69" s="142">
        <v>0</v>
      </c>
    </row>
    <row r="70" spans="1:29">
      <c r="A70" s="31" t="str">
        <f t="shared" si="1"/>
        <v>Unpermitted Source</v>
      </c>
      <c r="B70" s="32" t="str">
        <f t="shared" si="2"/>
        <v>2310020600</v>
      </c>
      <c r="C70" s="31" t="str">
        <f t="shared" si="3"/>
        <v>Compressor engines</v>
      </c>
      <c r="D70" s="32" t="str">
        <f t="shared" si="4"/>
        <v>56013</v>
      </c>
      <c r="E70" s="114">
        <f t="shared" si="5"/>
        <v>-0.21874098296160058</v>
      </c>
      <c r="F70" s="114">
        <f t="shared" si="6"/>
        <v>-9.7231890679705682E-2</v>
      </c>
      <c r="G70" s="114">
        <f t="shared" si="7"/>
        <v>-0.10172742875243143</v>
      </c>
      <c r="H70" s="114">
        <f t="shared" si="8"/>
        <v>0</v>
      </c>
      <c r="I70" s="114">
        <f t="shared" si="9"/>
        <v>-7.754640625935276E-2</v>
      </c>
      <c r="K70" s="106"/>
      <c r="L70" s="9" t="s">
        <v>61</v>
      </c>
      <c r="M70" s="9" t="s">
        <v>60</v>
      </c>
      <c r="N70" s="9" t="s">
        <v>97</v>
      </c>
      <c r="O70" s="107">
        <v>446.07812884165969</v>
      </c>
      <c r="P70" s="108">
        <v>55.142283297158485</v>
      </c>
      <c r="Q70" s="108">
        <v>320.133231156992</v>
      </c>
      <c r="R70" s="108">
        <v>0</v>
      </c>
      <c r="S70" s="111">
        <v>3.0805923850500556</v>
      </c>
      <c r="U70" s="106"/>
      <c r="V70" s="9" t="s">
        <v>61</v>
      </c>
      <c r="W70" s="9" t="s">
        <v>60</v>
      </c>
      <c r="X70" s="9" t="s">
        <v>97</v>
      </c>
      <c r="Y70" s="107">
        <v>570.97341485113975</v>
      </c>
      <c r="Z70" s="108">
        <v>61.081337198182396</v>
      </c>
      <c r="AA70" s="108">
        <v>356.3876282144227</v>
      </c>
      <c r="AB70" s="108">
        <v>0</v>
      </c>
      <c r="AC70" s="111">
        <v>3.3395635357199125</v>
      </c>
    </row>
    <row r="71" spans="1:29" s="26" customFormat="1">
      <c r="A71" s="26" t="str">
        <f t="shared" ref="A71:A139" si="10">IF(K71="",A70,K71)</f>
        <v>Unpermitted Source</v>
      </c>
      <c r="B71" s="27" t="str">
        <f t="shared" ref="B71:B135" si="11">IF(L71="",B70,L71)</f>
        <v>2310020600</v>
      </c>
      <c r="C71" s="26" t="str">
        <f t="shared" ref="C71:C135" si="12">IF(M71="",C70,M71)</f>
        <v>Compressor engines</v>
      </c>
      <c r="D71" s="27" t="str">
        <f t="shared" ref="D71:D135" si="13">IF(N71="",D70,N71)</f>
        <v>5601301</v>
      </c>
      <c r="E71" s="112">
        <f t="shared" ref="E71:I78" si="14">IF(AND($K71=$U71,$L71=$V71,$N71=$X71),IF(O71=Y71,0,(O71-Y71)/Y71),"ERROR")</f>
        <v>-7.7546406259352815E-2</v>
      </c>
      <c r="F71" s="112">
        <f t="shared" si="14"/>
        <v>-9.7231890679705696E-2</v>
      </c>
      <c r="G71" s="112">
        <f t="shared" si="14"/>
        <v>-0.10172742875243138</v>
      </c>
      <c r="H71" s="112">
        <f t="shared" si="14"/>
        <v>0</v>
      </c>
      <c r="I71" s="112">
        <f t="shared" si="14"/>
        <v>-7.7546406259352871E-2</v>
      </c>
      <c r="K71" s="106"/>
      <c r="L71" s="106"/>
      <c r="M71" s="106"/>
      <c r="N71" s="88" t="s">
        <v>108</v>
      </c>
      <c r="O71" s="144">
        <v>12.143141438966952</v>
      </c>
      <c r="P71" s="145">
        <v>1.2713214777950776</v>
      </c>
      <c r="Q71" s="145">
        <v>7.3807653254502217</v>
      </c>
      <c r="R71" s="145">
        <v>0</v>
      </c>
      <c r="S71" s="146">
        <v>7.1023958916258997E-2</v>
      </c>
      <c r="U71" s="132"/>
      <c r="V71" s="132"/>
      <c r="W71" s="132"/>
      <c r="X71" s="133" t="s">
        <v>108</v>
      </c>
      <c r="Y71" s="134">
        <v>13.163959164303566</v>
      </c>
      <c r="Z71" s="135">
        <v>1.4082481034385141</v>
      </c>
      <c r="AA71" s="135">
        <v>8.2166210587944626</v>
      </c>
      <c r="AB71" s="135">
        <v>0</v>
      </c>
      <c r="AC71" s="136">
        <v>7.6994614578115864E-2</v>
      </c>
    </row>
    <row r="72" spans="1:29" s="28" customFormat="1">
      <c r="A72" s="28" t="str">
        <f t="shared" si="10"/>
        <v>Unpermitted Source</v>
      </c>
      <c r="B72" s="29" t="str">
        <f t="shared" si="11"/>
        <v>2310020600</v>
      </c>
      <c r="C72" s="28" t="str">
        <f t="shared" si="12"/>
        <v>Compressor engines</v>
      </c>
      <c r="D72" s="29" t="str">
        <f t="shared" si="13"/>
        <v>5601302</v>
      </c>
      <c r="E72" s="113">
        <f t="shared" si="14"/>
        <v>-0.22207308789990945</v>
      </c>
      <c r="F72" s="113">
        <f t="shared" si="14"/>
        <v>-9.7231890679705613E-2</v>
      </c>
      <c r="G72" s="113">
        <f t="shared" si="14"/>
        <v>-0.10172742875243139</v>
      </c>
      <c r="H72" s="113">
        <f t="shared" si="14"/>
        <v>0</v>
      </c>
      <c r="I72" s="113">
        <f t="shared" si="14"/>
        <v>-7.7546406259352774E-2</v>
      </c>
      <c r="K72" s="106"/>
      <c r="L72" s="106"/>
      <c r="M72" s="106"/>
      <c r="N72" s="88" t="s">
        <v>109</v>
      </c>
      <c r="O72" s="144">
        <v>433.93498740269274</v>
      </c>
      <c r="P72" s="145">
        <v>53.870961819363416</v>
      </c>
      <c r="Q72" s="145">
        <v>312.75246583154177</v>
      </c>
      <c r="R72" s="145">
        <v>0</v>
      </c>
      <c r="S72" s="146">
        <v>3.0095684261337965</v>
      </c>
      <c r="U72" s="138"/>
      <c r="V72" s="138"/>
      <c r="W72" s="138"/>
      <c r="X72" s="139" t="s">
        <v>109</v>
      </c>
      <c r="Y72" s="140">
        <v>557.80945568683615</v>
      </c>
      <c r="Z72" s="141">
        <v>59.673089094743887</v>
      </c>
      <c r="AA72" s="141">
        <v>348.17100715562822</v>
      </c>
      <c r="AB72" s="141">
        <v>0</v>
      </c>
      <c r="AC72" s="142">
        <v>3.2625689211417965</v>
      </c>
    </row>
    <row r="73" spans="1:29" s="26" customFormat="1">
      <c r="A73" s="31" t="str">
        <f t="shared" si="10"/>
        <v>Unpermitted Source</v>
      </c>
      <c r="B73" s="32" t="str">
        <f t="shared" si="11"/>
        <v>2310021410</v>
      </c>
      <c r="C73" s="31" t="str">
        <f t="shared" si="12"/>
        <v>Dehydrator</v>
      </c>
      <c r="D73" s="32" t="str">
        <f t="shared" si="13"/>
        <v>56013</v>
      </c>
      <c r="E73" s="114">
        <f t="shared" si="14"/>
        <v>-7.7546406259352829E-2</v>
      </c>
      <c r="F73" s="114">
        <f t="shared" si="14"/>
        <v>-0.25619991744267112</v>
      </c>
      <c r="G73" s="114">
        <f t="shared" si="14"/>
        <v>-7.7546406259352732E-2</v>
      </c>
      <c r="H73" s="114">
        <f t="shared" si="14"/>
        <v>0</v>
      </c>
      <c r="I73" s="114">
        <f t="shared" si="14"/>
        <v>-7.7546406259352843E-2</v>
      </c>
      <c r="K73" s="106"/>
      <c r="L73" s="9" t="s">
        <v>35</v>
      </c>
      <c r="M73" s="9" t="s">
        <v>34</v>
      </c>
      <c r="N73" s="9" t="s">
        <v>97</v>
      </c>
      <c r="O73" s="107">
        <v>5.0254323546179789</v>
      </c>
      <c r="P73" s="108">
        <v>880.3490640612963</v>
      </c>
      <c r="Q73" s="108">
        <v>4.2213631778791019</v>
      </c>
      <c r="R73" s="108">
        <v>0</v>
      </c>
      <c r="S73" s="111">
        <v>0.38193285895096629</v>
      </c>
      <c r="U73" s="106"/>
      <c r="V73" s="9" t="s">
        <v>35</v>
      </c>
      <c r="W73" s="9" t="s">
        <v>34</v>
      </c>
      <c r="X73" s="9" t="s">
        <v>97</v>
      </c>
      <c r="Y73" s="107">
        <v>5.4478972044971039</v>
      </c>
      <c r="Z73" s="108">
        <v>1183.5829071630183</v>
      </c>
      <c r="AA73" s="108">
        <v>4.5762336517775664</v>
      </c>
      <c r="AB73" s="108">
        <v>0</v>
      </c>
      <c r="AC73" s="111">
        <v>0.41404018754177979</v>
      </c>
    </row>
    <row r="74" spans="1:29" s="26" customFormat="1">
      <c r="A74" s="26" t="str">
        <f t="shared" si="10"/>
        <v>Unpermitted Source</v>
      </c>
      <c r="B74" s="27" t="str">
        <f t="shared" si="11"/>
        <v>2310021410</v>
      </c>
      <c r="C74" s="26" t="str">
        <f t="shared" si="12"/>
        <v>Dehydrator</v>
      </c>
      <c r="D74" s="27" t="str">
        <f t="shared" si="13"/>
        <v>5601301</v>
      </c>
      <c r="E74" s="112">
        <f t="shared" si="14"/>
        <v>-7.7546406259352829E-2</v>
      </c>
      <c r="F74" s="112">
        <f t="shared" si="14"/>
        <v>-7.7546406259352829E-2</v>
      </c>
      <c r="G74" s="112">
        <f t="shared" si="14"/>
        <v>-7.7546406259352774E-2</v>
      </c>
      <c r="H74" s="112">
        <f t="shared" si="14"/>
        <v>0</v>
      </c>
      <c r="I74" s="112">
        <f t="shared" si="14"/>
        <v>-7.7546406259352912E-2</v>
      </c>
      <c r="K74" s="106"/>
      <c r="L74" s="106"/>
      <c r="M74" s="106"/>
      <c r="N74" s="88" t="s">
        <v>108</v>
      </c>
      <c r="O74" s="144">
        <v>0.11586281353643824</v>
      </c>
      <c r="P74" s="145">
        <v>25.171775554858886</v>
      </c>
      <c r="Q74" s="145">
        <v>9.7324763370608094E-2</v>
      </c>
      <c r="R74" s="145">
        <v>0</v>
      </c>
      <c r="S74" s="146">
        <v>8.805573828769302E-3</v>
      </c>
      <c r="U74" s="132"/>
      <c r="V74" s="132"/>
      <c r="W74" s="132"/>
      <c r="X74" s="133" t="s">
        <v>108</v>
      </c>
      <c r="Y74" s="134">
        <v>0.1256028642770009</v>
      </c>
      <c r="Z74" s="135">
        <v>27.287850278499828</v>
      </c>
      <c r="AA74" s="135">
        <v>0.10550640599268073</v>
      </c>
      <c r="AB74" s="135">
        <v>0</v>
      </c>
      <c r="AC74" s="136">
        <v>9.5458176850520653E-3</v>
      </c>
    </row>
    <row r="75" spans="1:29" s="28" customFormat="1">
      <c r="A75" s="28" t="str">
        <f t="shared" si="10"/>
        <v>Unpermitted Source</v>
      </c>
      <c r="B75" s="29" t="str">
        <f t="shared" si="11"/>
        <v>2310021410</v>
      </c>
      <c r="C75" s="28" t="str">
        <f t="shared" si="12"/>
        <v>Dehydrator</v>
      </c>
      <c r="D75" s="29" t="str">
        <f t="shared" si="13"/>
        <v>5601302</v>
      </c>
      <c r="E75" s="113">
        <f t="shared" si="14"/>
        <v>-7.7546406259352829E-2</v>
      </c>
      <c r="F75" s="113">
        <f t="shared" si="14"/>
        <v>-0.26041603013455961</v>
      </c>
      <c r="G75" s="113">
        <f t="shared" si="14"/>
        <v>-7.7546406259352774E-2</v>
      </c>
      <c r="H75" s="113">
        <f t="shared" si="14"/>
        <v>0</v>
      </c>
      <c r="I75" s="113">
        <f t="shared" si="14"/>
        <v>-7.7546406259352774E-2</v>
      </c>
      <c r="K75" s="106"/>
      <c r="L75" s="106"/>
      <c r="M75" s="106"/>
      <c r="N75" s="88" t="s">
        <v>109</v>
      </c>
      <c r="O75" s="144">
        <v>4.9095695410815408</v>
      </c>
      <c r="P75" s="145">
        <v>855.17728850643743</v>
      </c>
      <c r="Q75" s="145">
        <v>4.1240384145084938</v>
      </c>
      <c r="R75" s="145">
        <v>0</v>
      </c>
      <c r="S75" s="146">
        <v>0.37312728512219701</v>
      </c>
      <c r="U75" s="138"/>
      <c r="V75" s="138"/>
      <c r="W75" s="138"/>
      <c r="X75" s="139" t="s">
        <v>109</v>
      </c>
      <c r="Y75" s="140">
        <v>5.3222943402201031</v>
      </c>
      <c r="Z75" s="141">
        <v>1156.2950568845185</v>
      </c>
      <c r="AA75" s="141">
        <v>4.4707272457848859</v>
      </c>
      <c r="AB75" s="141">
        <v>0</v>
      </c>
      <c r="AC75" s="142">
        <v>0.40449436985672771</v>
      </c>
    </row>
    <row r="76" spans="1:29" s="28" customFormat="1">
      <c r="A76" s="31" t="str">
        <f t="shared" si="10"/>
        <v>Unpermitted Source</v>
      </c>
      <c r="B76" s="32" t="str">
        <f t="shared" si="11"/>
        <v>2310022000</v>
      </c>
      <c r="C76" s="31" t="str">
        <f t="shared" si="12"/>
        <v>Amine Units</v>
      </c>
      <c r="D76" s="32" t="str">
        <f t="shared" si="13"/>
        <v>56013</v>
      </c>
      <c r="E76" s="114">
        <f t="shared" si="14"/>
        <v>-7.7546406259352843E-2</v>
      </c>
      <c r="F76" s="114">
        <f t="shared" si="14"/>
        <v>-7.7546406259352774E-2</v>
      </c>
      <c r="G76" s="114">
        <f t="shared" si="14"/>
        <v>-7.7546406259352871E-2</v>
      </c>
      <c r="H76" s="114">
        <f t="shared" si="14"/>
        <v>-7.7546406259352774E-2</v>
      </c>
      <c r="I76" s="114">
        <f t="shared" si="14"/>
        <v>-7.7546406259352871E-2</v>
      </c>
      <c r="K76" s="106"/>
      <c r="L76" s="9" t="s">
        <v>24</v>
      </c>
      <c r="M76" s="9" t="s">
        <v>87</v>
      </c>
      <c r="N76" s="9" t="s">
        <v>97</v>
      </c>
      <c r="O76" s="107">
        <v>0.20739211124501541</v>
      </c>
      <c r="P76" s="108">
        <v>8.7314036970312792</v>
      </c>
      <c r="Q76" s="108">
        <v>0.17420937344581292</v>
      </c>
      <c r="R76" s="108">
        <v>5.6778748471562174E-4</v>
      </c>
      <c r="S76" s="111">
        <v>1.576180045462117E-2</v>
      </c>
      <c r="U76" s="106"/>
      <c r="V76" s="9" t="s">
        <v>24</v>
      </c>
      <c r="W76" s="9" t="s">
        <v>87</v>
      </c>
      <c r="X76" s="9" t="s">
        <v>97</v>
      </c>
      <c r="Y76" s="107">
        <v>0.22482660661987169</v>
      </c>
      <c r="Z76" s="108">
        <v>9.4654124134575817</v>
      </c>
      <c r="AA76" s="108">
        <v>0.18885434956069219</v>
      </c>
      <c r="AB76" s="108">
        <v>6.1551875191160916E-4</v>
      </c>
      <c r="AC76" s="111">
        <v>1.7086822103110248E-2</v>
      </c>
    </row>
    <row r="77" spans="1:29" s="26" customFormat="1">
      <c r="A77" s="26" t="str">
        <f t="shared" si="10"/>
        <v>Unpermitted Source</v>
      </c>
      <c r="B77" s="27" t="str">
        <f t="shared" si="11"/>
        <v>2310022000</v>
      </c>
      <c r="C77" s="26" t="str">
        <f t="shared" si="12"/>
        <v>Amine Units</v>
      </c>
      <c r="D77" s="27" t="str">
        <f t="shared" si="13"/>
        <v>5601301</v>
      </c>
      <c r="E77" s="112">
        <f t="shared" si="14"/>
        <v>-7.7546406259352899E-2</v>
      </c>
      <c r="F77" s="112">
        <f t="shared" si="14"/>
        <v>-7.7546406259352885E-2</v>
      </c>
      <c r="G77" s="112">
        <f t="shared" si="14"/>
        <v>-7.7546406259352801E-2</v>
      </c>
      <c r="H77" s="112">
        <f t="shared" si="14"/>
        <v>-7.7546406259352885E-2</v>
      </c>
      <c r="I77" s="112">
        <f t="shared" si="14"/>
        <v>-7.7546406259352788E-2</v>
      </c>
      <c r="K77" s="106"/>
      <c r="L77" s="106"/>
      <c r="M77" s="106"/>
      <c r="N77" s="88" t="s">
        <v>108</v>
      </c>
      <c r="O77" s="144">
        <v>4.7814858142560951E-3</v>
      </c>
      <c r="P77" s="145">
        <v>0.20130506732040274</v>
      </c>
      <c r="Q77" s="145">
        <v>4.01644808397512E-3</v>
      </c>
      <c r="R77" s="145">
        <v>1.3090506612725104E-5</v>
      </c>
      <c r="S77" s="146">
        <v>3.6339292188346326E-4</v>
      </c>
      <c r="U77" s="132"/>
      <c r="V77" s="132"/>
      <c r="W77" s="132"/>
      <c r="X77" s="133" t="s">
        <v>108</v>
      </c>
      <c r="Y77" s="134">
        <v>5.1834432070091063E-3</v>
      </c>
      <c r="Z77" s="135">
        <v>0.21822785307181616</v>
      </c>
      <c r="AA77" s="135">
        <v>4.354092293887649E-3</v>
      </c>
      <c r="AB77" s="135">
        <v>1.4190964945609579E-5</v>
      </c>
      <c r="AC77" s="136">
        <v>3.9394168373269207E-4</v>
      </c>
    </row>
    <row r="78" spans="1:29" s="28" customFormat="1">
      <c r="A78" s="28" t="str">
        <f t="shared" si="10"/>
        <v>Unpermitted Source</v>
      </c>
      <c r="B78" s="29" t="str">
        <f t="shared" si="11"/>
        <v>2310022000</v>
      </c>
      <c r="C78" s="28" t="str">
        <f t="shared" si="12"/>
        <v>Amine Units</v>
      </c>
      <c r="D78" s="29" t="str">
        <f t="shared" si="13"/>
        <v>5601302</v>
      </c>
      <c r="E78" s="113">
        <f t="shared" si="14"/>
        <v>-7.7546406259352885E-2</v>
      </c>
      <c r="F78" s="113">
        <f t="shared" si="14"/>
        <v>-7.7546406259352788E-2</v>
      </c>
      <c r="G78" s="113">
        <f t="shared" si="14"/>
        <v>-7.7546406259352871E-2</v>
      </c>
      <c r="H78" s="113">
        <f t="shared" si="14"/>
        <v>-7.7546406259352871E-2</v>
      </c>
      <c r="I78" s="113">
        <f t="shared" si="14"/>
        <v>-7.7546406259352829E-2</v>
      </c>
      <c r="K78" s="106"/>
      <c r="L78" s="106"/>
      <c r="M78" s="106"/>
      <c r="N78" s="88" t="s">
        <v>109</v>
      </c>
      <c r="O78" s="144">
        <v>0.20261062543075931</v>
      </c>
      <c r="P78" s="145">
        <v>8.5300986297108761</v>
      </c>
      <c r="Q78" s="145">
        <v>0.1701929253618378</v>
      </c>
      <c r="R78" s="145">
        <v>5.5469697810289656E-4</v>
      </c>
      <c r="S78" s="146">
        <v>1.5398407532737709E-2</v>
      </c>
      <c r="U78" s="138"/>
      <c r="V78" s="138"/>
      <c r="W78" s="138"/>
      <c r="X78" s="139" t="s">
        <v>109</v>
      </c>
      <c r="Y78" s="140">
        <v>0.21964316341286258</v>
      </c>
      <c r="Z78" s="141">
        <v>9.2471845603857652</v>
      </c>
      <c r="AA78" s="141">
        <v>0.18450025726680455</v>
      </c>
      <c r="AB78" s="141">
        <v>6.0132778696599955E-4</v>
      </c>
      <c r="AC78" s="142">
        <v>1.6692880419377557E-2</v>
      </c>
    </row>
    <row r="79" spans="1:29">
      <c r="A79" s="31" t="str">
        <f t="shared" si="10"/>
        <v>Unpermitted Source</v>
      </c>
      <c r="B79" s="32" t="str">
        <f t="shared" si="11"/>
        <v>2310021411</v>
      </c>
      <c r="C79" s="31" t="str">
        <f t="shared" si="12"/>
        <v>Dehydrator Flaring</v>
      </c>
      <c r="D79" s="32" t="str">
        <f t="shared" si="13"/>
        <v>56013</v>
      </c>
      <c r="E79" s="148" t="s">
        <v>107</v>
      </c>
      <c r="F79" s="148" t="s">
        <v>107</v>
      </c>
      <c r="G79" s="148" t="s">
        <v>107</v>
      </c>
      <c r="H79" s="148" t="s">
        <v>107</v>
      </c>
      <c r="I79" s="148" t="s">
        <v>107</v>
      </c>
      <c r="K79" s="106"/>
      <c r="L79" s="9" t="s">
        <v>44</v>
      </c>
      <c r="M79" s="9" t="s">
        <v>36</v>
      </c>
      <c r="N79" s="9" t="s">
        <v>97</v>
      </c>
      <c r="O79" s="107">
        <v>2.8153879760455718</v>
      </c>
      <c r="P79" s="108">
        <v>0</v>
      </c>
      <c r="Q79" s="108">
        <v>15.3190228108362</v>
      </c>
      <c r="R79" s="108">
        <v>0</v>
      </c>
      <c r="S79" s="111">
        <v>0</v>
      </c>
      <c r="U79" s="9" t="s">
        <v>101</v>
      </c>
      <c r="V79" s="9">
        <v>20200200</v>
      </c>
      <c r="W79" s="9" t="s">
        <v>60</v>
      </c>
      <c r="X79" s="9" t="s">
        <v>97</v>
      </c>
      <c r="Y79" s="107">
        <v>230.11813039000552</v>
      </c>
      <c r="Z79" s="108">
        <v>91.646502809712004</v>
      </c>
      <c r="AA79" s="108">
        <v>244.75130812111877</v>
      </c>
      <c r="AB79" s="108">
        <v>0</v>
      </c>
      <c r="AC79" s="111">
        <v>4.0710451310446043</v>
      </c>
    </row>
    <row r="80" spans="1:29" s="26" customFormat="1">
      <c r="A80" s="26" t="str">
        <f t="shared" si="10"/>
        <v>Unpermitted Source</v>
      </c>
      <c r="B80" s="27" t="str">
        <f t="shared" si="11"/>
        <v>2310021411</v>
      </c>
      <c r="C80" s="26" t="str">
        <f t="shared" si="12"/>
        <v>Dehydrator Flaring</v>
      </c>
      <c r="D80" s="27" t="str">
        <f t="shared" si="13"/>
        <v>5601301</v>
      </c>
      <c r="E80" s="149" t="s">
        <v>107</v>
      </c>
      <c r="F80" s="149" t="s">
        <v>107</v>
      </c>
      <c r="G80" s="149" t="s">
        <v>107</v>
      </c>
      <c r="H80" s="149" t="s">
        <v>107</v>
      </c>
      <c r="I80" s="149" t="s">
        <v>107</v>
      </c>
      <c r="K80" s="106"/>
      <c r="L80" s="106"/>
      <c r="M80" s="106"/>
      <c r="N80" s="88" t="s">
        <v>108</v>
      </c>
      <c r="O80" s="144">
        <v>0</v>
      </c>
      <c r="P80" s="145">
        <v>0</v>
      </c>
      <c r="Q80" s="145">
        <v>0</v>
      </c>
      <c r="R80" s="145">
        <v>0</v>
      </c>
      <c r="S80" s="146">
        <v>0</v>
      </c>
      <c r="U80" s="132"/>
      <c r="V80" s="132"/>
      <c r="W80" s="132"/>
      <c r="X80" s="133" t="s">
        <v>109</v>
      </c>
      <c r="Y80" s="134">
        <v>230.11813039000552</v>
      </c>
      <c r="Z80" s="135">
        <v>91.646502809712004</v>
      </c>
      <c r="AA80" s="135">
        <v>244.75130812111877</v>
      </c>
      <c r="AB80" s="135">
        <v>0</v>
      </c>
      <c r="AC80" s="136">
        <v>4.0710451310446043</v>
      </c>
    </row>
    <row r="81" spans="1:29" s="28" customFormat="1">
      <c r="A81" s="28" t="str">
        <f t="shared" si="10"/>
        <v>Unpermitted Source</v>
      </c>
      <c r="B81" s="29" t="str">
        <f t="shared" si="11"/>
        <v>2310021411</v>
      </c>
      <c r="C81" s="28" t="str">
        <f t="shared" si="12"/>
        <v>Dehydrator Flaring</v>
      </c>
      <c r="D81" s="29" t="str">
        <f t="shared" si="13"/>
        <v>5601302</v>
      </c>
      <c r="E81" s="154" t="s">
        <v>107</v>
      </c>
      <c r="F81" s="154" t="s">
        <v>107</v>
      </c>
      <c r="G81" s="154" t="s">
        <v>107</v>
      </c>
      <c r="H81" s="154" t="s">
        <v>107</v>
      </c>
      <c r="I81" s="154" t="s">
        <v>107</v>
      </c>
      <c r="K81" s="106"/>
      <c r="L81" s="106"/>
      <c r="M81" s="106"/>
      <c r="N81" s="88" t="s">
        <v>109</v>
      </c>
      <c r="O81" s="144">
        <v>2.8153879760455718</v>
      </c>
      <c r="P81" s="145">
        <v>0</v>
      </c>
      <c r="Q81" s="145">
        <v>15.3190228108362</v>
      </c>
      <c r="R81" s="145">
        <v>0</v>
      </c>
      <c r="S81" s="146">
        <v>0</v>
      </c>
      <c r="U81" s="138"/>
      <c r="V81" s="155">
        <v>20200204</v>
      </c>
      <c r="W81" s="155" t="s">
        <v>104</v>
      </c>
      <c r="X81" s="155" t="s">
        <v>97</v>
      </c>
      <c r="Y81" s="156">
        <v>0</v>
      </c>
      <c r="Z81" s="157">
        <v>0</v>
      </c>
      <c r="AA81" s="157">
        <v>0</v>
      </c>
      <c r="AB81" s="157">
        <v>0</v>
      </c>
      <c r="AC81" s="158">
        <v>0</v>
      </c>
    </row>
    <row r="82" spans="1:29" s="28" customFormat="1">
      <c r="A82" s="28" t="str">
        <f t="shared" si="10"/>
        <v>Unpermitted Source</v>
      </c>
      <c r="B82" s="29" t="str">
        <f t="shared" si="11"/>
        <v>2310002241</v>
      </c>
      <c r="C82" s="28" t="str">
        <f t="shared" si="12"/>
        <v>Oil Tank Flaring</v>
      </c>
      <c r="D82" s="29" t="str">
        <f t="shared" si="13"/>
        <v>56013</v>
      </c>
      <c r="E82" s="148" t="s">
        <v>107</v>
      </c>
      <c r="F82" s="148" t="s">
        <v>107</v>
      </c>
      <c r="G82" s="148" t="s">
        <v>107</v>
      </c>
      <c r="H82" s="148" t="s">
        <v>107</v>
      </c>
      <c r="I82" s="148" t="s">
        <v>107</v>
      </c>
      <c r="K82" s="106"/>
      <c r="L82" s="9" t="s">
        <v>105</v>
      </c>
      <c r="M82" s="9" t="s">
        <v>106</v>
      </c>
      <c r="N82" s="9" t="s">
        <v>97</v>
      </c>
      <c r="O82" s="107">
        <v>2.1325953949692771E-2</v>
      </c>
      <c r="P82" s="108">
        <v>0</v>
      </c>
      <c r="Q82" s="108">
        <v>0.11603827884391654</v>
      </c>
      <c r="R82" s="108">
        <v>0</v>
      </c>
      <c r="S82" s="111">
        <v>0</v>
      </c>
      <c r="U82" s="138"/>
      <c r="V82" s="138"/>
      <c r="W82" s="138"/>
      <c r="X82" s="139" t="s">
        <v>109</v>
      </c>
      <c r="Y82" s="140">
        <v>0</v>
      </c>
      <c r="Z82" s="141">
        <v>0</v>
      </c>
      <c r="AA82" s="141">
        <v>0</v>
      </c>
      <c r="AB82" s="141">
        <v>0</v>
      </c>
      <c r="AC82" s="142">
        <v>0</v>
      </c>
    </row>
    <row r="83" spans="1:29" s="26" customFormat="1">
      <c r="A83" s="26" t="str">
        <f t="shared" si="10"/>
        <v>Unpermitted Source</v>
      </c>
      <c r="B83" s="27" t="str">
        <f t="shared" si="11"/>
        <v>2310002241</v>
      </c>
      <c r="C83" s="26" t="str">
        <f t="shared" si="12"/>
        <v>Oil Tank Flaring</v>
      </c>
      <c r="D83" s="27" t="str">
        <f t="shared" si="13"/>
        <v>5601301</v>
      </c>
      <c r="E83" s="149" t="s">
        <v>107</v>
      </c>
      <c r="F83" s="149" t="s">
        <v>107</v>
      </c>
      <c r="G83" s="149" t="s">
        <v>107</v>
      </c>
      <c r="H83" s="149" t="s">
        <v>107</v>
      </c>
      <c r="I83" s="149" t="s">
        <v>107</v>
      </c>
      <c r="K83" s="106"/>
      <c r="L83" s="106"/>
      <c r="M83" s="106"/>
      <c r="N83" s="88" t="s">
        <v>108</v>
      </c>
      <c r="O83" s="144">
        <v>0</v>
      </c>
      <c r="P83" s="145">
        <v>0</v>
      </c>
      <c r="Q83" s="145">
        <v>0</v>
      </c>
      <c r="R83" s="145">
        <v>0</v>
      </c>
      <c r="S83" s="146">
        <v>0</v>
      </c>
      <c r="U83" s="132"/>
      <c r="V83" s="150">
        <v>20200252</v>
      </c>
      <c r="W83" s="150" t="s">
        <v>60</v>
      </c>
      <c r="X83" s="150" t="s">
        <v>97</v>
      </c>
      <c r="Y83" s="151">
        <v>10.512</v>
      </c>
      <c r="Z83" s="152">
        <v>2.5920839999999998</v>
      </c>
      <c r="AA83" s="152">
        <v>3.0659999999999998</v>
      </c>
      <c r="AB83" s="152">
        <v>0</v>
      </c>
      <c r="AC83" s="153">
        <v>0</v>
      </c>
    </row>
    <row r="84" spans="1:29" s="28" customFormat="1">
      <c r="A84" s="28" t="str">
        <f t="shared" si="10"/>
        <v>Unpermitted Source</v>
      </c>
      <c r="B84" s="29" t="str">
        <f t="shared" si="11"/>
        <v>2310002241</v>
      </c>
      <c r="C84" s="28" t="str">
        <f t="shared" si="12"/>
        <v>Oil Tank Flaring</v>
      </c>
      <c r="D84" s="29" t="str">
        <f t="shared" si="13"/>
        <v>5601302</v>
      </c>
      <c r="E84" s="154" t="s">
        <v>107</v>
      </c>
      <c r="F84" s="154" t="s">
        <v>107</v>
      </c>
      <c r="G84" s="154" t="s">
        <v>107</v>
      </c>
      <c r="H84" s="154" t="s">
        <v>107</v>
      </c>
      <c r="I84" s="154" t="s">
        <v>107</v>
      </c>
      <c r="K84" s="106"/>
      <c r="L84" s="106"/>
      <c r="M84" s="106"/>
      <c r="N84" s="88" t="s">
        <v>109</v>
      </c>
      <c r="O84" s="144">
        <v>2.1325953949692771E-2</v>
      </c>
      <c r="P84" s="145">
        <v>0</v>
      </c>
      <c r="Q84" s="145">
        <v>0.11603827884391654</v>
      </c>
      <c r="R84" s="145">
        <v>0</v>
      </c>
      <c r="S84" s="146">
        <v>0</v>
      </c>
      <c r="U84" s="138"/>
      <c r="V84" s="138"/>
      <c r="W84" s="138"/>
      <c r="X84" s="139" t="s">
        <v>109</v>
      </c>
      <c r="Y84" s="140">
        <v>10.512</v>
      </c>
      <c r="Z84" s="141">
        <v>2.5920839999999998</v>
      </c>
      <c r="AA84" s="141">
        <v>3.0659999999999998</v>
      </c>
      <c r="AB84" s="141">
        <v>0</v>
      </c>
      <c r="AC84" s="142">
        <v>0</v>
      </c>
    </row>
    <row r="85" spans="1:29" s="26" customFormat="1">
      <c r="A85" s="31" t="str">
        <f t="shared" si="10"/>
        <v>WYDEQ Permitted Sources</v>
      </c>
      <c r="B85" s="32">
        <f t="shared" si="11"/>
        <v>20200200</v>
      </c>
      <c r="C85" s="31" t="str">
        <f t="shared" si="12"/>
        <v>Compressor engines</v>
      </c>
      <c r="D85" s="32" t="str">
        <f t="shared" si="13"/>
        <v>56013</v>
      </c>
      <c r="E85" s="114">
        <f t="shared" ref="E85:I90" si="15">IF(AND($K85=$U79,$L85=$V79,$N85=$X79),IF(O85=Y79,0,(O85-Y79)/Y79),"ERROR")</f>
        <v>-7.7546406259352829E-2</v>
      </c>
      <c r="F85" s="114">
        <f t="shared" si="15"/>
        <v>-7.754640625935301E-2</v>
      </c>
      <c r="G85" s="114">
        <f t="shared" si="15"/>
        <v>-7.7546406259352649E-2</v>
      </c>
      <c r="H85" s="114">
        <f t="shared" si="15"/>
        <v>0</v>
      </c>
      <c r="I85" s="114">
        <f t="shared" si="15"/>
        <v>-7.7546406259353065E-2</v>
      </c>
      <c r="K85" s="9" t="s">
        <v>101</v>
      </c>
      <c r="L85" s="9">
        <v>20200200</v>
      </c>
      <c r="M85" s="9" t="s">
        <v>60</v>
      </c>
      <c r="N85" s="9" t="s">
        <v>97</v>
      </c>
      <c r="O85" s="107">
        <v>212.27329636313942</v>
      </c>
      <c r="P85" s="108">
        <v>84.53964587058114</v>
      </c>
      <c r="Q85" s="108">
        <v>225.77172374905049</v>
      </c>
      <c r="R85" s="108">
        <v>0</v>
      </c>
      <c r="S85" s="111">
        <v>3.7553502114124582</v>
      </c>
      <c r="U85" s="106"/>
      <c r="V85" s="9">
        <v>20200253</v>
      </c>
      <c r="W85" s="9" t="s">
        <v>60</v>
      </c>
      <c r="X85" s="9" t="s">
        <v>97</v>
      </c>
      <c r="Y85" s="107">
        <v>7.8840000000000003</v>
      </c>
      <c r="Z85" s="108">
        <v>0</v>
      </c>
      <c r="AA85" s="108">
        <v>0.876</v>
      </c>
      <c r="AB85" s="108">
        <v>0</v>
      </c>
      <c r="AC85" s="111">
        <v>0</v>
      </c>
    </row>
    <row r="86" spans="1:29" s="28" customFormat="1">
      <c r="A86" s="28" t="str">
        <f t="shared" si="10"/>
        <v>WYDEQ Permitted Sources</v>
      </c>
      <c r="B86" s="29">
        <f t="shared" si="11"/>
        <v>20200200</v>
      </c>
      <c r="C86" s="28" t="str">
        <f t="shared" si="12"/>
        <v>Compressor engines</v>
      </c>
      <c r="D86" s="29" t="str">
        <f t="shared" si="13"/>
        <v>5601302</v>
      </c>
      <c r="E86" s="113">
        <f t="shared" si="15"/>
        <v>-7.7546406259352829E-2</v>
      </c>
      <c r="F86" s="113">
        <f t="shared" si="15"/>
        <v>-7.754640625935301E-2</v>
      </c>
      <c r="G86" s="113">
        <f t="shared" si="15"/>
        <v>-7.7546406259352649E-2</v>
      </c>
      <c r="H86" s="113">
        <f t="shared" si="15"/>
        <v>0</v>
      </c>
      <c r="I86" s="113">
        <f t="shared" si="15"/>
        <v>-7.7546406259353065E-2</v>
      </c>
      <c r="K86" s="106"/>
      <c r="L86" s="106"/>
      <c r="M86" s="106"/>
      <c r="N86" s="88" t="s">
        <v>109</v>
      </c>
      <c r="O86" s="144">
        <v>212.27329636313942</v>
      </c>
      <c r="P86" s="145">
        <v>84.53964587058114</v>
      </c>
      <c r="Q86" s="145">
        <v>225.77172374905049</v>
      </c>
      <c r="R86" s="145">
        <v>0</v>
      </c>
      <c r="S86" s="146">
        <v>3.7553502114124582</v>
      </c>
      <c r="U86" s="138"/>
      <c r="V86" s="138"/>
      <c r="W86" s="138"/>
      <c r="X86" s="139" t="s">
        <v>109</v>
      </c>
      <c r="Y86" s="140">
        <v>7.8840000000000003</v>
      </c>
      <c r="Z86" s="141">
        <v>0</v>
      </c>
      <c r="AA86" s="141">
        <v>0.876</v>
      </c>
      <c r="AB86" s="141">
        <v>0</v>
      </c>
      <c r="AC86" s="142">
        <v>0</v>
      </c>
    </row>
    <row r="87" spans="1:29" s="28" customFormat="1">
      <c r="A87" s="31" t="str">
        <f t="shared" si="10"/>
        <v>WYDEQ Permitted Sources</v>
      </c>
      <c r="B87" s="32">
        <f t="shared" si="11"/>
        <v>20200204</v>
      </c>
      <c r="C87" s="31" t="str">
        <f t="shared" si="12"/>
        <v>Compressor Start Ups</v>
      </c>
      <c r="D87" s="32" t="str">
        <f t="shared" si="13"/>
        <v>56013</v>
      </c>
      <c r="E87" s="114">
        <f t="shared" si="15"/>
        <v>0</v>
      </c>
      <c r="F87" s="114">
        <f t="shared" si="15"/>
        <v>0</v>
      </c>
      <c r="G87" s="114">
        <f t="shared" si="15"/>
        <v>0</v>
      </c>
      <c r="H87" s="114">
        <f t="shared" si="15"/>
        <v>0</v>
      </c>
      <c r="I87" s="114">
        <f t="shared" si="15"/>
        <v>0</v>
      </c>
      <c r="K87" s="106"/>
      <c r="L87" s="9">
        <v>20200204</v>
      </c>
      <c r="M87" s="9" t="s">
        <v>104</v>
      </c>
      <c r="N87" s="9" t="s">
        <v>97</v>
      </c>
      <c r="O87" s="107">
        <v>0</v>
      </c>
      <c r="P87" s="108">
        <v>0</v>
      </c>
      <c r="Q87" s="108">
        <v>0</v>
      </c>
      <c r="R87" s="108">
        <v>0</v>
      </c>
      <c r="S87" s="111">
        <v>0</v>
      </c>
      <c r="U87" s="106"/>
      <c r="V87" s="9">
        <v>31000201</v>
      </c>
      <c r="W87" s="9" t="s">
        <v>90</v>
      </c>
      <c r="X87" s="9" t="s">
        <v>97</v>
      </c>
      <c r="Y87" s="107">
        <v>0.53569007424064552</v>
      </c>
      <c r="Z87" s="108">
        <v>9.6271380148481285</v>
      </c>
      <c r="AA87" s="108">
        <v>0.53569007424064552</v>
      </c>
      <c r="AB87" s="108">
        <v>0</v>
      </c>
      <c r="AC87" s="111">
        <v>1.8919990677942984E-2</v>
      </c>
    </row>
    <row r="88" spans="1:29" s="28" customFormat="1">
      <c r="A88" s="28" t="str">
        <f t="shared" si="10"/>
        <v>WYDEQ Permitted Sources</v>
      </c>
      <c r="B88" s="29">
        <f t="shared" si="11"/>
        <v>20200204</v>
      </c>
      <c r="C88" s="28" t="str">
        <f t="shared" si="12"/>
        <v>Compressor Start Ups</v>
      </c>
      <c r="D88" s="29" t="str">
        <f t="shared" si="13"/>
        <v>5601302</v>
      </c>
      <c r="E88" s="113">
        <f t="shared" si="15"/>
        <v>0</v>
      </c>
      <c r="F88" s="113">
        <f t="shared" si="15"/>
        <v>0</v>
      </c>
      <c r="G88" s="113">
        <f t="shared" si="15"/>
        <v>0</v>
      </c>
      <c r="H88" s="113">
        <f t="shared" si="15"/>
        <v>0</v>
      </c>
      <c r="I88" s="113">
        <f t="shared" si="15"/>
        <v>0</v>
      </c>
      <c r="K88" s="106"/>
      <c r="L88" s="106"/>
      <c r="M88" s="106"/>
      <c r="N88" s="88" t="s">
        <v>109</v>
      </c>
      <c r="O88" s="144">
        <v>0</v>
      </c>
      <c r="P88" s="145">
        <v>0</v>
      </c>
      <c r="Q88" s="145">
        <v>0</v>
      </c>
      <c r="R88" s="145">
        <v>0</v>
      </c>
      <c r="S88" s="146">
        <v>0</v>
      </c>
      <c r="U88" s="138"/>
      <c r="V88" s="138"/>
      <c r="W88" s="138"/>
      <c r="X88" s="139" t="s">
        <v>109</v>
      </c>
      <c r="Y88" s="140">
        <v>0.53569007424064552</v>
      </c>
      <c r="Z88" s="141">
        <v>9.6271380148481285</v>
      </c>
      <c r="AA88" s="141">
        <v>0.53569007424064552</v>
      </c>
      <c r="AB88" s="141">
        <v>0</v>
      </c>
      <c r="AC88" s="142">
        <v>1.8919990677942984E-2</v>
      </c>
    </row>
    <row r="89" spans="1:29" s="28" customFormat="1">
      <c r="A89" s="31" t="str">
        <f t="shared" si="10"/>
        <v>WYDEQ Permitted Sources</v>
      </c>
      <c r="B89" s="32">
        <f t="shared" si="11"/>
        <v>20200252</v>
      </c>
      <c r="C89" s="31" t="str">
        <f t="shared" si="12"/>
        <v>Compressor engines</v>
      </c>
      <c r="D89" s="32" t="str">
        <f t="shared" si="13"/>
        <v>56013</v>
      </c>
      <c r="E89" s="114">
        <f t="shared" si="15"/>
        <v>-7.7546406259352857E-2</v>
      </c>
      <c r="F89" s="114">
        <f t="shared" si="15"/>
        <v>-7.7546406259352815E-2</v>
      </c>
      <c r="G89" s="114">
        <f t="shared" si="15"/>
        <v>-7.7546406259352885E-2</v>
      </c>
      <c r="H89" s="114">
        <f t="shared" si="15"/>
        <v>0</v>
      </c>
      <c r="I89" s="114">
        <f t="shared" si="15"/>
        <v>0</v>
      </c>
      <c r="K89" s="106"/>
      <c r="L89" s="9">
        <v>20200252</v>
      </c>
      <c r="M89" s="9" t="s">
        <v>60</v>
      </c>
      <c r="N89" s="9" t="s">
        <v>97</v>
      </c>
      <c r="O89" s="107">
        <v>9.6968321774016832</v>
      </c>
      <c r="P89" s="108">
        <v>2.3910772010776316</v>
      </c>
      <c r="Q89" s="108">
        <v>2.8282427184088239</v>
      </c>
      <c r="R89" s="108">
        <v>0</v>
      </c>
      <c r="S89" s="111">
        <v>0</v>
      </c>
      <c r="U89" s="106"/>
      <c r="V89" s="9">
        <v>31000215</v>
      </c>
      <c r="W89" s="9" t="s">
        <v>91</v>
      </c>
      <c r="X89" s="9" t="s">
        <v>97</v>
      </c>
      <c r="Y89" s="107">
        <v>7.8</v>
      </c>
      <c r="Z89" s="108">
        <v>33.4</v>
      </c>
      <c r="AA89" s="108">
        <v>2.1</v>
      </c>
      <c r="AB89" s="108">
        <v>0</v>
      </c>
      <c r="AC89" s="111">
        <v>0</v>
      </c>
    </row>
    <row r="90" spans="1:29" s="28" customFormat="1">
      <c r="A90" s="28" t="str">
        <f t="shared" si="10"/>
        <v>WYDEQ Permitted Sources</v>
      </c>
      <c r="B90" s="29">
        <f t="shared" si="11"/>
        <v>20200252</v>
      </c>
      <c r="C90" s="28" t="str">
        <f t="shared" si="12"/>
        <v>Compressor engines</v>
      </c>
      <c r="D90" s="29" t="str">
        <f t="shared" si="13"/>
        <v>5601302</v>
      </c>
      <c r="E90" s="113">
        <f t="shared" si="15"/>
        <v>-7.7546406259352857E-2</v>
      </c>
      <c r="F90" s="113">
        <f t="shared" si="15"/>
        <v>-7.7546406259352815E-2</v>
      </c>
      <c r="G90" s="113">
        <f t="shared" si="15"/>
        <v>-7.7546406259352885E-2</v>
      </c>
      <c r="H90" s="113">
        <f t="shared" si="15"/>
        <v>0</v>
      </c>
      <c r="I90" s="113">
        <f t="shared" si="15"/>
        <v>0</v>
      </c>
      <c r="K90" s="106"/>
      <c r="L90" s="106"/>
      <c r="M90" s="106"/>
      <c r="N90" s="88" t="s">
        <v>109</v>
      </c>
      <c r="O90" s="144">
        <v>9.6968321774016832</v>
      </c>
      <c r="P90" s="145">
        <v>2.3910772010776316</v>
      </c>
      <c r="Q90" s="145">
        <v>2.8282427184088239</v>
      </c>
      <c r="R90" s="145">
        <v>0</v>
      </c>
      <c r="S90" s="146">
        <v>0</v>
      </c>
      <c r="U90" s="138"/>
      <c r="V90" s="138"/>
      <c r="W90" s="138"/>
      <c r="X90" s="139" t="s">
        <v>109</v>
      </c>
      <c r="Y90" s="140">
        <v>7.8</v>
      </c>
      <c r="Z90" s="141">
        <v>33.4</v>
      </c>
      <c r="AA90" s="141">
        <v>2.1</v>
      </c>
      <c r="AB90" s="141">
        <v>0</v>
      </c>
      <c r="AC90" s="142">
        <v>0</v>
      </c>
    </row>
    <row r="91" spans="1:29">
      <c r="A91" s="31" t="str">
        <f t="shared" si="10"/>
        <v>WYDEQ Permitted Sources</v>
      </c>
      <c r="B91" s="32">
        <f t="shared" si="11"/>
        <v>20200253</v>
      </c>
      <c r="C91" s="31" t="str">
        <f t="shared" si="12"/>
        <v>Compressor engines</v>
      </c>
      <c r="D91" s="32" t="str">
        <f t="shared" si="13"/>
        <v>56013</v>
      </c>
      <c r="E91" s="114">
        <f t="shared" ref="E91:E135" si="16">IF(AND($K91=$U85,$L91=$V85,$N91=$X85),IF(O91=Y85,0,(O91-Y85)/Y85),"ERROR")</f>
        <v>-7.7546406259352801E-2</v>
      </c>
      <c r="F91" s="114">
        <f t="shared" ref="F91:F140" si="17">IF(AND($K91=$U85,$L91=$V85,$N91=$X85),IF(P91=Z85,0,(P91-Z85)/Z85),"ERROR")</f>
        <v>0</v>
      </c>
      <c r="G91" s="114">
        <f t="shared" ref="G91:G140" si="18">IF(AND($K91=$U85,$L91=$V85,$N91=$X85),IF(Q91=AA85,0,(Q91-AA85)/AA85),"ERROR")</f>
        <v>-7.7546406259352774E-2</v>
      </c>
      <c r="H91" s="114">
        <f t="shared" ref="H91:H140" si="19">IF(AND($K91=$U85,$L91=$V85,$N91=$X85),IF(R91=AB85,0,(R91-AB85)/AB85),"ERROR")</f>
        <v>0</v>
      </c>
      <c r="I91" s="114">
        <f t="shared" ref="I91:I140" si="20">IF(AND($K91=$U85,$L91=$V85,$N91=$X85),IF(S91=AC85,0,(S91-AC85)/AC85),"ERROR")</f>
        <v>0</v>
      </c>
      <c r="K91" s="106"/>
      <c r="L91" s="9">
        <v>20200253</v>
      </c>
      <c r="M91" s="9" t="s">
        <v>60</v>
      </c>
      <c r="N91" s="9" t="s">
        <v>97</v>
      </c>
      <c r="O91" s="107">
        <v>7.2726241330512629</v>
      </c>
      <c r="P91" s="108">
        <v>0</v>
      </c>
      <c r="Q91" s="108">
        <v>0.80806934811680697</v>
      </c>
      <c r="R91" s="108">
        <v>0</v>
      </c>
      <c r="S91" s="111">
        <v>0</v>
      </c>
      <c r="U91" s="106"/>
      <c r="V91" s="9">
        <v>31000227</v>
      </c>
      <c r="W91" s="9" t="s">
        <v>34</v>
      </c>
      <c r="X91" s="9" t="s">
        <v>97</v>
      </c>
      <c r="Y91" s="107">
        <v>0</v>
      </c>
      <c r="Z91" s="108">
        <v>3.1040000000000001</v>
      </c>
      <c r="AA91" s="108">
        <v>0</v>
      </c>
      <c r="AB91" s="108">
        <v>0</v>
      </c>
      <c r="AC91" s="111">
        <v>0</v>
      </c>
    </row>
    <row r="92" spans="1:29" s="28" customFormat="1">
      <c r="A92" s="28" t="str">
        <f t="shared" si="10"/>
        <v>WYDEQ Permitted Sources</v>
      </c>
      <c r="B92" s="29">
        <f t="shared" si="11"/>
        <v>20200253</v>
      </c>
      <c r="C92" s="28" t="str">
        <f t="shared" si="12"/>
        <v>Compressor engines</v>
      </c>
      <c r="D92" s="29" t="str">
        <f t="shared" si="13"/>
        <v>5601302</v>
      </c>
      <c r="E92" s="113">
        <f t="shared" si="16"/>
        <v>-7.7546406259352801E-2</v>
      </c>
      <c r="F92" s="113">
        <f t="shared" si="17"/>
        <v>0</v>
      </c>
      <c r="G92" s="113">
        <f t="shared" si="18"/>
        <v>-7.7546406259352774E-2</v>
      </c>
      <c r="H92" s="113">
        <f t="shared" si="19"/>
        <v>0</v>
      </c>
      <c r="I92" s="113">
        <f t="shared" si="20"/>
        <v>0</v>
      </c>
      <c r="K92" s="106"/>
      <c r="L92" s="106"/>
      <c r="M92" s="106"/>
      <c r="N92" s="88" t="s">
        <v>109</v>
      </c>
      <c r="O92" s="144">
        <v>7.2726241330512629</v>
      </c>
      <c r="P92" s="145">
        <v>0</v>
      </c>
      <c r="Q92" s="145">
        <v>0.80806934811680697</v>
      </c>
      <c r="R92" s="145">
        <v>0</v>
      </c>
      <c r="S92" s="146">
        <v>0</v>
      </c>
      <c r="U92" s="138"/>
      <c r="V92" s="138"/>
      <c r="W92" s="138"/>
      <c r="X92" s="139" t="s">
        <v>109</v>
      </c>
      <c r="Y92" s="140">
        <v>0</v>
      </c>
      <c r="Z92" s="141">
        <v>3.1040000000000001</v>
      </c>
      <c r="AA92" s="141">
        <v>0</v>
      </c>
      <c r="AB92" s="141">
        <v>0</v>
      </c>
      <c r="AC92" s="142">
        <v>0</v>
      </c>
    </row>
    <row r="93" spans="1:29">
      <c r="A93" s="31" t="str">
        <f t="shared" si="10"/>
        <v>WYDEQ Permitted Sources</v>
      </c>
      <c r="B93" s="32">
        <f t="shared" si="11"/>
        <v>31000201</v>
      </c>
      <c r="C93" s="31" t="str">
        <f t="shared" si="12"/>
        <v>Natural Gas Production, Gas Sweetening: Amine Process</v>
      </c>
      <c r="D93" s="32" t="str">
        <f t="shared" si="13"/>
        <v>56013</v>
      </c>
      <c r="E93" s="114">
        <f t="shared" si="16"/>
        <v>-7.7546406259352857E-2</v>
      </c>
      <c r="F93" s="114">
        <f t="shared" si="17"/>
        <v>-7.7546406259352968E-2</v>
      </c>
      <c r="G93" s="114">
        <f t="shared" si="18"/>
        <v>-7.7546406259352857E-2</v>
      </c>
      <c r="H93" s="114">
        <f t="shared" si="19"/>
        <v>0</v>
      </c>
      <c r="I93" s="114">
        <f t="shared" si="20"/>
        <v>-7.7546406259352843E-2</v>
      </c>
      <c r="K93" s="106"/>
      <c r="L93" s="9">
        <v>31000201</v>
      </c>
      <c r="M93" s="9" t="s">
        <v>90</v>
      </c>
      <c r="N93" s="9" t="s">
        <v>97</v>
      </c>
      <c r="O93" s="107">
        <v>0.49414923411447753</v>
      </c>
      <c r="P93" s="108">
        <v>8.8805880592338546</v>
      </c>
      <c r="Q93" s="108">
        <v>0.49414923411447753</v>
      </c>
      <c r="R93" s="108">
        <v>0</v>
      </c>
      <c r="S93" s="111">
        <v>1.7452813394408049E-2</v>
      </c>
      <c r="U93" s="106"/>
      <c r="V93" s="9">
        <v>31000299</v>
      </c>
      <c r="W93" s="9" t="s">
        <v>25</v>
      </c>
      <c r="X93" s="9" t="s">
        <v>97</v>
      </c>
      <c r="Y93" s="107">
        <v>0</v>
      </c>
      <c r="Z93" s="108">
        <v>3.0979999999999999</v>
      </c>
      <c r="AA93" s="108">
        <v>0</v>
      </c>
      <c r="AB93" s="108">
        <v>0</v>
      </c>
      <c r="AC93" s="111">
        <v>0</v>
      </c>
    </row>
    <row r="94" spans="1:29" s="28" customFormat="1">
      <c r="A94" s="28" t="str">
        <f t="shared" si="10"/>
        <v>WYDEQ Permitted Sources</v>
      </c>
      <c r="B94" s="29">
        <f t="shared" si="11"/>
        <v>31000201</v>
      </c>
      <c r="C94" s="28" t="str">
        <f t="shared" si="12"/>
        <v>Natural Gas Production, Gas Sweetening: Amine Process</v>
      </c>
      <c r="D94" s="29" t="str">
        <f t="shared" si="13"/>
        <v>5601302</v>
      </c>
      <c r="E94" s="113">
        <f t="shared" si="16"/>
        <v>-7.7546406259352857E-2</v>
      </c>
      <c r="F94" s="113">
        <f t="shared" si="17"/>
        <v>-7.7546406259352968E-2</v>
      </c>
      <c r="G94" s="113">
        <f t="shared" si="18"/>
        <v>-7.7546406259352857E-2</v>
      </c>
      <c r="H94" s="113">
        <f t="shared" si="19"/>
        <v>0</v>
      </c>
      <c r="I94" s="113">
        <f t="shared" si="20"/>
        <v>-7.7546406259352843E-2</v>
      </c>
      <c r="K94" s="106"/>
      <c r="L94" s="106"/>
      <c r="M94" s="106"/>
      <c r="N94" s="88" t="s">
        <v>109</v>
      </c>
      <c r="O94" s="144">
        <v>0.49414923411447753</v>
      </c>
      <c r="P94" s="145">
        <v>8.8805880592338546</v>
      </c>
      <c r="Q94" s="145">
        <v>0.49414923411447753</v>
      </c>
      <c r="R94" s="145">
        <v>0</v>
      </c>
      <c r="S94" s="146">
        <v>1.7452813394408049E-2</v>
      </c>
      <c r="U94" s="138"/>
      <c r="V94" s="138"/>
      <c r="W94" s="138"/>
      <c r="X94" s="139" t="s">
        <v>109</v>
      </c>
      <c r="Y94" s="140">
        <v>0</v>
      </c>
      <c r="Z94" s="141">
        <v>3.0979999999999999</v>
      </c>
      <c r="AA94" s="141">
        <v>0</v>
      </c>
      <c r="AB94" s="141">
        <v>0</v>
      </c>
      <c r="AC94" s="142">
        <v>0</v>
      </c>
    </row>
    <row r="95" spans="1:29" s="26" customFormat="1">
      <c r="A95" s="31" t="str">
        <f t="shared" si="10"/>
        <v>WYDEQ Permitted Sources</v>
      </c>
      <c r="B95" s="32">
        <f t="shared" si="11"/>
        <v>31000215</v>
      </c>
      <c r="C95" s="31" t="str">
        <f t="shared" si="12"/>
        <v>Natural Gas Production, Flares Combusting Gases &gt;1000 BTU/scf</v>
      </c>
      <c r="D95" s="32" t="str">
        <f t="shared" si="13"/>
        <v>56013</v>
      </c>
      <c r="E95" s="114">
        <f t="shared" si="16"/>
        <v>-7.7546406259352843E-2</v>
      </c>
      <c r="F95" s="114">
        <f t="shared" si="17"/>
        <v>-7.7546406259352829E-2</v>
      </c>
      <c r="G95" s="114">
        <f t="shared" si="18"/>
        <v>-7.754640625935301E-2</v>
      </c>
      <c r="H95" s="114">
        <f t="shared" si="19"/>
        <v>0</v>
      </c>
      <c r="I95" s="114">
        <f t="shared" si="20"/>
        <v>0</v>
      </c>
      <c r="K95" s="106"/>
      <c r="L95" s="9">
        <v>31000215</v>
      </c>
      <c r="M95" s="9" t="s">
        <v>91</v>
      </c>
      <c r="N95" s="9" t="s">
        <v>97</v>
      </c>
      <c r="O95" s="107">
        <v>7.1951380311770476</v>
      </c>
      <c r="P95" s="108">
        <v>30.809950030937614</v>
      </c>
      <c r="Q95" s="108">
        <v>1.9371525468553588</v>
      </c>
      <c r="R95" s="108">
        <v>0</v>
      </c>
      <c r="S95" s="111">
        <v>0</v>
      </c>
      <c r="U95" s="106"/>
      <c r="V95" s="9">
        <v>31000301</v>
      </c>
      <c r="W95" s="9" t="s">
        <v>34</v>
      </c>
      <c r="X95" s="9" t="s">
        <v>97</v>
      </c>
      <c r="Y95" s="107">
        <v>0</v>
      </c>
      <c r="Z95" s="108">
        <v>11.6</v>
      </c>
      <c r="AA95" s="108">
        <v>0</v>
      </c>
      <c r="AB95" s="108">
        <v>0</v>
      </c>
      <c r="AC95" s="111">
        <v>0</v>
      </c>
    </row>
    <row r="96" spans="1:29" s="28" customFormat="1">
      <c r="A96" s="28" t="str">
        <f t="shared" si="10"/>
        <v>WYDEQ Permitted Sources</v>
      </c>
      <c r="B96" s="29">
        <f t="shared" si="11"/>
        <v>31000215</v>
      </c>
      <c r="C96" s="28" t="str">
        <f t="shared" si="12"/>
        <v>Natural Gas Production, Flares Combusting Gases &gt;1000 BTU/scf</v>
      </c>
      <c r="D96" s="29" t="str">
        <f t="shared" si="13"/>
        <v>5601302</v>
      </c>
      <c r="E96" s="113">
        <f t="shared" si="16"/>
        <v>-7.7546406259352843E-2</v>
      </c>
      <c r="F96" s="113">
        <f t="shared" si="17"/>
        <v>-7.7546406259352829E-2</v>
      </c>
      <c r="G96" s="113">
        <f t="shared" si="18"/>
        <v>-7.754640625935301E-2</v>
      </c>
      <c r="H96" s="113">
        <f t="shared" si="19"/>
        <v>0</v>
      </c>
      <c r="I96" s="113">
        <f t="shared" si="20"/>
        <v>0</v>
      </c>
      <c r="K96" s="106"/>
      <c r="L96" s="106"/>
      <c r="M96" s="106"/>
      <c r="N96" s="88" t="s">
        <v>109</v>
      </c>
      <c r="O96" s="144">
        <v>7.1951380311770476</v>
      </c>
      <c r="P96" s="145">
        <v>30.809950030937614</v>
      </c>
      <c r="Q96" s="145">
        <v>1.9371525468553588</v>
      </c>
      <c r="R96" s="145">
        <v>0</v>
      </c>
      <c r="S96" s="146">
        <v>0</v>
      </c>
      <c r="U96" s="138"/>
      <c r="V96" s="138"/>
      <c r="W96" s="138"/>
      <c r="X96" s="139" t="s">
        <v>109</v>
      </c>
      <c r="Y96" s="140">
        <v>0</v>
      </c>
      <c r="Z96" s="141">
        <v>11.6</v>
      </c>
      <c r="AA96" s="141">
        <v>0</v>
      </c>
      <c r="AB96" s="141">
        <v>0</v>
      </c>
      <c r="AC96" s="142">
        <v>0</v>
      </c>
    </row>
    <row r="97" spans="1:29" s="26" customFormat="1">
      <c r="A97" s="31" t="str">
        <f t="shared" si="10"/>
        <v>WYDEQ Permitted Sources</v>
      </c>
      <c r="B97" s="32">
        <f t="shared" si="11"/>
        <v>31000227</v>
      </c>
      <c r="C97" s="31" t="str">
        <f t="shared" si="12"/>
        <v>Dehydrator</v>
      </c>
      <c r="D97" s="32" t="str">
        <f t="shared" si="13"/>
        <v>56013</v>
      </c>
      <c r="E97" s="114">
        <f t="shared" si="16"/>
        <v>0</v>
      </c>
      <c r="F97" s="114">
        <f t="shared" si="17"/>
        <v>-7.7546406259352829E-2</v>
      </c>
      <c r="G97" s="114">
        <f t="shared" si="18"/>
        <v>0</v>
      </c>
      <c r="H97" s="114">
        <f t="shared" si="19"/>
        <v>0</v>
      </c>
      <c r="I97" s="114">
        <f t="shared" si="20"/>
        <v>0</v>
      </c>
      <c r="K97" s="106"/>
      <c r="L97" s="9">
        <v>31000227</v>
      </c>
      <c r="M97" s="9" t="s">
        <v>34</v>
      </c>
      <c r="N97" s="9" t="s">
        <v>97</v>
      </c>
      <c r="O97" s="107">
        <v>0</v>
      </c>
      <c r="P97" s="108">
        <v>2.8632959549709689</v>
      </c>
      <c r="Q97" s="108">
        <v>0</v>
      </c>
      <c r="R97" s="108">
        <v>0</v>
      </c>
      <c r="S97" s="111">
        <v>0</v>
      </c>
      <c r="U97" s="106"/>
      <c r="V97" s="9">
        <v>31000302</v>
      </c>
      <c r="W97" s="9" t="s">
        <v>34</v>
      </c>
      <c r="X97" s="9" t="s">
        <v>97</v>
      </c>
      <c r="Y97" s="107">
        <v>1.6</v>
      </c>
      <c r="Z97" s="108">
        <v>102.35400000000001</v>
      </c>
      <c r="AA97" s="108">
        <v>1.1000000000000001</v>
      </c>
      <c r="AB97" s="108">
        <v>0</v>
      </c>
      <c r="AC97" s="111">
        <v>0</v>
      </c>
    </row>
    <row r="98" spans="1:29" s="28" customFormat="1">
      <c r="A98" s="28" t="str">
        <f t="shared" si="10"/>
        <v>WYDEQ Permitted Sources</v>
      </c>
      <c r="B98" s="29">
        <f t="shared" si="11"/>
        <v>31000227</v>
      </c>
      <c r="C98" s="28" t="str">
        <f t="shared" si="12"/>
        <v>Dehydrator</v>
      </c>
      <c r="D98" s="29" t="str">
        <f t="shared" si="13"/>
        <v>5601302</v>
      </c>
      <c r="E98" s="113">
        <f t="shared" si="16"/>
        <v>0</v>
      </c>
      <c r="F98" s="113">
        <f t="shared" si="17"/>
        <v>-7.7546406259352829E-2</v>
      </c>
      <c r="G98" s="113">
        <f t="shared" si="18"/>
        <v>0</v>
      </c>
      <c r="H98" s="113">
        <f t="shared" si="19"/>
        <v>0</v>
      </c>
      <c r="I98" s="113">
        <f t="shared" si="20"/>
        <v>0</v>
      </c>
      <c r="K98" s="106"/>
      <c r="L98" s="106"/>
      <c r="M98" s="106"/>
      <c r="N98" s="88" t="s">
        <v>109</v>
      </c>
      <c r="O98" s="144">
        <v>0</v>
      </c>
      <c r="P98" s="145">
        <v>2.8632959549709689</v>
      </c>
      <c r="Q98" s="145">
        <v>0</v>
      </c>
      <c r="R98" s="145">
        <v>0</v>
      </c>
      <c r="S98" s="146">
        <v>0</v>
      </c>
      <c r="U98" s="138"/>
      <c r="V98" s="138"/>
      <c r="W98" s="138"/>
      <c r="X98" s="139" t="s">
        <v>109</v>
      </c>
      <c r="Y98" s="140">
        <v>1.6</v>
      </c>
      <c r="Z98" s="141">
        <v>102.35400000000001</v>
      </c>
      <c r="AA98" s="141">
        <v>1.1000000000000001</v>
      </c>
      <c r="AB98" s="141">
        <v>0</v>
      </c>
      <c r="AC98" s="142">
        <v>0</v>
      </c>
    </row>
    <row r="99" spans="1:29" s="28" customFormat="1">
      <c r="A99" s="31" t="str">
        <f t="shared" si="10"/>
        <v>WYDEQ Permitted Sources</v>
      </c>
      <c r="B99" s="32">
        <f t="shared" si="11"/>
        <v>31000299</v>
      </c>
      <c r="C99" s="31" t="str">
        <f t="shared" si="12"/>
        <v>Natural Gas Production, Other Not Classified</v>
      </c>
      <c r="D99" s="32" t="str">
        <f t="shared" si="13"/>
        <v>56013</v>
      </c>
      <c r="E99" s="114">
        <f t="shared" si="16"/>
        <v>0</v>
      </c>
      <c r="F99" s="114">
        <f t="shared" si="17"/>
        <v>-7.7546406259352788E-2</v>
      </c>
      <c r="G99" s="114">
        <f t="shared" si="18"/>
        <v>0</v>
      </c>
      <c r="H99" s="114">
        <f t="shared" si="19"/>
        <v>0</v>
      </c>
      <c r="I99" s="114">
        <f t="shared" si="20"/>
        <v>0</v>
      </c>
      <c r="K99" s="106"/>
      <c r="L99" s="9">
        <v>31000299</v>
      </c>
      <c r="M99" s="9" t="s">
        <v>25</v>
      </c>
      <c r="N99" s="9" t="s">
        <v>97</v>
      </c>
      <c r="O99" s="107">
        <v>0</v>
      </c>
      <c r="P99" s="108">
        <v>2.8577612334085249</v>
      </c>
      <c r="Q99" s="108">
        <v>0</v>
      </c>
      <c r="R99" s="108">
        <v>0</v>
      </c>
      <c r="S99" s="111">
        <v>0</v>
      </c>
      <c r="U99" s="106"/>
      <c r="V99" s="9">
        <v>31000404</v>
      </c>
      <c r="W99" s="9" t="s">
        <v>60</v>
      </c>
      <c r="X99" s="9" t="s">
        <v>97</v>
      </c>
      <c r="Y99" s="107">
        <v>12.263999999999999</v>
      </c>
      <c r="Z99" s="108">
        <v>0.55406999999999995</v>
      </c>
      <c r="AA99" s="108">
        <v>1.752</v>
      </c>
      <c r="AB99" s="108">
        <v>0</v>
      </c>
      <c r="AC99" s="111">
        <v>0</v>
      </c>
    </row>
    <row r="100" spans="1:29" s="28" customFormat="1">
      <c r="A100" s="28" t="str">
        <f t="shared" si="10"/>
        <v>WYDEQ Permitted Sources</v>
      </c>
      <c r="B100" s="29">
        <f t="shared" si="11"/>
        <v>31000299</v>
      </c>
      <c r="C100" s="28" t="str">
        <f t="shared" si="12"/>
        <v>Natural Gas Production, Other Not Classified</v>
      </c>
      <c r="D100" s="29" t="str">
        <f t="shared" si="13"/>
        <v>5601302</v>
      </c>
      <c r="E100" s="113">
        <f t="shared" si="16"/>
        <v>0</v>
      </c>
      <c r="F100" s="113">
        <f t="shared" si="17"/>
        <v>-7.7546406259352788E-2</v>
      </c>
      <c r="G100" s="113">
        <f t="shared" si="18"/>
        <v>0</v>
      </c>
      <c r="H100" s="113">
        <f t="shared" si="19"/>
        <v>0</v>
      </c>
      <c r="I100" s="113">
        <f t="shared" si="20"/>
        <v>0</v>
      </c>
      <c r="K100" s="106"/>
      <c r="L100" s="106"/>
      <c r="M100" s="106"/>
      <c r="N100" s="88" t="s">
        <v>109</v>
      </c>
      <c r="O100" s="144">
        <v>0</v>
      </c>
      <c r="P100" s="145">
        <v>2.8577612334085249</v>
      </c>
      <c r="Q100" s="145">
        <v>0</v>
      </c>
      <c r="R100" s="145">
        <v>0</v>
      </c>
      <c r="S100" s="146">
        <v>0</v>
      </c>
      <c r="U100" s="138"/>
      <c r="V100" s="138"/>
      <c r="W100" s="138"/>
      <c r="X100" s="139" t="s">
        <v>109</v>
      </c>
      <c r="Y100" s="140">
        <v>12.263999999999999</v>
      </c>
      <c r="Z100" s="141">
        <v>0.55406999999999995</v>
      </c>
      <c r="AA100" s="141">
        <v>1.752</v>
      </c>
      <c r="AB100" s="141">
        <v>0</v>
      </c>
      <c r="AC100" s="142">
        <v>0</v>
      </c>
    </row>
    <row r="101" spans="1:29" s="28" customFormat="1">
      <c r="A101" s="31" t="str">
        <f t="shared" si="10"/>
        <v>WYDEQ Permitted Sources</v>
      </c>
      <c r="B101" s="32">
        <f t="shared" si="11"/>
        <v>31000301</v>
      </c>
      <c r="C101" s="31" t="str">
        <f t="shared" si="12"/>
        <v>Dehydrator</v>
      </c>
      <c r="D101" s="32" t="str">
        <f t="shared" si="13"/>
        <v>56013</v>
      </c>
      <c r="E101" s="114">
        <f t="shared" si="16"/>
        <v>0</v>
      </c>
      <c r="F101" s="114">
        <f t="shared" si="17"/>
        <v>-7.7546406259352885E-2</v>
      </c>
      <c r="G101" s="114">
        <f t="shared" si="18"/>
        <v>0</v>
      </c>
      <c r="H101" s="114">
        <f t="shared" si="19"/>
        <v>0</v>
      </c>
      <c r="I101" s="114">
        <f t="shared" si="20"/>
        <v>0</v>
      </c>
      <c r="K101" s="106"/>
      <c r="L101" s="9">
        <v>31000301</v>
      </c>
      <c r="M101" s="9" t="s">
        <v>34</v>
      </c>
      <c r="N101" s="9" t="s">
        <v>97</v>
      </c>
      <c r="O101" s="107">
        <v>0</v>
      </c>
      <c r="P101" s="108">
        <v>10.700461687391506</v>
      </c>
      <c r="Q101" s="108">
        <v>0</v>
      </c>
      <c r="R101" s="108">
        <v>0</v>
      </c>
      <c r="S101" s="111">
        <v>0</v>
      </c>
      <c r="U101" s="106"/>
      <c r="V101" s="106"/>
      <c r="W101" s="9" t="s">
        <v>1</v>
      </c>
      <c r="X101" s="9" t="s">
        <v>97</v>
      </c>
      <c r="Y101" s="107">
        <v>12.295</v>
      </c>
      <c r="Z101" s="108">
        <v>0.53600000000000003</v>
      </c>
      <c r="AA101" s="108">
        <v>10.181999999999999</v>
      </c>
      <c r="AB101" s="108">
        <v>4.1599999999999998E-2</v>
      </c>
      <c r="AC101" s="111">
        <v>0.70700000000000007</v>
      </c>
    </row>
    <row r="102" spans="1:29" s="28" customFormat="1">
      <c r="A102" s="28" t="str">
        <f t="shared" si="10"/>
        <v>WYDEQ Permitted Sources</v>
      </c>
      <c r="B102" s="29">
        <f t="shared" si="11"/>
        <v>31000301</v>
      </c>
      <c r="C102" s="28" t="str">
        <f t="shared" si="12"/>
        <v>Dehydrator</v>
      </c>
      <c r="D102" s="29" t="str">
        <f t="shared" si="13"/>
        <v>5601302</v>
      </c>
      <c r="E102" s="113">
        <f t="shared" si="16"/>
        <v>0</v>
      </c>
      <c r="F102" s="113">
        <f t="shared" si="17"/>
        <v>-7.7546406259352885E-2</v>
      </c>
      <c r="G102" s="113">
        <f t="shared" si="18"/>
        <v>0</v>
      </c>
      <c r="H102" s="113">
        <f t="shared" si="19"/>
        <v>0</v>
      </c>
      <c r="I102" s="113">
        <f t="shared" si="20"/>
        <v>0</v>
      </c>
      <c r="K102" s="106"/>
      <c r="L102" s="106"/>
      <c r="M102" s="106"/>
      <c r="N102" s="88" t="s">
        <v>109</v>
      </c>
      <c r="O102" s="144">
        <v>0</v>
      </c>
      <c r="P102" s="145">
        <v>10.700461687391506</v>
      </c>
      <c r="Q102" s="145">
        <v>0</v>
      </c>
      <c r="R102" s="145">
        <v>0</v>
      </c>
      <c r="S102" s="146">
        <v>0</v>
      </c>
      <c r="U102" s="138"/>
      <c r="V102" s="138"/>
      <c r="W102" s="138"/>
      <c r="X102" s="139" t="s">
        <v>109</v>
      </c>
      <c r="Y102" s="140">
        <v>12.295</v>
      </c>
      <c r="Z102" s="141">
        <v>0.53600000000000003</v>
      </c>
      <c r="AA102" s="141">
        <v>10.181999999999999</v>
      </c>
      <c r="AB102" s="141">
        <v>4.1599999999999998E-2</v>
      </c>
      <c r="AC102" s="142">
        <v>0.70700000000000007</v>
      </c>
    </row>
    <row r="103" spans="1:29">
      <c r="A103" s="31" t="str">
        <f t="shared" si="10"/>
        <v>WYDEQ Permitted Sources</v>
      </c>
      <c r="B103" s="32">
        <f t="shared" si="11"/>
        <v>31000302</v>
      </c>
      <c r="C103" s="31" t="str">
        <f t="shared" si="12"/>
        <v>Dehydrator</v>
      </c>
      <c r="D103" s="32" t="str">
        <f t="shared" si="13"/>
        <v>56013</v>
      </c>
      <c r="E103" s="114">
        <f t="shared" si="16"/>
        <v>-7.7546406259352829E-2</v>
      </c>
      <c r="F103" s="114">
        <f t="shared" si="17"/>
        <v>-7.7546406259352996E-2</v>
      </c>
      <c r="G103" s="114">
        <f t="shared" si="18"/>
        <v>-7.7546406259352871E-2</v>
      </c>
      <c r="H103" s="114">
        <f t="shared" si="19"/>
        <v>0</v>
      </c>
      <c r="I103" s="114">
        <f t="shared" si="20"/>
        <v>0</v>
      </c>
      <c r="K103" s="106"/>
      <c r="L103" s="9">
        <v>31000302</v>
      </c>
      <c r="M103" s="9" t="s">
        <v>34</v>
      </c>
      <c r="N103" s="9" t="s">
        <v>97</v>
      </c>
      <c r="O103" s="107">
        <v>1.4759257499850356</v>
      </c>
      <c r="P103" s="108">
        <v>94.416815133730196</v>
      </c>
      <c r="Q103" s="108">
        <v>1.0146989531147119</v>
      </c>
      <c r="R103" s="108">
        <v>0</v>
      </c>
      <c r="S103" s="111">
        <v>0</v>
      </c>
      <c r="U103" s="106"/>
      <c r="V103" s="9">
        <v>31000502</v>
      </c>
      <c r="W103" s="9" t="s">
        <v>0</v>
      </c>
      <c r="X103" s="9" t="s">
        <v>97</v>
      </c>
      <c r="Y103" s="107">
        <v>0</v>
      </c>
      <c r="Z103" s="108">
        <v>6.4480000000000004</v>
      </c>
      <c r="AA103" s="108">
        <v>0</v>
      </c>
      <c r="AB103" s="108">
        <v>0</v>
      </c>
      <c r="AC103" s="111">
        <v>0</v>
      </c>
    </row>
    <row r="104" spans="1:29" s="28" customFormat="1">
      <c r="A104" s="28" t="str">
        <f t="shared" si="10"/>
        <v>WYDEQ Permitted Sources</v>
      </c>
      <c r="B104" s="29">
        <f t="shared" si="11"/>
        <v>31000302</v>
      </c>
      <c r="C104" s="28" t="str">
        <f t="shared" si="12"/>
        <v>Dehydrator</v>
      </c>
      <c r="D104" s="29" t="str">
        <f t="shared" si="13"/>
        <v>5601302</v>
      </c>
      <c r="E104" s="113">
        <f t="shared" si="16"/>
        <v>-7.7546406259352829E-2</v>
      </c>
      <c r="F104" s="113">
        <f t="shared" si="17"/>
        <v>-7.7546406259352996E-2</v>
      </c>
      <c r="G104" s="113">
        <f t="shared" si="18"/>
        <v>-7.7546406259352871E-2</v>
      </c>
      <c r="H104" s="113">
        <f t="shared" si="19"/>
        <v>0</v>
      </c>
      <c r="I104" s="113">
        <f t="shared" si="20"/>
        <v>0</v>
      </c>
      <c r="K104" s="106"/>
      <c r="L104" s="106"/>
      <c r="M104" s="106"/>
      <c r="N104" s="88" t="s">
        <v>109</v>
      </c>
      <c r="O104" s="144">
        <v>1.4759257499850356</v>
      </c>
      <c r="P104" s="145">
        <v>94.416815133730196</v>
      </c>
      <c r="Q104" s="145">
        <v>1.0146989531147119</v>
      </c>
      <c r="R104" s="145">
        <v>0</v>
      </c>
      <c r="S104" s="146">
        <v>0</v>
      </c>
      <c r="U104" s="138"/>
      <c r="V104" s="138"/>
      <c r="W104" s="138"/>
      <c r="X104" s="139" t="s">
        <v>109</v>
      </c>
      <c r="Y104" s="140">
        <v>0</v>
      </c>
      <c r="Z104" s="141">
        <v>6.4480000000000004</v>
      </c>
      <c r="AA104" s="141">
        <v>0</v>
      </c>
      <c r="AB104" s="141">
        <v>0</v>
      </c>
      <c r="AC104" s="142">
        <v>0</v>
      </c>
    </row>
    <row r="105" spans="1:29">
      <c r="A105" s="31" t="str">
        <f t="shared" si="10"/>
        <v>WYDEQ Permitted Sources</v>
      </c>
      <c r="B105" s="32">
        <f t="shared" si="11"/>
        <v>31000404</v>
      </c>
      <c r="C105" s="31" t="str">
        <f t="shared" si="12"/>
        <v>Compressor engines</v>
      </c>
      <c r="D105" s="32" t="str">
        <f t="shared" si="13"/>
        <v>56013</v>
      </c>
      <c r="E105" s="114">
        <f t="shared" si="16"/>
        <v>-7.7546406259352885E-2</v>
      </c>
      <c r="F105" s="114">
        <f t="shared" si="17"/>
        <v>-7.7546406259352885E-2</v>
      </c>
      <c r="G105" s="114">
        <f t="shared" si="18"/>
        <v>-7.7546406259352774E-2</v>
      </c>
      <c r="H105" s="114">
        <f t="shared" si="19"/>
        <v>0</v>
      </c>
      <c r="I105" s="114">
        <f t="shared" si="20"/>
        <v>0</v>
      </c>
      <c r="K105" s="106"/>
      <c r="L105" s="9">
        <v>31000404</v>
      </c>
      <c r="M105" s="9" t="s">
        <v>60</v>
      </c>
      <c r="N105" s="9" t="s">
        <v>97</v>
      </c>
      <c r="O105" s="107">
        <v>11.312970873635296</v>
      </c>
      <c r="P105" s="108">
        <v>0.51110386268388031</v>
      </c>
      <c r="Q105" s="108">
        <v>1.6161386962336139</v>
      </c>
      <c r="R105" s="108">
        <v>0</v>
      </c>
      <c r="S105" s="111">
        <v>0</v>
      </c>
      <c r="U105" s="106"/>
      <c r="V105" s="9">
        <v>31088800</v>
      </c>
      <c r="W105" s="9" t="s">
        <v>27</v>
      </c>
      <c r="X105" s="9" t="s">
        <v>97</v>
      </c>
      <c r="Y105" s="107">
        <v>0</v>
      </c>
      <c r="Z105" s="108">
        <v>43.454000000000001</v>
      </c>
      <c r="AA105" s="108">
        <v>0</v>
      </c>
      <c r="AB105" s="108">
        <v>0</v>
      </c>
      <c r="AC105" s="111">
        <v>0</v>
      </c>
    </row>
    <row r="106" spans="1:29" s="28" customFormat="1">
      <c r="A106" s="28" t="str">
        <f t="shared" si="10"/>
        <v>WYDEQ Permitted Sources</v>
      </c>
      <c r="B106" s="29">
        <f t="shared" si="11"/>
        <v>31000404</v>
      </c>
      <c r="C106" s="28" t="str">
        <f t="shared" si="12"/>
        <v>Compressor engines</v>
      </c>
      <c r="D106" s="29" t="str">
        <f t="shared" si="13"/>
        <v>5601302</v>
      </c>
      <c r="E106" s="113">
        <f t="shared" si="16"/>
        <v>-7.7546406259352885E-2</v>
      </c>
      <c r="F106" s="113">
        <f t="shared" si="17"/>
        <v>-7.7546406259352885E-2</v>
      </c>
      <c r="G106" s="113">
        <f t="shared" si="18"/>
        <v>-7.7546406259352774E-2</v>
      </c>
      <c r="H106" s="113">
        <f t="shared" si="19"/>
        <v>0</v>
      </c>
      <c r="I106" s="113">
        <f t="shared" si="20"/>
        <v>0</v>
      </c>
      <c r="K106" s="106"/>
      <c r="L106" s="106"/>
      <c r="M106" s="106"/>
      <c r="N106" s="88" t="s">
        <v>109</v>
      </c>
      <c r="O106" s="144">
        <v>11.312970873635296</v>
      </c>
      <c r="P106" s="145">
        <v>0.51110386268388031</v>
      </c>
      <c r="Q106" s="145">
        <v>1.6161386962336139</v>
      </c>
      <c r="R106" s="145">
        <v>0</v>
      </c>
      <c r="S106" s="146">
        <v>0</v>
      </c>
      <c r="U106" s="138"/>
      <c r="V106" s="138"/>
      <c r="W106" s="138"/>
      <c r="X106" s="139" t="s">
        <v>109</v>
      </c>
      <c r="Y106" s="140">
        <v>0</v>
      </c>
      <c r="Z106" s="141">
        <v>43.454000000000001</v>
      </c>
      <c r="AA106" s="141">
        <v>0</v>
      </c>
      <c r="AB106" s="141">
        <v>0</v>
      </c>
      <c r="AC106" s="142">
        <v>0</v>
      </c>
    </row>
    <row r="107" spans="1:29" s="26" customFormat="1">
      <c r="A107" s="31" t="str">
        <f t="shared" si="10"/>
        <v>WYDEQ Permitted Sources</v>
      </c>
      <c r="B107" s="32">
        <f t="shared" si="11"/>
        <v>31000404</v>
      </c>
      <c r="C107" s="31" t="str">
        <f t="shared" si="12"/>
        <v>Process Heaters</v>
      </c>
      <c r="D107" s="32" t="str">
        <f t="shared" si="13"/>
        <v>56013</v>
      </c>
      <c r="E107" s="114">
        <f t="shared" si="16"/>
        <v>-7.7546406259352663E-2</v>
      </c>
      <c r="F107" s="114">
        <f t="shared" si="17"/>
        <v>-7.7546406259353023E-2</v>
      </c>
      <c r="G107" s="114">
        <f t="shared" si="18"/>
        <v>-7.7546406259352621E-2</v>
      </c>
      <c r="H107" s="114">
        <f t="shared" si="19"/>
        <v>-7.7546406259352704E-2</v>
      </c>
      <c r="I107" s="114">
        <f t="shared" si="20"/>
        <v>-7.7546406259352968E-2</v>
      </c>
      <c r="K107" s="106"/>
      <c r="L107" s="106"/>
      <c r="M107" s="9" t="s">
        <v>1</v>
      </c>
      <c r="N107" s="9" t="s">
        <v>97</v>
      </c>
      <c r="O107" s="107">
        <v>11.341566935041259</v>
      </c>
      <c r="P107" s="108">
        <v>0.49443512624498681</v>
      </c>
      <c r="Q107" s="108">
        <v>9.3924224914672703</v>
      </c>
      <c r="R107" s="108">
        <v>3.8374069499610926E-2</v>
      </c>
      <c r="S107" s="111">
        <v>0.65217469077463752</v>
      </c>
      <c r="U107" s="106"/>
      <c r="V107" s="9">
        <v>40400301</v>
      </c>
      <c r="W107" s="9" t="s">
        <v>63</v>
      </c>
      <c r="X107" s="9" t="s">
        <v>97</v>
      </c>
      <c r="Y107" s="107">
        <v>0</v>
      </c>
      <c r="Z107" s="108">
        <v>66.888000000000005</v>
      </c>
      <c r="AA107" s="108">
        <v>0</v>
      </c>
      <c r="AB107" s="108">
        <v>0</v>
      </c>
      <c r="AC107" s="111">
        <v>0</v>
      </c>
    </row>
    <row r="108" spans="1:29" s="28" customFormat="1">
      <c r="A108" s="28" t="str">
        <f t="shared" si="10"/>
        <v>WYDEQ Permitted Sources</v>
      </c>
      <c r="B108" s="29">
        <f t="shared" si="11"/>
        <v>31000404</v>
      </c>
      <c r="C108" s="28" t="str">
        <f t="shared" si="12"/>
        <v>Process Heaters</v>
      </c>
      <c r="D108" s="29" t="str">
        <f t="shared" si="13"/>
        <v>5601302</v>
      </c>
      <c r="E108" s="113">
        <f t="shared" si="16"/>
        <v>-7.7546406259352663E-2</v>
      </c>
      <c r="F108" s="113">
        <f t="shared" si="17"/>
        <v>-7.7546406259353023E-2</v>
      </c>
      <c r="G108" s="113">
        <f t="shared" si="18"/>
        <v>-7.7546406259352621E-2</v>
      </c>
      <c r="H108" s="113">
        <f t="shared" si="19"/>
        <v>-7.7546406259352704E-2</v>
      </c>
      <c r="I108" s="113">
        <f t="shared" si="20"/>
        <v>-7.7546406259352968E-2</v>
      </c>
      <c r="K108" s="106"/>
      <c r="L108" s="106"/>
      <c r="M108" s="106"/>
      <c r="N108" s="88" t="s">
        <v>109</v>
      </c>
      <c r="O108" s="144">
        <v>11.341566935041259</v>
      </c>
      <c r="P108" s="145">
        <v>0.49443512624498681</v>
      </c>
      <c r="Q108" s="145">
        <v>9.3924224914672703</v>
      </c>
      <c r="R108" s="145">
        <v>3.8374069499610926E-2</v>
      </c>
      <c r="S108" s="146">
        <v>0.65217469077463752</v>
      </c>
      <c r="U108" s="138"/>
      <c r="V108" s="138"/>
      <c r="W108" s="138"/>
      <c r="X108" s="139" t="s">
        <v>109</v>
      </c>
      <c r="Y108" s="140">
        <v>0</v>
      </c>
      <c r="Z108" s="141">
        <v>66.888000000000005</v>
      </c>
      <c r="AA108" s="141">
        <v>0</v>
      </c>
      <c r="AB108" s="141">
        <v>0</v>
      </c>
      <c r="AC108" s="142">
        <v>0</v>
      </c>
    </row>
    <row r="109" spans="1:29" s="26" customFormat="1">
      <c r="A109" s="31" t="str">
        <f t="shared" si="10"/>
        <v>WYDEQ Permitted Sources</v>
      </c>
      <c r="B109" s="32">
        <f t="shared" si="11"/>
        <v>31000502</v>
      </c>
      <c r="C109" s="31" t="str">
        <f t="shared" si="12"/>
        <v>Liquid Separator</v>
      </c>
      <c r="D109" s="32" t="str">
        <f t="shared" si="13"/>
        <v>56013</v>
      </c>
      <c r="E109" s="114">
        <f t="shared" si="16"/>
        <v>0</v>
      </c>
      <c r="F109" s="114">
        <f t="shared" si="17"/>
        <v>-7.7546406259352899E-2</v>
      </c>
      <c r="G109" s="114">
        <f t="shared" si="18"/>
        <v>0</v>
      </c>
      <c r="H109" s="114">
        <f t="shared" si="19"/>
        <v>0</v>
      </c>
      <c r="I109" s="114">
        <f t="shared" si="20"/>
        <v>0</v>
      </c>
      <c r="K109" s="106"/>
      <c r="L109" s="9">
        <v>31000502</v>
      </c>
      <c r="M109" s="9" t="s">
        <v>0</v>
      </c>
      <c r="N109" s="9" t="s">
        <v>97</v>
      </c>
      <c r="O109" s="107">
        <v>0</v>
      </c>
      <c r="P109" s="108">
        <v>5.9479807724396929</v>
      </c>
      <c r="Q109" s="108">
        <v>0</v>
      </c>
      <c r="R109" s="108">
        <v>0</v>
      </c>
      <c r="S109" s="111">
        <v>0</v>
      </c>
      <c r="U109" s="106"/>
      <c r="V109" s="9" t="s">
        <v>11</v>
      </c>
      <c r="W109" s="9" t="s">
        <v>103</v>
      </c>
      <c r="X109" s="9" t="s">
        <v>97</v>
      </c>
      <c r="Y109" s="107">
        <v>0</v>
      </c>
      <c r="Z109" s="108">
        <v>9.49</v>
      </c>
      <c r="AA109" s="108">
        <v>0</v>
      </c>
      <c r="AB109" s="108">
        <v>0</v>
      </c>
      <c r="AC109" s="111">
        <v>0</v>
      </c>
    </row>
    <row r="110" spans="1:29" s="28" customFormat="1">
      <c r="A110" s="28" t="str">
        <f t="shared" si="10"/>
        <v>WYDEQ Permitted Sources</v>
      </c>
      <c r="B110" s="29">
        <f t="shared" si="11"/>
        <v>31000502</v>
      </c>
      <c r="C110" s="28" t="str">
        <f t="shared" si="12"/>
        <v>Liquid Separator</v>
      </c>
      <c r="D110" s="29" t="str">
        <f t="shared" si="13"/>
        <v>5601302</v>
      </c>
      <c r="E110" s="113">
        <f t="shared" si="16"/>
        <v>0</v>
      </c>
      <c r="F110" s="113">
        <f t="shared" si="17"/>
        <v>-7.7546406259352899E-2</v>
      </c>
      <c r="G110" s="113">
        <f t="shared" si="18"/>
        <v>0</v>
      </c>
      <c r="H110" s="113">
        <f t="shared" si="19"/>
        <v>0</v>
      </c>
      <c r="I110" s="113">
        <f t="shared" si="20"/>
        <v>0</v>
      </c>
      <c r="K110" s="106"/>
      <c r="L110" s="106"/>
      <c r="M110" s="106"/>
      <c r="N110" s="88" t="s">
        <v>109</v>
      </c>
      <c r="O110" s="144">
        <v>0</v>
      </c>
      <c r="P110" s="145">
        <v>5.9479807724396929</v>
      </c>
      <c r="Q110" s="145">
        <v>0</v>
      </c>
      <c r="R110" s="145">
        <v>0</v>
      </c>
      <c r="S110" s="146">
        <v>0</v>
      </c>
      <c r="U110" s="138"/>
      <c r="V110" s="138"/>
      <c r="W110" s="138"/>
      <c r="X110" s="139" t="s">
        <v>109</v>
      </c>
      <c r="Y110" s="140">
        <v>0</v>
      </c>
      <c r="Z110" s="141">
        <v>9.49</v>
      </c>
      <c r="AA110" s="141">
        <v>0</v>
      </c>
      <c r="AB110" s="141">
        <v>0</v>
      </c>
      <c r="AC110" s="142">
        <v>0</v>
      </c>
    </row>
    <row r="111" spans="1:29" s="28" customFormat="1">
      <c r="A111" s="31" t="str">
        <f t="shared" si="10"/>
        <v>WYDEQ Permitted Sources</v>
      </c>
      <c r="B111" s="32">
        <f t="shared" si="11"/>
        <v>31088800</v>
      </c>
      <c r="C111" s="31" t="str">
        <f t="shared" si="12"/>
        <v>Permitted Fugitives</v>
      </c>
      <c r="D111" s="32" t="str">
        <f t="shared" si="13"/>
        <v>56013</v>
      </c>
      <c r="E111" s="114">
        <f t="shared" si="16"/>
        <v>0</v>
      </c>
      <c r="F111" s="114">
        <f t="shared" si="17"/>
        <v>-7.7546406259352843E-2</v>
      </c>
      <c r="G111" s="114">
        <f t="shared" si="18"/>
        <v>0</v>
      </c>
      <c r="H111" s="114">
        <f t="shared" si="19"/>
        <v>0</v>
      </c>
      <c r="I111" s="114">
        <f t="shared" si="20"/>
        <v>0</v>
      </c>
      <c r="K111" s="106"/>
      <c r="L111" s="9">
        <v>31088800</v>
      </c>
      <c r="M111" s="9" t="s">
        <v>27</v>
      </c>
      <c r="N111" s="9" t="s">
        <v>97</v>
      </c>
      <c r="O111" s="107">
        <v>0</v>
      </c>
      <c r="P111" s="108">
        <v>40.084298462406082</v>
      </c>
      <c r="Q111" s="108">
        <v>0</v>
      </c>
      <c r="R111" s="108">
        <v>0</v>
      </c>
      <c r="S111" s="111">
        <v>0</v>
      </c>
      <c r="U111" s="106"/>
      <c r="V111" s="9" t="s">
        <v>85</v>
      </c>
      <c r="W111" s="9" t="s">
        <v>60</v>
      </c>
      <c r="X111" s="9" t="s">
        <v>97</v>
      </c>
      <c r="Y111" s="107">
        <v>576.93359999999996</v>
      </c>
      <c r="Z111" s="108">
        <v>6.5910239999999991</v>
      </c>
      <c r="AA111" s="108">
        <v>438.78840000000002</v>
      </c>
      <c r="AB111" s="108">
        <v>0</v>
      </c>
      <c r="AC111" s="111">
        <v>0</v>
      </c>
    </row>
    <row r="112" spans="1:29" s="28" customFormat="1">
      <c r="A112" s="28" t="str">
        <f t="shared" si="10"/>
        <v>WYDEQ Permitted Sources</v>
      </c>
      <c r="B112" s="29">
        <f t="shared" si="11"/>
        <v>31088800</v>
      </c>
      <c r="C112" s="28" t="str">
        <f t="shared" si="12"/>
        <v>Permitted Fugitives</v>
      </c>
      <c r="D112" s="29" t="str">
        <f t="shared" si="13"/>
        <v>5601302</v>
      </c>
      <c r="E112" s="113">
        <f t="shared" si="16"/>
        <v>0</v>
      </c>
      <c r="F112" s="113">
        <f t="shared" si="17"/>
        <v>-7.7546406259352843E-2</v>
      </c>
      <c r="G112" s="113">
        <f t="shared" si="18"/>
        <v>0</v>
      </c>
      <c r="H112" s="113">
        <f t="shared" si="19"/>
        <v>0</v>
      </c>
      <c r="I112" s="113">
        <f t="shared" si="20"/>
        <v>0</v>
      </c>
      <c r="K112" s="106"/>
      <c r="L112" s="106"/>
      <c r="M112" s="106"/>
      <c r="N112" s="88" t="s">
        <v>109</v>
      </c>
      <c r="O112" s="144">
        <v>0</v>
      </c>
      <c r="P112" s="145">
        <v>40.084298462406082</v>
      </c>
      <c r="Q112" s="145">
        <v>0</v>
      </c>
      <c r="R112" s="145">
        <v>0</v>
      </c>
      <c r="S112" s="146">
        <v>0</v>
      </c>
      <c r="U112" s="138"/>
      <c r="V112" s="138"/>
      <c r="W112" s="138"/>
      <c r="X112" s="139" t="s">
        <v>109</v>
      </c>
      <c r="Y112" s="140">
        <v>576.93359999999996</v>
      </c>
      <c r="Z112" s="141">
        <v>6.5910239999999991</v>
      </c>
      <c r="AA112" s="141">
        <v>438.78840000000002</v>
      </c>
      <c r="AB112" s="141">
        <v>0</v>
      </c>
      <c r="AC112" s="142">
        <v>0</v>
      </c>
    </row>
    <row r="113" spans="1:29" s="28" customFormat="1">
      <c r="A113" s="31" t="str">
        <f t="shared" si="10"/>
        <v>WYDEQ Permitted Sources</v>
      </c>
      <c r="B113" s="32">
        <f t="shared" si="11"/>
        <v>40400301</v>
      </c>
      <c r="C113" s="31" t="str">
        <f t="shared" si="12"/>
        <v>Permitted Tank Losses</v>
      </c>
      <c r="D113" s="32" t="str">
        <f t="shared" si="13"/>
        <v>56013</v>
      </c>
      <c r="E113" s="114">
        <f t="shared" si="16"/>
        <v>0</v>
      </c>
      <c r="F113" s="114">
        <f t="shared" si="17"/>
        <v>-9.1699935699414398E-2</v>
      </c>
      <c r="G113" s="114">
        <f t="shared" si="18"/>
        <v>0</v>
      </c>
      <c r="H113" s="114">
        <f t="shared" si="19"/>
        <v>0</v>
      </c>
      <c r="I113" s="114">
        <f t="shared" si="20"/>
        <v>0</v>
      </c>
      <c r="K113" s="106"/>
      <c r="L113" s="9">
        <v>40400301</v>
      </c>
      <c r="M113" s="9" t="s">
        <v>63</v>
      </c>
      <c r="N113" s="9" t="s">
        <v>97</v>
      </c>
      <c r="O113" s="107">
        <v>0</v>
      </c>
      <c r="P113" s="108">
        <v>60.754374700937575</v>
      </c>
      <c r="Q113" s="108">
        <v>0</v>
      </c>
      <c r="R113" s="108">
        <v>0</v>
      </c>
      <c r="S113" s="111">
        <v>0</v>
      </c>
      <c r="U113" s="106"/>
      <c r="V113" s="106"/>
      <c r="W113" s="9" t="s">
        <v>1</v>
      </c>
      <c r="X113" s="9" t="s">
        <v>97</v>
      </c>
      <c r="Y113" s="107">
        <v>1.5329999999999999</v>
      </c>
      <c r="Z113" s="108">
        <v>0</v>
      </c>
      <c r="AA113" s="108">
        <v>1.2702</v>
      </c>
      <c r="AB113" s="108">
        <v>0</v>
      </c>
      <c r="AC113" s="111">
        <v>0</v>
      </c>
    </row>
    <row r="114" spans="1:29" s="28" customFormat="1">
      <c r="A114" s="28" t="str">
        <f t="shared" si="10"/>
        <v>WYDEQ Permitted Sources</v>
      </c>
      <c r="B114" s="29">
        <f t="shared" si="11"/>
        <v>40400301</v>
      </c>
      <c r="C114" s="28" t="str">
        <f t="shared" si="12"/>
        <v>Permitted Tank Losses</v>
      </c>
      <c r="D114" s="29" t="str">
        <f t="shared" si="13"/>
        <v>5601302</v>
      </c>
      <c r="E114" s="113">
        <f t="shared" si="16"/>
        <v>0</v>
      </c>
      <c r="F114" s="113">
        <f t="shared" si="17"/>
        <v>-9.1699935699414398E-2</v>
      </c>
      <c r="G114" s="113">
        <f t="shared" si="18"/>
        <v>0</v>
      </c>
      <c r="H114" s="113">
        <f t="shared" si="19"/>
        <v>0</v>
      </c>
      <c r="I114" s="113">
        <f t="shared" si="20"/>
        <v>0</v>
      </c>
      <c r="K114" s="106"/>
      <c r="L114" s="106"/>
      <c r="M114" s="106"/>
      <c r="N114" s="88" t="s">
        <v>109</v>
      </c>
      <c r="O114" s="144">
        <v>0</v>
      </c>
      <c r="P114" s="145">
        <v>60.754374700937575</v>
      </c>
      <c r="Q114" s="145">
        <v>0</v>
      </c>
      <c r="R114" s="145">
        <v>0</v>
      </c>
      <c r="S114" s="146">
        <v>0</v>
      </c>
      <c r="U114" s="138"/>
      <c r="V114" s="138"/>
      <c r="W114" s="138"/>
      <c r="X114" s="139" t="s">
        <v>109</v>
      </c>
      <c r="Y114" s="140">
        <v>1.5329999999999999</v>
      </c>
      <c r="Z114" s="141">
        <v>0</v>
      </c>
      <c r="AA114" s="141">
        <v>1.2702</v>
      </c>
      <c r="AB114" s="141">
        <v>0</v>
      </c>
      <c r="AC114" s="142">
        <v>0</v>
      </c>
    </row>
    <row r="115" spans="1:29">
      <c r="A115" s="31" t="str">
        <f t="shared" si="10"/>
        <v>WYDEQ Permitted Sources</v>
      </c>
      <c r="B115" s="32" t="str">
        <f t="shared" si="11"/>
        <v>20101020</v>
      </c>
      <c r="C115" s="31" t="str">
        <f t="shared" si="12"/>
        <v>Compressor Blowdown</v>
      </c>
      <c r="D115" s="32" t="str">
        <f t="shared" si="13"/>
        <v>56013</v>
      </c>
      <c r="E115" s="114">
        <f t="shared" si="16"/>
        <v>0</v>
      </c>
      <c r="F115" s="114">
        <f t="shared" si="17"/>
        <v>-7.7546406259352871E-2</v>
      </c>
      <c r="G115" s="114">
        <f t="shared" si="18"/>
        <v>0</v>
      </c>
      <c r="H115" s="114">
        <f t="shared" si="19"/>
        <v>0</v>
      </c>
      <c r="I115" s="114">
        <f t="shared" si="20"/>
        <v>0</v>
      </c>
      <c r="K115" s="106"/>
      <c r="L115" s="9" t="s">
        <v>11</v>
      </c>
      <c r="M115" s="9" t="s">
        <v>103</v>
      </c>
      <c r="N115" s="9" t="s">
        <v>97</v>
      </c>
      <c r="O115" s="107">
        <v>0</v>
      </c>
      <c r="P115" s="108">
        <v>8.7540846045987415</v>
      </c>
      <c r="Q115" s="108">
        <v>0</v>
      </c>
      <c r="R115" s="108">
        <v>0</v>
      </c>
      <c r="S115" s="111">
        <v>0</v>
      </c>
      <c r="U115" s="106"/>
      <c r="V115" s="9" t="s">
        <v>73</v>
      </c>
      <c r="W115" s="9" t="s">
        <v>60</v>
      </c>
      <c r="X115" s="9" t="s">
        <v>97</v>
      </c>
      <c r="Y115" s="107">
        <v>14.4</v>
      </c>
      <c r="Z115" s="108">
        <v>10.199999999999999</v>
      </c>
      <c r="AA115" s="108">
        <v>20.6</v>
      </c>
      <c r="AB115" s="108">
        <v>0</v>
      </c>
      <c r="AC115" s="111">
        <v>0</v>
      </c>
    </row>
    <row r="116" spans="1:29" s="28" customFormat="1">
      <c r="A116" s="28" t="str">
        <f t="shared" si="10"/>
        <v>WYDEQ Permitted Sources</v>
      </c>
      <c r="B116" s="29" t="str">
        <f t="shared" si="11"/>
        <v>20101020</v>
      </c>
      <c r="C116" s="28" t="str">
        <f t="shared" si="12"/>
        <v>Compressor Blowdown</v>
      </c>
      <c r="D116" s="29" t="str">
        <f t="shared" si="13"/>
        <v>5601302</v>
      </c>
      <c r="E116" s="113">
        <f t="shared" si="16"/>
        <v>0</v>
      </c>
      <c r="F116" s="113">
        <f t="shared" si="17"/>
        <v>-7.7546406259352871E-2</v>
      </c>
      <c r="G116" s="113">
        <f t="shared" si="18"/>
        <v>0</v>
      </c>
      <c r="H116" s="113">
        <f t="shared" si="19"/>
        <v>0</v>
      </c>
      <c r="I116" s="113">
        <f t="shared" si="20"/>
        <v>0</v>
      </c>
      <c r="K116" s="106"/>
      <c r="L116" s="106"/>
      <c r="M116" s="106"/>
      <c r="N116" s="88" t="s">
        <v>109</v>
      </c>
      <c r="O116" s="144">
        <v>0</v>
      </c>
      <c r="P116" s="145">
        <v>8.7540846045987415</v>
      </c>
      <c r="Q116" s="145">
        <v>0</v>
      </c>
      <c r="R116" s="145">
        <v>0</v>
      </c>
      <c r="S116" s="146">
        <v>0</v>
      </c>
      <c r="U116" s="138"/>
      <c r="V116" s="138"/>
      <c r="W116" s="138"/>
      <c r="X116" s="139" t="s">
        <v>109</v>
      </c>
      <c r="Y116" s="140">
        <v>14.4</v>
      </c>
      <c r="Z116" s="141">
        <v>10.199999999999999</v>
      </c>
      <c r="AA116" s="141">
        <v>20.6</v>
      </c>
      <c r="AB116" s="141">
        <v>0</v>
      </c>
      <c r="AC116" s="142">
        <v>0</v>
      </c>
    </row>
    <row r="117" spans="1:29">
      <c r="A117" s="31" t="str">
        <f t="shared" si="10"/>
        <v>WYDEQ Permitted Sources</v>
      </c>
      <c r="B117" s="32" t="str">
        <f t="shared" si="11"/>
        <v>20200202</v>
      </c>
      <c r="C117" s="31" t="str">
        <f t="shared" si="12"/>
        <v>Compressor engines</v>
      </c>
      <c r="D117" s="32" t="str">
        <f t="shared" si="13"/>
        <v>56013</v>
      </c>
      <c r="E117" s="114">
        <f t="shared" si="16"/>
        <v>-7.7546406259352704E-2</v>
      </c>
      <c r="F117" s="114">
        <f t="shared" si="17"/>
        <v>-7.7546406259352746E-2</v>
      </c>
      <c r="G117" s="114">
        <f t="shared" si="18"/>
        <v>-7.7546406259352663E-2</v>
      </c>
      <c r="H117" s="114">
        <f t="shared" si="19"/>
        <v>0</v>
      </c>
      <c r="I117" s="114">
        <f t="shared" si="20"/>
        <v>0</v>
      </c>
      <c r="K117" s="106"/>
      <c r="L117" s="9" t="s">
        <v>85</v>
      </c>
      <c r="M117" s="9" t="s">
        <v>60</v>
      </c>
      <c r="N117" s="9" t="s">
        <v>97</v>
      </c>
      <c r="O117" s="107">
        <v>532.19447266972907</v>
      </c>
      <c r="P117" s="108">
        <v>6.079913775230855</v>
      </c>
      <c r="Q117" s="108">
        <v>404.76193647170868</v>
      </c>
      <c r="R117" s="108">
        <v>0</v>
      </c>
      <c r="S117" s="111">
        <v>0</v>
      </c>
      <c r="U117" s="106"/>
      <c r="V117" s="9" t="s">
        <v>74</v>
      </c>
      <c r="W117" s="9" t="s">
        <v>62</v>
      </c>
      <c r="X117" s="9" t="s">
        <v>97</v>
      </c>
      <c r="Y117" s="107">
        <v>0.4</v>
      </c>
      <c r="Z117" s="108">
        <v>3.3</v>
      </c>
      <c r="AA117" s="108">
        <v>2.4</v>
      </c>
      <c r="AB117" s="108">
        <v>0</v>
      </c>
      <c r="AC117" s="111">
        <v>0</v>
      </c>
    </row>
    <row r="118" spans="1:29" s="28" customFormat="1">
      <c r="A118" s="28" t="str">
        <f t="shared" si="10"/>
        <v>WYDEQ Permitted Sources</v>
      </c>
      <c r="B118" s="29" t="str">
        <f t="shared" si="11"/>
        <v>20200202</v>
      </c>
      <c r="C118" s="28" t="str">
        <f t="shared" si="12"/>
        <v>Compressor engines</v>
      </c>
      <c r="D118" s="29" t="str">
        <f t="shared" si="13"/>
        <v>5601302</v>
      </c>
      <c r="E118" s="113">
        <f t="shared" si="16"/>
        <v>-7.7546406259352704E-2</v>
      </c>
      <c r="F118" s="113">
        <f t="shared" si="17"/>
        <v>-7.7546406259352746E-2</v>
      </c>
      <c r="G118" s="113">
        <f t="shared" si="18"/>
        <v>-7.7546406259352663E-2</v>
      </c>
      <c r="H118" s="113">
        <f t="shared" si="19"/>
        <v>0</v>
      </c>
      <c r="I118" s="113">
        <f t="shared" si="20"/>
        <v>0</v>
      </c>
      <c r="K118" s="106"/>
      <c r="L118" s="106"/>
      <c r="M118" s="106"/>
      <c r="N118" s="88" t="s">
        <v>109</v>
      </c>
      <c r="O118" s="144">
        <v>532.19447266972907</v>
      </c>
      <c r="P118" s="145">
        <v>6.079913775230855</v>
      </c>
      <c r="Q118" s="145">
        <v>404.76193647170868</v>
      </c>
      <c r="R118" s="145">
        <v>0</v>
      </c>
      <c r="S118" s="146">
        <v>0</v>
      </c>
      <c r="U118" s="138"/>
      <c r="V118" s="138"/>
      <c r="W118" s="138"/>
      <c r="X118" s="139" t="s">
        <v>109</v>
      </c>
      <c r="Y118" s="140">
        <v>0.4</v>
      </c>
      <c r="Z118" s="141">
        <v>3.3</v>
      </c>
      <c r="AA118" s="141">
        <v>2.4</v>
      </c>
      <c r="AB118" s="141">
        <v>0</v>
      </c>
      <c r="AC118" s="142">
        <v>0</v>
      </c>
    </row>
    <row r="119" spans="1:29" s="26" customFormat="1">
      <c r="A119" s="31" t="str">
        <f t="shared" si="10"/>
        <v>WYDEQ Permitted Sources</v>
      </c>
      <c r="B119" s="32" t="str">
        <f t="shared" si="11"/>
        <v>20200202</v>
      </c>
      <c r="C119" s="31" t="str">
        <f t="shared" si="12"/>
        <v>Process Heaters</v>
      </c>
      <c r="D119" s="32" t="str">
        <f t="shared" si="13"/>
        <v>56013</v>
      </c>
      <c r="E119" s="114">
        <f t="shared" si="16"/>
        <v>-7.7546406259352885E-2</v>
      </c>
      <c r="F119" s="114">
        <f t="shared" si="17"/>
        <v>0</v>
      </c>
      <c r="G119" s="114">
        <f t="shared" si="18"/>
        <v>-7.7546406259352885E-2</v>
      </c>
      <c r="H119" s="114">
        <f t="shared" si="19"/>
        <v>0</v>
      </c>
      <c r="I119" s="114">
        <f t="shared" si="20"/>
        <v>0</v>
      </c>
      <c r="K119" s="106"/>
      <c r="L119" s="106"/>
      <c r="M119" s="9" t="s">
        <v>1</v>
      </c>
      <c r="N119" s="9" t="s">
        <v>97</v>
      </c>
      <c r="O119" s="107">
        <v>1.414121359204412</v>
      </c>
      <c r="P119" s="108">
        <v>0</v>
      </c>
      <c r="Q119" s="108">
        <v>1.17170055476937</v>
      </c>
      <c r="R119" s="108">
        <v>0</v>
      </c>
      <c r="S119" s="111">
        <v>0</v>
      </c>
      <c r="U119" s="106"/>
      <c r="V119" s="9" t="s">
        <v>72</v>
      </c>
      <c r="W119" s="9" t="s">
        <v>34</v>
      </c>
      <c r="X119" s="9" t="s">
        <v>97</v>
      </c>
      <c r="Y119" s="107">
        <v>0.53800000000000003</v>
      </c>
      <c r="Z119" s="108">
        <v>14.8</v>
      </c>
      <c r="AA119" s="108">
        <v>0</v>
      </c>
      <c r="AB119" s="108">
        <v>0</v>
      </c>
      <c r="AC119" s="111">
        <v>0</v>
      </c>
    </row>
    <row r="120" spans="1:29" s="28" customFormat="1">
      <c r="A120" s="28" t="str">
        <f t="shared" si="10"/>
        <v>WYDEQ Permitted Sources</v>
      </c>
      <c r="B120" s="29" t="str">
        <f t="shared" si="11"/>
        <v>20200202</v>
      </c>
      <c r="C120" s="28" t="str">
        <f t="shared" si="12"/>
        <v>Process Heaters</v>
      </c>
      <c r="D120" s="29" t="str">
        <f t="shared" si="13"/>
        <v>5601302</v>
      </c>
      <c r="E120" s="113">
        <f t="shared" si="16"/>
        <v>-7.7546406259352885E-2</v>
      </c>
      <c r="F120" s="113">
        <f t="shared" si="17"/>
        <v>0</v>
      </c>
      <c r="G120" s="113">
        <f t="shared" si="18"/>
        <v>-7.7546406259352885E-2</v>
      </c>
      <c r="H120" s="113">
        <f t="shared" si="19"/>
        <v>0</v>
      </c>
      <c r="I120" s="113">
        <f t="shared" si="20"/>
        <v>0</v>
      </c>
      <c r="K120" s="106"/>
      <c r="L120" s="106"/>
      <c r="M120" s="106"/>
      <c r="N120" s="88" t="s">
        <v>109</v>
      </c>
      <c r="O120" s="144">
        <v>1.414121359204412</v>
      </c>
      <c r="P120" s="145">
        <v>0</v>
      </c>
      <c r="Q120" s="145">
        <v>1.17170055476937</v>
      </c>
      <c r="R120" s="145">
        <v>0</v>
      </c>
      <c r="S120" s="146">
        <v>0</v>
      </c>
      <c r="U120" s="138"/>
      <c r="V120" s="138"/>
      <c r="W120" s="138"/>
      <c r="X120" s="139" t="s">
        <v>109</v>
      </c>
      <c r="Y120" s="140">
        <v>0.53800000000000003</v>
      </c>
      <c r="Z120" s="141">
        <v>14.8</v>
      </c>
      <c r="AA120" s="141">
        <v>0</v>
      </c>
      <c r="AB120" s="141">
        <v>0</v>
      </c>
      <c r="AC120" s="142">
        <v>0</v>
      </c>
    </row>
    <row r="121" spans="1:29" s="26" customFormat="1">
      <c r="A121" s="31" t="str">
        <f t="shared" si="10"/>
        <v>WYDEQ Permitted Sources</v>
      </c>
      <c r="B121" s="32" t="str">
        <f t="shared" si="11"/>
        <v>31000203</v>
      </c>
      <c r="C121" s="31" t="str">
        <f t="shared" si="12"/>
        <v>Compressor engines</v>
      </c>
      <c r="D121" s="32" t="str">
        <f t="shared" si="13"/>
        <v>56013</v>
      </c>
      <c r="E121" s="114">
        <f t="shared" si="16"/>
        <v>-7.7546406259352885E-2</v>
      </c>
      <c r="F121" s="114">
        <f t="shared" si="17"/>
        <v>-7.7546406259352885E-2</v>
      </c>
      <c r="G121" s="114">
        <f t="shared" si="18"/>
        <v>-7.7546406259352829E-2</v>
      </c>
      <c r="H121" s="114">
        <f t="shared" si="19"/>
        <v>0</v>
      </c>
      <c r="I121" s="114">
        <f t="shared" si="20"/>
        <v>0</v>
      </c>
      <c r="K121" s="106"/>
      <c r="L121" s="9" t="s">
        <v>73</v>
      </c>
      <c r="M121" s="9" t="s">
        <v>60</v>
      </c>
      <c r="N121" s="9" t="s">
        <v>97</v>
      </c>
      <c r="O121" s="107">
        <v>13.283331749865319</v>
      </c>
      <c r="P121" s="108">
        <v>9.4090266561545999</v>
      </c>
      <c r="Q121" s="108">
        <v>19.002544031057333</v>
      </c>
      <c r="R121" s="108">
        <v>0</v>
      </c>
      <c r="S121" s="111">
        <v>0</v>
      </c>
      <c r="U121" s="106"/>
      <c r="V121" s="9" t="s">
        <v>71</v>
      </c>
      <c r="W121" s="9" t="s">
        <v>1</v>
      </c>
      <c r="X121" s="9" t="s">
        <v>97</v>
      </c>
      <c r="Y121" s="107">
        <v>7.3</v>
      </c>
      <c r="Z121" s="108">
        <v>2.2999999999999998</v>
      </c>
      <c r="AA121" s="108">
        <v>7.5</v>
      </c>
      <c r="AB121" s="108">
        <v>0</v>
      </c>
      <c r="AC121" s="111">
        <v>0</v>
      </c>
    </row>
    <row r="122" spans="1:29" s="28" customFormat="1">
      <c r="A122" s="28" t="str">
        <f t="shared" si="10"/>
        <v>WYDEQ Permitted Sources</v>
      </c>
      <c r="B122" s="29" t="str">
        <f t="shared" si="11"/>
        <v>31000203</v>
      </c>
      <c r="C122" s="28" t="str">
        <f t="shared" si="12"/>
        <v>Compressor engines</v>
      </c>
      <c r="D122" s="29" t="str">
        <f t="shared" si="13"/>
        <v>5601302</v>
      </c>
      <c r="E122" s="113">
        <f t="shared" si="16"/>
        <v>-7.7546406259352885E-2</v>
      </c>
      <c r="F122" s="113">
        <f t="shared" si="17"/>
        <v>-7.7546406259352885E-2</v>
      </c>
      <c r="G122" s="113">
        <f t="shared" si="18"/>
        <v>-7.7546406259352829E-2</v>
      </c>
      <c r="H122" s="113">
        <f t="shared" si="19"/>
        <v>0</v>
      </c>
      <c r="I122" s="113">
        <f t="shared" si="20"/>
        <v>0</v>
      </c>
      <c r="K122" s="106"/>
      <c r="L122" s="106"/>
      <c r="M122" s="106"/>
      <c r="N122" s="88" t="s">
        <v>109</v>
      </c>
      <c r="O122" s="144">
        <v>13.283331749865319</v>
      </c>
      <c r="P122" s="145">
        <v>9.4090266561545999</v>
      </c>
      <c r="Q122" s="145">
        <v>19.002544031057333</v>
      </c>
      <c r="R122" s="145">
        <v>0</v>
      </c>
      <c r="S122" s="146">
        <v>0</v>
      </c>
      <c r="U122" s="138"/>
      <c r="V122" s="138"/>
      <c r="W122" s="138"/>
      <c r="X122" s="139" t="s">
        <v>109</v>
      </c>
      <c r="Y122" s="140">
        <v>7.3</v>
      </c>
      <c r="Z122" s="141">
        <v>2.2999999999999998</v>
      </c>
      <c r="AA122" s="141">
        <v>7.5</v>
      </c>
      <c r="AB122" s="141">
        <v>0</v>
      </c>
      <c r="AC122" s="142">
        <v>0</v>
      </c>
    </row>
    <row r="123" spans="1:29" s="28" customFormat="1">
      <c r="A123" s="31" t="str">
        <f t="shared" si="10"/>
        <v>WYDEQ Permitted Sources</v>
      </c>
      <c r="B123" s="32" t="str">
        <f t="shared" si="11"/>
        <v>31000205</v>
      </c>
      <c r="C123" s="31" t="str">
        <f t="shared" si="12"/>
        <v>Natural Gas Production, Flares</v>
      </c>
      <c r="D123" s="32" t="str">
        <f t="shared" si="13"/>
        <v>56013</v>
      </c>
      <c r="E123" s="114">
        <f t="shared" si="16"/>
        <v>-7.7546406259352829E-2</v>
      </c>
      <c r="F123" s="114">
        <f t="shared" si="17"/>
        <v>-7.7546406259352815E-2</v>
      </c>
      <c r="G123" s="114">
        <f t="shared" si="18"/>
        <v>-7.7546406259352829E-2</v>
      </c>
      <c r="H123" s="114">
        <f t="shared" si="19"/>
        <v>0</v>
      </c>
      <c r="I123" s="114">
        <f t="shared" si="20"/>
        <v>0</v>
      </c>
      <c r="K123" s="106"/>
      <c r="L123" s="9" t="s">
        <v>74</v>
      </c>
      <c r="M123" s="9" t="s">
        <v>62</v>
      </c>
      <c r="N123" s="9" t="s">
        <v>97</v>
      </c>
      <c r="O123" s="107">
        <v>0.36898143749625889</v>
      </c>
      <c r="P123" s="108">
        <v>3.0440968593441355</v>
      </c>
      <c r="Q123" s="108">
        <v>2.2138886249775531</v>
      </c>
      <c r="R123" s="108">
        <v>0</v>
      </c>
      <c r="S123" s="111">
        <v>0</v>
      </c>
      <c r="U123" s="9" t="s">
        <v>102</v>
      </c>
      <c r="V123" s="9">
        <v>20200202</v>
      </c>
      <c r="W123" s="9" t="s">
        <v>60</v>
      </c>
      <c r="X123" s="9" t="s">
        <v>97</v>
      </c>
      <c r="Y123" s="107">
        <v>199.82</v>
      </c>
      <c r="Z123" s="108">
        <v>47</v>
      </c>
      <c r="AA123" s="108">
        <v>295.02999999999997</v>
      </c>
      <c r="AB123" s="108">
        <v>0</v>
      </c>
      <c r="AC123" s="111">
        <v>0</v>
      </c>
    </row>
    <row r="124" spans="1:29" s="28" customFormat="1">
      <c r="A124" s="28" t="str">
        <f t="shared" si="10"/>
        <v>WYDEQ Permitted Sources</v>
      </c>
      <c r="B124" s="29" t="str">
        <f t="shared" si="11"/>
        <v>31000205</v>
      </c>
      <c r="C124" s="28" t="str">
        <f t="shared" si="12"/>
        <v>Natural Gas Production, Flares</v>
      </c>
      <c r="D124" s="29" t="str">
        <f t="shared" si="13"/>
        <v>5601302</v>
      </c>
      <c r="E124" s="113">
        <f t="shared" si="16"/>
        <v>-7.7546406259352829E-2</v>
      </c>
      <c r="F124" s="113">
        <f t="shared" si="17"/>
        <v>-7.7546406259352815E-2</v>
      </c>
      <c r="G124" s="113">
        <f t="shared" si="18"/>
        <v>-7.7546406259352829E-2</v>
      </c>
      <c r="H124" s="113">
        <f t="shared" si="19"/>
        <v>0</v>
      </c>
      <c r="I124" s="113">
        <f t="shared" si="20"/>
        <v>0</v>
      </c>
      <c r="K124" s="106"/>
      <c r="L124" s="106"/>
      <c r="M124" s="106"/>
      <c r="N124" s="88" t="s">
        <v>109</v>
      </c>
      <c r="O124" s="144">
        <v>0.36898143749625889</v>
      </c>
      <c r="P124" s="145">
        <v>3.0440968593441355</v>
      </c>
      <c r="Q124" s="145">
        <v>2.2138886249775531</v>
      </c>
      <c r="R124" s="145">
        <v>0</v>
      </c>
      <c r="S124" s="146">
        <v>0</v>
      </c>
      <c r="U124" s="138"/>
      <c r="V124" s="138"/>
      <c r="W124" s="138"/>
      <c r="X124" s="139" t="s">
        <v>108</v>
      </c>
      <c r="Y124" s="140">
        <v>199.82</v>
      </c>
      <c r="Z124" s="141">
        <v>47</v>
      </c>
      <c r="AA124" s="141">
        <v>295.02999999999997</v>
      </c>
      <c r="AB124" s="141">
        <v>0</v>
      </c>
      <c r="AC124" s="142">
        <v>0</v>
      </c>
    </row>
    <row r="125" spans="1:29" s="28" customFormat="1">
      <c r="A125" s="31" t="str">
        <f t="shared" si="10"/>
        <v>WYDEQ Permitted Sources</v>
      </c>
      <c r="B125" s="32" t="str">
        <f t="shared" si="11"/>
        <v>31000302</v>
      </c>
      <c r="C125" s="31" t="str">
        <f t="shared" si="12"/>
        <v>Dehydrator</v>
      </c>
      <c r="D125" s="32" t="str">
        <f t="shared" si="13"/>
        <v>56013</v>
      </c>
      <c r="E125" s="114">
        <f t="shared" si="16"/>
        <v>-7.7546406259352885E-2</v>
      </c>
      <c r="F125" s="114">
        <f t="shared" si="17"/>
        <v>-7.7546406259352746E-2</v>
      </c>
      <c r="G125" s="114">
        <f t="shared" si="18"/>
        <v>0</v>
      </c>
      <c r="H125" s="114">
        <f t="shared" si="19"/>
        <v>0</v>
      </c>
      <c r="I125" s="114">
        <f t="shared" si="20"/>
        <v>0</v>
      </c>
      <c r="K125" s="106"/>
      <c r="L125" s="9" t="s">
        <v>72</v>
      </c>
      <c r="M125" s="9" t="s">
        <v>34</v>
      </c>
      <c r="N125" s="9" t="s">
        <v>97</v>
      </c>
      <c r="O125" s="107">
        <v>0.49628003343246818</v>
      </c>
      <c r="P125" s="108">
        <v>13.65231318736158</v>
      </c>
      <c r="Q125" s="108">
        <v>0</v>
      </c>
      <c r="R125" s="108">
        <v>0</v>
      </c>
      <c r="S125" s="111">
        <v>0</v>
      </c>
      <c r="U125" s="106"/>
      <c r="V125" s="9">
        <v>31000205</v>
      </c>
      <c r="W125" s="9" t="s">
        <v>62</v>
      </c>
      <c r="X125" s="9" t="s">
        <v>97</v>
      </c>
      <c r="Y125" s="107">
        <v>0.81</v>
      </c>
      <c r="Z125" s="108">
        <v>0</v>
      </c>
      <c r="AA125" s="108">
        <v>40.54</v>
      </c>
      <c r="AB125" s="108">
        <v>87.02</v>
      </c>
      <c r="AC125" s="111">
        <v>0</v>
      </c>
    </row>
    <row r="126" spans="1:29" s="28" customFormat="1">
      <c r="A126" s="28" t="str">
        <f t="shared" si="10"/>
        <v>WYDEQ Permitted Sources</v>
      </c>
      <c r="B126" s="29" t="str">
        <f t="shared" si="11"/>
        <v>31000302</v>
      </c>
      <c r="C126" s="28" t="str">
        <f t="shared" si="12"/>
        <v>Dehydrator</v>
      </c>
      <c r="D126" s="29" t="str">
        <f t="shared" si="13"/>
        <v>5601302</v>
      </c>
      <c r="E126" s="113">
        <f t="shared" si="16"/>
        <v>-7.7546406259352885E-2</v>
      </c>
      <c r="F126" s="113">
        <f t="shared" si="17"/>
        <v>-7.7546406259352746E-2</v>
      </c>
      <c r="G126" s="113">
        <f t="shared" si="18"/>
        <v>0</v>
      </c>
      <c r="H126" s="113">
        <f t="shared" si="19"/>
        <v>0</v>
      </c>
      <c r="I126" s="113">
        <f t="shared" si="20"/>
        <v>0</v>
      </c>
      <c r="K126" s="106"/>
      <c r="L126" s="106"/>
      <c r="M126" s="106"/>
      <c r="N126" s="88" t="s">
        <v>109</v>
      </c>
      <c r="O126" s="144">
        <v>0.49628003343246818</v>
      </c>
      <c r="P126" s="145">
        <v>13.65231318736158</v>
      </c>
      <c r="Q126" s="145">
        <v>0</v>
      </c>
      <c r="R126" s="145">
        <v>0</v>
      </c>
      <c r="S126" s="146">
        <v>0</v>
      </c>
      <c r="U126" s="138"/>
      <c r="V126" s="138"/>
      <c r="W126" s="138"/>
      <c r="X126" s="139" t="s">
        <v>108</v>
      </c>
      <c r="Y126" s="140">
        <v>0.81</v>
      </c>
      <c r="Z126" s="141">
        <v>0</v>
      </c>
      <c r="AA126" s="141">
        <v>40.54</v>
      </c>
      <c r="AB126" s="141">
        <v>87.02</v>
      </c>
      <c r="AC126" s="142">
        <v>0</v>
      </c>
    </row>
    <row r="127" spans="1:29">
      <c r="A127" s="31" t="str">
        <f t="shared" si="10"/>
        <v>WYDEQ Permitted Sources</v>
      </c>
      <c r="B127" s="32" t="str">
        <f t="shared" si="11"/>
        <v>31000404</v>
      </c>
      <c r="C127" s="31" t="str">
        <f t="shared" si="12"/>
        <v>Process Heaters</v>
      </c>
      <c r="D127" s="32" t="str">
        <f t="shared" si="13"/>
        <v>56013</v>
      </c>
      <c r="E127" s="114">
        <f t="shared" si="16"/>
        <v>-7.7546406259352829E-2</v>
      </c>
      <c r="F127" s="114">
        <f t="shared" si="17"/>
        <v>-7.7546406259352663E-2</v>
      </c>
      <c r="G127" s="114">
        <f t="shared" si="18"/>
        <v>-7.7546406259352801E-2</v>
      </c>
      <c r="H127" s="114">
        <f t="shared" si="19"/>
        <v>0</v>
      </c>
      <c r="I127" s="114">
        <f t="shared" si="20"/>
        <v>0</v>
      </c>
      <c r="K127" s="106"/>
      <c r="L127" s="9" t="s">
        <v>71</v>
      </c>
      <c r="M127" s="9" t="s">
        <v>1</v>
      </c>
      <c r="N127" s="9" t="s">
        <v>97</v>
      </c>
      <c r="O127" s="107">
        <v>6.7339112343067242</v>
      </c>
      <c r="P127" s="108">
        <v>2.1216432656034887</v>
      </c>
      <c r="Q127" s="108">
        <v>6.9184019530548539</v>
      </c>
      <c r="R127" s="108">
        <v>0</v>
      </c>
      <c r="S127" s="111">
        <v>0</v>
      </c>
      <c r="U127" s="106"/>
      <c r="V127" s="9">
        <v>31000220</v>
      </c>
      <c r="W127" s="9" t="s">
        <v>92</v>
      </c>
      <c r="X127" s="9" t="s">
        <v>97</v>
      </c>
      <c r="Y127" s="107">
        <v>0</v>
      </c>
      <c r="Z127" s="108">
        <v>25.3</v>
      </c>
      <c r="AA127" s="108">
        <v>0</v>
      </c>
      <c r="AB127" s="108">
        <v>0</v>
      </c>
      <c r="AC127" s="111">
        <v>0</v>
      </c>
    </row>
    <row r="128" spans="1:29" s="28" customFormat="1">
      <c r="A128" s="28" t="str">
        <f t="shared" si="10"/>
        <v>WYDEQ Permitted Sources</v>
      </c>
      <c r="B128" s="29" t="str">
        <f t="shared" si="11"/>
        <v>31000404</v>
      </c>
      <c r="C128" s="28" t="str">
        <f t="shared" si="12"/>
        <v>Process Heaters</v>
      </c>
      <c r="D128" s="29" t="str">
        <f t="shared" si="13"/>
        <v>5601302</v>
      </c>
      <c r="E128" s="113">
        <f t="shared" si="16"/>
        <v>-7.7546406259352829E-2</v>
      </c>
      <c r="F128" s="113">
        <f t="shared" si="17"/>
        <v>-7.7546406259352663E-2</v>
      </c>
      <c r="G128" s="113">
        <f t="shared" si="18"/>
        <v>-7.7546406259352801E-2</v>
      </c>
      <c r="H128" s="113">
        <f t="shared" si="19"/>
        <v>0</v>
      </c>
      <c r="I128" s="113">
        <f t="shared" si="20"/>
        <v>0</v>
      </c>
      <c r="K128" s="106"/>
      <c r="L128" s="106"/>
      <c r="M128" s="106"/>
      <c r="N128" s="88" t="s">
        <v>109</v>
      </c>
      <c r="O128" s="144">
        <v>6.7339112343067242</v>
      </c>
      <c r="P128" s="145">
        <v>2.1216432656034887</v>
      </c>
      <c r="Q128" s="145">
        <v>6.9184019530548539</v>
      </c>
      <c r="R128" s="145">
        <v>0</v>
      </c>
      <c r="S128" s="146">
        <v>0</v>
      </c>
      <c r="U128" s="138"/>
      <c r="V128" s="138"/>
      <c r="W128" s="138"/>
      <c r="X128" s="139" t="s">
        <v>108</v>
      </c>
      <c r="Y128" s="140">
        <v>0</v>
      </c>
      <c r="Z128" s="141">
        <v>25.3</v>
      </c>
      <c r="AA128" s="141">
        <v>0</v>
      </c>
      <c r="AB128" s="141">
        <v>0</v>
      </c>
      <c r="AC128" s="142">
        <v>0</v>
      </c>
    </row>
    <row r="129" spans="1:29">
      <c r="A129" s="31" t="str">
        <f t="shared" si="10"/>
        <v>EPA Permitted</v>
      </c>
      <c r="B129" s="27">
        <f t="shared" si="11"/>
        <v>20200202</v>
      </c>
      <c r="C129" s="31" t="str">
        <f t="shared" si="12"/>
        <v>Compressor engines</v>
      </c>
      <c r="D129" s="32" t="str">
        <f t="shared" si="13"/>
        <v>56013</v>
      </c>
      <c r="E129" s="114">
        <f t="shared" si="16"/>
        <v>-7.7546406259352746E-2</v>
      </c>
      <c r="F129" s="114">
        <f t="shared" si="17"/>
        <v>-7.7546406259352899E-2</v>
      </c>
      <c r="G129" s="114">
        <f t="shared" si="18"/>
        <v>-7.7546406259352677E-2</v>
      </c>
      <c r="H129" s="114">
        <f t="shared" si="19"/>
        <v>0</v>
      </c>
      <c r="I129" s="114">
        <f t="shared" si="20"/>
        <v>0</v>
      </c>
      <c r="K129" s="9" t="s">
        <v>102</v>
      </c>
      <c r="L129" s="9">
        <v>20200202</v>
      </c>
      <c r="M129" s="9" t="s">
        <v>60</v>
      </c>
      <c r="N129" s="9" t="s">
        <v>97</v>
      </c>
      <c r="O129" s="107">
        <v>184.32467710125613</v>
      </c>
      <c r="P129" s="108">
        <v>43.355318905810414</v>
      </c>
      <c r="Q129" s="108">
        <v>272.15148376130315</v>
      </c>
      <c r="R129" s="108">
        <v>0</v>
      </c>
      <c r="S129" s="111">
        <v>0</v>
      </c>
      <c r="U129" s="106"/>
      <c r="V129" s="9">
        <v>31000227</v>
      </c>
      <c r="W129" s="9" t="s">
        <v>34</v>
      </c>
      <c r="X129" s="9" t="s">
        <v>97</v>
      </c>
      <c r="Y129" s="107">
        <v>9.66</v>
      </c>
      <c r="Z129" s="108">
        <v>8.59</v>
      </c>
      <c r="AA129" s="108">
        <v>2.33</v>
      </c>
      <c r="AB129" s="108">
        <v>0</v>
      </c>
      <c r="AC129" s="111">
        <v>0</v>
      </c>
    </row>
    <row r="130" spans="1:29" s="26" customFormat="1">
      <c r="A130" s="26" t="str">
        <f t="shared" si="10"/>
        <v>EPA Permitted</v>
      </c>
      <c r="B130" s="27">
        <f t="shared" si="11"/>
        <v>20200202</v>
      </c>
      <c r="C130" s="26" t="str">
        <f t="shared" si="12"/>
        <v>Compressor engines</v>
      </c>
      <c r="D130" s="27" t="str">
        <f t="shared" si="13"/>
        <v>5601301</v>
      </c>
      <c r="E130" s="112">
        <f t="shared" si="16"/>
        <v>-7.7546406259352746E-2</v>
      </c>
      <c r="F130" s="112">
        <f t="shared" si="17"/>
        <v>-7.7546406259352899E-2</v>
      </c>
      <c r="G130" s="112">
        <f t="shared" si="18"/>
        <v>-7.7546406259352677E-2</v>
      </c>
      <c r="H130" s="112">
        <f t="shared" si="19"/>
        <v>0</v>
      </c>
      <c r="I130" s="112">
        <f t="shared" si="20"/>
        <v>0</v>
      </c>
      <c r="K130" s="106"/>
      <c r="L130" s="106"/>
      <c r="M130" s="106"/>
      <c r="N130" s="88" t="s">
        <v>108</v>
      </c>
      <c r="O130" s="144">
        <v>184.32467710125613</v>
      </c>
      <c r="P130" s="145">
        <v>43.355318905810414</v>
      </c>
      <c r="Q130" s="145">
        <v>272.15148376130315</v>
      </c>
      <c r="R130" s="145">
        <v>0</v>
      </c>
      <c r="S130" s="146">
        <v>0</v>
      </c>
      <c r="U130" s="132"/>
      <c r="V130" s="132"/>
      <c r="W130" s="132"/>
      <c r="X130" s="133" t="s">
        <v>108</v>
      </c>
      <c r="Y130" s="134">
        <v>9.66</v>
      </c>
      <c r="Z130" s="135">
        <v>8.59</v>
      </c>
      <c r="AA130" s="135">
        <v>2.33</v>
      </c>
      <c r="AB130" s="135">
        <v>0</v>
      </c>
      <c r="AC130" s="136">
        <v>0</v>
      </c>
    </row>
    <row r="131" spans="1:29" s="26" customFormat="1">
      <c r="A131" s="31" t="str">
        <f t="shared" si="10"/>
        <v>EPA Permitted</v>
      </c>
      <c r="B131" s="27">
        <f t="shared" si="11"/>
        <v>31000205</v>
      </c>
      <c r="C131" s="31" t="str">
        <f t="shared" si="12"/>
        <v>Natural Gas Production, Flares</v>
      </c>
      <c r="D131" s="32" t="str">
        <f t="shared" si="13"/>
        <v>56013</v>
      </c>
      <c r="E131" s="114">
        <f t="shared" si="16"/>
        <v>-7.7546406259352843E-2</v>
      </c>
      <c r="F131" s="114">
        <f t="shared" si="17"/>
        <v>0</v>
      </c>
      <c r="G131" s="114">
        <f t="shared" si="18"/>
        <v>-7.7546406259352885E-2</v>
      </c>
      <c r="H131" s="114">
        <f t="shared" si="19"/>
        <v>-7.7546406259352899E-2</v>
      </c>
      <c r="I131" s="114">
        <f t="shared" si="20"/>
        <v>0</v>
      </c>
      <c r="K131" s="106"/>
      <c r="L131" s="9">
        <v>31000205</v>
      </c>
      <c r="M131" s="9" t="s">
        <v>62</v>
      </c>
      <c r="N131" s="9" t="s">
        <v>97</v>
      </c>
      <c r="O131" s="107">
        <v>0.74718741092992425</v>
      </c>
      <c r="P131" s="108">
        <v>0</v>
      </c>
      <c r="Q131" s="108">
        <v>37.396268690245833</v>
      </c>
      <c r="R131" s="108">
        <v>80.271911727311107</v>
      </c>
      <c r="S131" s="111">
        <v>0</v>
      </c>
      <c r="U131" s="106"/>
      <c r="V131" s="9">
        <v>31000404</v>
      </c>
      <c r="W131" s="9" t="s">
        <v>1</v>
      </c>
      <c r="X131" s="9" t="s">
        <v>97</v>
      </c>
      <c r="Y131" s="107">
        <v>6.95</v>
      </c>
      <c r="Z131" s="108">
        <v>0.38</v>
      </c>
      <c r="AA131" s="108">
        <v>0</v>
      </c>
      <c r="AB131" s="108">
        <v>0</v>
      </c>
      <c r="AC131" s="111">
        <v>0</v>
      </c>
    </row>
    <row r="132" spans="1:29" s="26" customFormat="1">
      <c r="A132" s="26" t="str">
        <f t="shared" si="10"/>
        <v>EPA Permitted</v>
      </c>
      <c r="B132" s="27">
        <f t="shared" si="11"/>
        <v>31000205</v>
      </c>
      <c r="C132" s="26" t="str">
        <f t="shared" si="12"/>
        <v>Natural Gas Production, Flares</v>
      </c>
      <c r="D132" s="27" t="str">
        <f t="shared" si="13"/>
        <v>5601301</v>
      </c>
      <c r="E132" s="112">
        <f t="shared" si="16"/>
        <v>-7.7546406259352843E-2</v>
      </c>
      <c r="F132" s="112">
        <f t="shared" si="17"/>
        <v>0</v>
      </c>
      <c r="G132" s="112">
        <f t="shared" si="18"/>
        <v>-7.7546406259352885E-2</v>
      </c>
      <c r="H132" s="112">
        <f t="shared" si="19"/>
        <v>-7.7546406259352899E-2</v>
      </c>
      <c r="I132" s="112">
        <f t="shared" si="20"/>
        <v>0</v>
      </c>
      <c r="K132" s="106"/>
      <c r="L132" s="106"/>
      <c r="M132" s="106"/>
      <c r="N132" s="88" t="s">
        <v>108</v>
      </c>
      <c r="O132" s="144">
        <v>0.74718741092992425</v>
      </c>
      <c r="P132" s="145">
        <v>0</v>
      </c>
      <c r="Q132" s="145">
        <v>37.396268690245833</v>
      </c>
      <c r="R132" s="145">
        <v>80.271911727311107</v>
      </c>
      <c r="S132" s="146">
        <v>0</v>
      </c>
      <c r="U132" s="132"/>
      <c r="V132" s="132"/>
      <c r="W132" s="132"/>
      <c r="X132" s="133" t="s">
        <v>108</v>
      </c>
      <c r="Y132" s="134">
        <v>6.95</v>
      </c>
      <c r="Z132" s="135">
        <v>0.38</v>
      </c>
      <c r="AA132" s="135">
        <v>0</v>
      </c>
      <c r="AB132" s="135">
        <v>0</v>
      </c>
      <c r="AC132" s="136">
        <v>0</v>
      </c>
    </row>
    <row r="133" spans="1:29" s="31" customFormat="1" ht="13.5" customHeight="1">
      <c r="A133" s="31" t="str">
        <f t="shared" si="10"/>
        <v>EPA Permitted</v>
      </c>
      <c r="B133" s="27">
        <f t="shared" si="11"/>
        <v>31000220</v>
      </c>
      <c r="C133" s="31" t="str">
        <f t="shared" si="12"/>
        <v>Natural Gas Production, All Equipt Leak Fugitives</v>
      </c>
      <c r="D133" s="32" t="str">
        <f t="shared" si="13"/>
        <v>56013</v>
      </c>
      <c r="E133" s="114">
        <f t="shared" si="16"/>
        <v>0</v>
      </c>
      <c r="F133" s="114">
        <f t="shared" si="17"/>
        <v>-7.7546406259352954E-2</v>
      </c>
      <c r="G133" s="114">
        <f t="shared" si="18"/>
        <v>0</v>
      </c>
      <c r="H133" s="114">
        <f t="shared" si="19"/>
        <v>0</v>
      </c>
      <c r="I133" s="114">
        <f t="shared" si="20"/>
        <v>0</v>
      </c>
      <c r="K133" s="106"/>
      <c r="L133" s="9">
        <v>31000220</v>
      </c>
      <c r="M133" s="9" t="s">
        <v>92</v>
      </c>
      <c r="N133" s="9" t="s">
        <v>97</v>
      </c>
      <c r="O133" s="107">
        <v>0</v>
      </c>
      <c r="P133" s="108">
        <v>23.338075921638371</v>
      </c>
      <c r="Q133" s="108">
        <v>0</v>
      </c>
      <c r="R133" s="108">
        <v>0</v>
      </c>
      <c r="S133" s="111">
        <v>0</v>
      </c>
      <c r="U133" s="119"/>
      <c r="V133" s="120">
        <v>40400301</v>
      </c>
      <c r="W133" s="120" t="s">
        <v>63</v>
      </c>
      <c r="X133" s="120" t="s">
        <v>97</v>
      </c>
      <c r="Y133" s="121">
        <v>0</v>
      </c>
      <c r="Z133" s="122">
        <v>15.68</v>
      </c>
      <c r="AA133" s="122">
        <v>0</v>
      </c>
      <c r="AB133" s="122">
        <v>0</v>
      </c>
      <c r="AC133" s="123">
        <v>0</v>
      </c>
    </row>
    <row r="134" spans="1:29" s="26" customFormat="1">
      <c r="A134" s="26" t="str">
        <f t="shared" si="10"/>
        <v>EPA Permitted</v>
      </c>
      <c r="B134" s="27">
        <f t="shared" si="11"/>
        <v>31000220</v>
      </c>
      <c r="C134" s="26" t="str">
        <f t="shared" si="12"/>
        <v>Natural Gas Production, All Equipt Leak Fugitives</v>
      </c>
      <c r="D134" s="27" t="str">
        <f t="shared" si="13"/>
        <v>5601301</v>
      </c>
      <c r="E134" s="112">
        <f t="shared" si="16"/>
        <v>0</v>
      </c>
      <c r="F134" s="112">
        <f t="shared" si="17"/>
        <v>-7.7546406259352954E-2</v>
      </c>
      <c r="G134" s="112">
        <f t="shared" si="18"/>
        <v>0</v>
      </c>
      <c r="H134" s="112">
        <f t="shared" si="19"/>
        <v>0</v>
      </c>
      <c r="I134" s="112">
        <f t="shared" si="20"/>
        <v>0</v>
      </c>
      <c r="K134" s="106"/>
      <c r="L134" s="106"/>
      <c r="M134" s="106"/>
      <c r="N134" s="88" t="s">
        <v>108</v>
      </c>
      <c r="O134" s="144">
        <v>0</v>
      </c>
      <c r="P134" s="145">
        <v>23.338075921638371</v>
      </c>
      <c r="Q134" s="145">
        <v>0</v>
      </c>
      <c r="R134" s="145">
        <v>0</v>
      </c>
      <c r="S134" s="146">
        <v>0</v>
      </c>
      <c r="U134" s="132"/>
      <c r="V134" s="132"/>
      <c r="W134" s="132"/>
      <c r="X134" s="133" t="s">
        <v>108</v>
      </c>
      <c r="Y134" s="134">
        <v>0</v>
      </c>
      <c r="Z134" s="135">
        <v>15.68</v>
      </c>
      <c r="AA134" s="135">
        <v>0</v>
      </c>
      <c r="AB134" s="135">
        <v>0</v>
      </c>
      <c r="AC134" s="136">
        <v>0</v>
      </c>
    </row>
    <row r="135" spans="1:29" s="28" customFormat="1">
      <c r="A135" s="31" t="str">
        <f t="shared" si="10"/>
        <v>EPA Permitted</v>
      </c>
      <c r="B135" s="27">
        <f t="shared" si="11"/>
        <v>31000227</v>
      </c>
      <c r="C135" s="26" t="str">
        <f t="shared" si="12"/>
        <v>Dehydrator</v>
      </c>
      <c r="D135" s="27" t="str">
        <f t="shared" si="13"/>
        <v>56013</v>
      </c>
      <c r="E135" s="114">
        <f t="shared" si="16"/>
        <v>-7.7546406259352718E-2</v>
      </c>
      <c r="F135" s="114">
        <f t="shared" si="17"/>
        <v>-7.7546406259352774E-2</v>
      </c>
      <c r="G135" s="114">
        <f t="shared" si="18"/>
        <v>-7.7546406259352829E-2</v>
      </c>
      <c r="H135" s="114">
        <f t="shared" si="19"/>
        <v>0</v>
      </c>
      <c r="I135" s="114">
        <f t="shared" si="20"/>
        <v>0</v>
      </c>
      <c r="K135" s="106"/>
      <c r="L135" s="9">
        <v>31000227</v>
      </c>
      <c r="M135" s="9" t="s">
        <v>34</v>
      </c>
      <c r="N135" s="9" t="s">
        <v>97</v>
      </c>
      <c r="O135" s="107">
        <v>8.9109017155346528</v>
      </c>
      <c r="P135" s="108">
        <v>7.9238763702321595</v>
      </c>
      <c r="Q135" s="108">
        <v>2.149316873415708</v>
      </c>
      <c r="R135" s="108">
        <v>0</v>
      </c>
      <c r="S135" s="111">
        <v>0</v>
      </c>
      <c r="U135" s="11" t="s">
        <v>96</v>
      </c>
      <c r="V135" s="117"/>
      <c r="W135" s="117"/>
      <c r="X135" s="117"/>
      <c r="Y135" s="109">
        <v>4297.1744271221642</v>
      </c>
      <c r="Z135" s="110">
        <v>23963.446430832333</v>
      </c>
      <c r="AA135" s="110">
        <v>3668.2280374297202</v>
      </c>
      <c r="AB135" s="110">
        <v>254.80813232880797</v>
      </c>
      <c r="AC135" s="118">
        <v>73.983593653636376</v>
      </c>
    </row>
    <row r="136" spans="1:29" s="26" customFormat="1">
      <c r="A136" s="26" t="str">
        <f t="shared" si="10"/>
        <v>EPA Permitted</v>
      </c>
      <c r="B136" s="27">
        <f t="shared" ref="B136:D140" si="21">IF(L136="",B135,L136)</f>
        <v>31000227</v>
      </c>
      <c r="C136" s="26" t="str">
        <f t="shared" si="21"/>
        <v>Dehydrator</v>
      </c>
      <c r="D136" s="27" t="str">
        <f t="shared" si="21"/>
        <v>5601301</v>
      </c>
      <c r="E136" s="112">
        <f t="shared" ref="E136:E141" si="22">IF(AND($K136=$U130,$L136=$V130,$N136=$X130),IF(O136=Y130,0,(O136-Y130)/Y130),"ERROR")</f>
        <v>-7.7546406259352718E-2</v>
      </c>
      <c r="F136" s="112">
        <f t="shared" si="17"/>
        <v>-7.7546406259352774E-2</v>
      </c>
      <c r="G136" s="112">
        <f t="shared" si="18"/>
        <v>-7.7546406259352829E-2</v>
      </c>
      <c r="H136" s="112">
        <f t="shared" si="19"/>
        <v>0</v>
      </c>
      <c r="I136" s="112">
        <f t="shared" si="20"/>
        <v>0</v>
      </c>
      <c r="K136" s="106"/>
      <c r="L136" s="106"/>
      <c r="M136" s="106"/>
      <c r="N136" s="88" t="s">
        <v>108</v>
      </c>
      <c r="O136" s="134">
        <v>8.9109017155346528</v>
      </c>
      <c r="P136" s="135">
        <v>7.9238763702321595</v>
      </c>
      <c r="Q136" s="135">
        <v>2.149316873415708</v>
      </c>
      <c r="R136" s="135">
        <v>0</v>
      </c>
      <c r="S136" s="136">
        <v>0</v>
      </c>
    </row>
    <row r="137" spans="1:29" s="28" customFormat="1">
      <c r="A137" s="31" t="str">
        <f t="shared" si="10"/>
        <v>EPA Permitted</v>
      </c>
      <c r="B137" s="27">
        <f t="shared" si="21"/>
        <v>31000404</v>
      </c>
      <c r="C137" s="26" t="str">
        <f t="shared" si="21"/>
        <v>Process Heaters</v>
      </c>
      <c r="D137" s="27" t="str">
        <f t="shared" si="21"/>
        <v>56013</v>
      </c>
      <c r="E137" s="114">
        <f t="shared" si="22"/>
        <v>-7.7546406259352815E-2</v>
      </c>
      <c r="F137" s="114">
        <f t="shared" si="17"/>
        <v>-7.7546406259352885E-2</v>
      </c>
      <c r="G137" s="114">
        <f t="shared" si="18"/>
        <v>0</v>
      </c>
      <c r="H137" s="114">
        <f t="shared" si="19"/>
        <v>0</v>
      </c>
      <c r="I137" s="114">
        <f t="shared" si="20"/>
        <v>0</v>
      </c>
      <c r="K137" s="106"/>
      <c r="L137" s="9">
        <v>31000404</v>
      </c>
      <c r="M137" s="9" t="s">
        <v>1</v>
      </c>
      <c r="N137" s="9" t="s">
        <v>97</v>
      </c>
      <c r="O137" s="107">
        <v>6.4110524764974981</v>
      </c>
      <c r="P137" s="108">
        <v>0.35053236562144591</v>
      </c>
      <c r="Q137" s="108">
        <v>0</v>
      </c>
      <c r="R137" s="108">
        <v>0</v>
      </c>
      <c r="S137" s="111">
        <v>0</v>
      </c>
      <c r="U137"/>
      <c r="V137"/>
      <c r="W137"/>
      <c r="X137"/>
      <c r="Y137"/>
      <c r="Z137"/>
      <c r="AA137"/>
      <c r="AB137"/>
      <c r="AC137"/>
    </row>
    <row r="138" spans="1:29" s="26" customFormat="1">
      <c r="A138" s="26" t="str">
        <f t="shared" si="10"/>
        <v>EPA Permitted</v>
      </c>
      <c r="B138" s="27">
        <f t="shared" si="21"/>
        <v>31000404</v>
      </c>
      <c r="C138" s="26" t="str">
        <f t="shared" si="21"/>
        <v>Process Heaters</v>
      </c>
      <c r="D138" s="27" t="str">
        <f t="shared" si="21"/>
        <v>5601301</v>
      </c>
      <c r="E138" s="112">
        <f t="shared" si="22"/>
        <v>-7.7546406259352815E-2</v>
      </c>
      <c r="F138" s="112">
        <f t="shared" si="17"/>
        <v>-7.7546406259352885E-2</v>
      </c>
      <c r="G138" s="112">
        <f t="shared" si="18"/>
        <v>0</v>
      </c>
      <c r="H138" s="112">
        <f t="shared" si="19"/>
        <v>0</v>
      </c>
      <c r="I138" s="112">
        <f t="shared" si="20"/>
        <v>0</v>
      </c>
      <c r="K138" s="106"/>
      <c r="L138" s="106"/>
      <c r="M138" s="106"/>
      <c r="N138" s="88" t="s">
        <v>108</v>
      </c>
      <c r="O138" s="134">
        <v>6.4110524764974981</v>
      </c>
      <c r="P138" s="135">
        <v>0.35053236562144591</v>
      </c>
      <c r="Q138" s="135">
        <v>0</v>
      </c>
      <c r="R138" s="135">
        <v>0</v>
      </c>
      <c r="S138" s="136">
        <v>0</v>
      </c>
    </row>
    <row r="139" spans="1:29">
      <c r="A139" s="31" t="str">
        <f t="shared" si="10"/>
        <v>EPA Permitted</v>
      </c>
      <c r="B139" s="27">
        <f t="shared" si="21"/>
        <v>40400301</v>
      </c>
      <c r="C139" s="26" t="str">
        <f t="shared" si="21"/>
        <v>Permitted Tank Losses</v>
      </c>
      <c r="D139" s="27" t="str">
        <f t="shared" si="21"/>
        <v>56013</v>
      </c>
      <c r="E139" s="114">
        <f t="shared" si="22"/>
        <v>0</v>
      </c>
      <c r="F139" s="114">
        <f t="shared" si="17"/>
        <v>-9.1699935699414287E-2</v>
      </c>
      <c r="G139" s="114">
        <f t="shared" si="18"/>
        <v>0</v>
      </c>
      <c r="H139" s="114">
        <f t="shared" si="19"/>
        <v>0</v>
      </c>
      <c r="I139" s="114">
        <f t="shared" si="20"/>
        <v>0</v>
      </c>
      <c r="K139" s="106"/>
      <c r="L139" s="9">
        <v>40400301</v>
      </c>
      <c r="M139" s="9" t="s">
        <v>63</v>
      </c>
      <c r="N139" s="9" t="s">
        <v>97</v>
      </c>
      <c r="O139" s="107">
        <v>0</v>
      </c>
      <c r="P139" s="108">
        <v>14.242145008233184</v>
      </c>
      <c r="Q139" s="108">
        <v>0</v>
      </c>
      <c r="R139" s="108">
        <v>0</v>
      </c>
      <c r="S139" s="111">
        <v>0</v>
      </c>
    </row>
    <row r="140" spans="1:29" s="26" customFormat="1">
      <c r="A140" s="26" t="str">
        <f>IF(K140="",A139,K140)</f>
        <v>EPA Permitted</v>
      </c>
      <c r="B140" s="27">
        <f t="shared" si="21"/>
        <v>40400301</v>
      </c>
      <c r="C140" s="26" t="str">
        <f t="shared" si="21"/>
        <v>Permitted Tank Losses</v>
      </c>
      <c r="D140" s="27" t="str">
        <f t="shared" si="21"/>
        <v>5601301</v>
      </c>
      <c r="E140" s="112">
        <f t="shared" si="22"/>
        <v>0</v>
      </c>
      <c r="F140" s="112">
        <f t="shared" si="17"/>
        <v>-9.1699935699414287E-2</v>
      </c>
      <c r="G140" s="112">
        <f t="shared" si="18"/>
        <v>0</v>
      </c>
      <c r="H140" s="112">
        <f t="shared" si="19"/>
        <v>0</v>
      </c>
      <c r="I140" s="112">
        <f t="shared" si="20"/>
        <v>0</v>
      </c>
      <c r="K140" s="106"/>
      <c r="L140" s="106"/>
      <c r="M140" s="106"/>
      <c r="N140" s="88" t="s">
        <v>108</v>
      </c>
      <c r="O140" s="134">
        <v>0</v>
      </c>
      <c r="P140" s="135">
        <v>14.242145008233184</v>
      </c>
      <c r="Q140" s="135">
        <v>0</v>
      </c>
      <c r="R140" s="135">
        <v>0</v>
      </c>
      <c r="S140" s="136">
        <v>0</v>
      </c>
    </row>
    <row r="141" spans="1:29">
      <c r="C141" s="26"/>
      <c r="D141" s="32" t="s">
        <v>43</v>
      </c>
      <c r="E141" s="116">
        <f t="shared" si="22"/>
        <v>-3.8065555981629591E-2</v>
      </c>
      <c r="F141" s="116">
        <f>IF(AND($K141=$U135,$L141=$V135,$N141=$X135),IF(P141=Z135,0,(P141-Z135)/Z135),"ERROR")</f>
        <v>4.1603269206890302E-2</v>
      </c>
      <c r="G141" s="116">
        <f>IF(AND($K141=$U135,$L141=$V135,$N141=$X135),IF(Q141=AA135,0,(Q141-AA135)/AA135),"ERROR")</f>
        <v>-1.2780602368501074E-2</v>
      </c>
      <c r="H141" s="116">
        <f>IF(AND($K141=$U135,$L141=$V135,$N141=$X135),IF(R141=AB135,0,(R141-AB135)/AB135),"ERROR")</f>
        <v>-0.35666410111671454</v>
      </c>
      <c r="I141" s="116">
        <f>IF(AND($K141=$U135,$L141=$V135,$N141=$X135),IF(S141=AC135,0,(S141-AC135)/AC135),"ERROR")</f>
        <v>4.1624371482118401E-2</v>
      </c>
      <c r="K141" s="11" t="s">
        <v>96</v>
      </c>
      <c r="L141" s="117"/>
      <c r="M141" s="117"/>
      <c r="N141" s="117"/>
      <c r="O141" s="109">
        <v>4133.6000934037183</v>
      </c>
      <c r="P141" s="110">
        <v>24960.404143819145</v>
      </c>
      <c r="Q141" s="110">
        <v>3621.3458734863439</v>
      </c>
      <c r="R141" s="110">
        <v>163.92721885452482</v>
      </c>
      <c r="S141" s="118">
        <v>77.063114239457434</v>
      </c>
    </row>
    <row r="142" spans="1:29">
      <c r="E142" s="15"/>
      <c r="F142" s="15"/>
      <c r="G142" s="15"/>
      <c r="H142" s="15"/>
      <c r="I142" s="15"/>
    </row>
    <row r="143" spans="1:29" s="26" customFormat="1">
      <c r="A143"/>
      <c r="B143" s="24"/>
      <c r="C143"/>
      <c r="D143" s="24"/>
      <c r="E143" s="15"/>
      <c r="F143" s="15"/>
      <c r="G143" s="15"/>
      <c r="H143" s="15"/>
      <c r="I143" s="15"/>
      <c r="K143"/>
      <c r="L143"/>
      <c r="M143"/>
      <c r="N143"/>
      <c r="O143"/>
      <c r="P143"/>
      <c r="Q143"/>
      <c r="R143"/>
      <c r="S143"/>
      <c r="U143"/>
      <c r="V143"/>
      <c r="W143"/>
      <c r="X143"/>
      <c r="Y143"/>
      <c r="Z143"/>
      <c r="AA143"/>
      <c r="AB143"/>
      <c r="AC143"/>
    </row>
    <row r="144" spans="1:29" s="26" customFormat="1">
      <c r="A144"/>
      <c r="B144" s="24"/>
      <c r="C144"/>
      <c r="D144" s="24"/>
      <c r="E144" s="15"/>
      <c r="F144" s="15"/>
      <c r="G144" s="15"/>
      <c r="H144" s="15"/>
      <c r="I144" s="15"/>
      <c r="K144"/>
      <c r="L144"/>
      <c r="M144"/>
      <c r="N144"/>
      <c r="O144"/>
      <c r="P144"/>
      <c r="Q144"/>
      <c r="R144"/>
      <c r="S144"/>
      <c r="U144"/>
      <c r="V144"/>
      <c r="W144"/>
      <c r="X144"/>
      <c r="Y144"/>
      <c r="Z144"/>
      <c r="AA144"/>
      <c r="AB144"/>
      <c r="AC144"/>
    </row>
    <row r="145" spans="1:29" s="26" customFormat="1">
      <c r="A145"/>
      <c r="B145" s="24"/>
      <c r="C145"/>
      <c r="D145" s="24"/>
      <c r="E145" s="15"/>
      <c r="F145" s="15"/>
      <c r="G145" s="15"/>
      <c r="H145" s="15"/>
      <c r="I145" s="15"/>
      <c r="K145"/>
      <c r="L145"/>
      <c r="M145"/>
      <c r="N145"/>
      <c r="O145"/>
      <c r="P145"/>
      <c r="Q145"/>
      <c r="R145"/>
      <c r="S145"/>
      <c r="U145"/>
      <c r="V145"/>
      <c r="W145"/>
      <c r="X145"/>
      <c r="Y145"/>
      <c r="Z145"/>
      <c r="AA145"/>
      <c r="AB145"/>
      <c r="AC145"/>
    </row>
    <row r="146" spans="1:29" s="26" customFormat="1">
      <c r="A146"/>
      <c r="B146" s="24"/>
      <c r="C146"/>
      <c r="D146" s="24"/>
      <c r="E146" s="15"/>
      <c r="F146" s="15"/>
      <c r="G146" s="15"/>
      <c r="H146" s="15"/>
      <c r="I146" s="15"/>
      <c r="K146"/>
      <c r="L146"/>
      <c r="M146"/>
      <c r="N146"/>
      <c r="O146"/>
      <c r="P146"/>
      <c r="Q146"/>
      <c r="R146"/>
      <c r="S146"/>
      <c r="U146"/>
      <c r="V146"/>
      <c r="W146"/>
      <c r="X146"/>
      <c r="Y146"/>
      <c r="Z146"/>
      <c r="AA146"/>
      <c r="AB146"/>
      <c r="AC146"/>
    </row>
    <row r="147" spans="1:29" s="28" customFormat="1">
      <c r="A147"/>
      <c r="B147" s="24"/>
      <c r="C147"/>
      <c r="D147" s="24"/>
      <c r="E147" s="15"/>
      <c r="F147" s="15"/>
      <c r="G147" s="15"/>
      <c r="H147" s="15"/>
      <c r="I147" s="15"/>
      <c r="K147"/>
      <c r="L147"/>
      <c r="M147"/>
      <c r="N147"/>
      <c r="O147"/>
      <c r="P147"/>
      <c r="Q147"/>
      <c r="R147"/>
      <c r="S147"/>
      <c r="U147"/>
      <c r="V147"/>
      <c r="W147"/>
      <c r="X147"/>
      <c r="Y147"/>
      <c r="Z147"/>
      <c r="AA147"/>
      <c r="AB147"/>
      <c r="AC147"/>
    </row>
    <row r="148" spans="1:29" s="28" customFormat="1">
      <c r="A148"/>
      <c r="B148" s="24"/>
      <c r="C148"/>
      <c r="D148" s="24"/>
      <c r="E148" s="15"/>
      <c r="F148" s="15"/>
      <c r="G148" s="15"/>
      <c r="H148" s="15"/>
      <c r="I148" s="15"/>
      <c r="K148"/>
      <c r="L148"/>
      <c r="M148"/>
      <c r="N148"/>
      <c r="O148"/>
      <c r="P148"/>
      <c r="Q148"/>
      <c r="R148"/>
      <c r="S148"/>
      <c r="U148"/>
      <c r="V148"/>
      <c r="W148"/>
      <c r="X148"/>
      <c r="Y148"/>
      <c r="Z148"/>
      <c r="AA148"/>
      <c r="AB148"/>
      <c r="AC148"/>
    </row>
    <row r="149" spans="1:29" s="28" customFormat="1">
      <c r="A149"/>
      <c r="B149" s="24"/>
      <c r="C149"/>
      <c r="D149" s="24"/>
      <c r="E149" s="15"/>
      <c r="F149" s="15"/>
      <c r="G149" s="15"/>
      <c r="H149" s="15"/>
      <c r="I149" s="15"/>
      <c r="K149"/>
      <c r="L149"/>
      <c r="M149"/>
      <c r="N149"/>
      <c r="O149"/>
      <c r="P149"/>
      <c r="Q149"/>
      <c r="R149"/>
      <c r="S149"/>
      <c r="U149"/>
      <c r="V149"/>
      <c r="W149"/>
      <c r="X149"/>
      <c r="Y149"/>
      <c r="Z149"/>
      <c r="AA149"/>
      <c r="AB149"/>
      <c r="AC149"/>
    </row>
    <row r="150" spans="1:29" s="28" customFormat="1">
      <c r="A150"/>
      <c r="B150" s="24"/>
      <c r="C150"/>
      <c r="D150" s="24"/>
      <c r="E150" s="15"/>
      <c r="F150" s="15"/>
      <c r="G150" s="15"/>
      <c r="H150" s="15"/>
      <c r="I150" s="15"/>
      <c r="K150"/>
      <c r="L150"/>
      <c r="M150"/>
      <c r="N150"/>
      <c r="O150"/>
      <c r="P150"/>
      <c r="Q150"/>
      <c r="R150"/>
      <c r="S150"/>
      <c r="U150"/>
      <c r="V150"/>
      <c r="W150"/>
      <c r="X150"/>
      <c r="Y150"/>
      <c r="Z150"/>
      <c r="AA150"/>
      <c r="AB150"/>
      <c r="AC150"/>
    </row>
    <row r="151" spans="1:29">
      <c r="E151" s="15"/>
      <c r="F151" s="15"/>
      <c r="G151" s="15"/>
      <c r="H151" s="15"/>
      <c r="I151" s="15"/>
    </row>
    <row r="152" spans="1:29">
      <c r="E152" s="15"/>
      <c r="F152" s="15"/>
      <c r="G152" s="15"/>
      <c r="H152" s="15"/>
      <c r="I152" s="15"/>
    </row>
    <row r="153" spans="1:29">
      <c r="E153" s="15"/>
      <c r="F153" s="15"/>
      <c r="G153" s="15"/>
      <c r="H153" s="15"/>
      <c r="I153" s="15"/>
    </row>
    <row r="154" spans="1:29">
      <c r="E154" s="15"/>
      <c r="F154" s="15"/>
      <c r="G154" s="15"/>
      <c r="H154" s="15"/>
      <c r="I154" s="15"/>
    </row>
    <row r="155" spans="1:29" s="26" customFormat="1">
      <c r="A155"/>
      <c r="B155" s="24"/>
      <c r="C155"/>
      <c r="D155" s="24"/>
      <c r="E155" s="15"/>
      <c r="F155" s="15"/>
      <c r="G155" s="15"/>
      <c r="H155" s="15"/>
      <c r="I155" s="15"/>
      <c r="K155"/>
      <c r="L155"/>
      <c r="M155"/>
      <c r="N155"/>
      <c r="O155"/>
      <c r="P155"/>
      <c r="Q155"/>
      <c r="R155"/>
      <c r="S155"/>
      <c r="U155"/>
      <c r="V155"/>
      <c r="W155"/>
      <c r="X155"/>
      <c r="Y155"/>
      <c r="Z155"/>
      <c r="AA155"/>
      <c r="AB155"/>
      <c r="AC155"/>
    </row>
    <row r="156" spans="1:29" s="26" customFormat="1">
      <c r="A156"/>
      <c r="B156" s="24"/>
      <c r="C156"/>
      <c r="D156" s="24"/>
      <c r="E156" s="15"/>
      <c r="F156" s="15"/>
      <c r="G156" s="15"/>
      <c r="H156" s="15"/>
      <c r="I156" s="15"/>
      <c r="K156"/>
      <c r="L156"/>
      <c r="M156"/>
      <c r="N156"/>
      <c r="O156"/>
      <c r="P156"/>
      <c r="Q156"/>
      <c r="R156"/>
      <c r="S156"/>
      <c r="U156"/>
      <c r="V156"/>
      <c r="W156"/>
      <c r="X156"/>
      <c r="Y156"/>
      <c r="Z156"/>
      <c r="AA156"/>
      <c r="AB156"/>
      <c r="AC156"/>
    </row>
    <row r="157" spans="1:29" s="26" customFormat="1">
      <c r="A157"/>
      <c r="B157" s="24"/>
      <c r="C157"/>
      <c r="D157" s="24"/>
      <c r="E157" s="15"/>
      <c r="F157" s="15"/>
      <c r="G157" s="15"/>
      <c r="H157" s="15"/>
      <c r="I157" s="15"/>
      <c r="K157"/>
      <c r="L157"/>
      <c r="M157"/>
      <c r="N157"/>
      <c r="O157"/>
      <c r="P157"/>
      <c r="Q157"/>
      <c r="R157"/>
      <c r="S157"/>
      <c r="U157"/>
      <c r="V157"/>
      <c r="W157"/>
      <c r="X157"/>
      <c r="Y157"/>
      <c r="Z157"/>
      <c r="AA157"/>
      <c r="AB157"/>
      <c r="AC157"/>
    </row>
    <row r="158" spans="1:29" s="26" customFormat="1">
      <c r="A158"/>
      <c r="B158" s="24"/>
      <c r="C158"/>
      <c r="D158" s="24"/>
      <c r="E158" s="15"/>
      <c r="F158" s="15"/>
      <c r="G158" s="15"/>
      <c r="H158" s="15"/>
      <c r="I158" s="15"/>
      <c r="K158"/>
      <c r="L158"/>
      <c r="M158"/>
      <c r="N158"/>
      <c r="O158"/>
      <c r="P158"/>
      <c r="Q158"/>
      <c r="R158"/>
      <c r="S158"/>
      <c r="U158"/>
      <c r="V158"/>
      <c r="W158"/>
      <c r="X158"/>
      <c r="Y158"/>
      <c r="Z158"/>
      <c r="AA158"/>
      <c r="AB158"/>
      <c r="AC158"/>
    </row>
    <row r="159" spans="1:29" s="28" customFormat="1">
      <c r="A159"/>
      <c r="B159" s="24"/>
      <c r="C159"/>
      <c r="D159" s="24"/>
      <c r="E159" s="15"/>
      <c r="F159" s="15"/>
      <c r="G159" s="15"/>
      <c r="H159" s="15"/>
      <c r="I159" s="15"/>
      <c r="K159"/>
      <c r="L159"/>
      <c r="M159"/>
      <c r="N159"/>
      <c r="O159"/>
      <c r="P159"/>
      <c r="Q159"/>
      <c r="R159"/>
      <c r="S159"/>
      <c r="U159"/>
      <c r="V159"/>
      <c r="W159"/>
      <c r="X159"/>
      <c r="Y159"/>
      <c r="Z159"/>
      <c r="AA159"/>
      <c r="AB159"/>
      <c r="AC159"/>
    </row>
    <row r="160" spans="1:29" s="28" customFormat="1">
      <c r="A160"/>
      <c r="B160" s="24"/>
      <c r="C160"/>
      <c r="D160" s="24"/>
      <c r="E160" s="15"/>
      <c r="F160" s="15"/>
      <c r="G160" s="15"/>
      <c r="H160" s="15"/>
      <c r="I160" s="15"/>
      <c r="K160"/>
      <c r="L160"/>
      <c r="M160"/>
      <c r="N160"/>
      <c r="O160"/>
      <c r="P160"/>
      <c r="Q160"/>
      <c r="R160"/>
      <c r="S160"/>
      <c r="U160"/>
      <c r="V160"/>
      <c r="W160"/>
      <c r="X160"/>
      <c r="Y160"/>
      <c r="Z160"/>
      <c r="AA160"/>
      <c r="AB160"/>
      <c r="AC160"/>
    </row>
    <row r="161" spans="1:29" s="28" customFormat="1">
      <c r="A161"/>
      <c r="B161" s="24"/>
      <c r="C161"/>
      <c r="D161" s="24"/>
      <c r="E161" s="15"/>
      <c r="F161" s="15"/>
      <c r="G161" s="15"/>
      <c r="H161" s="15"/>
      <c r="I161" s="15"/>
      <c r="K161"/>
      <c r="L161"/>
      <c r="M161"/>
      <c r="N161"/>
      <c r="O161"/>
      <c r="P161"/>
      <c r="Q161"/>
      <c r="R161"/>
      <c r="S161"/>
      <c r="U161"/>
      <c r="V161"/>
      <c r="W161"/>
      <c r="X161"/>
      <c r="Y161"/>
      <c r="Z161"/>
      <c r="AA161"/>
      <c r="AB161"/>
      <c r="AC161"/>
    </row>
    <row r="162" spans="1:29" s="28" customFormat="1">
      <c r="A162"/>
      <c r="B162" s="24"/>
      <c r="C162"/>
      <c r="D162" s="24"/>
      <c r="E162" s="15"/>
      <c r="F162" s="15"/>
      <c r="G162" s="15"/>
      <c r="H162" s="15"/>
      <c r="I162" s="15"/>
      <c r="K162"/>
      <c r="L162"/>
      <c r="M162"/>
      <c r="N162"/>
      <c r="O162"/>
      <c r="P162"/>
      <c r="Q162"/>
      <c r="R162"/>
      <c r="S162"/>
      <c r="U162"/>
      <c r="V162"/>
      <c r="W162"/>
      <c r="X162"/>
      <c r="Y162"/>
      <c r="Z162"/>
      <c r="AA162"/>
      <c r="AB162"/>
      <c r="AC162"/>
    </row>
    <row r="163" spans="1:29">
      <c r="E163" s="15"/>
      <c r="F163" s="15"/>
      <c r="G163" s="15"/>
      <c r="H163" s="15"/>
      <c r="I163" s="15"/>
    </row>
    <row r="164" spans="1:29">
      <c r="E164" s="15"/>
      <c r="F164" s="15"/>
      <c r="G164" s="15"/>
      <c r="H164" s="15"/>
      <c r="I164" s="15"/>
    </row>
    <row r="165" spans="1:29">
      <c r="E165" s="15"/>
      <c r="F165" s="15"/>
      <c r="G165" s="15"/>
      <c r="H165" s="15"/>
      <c r="I165" s="15"/>
    </row>
    <row r="166" spans="1:29">
      <c r="E166" s="15"/>
      <c r="F166" s="15"/>
      <c r="G166" s="15"/>
      <c r="H166" s="15"/>
      <c r="I166" s="15"/>
    </row>
    <row r="167" spans="1:29" s="26" customFormat="1">
      <c r="A167"/>
      <c r="B167" s="24"/>
      <c r="C167"/>
      <c r="D167" s="24"/>
      <c r="E167" s="15"/>
      <c r="F167" s="15"/>
      <c r="G167" s="15"/>
      <c r="H167" s="15"/>
      <c r="I167" s="15"/>
      <c r="K167"/>
      <c r="L167"/>
      <c r="M167"/>
      <c r="N167"/>
      <c r="O167"/>
      <c r="P167"/>
      <c r="Q167"/>
      <c r="R167"/>
      <c r="S167"/>
      <c r="U167"/>
      <c r="V167"/>
      <c r="W167"/>
      <c r="X167"/>
      <c r="Y167"/>
      <c r="Z167"/>
      <c r="AA167"/>
      <c r="AB167"/>
      <c r="AC167"/>
    </row>
    <row r="168" spans="1:29" s="26" customFormat="1">
      <c r="A168"/>
      <c r="B168" s="24"/>
      <c r="C168"/>
      <c r="D168" s="24"/>
      <c r="E168" s="15"/>
      <c r="F168" s="15"/>
      <c r="G168" s="15"/>
      <c r="H168" s="15"/>
      <c r="I168" s="15"/>
      <c r="K168"/>
      <c r="L168"/>
      <c r="M168"/>
      <c r="N168"/>
      <c r="O168"/>
      <c r="P168"/>
      <c r="Q168"/>
      <c r="R168"/>
      <c r="S168"/>
      <c r="U168"/>
      <c r="V168"/>
      <c r="W168"/>
      <c r="X168"/>
      <c r="Y168"/>
      <c r="Z168"/>
      <c r="AA168"/>
      <c r="AB168"/>
      <c r="AC168"/>
    </row>
    <row r="169" spans="1:29" s="26" customFormat="1">
      <c r="A169"/>
      <c r="B169" s="24"/>
      <c r="C169"/>
      <c r="D169" s="24"/>
      <c r="E169" s="15"/>
      <c r="F169" s="15"/>
      <c r="G169" s="15"/>
      <c r="H169" s="15"/>
      <c r="I169" s="15"/>
      <c r="K169"/>
      <c r="L169"/>
      <c r="M169"/>
      <c r="N169"/>
      <c r="O169"/>
      <c r="P169"/>
      <c r="Q169"/>
      <c r="R169"/>
      <c r="S169"/>
      <c r="U169"/>
      <c r="V169"/>
      <c r="W169"/>
      <c r="X169"/>
      <c r="Y169"/>
      <c r="Z169"/>
      <c r="AA169"/>
      <c r="AB169"/>
      <c r="AC169"/>
    </row>
    <row r="170" spans="1:29" s="26" customFormat="1">
      <c r="A170"/>
      <c r="B170" s="24"/>
      <c r="C170"/>
      <c r="D170" s="24"/>
      <c r="E170" s="15"/>
      <c r="F170" s="15"/>
      <c r="G170" s="15"/>
      <c r="H170" s="15"/>
      <c r="I170" s="15"/>
      <c r="K170"/>
      <c r="L170"/>
      <c r="M170"/>
      <c r="N170"/>
      <c r="O170"/>
      <c r="P170"/>
      <c r="Q170"/>
      <c r="R170"/>
      <c r="S170"/>
      <c r="U170"/>
      <c r="V170"/>
      <c r="W170"/>
      <c r="X170"/>
      <c r="Y170"/>
      <c r="Z170"/>
      <c r="AA170"/>
      <c r="AB170"/>
      <c r="AC170"/>
    </row>
    <row r="171" spans="1:29" s="28" customFormat="1">
      <c r="A171"/>
      <c r="B171" s="24"/>
      <c r="C171"/>
      <c r="D171" s="24"/>
      <c r="E171" s="15"/>
      <c r="F171" s="15"/>
      <c r="G171" s="15"/>
      <c r="H171" s="15"/>
      <c r="I171" s="15"/>
      <c r="K171"/>
      <c r="L171"/>
      <c r="M171"/>
      <c r="N171"/>
      <c r="O171"/>
      <c r="P171"/>
      <c r="Q171"/>
      <c r="R171"/>
      <c r="S171"/>
      <c r="U171"/>
      <c r="V171"/>
      <c r="W171"/>
      <c r="X171"/>
      <c r="Y171"/>
      <c r="Z171"/>
      <c r="AA171"/>
      <c r="AB171"/>
      <c r="AC171"/>
    </row>
    <row r="172" spans="1:29" s="28" customFormat="1">
      <c r="A172"/>
      <c r="B172" s="24"/>
      <c r="C172"/>
      <c r="D172" s="24"/>
      <c r="E172" s="15"/>
      <c r="F172" s="15"/>
      <c r="G172" s="15"/>
      <c r="H172" s="15"/>
      <c r="I172" s="15"/>
      <c r="K172"/>
      <c r="L172"/>
      <c r="M172"/>
      <c r="N172"/>
      <c r="O172"/>
      <c r="P172"/>
      <c r="Q172"/>
      <c r="R172"/>
      <c r="S172"/>
      <c r="U172"/>
      <c r="V172"/>
      <c r="W172"/>
      <c r="X172"/>
      <c r="Y172"/>
      <c r="Z172"/>
      <c r="AA172"/>
      <c r="AB172"/>
      <c r="AC172"/>
    </row>
    <row r="173" spans="1:29" s="28" customFormat="1">
      <c r="A173"/>
      <c r="B173" s="24"/>
      <c r="C173"/>
      <c r="D173" s="24"/>
      <c r="E173" s="15"/>
      <c r="F173" s="115"/>
      <c r="G173" s="15"/>
      <c r="H173" s="15"/>
      <c r="I173" s="15"/>
      <c r="K173"/>
      <c r="L173"/>
      <c r="M173"/>
      <c r="N173"/>
      <c r="O173"/>
      <c r="P173"/>
      <c r="Q173"/>
      <c r="R173"/>
      <c r="S173"/>
      <c r="U173"/>
      <c r="V173"/>
      <c r="W173"/>
      <c r="X173"/>
      <c r="Y173"/>
      <c r="Z173"/>
      <c r="AA173"/>
      <c r="AB173"/>
      <c r="AC173"/>
    </row>
    <row r="174" spans="1:29" s="28" customFormat="1">
      <c r="A174"/>
      <c r="B174" s="24"/>
      <c r="C174"/>
      <c r="D174" s="24"/>
      <c r="E174" s="15"/>
      <c r="F174" s="115"/>
      <c r="G174" s="15"/>
      <c r="H174" s="15"/>
      <c r="I174" s="15"/>
      <c r="K174"/>
      <c r="L174"/>
      <c r="M174"/>
      <c r="N174"/>
      <c r="O174"/>
      <c r="P174"/>
      <c r="Q174"/>
      <c r="R174"/>
      <c r="S174"/>
      <c r="U174"/>
      <c r="V174"/>
      <c r="W174"/>
      <c r="X174"/>
      <c r="Y174"/>
      <c r="Z174"/>
      <c r="AA174"/>
      <c r="AB174"/>
      <c r="AC174"/>
    </row>
    <row r="175" spans="1:29">
      <c r="E175" s="15"/>
      <c r="F175" s="115"/>
      <c r="G175" s="15"/>
      <c r="H175" s="15"/>
      <c r="I175" s="15"/>
    </row>
    <row r="176" spans="1:29">
      <c r="E176" s="15"/>
      <c r="F176" s="115"/>
      <c r="G176" s="15"/>
      <c r="H176" s="15"/>
      <c r="I176" s="15"/>
    </row>
    <row r="177" spans="1:29">
      <c r="E177" s="15"/>
      <c r="F177" s="115"/>
      <c r="G177" s="15"/>
      <c r="H177" s="15"/>
      <c r="I177" s="15"/>
    </row>
    <row r="178" spans="1:29">
      <c r="E178" s="15"/>
      <c r="F178" s="115"/>
      <c r="G178" s="15"/>
      <c r="H178" s="15"/>
      <c r="I178" s="15"/>
    </row>
    <row r="179" spans="1:29" s="26" customFormat="1">
      <c r="A179"/>
      <c r="B179" s="24"/>
      <c r="C179"/>
      <c r="D179" s="24"/>
      <c r="E179" s="15"/>
      <c r="F179" s="15"/>
      <c r="G179" s="15"/>
      <c r="H179" s="15"/>
      <c r="I179" s="15"/>
      <c r="K179"/>
      <c r="L179"/>
      <c r="M179"/>
      <c r="N179"/>
      <c r="O179"/>
      <c r="P179"/>
      <c r="Q179"/>
      <c r="R179"/>
      <c r="S179"/>
      <c r="U179"/>
      <c r="V179"/>
      <c r="W179"/>
      <c r="X179"/>
      <c r="Y179"/>
      <c r="Z179"/>
      <c r="AA179"/>
      <c r="AB179"/>
      <c r="AC179"/>
    </row>
    <row r="180" spans="1:29" s="26" customFormat="1">
      <c r="A180"/>
      <c r="B180" s="24"/>
      <c r="C180"/>
      <c r="D180" s="24"/>
      <c r="E180" s="15"/>
      <c r="F180" s="15"/>
      <c r="G180" s="15"/>
      <c r="H180" s="15"/>
      <c r="I180" s="15"/>
      <c r="K180"/>
      <c r="L180"/>
      <c r="M180"/>
      <c r="N180"/>
      <c r="O180"/>
      <c r="P180"/>
      <c r="Q180"/>
      <c r="R180"/>
      <c r="S180"/>
      <c r="U180"/>
      <c r="V180"/>
      <c r="W180"/>
      <c r="X180"/>
      <c r="Y180"/>
      <c r="Z180"/>
      <c r="AA180"/>
      <c r="AB180"/>
      <c r="AC180"/>
    </row>
    <row r="181" spans="1:29" s="26" customFormat="1">
      <c r="A181"/>
      <c r="B181" s="24"/>
      <c r="C181"/>
      <c r="D181" s="24"/>
      <c r="E181" s="15"/>
      <c r="F181" s="15"/>
      <c r="G181" s="15"/>
      <c r="H181" s="15"/>
      <c r="I181" s="15"/>
      <c r="K181"/>
      <c r="L181"/>
      <c r="M181"/>
      <c r="N181"/>
      <c r="O181"/>
      <c r="P181"/>
      <c r="Q181"/>
      <c r="R181"/>
      <c r="S181"/>
      <c r="U181"/>
      <c r="V181"/>
      <c r="W181"/>
      <c r="X181"/>
      <c r="Y181"/>
      <c r="Z181"/>
      <c r="AA181"/>
      <c r="AB181"/>
      <c r="AC181"/>
    </row>
    <row r="182" spans="1:29" s="26" customFormat="1">
      <c r="A182"/>
      <c r="B182" s="24"/>
      <c r="C182"/>
      <c r="D182" s="24"/>
      <c r="E182" s="116"/>
      <c r="F182" s="116"/>
      <c r="G182" s="116"/>
      <c r="H182" s="116"/>
      <c r="I182" s="116"/>
      <c r="K182"/>
      <c r="L182"/>
      <c r="M182"/>
      <c r="N182"/>
      <c r="O182"/>
      <c r="P182"/>
      <c r="Q182"/>
      <c r="R182"/>
      <c r="S182"/>
      <c r="U182"/>
      <c r="V182"/>
      <c r="W182"/>
      <c r="X182"/>
      <c r="Y182"/>
      <c r="Z182"/>
      <c r="AA182"/>
      <c r="AB182"/>
      <c r="AC182"/>
    </row>
    <row r="183" spans="1:29" s="28" customFormat="1">
      <c r="A183"/>
      <c r="B183" s="24"/>
      <c r="C183"/>
      <c r="D183" s="24"/>
      <c r="E183" s="15"/>
      <c r="F183" s="15"/>
      <c r="G183" s="15"/>
      <c r="H183" s="15"/>
      <c r="I183" s="15"/>
      <c r="K183"/>
      <c r="L183"/>
      <c r="M183"/>
      <c r="N183"/>
      <c r="O183"/>
      <c r="P183"/>
      <c r="Q183"/>
      <c r="R183"/>
      <c r="S183"/>
      <c r="U183"/>
      <c r="V183"/>
      <c r="W183"/>
      <c r="X183"/>
      <c r="Y183"/>
      <c r="Z183"/>
      <c r="AA183"/>
      <c r="AB183"/>
      <c r="AC183"/>
    </row>
    <row r="184" spans="1:29" s="28" customFormat="1">
      <c r="A184"/>
      <c r="B184" s="24"/>
      <c r="C184"/>
      <c r="D184" s="24"/>
      <c r="E184" s="15"/>
      <c r="F184" s="15"/>
      <c r="G184" s="15"/>
      <c r="H184" s="15"/>
      <c r="I184" s="15"/>
      <c r="K184"/>
      <c r="L184"/>
      <c r="M184"/>
      <c r="N184"/>
      <c r="O184"/>
      <c r="P184"/>
      <c r="Q184"/>
      <c r="R184"/>
      <c r="S184"/>
      <c r="U184"/>
      <c r="V184"/>
      <c r="W184"/>
      <c r="X184"/>
      <c r="Y184"/>
      <c r="Z184"/>
      <c r="AA184"/>
      <c r="AB184"/>
      <c r="AC184"/>
    </row>
    <row r="185" spans="1:29" s="28" customFormat="1">
      <c r="A185"/>
      <c r="B185" s="24"/>
      <c r="C185"/>
      <c r="D185" s="24"/>
      <c r="E185" s="15"/>
      <c r="F185" s="15"/>
      <c r="G185" s="15"/>
      <c r="H185" s="15"/>
      <c r="I185" s="15"/>
      <c r="K185"/>
      <c r="L185"/>
      <c r="M185"/>
      <c r="N185"/>
      <c r="O185"/>
      <c r="P185"/>
      <c r="Q185"/>
      <c r="R185"/>
      <c r="S185"/>
      <c r="U185"/>
      <c r="V185"/>
      <c r="W185"/>
      <c r="X185"/>
      <c r="Y185"/>
      <c r="Z185"/>
      <c r="AA185"/>
      <c r="AB185"/>
      <c r="AC185"/>
    </row>
    <row r="186" spans="1:29" s="28" customFormat="1">
      <c r="A186"/>
      <c r="B186" s="24"/>
      <c r="C186"/>
      <c r="D186" s="24"/>
      <c r="E186" s="15"/>
      <c r="F186" s="15"/>
      <c r="G186" s="15"/>
      <c r="H186" s="15"/>
      <c r="I186" s="15"/>
      <c r="K186"/>
      <c r="L186"/>
      <c r="M186"/>
      <c r="N186"/>
      <c r="O186"/>
      <c r="P186"/>
      <c r="Q186"/>
      <c r="R186"/>
      <c r="S186"/>
      <c r="U186"/>
      <c r="V186"/>
      <c r="W186"/>
      <c r="X186"/>
      <c r="Y186"/>
      <c r="Z186"/>
      <c r="AA186"/>
      <c r="AB186"/>
      <c r="AC186"/>
    </row>
    <row r="187" spans="1:29">
      <c r="E187" s="15"/>
      <c r="F187" s="15"/>
      <c r="G187" s="15"/>
      <c r="H187" s="15"/>
      <c r="I187" s="15"/>
    </row>
    <row r="188" spans="1:29">
      <c r="E188" s="15"/>
      <c r="F188" s="15"/>
      <c r="G188" s="15"/>
      <c r="H188" s="15"/>
      <c r="I188" s="15"/>
    </row>
    <row r="189" spans="1:29">
      <c r="E189" s="15"/>
      <c r="F189" s="15"/>
      <c r="G189" s="15"/>
      <c r="H189" s="15"/>
      <c r="I189" s="15"/>
    </row>
    <row r="190" spans="1:29">
      <c r="E190" s="15"/>
      <c r="F190" s="15"/>
      <c r="G190" s="15"/>
      <c r="H190" s="15"/>
      <c r="I190" s="15"/>
    </row>
    <row r="191" spans="1:29" s="26" customFormat="1">
      <c r="A191"/>
      <c r="B191" s="24"/>
      <c r="C191"/>
      <c r="D191" s="24"/>
      <c r="E191" s="15"/>
      <c r="F191" s="15"/>
      <c r="G191" s="15"/>
      <c r="H191" s="15"/>
      <c r="I191" s="15"/>
      <c r="K191"/>
      <c r="L191"/>
      <c r="M191"/>
      <c r="N191"/>
      <c r="O191"/>
      <c r="P191"/>
      <c r="Q191"/>
      <c r="R191"/>
      <c r="S191"/>
      <c r="U191"/>
      <c r="V191"/>
      <c r="W191"/>
      <c r="X191"/>
      <c r="Y191"/>
      <c r="Z191"/>
      <c r="AA191"/>
      <c r="AB191"/>
      <c r="AC191"/>
    </row>
    <row r="192" spans="1:29" s="26" customFormat="1">
      <c r="A192"/>
      <c r="B192" s="24"/>
      <c r="C192"/>
      <c r="D192" s="24"/>
      <c r="E192" s="15"/>
      <c r="F192" s="15"/>
      <c r="G192" s="15"/>
      <c r="H192" s="15"/>
      <c r="I192" s="15"/>
      <c r="K192"/>
      <c r="L192"/>
      <c r="M192"/>
      <c r="N192"/>
      <c r="O192"/>
      <c r="P192"/>
      <c r="Q192"/>
      <c r="R192"/>
      <c r="S192"/>
      <c r="U192"/>
      <c r="V192"/>
      <c r="W192"/>
      <c r="X192"/>
      <c r="Y192"/>
      <c r="Z192"/>
      <c r="AA192"/>
      <c r="AB192"/>
      <c r="AC192"/>
    </row>
    <row r="193" spans="1:29" s="26" customFormat="1">
      <c r="A193"/>
      <c r="B193" s="24"/>
      <c r="C193"/>
      <c r="D193" s="24"/>
      <c r="E193" s="15"/>
      <c r="F193" s="15"/>
      <c r="G193" s="15"/>
      <c r="H193" s="15"/>
      <c r="I193" s="15"/>
      <c r="K193"/>
      <c r="L193"/>
      <c r="M193"/>
      <c r="N193"/>
      <c r="O193"/>
      <c r="P193"/>
      <c r="Q193"/>
      <c r="R193"/>
      <c r="S193"/>
      <c r="U193"/>
      <c r="V193"/>
      <c r="W193"/>
      <c r="X193"/>
      <c r="Y193"/>
      <c r="Z193"/>
      <c r="AA193"/>
      <c r="AB193"/>
      <c r="AC193"/>
    </row>
    <row r="194" spans="1:29" s="26" customFormat="1">
      <c r="A194"/>
      <c r="B194" s="24"/>
      <c r="C194"/>
      <c r="D194" s="24"/>
      <c r="E194"/>
      <c r="F194"/>
      <c r="G194"/>
      <c r="H194"/>
      <c r="I194"/>
      <c r="K194"/>
      <c r="L194"/>
      <c r="M194"/>
      <c r="N194"/>
      <c r="O194"/>
      <c r="P194"/>
      <c r="Q194"/>
      <c r="R194"/>
      <c r="S194"/>
      <c r="U194"/>
      <c r="V194"/>
      <c r="W194"/>
      <c r="X194"/>
      <c r="Y194"/>
      <c r="Z194"/>
      <c r="AA194"/>
      <c r="AB194"/>
      <c r="AC194"/>
    </row>
    <row r="195" spans="1:29" s="28" customFormat="1">
      <c r="A195"/>
      <c r="B195" s="24"/>
      <c r="C195"/>
      <c r="D195" s="24"/>
      <c r="E195"/>
      <c r="F195"/>
      <c r="G195"/>
      <c r="H195"/>
      <c r="I195"/>
      <c r="K195"/>
      <c r="L195"/>
      <c r="M195"/>
      <c r="N195"/>
      <c r="O195"/>
      <c r="P195"/>
      <c r="Q195"/>
      <c r="R195"/>
      <c r="S195"/>
      <c r="U195"/>
      <c r="V195"/>
      <c r="W195"/>
      <c r="X195"/>
      <c r="Y195"/>
      <c r="Z195"/>
      <c r="AA195"/>
      <c r="AB195"/>
      <c r="AC195"/>
    </row>
    <row r="196" spans="1:29" s="28" customFormat="1">
      <c r="A196"/>
      <c r="B196" s="24"/>
      <c r="C196"/>
      <c r="D196" s="24"/>
      <c r="E196"/>
      <c r="F196"/>
      <c r="G196"/>
      <c r="H196"/>
      <c r="I196"/>
      <c r="K196"/>
      <c r="L196"/>
      <c r="M196"/>
      <c r="N196"/>
      <c r="O196"/>
      <c r="P196"/>
      <c r="Q196"/>
      <c r="R196"/>
      <c r="S196"/>
      <c r="U196"/>
      <c r="V196"/>
      <c r="W196"/>
      <c r="X196"/>
      <c r="Y196"/>
      <c r="Z196"/>
      <c r="AA196"/>
      <c r="AB196"/>
      <c r="AC196"/>
    </row>
    <row r="197" spans="1:29" s="28" customFormat="1">
      <c r="A197"/>
      <c r="B197" s="24"/>
      <c r="C197"/>
      <c r="D197" s="24"/>
      <c r="E197"/>
      <c r="F197"/>
      <c r="G197"/>
      <c r="H197"/>
      <c r="I197"/>
      <c r="K197"/>
      <c r="L197"/>
      <c r="M197"/>
      <c r="N197"/>
      <c r="O197"/>
      <c r="P197"/>
      <c r="Q197"/>
      <c r="R197"/>
      <c r="S197"/>
      <c r="U197"/>
      <c r="V197"/>
      <c r="W197"/>
      <c r="X197"/>
      <c r="Y197"/>
      <c r="Z197"/>
      <c r="AA197"/>
      <c r="AB197"/>
      <c r="AC197"/>
    </row>
    <row r="198" spans="1:29" s="28" customFormat="1">
      <c r="A198"/>
      <c r="B198" s="24"/>
      <c r="C198"/>
      <c r="D198" s="24"/>
      <c r="E198"/>
      <c r="F198"/>
      <c r="G198"/>
      <c r="H198"/>
      <c r="I198"/>
      <c r="K198"/>
      <c r="L198"/>
      <c r="M198"/>
      <c r="N198"/>
      <c r="O198"/>
      <c r="P198"/>
      <c r="Q198"/>
      <c r="R198"/>
      <c r="S198"/>
      <c r="U198"/>
      <c r="V198"/>
      <c r="W198"/>
      <c r="X198"/>
      <c r="Y198"/>
      <c r="Z198"/>
      <c r="AA198"/>
      <c r="AB198"/>
      <c r="AC198"/>
    </row>
    <row r="203" spans="1:29" s="26" customFormat="1">
      <c r="A203"/>
      <c r="B203" s="24"/>
      <c r="C203"/>
      <c r="D203" s="24"/>
      <c r="E203"/>
      <c r="F203"/>
      <c r="G203"/>
      <c r="H203"/>
      <c r="I203"/>
      <c r="K203"/>
      <c r="L203"/>
      <c r="M203"/>
      <c r="N203"/>
      <c r="O203"/>
      <c r="P203"/>
      <c r="Q203"/>
      <c r="R203"/>
      <c r="S203"/>
      <c r="U203"/>
      <c r="V203"/>
      <c r="W203"/>
      <c r="X203"/>
      <c r="Y203"/>
      <c r="Z203"/>
      <c r="AA203"/>
      <c r="AB203"/>
      <c r="AC203"/>
    </row>
    <row r="204" spans="1:29" s="26" customFormat="1">
      <c r="A204"/>
      <c r="B204" s="24"/>
      <c r="C204"/>
      <c r="D204" s="24"/>
      <c r="E204"/>
      <c r="F204"/>
      <c r="G204"/>
      <c r="H204"/>
      <c r="I204"/>
      <c r="K204"/>
      <c r="L204"/>
      <c r="M204"/>
      <c r="N204"/>
      <c r="O204"/>
      <c r="P204"/>
      <c r="Q204"/>
      <c r="R204"/>
      <c r="S204"/>
      <c r="U204"/>
      <c r="V204"/>
      <c r="W204"/>
      <c r="X204"/>
      <c r="Y204"/>
      <c r="Z204"/>
      <c r="AA204"/>
      <c r="AB204"/>
      <c r="AC204"/>
    </row>
    <row r="205" spans="1:29" s="26" customFormat="1">
      <c r="A205"/>
      <c r="B205" s="24"/>
      <c r="C205"/>
      <c r="D205" s="24"/>
      <c r="E205"/>
      <c r="F205"/>
      <c r="G205"/>
      <c r="H205"/>
      <c r="I205"/>
      <c r="K205"/>
      <c r="L205"/>
      <c r="M205"/>
      <c r="N205"/>
      <c r="O205"/>
      <c r="P205"/>
      <c r="Q205"/>
      <c r="R205"/>
      <c r="S205"/>
      <c r="U205"/>
      <c r="V205"/>
      <c r="W205"/>
      <c r="X205"/>
      <c r="Y205"/>
      <c r="Z205"/>
      <c r="AA205"/>
      <c r="AB205"/>
      <c r="AC205"/>
    </row>
    <row r="206" spans="1:29" s="26" customFormat="1">
      <c r="A206"/>
      <c r="B206" s="24"/>
      <c r="C206"/>
      <c r="D206" s="24"/>
      <c r="E206"/>
      <c r="F206"/>
      <c r="G206"/>
      <c r="H206"/>
      <c r="I206"/>
      <c r="K206"/>
      <c r="L206"/>
      <c r="M206"/>
      <c r="N206"/>
      <c r="O206"/>
      <c r="P206"/>
      <c r="Q206"/>
      <c r="R206"/>
      <c r="S206"/>
      <c r="U206"/>
      <c r="V206"/>
      <c r="W206"/>
      <c r="X206"/>
      <c r="Y206"/>
      <c r="Z206"/>
      <c r="AA206"/>
      <c r="AB206"/>
      <c r="AC206"/>
    </row>
    <row r="207" spans="1:29" s="28" customFormat="1">
      <c r="A207"/>
      <c r="B207" s="24"/>
      <c r="C207"/>
      <c r="D207" s="24"/>
      <c r="E207"/>
      <c r="F207"/>
      <c r="G207"/>
      <c r="H207"/>
      <c r="I207"/>
      <c r="K207"/>
      <c r="L207"/>
      <c r="M207"/>
      <c r="N207"/>
      <c r="O207"/>
      <c r="P207"/>
      <c r="Q207"/>
      <c r="R207"/>
      <c r="S207"/>
      <c r="U207"/>
      <c r="V207"/>
      <c r="W207"/>
      <c r="X207"/>
      <c r="Y207"/>
      <c r="Z207"/>
      <c r="AA207"/>
      <c r="AB207"/>
      <c r="AC207"/>
    </row>
    <row r="208" spans="1:29" s="28" customFormat="1">
      <c r="A208"/>
      <c r="B208" s="24"/>
      <c r="C208"/>
      <c r="D208" s="24"/>
      <c r="E208"/>
      <c r="F208"/>
      <c r="G208"/>
      <c r="H208"/>
      <c r="I208"/>
      <c r="K208"/>
      <c r="L208"/>
      <c r="M208"/>
      <c r="N208"/>
      <c r="O208"/>
      <c r="P208"/>
      <c r="Q208"/>
      <c r="R208"/>
      <c r="S208"/>
      <c r="U208"/>
      <c r="V208"/>
      <c r="W208"/>
      <c r="X208"/>
      <c r="Y208"/>
      <c r="Z208"/>
      <c r="AA208"/>
      <c r="AB208"/>
      <c r="AC208"/>
    </row>
    <row r="209" spans="1:29" s="28" customFormat="1">
      <c r="A209"/>
      <c r="B209" s="24"/>
      <c r="C209"/>
      <c r="D209" s="24"/>
      <c r="E209"/>
      <c r="F209"/>
      <c r="G209"/>
      <c r="H209"/>
      <c r="I209"/>
      <c r="K209"/>
      <c r="L209"/>
      <c r="M209"/>
      <c r="N209"/>
      <c r="O209"/>
      <c r="P209"/>
      <c r="Q209"/>
      <c r="R209"/>
      <c r="S209"/>
      <c r="U209"/>
      <c r="V209"/>
      <c r="W209"/>
      <c r="X209"/>
      <c r="Y209"/>
      <c r="Z209"/>
      <c r="AA209"/>
      <c r="AB209"/>
      <c r="AC209"/>
    </row>
    <row r="210" spans="1:29" s="28" customFormat="1">
      <c r="A210"/>
      <c r="B210" s="24"/>
      <c r="C210"/>
      <c r="D210" s="24"/>
      <c r="E210"/>
      <c r="F210"/>
      <c r="G210"/>
      <c r="H210"/>
      <c r="I210"/>
      <c r="K210"/>
      <c r="L210"/>
      <c r="M210"/>
      <c r="N210"/>
      <c r="O210"/>
      <c r="P210"/>
      <c r="Q210"/>
      <c r="R210"/>
      <c r="S210"/>
      <c r="U210"/>
      <c r="V210"/>
      <c r="W210"/>
      <c r="X210"/>
      <c r="Y210"/>
      <c r="Z210"/>
      <c r="AA210"/>
      <c r="AB210"/>
      <c r="AC210"/>
    </row>
    <row r="215" spans="1:29" s="26" customFormat="1">
      <c r="A215"/>
      <c r="B215" s="24"/>
      <c r="C215"/>
      <c r="D215" s="24"/>
      <c r="E215"/>
      <c r="F215"/>
      <c r="G215"/>
      <c r="H215"/>
      <c r="I215"/>
      <c r="K215"/>
      <c r="L215"/>
      <c r="M215"/>
      <c r="N215"/>
      <c r="O215"/>
      <c r="P215"/>
      <c r="Q215"/>
      <c r="R215"/>
      <c r="S215"/>
      <c r="U215"/>
      <c r="V215"/>
      <c r="W215"/>
      <c r="X215"/>
      <c r="Y215"/>
      <c r="Z215"/>
      <c r="AA215"/>
      <c r="AB215"/>
      <c r="AC215"/>
    </row>
    <row r="216" spans="1:29" s="26" customFormat="1">
      <c r="A216"/>
      <c r="B216" s="24"/>
      <c r="C216"/>
      <c r="D216" s="24"/>
      <c r="E216"/>
      <c r="F216"/>
      <c r="G216"/>
      <c r="H216"/>
      <c r="I216"/>
      <c r="K216"/>
      <c r="L216"/>
      <c r="M216"/>
      <c r="N216"/>
      <c r="O216"/>
      <c r="P216"/>
      <c r="Q216"/>
      <c r="R216"/>
      <c r="S216"/>
      <c r="U216"/>
      <c r="V216"/>
      <c r="W216"/>
      <c r="X216"/>
      <c r="Y216"/>
      <c r="Z216"/>
      <c r="AA216"/>
      <c r="AB216"/>
      <c r="AC216"/>
    </row>
    <row r="217" spans="1:29" s="26" customFormat="1">
      <c r="A217"/>
      <c r="B217" s="24"/>
      <c r="C217"/>
      <c r="D217" s="24"/>
      <c r="E217"/>
      <c r="F217"/>
      <c r="G217"/>
      <c r="H217"/>
      <c r="I217"/>
      <c r="K217"/>
      <c r="L217"/>
      <c r="M217"/>
      <c r="N217"/>
      <c r="O217"/>
      <c r="P217"/>
      <c r="Q217"/>
      <c r="R217"/>
      <c r="S217"/>
      <c r="U217"/>
      <c r="V217"/>
      <c r="W217"/>
      <c r="X217"/>
      <c r="Y217"/>
      <c r="Z217"/>
      <c r="AA217"/>
      <c r="AB217"/>
      <c r="AC217"/>
    </row>
    <row r="218" spans="1:29" s="26" customFormat="1">
      <c r="A218"/>
      <c r="B218" s="24"/>
      <c r="C218"/>
      <c r="D218" s="24"/>
      <c r="E218"/>
      <c r="F218"/>
      <c r="G218"/>
      <c r="H218"/>
      <c r="I218"/>
      <c r="K218"/>
      <c r="L218"/>
      <c r="M218"/>
      <c r="N218"/>
      <c r="O218"/>
      <c r="P218"/>
      <c r="Q218"/>
      <c r="R218"/>
      <c r="S218"/>
      <c r="U218"/>
      <c r="V218"/>
      <c r="W218"/>
      <c r="X218"/>
      <c r="Y218"/>
      <c r="Z218"/>
      <c r="AA218"/>
      <c r="AB218"/>
      <c r="AC218"/>
    </row>
    <row r="219" spans="1:29" s="28" customFormat="1">
      <c r="A219"/>
      <c r="B219" s="24"/>
      <c r="C219"/>
      <c r="D219" s="24"/>
      <c r="E219"/>
      <c r="F219"/>
      <c r="G219"/>
      <c r="H219"/>
      <c r="I219"/>
      <c r="K219"/>
      <c r="L219"/>
      <c r="M219"/>
      <c r="N219"/>
      <c r="O219"/>
      <c r="P219"/>
      <c r="Q219"/>
      <c r="R219"/>
      <c r="S219"/>
      <c r="U219"/>
      <c r="V219"/>
      <c r="W219"/>
      <c r="X219"/>
      <c r="Y219"/>
      <c r="Z219"/>
      <c r="AA219"/>
      <c r="AB219"/>
      <c r="AC219"/>
    </row>
    <row r="220" spans="1:29" s="28" customFormat="1">
      <c r="A220"/>
      <c r="B220" s="24"/>
      <c r="C220"/>
      <c r="D220" s="24"/>
      <c r="E220"/>
      <c r="F220"/>
      <c r="G220"/>
      <c r="H220"/>
      <c r="I220"/>
      <c r="K220"/>
      <c r="L220"/>
      <c r="M220"/>
      <c r="N220"/>
      <c r="O220"/>
      <c r="P220"/>
      <c r="Q220"/>
      <c r="R220"/>
      <c r="S220"/>
      <c r="U220"/>
      <c r="V220"/>
      <c r="W220"/>
      <c r="X220"/>
      <c r="Y220"/>
      <c r="Z220"/>
      <c r="AA220"/>
      <c r="AB220"/>
      <c r="AC220"/>
    </row>
    <row r="221" spans="1:29" s="28" customFormat="1">
      <c r="A221"/>
      <c r="B221" s="24"/>
      <c r="C221"/>
      <c r="D221" s="24"/>
      <c r="E221"/>
      <c r="F221"/>
      <c r="G221"/>
      <c r="H221"/>
      <c r="I221"/>
      <c r="K221"/>
      <c r="L221"/>
      <c r="M221"/>
      <c r="N221"/>
      <c r="O221"/>
      <c r="P221"/>
      <c r="Q221"/>
      <c r="R221"/>
      <c r="S221"/>
      <c r="U221"/>
      <c r="V221"/>
      <c r="W221"/>
      <c r="X221"/>
      <c r="Y221"/>
      <c r="Z221"/>
      <c r="AA221"/>
      <c r="AB221"/>
      <c r="AC221"/>
    </row>
    <row r="222" spans="1:29" s="28" customFormat="1">
      <c r="A222"/>
      <c r="B222" s="24"/>
      <c r="C222"/>
      <c r="D222" s="24"/>
      <c r="E222"/>
      <c r="F222"/>
      <c r="G222"/>
      <c r="H222"/>
      <c r="I222"/>
      <c r="K222"/>
      <c r="L222"/>
      <c r="M222"/>
      <c r="N222"/>
      <c r="O222"/>
      <c r="P222"/>
      <c r="Q222"/>
      <c r="R222"/>
      <c r="S222"/>
      <c r="U222"/>
      <c r="V222"/>
      <c r="W222"/>
      <c r="X222"/>
      <c r="Y222"/>
      <c r="Z222"/>
      <c r="AA222"/>
      <c r="AB222"/>
      <c r="AC222"/>
    </row>
    <row r="227" spans="1:29" s="26" customFormat="1">
      <c r="A227"/>
      <c r="B227" s="24"/>
      <c r="C227"/>
      <c r="D227" s="24"/>
      <c r="E227"/>
      <c r="F227"/>
      <c r="G227"/>
      <c r="H227"/>
      <c r="I227"/>
      <c r="K227"/>
      <c r="L227"/>
      <c r="M227"/>
      <c r="N227"/>
      <c r="O227"/>
      <c r="P227"/>
      <c r="Q227"/>
      <c r="R227"/>
      <c r="S227"/>
      <c r="U227"/>
      <c r="V227"/>
      <c r="W227"/>
      <c r="X227"/>
      <c r="Y227"/>
      <c r="Z227"/>
      <c r="AA227"/>
      <c r="AB227"/>
      <c r="AC227"/>
    </row>
    <row r="228" spans="1:29" s="26" customFormat="1">
      <c r="A228"/>
      <c r="B228" s="24"/>
      <c r="C228"/>
      <c r="D228" s="24"/>
      <c r="E228"/>
      <c r="F228"/>
      <c r="G228"/>
      <c r="H228"/>
      <c r="I228"/>
      <c r="K228"/>
      <c r="L228"/>
      <c r="M228"/>
      <c r="N228"/>
      <c r="O228"/>
      <c r="P228"/>
      <c r="Q228"/>
      <c r="R228"/>
      <c r="S228"/>
      <c r="U228"/>
      <c r="V228"/>
      <c r="W228"/>
      <c r="X228"/>
      <c r="Y228"/>
      <c r="Z228"/>
      <c r="AA228"/>
      <c r="AB228"/>
      <c r="AC228"/>
    </row>
    <row r="229" spans="1:29" s="26" customFormat="1">
      <c r="A229"/>
      <c r="B229" s="24"/>
      <c r="C229"/>
      <c r="D229" s="24"/>
      <c r="E229"/>
      <c r="F229"/>
      <c r="G229"/>
      <c r="H229"/>
      <c r="I229"/>
      <c r="K229"/>
      <c r="L229"/>
      <c r="M229"/>
      <c r="N229"/>
      <c r="O229"/>
      <c r="P229"/>
      <c r="Q229"/>
      <c r="R229"/>
      <c r="S229"/>
      <c r="U229"/>
      <c r="V229"/>
      <c r="W229"/>
      <c r="X229"/>
      <c r="Y229"/>
      <c r="Z229"/>
      <c r="AA229"/>
      <c r="AB229"/>
      <c r="AC229"/>
    </row>
    <row r="230" spans="1:29" s="26" customFormat="1">
      <c r="A230"/>
      <c r="B230" s="24"/>
      <c r="C230"/>
      <c r="D230" s="24"/>
      <c r="E230"/>
      <c r="F230"/>
      <c r="G230"/>
      <c r="H230"/>
      <c r="I230"/>
      <c r="K230"/>
      <c r="L230"/>
      <c r="M230"/>
      <c r="N230"/>
      <c r="O230"/>
      <c r="P230"/>
      <c r="Q230"/>
      <c r="R230"/>
      <c r="S230"/>
      <c r="U230"/>
      <c r="V230"/>
      <c r="W230"/>
      <c r="X230"/>
      <c r="Y230"/>
      <c r="Z230"/>
      <c r="AA230"/>
      <c r="AB230"/>
      <c r="AC230"/>
    </row>
    <row r="231" spans="1:29" s="28" customFormat="1">
      <c r="A231"/>
      <c r="B231" s="24"/>
      <c r="C231"/>
      <c r="D231" s="24"/>
      <c r="E231"/>
      <c r="F231"/>
      <c r="G231"/>
      <c r="H231"/>
      <c r="I231"/>
      <c r="K231"/>
      <c r="L231"/>
      <c r="M231"/>
      <c r="N231"/>
      <c r="O231"/>
      <c r="P231"/>
      <c r="Q231"/>
      <c r="R231"/>
      <c r="S231"/>
      <c r="U231"/>
      <c r="V231"/>
      <c r="W231"/>
      <c r="X231"/>
      <c r="Y231"/>
      <c r="Z231"/>
      <c r="AA231"/>
      <c r="AB231"/>
      <c r="AC231"/>
    </row>
    <row r="232" spans="1:29" s="28" customFormat="1">
      <c r="A232"/>
      <c r="B232" s="24"/>
      <c r="C232"/>
      <c r="D232" s="24"/>
      <c r="E232"/>
      <c r="F232"/>
      <c r="G232"/>
      <c r="H232"/>
      <c r="I232"/>
      <c r="K232"/>
      <c r="L232"/>
      <c r="M232"/>
      <c r="N232"/>
      <c r="O232"/>
      <c r="P232"/>
      <c r="Q232"/>
      <c r="R232"/>
      <c r="S232"/>
      <c r="U232"/>
      <c r="V232"/>
      <c r="W232"/>
      <c r="X232"/>
      <c r="Y232"/>
      <c r="Z232"/>
      <c r="AA232"/>
      <c r="AB232"/>
      <c r="AC232"/>
    </row>
    <row r="233" spans="1:29" s="28" customFormat="1">
      <c r="A233"/>
      <c r="B233" s="24"/>
      <c r="C233"/>
      <c r="D233" s="24"/>
      <c r="E233"/>
      <c r="F233"/>
      <c r="G233"/>
      <c r="H233"/>
      <c r="I233"/>
      <c r="K233"/>
      <c r="L233"/>
      <c r="M233"/>
      <c r="N233"/>
      <c r="O233"/>
      <c r="P233"/>
      <c r="Q233"/>
      <c r="R233"/>
      <c r="S233"/>
      <c r="U233"/>
      <c r="V233"/>
      <c r="W233"/>
      <c r="X233"/>
      <c r="Y233"/>
      <c r="Z233"/>
      <c r="AA233"/>
      <c r="AB233"/>
      <c r="AC233"/>
    </row>
    <row r="234" spans="1:29" s="28" customFormat="1">
      <c r="A234"/>
      <c r="B234" s="24"/>
      <c r="C234"/>
      <c r="D234" s="24"/>
      <c r="E234"/>
      <c r="F234"/>
      <c r="G234"/>
      <c r="H234"/>
      <c r="I234"/>
      <c r="K234"/>
      <c r="L234"/>
      <c r="M234"/>
      <c r="N234"/>
      <c r="O234"/>
      <c r="P234"/>
      <c r="Q234"/>
      <c r="R234"/>
      <c r="S234"/>
      <c r="U234"/>
      <c r="V234"/>
      <c r="W234"/>
      <c r="X234"/>
      <c r="Y234"/>
      <c r="Z234"/>
      <c r="AA234"/>
      <c r="AB234"/>
      <c r="AC234"/>
    </row>
    <row r="239" spans="1:29" s="26" customFormat="1">
      <c r="A239"/>
      <c r="B239" s="24"/>
      <c r="C239"/>
      <c r="D239" s="24"/>
      <c r="E239"/>
      <c r="F239"/>
      <c r="G239"/>
      <c r="H239"/>
      <c r="I239"/>
      <c r="K239"/>
      <c r="L239"/>
      <c r="M239"/>
      <c r="N239"/>
      <c r="O239"/>
      <c r="P239"/>
      <c r="Q239"/>
      <c r="R239"/>
      <c r="S239"/>
      <c r="U239"/>
      <c r="V239"/>
      <c r="W239"/>
      <c r="X239"/>
      <c r="Y239"/>
      <c r="Z239"/>
      <c r="AA239"/>
      <c r="AB239"/>
      <c r="AC239"/>
    </row>
    <row r="240" spans="1:29" s="26" customFormat="1">
      <c r="A240"/>
      <c r="B240" s="24"/>
      <c r="C240"/>
      <c r="D240" s="24"/>
      <c r="E240"/>
      <c r="F240"/>
      <c r="G240"/>
      <c r="H240"/>
      <c r="I240"/>
      <c r="K240"/>
      <c r="L240"/>
      <c r="M240"/>
      <c r="N240"/>
      <c r="O240"/>
      <c r="P240"/>
      <c r="Q240"/>
      <c r="R240"/>
      <c r="S240"/>
      <c r="U240"/>
      <c r="V240"/>
      <c r="W240"/>
      <c r="X240"/>
      <c r="Y240"/>
      <c r="Z240"/>
      <c r="AA240"/>
      <c r="AB240"/>
      <c r="AC240"/>
    </row>
    <row r="241" spans="1:29" s="26" customFormat="1">
      <c r="A241"/>
      <c r="B241" s="24"/>
      <c r="C241"/>
      <c r="D241" s="24"/>
      <c r="E241"/>
      <c r="F241"/>
      <c r="G241"/>
      <c r="H241"/>
      <c r="I241"/>
      <c r="K241"/>
      <c r="L241"/>
      <c r="M241"/>
      <c r="N241"/>
      <c r="O241"/>
      <c r="P241"/>
      <c r="Q241"/>
      <c r="R241"/>
      <c r="S241"/>
      <c r="U241"/>
      <c r="V241"/>
      <c r="W241"/>
      <c r="X241"/>
      <c r="Y241"/>
      <c r="Z241"/>
      <c r="AA241"/>
      <c r="AB241"/>
      <c r="AC241"/>
    </row>
    <row r="242" spans="1:29" s="26" customFormat="1">
      <c r="A242"/>
      <c r="B242" s="24"/>
      <c r="C242"/>
      <c r="D242" s="24"/>
      <c r="E242"/>
      <c r="F242"/>
      <c r="G242"/>
      <c r="H242"/>
      <c r="I242"/>
      <c r="K242"/>
      <c r="L242"/>
      <c r="M242"/>
      <c r="N242"/>
      <c r="O242"/>
      <c r="P242"/>
      <c r="Q242"/>
      <c r="R242"/>
      <c r="S242"/>
      <c r="U242"/>
      <c r="V242"/>
      <c r="W242"/>
      <c r="X242"/>
      <c r="Y242"/>
      <c r="Z242"/>
      <c r="AA242"/>
      <c r="AB242"/>
      <c r="AC242"/>
    </row>
    <row r="243" spans="1:29" s="28" customFormat="1">
      <c r="A243"/>
      <c r="B243" s="24"/>
      <c r="C243"/>
      <c r="D243" s="24"/>
      <c r="E243"/>
      <c r="F243"/>
      <c r="G243"/>
      <c r="H243"/>
      <c r="I243"/>
      <c r="K243"/>
      <c r="L243"/>
      <c r="M243"/>
      <c r="N243"/>
      <c r="O243"/>
      <c r="P243"/>
      <c r="Q243"/>
      <c r="R243"/>
      <c r="S243"/>
      <c r="U243"/>
      <c r="V243"/>
      <c r="W243"/>
      <c r="X243"/>
      <c r="Y243"/>
      <c r="Z243"/>
      <c r="AA243"/>
      <c r="AB243"/>
      <c r="AC243"/>
    </row>
    <row r="244" spans="1:29" s="28" customFormat="1">
      <c r="A244"/>
      <c r="B244" s="24"/>
      <c r="C244"/>
      <c r="D244" s="24"/>
      <c r="E244"/>
      <c r="F244"/>
      <c r="G244"/>
      <c r="H244"/>
      <c r="I244"/>
      <c r="K244"/>
      <c r="L244"/>
      <c r="M244"/>
      <c r="N244"/>
      <c r="O244"/>
      <c r="P244"/>
      <c r="Q244"/>
      <c r="R244"/>
      <c r="S244"/>
      <c r="U244"/>
      <c r="V244"/>
      <c r="W244"/>
      <c r="X244"/>
      <c r="Y244"/>
      <c r="Z244"/>
      <c r="AA244"/>
      <c r="AB244"/>
      <c r="AC244"/>
    </row>
    <row r="245" spans="1:29" s="28" customFormat="1">
      <c r="A245"/>
      <c r="B245" s="24"/>
      <c r="C245"/>
      <c r="D245" s="24"/>
      <c r="E245"/>
      <c r="F245"/>
      <c r="G245"/>
      <c r="H245"/>
      <c r="I245"/>
      <c r="K245"/>
      <c r="L245"/>
      <c r="M245"/>
      <c r="N245"/>
      <c r="O245"/>
      <c r="P245"/>
      <c r="Q245"/>
      <c r="R245"/>
      <c r="S245"/>
      <c r="U245"/>
      <c r="V245"/>
      <c r="W245"/>
      <c r="X245"/>
      <c r="Y245"/>
      <c r="Z245"/>
      <c r="AA245"/>
      <c r="AB245"/>
      <c r="AC245"/>
    </row>
    <row r="246" spans="1:29" s="28" customFormat="1">
      <c r="A246"/>
      <c r="B246" s="24"/>
      <c r="C246"/>
      <c r="D246" s="24"/>
      <c r="E246"/>
      <c r="F246"/>
      <c r="G246"/>
      <c r="H246"/>
      <c r="I246"/>
      <c r="K246"/>
      <c r="L246"/>
      <c r="M246"/>
      <c r="N246"/>
      <c r="O246"/>
      <c r="P246"/>
      <c r="Q246"/>
      <c r="R246"/>
      <c r="S246"/>
      <c r="U246"/>
      <c r="V246"/>
      <c r="W246"/>
      <c r="X246"/>
      <c r="Y246"/>
      <c r="Z246"/>
      <c r="AA246"/>
      <c r="AB246"/>
      <c r="AC246"/>
    </row>
    <row r="251" spans="1:29" s="26" customFormat="1">
      <c r="A251"/>
      <c r="B251" s="24"/>
      <c r="C251"/>
      <c r="D251" s="24"/>
      <c r="E251"/>
      <c r="F251"/>
      <c r="G251"/>
      <c r="H251"/>
      <c r="I251"/>
      <c r="K251"/>
      <c r="L251"/>
      <c r="M251"/>
      <c r="N251"/>
      <c r="O251"/>
      <c r="P251"/>
      <c r="Q251"/>
      <c r="R251"/>
      <c r="S251"/>
      <c r="U251"/>
      <c r="V251"/>
      <c r="W251"/>
      <c r="X251"/>
      <c r="Y251"/>
      <c r="Z251"/>
      <c r="AA251"/>
      <c r="AB251"/>
      <c r="AC251"/>
    </row>
    <row r="252" spans="1:29" s="26" customFormat="1">
      <c r="A252"/>
      <c r="B252" s="24"/>
      <c r="C252"/>
      <c r="D252" s="24"/>
      <c r="E252"/>
      <c r="F252"/>
      <c r="G252"/>
      <c r="H252"/>
      <c r="I252"/>
      <c r="K252"/>
      <c r="L252"/>
      <c r="M252"/>
      <c r="N252"/>
      <c r="O252"/>
      <c r="P252"/>
      <c r="Q252"/>
      <c r="R252"/>
      <c r="S252"/>
      <c r="U252"/>
      <c r="V252"/>
      <c r="W252"/>
      <c r="X252"/>
      <c r="Y252"/>
      <c r="Z252"/>
      <c r="AA252"/>
      <c r="AB252"/>
      <c r="AC252"/>
    </row>
    <row r="253" spans="1:29" s="26" customFormat="1">
      <c r="A253"/>
      <c r="B253" s="24"/>
      <c r="C253"/>
      <c r="D253" s="24"/>
      <c r="E253"/>
      <c r="F253"/>
      <c r="G253"/>
      <c r="H253"/>
      <c r="I253"/>
      <c r="K253"/>
      <c r="L253"/>
      <c r="M253"/>
      <c r="N253"/>
      <c r="O253"/>
      <c r="P253"/>
      <c r="Q253"/>
      <c r="R253"/>
      <c r="S253"/>
      <c r="U253"/>
      <c r="V253"/>
      <c r="W253"/>
      <c r="X253"/>
      <c r="Y253"/>
      <c r="Z253"/>
      <c r="AA253"/>
      <c r="AB253"/>
      <c r="AC253"/>
    </row>
    <row r="254" spans="1:29" s="26" customFormat="1">
      <c r="A254"/>
      <c r="B254" s="24"/>
      <c r="C254"/>
      <c r="D254" s="24"/>
      <c r="E254"/>
      <c r="F254"/>
      <c r="G254"/>
      <c r="H254"/>
      <c r="I254"/>
      <c r="K254"/>
      <c r="L254"/>
      <c r="M254"/>
      <c r="N254"/>
      <c r="O254"/>
      <c r="P254"/>
      <c r="Q254"/>
      <c r="R254"/>
      <c r="S254"/>
      <c r="U254"/>
      <c r="V254"/>
      <c r="W254"/>
      <c r="X254"/>
      <c r="Y254"/>
      <c r="Z254"/>
      <c r="AA254"/>
      <c r="AB254"/>
      <c r="AC254"/>
    </row>
    <row r="255" spans="1:29" s="28" customFormat="1">
      <c r="A255"/>
      <c r="B255" s="24"/>
      <c r="C255"/>
      <c r="D255" s="24"/>
      <c r="E255"/>
      <c r="F255"/>
      <c r="G255"/>
      <c r="H255"/>
      <c r="I255"/>
      <c r="K255"/>
      <c r="L255"/>
      <c r="M255"/>
      <c r="N255"/>
      <c r="O255"/>
      <c r="P255"/>
      <c r="Q255"/>
      <c r="R255"/>
      <c r="S255"/>
      <c r="U255"/>
      <c r="V255"/>
      <c r="W255"/>
      <c r="X255"/>
      <c r="Y255"/>
      <c r="Z255"/>
      <c r="AA255"/>
      <c r="AB255"/>
      <c r="AC255"/>
    </row>
    <row r="256" spans="1:29" s="28" customFormat="1">
      <c r="A256"/>
      <c r="B256" s="24"/>
      <c r="C256"/>
      <c r="D256" s="24"/>
      <c r="E256"/>
      <c r="F256"/>
      <c r="G256"/>
      <c r="H256"/>
      <c r="I256"/>
      <c r="K256"/>
      <c r="L256"/>
      <c r="M256"/>
      <c r="N256"/>
      <c r="O256"/>
      <c r="P256"/>
      <c r="Q256"/>
      <c r="R256"/>
      <c r="S256"/>
      <c r="U256"/>
      <c r="V256"/>
      <c r="W256"/>
      <c r="X256"/>
      <c r="Y256"/>
      <c r="Z256"/>
      <c r="AA256"/>
      <c r="AB256"/>
      <c r="AC256"/>
    </row>
    <row r="257" spans="1:29" s="28" customFormat="1">
      <c r="A257"/>
      <c r="B257" s="24"/>
      <c r="C257"/>
      <c r="D257" s="24"/>
      <c r="E257"/>
      <c r="F257"/>
      <c r="G257"/>
      <c r="H257"/>
      <c r="I257"/>
      <c r="K257"/>
      <c r="L257"/>
      <c r="M257"/>
      <c r="N257"/>
      <c r="O257"/>
      <c r="P257"/>
      <c r="Q257"/>
      <c r="R257"/>
      <c r="S257"/>
      <c r="U257"/>
      <c r="V257"/>
      <c r="W257"/>
      <c r="X257"/>
      <c r="Y257"/>
      <c r="Z257"/>
      <c r="AA257"/>
      <c r="AB257"/>
      <c r="AC257"/>
    </row>
    <row r="258" spans="1:29" s="28" customFormat="1">
      <c r="A258"/>
      <c r="B258" s="24"/>
      <c r="C258"/>
      <c r="D258" s="24"/>
      <c r="E258"/>
      <c r="F258"/>
      <c r="G258"/>
      <c r="H258"/>
      <c r="I258"/>
      <c r="K258"/>
      <c r="L258"/>
      <c r="M258"/>
      <c r="N258"/>
      <c r="O258"/>
      <c r="P258"/>
      <c r="Q258"/>
      <c r="R258"/>
      <c r="S258"/>
      <c r="U258"/>
      <c r="V258"/>
      <c r="W258"/>
      <c r="X258"/>
      <c r="Y258"/>
      <c r="Z258"/>
      <c r="AA258"/>
      <c r="AB258"/>
      <c r="AC258"/>
    </row>
    <row r="263" spans="1:29" s="26" customFormat="1">
      <c r="A263"/>
      <c r="B263" s="24"/>
      <c r="C263"/>
      <c r="D263" s="24"/>
      <c r="E263"/>
      <c r="F263"/>
      <c r="G263"/>
      <c r="H263"/>
      <c r="I263"/>
      <c r="K263"/>
      <c r="L263"/>
      <c r="M263"/>
      <c r="N263"/>
      <c r="O263"/>
      <c r="P263"/>
      <c r="Q263"/>
      <c r="R263"/>
      <c r="S263"/>
      <c r="U263"/>
      <c r="V263"/>
      <c r="W263"/>
      <c r="X263"/>
      <c r="Y263"/>
      <c r="Z263"/>
      <c r="AA263"/>
      <c r="AB263"/>
      <c r="AC263"/>
    </row>
    <row r="264" spans="1:29" s="26" customFormat="1">
      <c r="A264"/>
      <c r="B264" s="24"/>
      <c r="C264"/>
      <c r="D264" s="24"/>
      <c r="E264"/>
      <c r="F264"/>
      <c r="G264"/>
      <c r="H264"/>
      <c r="I264"/>
      <c r="K264"/>
      <c r="L264"/>
      <c r="M264"/>
      <c r="N264"/>
      <c r="O264"/>
      <c r="P264"/>
      <c r="Q264"/>
      <c r="R264"/>
      <c r="S264"/>
      <c r="U264"/>
      <c r="V264"/>
      <c r="W264"/>
      <c r="X264"/>
      <c r="Y264"/>
      <c r="Z264"/>
      <c r="AA264"/>
      <c r="AB264"/>
      <c r="AC264"/>
    </row>
    <row r="265" spans="1:29" s="26" customFormat="1">
      <c r="A265"/>
      <c r="B265" s="24"/>
      <c r="C265"/>
      <c r="D265" s="24"/>
      <c r="E265"/>
      <c r="F265"/>
      <c r="G265"/>
      <c r="H265"/>
      <c r="I265"/>
      <c r="K265"/>
      <c r="L265"/>
      <c r="M265"/>
      <c r="N265"/>
      <c r="O265"/>
      <c r="P265"/>
      <c r="Q265"/>
      <c r="R265"/>
      <c r="S265"/>
      <c r="U265"/>
      <c r="V265"/>
      <c r="W265"/>
      <c r="X265"/>
      <c r="Y265"/>
      <c r="Z265"/>
      <c r="AA265"/>
      <c r="AB265"/>
      <c r="AC265"/>
    </row>
    <row r="266" spans="1:29" s="26" customFormat="1">
      <c r="A266"/>
      <c r="B266" s="24"/>
      <c r="C266"/>
      <c r="D266" s="24"/>
      <c r="E266"/>
      <c r="F266"/>
      <c r="G266"/>
      <c r="H266"/>
      <c r="I266"/>
      <c r="K266"/>
      <c r="L266"/>
      <c r="M266"/>
      <c r="N266"/>
      <c r="O266"/>
      <c r="P266"/>
      <c r="Q266"/>
      <c r="R266"/>
      <c r="S266"/>
      <c r="U266"/>
      <c r="V266"/>
      <c r="W266"/>
      <c r="X266"/>
      <c r="Y266"/>
      <c r="Z266"/>
      <c r="AA266"/>
      <c r="AB266"/>
      <c r="AC266"/>
    </row>
    <row r="267" spans="1:29" s="28" customFormat="1">
      <c r="A267"/>
      <c r="B267" s="24"/>
      <c r="C267"/>
      <c r="D267" s="24"/>
      <c r="E267"/>
      <c r="F267"/>
      <c r="G267"/>
      <c r="H267"/>
      <c r="I267"/>
      <c r="K267"/>
      <c r="L267"/>
      <c r="M267"/>
      <c r="N267"/>
      <c r="O267"/>
      <c r="P267"/>
      <c r="Q267"/>
      <c r="R267"/>
      <c r="S267"/>
      <c r="U267"/>
      <c r="V267"/>
      <c r="W267"/>
      <c r="X267"/>
      <c r="Y267"/>
      <c r="Z267"/>
      <c r="AA267"/>
      <c r="AB267"/>
      <c r="AC267"/>
    </row>
    <row r="268" spans="1:29" s="28" customFormat="1">
      <c r="A268"/>
      <c r="B268" s="24"/>
      <c r="C268"/>
      <c r="D268" s="24"/>
      <c r="E268"/>
      <c r="F268"/>
      <c r="G268"/>
      <c r="H268"/>
      <c r="I268"/>
      <c r="K268"/>
      <c r="L268"/>
      <c r="M268"/>
      <c r="N268"/>
      <c r="O268"/>
      <c r="P268"/>
      <c r="Q268"/>
      <c r="R268"/>
      <c r="S268"/>
      <c r="U268"/>
      <c r="V268"/>
      <c r="W268"/>
      <c r="X268"/>
      <c r="Y268"/>
      <c r="Z268"/>
      <c r="AA268"/>
      <c r="AB268"/>
      <c r="AC268"/>
    </row>
    <row r="269" spans="1:29" s="28" customFormat="1">
      <c r="A269"/>
      <c r="B269" s="24"/>
      <c r="C269"/>
      <c r="D269" s="24"/>
      <c r="E269"/>
      <c r="F269"/>
      <c r="G269"/>
      <c r="H269"/>
      <c r="I269"/>
      <c r="K269"/>
      <c r="L269"/>
      <c r="M269"/>
      <c r="N269"/>
      <c r="O269"/>
      <c r="P269"/>
      <c r="Q269"/>
      <c r="R269"/>
      <c r="S269"/>
      <c r="U269"/>
      <c r="V269"/>
      <c r="W269"/>
      <c r="X269"/>
      <c r="Y269"/>
      <c r="Z269"/>
      <c r="AA269"/>
      <c r="AB269"/>
      <c r="AC269"/>
    </row>
    <row r="270" spans="1:29" s="28" customFormat="1">
      <c r="A270"/>
      <c r="B270" s="24"/>
      <c r="C270"/>
      <c r="D270" s="24"/>
      <c r="E270"/>
      <c r="F270"/>
      <c r="G270"/>
      <c r="H270"/>
      <c r="I270"/>
      <c r="K270"/>
      <c r="L270"/>
      <c r="M270"/>
      <c r="N270"/>
      <c r="O270"/>
      <c r="P270"/>
      <c r="Q270"/>
      <c r="R270"/>
      <c r="S270"/>
      <c r="U270"/>
      <c r="V270"/>
      <c r="W270"/>
      <c r="X270"/>
      <c r="Y270"/>
      <c r="Z270"/>
      <c r="AA270"/>
      <c r="AB270"/>
      <c r="AC270"/>
    </row>
    <row r="275" spans="1:29" s="26" customFormat="1">
      <c r="A275"/>
      <c r="B275" s="24"/>
      <c r="C275"/>
      <c r="D275" s="24"/>
      <c r="E275"/>
      <c r="F275"/>
      <c r="G275"/>
      <c r="H275"/>
      <c r="I275"/>
      <c r="K275"/>
      <c r="L275"/>
      <c r="M275"/>
      <c r="N275"/>
      <c r="O275"/>
      <c r="P275"/>
      <c r="Q275"/>
      <c r="R275"/>
      <c r="S275"/>
      <c r="U275"/>
      <c r="V275"/>
      <c r="W275"/>
      <c r="X275"/>
      <c r="Y275"/>
      <c r="Z275"/>
      <c r="AA275"/>
      <c r="AB275"/>
      <c r="AC275"/>
    </row>
    <row r="276" spans="1:29" s="26" customFormat="1">
      <c r="A276"/>
      <c r="B276" s="24"/>
      <c r="C276"/>
      <c r="D276" s="24"/>
      <c r="E276"/>
      <c r="F276"/>
      <c r="G276"/>
      <c r="H276"/>
      <c r="I276"/>
      <c r="K276"/>
      <c r="L276"/>
      <c r="M276"/>
      <c r="N276"/>
      <c r="O276"/>
      <c r="P276"/>
      <c r="Q276"/>
      <c r="R276"/>
      <c r="S276"/>
      <c r="U276"/>
      <c r="V276"/>
      <c r="W276"/>
      <c r="X276"/>
      <c r="Y276"/>
      <c r="Z276"/>
      <c r="AA276"/>
      <c r="AB276"/>
      <c r="AC276"/>
    </row>
    <row r="277" spans="1:29" s="26" customFormat="1">
      <c r="A277"/>
      <c r="B277" s="24"/>
      <c r="C277"/>
      <c r="D277" s="24"/>
      <c r="E277"/>
      <c r="F277"/>
      <c r="G277"/>
      <c r="H277"/>
      <c r="I277"/>
      <c r="K277"/>
      <c r="L277"/>
      <c r="M277"/>
      <c r="N277"/>
      <c r="O277"/>
      <c r="P277"/>
      <c r="Q277"/>
      <c r="R277"/>
      <c r="S277"/>
      <c r="U277"/>
      <c r="V277"/>
      <c r="W277"/>
      <c r="X277"/>
      <c r="Y277"/>
      <c r="Z277"/>
      <c r="AA277"/>
      <c r="AB277"/>
      <c r="AC277"/>
    </row>
    <row r="278" spans="1:29" s="26" customFormat="1">
      <c r="A278"/>
      <c r="B278" s="24"/>
      <c r="C278"/>
      <c r="D278" s="24"/>
      <c r="E278"/>
      <c r="F278"/>
      <c r="G278"/>
      <c r="H278"/>
      <c r="I278"/>
      <c r="K278"/>
      <c r="L278"/>
      <c r="M278"/>
      <c r="N278"/>
      <c r="O278"/>
      <c r="P278"/>
      <c r="Q278"/>
      <c r="R278"/>
      <c r="S278"/>
      <c r="U278"/>
      <c r="V278"/>
      <c r="W278"/>
      <c r="X278"/>
      <c r="Y278"/>
      <c r="Z278"/>
      <c r="AA278"/>
      <c r="AB278"/>
      <c r="AC278"/>
    </row>
    <row r="279" spans="1:29" s="28" customFormat="1">
      <c r="A279"/>
      <c r="B279" s="24"/>
      <c r="C279"/>
      <c r="D279" s="24"/>
      <c r="E279"/>
      <c r="F279"/>
      <c r="G279"/>
      <c r="H279"/>
      <c r="I279"/>
      <c r="K279"/>
      <c r="L279"/>
      <c r="M279"/>
      <c r="N279"/>
      <c r="O279"/>
      <c r="P279"/>
      <c r="Q279"/>
      <c r="R279"/>
      <c r="S279"/>
      <c r="U279"/>
      <c r="V279"/>
      <c r="W279"/>
      <c r="X279"/>
      <c r="Y279"/>
      <c r="Z279"/>
      <c r="AA279"/>
      <c r="AB279"/>
      <c r="AC279"/>
    </row>
    <row r="280" spans="1:29" s="28" customFormat="1">
      <c r="A280"/>
      <c r="B280" s="24"/>
      <c r="C280"/>
      <c r="D280" s="24"/>
      <c r="E280"/>
      <c r="F280"/>
      <c r="G280"/>
      <c r="H280"/>
      <c r="I280"/>
      <c r="K280"/>
      <c r="L280"/>
      <c r="M280"/>
      <c r="N280"/>
      <c r="O280"/>
      <c r="P280"/>
      <c r="Q280"/>
      <c r="R280"/>
      <c r="S280"/>
      <c r="U280"/>
      <c r="V280"/>
      <c r="W280"/>
      <c r="X280"/>
      <c r="Y280"/>
      <c r="Z280"/>
      <c r="AA280"/>
      <c r="AB280"/>
      <c r="AC280"/>
    </row>
    <row r="281" spans="1:29" s="28" customFormat="1">
      <c r="A281"/>
      <c r="B281" s="24"/>
      <c r="C281"/>
      <c r="D281" s="24"/>
      <c r="E281"/>
      <c r="F281"/>
      <c r="G281"/>
      <c r="H281"/>
      <c r="I281"/>
      <c r="K281"/>
      <c r="L281"/>
      <c r="M281"/>
      <c r="N281"/>
      <c r="O281"/>
      <c r="P281"/>
      <c r="Q281"/>
      <c r="R281"/>
      <c r="S281"/>
      <c r="U281"/>
      <c r="V281"/>
      <c r="W281"/>
      <c r="X281"/>
      <c r="Y281"/>
      <c r="Z281"/>
      <c r="AA281"/>
      <c r="AB281"/>
      <c r="AC281"/>
    </row>
    <row r="282" spans="1:29" s="28" customFormat="1">
      <c r="A282"/>
      <c r="B282" s="24"/>
      <c r="C282"/>
      <c r="D282" s="24"/>
      <c r="E282"/>
      <c r="F282"/>
      <c r="G282"/>
      <c r="H282"/>
      <c r="I282"/>
      <c r="K282"/>
      <c r="L282"/>
      <c r="M282"/>
      <c r="N282"/>
      <c r="O282"/>
      <c r="P282"/>
      <c r="Q282"/>
      <c r="R282"/>
      <c r="S282"/>
      <c r="U282"/>
      <c r="V282"/>
      <c r="W282"/>
      <c r="X282"/>
      <c r="Y282"/>
      <c r="Z282"/>
      <c r="AA282"/>
      <c r="AB282"/>
      <c r="AC282"/>
    </row>
    <row r="287" spans="1:29" s="26" customFormat="1">
      <c r="A287"/>
      <c r="B287" s="24"/>
      <c r="C287"/>
      <c r="D287" s="24"/>
      <c r="E287"/>
      <c r="F287"/>
      <c r="G287"/>
      <c r="H287"/>
      <c r="I287"/>
      <c r="K287"/>
      <c r="L287"/>
      <c r="M287"/>
      <c r="N287"/>
      <c r="O287"/>
      <c r="P287"/>
      <c r="Q287"/>
      <c r="R287"/>
      <c r="S287"/>
      <c r="U287"/>
      <c r="V287"/>
      <c r="W287"/>
      <c r="X287"/>
      <c r="Y287"/>
      <c r="Z287"/>
      <c r="AA287"/>
      <c r="AB287"/>
      <c r="AC287"/>
    </row>
    <row r="288" spans="1:29" s="26" customFormat="1">
      <c r="A288"/>
      <c r="B288" s="24"/>
      <c r="C288"/>
      <c r="D288" s="24"/>
      <c r="E288"/>
      <c r="F288"/>
      <c r="G288"/>
      <c r="H288"/>
      <c r="I288"/>
      <c r="K288"/>
      <c r="L288"/>
      <c r="M288"/>
      <c r="N288"/>
      <c r="O288"/>
      <c r="P288"/>
      <c r="Q288"/>
      <c r="R288"/>
      <c r="S288"/>
      <c r="U288"/>
      <c r="V288"/>
      <c r="W288"/>
      <c r="X288"/>
      <c r="Y288"/>
      <c r="Z288"/>
      <c r="AA288"/>
      <c r="AB288"/>
      <c r="AC288"/>
    </row>
    <row r="289" spans="1:29" s="26" customFormat="1">
      <c r="A289"/>
      <c r="B289" s="24"/>
      <c r="C289"/>
      <c r="D289" s="24"/>
      <c r="E289"/>
      <c r="F289"/>
      <c r="G289"/>
      <c r="H289"/>
      <c r="I289"/>
      <c r="K289"/>
      <c r="L289"/>
      <c r="M289"/>
      <c r="N289"/>
      <c r="O289"/>
      <c r="P289"/>
      <c r="Q289"/>
      <c r="R289"/>
      <c r="S289"/>
      <c r="U289"/>
      <c r="V289"/>
      <c r="W289"/>
      <c r="X289"/>
      <c r="Y289"/>
      <c r="Z289"/>
      <c r="AA289"/>
      <c r="AB289"/>
      <c r="AC289"/>
    </row>
    <row r="290" spans="1:29" s="26" customFormat="1">
      <c r="A290"/>
      <c r="B290" s="24"/>
      <c r="C290"/>
      <c r="D290" s="24"/>
      <c r="E290"/>
      <c r="F290"/>
      <c r="G290"/>
      <c r="H290"/>
      <c r="I290"/>
      <c r="K290"/>
      <c r="L290"/>
      <c r="M290"/>
      <c r="N290"/>
      <c r="O290"/>
      <c r="P290"/>
      <c r="Q290"/>
      <c r="R290"/>
      <c r="S290"/>
      <c r="U290"/>
      <c r="V290"/>
      <c r="W290"/>
      <c r="X290"/>
      <c r="Y290"/>
      <c r="Z290"/>
      <c r="AA290"/>
      <c r="AB290"/>
      <c r="AC290"/>
    </row>
    <row r="291" spans="1:29" s="28" customFormat="1">
      <c r="A291"/>
      <c r="B291" s="24"/>
      <c r="C291"/>
      <c r="D291" s="24"/>
      <c r="E291"/>
      <c r="F291"/>
      <c r="G291"/>
      <c r="H291"/>
      <c r="I291"/>
      <c r="K291"/>
      <c r="L291"/>
      <c r="M291"/>
      <c r="N291"/>
      <c r="O291"/>
      <c r="P291"/>
      <c r="Q291"/>
      <c r="R291"/>
      <c r="S291"/>
      <c r="U291"/>
      <c r="V291"/>
      <c r="W291"/>
      <c r="X291"/>
      <c r="Y291"/>
      <c r="Z291"/>
      <c r="AA291"/>
      <c r="AB291"/>
      <c r="AC291"/>
    </row>
    <row r="292" spans="1:29" s="28" customFormat="1">
      <c r="A292"/>
      <c r="B292" s="24"/>
      <c r="C292"/>
      <c r="D292" s="24"/>
      <c r="E292"/>
      <c r="F292"/>
      <c r="G292"/>
      <c r="H292"/>
      <c r="I292"/>
      <c r="K292"/>
      <c r="L292"/>
      <c r="M292"/>
      <c r="N292"/>
      <c r="O292"/>
      <c r="P292"/>
      <c r="Q292"/>
      <c r="R292"/>
      <c r="S292"/>
      <c r="U292"/>
      <c r="V292"/>
      <c r="W292"/>
      <c r="X292"/>
      <c r="Y292"/>
      <c r="Z292"/>
      <c r="AA292"/>
      <c r="AB292"/>
      <c r="AC292"/>
    </row>
    <row r="293" spans="1:29" s="28" customFormat="1">
      <c r="A293"/>
      <c r="B293" s="24"/>
      <c r="C293"/>
      <c r="D293" s="24"/>
      <c r="E293"/>
      <c r="F293"/>
      <c r="G293"/>
      <c r="H293"/>
      <c r="I293"/>
      <c r="K293"/>
      <c r="L293"/>
      <c r="M293"/>
      <c r="N293"/>
      <c r="O293"/>
      <c r="P293"/>
      <c r="Q293"/>
      <c r="R293"/>
      <c r="S293"/>
      <c r="U293"/>
      <c r="V293"/>
      <c r="W293"/>
      <c r="X293"/>
      <c r="Y293"/>
      <c r="Z293"/>
      <c r="AA293"/>
      <c r="AB293"/>
      <c r="AC293"/>
    </row>
    <row r="294" spans="1:29" s="28" customFormat="1">
      <c r="A294"/>
      <c r="B294" s="24"/>
      <c r="C294"/>
      <c r="D294" s="24"/>
      <c r="E294"/>
      <c r="F294"/>
      <c r="G294"/>
      <c r="H294"/>
      <c r="I294"/>
      <c r="K294"/>
      <c r="L294"/>
      <c r="M294"/>
      <c r="N294"/>
      <c r="O294"/>
      <c r="P294"/>
      <c r="Q294"/>
      <c r="R294"/>
      <c r="S294"/>
      <c r="U294"/>
      <c r="V294"/>
      <c r="W294"/>
      <c r="X294"/>
      <c r="Y294"/>
      <c r="Z294"/>
      <c r="AA294"/>
      <c r="AB294"/>
      <c r="AC294"/>
    </row>
    <row r="297" spans="1:29" s="28" customFormat="1">
      <c r="A297"/>
      <c r="B297" s="24"/>
      <c r="C297"/>
      <c r="D297" s="24"/>
      <c r="E297"/>
      <c r="F297"/>
      <c r="G297"/>
      <c r="H297"/>
      <c r="I297"/>
      <c r="K297"/>
      <c r="L297"/>
      <c r="M297"/>
      <c r="N297"/>
      <c r="O297"/>
      <c r="P297"/>
      <c r="Q297"/>
      <c r="R297"/>
      <c r="S297"/>
      <c r="U297"/>
      <c r="V297"/>
      <c r="W297"/>
      <c r="X297"/>
      <c r="Y297"/>
      <c r="Z297"/>
      <c r="AA297"/>
      <c r="AB297"/>
      <c r="AC297"/>
    </row>
    <row r="298" spans="1:29" s="28" customFormat="1">
      <c r="A298"/>
      <c r="B298" s="24"/>
      <c r="C298"/>
      <c r="D298" s="24"/>
      <c r="E298"/>
      <c r="F298"/>
      <c r="G298"/>
      <c r="H298"/>
      <c r="I298"/>
      <c r="K298"/>
      <c r="L298"/>
      <c r="M298"/>
      <c r="N298"/>
      <c r="O298"/>
      <c r="P298"/>
      <c r="Q298"/>
      <c r="R298"/>
      <c r="S298"/>
      <c r="U298"/>
      <c r="V298"/>
      <c r="W298"/>
      <c r="X298"/>
      <c r="Y298"/>
      <c r="Z298"/>
      <c r="AA298"/>
      <c r="AB298"/>
      <c r="AC298"/>
    </row>
    <row r="301" spans="1:29" s="28" customFormat="1">
      <c r="A301"/>
      <c r="B301" s="24"/>
      <c r="C301"/>
      <c r="D301" s="24"/>
      <c r="E301"/>
      <c r="F301"/>
      <c r="G301"/>
      <c r="H301"/>
      <c r="I301"/>
      <c r="K301"/>
      <c r="L301"/>
      <c r="M301"/>
      <c r="N301"/>
      <c r="O301"/>
      <c r="P301"/>
      <c r="Q301"/>
      <c r="R301"/>
      <c r="S301"/>
      <c r="U301"/>
      <c r="V301"/>
      <c r="W301"/>
      <c r="X301"/>
      <c r="Y301"/>
      <c r="Z301"/>
      <c r="AA301"/>
      <c r="AB301"/>
      <c r="AC301"/>
    </row>
    <row r="302" spans="1:29" s="28" customFormat="1">
      <c r="A302"/>
      <c r="B302" s="24"/>
      <c r="C302"/>
      <c r="D302" s="24"/>
      <c r="E302"/>
      <c r="F302"/>
      <c r="G302"/>
      <c r="H302"/>
      <c r="I302"/>
      <c r="K302"/>
      <c r="L302"/>
      <c r="M302"/>
      <c r="N302"/>
      <c r="O302"/>
      <c r="P302"/>
      <c r="Q302"/>
      <c r="R302"/>
      <c r="S302"/>
      <c r="U302"/>
      <c r="V302"/>
      <c r="W302"/>
      <c r="X302"/>
      <c r="Y302"/>
      <c r="Z302"/>
      <c r="AA302"/>
      <c r="AB302"/>
      <c r="AC302"/>
    </row>
    <row r="305" spans="1:29" s="28" customFormat="1">
      <c r="A305"/>
      <c r="B305" s="24"/>
      <c r="C305"/>
      <c r="D305" s="24"/>
      <c r="E305"/>
      <c r="F305"/>
      <c r="G305"/>
      <c r="H305"/>
      <c r="I305"/>
      <c r="K305"/>
      <c r="L305"/>
      <c r="M305"/>
      <c r="N305"/>
      <c r="O305"/>
      <c r="P305"/>
      <c r="Q305"/>
      <c r="R305"/>
      <c r="S305"/>
      <c r="U305"/>
      <c r="V305"/>
      <c r="W305"/>
      <c r="X305"/>
      <c r="Y305"/>
      <c r="Z305"/>
      <c r="AA305"/>
      <c r="AB305"/>
      <c r="AC305"/>
    </row>
    <row r="306" spans="1:29" s="28" customFormat="1">
      <c r="A306"/>
      <c r="B306" s="24"/>
      <c r="C306"/>
      <c r="D306" s="24"/>
      <c r="E306"/>
      <c r="F306"/>
      <c r="G306"/>
      <c r="H306"/>
      <c r="I306"/>
      <c r="K306"/>
      <c r="L306"/>
      <c r="M306"/>
      <c r="N306"/>
      <c r="O306"/>
      <c r="P306"/>
      <c r="Q306"/>
      <c r="R306"/>
      <c r="S306"/>
      <c r="U306"/>
      <c r="V306"/>
      <c r="W306"/>
      <c r="X306"/>
      <c r="Y306"/>
      <c r="Z306"/>
      <c r="AA306"/>
      <c r="AB306"/>
      <c r="AC306"/>
    </row>
    <row r="308" spans="1:29" s="28" customFormat="1">
      <c r="A308"/>
      <c r="B308" s="24"/>
      <c r="C308"/>
      <c r="D308" s="24"/>
      <c r="E308"/>
      <c r="F308"/>
      <c r="G308"/>
      <c r="H308"/>
      <c r="I308"/>
      <c r="K308"/>
      <c r="L308"/>
      <c r="M308"/>
      <c r="N308"/>
      <c r="O308"/>
      <c r="P308"/>
      <c r="Q308"/>
      <c r="R308"/>
      <c r="S308"/>
      <c r="U308"/>
      <c r="V308"/>
      <c r="W308"/>
      <c r="X308"/>
      <c r="Y308"/>
      <c r="Z308"/>
      <c r="AA308"/>
      <c r="AB308"/>
      <c r="AC308"/>
    </row>
    <row r="311" spans="1:29" s="28" customFormat="1">
      <c r="A311"/>
      <c r="B311" s="24"/>
      <c r="C311"/>
      <c r="D311" s="24"/>
      <c r="E311"/>
      <c r="F311"/>
      <c r="G311"/>
      <c r="H311"/>
      <c r="I311"/>
      <c r="K311"/>
      <c r="L311"/>
      <c r="M311"/>
      <c r="N311"/>
      <c r="O311"/>
      <c r="P311"/>
      <c r="Q311"/>
      <c r="R311"/>
      <c r="S311"/>
      <c r="U311"/>
      <c r="V311"/>
      <c r="W311"/>
      <c r="X311"/>
      <c r="Y311"/>
      <c r="Z311"/>
      <c r="AA311"/>
      <c r="AB311"/>
      <c r="AC311"/>
    </row>
    <row r="312" spans="1:29" s="28" customFormat="1">
      <c r="A312"/>
      <c r="B312" s="24"/>
      <c r="C312"/>
      <c r="D312" s="24"/>
      <c r="E312"/>
      <c r="F312"/>
      <c r="G312"/>
      <c r="H312"/>
      <c r="I312"/>
      <c r="K312"/>
      <c r="L312"/>
      <c r="M312"/>
      <c r="N312"/>
      <c r="O312"/>
      <c r="P312"/>
      <c r="Q312"/>
      <c r="R312"/>
      <c r="S312"/>
      <c r="U312"/>
      <c r="V312"/>
      <c r="W312"/>
      <c r="X312"/>
      <c r="Y312"/>
      <c r="Z312"/>
      <c r="AA312"/>
      <c r="AB312"/>
      <c r="AC312"/>
    </row>
    <row r="315" spans="1:29" s="28" customFormat="1">
      <c r="A315"/>
      <c r="B315" s="24"/>
      <c r="C315"/>
      <c r="D315" s="24"/>
      <c r="E315"/>
      <c r="F315"/>
      <c r="G315"/>
      <c r="H315"/>
      <c r="I315"/>
      <c r="K315"/>
      <c r="L315"/>
      <c r="M315"/>
      <c r="N315"/>
      <c r="O315"/>
      <c r="P315"/>
      <c r="Q315"/>
      <c r="R315"/>
      <c r="S315"/>
      <c r="U315"/>
      <c r="V315"/>
      <c r="W315"/>
      <c r="X315"/>
      <c r="Y315"/>
      <c r="Z315"/>
      <c r="AA315"/>
      <c r="AB315"/>
      <c r="AC315"/>
    </row>
    <row r="316" spans="1:29" s="28" customFormat="1">
      <c r="A316"/>
      <c r="B316" s="24"/>
      <c r="C316"/>
      <c r="D316" s="24"/>
      <c r="E316"/>
      <c r="F316"/>
      <c r="G316"/>
      <c r="H316"/>
      <c r="I316"/>
      <c r="K316"/>
      <c r="L316"/>
      <c r="M316"/>
      <c r="N316"/>
      <c r="O316"/>
      <c r="P316"/>
      <c r="Q316"/>
      <c r="R316"/>
      <c r="S316"/>
      <c r="U316"/>
      <c r="V316"/>
      <c r="W316"/>
      <c r="X316"/>
      <c r="Y316"/>
      <c r="Z316"/>
      <c r="AA316"/>
      <c r="AB316"/>
      <c r="AC316"/>
    </row>
    <row r="318" spans="1:29" s="28" customFormat="1">
      <c r="A318"/>
      <c r="B318" s="24"/>
      <c r="C318"/>
      <c r="D318" s="24"/>
      <c r="E318"/>
      <c r="F318"/>
      <c r="G318"/>
      <c r="H318"/>
      <c r="I318"/>
      <c r="K318"/>
      <c r="L318"/>
      <c r="M318"/>
      <c r="N318"/>
      <c r="O318"/>
      <c r="P318"/>
      <c r="Q318"/>
      <c r="R318"/>
      <c r="S318"/>
      <c r="U318"/>
      <c r="V318"/>
      <c r="W318"/>
      <c r="X318"/>
      <c r="Y318"/>
      <c r="Z318"/>
      <c r="AA318"/>
      <c r="AB318"/>
      <c r="AC318"/>
    </row>
    <row r="321" spans="1:29" s="28" customFormat="1">
      <c r="A321"/>
      <c r="B321" s="24"/>
      <c r="C321"/>
      <c r="D321" s="24"/>
      <c r="E321"/>
      <c r="F321"/>
      <c r="G321"/>
      <c r="H321"/>
      <c r="I321"/>
      <c r="K321"/>
      <c r="L321"/>
      <c r="M321"/>
      <c r="N321"/>
      <c r="O321"/>
      <c r="P321"/>
      <c r="Q321"/>
      <c r="R321"/>
      <c r="S321"/>
      <c r="U321"/>
      <c r="V321"/>
      <c r="W321"/>
      <c r="X321"/>
      <c r="Y321"/>
      <c r="Z321"/>
      <c r="AA321"/>
      <c r="AB321"/>
      <c r="AC321"/>
    </row>
    <row r="322" spans="1:29" s="28" customFormat="1">
      <c r="A322"/>
      <c r="B322" s="24"/>
      <c r="C322"/>
      <c r="D322" s="24"/>
      <c r="E322"/>
      <c r="F322"/>
      <c r="G322"/>
      <c r="H322"/>
      <c r="I322"/>
      <c r="K322"/>
      <c r="L322"/>
      <c r="M322"/>
      <c r="N322"/>
      <c r="O322"/>
      <c r="P322"/>
      <c r="Q322"/>
      <c r="R322"/>
      <c r="S322"/>
      <c r="U322"/>
      <c r="V322"/>
      <c r="W322"/>
      <c r="X322"/>
      <c r="Y322"/>
      <c r="Z322"/>
      <c r="AA322"/>
      <c r="AB322"/>
      <c r="AC322"/>
    </row>
    <row r="325" spans="1:29" s="28" customFormat="1">
      <c r="A325"/>
      <c r="B325" s="24"/>
      <c r="C325"/>
      <c r="D325" s="24"/>
      <c r="E325"/>
      <c r="F325"/>
      <c r="G325"/>
      <c r="H325"/>
      <c r="I325"/>
      <c r="K325"/>
      <c r="L325"/>
      <c r="M325"/>
      <c r="N325"/>
      <c r="O325"/>
      <c r="P325"/>
      <c r="Q325"/>
      <c r="R325"/>
      <c r="S325"/>
      <c r="U325"/>
      <c r="V325"/>
      <c r="W325"/>
      <c r="X325"/>
      <c r="Y325"/>
      <c r="Z325"/>
      <c r="AA325"/>
      <c r="AB325"/>
      <c r="AC325"/>
    </row>
    <row r="326" spans="1:29" s="28" customFormat="1">
      <c r="A326"/>
      <c r="B326" s="24"/>
      <c r="C326"/>
      <c r="D326" s="24"/>
      <c r="E326"/>
      <c r="F326"/>
      <c r="G326"/>
      <c r="H326"/>
      <c r="I326"/>
      <c r="K326"/>
      <c r="L326"/>
      <c r="M326"/>
      <c r="N326"/>
      <c r="O326"/>
      <c r="P326"/>
      <c r="Q326"/>
      <c r="R326"/>
      <c r="S326"/>
      <c r="U326"/>
      <c r="V326"/>
      <c r="W326"/>
      <c r="X326"/>
      <c r="Y326"/>
      <c r="Z326"/>
      <c r="AA326"/>
      <c r="AB326"/>
      <c r="AC326"/>
    </row>
    <row r="329" spans="1:29" s="28" customFormat="1">
      <c r="A329"/>
      <c r="B329" s="24"/>
      <c r="C329"/>
      <c r="D329" s="24"/>
      <c r="E329"/>
      <c r="F329"/>
      <c r="G329"/>
      <c r="H329"/>
      <c r="I329"/>
      <c r="K329"/>
      <c r="L329"/>
      <c r="M329"/>
      <c r="N329"/>
      <c r="O329"/>
      <c r="P329"/>
      <c r="Q329"/>
      <c r="R329"/>
      <c r="S329"/>
      <c r="U329"/>
      <c r="V329"/>
      <c r="W329"/>
      <c r="X329"/>
      <c r="Y329"/>
      <c r="Z329"/>
      <c r="AA329"/>
      <c r="AB329"/>
      <c r="AC329"/>
    </row>
    <row r="330" spans="1:29" s="28" customFormat="1">
      <c r="A330"/>
      <c r="B330" s="24"/>
      <c r="C330"/>
      <c r="D330" s="24"/>
      <c r="E330"/>
      <c r="F330"/>
      <c r="G330"/>
      <c r="H330"/>
      <c r="I330"/>
      <c r="K330"/>
      <c r="L330"/>
      <c r="M330"/>
      <c r="N330"/>
      <c r="O330"/>
      <c r="P330"/>
      <c r="Q330"/>
      <c r="R330"/>
      <c r="S330"/>
      <c r="U330"/>
      <c r="V330"/>
      <c r="W330"/>
      <c r="X330"/>
      <c r="Y330"/>
      <c r="Z330"/>
      <c r="AA330"/>
      <c r="AB330"/>
      <c r="AC330"/>
    </row>
    <row r="333" spans="1:29" s="28" customFormat="1">
      <c r="A333"/>
      <c r="B333" s="24"/>
      <c r="C333"/>
      <c r="D333" s="24"/>
      <c r="E333"/>
      <c r="F333"/>
      <c r="G333"/>
      <c r="H333"/>
      <c r="I333"/>
      <c r="K333"/>
      <c r="L333"/>
      <c r="M333"/>
      <c r="N333"/>
      <c r="O333"/>
      <c r="P333"/>
      <c r="Q333"/>
      <c r="R333"/>
      <c r="S333"/>
      <c r="U333"/>
      <c r="V333"/>
      <c r="W333"/>
      <c r="X333"/>
      <c r="Y333"/>
      <c r="Z333"/>
      <c r="AA333"/>
      <c r="AB333"/>
      <c r="AC333"/>
    </row>
    <row r="334" spans="1:29" s="28" customFormat="1">
      <c r="A334"/>
      <c r="B334" s="24"/>
      <c r="C334"/>
      <c r="D334" s="24"/>
      <c r="E334"/>
      <c r="F334"/>
      <c r="G334"/>
      <c r="H334"/>
      <c r="I334"/>
      <c r="K334"/>
      <c r="L334"/>
      <c r="M334"/>
      <c r="N334"/>
      <c r="O334"/>
      <c r="P334"/>
      <c r="Q334"/>
      <c r="R334"/>
      <c r="S334"/>
      <c r="U334"/>
      <c r="V334"/>
      <c r="W334"/>
      <c r="X334"/>
      <c r="Y334"/>
      <c r="Z334"/>
      <c r="AA334"/>
      <c r="AB334"/>
      <c r="AC334"/>
    </row>
    <row r="337" spans="1:29" s="28" customFormat="1">
      <c r="A337"/>
      <c r="B337" s="24"/>
      <c r="C337"/>
      <c r="D337" s="24"/>
      <c r="E337"/>
      <c r="F337"/>
      <c r="G337"/>
      <c r="H337"/>
      <c r="I337"/>
      <c r="K337"/>
      <c r="L337"/>
      <c r="M337"/>
      <c r="N337"/>
      <c r="O337"/>
      <c r="P337"/>
      <c r="Q337"/>
      <c r="R337"/>
      <c r="S337"/>
      <c r="U337"/>
      <c r="V337"/>
      <c r="W337"/>
      <c r="X337"/>
      <c r="Y337"/>
      <c r="Z337"/>
      <c r="AA337"/>
      <c r="AB337"/>
      <c r="AC337"/>
    </row>
    <row r="338" spans="1:29" s="28" customFormat="1">
      <c r="A338"/>
      <c r="B338" s="24"/>
      <c r="C338"/>
      <c r="D338" s="24"/>
      <c r="E338"/>
      <c r="F338"/>
      <c r="G338"/>
      <c r="H338"/>
      <c r="I338"/>
      <c r="K338"/>
      <c r="L338"/>
      <c r="M338"/>
      <c r="N338"/>
      <c r="O338"/>
      <c r="P338"/>
      <c r="Q338"/>
      <c r="R338"/>
      <c r="S338"/>
      <c r="U338"/>
      <c r="V338"/>
      <c r="W338"/>
      <c r="X338"/>
      <c r="Y338"/>
      <c r="Z338"/>
      <c r="AA338"/>
      <c r="AB338"/>
      <c r="AC338"/>
    </row>
    <row r="341" spans="1:29" s="28" customFormat="1">
      <c r="A341"/>
      <c r="B341" s="24"/>
      <c r="C341"/>
      <c r="D341" s="24"/>
      <c r="E341"/>
      <c r="F341"/>
      <c r="G341"/>
      <c r="H341"/>
      <c r="I341"/>
      <c r="K341"/>
      <c r="L341"/>
      <c r="M341"/>
      <c r="N341"/>
      <c r="O341"/>
      <c r="P341"/>
      <c r="Q341"/>
      <c r="R341"/>
      <c r="S341"/>
      <c r="U341"/>
      <c r="V341"/>
      <c r="W341"/>
      <c r="X341"/>
      <c r="Y341"/>
      <c r="Z341"/>
      <c r="AA341"/>
      <c r="AB341"/>
      <c r="AC341"/>
    </row>
    <row r="342" spans="1:29" s="28" customFormat="1">
      <c r="A342"/>
      <c r="B342" s="24"/>
      <c r="C342"/>
      <c r="D342" s="24"/>
      <c r="E342"/>
      <c r="F342"/>
      <c r="G342"/>
      <c r="H342"/>
      <c r="I342"/>
      <c r="K342"/>
      <c r="L342"/>
      <c r="M342"/>
      <c r="N342"/>
      <c r="O342"/>
      <c r="P342"/>
      <c r="Q342"/>
      <c r="R342"/>
      <c r="S342"/>
      <c r="U342"/>
      <c r="V342"/>
      <c r="W342"/>
      <c r="X342"/>
      <c r="Y342"/>
      <c r="Z342"/>
      <c r="AA342"/>
      <c r="AB342"/>
      <c r="AC342"/>
    </row>
    <row r="345" spans="1:29" s="28" customFormat="1">
      <c r="A345"/>
      <c r="B345" s="24"/>
      <c r="C345"/>
      <c r="D345" s="24"/>
      <c r="E345"/>
      <c r="F345"/>
      <c r="G345"/>
      <c r="H345"/>
      <c r="I345"/>
      <c r="K345"/>
      <c r="L345"/>
      <c r="M345"/>
      <c r="N345"/>
      <c r="O345"/>
      <c r="P345"/>
      <c r="Q345"/>
      <c r="R345"/>
      <c r="S345"/>
      <c r="U345"/>
      <c r="V345"/>
      <c r="W345"/>
      <c r="X345"/>
      <c r="Y345"/>
      <c r="Z345"/>
      <c r="AA345"/>
      <c r="AB345"/>
      <c r="AC345"/>
    </row>
    <row r="346" spans="1:29" s="28" customFormat="1">
      <c r="A346"/>
      <c r="B346" s="24"/>
      <c r="C346"/>
      <c r="D346" s="24"/>
      <c r="E346"/>
      <c r="F346"/>
      <c r="G346"/>
      <c r="H346"/>
      <c r="I346"/>
      <c r="K346"/>
      <c r="L346"/>
      <c r="M346"/>
      <c r="N346"/>
      <c r="O346"/>
      <c r="P346"/>
      <c r="Q346"/>
      <c r="R346"/>
      <c r="S346"/>
      <c r="U346"/>
      <c r="V346"/>
      <c r="W346"/>
      <c r="X346"/>
      <c r="Y346"/>
      <c r="Z346"/>
      <c r="AA346"/>
      <c r="AB346"/>
      <c r="AC346"/>
    </row>
    <row r="349" spans="1:29" s="28" customFormat="1">
      <c r="A349"/>
      <c r="B349" s="24"/>
      <c r="C349"/>
      <c r="D349" s="24"/>
      <c r="E349"/>
      <c r="F349"/>
      <c r="G349"/>
      <c r="H349"/>
      <c r="I349"/>
      <c r="K349"/>
      <c r="L349"/>
      <c r="M349"/>
      <c r="N349"/>
      <c r="O349"/>
      <c r="P349"/>
      <c r="Q349"/>
      <c r="R349"/>
      <c r="S349"/>
      <c r="U349"/>
      <c r="V349"/>
      <c r="W349"/>
      <c r="X349"/>
      <c r="Y349"/>
      <c r="Z349"/>
      <c r="AA349"/>
      <c r="AB349"/>
      <c r="AC349"/>
    </row>
    <row r="350" spans="1:29" s="28" customFormat="1">
      <c r="A350"/>
      <c r="B350" s="24"/>
      <c r="C350"/>
      <c r="D350" s="24"/>
      <c r="E350"/>
      <c r="F350"/>
      <c r="G350"/>
      <c r="H350"/>
      <c r="I350"/>
      <c r="K350"/>
      <c r="L350"/>
      <c r="M350"/>
      <c r="N350"/>
      <c r="O350"/>
      <c r="P350"/>
      <c r="Q350"/>
      <c r="R350"/>
      <c r="S350"/>
      <c r="U350"/>
      <c r="V350"/>
      <c r="W350"/>
      <c r="X350"/>
      <c r="Y350"/>
      <c r="Z350"/>
      <c r="AA350"/>
      <c r="AB350"/>
      <c r="AC350"/>
    </row>
    <row r="353" spans="1:29" s="28" customFormat="1">
      <c r="A353"/>
      <c r="B353" s="24"/>
      <c r="C353"/>
      <c r="D353" s="24"/>
      <c r="E353"/>
      <c r="F353"/>
      <c r="G353"/>
      <c r="H353"/>
      <c r="I353"/>
      <c r="K353"/>
      <c r="L353"/>
      <c r="M353"/>
      <c r="N353"/>
      <c r="O353"/>
      <c r="P353"/>
      <c r="Q353"/>
      <c r="R353"/>
      <c r="S353"/>
      <c r="U353"/>
      <c r="V353"/>
      <c r="W353"/>
      <c r="X353"/>
      <c r="Y353"/>
      <c r="Z353"/>
      <c r="AA353"/>
      <c r="AB353"/>
      <c r="AC353"/>
    </row>
    <row r="354" spans="1:29" s="28" customFormat="1">
      <c r="A354"/>
      <c r="B354" s="24"/>
      <c r="C354"/>
      <c r="D354" s="24"/>
      <c r="E354"/>
      <c r="F354"/>
      <c r="G354"/>
      <c r="H354"/>
      <c r="I354"/>
      <c r="K354"/>
      <c r="L354"/>
      <c r="M354"/>
      <c r="N354"/>
      <c r="O354"/>
      <c r="P354"/>
      <c r="Q354"/>
      <c r="R354"/>
      <c r="S354"/>
      <c r="U354"/>
      <c r="V354"/>
      <c r="W354"/>
      <c r="X354"/>
      <c r="Y354"/>
      <c r="Z354"/>
      <c r="AA354"/>
      <c r="AB354"/>
      <c r="AC354"/>
    </row>
    <row r="357" spans="1:29" s="28" customFormat="1">
      <c r="A357"/>
      <c r="B357" s="24"/>
      <c r="C357"/>
      <c r="D357" s="24"/>
      <c r="E357"/>
      <c r="F357"/>
      <c r="G357"/>
      <c r="H357"/>
      <c r="I357"/>
      <c r="K357"/>
      <c r="L357"/>
      <c r="M357"/>
      <c r="N357"/>
      <c r="O357"/>
      <c r="P357"/>
      <c r="Q357"/>
      <c r="R357"/>
      <c r="S357"/>
      <c r="U357"/>
      <c r="V357"/>
      <c r="W357"/>
      <c r="X357"/>
      <c r="Y357"/>
      <c r="Z357"/>
      <c r="AA357"/>
      <c r="AB357"/>
      <c r="AC357"/>
    </row>
    <row r="358" spans="1:29" s="28" customFormat="1">
      <c r="A358"/>
      <c r="B358" s="24"/>
      <c r="C358"/>
      <c r="D358" s="24"/>
      <c r="E358"/>
      <c r="F358"/>
      <c r="G358"/>
      <c r="H358"/>
      <c r="I358"/>
      <c r="K358"/>
      <c r="L358"/>
      <c r="M358"/>
      <c r="N358"/>
      <c r="O358"/>
      <c r="P358"/>
      <c r="Q358"/>
      <c r="R358"/>
      <c r="S358"/>
      <c r="U358"/>
      <c r="V358"/>
      <c r="W358"/>
      <c r="X358"/>
      <c r="Y358"/>
      <c r="Z358"/>
      <c r="AA358"/>
      <c r="AB358"/>
      <c r="AC358"/>
    </row>
    <row r="361" spans="1:29" s="28" customFormat="1">
      <c r="A361"/>
      <c r="B361" s="24"/>
      <c r="C361"/>
      <c r="D361" s="24"/>
      <c r="E361"/>
      <c r="F361"/>
      <c r="G361"/>
      <c r="H361"/>
      <c r="I361"/>
      <c r="K361"/>
      <c r="L361"/>
      <c r="M361"/>
      <c r="N361"/>
      <c r="O361"/>
      <c r="P361"/>
      <c r="Q361"/>
      <c r="R361"/>
      <c r="S361"/>
      <c r="U361"/>
      <c r="V361"/>
      <c r="W361"/>
      <c r="X361"/>
      <c r="Y361"/>
      <c r="Z361"/>
      <c r="AA361"/>
      <c r="AB361"/>
      <c r="AC361"/>
    </row>
    <row r="362" spans="1:29" s="28" customFormat="1">
      <c r="A362"/>
      <c r="B362" s="24"/>
      <c r="C362"/>
      <c r="D362" s="24"/>
      <c r="E362"/>
      <c r="F362"/>
      <c r="G362"/>
      <c r="H362"/>
      <c r="I362"/>
      <c r="K362"/>
      <c r="L362"/>
      <c r="M362"/>
      <c r="N362"/>
      <c r="O362"/>
      <c r="P362"/>
      <c r="Q362"/>
      <c r="R362"/>
      <c r="S362"/>
      <c r="U362"/>
      <c r="V362"/>
      <c r="W362"/>
      <c r="X362"/>
      <c r="Y362"/>
      <c r="Z362"/>
      <c r="AA362"/>
      <c r="AB362"/>
      <c r="AC362"/>
    </row>
    <row r="365" spans="1:29" s="28" customFormat="1">
      <c r="A365"/>
      <c r="B365" s="24"/>
      <c r="C365"/>
      <c r="D365" s="24"/>
      <c r="E365"/>
      <c r="F365"/>
      <c r="G365"/>
      <c r="H365"/>
      <c r="I365"/>
      <c r="K365"/>
      <c r="L365"/>
      <c r="M365"/>
      <c r="N365"/>
      <c r="O365"/>
      <c r="P365"/>
      <c r="Q365"/>
      <c r="R365"/>
      <c r="S365"/>
      <c r="U365"/>
      <c r="V365"/>
      <c r="W365"/>
      <c r="X365"/>
      <c r="Y365"/>
      <c r="Z365"/>
      <c r="AA365"/>
      <c r="AB365"/>
      <c r="AC365"/>
    </row>
    <row r="366" spans="1:29" s="28" customFormat="1">
      <c r="A366"/>
      <c r="B366" s="24"/>
      <c r="C366"/>
      <c r="D366" s="24"/>
      <c r="E366"/>
      <c r="F366"/>
      <c r="G366"/>
      <c r="H366"/>
      <c r="I366"/>
      <c r="K366"/>
      <c r="L366"/>
      <c r="M366"/>
      <c r="N366"/>
      <c r="O366"/>
      <c r="P366"/>
      <c r="Q366"/>
      <c r="R366"/>
      <c r="S366"/>
      <c r="U366"/>
      <c r="V366"/>
      <c r="W366"/>
      <c r="X366"/>
      <c r="Y366"/>
      <c r="Z366"/>
      <c r="AA366"/>
      <c r="AB366"/>
      <c r="AC366"/>
    </row>
    <row r="369" spans="1:29" s="28" customFormat="1">
      <c r="A369"/>
      <c r="B369" s="24"/>
      <c r="C369"/>
      <c r="D369" s="24"/>
      <c r="E369"/>
      <c r="F369"/>
      <c r="G369"/>
      <c r="H369"/>
      <c r="I369"/>
      <c r="K369"/>
      <c r="L369"/>
      <c r="M369"/>
      <c r="N369"/>
      <c r="O369"/>
      <c r="P369"/>
      <c r="Q369"/>
      <c r="R369"/>
      <c r="S369"/>
      <c r="U369"/>
      <c r="V369"/>
      <c r="W369"/>
      <c r="X369"/>
      <c r="Y369"/>
      <c r="Z369"/>
      <c r="AA369"/>
      <c r="AB369"/>
      <c r="AC369"/>
    </row>
    <row r="370" spans="1:29" s="28" customFormat="1">
      <c r="A370"/>
      <c r="B370" s="24"/>
      <c r="C370"/>
      <c r="D370" s="24"/>
      <c r="E370"/>
      <c r="F370"/>
      <c r="G370"/>
      <c r="H370"/>
      <c r="I370"/>
      <c r="K370"/>
      <c r="L370"/>
      <c r="M370"/>
      <c r="N370"/>
      <c r="O370"/>
      <c r="P370"/>
      <c r="Q370"/>
      <c r="R370"/>
      <c r="S370"/>
      <c r="U370"/>
      <c r="V370"/>
      <c r="W370"/>
      <c r="X370"/>
      <c r="Y370"/>
      <c r="Z370"/>
      <c r="AA370"/>
      <c r="AB370"/>
      <c r="AC370"/>
    </row>
    <row r="372" spans="1:29" s="28" customFormat="1">
      <c r="A372"/>
      <c r="B372" s="24"/>
      <c r="C372"/>
      <c r="D372" s="24"/>
      <c r="E372"/>
      <c r="F372"/>
      <c r="G372"/>
      <c r="H372"/>
      <c r="I372"/>
      <c r="K372"/>
      <c r="L372"/>
      <c r="M372"/>
      <c r="N372"/>
      <c r="O372"/>
      <c r="P372"/>
      <c r="Q372"/>
      <c r="R372"/>
      <c r="S372"/>
      <c r="U372"/>
      <c r="V372"/>
      <c r="W372"/>
      <c r="X372"/>
      <c r="Y372"/>
      <c r="Z372"/>
      <c r="AA372"/>
      <c r="AB372"/>
      <c r="AC372"/>
    </row>
    <row r="374" spans="1:29" s="28" customFormat="1">
      <c r="A374"/>
      <c r="B374" s="24"/>
      <c r="C374"/>
      <c r="D374" s="24"/>
      <c r="E374"/>
      <c r="F374"/>
      <c r="G374"/>
      <c r="H374"/>
      <c r="I374"/>
      <c r="K374"/>
      <c r="L374"/>
      <c r="M374"/>
      <c r="N374"/>
      <c r="O374"/>
      <c r="P374"/>
      <c r="Q374"/>
      <c r="R374"/>
      <c r="S374"/>
      <c r="U374"/>
      <c r="V374"/>
      <c r="W374"/>
      <c r="X374"/>
      <c r="Y374"/>
      <c r="Z374"/>
      <c r="AA374"/>
      <c r="AB374"/>
      <c r="AC374"/>
    </row>
    <row r="377" spans="1:29" s="28" customFormat="1">
      <c r="A377"/>
      <c r="B377" s="24"/>
      <c r="C377"/>
      <c r="D377" s="24"/>
      <c r="E377"/>
      <c r="F377"/>
      <c r="G377"/>
      <c r="H377"/>
      <c r="I377"/>
      <c r="K377"/>
      <c r="L377"/>
      <c r="M377"/>
      <c r="N377"/>
      <c r="O377"/>
      <c r="P377"/>
      <c r="Q377"/>
      <c r="R377"/>
      <c r="S377"/>
      <c r="U377"/>
      <c r="V377"/>
      <c r="W377"/>
      <c r="X377"/>
      <c r="Y377"/>
      <c r="Z377"/>
      <c r="AA377"/>
      <c r="AB377"/>
      <c r="AC377"/>
    </row>
    <row r="378" spans="1:29" s="28" customFormat="1">
      <c r="A378"/>
      <c r="B378" s="24"/>
      <c r="C378"/>
      <c r="D378" s="24"/>
      <c r="E378"/>
      <c r="F378"/>
      <c r="G378"/>
      <c r="H378"/>
      <c r="I378"/>
      <c r="K378"/>
      <c r="L378"/>
      <c r="M378"/>
      <c r="N378"/>
      <c r="O378"/>
      <c r="P378"/>
      <c r="Q378"/>
      <c r="R378"/>
      <c r="S378"/>
      <c r="U378"/>
      <c r="V378"/>
      <c r="W378"/>
      <c r="X378"/>
      <c r="Y378"/>
      <c r="Z378"/>
      <c r="AA378"/>
      <c r="AB378"/>
      <c r="AC378"/>
    </row>
    <row r="380" spans="1:29" s="28" customFormat="1">
      <c r="A380"/>
      <c r="B380" s="24"/>
      <c r="C380"/>
      <c r="D380" s="24"/>
      <c r="E380"/>
      <c r="F380"/>
      <c r="G380"/>
      <c r="H380"/>
      <c r="I380"/>
      <c r="K380"/>
      <c r="L380"/>
      <c r="M380"/>
      <c r="N380"/>
      <c r="O380"/>
      <c r="P380"/>
      <c r="Q380"/>
      <c r="R380"/>
      <c r="S380"/>
      <c r="U380"/>
      <c r="V380"/>
      <c r="W380"/>
      <c r="X380"/>
      <c r="Y380"/>
      <c r="Z380"/>
      <c r="AA380"/>
      <c r="AB380"/>
      <c r="AC380"/>
    </row>
    <row r="383" spans="1:29" s="28" customFormat="1">
      <c r="A383"/>
      <c r="B383" s="24"/>
      <c r="C383"/>
      <c r="D383" s="24"/>
      <c r="E383"/>
      <c r="F383"/>
      <c r="G383"/>
      <c r="H383"/>
      <c r="I383"/>
      <c r="K383"/>
      <c r="L383"/>
      <c r="M383"/>
      <c r="N383"/>
      <c r="O383"/>
      <c r="P383"/>
      <c r="Q383"/>
      <c r="R383"/>
      <c r="S383"/>
      <c r="U383"/>
      <c r="V383"/>
      <c r="W383"/>
      <c r="X383"/>
      <c r="Y383"/>
      <c r="Z383"/>
      <c r="AA383"/>
      <c r="AB383"/>
      <c r="AC383"/>
    </row>
    <row r="384" spans="1:29" s="28" customFormat="1">
      <c r="A384"/>
      <c r="B384" s="24"/>
      <c r="C384"/>
      <c r="D384" s="24"/>
      <c r="E384"/>
      <c r="F384"/>
      <c r="G384"/>
      <c r="H384"/>
      <c r="I384"/>
      <c r="K384"/>
      <c r="L384"/>
      <c r="M384"/>
      <c r="N384"/>
      <c r="O384"/>
      <c r="P384"/>
      <c r="Q384"/>
      <c r="R384"/>
      <c r="S384"/>
      <c r="U384"/>
      <c r="V384"/>
      <c r="W384"/>
      <c r="X384"/>
      <c r="Y384"/>
      <c r="Z384"/>
      <c r="AA384"/>
      <c r="AB384"/>
      <c r="AC384"/>
    </row>
    <row r="386" spans="1:29" s="28" customFormat="1">
      <c r="A386"/>
      <c r="B386" s="24"/>
      <c r="C386"/>
      <c r="D386" s="24"/>
      <c r="E386"/>
      <c r="F386"/>
      <c r="G386"/>
      <c r="H386"/>
      <c r="I386"/>
      <c r="K386"/>
      <c r="L386"/>
      <c r="M386"/>
      <c r="N386"/>
      <c r="O386"/>
      <c r="P386"/>
      <c r="Q386"/>
      <c r="R386"/>
      <c r="S386"/>
      <c r="U386"/>
      <c r="V386"/>
      <c r="W386"/>
      <c r="X386"/>
      <c r="Y386"/>
      <c r="Z386"/>
      <c r="AA386"/>
      <c r="AB386"/>
      <c r="AC386"/>
    </row>
    <row r="389" spans="1:29" s="28" customFormat="1">
      <c r="A389"/>
      <c r="B389" s="24"/>
      <c r="C389"/>
      <c r="D389" s="24"/>
      <c r="E389"/>
      <c r="F389"/>
      <c r="G389"/>
      <c r="H389"/>
      <c r="I389"/>
      <c r="K389"/>
      <c r="L389"/>
      <c r="M389"/>
      <c r="N389"/>
      <c r="O389"/>
      <c r="P389"/>
      <c r="Q389"/>
      <c r="R389"/>
      <c r="S389"/>
      <c r="U389"/>
      <c r="V389"/>
      <c r="W389"/>
      <c r="X389"/>
      <c r="Y389"/>
      <c r="Z389"/>
      <c r="AA389"/>
      <c r="AB389"/>
      <c r="AC389"/>
    </row>
    <row r="390" spans="1:29" s="28" customFormat="1">
      <c r="A390"/>
      <c r="B390" s="24"/>
      <c r="C390"/>
      <c r="D390" s="24"/>
      <c r="E390"/>
      <c r="F390"/>
      <c r="G390"/>
      <c r="H390"/>
      <c r="I390"/>
      <c r="K390"/>
      <c r="L390"/>
      <c r="M390"/>
      <c r="N390"/>
      <c r="O390"/>
      <c r="P390"/>
      <c r="Q390"/>
      <c r="R390"/>
      <c r="S390"/>
      <c r="U390"/>
      <c r="V390"/>
      <c r="W390"/>
      <c r="X390"/>
      <c r="Y390"/>
      <c r="Z390"/>
      <c r="AA390"/>
      <c r="AB390"/>
      <c r="AC390"/>
    </row>
    <row r="392" spans="1:29" s="28" customFormat="1">
      <c r="A392"/>
      <c r="B392" s="24"/>
      <c r="C392"/>
      <c r="D392" s="24"/>
      <c r="E392"/>
      <c r="F392"/>
      <c r="G392"/>
      <c r="H392"/>
      <c r="I392"/>
      <c r="K392"/>
      <c r="L392"/>
      <c r="M392"/>
      <c r="N392"/>
      <c r="O392"/>
      <c r="P392"/>
      <c r="Q392"/>
      <c r="R392"/>
      <c r="S392"/>
      <c r="U392"/>
      <c r="V392"/>
      <c r="W392"/>
      <c r="X392"/>
      <c r="Y392"/>
      <c r="Z392"/>
      <c r="AA392"/>
      <c r="AB392"/>
      <c r="AC392"/>
    </row>
    <row r="395" spans="1:29" s="28" customFormat="1">
      <c r="A395"/>
      <c r="B395" s="24"/>
      <c r="C395"/>
      <c r="D395" s="24"/>
      <c r="E395"/>
      <c r="F395"/>
      <c r="G395"/>
      <c r="H395"/>
      <c r="I395"/>
      <c r="K395"/>
      <c r="L395"/>
      <c r="M395"/>
      <c r="N395"/>
      <c r="O395"/>
      <c r="P395"/>
      <c r="Q395"/>
      <c r="R395"/>
      <c r="S395"/>
      <c r="U395"/>
      <c r="V395"/>
      <c r="W395"/>
      <c r="X395"/>
      <c r="Y395"/>
      <c r="Z395"/>
      <c r="AA395"/>
      <c r="AB395"/>
      <c r="AC395"/>
    </row>
    <row r="396" spans="1:29" s="28" customFormat="1">
      <c r="A396"/>
      <c r="B396" s="24"/>
      <c r="C396"/>
      <c r="D396" s="24"/>
      <c r="E396"/>
      <c r="F396"/>
      <c r="G396"/>
      <c r="H396"/>
      <c r="I396"/>
      <c r="K396"/>
      <c r="L396"/>
      <c r="M396"/>
      <c r="N396"/>
      <c r="O396"/>
      <c r="P396"/>
      <c r="Q396"/>
      <c r="R396"/>
      <c r="S396"/>
      <c r="U396"/>
      <c r="V396"/>
      <c r="W396"/>
      <c r="X396"/>
      <c r="Y396"/>
      <c r="Z396"/>
      <c r="AA396"/>
      <c r="AB396"/>
      <c r="AC396"/>
    </row>
    <row r="400" spans="1:29" s="28" customFormat="1">
      <c r="A400"/>
      <c r="B400" s="24"/>
      <c r="C400"/>
      <c r="D400" s="24"/>
      <c r="E400"/>
      <c r="F400"/>
      <c r="G400"/>
      <c r="H400"/>
      <c r="I400"/>
      <c r="K400"/>
      <c r="L400"/>
      <c r="M400"/>
      <c r="N400"/>
      <c r="O400"/>
      <c r="P400"/>
      <c r="Q400"/>
      <c r="R400"/>
      <c r="S400"/>
      <c r="U400"/>
      <c r="V400"/>
      <c r="W400"/>
      <c r="X400"/>
      <c r="Y400"/>
      <c r="Z400"/>
      <c r="AA400"/>
      <c r="AB400"/>
      <c r="AC400"/>
    </row>
    <row r="402" spans="1:29" s="28" customFormat="1">
      <c r="A402"/>
      <c r="B402" s="24"/>
      <c r="C402"/>
      <c r="D402" s="24"/>
      <c r="E402"/>
      <c r="F402"/>
      <c r="G402"/>
      <c r="H402"/>
      <c r="I402"/>
      <c r="K402"/>
      <c r="L402"/>
      <c r="M402"/>
      <c r="N402"/>
      <c r="O402"/>
      <c r="P402"/>
      <c r="Q402"/>
      <c r="R402"/>
      <c r="S402"/>
      <c r="U402"/>
      <c r="V402"/>
      <c r="W402"/>
      <c r="X402"/>
      <c r="Y402"/>
      <c r="Z402"/>
      <c r="AA402"/>
      <c r="AB402"/>
      <c r="AC402"/>
    </row>
    <row r="404" spans="1:29" s="28" customFormat="1">
      <c r="A404"/>
      <c r="B404" s="24"/>
      <c r="C404"/>
      <c r="D404" s="24"/>
      <c r="E404"/>
      <c r="F404"/>
      <c r="G404"/>
      <c r="H404"/>
      <c r="I404"/>
      <c r="K404"/>
      <c r="L404"/>
      <c r="M404"/>
      <c r="N404"/>
      <c r="O404"/>
      <c r="P404"/>
      <c r="Q404"/>
      <c r="R404"/>
      <c r="S404"/>
      <c r="U404"/>
      <c r="V404"/>
      <c r="W404"/>
      <c r="X404"/>
      <c r="Y404"/>
      <c r="Z404"/>
      <c r="AA404"/>
      <c r="AB404"/>
      <c r="AC404"/>
    </row>
    <row r="406" spans="1:29" s="28" customFormat="1">
      <c r="A406"/>
      <c r="B406" s="24"/>
      <c r="C406"/>
      <c r="D406" s="24"/>
      <c r="E406"/>
      <c r="F406"/>
      <c r="G406"/>
      <c r="H406"/>
      <c r="I406"/>
      <c r="K406"/>
      <c r="L406"/>
      <c r="M406"/>
      <c r="N406"/>
      <c r="O406"/>
      <c r="P406"/>
      <c r="Q406"/>
      <c r="R406"/>
      <c r="S406"/>
      <c r="U406"/>
      <c r="V406"/>
      <c r="W406"/>
      <c r="X406"/>
      <c r="Y406"/>
      <c r="Z406"/>
      <c r="AA406"/>
      <c r="AB406"/>
      <c r="AC406"/>
    </row>
    <row r="408" spans="1:29" s="28" customFormat="1">
      <c r="A408"/>
      <c r="B408" s="24"/>
      <c r="C408"/>
      <c r="D408" s="24"/>
      <c r="E408"/>
      <c r="F408"/>
      <c r="G408"/>
      <c r="H408"/>
      <c r="I408"/>
      <c r="K408"/>
      <c r="L408"/>
      <c r="M408"/>
      <c r="N408"/>
      <c r="O408"/>
      <c r="P408"/>
      <c r="Q408"/>
      <c r="R408"/>
      <c r="S408"/>
      <c r="U408"/>
      <c r="V408"/>
      <c r="W408"/>
      <c r="X408"/>
      <c r="Y408"/>
      <c r="Z408"/>
      <c r="AA408"/>
      <c r="AB408"/>
      <c r="AC408"/>
    </row>
    <row r="410" spans="1:29" s="28" customFormat="1">
      <c r="A410"/>
      <c r="B410" s="24"/>
      <c r="C410"/>
      <c r="D410" s="24"/>
      <c r="E410"/>
      <c r="F410"/>
      <c r="G410"/>
      <c r="H410"/>
      <c r="I410"/>
      <c r="K410"/>
      <c r="L410"/>
      <c r="M410"/>
      <c r="N410"/>
      <c r="O410"/>
      <c r="P410"/>
      <c r="Q410"/>
      <c r="R410"/>
      <c r="S410"/>
      <c r="U410"/>
      <c r="V410"/>
      <c r="W410"/>
      <c r="X410"/>
      <c r="Y410"/>
      <c r="Z410"/>
      <c r="AA410"/>
      <c r="AB410"/>
      <c r="AC410"/>
    </row>
    <row r="412" spans="1:29" s="28" customFormat="1">
      <c r="A412"/>
      <c r="B412" s="24"/>
      <c r="C412"/>
      <c r="D412" s="24"/>
      <c r="E412"/>
      <c r="F412"/>
      <c r="G412"/>
      <c r="H412"/>
      <c r="I412"/>
      <c r="K412"/>
      <c r="L412"/>
      <c r="M412"/>
      <c r="N412"/>
      <c r="O412"/>
      <c r="P412"/>
      <c r="Q412"/>
      <c r="R412"/>
      <c r="S412"/>
      <c r="U412"/>
      <c r="V412"/>
      <c r="W412"/>
      <c r="X412"/>
      <c r="Y412"/>
      <c r="Z412"/>
      <c r="AA412"/>
      <c r="AB412"/>
      <c r="AC412"/>
    </row>
    <row r="414" spans="1:29" s="28" customFormat="1">
      <c r="A414"/>
      <c r="B414" s="24"/>
      <c r="C414"/>
      <c r="D414" s="24"/>
      <c r="E414"/>
      <c r="F414"/>
      <c r="G414"/>
      <c r="H414"/>
      <c r="I414"/>
      <c r="K414"/>
      <c r="L414"/>
      <c r="M414"/>
      <c r="N414"/>
      <c r="O414"/>
      <c r="P414"/>
      <c r="Q414"/>
      <c r="R414"/>
      <c r="S414"/>
      <c r="U414"/>
      <c r="V414"/>
      <c r="W414"/>
      <c r="X414"/>
      <c r="Y414"/>
      <c r="Z414"/>
      <c r="AA414"/>
      <c r="AB414"/>
      <c r="AC414"/>
    </row>
    <row r="417" spans="1:29" s="28" customFormat="1">
      <c r="A417"/>
      <c r="B417" s="24"/>
      <c r="C417"/>
      <c r="D417" s="24"/>
      <c r="E417"/>
      <c r="F417"/>
      <c r="G417"/>
      <c r="H417"/>
      <c r="I417"/>
      <c r="K417"/>
      <c r="L417"/>
      <c r="M417"/>
      <c r="N417"/>
      <c r="O417"/>
      <c r="P417"/>
      <c r="Q417"/>
      <c r="R417"/>
      <c r="S417"/>
      <c r="U417"/>
      <c r="V417"/>
      <c r="W417"/>
      <c r="X417"/>
      <c r="Y417"/>
      <c r="Z417"/>
      <c r="AA417"/>
      <c r="AB417"/>
      <c r="AC417"/>
    </row>
    <row r="418" spans="1:29" s="28" customFormat="1">
      <c r="A418"/>
      <c r="B418" s="24"/>
      <c r="C418"/>
      <c r="D418" s="24"/>
      <c r="E418"/>
      <c r="F418"/>
      <c r="G418"/>
      <c r="H418"/>
      <c r="I418"/>
      <c r="K418"/>
      <c r="L418"/>
      <c r="M418"/>
      <c r="N418"/>
      <c r="O418"/>
      <c r="P418"/>
      <c r="Q418"/>
      <c r="R418"/>
      <c r="S418"/>
      <c r="U418"/>
      <c r="V418"/>
      <c r="W418"/>
      <c r="X418"/>
      <c r="Y418"/>
      <c r="Z418"/>
      <c r="AA418"/>
      <c r="AB418"/>
      <c r="AC418"/>
    </row>
    <row r="420" spans="1:29" s="28" customFormat="1">
      <c r="A420"/>
      <c r="B420" s="24"/>
      <c r="C420"/>
      <c r="D420" s="24"/>
      <c r="E420"/>
      <c r="F420"/>
      <c r="G420"/>
      <c r="H420"/>
      <c r="I420"/>
      <c r="K420"/>
      <c r="L420"/>
      <c r="M420"/>
      <c r="N420"/>
      <c r="O420"/>
      <c r="P420"/>
      <c r="Q420"/>
      <c r="R420"/>
      <c r="S420"/>
      <c r="U420"/>
      <c r="V420"/>
      <c r="W420"/>
      <c r="X420"/>
      <c r="Y420"/>
      <c r="Z420"/>
      <c r="AA420"/>
      <c r="AB420"/>
      <c r="AC420"/>
    </row>
    <row r="422" spans="1:29" s="28" customFormat="1">
      <c r="A422"/>
      <c r="B422" s="24"/>
      <c r="C422"/>
      <c r="D422" s="24"/>
      <c r="E422"/>
      <c r="F422"/>
      <c r="G422"/>
      <c r="H422"/>
      <c r="I422"/>
      <c r="K422"/>
      <c r="L422"/>
      <c r="M422"/>
      <c r="N422"/>
      <c r="O422"/>
      <c r="P422"/>
      <c r="Q422"/>
      <c r="R422"/>
      <c r="S422"/>
      <c r="U422"/>
      <c r="V422"/>
      <c r="W422"/>
      <c r="X422"/>
      <c r="Y422"/>
      <c r="Z422"/>
      <c r="AA422"/>
      <c r="AB422"/>
      <c r="AC422"/>
    </row>
    <row r="424" spans="1:29" s="28" customFormat="1">
      <c r="A424"/>
      <c r="B424" s="24"/>
      <c r="C424"/>
      <c r="D424" s="24"/>
      <c r="E424"/>
      <c r="F424"/>
      <c r="G424"/>
      <c r="H424"/>
      <c r="I424"/>
      <c r="K424"/>
      <c r="L424"/>
      <c r="M424"/>
      <c r="N424"/>
      <c r="O424"/>
      <c r="P424"/>
      <c r="Q424"/>
      <c r="R424"/>
      <c r="S424"/>
      <c r="U424"/>
      <c r="V424"/>
      <c r="W424"/>
      <c r="X424"/>
      <c r="Y424"/>
      <c r="Z424"/>
      <c r="AA424"/>
      <c r="AB424"/>
      <c r="AC424"/>
    </row>
    <row r="426" spans="1:29" s="28" customFormat="1">
      <c r="A426"/>
      <c r="B426" s="24"/>
      <c r="C426"/>
      <c r="D426" s="24"/>
      <c r="E426"/>
      <c r="F426"/>
      <c r="G426"/>
      <c r="H426"/>
      <c r="I426"/>
      <c r="K426"/>
      <c r="L426"/>
      <c r="M426"/>
      <c r="N426"/>
      <c r="O426"/>
      <c r="P426"/>
      <c r="Q426"/>
      <c r="R426"/>
      <c r="S426"/>
      <c r="U426"/>
      <c r="V426"/>
      <c r="W426"/>
      <c r="X426"/>
      <c r="Y426"/>
      <c r="Z426"/>
      <c r="AA426"/>
      <c r="AB426"/>
      <c r="AC426"/>
    </row>
    <row r="428" spans="1:29" s="28" customFormat="1">
      <c r="A428"/>
      <c r="B428" s="24"/>
      <c r="C428"/>
      <c r="D428" s="24"/>
      <c r="E428"/>
      <c r="F428"/>
      <c r="G428"/>
      <c r="H428"/>
      <c r="I428"/>
      <c r="K428"/>
      <c r="L428"/>
      <c r="M428"/>
      <c r="N428"/>
      <c r="O428"/>
      <c r="P428"/>
      <c r="Q428"/>
      <c r="R428"/>
      <c r="S428"/>
      <c r="U428"/>
      <c r="V428"/>
      <c r="W428"/>
      <c r="X428"/>
      <c r="Y428"/>
      <c r="Z428"/>
      <c r="AA428"/>
      <c r="AB428"/>
      <c r="AC428"/>
    </row>
    <row r="430" spans="1:29" s="28" customFormat="1">
      <c r="A430"/>
      <c r="B430" s="24"/>
      <c r="C430"/>
      <c r="D430" s="24"/>
      <c r="E430"/>
      <c r="F430"/>
      <c r="G430"/>
      <c r="H430"/>
      <c r="I430"/>
      <c r="K430"/>
      <c r="L430"/>
      <c r="M430"/>
      <c r="N430"/>
      <c r="O430"/>
      <c r="P430"/>
      <c r="Q430"/>
      <c r="R430"/>
      <c r="S430"/>
      <c r="U430"/>
      <c r="V430"/>
      <c r="W430"/>
      <c r="X430"/>
      <c r="Y430"/>
      <c r="Z430"/>
      <c r="AA430"/>
      <c r="AB430"/>
      <c r="AC430"/>
    </row>
    <row r="432" spans="1:29" s="28" customFormat="1">
      <c r="A432"/>
      <c r="B432" s="24"/>
      <c r="C432"/>
      <c r="D432" s="24"/>
      <c r="E432"/>
      <c r="F432"/>
      <c r="G432"/>
      <c r="H432"/>
      <c r="I432"/>
      <c r="K432"/>
      <c r="L432"/>
      <c r="M432"/>
      <c r="N432"/>
      <c r="O432"/>
      <c r="P432"/>
      <c r="Q432"/>
      <c r="R432"/>
      <c r="S432"/>
      <c r="U432"/>
      <c r="V432"/>
      <c r="W432"/>
      <c r="X432"/>
      <c r="Y432"/>
      <c r="Z432"/>
      <c r="AA432"/>
      <c r="AB432"/>
      <c r="AC432"/>
    </row>
    <row r="436" spans="1:29" s="26" customFormat="1">
      <c r="A436"/>
      <c r="B436" s="24"/>
      <c r="C436"/>
      <c r="D436" s="24"/>
      <c r="E436"/>
      <c r="F436"/>
      <c r="G436"/>
      <c r="H436"/>
      <c r="I436"/>
      <c r="K436"/>
      <c r="L436"/>
      <c r="M436"/>
      <c r="N436"/>
      <c r="O436"/>
      <c r="P436"/>
      <c r="Q436"/>
      <c r="R436"/>
      <c r="S436"/>
      <c r="U436"/>
      <c r="V436"/>
      <c r="W436"/>
      <c r="X436"/>
      <c r="Y436"/>
      <c r="Z436"/>
      <c r="AA436"/>
      <c r="AB436"/>
      <c r="AC436"/>
    </row>
    <row r="437" spans="1:29" s="26" customFormat="1">
      <c r="A437"/>
      <c r="B437" s="24"/>
      <c r="C437"/>
      <c r="D437" s="24"/>
      <c r="E437"/>
      <c r="F437"/>
      <c r="G437"/>
      <c r="H437"/>
      <c r="I437"/>
      <c r="K437"/>
      <c r="L437"/>
      <c r="M437"/>
      <c r="N437"/>
      <c r="O437"/>
      <c r="P437"/>
      <c r="Q437"/>
      <c r="R437"/>
      <c r="S437"/>
      <c r="U437"/>
      <c r="V437"/>
      <c r="W437"/>
      <c r="X437"/>
      <c r="Y437"/>
      <c r="Z437"/>
      <c r="AA437"/>
      <c r="AB437"/>
      <c r="AC437"/>
    </row>
    <row r="438" spans="1:29" s="26" customFormat="1">
      <c r="A438"/>
      <c r="B438" s="24"/>
      <c r="C438"/>
      <c r="D438" s="24"/>
      <c r="E438"/>
      <c r="F438"/>
      <c r="G438"/>
      <c r="H438"/>
      <c r="I438"/>
      <c r="K438"/>
      <c r="L438"/>
      <c r="M438"/>
      <c r="N438"/>
      <c r="O438"/>
      <c r="P438"/>
      <c r="Q438"/>
      <c r="R438"/>
      <c r="S438"/>
      <c r="U438"/>
      <c r="V438"/>
      <c r="W438"/>
      <c r="X438"/>
      <c r="Y438"/>
      <c r="Z438"/>
      <c r="AA438"/>
      <c r="AB438"/>
      <c r="AC438"/>
    </row>
    <row r="441" spans="1:29" s="26" customFormat="1">
      <c r="A441"/>
      <c r="B441" s="24"/>
      <c r="C441"/>
      <c r="D441" s="24"/>
      <c r="E441"/>
      <c r="F441"/>
      <c r="G441"/>
      <c r="H441"/>
      <c r="I441"/>
      <c r="K441"/>
      <c r="L441"/>
      <c r="M441"/>
      <c r="N441"/>
      <c r="O441"/>
      <c r="P441"/>
      <c r="Q441"/>
      <c r="R441"/>
      <c r="S441"/>
      <c r="U441"/>
      <c r="V441"/>
      <c r="W441"/>
      <c r="X441"/>
      <c r="Y441"/>
      <c r="Z441"/>
      <c r="AA441"/>
      <c r="AB441"/>
      <c r="AC441"/>
    </row>
    <row r="442" spans="1:29" s="26" customFormat="1">
      <c r="A442"/>
      <c r="B442" s="24"/>
      <c r="C442"/>
      <c r="D442" s="24"/>
      <c r="E442"/>
      <c r="F442"/>
      <c r="G442"/>
      <c r="H442"/>
      <c r="I442"/>
      <c r="K442"/>
      <c r="L442"/>
      <c r="M442"/>
      <c r="N442"/>
      <c r="O442"/>
      <c r="P442"/>
      <c r="Q442"/>
      <c r="R442"/>
      <c r="S442"/>
      <c r="U442"/>
      <c r="V442"/>
      <c r="W442"/>
      <c r="X442"/>
      <c r="Y442"/>
      <c r="Z442"/>
      <c r="AA442"/>
      <c r="AB442"/>
      <c r="AC442"/>
    </row>
    <row r="444" spans="1:29" s="26" customFormat="1">
      <c r="A444"/>
      <c r="B444" s="24"/>
      <c r="C444"/>
      <c r="D444" s="24"/>
      <c r="E444"/>
      <c r="F444"/>
      <c r="G444"/>
      <c r="H444"/>
      <c r="I444"/>
      <c r="K444"/>
      <c r="L444"/>
      <c r="M444"/>
      <c r="N444"/>
      <c r="O444"/>
      <c r="P444"/>
      <c r="Q444"/>
      <c r="R444"/>
      <c r="S444"/>
      <c r="U444"/>
      <c r="V444"/>
      <c r="W444"/>
      <c r="X444"/>
      <c r="Y444"/>
      <c r="Z444"/>
      <c r="AA444"/>
      <c r="AB444"/>
      <c r="AC444"/>
    </row>
    <row r="446" spans="1:29" s="26" customFormat="1">
      <c r="A446"/>
      <c r="B446" s="24"/>
      <c r="C446"/>
      <c r="D446" s="24"/>
      <c r="E446"/>
      <c r="F446"/>
      <c r="G446"/>
      <c r="H446"/>
      <c r="I446"/>
      <c r="K446"/>
      <c r="L446"/>
      <c r="M446"/>
      <c r="N446"/>
      <c r="O446"/>
      <c r="P446"/>
      <c r="Q446"/>
      <c r="R446"/>
      <c r="S446"/>
      <c r="U446"/>
      <c r="V446"/>
      <c r="W446"/>
      <c r="X446"/>
      <c r="Y446"/>
      <c r="Z446"/>
      <c r="AA446"/>
      <c r="AB446"/>
      <c r="AC446"/>
    </row>
    <row r="448" spans="1:29" s="26" customFormat="1">
      <c r="A448"/>
      <c r="B448" s="24"/>
      <c r="C448"/>
      <c r="D448" s="24"/>
      <c r="E448"/>
      <c r="F448"/>
      <c r="G448"/>
      <c r="H448"/>
      <c r="I448"/>
      <c r="K448"/>
      <c r="L448"/>
      <c r="M448"/>
      <c r="N448"/>
      <c r="O448"/>
      <c r="P448"/>
      <c r="Q448"/>
      <c r="R448"/>
      <c r="S448"/>
      <c r="U448"/>
      <c r="V448"/>
      <c r="W448"/>
      <c r="X448"/>
      <c r="Y448"/>
      <c r="Z448"/>
      <c r="AA448"/>
      <c r="AB448"/>
      <c r="AC448"/>
    </row>
    <row r="450" spans="1:29" s="26" customFormat="1">
      <c r="A450"/>
      <c r="B450" s="24"/>
      <c r="C450"/>
      <c r="D450" s="24"/>
      <c r="E450"/>
      <c r="F450"/>
      <c r="G450"/>
      <c r="H450"/>
      <c r="I450"/>
      <c r="K450"/>
      <c r="L450"/>
      <c r="M450"/>
      <c r="N450"/>
      <c r="O450"/>
      <c r="P450"/>
      <c r="Q450"/>
      <c r="R450"/>
      <c r="S450"/>
      <c r="U450"/>
      <c r="V450"/>
      <c r="W450"/>
      <c r="X450"/>
      <c r="Y450"/>
      <c r="Z450"/>
      <c r="AA450"/>
      <c r="AB450"/>
      <c r="AC450"/>
    </row>
    <row r="452" spans="1:29" s="26" customFormat="1">
      <c r="A452"/>
      <c r="B452" s="24"/>
      <c r="C452"/>
      <c r="D452" s="24"/>
      <c r="E452"/>
      <c r="F452"/>
      <c r="G452"/>
      <c r="H452"/>
      <c r="I452"/>
      <c r="K452"/>
      <c r="L452"/>
      <c r="M452"/>
      <c r="N452"/>
      <c r="O452"/>
      <c r="P452"/>
      <c r="Q452"/>
      <c r="R452"/>
      <c r="S452"/>
      <c r="U452"/>
      <c r="V452"/>
      <c r="W452"/>
      <c r="X452"/>
      <c r="Y452"/>
      <c r="Z452"/>
      <c r="AA452"/>
      <c r="AB452"/>
      <c r="AC452"/>
    </row>
    <row r="454" spans="1:29" s="26" customFormat="1">
      <c r="A454"/>
      <c r="B454" s="24"/>
      <c r="C454"/>
      <c r="D454" s="24"/>
      <c r="E454"/>
      <c r="F454"/>
      <c r="G454"/>
      <c r="H454"/>
      <c r="I454"/>
      <c r="K454"/>
      <c r="L454"/>
      <c r="M454"/>
      <c r="N454"/>
      <c r="O454"/>
      <c r="P454"/>
      <c r="Q454"/>
      <c r="R454"/>
      <c r="S454"/>
      <c r="U454"/>
      <c r="V454"/>
      <c r="W454"/>
      <c r="X454"/>
      <c r="Y454"/>
      <c r="Z454"/>
      <c r="AA454"/>
      <c r="AB454"/>
      <c r="AC454"/>
    </row>
  </sheetData>
  <autoFilter ref="A6:S141"/>
  <phoneticPr fontId="6" type="noConversion"/>
  <pageMargins left="0.75" right="0.75" top="1" bottom="1" header="0.5" footer="0.5"/>
  <headerFooter alignWithMargins="0"/>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dimension ref="A1:BF87"/>
  <sheetViews>
    <sheetView topLeftCell="B1" workbookViewId="0">
      <selection activeCell="B1" sqref="B1"/>
    </sheetView>
  </sheetViews>
  <sheetFormatPr baseColWidth="10" defaultColWidth="8.83203125" defaultRowHeight="12" x14ac:dyDescent="0"/>
  <cols>
    <col min="1" max="1" width="9.1640625" hidden="1" customWidth="1"/>
    <col min="2" max="2" width="15.83203125" customWidth="1"/>
    <col min="3" max="18" width="18.5" customWidth="1"/>
    <col min="19" max="19" width="10.5" customWidth="1"/>
    <col min="20" max="22" width="19.83203125" customWidth="1"/>
    <col min="23" max="23" width="10.5" customWidth="1"/>
    <col min="24" max="25" width="24.5" customWidth="1"/>
    <col min="26" max="29" width="10.5" customWidth="1"/>
    <col min="30" max="37" width="27.1640625" customWidth="1"/>
    <col min="38" max="39" width="10.5" customWidth="1"/>
    <col min="40" max="40" width="10.33203125" customWidth="1"/>
    <col min="41" max="53" width="29.5" customWidth="1"/>
    <col min="54" max="54" width="8.5" customWidth="1"/>
    <col min="55" max="56" width="10.5" customWidth="1"/>
    <col min="57" max="57" width="30.1640625" customWidth="1"/>
    <col min="58" max="58" width="8.5" customWidth="1"/>
  </cols>
  <sheetData>
    <row r="1" spans="2:23">
      <c r="B1" s="7" t="s">
        <v>144</v>
      </c>
      <c r="E1" s="30"/>
      <c r="F1" s="65"/>
      <c r="G1" s="30"/>
      <c r="H1" s="5"/>
    </row>
    <row r="2" spans="2:23">
      <c r="E2" s="30"/>
      <c r="F2" s="30"/>
      <c r="G2" s="30"/>
      <c r="H2" s="5"/>
    </row>
    <row r="3" spans="2:23">
      <c r="B3" s="3" t="s">
        <v>7</v>
      </c>
    </row>
    <row r="4" spans="2:23" s="6" customFormat="1" ht="24">
      <c r="B4" s="16" t="s">
        <v>79</v>
      </c>
      <c r="C4" s="204" t="s">
        <v>130</v>
      </c>
      <c r="D4" s="204" t="s">
        <v>387</v>
      </c>
      <c r="E4" s="204" t="s">
        <v>46</v>
      </c>
      <c r="F4" s="204" t="s">
        <v>176</v>
      </c>
      <c r="G4" s="204" t="s">
        <v>170</v>
      </c>
      <c r="H4" s="204" t="s">
        <v>364</v>
      </c>
      <c r="I4" s="204" t="s">
        <v>114</v>
      </c>
      <c r="J4" s="204" t="s">
        <v>131</v>
      </c>
      <c r="K4" s="204" t="s">
        <v>161</v>
      </c>
      <c r="L4" s="204" t="s">
        <v>178</v>
      </c>
      <c r="M4" s="204" t="s">
        <v>171</v>
      </c>
      <c r="N4" s="204" t="s">
        <v>49</v>
      </c>
      <c r="O4" s="206" t="s">
        <v>6</v>
      </c>
      <c r="P4"/>
      <c r="Q4"/>
      <c r="R4" s="176"/>
      <c r="S4" s="60"/>
      <c r="T4" s="16"/>
      <c r="U4" s="16"/>
      <c r="V4" s="16"/>
      <c r="W4" s="16"/>
    </row>
    <row r="5" spans="2:23" s="31" customFormat="1">
      <c r="B5" s="31" t="str">
        <f>PROPER(VLOOKUP(VALUE(B50),fips_xref!$A$5:$B$100,2,FALSE))&amp;", "&amp;A50</f>
        <v>Daniels, MT</v>
      </c>
      <c r="C5" s="167">
        <f t="shared" ref="C5:M5" si="0">SUMIF($C$49:$AM$49,C$4,$C50:$AM50)</f>
        <v>8.44612E-2</v>
      </c>
      <c r="D5" s="167">
        <f t="shared" si="0"/>
        <v>2.8427600000000001E-2</v>
      </c>
      <c r="E5" s="167">
        <f t="shared" si="0"/>
        <v>3.56169</v>
      </c>
      <c r="F5" s="167">
        <f t="shared" si="0"/>
        <v>0</v>
      </c>
      <c r="G5" s="167">
        <f t="shared" si="0"/>
        <v>0.66126119999999999</v>
      </c>
      <c r="H5" s="167">
        <f t="shared" si="0"/>
        <v>0</v>
      </c>
      <c r="I5" s="167">
        <f t="shared" si="0"/>
        <v>0</v>
      </c>
      <c r="J5" s="167">
        <f t="shared" si="0"/>
        <v>0</v>
      </c>
      <c r="K5" s="167">
        <f t="shared" si="0"/>
        <v>0</v>
      </c>
      <c r="L5" s="167">
        <f t="shared" si="0"/>
        <v>6.81468E-3</v>
      </c>
      <c r="M5" s="167">
        <f t="shared" si="0"/>
        <v>4.8745699999999999E-3</v>
      </c>
      <c r="N5" s="167">
        <f t="shared" ref="N5:N39" si="1">SUMIF($C$44:$AM$44,"N",$C50:$AM50)</f>
        <v>9.9419399999999998E-3</v>
      </c>
      <c r="O5" s="167">
        <f t="shared" ref="O5:O39" si="2">SUM(C5:N5)</f>
        <v>4.35747119</v>
      </c>
      <c r="P5" s="200"/>
      <c r="Q5" s="175"/>
    </row>
    <row r="6" spans="2:23" s="31" customFormat="1">
      <c r="B6" s="31" t="str">
        <f>PROPER(VLOOKUP(VALUE(B51),fips_xref!$A$5:$B$100,2,FALSE))&amp;", "&amp;A51</f>
        <v>Dawson, MT</v>
      </c>
      <c r="C6" s="167">
        <f t="shared" ref="C6:M6" si="3">SUMIF($C$49:$AM$49,C$4,$C51:$AM51)</f>
        <v>533.24599999999998</v>
      </c>
      <c r="D6" s="167">
        <f t="shared" si="3"/>
        <v>179.47800000000001</v>
      </c>
      <c r="E6" s="167">
        <f t="shared" si="3"/>
        <v>227.94800000000001</v>
      </c>
      <c r="F6" s="167">
        <f t="shared" si="3"/>
        <v>11.0395</v>
      </c>
      <c r="G6" s="167">
        <f t="shared" si="3"/>
        <v>42.320759999999993</v>
      </c>
      <c r="H6" s="167">
        <f t="shared" si="3"/>
        <v>5.8063900000000004</v>
      </c>
      <c r="I6" s="167">
        <f t="shared" si="3"/>
        <v>5.5554199999999998</v>
      </c>
      <c r="J6" s="167">
        <f t="shared" si="3"/>
        <v>1.0634600000000001</v>
      </c>
      <c r="K6" s="167">
        <f t="shared" si="3"/>
        <v>13.696199999999999</v>
      </c>
      <c r="L6" s="167">
        <f t="shared" si="3"/>
        <v>0.43614000000000003</v>
      </c>
      <c r="M6" s="167">
        <f t="shared" si="3"/>
        <v>0.31197200000000003</v>
      </c>
      <c r="N6" s="167">
        <f t="shared" si="1"/>
        <v>32.840846000000006</v>
      </c>
      <c r="O6" s="167">
        <f t="shared" si="2"/>
        <v>1053.7426879999998</v>
      </c>
      <c r="P6" s="200"/>
      <c r="Q6" s="175"/>
    </row>
    <row r="7" spans="2:23" s="31" customFormat="1">
      <c r="B7" s="31" t="str">
        <f>PROPER(VLOOKUP(VALUE(B52),fips_xref!$A$5:$B$100,2,FALSE))&amp;", "&amp;A52</f>
        <v>Fallon, MT</v>
      </c>
      <c r="C7" s="167">
        <f t="shared" ref="C7:M7" si="4">SUMIF($C$49:$AM$49,C$4,$C52:$AM52)</f>
        <v>3017.62</v>
      </c>
      <c r="D7" s="167">
        <f t="shared" si="4"/>
        <v>1015.66</v>
      </c>
      <c r="E7" s="167">
        <f t="shared" si="4"/>
        <v>2700.02</v>
      </c>
      <c r="F7" s="167">
        <f t="shared" si="4"/>
        <v>16.958016000000001</v>
      </c>
      <c r="G7" s="167">
        <f t="shared" si="4"/>
        <v>846.63610899999992</v>
      </c>
      <c r="H7" s="167">
        <f t="shared" si="4"/>
        <v>8.7095900000000004</v>
      </c>
      <c r="I7" s="167">
        <f t="shared" si="4"/>
        <v>214.06750000000002</v>
      </c>
      <c r="J7" s="167">
        <f t="shared" si="4"/>
        <v>1.76366</v>
      </c>
      <c r="K7" s="167">
        <f t="shared" si="4"/>
        <v>118.8653</v>
      </c>
      <c r="L7" s="167">
        <f t="shared" si="4"/>
        <v>3.2029000000000001</v>
      </c>
      <c r="M7" s="167">
        <f t="shared" si="4"/>
        <v>9.5331200000000003</v>
      </c>
      <c r="N7" s="167">
        <f t="shared" si="1"/>
        <v>1665.8215997999998</v>
      </c>
      <c r="O7" s="167">
        <f t="shared" si="2"/>
        <v>9618.8577948000002</v>
      </c>
      <c r="P7" s="200"/>
      <c r="Q7" s="175"/>
    </row>
    <row r="8" spans="2:23" s="31" customFormat="1">
      <c r="B8" s="31" t="str">
        <f>PROPER(VLOOKUP(VALUE(B53),fips_xref!$A$5:$B$100,2,FALSE))&amp;", "&amp;A53</f>
        <v>Garfield, MT</v>
      </c>
      <c r="C8" s="167">
        <f t="shared" ref="C8:M8" si="5">SUMIF($C$49:$AM$49,C$4,$C53:$AM53)</f>
        <v>7.7022700000000004</v>
      </c>
      <c r="D8" s="167">
        <f t="shared" si="5"/>
        <v>2.5924</v>
      </c>
      <c r="E8" s="167">
        <f t="shared" si="5"/>
        <v>21.370100000000001</v>
      </c>
      <c r="F8" s="167">
        <f t="shared" si="5"/>
        <v>0</v>
      </c>
      <c r="G8" s="167">
        <f t="shared" si="5"/>
        <v>3.9675700999999997</v>
      </c>
      <c r="H8" s="167">
        <f t="shared" si="5"/>
        <v>0</v>
      </c>
      <c r="I8" s="167">
        <f t="shared" si="5"/>
        <v>3.4090099999999998E-2</v>
      </c>
      <c r="J8" s="167">
        <f t="shared" si="5"/>
        <v>0</v>
      </c>
      <c r="K8" s="167">
        <f t="shared" si="5"/>
        <v>0</v>
      </c>
      <c r="L8" s="167">
        <f t="shared" si="5"/>
        <v>4.0888099999999997E-2</v>
      </c>
      <c r="M8" s="167">
        <f t="shared" si="5"/>
        <v>2.92474E-2</v>
      </c>
      <c r="N8" s="167">
        <f t="shared" si="1"/>
        <v>2.0357318000000002</v>
      </c>
      <c r="O8" s="167">
        <f t="shared" si="2"/>
        <v>37.772297500000001</v>
      </c>
      <c r="P8" s="200"/>
      <c r="Q8" s="175"/>
    </row>
    <row r="9" spans="2:23" s="31" customFormat="1">
      <c r="B9" s="31" t="str">
        <f>PROPER(VLOOKUP(VALUE(B54),fips_xref!$A$5:$B$100,2,FALSE))&amp;", "&amp;A54</f>
        <v>Mccone, MT</v>
      </c>
      <c r="C9" s="167">
        <f t="shared" ref="C9:M9" si="6">SUMIF($C$49:$AM$49,C$4,$C54:$AM54)</f>
        <v>10.962899999999999</v>
      </c>
      <c r="D9" s="167">
        <f t="shared" si="6"/>
        <v>3.6898499999999999</v>
      </c>
      <c r="E9" s="167">
        <f t="shared" si="6"/>
        <v>21.370100000000001</v>
      </c>
      <c r="F9" s="167">
        <f t="shared" si="6"/>
        <v>5.5197599999999998</v>
      </c>
      <c r="G9" s="167">
        <f t="shared" si="6"/>
        <v>3.9675700999999997</v>
      </c>
      <c r="H9" s="167">
        <f t="shared" si="6"/>
        <v>2.9032</v>
      </c>
      <c r="I9" s="167">
        <f t="shared" si="6"/>
        <v>0.101591</v>
      </c>
      <c r="J9" s="167">
        <f t="shared" si="6"/>
        <v>0.47789599999999999</v>
      </c>
      <c r="K9" s="167">
        <f t="shared" si="6"/>
        <v>8.0000000000000002E-3</v>
      </c>
      <c r="L9" s="167">
        <f t="shared" si="6"/>
        <v>4.0888099999999997E-2</v>
      </c>
      <c r="M9" s="167">
        <f t="shared" si="6"/>
        <v>2.92474E-2</v>
      </c>
      <c r="N9" s="167">
        <f t="shared" si="1"/>
        <v>1.7114908</v>
      </c>
      <c r="O9" s="167">
        <f t="shared" si="2"/>
        <v>50.7824934</v>
      </c>
      <c r="P9" s="200"/>
      <c r="Q9" s="175"/>
    </row>
    <row r="10" spans="2:23" s="31" customFormat="1">
      <c r="B10" s="31" t="str">
        <f>PROPER(VLOOKUP(VALUE(B55),fips_xref!$A$5:$B$100,2,FALSE))&amp;", "&amp;A55</f>
        <v>Phillips, MT</v>
      </c>
      <c r="C10" s="167">
        <f t="shared" ref="C10:M10" si="7">SUMIF($C$49:$AM$49,C$4,$C55:$AM55)</f>
        <v>0</v>
      </c>
      <c r="D10" s="167">
        <f t="shared" si="7"/>
        <v>0</v>
      </c>
      <c r="E10" s="167">
        <f t="shared" si="7"/>
        <v>59.715800000000002</v>
      </c>
      <c r="F10" s="167">
        <f t="shared" si="7"/>
        <v>0</v>
      </c>
      <c r="G10" s="167">
        <f t="shared" si="7"/>
        <v>42.222850000000001</v>
      </c>
      <c r="H10" s="167">
        <f t="shared" si="7"/>
        <v>0</v>
      </c>
      <c r="I10" s="167">
        <f t="shared" si="7"/>
        <v>80.450699999999998</v>
      </c>
      <c r="J10" s="167">
        <f t="shared" si="7"/>
        <v>0</v>
      </c>
      <c r="K10" s="167">
        <f t="shared" si="7"/>
        <v>4.4870000000000001</v>
      </c>
      <c r="L10" s="167">
        <f t="shared" si="7"/>
        <v>0</v>
      </c>
      <c r="M10" s="167">
        <f t="shared" si="7"/>
        <v>2.8261400000000001</v>
      </c>
      <c r="N10" s="167">
        <f t="shared" si="1"/>
        <v>97.673690999999991</v>
      </c>
      <c r="O10" s="167">
        <f t="shared" si="2"/>
        <v>287.37618099999997</v>
      </c>
      <c r="P10" s="200"/>
      <c r="Q10" s="175"/>
    </row>
    <row r="11" spans="2:23" s="31" customFormat="1">
      <c r="B11" s="31" t="str">
        <f>PROPER(VLOOKUP(VALUE(B56),fips_xref!$A$5:$B$100,2,FALSE))&amp;", "&amp;A56</f>
        <v>Prairie, MT</v>
      </c>
      <c r="C11" s="167">
        <f t="shared" ref="C11:M11" si="8">SUMIF($C$49:$AM$49,C$4,$C56:$AM56)</f>
        <v>52.2881</v>
      </c>
      <c r="D11" s="167">
        <f t="shared" si="8"/>
        <v>17.5989</v>
      </c>
      <c r="E11" s="167">
        <f t="shared" si="8"/>
        <v>42.740299999999998</v>
      </c>
      <c r="F11" s="167">
        <f t="shared" si="8"/>
        <v>0</v>
      </c>
      <c r="G11" s="167">
        <f t="shared" si="8"/>
        <v>7.9351389999999995</v>
      </c>
      <c r="H11" s="167">
        <f t="shared" si="8"/>
        <v>0</v>
      </c>
      <c r="I11" s="167">
        <f t="shared" si="8"/>
        <v>6.5971000000000002E-2</v>
      </c>
      <c r="J11" s="167">
        <f t="shared" si="8"/>
        <v>0</v>
      </c>
      <c r="K11" s="167">
        <f t="shared" si="8"/>
        <v>0</v>
      </c>
      <c r="L11" s="167">
        <f t="shared" si="8"/>
        <v>8.1776199999999993E-2</v>
      </c>
      <c r="M11" s="167">
        <f t="shared" si="8"/>
        <v>5.84948E-2</v>
      </c>
      <c r="N11" s="167">
        <f t="shared" si="1"/>
        <v>22.726293600000002</v>
      </c>
      <c r="O11" s="167">
        <f t="shared" si="2"/>
        <v>143.49497459999998</v>
      </c>
      <c r="P11" s="200"/>
      <c r="Q11" s="175"/>
    </row>
    <row r="12" spans="2:23" s="31" customFormat="1">
      <c r="B12" s="31" t="str">
        <f>PROPER(VLOOKUP(VALUE(B57),fips_xref!$A$5:$B$100,2,FALSE))&amp;", "&amp;A57</f>
        <v>Richland, MT</v>
      </c>
      <c r="C12" s="167">
        <f t="shared" ref="C12:M12" si="9">SUMIF($C$49:$AM$49,C$4,$C57:$AM57)</f>
        <v>11774.5</v>
      </c>
      <c r="D12" s="167">
        <f t="shared" si="9"/>
        <v>3963.01</v>
      </c>
      <c r="E12" s="167">
        <f t="shared" si="9"/>
        <v>4154.1982699999999</v>
      </c>
      <c r="F12" s="167">
        <f t="shared" si="9"/>
        <v>486.12889999999999</v>
      </c>
      <c r="G12" s="167">
        <f t="shared" si="9"/>
        <v>771.69255292999981</v>
      </c>
      <c r="H12" s="167">
        <f t="shared" si="9"/>
        <v>290.32</v>
      </c>
      <c r="I12" s="167">
        <f t="shared" si="9"/>
        <v>307.88260000000002</v>
      </c>
      <c r="J12" s="167">
        <f t="shared" si="9"/>
        <v>71.205500000000001</v>
      </c>
      <c r="K12" s="167">
        <f t="shared" si="9"/>
        <v>115.6442</v>
      </c>
      <c r="L12" s="167">
        <f t="shared" si="9"/>
        <v>7.9459200000000001</v>
      </c>
      <c r="M12" s="167">
        <f t="shared" si="9"/>
        <v>5.6926918799999999</v>
      </c>
      <c r="N12" s="167">
        <f t="shared" si="1"/>
        <v>576.40236952720011</v>
      </c>
      <c r="O12" s="167">
        <f t="shared" si="2"/>
        <v>22524.623004337198</v>
      </c>
      <c r="P12" s="200"/>
      <c r="Q12" s="175"/>
    </row>
    <row r="13" spans="2:23" s="31" customFormat="1">
      <c r="B13" s="31" t="str">
        <f>PROPER(VLOOKUP(VALUE(B58),fips_xref!$A$5:$B$100,2,FALSE))&amp;", "&amp;A58</f>
        <v>Roosevelt, MT</v>
      </c>
      <c r="C13" s="167">
        <f t="shared" ref="C13:M13" si="10">SUMIF($C$49:$AM$49,C$4,$C58:$AM58)</f>
        <v>3211.81</v>
      </c>
      <c r="D13" s="167">
        <f t="shared" si="10"/>
        <v>1081.02</v>
      </c>
      <c r="E13" s="167">
        <f t="shared" si="10"/>
        <v>908.23099999999999</v>
      </c>
      <c r="F13" s="167">
        <f t="shared" si="10"/>
        <v>141.31663</v>
      </c>
      <c r="G13" s="167">
        <f t="shared" si="10"/>
        <v>168.62120000000002</v>
      </c>
      <c r="H13" s="167">
        <f t="shared" si="10"/>
        <v>84.192700000000002</v>
      </c>
      <c r="I13" s="167">
        <f t="shared" si="10"/>
        <v>55.333400000000005</v>
      </c>
      <c r="J13" s="167">
        <f t="shared" si="10"/>
        <v>22.134499999999999</v>
      </c>
      <c r="K13" s="167">
        <f t="shared" si="10"/>
        <v>16.1205</v>
      </c>
      <c r="L13" s="167">
        <f t="shared" si="10"/>
        <v>1.7377399999999998</v>
      </c>
      <c r="M13" s="167">
        <f t="shared" si="10"/>
        <v>1.2430099999999999</v>
      </c>
      <c r="N13" s="167">
        <f t="shared" si="1"/>
        <v>201.03557999999995</v>
      </c>
      <c r="O13" s="167">
        <f t="shared" si="2"/>
        <v>5892.7962599999992</v>
      </c>
      <c r="P13" s="200"/>
      <c r="Q13" s="175"/>
    </row>
    <row r="14" spans="2:23" s="31" customFormat="1">
      <c r="B14" s="31" t="str">
        <f>PROPER(VLOOKUP(VALUE(B59),fips_xref!$A$5:$B$100,2,FALSE))&amp;", "&amp;A59</f>
        <v>Sheridan, MT</v>
      </c>
      <c r="C14" s="167">
        <f t="shared" ref="C14:M14" si="11">SUMIF($C$49:$AM$49,C$4,$C59:$AM59)</f>
        <v>812.3</v>
      </c>
      <c r="D14" s="167">
        <f t="shared" si="11"/>
        <v>273.40100000000001</v>
      </c>
      <c r="E14" s="167">
        <f t="shared" si="11"/>
        <v>622.27055000000007</v>
      </c>
      <c r="F14" s="167">
        <f t="shared" si="11"/>
        <v>5.5197599999999998</v>
      </c>
      <c r="G14" s="167">
        <f t="shared" si="11"/>
        <v>116.38418035999999</v>
      </c>
      <c r="H14" s="167">
        <f t="shared" si="11"/>
        <v>2.9032</v>
      </c>
      <c r="I14" s="167">
        <f t="shared" si="11"/>
        <v>9.6122800000000002</v>
      </c>
      <c r="J14" s="167">
        <f t="shared" si="11"/>
        <v>0.56427400000000005</v>
      </c>
      <c r="K14" s="167">
        <f t="shared" si="11"/>
        <v>0.5524</v>
      </c>
      <c r="L14" s="167">
        <f t="shared" si="11"/>
        <v>1.1857599999999999</v>
      </c>
      <c r="M14" s="167">
        <f t="shared" si="11"/>
        <v>0.86607880000000004</v>
      </c>
      <c r="N14" s="167">
        <f t="shared" si="1"/>
        <v>115.96178906439999</v>
      </c>
      <c r="O14" s="167">
        <f t="shared" si="2"/>
        <v>1961.5212722244003</v>
      </c>
      <c r="P14" s="200"/>
      <c r="Q14" s="175"/>
    </row>
    <row r="15" spans="2:23" s="31" customFormat="1">
      <c r="B15" s="31" t="str">
        <f>PROPER(VLOOKUP(VALUE(B60),fips_xref!$A$5:$B$100,2,FALSE))&amp;", "&amp;A60</f>
        <v>Valley, MT</v>
      </c>
      <c r="C15" s="167">
        <f t="shared" ref="C15:M15" si="12">SUMIF($C$49:$AM$49,C$4,$C60:$AM60)</f>
        <v>80.868600000000001</v>
      </c>
      <c r="D15" s="167">
        <f t="shared" si="12"/>
        <v>27.218399999999999</v>
      </c>
      <c r="E15" s="167">
        <f t="shared" si="12"/>
        <v>317.73199999999997</v>
      </c>
      <c r="F15" s="167">
        <f t="shared" si="12"/>
        <v>5.5197599999999998</v>
      </c>
      <c r="G15" s="167">
        <f t="shared" si="12"/>
        <v>119.18104800000002</v>
      </c>
      <c r="H15" s="167">
        <f t="shared" si="12"/>
        <v>2.9032</v>
      </c>
      <c r="I15" s="167">
        <f t="shared" si="12"/>
        <v>26.723600000000001</v>
      </c>
      <c r="J15" s="167">
        <f t="shared" si="12"/>
        <v>0.350329</v>
      </c>
      <c r="K15" s="167">
        <f t="shared" si="12"/>
        <v>64.964500000000001</v>
      </c>
      <c r="L15" s="167">
        <f t="shared" si="12"/>
        <v>0.26577299999999998</v>
      </c>
      <c r="M15" s="167">
        <f t="shared" si="12"/>
        <v>1.4523279999999998</v>
      </c>
      <c r="N15" s="167">
        <f t="shared" si="1"/>
        <v>221.92151547999998</v>
      </c>
      <c r="O15" s="167">
        <f t="shared" si="2"/>
        <v>869.10105348000002</v>
      </c>
      <c r="P15" s="200"/>
      <c r="Q15" s="175"/>
    </row>
    <row r="16" spans="2:23" s="31" customFormat="1">
      <c r="B16" s="31" t="str">
        <f>PROPER(VLOOKUP(VALUE(B61),fips_xref!$A$5:$B$100,2,FALSE))&amp;", "&amp;A61</f>
        <v>Wibaux, MT</v>
      </c>
      <c r="C16" s="167">
        <f t="shared" ref="C16:M16" si="13">SUMIF($C$49:$AM$49,C$4,$C61:$AM61)</f>
        <v>457.48500000000001</v>
      </c>
      <c r="D16" s="167">
        <f t="shared" si="13"/>
        <v>153.97800000000001</v>
      </c>
      <c r="E16" s="167">
        <f t="shared" si="13"/>
        <v>340.54840000000002</v>
      </c>
      <c r="F16" s="167">
        <f t="shared" si="13"/>
        <v>22.079000000000001</v>
      </c>
      <c r="G16" s="167">
        <f t="shared" si="13"/>
        <v>74.752042700000004</v>
      </c>
      <c r="H16" s="167">
        <f t="shared" si="13"/>
        <v>14.516</v>
      </c>
      <c r="I16" s="167">
        <f t="shared" si="13"/>
        <v>6.5589999999999993</v>
      </c>
      <c r="J16" s="167">
        <f t="shared" si="13"/>
        <v>2.1560700000000002</v>
      </c>
      <c r="K16" s="167">
        <f t="shared" si="13"/>
        <v>7.0724</v>
      </c>
      <c r="L16" s="167">
        <f t="shared" si="13"/>
        <v>0.586063</v>
      </c>
      <c r="M16" s="167">
        <f t="shared" si="13"/>
        <v>0.660914</v>
      </c>
      <c r="N16" s="167">
        <f t="shared" si="1"/>
        <v>147.30328737999997</v>
      </c>
      <c r="O16" s="167">
        <f t="shared" si="2"/>
        <v>1227.6961770800001</v>
      </c>
      <c r="P16" s="200"/>
      <c r="Q16" s="175"/>
    </row>
    <row r="17" spans="2:17" s="31" customFormat="1">
      <c r="B17" s="31" t="str">
        <f>PROPER(VLOOKUP(VALUE(B62),fips_xref!$A$5:$B$100,2,FALSE))&amp;", "&amp;A62</f>
        <v>Barnes, ND</v>
      </c>
      <c r="C17" s="167">
        <f t="shared" ref="C17:M17" si="14">SUMIF($C$49:$AM$49,C$4,$C62:$AM62)</f>
        <v>0</v>
      </c>
      <c r="D17" s="167">
        <f t="shared" si="14"/>
        <v>0</v>
      </c>
      <c r="E17" s="167">
        <f t="shared" si="14"/>
        <v>0</v>
      </c>
      <c r="F17" s="167">
        <f t="shared" si="14"/>
        <v>0</v>
      </c>
      <c r="G17" s="167">
        <f t="shared" si="14"/>
        <v>0</v>
      </c>
      <c r="H17" s="167">
        <f t="shared" si="14"/>
        <v>0</v>
      </c>
      <c r="I17" s="167">
        <f t="shared" si="14"/>
        <v>0</v>
      </c>
      <c r="J17" s="167">
        <f t="shared" si="14"/>
        <v>0</v>
      </c>
      <c r="K17" s="167">
        <f t="shared" si="14"/>
        <v>2.7</v>
      </c>
      <c r="L17" s="167">
        <f t="shared" si="14"/>
        <v>0</v>
      </c>
      <c r="M17" s="167">
        <f t="shared" si="14"/>
        <v>0</v>
      </c>
      <c r="N17" s="167">
        <f t="shared" si="1"/>
        <v>0</v>
      </c>
      <c r="O17" s="167">
        <f t="shared" si="2"/>
        <v>2.7</v>
      </c>
      <c r="P17" s="200"/>
      <c r="Q17" s="175"/>
    </row>
    <row r="18" spans="2:17" s="31" customFormat="1">
      <c r="B18" s="31" t="str">
        <f>PROPER(VLOOKUP(VALUE(B63),fips_xref!$A$5:$B$100,2,FALSE))&amp;", "&amp;A63</f>
        <v>Billings, ND</v>
      </c>
      <c r="C18" s="167">
        <f t="shared" ref="C18:M18" si="15">SUMIF($C$49:$AM$49,C$4,$C63:$AM63)</f>
        <v>3977.59</v>
      </c>
      <c r="D18" s="167">
        <f t="shared" si="15"/>
        <v>1338.76</v>
      </c>
      <c r="E18" s="167">
        <f t="shared" si="15"/>
        <v>1790.5065500000001</v>
      </c>
      <c r="F18" s="167">
        <f t="shared" si="15"/>
        <v>175.09915999999998</v>
      </c>
      <c r="G18" s="167">
        <f t="shared" si="15"/>
        <v>333.27785036000012</v>
      </c>
      <c r="H18" s="167">
        <f t="shared" si="15"/>
        <v>116.128</v>
      </c>
      <c r="I18" s="167">
        <f t="shared" si="15"/>
        <v>106.223</v>
      </c>
      <c r="J18" s="167">
        <f t="shared" si="15"/>
        <v>20.405999999999999</v>
      </c>
      <c r="K18" s="167">
        <f t="shared" si="15"/>
        <v>0</v>
      </c>
      <c r="L18" s="167">
        <f t="shared" si="15"/>
        <v>3.4209700000000001</v>
      </c>
      <c r="M18" s="167">
        <f t="shared" si="15"/>
        <v>2.4649337999999998</v>
      </c>
      <c r="N18" s="167">
        <f t="shared" si="1"/>
        <v>289.90397906439995</v>
      </c>
      <c r="O18" s="167">
        <f t="shared" si="2"/>
        <v>8153.7804432244002</v>
      </c>
      <c r="P18" s="200"/>
      <c r="Q18" s="175"/>
    </row>
    <row r="19" spans="2:17" s="31" customFormat="1">
      <c r="B19" s="31" t="str">
        <f>PROPER(VLOOKUP(VALUE(B64),fips_xref!$A$5:$B$100,2,FALSE))&amp;", "&amp;A64</f>
        <v>Bottineau, ND</v>
      </c>
      <c r="C19" s="167">
        <f t="shared" ref="C19:M19" si="16">SUMIF($C$49:$AM$49,C$4,$C64:$AM64)</f>
        <v>1973.69</v>
      </c>
      <c r="D19" s="167">
        <f t="shared" si="16"/>
        <v>664.298</v>
      </c>
      <c r="E19" s="167">
        <f t="shared" si="16"/>
        <v>2026.6</v>
      </c>
      <c r="F19" s="167">
        <f t="shared" si="16"/>
        <v>395.42055999999997</v>
      </c>
      <c r="G19" s="167">
        <f t="shared" si="16"/>
        <v>376.25790000000001</v>
      </c>
      <c r="H19" s="167">
        <f t="shared" si="16"/>
        <v>261.28800000000001</v>
      </c>
      <c r="I19" s="167">
        <f t="shared" si="16"/>
        <v>6.1150200000000003</v>
      </c>
      <c r="J19" s="167">
        <f t="shared" si="16"/>
        <v>15.4992</v>
      </c>
      <c r="K19" s="167">
        <f t="shared" si="16"/>
        <v>0</v>
      </c>
      <c r="L19" s="167">
        <f t="shared" si="16"/>
        <v>3.8775599999999999</v>
      </c>
      <c r="M19" s="167">
        <f t="shared" si="16"/>
        <v>2.7736299999999998</v>
      </c>
      <c r="N19" s="167">
        <f t="shared" si="1"/>
        <v>329.95166999999998</v>
      </c>
      <c r="O19" s="167">
        <f t="shared" si="2"/>
        <v>6055.7715399999997</v>
      </c>
      <c r="P19" s="200"/>
      <c r="Q19" s="175"/>
    </row>
    <row r="20" spans="2:17" s="31" customFormat="1">
      <c r="B20" s="31" t="str">
        <f>PROPER(VLOOKUP(VALUE(B65),fips_xref!$A$5:$B$100,2,FALSE))&amp;", "&amp;A65</f>
        <v>Bowman, ND</v>
      </c>
      <c r="C20" s="167">
        <f t="shared" ref="C20:M20" si="17">SUMIF($C$49:$AM$49,C$4,$C65:$AM65)</f>
        <v>6059.96</v>
      </c>
      <c r="D20" s="167">
        <f t="shared" si="17"/>
        <v>2039.64</v>
      </c>
      <c r="E20" s="167">
        <f t="shared" si="17"/>
        <v>1522.8009999999999</v>
      </c>
      <c r="F20" s="167">
        <f t="shared" si="17"/>
        <v>39.568638</v>
      </c>
      <c r="G20" s="167">
        <f t="shared" si="17"/>
        <v>349.31579999999997</v>
      </c>
      <c r="H20" s="167">
        <f t="shared" si="17"/>
        <v>26.128799999999998</v>
      </c>
      <c r="I20" s="167">
        <f t="shared" si="17"/>
        <v>198.72300000000001</v>
      </c>
      <c r="J20" s="167">
        <f t="shared" si="17"/>
        <v>3.56345</v>
      </c>
      <c r="K20" s="167">
        <f t="shared" si="17"/>
        <v>0</v>
      </c>
      <c r="L20" s="167">
        <f t="shared" si="17"/>
        <v>2.5350600000000001</v>
      </c>
      <c r="M20" s="167">
        <f t="shared" si="17"/>
        <v>3.2098300000000002</v>
      </c>
      <c r="N20" s="167">
        <f t="shared" si="1"/>
        <v>731.04398064000009</v>
      </c>
      <c r="O20" s="167">
        <f t="shared" si="2"/>
        <v>10976.489558640002</v>
      </c>
      <c r="P20" s="200"/>
      <c r="Q20" s="175"/>
    </row>
    <row r="21" spans="2:17" s="31" customFormat="1">
      <c r="B21" s="31" t="str">
        <f>PROPER(VLOOKUP(VALUE(B66),fips_xref!$A$5:$B$100,2,FALSE))&amp;", "&amp;A66</f>
        <v>Burke, ND</v>
      </c>
      <c r="C21" s="167">
        <f t="shared" ref="C21:M21" si="18">SUMIF($C$49:$AM$49,C$4,$C66:$AM66)</f>
        <v>4809.0200000000004</v>
      </c>
      <c r="D21" s="167">
        <f t="shared" si="18"/>
        <v>1618.6</v>
      </c>
      <c r="E21" s="167">
        <f t="shared" si="18"/>
        <v>1759.7148200000001</v>
      </c>
      <c r="F21" s="167">
        <f t="shared" si="18"/>
        <v>282.63326999999998</v>
      </c>
      <c r="G21" s="167">
        <f t="shared" si="18"/>
        <v>327.98858979000005</v>
      </c>
      <c r="H21" s="167">
        <f t="shared" si="18"/>
        <v>185.80500000000001</v>
      </c>
      <c r="I21" s="167">
        <f t="shared" si="18"/>
        <v>133.185</v>
      </c>
      <c r="J21" s="167">
        <f t="shared" si="18"/>
        <v>29.666399999999999</v>
      </c>
      <c r="K21" s="167">
        <f t="shared" si="18"/>
        <v>0</v>
      </c>
      <c r="L21" s="167">
        <f t="shared" si="18"/>
        <v>3.3596400000000002</v>
      </c>
      <c r="M21" s="167">
        <f t="shared" si="18"/>
        <v>2.4300156000000004</v>
      </c>
      <c r="N21" s="167">
        <f t="shared" si="1"/>
        <v>279.47650156999993</v>
      </c>
      <c r="O21" s="167">
        <f t="shared" si="2"/>
        <v>9431.8792369600014</v>
      </c>
      <c r="P21" s="200"/>
      <c r="Q21" s="175"/>
    </row>
    <row r="22" spans="2:17" s="31" customFormat="1">
      <c r="B22" s="31" t="str">
        <f>PROPER(VLOOKUP(VALUE(B67),fips_xref!$A$5:$B$100,2,FALSE))&amp;", "&amp;A67</f>
        <v>Divide, ND</v>
      </c>
      <c r="C22" s="167">
        <f t="shared" ref="C22:M22" si="19">SUMIF($C$49:$AM$49,C$4,$C67:$AM67)</f>
        <v>11056.2</v>
      </c>
      <c r="D22" s="167">
        <f t="shared" si="19"/>
        <v>3721.26</v>
      </c>
      <c r="E22" s="167">
        <f t="shared" si="19"/>
        <v>2200.0965499999998</v>
      </c>
      <c r="F22" s="167">
        <f t="shared" si="19"/>
        <v>729.84507799999994</v>
      </c>
      <c r="G22" s="167">
        <f t="shared" si="19"/>
        <v>409.32252036000011</v>
      </c>
      <c r="H22" s="167">
        <f t="shared" si="19"/>
        <v>485.49867</v>
      </c>
      <c r="I22" s="167">
        <f t="shared" si="19"/>
        <v>279.678</v>
      </c>
      <c r="J22" s="167">
        <f t="shared" si="19"/>
        <v>77.087699999999998</v>
      </c>
      <c r="K22" s="167">
        <f t="shared" si="19"/>
        <v>0</v>
      </c>
      <c r="L22" s="167">
        <f t="shared" si="19"/>
        <v>4.2046599999999996</v>
      </c>
      <c r="M22" s="167">
        <f t="shared" si="19"/>
        <v>3.0255138000000001</v>
      </c>
      <c r="N22" s="167">
        <f t="shared" si="1"/>
        <v>440.31418805940001</v>
      </c>
      <c r="O22" s="167">
        <f t="shared" si="2"/>
        <v>19406.532880219402</v>
      </c>
      <c r="P22" s="200"/>
      <c r="Q22" s="175"/>
    </row>
    <row r="23" spans="2:17" s="31" customFormat="1">
      <c r="B23" s="31" t="str">
        <f>PROPER(VLOOKUP(VALUE(B68),fips_xref!$A$5:$B$100,2,FALSE))&amp;", "&amp;A68</f>
        <v>Dunn, ND</v>
      </c>
      <c r="C23" s="167">
        <f t="shared" ref="C23:M23" si="20">SUMIF($C$49:$AM$49,C$4,$C68:$AM68)</f>
        <v>47285.2</v>
      </c>
      <c r="D23" s="167">
        <f t="shared" si="20"/>
        <v>15915.100000000002</v>
      </c>
      <c r="E23" s="167">
        <f t="shared" si="20"/>
        <v>4986.3599999999997</v>
      </c>
      <c r="F23" s="167">
        <f t="shared" si="20"/>
        <v>1633.6196</v>
      </c>
      <c r="G23" s="167">
        <f t="shared" si="20"/>
        <v>925.76520000000005</v>
      </c>
      <c r="H23" s="167">
        <f t="shared" si="20"/>
        <v>1077.0900000000001</v>
      </c>
      <c r="I23" s="167">
        <f t="shared" si="20"/>
        <v>877.93799999999999</v>
      </c>
      <c r="J23" s="167">
        <f t="shared" si="20"/>
        <v>192.98400000000001</v>
      </c>
      <c r="K23" s="167">
        <f t="shared" si="20"/>
        <v>110.45</v>
      </c>
      <c r="L23" s="167">
        <f t="shared" si="20"/>
        <v>9.5405599999999993</v>
      </c>
      <c r="M23" s="167">
        <f t="shared" si="20"/>
        <v>6.8243900000000002</v>
      </c>
      <c r="N23" s="167">
        <f t="shared" si="1"/>
        <v>1365.7297600000002</v>
      </c>
      <c r="O23" s="167">
        <f t="shared" si="2"/>
        <v>74386.601509999979</v>
      </c>
      <c r="P23" s="200"/>
      <c r="Q23" s="175"/>
    </row>
    <row r="24" spans="2:17" s="31" customFormat="1">
      <c r="B24" s="31" t="str">
        <f>PROPER(VLOOKUP(VALUE(B69),fips_xref!$A$5:$B$100,2,FALSE))&amp;", "&amp;A69</f>
        <v>Golden Valley, ND</v>
      </c>
      <c r="C24" s="167">
        <f t="shared" ref="C24:M24" si="21">SUMIF($C$49:$AM$49,C$4,$C69:$AM69)</f>
        <v>771.17899999999997</v>
      </c>
      <c r="D24" s="167">
        <f t="shared" si="21"/>
        <v>259.56</v>
      </c>
      <c r="E24" s="167">
        <f t="shared" si="21"/>
        <v>316.99</v>
      </c>
      <c r="F24" s="167">
        <f t="shared" si="21"/>
        <v>11.305311</v>
      </c>
      <c r="G24" s="167">
        <f t="shared" si="21"/>
        <v>58.852229999999999</v>
      </c>
      <c r="H24" s="167">
        <f t="shared" si="21"/>
        <v>8.7095900000000004</v>
      </c>
      <c r="I24" s="167">
        <f t="shared" si="21"/>
        <v>14.815</v>
      </c>
      <c r="J24" s="167">
        <f t="shared" si="21"/>
        <v>1.09137</v>
      </c>
      <c r="K24" s="167">
        <f t="shared" si="21"/>
        <v>0</v>
      </c>
      <c r="L24" s="167">
        <f t="shared" si="21"/>
        <v>0.60650700000000002</v>
      </c>
      <c r="M24" s="167">
        <f t="shared" si="21"/>
        <v>0.433836</v>
      </c>
      <c r="N24" s="167">
        <f t="shared" si="1"/>
        <v>39.344920000000002</v>
      </c>
      <c r="O24" s="167">
        <f t="shared" si="2"/>
        <v>1482.8877640000001</v>
      </c>
      <c r="P24" s="200"/>
      <c r="Q24" s="175"/>
    </row>
    <row r="25" spans="2:17" s="31" customFormat="1">
      <c r="B25" s="31" t="str">
        <f>PROPER(VLOOKUP(VALUE(B70),fips_xref!$A$5:$B$100,2,FALSE))&amp;", "&amp;A70</f>
        <v>Mchenry, ND</v>
      </c>
      <c r="C25" s="167">
        <f t="shared" ref="C25:M25" si="22">SUMIF($C$49:$AM$49,C$4,$C70:$AM70)</f>
        <v>18.8704</v>
      </c>
      <c r="D25" s="167">
        <f t="shared" si="22"/>
        <v>6.3513299999999999</v>
      </c>
      <c r="E25" s="167">
        <f t="shared" si="22"/>
        <v>56.987000000000002</v>
      </c>
      <c r="F25" s="167">
        <f t="shared" si="22"/>
        <v>11.305311</v>
      </c>
      <c r="G25" s="167">
        <f t="shared" si="22"/>
        <v>10.580181</v>
      </c>
      <c r="H25" s="167">
        <f t="shared" si="22"/>
        <v>8.7095900000000004</v>
      </c>
      <c r="I25" s="167">
        <f t="shared" si="22"/>
        <v>0</v>
      </c>
      <c r="J25" s="167">
        <f t="shared" si="22"/>
        <v>0.47937999999999997</v>
      </c>
      <c r="K25" s="167">
        <f t="shared" si="22"/>
        <v>2.8</v>
      </c>
      <c r="L25" s="167">
        <f t="shared" si="22"/>
        <v>0.10903500000000001</v>
      </c>
      <c r="M25" s="167">
        <f t="shared" si="22"/>
        <v>7.7993099999999996E-2</v>
      </c>
      <c r="N25" s="167">
        <f t="shared" si="1"/>
        <v>4.0681605000000003</v>
      </c>
      <c r="O25" s="167">
        <f t="shared" si="2"/>
        <v>120.33838060000002</v>
      </c>
      <c r="P25" s="200"/>
      <c r="Q25" s="175"/>
    </row>
    <row r="26" spans="2:17" s="31" customFormat="1">
      <c r="B26" s="31" t="str">
        <f>PROPER(VLOOKUP(VALUE(B71),fips_xref!$A$5:$B$100,2,FALSE))&amp;", "&amp;A71</f>
        <v>Mcintosh, ND</v>
      </c>
      <c r="C26" s="167">
        <f t="shared" ref="C26:M26" si="23">SUMIF($C$49:$AM$49,C$4,$C71:$AM71)</f>
        <v>0</v>
      </c>
      <c r="D26" s="167">
        <f t="shared" si="23"/>
        <v>0</v>
      </c>
      <c r="E26" s="167">
        <f t="shared" si="23"/>
        <v>0</v>
      </c>
      <c r="F26" s="167">
        <f t="shared" si="23"/>
        <v>0</v>
      </c>
      <c r="G26" s="167">
        <f t="shared" si="23"/>
        <v>0</v>
      </c>
      <c r="H26" s="167">
        <f t="shared" si="23"/>
        <v>0</v>
      </c>
      <c r="I26" s="167">
        <f t="shared" si="23"/>
        <v>0</v>
      </c>
      <c r="J26" s="167">
        <f t="shared" si="23"/>
        <v>0</v>
      </c>
      <c r="K26" s="167">
        <f t="shared" si="23"/>
        <v>12.4</v>
      </c>
      <c r="L26" s="167">
        <f t="shared" si="23"/>
        <v>0</v>
      </c>
      <c r="M26" s="167">
        <f t="shared" si="23"/>
        <v>0</v>
      </c>
      <c r="N26" s="167">
        <f t="shared" si="1"/>
        <v>0</v>
      </c>
      <c r="O26" s="167">
        <f t="shared" si="2"/>
        <v>12.4</v>
      </c>
      <c r="P26" s="200"/>
      <c r="Q26" s="175"/>
    </row>
    <row r="27" spans="2:17" s="31" customFormat="1">
      <c r="B27" s="31" t="str">
        <f>PROPER(VLOOKUP(VALUE(B72),fips_xref!$A$5:$B$100,2,FALSE))&amp;", "&amp;A72</f>
        <v>Mckenzie, ND</v>
      </c>
      <c r="C27" s="167">
        <f t="shared" ref="C27:M27" si="24">SUMIF($C$49:$AM$49,C$4,$C72:$AM72)</f>
        <v>97329.2</v>
      </c>
      <c r="D27" s="167">
        <f t="shared" si="24"/>
        <v>32758.7</v>
      </c>
      <c r="E27" s="167">
        <f t="shared" si="24"/>
        <v>8872.8943999999992</v>
      </c>
      <c r="F27" s="167">
        <f t="shared" si="24"/>
        <v>4573.0845259999987</v>
      </c>
      <c r="G27" s="167">
        <f t="shared" si="24"/>
        <v>1651.1744805600001</v>
      </c>
      <c r="H27" s="167">
        <f t="shared" si="24"/>
        <v>3011.5119179999992</v>
      </c>
      <c r="I27" s="167">
        <f t="shared" si="24"/>
        <v>3368.71</v>
      </c>
      <c r="J27" s="167">
        <f t="shared" si="24"/>
        <v>536.74400000000003</v>
      </c>
      <c r="K27" s="167">
        <f t="shared" si="24"/>
        <v>542.04999999999995</v>
      </c>
      <c r="L27" s="167">
        <f t="shared" si="24"/>
        <v>16.954899999999999</v>
      </c>
      <c r="M27" s="167">
        <f t="shared" si="24"/>
        <v>12.208467000000001</v>
      </c>
      <c r="N27" s="167">
        <f t="shared" si="1"/>
        <v>2976.4328077950004</v>
      </c>
      <c r="O27" s="167">
        <f t="shared" si="2"/>
        <v>155649.66549935497</v>
      </c>
      <c r="P27" s="200"/>
      <c r="Q27" s="175"/>
    </row>
    <row r="28" spans="2:17" s="31" customFormat="1">
      <c r="B28" s="31" t="str">
        <f>PROPER(VLOOKUP(VALUE(B73),fips_xref!$A$5:$B$100,2,FALSE))&amp;", "&amp;A73</f>
        <v>Mclean, ND</v>
      </c>
      <c r="C28" s="167">
        <f t="shared" ref="C28:M28" si="25">SUMIF($C$49:$AM$49,C$4,$C73:$AM73)</f>
        <v>761.69200000000001</v>
      </c>
      <c r="D28" s="167">
        <f t="shared" si="25"/>
        <v>256.36700000000002</v>
      </c>
      <c r="E28" s="167">
        <f t="shared" si="25"/>
        <v>163.83799999999999</v>
      </c>
      <c r="F28" s="167">
        <f t="shared" si="25"/>
        <v>11.305311</v>
      </c>
      <c r="G28" s="167">
        <f t="shared" si="25"/>
        <v>30.418046999999998</v>
      </c>
      <c r="H28" s="167">
        <f t="shared" si="25"/>
        <v>8.7095900000000004</v>
      </c>
      <c r="I28" s="167">
        <f t="shared" si="25"/>
        <v>12.184100000000001</v>
      </c>
      <c r="J28" s="167">
        <f t="shared" si="25"/>
        <v>1.2035400000000001</v>
      </c>
      <c r="K28" s="167">
        <f t="shared" si="25"/>
        <v>0</v>
      </c>
      <c r="L28" s="167">
        <f t="shared" si="25"/>
        <v>0.31347599999999998</v>
      </c>
      <c r="M28" s="167">
        <f t="shared" si="25"/>
        <v>0.22423000000000001</v>
      </c>
      <c r="N28" s="167">
        <f t="shared" si="1"/>
        <v>21.114850999999998</v>
      </c>
      <c r="O28" s="167">
        <f t="shared" si="2"/>
        <v>1267.3701449999999</v>
      </c>
      <c r="P28" s="200"/>
      <c r="Q28" s="175"/>
    </row>
    <row r="29" spans="2:17" s="31" customFormat="1">
      <c r="B29" s="31" t="str">
        <f>PROPER(VLOOKUP(VALUE(B74),fips_xref!$A$5:$B$100,2,FALSE))&amp;", "&amp;A74</f>
        <v>Morton, ND</v>
      </c>
      <c r="C29" s="167">
        <f t="shared" ref="C29:M29" si="26">SUMIF($C$49:$AM$49,C$4,$C74:$AM74)</f>
        <v>0</v>
      </c>
      <c r="D29" s="167">
        <f t="shared" si="26"/>
        <v>0</v>
      </c>
      <c r="E29" s="167">
        <f t="shared" si="26"/>
        <v>0</v>
      </c>
      <c r="F29" s="167">
        <f t="shared" si="26"/>
        <v>0</v>
      </c>
      <c r="G29" s="167">
        <f t="shared" si="26"/>
        <v>0</v>
      </c>
      <c r="H29" s="167">
        <f t="shared" si="26"/>
        <v>0</v>
      </c>
      <c r="I29" s="167">
        <f t="shared" si="26"/>
        <v>0</v>
      </c>
      <c r="J29" s="167">
        <f t="shared" si="26"/>
        <v>0</v>
      </c>
      <c r="K29" s="167">
        <f t="shared" si="26"/>
        <v>41.3</v>
      </c>
      <c r="L29" s="167">
        <f t="shared" si="26"/>
        <v>0</v>
      </c>
      <c r="M29" s="167">
        <f t="shared" si="26"/>
        <v>0</v>
      </c>
      <c r="N29" s="167">
        <f t="shared" si="1"/>
        <v>0</v>
      </c>
      <c r="O29" s="167">
        <f t="shared" si="2"/>
        <v>41.3</v>
      </c>
      <c r="P29" s="200"/>
      <c r="Q29" s="175"/>
    </row>
    <row r="30" spans="2:17" s="31" customFormat="1">
      <c r="B30" s="31" t="str">
        <f>PROPER(VLOOKUP(VALUE(B75),fips_xref!$A$5:$B$100,2,FALSE))&amp;", "&amp;A75</f>
        <v>Mountrail, ND</v>
      </c>
      <c r="C30" s="167">
        <f t="shared" ref="C30:M30" si="27">SUMIF($C$49:$AM$49,C$4,$C75:$AM75)</f>
        <v>70607.600000000006</v>
      </c>
      <c r="D30" s="167">
        <f t="shared" si="27"/>
        <v>23764.799999999999</v>
      </c>
      <c r="E30" s="167">
        <f t="shared" si="27"/>
        <v>7102.01</v>
      </c>
      <c r="F30" s="167">
        <f t="shared" si="27"/>
        <v>2453.2509</v>
      </c>
      <c r="G30" s="167">
        <f t="shared" si="27"/>
        <v>1318.5556999999999</v>
      </c>
      <c r="H30" s="167">
        <f t="shared" si="27"/>
        <v>1619.98</v>
      </c>
      <c r="I30" s="167">
        <f t="shared" si="27"/>
        <v>1370.83</v>
      </c>
      <c r="J30" s="167">
        <f t="shared" si="27"/>
        <v>270.38099999999997</v>
      </c>
      <c r="K30" s="167">
        <f t="shared" si="27"/>
        <v>27.970000000000002</v>
      </c>
      <c r="L30" s="167">
        <f t="shared" si="27"/>
        <v>13.5885</v>
      </c>
      <c r="M30" s="167">
        <f t="shared" si="27"/>
        <v>9.7198899999999995</v>
      </c>
      <c r="N30" s="167">
        <f t="shared" si="1"/>
        <v>1919.3493000000001</v>
      </c>
      <c r="O30" s="167">
        <f t="shared" si="2"/>
        <v>110478.03528999999</v>
      </c>
      <c r="P30" s="200"/>
      <c r="Q30" s="175"/>
    </row>
    <row r="31" spans="2:17" s="31" customFormat="1">
      <c r="B31" s="31" t="str">
        <f>PROPER(VLOOKUP(VALUE(B76),fips_xref!$A$5:$B$100,2,FALSE))&amp;", "&amp;A76</f>
        <v>Renville, ND</v>
      </c>
      <c r="C31" s="167">
        <f t="shared" ref="C31:M31" si="28">SUMIF($C$49:$AM$49,C$4,$C76:$AM76)</f>
        <v>663.06700000000001</v>
      </c>
      <c r="D31" s="167">
        <f t="shared" si="28"/>
        <v>223.172</v>
      </c>
      <c r="E31" s="167">
        <f t="shared" si="28"/>
        <v>950.971</v>
      </c>
      <c r="F31" s="167">
        <f t="shared" si="28"/>
        <v>78.339839999999995</v>
      </c>
      <c r="G31" s="167">
        <f t="shared" si="28"/>
        <v>176.55639000000002</v>
      </c>
      <c r="H31" s="167">
        <f t="shared" si="28"/>
        <v>52.2575</v>
      </c>
      <c r="I31" s="167">
        <f t="shared" si="28"/>
        <v>1.70062</v>
      </c>
      <c r="J31" s="167">
        <f t="shared" si="28"/>
        <v>3.3472</v>
      </c>
      <c r="K31" s="167">
        <f t="shared" si="28"/>
        <v>0</v>
      </c>
      <c r="L31" s="167">
        <f t="shared" si="28"/>
        <v>1.81952</v>
      </c>
      <c r="M31" s="167">
        <f t="shared" si="28"/>
        <v>1.3015099999999999</v>
      </c>
      <c r="N31" s="167">
        <f t="shared" si="1"/>
        <v>95.759960000000007</v>
      </c>
      <c r="O31" s="167">
        <f t="shared" si="2"/>
        <v>2248.2925400000004</v>
      </c>
      <c r="P31" s="200"/>
      <c r="Q31" s="175"/>
    </row>
    <row r="32" spans="2:17" s="31" customFormat="1">
      <c r="B32" s="31" t="str">
        <f>PROPER(VLOOKUP(VALUE(B77),fips_xref!$A$5:$B$100,2,FALSE))&amp;", "&amp;A77</f>
        <v>Richland, ND</v>
      </c>
      <c r="C32" s="167">
        <f t="shared" ref="C32:M32" si="29">SUMIF($C$49:$AM$49,C$4,$C77:$AM77)</f>
        <v>0</v>
      </c>
      <c r="D32" s="167">
        <f t="shared" si="29"/>
        <v>0</v>
      </c>
      <c r="E32" s="167">
        <f t="shared" si="29"/>
        <v>0</v>
      </c>
      <c r="F32" s="167">
        <f t="shared" si="29"/>
        <v>0</v>
      </c>
      <c r="G32" s="167">
        <f t="shared" si="29"/>
        <v>0</v>
      </c>
      <c r="H32" s="167">
        <f t="shared" si="29"/>
        <v>0</v>
      </c>
      <c r="I32" s="167">
        <f t="shared" si="29"/>
        <v>0</v>
      </c>
      <c r="J32" s="167">
        <f t="shared" si="29"/>
        <v>0</v>
      </c>
      <c r="K32" s="167">
        <f t="shared" si="29"/>
        <v>2.7</v>
      </c>
      <c r="L32" s="167">
        <f t="shared" si="29"/>
        <v>0</v>
      </c>
      <c r="M32" s="167">
        <f t="shared" si="29"/>
        <v>0</v>
      </c>
      <c r="N32" s="167">
        <f t="shared" si="1"/>
        <v>0</v>
      </c>
      <c r="O32" s="167">
        <f t="shared" si="2"/>
        <v>2.7</v>
      </c>
      <c r="P32" s="200"/>
      <c r="Q32" s="175"/>
    </row>
    <row r="33" spans="2:25" s="31" customFormat="1">
      <c r="B33" s="31" t="str">
        <f>PROPER(VLOOKUP(VALUE(B78),fips_xref!$A$5:$B$100,2,FALSE))&amp;", "&amp;A78</f>
        <v>Slope, ND</v>
      </c>
      <c r="C33" s="167">
        <f t="shared" ref="C33:M33" si="30">SUMIF($C$49:$AM$49,C$4,$C78:$AM78)</f>
        <v>338.74700000000001</v>
      </c>
      <c r="D33" s="167">
        <f t="shared" si="30"/>
        <v>114.014</v>
      </c>
      <c r="E33" s="167">
        <f t="shared" si="30"/>
        <v>64.110399999999998</v>
      </c>
      <c r="F33" s="167">
        <f t="shared" si="30"/>
        <v>16.825111</v>
      </c>
      <c r="G33" s="167">
        <f t="shared" si="30"/>
        <v>11.902700000000001</v>
      </c>
      <c r="H33" s="167">
        <f t="shared" si="30"/>
        <v>11.6128</v>
      </c>
      <c r="I33" s="167">
        <f t="shared" si="30"/>
        <v>2.3738199999999998</v>
      </c>
      <c r="J33" s="167">
        <f t="shared" si="30"/>
        <v>1.5082599999999999</v>
      </c>
      <c r="K33" s="167">
        <f t="shared" si="30"/>
        <v>0</v>
      </c>
      <c r="L33" s="167">
        <f t="shared" si="30"/>
        <v>0.122664</v>
      </c>
      <c r="M33" s="167">
        <f t="shared" si="30"/>
        <v>8.7742200000000006E-2</v>
      </c>
      <c r="N33" s="167">
        <f t="shared" si="1"/>
        <v>20.452116</v>
      </c>
      <c r="O33" s="167">
        <f t="shared" si="2"/>
        <v>581.75661319999995</v>
      </c>
      <c r="P33" s="200"/>
      <c r="Q33" s="175"/>
    </row>
    <row r="34" spans="2:25" s="31" customFormat="1">
      <c r="B34" s="31" t="str">
        <f>PROPER(VLOOKUP(VALUE(B79),fips_xref!$A$5:$B$100,2,FALSE))&amp;", "&amp;A79</f>
        <v>Stark, ND</v>
      </c>
      <c r="C34" s="167">
        <f t="shared" ref="C34:M34" si="31">SUMIF($C$49:$AM$49,C$4,$C79:$AM79)</f>
        <v>5367.28</v>
      </c>
      <c r="D34" s="167">
        <f t="shared" si="31"/>
        <v>1806.5</v>
      </c>
      <c r="E34" s="167">
        <f t="shared" si="31"/>
        <v>818.16354999999999</v>
      </c>
      <c r="F34" s="167">
        <f t="shared" si="31"/>
        <v>231.97654600000001</v>
      </c>
      <c r="G34" s="167">
        <f t="shared" si="31"/>
        <v>152.75339036</v>
      </c>
      <c r="H34" s="167">
        <f t="shared" si="31"/>
        <v>154.760918</v>
      </c>
      <c r="I34" s="167">
        <f t="shared" si="31"/>
        <v>156.452</v>
      </c>
      <c r="J34" s="167">
        <f t="shared" si="31"/>
        <v>27.5777</v>
      </c>
      <c r="K34" s="167">
        <f t="shared" si="31"/>
        <v>1.29</v>
      </c>
      <c r="L34" s="167">
        <f t="shared" si="31"/>
        <v>1.5605599999999999</v>
      </c>
      <c r="M34" s="167">
        <f t="shared" si="31"/>
        <v>1.1341838</v>
      </c>
      <c r="N34" s="167">
        <f t="shared" si="1"/>
        <v>228.81892606440002</v>
      </c>
      <c r="O34" s="167">
        <f t="shared" si="2"/>
        <v>8948.2677742243995</v>
      </c>
      <c r="P34" s="200"/>
      <c r="Q34" s="175"/>
    </row>
    <row r="35" spans="2:25" s="31" customFormat="1">
      <c r="B35" s="31" t="str">
        <f>PROPER(VLOOKUP(VALUE(B80),fips_xref!$A$5:$B$100,2,FALSE))&amp;", "&amp;A80</f>
        <v>Ward, ND</v>
      </c>
      <c r="C35" s="167">
        <f t="shared" ref="C35:M35" si="32">SUMIF($C$49:$AM$49,C$4,$C80:$AM80)</f>
        <v>25.207999999999998</v>
      </c>
      <c r="D35" s="167">
        <f t="shared" si="32"/>
        <v>8.4843899999999994</v>
      </c>
      <c r="E35" s="167">
        <f t="shared" si="32"/>
        <v>39.178600000000003</v>
      </c>
      <c r="F35" s="167">
        <f t="shared" si="32"/>
        <v>0</v>
      </c>
      <c r="G35" s="167">
        <f t="shared" si="32"/>
        <v>7.2738710000000006</v>
      </c>
      <c r="H35" s="167">
        <f t="shared" si="32"/>
        <v>0</v>
      </c>
      <c r="I35" s="167">
        <f t="shared" si="32"/>
        <v>0.166321</v>
      </c>
      <c r="J35" s="167">
        <f t="shared" si="32"/>
        <v>0</v>
      </c>
      <c r="K35" s="167">
        <f t="shared" si="32"/>
        <v>0</v>
      </c>
      <c r="L35" s="167">
        <f t="shared" si="32"/>
        <v>7.49615E-2</v>
      </c>
      <c r="M35" s="167">
        <f t="shared" si="32"/>
        <v>5.36202E-2</v>
      </c>
      <c r="N35" s="167">
        <f t="shared" si="1"/>
        <v>3.7606597000000002</v>
      </c>
      <c r="O35" s="167">
        <f t="shared" si="2"/>
        <v>84.200423400000005</v>
      </c>
      <c r="P35" s="200"/>
      <c r="Q35" s="175"/>
    </row>
    <row r="36" spans="2:25" s="31" customFormat="1">
      <c r="B36" s="31" t="str">
        <f>PROPER(VLOOKUP(VALUE(B81),fips_xref!$A$5:$B$100,2,FALSE))&amp;", "&amp;A81</f>
        <v>Williams, ND</v>
      </c>
      <c r="C36" s="167">
        <f t="shared" ref="C36:M36" si="33">SUMIF($C$49:$AM$49,C$4,$C81:$AM81)</f>
        <v>41276.6</v>
      </c>
      <c r="D36" s="167">
        <f t="shared" si="33"/>
        <v>13892.7</v>
      </c>
      <c r="E36" s="167">
        <f t="shared" si="33"/>
        <v>5758.4713600000005</v>
      </c>
      <c r="F36" s="167">
        <f t="shared" si="33"/>
        <v>2261.0621000000001</v>
      </c>
      <c r="G36" s="167">
        <f t="shared" si="33"/>
        <v>1071.2491696500001</v>
      </c>
      <c r="H36" s="167">
        <f t="shared" si="33"/>
        <v>1489.34</v>
      </c>
      <c r="I36" s="167">
        <f t="shared" si="33"/>
        <v>1345.94</v>
      </c>
      <c r="J36" s="167">
        <f t="shared" si="33"/>
        <v>260.45400000000001</v>
      </c>
      <c r="K36" s="167">
        <f t="shared" si="33"/>
        <v>6.7039999999999997</v>
      </c>
      <c r="L36" s="167">
        <f t="shared" si="33"/>
        <v>11.005699999999999</v>
      </c>
      <c r="M36" s="167">
        <f t="shared" si="33"/>
        <v>7.9171893999999998</v>
      </c>
      <c r="N36" s="167">
        <f t="shared" si="1"/>
        <v>1454.6204128059996</v>
      </c>
      <c r="O36" s="167">
        <f t="shared" si="2"/>
        <v>68836.063931856013</v>
      </c>
      <c r="P36" s="200"/>
      <c r="Q36" s="175"/>
    </row>
    <row r="37" spans="2:25" s="31" customFormat="1">
      <c r="B37" s="31" t="str">
        <f>PROPER(VLOOKUP(VALUE(B82),fips_xref!$A$5:$B$100,2,FALSE))&amp;", "&amp;A82</f>
        <v>Butte, SD</v>
      </c>
      <c r="C37" s="167">
        <f t="shared" ref="C37:M37" si="34">SUMIF($C$49:$AM$49,C$4,$C82:$AM82)</f>
        <v>0</v>
      </c>
      <c r="D37" s="167">
        <f t="shared" si="34"/>
        <v>0</v>
      </c>
      <c r="E37" s="167">
        <f t="shared" si="34"/>
        <v>0</v>
      </c>
      <c r="F37" s="167">
        <f t="shared" si="34"/>
        <v>0</v>
      </c>
      <c r="G37" s="167">
        <f t="shared" si="34"/>
        <v>0</v>
      </c>
      <c r="H37" s="167">
        <f t="shared" si="34"/>
        <v>0</v>
      </c>
      <c r="I37" s="167">
        <f t="shared" si="34"/>
        <v>0</v>
      </c>
      <c r="J37" s="167">
        <f t="shared" si="34"/>
        <v>0</v>
      </c>
      <c r="K37" s="167">
        <f t="shared" si="34"/>
        <v>0.1</v>
      </c>
      <c r="L37" s="167">
        <f t="shared" si="34"/>
        <v>0</v>
      </c>
      <c r="M37" s="167">
        <f t="shared" si="34"/>
        <v>0</v>
      </c>
      <c r="N37" s="167">
        <f t="shared" si="1"/>
        <v>5.8999999999999995</v>
      </c>
      <c r="O37" s="167">
        <f t="shared" si="2"/>
        <v>5.9999999999999991</v>
      </c>
      <c r="P37" s="200"/>
      <c r="Q37" s="175"/>
    </row>
    <row r="38" spans="2:25" s="31" customFormat="1">
      <c r="B38" s="31" t="str">
        <f>PROPER(VLOOKUP(VALUE(B83),fips_xref!$A$5:$B$100,2,FALSE))&amp;", "&amp;A83</f>
        <v>Edmunds, SD</v>
      </c>
      <c r="C38" s="167">
        <f t="shared" ref="C38:M38" si="35">SUMIF($C$49:$AM$49,C$4,$C83:$AM83)</f>
        <v>0</v>
      </c>
      <c r="D38" s="167">
        <f t="shared" si="35"/>
        <v>0</v>
      </c>
      <c r="E38" s="167">
        <f t="shared" si="35"/>
        <v>0</v>
      </c>
      <c r="F38" s="167">
        <f t="shared" si="35"/>
        <v>0</v>
      </c>
      <c r="G38" s="167">
        <f t="shared" si="35"/>
        <v>0</v>
      </c>
      <c r="H38" s="167">
        <f t="shared" si="35"/>
        <v>0</v>
      </c>
      <c r="I38" s="167">
        <f t="shared" si="35"/>
        <v>0</v>
      </c>
      <c r="J38" s="167">
        <f t="shared" si="35"/>
        <v>0</v>
      </c>
      <c r="K38" s="167">
        <f t="shared" si="35"/>
        <v>1.8</v>
      </c>
      <c r="L38" s="167">
        <f t="shared" si="35"/>
        <v>0</v>
      </c>
      <c r="M38" s="167">
        <f t="shared" si="35"/>
        <v>0</v>
      </c>
      <c r="N38" s="167">
        <f t="shared" si="1"/>
        <v>0</v>
      </c>
      <c r="O38" s="167">
        <f t="shared" si="2"/>
        <v>1.8</v>
      </c>
      <c r="P38" s="200"/>
      <c r="Q38" s="175"/>
    </row>
    <row r="39" spans="2:25" s="31" customFormat="1">
      <c r="B39" s="31" t="str">
        <f>PROPER(VLOOKUP(VALUE(B84),fips_xref!$A$5:$B$100,2,FALSE))&amp;", "&amp;A84</f>
        <v>Harding, SD</v>
      </c>
      <c r="C39" s="167">
        <f t="shared" ref="C39:M39" si="36">SUMIF($C$49:$AM$49,C$4,$C84:$AM84)</f>
        <v>1315.54</v>
      </c>
      <c r="D39" s="167">
        <f t="shared" si="36"/>
        <v>442.779</v>
      </c>
      <c r="E39" s="167">
        <f t="shared" si="36"/>
        <v>610.83600000000001</v>
      </c>
      <c r="F39" s="167">
        <f t="shared" si="36"/>
        <v>61.913450000000005</v>
      </c>
      <c r="G39" s="167">
        <f t="shared" si="36"/>
        <v>141.5819841</v>
      </c>
      <c r="H39" s="167">
        <f t="shared" si="36"/>
        <v>34.8384</v>
      </c>
      <c r="I39" s="167">
        <f t="shared" si="36"/>
        <v>261.56700000000001</v>
      </c>
      <c r="J39" s="167">
        <f t="shared" si="36"/>
        <v>6.8069499999999996</v>
      </c>
      <c r="K39" s="167">
        <f t="shared" si="36"/>
        <v>0</v>
      </c>
      <c r="L39" s="167">
        <f t="shared" si="36"/>
        <v>1.00857</v>
      </c>
      <c r="M39" s="167">
        <f t="shared" si="36"/>
        <v>1.31226</v>
      </c>
      <c r="N39" s="167">
        <f t="shared" si="1"/>
        <v>187.70480428999994</v>
      </c>
      <c r="O39" s="167">
        <f t="shared" si="2"/>
        <v>3065.8884183900004</v>
      </c>
      <c r="P39" s="200"/>
      <c r="Q39" s="175"/>
    </row>
    <row r="40" spans="2:25" s="2" customFormat="1">
      <c r="B40" s="47" t="s">
        <v>6</v>
      </c>
      <c r="C40" s="52">
        <f t="shared" ref="C40:O40" si="37">SUM(C5:C39)</f>
        <v>313595.51073119993</v>
      </c>
      <c r="D40" s="52">
        <f t="shared" si="37"/>
        <v>105548.7606976</v>
      </c>
      <c r="E40" s="52">
        <f t="shared" si="37"/>
        <v>48460.235440000004</v>
      </c>
      <c r="F40" s="52">
        <f t="shared" si="37"/>
        <v>13660.636037999997</v>
      </c>
      <c r="G40" s="52">
        <f t="shared" si="37"/>
        <v>9551.1682875699989</v>
      </c>
      <c r="H40" s="52">
        <f t="shared" si="37"/>
        <v>8964.6230559999985</v>
      </c>
      <c r="I40" s="52">
        <f t="shared" si="37"/>
        <v>8842.9870330999984</v>
      </c>
      <c r="J40" s="52">
        <f t="shared" si="37"/>
        <v>1548.5158389999999</v>
      </c>
      <c r="K40" s="52">
        <f t="shared" si="37"/>
        <v>1093.6744999999996</v>
      </c>
      <c r="L40" s="52">
        <f t="shared" si="37"/>
        <v>89.633506580000002</v>
      </c>
      <c r="M40" s="52">
        <f t="shared" si="37"/>
        <v>77.90735374999997</v>
      </c>
      <c r="N40" s="52">
        <f t="shared" si="37"/>
        <v>13479.191133880799</v>
      </c>
      <c r="O40" s="52">
        <f t="shared" si="37"/>
        <v>524912.84361668071</v>
      </c>
      <c r="P40" s="200"/>
      <c r="Q40" s="61"/>
    </row>
    <row r="41" spans="2:25">
      <c r="O41" s="63"/>
      <c r="Q41" s="159"/>
    </row>
    <row r="42" spans="2:25">
      <c r="O42" s="63"/>
    </row>
    <row r="43" spans="2:25">
      <c r="B43" s="3" t="s">
        <v>10</v>
      </c>
    </row>
    <row r="44" spans="2:25">
      <c r="B44" t="s">
        <v>9</v>
      </c>
      <c r="C44" t="str">
        <f>INDEX(VOC_bar_chart_data!$A$22:$A$51,MATCH(C49,VOC_bar_chart_data!$B$22:$B$51,0),1)</f>
        <v>Y</v>
      </c>
      <c r="D44" t="str">
        <f>INDEX(VOC_bar_chart_data!$A$22:$A$51,MATCH(D49,VOC_bar_chart_data!$B$22:$B$51,0),1)</f>
        <v>Y</v>
      </c>
      <c r="E44" t="str">
        <f>INDEX(VOC_bar_chart_data!$A$22:$A$51,MATCH(E49,VOC_bar_chart_data!$B$22:$B$51,0),1)</f>
        <v>Y</v>
      </c>
      <c r="F44" t="str">
        <f>INDEX(VOC_bar_chart_data!$A$22:$A$51,MATCH(F49,VOC_bar_chart_data!$B$22:$B$51,0),1)</f>
        <v>Y</v>
      </c>
      <c r="G44" t="str">
        <f>INDEX(VOC_bar_chart_data!$A$22:$A$51,MATCH(G49,VOC_bar_chart_data!$B$22:$B$51,0),1)</f>
        <v>Y</v>
      </c>
      <c r="H44" t="str">
        <f>INDEX(VOC_bar_chart_data!$A$22:$A$51,MATCH(H49,VOC_bar_chart_data!$B$22:$B$51,0),1)</f>
        <v>Y</v>
      </c>
      <c r="I44" t="str">
        <f>INDEX(VOC_bar_chart_data!$A$22:$A$51,MATCH(I49,VOC_bar_chart_data!$B$22:$B$51,0),1)</f>
        <v>Y</v>
      </c>
      <c r="J44" t="str">
        <f>INDEX(VOC_bar_chart_data!$A$22:$A$51,MATCH(J49,VOC_bar_chart_data!$B$22:$B$51,0),1)</f>
        <v>N</v>
      </c>
      <c r="K44" t="str">
        <f>INDEX(VOC_bar_chart_data!$A$22:$A$51,MATCH(K49,VOC_bar_chart_data!$B$22:$B$51,0),1)</f>
        <v>N</v>
      </c>
      <c r="L44" t="str">
        <f>INDEX(VOC_bar_chart_data!$A$22:$A$51,MATCH(L49,VOC_bar_chart_data!$B$22:$B$51,0),1)</f>
        <v>N</v>
      </c>
      <c r="M44" t="str">
        <f>INDEX(VOC_bar_chart_data!$A$22:$A$51,MATCH(M49,VOC_bar_chart_data!$B$22:$B$51,0),1)</f>
        <v>Y</v>
      </c>
      <c r="N44" t="str">
        <f>INDEX(VOC_bar_chart_data!$A$22:$A$51,MATCH(N49,VOC_bar_chart_data!$B$22:$B$51,0),1)</f>
        <v>Y</v>
      </c>
      <c r="O44" t="str">
        <f>INDEX(VOC_bar_chart_data!$A$22:$A$51,MATCH(O49,VOC_bar_chart_data!$B$22:$B$51,0),1)</f>
        <v>N</v>
      </c>
      <c r="P44" t="str">
        <f>INDEX(VOC_bar_chart_data!$A$22:$A$51,MATCH(P49,VOC_bar_chart_data!$B$22:$B$51,0),1)</f>
        <v>N</v>
      </c>
      <c r="Q44" t="str">
        <f>INDEX(VOC_bar_chart_data!$A$22:$A$51,MATCH(Q49,VOC_bar_chart_data!$B$22:$B$51,0),1)</f>
        <v>Y</v>
      </c>
      <c r="R44" t="str">
        <f>INDEX(VOC_bar_chart_data!$A$22:$A$51,MATCH(R49,VOC_bar_chart_data!$B$22:$B$51,0),1)</f>
        <v>Y</v>
      </c>
      <c r="S44" t="str">
        <f>INDEX(VOC_bar_chart_data!$A$22:$A$51,MATCH(S49,VOC_bar_chart_data!$B$22:$B$51,0),1)</f>
        <v>N</v>
      </c>
      <c r="T44" t="str">
        <f>INDEX(VOC_bar_chart_data!$A$22:$A$51,MATCH(T49,VOC_bar_chart_data!$B$22:$B$51,0),1)</f>
        <v>N</v>
      </c>
      <c r="U44" t="str">
        <f>INDEX(VOC_bar_chart_data!$A$22:$A$51,MATCH(U49,VOC_bar_chart_data!$B$22:$B$51,0),1)</f>
        <v>N</v>
      </c>
      <c r="V44" t="str">
        <f>INDEX(VOC_bar_chart_data!$A$22:$A$51,MATCH(V49,VOC_bar_chart_data!$B$22:$B$51,0),1)</f>
        <v>N</v>
      </c>
      <c r="W44" t="str">
        <f>INDEX(VOC_bar_chart_data!$A$22:$A$51,MATCH(W49,VOC_bar_chart_data!$B$22:$B$51,0),1)</f>
        <v>N</v>
      </c>
      <c r="X44" t="str">
        <f>INDEX(VOC_bar_chart_data!$A$22:$A$51,MATCH(X49,VOC_bar_chart_data!$B$22:$B$51,0),1)</f>
        <v>N</v>
      </c>
    </row>
    <row r="46" spans="2:25">
      <c r="B46" s="216" t="s">
        <v>139</v>
      </c>
      <c r="C46" s="217" t="s">
        <v>385</v>
      </c>
    </row>
    <row r="48" spans="2:25">
      <c r="B48" s="8" t="s">
        <v>95</v>
      </c>
      <c r="C48" s="8" t="s">
        <v>55</v>
      </c>
      <c r="D48" s="10"/>
      <c r="E48" s="10"/>
      <c r="F48" s="10"/>
      <c r="G48" s="10"/>
      <c r="H48" s="10"/>
      <c r="I48" s="10"/>
      <c r="J48" s="10"/>
      <c r="K48" s="10"/>
      <c r="L48" s="10"/>
      <c r="M48" s="10"/>
      <c r="N48" s="10"/>
      <c r="O48" s="10"/>
      <c r="P48" s="10"/>
      <c r="Q48" s="10"/>
      <c r="R48" s="10"/>
      <c r="S48" s="10"/>
      <c r="T48" s="10"/>
      <c r="U48" s="10"/>
      <c r="V48" s="10"/>
      <c r="W48" s="10"/>
      <c r="X48" s="10"/>
      <c r="Y48" s="12"/>
    </row>
    <row r="49" spans="1:58" s="6" customFormat="1" ht="36">
      <c r="B49" s="17" t="s">
        <v>56</v>
      </c>
      <c r="C49" s="18" t="s">
        <v>130</v>
      </c>
      <c r="D49" s="19" t="s">
        <v>387</v>
      </c>
      <c r="E49" s="19" t="s">
        <v>46</v>
      </c>
      <c r="F49" s="19" t="s">
        <v>176</v>
      </c>
      <c r="G49" s="19" t="s">
        <v>170</v>
      </c>
      <c r="H49" s="19" t="s">
        <v>364</v>
      </c>
      <c r="I49" s="19" t="s">
        <v>114</v>
      </c>
      <c r="J49" s="19" t="s">
        <v>113</v>
      </c>
      <c r="K49" s="19" t="s">
        <v>179</v>
      </c>
      <c r="L49" s="19" t="s">
        <v>111</v>
      </c>
      <c r="M49" s="19" t="s">
        <v>131</v>
      </c>
      <c r="N49" s="19" t="s">
        <v>161</v>
      </c>
      <c r="O49" s="19" t="s">
        <v>358</v>
      </c>
      <c r="P49" s="19" t="s">
        <v>359</v>
      </c>
      <c r="Q49" s="19" t="s">
        <v>178</v>
      </c>
      <c r="R49" s="19" t="s">
        <v>171</v>
      </c>
      <c r="S49" s="19" t="s">
        <v>180</v>
      </c>
      <c r="T49" s="19" t="s">
        <v>356</v>
      </c>
      <c r="U49" s="19" t="s">
        <v>357</v>
      </c>
      <c r="V49" s="19" t="s">
        <v>112</v>
      </c>
      <c r="W49" s="19" t="s">
        <v>177</v>
      </c>
      <c r="X49" s="19" t="s">
        <v>355</v>
      </c>
      <c r="Y49" s="20" t="s">
        <v>96</v>
      </c>
      <c r="Z49"/>
      <c r="AA49"/>
      <c r="AB49"/>
      <c r="AC49"/>
      <c r="AD49"/>
      <c r="AE49"/>
      <c r="AF49"/>
      <c r="AG49"/>
      <c r="AH49"/>
      <c r="AI49"/>
      <c r="AJ49"/>
      <c r="AK49"/>
      <c r="AL49"/>
      <c r="AM49"/>
      <c r="AN49"/>
      <c r="AO49"/>
      <c r="AP49"/>
      <c r="AQ49"/>
      <c r="AR49"/>
      <c r="AS49"/>
      <c r="AT49"/>
      <c r="AU49"/>
      <c r="AV49"/>
      <c r="AW49"/>
      <c r="AX49"/>
      <c r="AY49"/>
      <c r="AZ49"/>
      <c r="BA49"/>
      <c r="BB49"/>
      <c r="BC49"/>
      <c r="BD49"/>
      <c r="BE49"/>
      <c r="BF49"/>
    </row>
    <row r="50" spans="1:58">
      <c r="A50" s="31" t="str">
        <f>VLOOKUP(VALUE($B50),fips_xref!$A$5:$I$100,8,FALSE)</f>
        <v>MT</v>
      </c>
      <c r="B50" s="41" t="s">
        <v>184</v>
      </c>
      <c r="C50" s="35">
        <v>8.44612E-2</v>
      </c>
      <c r="D50" s="36">
        <v>2.8427600000000001E-2</v>
      </c>
      <c r="E50" s="36">
        <v>3.56169</v>
      </c>
      <c r="F50" s="36"/>
      <c r="G50" s="36">
        <v>0.66126119999999999</v>
      </c>
      <c r="H50" s="36"/>
      <c r="I50" s="36">
        <v>0</v>
      </c>
      <c r="J50" s="36">
        <v>1.9418300000000001E-3</v>
      </c>
      <c r="K50" s="36">
        <v>1.89314E-3</v>
      </c>
      <c r="L50" s="36">
        <v>6.1069699999999998E-3</v>
      </c>
      <c r="M50" s="36"/>
      <c r="N50" s="36"/>
      <c r="O50" s="36"/>
      <c r="P50" s="36"/>
      <c r="Q50" s="36">
        <v>6.81468E-3</v>
      </c>
      <c r="R50" s="36">
        <v>4.8745699999999999E-3</v>
      </c>
      <c r="S50" s="36">
        <v>0</v>
      </c>
      <c r="T50" s="36"/>
      <c r="U50" s="36"/>
      <c r="V50" s="36">
        <v>0</v>
      </c>
      <c r="W50" s="36">
        <v>0</v>
      </c>
      <c r="X50" s="36"/>
      <c r="Y50" s="37">
        <v>4.3574711899999992</v>
      </c>
    </row>
    <row r="51" spans="1:58">
      <c r="A51" s="31" t="str">
        <f>VLOOKUP(VALUE($B51),fips_xref!$A$5:$I$100,8,FALSE)</f>
        <v>MT</v>
      </c>
      <c r="B51" s="42" t="s">
        <v>186</v>
      </c>
      <c r="C51" s="38">
        <v>533.24599999999998</v>
      </c>
      <c r="D51" s="39">
        <v>179.47800000000001</v>
      </c>
      <c r="E51" s="39">
        <v>227.94800000000001</v>
      </c>
      <c r="F51" s="39">
        <v>11.0395</v>
      </c>
      <c r="G51" s="39">
        <v>42.320759999999993</v>
      </c>
      <c r="H51" s="39">
        <v>5.8063900000000004</v>
      </c>
      <c r="I51" s="39">
        <v>5.5554199999999998</v>
      </c>
      <c r="J51" s="39">
        <v>12.336499999999999</v>
      </c>
      <c r="K51" s="39">
        <v>20.102499999999999</v>
      </c>
      <c r="L51" s="39">
        <v>0.39084600000000003</v>
      </c>
      <c r="M51" s="39">
        <v>1.0634600000000001</v>
      </c>
      <c r="N51" s="39">
        <v>13.696199999999999</v>
      </c>
      <c r="O51" s="39"/>
      <c r="P51" s="39"/>
      <c r="Q51" s="39">
        <v>0.43614000000000003</v>
      </c>
      <c r="R51" s="39">
        <v>0.31197200000000003</v>
      </c>
      <c r="S51" s="39">
        <v>0</v>
      </c>
      <c r="T51" s="39">
        <v>1.0999999999999999E-2</v>
      </c>
      <c r="U51" s="39"/>
      <c r="V51" s="39">
        <v>0</v>
      </c>
      <c r="W51" s="39">
        <v>0</v>
      </c>
      <c r="X51" s="39"/>
      <c r="Y51" s="40">
        <v>1053.7426879999998</v>
      </c>
    </row>
    <row r="52" spans="1:58">
      <c r="A52" s="31" t="str">
        <f>VLOOKUP(VALUE($B52),fips_xref!$A$5:$I$100,8,FALSE)</f>
        <v>MT</v>
      </c>
      <c r="B52" s="42" t="s">
        <v>188</v>
      </c>
      <c r="C52" s="38">
        <v>3017.62</v>
      </c>
      <c r="D52" s="39">
        <v>1015.66</v>
      </c>
      <c r="E52" s="39">
        <v>2700.02</v>
      </c>
      <c r="F52" s="39">
        <v>16.958016000000001</v>
      </c>
      <c r="G52" s="39">
        <v>846.63610899999992</v>
      </c>
      <c r="H52" s="39">
        <v>8.7095900000000004</v>
      </c>
      <c r="I52" s="39">
        <v>214.06750000000002</v>
      </c>
      <c r="J52" s="39">
        <v>70.503799999999998</v>
      </c>
      <c r="K52" s="39">
        <v>310.09899999999999</v>
      </c>
      <c r="L52" s="39">
        <v>1210.98028</v>
      </c>
      <c r="M52" s="39">
        <v>1.76366</v>
      </c>
      <c r="N52" s="39">
        <v>118.8653</v>
      </c>
      <c r="O52" s="39">
        <v>39.011299999999999</v>
      </c>
      <c r="P52" s="39">
        <v>20.772400000000001</v>
      </c>
      <c r="Q52" s="39">
        <v>3.2029000000000001</v>
      </c>
      <c r="R52" s="39">
        <v>9.5331200000000003</v>
      </c>
      <c r="S52" s="39">
        <v>1.58179</v>
      </c>
      <c r="T52" s="39">
        <v>0.1037</v>
      </c>
      <c r="U52" s="39">
        <v>4.225200000000001</v>
      </c>
      <c r="V52" s="39">
        <v>0</v>
      </c>
      <c r="W52" s="39">
        <v>2.9482298</v>
      </c>
      <c r="X52" s="39">
        <v>5.5959000000000003</v>
      </c>
      <c r="Y52" s="40">
        <v>9618.857794800002</v>
      </c>
    </row>
    <row r="53" spans="1:58">
      <c r="A53" s="31" t="str">
        <f>VLOOKUP(VALUE($B53),fips_xref!$A$5:$I$100,8,FALSE)</f>
        <v>MT</v>
      </c>
      <c r="B53" s="42" t="s">
        <v>190</v>
      </c>
      <c r="C53" s="38">
        <v>7.7022700000000004</v>
      </c>
      <c r="D53" s="39">
        <v>2.5924</v>
      </c>
      <c r="E53" s="39">
        <v>21.370100000000001</v>
      </c>
      <c r="F53" s="39"/>
      <c r="G53" s="39">
        <v>3.9675700999999997</v>
      </c>
      <c r="H53" s="39"/>
      <c r="I53" s="39">
        <v>3.4090099999999998E-2</v>
      </c>
      <c r="J53" s="39">
        <v>0.18437999999999999</v>
      </c>
      <c r="K53" s="39">
        <v>1.81471</v>
      </c>
      <c r="L53" s="39">
        <v>3.6641800000000002E-2</v>
      </c>
      <c r="M53" s="39"/>
      <c r="N53" s="39"/>
      <c r="O53" s="39"/>
      <c r="P53" s="39"/>
      <c r="Q53" s="39">
        <v>4.0888099999999997E-2</v>
      </c>
      <c r="R53" s="39">
        <v>2.92474E-2</v>
      </c>
      <c r="S53" s="39">
        <v>0</v>
      </c>
      <c r="T53" s="39"/>
      <c r="U53" s="39"/>
      <c r="V53" s="39">
        <v>0</v>
      </c>
      <c r="W53" s="39">
        <v>0</v>
      </c>
      <c r="X53" s="39"/>
      <c r="Y53" s="40">
        <v>37.772297500000001</v>
      </c>
    </row>
    <row r="54" spans="1:58">
      <c r="A54" s="31" t="str">
        <f>VLOOKUP(VALUE($B54),fips_xref!$A$5:$I$100,8,FALSE)</f>
        <v>MT</v>
      </c>
      <c r="B54" s="42" t="s">
        <v>192</v>
      </c>
      <c r="C54" s="38">
        <v>10.962899999999999</v>
      </c>
      <c r="D54" s="39">
        <v>3.6898499999999999</v>
      </c>
      <c r="E54" s="39">
        <v>21.370100000000001</v>
      </c>
      <c r="F54" s="39">
        <v>5.5197599999999998</v>
      </c>
      <c r="G54" s="39">
        <v>3.9675700999999997</v>
      </c>
      <c r="H54" s="39">
        <v>2.9032</v>
      </c>
      <c r="I54" s="39">
        <v>0.101591</v>
      </c>
      <c r="J54" s="39">
        <v>0.25541900000000001</v>
      </c>
      <c r="K54" s="39">
        <v>1.4139299999999999</v>
      </c>
      <c r="L54" s="39">
        <v>3.6641800000000002E-2</v>
      </c>
      <c r="M54" s="39">
        <v>0.47789599999999999</v>
      </c>
      <c r="N54" s="39">
        <v>8.0000000000000002E-3</v>
      </c>
      <c r="O54" s="39"/>
      <c r="P54" s="39"/>
      <c r="Q54" s="39">
        <v>4.0888099999999997E-2</v>
      </c>
      <c r="R54" s="39">
        <v>2.92474E-2</v>
      </c>
      <c r="S54" s="39">
        <v>0</v>
      </c>
      <c r="T54" s="39">
        <v>5.4999999999999997E-3</v>
      </c>
      <c r="U54" s="39"/>
      <c r="V54" s="39">
        <v>0</v>
      </c>
      <c r="W54" s="39">
        <v>0</v>
      </c>
      <c r="X54" s="39"/>
      <c r="Y54" s="40">
        <v>50.7824934</v>
      </c>
    </row>
    <row r="55" spans="1:58" s="26" customFormat="1">
      <c r="A55" s="31" t="str">
        <f>VLOOKUP(VALUE($B55),fips_xref!$A$5:$I$100,8,FALSE)</f>
        <v>MT</v>
      </c>
      <c r="B55" s="42" t="s">
        <v>194</v>
      </c>
      <c r="C55" s="38">
        <v>0</v>
      </c>
      <c r="D55" s="39">
        <v>0</v>
      </c>
      <c r="E55" s="39">
        <v>59.715800000000002</v>
      </c>
      <c r="F55" s="39"/>
      <c r="G55" s="39">
        <v>42.222850000000001</v>
      </c>
      <c r="H55" s="39"/>
      <c r="I55" s="39">
        <v>80.450699999999998</v>
      </c>
      <c r="J55" s="39">
        <v>0</v>
      </c>
      <c r="K55" s="39">
        <v>7.08528</v>
      </c>
      <c r="L55" s="39">
        <v>0.508934</v>
      </c>
      <c r="M55" s="39"/>
      <c r="N55" s="39">
        <v>4.4870000000000001</v>
      </c>
      <c r="O55" s="39"/>
      <c r="P55" s="39"/>
      <c r="Q55" s="39">
        <v>0</v>
      </c>
      <c r="R55" s="39">
        <v>2.8261400000000001</v>
      </c>
      <c r="S55" s="39">
        <v>74.812399999999997</v>
      </c>
      <c r="T55" s="39"/>
      <c r="U55" s="39"/>
      <c r="V55" s="39">
        <v>0</v>
      </c>
      <c r="W55" s="39">
        <v>15.267077</v>
      </c>
      <c r="X55" s="39"/>
      <c r="Y55" s="40">
        <v>287.37618099999997</v>
      </c>
      <c r="Z55"/>
      <c r="AA55"/>
      <c r="AB55"/>
      <c r="AC55"/>
      <c r="AD55"/>
      <c r="AE55"/>
      <c r="AF55"/>
      <c r="AG55"/>
      <c r="AH55"/>
      <c r="AI55"/>
      <c r="AJ55"/>
      <c r="AK55"/>
      <c r="AL55"/>
      <c r="AM55"/>
      <c r="AN55"/>
      <c r="AO55"/>
      <c r="AP55"/>
      <c r="AQ55"/>
      <c r="AR55"/>
      <c r="AS55"/>
      <c r="AT55"/>
      <c r="AU55"/>
      <c r="AV55"/>
      <c r="AW55"/>
      <c r="AX55"/>
      <c r="AY55"/>
      <c r="AZ55"/>
      <c r="BA55"/>
      <c r="BB55"/>
      <c r="BC55"/>
      <c r="BD55"/>
      <c r="BE55"/>
      <c r="BF55"/>
    </row>
    <row r="56" spans="1:58" s="26" customFormat="1">
      <c r="A56" s="31" t="str">
        <f>VLOOKUP(VALUE($B56),fips_xref!$A$5:$I$100,8,FALSE)</f>
        <v>MT</v>
      </c>
      <c r="B56" s="42" t="s">
        <v>196</v>
      </c>
      <c r="C56" s="38">
        <v>52.2881</v>
      </c>
      <c r="D56" s="39">
        <v>17.5989</v>
      </c>
      <c r="E56" s="39">
        <v>42.740299999999998</v>
      </c>
      <c r="F56" s="39"/>
      <c r="G56" s="39">
        <v>7.9351389999999995</v>
      </c>
      <c r="H56" s="39"/>
      <c r="I56" s="39">
        <v>6.5971000000000002E-2</v>
      </c>
      <c r="J56" s="39">
        <v>1.2310099999999999</v>
      </c>
      <c r="K56" s="39">
        <v>21.422000000000001</v>
      </c>
      <c r="L56" s="39">
        <v>7.3283600000000004E-2</v>
      </c>
      <c r="M56" s="39"/>
      <c r="N56" s="39"/>
      <c r="O56" s="39"/>
      <c r="P56" s="39"/>
      <c r="Q56" s="39">
        <v>8.1776199999999993E-2</v>
      </c>
      <c r="R56" s="39">
        <v>5.84948E-2</v>
      </c>
      <c r="S56" s="39">
        <v>0</v>
      </c>
      <c r="T56" s="39"/>
      <c r="U56" s="39"/>
      <c r="V56" s="39">
        <v>0</v>
      </c>
      <c r="W56" s="39">
        <v>0</v>
      </c>
      <c r="X56" s="39"/>
      <c r="Y56" s="40">
        <v>143.49497459999998</v>
      </c>
      <c r="Z56"/>
      <c r="AA56"/>
      <c r="AB56"/>
      <c r="AC56"/>
      <c r="AD56"/>
      <c r="AE56"/>
      <c r="AF56"/>
      <c r="AG56"/>
      <c r="AH56"/>
      <c r="AI56"/>
      <c r="AJ56"/>
      <c r="AK56"/>
      <c r="AL56"/>
      <c r="AM56"/>
      <c r="AN56"/>
      <c r="AO56"/>
      <c r="AP56"/>
      <c r="AQ56"/>
      <c r="AR56"/>
      <c r="AS56"/>
      <c r="AT56"/>
      <c r="AU56"/>
      <c r="AV56"/>
      <c r="AW56"/>
      <c r="AX56"/>
      <c r="AY56"/>
      <c r="AZ56"/>
      <c r="BA56"/>
      <c r="BB56"/>
      <c r="BC56"/>
      <c r="BD56"/>
      <c r="BE56"/>
      <c r="BF56"/>
    </row>
    <row r="57" spans="1:58" s="26" customFormat="1">
      <c r="A57" s="31" t="str">
        <f>VLOOKUP(VALUE($B57),fips_xref!$A$5:$I$100,8,FALSE)</f>
        <v>MT</v>
      </c>
      <c r="B57" s="42" t="s">
        <v>198</v>
      </c>
      <c r="C57" s="38">
        <v>11774.5</v>
      </c>
      <c r="D57" s="39">
        <v>3963.01</v>
      </c>
      <c r="E57" s="39">
        <v>4154.1982699999999</v>
      </c>
      <c r="F57" s="39">
        <v>486.12889999999999</v>
      </c>
      <c r="G57" s="39">
        <v>771.69255292999981</v>
      </c>
      <c r="H57" s="39">
        <v>290.32</v>
      </c>
      <c r="I57" s="39">
        <v>307.88260000000002</v>
      </c>
      <c r="J57" s="39">
        <v>268.08800000000002</v>
      </c>
      <c r="K57" s="39">
        <v>87.497200000000007</v>
      </c>
      <c r="L57" s="39">
        <v>8.6140699999999999</v>
      </c>
      <c r="M57" s="39">
        <v>71.205500000000001</v>
      </c>
      <c r="N57" s="39">
        <v>115.6442</v>
      </c>
      <c r="O57" s="39">
        <v>52.203599999999994</v>
      </c>
      <c r="P57" s="39">
        <v>128.065</v>
      </c>
      <c r="Q57" s="39">
        <v>7.9459200000000001</v>
      </c>
      <c r="R57" s="39">
        <v>5.6926918799999999</v>
      </c>
      <c r="S57" s="39">
        <v>1.95524E-3</v>
      </c>
      <c r="T57" s="39">
        <v>29.070600000000002</v>
      </c>
      <c r="U57" s="39">
        <v>1.9274</v>
      </c>
      <c r="V57" s="39">
        <v>0</v>
      </c>
      <c r="W57" s="39">
        <v>3.6442872E-3</v>
      </c>
      <c r="X57" s="39">
        <v>0.93089999999999995</v>
      </c>
      <c r="Y57" s="40">
        <v>22524.623004337198</v>
      </c>
      <c r="Z57"/>
      <c r="AA57"/>
      <c r="AB57"/>
      <c r="AC57"/>
      <c r="AD57"/>
      <c r="AE57"/>
      <c r="AF57"/>
      <c r="AG57"/>
      <c r="AH57"/>
      <c r="AI57"/>
      <c r="AJ57"/>
      <c r="AK57"/>
      <c r="AL57"/>
      <c r="AM57"/>
      <c r="AN57"/>
      <c r="AO57"/>
      <c r="AP57"/>
      <c r="AQ57"/>
      <c r="AR57"/>
      <c r="AS57"/>
      <c r="AT57"/>
      <c r="AU57"/>
      <c r="AV57"/>
      <c r="AW57"/>
      <c r="AX57"/>
      <c r="AY57"/>
      <c r="AZ57"/>
      <c r="BA57"/>
      <c r="BB57"/>
      <c r="BC57"/>
      <c r="BD57"/>
      <c r="BE57"/>
      <c r="BF57"/>
    </row>
    <row r="58" spans="1:58" s="26" customFormat="1">
      <c r="A58" s="31" t="str">
        <f>VLOOKUP(VALUE($B58),fips_xref!$A$5:$I$100,8,FALSE)</f>
        <v>MT</v>
      </c>
      <c r="B58" s="42" t="s">
        <v>200</v>
      </c>
      <c r="C58" s="38">
        <v>3211.81</v>
      </c>
      <c r="D58" s="39">
        <v>1081.02</v>
      </c>
      <c r="E58" s="39">
        <v>908.23099999999999</v>
      </c>
      <c r="F58" s="39">
        <v>141.31663</v>
      </c>
      <c r="G58" s="39">
        <v>168.62120000000002</v>
      </c>
      <c r="H58" s="39">
        <v>84.192700000000002</v>
      </c>
      <c r="I58" s="39">
        <v>55.333400000000005</v>
      </c>
      <c r="J58" s="39">
        <v>73.257499999999993</v>
      </c>
      <c r="K58" s="39">
        <v>116.586</v>
      </c>
      <c r="L58" s="39">
        <v>1.55728</v>
      </c>
      <c r="M58" s="39">
        <v>22.134499999999999</v>
      </c>
      <c r="N58" s="39">
        <v>16.1205</v>
      </c>
      <c r="O58" s="39">
        <v>2.8311999999999999</v>
      </c>
      <c r="P58" s="39">
        <v>5.9738999999999995</v>
      </c>
      <c r="Q58" s="39">
        <v>1.7377399999999998</v>
      </c>
      <c r="R58" s="39">
        <v>1.2430099999999999</v>
      </c>
      <c r="S58" s="39">
        <v>0</v>
      </c>
      <c r="T58" s="39">
        <v>0.8044</v>
      </c>
      <c r="U58" s="39">
        <v>2.53E-2</v>
      </c>
      <c r="V58" s="39">
        <v>0</v>
      </c>
      <c r="W58" s="39">
        <v>0</v>
      </c>
      <c r="X58" s="39"/>
      <c r="Y58" s="40">
        <v>5892.7962599999992</v>
      </c>
      <c r="Z58"/>
      <c r="AA58"/>
      <c r="AB58"/>
      <c r="AC58"/>
      <c r="AD58"/>
      <c r="AE58"/>
      <c r="AF58"/>
      <c r="AG58"/>
      <c r="AH58"/>
      <c r="AI58"/>
      <c r="AJ58"/>
      <c r="AK58"/>
      <c r="AL58"/>
      <c r="AM58"/>
      <c r="AN58"/>
      <c r="AO58"/>
      <c r="AP58"/>
      <c r="AQ58"/>
      <c r="AR58"/>
      <c r="AS58"/>
      <c r="AT58"/>
      <c r="AU58"/>
      <c r="AV58"/>
      <c r="AW58"/>
      <c r="AX58"/>
      <c r="AY58"/>
      <c r="AZ58"/>
      <c r="BA58"/>
      <c r="BB58"/>
      <c r="BC58"/>
      <c r="BD58"/>
      <c r="BE58"/>
      <c r="BF58"/>
    </row>
    <row r="59" spans="1:58" s="26" customFormat="1">
      <c r="A59" s="31" t="str">
        <f>VLOOKUP(VALUE($B59),fips_xref!$A$5:$I$100,8,FALSE)</f>
        <v>MT</v>
      </c>
      <c r="B59" s="42" t="s">
        <v>202</v>
      </c>
      <c r="C59" s="38">
        <v>812.3</v>
      </c>
      <c r="D59" s="39">
        <v>273.40100000000001</v>
      </c>
      <c r="E59" s="39">
        <v>622.27055000000007</v>
      </c>
      <c r="F59" s="39">
        <v>5.5197599999999998</v>
      </c>
      <c r="G59" s="39">
        <v>116.38418035999999</v>
      </c>
      <c r="H59" s="39">
        <v>2.9032</v>
      </c>
      <c r="I59" s="39">
        <v>9.6122800000000002</v>
      </c>
      <c r="J59" s="39">
        <v>18.151599999999998</v>
      </c>
      <c r="K59" s="39">
        <v>81.521900000000002</v>
      </c>
      <c r="L59" s="39">
        <v>4.0492900000000001</v>
      </c>
      <c r="M59" s="39">
        <v>0.56427400000000005</v>
      </c>
      <c r="N59" s="39">
        <v>0.5524</v>
      </c>
      <c r="O59" s="39">
        <v>2.2938000000000001</v>
      </c>
      <c r="P59" s="39">
        <v>4.9110999999999994</v>
      </c>
      <c r="Q59" s="39">
        <v>1.1857599999999999</v>
      </c>
      <c r="R59" s="39">
        <v>0.86607880000000004</v>
      </c>
      <c r="S59" s="39">
        <v>3.91049E-3</v>
      </c>
      <c r="T59" s="39"/>
      <c r="U59" s="39">
        <v>1.3100000000000001E-2</v>
      </c>
      <c r="V59" s="39">
        <v>0</v>
      </c>
      <c r="W59" s="39">
        <v>7.2885744000000001E-3</v>
      </c>
      <c r="X59" s="39">
        <v>5.0098000000000003</v>
      </c>
      <c r="Y59" s="40">
        <v>1961.5212722244</v>
      </c>
      <c r="Z59"/>
      <c r="AA59"/>
      <c r="AB59"/>
      <c r="AC59"/>
      <c r="AD59"/>
      <c r="AE59"/>
      <c r="AF59"/>
      <c r="AG59"/>
      <c r="AH59"/>
      <c r="AI59"/>
      <c r="AJ59"/>
      <c r="AK59"/>
      <c r="AL59"/>
      <c r="AM59"/>
      <c r="AN59"/>
      <c r="AO59"/>
      <c r="AP59"/>
      <c r="AQ59"/>
      <c r="AR59"/>
      <c r="AS59"/>
      <c r="AT59"/>
      <c r="AU59"/>
      <c r="AV59"/>
      <c r="AW59"/>
      <c r="AX59"/>
      <c r="AY59"/>
      <c r="AZ59"/>
      <c r="BA59"/>
      <c r="BB59"/>
      <c r="BC59"/>
      <c r="BD59"/>
      <c r="BE59"/>
      <c r="BF59"/>
    </row>
    <row r="60" spans="1:58" s="28" customFormat="1">
      <c r="A60" s="31" t="str">
        <f>VLOOKUP(VALUE($B60),fips_xref!$A$5:$I$100,8,FALSE)</f>
        <v>MT</v>
      </c>
      <c r="B60" s="42" t="s">
        <v>204</v>
      </c>
      <c r="C60" s="38">
        <v>80.868600000000001</v>
      </c>
      <c r="D60" s="39">
        <v>27.218399999999999</v>
      </c>
      <c r="E60" s="39">
        <v>317.73199999999997</v>
      </c>
      <c r="F60" s="39">
        <v>5.5197599999999998</v>
      </c>
      <c r="G60" s="39">
        <v>119.18104800000002</v>
      </c>
      <c r="H60" s="39">
        <v>2.9032</v>
      </c>
      <c r="I60" s="39">
        <v>26.723600000000001</v>
      </c>
      <c r="J60" s="39">
        <v>1.88832</v>
      </c>
      <c r="K60" s="39">
        <v>8.4334900000000008</v>
      </c>
      <c r="L60" s="39">
        <v>210.799172</v>
      </c>
      <c r="M60" s="39">
        <v>0.350329</v>
      </c>
      <c r="N60" s="39">
        <v>64.964500000000001</v>
      </c>
      <c r="O60" s="39"/>
      <c r="P60" s="39"/>
      <c r="Q60" s="39">
        <v>0.26577299999999998</v>
      </c>
      <c r="R60" s="39">
        <v>1.4523279999999998</v>
      </c>
      <c r="S60" s="39">
        <v>0.27568900000000002</v>
      </c>
      <c r="T60" s="39">
        <v>1.0999999999999999E-2</v>
      </c>
      <c r="U60" s="39"/>
      <c r="V60" s="39">
        <v>0</v>
      </c>
      <c r="W60" s="39">
        <v>0.51384448000000005</v>
      </c>
      <c r="X60" s="39"/>
      <c r="Y60" s="40">
        <v>869.10105348000002</v>
      </c>
      <c r="Z60"/>
      <c r="AA60"/>
      <c r="AB60"/>
      <c r="AC60"/>
      <c r="AD60"/>
      <c r="AE60"/>
      <c r="AF60"/>
      <c r="AG60"/>
      <c r="AH60"/>
      <c r="AI60"/>
      <c r="AJ60"/>
      <c r="AK60"/>
      <c r="AL60"/>
      <c r="AM60"/>
      <c r="AN60"/>
      <c r="AO60"/>
      <c r="AP60"/>
      <c r="AQ60"/>
      <c r="AR60"/>
      <c r="AS60"/>
      <c r="AT60"/>
      <c r="AU60"/>
      <c r="AV60"/>
      <c r="AW60"/>
      <c r="AX60"/>
      <c r="AY60"/>
      <c r="AZ60"/>
      <c r="BA60"/>
      <c r="BB60"/>
      <c r="BC60"/>
      <c r="BD60"/>
      <c r="BE60"/>
      <c r="BF60"/>
    </row>
    <row r="61" spans="1:58" s="28" customFormat="1">
      <c r="A61" s="31" t="str">
        <f>VLOOKUP(VALUE($B61),fips_xref!$A$5:$I$100,8,FALSE)</f>
        <v>MT</v>
      </c>
      <c r="B61" s="42" t="s">
        <v>206</v>
      </c>
      <c r="C61" s="38">
        <v>457.48500000000001</v>
      </c>
      <c r="D61" s="39">
        <v>153.97800000000001</v>
      </c>
      <c r="E61" s="39">
        <v>340.54840000000002</v>
      </c>
      <c r="F61" s="39">
        <v>22.079000000000001</v>
      </c>
      <c r="G61" s="39">
        <v>74.752042700000004</v>
      </c>
      <c r="H61" s="39">
        <v>14.516</v>
      </c>
      <c r="I61" s="39">
        <v>6.5589999999999993</v>
      </c>
      <c r="J61" s="39">
        <v>10.4747</v>
      </c>
      <c r="K61" s="39">
        <v>95.827299999999994</v>
      </c>
      <c r="L61" s="39">
        <v>40.845299999999995</v>
      </c>
      <c r="M61" s="39">
        <v>2.1560700000000002</v>
      </c>
      <c r="N61" s="39">
        <v>7.0724</v>
      </c>
      <c r="O61" s="39"/>
      <c r="P61" s="39"/>
      <c r="Q61" s="39">
        <v>0.586063</v>
      </c>
      <c r="R61" s="39">
        <v>0.660914</v>
      </c>
      <c r="S61" s="39">
        <v>5.2791600000000001E-2</v>
      </c>
      <c r="T61" s="39">
        <v>4.7999999999999996E-3</v>
      </c>
      <c r="U61" s="39"/>
      <c r="V61" s="39">
        <v>0</v>
      </c>
      <c r="W61" s="39">
        <v>9.8395779999999988E-2</v>
      </c>
      <c r="X61" s="39"/>
      <c r="Y61" s="40">
        <v>1227.6961770800003</v>
      </c>
      <c r="Z61"/>
      <c r="AA61"/>
      <c r="AB61"/>
      <c r="AC61"/>
      <c r="AD61"/>
      <c r="AE61"/>
      <c r="AF61"/>
      <c r="AG61"/>
      <c r="AH61"/>
      <c r="AI61"/>
      <c r="AJ61"/>
      <c r="AK61"/>
      <c r="AL61"/>
      <c r="AM61"/>
      <c r="AN61"/>
      <c r="AO61"/>
      <c r="AP61"/>
      <c r="AQ61"/>
      <c r="AR61"/>
      <c r="AS61"/>
      <c r="AT61"/>
      <c r="AU61"/>
      <c r="AV61"/>
      <c r="AW61"/>
      <c r="AX61"/>
      <c r="AY61"/>
      <c r="AZ61"/>
      <c r="BA61"/>
      <c r="BB61"/>
      <c r="BC61"/>
      <c r="BD61"/>
      <c r="BE61"/>
      <c r="BF61"/>
    </row>
    <row r="62" spans="1:58" s="28" customFormat="1">
      <c r="A62" s="31" t="str">
        <f>VLOOKUP(VALUE($B62),fips_xref!$A$5:$I$100,8,FALSE)</f>
        <v>ND</v>
      </c>
      <c r="B62" s="42" t="s">
        <v>211</v>
      </c>
      <c r="C62" s="38"/>
      <c r="D62" s="39"/>
      <c r="E62" s="39"/>
      <c r="F62" s="39"/>
      <c r="G62" s="39"/>
      <c r="H62" s="39"/>
      <c r="I62" s="39"/>
      <c r="J62" s="39"/>
      <c r="K62" s="39"/>
      <c r="L62" s="39"/>
      <c r="M62" s="39"/>
      <c r="N62" s="39">
        <v>2.7</v>
      </c>
      <c r="O62" s="39"/>
      <c r="P62" s="39"/>
      <c r="Q62" s="39"/>
      <c r="R62" s="39"/>
      <c r="S62" s="39"/>
      <c r="T62" s="39"/>
      <c r="U62" s="39"/>
      <c r="V62" s="39"/>
      <c r="W62" s="39"/>
      <c r="X62" s="39"/>
      <c r="Y62" s="40">
        <v>2.7</v>
      </c>
      <c r="Z62"/>
      <c r="AA62"/>
      <c r="AB62"/>
      <c r="AC62"/>
      <c r="AD62"/>
      <c r="AE62"/>
      <c r="AF62"/>
      <c r="AG62"/>
      <c r="AH62"/>
      <c r="AI62"/>
      <c r="AJ62"/>
      <c r="AK62"/>
      <c r="AL62"/>
      <c r="AM62"/>
      <c r="AN62"/>
      <c r="AO62"/>
      <c r="AP62"/>
      <c r="AQ62"/>
      <c r="AR62"/>
      <c r="AS62"/>
      <c r="AT62"/>
      <c r="AU62"/>
      <c r="AV62"/>
      <c r="AW62"/>
      <c r="AX62"/>
      <c r="AY62"/>
      <c r="AZ62"/>
      <c r="BA62"/>
      <c r="BB62"/>
      <c r="BC62"/>
      <c r="BD62"/>
      <c r="BE62"/>
      <c r="BF62"/>
    </row>
    <row r="63" spans="1:58" s="28" customFormat="1">
      <c r="A63" s="31" t="str">
        <f>VLOOKUP(VALUE($B63),fips_xref!$A$5:$I$100,8,FALSE)</f>
        <v>ND</v>
      </c>
      <c r="B63" s="42" t="s">
        <v>215</v>
      </c>
      <c r="C63" s="38">
        <v>3977.59</v>
      </c>
      <c r="D63" s="39">
        <v>1338.76</v>
      </c>
      <c r="E63" s="39">
        <v>1790.5065500000001</v>
      </c>
      <c r="F63" s="39">
        <v>175.09915999999998</v>
      </c>
      <c r="G63" s="39">
        <v>333.27785036000012</v>
      </c>
      <c r="H63" s="39">
        <v>116.128</v>
      </c>
      <c r="I63" s="39">
        <v>106.223</v>
      </c>
      <c r="J63" s="39">
        <v>89.5364</v>
      </c>
      <c r="K63" s="39">
        <v>192.00399999999999</v>
      </c>
      <c r="L63" s="39">
        <v>6.0523799999999994</v>
      </c>
      <c r="M63" s="39">
        <v>20.405999999999999</v>
      </c>
      <c r="N63" s="39">
        <v>0</v>
      </c>
      <c r="O63" s="39"/>
      <c r="P63" s="39"/>
      <c r="Q63" s="39">
        <v>3.4209700000000001</v>
      </c>
      <c r="R63" s="39">
        <v>2.4649337999999998</v>
      </c>
      <c r="S63" s="39">
        <v>3.91049E-3</v>
      </c>
      <c r="T63" s="39">
        <v>2.3000000000000003</v>
      </c>
      <c r="U63" s="39">
        <v>0</v>
      </c>
      <c r="V63" s="39">
        <v>0</v>
      </c>
      <c r="W63" s="39">
        <v>7.2885744000000001E-3</v>
      </c>
      <c r="X63" s="39"/>
      <c r="Y63" s="40">
        <v>8153.7804432244002</v>
      </c>
      <c r="Z63"/>
      <c r="AA63"/>
    </row>
    <row r="64" spans="1:58" s="28" customFormat="1">
      <c r="A64" s="31" t="str">
        <f>VLOOKUP(VALUE($B64),fips_xref!$A$5:$I$100,8,FALSE)</f>
        <v>ND</v>
      </c>
      <c r="B64" s="42" t="s">
        <v>217</v>
      </c>
      <c r="C64" s="38">
        <v>1973.69</v>
      </c>
      <c r="D64" s="39">
        <v>664.298</v>
      </c>
      <c r="E64" s="39">
        <v>2026.6</v>
      </c>
      <c r="F64" s="39">
        <v>395.42055999999997</v>
      </c>
      <c r="G64" s="39">
        <v>376.25790000000001</v>
      </c>
      <c r="H64" s="39">
        <v>261.28800000000001</v>
      </c>
      <c r="I64" s="39">
        <v>6.1150200000000003</v>
      </c>
      <c r="J64" s="39">
        <v>41.528799999999997</v>
      </c>
      <c r="K64" s="39">
        <v>284.94799999999998</v>
      </c>
      <c r="L64" s="39">
        <v>3.4748700000000001</v>
      </c>
      <c r="M64" s="39">
        <v>15.4992</v>
      </c>
      <c r="N64" s="39"/>
      <c r="O64" s="39"/>
      <c r="P64" s="39"/>
      <c r="Q64" s="39">
        <v>3.8775599999999999</v>
      </c>
      <c r="R64" s="39">
        <v>2.7736299999999998</v>
      </c>
      <c r="S64" s="39">
        <v>0</v>
      </c>
      <c r="T64" s="39"/>
      <c r="U64" s="39"/>
      <c r="V64" s="39">
        <v>0</v>
      </c>
      <c r="W64" s="39">
        <v>0</v>
      </c>
      <c r="X64" s="39"/>
      <c r="Y64" s="40">
        <v>6055.7715399999988</v>
      </c>
      <c r="Z64"/>
      <c r="AA64"/>
    </row>
    <row r="65" spans="1:25">
      <c r="A65" s="31" t="str">
        <f>VLOOKUP(VALUE($B65),fips_xref!$A$5:$I$100,8,FALSE)</f>
        <v>ND</v>
      </c>
      <c r="B65" s="42" t="s">
        <v>219</v>
      </c>
      <c r="C65" s="38">
        <v>6059.96</v>
      </c>
      <c r="D65" s="39">
        <v>2039.64</v>
      </c>
      <c r="E65" s="39">
        <v>1522.8009999999999</v>
      </c>
      <c r="F65" s="39">
        <v>39.568638</v>
      </c>
      <c r="G65" s="39">
        <v>349.31579999999997</v>
      </c>
      <c r="H65" s="39">
        <v>26.128799999999998</v>
      </c>
      <c r="I65" s="39">
        <v>198.72300000000001</v>
      </c>
      <c r="J65" s="39">
        <v>139.40053399999999</v>
      </c>
      <c r="K65" s="39">
        <v>350.37</v>
      </c>
      <c r="L65" s="39">
        <v>235.23279000000002</v>
      </c>
      <c r="M65" s="39">
        <v>3.56345</v>
      </c>
      <c r="N65" s="39"/>
      <c r="O65" s="39"/>
      <c r="P65" s="39"/>
      <c r="Q65" s="39">
        <v>2.5350600000000001</v>
      </c>
      <c r="R65" s="39">
        <v>3.2098300000000002</v>
      </c>
      <c r="S65" s="39">
        <v>0.30501800000000001</v>
      </c>
      <c r="T65" s="39"/>
      <c r="U65" s="39"/>
      <c r="V65" s="39">
        <v>5.1671300000000002</v>
      </c>
      <c r="W65" s="39">
        <v>0.5685086399999999</v>
      </c>
      <c r="X65" s="39"/>
      <c r="Y65" s="40">
        <v>10976.489558640002</v>
      </c>
    </row>
    <row r="66" spans="1:25">
      <c r="A66" s="31" t="str">
        <f>VLOOKUP(VALUE($B66),fips_xref!$A$5:$I$100,8,FALSE)</f>
        <v>ND</v>
      </c>
      <c r="B66" s="42" t="s">
        <v>221</v>
      </c>
      <c r="C66" s="38">
        <v>4809.0200000000004</v>
      </c>
      <c r="D66" s="39">
        <v>1618.6</v>
      </c>
      <c r="E66" s="39">
        <v>1759.7148200000001</v>
      </c>
      <c r="F66" s="39">
        <v>282.63326999999998</v>
      </c>
      <c r="G66" s="39">
        <v>327.98858979000005</v>
      </c>
      <c r="H66" s="39">
        <v>185.80500000000001</v>
      </c>
      <c r="I66" s="39">
        <v>133.185</v>
      </c>
      <c r="J66" s="39">
        <v>102.616088238</v>
      </c>
      <c r="K66" s="39">
        <v>109.75</v>
      </c>
      <c r="L66" s="39">
        <v>7.4907599999999999</v>
      </c>
      <c r="M66" s="39">
        <v>29.666399999999999</v>
      </c>
      <c r="N66" s="39"/>
      <c r="O66" s="39">
        <v>45.699999999999996</v>
      </c>
      <c r="P66" s="39">
        <v>7.9</v>
      </c>
      <c r="Q66" s="39">
        <v>3.3596400000000002</v>
      </c>
      <c r="R66" s="39">
        <v>2.4300156000000004</v>
      </c>
      <c r="S66" s="39">
        <v>5.8657300000000004E-3</v>
      </c>
      <c r="T66" s="39">
        <v>4.7</v>
      </c>
      <c r="U66" s="39">
        <v>1.3</v>
      </c>
      <c r="V66" s="39">
        <v>2.85477E-3</v>
      </c>
      <c r="W66" s="39">
        <v>1.0932832E-2</v>
      </c>
      <c r="X66" s="39"/>
      <c r="Y66" s="40">
        <v>9431.8792369600014</v>
      </c>
    </row>
    <row r="67" spans="1:25">
      <c r="A67" s="31" t="str">
        <f>VLOOKUP(VALUE($B67),fips_xref!$A$5:$I$100,8,FALSE)</f>
        <v>ND</v>
      </c>
      <c r="B67" s="42" t="s">
        <v>231</v>
      </c>
      <c r="C67" s="38">
        <v>11056.2</v>
      </c>
      <c r="D67" s="39">
        <v>3721.26</v>
      </c>
      <c r="E67" s="39">
        <v>2200.0965499999998</v>
      </c>
      <c r="F67" s="39">
        <v>729.84507799999994</v>
      </c>
      <c r="G67" s="39">
        <v>409.32252036000011</v>
      </c>
      <c r="H67" s="39">
        <v>485.49867</v>
      </c>
      <c r="I67" s="39">
        <v>279.678</v>
      </c>
      <c r="J67" s="39">
        <v>241.65631730500002</v>
      </c>
      <c r="K67" s="39">
        <v>191.88200000000001</v>
      </c>
      <c r="L67" s="39">
        <v>6.7546799999999996</v>
      </c>
      <c r="M67" s="39">
        <v>77.087699999999998</v>
      </c>
      <c r="N67" s="39"/>
      <c r="O67" s="39"/>
      <c r="P67" s="39"/>
      <c r="Q67" s="39">
        <v>4.2046599999999996</v>
      </c>
      <c r="R67" s="39">
        <v>3.0255138000000001</v>
      </c>
      <c r="S67" s="39">
        <v>3.91049E-3</v>
      </c>
      <c r="T67" s="39"/>
      <c r="U67" s="39"/>
      <c r="V67" s="39">
        <v>9.9916899999999993E-3</v>
      </c>
      <c r="W67" s="39">
        <v>7.2885744000000001E-3</v>
      </c>
      <c r="X67" s="39"/>
      <c r="Y67" s="40">
        <v>19406.532880219398</v>
      </c>
    </row>
    <row r="68" spans="1:25">
      <c r="A68" s="31" t="str">
        <f>VLOOKUP(VALUE($B68),fips_xref!$A$5:$I$100,8,FALSE)</f>
        <v>ND</v>
      </c>
      <c r="B68" s="42" t="s">
        <v>233</v>
      </c>
      <c r="C68" s="38">
        <v>47285.2</v>
      </c>
      <c r="D68" s="39">
        <v>15915.100000000002</v>
      </c>
      <c r="E68" s="39">
        <v>4986.3599999999997</v>
      </c>
      <c r="F68" s="39">
        <v>1633.6196</v>
      </c>
      <c r="G68" s="39">
        <v>925.76520000000005</v>
      </c>
      <c r="H68" s="39">
        <v>1077.0900000000001</v>
      </c>
      <c r="I68" s="39">
        <v>877.93799999999999</v>
      </c>
      <c r="J68" s="39">
        <v>1031.6300000000001</v>
      </c>
      <c r="K68" s="39">
        <v>325.55</v>
      </c>
      <c r="L68" s="39">
        <v>8.5497599999999991</v>
      </c>
      <c r="M68" s="39">
        <v>192.98400000000001</v>
      </c>
      <c r="N68" s="39">
        <v>110.45</v>
      </c>
      <c r="O68" s="39"/>
      <c r="P68" s="39"/>
      <c r="Q68" s="39">
        <v>9.5405599999999993</v>
      </c>
      <c r="R68" s="39">
        <v>6.8243900000000002</v>
      </c>
      <c r="S68" s="39">
        <v>0</v>
      </c>
      <c r="T68" s="39"/>
      <c r="U68" s="39"/>
      <c r="V68" s="39">
        <v>0</v>
      </c>
      <c r="W68" s="39">
        <v>0</v>
      </c>
      <c r="X68" s="39"/>
      <c r="Y68" s="40">
        <v>74386.601510000008</v>
      </c>
    </row>
    <row r="69" spans="1:25">
      <c r="A69" s="31" t="str">
        <f>VLOOKUP(VALUE($B69),fips_xref!$A$5:$I$100,8,FALSE)</f>
        <v>ND</v>
      </c>
      <c r="B69" s="42" t="s">
        <v>241</v>
      </c>
      <c r="C69" s="38">
        <v>771.17899999999997</v>
      </c>
      <c r="D69" s="39">
        <v>259.56</v>
      </c>
      <c r="E69" s="39">
        <v>316.99</v>
      </c>
      <c r="F69" s="39">
        <v>11.305311</v>
      </c>
      <c r="G69" s="39">
        <v>58.852229999999999</v>
      </c>
      <c r="H69" s="39">
        <v>8.7095900000000004</v>
      </c>
      <c r="I69" s="39">
        <v>14.815</v>
      </c>
      <c r="J69" s="39">
        <v>17.505800000000001</v>
      </c>
      <c r="K69" s="39">
        <v>21.2956</v>
      </c>
      <c r="L69" s="39">
        <v>0.54352</v>
      </c>
      <c r="M69" s="39">
        <v>1.09137</v>
      </c>
      <c r="N69" s="39"/>
      <c r="O69" s="39"/>
      <c r="P69" s="39"/>
      <c r="Q69" s="39">
        <v>0.60650700000000002</v>
      </c>
      <c r="R69" s="39">
        <v>0.433836</v>
      </c>
      <c r="S69" s="39">
        <v>0</v>
      </c>
      <c r="T69" s="39"/>
      <c r="U69" s="39"/>
      <c r="V69" s="39">
        <v>0</v>
      </c>
      <c r="W69" s="39">
        <v>0</v>
      </c>
      <c r="X69" s="39"/>
      <c r="Y69" s="40">
        <v>1482.8877639999998</v>
      </c>
    </row>
    <row r="70" spans="1:25">
      <c r="A70" s="31" t="str">
        <f>VLOOKUP(VALUE($B70),fips_xref!$A$5:$I$100,8,FALSE)</f>
        <v>ND</v>
      </c>
      <c r="B70" s="42" t="s">
        <v>257</v>
      </c>
      <c r="C70" s="38">
        <v>18.8704</v>
      </c>
      <c r="D70" s="39">
        <v>6.3513299999999999</v>
      </c>
      <c r="E70" s="39">
        <v>56.987000000000002</v>
      </c>
      <c r="F70" s="39">
        <v>11.305311</v>
      </c>
      <c r="G70" s="39">
        <v>10.580181</v>
      </c>
      <c r="H70" s="39">
        <v>8.7095900000000004</v>
      </c>
      <c r="I70" s="39">
        <v>0</v>
      </c>
      <c r="J70" s="39">
        <v>0.39808900000000003</v>
      </c>
      <c r="K70" s="39">
        <v>3.5723600000000002</v>
      </c>
      <c r="L70" s="39">
        <v>9.7711500000000007E-2</v>
      </c>
      <c r="M70" s="39">
        <v>0.47937999999999997</v>
      </c>
      <c r="N70" s="39">
        <v>2.8</v>
      </c>
      <c r="O70" s="39"/>
      <c r="P70" s="39"/>
      <c r="Q70" s="39">
        <v>0.10903500000000001</v>
      </c>
      <c r="R70" s="39">
        <v>7.7993099999999996E-2</v>
      </c>
      <c r="S70" s="39">
        <v>0</v>
      </c>
      <c r="T70" s="39"/>
      <c r="U70" s="39"/>
      <c r="V70" s="39">
        <v>0</v>
      </c>
      <c r="W70" s="39">
        <v>0</v>
      </c>
      <c r="X70" s="39"/>
      <c r="Y70" s="40">
        <v>120.33838060000001</v>
      </c>
    </row>
    <row r="71" spans="1:25">
      <c r="A71" s="31" t="str">
        <f>VLOOKUP(VALUE($B71),fips_xref!$A$5:$I$100,8,FALSE)</f>
        <v>ND</v>
      </c>
      <c r="B71" s="42" t="s">
        <v>259</v>
      </c>
      <c r="C71" s="38"/>
      <c r="D71" s="39"/>
      <c r="E71" s="39"/>
      <c r="F71" s="39"/>
      <c r="G71" s="39"/>
      <c r="H71" s="39"/>
      <c r="I71" s="39"/>
      <c r="J71" s="39"/>
      <c r="K71" s="39"/>
      <c r="L71" s="39"/>
      <c r="M71" s="39"/>
      <c r="N71" s="39">
        <v>12.4</v>
      </c>
      <c r="O71" s="39"/>
      <c r="P71" s="39"/>
      <c r="Q71" s="39"/>
      <c r="R71" s="39"/>
      <c r="S71" s="39"/>
      <c r="T71" s="39"/>
      <c r="U71" s="39"/>
      <c r="V71" s="39"/>
      <c r="W71" s="39"/>
      <c r="X71" s="39"/>
      <c r="Y71" s="40">
        <v>12.4</v>
      </c>
    </row>
    <row r="72" spans="1:25">
      <c r="A72" s="31" t="str">
        <f>VLOOKUP(VALUE($B72),fips_xref!$A$5:$I$100,8,FALSE)</f>
        <v>ND</v>
      </c>
      <c r="B72" s="42" t="s">
        <v>261</v>
      </c>
      <c r="C72" s="38">
        <v>97329.2</v>
      </c>
      <c r="D72" s="39">
        <v>32758.7</v>
      </c>
      <c r="E72" s="39">
        <v>8872.8943999999992</v>
      </c>
      <c r="F72" s="39">
        <v>4573.0845259999987</v>
      </c>
      <c r="G72" s="39">
        <v>1651.1744805600001</v>
      </c>
      <c r="H72" s="39">
        <v>3011.5119179999992</v>
      </c>
      <c r="I72" s="39">
        <v>3368.71</v>
      </c>
      <c r="J72" s="39">
        <v>2157.7099720000001</v>
      </c>
      <c r="K72" s="39">
        <v>646.82000000000005</v>
      </c>
      <c r="L72" s="39">
        <v>28.6341</v>
      </c>
      <c r="M72" s="39">
        <v>536.74400000000003</v>
      </c>
      <c r="N72" s="39">
        <v>542.04999999999995</v>
      </c>
      <c r="O72" s="39">
        <v>121.4</v>
      </c>
      <c r="P72" s="39"/>
      <c r="Q72" s="39">
        <v>16.954899999999999</v>
      </c>
      <c r="R72" s="39">
        <v>12.208467000000001</v>
      </c>
      <c r="S72" s="39">
        <v>1.75972E-2</v>
      </c>
      <c r="T72" s="39">
        <v>7.2</v>
      </c>
      <c r="U72" s="39">
        <v>10.9</v>
      </c>
      <c r="V72" s="39">
        <v>3.71834</v>
      </c>
      <c r="W72" s="39">
        <v>3.2798595E-2</v>
      </c>
      <c r="X72" s="39"/>
      <c r="Y72" s="40">
        <v>155649.66549935503</v>
      </c>
    </row>
    <row r="73" spans="1:25">
      <c r="A73" s="31" t="str">
        <f>VLOOKUP(VALUE($B73),fips_xref!$A$5:$I$100,8,FALSE)</f>
        <v>ND</v>
      </c>
      <c r="B73" s="42" t="s">
        <v>263</v>
      </c>
      <c r="C73" s="38">
        <v>761.69200000000001</v>
      </c>
      <c r="D73" s="39">
        <v>256.36700000000002</v>
      </c>
      <c r="E73" s="39">
        <v>163.83799999999999</v>
      </c>
      <c r="F73" s="39">
        <v>11.305311</v>
      </c>
      <c r="G73" s="39">
        <v>30.418046999999998</v>
      </c>
      <c r="H73" s="39">
        <v>8.7095900000000004</v>
      </c>
      <c r="I73" s="39">
        <v>12.184100000000001</v>
      </c>
      <c r="J73" s="39">
        <v>16.302399999999999</v>
      </c>
      <c r="K73" s="39">
        <v>4.5315300000000001</v>
      </c>
      <c r="L73" s="39">
        <v>0.28092099999999998</v>
      </c>
      <c r="M73" s="39">
        <v>1.2035400000000001</v>
      </c>
      <c r="N73" s="39"/>
      <c r="O73" s="39"/>
      <c r="P73" s="39"/>
      <c r="Q73" s="39">
        <v>0.31347599999999998</v>
      </c>
      <c r="R73" s="39">
        <v>0.22423000000000001</v>
      </c>
      <c r="S73" s="39">
        <v>0</v>
      </c>
      <c r="T73" s="39"/>
      <c r="U73" s="39"/>
      <c r="V73" s="39">
        <v>0</v>
      </c>
      <c r="W73" s="39">
        <v>0</v>
      </c>
      <c r="X73" s="39"/>
      <c r="Y73" s="40">
        <v>1267.3701450000001</v>
      </c>
    </row>
    <row r="74" spans="1:25">
      <c r="A74" s="31" t="str">
        <f>VLOOKUP(VALUE($B74),fips_xref!$A$5:$I$100,8,FALSE)</f>
        <v>ND</v>
      </c>
      <c r="B74" s="42" t="s">
        <v>267</v>
      </c>
      <c r="C74" s="38"/>
      <c r="D74" s="39"/>
      <c r="E74" s="39"/>
      <c r="F74" s="39"/>
      <c r="G74" s="39"/>
      <c r="H74" s="39"/>
      <c r="I74" s="39"/>
      <c r="J74" s="39"/>
      <c r="K74" s="39"/>
      <c r="L74" s="39"/>
      <c r="M74" s="39"/>
      <c r="N74" s="39">
        <v>41.3</v>
      </c>
      <c r="O74" s="39"/>
      <c r="P74" s="39"/>
      <c r="Q74" s="39"/>
      <c r="R74" s="39"/>
      <c r="S74" s="39"/>
      <c r="T74" s="39">
        <v>0</v>
      </c>
      <c r="U74" s="39"/>
      <c r="V74" s="39"/>
      <c r="W74" s="39"/>
      <c r="X74" s="39"/>
      <c r="Y74" s="40">
        <v>41.3</v>
      </c>
    </row>
    <row r="75" spans="1:25">
      <c r="A75" s="31" t="str">
        <f>VLOOKUP(VALUE($B75),fips_xref!$A$5:$I$100,8,FALSE)</f>
        <v>ND</v>
      </c>
      <c r="B75" s="42" t="s">
        <v>269</v>
      </c>
      <c r="C75" s="38">
        <v>70607.600000000006</v>
      </c>
      <c r="D75" s="39">
        <v>23764.799999999999</v>
      </c>
      <c r="E75" s="39">
        <v>7102.01</v>
      </c>
      <c r="F75" s="39">
        <v>2453.2509</v>
      </c>
      <c r="G75" s="39">
        <v>1318.5556999999999</v>
      </c>
      <c r="H75" s="39">
        <v>1619.98</v>
      </c>
      <c r="I75" s="39">
        <v>1370.83</v>
      </c>
      <c r="J75" s="39">
        <v>1507.47</v>
      </c>
      <c r="K75" s="39">
        <v>399.702</v>
      </c>
      <c r="L75" s="39">
        <v>12.177300000000001</v>
      </c>
      <c r="M75" s="39">
        <v>270.38099999999997</v>
      </c>
      <c r="N75" s="39">
        <v>27.970000000000002</v>
      </c>
      <c r="O75" s="39"/>
      <c r="P75" s="39"/>
      <c r="Q75" s="39">
        <v>13.5885</v>
      </c>
      <c r="R75" s="39">
        <v>9.7198899999999995</v>
      </c>
      <c r="S75" s="39">
        <v>0</v>
      </c>
      <c r="T75" s="39"/>
      <c r="U75" s="39"/>
      <c r="V75" s="39">
        <v>0</v>
      </c>
      <c r="W75" s="39">
        <v>0</v>
      </c>
      <c r="X75" s="39"/>
      <c r="Y75" s="40">
        <v>110478.03529</v>
      </c>
    </row>
    <row r="76" spans="1:25">
      <c r="A76" s="31" t="str">
        <f>VLOOKUP(VALUE($B76),fips_xref!$A$5:$I$100,8,FALSE)</f>
        <v>ND</v>
      </c>
      <c r="B76" s="42" t="s">
        <v>283</v>
      </c>
      <c r="C76" s="38">
        <v>663.06700000000001</v>
      </c>
      <c r="D76" s="39">
        <v>223.172</v>
      </c>
      <c r="E76" s="39">
        <v>950.971</v>
      </c>
      <c r="F76" s="39">
        <v>78.339839999999995</v>
      </c>
      <c r="G76" s="39">
        <v>176.55639000000002</v>
      </c>
      <c r="H76" s="39">
        <v>52.2575</v>
      </c>
      <c r="I76" s="39">
        <v>1.70062</v>
      </c>
      <c r="J76" s="39">
        <v>14.0467</v>
      </c>
      <c r="K76" s="39">
        <v>80.082700000000003</v>
      </c>
      <c r="L76" s="39">
        <v>1.63056</v>
      </c>
      <c r="M76" s="39">
        <v>3.3472</v>
      </c>
      <c r="N76" s="39"/>
      <c r="O76" s="39"/>
      <c r="P76" s="39"/>
      <c r="Q76" s="39">
        <v>1.81952</v>
      </c>
      <c r="R76" s="39">
        <v>1.3015099999999999</v>
      </c>
      <c r="S76" s="39">
        <v>0</v>
      </c>
      <c r="T76" s="39"/>
      <c r="U76" s="39"/>
      <c r="V76" s="39">
        <v>0</v>
      </c>
      <c r="W76" s="39">
        <v>0</v>
      </c>
      <c r="X76" s="39"/>
      <c r="Y76" s="40">
        <v>2248.2925399999999</v>
      </c>
    </row>
    <row r="77" spans="1:25">
      <c r="A77" s="31" t="str">
        <f>VLOOKUP(VALUE($B77),fips_xref!$A$5:$I$100,8,FALSE)</f>
        <v>ND</v>
      </c>
      <c r="B77" s="42" t="s">
        <v>285</v>
      </c>
      <c r="C77" s="38"/>
      <c r="D77" s="39"/>
      <c r="E77" s="39"/>
      <c r="F77" s="39"/>
      <c r="G77" s="39"/>
      <c r="H77" s="39"/>
      <c r="I77" s="39"/>
      <c r="J77" s="39"/>
      <c r="K77" s="39"/>
      <c r="L77" s="39"/>
      <c r="M77" s="39"/>
      <c r="N77" s="39">
        <v>2.7</v>
      </c>
      <c r="O77" s="39"/>
      <c r="P77" s="39"/>
      <c r="Q77" s="39"/>
      <c r="R77" s="39"/>
      <c r="S77" s="39"/>
      <c r="T77" s="39"/>
      <c r="U77" s="39"/>
      <c r="V77" s="39"/>
      <c r="W77" s="39"/>
      <c r="X77" s="39"/>
      <c r="Y77" s="40">
        <v>2.7</v>
      </c>
    </row>
    <row r="78" spans="1:25">
      <c r="A78" s="31" t="str">
        <f>VLOOKUP(VALUE($B78),fips_xref!$A$5:$I$100,8,FALSE)</f>
        <v>ND</v>
      </c>
      <c r="B78" s="42" t="s">
        <v>293</v>
      </c>
      <c r="C78" s="38">
        <v>338.74700000000001</v>
      </c>
      <c r="D78" s="39">
        <v>114.014</v>
      </c>
      <c r="E78" s="39">
        <v>64.110399999999998</v>
      </c>
      <c r="F78" s="39">
        <v>16.825111</v>
      </c>
      <c r="G78" s="39">
        <v>11.902700000000001</v>
      </c>
      <c r="H78" s="39">
        <v>11.6128</v>
      </c>
      <c r="I78" s="39">
        <v>2.3738199999999998</v>
      </c>
      <c r="J78" s="39">
        <v>7.6957899999999997</v>
      </c>
      <c r="K78" s="39">
        <v>12.6464</v>
      </c>
      <c r="L78" s="39">
        <v>0.109926</v>
      </c>
      <c r="M78" s="39">
        <v>1.5082599999999999</v>
      </c>
      <c r="N78" s="39"/>
      <c r="O78" s="39"/>
      <c r="P78" s="39"/>
      <c r="Q78" s="39">
        <v>0.122664</v>
      </c>
      <c r="R78" s="39">
        <v>8.7742200000000006E-2</v>
      </c>
      <c r="S78" s="39">
        <v>0</v>
      </c>
      <c r="T78" s="39"/>
      <c r="U78" s="39"/>
      <c r="V78" s="39">
        <v>0</v>
      </c>
      <c r="W78" s="39">
        <v>0</v>
      </c>
      <c r="X78" s="39"/>
      <c r="Y78" s="40">
        <v>581.75661319999995</v>
      </c>
    </row>
    <row r="79" spans="1:25">
      <c r="A79" s="31" t="str">
        <f>VLOOKUP(VALUE($B79),fips_xref!$A$5:$I$100,8,FALSE)</f>
        <v>ND</v>
      </c>
      <c r="B79" s="42" t="s">
        <v>295</v>
      </c>
      <c r="C79" s="38">
        <v>5367.28</v>
      </c>
      <c r="D79" s="39">
        <v>1806.5</v>
      </c>
      <c r="E79" s="39">
        <v>818.16354999999999</v>
      </c>
      <c r="F79" s="39">
        <v>231.97654600000001</v>
      </c>
      <c r="G79" s="39">
        <v>152.75339036</v>
      </c>
      <c r="H79" s="39">
        <v>154.760918</v>
      </c>
      <c r="I79" s="39">
        <v>156.452</v>
      </c>
      <c r="J79" s="39">
        <v>119.638667</v>
      </c>
      <c r="K79" s="39">
        <v>97.044600000000003</v>
      </c>
      <c r="L79" s="39">
        <v>4.3851800000000001</v>
      </c>
      <c r="M79" s="39">
        <v>27.5777</v>
      </c>
      <c r="N79" s="39">
        <v>1.29</v>
      </c>
      <c r="O79" s="39"/>
      <c r="P79" s="39"/>
      <c r="Q79" s="39">
        <v>1.5605599999999999</v>
      </c>
      <c r="R79" s="39">
        <v>1.1341838</v>
      </c>
      <c r="S79" s="39">
        <v>3.91049E-3</v>
      </c>
      <c r="T79" s="39"/>
      <c r="U79" s="39"/>
      <c r="V79" s="39">
        <v>7.7392799999999999</v>
      </c>
      <c r="W79" s="39">
        <v>7.2885744000000001E-3</v>
      </c>
      <c r="X79" s="39"/>
      <c r="Y79" s="40">
        <v>8948.2677742243995</v>
      </c>
    </row>
    <row r="80" spans="1:25">
      <c r="A80" s="31" t="str">
        <f>VLOOKUP(VALUE($B80),fips_xref!$A$5:$I$100,8,FALSE)</f>
        <v>ND</v>
      </c>
      <c r="B80" s="42" t="s">
        <v>307</v>
      </c>
      <c r="C80" s="38">
        <v>25.207999999999998</v>
      </c>
      <c r="D80" s="39">
        <v>8.4843899999999994</v>
      </c>
      <c r="E80" s="39">
        <v>39.178600000000003</v>
      </c>
      <c r="F80" s="39"/>
      <c r="G80" s="39">
        <v>7.2738710000000006</v>
      </c>
      <c r="H80" s="39"/>
      <c r="I80" s="39">
        <v>0.166321</v>
      </c>
      <c r="J80" s="39">
        <v>0.53530299999999997</v>
      </c>
      <c r="K80" s="39">
        <v>3.1581800000000002</v>
      </c>
      <c r="L80" s="39">
        <v>6.7176700000000006E-2</v>
      </c>
      <c r="M80" s="39"/>
      <c r="N80" s="39"/>
      <c r="O80" s="39"/>
      <c r="P80" s="39"/>
      <c r="Q80" s="39">
        <v>7.49615E-2</v>
      </c>
      <c r="R80" s="39">
        <v>5.36202E-2</v>
      </c>
      <c r="S80" s="39">
        <v>0</v>
      </c>
      <c r="T80" s="39"/>
      <c r="U80" s="39"/>
      <c r="V80" s="39">
        <v>0</v>
      </c>
      <c r="W80" s="39">
        <v>0</v>
      </c>
      <c r="X80" s="39"/>
      <c r="Y80" s="40">
        <v>84.200423400000005</v>
      </c>
    </row>
    <row r="81" spans="1:25">
      <c r="A81" s="31" t="str">
        <f>VLOOKUP(VALUE($B81),fips_xref!$A$5:$I$100,8,FALSE)</f>
        <v>ND</v>
      </c>
      <c r="B81" s="42" t="s">
        <v>311</v>
      </c>
      <c r="C81" s="38">
        <v>41276.6</v>
      </c>
      <c r="D81" s="39">
        <v>13892.7</v>
      </c>
      <c r="E81" s="39">
        <v>5758.4713600000005</v>
      </c>
      <c r="F81" s="39">
        <v>2261.0621000000001</v>
      </c>
      <c r="G81" s="39">
        <v>1071.2491696500001</v>
      </c>
      <c r="H81" s="39">
        <v>1489.34</v>
      </c>
      <c r="I81" s="39">
        <v>1345.94</v>
      </c>
      <c r="J81" s="39">
        <v>907.37483509999993</v>
      </c>
      <c r="K81" s="39">
        <v>516.35199999999998</v>
      </c>
      <c r="L81" s="39">
        <v>17.329450000000001</v>
      </c>
      <c r="M81" s="39">
        <v>260.45400000000001</v>
      </c>
      <c r="N81" s="39">
        <v>6.7039999999999997</v>
      </c>
      <c r="O81" s="39"/>
      <c r="P81" s="39">
        <v>5</v>
      </c>
      <c r="Q81" s="39">
        <v>11.005699999999999</v>
      </c>
      <c r="R81" s="39">
        <v>7.9171893999999998</v>
      </c>
      <c r="S81" s="39">
        <v>9.7762200000000004E-3</v>
      </c>
      <c r="T81" s="39">
        <v>5.6</v>
      </c>
      <c r="U81" s="39">
        <v>0</v>
      </c>
      <c r="V81" s="39">
        <v>2.9361299999999999</v>
      </c>
      <c r="W81" s="39">
        <v>1.8221485999999999E-2</v>
      </c>
      <c r="X81" s="39">
        <v>0</v>
      </c>
      <c r="Y81" s="40">
        <v>68836.063931855999</v>
      </c>
    </row>
    <row r="82" spans="1:25">
      <c r="A82" s="31" t="str">
        <f>VLOOKUP(VALUE($B82),fips_xref!$A$5:$I$100,8,FALSE)</f>
        <v>SD</v>
      </c>
      <c r="B82" s="42" t="s">
        <v>313</v>
      </c>
      <c r="C82" s="38"/>
      <c r="D82" s="39"/>
      <c r="E82" s="39"/>
      <c r="F82" s="39"/>
      <c r="G82" s="39"/>
      <c r="H82" s="39"/>
      <c r="I82" s="39"/>
      <c r="J82" s="39"/>
      <c r="K82" s="39"/>
      <c r="L82" s="39"/>
      <c r="M82" s="39"/>
      <c r="N82" s="39">
        <v>0.1</v>
      </c>
      <c r="O82" s="39"/>
      <c r="P82" s="39"/>
      <c r="Q82" s="39"/>
      <c r="R82" s="39"/>
      <c r="S82" s="39"/>
      <c r="T82" s="39">
        <v>5.8999999999999995</v>
      </c>
      <c r="U82" s="39"/>
      <c r="V82" s="39"/>
      <c r="W82" s="39"/>
      <c r="X82" s="39"/>
      <c r="Y82" s="40">
        <v>5.9999999999999991</v>
      </c>
    </row>
    <row r="83" spans="1:25">
      <c r="A83" s="31" t="str">
        <f>VLOOKUP(VALUE($B83),fips_xref!$A$5:$I$100,8,FALSE)</f>
        <v>SD</v>
      </c>
      <c r="B83" s="42" t="s">
        <v>322</v>
      </c>
      <c r="C83" s="38"/>
      <c r="D83" s="39"/>
      <c r="E83" s="39"/>
      <c r="F83" s="39"/>
      <c r="G83" s="39"/>
      <c r="H83" s="39"/>
      <c r="I83" s="39"/>
      <c r="J83" s="39"/>
      <c r="K83" s="39"/>
      <c r="L83" s="39"/>
      <c r="M83" s="39"/>
      <c r="N83" s="39">
        <v>1.8</v>
      </c>
      <c r="O83" s="39"/>
      <c r="P83" s="39"/>
      <c r="Q83" s="39"/>
      <c r="R83" s="39"/>
      <c r="S83" s="39"/>
      <c r="T83" s="39">
        <v>0</v>
      </c>
      <c r="U83" s="39"/>
      <c r="V83" s="39"/>
      <c r="W83" s="39"/>
      <c r="X83" s="39"/>
      <c r="Y83" s="40">
        <v>1.8</v>
      </c>
    </row>
    <row r="84" spans="1:25">
      <c r="A84" s="31" t="str">
        <f>VLOOKUP(VALUE($B84),fips_xref!$A$5:$I$100,8,FALSE)</f>
        <v>SD</v>
      </c>
      <c r="B84" s="42" t="s">
        <v>326</v>
      </c>
      <c r="C84" s="38">
        <v>1315.54</v>
      </c>
      <c r="D84" s="39">
        <v>442.779</v>
      </c>
      <c r="E84" s="39">
        <v>610.83600000000001</v>
      </c>
      <c r="F84" s="39">
        <v>61.913450000000005</v>
      </c>
      <c r="G84" s="39">
        <v>141.5819841</v>
      </c>
      <c r="H84" s="39">
        <v>34.8384</v>
      </c>
      <c r="I84" s="39">
        <v>261.56700000000001</v>
      </c>
      <c r="J84" s="39">
        <v>31.366053599999997</v>
      </c>
      <c r="K84" s="39">
        <v>51.809199999999997</v>
      </c>
      <c r="L84" s="39">
        <v>99.464131999999992</v>
      </c>
      <c r="M84" s="39">
        <v>6.8069499999999996</v>
      </c>
      <c r="N84" s="39"/>
      <c r="O84" s="39"/>
      <c r="P84" s="39"/>
      <c r="Q84" s="39">
        <v>1.00857</v>
      </c>
      <c r="R84" s="39">
        <v>1.31226</v>
      </c>
      <c r="S84" s="39">
        <v>0.12904599999999999</v>
      </c>
      <c r="T84" s="39"/>
      <c r="U84" s="39">
        <v>3.14</v>
      </c>
      <c r="V84" s="39">
        <v>1.55585</v>
      </c>
      <c r="W84" s="39">
        <v>0.24052268999999998</v>
      </c>
      <c r="X84" s="39"/>
      <c r="Y84" s="40">
        <v>3065.88841839</v>
      </c>
    </row>
    <row r="85" spans="1:25">
      <c r="A85" s="31" t="e">
        <f>VLOOKUP(VALUE($B85),fips_xref!$A$5:$I$100,8,FALSE)</f>
        <v>#VALUE!</v>
      </c>
      <c r="B85" s="11" t="s">
        <v>96</v>
      </c>
      <c r="C85" s="49">
        <v>313595.51073119993</v>
      </c>
      <c r="D85" s="50">
        <v>105548.7606976</v>
      </c>
      <c r="E85" s="50">
        <v>48460.235440000004</v>
      </c>
      <c r="F85" s="50">
        <v>13660.636037999997</v>
      </c>
      <c r="G85" s="50">
        <v>9551.1682875699989</v>
      </c>
      <c r="H85" s="50">
        <v>8964.6230559999985</v>
      </c>
      <c r="I85" s="50">
        <v>8842.9870330999984</v>
      </c>
      <c r="J85" s="50">
        <v>6882.7849200729988</v>
      </c>
      <c r="K85" s="50">
        <v>4043.3237731400009</v>
      </c>
      <c r="L85" s="50">
        <v>1910.1730633700004</v>
      </c>
      <c r="M85" s="50">
        <v>1548.5158389999999</v>
      </c>
      <c r="N85" s="50">
        <v>1093.6744999999996</v>
      </c>
      <c r="O85" s="50">
        <v>263.43989999999997</v>
      </c>
      <c r="P85" s="50">
        <v>172.6224</v>
      </c>
      <c r="Q85" s="50">
        <v>89.633506580000002</v>
      </c>
      <c r="R85" s="50">
        <v>77.90735374999997</v>
      </c>
      <c r="S85" s="50">
        <v>77.20757094999999</v>
      </c>
      <c r="T85" s="50">
        <v>55.711000000000006</v>
      </c>
      <c r="U85" s="50">
        <v>21.531000000000002</v>
      </c>
      <c r="V85" s="50">
        <v>21.129576459999999</v>
      </c>
      <c r="W85" s="50">
        <v>19.731329887800005</v>
      </c>
      <c r="X85" s="50">
        <v>11.5366</v>
      </c>
      <c r="Y85" s="53">
        <v>524912.84361668082</v>
      </c>
    </row>
    <row r="86" spans="1:25">
      <c r="A86" s="31"/>
    </row>
    <row r="87" spans="1:25">
      <c r="A87" s="31"/>
    </row>
  </sheetData>
  <phoneticPr fontId="6" type="noConversion"/>
  <pageMargins left="0.75" right="0.75" top="1" bottom="1" header="0.5" footer="0.5"/>
  <headerFooter alignWithMargins="0"/>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dimension ref="A1:BF87"/>
  <sheetViews>
    <sheetView topLeftCell="B1" workbookViewId="0">
      <selection activeCell="B5" sqref="B5"/>
    </sheetView>
  </sheetViews>
  <sheetFormatPr baseColWidth="10" defaultColWidth="8.83203125" defaultRowHeight="12" x14ac:dyDescent="0"/>
  <cols>
    <col min="1" max="1" width="9.1640625" hidden="1" customWidth="1"/>
    <col min="2" max="2" width="15.5" customWidth="1"/>
    <col min="3" max="18" width="18.5" customWidth="1"/>
    <col min="19" max="19" width="10.5" customWidth="1"/>
    <col min="20" max="22" width="19.83203125" customWidth="1"/>
    <col min="23" max="23" width="10.5" customWidth="1"/>
    <col min="24" max="25" width="24.5" customWidth="1"/>
    <col min="26" max="29" width="10.5" customWidth="1"/>
    <col min="30" max="37" width="27.1640625" customWidth="1"/>
    <col min="38" max="39" width="10.5" customWidth="1"/>
    <col min="40" max="40" width="10.33203125" customWidth="1"/>
    <col min="41" max="53" width="29.5" customWidth="1"/>
    <col min="54" max="54" width="8.5" customWidth="1"/>
    <col min="55" max="56" width="10.5" customWidth="1"/>
    <col min="57" max="57" width="30.1640625" customWidth="1"/>
    <col min="58" max="58" width="8.5" customWidth="1"/>
  </cols>
  <sheetData>
    <row r="1" spans="2:20">
      <c r="B1" s="7" t="s">
        <v>146</v>
      </c>
      <c r="E1" s="30"/>
      <c r="F1" s="65"/>
      <c r="G1" s="30"/>
      <c r="H1" s="5"/>
    </row>
    <row r="2" spans="2:20">
      <c r="E2" s="30"/>
      <c r="F2" s="30"/>
      <c r="G2" s="30"/>
      <c r="H2" s="5"/>
    </row>
    <row r="3" spans="2:20">
      <c r="B3" s="3" t="s">
        <v>7</v>
      </c>
    </row>
    <row r="4" spans="2:20" s="6" customFormat="1" ht="24">
      <c r="B4" s="16" t="s">
        <v>79</v>
      </c>
      <c r="C4" s="204" t="s">
        <v>131</v>
      </c>
      <c r="D4" s="204" t="s">
        <v>178</v>
      </c>
      <c r="E4" s="204" t="s">
        <v>176</v>
      </c>
      <c r="F4" s="204" t="s">
        <v>161</v>
      </c>
      <c r="G4" s="204" t="s">
        <v>130</v>
      </c>
      <c r="H4" s="204" t="s">
        <v>171</v>
      </c>
      <c r="I4" s="204" t="s">
        <v>114</v>
      </c>
      <c r="J4" s="204" t="s">
        <v>387</v>
      </c>
      <c r="K4" s="204" t="s">
        <v>49</v>
      </c>
      <c r="L4" s="206" t="s">
        <v>6</v>
      </c>
      <c r="M4" s="69"/>
      <c r="N4" s="16"/>
      <c r="O4" s="176"/>
      <c r="P4" s="60"/>
      <c r="Q4" s="16"/>
      <c r="R4" s="16"/>
      <c r="S4" s="16"/>
      <c r="T4" s="16"/>
    </row>
    <row r="5" spans="2:20" s="31" customFormat="1">
      <c r="B5" s="31" t="str">
        <f>PROPER(VLOOKUP(VALUE(B50),fips_xref!$A$5:$B$100,2,FALSE))&amp;", "&amp;A50</f>
        <v>Daniels, MT</v>
      </c>
      <c r="C5" s="167">
        <f t="shared" ref="C5:J5" si="0">SUMIF($C$49:$AM$49,C$4,$C50:$AM50)</f>
        <v>0</v>
      </c>
      <c r="D5" s="167">
        <f t="shared" si="0"/>
        <v>0.52261199999999997</v>
      </c>
      <c r="E5" s="167">
        <f t="shared" si="0"/>
        <v>0</v>
      </c>
      <c r="F5" s="167">
        <f t="shared" si="0"/>
        <v>0</v>
      </c>
      <c r="G5" s="167">
        <f t="shared" si="0"/>
        <v>4.2586399999999997E-4</v>
      </c>
      <c r="H5" s="167">
        <f t="shared" si="0"/>
        <v>5.1581799999999997E-2</v>
      </c>
      <c r="I5" s="167">
        <f t="shared" si="0"/>
        <v>0</v>
      </c>
      <c r="J5" s="167">
        <f t="shared" si="0"/>
        <v>8.4246399999999994E-5</v>
      </c>
      <c r="K5" s="167">
        <f t="shared" ref="K5:K11" si="1">SUMIF($C$44:$AM$44,"N",$C50:$AM50)</f>
        <v>0</v>
      </c>
      <c r="L5" s="167">
        <f t="shared" ref="L5:L39" si="2">SUM(C5:K5)</f>
        <v>0.57470391040000002</v>
      </c>
      <c r="N5" s="175"/>
    </row>
    <row r="6" spans="2:20" s="31" customFormat="1">
      <c r="B6" s="31" t="str">
        <f>PROPER(VLOOKUP(VALUE(B51),fips_xref!$A$5:$B$100,2,FALSE))&amp;", "&amp;A51</f>
        <v>Dawson, MT</v>
      </c>
      <c r="C6" s="167">
        <f t="shared" ref="C6:J6" si="3">SUMIF($C$49:$AM$49,C$4,$C51:$AM51)</f>
        <v>16.8507</v>
      </c>
      <c r="D6" s="167">
        <f t="shared" si="3"/>
        <v>33.447200000000002</v>
      </c>
      <c r="E6" s="167">
        <f t="shared" si="3"/>
        <v>0.32893</v>
      </c>
      <c r="F6" s="167">
        <f t="shared" si="3"/>
        <v>10.599699999999999</v>
      </c>
      <c r="G6" s="167">
        <f t="shared" si="3"/>
        <v>2.6886999999999999</v>
      </c>
      <c r="H6" s="167">
        <f t="shared" si="3"/>
        <v>3.3012299999999999</v>
      </c>
      <c r="I6" s="167">
        <f t="shared" si="3"/>
        <v>0.49110799999999999</v>
      </c>
      <c r="J6" s="167">
        <f t="shared" si="3"/>
        <v>0.53188999999999997</v>
      </c>
      <c r="K6" s="167">
        <f t="shared" si="1"/>
        <v>0.2</v>
      </c>
      <c r="L6" s="167">
        <f t="shared" si="2"/>
        <v>68.439458000000002</v>
      </c>
      <c r="N6" s="175"/>
    </row>
    <row r="7" spans="2:20" s="31" customFormat="1">
      <c r="B7" s="31" t="str">
        <f>PROPER(VLOOKUP(VALUE(B52),fips_xref!$A$5:$B$100,2,FALSE))&amp;", "&amp;A52</f>
        <v>Fallon, MT</v>
      </c>
      <c r="C7" s="167">
        <f t="shared" ref="C7:J7" si="4">SUMIF($C$49:$AM$49,C$4,$C52:$AM52)</f>
        <v>27.945399999999999</v>
      </c>
      <c r="D7" s="167">
        <f t="shared" si="4"/>
        <v>245.62799999999999</v>
      </c>
      <c r="E7" s="167">
        <f t="shared" si="4"/>
        <v>6.811096</v>
      </c>
      <c r="F7" s="167">
        <f t="shared" si="4"/>
        <v>275.06890000000004</v>
      </c>
      <c r="G7" s="167">
        <f t="shared" si="4"/>
        <v>15.215299999999999</v>
      </c>
      <c r="H7" s="167">
        <f t="shared" si="4"/>
        <v>100.8777</v>
      </c>
      <c r="I7" s="167">
        <f t="shared" si="4"/>
        <v>17.834600000000002</v>
      </c>
      <c r="J7" s="167">
        <f t="shared" si="4"/>
        <v>3.0099499999999999</v>
      </c>
      <c r="K7" s="167">
        <f t="shared" si="1"/>
        <v>26.425359499999999</v>
      </c>
      <c r="L7" s="167">
        <f t="shared" si="2"/>
        <v>718.81630550000011</v>
      </c>
      <c r="N7" s="175"/>
    </row>
    <row r="8" spans="2:20" s="31" customFormat="1">
      <c r="B8" s="31" t="str">
        <f>PROPER(VLOOKUP(VALUE(B53),fips_xref!$A$5:$B$100,2,FALSE))&amp;", "&amp;A53</f>
        <v>Garfield, MT</v>
      </c>
      <c r="C8" s="167">
        <f t="shared" ref="C8:J8" si="5">SUMIF($C$49:$AM$49,C$4,$C53:$AM53)</f>
        <v>0</v>
      </c>
      <c r="D8" s="167">
        <f t="shared" si="5"/>
        <v>3.1356799999999998</v>
      </c>
      <c r="E8" s="167">
        <f t="shared" si="5"/>
        <v>0</v>
      </c>
      <c r="F8" s="167">
        <f t="shared" si="5"/>
        <v>0</v>
      </c>
      <c r="G8" s="167">
        <f t="shared" si="5"/>
        <v>3.8835799999999997E-2</v>
      </c>
      <c r="H8" s="167">
        <f t="shared" si="5"/>
        <v>0.30949100000000002</v>
      </c>
      <c r="I8" s="167">
        <f t="shared" si="5"/>
        <v>3.0136199999999998E-3</v>
      </c>
      <c r="J8" s="167">
        <f t="shared" si="5"/>
        <v>7.6826799999999999E-3</v>
      </c>
      <c r="K8" s="167">
        <f t="shared" si="1"/>
        <v>0</v>
      </c>
      <c r="L8" s="167">
        <f t="shared" si="2"/>
        <v>3.4947030999999997</v>
      </c>
      <c r="N8" s="175"/>
    </row>
    <row r="9" spans="2:20" s="31" customFormat="1">
      <c r="B9" s="31" t="str">
        <f>PROPER(VLOOKUP(VALUE(B54),fips_xref!$A$5:$B$100,2,FALSE))&amp;", "&amp;A54</f>
        <v>Mccone, MT</v>
      </c>
      <c r="C9" s="167">
        <f t="shared" ref="C9:J9" si="6">SUMIF($C$49:$AM$49,C$4,$C54:$AM54)</f>
        <v>7.5723099999999999</v>
      </c>
      <c r="D9" s="167">
        <f t="shared" si="6"/>
        <v>3.1356799999999998</v>
      </c>
      <c r="E9" s="167">
        <f t="shared" si="6"/>
        <v>0.164465</v>
      </c>
      <c r="F9" s="167">
        <f t="shared" si="6"/>
        <v>1.0200000000000001E-2</v>
      </c>
      <c r="G9" s="167">
        <f t="shared" si="6"/>
        <v>5.5276400000000003E-2</v>
      </c>
      <c r="H9" s="167">
        <f t="shared" si="6"/>
        <v>0.30949100000000002</v>
      </c>
      <c r="I9" s="167">
        <f t="shared" si="6"/>
        <v>8.9807700000000008E-3</v>
      </c>
      <c r="J9" s="167">
        <f t="shared" si="6"/>
        <v>1.0935E-2</v>
      </c>
      <c r="K9" s="167">
        <f t="shared" si="1"/>
        <v>0.1</v>
      </c>
      <c r="L9" s="167">
        <f t="shared" si="2"/>
        <v>11.367338169999998</v>
      </c>
      <c r="N9" s="175"/>
    </row>
    <row r="10" spans="2:20" s="31" customFormat="1">
      <c r="B10" s="31" t="str">
        <f>PROPER(VLOOKUP(VALUE(B55),fips_xref!$A$5:$B$100,2,FALSE))&amp;", "&amp;A55</f>
        <v>Phillips, MT</v>
      </c>
      <c r="C10" s="167">
        <f t="shared" ref="C10:J10" si="7">SUMIF($C$49:$AM$49,C$4,$C55:$AM55)</f>
        <v>0</v>
      </c>
      <c r="D10" s="167">
        <f t="shared" si="7"/>
        <v>0</v>
      </c>
      <c r="E10" s="167">
        <f t="shared" si="7"/>
        <v>0</v>
      </c>
      <c r="F10" s="167">
        <f t="shared" si="7"/>
        <v>30.6434</v>
      </c>
      <c r="G10" s="167">
        <f t="shared" si="7"/>
        <v>0</v>
      </c>
      <c r="H10" s="167">
        <f t="shared" si="7"/>
        <v>29.9057</v>
      </c>
      <c r="I10" s="167">
        <f t="shared" si="7"/>
        <v>0.14099999999999999</v>
      </c>
      <c r="J10" s="167">
        <f t="shared" si="7"/>
        <v>0</v>
      </c>
      <c r="K10" s="167">
        <f t="shared" si="1"/>
        <v>151.00659999999999</v>
      </c>
      <c r="L10" s="167">
        <f t="shared" si="2"/>
        <v>211.69669999999999</v>
      </c>
      <c r="N10" s="175"/>
    </row>
    <row r="11" spans="2:20" s="31" customFormat="1">
      <c r="B11" s="31" t="str">
        <f>PROPER(VLOOKUP(VALUE(B56),fips_xref!$A$5:$B$100,2,FALSE))&amp;", "&amp;A56</f>
        <v>Prairie, MT</v>
      </c>
      <c r="C11" s="167">
        <f t="shared" ref="C11:J11" si="8">SUMIF($C$49:$AM$49,C$4,$C56:$AM56)</f>
        <v>0</v>
      </c>
      <c r="D11" s="167">
        <f t="shared" si="8"/>
        <v>6.27135</v>
      </c>
      <c r="E11" s="167">
        <f t="shared" si="8"/>
        <v>0</v>
      </c>
      <c r="F11" s="167">
        <f t="shared" si="8"/>
        <v>0</v>
      </c>
      <c r="G11" s="167">
        <f t="shared" si="8"/>
        <v>0.26364399999999999</v>
      </c>
      <c r="H11" s="167">
        <f t="shared" si="8"/>
        <v>0.618981</v>
      </c>
      <c r="I11" s="167">
        <f t="shared" si="8"/>
        <v>5.8319399999999999E-3</v>
      </c>
      <c r="J11" s="167">
        <f t="shared" si="8"/>
        <v>5.2155199999999999E-2</v>
      </c>
      <c r="K11" s="167">
        <f t="shared" si="1"/>
        <v>0</v>
      </c>
      <c r="L11" s="167">
        <f t="shared" si="2"/>
        <v>7.2119621399999998</v>
      </c>
      <c r="N11" s="175"/>
    </row>
    <row r="12" spans="2:20" s="31" customFormat="1">
      <c r="B12" s="31" t="str">
        <f>PROPER(VLOOKUP(VALUE(B57),fips_xref!$A$5:$B$100,2,FALSE))&amp;", "&amp;A57</f>
        <v>Richland, MT</v>
      </c>
      <c r="C12" s="167">
        <f t="shared" ref="C12:J12" si="9">SUMIF($C$49:$AM$49,C$4,$C57:$AM57)</f>
        <v>1128.26</v>
      </c>
      <c r="D12" s="167">
        <f t="shared" si="9"/>
        <v>609.36599999999999</v>
      </c>
      <c r="E12" s="167">
        <f t="shared" si="9"/>
        <v>195.251</v>
      </c>
      <c r="F12" s="167">
        <f t="shared" si="9"/>
        <v>29.252399999999998</v>
      </c>
      <c r="G12" s="167">
        <f t="shared" si="9"/>
        <v>59.368499999999997</v>
      </c>
      <c r="H12" s="167">
        <f t="shared" si="9"/>
        <v>60.239127199999999</v>
      </c>
      <c r="I12" s="167">
        <f t="shared" si="9"/>
        <v>25.314599999999999</v>
      </c>
      <c r="J12" s="167">
        <f t="shared" si="9"/>
        <v>11.7446</v>
      </c>
      <c r="K12" s="167">
        <f t="shared" ref="K12" si="10">SUMIF($C$44:$AM$44,"N",$C57:$AM57)</f>
        <v>10.625091467999999</v>
      </c>
      <c r="L12" s="167">
        <f t="shared" si="2"/>
        <v>2129.4213186680004</v>
      </c>
      <c r="N12" s="175"/>
    </row>
    <row r="13" spans="2:20" s="31" customFormat="1">
      <c r="B13" s="31" t="str">
        <f>PROPER(VLOOKUP(VALUE(B58),fips_xref!$A$5:$B$100,2,FALSE))&amp;", "&amp;A58</f>
        <v>Roosevelt, MT</v>
      </c>
      <c r="C13" s="167">
        <f t="shared" ref="C13:J13" si="11">SUMIF($C$49:$AM$49,C$4,$C58:$AM58)</f>
        <v>350.72399999999999</v>
      </c>
      <c r="D13" s="167">
        <f t="shared" si="11"/>
        <v>133.26599999999999</v>
      </c>
      <c r="E13" s="167">
        <f t="shared" si="11"/>
        <v>56.759129999999999</v>
      </c>
      <c r="F13" s="167">
        <f t="shared" si="11"/>
        <v>67.158000000000015</v>
      </c>
      <c r="G13" s="167">
        <f t="shared" si="11"/>
        <v>16.194400000000002</v>
      </c>
      <c r="H13" s="167">
        <f t="shared" si="11"/>
        <v>13.1534</v>
      </c>
      <c r="I13" s="167">
        <f t="shared" si="11"/>
        <v>5.0865900000000002</v>
      </c>
      <c r="J13" s="167">
        <f t="shared" si="11"/>
        <v>3.20364</v>
      </c>
      <c r="K13" s="167">
        <f t="shared" ref="K13" si="12">SUMIF($C$44:$AM$44,"N",$C58:$AM58)</f>
        <v>0.31240000000000001</v>
      </c>
      <c r="L13" s="167">
        <f t="shared" si="2"/>
        <v>645.85756000000003</v>
      </c>
      <c r="N13" s="175"/>
    </row>
    <row r="14" spans="2:20" s="31" customFormat="1">
      <c r="B14" s="31" t="str">
        <f>PROPER(VLOOKUP(VALUE(B59),fips_xref!$A$5:$B$100,2,FALSE))&amp;", "&amp;A59</f>
        <v>Sheridan, MT</v>
      </c>
      <c r="C14" s="167">
        <f t="shared" ref="C14:J14" si="13">SUMIF($C$49:$AM$49,C$4,$C59:$AM59)</f>
        <v>8.9409799999999997</v>
      </c>
      <c r="D14" s="167">
        <f t="shared" si="13"/>
        <v>90.934600000000003</v>
      </c>
      <c r="E14" s="167">
        <f t="shared" si="13"/>
        <v>0.164465</v>
      </c>
      <c r="F14" s="167">
        <f t="shared" si="13"/>
        <v>7.3598999999999997</v>
      </c>
      <c r="G14" s="167">
        <f t="shared" si="13"/>
        <v>4.09572</v>
      </c>
      <c r="H14" s="167">
        <f t="shared" si="13"/>
        <v>9.1646840000000012</v>
      </c>
      <c r="I14" s="167">
        <f t="shared" si="13"/>
        <v>0.95521</v>
      </c>
      <c r="J14" s="167">
        <f t="shared" si="13"/>
        <v>0.81023400000000001</v>
      </c>
      <c r="K14" s="167">
        <f t="shared" ref="K14" si="14">SUMIF($C$44:$AM$44,"N",$C59:$AM59)</f>
        <v>6.4082836000000004E-2</v>
      </c>
      <c r="L14" s="167">
        <f t="shared" si="2"/>
        <v>122.48987583599998</v>
      </c>
      <c r="N14" s="175"/>
    </row>
    <row r="15" spans="2:20" s="31" customFormat="1">
      <c r="B15" s="31" t="str">
        <f>PROPER(VLOOKUP(VALUE(B60),fips_xref!$A$5:$B$100,2,FALSE))&amp;", "&amp;A60</f>
        <v>Valley, MT</v>
      </c>
      <c r="C15" s="167">
        <f t="shared" ref="C15:J15" si="15">SUMIF($C$49:$AM$49,C$4,$C60:$AM60)</f>
        <v>5.5510000000000002</v>
      </c>
      <c r="D15" s="167">
        <f t="shared" si="15"/>
        <v>20.381900000000002</v>
      </c>
      <c r="E15" s="167">
        <f t="shared" si="15"/>
        <v>0.164465</v>
      </c>
      <c r="F15" s="167">
        <f t="shared" si="15"/>
        <v>21.015000000000004</v>
      </c>
      <c r="G15" s="167">
        <f t="shared" si="15"/>
        <v>0.40775</v>
      </c>
      <c r="H15" s="167">
        <f t="shared" si="15"/>
        <v>15.36819</v>
      </c>
      <c r="I15" s="167">
        <f t="shared" si="15"/>
        <v>1.82304</v>
      </c>
      <c r="J15" s="167">
        <f t="shared" si="15"/>
        <v>8.0662999999999999E-2</v>
      </c>
      <c r="K15" s="167">
        <f t="shared" ref="K15" si="16">SUMIF($C$44:$AM$44,"N",$C60:$AM60)</f>
        <v>4.2736940700000003</v>
      </c>
      <c r="L15" s="167">
        <f t="shared" si="2"/>
        <v>69.065702070000015</v>
      </c>
      <c r="N15" s="175"/>
    </row>
    <row r="16" spans="2:20" s="31" customFormat="1">
      <c r="B16" s="31" t="str">
        <f>PROPER(VLOOKUP(VALUE(B61),fips_xref!$A$5:$B$100,2,FALSE))&amp;", "&amp;A61</f>
        <v>Wibaux, MT</v>
      </c>
      <c r="C16" s="167">
        <f t="shared" ref="C16:J16" si="17">SUMIF($C$49:$AM$49,C$4,$C61:$AM61)</f>
        <v>34.163200000000003</v>
      </c>
      <c r="D16" s="167">
        <f t="shared" si="17"/>
        <v>44.944699999999997</v>
      </c>
      <c r="E16" s="167">
        <f t="shared" si="17"/>
        <v>0.65786100000000003</v>
      </c>
      <c r="F16" s="167">
        <f t="shared" si="17"/>
        <v>24.0627</v>
      </c>
      <c r="G16" s="167">
        <f t="shared" si="17"/>
        <v>2.3067000000000002</v>
      </c>
      <c r="H16" s="167">
        <f t="shared" si="17"/>
        <v>6.9936699999999998</v>
      </c>
      <c r="I16" s="167">
        <f t="shared" si="17"/>
        <v>0.67933999999999994</v>
      </c>
      <c r="J16" s="167">
        <f t="shared" si="17"/>
        <v>0.45632099999999998</v>
      </c>
      <c r="K16" s="167">
        <f t="shared" ref="K16" si="18">SUMIF($C$44:$AM$44,"N",$C61:$AM61)</f>
        <v>0.87006869600000003</v>
      </c>
      <c r="L16" s="167">
        <f t="shared" si="2"/>
        <v>115.13456069600001</v>
      </c>
      <c r="N16" s="175"/>
    </row>
    <row r="17" spans="2:14" s="31" customFormat="1">
      <c r="B17" s="31" t="str">
        <f>PROPER(VLOOKUP(VALUE(B62),fips_xref!$A$5:$B$100,2,FALSE))&amp;", "&amp;A62</f>
        <v>Barnes, ND</v>
      </c>
      <c r="C17" s="167">
        <f t="shared" ref="C17:J17" si="19">SUMIF($C$49:$AM$49,C$4,$C62:$AM62)</f>
        <v>0</v>
      </c>
      <c r="D17" s="167">
        <f t="shared" si="19"/>
        <v>0</v>
      </c>
      <c r="E17" s="167">
        <f t="shared" si="19"/>
        <v>0</v>
      </c>
      <c r="F17" s="167">
        <f t="shared" si="19"/>
        <v>112.10000000000001</v>
      </c>
      <c r="G17" s="167">
        <f t="shared" si="19"/>
        <v>0</v>
      </c>
      <c r="H17" s="167">
        <f t="shared" si="19"/>
        <v>0</v>
      </c>
      <c r="I17" s="167">
        <f t="shared" si="19"/>
        <v>0</v>
      </c>
      <c r="J17" s="167">
        <f t="shared" si="19"/>
        <v>0</v>
      </c>
      <c r="K17" s="167">
        <f t="shared" ref="K17" si="20">SUMIF($C$44:$AM$44,"N",$C62:$AM62)</f>
        <v>0</v>
      </c>
      <c r="L17" s="167">
        <f t="shared" si="2"/>
        <v>112.10000000000001</v>
      </c>
      <c r="N17" s="175"/>
    </row>
    <row r="18" spans="2:14" s="31" customFormat="1">
      <c r="B18" s="31" t="str">
        <f>PROPER(VLOOKUP(VALUE(B63),fips_xref!$A$5:$B$100,2,FALSE))&amp;", "&amp;A63</f>
        <v>Billings, ND</v>
      </c>
      <c r="C18" s="167">
        <f t="shared" ref="C18:J18" si="21">SUMIF($C$49:$AM$49,C$4,$C63:$AM63)</f>
        <v>323.33600000000001</v>
      </c>
      <c r="D18" s="167">
        <f t="shared" si="21"/>
        <v>262.35199999999998</v>
      </c>
      <c r="E18" s="167">
        <f t="shared" si="21"/>
        <v>68.275419999999997</v>
      </c>
      <c r="F18" s="167">
        <f t="shared" si="21"/>
        <v>0.1</v>
      </c>
      <c r="G18" s="167">
        <f t="shared" si="21"/>
        <v>20.055499999999999</v>
      </c>
      <c r="H18" s="167">
        <f t="shared" si="21"/>
        <v>26.083454</v>
      </c>
      <c r="I18" s="167">
        <f t="shared" si="21"/>
        <v>9.3902400000000004</v>
      </c>
      <c r="J18" s="167">
        <f t="shared" si="21"/>
        <v>3.9674700000000001</v>
      </c>
      <c r="K18" s="167">
        <f t="shared" ref="K18" si="22">SUMIF($C$44:$AM$44,"N",$C63:$AM63)</f>
        <v>23.757782836000001</v>
      </c>
      <c r="L18" s="167">
        <f t="shared" si="2"/>
        <v>737.31786683600012</v>
      </c>
      <c r="N18" s="175"/>
    </row>
    <row r="19" spans="2:14" s="31" customFormat="1">
      <c r="B19" s="31" t="str">
        <f>PROPER(VLOOKUP(VALUE(B64),fips_xref!$A$5:$B$100,2,FALSE))&amp;", "&amp;A64</f>
        <v>Bottineau, ND</v>
      </c>
      <c r="C19" s="167">
        <f t="shared" ref="C19:J19" si="23">SUMIF($C$49:$AM$49,C$4,$C64:$AM64)</f>
        <v>245.58699999999999</v>
      </c>
      <c r="D19" s="167">
        <f t="shared" si="23"/>
        <v>297.36599999999999</v>
      </c>
      <c r="E19" s="167">
        <f t="shared" si="23"/>
        <v>154.71359999999999</v>
      </c>
      <c r="F19" s="167">
        <f t="shared" si="23"/>
        <v>0</v>
      </c>
      <c r="G19" s="167">
        <f t="shared" si="23"/>
        <v>9.9516200000000001</v>
      </c>
      <c r="H19" s="167">
        <f t="shared" si="23"/>
        <v>29.35</v>
      </c>
      <c r="I19" s="167">
        <f t="shared" si="23"/>
        <v>0.54057699999999997</v>
      </c>
      <c r="J19" s="167">
        <f t="shared" si="23"/>
        <v>1.9686699999999999</v>
      </c>
      <c r="K19" s="167">
        <f t="shared" ref="K19" si="24">SUMIF($C$44:$AM$44,"N",$C64:$AM64)</f>
        <v>0</v>
      </c>
      <c r="L19" s="167">
        <f t="shared" si="2"/>
        <v>739.47746700000005</v>
      </c>
      <c r="N19" s="175"/>
    </row>
    <row r="20" spans="2:14" s="31" customFormat="1">
      <c r="B20" s="31" t="str">
        <f>PROPER(VLOOKUP(VALUE(B65),fips_xref!$A$5:$B$100,2,FALSE))&amp;", "&amp;A65</f>
        <v>Bowman, ND</v>
      </c>
      <c r="C20" s="167">
        <f t="shared" ref="C20:J20" si="25">SUMIF($C$49:$AM$49,C$4,$C65:$AM65)</f>
        <v>56.463200000000001</v>
      </c>
      <c r="D20" s="167">
        <f t="shared" si="25"/>
        <v>194.41200000000001</v>
      </c>
      <c r="E20" s="167">
        <f t="shared" si="25"/>
        <v>15.892560000000001</v>
      </c>
      <c r="F20" s="167">
        <f t="shared" si="25"/>
        <v>0</v>
      </c>
      <c r="G20" s="167">
        <f t="shared" si="25"/>
        <v>30.555099999999999</v>
      </c>
      <c r="H20" s="167">
        <f t="shared" si="25"/>
        <v>33.965800000000002</v>
      </c>
      <c r="I20" s="167">
        <f t="shared" si="25"/>
        <v>17.567399999999999</v>
      </c>
      <c r="J20" s="167">
        <f t="shared" si="25"/>
        <v>6.0445500000000001</v>
      </c>
      <c r="K20" s="167">
        <f t="shared" ref="K20" si="26">SUMIF($C$44:$AM$44,"N",$C65:$AM65)</f>
        <v>4.5663145900000002</v>
      </c>
      <c r="L20" s="167">
        <f t="shared" si="2"/>
        <v>359.46692459000002</v>
      </c>
      <c r="N20" s="175"/>
    </row>
    <row r="21" spans="2:14" s="31" customFormat="1">
      <c r="B21" s="31" t="str">
        <f>PROPER(VLOOKUP(VALUE(B66),fips_xref!$A$5:$B$100,2,FALSE))&amp;", "&amp;A66</f>
        <v>Burke, ND</v>
      </c>
      <c r="C21" s="167">
        <f t="shared" ref="C21:J21" si="27">SUMIF($C$49:$AM$49,C$4,$C66:$AM66)</f>
        <v>470.06700000000001</v>
      </c>
      <c r="D21" s="167">
        <f t="shared" si="27"/>
        <v>257.64800000000002</v>
      </c>
      <c r="E21" s="167">
        <f t="shared" si="27"/>
        <v>113.51826</v>
      </c>
      <c r="F21" s="167">
        <f t="shared" si="27"/>
        <v>0</v>
      </c>
      <c r="G21" s="167">
        <f t="shared" si="27"/>
        <v>24.247699999999998</v>
      </c>
      <c r="H21" s="167">
        <f t="shared" si="27"/>
        <v>25.713982000000001</v>
      </c>
      <c r="I21" s="167">
        <f t="shared" si="27"/>
        <v>11.7737</v>
      </c>
      <c r="J21" s="167">
        <f t="shared" si="27"/>
        <v>4.79678</v>
      </c>
      <c r="K21" s="167">
        <f t="shared" ref="K21" si="28">SUMIF($C$44:$AM$44,"N",$C66:$AM66)</f>
        <v>6.1867070406</v>
      </c>
      <c r="L21" s="167">
        <f t="shared" si="2"/>
        <v>913.95212904059997</v>
      </c>
      <c r="N21" s="175"/>
    </row>
    <row r="22" spans="2:14" s="31" customFormat="1">
      <c r="B22" s="31" t="str">
        <f>PROPER(VLOOKUP(VALUE(B67),fips_xref!$A$5:$B$100,2,FALSE))&amp;", "&amp;A67</f>
        <v>Divide, ND</v>
      </c>
      <c r="C22" s="167">
        <f t="shared" ref="C22:J22" si="29">SUMIF($C$49:$AM$49,C$4,$C67:$AM67)</f>
        <v>1221.46</v>
      </c>
      <c r="D22" s="167">
        <f t="shared" si="29"/>
        <v>322.452</v>
      </c>
      <c r="E22" s="167">
        <f t="shared" si="29"/>
        <v>299.20477255999998</v>
      </c>
      <c r="F22" s="167">
        <f t="shared" si="29"/>
        <v>0</v>
      </c>
      <c r="G22" s="167">
        <f t="shared" si="29"/>
        <v>55.747</v>
      </c>
      <c r="H22" s="167">
        <f t="shared" si="29"/>
        <v>32.015453999999998</v>
      </c>
      <c r="I22" s="167">
        <f t="shared" si="29"/>
        <v>24.724</v>
      </c>
      <c r="J22" s="167">
        <f t="shared" si="29"/>
        <v>11.0281</v>
      </c>
      <c r="K22" s="167">
        <f t="shared" ref="K22" si="30">SUMIF($C$44:$AM$44,"N",$C67:$AM67)</f>
        <v>5.7897414000000001E-2</v>
      </c>
      <c r="L22" s="167">
        <f t="shared" si="2"/>
        <v>1966.6892239740002</v>
      </c>
      <c r="N22" s="175"/>
    </row>
    <row r="23" spans="2:14" s="31" customFormat="1">
      <c r="B23" s="31" t="str">
        <f>PROPER(VLOOKUP(VALUE(B68),fips_xref!$A$5:$B$100,2,FALSE))&amp;", "&amp;A68</f>
        <v>Dunn, ND</v>
      </c>
      <c r="C23" s="167">
        <f t="shared" ref="C23:J23" si="31">SUMIF($C$49:$AM$49,C$4,$C68:$AM68)</f>
        <v>3057.85</v>
      </c>
      <c r="D23" s="167">
        <f t="shared" si="31"/>
        <v>731.65800000000002</v>
      </c>
      <c r="E23" s="167">
        <f t="shared" si="31"/>
        <v>656.1354</v>
      </c>
      <c r="F23" s="167">
        <f t="shared" si="31"/>
        <v>331.77</v>
      </c>
      <c r="G23" s="167">
        <f t="shared" si="31"/>
        <v>238.41800000000001</v>
      </c>
      <c r="H23" s="167">
        <f t="shared" si="31"/>
        <v>72.214500000000001</v>
      </c>
      <c r="I23" s="167">
        <f t="shared" si="31"/>
        <v>77.611099999999993</v>
      </c>
      <c r="J23" s="167">
        <f t="shared" si="31"/>
        <v>47.165000000000006</v>
      </c>
      <c r="K23" s="167">
        <f t="shared" ref="K23" si="32">SUMIF($C$44:$AM$44,"N",$C68:$AM68)</f>
        <v>0</v>
      </c>
      <c r="L23" s="167">
        <f t="shared" si="2"/>
        <v>5212.8219999999992</v>
      </c>
      <c r="N23" s="175"/>
    </row>
    <row r="24" spans="2:14" s="31" customFormat="1">
      <c r="B24" s="31" t="str">
        <f>PROPER(VLOOKUP(VALUE(B69),fips_xref!$A$5:$B$100,2,FALSE))&amp;", "&amp;A69</f>
        <v>Golden Valley, ND</v>
      </c>
      <c r="C24" s="167">
        <f t="shared" ref="C24:J24" si="33">SUMIF($C$49:$AM$49,C$4,$C69:$AM69)</f>
        <v>17.292899999999999</v>
      </c>
      <c r="D24" s="167">
        <f t="shared" si="33"/>
        <v>46.512500000000003</v>
      </c>
      <c r="E24" s="167">
        <f t="shared" si="33"/>
        <v>4.5407299999999999</v>
      </c>
      <c r="F24" s="167">
        <f t="shared" si="33"/>
        <v>0</v>
      </c>
      <c r="G24" s="167">
        <f t="shared" si="33"/>
        <v>3.8883899999999998</v>
      </c>
      <c r="H24" s="167">
        <f t="shared" si="33"/>
        <v>4.5907799999999996</v>
      </c>
      <c r="I24" s="167">
        <f t="shared" si="33"/>
        <v>1.30966</v>
      </c>
      <c r="J24" s="167">
        <f t="shared" si="33"/>
        <v>0.76921799999999996</v>
      </c>
      <c r="K24" s="167">
        <f t="shared" ref="K24" si="34">SUMIF($C$44:$AM$44,"N",$C69:$AM69)</f>
        <v>0</v>
      </c>
      <c r="L24" s="167">
        <f t="shared" si="2"/>
        <v>78.904177999999987</v>
      </c>
      <c r="N24" s="175"/>
    </row>
    <row r="25" spans="2:14" s="31" customFormat="1">
      <c r="B25" s="31" t="str">
        <f>PROPER(VLOOKUP(VALUE(B70),fips_xref!$A$5:$B$100,2,FALSE))&amp;", "&amp;A70</f>
        <v>Mchenry, ND</v>
      </c>
      <c r="C25" s="167">
        <f t="shared" ref="C25:J25" si="35">SUMIF($C$49:$AM$49,C$4,$C70:$AM70)</f>
        <v>7.5958300000000003</v>
      </c>
      <c r="D25" s="167">
        <f t="shared" si="35"/>
        <v>8.3618000000000006</v>
      </c>
      <c r="E25" s="167">
        <f t="shared" si="35"/>
        <v>4.5407299999999999</v>
      </c>
      <c r="F25" s="167">
        <f t="shared" si="35"/>
        <v>91</v>
      </c>
      <c r="G25" s="167">
        <f t="shared" si="35"/>
        <v>9.5146999999999995E-2</v>
      </c>
      <c r="H25" s="167">
        <f t="shared" si="35"/>
        <v>0.82530800000000004</v>
      </c>
      <c r="I25" s="167">
        <f t="shared" si="35"/>
        <v>0</v>
      </c>
      <c r="J25" s="167">
        <f t="shared" si="35"/>
        <v>1.88224E-2</v>
      </c>
      <c r="K25" s="167">
        <f t="shared" ref="K25" si="36">SUMIF($C$44:$AM$44,"N",$C70:$AM70)</f>
        <v>0</v>
      </c>
      <c r="L25" s="167">
        <f t="shared" si="2"/>
        <v>112.43763740000001</v>
      </c>
      <c r="N25" s="175"/>
    </row>
    <row r="26" spans="2:14" s="31" customFormat="1">
      <c r="B26" s="31" t="str">
        <f>PROPER(VLOOKUP(VALUE(B71),fips_xref!$A$5:$B$100,2,FALSE))&amp;", "&amp;A71</f>
        <v>Mcintosh, ND</v>
      </c>
      <c r="C26" s="167">
        <f t="shared" ref="C26:J26" si="37">SUMIF($C$49:$AM$49,C$4,$C71:$AM71)</f>
        <v>0</v>
      </c>
      <c r="D26" s="167">
        <f t="shared" si="37"/>
        <v>0</v>
      </c>
      <c r="E26" s="167">
        <f t="shared" si="37"/>
        <v>0</v>
      </c>
      <c r="F26" s="167">
        <f t="shared" si="37"/>
        <v>97.3</v>
      </c>
      <c r="G26" s="167">
        <f t="shared" si="37"/>
        <v>0</v>
      </c>
      <c r="H26" s="167">
        <f t="shared" si="37"/>
        <v>0</v>
      </c>
      <c r="I26" s="167">
        <f t="shared" si="37"/>
        <v>0</v>
      </c>
      <c r="J26" s="167">
        <f t="shared" si="37"/>
        <v>0</v>
      </c>
      <c r="K26" s="167">
        <f t="shared" ref="K26" si="38">SUMIF($C$44:$AM$44,"N",$C71:$AM71)</f>
        <v>0</v>
      </c>
      <c r="L26" s="167">
        <f t="shared" si="2"/>
        <v>97.3</v>
      </c>
      <c r="N26" s="175"/>
    </row>
    <row r="27" spans="2:14" s="31" customFormat="1">
      <c r="B27" s="31" t="str">
        <f>PROPER(VLOOKUP(VALUE(B72),fips_xref!$A$5:$B$100,2,FALSE))&amp;", "&amp;A72</f>
        <v>Mckenzie, ND</v>
      </c>
      <c r="C27" s="167">
        <f t="shared" ref="C27:J27" si="39">SUMIF($C$49:$AM$49,C$4,$C72:$AM72)</f>
        <v>8504.76</v>
      </c>
      <c r="D27" s="167">
        <f t="shared" si="39"/>
        <v>1300.26</v>
      </c>
      <c r="E27" s="167">
        <f t="shared" si="39"/>
        <v>1836.72525752</v>
      </c>
      <c r="F27" s="167">
        <f t="shared" si="39"/>
        <v>709.7299999999999</v>
      </c>
      <c r="G27" s="167">
        <f t="shared" si="39"/>
        <v>490.74700000000001</v>
      </c>
      <c r="H27" s="167">
        <f t="shared" si="39"/>
        <v>129.188545</v>
      </c>
      <c r="I27" s="167">
        <f t="shared" si="39"/>
        <v>298.2</v>
      </c>
      <c r="J27" s="167">
        <f t="shared" si="39"/>
        <v>97.081699999999984</v>
      </c>
      <c r="K27" s="167">
        <f t="shared" ref="K27" si="40">SUMIF($C$44:$AM$44,"N",$C72:$AM72)</f>
        <v>102.60266263199999</v>
      </c>
      <c r="L27" s="167">
        <f t="shared" si="2"/>
        <v>13469.295165152002</v>
      </c>
      <c r="N27" s="175"/>
    </row>
    <row r="28" spans="2:14" s="31" customFormat="1">
      <c r="B28" s="31" t="str">
        <f>PROPER(VLOOKUP(VALUE(B73),fips_xref!$A$5:$B$100,2,FALSE))&amp;", "&amp;A73</f>
        <v>Mclean, ND</v>
      </c>
      <c r="C28" s="167">
        <f t="shared" ref="C28:J28" si="41">SUMIF($C$49:$AM$49,C$4,$C73:$AM73)</f>
        <v>19.0703</v>
      </c>
      <c r="D28" s="167">
        <f t="shared" si="41"/>
        <v>24.040199999999999</v>
      </c>
      <c r="E28" s="167">
        <f t="shared" si="41"/>
        <v>4.5407299999999999</v>
      </c>
      <c r="F28" s="167">
        <f t="shared" si="41"/>
        <v>0</v>
      </c>
      <c r="G28" s="167">
        <f t="shared" si="41"/>
        <v>3.8405499999999999</v>
      </c>
      <c r="H28" s="167">
        <f t="shared" si="41"/>
        <v>2.37276</v>
      </c>
      <c r="I28" s="167">
        <f t="shared" si="41"/>
        <v>1.0770999999999999</v>
      </c>
      <c r="J28" s="167">
        <f t="shared" si="41"/>
        <v>0.75975499999999996</v>
      </c>
      <c r="K28" s="167">
        <f t="shared" ref="K28" si="42">SUMIF($C$44:$AM$44,"N",$C73:$AM73)</f>
        <v>0</v>
      </c>
      <c r="L28" s="167">
        <f t="shared" si="2"/>
        <v>55.701394999999998</v>
      </c>
      <c r="N28" s="175"/>
    </row>
    <row r="29" spans="2:14" s="31" customFormat="1">
      <c r="B29" s="31" t="str">
        <f>PROPER(VLOOKUP(VALUE(B74),fips_xref!$A$5:$B$100,2,FALSE))&amp;", "&amp;A74</f>
        <v>Morton, ND</v>
      </c>
      <c r="C29" s="167">
        <f t="shared" ref="C29:J29" si="43">SUMIF($C$49:$AM$49,C$4,$C74:$AM74)</f>
        <v>0</v>
      </c>
      <c r="D29" s="167">
        <f t="shared" si="43"/>
        <v>0</v>
      </c>
      <c r="E29" s="167">
        <f t="shared" si="43"/>
        <v>0</v>
      </c>
      <c r="F29" s="167">
        <f t="shared" si="43"/>
        <v>181.49999999999997</v>
      </c>
      <c r="G29" s="167">
        <f t="shared" si="43"/>
        <v>0</v>
      </c>
      <c r="H29" s="167">
        <f t="shared" si="43"/>
        <v>0</v>
      </c>
      <c r="I29" s="167">
        <f t="shared" si="43"/>
        <v>0</v>
      </c>
      <c r="J29" s="167">
        <f t="shared" si="43"/>
        <v>0</v>
      </c>
      <c r="K29" s="167">
        <f t="shared" ref="K29" si="44">SUMIF($C$44:$AM$44,"N",$C74:$AM74)</f>
        <v>0.1</v>
      </c>
      <c r="L29" s="167">
        <f t="shared" si="2"/>
        <v>181.59999999999997</v>
      </c>
      <c r="N29" s="175"/>
    </row>
    <row r="30" spans="2:14" s="31" customFormat="1">
      <c r="B30" s="31" t="str">
        <f>PROPER(VLOOKUP(VALUE(B75),fips_xref!$A$5:$B$100,2,FALSE))&amp;", "&amp;A75</f>
        <v>Mountrail, ND</v>
      </c>
      <c r="C30" s="167">
        <f t="shared" ref="C30:J30" si="45">SUMIF($C$49:$AM$49,C$4,$C75:$AM75)</f>
        <v>4284.2199999999993</v>
      </c>
      <c r="D30" s="167">
        <f t="shared" si="45"/>
        <v>1042.0899999999999</v>
      </c>
      <c r="E30" s="167">
        <f t="shared" si="45"/>
        <v>985.33789999999999</v>
      </c>
      <c r="F30" s="167">
        <f t="shared" si="45"/>
        <v>2.9</v>
      </c>
      <c r="G30" s="167">
        <f t="shared" si="45"/>
        <v>356.01299999999998</v>
      </c>
      <c r="H30" s="167">
        <f t="shared" si="45"/>
        <v>102.854</v>
      </c>
      <c r="I30" s="167">
        <f t="shared" si="45"/>
        <v>121.18400000000001</v>
      </c>
      <c r="J30" s="167">
        <f t="shared" si="45"/>
        <v>70.427999999999997</v>
      </c>
      <c r="K30" s="167">
        <f t="shared" ref="K30" si="46">SUMIF($C$44:$AM$44,"N",$C75:$AM75)</f>
        <v>0</v>
      </c>
      <c r="L30" s="167">
        <f t="shared" si="2"/>
        <v>6965.0268999999998</v>
      </c>
      <c r="N30" s="175"/>
    </row>
    <row r="31" spans="2:14" s="31" customFormat="1">
      <c r="B31" s="31" t="str">
        <f>PROPER(VLOOKUP(VALUE(B76),fips_xref!$A$5:$B$100,2,FALSE))&amp;", "&amp;A76</f>
        <v>Renville, ND</v>
      </c>
      <c r="C31" s="167">
        <f t="shared" ref="C31:J31" si="47">SUMIF($C$49:$AM$49,C$4,$C76:$AM76)</f>
        <v>53.036799999999999</v>
      </c>
      <c r="D31" s="167">
        <f t="shared" si="47"/>
        <v>139.53800000000001</v>
      </c>
      <c r="E31" s="167">
        <f t="shared" si="47"/>
        <v>19.149709999999999</v>
      </c>
      <c r="F31" s="167">
        <f t="shared" si="47"/>
        <v>0</v>
      </c>
      <c r="G31" s="167">
        <f t="shared" si="47"/>
        <v>3.34327</v>
      </c>
      <c r="H31" s="167">
        <f t="shared" si="47"/>
        <v>13.7723</v>
      </c>
      <c r="I31" s="167">
        <f t="shared" si="47"/>
        <v>0.150337</v>
      </c>
      <c r="J31" s="167">
        <f t="shared" si="47"/>
        <v>0.661381</v>
      </c>
      <c r="K31" s="167">
        <f t="shared" ref="K31" si="48">SUMIF($C$44:$AM$44,"N",$C76:$AM76)</f>
        <v>0</v>
      </c>
      <c r="L31" s="167">
        <f t="shared" si="2"/>
        <v>229.65179800000001</v>
      </c>
      <c r="N31" s="175"/>
    </row>
    <row r="32" spans="2:14" s="31" customFormat="1">
      <c r="B32" s="31" t="str">
        <f>PROPER(VLOOKUP(VALUE(B77),fips_xref!$A$5:$B$100,2,FALSE))&amp;", "&amp;A77</f>
        <v>Richland, ND</v>
      </c>
      <c r="C32" s="167">
        <f t="shared" ref="C32:J32" si="49">SUMIF($C$49:$AM$49,C$4,$C77:$AM77)</f>
        <v>0</v>
      </c>
      <c r="D32" s="167">
        <f t="shared" si="49"/>
        <v>0</v>
      </c>
      <c r="E32" s="167">
        <f t="shared" si="49"/>
        <v>0</v>
      </c>
      <c r="F32" s="167">
        <f t="shared" si="49"/>
        <v>94.3</v>
      </c>
      <c r="G32" s="167">
        <f t="shared" si="49"/>
        <v>0</v>
      </c>
      <c r="H32" s="167">
        <f t="shared" si="49"/>
        <v>0</v>
      </c>
      <c r="I32" s="167">
        <f t="shared" si="49"/>
        <v>0</v>
      </c>
      <c r="J32" s="167">
        <f t="shared" si="49"/>
        <v>0</v>
      </c>
      <c r="K32" s="167">
        <f t="shared" ref="K32" si="50">SUMIF($C$44:$AM$44,"N",$C77:$AM77)</f>
        <v>0</v>
      </c>
      <c r="L32" s="167">
        <f t="shared" si="2"/>
        <v>94.3</v>
      </c>
      <c r="N32" s="175"/>
    </row>
    <row r="33" spans="2:25" s="31" customFormat="1">
      <c r="B33" s="31" t="str">
        <f>PROPER(VLOOKUP(VALUE(B78),fips_xref!$A$5:$B$100,2,FALSE))&amp;", "&amp;A78</f>
        <v>Slope, ND</v>
      </c>
      <c r="C33" s="167">
        <f t="shared" ref="C33:J33" si="51">SUMIF($C$49:$AM$49,C$4,$C78:$AM78)</f>
        <v>23.898599999999998</v>
      </c>
      <c r="D33" s="167">
        <f t="shared" si="51"/>
        <v>9.4070199999999993</v>
      </c>
      <c r="E33" s="167">
        <f t="shared" si="51"/>
        <v>4.7051959999999999</v>
      </c>
      <c r="F33" s="167">
        <f t="shared" si="51"/>
        <v>0</v>
      </c>
      <c r="G33" s="167">
        <f t="shared" si="51"/>
        <v>1.70801</v>
      </c>
      <c r="H33" s="167">
        <f t="shared" si="51"/>
        <v>0.92847199999999996</v>
      </c>
      <c r="I33" s="167">
        <f t="shared" si="51"/>
        <v>0.20984900000000001</v>
      </c>
      <c r="J33" s="167">
        <f t="shared" si="51"/>
        <v>0.33788600000000002</v>
      </c>
      <c r="K33" s="167">
        <f t="shared" ref="K33" si="52">SUMIF($C$44:$AM$44,"N",$C78:$AM78)</f>
        <v>0</v>
      </c>
      <c r="L33" s="167">
        <f t="shared" si="2"/>
        <v>41.195032999999995</v>
      </c>
      <c r="N33" s="175"/>
    </row>
    <row r="34" spans="2:25" s="31" customFormat="1">
      <c r="B34" s="31" t="str">
        <f>PROPER(VLOOKUP(VALUE(B79),fips_xref!$A$5:$B$100,2,FALSE))&amp;", "&amp;A79</f>
        <v>Stark, ND</v>
      </c>
      <c r="C34" s="167">
        <f t="shared" ref="C34:J34" si="53">SUMIF($C$49:$AM$49,C$4,$C79:$AM79)</f>
        <v>436.97199999999998</v>
      </c>
      <c r="D34" s="167">
        <f t="shared" si="53"/>
        <v>119.678</v>
      </c>
      <c r="E34" s="167">
        <f t="shared" si="53"/>
        <v>95.194127520000009</v>
      </c>
      <c r="F34" s="167">
        <f t="shared" si="53"/>
        <v>3.9300000000000006</v>
      </c>
      <c r="G34" s="167">
        <f t="shared" si="53"/>
        <v>27.0625</v>
      </c>
      <c r="H34" s="167">
        <f t="shared" si="53"/>
        <v>12.001654</v>
      </c>
      <c r="I34" s="167">
        <f t="shared" si="53"/>
        <v>13.8306</v>
      </c>
      <c r="J34" s="167">
        <f t="shared" si="53"/>
        <v>5.3536299999999999</v>
      </c>
      <c r="K34" s="167">
        <f t="shared" ref="K34" si="54">SUMIF($C$44:$AM$44,"N",$C79:$AM79)</f>
        <v>0.146531836</v>
      </c>
      <c r="L34" s="167">
        <f t="shared" si="2"/>
        <v>714.16904335599997</v>
      </c>
      <c r="N34" s="175"/>
    </row>
    <row r="35" spans="2:25" s="31" customFormat="1">
      <c r="B35" s="31" t="str">
        <f>PROPER(VLOOKUP(VALUE(B80),fips_xref!$A$5:$B$100,2,FALSE))&amp;", "&amp;A80</f>
        <v>Ward, ND</v>
      </c>
      <c r="C35" s="167">
        <f t="shared" ref="C35:J35" si="55">SUMIF($C$49:$AM$49,C$4,$C80:$AM80)</f>
        <v>0</v>
      </c>
      <c r="D35" s="167">
        <f t="shared" si="55"/>
        <v>5.7487399999999997</v>
      </c>
      <c r="E35" s="167">
        <f t="shared" si="55"/>
        <v>0</v>
      </c>
      <c r="F35" s="167">
        <f t="shared" si="55"/>
        <v>0</v>
      </c>
      <c r="G35" s="167">
        <f t="shared" si="55"/>
        <v>0.12710199999999999</v>
      </c>
      <c r="H35" s="167">
        <f t="shared" si="55"/>
        <v>0.56740000000000002</v>
      </c>
      <c r="I35" s="167">
        <f t="shared" si="55"/>
        <v>1.4703000000000001E-2</v>
      </c>
      <c r="J35" s="167">
        <f t="shared" si="55"/>
        <v>2.5143800000000001E-2</v>
      </c>
      <c r="K35" s="167">
        <f t="shared" ref="K35" si="56">SUMIF($C$44:$AM$44,"N",$C80:$AM80)</f>
        <v>0</v>
      </c>
      <c r="L35" s="167">
        <f t="shared" si="2"/>
        <v>6.4830888</v>
      </c>
      <c r="N35" s="175"/>
    </row>
    <row r="36" spans="2:25" s="31" customFormat="1">
      <c r="B36" s="31" t="str">
        <f>PROPER(VLOOKUP(VALUE(B81),fips_xref!$A$5:$B$100,2,FALSE))&amp;", "&amp;A81</f>
        <v>Williams, ND</v>
      </c>
      <c r="C36" s="167">
        <f t="shared" ref="C36:J36" si="57">SUMIF($C$49:$AM$49,C$4,$C81:$AM81)</f>
        <v>4126.92</v>
      </c>
      <c r="D36" s="167">
        <f t="shared" si="57"/>
        <v>844.01900000000001</v>
      </c>
      <c r="E36" s="167">
        <f t="shared" si="57"/>
        <v>908.14610000000005</v>
      </c>
      <c r="F36" s="167">
        <f t="shared" si="57"/>
        <v>880.4</v>
      </c>
      <c r="G36" s="167">
        <f t="shared" si="57"/>
        <v>208.12200000000001</v>
      </c>
      <c r="H36" s="167">
        <f t="shared" si="57"/>
        <v>83.778235999999993</v>
      </c>
      <c r="I36" s="167">
        <f t="shared" si="57"/>
        <v>118.983</v>
      </c>
      <c r="J36" s="167">
        <f t="shared" si="57"/>
        <v>41.171599999999998</v>
      </c>
      <c r="K36" s="167">
        <f t="shared" ref="K36" si="58">SUMIF($C$44:$AM$44,"N",$C81:$AM81)</f>
        <v>65.278126940000007</v>
      </c>
      <c r="L36" s="167">
        <f t="shared" si="2"/>
        <v>7276.8180629400003</v>
      </c>
      <c r="N36" s="175"/>
    </row>
    <row r="37" spans="2:25" s="31" customFormat="1">
      <c r="B37" s="31" t="str">
        <f>PROPER(VLOOKUP(VALUE(B82),fips_xref!$A$5:$B$100,2,FALSE))&amp;", "&amp;A82</f>
        <v>Butte, SD</v>
      </c>
      <c r="C37" s="167">
        <f t="shared" ref="C37:J37" si="59">SUMIF($C$49:$AM$49,C$4,$C82:$AM82)</f>
        <v>0</v>
      </c>
      <c r="D37" s="167">
        <f t="shared" si="59"/>
        <v>0</v>
      </c>
      <c r="E37" s="167">
        <f t="shared" si="59"/>
        <v>0</v>
      </c>
      <c r="F37" s="167">
        <f t="shared" si="59"/>
        <v>6.8</v>
      </c>
      <c r="G37" s="167">
        <f t="shared" si="59"/>
        <v>0</v>
      </c>
      <c r="H37" s="167">
        <f t="shared" si="59"/>
        <v>0</v>
      </c>
      <c r="I37" s="167">
        <f t="shared" si="59"/>
        <v>0</v>
      </c>
      <c r="J37" s="167">
        <f t="shared" si="59"/>
        <v>0</v>
      </c>
      <c r="K37" s="167">
        <f t="shared" ref="K37" si="60">SUMIF($C$44:$AM$44,"N",$C82:$AM82)</f>
        <v>283.39999999999998</v>
      </c>
      <c r="L37" s="167">
        <f t="shared" si="2"/>
        <v>290.2</v>
      </c>
      <c r="N37" s="175"/>
    </row>
    <row r="38" spans="2:25" s="31" customFormat="1">
      <c r="B38" s="31" t="str">
        <f>PROPER(VLOOKUP(VALUE(B83),fips_xref!$A$5:$B$100,2,FALSE))&amp;", "&amp;A83</f>
        <v>Edmunds, SD</v>
      </c>
      <c r="C38" s="167">
        <f t="shared" ref="C38:J38" si="61">SUMIF($C$49:$AM$49,C$4,$C83:$AM83)</f>
        <v>0</v>
      </c>
      <c r="D38" s="167">
        <f t="shared" si="61"/>
        <v>0</v>
      </c>
      <c r="E38" s="167">
        <f t="shared" si="61"/>
        <v>0</v>
      </c>
      <c r="F38" s="167">
        <f t="shared" si="61"/>
        <v>76.399999999999991</v>
      </c>
      <c r="G38" s="167">
        <f t="shared" si="61"/>
        <v>0</v>
      </c>
      <c r="H38" s="167">
        <f t="shared" si="61"/>
        <v>0</v>
      </c>
      <c r="I38" s="167">
        <f t="shared" si="61"/>
        <v>0</v>
      </c>
      <c r="J38" s="167">
        <f t="shared" si="61"/>
        <v>0</v>
      </c>
      <c r="K38" s="167">
        <f t="shared" ref="K38" si="62">SUMIF($C$44:$AM$44,"N",$C83:$AM83)</f>
        <v>0.1</v>
      </c>
      <c r="L38" s="167">
        <f t="shared" si="2"/>
        <v>76.499999999999986</v>
      </c>
      <c r="N38" s="175"/>
    </row>
    <row r="39" spans="2:25" s="31" customFormat="1">
      <c r="B39" s="31" t="str">
        <f>PROPER(VLOOKUP(VALUE(B84),fips_xref!$A$5:$B$100,2,FALSE))&amp;", "&amp;A84</f>
        <v>Harding, SD</v>
      </c>
      <c r="C39" s="167">
        <f t="shared" ref="C39:J39" si="63">SUMIF($C$49:$AM$49,C$4,$C84:$AM84)</f>
        <v>107.857</v>
      </c>
      <c r="D39" s="167">
        <f t="shared" si="63"/>
        <v>77.346599999999995</v>
      </c>
      <c r="E39" s="167">
        <f t="shared" si="63"/>
        <v>20.762219999999999</v>
      </c>
      <c r="F39" s="167">
        <f t="shared" si="63"/>
        <v>0</v>
      </c>
      <c r="G39" s="167">
        <f t="shared" si="63"/>
        <v>6.6331199999999999</v>
      </c>
      <c r="H39" s="167">
        <f t="shared" si="63"/>
        <v>13.886099999999999</v>
      </c>
      <c r="I39" s="167">
        <f t="shared" si="63"/>
        <v>23.122900000000001</v>
      </c>
      <c r="J39" s="167">
        <f t="shared" si="63"/>
        <v>1.31219</v>
      </c>
      <c r="K39" s="167">
        <f t="shared" ref="K39" si="64">SUMIF($C$44:$AM$44,"N",$C84:$AM84)</f>
        <v>3.8763043016239318</v>
      </c>
      <c r="L39" s="167">
        <f t="shared" si="2"/>
        <v>254.79643430162389</v>
      </c>
      <c r="N39" s="175"/>
    </row>
    <row r="40" spans="2:25" s="2" customFormat="1">
      <c r="B40" s="47" t="s">
        <v>6</v>
      </c>
      <c r="C40" s="52">
        <f t="shared" ref="C40:L40" si="65">SUM(C5:C39)</f>
        <v>24536.394220000006</v>
      </c>
      <c r="D40" s="52">
        <f t="shared" si="65"/>
        <v>6873.9235820000004</v>
      </c>
      <c r="E40" s="52">
        <f t="shared" si="65"/>
        <v>5451.6841255999989</v>
      </c>
      <c r="F40" s="52">
        <f t="shared" si="65"/>
        <v>3053.4002000000005</v>
      </c>
      <c r="G40" s="52">
        <f t="shared" si="65"/>
        <v>1581.1902610640002</v>
      </c>
      <c r="H40" s="52">
        <f t="shared" si="65"/>
        <v>824.40199099999995</v>
      </c>
      <c r="I40" s="52">
        <f t="shared" si="65"/>
        <v>772.03248032999988</v>
      </c>
      <c r="J40" s="52">
        <f t="shared" si="65"/>
        <v>312.79805132640007</v>
      </c>
      <c r="K40" s="52">
        <f t="shared" si="65"/>
        <v>683.94962416022395</v>
      </c>
      <c r="L40" s="52">
        <f t="shared" si="65"/>
        <v>44089.774535480625</v>
      </c>
      <c r="N40" s="61"/>
    </row>
    <row r="41" spans="2:25">
      <c r="O41" s="63"/>
      <c r="Q41" s="159"/>
    </row>
    <row r="42" spans="2:25">
      <c r="O42" s="63"/>
    </row>
    <row r="43" spans="2:25">
      <c r="B43" s="3" t="s">
        <v>10</v>
      </c>
    </row>
    <row r="44" spans="2:25">
      <c r="B44" t="s">
        <v>9</v>
      </c>
      <c r="C44" t="str">
        <f>INDEX(NOx_bar_chart_data!$A$19:$A$40,MATCH(C$49,NOx_bar_chart_data!$B$19:$B$40,0),1)</f>
        <v>Y</v>
      </c>
      <c r="D44" t="str">
        <f>INDEX(NOx_bar_chart_data!$A$19:$A$40,MATCH(D$49,NOx_bar_chart_data!$B$19:$B$40,0),1)</f>
        <v>Y</v>
      </c>
      <c r="E44" t="str">
        <f>INDEX(NOx_bar_chart_data!$A$19:$A$40,MATCH(E$49,NOx_bar_chart_data!$B$19:$B$40,0),1)</f>
        <v>Y</v>
      </c>
      <c r="F44" t="str">
        <f>INDEX(NOx_bar_chart_data!$A$19:$A$40,MATCH(F$49,NOx_bar_chart_data!$B$19:$B$40,0),1)</f>
        <v>Y</v>
      </c>
      <c r="G44" t="str">
        <f>INDEX(NOx_bar_chart_data!$A$19:$A$40,MATCH(G$49,NOx_bar_chart_data!$B$19:$B$40,0),1)</f>
        <v>Y</v>
      </c>
      <c r="H44" t="str">
        <f>INDEX(NOx_bar_chart_data!$A$19:$A$40,MATCH(H$49,NOx_bar_chart_data!$B$19:$B$40,0),1)</f>
        <v>Y</v>
      </c>
      <c r="I44" t="str">
        <f>INDEX(NOx_bar_chart_data!$A$19:$A$40,MATCH(I$49,NOx_bar_chart_data!$B$19:$B$40,0),1)</f>
        <v>Y</v>
      </c>
      <c r="J44" t="str">
        <f>INDEX(NOx_bar_chart_data!$A$19:$A$40,MATCH(J$49,NOx_bar_chart_data!$B$19:$B$40,0),1)</f>
        <v>N</v>
      </c>
      <c r="K44" t="str">
        <f>INDEX(NOx_bar_chart_data!$A$19:$A$40,MATCH(K$49,NOx_bar_chart_data!$B$19:$B$40,0),1)</f>
        <v>Y</v>
      </c>
      <c r="L44" t="str">
        <f>INDEX(NOx_bar_chart_data!$A$19:$A$40,MATCH(L$49,NOx_bar_chart_data!$B$19:$B$40,0),1)</f>
        <v>N</v>
      </c>
      <c r="M44" t="str">
        <f>INDEX(NOx_bar_chart_data!$A$19:$A$40,MATCH(M$49,NOx_bar_chart_data!$B$19:$B$40,0),1)</f>
        <v>N</v>
      </c>
      <c r="N44" t="str">
        <f>INDEX(NOx_bar_chart_data!$A$19:$A$40,MATCH(N$49,NOx_bar_chart_data!$B$19:$B$40,0),1)</f>
        <v>N</v>
      </c>
      <c r="O44" t="str">
        <f>INDEX(NOx_bar_chart_data!$A$19:$A$40,MATCH(O$49,NOx_bar_chart_data!$B$19:$B$40,0),1)</f>
        <v>N</v>
      </c>
      <c r="P44" t="str">
        <f>INDEX(NOx_bar_chart_data!$A$19:$A$40,MATCH(P$49,NOx_bar_chart_data!$B$19:$B$40,0),1)</f>
        <v>N</v>
      </c>
      <c r="Q44" t="str">
        <f>INDEX(NOx_bar_chart_data!$A$19:$A$40,MATCH(Q$49,NOx_bar_chart_data!$B$19:$B$40,0),1)</f>
        <v>N</v>
      </c>
      <c r="R44" t="str">
        <f>INDEX(NOx_bar_chart_data!$A$19:$A$40,MATCH(R$49,NOx_bar_chart_data!$B$19:$B$40,0),1)</f>
        <v>N</v>
      </c>
      <c r="S44" t="str">
        <f>INDEX(NOx_bar_chart_data!$A$19:$A$40,MATCH(S$49,NOx_bar_chart_data!$B$19:$B$40,0),1)</f>
        <v>N</v>
      </c>
      <c r="T44" t="str">
        <f>INDEX(NOx_bar_chart_data!$A$19:$A$40,MATCH(T$49,NOx_bar_chart_data!$B$19:$B$40,0),1)</f>
        <v>N</v>
      </c>
      <c r="U44" t="str">
        <f>INDEX(NOx_bar_chart_data!$A$19:$A$40,MATCH(U$49,NOx_bar_chart_data!$B$19:$B$40,0),1)</f>
        <v>N</v>
      </c>
      <c r="V44" t="str">
        <f>INDEX(NOx_bar_chart_data!$A$19:$A$40,MATCH(V$49,NOx_bar_chart_data!$B$19:$B$40,0),1)</f>
        <v>N</v>
      </c>
      <c r="W44" t="str">
        <f>INDEX(NOx_bar_chart_data!$A$19:$A$40,MATCH(W$49,NOx_bar_chart_data!$B$19:$B$40,0),1)</f>
        <v>N</v>
      </c>
      <c r="X44" t="str">
        <f>INDEX(NOx_bar_chart_data!$A$19:$A$40,MATCH(X$49,NOx_bar_chart_data!$B$19:$B$40,0),1)</f>
        <v>N</v>
      </c>
    </row>
    <row r="46" spans="2:25">
      <c r="B46" s="216" t="s">
        <v>139</v>
      </c>
      <c r="C46" s="217" t="s">
        <v>385</v>
      </c>
    </row>
    <row r="48" spans="2:25">
      <c r="B48" s="8" t="s">
        <v>94</v>
      </c>
      <c r="C48" s="8" t="s">
        <v>55</v>
      </c>
      <c r="D48" s="10"/>
      <c r="E48" s="10"/>
      <c r="F48" s="10"/>
      <c r="G48" s="10"/>
      <c r="H48" s="10"/>
      <c r="I48" s="10"/>
      <c r="J48" s="10"/>
      <c r="K48" s="10"/>
      <c r="L48" s="10"/>
      <c r="M48" s="10"/>
      <c r="N48" s="10"/>
      <c r="O48" s="10"/>
      <c r="P48" s="10"/>
      <c r="Q48" s="10"/>
      <c r="R48" s="10"/>
      <c r="S48" s="10"/>
      <c r="T48" s="10"/>
      <c r="U48" s="10"/>
      <c r="V48" s="10"/>
      <c r="W48" s="10"/>
      <c r="X48" s="10"/>
      <c r="Y48" s="12"/>
    </row>
    <row r="49" spans="1:58" s="6" customFormat="1" ht="24">
      <c r="B49" s="17" t="s">
        <v>56</v>
      </c>
      <c r="C49" s="18" t="s">
        <v>131</v>
      </c>
      <c r="D49" s="19" t="s">
        <v>178</v>
      </c>
      <c r="E49" s="19" t="s">
        <v>176</v>
      </c>
      <c r="F49" s="19" t="s">
        <v>161</v>
      </c>
      <c r="G49" s="19" t="s">
        <v>130</v>
      </c>
      <c r="H49" s="19" t="s">
        <v>171</v>
      </c>
      <c r="I49" s="19" t="s">
        <v>114</v>
      </c>
      <c r="J49" s="19" t="s">
        <v>356</v>
      </c>
      <c r="K49" s="19" t="s">
        <v>387</v>
      </c>
      <c r="L49" s="19" t="s">
        <v>177</v>
      </c>
      <c r="M49" s="19" t="s">
        <v>357</v>
      </c>
      <c r="N49" s="19" t="s">
        <v>112</v>
      </c>
      <c r="O49" s="19" t="s">
        <v>358</v>
      </c>
      <c r="P49" s="19" t="s">
        <v>180</v>
      </c>
      <c r="Q49" s="19" t="s">
        <v>359</v>
      </c>
      <c r="R49" s="19" t="s">
        <v>111</v>
      </c>
      <c r="S49" s="19" t="s">
        <v>179</v>
      </c>
      <c r="T49" s="19" t="s">
        <v>113</v>
      </c>
      <c r="U49" s="19" t="s">
        <v>364</v>
      </c>
      <c r="V49" s="19" t="s">
        <v>170</v>
      </c>
      <c r="W49" s="19" t="s">
        <v>46</v>
      </c>
      <c r="X49" s="19" t="s">
        <v>355</v>
      </c>
      <c r="Y49" s="20" t="s">
        <v>96</v>
      </c>
      <c r="Z49"/>
      <c r="AA49"/>
      <c r="AB49"/>
      <c r="AC49"/>
      <c r="AD49"/>
      <c r="AE49"/>
      <c r="AF49"/>
      <c r="AG49"/>
      <c r="AH49"/>
      <c r="AI49"/>
      <c r="AJ49"/>
      <c r="AK49"/>
      <c r="AL49"/>
      <c r="AM49"/>
      <c r="AN49"/>
      <c r="AO49"/>
      <c r="AP49"/>
      <c r="AQ49"/>
      <c r="AR49"/>
      <c r="AS49"/>
      <c r="AT49"/>
      <c r="AU49"/>
      <c r="AV49"/>
      <c r="AW49"/>
      <c r="AX49"/>
      <c r="AY49"/>
      <c r="AZ49"/>
      <c r="BA49"/>
      <c r="BB49"/>
      <c r="BC49"/>
      <c r="BD49"/>
      <c r="BE49"/>
      <c r="BF49"/>
    </row>
    <row r="50" spans="1:58">
      <c r="A50" s="31" t="str">
        <f>VLOOKUP(VALUE($B50),fips_xref!$A$5:$I$100,8,FALSE)</f>
        <v>MT</v>
      </c>
      <c r="B50" s="41" t="s">
        <v>184</v>
      </c>
      <c r="C50" s="35"/>
      <c r="D50" s="36">
        <v>0.52261199999999997</v>
      </c>
      <c r="E50" s="36"/>
      <c r="F50" s="36"/>
      <c r="G50" s="36">
        <v>4.2586399999999997E-4</v>
      </c>
      <c r="H50" s="36">
        <v>5.1581799999999997E-2</v>
      </c>
      <c r="I50" s="36">
        <v>0</v>
      </c>
      <c r="J50" s="36"/>
      <c r="K50" s="36">
        <v>8.4246399999999994E-5</v>
      </c>
      <c r="L50" s="36">
        <v>0</v>
      </c>
      <c r="M50" s="36"/>
      <c r="N50" s="36">
        <v>0</v>
      </c>
      <c r="O50" s="36"/>
      <c r="P50" s="36">
        <v>0</v>
      </c>
      <c r="Q50" s="36"/>
      <c r="R50" s="36">
        <v>0</v>
      </c>
      <c r="S50" s="36">
        <v>0</v>
      </c>
      <c r="T50" s="36">
        <v>0</v>
      </c>
      <c r="U50" s="36"/>
      <c r="V50" s="36">
        <v>0</v>
      </c>
      <c r="W50" s="36">
        <v>0</v>
      </c>
      <c r="X50" s="36"/>
      <c r="Y50" s="37">
        <v>0.57470391040000002</v>
      </c>
    </row>
    <row r="51" spans="1:58">
      <c r="A51" s="31" t="str">
        <f>VLOOKUP(VALUE($B51),fips_xref!$A$5:$I$100,8,FALSE)</f>
        <v>MT</v>
      </c>
      <c r="B51" s="42" t="s">
        <v>186</v>
      </c>
      <c r="C51" s="38">
        <v>16.8507</v>
      </c>
      <c r="D51" s="39">
        <v>33.447200000000002</v>
      </c>
      <c r="E51" s="39">
        <v>0.32893</v>
      </c>
      <c r="F51" s="39">
        <v>10.599699999999999</v>
      </c>
      <c r="G51" s="39">
        <v>2.6886999999999999</v>
      </c>
      <c r="H51" s="39">
        <v>3.3012299999999999</v>
      </c>
      <c r="I51" s="39">
        <v>0.49110799999999999</v>
      </c>
      <c r="J51" s="39">
        <v>0.2</v>
      </c>
      <c r="K51" s="39">
        <v>0.53188999999999997</v>
      </c>
      <c r="L51" s="39">
        <v>0</v>
      </c>
      <c r="M51" s="39"/>
      <c r="N51" s="39">
        <v>0</v>
      </c>
      <c r="O51" s="39"/>
      <c r="P51" s="39">
        <v>0</v>
      </c>
      <c r="Q51" s="39"/>
      <c r="R51" s="39">
        <v>0</v>
      </c>
      <c r="S51" s="39">
        <v>0</v>
      </c>
      <c r="T51" s="39">
        <v>0</v>
      </c>
      <c r="U51" s="39">
        <v>0</v>
      </c>
      <c r="V51" s="39">
        <v>0</v>
      </c>
      <c r="W51" s="39">
        <v>0</v>
      </c>
      <c r="X51" s="39"/>
      <c r="Y51" s="40">
        <v>68.439458000000016</v>
      </c>
    </row>
    <row r="52" spans="1:58">
      <c r="A52" s="31" t="str">
        <f>VLOOKUP(VALUE($B52),fips_xref!$A$5:$I$100,8,FALSE)</f>
        <v>MT</v>
      </c>
      <c r="B52" s="42" t="s">
        <v>188</v>
      </c>
      <c r="C52" s="38">
        <v>27.945399999999999</v>
      </c>
      <c r="D52" s="39">
        <v>245.62799999999999</v>
      </c>
      <c r="E52" s="39">
        <v>6.811096</v>
      </c>
      <c r="F52" s="39">
        <v>275.06890000000004</v>
      </c>
      <c r="G52" s="39">
        <v>15.215299999999999</v>
      </c>
      <c r="H52" s="39">
        <v>100.8777</v>
      </c>
      <c r="I52" s="39">
        <v>17.834600000000002</v>
      </c>
      <c r="J52" s="39">
        <v>2.2239999999999998</v>
      </c>
      <c r="K52" s="39">
        <v>3.0099499999999999</v>
      </c>
      <c r="L52" s="39">
        <v>23.346989999999998</v>
      </c>
      <c r="M52" s="39">
        <v>0.79469999999999996</v>
      </c>
      <c r="N52" s="39">
        <v>0</v>
      </c>
      <c r="O52" s="39">
        <v>0</v>
      </c>
      <c r="P52" s="39">
        <v>2.6169499999999998E-2</v>
      </c>
      <c r="Q52" s="39">
        <v>3.3500000000000002E-2</v>
      </c>
      <c r="R52" s="39">
        <v>0</v>
      </c>
      <c r="S52" s="39">
        <v>0</v>
      </c>
      <c r="T52" s="39">
        <v>0</v>
      </c>
      <c r="U52" s="39">
        <v>0</v>
      </c>
      <c r="V52" s="39">
        <v>0</v>
      </c>
      <c r="W52" s="39">
        <v>0</v>
      </c>
      <c r="X52" s="39">
        <v>0</v>
      </c>
      <c r="Y52" s="40">
        <v>718.8163055</v>
      </c>
    </row>
    <row r="53" spans="1:58">
      <c r="A53" s="31" t="str">
        <f>VLOOKUP(VALUE($B53),fips_xref!$A$5:$I$100,8,FALSE)</f>
        <v>MT</v>
      </c>
      <c r="B53" s="42" t="s">
        <v>190</v>
      </c>
      <c r="C53" s="38"/>
      <c r="D53" s="39">
        <v>3.1356799999999998</v>
      </c>
      <c r="E53" s="39"/>
      <c r="F53" s="39"/>
      <c r="G53" s="39">
        <v>3.8835799999999997E-2</v>
      </c>
      <c r="H53" s="39">
        <v>0.30949100000000002</v>
      </c>
      <c r="I53" s="39">
        <v>3.0136199999999998E-3</v>
      </c>
      <c r="J53" s="39"/>
      <c r="K53" s="39">
        <v>7.6826799999999999E-3</v>
      </c>
      <c r="L53" s="39">
        <v>0</v>
      </c>
      <c r="M53" s="39"/>
      <c r="N53" s="39">
        <v>0</v>
      </c>
      <c r="O53" s="39"/>
      <c r="P53" s="39">
        <v>0</v>
      </c>
      <c r="Q53" s="39"/>
      <c r="R53" s="39">
        <v>0</v>
      </c>
      <c r="S53" s="39">
        <v>0</v>
      </c>
      <c r="T53" s="39">
        <v>0</v>
      </c>
      <c r="U53" s="39"/>
      <c r="V53" s="39">
        <v>0</v>
      </c>
      <c r="W53" s="39">
        <v>0</v>
      </c>
      <c r="X53" s="39"/>
      <c r="Y53" s="40">
        <v>3.4947030999999997</v>
      </c>
    </row>
    <row r="54" spans="1:58">
      <c r="A54" s="31" t="str">
        <f>VLOOKUP(VALUE($B54),fips_xref!$A$5:$I$100,8,FALSE)</f>
        <v>MT</v>
      </c>
      <c r="B54" s="42" t="s">
        <v>192</v>
      </c>
      <c r="C54" s="38">
        <v>7.5723099999999999</v>
      </c>
      <c r="D54" s="39">
        <v>3.1356799999999998</v>
      </c>
      <c r="E54" s="39">
        <v>0.164465</v>
      </c>
      <c r="F54" s="39">
        <v>1.0200000000000001E-2</v>
      </c>
      <c r="G54" s="39">
        <v>5.5276400000000003E-2</v>
      </c>
      <c r="H54" s="39">
        <v>0.30949100000000002</v>
      </c>
      <c r="I54" s="39">
        <v>8.9807700000000008E-3</v>
      </c>
      <c r="J54" s="39">
        <v>0.1</v>
      </c>
      <c r="K54" s="39">
        <v>1.0935E-2</v>
      </c>
      <c r="L54" s="39">
        <v>0</v>
      </c>
      <c r="M54" s="39"/>
      <c r="N54" s="39">
        <v>0</v>
      </c>
      <c r="O54" s="39"/>
      <c r="P54" s="39">
        <v>0</v>
      </c>
      <c r="Q54" s="39"/>
      <c r="R54" s="39">
        <v>0</v>
      </c>
      <c r="S54" s="39">
        <v>0</v>
      </c>
      <c r="T54" s="39">
        <v>0</v>
      </c>
      <c r="U54" s="39">
        <v>0</v>
      </c>
      <c r="V54" s="39">
        <v>0</v>
      </c>
      <c r="W54" s="39">
        <v>0</v>
      </c>
      <c r="X54" s="39"/>
      <c r="Y54" s="40">
        <v>11.367338169999998</v>
      </c>
    </row>
    <row r="55" spans="1:58" s="26" customFormat="1">
      <c r="A55" s="31" t="str">
        <f>VLOOKUP(VALUE($B55),fips_xref!$A$5:$I$100,8,FALSE)</f>
        <v>MT</v>
      </c>
      <c r="B55" s="42" t="s">
        <v>194</v>
      </c>
      <c r="C55" s="38"/>
      <c r="D55" s="39">
        <v>0</v>
      </c>
      <c r="E55" s="39"/>
      <c r="F55" s="39">
        <v>30.6434</v>
      </c>
      <c r="G55" s="39">
        <v>0</v>
      </c>
      <c r="H55" s="39">
        <v>29.9057</v>
      </c>
      <c r="I55" s="39">
        <v>0.14099999999999999</v>
      </c>
      <c r="J55" s="39"/>
      <c r="K55" s="39">
        <v>0</v>
      </c>
      <c r="L55" s="39">
        <v>151.00659999999999</v>
      </c>
      <c r="M55" s="39"/>
      <c r="N55" s="39">
        <v>0</v>
      </c>
      <c r="O55" s="39"/>
      <c r="P55" s="39">
        <v>0</v>
      </c>
      <c r="Q55" s="39"/>
      <c r="R55" s="39">
        <v>0</v>
      </c>
      <c r="S55" s="39">
        <v>0</v>
      </c>
      <c r="T55" s="39">
        <v>0</v>
      </c>
      <c r="U55" s="39"/>
      <c r="V55" s="39">
        <v>0</v>
      </c>
      <c r="W55" s="39">
        <v>0</v>
      </c>
      <c r="X55" s="39"/>
      <c r="Y55" s="40">
        <v>211.69669999999999</v>
      </c>
      <c r="Z55"/>
      <c r="AA55"/>
      <c r="AB55"/>
      <c r="AC55"/>
      <c r="AD55"/>
      <c r="AE55"/>
      <c r="AF55"/>
      <c r="AG55"/>
      <c r="AH55"/>
      <c r="AI55"/>
      <c r="AJ55"/>
      <c r="AK55"/>
      <c r="AL55"/>
      <c r="AM55"/>
      <c r="AN55"/>
      <c r="AO55"/>
      <c r="AP55"/>
      <c r="AQ55"/>
      <c r="AR55"/>
      <c r="AS55"/>
      <c r="AT55"/>
      <c r="AU55"/>
      <c r="AV55"/>
      <c r="AW55"/>
      <c r="AX55"/>
      <c r="AY55"/>
      <c r="AZ55"/>
      <c r="BA55"/>
      <c r="BB55"/>
      <c r="BC55"/>
      <c r="BD55"/>
      <c r="BE55"/>
      <c r="BF55"/>
    </row>
    <row r="56" spans="1:58" s="26" customFormat="1">
      <c r="A56" s="31" t="str">
        <f>VLOOKUP(VALUE($B56),fips_xref!$A$5:$I$100,8,FALSE)</f>
        <v>MT</v>
      </c>
      <c r="B56" s="42" t="s">
        <v>196</v>
      </c>
      <c r="C56" s="38"/>
      <c r="D56" s="39">
        <v>6.27135</v>
      </c>
      <c r="E56" s="39"/>
      <c r="F56" s="39"/>
      <c r="G56" s="39">
        <v>0.26364399999999999</v>
      </c>
      <c r="H56" s="39">
        <v>0.618981</v>
      </c>
      <c r="I56" s="39">
        <v>5.8319399999999999E-3</v>
      </c>
      <c r="J56" s="39"/>
      <c r="K56" s="39">
        <v>5.2155199999999999E-2</v>
      </c>
      <c r="L56" s="39">
        <v>0</v>
      </c>
      <c r="M56" s="39"/>
      <c r="N56" s="39">
        <v>0</v>
      </c>
      <c r="O56" s="39"/>
      <c r="P56" s="39">
        <v>0</v>
      </c>
      <c r="Q56" s="39"/>
      <c r="R56" s="39">
        <v>0</v>
      </c>
      <c r="S56" s="39">
        <v>0</v>
      </c>
      <c r="T56" s="39">
        <v>0</v>
      </c>
      <c r="U56" s="39"/>
      <c r="V56" s="39">
        <v>0</v>
      </c>
      <c r="W56" s="39">
        <v>0</v>
      </c>
      <c r="X56" s="39"/>
      <c r="Y56" s="40">
        <v>7.2119621399999998</v>
      </c>
      <c r="Z56"/>
      <c r="AA56"/>
      <c r="AB56"/>
      <c r="AC56"/>
      <c r="AD56"/>
      <c r="AE56"/>
      <c r="AF56"/>
      <c r="AG56"/>
      <c r="AH56"/>
      <c r="AI56"/>
      <c r="AJ56"/>
      <c r="AK56"/>
      <c r="AL56"/>
      <c r="AM56"/>
      <c r="AN56"/>
      <c r="AO56"/>
      <c r="AP56"/>
      <c r="AQ56"/>
      <c r="AR56"/>
      <c r="AS56"/>
      <c r="AT56"/>
      <c r="AU56"/>
      <c r="AV56"/>
      <c r="AW56"/>
      <c r="AX56"/>
      <c r="AY56"/>
      <c r="AZ56"/>
      <c r="BA56"/>
      <c r="BB56"/>
      <c r="BC56"/>
      <c r="BD56"/>
      <c r="BE56"/>
      <c r="BF56"/>
    </row>
    <row r="57" spans="1:58" s="26" customFormat="1">
      <c r="A57" s="31" t="str">
        <f>VLOOKUP(VALUE($B57),fips_xref!$A$5:$I$100,8,FALSE)</f>
        <v>MT</v>
      </c>
      <c r="B57" s="42" t="s">
        <v>198</v>
      </c>
      <c r="C57" s="38">
        <v>1128.26</v>
      </c>
      <c r="D57" s="39">
        <v>609.36599999999999</v>
      </c>
      <c r="E57" s="39">
        <v>195.251</v>
      </c>
      <c r="F57" s="39">
        <v>29.252399999999998</v>
      </c>
      <c r="G57" s="39">
        <v>59.368499999999997</v>
      </c>
      <c r="H57" s="39">
        <v>60.239127199999999</v>
      </c>
      <c r="I57" s="39">
        <v>25.314599999999999</v>
      </c>
      <c r="J57" s="39">
        <v>9.6646000000000001</v>
      </c>
      <c r="K57" s="39">
        <v>11.7446</v>
      </c>
      <c r="L57" s="39">
        <v>2.8859119999999999E-2</v>
      </c>
      <c r="M57" s="39">
        <v>0.93160000000000009</v>
      </c>
      <c r="N57" s="39">
        <v>0</v>
      </c>
      <c r="O57" s="39">
        <v>0</v>
      </c>
      <c r="P57" s="39">
        <v>3.2348000000000003E-5</v>
      </c>
      <c r="Q57" s="39">
        <v>0</v>
      </c>
      <c r="R57" s="39">
        <v>0</v>
      </c>
      <c r="S57" s="39">
        <v>0</v>
      </c>
      <c r="T57" s="39">
        <v>0</v>
      </c>
      <c r="U57" s="39">
        <v>0</v>
      </c>
      <c r="V57" s="39">
        <v>0</v>
      </c>
      <c r="W57" s="39">
        <v>0</v>
      </c>
      <c r="X57" s="39">
        <v>0</v>
      </c>
      <c r="Y57" s="40">
        <v>2129.4213186680004</v>
      </c>
      <c r="Z57"/>
      <c r="AA57"/>
      <c r="AB57"/>
      <c r="AC57"/>
      <c r="AD57"/>
      <c r="AE57"/>
      <c r="AF57"/>
      <c r="AG57"/>
      <c r="AH57"/>
      <c r="AI57"/>
      <c r="AJ57"/>
      <c r="AK57"/>
      <c r="AL57"/>
      <c r="AM57"/>
      <c r="AN57"/>
      <c r="AO57"/>
      <c r="AP57"/>
      <c r="AQ57"/>
      <c r="AR57"/>
      <c r="AS57"/>
      <c r="AT57"/>
      <c r="AU57"/>
      <c r="AV57"/>
      <c r="AW57"/>
      <c r="AX57"/>
      <c r="AY57"/>
      <c r="AZ57"/>
      <c r="BA57"/>
      <c r="BB57"/>
      <c r="BC57"/>
      <c r="BD57"/>
      <c r="BE57"/>
      <c r="BF57"/>
    </row>
    <row r="58" spans="1:58" s="26" customFormat="1">
      <c r="A58" s="31" t="str">
        <f>VLOOKUP(VALUE($B58),fips_xref!$A$5:$I$100,8,FALSE)</f>
        <v>MT</v>
      </c>
      <c r="B58" s="42" t="s">
        <v>200</v>
      </c>
      <c r="C58" s="38">
        <v>350.72399999999999</v>
      </c>
      <c r="D58" s="39">
        <v>133.26599999999999</v>
      </c>
      <c r="E58" s="39">
        <v>56.759129999999999</v>
      </c>
      <c r="F58" s="39">
        <v>67.158000000000015</v>
      </c>
      <c r="G58" s="39">
        <v>16.194400000000002</v>
      </c>
      <c r="H58" s="39">
        <v>13.1534</v>
      </c>
      <c r="I58" s="39">
        <v>5.0865900000000002</v>
      </c>
      <c r="J58" s="39">
        <v>0.3</v>
      </c>
      <c r="K58" s="39">
        <v>3.20364</v>
      </c>
      <c r="L58" s="39">
        <v>0</v>
      </c>
      <c r="M58" s="39">
        <v>1.24E-2</v>
      </c>
      <c r="N58" s="39">
        <v>0</v>
      </c>
      <c r="O58" s="39">
        <v>0</v>
      </c>
      <c r="P58" s="39">
        <v>0</v>
      </c>
      <c r="Q58" s="39">
        <v>0</v>
      </c>
      <c r="R58" s="39">
        <v>0</v>
      </c>
      <c r="S58" s="39">
        <v>0</v>
      </c>
      <c r="T58" s="39">
        <v>0</v>
      </c>
      <c r="U58" s="39">
        <v>0</v>
      </c>
      <c r="V58" s="39">
        <v>0</v>
      </c>
      <c r="W58" s="39">
        <v>0</v>
      </c>
      <c r="X58" s="39"/>
      <c r="Y58" s="40">
        <v>645.85756000000003</v>
      </c>
      <c r="Z58"/>
      <c r="AA58"/>
      <c r="AB58"/>
      <c r="AC58"/>
      <c r="AD58"/>
      <c r="AE58"/>
      <c r="AF58"/>
      <c r="AG58"/>
      <c r="AH58"/>
      <c r="AI58"/>
      <c r="AJ58"/>
      <c r="AK58"/>
      <c r="AL58"/>
      <c r="AM58"/>
      <c r="AN58"/>
      <c r="AO58"/>
      <c r="AP58"/>
      <c r="AQ58"/>
      <c r="AR58"/>
      <c r="AS58"/>
      <c r="AT58"/>
      <c r="AU58"/>
      <c r="AV58"/>
      <c r="AW58"/>
      <c r="AX58"/>
      <c r="AY58"/>
      <c r="AZ58"/>
      <c r="BA58"/>
      <c r="BB58"/>
      <c r="BC58"/>
      <c r="BD58"/>
      <c r="BE58"/>
      <c r="BF58"/>
    </row>
    <row r="59" spans="1:58" s="26" customFormat="1">
      <c r="A59" s="31" t="str">
        <f>VLOOKUP(VALUE($B59),fips_xref!$A$5:$I$100,8,FALSE)</f>
        <v>MT</v>
      </c>
      <c r="B59" s="42" t="s">
        <v>202</v>
      </c>
      <c r="C59" s="38">
        <v>8.9409799999999997</v>
      </c>
      <c r="D59" s="39">
        <v>90.934600000000003</v>
      </c>
      <c r="E59" s="39">
        <v>0.164465</v>
      </c>
      <c r="F59" s="39">
        <v>7.3598999999999997</v>
      </c>
      <c r="G59" s="39">
        <v>4.09572</v>
      </c>
      <c r="H59" s="39">
        <v>9.1646840000000012</v>
      </c>
      <c r="I59" s="39">
        <v>0.95521</v>
      </c>
      <c r="J59" s="39"/>
      <c r="K59" s="39">
        <v>0.81023400000000001</v>
      </c>
      <c r="L59" s="39">
        <v>5.7718140000000001E-2</v>
      </c>
      <c r="M59" s="39">
        <v>6.3E-3</v>
      </c>
      <c r="N59" s="39">
        <v>0</v>
      </c>
      <c r="O59" s="39">
        <v>0</v>
      </c>
      <c r="P59" s="39">
        <v>6.4696000000000005E-5</v>
      </c>
      <c r="Q59" s="39">
        <v>0</v>
      </c>
      <c r="R59" s="39">
        <v>0</v>
      </c>
      <c r="S59" s="39">
        <v>0</v>
      </c>
      <c r="T59" s="39">
        <v>0</v>
      </c>
      <c r="U59" s="39">
        <v>0</v>
      </c>
      <c r="V59" s="39">
        <v>0</v>
      </c>
      <c r="W59" s="39">
        <v>0</v>
      </c>
      <c r="X59" s="39">
        <v>0</v>
      </c>
      <c r="Y59" s="40">
        <v>122.48987583600001</v>
      </c>
      <c r="Z59"/>
      <c r="AA59"/>
      <c r="AB59"/>
      <c r="AC59"/>
      <c r="AD59"/>
      <c r="AE59"/>
      <c r="AF59"/>
      <c r="AG59"/>
      <c r="AH59"/>
      <c r="AI59"/>
      <c r="AJ59"/>
      <c r="AK59"/>
      <c r="AL59"/>
      <c r="AM59"/>
      <c r="AN59"/>
      <c r="AO59"/>
      <c r="AP59"/>
      <c r="AQ59"/>
      <c r="AR59"/>
      <c r="AS59"/>
      <c r="AT59"/>
      <c r="AU59"/>
      <c r="AV59"/>
      <c r="AW59"/>
      <c r="AX59"/>
      <c r="AY59"/>
      <c r="AZ59"/>
      <c r="BA59"/>
      <c r="BB59"/>
      <c r="BC59"/>
      <c r="BD59"/>
      <c r="BE59"/>
      <c r="BF59"/>
    </row>
    <row r="60" spans="1:58" s="28" customFormat="1">
      <c r="A60" s="31" t="str">
        <f>VLOOKUP(VALUE($B60),fips_xref!$A$5:$I$100,8,FALSE)</f>
        <v>MT</v>
      </c>
      <c r="B60" s="42" t="s">
        <v>204</v>
      </c>
      <c r="C60" s="38">
        <v>5.5510000000000002</v>
      </c>
      <c r="D60" s="39">
        <v>20.381900000000002</v>
      </c>
      <c r="E60" s="39">
        <v>0.164465</v>
      </c>
      <c r="F60" s="39">
        <v>21.015000000000004</v>
      </c>
      <c r="G60" s="39">
        <v>0.40775</v>
      </c>
      <c r="H60" s="39">
        <v>15.36819</v>
      </c>
      <c r="I60" s="39">
        <v>1.82304</v>
      </c>
      <c r="J60" s="39">
        <v>0.2</v>
      </c>
      <c r="K60" s="39">
        <v>8.0662999999999999E-2</v>
      </c>
      <c r="L60" s="39">
        <v>4.0691329999999999</v>
      </c>
      <c r="M60" s="39"/>
      <c r="N60" s="39">
        <v>0</v>
      </c>
      <c r="O60" s="39"/>
      <c r="P60" s="39">
        <v>4.5610700000000004E-3</v>
      </c>
      <c r="Q60" s="39"/>
      <c r="R60" s="39">
        <v>0</v>
      </c>
      <c r="S60" s="39">
        <v>0</v>
      </c>
      <c r="T60" s="39">
        <v>0</v>
      </c>
      <c r="U60" s="39">
        <v>0</v>
      </c>
      <c r="V60" s="39">
        <v>0</v>
      </c>
      <c r="W60" s="39">
        <v>0</v>
      </c>
      <c r="X60" s="39"/>
      <c r="Y60" s="40">
        <v>69.065702070000015</v>
      </c>
      <c r="Z60"/>
      <c r="AA60"/>
      <c r="AB60"/>
      <c r="AC60"/>
      <c r="AD60"/>
      <c r="AE60"/>
      <c r="AF60"/>
      <c r="AG60"/>
      <c r="AH60"/>
      <c r="AI60"/>
      <c r="AJ60"/>
      <c r="AK60"/>
      <c r="AL60"/>
      <c r="AM60"/>
      <c r="AN60"/>
      <c r="AO60"/>
      <c r="AP60"/>
      <c r="AQ60"/>
      <c r="AR60"/>
      <c r="AS60"/>
      <c r="AT60"/>
      <c r="AU60"/>
      <c r="AV60"/>
      <c r="AW60"/>
      <c r="AX60"/>
      <c r="AY60"/>
      <c r="AZ60"/>
      <c r="BA60"/>
      <c r="BB60"/>
      <c r="BC60"/>
      <c r="BD60"/>
      <c r="BE60"/>
      <c r="BF60"/>
    </row>
    <row r="61" spans="1:58" s="28" customFormat="1">
      <c r="A61" s="31" t="str">
        <f>VLOOKUP(VALUE($B61),fips_xref!$A$5:$I$100,8,FALSE)</f>
        <v>MT</v>
      </c>
      <c r="B61" s="42" t="s">
        <v>206</v>
      </c>
      <c r="C61" s="38">
        <v>34.163200000000003</v>
      </c>
      <c r="D61" s="39">
        <v>44.944699999999997</v>
      </c>
      <c r="E61" s="39">
        <v>0.65786100000000003</v>
      </c>
      <c r="F61" s="39">
        <v>24.0627</v>
      </c>
      <c r="G61" s="39">
        <v>2.3067000000000002</v>
      </c>
      <c r="H61" s="39">
        <v>6.9936699999999998</v>
      </c>
      <c r="I61" s="39">
        <v>0.67933999999999994</v>
      </c>
      <c r="J61" s="39">
        <v>0.09</v>
      </c>
      <c r="K61" s="39">
        <v>0.45632099999999998</v>
      </c>
      <c r="L61" s="39">
        <v>0.77919530000000004</v>
      </c>
      <c r="M61" s="39"/>
      <c r="N61" s="39">
        <v>0</v>
      </c>
      <c r="O61" s="39"/>
      <c r="P61" s="39">
        <v>8.7339600000000002E-4</v>
      </c>
      <c r="Q61" s="39"/>
      <c r="R61" s="39">
        <v>0</v>
      </c>
      <c r="S61" s="39">
        <v>0</v>
      </c>
      <c r="T61" s="39">
        <v>0</v>
      </c>
      <c r="U61" s="39">
        <v>0</v>
      </c>
      <c r="V61" s="39">
        <v>0</v>
      </c>
      <c r="W61" s="39">
        <v>0</v>
      </c>
      <c r="X61" s="39"/>
      <c r="Y61" s="40">
        <v>115.13456069600001</v>
      </c>
      <c r="Z61"/>
      <c r="AA61"/>
      <c r="AB61"/>
      <c r="AC61"/>
      <c r="AD61"/>
      <c r="AE61"/>
      <c r="AF61"/>
      <c r="AG61"/>
      <c r="AH61"/>
      <c r="AI61"/>
      <c r="AJ61"/>
      <c r="AK61"/>
      <c r="AL61"/>
      <c r="AM61"/>
      <c r="AN61"/>
      <c r="AO61"/>
      <c r="AP61"/>
      <c r="AQ61"/>
      <c r="AR61"/>
      <c r="AS61"/>
      <c r="AT61"/>
      <c r="AU61"/>
      <c r="AV61"/>
      <c r="AW61"/>
      <c r="AX61"/>
      <c r="AY61"/>
      <c r="AZ61"/>
      <c r="BA61"/>
      <c r="BB61"/>
      <c r="BC61"/>
      <c r="BD61"/>
      <c r="BE61"/>
      <c r="BF61"/>
    </row>
    <row r="62" spans="1:58" s="28" customFormat="1">
      <c r="A62" s="31" t="str">
        <f>VLOOKUP(VALUE($B62),fips_xref!$A$5:$I$100,8,FALSE)</f>
        <v>ND</v>
      </c>
      <c r="B62" s="42" t="s">
        <v>211</v>
      </c>
      <c r="C62" s="38"/>
      <c r="D62" s="39"/>
      <c r="E62" s="39"/>
      <c r="F62" s="39">
        <v>112.10000000000001</v>
      </c>
      <c r="G62" s="39"/>
      <c r="H62" s="39"/>
      <c r="I62" s="39"/>
      <c r="J62" s="39"/>
      <c r="K62" s="39"/>
      <c r="L62" s="39"/>
      <c r="M62" s="39"/>
      <c r="N62" s="39"/>
      <c r="O62" s="39"/>
      <c r="P62" s="39"/>
      <c r="Q62" s="39"/>
      <c r="R62" s="39"/>
      <c r="S62" s="39"/>
      <c r="T62" s="39"/>
      <c r="U62" s="39"/>
      <c r="V62" s="39"/>
      <c r="W62" s="39"/>
      <c r="X62" s="39"/>
      <c r="Y62" s="40">
        <v>112.10000000000001</v>
      </c>
      <c r="Z62"/>
      <c r="AA62"/>
      <c r="AB62"/>
      <c r="AC62"/>
      <c r="AD62"/>
      <c r="AE62"/>
      <c r="AF62"/>
      <c r="AG62"/>
      <c r="AH62"/>
      <c r="AI62"/>
      <c r="AJ62"/>
      <c r="AK62"/>
      <c r="AL62"/>
      <c r="AM62"/>
      <c r="AN62"/>
      <c r="AO62"/>
      <c r="AP62"/>
      <c r="AQ62"/>
      <c r="AR62"/>
      <c r="AS62"/>
      <c r="AT62"/>
      <c r="AU62"/>
      <c r="AV62"/>
      <c r="AW62"/>
      <c r="AX62"/>
      <c r="AY62"/>
      <c r="AZ62"/>
      <c r="BA62"/>
      <c r="BB62"/>
      <c r="BC62"/>
      <c r="BD62"/>
      <c r="BE62"/>
      <c r="BF62"/>
    </row>
    <row r="63" spans="1:58" s="28" customFormat="1">
      <c r="A63" s="31" t="str">
        <f>VLOOKUP(VALUE($B63),fips_xref!$A$5:$I$100,8,FALSE)</f>
        <v>ND</v>
      </c>
      <c r="B63" s="42" t="s">
        <v>215</v>
      </c>
      <c r="C63" s="38">
        <v>323.33600000000001</v>
      </c>
      <c r="D63" s="39">
        <v>262.35199999999998</v>
      </c>
      <c r="E63" s="39">
        <v>68.275419999999997</v>
      </c>
      <c r="F63" s="39">
        <v>0.1</v>
      </c>
      <c r="G63" s="39">
        <v>20.055499999999999</v>
      </c>
      <c r="H63" s="39">
        <v>26.083454</v>
      </c>
      <c r="I63" s="39">
        <v>9.3902400000000004</v>
      </c>
      <c r="J63" s="39">
        <v>23.700000000000003</v>
      </c>
      <c r="K63" s="39">
        <v>3.9674700000000001</v>
      </c>
      <c r="L63" s="39">
        <v>5.7718140000000001E-2</v>
      </c>
      <c r="M63" s="39">
        <v>0</v>
      </c>
      <c r="N63" s="39">
        <v>0</v>
      </c>
      <c r="O63" s="39"/>
      <c r="P63" s="39">
        <v>6.4696000000000005E-5</v>
      </c>
      <c r="Q63" s="39"/>
      <c r="R63" s="39">
        <v>0</v>
      </c>
      <c r="S63" s="39">
        <v>0</v>
      </c>
      <c r="T63" s="39">
        <v>0</v>
      </c>
      <c r="U63" s="39">
        <v>0</v>
      </c>
      <c r="V63" s="39">
        <v>0</v>
      </c>
      <c r="W63" s="39">
        <v>0</v>
      </c>
      <c r="X63" s="39"/>
      <c r="Y63" s="40">
        <v>737.31786683600023</v>
      </c>
      <c r="Z63"/>
      <c r="AA63"/>
    </row>
    <row r="64" spans="1:58" s="28" customFormat="1">
      <c r="A64" s="31" t="str">
        <f>VLOOKUP(VALUE($B64),fips_xref!$A$5:$I$100,8,FALSE)</f>
        <v>ND</v>
      </c>
      <c r="B64" s="42" t="s">
        <v>217</v>
      </c>
      <c r="C64" s="38">
        <v>245.58699999999999</v>
      </c>
      <c r="D64" s="39">
        <v>297.36599999999999</v>
      </c>
      <c r="E64" s="39">
        <v>154.71359999999999</v>
      </c>
      <c r="F64" s="39"/>
      <c r="G64" s="39">
        <v>9.9516200000000001</v>
      </c>
      <c r="H64" s="39">
        <v>29.35</v>
      </c>
      <c r="I64" s="39">
        <v>0.54057699999999997</v>
      </c>
      <c r="J64" s="39"/>
      <c r="K64" s="39">
        <v>1.9686699999999999</v>
      </c>
      <c r="L64" s="39">
        <v>0</v>
      </c>
      <c r="M64" s="39"/>
      <c r="N64" s="39">
        <v>0</v>
      </c>
      <c r="O64" s="39"/>
      <c r="P64" s="39">
        <v>0</v>
      </c>
      <c r="Q64" s="39"/>
      <c r="R64" s="39">
        <v>0</v>
      </c>
      <c r="S64" s="39">
        <v>0</v>
      </c>
      <c r="T64" s="39">
        <v>0</v>
      </c>
      <c r="U64" s="39">
        <v>0</v>
      </c>
      <c r="V64" s="39">
        <v>0</v>
      </c>
      <c r="W64" s="39">
        <v>0</v>
      </c>
      <c r="X64" s="39"/>
      <c r="Y64" s="40">
        <v>739.47746699999993</v>
      </c>
      <c r="Z64"/>
      <c r="AA64"/>
    </row>
    <row r="65" spans="1:25">
      <c r="A65" s="31" t="str">
        <f>VLOOKUP(VALUE($B65),fips_xref!$A$5:$I$100,8,FALSE)</f>
        <v>ND</v>
      </c>
      <c r="B65" s="42" t="s">
        <v>219</v>
      </c>
      <c r="C65" s="38">
        <v>56.463200000000001</v>
      </c>
      <c r="D65" s="39">
        <v>194.41200000000001</v>
      </c>
      <c r="E65" s="39">
        <v>15.892560000000001</v>
      </c>
      <c r="F65" s="39"/>
      <c r="G65" s="39">
        <v>30.555099999999999</v>
      </c>
      <c r="H65" s="39">
        <v>33.965800000000002</v>
      </c>
      <c r="I65" s="39">
        <v>17.567399999999999</v>
      </c>
      <c r="J65" s="39"/>
      <c r="K65" s="39">
        <v>6.0445500000000001</v>
      </c>
      <c r="L65" s="39">
        <v>4.5020150000000001</v>
      </c>
      <c r="M65" s="39"/>
      <c r="N65" s="39">
        <v>5.9253300000000002E-2</v>
      </c>
      <c r="O65" s="39"/>
      <c r="P65" s="39">
        <v>5.0462900000000002E-3</v>
      </c>
      <c r="Q65" s="39"/>
      <c r="R65" s="39">
        <v>0</v>
      </c>
      <c r="S65" s="39">
        <v>0</v>
      </c>
      <c r="T65" s="39">
        <v>0</v>
      </c>
      <c r="U65" s="39">
        <v>0</v>
      </c>
      <c r="V65" s="39">
        <v>0</v>
      </c>
      <c r="W65" s="39">
        <v>0</v>
      </c>
      <c r="X65" s="39"/>
      <c r="Y65" s="40">
        <v>359.46692459000002</v>
      </c>
    </row>
    <row r="66" spans="1:25">
      <c r="A66" s="31" t="str">
        <f>VLOOKUP(VALUE($B66),fips_xref!$A$5:$I$100,8,FALSE)</f>
        <v>ND</v>
      </c>
      <c r="B66" s="42" t="s">
        <v>221</v>
      </c>
      <c r="C66" s="38">
        <v>470.06700000000001</v>
      </c>
      <c r="D66" s="39">
        <v>257.64800000000002</v>
      </c>
      <c r="E66" s="39">
        <v>113.51826</v>
      </c>
      <c r="F66" s="39"/>
      <c r="G66" s="39">
        <v>24.247699999999998</v>
      </c>
      <c r="H66" s="39">
        <v>25.713982000000001</v>
      </c>
      <c r="I66" s="39">
        <v>11.7737</v>
      </c>
      <c r="J66" s="39">
        <v>5.6</v>
      </c>
      <c r="K66" s="39">
        <v>4.79678</v>
      </c>
      <c r="L66" s="39">
        <v>8.6577259999999989E-2</v>
      </c>
      <c r="M66" s="39">
        <v>0.3</v>
      </c>
      <c r="N66" s="39">
        <v>3.2736600000000001E-5</v>
      </c>
      <c r="O66" s="39">
        <v>0.2</v>
      </c>
      <c r="P66" s="39">
        <v>9.7044000000000001E-5</v>
      </c>
      <c r="Q66" s="39">
        <v>0</v>
      </c>
      <c r="R66" s="39">
        <v>0</v>
      </c>
      <c r="S66" s="39">
        <v>0</v>
      </c>
      <c r="T66" s="39">
        <v>0</v>
      </c>
      <c r="U66" s="39">
        <v>0</v>
      </c>
      <c r="V66" s="39">
        <v>0</v>
      </c>
      <c r="W66" s="39">
        <v>0</v>
      </c>
      <c r="X66" s="39"/>
      <c r="Y66" s="40">
        <v>913.95212904059997</v>
      </c>
    </row>
    <row r="67" spans="1:25">
      <c r="A67" s="31" t="str">
        <f>VLOOKUP(VALUE($B67),fips_xref!$A$5:$I$100,8,FALSE)</f>
        <v>ND</v>
      </c>
      <c r="B67" s="42" t="s">
        <v>231</v>
      </c>
      <c r="C67" s="38">
        <v>1221.46</v>
      </c>
      <c r="D67" s="39">
        <v>322.452</v>
      </c>
      <c r="E67" s="39">
        <v>299.20477255999998</v>
      </c>
      <c r="F67" s="39"/>
      <c r="G67" s="39">
        <v>55.747</v>
      </c>
      <c r="H67" s="39">
        <v>32.015453999999998</v>
      </c>
      <c r="I67" s="39">
        <v>24.724</v>
      </c>
      <c r="J67" s="39"/>
      <c r="K67" s="39">
        <v>11.0281</v>
      </c>
      <c r="L67" s="39">
        <v>5.7718140000000001E-2</v>
      </c>
      <c r="M67" s="39"/>
      <c r="N67" s="39">
        <v>1.14578E-4</v>
      </c>
      <c r="O67" s="39"/>
      <c r="P67" s="39">
        <v>6.4696000000000005E-5</v>
      </c>
      <c r="Q67" s="39"/>
      <c r="R67" s="39">
        <v>0</v>
      </c>
      <c r="S67" s="39">
        <v>0</v>
      </c>
      <c r="T67" s="39">
        <v>0</v>
      </c>
      <c r="U67" s="39">
        <v>0</v>
      </c>
      <c r="V67" s="39">
        <v>0</v>
      </c>
      <c r="W67" s="39">
        <v>0</v>
      </c>
      <c r="X67" s="39"/>
      <c r="Y67" s="40">
        <v>1966.6892239740002</v>
      </c>
    </row>
    <row r="68" spans="1:25">
      <c r="A68" s="31" t="str">
        <f>VLOOKUP(VALUE($B68),fips_xref!$A$5:$I$100,8,FALSE)</f>
        <v>ND</v>
      </c>
      <c r="B68" s="42" t="s">
        <v>233</v>
      </c>
      <c r="C68" s="38">
        <v>3057.85</v>
      </c>
      <c r="D68" s="39">
        <v>731.65800000000002</v>
      </c>
      <c r="E68" s="39">
        <v>656.1354</v>
      </c>
      <c r="F68" s="39">
        <v>331.77</v>
      </c>
      <c r="G68" s="39">
        <v>238.41800000000001</v>
      </c>
      <c r="H68" s="39">
        <v>72.214500000000001</v>
      </c>
      <c r="I68" s="39">
        <v>77.611099999999993</v>
      </c>
      <c r="J68" s="39"/>
      <c r="K68" s="39">
        <v>47.165000000000006</v>
      </c>
      <c r="L68" s="39">
        <v>0</v>
      </c>
      <c r="M68" s="39"/>
      <c r="N68" s="39">
        <v>0</v>
      </c>
      <c r="O68" s="39"/>
      <c r="P68" s="39">
        <v>0</v>
      </c>
      <c r="Q68" s="39"/>
      <c r="R68" s="39">
        <v>0</v>
      </c>
      <c r="S68" s="39">
        <v>0</v>
      </c>
      <c r="T68" s="39">
        <v>0</v>
      </c>
      <c r="U68" s="39">
        <v>0</v>
      </c>
      <c r="V68" s="39">
        <v>0</v>
      </c>
      <c r="W68" s="39">
        <v>0</v>
      </c>
      <c r="X68" s="39"/>
      <c r="Y68" s="40">
        <v>5212.8220000000001</v>
      </c>
    </row>
    <row r="69" spans="1:25">
      <c r="A69" s="31" t="str">
        <f>VLOOKUP(VALUE($B69),fips_xref!$A$5:$I$100,8,FALSE)</f>
        <v>ND</v>
      </c>
      <c r="B69" s="42" t="s">
        <v>241</v>
      </c>
      <c r="C69" s="38">
        <v>17.292899999999999</v>
      </c>
      <c r="D69" s="39">
        <v>46.512500000000003</v>
      </c>
      <c r="E69" s="39">
        <v>4.5407299999999999</v>
      </c>
      <c r="F69" s="39"/>
      <c r="G69" s="39">
        <v>3.8883899999999998</v>
      </c>
      <c r="H69" s="39">
        <v>4.5907799999999996</v>
      </c>
      <c r="I69" s="39">
        <v>1.30966</v>
      </c>
      <c r="J69" s="39"/>
      <c r="K69" s="39">
        <v>0.76921799999999996</v>
      </c>
      <c r="L69" s="39">
        <v>0</v>
      </c>
      <c r="M69" s="39"/>
      <c r="N69" s="39">
        <v>0</v>
      </c>
      <c r="O69" s="39"/>
      <c r="P69" s="39">
        <v>0</v>
      </c>
      <c r="Q69" s="39"/>
      <c r="R69" s="39">
        <v>0</v>
      </c>
      <c r="S69" s="39">
        <v>0</v>
      </c>
      <c r="T69" s="39">
        <v>0</v>
      </c>
      <c r="U69" s="39">
        <v>0</v>
      </c>
      <c r="V69" s="39">
        <v>0</v>
      </c>
      <c r="W69" s="39">
        <v>0</v>
      </c>
      <c r="X69" s="39"/>
      <c r="Y69" s="40">
        <v>78.904177999999987</v>
      </c>
    </row>
    <row r="70" spans="1:25">
      <c r="A70" s="31" t="str">
        <f>VLOOKUP(VALUE($B70),fips_xref!$A$5:$I$100,8,FALSE)</f>
        <v>ND</v>
      </c>
      <c r="B70" s="42" t="s">
        <v>257</v>
      </c>
      <c r="C70" s="38">
        <v>7.5958300000000003</v>
      </c>
      <c r="D70" s="39">
        <v>8.3618000000000006</v>
      </c>
      <c r="E70" s="39">
        <v>4.5407299999999999</v>
      </c>
      <c r="F70" s="39">
        <v>91</v>
      </c>
      <c r="G70" s="39">
        <v>9.5146999999999995E-2</v>
      </c>
      <c r="H70" s="39">
        <v>0.82530800000000004</v>
      </c>
      <c r="I70" s="39">
        <v>0</v>
      </c>
      <c r="J70" s="39"/>
      <c r="K70" s="39">
        <v>1.88224E-2</v>
      </c>
      <c r="L70" s="39">
        <v>0</v>
      </c>
      <c r="M70" s="39"/>
      <c r="N70" s="39">
        <v>0</v>
      </c>
      <c r="O70" s="39"/>
      <c r="P70" s="39">
        <v>0</v>
      </c>
      <c r="Q70" s="39"/>
      <c r="R70" s="39">
        <v>0</v>
      </c>
      <c r="S70" s="39">
        <v>0</v>
      </c>
      <c r="T70" s="39">
        <v>0</v>
      </c>
      <c r="U70" s="39">
        <v>0</v>
      </c>
      <c r="V70" s="39">
        <v>0</v>
      </c>
      <c r="W70" s="39">
        <v>0</v>
      </c>
      <c r="X70" s="39"/>
      <c r="Y70" s="40">
        <v>112.43763740000001</v>
      </c>
    </row>
    <row r="71" spans="1:25">
      <c r="A71" s="31" t="str">
        <f>VLOOKUP(VALUE($B71),fips_xref!$A$5:$I$100,8,FALSE)</f>
        <v>ND</v>
      </c>
      <c r="B71" s="42" t="s">
        <v>259</v>
      </c>
      <c r="C71" s="38"/>
      <c r="D71" s="39"/>
      <c r="E71" s="39"/>
      <c r="F71" s="39">
        <v>97.3</v>
      </c>
      <c r="G71" s="39"/>
      <c r="H71" s="39"/>
      <c r="I71" s="39"/>
      <c r="J71" s="39"/>
      <c r="K71" s="39"/>
      <c r="L71" s="39"/>
      <c r="M71" s="39"/>
      <c r="N71" s="39"/>
      <c r="O71" s="39"/>
      <c r="P71" s="39"/>
      <c r="Q71" s="39"/>
      <c r="R71" s="39"/>
      <c r="S71" s="39"/>
      <c r="T71" s="39"/>
      <c r="U71" s="39"/>
      <c r="V71" s="39"/>
      <c r="W71" s="39"/>
      <c r="X71" s="39"/>
      <c r="Y71" s="40">
        <v>97.3</v>
      </c>
    </row>
    <row r="72" spans="1:25">
      <c r="A72" s="31" t="str">
        <f>VLOOKUP(VALUE($B72),fips_xref!$A$5:$I$100,8,FALSE)</f>
        <v>ND</v>
      </c>
      <c r="B72" s="42" t="s">
        <v>261</v>
      </c>
      <c r="C72" s="38">
        <v>8504.76</v>
      </c>
      <c r="D72" s="39">
        <v>1300.26</v>
      </c>
      <c r="E72" s="39">
        <v>1836.72525752</v>
      </c>
      <c r="F72" s="39">
        <v>709.7299999999999</v>
      </c>
      <c r="G72" s="39">
        <v>490.74700000000001</v>
      </c>
      <c r="H72" s="39">
        <v>129.188545</v>
      </c>
      <c r="I72" s="39">
        <v>298.2</v>
      </c>
      <c r="J72" s="39">
        <v>97</v>
      </c>
      <c r="K72" s="39">
        <v>97.081699999999984</v>
      </c>
      <c r="L72" s="39">
        <v>0.25973210000000002</v>
      </c>
      <c r="M72" s="39">
        <v>5.3</v>
      </c>
      <c r="N72" s="39">
        <v>4.2639400000000001E-2</v>
      </c>
      <c r="O72" s="39">
        <v>0</v>
      </c>
      <c r="P72" s="39">
        <v>2.9113199999999999E-4</v>
      </c>
      <c r="Q72" s="39"/>
      <c r="R72" s="39">
        <v>0</v>
      </c>
      <c r="S72" s="39">
        <v>0</v>
      </c>
      <c r="T72" s="39">
        <v>0</v>
      </c>
      <c r="U72" s="39">
        <v>0</v>
      </c>
      <c r="V72" s="39">
        <v>0</v>
      </c>
      <c r="W72" s="39">
        <v>0</v>
      </c>
      <c r="X72" s="39"/>
      <c r="Y72" s="40">
        <v>13469.295165152</v>
      </c>
    </row>
    <row r="73" spans="1:25">
      <c r="A73" s="31" t="str">
        <f>VLOOKUP(VALUE($B73),fips_xref!$A$5:$I$100,8,FALSE)</f>
        <v>ND</v>
      </c>
      <c r="B73" s="42" t="s">
        <v>263</v>
      </c>
      <c r="C73" s="38">
        <v>19.0703</v>
      </c>
      <c r="D73" s="39">
        <v>24.040199999999999</v>
      </c>
      <c r="E73" s="39">
        <v>4.5407299999999999</v>
      </c>
      <c r="F73" s="39"/>
      <c r="G73" s="39">
        <v>3.8405499999999999</v>
      </c>
      <c r="H73" s="39">
        <v>2.37276</v>
      </c>
      <c r="I73" s="39">
        <v>1.0770999999999999</v>
      </c>
      <c r="J73" s="39"/>
      <c r="K73" s="39">
        <v>0.75975499999999996</v>
      </c>
      <c r="L73" s="39">
        <v>0</v>
      </c>
      <c r="M73" s="39"/>
      <c r="N73" s="39">
        <v>0</v>
      </c>
      <c r="O73" s="39"/>
      <c r="P73" s="39">
        <v>0</v>
      </c>
      <c r="Q73" s="39"/>
      <c r="R73" s="39">
        <v>0</v>
      </c>
      <c r="S73" s="39">
        <v>0</v>
      </c>
      <c r="T73" s="39">
        <v>0</v>
      </c>
      <c r="U73" s="39">
        <v>0</v>
      </c>
      <c r="V73" s="39">
        <v>0</v>
      </c>
      <c r="W73" s="39">
        <v>0</v>
      </c>
      <c r="X73" s="39"/>
      <c r="Y73" s="40">
        <v>55.701395000000005</v>
      </c>
    </row>
    <row r="74" spans="1:25">
      <c r="A74" s="31" t="str">
        <f>VLOOKUP(VALUE($B74),fips_xref!$A$5:$I$100,8,FALSE)</f>
        <v>ND</v>
      </c>
      <c r="B74" s="42" t="s">
        <v>267</v>
      </c>
      <c r="C74" s="38"/>
      <c r="D74" s="39"/>
      <c r="E74" s="39"/>
      <c r="F74" s="39">
        <v>181.49999999999997</v>
      </c>
      <c r="G74" s="39"/>
      <c r="H74" s="39"/>
      <c r="I74" s="39"/>
      <c r="J74" s="39">
        <v>0.1</v>
      </c>
      <c r="K74" s="39"/>
      <c r="L74" s="39"/>
      <c r="M74" s="39"/>
      <c r="N74" s="39"/>
      <c r="O74" s="39"/>
      <c r="P74" s="39"/>
      <c r="Q74" s="39"/>
      <c r="R74" s="39"/>
      <c r="S74" s="39"/>
      <c r="T74" s="39"/>
      <c r="U74" s="39"/>
      <c r="V74" s="39"/>
      <c r="W74" s="39"/>
      <c r="X74" s="39"/>
      <c r="Y74" s="40">
        <v>181.59999999999997</v>
      </c>
    </row>
    <row r="75" spans="1:25">
      <c r="A75" s="31" t="str">
        <f>VLOOKUP(VALUE($B75),fips_xref!$A$5:$I$100,8,FALSE)</f>
        <v>ND</v>
      </c>
      <c r="B75" s="42" t="s">
        <v>269</v>
      </c>
      <c r="C75" s="38">
        <v>4284.2199999999993</v>
      </c>
      <c r="D75" s="39">
        <v>1042.0899999999999</v>
      </c>
      <c r="E75" s="39">
        <v>985.33789999999999</v>
      </c>
      <c r="F75" s="39">
        <v>2.9</v>
      </c>
      <c r="G75" s="39">
        <v>356.01299999999998</v>
      </c>
      <c r="H75" s="39">
        <v>102.854</v>
      </c>
      <c r="I75" s="39">
        <v>121.18400000000001</v>
      </c>
      <c r="J75" s="39"/>
      <c r="K75" s="39">
        <v>70.427999999999997</v>
      </c>
      <c r="L75" s="39">
        <v>0</v>
      </c>
      <c r="M75" s="39"/>
      <c r="N75" s="39">
        <v>0</v>
      </c>
      <c r="O75" s="39"/>
      <c r="P75" s="39">
        <v>0</v>
      </c>
      <c r="Q75" s="39"/>
      <c r="R75" s="39">
        <v>0</v>
      </c>
      <c r="S75" s="39">
        <v>0</v>
      </c>
      <c r="T75" s="39">
        <v>0</v>
      </c>
      <c r="U75" s="39">
        <v>0</v>
      </c>
      <c r="V75" s="39">
        <v>0</v>
      </c>
      <c r="W75" s="39">
        <v>0</v>
      </c>
      <c r="X75" s="39"/>
      <c r="Y75" s="40">
        <v>6965.0268999999989</v>
      </c>
    </row>
    <row r="76" spans="1:25">
      <c r="A76" s="31" t="str">
        <f>VLOOKUP(VALUE($B76),fips_xref!$A$5:$I$100,8,FALSE)</f>
        <v>ND</v>
      </c>
      <c r="B76" s="42" t="s">
        <v>283</v>
      </c>
      <c r="C76" s="38">
        <v>53.036799999999999</v>
      </c>
      <c r="D76" s="39">
        <v>139.53800000000001</v>
      </c>
      <c r="E76" s="39">
        <v>19.149709999999999</v>
      </c>
      <c r="F76" s="39"/>
      <c r="G76" s="39">
        <v>3.34327</v>
      </c>
      <c r="H76" s="39">
        <v>13.7723</v>
      </c>
      <c r="I76" s="39">
        <v>0.150337</v>
      </c>
      <c r="J76" s="39"/>
      <c r="K76" s="39">
        <v>0.661381</v>
      </c>
      <c r="L76" s="39">
        <v>0</v>
      </c>
      <c r="M76" s="39"/>
      <c r="N76" s="39">
        <v>0</v>
      </c>
      <c r="O76" s="39"/>
      <c r="P76" s="39">
        <v>0</v>
      </c>
      <c r="Q76" s="39"/>
      <c r="R76" s="39">
        <v>0</v>
      </c>
      <c r="S76" s="39">
        <v>0</v>
      </c>
      <c r="T76" s="39">
        <v>0</v>
      </c>
      <c r="U76" s="39">
        <v>0</v>
      </c>
      <c r="V76" s="39">
        <v>0</v>
      </c>
      <c r="W76" s="39">
        <v>0</v>
      </c>
      <c r="X76" s="39"/>
      <c r="Y76" s="40">
        <v>229.65179800000001</v>
      </c>
    </row>
    <row r="77" spans="1:25">
      <c r="A77" s="31" t="str">
        <f>VLOOKUP(VALUE($B77),fips_xref!$A$5:$I$100,8,FALSE)</f>
        <v>ND</v>
      </c>
      <c r="B77" s="42" t="s">
        <v>285</v>
      </c>
      <c r="C77" s="38"/>
      <c r="D77" s="39"/>
      <c r="E77" s="39"/>
      <c r="F77" s="39">
        <v>94.3</v>
      </c>
      <c r="G77" s="39"/>
      <c r="H77" s="39"/>
      <c r="I77" s="39"/>
      <c r="J77" s="39"/>
      <c r="K77" s="39"/>
      <c r="L77" s="39"/>
      <c r="M77" s="39"/>
      <c r="N77" s="39"/>
      <c r="O77" s="39"/>
      <c r="P77" s="39"/>
      <c r="Q77" s="39"/>
      <c r="R77" s="39"/>
      <c r="S77" s="39"/>
      <c r="T77" s="39"/>
      <c r="U77" s="39"/>
      <c r="V77" s="39"/>
      <c r="W77" s="39"/>
      <c r="X77" s="39"/>
      <c r="Y77" s="40">
        <v>94.3</v>
      </c>
    </row>
    <row r="78" spans="1:25">
      <c r="A78" s="31" t="str">
        <f>VLOOKUP(VALUE($B78),fips_xref!$A$5:$I$100,8,FALSE)</f>
        <v>ND</v>
      </c>
      <c r="B78" s="42" t="s">
        <v>293</v>
      </c>
      <c r="C78" s="38">
        <v>23.898599999999998</v>
      </c>
      <c r="D78" s="39">
        <v>9.4070199999999993</v>
      </c>
      <c r="E78" s="39">
        <v>4.7051959999999999</v>
      </c>
      <c r="F78" s="39"/>
      <c r="G78" s="39">
        <v>1.70801</v>
      </c>
      <c r="H78" s="39">
        <v>0.92847199999999996</v>
      </c>
      <c r="I78" s="39">
        <v>0.20984900000000001</v>
      </c>
      <c r="J78" s="39"/>
      <c r="K78" s="39">
        <v>0.33788600000000002</v>
      </c>
      <c r="L78" s="39">
        <v>0</v>
      </c>
      <c r="M78" s="39"/>
      <c r="N78" s="39">
        <v>0</v>
      </c>
      <c r="O78" s="39"/>
      <c r="P78" s="39">
        <v>0</v>
      </c>
      <c r="Q78" s="39"/>
      <c r="R78" s="39">
        <v>0</v>
      </c>
      <c r="S78" s="39">
        <v>0</v>
      </c>
      <c r="T78" s="39">
        <v>0</v>
      </c>
      <c r="U78" s="39">
        <v>0</v>
      </c>
      <c r="V78" s="39">
        <v>0</v>
      </c>
      <c r="W78" s="39">
        <v>0</v>
      </c>
      <c r="X78" s="39"/>
      <c r="Y78" s="40">
        <v>41.195032999999995</v>
      </c>
    </row>
    <row r="79" spans="1:25">
      <c r="A79" s="31" t="str">
        <f>VLOOKUP(VALUE($B79),fips_xref!$A$5:$I$100,8,FALSE)</f>
        <v>ND</v>
      </c>
      <c r="B79" s="42" t="s">
        <v>295</v>
      </c>
      <c r="C79" s="38">
        <v>436.97199999999998</v>
      </c>
      <c r="D79" s="39">
        <v>119.678</v>
      </c>
      <c r="E79" s="39">
        <v>95.194127520000009</v>
      </c>
      <c r="F79" s="39">
        <v>3.9300000000000006</v>
      </c>
      <c r="G79" s="39">
        <v>27.0625</v>
      </c>
      <c r="H79" s="39">
        <v>12.001654</v>
      </c>
      <c r="I79" s="39">
        <v>13.8306</v>
      </c>
      <c r="J79" s="39"/>
      <c r="K79" s="39">
        <v>5.3536299999999999</v>
      </c>
      <c r="L79" s="39">
        <v>5.7718140000000001E-2</v>
      </c>
      <c r="M79" s="39"/>
      <c r="N79" s="39">
        <v>8.8748999999999995E-2</v>
      </c>
      <c r="O79" s="39"/>
      <c r="P79" s="39">
        <v>6.4696000000000005E-5</v>
      </c>
      <c r="Q79" s="39"/>
      <c r="R79" s="39">
        <v>0</v>
      </c>
      <c r="S79" s="39">
        <v>0</v>
      </c>
      <c r="T79" s="39">
        <v>0</v>
      </c>
      <c r="U79" s="39">
        <v>0</v>
      </c>
      <c r="V79" s="39">
        <v>0</v>
      </c>
      <c r="W79" s="39">
        <v>0</v>
      </c>
      <c r="X79" s="39"/>
      <c r="Y79" s="40">
        <v>714.16904335599997</v>
      </c>
    </row>
    <row r="80" spans="1:25">
      <c r="A80" s="31" t="str">
        <f>VLOOKUP(VALUE($B80),fips_xref!$A$5:$I$100,8,FALSE)</f>
        <v>ND</v>
      </c>
      <c r="B80" s="42" t="s">
        <v>307</v>
      </c>
      <c r="C80" s="38"/>
      <c r="D80" s="39">
        <v>5.7487399999999997</v>
      </c>
      <c r="E80" s="39"/>
      <c r="F80" s="39"/>
      <c r="G80" s="39">
        <v>0.12710199999999999</v>
      </c>
      <c r="H80" s="39">
        <v>0.56740000000000002</v>
      </c>
      <c r="I80" s="39">
        <v>1.4703000000000001E-2</v>
      </c>
      <c r="J80" s="39"/>
      <c r="K80" s="39">
        <v>2.5143800000000001E-2</v>
      </c>
      <c r="L80" s="39">
        <v>0</v>
      </c>
      <c r="M80" s="39"/>
      <c r="N80" s="39">
        <v>0</v>
      </c>
      <c r="O80" s="39"/>
      <c r="P80" s="39">
        <v>0</v>
      </c>
      <c r="Q80" s="39"/>
      <c r="R80" s="39">
        <v>0</v>
      </c>
      <c r="S80" s="39">
        <v>0</v>
      </c>
      <c r="T80" s="39">
        <v>0</v>
      </c>
      <c r="U80" s="39"/>
      <c r="V80" s="39">
        <v>0</v>
      </c>
      <c r="W80" s="39">
        <v>0</v>
      </c>
      <c r="X80" s="39"/>
      <c r="Y80" s="40">
        <v>6.4830888</v>
      </c>
    </row>
    <row r="81" spans="1:25">
      <c r="A81" s="31" t="str">
        <f>VLOOKUP(VALUE($B81),fips_xref!$A$5:$I$100,8,FALSE)</f>
        <v>ND</v>
      </c>
      <c r="B81" s="42" t="s">
        <v>311</v>
      </c>
      <c r="C81" s="38">
        <v>4126.92</v>
      </c>
      <c r="D81" s="39">
        <v>844.01900000000001</v>
      </c>
      <c r="E81" s="39">
        <v>908.14610000000005</v>
      </c>
      <c r="F81" s="39">
        <v>880.4</v>
      </c>
      <c r="G81" s="39">
        <v>208.12200000000001</v>
      </c>
      <c r="H81" s="39">
        <v>83.778235999999993</v>
      </c>
      <c r="I81" s="39">
        <v>118.983</v>
      </c>
      <c r="J81" s="39">
        <v>65.100000000000009</v>
      </c>
      <c r="K81" s="39">
        <v>41.171599999999998</v>
      </c>
      <c r="L81" s="39">
        <v>0.1442956</v>
      </c>
      <c r="M81" s="39">
        <v>0</v>
      </c>
      <c r="N81" s="39">
        <v>3.3669600000000001E-2</v>
      </c>
      <c r="O81" s="39"/>
      <c r="P81" s="39">
        <v>1.6174000000000001E-4</v>
      </c>
      <c r="Q81" s="39">
        <v>0</v>
      </c>
      <c r="R81" s="39">
        <v>0</v>
      </c>
      <c r="S81" s="39">
        <v>0</v>
      </c>
      <c r="T81" s="39">
        <v>0</v>
      </c>
      <c r="U81" s="39">
        <v>0</v>
      </c>
      <c r="V81" s="39">
        <v>0</v>
      </c>
      <c r="W81" s="39">
        <v>0</v>
      </c>
      <c r="X81" s="39">
        <v>0</v>
      </c>
      <c r="Y81" s="40">
        <v>7276.8180629400003</v>
      </c>
    </row>
    <row r="82" spans="1:25">
      <c r="A82" s="31" t="str">
        <f>VLOOKUP(VALUE($B82),fips_xref!$A$5:$I$100,8,FALSE)</f>
        <v>SD</v>
      </c>
      <c r="B82" s="42" t="s">
        <v>313</v>
      </c>
      <c r="C82" s="38"/>
      <c r="D82" s="39"/>
      <c r="E82" s="39"/>
      <c r="F82" s="39">
        <v>6.8</v>
      </c>
      <c r="G82" s="39"/>
      <c r="H82" s="39"/>
      <c r="I82" s="39"/>
      <c r="J82" s="39">
        <v>283.39999999999998</v>
      </c>
      <c r="K82" s="39"/>
      <c r="L82" s="39"/>
      <c r="M82" s="39"/>
      <c r="N82" s="39"/>
      <c r="O82" s="39"/>
      <c r="P82" s="39"/>
      <c r="Q82" s="39"/>
      <c r="R82" s="39"/>
      <c r="S82" s="39"/>
      <c r="T82" s="39"/>
      <c r="U82" s="39"/>
      <c r="V82" s="39"/>
      <c r="W82" s="39"/>
      <c r="X82" s="39"/>
      <c r="Y82" s="40">
        <v>290.2</v>
      </c>
    </row>
    <row r="83" spans="1:25">
      <c r="A83" s="31" t="str">
        <f>VLOOKUP(VALUE($B83),fips_xref!$A$5:$I$100,8,FALSE)</f>
        <v>SD</v>
      </c>
      <c r="B83" s="42" t="s">
        <v>322</v>
      </c>
      <c r="C83" s="38"/>
      <c r="D83" s="39"/>
      <c r="E83" s="39"/>
      <c r="F83" s="39">
        <v>76.399999999999991</v>
      </c>
      <c r="G83" s="39"/>
      <c r="H83" s="39"/>
      <c r="I83" s="39"/>
      <c r="J83" s="39">
        <v>0.1</v>
      </c>
      <c r="K83" s="39"/>
      <c r="L83" s="39"/>
      <c r="M83" s="39"/>
      <c r="N83" s="39"/>
      <c r="O83" s="39"/>
      <c r="P83" s="39"/>
      <c r="Q83" s="39"/>
      <c r="R83" s="39"/>
      <c r="S83" s="39"/>
      <c r="T83" s="39"/>
      <c r="U83" s="39"/>
      <c r="V83" s="39"/>
      <c r="W83" s="39"/>
      <c r="X83" s="39"/>
      <c r="Y83" s="40">
        <v>76.499999999999986</v>
      </c>
    </row>
    <row r="84" spans="1:25">
      <c r="A84" s="31" t="str">
        <f>VLOOKUP(VALUE($B84),fips_xref!$A$5:$I$100,8,FALSE)</f>
        <v>SD</v>
      </c>
      <c r="B84" s="42" t="s">
        <v>326</v>
      </c>
      <c r="C84" s="38">
        <v>107.857</v>
      </c>
      <c r="D84" s="39">
        <v>77.346599999999995</v>
      </c>
      <c r="E84" s="39">
        <v>20.762219999999999</v>
      </c>
      <c r="F84" s="39"/>
      <c r="G84" s="39">
        <v>6.6331199999999999</v>
      </c>
      <c r="H84" s="39">
        <v>13.886099999999999</v>
      </c>
      <c r="I84" s="39">
        <v>23.122900000000001</v>
      </c>
      <c r="J84" s="39"/>
      <c r="K84" s="39">
        <v>1.31219</v>
      </c>
      <c r="L84" s="39">
        <v>1.904704</v>
      </c>
      <c r="M84" s="39">
        <v>1.9516239316239317</v>
      </c>
      <c r="N84" s="39">
        <v>1.78414E-2</v>
      </c>
      <c r="O84" s="39"/>
      <c r="P84" s="39">
        <v>2.1349699999999999E-3</v>
      </c>
      <c r="Q84" s="39"/>
      <c r="R84" s="39">
        <v>0</v>
      </c>
      <c r="S84" s="39">
        <v>0</v>
      </c>
      <c r="T84" s="39">
        <v>0</v>
      </c>
      <c r="U84" s="39">
        <v>0</v>
      </c>
      <c r="V84" s="39">
        <v>0</v>
      </c>
      <c r="W84" s="39">
        <v>0</v>
      </c>
      <c r="X84" s="39"/>
      <c r="Y84" s="40">
        <v>254.79643430162392</v>
      </c>
    </row>
    <row r="85" spans="1:25">
      <c r="A85" s="31" t="e">
        <f>VLOOKUP(VALUE($B85),fips_xref!$A$5:$I$100,8,FALSE)</f>
        <v>#VALUE!</v>
      </c>
      <c r="B85" s="11" t="s">
        <v>96</v>
      </c>
      <c r="C85" s="49">
        <v>24536.394220000006</v>
      </c>
      <c r="D85" s="50">
        <v>6873.9235820000004</v>
      </c>
      <c r="E85" s="50">
        <v>5451.6841255999989</v>
      </c>
      <c r="F85" s="50">
        <v>3053.4002000000005</v>
      </c>
      <c r="G85" s="50">
        <v>1581.1902610640002</v>
      </c>
      <c r="H85" s="50">
        <v>824.40199099999995</v>
      </c>
      <c r="I85" s="50">
        <v>772.03248032999988</v>
      </c>
      <c r="J85" s="50">
        <v>487.77859999999998</v>
      </c>
      <c r="K85" s="50">
        <v>312.79805132640007</v>
      </c>
      <c r="L85" s="50">
        <v>186.35897393999997</v>
      </c>
      <c r="M85" s="50">
        <v>9.2966239316239321</v>
      </c>
      <c r="N85" s="50">
        <v>0.2423000146</v>
      </c>
      <c r="O85" s="50">
        <v>0.2</v>
      </c>
      <c r="P85" s="50">
        <v>3.962627400000001E-2</v>
      </c>
      <c r="Q85" s="50">
        <v>3.3500000000000002E-2</v>
      </c>
      <c r="R85" s="50">
        <v>0</v>
      </c>
      <c r="S85" s="50">
        <v>0</v>
      </c>
      <c r="T85" s="50">
        <v>0</v>
      </c>
      <c r="U85" s="50">
        <v>0</v>
      </c>
      <c r="V85" s="50">
        <v>0</v>
      </c>
      <c r="W85" s="50">
        <v>0</v>
      </c>
      <c r="X85" s="50">
        <v>0</v>
      </c>
      <c r="Y85" s="53">
        <v>44089.774535480625</v>
      </c>
    </row>
    <row r="86" spans="1:25">
      <c r="A86" s="31"/>
    </row>
    <row r="87" spans="1:25">
      <c r="A87" s="31"/>
    </row>
  </sheetData>
  <phoneticPr fontId="6" type="noConversion"/>
  <pageMargins left="0.75" right="0.75" top="1" bottom="1" header="0.5" footer="0.5"/>
  <headerFooter alignWithMargins="0"/>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dimension ref="A1:XFC117"/>
  <sheetViews>
    <sheetView workbookViewId="0">
      <pane xSplit="2" ySplit="4" topLeftCell="AP5" activePane="bottomRight" state="frozen"/>
      <selection pane="topRight" activeCell="C1" sqref="C1"/>
      <selection pane="bottomLeft" activeCell="A5" sqref="A5"/>
      <selection pane="bottomRight" activeCell="B5" sqref="B5"/>
    </sheetView>
  </sheetViews>
  <sheetFormatPr baseColWidth="10" defaultColWidth="8.83203125" defaultRowHeight="12" x14ac:dyDescent="0"/>
  <cols>
    <col min="1" max="1" width="9.1640625" style="5" customWidth="1"/>
    <col min="2" max="2" width="30.33203125" style="5" customWidth="1"/>
    <col min="3" max="3" width="12" style="70" customWidth="1"/>
    <col min="4" max="4" width="12" style="129" customWidth="1"/>
    <col min="5" max="5" width="12" style="86" customWidth="1"/>
    <col min="6" max="10" width="12" style="70" customWidth="1"/>
    <col min="11" max="39" width="12" style="5" customWidth="1"/>
    <col min="40" max="66" width="12" style="5" bestFit="1" customWidth="1"/>
    <col min="67" max="16384" width="8.83203125" style="5"/>
  </cols>
  <sheetData>
    <row r="1" spans="1:16383">
      <c r="A1" s="64" t="s">
        <v>147</v>
      </c>
      <c r="C1" s="30"/>
      <c r="D1" s="128"/>
      <c r="F1" s="5"/>
      <c r="G1" s="30"/>
    </row>
    <row r="2" spans="1:16383">
      <c r="A2" s="34"/>
      <c r="C2" s="30"/>
      <c r="F2" s="5"/>
      <c r="G2" s="30"/>
    </row>
    <row r="3" spans="1:16383">
      <c r="A3" s="65" t="s">
        <v>7</v>
      </c>
      <c r="C3" s="268" t="b">
        <f t="shared" ref="C3:AK3" si="0">C17/$AL$17&gt;=1%</f>
        <v>0</v>
      </c>
      <c r="D3" s="268" t="b">
        <f t="shared" si="0"/>
        <v>0</v>
      </c>
      <c r="E3" s="268" t="b">
        <f t="shared" si="0"/>
        <v>1</v>
      </c>
      <c r="F3" s="268" t="b">
        <f t="shared" si="0"/>
        <v>0</v>
      </c>
      <c r="G3" s="268" t="b">
        <f t="shared" si="0"/>
        <v>0</v>
      </c>
      <c r="H3" s="268" t="b">
        <f t="shared" si="0"/>
        <v>0</v>
      </c>
      <c r="I3" s="268" t="b">
        <f t="shared" si="0"/>
        <v>0</v>
      </c>
      <c r="J3" s="268" t="b">
        <f t="shared" si="0"/>
        <v>1</v>
      </c>
      <c r="K3" s="268" t="b">
        <f t="shared" si="0"/>
        <v>1</v>
      </c>
      <c r="L3" s="268" t="b">
        <f t="shared" si="0"/>
        <v>0</v>
      </c>
      <c r="M3" s="268" t="b">
        <f t="shared" si="0"/>
        <v>0</v>
      </c>
      <c r="N3" s="268" t="b">
        <f t="shared" si="0"/>
        <v>0</v>
      </c>
      <c r="O3" s="268" t="b">
        <f t="shared" si="0"/>
        <v>0</v>
      </c>
      <c r="P3" s="268" t="b">
        <f t="shared" si="0"/>
        <v>1</v>
      </c>
      <c r="Q3" s="268" t="b">
        <f t="shared" si="0"/>
        <v>1</v>
      </c>
      <c r="R3" s="268" t="b">
        <f t="shared" si="0"/>
        <v>1</v>
      </c>
      <c r="S3" s="268" t="b">
        <f t="shared" si="0"/>
        <v>1</v>
      </c>
      <c r="T3" s="268" t="b">
        <f t="shared" si="0"/>
        <v>1</v>
      </c>
      <c r="U3" s="268" t="b">
        <f t="shared" si="0"/>
        <v>1</v>
      </c>
      <c r="V3" s="268" t="b">
        <f t="shared" si="0"/>
        <v>0</v>
      </c>
      <c r="W3" s="268" t="b">
        <f t="shared" si="0"/>
        <v>0</v>
      </c>
      <c r="X3" s="268" t="b">
        <f t="shared" si="0"/>
        <v>0</v>
      </c>
      <c r="Y3" s="268" t="b">
        <f t="shared" si="0"/>
        <v>1</v>
      </c>
      <c r="Z3" s="268" t="b">
        <f t="shared" si="0"/>
        <v>0</v>
      </c>
      <c r="AA3" s="268" t="b">
        <f t="shared" si="0"/>
        <v>0</v>
      </c>
      <c r="AB3" s="268" t="b">
        <f t="shared" si="0"/>
        <v>1</v>
      </c>
      <c r="AC3" s="268" t="b">
        <f t="shared" si="0"/>
        <v>0</v>
      </c>
      <c r="AD3" s="268" t="b">
        <f t="shared" si="0"/>
        <v>0</v>
      </c>
      <c r="AE3" s="268" t="b">
        <f t="shared" si="0"/>
        <v>0</v>
      </c>
      <c r="AF3" s="268" t="b">
        <f t="shared" si="0"/>
        <v>1</v>
      </c>
      <c r="AG3" s="268" t="b">
        <f t="shared" si="0"/>
        <v>0</v>
      </c>
      <c r="AH3" s="268" t="b">
        <f t="shared" si="0"/>
        <v>1</v>
      </c>
      <c r="AI3" s="268" t="b">
        <f t="shared" si="0"/>
        <v>0</v>
      </c>
      <c r="AJ3" s="268" t="b">
        <f t="shared" si="0"/>
        <v>0</v>
      </c>
      <c r="AK3" s="268" t="b">
        <f t="shared" si="0"/>
        <v>0</v>
      </c>
      <c r="AP3" s="43" t="s">
        <v>384</v>
      </c>
    </row>
    <row r="4" spans="1:16383" ht="24">
      <c r="B4" s="43" t="str">
        <f t="shared" ref="B4:F4" si="1">B21</f>
        <v>Description</v>
      </c>
      <c r="C4" s="204" t="str">
        <f t="shared" si="1"/>
        <v>Daniels, MT</v>
      </c>
      <c r="D4" s="204" t="str">
        <f t="shared" si="1"/>
        <v>Dawson, MT</v>
      </c>
      <c r="E4" s="204" t="str">
        <f t="shared" si="1"/>
        <v>Fallon, MT</v>
      </c>
      <c r="F4" s="204" t="str">
        <f t="shared" si="1"/>
        <v>Garfield, MT</v>
      </c>
      <c r="G4" s="204" t="str">
        <f t="shared" ref="G4" si="2">G21</f>
        <v>Mccone, MT</v>
      </c>
      <c r="H4" s="204" t="str">
        <f t="shared" ref="H4:I4" si="3">H21</f>
        <v>Phillips, MT</v>
      </c>
      <c r="I4" s="204" t="str">
        <f t="shared" si="3"/>
        <v>Prairie, MT</v>
      </c>
      <c r="J4" s="204" t="str">
        <f t="shared" ref="J4:AL4" si="4">J21</f>
        <v>Richland, MT</v>
      </c>
      <c r="K4" s="204" t="str">
        <f t="shared" si="4"/>
        <v>Roosevelt, MT</v>
      </c>
      <c r="L4" s="204" t="str">
        <f t="shared" si="4"/>
        <v>Sheridan, MT</v>
      </c>
      <c r="M4" s="204" t="str">
        <f t="shared" si="4"/>
        <v>Valley, MT</v>
      </c>
      <c r="N4" s="204" t="str">
        <f t="shared" si="4"/>
        <v>Wibaux, MT</v>
      </c>
      <c r="O4" s="204" t="str">
        <f t="shared" si="4"/>
        <v>Barnes, ND</v>
      </c>
      <c r="P4" s="204" t="str">
        <f t="shared" si="4"/>
        <v>Billings, ND</v>
      </c>
      <c r="Q4" s="204" t="str">
        <f t="shared" si="4"/>
        <v>Bottineau, ND</v>
      </c>
      <c r="R4" s="204" t="str">
        <f t="shared" si="4"/>
        <v>Bowman, ND</v>
      </c>
      <c r="S4" s="204" t="str">
        <f t="shared" si="4"/>
        <v>Burke, ND</v>
      </c>
      <c r="T4" s="204" t="str">
        <f t="shared" si="4"/>
        <v>Divide, ND</v>
      </c>
      <c r="U4" s="204" t="str">
        <f t="shared" si="4"/>
        <v>Dunn, ND</v>
      </c>
      <c r="V4" s="204" t="str">
        <f t="shared" si="4"/>
        <v>Golden Valley, ND</v>
      </c>
      <c r="W4" s="204" t="str">
        <f t="shared" si="4"/>
        <v>Mchenry, ND</v>
      </c>
      <c r="X4" s="204" t="str">
        <f t="shared" si="4"/>
        <v>Mcintosh, ND</v>
      </c>
      <c r="Y4" s="204" t="str">
        <f t="shared" si="4"/>
        <v>Mckenzie, ND</v>
      </c>
      <c r="Z4" s="204" t="str">
        <f t="shared" si="4"/>
        <v>Mclean, ND</v>
      </c>
      <c r="AA4" s="204" t="str">
        <f t="shared" si="4"/>
        <v>Morton, ND</v>
      </c>
      <c r="AB4" s="204" t="str">
        <f t="shared" si="4"/>
        <v>Mountrail, ND</v>
      </c>
      <c r="AC4" s="204" t="str">
        <f t="shared" si="4"/>
        <v>Renville, ND</v>
      </c>
      <c r="AD4" s="204" t="str">
        <f t="shared" si="4"/>
        <v>Richland, ND</v>
      </c>
      <c r="AE4" s="204" t="str">
        <f t="shared" si="4"/>
        <v>Slope, ND</v>
      </c>
      <c r="AF4" s="204" t="str">
        <f t="shared" si="4"/>
        <v>Stark, ND</v>
      </c>
      <c r="AG4" s="204" t="str">
        <f t="shared" si="4"/>
        <v>Ward, ND</v>
      </c>
      <c r="AH4" s="204" t="str">
        <f t="shared" si="4"/>
        <v>Williams, ND</v>
      </c>
      <c r="AI4" s="204" t="str">
        <f t="shared" si="4"/>
        <v>Butte, SD</v>
      </c>
      <c r="AJ4" s="204" t="str">
        <f t="shared" si="4"/>
        <v>Edmunds, SD</v>
      </c>
      <c r="AK4" s="204" t="str">
        <f t="shared" si="4"/>
        <v>Harding, SD</v>
      </c>
      <c r="AL4" s="204" t="str">
        <f t="shared" si="4"/>
        <v>Total</v>
      </c>
      <c r="AP4" s="43" t="str">
        <f t="shared" ref="AP4:AP17" si="5">B4</f>
        <v>Description</v>
      </c>
      <c r="AQ4" s="204" t="s">
        <v>371</v>
      </c>
      <c r="AR4" s="204" t="s">
        <v>372</v>
      </c>
      <c r="AS4" s="204" t="s">
        <v>373</v>
      </c>
      <c r="AT4" s="204" t="s">
        <v>374</v>
      </c>
      <c r="AU4" s="204" t="s">
        <v>375</v>
      </c>
      <c r="AV4" s="204" t="s">
        <v>388</v>
      </c>
      <c r="AW4" s="204" t="s">
        <v>376</v>
      </c>
      <c r="AX4" s="204" t="s">
        <v>377</v>
      </c>
      <c r="AY4" s="204" t="s">
        <v>378</v>
      </c>
      <c r="AZ4" s="204" t="s">
        <v>379</v>
      </c>
      <c r="BA4" s="204" t="s">
        <v>380</v>
      </c>
      <c r="BB4" s="204" t="s">
        <v>381</v>
      </c>
      <c r="BC4" s="204" t="s">
        <v>382</v>
      </c>
      <c r="BD4" s="204" t="s">
        <v>383</v>
      </c>
      <c r="BE4" s="204" t="s">
        <v>43</v>
      </c>
    </row>
    <row r="5" spans="1:16383">
      <c r="B5" s="5" t="s">
        <v>130</v>
      </c>
      <c r="C5" s="56">
        <f t="shared" ref="C5:L15" si="6">VLOOKUP($B5,$B$21:$AO$45,COLUMN(C$4)-1,FALSE)</f>
        <v>8.44612E-2</v>
      </c>
      <c r="D5" s="56">
        <f t="shared" si="6"/>
        <v>533.24599999999998</v>
      </c>
      <c r="E5" s="56">
        <f t="shared" si="6"/>
        <v>3017.62</v>
      </c>
      <c r="F5" s="56">
        <f t="shared" si="6"/>
        <v>7.7022700000000004</v>
      </c>
      <c r="G5" s="56">
        <f t="shared" si="6"/>
        <v>10.962899999999999</v>
      </c>
      <c r="H5" s="56">
        <f t="shared" si="6"/>
        <v>0</v>
      </c>
      <c r="I5" s="56">
        <f t="shared" si="6"/>
        <v>52.2881</v>
      </c>
      <c r="J5" s="56">
        <f t="shared" si="6"/>
        <v>11774.5</v>
      </c>
      <c r="K5" s="56">
        <f t="shared" si="6"/>
        <v>3211.81</v>
      </c>
      <c r="L5" s="56">
        <f t="shared" si="6"/>
        <v>812.3</v>
      </c>
      <c r="M5" s="56">
        <f t="shared" ref="M5:V15" si="7">VLOOKUP($B5,$B$21:$AO$45,COLUMN(M$4)-1,FALSE)</f>
        <v>80.868600000000001</v>
      </c>
      <c r="N5" s="56">
        <f t="shared" si="7"/>
        <v>457.48500000000001</v>
      </c>
      <c r="O5" s="56">
        <f t="shared" si="7"/>
        <v>0</v>
      </c>
      <c r="P5" s="56">
        <f t="shared" si="7"/>
        <v>3977.59</v>
      </c>
      <c r="Q5" s="56">
        <f t="shared" si="7"/>
        <v>1973.69</v>
      </c>
      <c r="R5" s="56">
        <f t="shared" si="7"/>
        <v>6059.96</v>
      </c>
      <c r="S5" s="56">
        <f t="shared" si="7"/>
        <v>4809.0200000000004</v>
      </c>
      <c r="T5" s="56">
        <f t="shared" si="7"/>
        <v>11056.2</v>
      </c>
      <c r="U5" s="56">
        <f t="shared" si="7"/>
        <v>47285.2</v>
      </c>
      <c r="V5" s="56">
        <f t="shared" si="7"/>
        <v>771.17899999999997</v>
      </c>
      <c r="W5" s="56">
        <f t="shared" ref="W5:AK15" si="8">VLOOKUP($B5,$B$21:$AO$45,COLUMN(W$4)-1,FALSE)</f>
        <v>18.8704</v>
      </c>
      <c r="X5" s="56">
        <f t="shared" si="8"/>
        <v>0</v>
      </c>
      <c r="Y5" s="56">
        <f t="shared" si="8"/>
        <v>97329.2</v>
      </c>
      <c r="Z5" s="56">
        <f t="shared" si="8"/>
        <v>761.69200000000001</v>
      </c>
      <c r="AA5" s="56">
        <f t="shared" si="8"/>
        <v>0</v>
      </c>
      <c r="AB5" s="56">
        <f t="shared" si="8"/>
        <v>70607.600000000006</v>
      </c>
      <c r="AC5" s="56">
        <f t="shared" si="8"/>
        <v>663.06700000000001</v>
      </c>
      <c r="AD5" s="56">
        <f t="shared" si="8"/>
        <v>0</v>
      </c>
      <c r="AE5" s="56">
        <f t="shared" si="8"/>
        <v>338.74700000000001</v>
      </c>
      <c r="AF5" s="56">
        <f t="shared" si="8"/>
        <v>5367.28</v>
      </c>
      <c r="AG5" s="56">
        <f t="shared" si="8"/>
        <v>25.207999999999998</v>
      </c>
      <c r="AH5" s="56">
        <f t="shared" si="8"/>
        <v>41276.6</v>
      </c>
      <c r="AI5" s="56">
        <f t="shared" si="8"/>
        <v>0</v>
      </c>
      <c r="AJ5" s="56">
        <f t="shared" si="8"/>
        <v>0</v>
      </c>
      <c r="AK5" s="56">
        <f t="shared" si="8"/>
        <v>1315.54</v>
      </c>
      <c r="AL5" s="66">
        <f t="shared" ref="AL5:AL17" si="9">SUM(C5:AK5)</f>
        <v>313595.51073119993</v>
      </c>
      <c r="AM5" s="46"/>
      <c r="AN5" s="46"/>
      <c r="AO5" s="46"/>
      <c r="AP5" s="5" t="str">
        <f t="shared" si="5"/>
        <v>Oil Tanks</v>
      </c>
      <c r="AQ5" s="56">
        <f t="shared" ref="AQ5:BC16" si="10">INDEX($C$5:$AL$16,MATCH($AP5,$B$5:$B$16,0),MATCH(AQ$4,$C$4:$AL$4,0))</f>
        <v>3017.62</v>
      </c>
      <c r="AR5" s="56">
        <f t="shared" si="10"/>
        <v>11774.5</v>
      </c>
      <c r="AS5" s="56">
        <f t="shared" si="10"/>
        <v>3211.81</v>
      </c>
      <c r="AT5" s="56">
        <f t="shared" si="10"/>
        <v>3977.59</v>
      </c>
      <c r="AU5" s="56">
        <f t="shared" si="10"/>
        <v>1973.69</v>
      </c>
      <c r="AV5" s="56">
        <f t="shared" si="10"/>
        <v>6059.96</v>
      </c>
      <c r="AW5" s="56">
        <f t="shared" si="10"/>
        <v>4809.0200000000004</v>
      </c>
      <c r="AX5" s="56">
        <f t="shared" si="10"/>
        <v>11056.2</v>
      </c>
      <c r="AY5" s="56">
        <f t="shared" si="10"/>
        <v>47285.2</v>
      </c>
      <c r="AZ5" s="56">
        <f t="shared" si="10"/>
        <v>97329.2</v>
      </c>
      <c r="BA5" s="56">
        <f t="shared" si="10"/>
        <v>70607.600000000006</v>
      </c>
      <c r="BB5" s="56">
        <f t="shared" si="10"/>
        <v>5367.28</v>
      </c>
      <c r="BC5" s="56">
        <f t="shared" si="10"/>
        <v>41276.6</v>
      </c>
      <c r="BD5" s="56">
        <f t="shared" ref="BD5:BD16" si="11">SUMIF($C$3:$AL$3,FALSE,$C5:$AL5)</f>
        <v>5849.2407311999996</v>
      </c>
      <c r="BE5" s="66">
        <f t="shared" ref="BE5:BE16" si="12">SUM(AQ5:BD5)</f>
        <v>313595.51073119999</v>
      </c>
    </row>
    <row r="6" spans="1:16383">
      <c r="B6" s="30" t="s">
        <v>387</v>
      </c>
      <c r="C6" s="56">
        <f t="shared" si="6"/>
        <v>2.8427600000000001E-2</v>
      </c>
      <c r="D6" s="56">
        <f t="shared" si="6"/>
        <v>179.47800000000001</v>
      </c>
      <c r="E6" s="56">
        <f t="shared" si="6"/>
        <v>1015.66</v>
      </c>
      <c r="F6" s="56">
        <f t="shared" si="6"/>
        <v>2.5924</v>
      </c>
      <c r="G6" s="56">
        <f t="shared" si="6"/>
        <v>3.6898499999999999</v>
      </c>
      <c r="H6" s="56">
        <f t="shared" si="6"/>
        <v>0</v>
      </c>
      <c r="I6" s="56">
        <f t="shared" si="6"/>
        <v>17.5989</v>
      </c>
      <c r="J6" s="56">
        <f t="shared" si="6"/>
        <v>3963.01</v>
      </c>
      <c r="K6" s="56">
        <f t="shared" si="6"/>
        <v>1081.02</v>
      </c>
      <c r="L6" s="56">
        <f t="shared" si="6"/>
        <v>273.40100000000001</v>
      </c>
      <c r="M6" s="56">
        <f t="shared" si="7"/>
        <v>27.218399999999999</v>
      </c>
      <c r="N6" s="56">
        <f t="shared" si="7"/>
        <v>153.97800000000001</v>
      </c>
      <c r="O6" s="56">
        <f t="shared" si="7"/>
        <v>0</v>
      </c>
      <c r="P6" s="56">
        <f t="shared" si="7"/>
        <v>1338.76</v>
      </c>
      <c r="Q6" s="56">
        <f t="shared" si="7"/>
        <v>664.298</v>
      </c>
      <c r="R6" s="56">
        <f t="shared" si="7"/>
        <v>2039.64</v>
      </c>
      <c r="S6" s="56">
        <f t="shared" si="7"/>
        <v>1618.6</v>
      </c>
      <c r="T6" s="56">
        <f t="shared" si="7"/>
        <v>3721.26</v>
      </c>
      <c r="U6" s="56">
        <f t="shared" si="7"/>
        <v>15915.100000000002</v>
      </c>
      <c r="V6" s="56">
        <f t="shared" si="7"/>
        <v>259.56</v>
      </c>
      <c r="W6" s="56">
        <f t="shared" si="8"/>
        <v>6.3513299999999999</v>
      </c>
      <c r="X6" s="56">
        <f t="shared" si="8"/>
        <v>0</v>
      </c>
      <c r="Y6" s="56">
        <f t="shared" si="8"/>
        <v>32758.7</v>
      </c>
      <c r="Z6" s="56">
        <f t="shared" si="8"/>
        <v>256.36700000000002</v>
      </c>
      <c r="AA6" s="56">
        <f t="shared" si="8"/>
        <v>0</v>
      </c>
      <c r="AB6" s="56">
        <f t="shared" si="8"/>
        <v>23764.799999999999</v>
      </c>
      <c r="AC6" s="56">
        <f t="shared" si="8"/>
        <v>223.172</v>
      </c>
      <c r="AD6" s="56">
        <f t="shared" si="8"/>
        <v>0</v>
      </c>
      <c r="AE6" s="56">
        <f t="shared" si="8"/>
        <v>114.014</v>
      </c>
      <c r="AF6" s="56">
        <f t="shared" si="8"/>
        <v>1806.5</v>
      </c>
      <c r="AG6" s="56">
        <f t="shared" si="8"/>
        <v>8.4843899999999994</v>
      </c>
      <c r="AH6" s="56">
        <f t="shared" si="8"/>
        <v>13892.7</v>
      </c>
      <c r="AI6" s="56">
        <f t="shared" si="8"/>
        <v>0</v>
      </c>
      <c r="AJ6" s="56">
        <f t="shared" si="8"/>
        <v>0</v>
      </c>
      <c r="AK6" s="56">
        <f t="shared" si="8"/>
        <v>442.779</v>
      </c>
      <c r="AL6" s="66">
        <f t="shared" si="9"/>
        <v>105548.7606976</v>
      </c>
      <c r="AM6" s="46"/>
      <c r="AN6" s="46"/>
      <c r="AO6" s="46"/>
      <c r="AP6" s="30" t="str">
        <f t="shared" si="5"/>
        <v>Associated Gas Venting</v>
      </c>
      <c r="AQ6" s="56">
        <f t="shared" si="10"/>
        <v>1015.66</v>
      </c>
      <c r="AR6" s="56">
        <f t="shared" si="10"/>
        <v>3963.01</v>
      </c>
      <c r="AS6" s="56">
        <f t="shared" si="10"/>
        <v>1081.02</v>
      </c>
      <c r="AT6" s="56">
        <f t="shared" si="10"/>
        <v>1338.76</v>
      </c>
      <c r="AU6" s="56">
        <f t="shared" si="10"/>
        <v>664.298</v>
      </c>
      <c r="AV6" s="56">
        <f t="shared" si="10"/>
        <v>2039.64</v>
      </c>
      <c r="AW6" s="56">
        <f t="shared" si="10"/>
        <v>1618.6</v>
      </c>
      <c r="AX6" s="56">
        <f t="shared" si="10"/>
        <v>3721.26</v>
      </c>
      <c r="AY6" s="56">
        <f t="shared" si="10"/>
        <v>15915.100000000002</v>
      </c>
      <c r="AZ6" s="56">
        <f t="shared" si="10"/>
        <v>32758.7</v>
      </c>
      <c r="BA6" s="56">
        <f t="shared" si="10"/>
        <v>23764.799999999999</v>
      </c>
      <c r="BB6" s="56">
        <f t="shared" si="10"/>
        <v>1806.5</v>
      </c>
      <c r="BC6" s="56">
        <f t="shared" si="10"/>
        <v>13892.7</v>
      </c>
      <c r="BD6" s="56">
        <f t="shared" si="11"/>
        <v>1968.7126976</v>
      </c>
      <c r="BE6" s="66">
        <f t="shared" si="12"/>
        <v>105548.76069760001</v>
      </c>
    </row>
    <row r="7" spans="1:16383">
      <c r="B7" s="5" t="s">
        <v>46</v>
      </c>
      <c r="C7" s="56">
        <f t="shared" si="6"/>
        <v>3.56169</v>
      </c>
      <c r="D7" s="56">
        <f t="shared" si="6"/>
        <v>227.94800000000001</v>
      </c>
      <c r="E7" s="56">
        <f t="shared" si="6"/>
        <v>2700.02</v>
      </c>
      <c r="F7" s="56">
        <f t="shared" si="6"/>
        <v>21.370100000000001</v>
      </c>
      <c r="G7" s="56">
        <f t="shared" si="6"/>
        <v>21.370100000000001</v>
      </c>
      <c r="H7" s="56">
        <f t="shared" si="6"/>
        <v>59.715800000000002</v>
      </c>
      <c r="I7" s="56">
        <f t="shared" si="6"/>
        <v>42.740299999999998</v>
      </c>
      <c r="J7" s="56">
        <f t="shared" si="6"/>
        <v>4154.1982699999999</v>
      </c>
      <c r="K7" s="56">
        <f t="shared" si="6"/>
        <v>908.23099999999999</v>
      </c>
      <c r="L7" s="56">
        <f t="shared" si="6"/>
        <v>622.27055000000007</v>
      </c>
      <c r="M7" s="56">
        <f t="shared" si="7"/>
        <v>317.73199999999997</v>
      </c>
      <c r="N7" s="56">
        <f t="shared" si="7"/>
        <v>340.54840000000002</v>
      </c>
      <c r="O7" s="56">
        <f t="shared" si="7"/>
        <v>0</v>
      </c>
      <c r="P7" s="56">
        <f t="shared" si="7"/>
        <v>1790.5065500000001</v>
      </c>
      <c r="Q7" s="56">
        <f t="shared" si="7"/>
        <v>2026.6</v>
      </c>
      <c r="R7" s="56">
        <f t="shared" si="7"/>
        <v>1522.8009999999999</v>
      </c>
      <c r="S7" s="56">
        <f t="shared" si="7"/>
        <v>1759.7148200000001</v>
      </c>
      <c r="T7" s="56">
        <f t="shared" si="7"/>
        <v>2200.0965499999998</v>
      </c>
      <c r="U7" s="56">
        <f t="shared" si="7"/>
        <v>4986.3599999999997</v>
      </c>
      <c r="V7" s="56">
        <f t="shared" si="7"/>
        <v>316.99</v>
      </c>
      <c r="W7" s="56">
        <f t="shared" si="8"/>
        <v>56.987000000000002</v>
      </c>
      <c r="X7" s="56">
        <f t="shared" si="8"/>
        <v>0</v>
      </c>
      <c r="Y7" s="56">
        <f t="shared" si="8"/>
        <v>8872.8943999999992</v>
      </c>
      <c r="Z7" s="56">
        <f t="shared" si="8"/>
        <v>163.83799999999999</v>
      </c>
      <c r="AA7" s="56">
        <f t="shared" si="8"/>
        <v>0</v>
      </c>
      <c r="AB7" s="56">
        <f t="shared" si="8"/>
        <v>7102.01</v>
      </c>
      <c r="AC7" s="56">
        <f t="shared" si="8"/>
        <v>950.971</v>
      </c>
      <c r="AD7" s="56">
        <f t="shared" si="8"/>
        <v>0</v>
      </c>
      <c r="AE7" s="56">
        <f t="shared" si="8"/>
        <v>64.110399999999998</v>
      </c>
      <c r="AF7" s="56">
        <f t="shared" si="8"/>
        <v>818.16354999999999</v>
      </c>
      <c r="AG7" s="56">
        <f t="shared" si="8"/>
        <v>39.178600000000003</v>
      </c>
      <c r="AH7" s="56">
        <f t="shared" si="8"/>
        <v>5758.4713600000005</v>
      </c>
      <c r="AI7" s="56">
        <f t="shared" si="8"/>
        <v>0</v>
      </c>
      <c r="AJ7" s="56">
        <f t="shared" si="8"/>
        <v>0</v>
      </c>
      <c r="AK7" s="56">
        <f t="shared" si="8"/>
        <v>610.83600000000001</v>
      </c>
      <c r="AL7" s="66">
        <f t="shared" si="9"/>
        <v>48460.235440000004</v>
      </c>
      <c r="AM7" s="46"/>
      <c r="AN7" s="46"/>
      <c r="AO7" s="46"/>
      <c r="AP7" s="5" t="str">
        <f t="shared" si="5"/>
        <v>Pneumatic Devices</v>
      </c>
      <c r="AQ7" s="56">
        <f t="shared" si="10"/>
        <v>2700.02</v>
      </c>
      <c r="AR7" s="56">
        <f t="shared" si="10"/>
        <v>4154.1982699999999</v>
      </c>
      <c r="AS7" s="56">
        <f t="shared" si="10"/>
        <v>908.23099999999999</v>
      </c>
      <c r="AT7" s="56">
        <f t="shared" si="10"/>
        <v>1790.5065500000001</v>
      </c>
      <c r="AU7" s="56">
        <f t="shared" si="10"/>
        <v>2026.6</v>
      </c>
      <c r="AV7" s="56">
        <f t="shared" si="10"/>
        <v>1522.8009999999999</v>
      </c>
      <c r="AW7" s="56">
        <f t="shared" si="10"/>
        <v>1759.7148200000001</v>
      </c>
      <c r="AX7" s="56">
        <f t="shared" si="10"/>
        <v>2200.0965499999998</v>
      </c>
      <c r="AY7" s="56">
        <f t="shared" si="10"/>
        <v>4986.3599999999997</v>
      </c>
      <c r="AZ7" s="56">
        <f t="shared" si="10"/>
        <v>8872.8943999999992</v>
      </c>
      <c r="BA7" s="56">
        <f t="shared" si="10"/>
        <v>7102.01</v>
      </c>
      <c r="BB7" s="56">
        <f t="shared" si="10"/>
        <v>818.16354999999999</v>
      </c>
      <c r="BC7" s="56">
        <f t="shared" si="10"/>
        <v>5758.4713600000005</v>
      </c>
      <c r="BD7" s="56">
        <f t="shared" si="11"/>
        <v>3860.1679400000003</v>
      </c>
      <c r="BE7" s="66">
        <f t="shared" si="12"/>
        <v>48460.235439999997</v>
      </c>
    </row>
    <row r="8" spans="1:16383">
      <c r="B8" s="30" t="s">
        <v>176</v>
      </c>
      <c r="C8" s="56">
        <f t="shared" si="6"/>
        <v>0</v>
      </c>
      <c r="D8" s="56">
        <f t="shared" si="6"/>
        <v>11.0395</v>
      </c>
      <c r="E8" s="56">
        <f t="shared" si="6"/>
        <v>16.958016000000001</v>
      </c>
      <c r="F8" s="56">
        <f t="shared" si="6"/>
        <v>0</v>
      </c>
      <c r="G8" s="56">
        <f t="shared" si="6"/>
        <v>5.5197599999999998</v>
      </c>
      <c r="H8" s="56">
        <f t="shared" si="6"/>
        <v>0</v>
      </c>
      <c r="I8" s="56">
        <f t="shared" si="6"/>
        <v>0</v>
      </c>
      <c r="J8" s="56">
        <f t="shared" si="6"/>
        <v>486.12889999999999</v>
      </c>
      <c r="K8" s="56">
        <f t="shared" si="6"/>
        <v>141.31663</v>
      </c>
      <c r="L8" s="56">
        <f t="shared" si="6"/>
        <v>5.5197599999999998</v>
      </c>
      <c r="M8" s="56">
        <f t="shared" si="7"/>
        <v>5.5197599999999998</v>
      </c>
      <c r="N8" s="56">
        <f t="shared" si="7"/>
        <v>22.079000000000001</v>
      </c>
      <c r="O8" s="56">
        <f t="shared" si="7"/>
        <v>0</v>
      </c>
      <c r="P8" s="56">
        <f t="shared" si="7"/>
        <v>175.09915999999998</v>
      </c>
      <c r="Q8" s="56">
        <f t="shared" si="7"/>
        <v>395.42055999999997</v>
      </c>
      <c r="R8" s="56">
        <f t="shared" si="7"/>
        <v>39.568638</v>
      </c>
      <c r="S8" s="56">
        <f t="shared" si="7"/>
        <v>282.63326999999998</v>
      </c>
      <c r="T8" s="56">
        <f t="shared" si="7"/>
        <v>729.84507799999994</v>
      </c>
      <c r="U8" s="56">
        <f t="shared" si="7"/>
        <v>1633.6196</v>
      </c>
      <c r="V8" s="56">
        <f t="shared" si="7"/>
        <v>11.305311</v>
      </c>
      <c r="W8" s="56">
        <f t="shared" si="8"/>
        <v>11.305311</v>
      </c>
      <c r="X8" s="56">
        <f t="shared" si="8"/>
        <v>0</v>
      </c>
      <c r="Y8" s="56">
        <f t="shared" si="8"/>
        <v>4573.0845259999987</v>
      </c>
      <c r="Z8" s="56">
        <f t="shared" si="8"/>
        <v>11.305311</v>
      </c>
      <c r="AA8" s="56">
        <f t="shared" si="8"/>
        <v>0</v>
      </c>
      <c r="AB8" s="56">
        <f t="shared" si="8"/>
        <v>2453.2509</v>
      </c>
      <c r="AC8" s="56">
        <f t="shared" si="8"/>
        <v>78.339839999999995</v>
      </c>
      <c r="AD8" s="56">
        <f t="shared" si="8"/>
        <v>0</v>
      </c>
      <c r="AE8" s="56">
        <f t="shared" si="8"/>
        <v>16.825111</v>
      </c>
      <c r="AF8" s="56">
        <f t="shared" si="8"/>
        <v>231.97654600000001</v>
      </c>
      <c r="AG8" s="56">
        <f t="shared" si="8"/>
        <v>0</v>
      </c>
      <c r="AH8" s="56">
        <f t="shared" si="8"/>
        <v>2261.0621000000001</v>
      </c>
      <c r="AI8" s="56">
        <f t="shared" si="8"/>
        <v>0</v>
      </c>
      <c r="AJ8" s="56">
        <f t="shared" si="8"/>
        <v>0</v>
      </c>
      <c r="AK8" s="56">
        <f t="shared" si="8"/>
        <v>61.913450000000005</v>
      </c>
      <c r="AL8" s="66">
        <f t="shared" si="9"/>
        <v>13660.636037999997</v>
      </c>
      <c r="AM8" s="46"/>
      <c r="AN8" s="46"/>
      <c r="AO8" s="46"/>
      <c r="AP8" s="30" t="str">
        <f t="shared" si="5"/>
        <v>Completions</v>
      </c>
      <c r="AQ8" s="56">
        <f t="shared" si="10"/>
        <v>16.958016000000001</v>
      </c>
      <c r="AR8" s="56">
        <f t="shared" si="10"/>
        <v>486.12889999999999</v>
      </c>
      <c r="AS8" s="56">
        <f t="shared" si="10"/>
        <v>141.31663</v>
      </c>
      <c r="AT8" s="56">
        <f t="shared" si="10"/>
        <v>175.09915999999998</v>
      </c>
      <c r="AU8" s="56">
        <f t="shared" si="10"/>
        <v>395.42055999999997</v>
      </c>
      <c r="AV8" s="56">
        <f t="shared" si="10"/>
        <v>39.568638</v>
      </c>
      <c r="AW8" s="56">
        <f t="shared" si="10"/>
        <v>282.63326999999998</v>
      </c>
      <c r="AX8" s="56">
        <f t="shared" si="10"/>
        <v>729.84507799999994</v>
      </c>
      <c r="AY8" s="56">
        <f t="shared" si="10"/>
        <v>1633.6196</v>
      </c>
      <c r="AZ8" s="56">
        <f t="shared" si="10"/>
        <v>4573.0845259999987</v>
      </c>
      <c r="BA8" s="56">
        <f t="shared" si="10"/>
        <v>2453.2509</v>
      </c>
      <c r="BB8" s="56">
        <f t="shared" si="10"/>
        <v>231.97654600000001</v>
      </c>
      <c r="BC8" s="56">
        <f t="shared" si="10"/>
        <v>2261.0621000000001</v>
      </c>
      <c r="BD8" s="56">
        <f t="shared" si="11"/>
        <v>240.67211400000002</v>
      </c>
      <c r="BE8" s="66">
        <f t="shared" si="12"/>
        <v>13660.636038000001</v>
      </c>
    </row>
    <row r="9" spans="1:16383">
      <c r="B9" s="5" t="s">
        <v>170</v>
      </c>
      <c r="C9" s="56">
        <f t="shared" si="6"/>
        <v>0.66126119999999999</v>
      </c>
      <c r="D9" s="56">
        <f t="shared" si="6"/>
        <v>42.320759999999993</v>
      </c>
      <c r="E9" s="56">
        <f t="shared" si="6"/>
        <v>846.63610899999992</v>
      </c>
      <c r="F9" s="56">
        <f t="shared" si="6"/>
        <v>3.9675700999999997</v>
      </c>
      <c r="G9" s="56">
        <f t="shared" si="6"/>
        <v>3.9675700999999997</v>
      </c>
      <c r="H9" s="56">
        <f t="shared" si="6"/>
        <v>42.222850000000001</v>
      </c>
      <c r="I9" s="56">
        <f t="shared" si="6"/>
        <v>7.9351389999999995</v>
      </c>
      <c r="J9" s="56">
        <f t="shared" si="6"/>
        <v>771.69255292999981</v>
      </c>
      <c r="K9" s="56">
        <f t="shared" si="6"/>
        <v>168.62120000000002</v>
      </c>
      <c r="L9" s="56">
        <f t="shared" si="6"/>
        <v>116.38418035999999</v>
      </c>
      <c r="M9" s="56">
        <f t="shared" si="7"/>
        <v>119.18104800000002</v>
      </c>
      <c r="N9" s="56">
        <f t="shared" si="7"/>
        <v>74.752042700000004</v>
      </c>
      <c r="O9" s="56">
        <f t="shared" si="7"/>
        <v>0</v>
      </c>
      <c r="P9" s="56">
        <f t="shared" si="7"/>
        <v>333.27785036000012</v>
      </c>
      <c r="Q9" s="56">
        <f t="shared" si="7"/>
        <v>376.25790000000001</v>
      </c>
      <c r="R9" s="56">
        <f t="shared" si="7"/>
        <v>349.31579999999997</v>
      </c>
      <c r="S9" s="56">
        <f t="shared" si="7"/>
        <v>327.98858979000005</v>
      </c>
      <c r="T9" s="56">
        <f t="shared" si="7"/>
        <v>409.32252036000011</v>
      </c>
      <c r="U9" s="56">
        <f t="shared" si="7"/>
        <v>925.76520000000005</v>
      </c>
      <c r="V9" s="56">
        <f t="shared" si="7"/>
        <v>58.852229999999999</v>
      </c>
      <c r="W9" s="56">
        <f t="shared" si="8"/>
        <v>10.580181</v>
      </c>
      <c r="X9" s="56">
        <f t="shared" si="8"/>
        <v>0</v>
      </c>
      <c r="Y9" s="56">
        <f t="shared" si="8"/>
        <v>1651.1744805600001</v>
      </c>
      <c r="Z9" s="56">
        <f t="shared" si="8"/>
        <v>30.418046999999998</v>
      </c>
      <c r="AA9" s="56">
        <f t="shared" si="8"/>
        <v>0</v>
      </c>
      <c r="AB9" s="56">
        <f t="shared" si="8"/>
        <v>1318.5556999999999</v>
      </c>
      <c r="AC9" s="56">
        <f t="shared" si="8"/>
        <v>176.55639000000002</v>
      </c>
      <c r="AD9" s="56">
        <f t="shared" si="8"/>
        <v>0</v>
      </c>
      <c r="AE9" s="56">
        <f t="shared" si="8"/>
        <v>11.902700000000001</v>
      </c>
      <c r="AF9" s="56">
        <f t="shared" si="8"/>
        <v>152.75339036</v>
      </c>
      <c r="AG9" s="56">
        <f t="shared" si="8"/>
        <v>7.2738710000000006</v>
      </c>
      <c r="AH9" s="56">
        <f t="shared" si="8"/>
        <v>1071.2491696500001</v>
      </c>
      <c r="AI9" s="56">
        <f t="shared" si="8"/>
        <v>0</v>
      </c>
      <c r="AJ9" s="56">
        <f t="shared" si="8"/>
        <v>0</v>
      </c>
      <c r="AK9" s="56">
        <f t="shared" si="8"/>
        <v>141.5819841</v>
      </c>
      <c r="AL9" s="66">
        <f t="shared" si="9"/>
        <v>9551.1682875699989</v>
      </c>
      <c r="AM9" s="46"/>
      <c r="AN9" s="46"/>
      <c r="AO9" s="46"/>
      <c r="AP9" s="5" t="str">
        <f t="shared" si="5"/>
        <v>Nonpoint Fugitives</v>
      </c>
      <c r="AQ9" s="56">
        <f t="shared" si="10"/>
        <v>846.63610899999992</v>
      </c>
      <c r="AR9" s="56">
        <f t="shared" si="10"/>
        <v>771.69255292999981</v>
      </c>
      <c r="AS9" s="56">
        <f t="shared" si="10"/>
        <v>168.62120000000002</v>
      </c>
      <c r="AT9" s="56">
        <f t="shared" si="10"/>
        <v>333.27785036000012</v>
      </c>
      <c r="AU9" s="56">
        <f t="shared" si="10"/>
        <v>376.25790000000001</v>
      </c>
      <c r="AV9" s="56">
        <f t="shared" si="10"/>
        <v>349.31579999999997</v>
      </c>
      <c r="AW9" s="56">
        <f t="shared" si="10"/>
        <v>327.98858979000005</v>
      </c>
      <c r="AX9" s="56">
        <f t="shared" si="10"/>
        <v>409.32252036000011</v>
      </c>
      <c r="AY9" s="56">
        <f t="shared" si="10"/>
        <v>925.76520000000005</v>
      </c>
      <c r="AZ9" s="56">
        <f t="shared" si="10"/>
        <v>1651.1744805600001</v>
      </c>
      <c r="BA9" s="56">
        <f t="shared" si="10"/>
        <v>1318.5556999999999</v>
      </c>
      <c r="BB9" s="56">
        <f t="shared" si="10"/>
        <v>152.75339036</v>
      </c>
      <c r="BC9" s="56">
        <f t="shared" si="10"/>
        <v>1071.2491696500001</v>
      </c>
      <c r="BD9" s="56">
        <f t="shared" si="11"/>
        <v>848.55782455999997</v>
      </c>
      <c r="BE9" s="66">
        <f t="shared" si="12"/>
        <v>9551.1682875699989</v>
      </c>
    </row>
    <row r="10" spans="1:16383">
      <c r="B10" s="30" t="s">
        <v>364</v>
      </c>
      <c r="C10" s="56">
        <f t="shared" si="6"/>
        <v>0</v>
      </c>
      <c r="D10" s="56">
        <f t="shared" si="6"/>
        <v>5.8063900000000004</v>
      </c>
      <c r="E10" s="56">
        <f t="shared" si="6"/>
        <v>8.7095900000000004</v>
      </c>
      <c r="F10" s="56">
        <f t="shared" si="6"/>
        <v>0</v>
      </c>
      <c r="G10" s="56">
        <f t="shared" si="6"/>
        <v>2.9032</v>
      </c>
      <c r="H10" s="56">
        <f t="shared" si="6"/>
        <v>0</v>
      </c>
      <c r="I10" s="56">
        <f t="shared" si="6"/>
        <v>0</v>
      </c>
      <c r="J10" s="56">
        <f t="shared" si="6"/>
        <v>290.32</v>
      </c>
      <c r="K10" s="56">
        <f t="shared" si="6"/>
        <v>84.192700000000002</v>
      </c>
      <c r="L10" s="56">
        <f t="shared" si="6"/>
        <v>2.9032</v>
      </c>
      <c r="M10" s="56">
        <f t="shared" si="7"/>
        <v>2.9032</v>
      </c>
      <c r="N10" s="56">
        <f t="shared" si="7"/>
        <v>14.516</v>
      </c>
      <c r="O10" s="56">
        <f t="shared" si="7"/>
        <v>0</v>
      </c>
      <c r="P10" s="56">
        <f t="shared" si="7"/>
        <v>116.128</v>
      </c>
      <c r="Q10" s="56">
        <f t="shared" si="7"/>
        <v>261.28800000000001</v>
      </c>
      <c r="R10" s="56">
        <f t="shared" si="7"/>
        <v>26.128799999999998</v>
      </c>
      <c r="S10" s="56">
        <f t="shared" si="7"/>
        <v>185.80500000000001</v>
      </c>
      <c r="T10" s="56">
        <f t="shared" si="7"/>
        <v>485.49867</v>
      </c>
      <c r="U10" s="56">
        <f t="shared" si="7"/>
        <v>1077.0900000000001</v>
      </c>
      <c r="V10" s="56">
        <f t="shared" si="7"/>
        <v>8.7095900000000004</v>
      </c>
      <c r="W10" s="56">
        <f t="shared" si="8"/>
        <v>8.7095900000000004</v>
      </c>
      <c r="X10" s="56">
        <f t="shared" si="8"/>
        <v>0</v>
      </c>
      <c r="Y10" s="56">
        <f t="shared" si="8"/>
        <v>3011.5119179999992</v>
      </c>
      <c r="Z10" s="56">
        <f t="shared" si="8"/>
        <v>8.7095900000000004</v>
      </c>
      <c r="AA10" s="56">
        <f t="shared" si="8"/>
        <v>0</v>
      </c>
      <c r="AB10" s="56">
        <f t="shared" si="8"/>
        <v>1619.98</v>
      </c>
      <c r="AC10" s="56">
        <f t="shared" si="8"/>
        <v>52.2575</v>
      </c>
      <c r="AD10" s="56">
        <f t="shared" si="8"/>
        <v>0</v>
      </c>
      <c r="AE10" s="56">
        <f t="shared" si="8"/>
        <v>11.6128</v>
      </c>
      <c r="AF10" s="56">
        <f t="shared" si="8"/>
        <v>154.760918</v>
      </c>
      <c r="AG10" s="56">
        <f t="shared" si="8"/>
        <v>0</v>
      </c>
      <c r="AH10" s="56">
        <f t="shared" si="8"/>
        <v>1489.34</v>
      </c>
      <c r="AI10" s="56">
        <f t="shared" si="8"/>
        <v>0</v>
      </c>
      <c r="AJ10" s="56">
        <f t="shared" si="8"/>
        <v>0</v>
      </c>
      <c r="AK10" s="56">
        <f t="shared" si="8"/>
        <v>34.8384</v>
      </c>
      <c r="AL10" s="66">
        <f t="shared" si="9"/>
        <v>8964.6230559999985</v>
      </c>
      <c r="AM10" s="46"/>
      <c r="AN10" s="46"/>
      <c r="AO10" s="46"/>
      <c r="AP10" s="30" t="str">
        <f t="shared" si="5"/>
        <v>Mud Degassing</v>
      </c>
      <c r="AQ10" s="56">
        <f t="shared" si="10"/>
        <v>8.7095900000000004</v>
      </c>
      <c r="AR10" s="56">
        <f t="shared" si="10"/>
        <v>290.32</v>
      </c>
      <c r="AS10" s="56">
        <f t="shared" si="10"/>
        <v>84.192700000000002</v>
      </c>
      <c r="AT10" s="56">
        <f t="shared" si="10"/>
        <v>116.128</v>
      </c>
      <c r="AU10" s="56">
        <f t="shared" si="10"/>
        <v>261.28800000000001</v>
      </c>
      <c r="AV10" s="56">
        <f t="shared" si="10"/>
        <v>26.128799999999998</v>
      </c>
      <c r="AW10" s="56">
        <f t="shared" si="10"/>
        <v>185.80500000000001</v>
      </c>
      <c r="AX10" s="56">
        <f t="shared" si="10"/>
        <v>485.49867</v>
      </c>
      <c r="AY10" s="56">
        <f t="shared" si="10"/>
        <v>1077.0900000000001</v>
      </c>
      <c r="AZ10" s="56">
        <f t="shared" si="10"/>
        <v>3011.5119179999992</v>
      </c>
      <c r="BA10" s="56">
        <f t="shared" si="10"/>
        <v>1619.98</v>
      </c>
      <c r="BB10" s="56">
        <f t="shared" si="10"/>
        <v>154.760918</v>
      </c>
      <c r="BC10" s="56">
        <f t="shared" si="10"/>
        <v>1489.34</v>
      </c>
      <c r="BD10" s="56">
        <f t="shared" si="11"/>
        <v>153.86946</v>
      </c>
      <c r="BE10" s="66">
        <f t="shared" si="12"/>
        <v>8964.6230559999985</v>
      </c>
    </row>
    <row r="11" spans="1:16383">
      <c r="B11" s="5" t="s">
        <v>114</v>
      </c>
      <c r="C11" s="56">
        <f t="shared" si="6"/>
        <v>0</v>
      </c>
      <c r="D11" s="56">
        <f t="shared" si="6"/>
        <v>5.5554199999999998</v>
      </c>
      <c r="E11" s="56">
        <f t="shared" si="6"/>
        <v>214.06750000000002</v>
      </c>
      <c r="F11" s="56">
        <f t="shared" si="6"/>
        <v>3.4090099999999998E-2</v>
      </c>
      <c r="G11" s="56">
        <f t="shared" si="6"/>
        <v>0.101591</v>
      </c>
      <c r="H11" s="56">
        <f t="shared" si="6"/>
        <v>80.450699999999998</v>
      </c>
      <c r="I11" s="56">
        <f t="shared" si="6"/>
        <v>6.5971000000000002E-2</v>
      </c>
      <c r="J11" s="56">
        <f t="shared" si="6"/>
        <v>307.88260000000002</v>
      </c>
      <c r="K11" s="56">
        <f t="shared" si="6"/>
        <v>55.333400000000005</v>
      </c>
      <c r="L11" s="56">
        <f t="shared" si="6"/>
        <v>9.6122800000000002</v>
      </c>
      <c r="M11" s="56">
        <f t="shared" si="7"/>
        <v>26.723600000000001</v>
      </c>
      <c r="N11" s="56">
        <f t="shared" si="7"/>
        <v>6.5589999999999993</v>
      </c>
      <c r="O11" s="56">
        <f t="shared" si="7"/>
        <v>0</v>
      </c>
      <c r="P11" s="56">
        <f t="shared" si="7"/>
        <v>106.223</v>
      </c>
      <c r="Q11" s="56">
        <f t="shared" si="7"/>
        <v>6.1150200000000003</v>
      </c>
      <c r="R11" s="56">
        <f t="shared" si="7"/>
        <v>198.72300000000001</v>
      </c>
      <c r="S11" s="56">
        <f t="shared" si="7"/>
        <v>133.185</v>
      </c>
      <c r="T11" s="56">
        <f t="shared" si="7"/>
        <v>279.678</v>
      </c>
      <c r="U11" s="56">
        <f t="shared" si="7"/>
        <v>877.93799999999999</v>
      </c>
      <c r="V11" s="56">
        <f t="shared" si="7"/>
        <v>14.815</v>
      </c>
      <c r="W11" s="56">
        <f t="shared" si="8"/>
        <v>0</v>
      </c>
      <c r="X11" s="56">
        <f t="shared" si="8"/>
        <v>0</v>
      </c>
      <c r="Y11" s="56">
        <f t="shared" si="8"/>
        <v>3368.71</v>
      </c>
      <c r="Z11" s="56">
        <f t="shared" si="8"/>
        <v>12.184100000000001</v>
      </c>
      <c r="AA11" s="56">
        <f t="shared" si="8"/>
        <v>0</v>
      </c>
      <c r="AB11" s="56">
        <f t="shared" si="8"/>
        <v>1370.83</v>
      </c>
      <c r="AC11" s="56">
        <f t="shared" si="8"/>
        <v>1.70062</v>
      </c>
      <c r="AD11" s="56">
        <f t="shared" si="8"/>
        <v>0</v>
      </c>
      <c r="AE11" s="56">
        <f t="shared" si="8"/>
        <v>2.3738199999999998</v>
      </c>
      <c r="AF11" s="56">
        <f t="shared" si="8"/>
        <v>156.452</v>
      </c>
      <c r="AG11" s="56">
        <f t="shared" si="8"/>
        <v>0.166321</v>
      </c>
      <c r="AH11" s="56">
        <f t="shared" si="8"/>
        <v>1345.94</v>
      </c>
      <c r="AI11" s="56">
        <f t="shared" si="8"/>
        <v>0</v>
      </c>
      <c r="AJ11" s="56">
        <f t="shared" si="8"/>
        <v>0</v>
      </c>
      <c r="AK11" s="56">
        <f t="shared" si="8"/>
        <v>261.56700000000001</v>
      </c>
      <c r="AL11" s="66">
        <f t="shared" si="9"/>
        <v>8842.9870330999984</v>
      </c>
      <c r="AM11" s="46"/>
      <c r="AN11" s="46"/>
      <c r="AO11" s="46"/>
      <c r="AP11" s="30" t="str">
        <f t="shared" si="5"/>
        <v>Dehydrators</v>
      </c>
      <c r="AQ11" s="56">
        <f t="shared" si="10"/>
        <v>214.06750000000002</v>
      </c>
      <c r="AR11" s="56">
        <f t="shared" si="10"/>
        <v>307.88260000000002</v>
      </c>
      <c r="AS11" s="56">
        <f t="shared" si="10"/>
        <v>55.333400000000005</v>
      </c>
      <c r="AT11" s="56">
        <f t="shared" si="10"/>
        <v>106.223</v>
      </c>
      <c r="AU11" s="56">
        <f t="shared" si="10"/>
        <v>6.1150200000000003</v>
      </c>
      <c r="AV11" s="56">
        <f t="shared" si="10"/>
        <v>198.72300000000001</v>
      </c>
      <c r="AW11" s="56">
        <f t="shared" si="10"/>
        <v>133.185</v>
      </c>
      <c r="AX11" s="56">
        <f t="shared" si="10"/>
        <v>279.678</v>
      </c>
      <c r="AY11" s="56">
        <f t="shared" si="10"/>
        <v>877.93799999999999</v>
      </c>
      <c r="AZ11" s="56">
        <f t="shared" si="10"/>
        <v>3368.71</v>
      </c>
      <c r="BA11" s="56">
        <f t="shared" si="10"/>
        <v>1370.83</v>
      </c>
      <c r="BB11" s="56">
        <f t="shared" si="10"/>
        <v>156.452</v>
      </c>
      <c r="BC11" s="56">
        <f t="shared" si="10"/>
        <v>1345.94</v>
      </c>
      <c r="BD11" s="56">
        <f t="shared" si="11"/>
        <v>421.90951310000003</v>
      </c>
      <c r="BE11" s="66">
        <f t="shared" si="12"/>
        <v>8842.9870331000002</v>
      </c>
    </row>
    <row r="12" spans="1:16383">
      <c r="B12" s="5" t="s">
        <v>131</v>
      </c>
      <c r="C12" s="56">
        <f t="shared" si="6"/>
        <v>0</v>
      </c>
      <c r="D12" s="56">
        <f t="shared" si="6"/>
        <v>1.0634600000000001</v>
      </c>
      <c r="E12" s="56">
        <f t="shared" si="6"/>
        <v>1.76366</v>
      </c>
      <c r="F12" s="56">
        <f t="shared" si="6"/>
        <v>0</v>
      </c>
      <c r="G12" s="56">
        <f t="shared" si="6"/>
        <v>0.47789599999999999</v>
      </c>
      <c r="H12" s="56">
        <f t="shared" si="6"/>
        <v>0</v>
      </c>
      <c r="I12" s="56">
        <f t="shared" si="6"/>
        <v>0</v>
      </c>
      <c r="J12" s="56">
        <f t="shared" si="6"/>
        <v>71.205500000000001</v>
      </c>
      <c r="K12" s="56">
        <f t="shared" si="6"/>
        <v>22.134499999999999</v>
      </c>
      <c r="L12" s="56">
        <f t="shared" si="6"/>
        <v>0.56427400000000005</v>
      </c>
      <c r="M12" s="56">
        <f t="shared" si="7"/>
        <v>0.350329</v>
      </c>
      <c r="N12" s="56">
        <f t="shared" si="7"/>
        <v>2.1560700000000002</v>
      </c>
      <c r="O12" s="56">
        <f t="shared" si="7"/>
        <v>0</v>
      </c>
      <c r="P12" s="56">
        <f t="shared" si="7"/>
        <v>20.405999999999999</v>
      </c>
      <c r="Q12" s="56">
        <f t="shared" si="7"/>
        <v>15.4992</v>
      </c>
      <c r="R12" s="56">
        <f t="shared" si="7"/>
        <v>3.56345</v>
      </c>
      <c r="S12" s="56">
        <f t="shared" si="7"/>
        <v>29.666399999999999</v>
      </c>
      <c r="T12" s="56">
        <f t="shared" si="7"/>
        <v>77.087699999999998</v>
      </c>
      <c r="U12" s="56">
        <f t="shared" si="7"/>
        <v>192.98400000000001</v>
      </c>
      <c r="V12" s="56">
        <f t="shared" si="7"/>
        <v>1.09137</v>
      </c>
      <c r="W12" s="56">
        <f t="shared" si="8"/>
        <v>0.47937999999999997</v>
      </c>
      <c r="X12" s="56">
        <f t="shared" si="8"/>
        <v>0</v>
      </c>
      <c r="Y12" s="56">
        <f t="shared" si="8"/>
        <v>536.74400000000003</v>
      </c>
      <c r="Z12" s="56">
        <f t="shared" si="8"/>
        <v>1.2035400000000001</v>
      </c>
      <c r="AA12" s="56">
        <f t="shared" si="8"/>
        <v>0</v>
      </c>
      <c r="AB12" s="56">
        <f t="shared" si="8"/>
        <v>270.38099999999997</v>
      </c>
      <c r="AC12" s="56">
        <f t="shared" si="8"/>
        <v>3.3472</v>
      </c>
      <c r="AD12" s="56">
        <f t="shared" si="8"/>
        <v>0</v>
      </c>
      <c r="AE12" s="56">
        <f t="shared" si="8"/>
        <v>1.5082599999999999</v>
      </c>
      <c r="AF12" s="56">
        <f t="shared" si="8"/>
        <v>27.5777</v>
      </c>
      <c r="AG12" s="56">
        <f t="shared" si="8"/>
        <v>0</v>
      </c>
      <c r="AH12" s="56">
        <f t="shared" si="8"/>
        <v>260.45400000000001</v>
      </c>
      <c r="AI12" s="56">
        <f t="shared" si="8"/>
        <v>0</v>
      </c>
      <c r="AJ12" s="56">
        <f t="shared" si="8"/>
        <v>0</v>
      </c>
      <c r="AK12" s="56">
        <f t="shared" si="8"/>
        <v>6.8069499999999996</v>
      </c>
      <c r="AL12" s="66">
        <f t="shared" si="9"/>
        <v>1548.5158389999999</v>
      </c>
      <c r="AM12" s="46"/>
      <c r="AN12" s="46"/>
      <c r="AO12" s="46"/>
      <c r="AP12" s="30" t="str">
        <f t="shared" si="5"/>
        <v>Drill Rigs</v>
      </c>
      <c r="AQ12" s="56">
        <f t="shared" si="10"/>
        <v>1.76366</v>
      </c>
      <c r="AR12" s="56">
        <f t="shared" si="10"/>
        <v>71.205500000000001</v>
      </c>
      <c r="AS12" s="56">
        <f t="shared" si="10"/>
        <v>22.134499999999999</v>
      </c>
      <c r="AT12" s="56">
        <f t="shared" si="10"/>
        <v>20.405999999999999</v>
      </c>
      <c r="AU12" s="56">
        <f t="shared" si="10"/>
        <v>15.4992</v>
      </c>
      <c r="AV12" s="56">
        <f t="shared" si="10"/>
        <v>3.56345</v>
      </c>
      <c r="AW12" s="56">
        <f t="shared" si="10"/>
        <v>29.666399999999999</v>
      </c>
      <c r="AX12" s="56">
        <f t="shared" si="10"/>
        <v>77.087699999999998</v>
      </c>
      <c r="AY12" s="56">
        <f t="shared" si="10"/>
        <v>192.98400000000001</v>
      </c>
      <c r="AZ12" s="56">
        <f t="shared" si="10"/>
        <v>536.74400000000003</v>
      </c>
      <c r="BA12" s="56">
        <f t="shared" si="10"/>
        <v>270.38099999999997</v>
      </c>
      <c r="BB12" s="56">
        <f t="shared" si="10"/>
        <v>27.5777</v>
      </c>
      <c r="BC12" s="56">
        <f t="shared" si="10"/>
        <v>260.45400000000001</v>
      </c>
      <c r="BD12" s="56">
        <f t="shared" si="11"/>
        <v>19.048728999999998</v>
      </c>
      <c r="BE12" s="66">
        <f t="shared" si="12"/>
        <v>1548.5158390000001</v>
      </c>
    </row>
    <row r="13" spans="1:16383">
      <c r="B13" s="5" t="s">
        <v>161</v>
      </c>
      <c r="C13" s="56">
        <f t="shared" si="6"/>
        <v>0</v>
      </c>
      <c r="D13" s="56">
        <f t="shared" si="6"/>
        <v>13.696199999999999</v>
      </c>
      <c r="E13" s="56">
        <f t="shared" si="6"/>
        <v>118.8653</v>
      </c>
      <c r="F13" s="56">
        <f t="shared" si="6"/>
        <v>0</v>
      </c>
      <c r="G13" s="56">
        <f t="shared" si="6"/>
        <v>8.0000000000000002E-3</v>
      </c>
      <c r="H13" s="56">
        <f t="shared" si="6"/>
        <v>4.4870000000000001</v>
      </c>
      <c r="I13" s="56">
        <f t="shared" si="6"/>
        <v>0</v>
      </c>
      <c r="J13" s="56">
        <f t="shared" si="6"/>
        <v>115.6442</v>
      </c>
      <c r="K13" s="56">
        <f t="shared" si="6"/>
        <v>16.1205</v>
      </c>
      <c r="L13" s="56">
        <f t="shared" si="6"/>
        <v>0.5524</v>
      </c>
      <c r="M13" s="56">
        <f t="shared" si="7"/>
        <v>64.964500000000001</v>
      </c>
      <c r="N13" s="56">
        <f t="shared" si="7"/>
        <v>7.0724</v>
      </c>
      <c r="O13" s="56">
        <f t="shared" si="7"/>
        <v>2.7</v>
      </c>
      <c r="P13" s="56">
        <f t="shared" si="7"/>
        <v>0</v>
      </c>
      <c r="Q13" s="56">
        <f t="shared" si="7"/>
        <v>0</v>
      </c>
      <c r="R13" s="56">
        <f t="shared" si="7"/>
        <v>0</v>
      </c>
      <c r="S13" s="56">
        <f t="shared" si="7"/>
        <v>0</v>
      </c>
      <c r="T13" s="56">
        <f t="shared" si="7"/>
        <v>0</v>
      </c>
      <c r="U13" s="56">
        <f t="shared" si="7"/>
        <v>110.45</v>
      </c>
      <c r="V13" s="56">
        <f t="shared" si="7"/>
        <v>0</v>
      </c>
      <c r="W13" s="56">
        <f t="shared" si="8"/>
        <v>2.8</v>
      </c>
      <c r="X13" s="56">
        <f t="shared" si="8"/>
        <v>12.4</v>
      </c>
      <c r="Y13" s="56">
        <f t="shared" si="8"/>
        <v>542.04999999999995</v>
      </c>
      <c r="Z13" s="56">
        <f t="shared" si="8"/>
        <v>0</v>
      </c>
      <c r="AA13" s="56">
        <f t="shared" si="8"/>
        <v>41.3</v>
      </c>
      <c r="AB13" s="56">
        <f t="shared" si="8"/>
        <v>27.970000000000002</v>
      </c>
      <c r="AC13" s="56">
        <f t="shared" si="8"/>
        <v>0</v>
      </c>
      <c r="AD13" s="56">
        <f t="shared" si="8"/>
        <v>2.7</v>
      </c>
      <c r="AE13" s="56">
        <f t="shared" si="8"/>
        <v>0</v>
      </c>
      <c r="AF13" s="56">
        <f t="shared" si="8"/>
        <v>1.29</v>
      </c>
      <c r="AG13" s="56">
        <f t="shared" si="8"/>
        <v>0</v>
      </c>
      <c r="AH13" s="56">
        <f t="shared" si="8"/>
        <v>6.7039999999999997</v>
      </c>
      <c r="AI13" s="56">
        <f t="shared" si="8"/>
        <v>0.1</v>
      </c>
      <c r="AJ13" s="56">
        <f t="shared" si="8"/>
        <v>1.8</v>
      </c>
      <c r="AK13" s="56">
        <f t="shared" si="8"/>
        <v>0</v>
      </c>
      <c r="AL13" s="66">
        <f t="shared" si="9"/>
        <v>1093.6744999999996</v>
      </c>
      <c r="AM13" s="46"/>
      <c r="AN13" s="46"/>
      <c r="AO13" s="46"/>
      <c r="AP13" s="67" t="str">
        <f t="shared" si="5"/>
        <v>Point Source Compressor Engines</v>
      </c>
      <c r="AQ13" s="56">
        <f t="shared" si="10"/>
        <v>118.8653</v>
      </c>
      <c r="AR13" s="56">
        <f t="shared" si="10"/>
        <v>115.6442</v>
      </c>
      <c r="AS13" s="56">
        <f t="shared" si="10"/>
        <v>16.1205</v>
      </c>
      <c r="AT13" s="56">
        <f t="shared" si="10"/>
        <v>0</v>
      </c>
      <c r="AU13" s="56">
        <f t="shared" si="10"/>
        <v>0</v>
      </c>
      <c r="AV13" s="56">
        <f t="shared" si="10"/>
        <v>0</v>
      </c>
      <c r="AW13" s="56">
        <f t="shared" si="10"/>
        <v>0</v>
      </c>
      <c r="AX13" s="56">
        <f t="shared" si="10"/>
        <v>0</v>
      </c>
      <c r="AY13" s="56">
        <f t="shared" si="10"/>
        <v>110.45</v>
      </c>
      <c r="AZ13" s="56">
        <f t="shared" si="10"/>
        <v>542.04999999999995</v>
      </c>
      <c r="BA13" s="56">
        <f t="shared" si="10"/>
        <v>27.970000000000002</v>
      </c>
      <c r="BB13" s="56">
        <f t="shared" si="10"/>
        <v>1.29</v>
      </c>
      <c r="BC13" s="56">
        <f t="shared" si="10"/>
        <v>6.7039999999999997</v>
      </c>
      <c r="BD13" s="56">
        <f t="shared" si="11"/>
        <v>154.5805</v>
      </c>
      <c r="BE13" s="66">
        <f t="shared" si="12"/>
        <v>1093.6744999999999</v>
      </c>
    </row>
    <row r="14" spans="1:16383">
      <c r="B14" s="5" t="s">
        <v>178</v>
      </c>
      <c r="C14" s="56">
        <f t="shared" si="6"/>
        <v>6.81468E-3</v>
      </c>
      <c r="D14" s="56">
        <f t="shared" si="6"/>
        <v>0.43614000000000003</v>
      </c>
      <c r="E14" s="56">
        <f t="shared" si="6"/>
        <v>3.2029000000000001</v>
      </c>
      <c r="F14" s="56">
        <f t="shared" si="6"/>
        <v>4.0888099999999997E-2</v>
      </c>
      <c r="G14" s="56">
        <f t="shared" si="6"/>
        <v>4.0888099999999997E-2</v>
      </c>
      <c r="H14" s="56">
        <f t="shared" si="6"/>
        <v>0</v>
      </c>
      <c r="I14" s="56">
        <f t="shared" si="6"/>
        <v>8.1776199999999993E-2</v>
      </c>
      <c r="J14" s="56">
        <f t="shared" si="6"/>
        <v>7.9459200000000001</v>
      </c>
      <c r="K14" s="56">
        <f t="shared" si="6"/>
        <v>1.7377399999999998</v>
      </c>
      <c r="L14" s="56">
        <f t="shared" si="6"/>
        <v>1.1857599999999999</v>
      </c>
      <c r="M14" s="56">
        <f t="shared" si="7"/>
        <v>0.26577299999999998</v>
      </c>
      <c r="N14" s="56">
        <f t="shared" si="7"/>
        <v>0.586063</v>
      </c>
      <c r="O14" s="56">
        <f t="shared" si="7"/>
        <v>0</v>
      </c>
      <c r="P14" s="56">
        <f t="shared" si="7"/>
        <v>3.4209700000000001</v>
      </c>
      <c r="Q14" s="56">
        <f t="shared" si="7"/>
        <v>3.8775599999999999</v>
      </c>
      <c r="R14" s="56">
        <f t="shared" si="7"/>
        <v>2.5350600000000001</v>
      </c>
      <c r="S14" s="56">
        <f t="shared" si="7"/>
        <v>3.3596400000000002</v>
      </c>
      <c r="T14" s="56">
        <f t="shared" si="7"/>
        <v>4.2046599999999996</v>
      </c>
      <c r="U14" s="56">
        <f t="shared" si="7"/>
        <v>9.5405599999999993</v>
      </c>
      <c r="V14" s="56">
        <f t="shared" si="7"/>
        <v>0.60650700000000002</v>
      </c>
      <c r="W14" s="56">
        <f t="shared" si="8"/>
        <v>0.10903500000000001</v>
      </c>
      <c r="X14" s="56">
        <f t="shared" si="8"/>
        <v>0</v>
      </c>
      <c r="Y14" s="56">
        <f t="shared" si="8"/>
        <v>16.954899999999999</v>
      </c>
      <c r="Z14" s="56">
        <f t="shared" si="8"/>
        <v>0.31347599999999998</v>
      </c>
      <c r="AA14" s="56">
        <f t="shared" si="8"/>
        <v>0</v>
      </c>
      <c r="AB14" s="56">
        <f t="shared" si="8"/>
        <v>13.5885</v>
      </c>
      <c r="AC14" s="56">
        <f t="shared" si="8"/>
        <v>1.81952</v>
      </c>
      <c r="AD14" s="56">
        <f t="shared" si="8"/>
        <v>0</v>
      </c>
      <c r="AE14" s="56">
        <f t="shared" si="8"/>
        <v>0.122664</v>
      </c>
      <c r="AF14" s="56">
        <f t="shared" si="8"/>
        <v>1.5605599999999999</v>
      </c>
      <c r="AG14" s="56">
        <f t="shared" si="8"/>
        <v>7.49615E-2</v>
      </c>
      <c r="AH14" s="56">
        <f t="shared" si="8"/>
        <v>11.005699999999999</v>
      </c>
      <c r="AI14" s="56">
        <f t="shared" si="8"/>
        <v>0</v>
      </c>
      <c r="AJ14" s="56">
        <f t="shared" si="8"/>
        <v>0</v>
      </c>
      <c r="AK14" s="56">
        <f t="shared" si="8"/>
        <v>1.00857</v>
      </c>
      <c r="AL14" s="66">
        <f t="shared" si="9"/>
        <v>89.633506580000002</v>
      </c>
      <c r="AM14" s="46"/>
      <c r="AN14" s="46"/>
      <c r="AO14" s="46"/>
      <c r="AP14" s="67" t="str">
        <f t="shared" si="5"/>
        <v>Artificial Lift Engines</v>
      </c>
      <c r="AQ14" s="56">
        <f t="shared" si="10"/>
        <v>3.2029000000000001</v>
      </c>
      <c r="AR14" s="56">
        <f t="shared" si="10"/>
        <v>7.9459200000000001</v>
      </c>
      <c r="AS14" s="56">
        <f t="shared" si="10"/>
        <v>1.7377399999999998</v>
      </c>
      <c r="AT14" s="56">
        <f t="shared" si="10"/>
        <v>3.4209700000000001</v>
      </c>
      <c r="AU14" s="56">
        <f t="shared" si="10"/>
        <v>3.8775599999999999</v>
      </c>
      <c r="AV14" s="56">
        <f t="shared" si="10"/>
        <v>2.5350600000000001</v>
      </c>
      <c r="AW14" s="56">
        <f t="shared" si="10"/>
        <v>3.3596400000000002</v>
      </c>
      <c r="AX14" s="56">
        <f t="shared" si="10"/>
        <v>4.2046599999999996</v>
      </c>
      <c r="AY14" s="56">
        <f t="shared" si="10"/>
        <v>9.5405599999999993</v>
      </c>
      <c r="AZ14" s="56">
        <f t="shared" si="10"/>
        <v>16.954899999999999</v>
      </c>
      <c r="BA14" s="56">
        <f t="shared" si="10"/>
        <v>13.5885</v>
      </c>
      <c r="BB14" s="56">
        <f t="shared" si="10"/>
        <v>1.5605599999999999</v>
      </c>
      <c r="BC14" s="56">
        <f t="shared" si="10"/>
        <v>11.005699999999999</v>
      </c>
      <c r="BD14" s="56">
        <f t="shared" si="11"/>
        <v>6.69883658</v>
      </c>
      <c r="BE14" s="66">
        <f t="shared" si="12"/>
        <v>89.633506580000002</v>
      </c>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c r="KN14" s="43"/>
      <c r="KO14" s="43"/>
      <c r="KP14" s="43"/>
      <c r="KQ14" s="43"/>
      <c r="KR14" s="43"/>
      <c r="KS14" s="43"/>
      <c r="KT14" s="43"/>
      <c r="KU14" s="43"/>
      <c r="KV14" s="43"/>
      <c r="KW14" s="43"/>
      <c r="KX14" s="43"/>
      <c r="KY14" s="43"/>
      <c r="KZ14" s="43"/>
      <c r="LA14" s="43"/>
      <c r="LB14" s="43"/>
      <c r="LC14" s="43"/>
      <c r="LD14" s="43"/>
      <c r="LE14" s="43"/>
      <c r="LF14" s="43"/>
      <c r="LG14" s="43"/>
      <c r="LH14" s="43"/>
      <c r="LI14" s="43"/>
      <c r="LJ14" s="43"/>
      <c r="LK14" s="43"/>
      <c r="LL14" s="43"/>
      <c r="LM14" s="43"/>
      <c r="LN14" s="43"/>
      <c r="LO14" s="43"/>
      <c r="LP14" s="43"/>
      <c r="LQ14" s="43"/>
      <c r="LR14" s="43"/>
      <c r="LS14" s="43"/>
      <c r="LT14" s="43"/>
      <c r="LU14" s="43"/>
      <c r="LV14" s="43"/>
      <c r="LW14" s="43"/>
      <c r="LX14" s="43"/>
      <c r="LY14" s="43"/>
      <c r="LZ14" s="43"/>
      <c r="MA14" s="43"/>
      <c r="MB14" s="43"/>
      <c r="MC14" s="43"/>
      <c r="MD14" s="43"/>
      <c r="ME14" s="43"/>
      <c r="MF14" s="43"/>
      <c r="MG14" s="43"/>
      <c r="MH14" s="43"/>
      <c r="MI14" s="43"/>
      <c r="MJ14" s="43"/>
      <c r="MK14" s="43"/>
      <c r="ML14" s="43"/>
      <c r="MM14" s="43"/>
      <c r="MN14" s="43"/>
      <c r="MO14" s="43"/>
      <c r="MP14" s="43"/>
      <c r="MQ14" s="43"/>
      <c r="MR14" s="43"/>
      <c r="MS14" s="43"/>
      <c r="MT14" s="43"/>
      <c r="MU14" s="43"/>
      <c r="MV14" s="43"/>
      <c r="MW14" s="43"/>
      <c r="MX14" s="43"/>
      <c r="MY14" s="43"/>
      <c r="MZ14" s="43"/>
      <c r="NA14" s="43"/>
      <c r="NB14" s="43"/>
      <c r="NC14" s="43"/>
      <c r="ND14" s="43"/>
      <c r="NE14" s="43"/>
      <c r="NF14" s="43"/>
      <c r="NG14" s="43"/>
      <c r="NH14" s="43"/>
      <c r="NI14" s="43"/>
      <c r="NJ14" s="43"/>
      <c r="NK14" s="43"/>
      <c r="NL14" s="43"/>
      <c r="NM14" s="43"/>
      <c r="NN14" s="43"/>
      <c r="NO14" s="43"/>
      <c r="NP14" s="43"/>
      <c r="NQ14" s="43"/>
      <c r="NR14" s="43"/>
      <c r="NS14" s="43"/>
      <c r="NT14" s="43"/>
      <c r="NU14" s="43"/>
      <c r="NV14" s="43"/>
      <c r="NW14" s="43"/>
      <c r="NX14" s="43"/>
      <c r="NY14" s="43"/>
      <c r="NZ14" s="43"/>
      <c r="OA14" s="43"/>
      <c r="OB14" s="43"/>
      <c r="OC14" s="43"/>
      <c r="OD14" s="43"/>
      <c r="OE14" s="43"/>
      <c r="OF14" s="43"/>
      <c r="OG14" s="43"/>
      <c r="OH14" s="43"/>
      <c r="OI14" s="43"/>
      <c r="OJ14" s="43"/>
      <c r="OK14" s="43"/>
      <c r="OL14" s="43"/>
      <c r="OM14" s="43"/>
      <c r="ON14" s="43"/>
      <c r="OO14" s="43"/>
      <c r="OP14" s="43"/>
      <c r="OQ14" s="43"/>
      <c r="OR14" s="43"/>
      <c r="OS14" s="43"/>
      <c r="OT14" s="43"/>
      <c r="OU14" s="43"/>
      <c r="OV14" s="43"/>
      <c r="OW14" s="43"/>
      <c r="OX14" s="43"/>
      <c r="OY14" s="43"/>
      <c r="OZ14" s="43"/>
      <c r="PA14" s="43"/>
      <c r="PB14" s="43"/>
      <c r="PC14" s="43"/>
      <c r="PD14" s="43"/>
      <c r="PE14" s="43"/>
      <c r="PF14" s="43"/>
      <c r="PG14" s="43"/>
      <c r="PH14" s="43"/>
      <c r="PI14" s="43"/>
      <c r="PJ14" s="43"/>
      <c r="PK14" s="43"/>
      <c r="PL14" s="43"/>
      <c r="PM14" s="43"/>
      <c r="PN14" s="43"/>
      <c r="PO14" s="43"/>
      <c r="PP14" s="43"/>
      <c r="PQ14" s="43"/>
      <c r="PR14" s="43"/>
      <c r="PS14" s="43"/>
      <c r="PT14" s="43"/>
      <c r="PU14" s="43"/>
      <c r="PV14" s="43"/>
      <c r="PW14" s="43"/>
      <c r="PX14" s="43"/>
      <c r="PY14" s="43"/>
      <c r="PZ14" s="43"/>
      <c r="QA14" s="43"/>
      <c r="QB14" s="43"/>
      <c r="QC14" s="43"/>
      <c r="QD14" s="43"/>
      <c r="QE14" s="43"/>
      <c r="QF14" s="43"/>
      <c r="QG14" s="43"/>
      <c r="QH14" s="43"/>
      <c r="QI14" s="43"/>
      <c r="QJ14" s="43"/>
      <c r="QK14" s="43"/>
      <c r="QL14" s="43"/>
      <c r="QM14" s="43"/>
      <c r="QN14" s="43"/>
      <c r="QO14" s="43"/>
      <c r="QP14" s="43"/>
      <c r="QQ14" s="43"/>
      <c r="QR14" s="43"/>
      <c r="QS14" s="43"/>
      <c r="QT14" s="43"/>
      <c r="QU14" s="43"/>
      <c r="QV14" s="43"/>
      <c r="QW14" s="43"/>
      <c r="QX14" s="43"/>
      <c r="QY14" s="43"/>
      <c r="QZ14" s="43"/>
      <c r="RA14" s="43"/>
      <c r="RB14" s="43"/>
      <c r="RC14" s="43"/>
      <c r="RD14" s="43"/>
      <c r="RE14" s="43"/>
      <c r="RF14" s="43"/>
      <c r="RG14" s="43"/>
      <c r="RH14" s="43"/>
      <c r="RI14" s="43"/>
      <c r="RJ14" s="43"/>
      <c r="RK14" s="43"/>
      <c r="RL14" s="43"/>
      <c r="RM14" s="43"/>
      <c r="RN14" s="43"/>
      <c r="RO14" s="43"/>
      <c r="RP14" s="43"/>
      <c r="RQ14" s="43"/>
      <c r="RR14" s="43"/>
      <c r="RS14" s="43"/>
      <c r="RT14" s="43"/>
      <c r="RU14" s="43"/>
      <c r="RV14" s="43"/>
      <c r="RW14" s="43"/>
      <c r="RX14" s="43"/>
      <c r="RY14" s="43"/>
      <c r="RZ14" s="43"/>
      <c r="SA14" s="43"/>
      <c r="SB14" s="43"/>
      <c r="SC14" s="43"/>
      <c r="SD14" s="43"/>
      <c r="SE14" s="43"/>
      <c r="SF14" s="43"/>
      <c r="SG14" s="43"/>
      <c r="SH14" s="43"/>
      <c r="SI14" s="43"/>
      <c r="SJ14" s="43"/>
      <c r="SK14" s="43"/>
      <c r="SL14" s="43"/>
      <c r="SM14" s="43"/>
      <c r="SN14" s="43"/>
      <c r="SO14" s="43"/>
      <c r="SP14" s="43"/>
      <c r="SQ14" s="43"/>
      <c r="SR14" s="43"/>
      <c r="SS14" s="43"/>
      <c r="ST14" s="43"/>
      <c r="SU14" s="43"/>
      <c r="SV14" s="43"/>
      <c r="SW14" s="43"/>
      <c r="SX14" s="43"/>
      <c r="SY14" s="43"/>
      <c r="SZ14" s="43"/>
      <c r="TA14" s="43"/>
      <c r="TB14" s="43"/>
      <c r="TC14" s="43"/>
      <c r="TD14" s="43"/>
      <c r="TE14" s="43"/>
      <c r="TF14" s="43"/>
      <c r="TG14" s="43"/>
      <c r="TH14" s="43"/>
      <c r="TI14" s="43"/>
      <c r="TJ14" s="43"/>
      <c r="TK14" s="43"/>
      <c r="TL14" s="43"/>
      <c r="TM14" s="43"/>
      <c r="TN14" s="43"/>
      <c r="TO14" s="43"/>
      <c r="TP14" s="43"/>
      <c r="TQ14" s="43"/>
      <c r="TR14" s="43"/>
      <c r="TS14" s="43"/>
      <c r="TT14" s="43"/>
      <c r="TU14" s="43"/>
      <c r="TV14" s="43"/>
      <c r="TW14" s="43"/>
      <c r="TX14" s="43"/>
      <c r="TY14" s="43"/>
      <c r="TZ14" s="43"/>
      <c r="UA14" s="43"/>
      <c r="UB14" s="43"/>
      <c r="UC14" s="43"/>
      <c r="UD14" s="43"/>
      <c r="UE14" s="43"/>
      <c r="UF14" s="43"/>
      <c r="UG14" s="43"/>
      <c r="UH14" s="43"/>
      <c r="UI14" s="43"/>
      <c r="UJ14" s="43"/>
      <c r="UK14" s="43"/>
      <c r="UL14" s="43"/>
      <c r="UM14" s="43"/>
      <c r="UN14" s="43"/>
      <c r="UO14" s="43"/>
      <c r="UP14" s="43"/>
      <c r="UQ14" s="43"/>
      <c r="UR14" s="43"/>
      <c r="US14" s="43"/>
      <c r="UT14" s="43"/>
      <c r="UU14" s="43"/>
      <c r="UV14" s="43"/>
      <c r="UW14" s="43"/>
      <c r="UX14" s="43"/>
      <c r="UY14" s="43"/>
      <c r="UZ14" s="43"/>
      <c r="VA14" s="43"/>
      <c r="VB14" s="43"/>
      <c r="VC14" s="43"/>
      <c r="VD14" s="43"/>
      <c r="VE14" s="43"/>
      <c r="VF14" s="43"/>
      <c r="VG14" s="43"/>
      <c r="VH14" s="43"/>
      <c r="VI14" s="43"/>
      <c r="VJ14" s="43"/>
      <c r="VK14" s="43"/>
      <c r="VL14" s="43"/>
      <c r="VM14" s="43"/>
      <c r="VN14" s="43"/>
      <c r="VO14" s="43"/>
      <c r="VP14" s="43"/>
      <c r="VQ14" s="43"/>
      <c r="VR14" s="43"/>
      <c r="VS14" s="43"/>
      <c r="VT14" s="43"/>
      <c r="VU14" s="43"/>
      <c r="VV14" s="43"/>
      <c r="VW14" s="43"/>
      <c r="VX14" s="43"/>
      <c r="VY14" s="43"/>
      <c r="VZ14" s="43"/>
      <c r="WA14" s="43"/>
      <c r="WB14" s="43"/>
      <c r="WC14" s="43"/>
      <c r="WD14" s="43"/>
      <c r="WE14" s="43"/>
      <c r="WF14" s="43"/>
      <c r="WG14" s="43"/>
      <c r="WH14" s="43"/>
      <c r="WI14" s="43"/>
      <c r="WJ14" s="43"/>
      <c r="WK14" s="43"/>
      <c r="WL14" s="43"/>
      <c r="WM14" s="43"/>
      <c r="WN14" s="43"/>
      <c r="WO14" s="43"/>
      <c r="WP14" s="43"/>
      <c r="WQ14" s="43"/>
      <c r="WR14" s="43"/>
      <c r="WS14" s="43"/>
      <c r="WT14" s="43"/>
      <c r="WU14" s="43"/>
      <c r="WV14" s="43"/>
      <c r="WW14" s="43"/>
      <c r="WX14" s="43"/>
      <c r="WY14" s="43"/>
      <c r="WZ14" s="43"/>
      <c r="XA14" s="43"/>
      <c r="XB14" s="43"/>
      <c r="XC14" s="43"/>
      <c r="XD14" s="43"/>
      <c r="XE14" s="43"/>
      <c r="XF14" s="43"/>
      <c r="XG14" s="43"/>
      <c r="XH14" s="43"/>
      <c r="XI14" s="43"/>
      <c r="XJ14" s="43"/>
      <c r="XK14" s="43"/>
      <c r="XL14" s="43"/>
      <c r="XM14" s="43"/>
      <c r="XN14" s="43"/>
      <c r="XO14" s="43"/>
      <c r="XP14" s="43"/>
      <c r="XQ14" s="43"/>
      <c r="XR14" s="43"/>
      <c r="XS14" s="43"/>
      <c r="XT14" s="43"/>
      <c r="XU14" s="43"/>
      <c r="XV14" s="43"/>
      <c r="XW14" s="43"/>
      <c r="XX14" s="43"/>
      <c r="XY14" s="43"/>
      <c r="XZ14" s="43"/>
      <c r="YA14" s="43"/>
      <c r="YB14" s="43"/>
      <c r="YC14" s="43"/>
      <c r="YD14" s="43"/>
      <c r="YE14" s="43"/>
      <c r="YF14" s="43"/>
      <c r="YG14" s="43"/>
      <c r="YH14" s="43"/>
      <c r="YI14" s="43"/>
      <c r="YJ14" s="43"/>
      <c r="YK14" s="43"/>
      <c r="YL14" s="43"/>
      <c r="YM14" s="43"/>
      <c r="YN14" s="43"/>
      <c r="YO14" s="43"/>
      <c r="YP14" s="43"/>
      <c r="YQ14" s="43"/>
      <c r="YR14" s="43"/>
      <c r="YS14" s="43"/>
      <c r="YT14" s="43"/>
      <c r="YU14" s="43"/>
      <c r="YV14" s="43"/>
      <c r="YW14" s="43"/>
      <c r="YX14" s="43"/>
      <c r="YY14" s="43"/>
      <c r="YZ14" s="43"/>
      <c r="ZA14" s="43"/>
      <c r="ZB14" s="43"/>
      <c r="ZC14" s="43"/>
      <c r="ZD14" s="43"/>
      <c r="ZE14" s="43"/>
      <c r="ZF14" s="43"/>
      <c r="ZG14" s="43"/>
      <c r="ZH14" s="43"/>
      <c r="ZI14" s="43"/>
      <c r="ZJ14" s="43"/>
      <c r="ZK14" s="43"/>
      <c r="ZL14" s="43"/>
      <c r="ZM14" s="43"/>
      <c r="ZN14" s="43"/>
      <c r="ZO14" s="43"/>
      <c r="ZP14" s="43"/>
      <c r="ZQ14" s="43"/>
      <c r="ZR14" s="43"/>
      <c r="ZS14" s="43"/>
      <c r="ZT14" s="43"/>
      <c r="ZU14" s="43"/>
      <c r="ZV14" s="43"/>
      <c r="ZW14" s="43"/>
      <c r="ZX14" s="43"/>
      <c r="ZY14" s="43"/>
      <c r="ZZ14" s="43"/>
      <c r="AAA14" s="43"/>
      <c r="AAB14" s="43"/>
      <c r="AAC14" s="43"/>
      <c r="AAD14" s="43"/>
      <c r="AAE14" s="43"/>
      <c r="AAF14" s="43"/>
      <c r="AAG14" s="43"/>
      <c r="AAH14" s="43"/>
      <c r="AAI14" s="43"/>
      <c r="AAJ14" s="43"/>
      <c r="AAK14" s="43"/>
      <c r="AAL14" s="43"/>
      <c r="AAM14" s="43"/>
      <c r="AAN14" s="43"/>
      <c r="AAO14" s="43"/>
      <c r="AAP14" s="43"/>
      <c r="AAQ14" s="43"/>
      <c r="AAR14" s="43"/>
      <c r="AAS14" s="43"/>
      <c r="AAT14" s="43"/>
      <c r="AAU14" s="43"/>
      <c r="AAV14" s="43"/>
      <c r="AAW14" s="43"/>
      <c r="AAX14" s="43"/>
      <c r="AAY14" s="43"/>
      <c r="AAZ14" s="43"/>
      <c r="ABA14" s="43"/>
      <c r="ABB14" s="43"/>
      <c r="ABC14" s="43"/>
      <c r="ABD14" s="43"/>
      <c r="ABE14" s="43"/>
      <c r="ABF14" s="43"/>
      <c r="ABG14" s="43"/>
      <c r="ABH14" s="43"/>
      <c r="ABI14" s="43"/>
      <c r="ABJ14" s="43"/>
      <c r="ABK14" s="43"/>
      <c r="ABL14" s="43"/>
      <c r="ABM14" s="43"/>
      <c r="ABN14" s="43"/>
      <c r="ABO14" s="43"/>
      <c r="ABP14" s="43"/>
      <c r="ABQ14" s="43"/>
      <c r="ABR14" s="43"/>
      <c r="ABS14" s="43"/>
      <c r="ABT14" s="43"/>
      <c r="ABU14" s="43"/>
      <c r="ABV14" s="43"/>
      <c r="ABW14" s="43"/>
      <c r="ABX14" s="43"/>
      <c r="ABY14" s="43"/>
      <c r="ABZ14" s="43"/>
      <c r="ACA14" s="43"/>
      <c r="ACB14" s="43"/>
      <c r="ACC14" s="43"/>
      <c r="ACD14" s="43"/>
      <c r="ACE14" s="43"/>
      <c r="ACF14" s="43"/>
      <c r="ACG14" s="43"/>
      <c r="ACH14" s="43"/>
      <c r="ACI14" s="43"/>
      <c r="ACJ14" s="43"/>
      <c r="ACK14" s="43"/>
      <c r="ACL14" s="43"/>
      <c r="ACM14" s="43"/>
      <c r="ACN14" s="43"/>
      <c r="ACO14" s="43"/>
      <c r="ACP14" s="43"/>
      <c r="ACQ14" s="43"/>
      <c r="ACR14" s="43"/>
      <c r="ACS14" s="43"/>
      <c r="ACT14" s="43"/>
      <c r="ACU14" s="43"/>
      <c r="ACV14" s="43"/>
      <c r="ACW14" s="43"/>
      <c r="ACX14" s="43"/>
      <c r="ACY14" s="43"/>
      <c r="ACZ14" s="43"/>
      <c r="ADA14" s="43"/>
      <c r="ADB14" s="43"/>
      <c r="ADC14" s="43"/>
      <c r="ADD14" s="43"/>
      <c r="ADE14" s="43"/>
      <c r="ADF14" s="43"/>
      <c r="ADG14" s="43"/>
      <c r="ADH14" s="43"/>
      <c r="ADI14" s="43"/>
      <c r="ADJ14" s="43"/>
      <c r="ADK14" s="43"/>
      <c r="ADL14" s="43"/>
      <c r="ADM14" s="43"/>
      <c r="ADN14" s="43"/>
      <c r="ADO14" s="43"/>
      <c r="ADP14" s="43"/>
      <c r="ADQ14" s="43"/>
      <c r="ADR14" s="43"/>
      <c r="ADS14" s="43"/>
      <c r="ADT14" s="43"/>
      <c r="ADU14" s="43"/>
      <c r="ADV14" s="43"/>
      <c r="ADW14" s="43"/>
      <c r="ADX14" s="43"/>
      <c r="ADY14" s="43"/>
      <c r="ADZ14" s="43"/>
      <c r="AEA14" s="43"/>
      <c r="AEB14" s="43"/>
      <c r="AEC14" s="43"/>
      <c r="AED14" s="43"/>
      <c r="AEE14" s="43"/>
      <c r="AEF14" s="43"/>
      <c r="AEG14" s="43"/>
      <c r="AEH14" s="43"/>
      <c r="AEI14" s="43"/>
      <c r="AEJ14" s="43"/>
      <c r="AEK14" s="43"/>
      <c r="AEL14" s="43"/>
      <c r="AEM14" s="43"/>
      <c r="AEN14" s="43"/>
      <c r="AEO14" s="43"/>
      <c r="AEP14" s="43"/>
      <c r="AEQ14" s="43"/>
      <c r="AER14" s="43"/>
      <c r="AES14" s="43"/>
      <c r="AET14" s="43"/>
      <c r="AEU14" s="43"/>
      <c r="AEV14" s="43"/>
      <c r="AEW14" s="43"/>
      <c r="AEX14" s="43"/>
      <c r="AEY14" s="43"/>
      <c r="AEZ14" s="43"/>
      <c r="AFA14" s="43"/>
      <c r="AFB14" s="43"/>
      <c r="AFC14" s="43"/>
      <c r="AFD14" s="43"/>
      <c r="AFE14" s="43"/>
      <c r="AFF14" s="43"/>
      <c r="AFG14" s="43"/>
      <c r="AFH14" s="43"/>
      <c r="AFI14" s="43"/>
      <c r="AFJ14" s="43"/>
      <c r="AFK14" s="43"/>
      <c r="AFL14" s="43"/>
      <c r="AFM14" s="43"/>
      <c r="AFN14" s="43"/>
      <c r="AFO14" s="43"/>
      <c r="AFP14" s="43"/>
      <c r="AFQ14" s="43"/>
      <c r="AFR14" s="43"/>
      <c r="AFS14" s="43"/>
      <c r="AFT14" s="43"/>
      <c r="AFU14" s="43"/>
      <c r="AFV14" s="43"/>
      <c r="AFW14" s="43"/>
      <c r="AFX14" s="43"/>
      <c r="AFY14" s="43"/>
      <c r="AFZ14" s="43"/>
      <c r="AGA14" s="43"/>
      <c r="AGB14" s="43"/>
      <c r="AGC14" s="43"/>
      <c r="AGD14" s="43"/>
      <c r="AGE14" s="43"/>
      <c r="AGF14" s="43"/>
      <c r="AGG14" s="43"/>
      <c r="AGH14" s="43"/>
      <c r="AGI14" s="43"/>
      <c r="AGJ14" s="43"/>
      <c r="AGK14" s="43"/>
      <c r="AGL14" s="43"/>
      <c r="AGM14" s="43"/>
      <c r="AGN14" s="43"/>
      <c r="AGO14" s="43"/>
      <c r="AGP14" s="43"/>
      <c r="AGQ14" s="43"/>
      <c r="AGR14" s="43"/>
      <c r="AGS14" s="43"/>
      <c r="AGT14" s="43"/>
      <c r="AGU14" s="43"/>
      <c r="AGV14" s="43"/>
      <c r="AGW14" s="43"/>
      <c r="AGX14" s="43"/>
      <c r="AGY14" s="43"/>
      <c r="AGZ14" s="43"/>
      <c r="AHA14" s="43"/>
      <c r="AHB14" s="43"/>
      <c r="AHC14" s="43"/>
      <c r="AHD14" s="43"/>
      <c r="AHE14" s="43"/>
      <c r="AHF14" s="43"/>
      <c r="AHG14" s="43"/>
      <c r="AHH14" s="43"/>
      <c r="AHI14" s="43"/>
      <c r="AHJ14" s="43"/>
      <c r="AHK14" s="43"/>
      <c r="AHL14" s="43"/>
      <c r="AHM14" s="43"/>
      <c r="AHN14" s="43"/>
      <c r="AHO14" s="43"/>
      <c r="AHP14" s="43"/>
      <c r="AHQ14" s="43"/>
      <c r="AHR14" s="43"/>
      <c r="AHS14" s="43"/>
      <c r="AHT14" s="43"/>
      <c r="AHU14" s="43"/>
      <c r="AHV14" s="43"/>
      <c r="AHW14" s="43"/>
      <c r="AHX14" s="43"/>
      <c r="AHY14" s="43"/>
      <c r="AHZ14" s="43"/>
      <c r="AIA14" s="43"/>
      <c r="AIB14" s="43"/>
      <c r="AIC14" s="43"/>
      <c r="AID14" s="43"/>
      <c r="AIE14" s="43"/>
      <c r="AIF14" s="43"/>
      <c r="AIG14" s="43"/>
      <c r="AIH14" s="43"/>
      <c r="AII14" s="43"/>
      <c r="AIJ14" s="43"/>
      <c r="AIK14" s="43"/>
      <c r="AIL14" s="43"/>
      <c r="AIM14" s="43"/>
      <c r="AIN14" s="43"/>
      <c r="AIO14" s="43"/>
      <c r="AIP14" s="43"/>
      <c r="AIQ14" s="43"/>
      <c r="AIR14" s="43"/>
      <c r="AIS14" s="43"/>
      <c r="AIT14" s="43"/>
      <c r="AIU14" s="43"/>
      <c r="AIV14" s="43"/>
      <c r="AIW14" s="43"/>
      <c r="AIX14" s="43"/>
      <c r="AIY14" s="43"/>
      <c r="AIZ14" s="43"/>
      <c r="AJA14" s="43"/>
      <c r="AJB14" s="43"/>
      <c r="AJC14" s="43"/>
      <c r="AJD14" s="43"/>
      <c r="AJE14" s="43"/>
      <c r="AJF14" s="43"/>
      <c r="AJG14" s="43"/>
      <c r="AJH14" s="43"/>
      <c r="AJI14" s="43"/>
      <c r="AJJ14" s="43"/>
      <c r="AJK14" s="43"/>
      <c r="AJL14" s="43"/>
      <c r="AJM14" s="43"/>
      <c r="AJN14" s="43"/>
      <c r="AJO14" s="43"/>
      <c r="AJP14" s="43"/>
      <c r="AJQ14" s="43"/>
      <c r="AJR14" s="43"/>
      <c r="AJS14" s="43"/>
      <c r="AJT14" s="43"/>
      <c r="AJU14" s="43"/>
      <c r="AJV14" s="43"/>
      <c r="AJW14" s="43"/>
      <c r="AJX14" s="43"/>
      <c r="AJY14" s="43"/>
      <c r="AJZ14" s="43"/>
      <c r="AKA14" s="43"/>
      <c r="AKB14" s="43"/>
      <c r="AKC14" s="43"/>
      <c r="AKD14" s="43"/>
      <c r="AKE14" s="43"/>
      <c r="AKF14" s="43"/>
      <c r="AKG14" s="43"/>
      <c r="AKH14" s="43"/>
      <c r="AKI14" s="43"/>
      <c r="AKJ14" s="43"/>
      <c r="AKK14" s="43"/>
      <c r="AKL14" s="43"/>
      <c r="AKM14" s="43"/>
      <c r="AKN14" s="43"/>
      <c r="AKO14" s="43"/>
      <c r="AKP14" s="43"/>
      <c r="AKQ14" s="43"/>
      <c r="AKR14" s="43"/>
      <c r="AKS14" s="43"/>
      <c r="AKT14" s="43"/>
      <c r="AKU14" s="43"/>
      <c r="AKV14" s="43"/>
      <c r="AKW14" s="43"/>
      <c r="AKX14" s="43"/>
      <c r="AKY14" s="43"/>
      <c r="AKZ14" s="43"/>
      <c r="ALA14" s="43"/>
      <c r="ALB14" s="43"/>
      <c r="ALC14" s="43"/>
      <c r="ALD14" s="43"/>
      <c r="ALE14" s="43"/>
      <c r="ALF14" s="43"/>
      <c r="ALG14" s="43"/>
      <c r="ALH14" s="43"/>
      <c r="ALI14" s="43"/>
      <c r="ALJ14" s="43"/>
      <c r="ALK14" s="43"/>
      <c r="ALL14" s="43"/>
      <c r="ALM14" s="43"/>
      <c r="ALN14" s="43"/>
      <c r="ALO14" s="43"/>
      <c r="ALP14" s="43"/>
      <c r="ALQ14" s="43"/>
      <c r="ALR14" s="43"/>
      <c r="ALS14" s="43"/>
      <c r="ALT14" s="43"/>
      <c r="ALU14" s="43"/>
      <c r="ALV14" s="43"/>
      <c r="ALW14" s="43"/>
      <c r="ALX14" s="43"/>
      <c r="ALY14" s="43"/>
      <c r="ALZ14" s="43"/>
      <c r="AMA14" s="43"/>
      <c r="AMB14" s="43"/>
      <c r="AMC14" s="43"/>
      <c r="AMD14" s="43"/>
      <c r="AME14" s="43"/>
      <c r="AMF14" s="43"/>
      <c r="AMG14" s="43"/>
      <c r="AMH14" s="43"/>
      <c r="AMI14" s="43"/>
      <c r="AMJ14" s="43"/>
      <c r="AMK14" s="43"/>
      <c r="AML14" s="43"/>
      <c r="AMM14" s="43"/>
      <c r="AMN14" s="43"/>
      <c r="AMO14" s="43"/>
      <c r="AMP14" s="43"/>
      <c r="AMQ14" s="43"/>
      <c r="AMR14" s="43"/>
      <c r="AMS14" s="43"/>
      <c r="AMT14" s="43"/>
      <c r="AMU14" s="43"/>
      <c r="AMV14" s="43"/>
      <c r="AMW14" s="43"/>
      <c r="AMX14" s="43"/>
      <c r="AMY14" s="43"/>
      <c r="AMZ14" s="43"/>
      <c r="ANA14" s="43"/>
      <c r="ANB14" s="43"/>
      <c r="ANC14" s="43"/>
      <c r="AND14" s="43"/>
      <c r="ANE14" s="43"/>
      <c r="ANF14" s="43"/>
      <c r="ANG14" s="43"/>
      <c r="ANH14" s="43"/>
      <c r="ANI14" s="43"/>
      <c r="ANJ14" s="43"/>
      <c r="ANK14" s="43"/>
      <c r="ANL14" s="43"/>
      <c r="ANM14" s="43"/>
      <c r="ANN14" s="43"/>
      <c r="ANO14" s="43"/>
      <c r="ANP14" s="43"/>
      <c r="ANQ14" s="43"/>
      <c r="ANR14" s="43"/>
      <c r="ANS14" s="43"/>
      <c r="ANT14" s="43"/>
      <c r="ANU14" s="43"/>
      <c r="ANV14" s="43"/>
      <c r="ANW14" s="43"/>
      <c r="ANX14" s="43"/>
      <c r="ANY14" s="43"/>
      <c r="ANZ14" s="43"/>
      <c r="AOA14" s="43"/>
      <c r="AOB14" s="43"/>
      <c r="AOC14" s="43"/>
      <c r="AOD14" s="43"/>
      <c r="AOE14" s="43"/>
      <c r="AOF14" s="43"/>
      <c r="AOG14" s="43"/>
      <c r="AOH14" s="43"/>
      <c r="AOI14" s="43"/>
      <c r="AOJ14" s="43"/>
      <c r="AOK14" s="43"/>
      <c r="AOL14" s="43"/>
      <c r="AOM14" s="43"/>
      <c r="AON14" s="43"/>
      <c r="AOO14" s="43"/>
      <c r="AOP14" s="43"/>
      <c r="AOQ14" s="43"/>
      <c r="AOR14" s="43"/>
      <c r="AOS14" s="43"/>
      <c r="AOT14" s="43"/>
      <c r="AOU14" s="43"/>
      <c r="AOV14" s="43"/>
      <c r="AOW14" s="43"/>
      <c r="AOX14" s="43"/>
      <c r="AOY14" s="43"/>
      <c r="AOZ14" s="43"/>
      <c r="APA14" s="43"/>
      <c r="APB14" s="43"/>
      <c r="APC14" s="43"/>
      <c r="APD14" s="43"/>
      <c r="APE14" s="43"/>
      <c r="APF14" s="43"/>
      <c r="APG14" s="43"/>
      <c r="APH14" s="43"/>
      <c r="API14" s="43"/>
      <c r="APJ14" s="43"/>
      <c r="APK14" s="43"/>
      <c r="APL14" s="43"/>
      <c r="APM14" s="43"/>
      <c r="APN14" s="43"/>
      <c r="APO14" s="43"/>
      <c r="APP14" s="43"/>
      <c r="APQ14" s="43"/>
      <c r="APR14" s="43"/>
      <c r="APS14" s="43"/>
      <c r="APT14" s="43"/>
      <c r="APU14" s="43"/>
      <c r="APV14" s="43"/>
      <c r="APW14" s="43"/>
      <c r="APX14" s="43"/>
      <c r="APY14" s="43"/>
      <c r="APZ14" s="43"/>
      <c r="AQA14" s="43"/>
      <c r="AQB14" s="43"/>
      <c r="AQC14" s="43"/>
      <c r="AQD14" s="43"/>
      <c r="AQE14" s="43"/>
      <c r="AQF14" s="43"/>
      <c r="AQG14" s="43"/>
      <c r="AQH14" s="43"/>
      <c r="AQI14" s="43"/>
      <c r="AQJ14" s="43"/>
      <c r="AQK14" s="43"/>
      <c r="AQL14" s="43"/>
      <c r="AQM14" s="43"/>
      <c r="AQN14" s="43"/>
      <c r="AQO14" s="43"/>
      <c r="AQP14" s="43"/>
      <c r="AQQ14" s="43"/>
      <c r="AQR14" s="43"/>
      <c r="AQS14" s="43"/>
      <c r="AQT14" s="43"/>
      <c r="AQU14" s="43"/>
      <c r="AQV14" s="43"/>
      <c r="AQW14" s="43"/>
      <c r="AQX14" s="43"/>
      <c r="AQY14" s="43"/>
      <c r="AQZ14" s="43"/>
      <c r="ARA14" s="43"/>
      <c r="ARB14" s="43"/>
      <c r="ARC14" s="43"/>
      <c r="ARD14" s="43"/>
      <c r="ARE14" s="43"/>
      <c r="ARF14" s="43"/>
      <c r="ARG14" s="43"/>
      <c r="ARH14" s="43"/>
      <c r="ARI14" s="43"/>
      <c r="ARJ14" s="43"/>
      <c r="ARK14" s="43"/>
      <c r="ARL14" s="43"/>
      <c r="ARM14" s="43"/>
      <c r="ARN14" s="43"/>
      <c r="ARO14" s="43"/>
      <c r="ARP14" s="43"/>
      <c r="ARQ14" s="43"/>
      <c r="ARR14" s="43"/>
      <c r="ARS14" s="43"/>
      <c r="ART14" s="43"/>
      <c r="ARU14" s="43"/>
      <c r="ARV14" s="43"/>
      <c r="ARW14" s="43"/>
      <c r="ARX14" s="43"/>
      <c r="ARY14" s="43"/>
      <c r="ARZ14" s="43"/>
      <c r="ASA14" s="43"/>
      <c r="ASB14" s="43"/>
      <c r="ASC14" s="43"/>
      <c r="ASD14" s="43"/>
      <c r="ASE14" s="43"/>
      <c r="ASF14" s="43"/>
      <c r="ASG14" s="43"/>
      <c r="ASH14" s="43"/>
      <c r="ASI14" s="43"/>
      <c r="ASJ14" s="43"/>
      <c r="ASK14" s="43"/>
      <c r="ASL14" s="43"/>
      <c r="ASM14" s="43"/>
      <c r="ASN14" s="43"/>
      <c r="ASO14" s="43"/>
      <c r="ASP14" s="43"/>
      <c r="ASQ14" s="43"/>
      <c r="ASR14" s="43"/>
      <c r="ASS14" s="43"/>
      <c r="AST14" s="43"/>
      <c r="ASU14" s="43"/>
      <c r="ASV14" s="43"/>
      <c r="ASW14" s="43"/>
      <c r="ASX14" s="43"/>
      <c r="ASY14" s="43"/>
      <c r="ASZ14" s="43"/>
      <c r="ATA14" s="43"/>
      <c r="ATB14" s="43"/>
      <c r="ATC14" s="43"/>
      <c r="ATD14" s="43"/>
      <c r="ATE14" s="43"/>
      <c r="ATF14" s="43"/>
      <c r="ATG14" s="43"/>
      <c r="ATH14" s="43"/>
      <c r="ATI14" s="43"/>
      <c r="ATJ14" s="43"/>
      <c r="ATK14" s="43"/>
      <c r="ATL14" s="43"/>
      <c r="ATM14" s="43"/>
      <c r="ATN14" s="43"/>
      <c r="ATO14" s="43"/>
      <c r="ATP14" s="43"/>
      <c r="ATQ14" s="43"/>
      <c r="ATR14" s="43"/>
      <c r="ATS14" s="43"/>
      <c r="ATT14" s="43"/>
      <c r="ATU14" s="43"/>
      <c r="ATV14" s="43"/>
      <c r="ATW14" s="43"/>
      <c r="ATX14" s="43"/>
      <c r="ATY14" s="43"/>
      <c r="ATZ14" s="43"/>
      <c r="AUA14" s="43"/>
      <c r="AUB14" s="43"/>
      <c r="AUC14" s="43"/>
      <c r="AUD14" s="43"/>
      <c r="AUE14" s="43"/>
      <c r="AUF14" s="43"/>
      <c r="AUG14" s="43"/>
      <c r="AUH14" s="43"/>
      <c r="AUI14" s="43"/>
      <c r="AUJ14" s="43"/>
      <c r="AUK14" s="43"/>
      <c r="AUL14" s="43"/>
      <c r="AUM14" s="43"/>
      <c r="AUN14" s="43"/>
      <c r="AUO14" s="43"/>
      <c r="AUP14" s="43"/>
      <c r="AUQ14" s="43"/>
      <c r="AUR14" s="43"/>
      <c r="AUS14" s="43"/>
      <c r="AUT14" s="43"/>
      <c r="AUU14" s="43"/>
      <c r="AUV14" s="43"/>
      <c r="AUW14" s="43"/>
      <c r="AUX14" s="43"/>
      <c r="AUY14" s="43"/>
      <c r="AUZ14" s="43"/>
      <c r="AVA14" s="43"/>
      <c r="AVB14" s="43"/>
      <c r="AVC14" s="43"/>
      <c r="AVD14" s="43"/>
      <c r="AVE14" s="43"/>
      <c r="AVF14" s="43"/>
      <c r="AVG14" s="43"/>
      <c r="AVH14" s="43"/>
      <c r="AVI14" s="43"/>
      <c r="AVJ14" s="43"/>
      <c r="AVK14" s="43"/>
      <c r="AVL14" s="43"/>
      <c r="AVM14" s="43"/>
      <c r="AVN14" s="43"/>
      <c r="AVO14" s="43"/>
      <c r="AVP14" s="43"/>
      <c r="AVQ14" s="43"/>
      <c r="AVR14" s="43"/>
      <c r="AVS14" s="43"/>
      <c r="AVT14" s="43"/>
      <c r="AVU14" s="43"/>
      <c r="AVV14" s="43"/>
      <c r="AVW14" s="43"/>
      <c r="AVX14" s="43"/>
      <c r="AVY14" s="43"/>
      <c r="AVZ14" s="43"/>
      <c r="AWA14" s="43"/>
      <c r="AWB14" s="43"/>
      <c r="AWC14" s="43"/>
      <c r="AWD14" s="43"/>
      <c r="AWE14" s="43"/>
      <c r="AWF14" s="43"/>
      <c r="AWG14" s="43"/>
      <c r="AWH14" s="43"/>
      <c r="AWI14" s="43"/>
      <c r="AWJ14" s="43"/>
      <c r="AWK14" s="43"/>
      <c r="AWL14" s="43"/>
      <c r="AWM14" s="43"/>
      <c r="AWN14" s="43"/>
      <c r="AWO14" s="43"/>
      <c r="AWP14" s="43"/>
      <c r="AWQ14" s="43"/>
      <c r="AWR14" s="43"/>
      <c r="AWS14" s="43"/>
      <c r="AWT14" s="43"/>
      <c r="AWU14" s="43"/>
      <c r="AWV14" s="43"/>
      <c r="AWW14" s="43"/>
      <c r="AWX14" s="43"/>
      <c r="AWY14" s="43"/>
      <c r="AWZ14" s="43"/>
      <c r="AXA14" s="43"/>
      <c r="AXB14" s="43"/>
      <c r="AXC14" s="43"/>
      <c r="AXD14" s="43"/>
      <c r="AXE14" s="43"/>
      <c r="AXF14" s="43"/>
      <c r="AXG14" s="43"/>
      <c r="AXH14" s="43"/>
      <c r="AXI14" s="43"/>
      <c r="AXJ14" s="43"/>
      <c r="AXK14" s="43"/>
      <c r="AXL14" s="43"/>
      <c r="AXM14" s="43"/>
      <c r="AXN14" s="43"/>
      <c r="AXO14" s="43"/>
      <c r="AXP14" s="43"/>
      <c r="AXQ14" s="43"/>
      <c r="AXR14" s="43"/>
      <c r="AXS14" s="43"/>
      <c r="AXT14" s="43"/>
      <c r="AXU14" s="43"/>
      <c r="AXV14" s="43"/>
      <c r="AXW14" s="43"/>
      <c r="AXX14" s="43"/>
      <c r="AXY14" s="43"/>
      <c r="AXZ14" s="43"/>
      <c r="AYA14" s="43"/>
      <c r="AYB14" s="43"/>
      <c r="AYC14" s="43"/>
      <c r="AYD14" s="43"/>
      <c r="AYE14" s="43"/>
      <c r="AYF14" s="43"/>
      <c r="AYG14" s="43"/>
      <c r="AYH14" s="43"/>
      <c r="AYI14" s="43"/>
      <c r="AYJ14" s="43"/>
      <c r="AYK14" s="43"/>
      <c r="AYL14" s="43"/>
      <c r="AYM14" s="43"/>
      <c r="AYN14" s="43"/>
      <c r="AYO14" s="43"/>
      <c r="AYP14" s="43"/>
      <c r="AYQ14" s="43"/>
      <c r="AYR14" s="43"/>
      <c r="AYS14" s="43"/>
      <c r="AYT14" s="43"/>
      <c r="AYU14" s="43"/>
      <c r="AYV14" s="43"/>
      <c r="AYW14" s="43"/>
      <c r="AYX14" s="43"/>
      <c r="AYY14" s="43"/>
      <c r="AYZ14" s="43"/>
      <c r="AZA14" s="43"/>
      <c r="AZB14" s="43"/>
      <c r="AZC14" s="43"/>
      <c r="AZD14" s="43"/>
      <c r="AZE14" s="43"/>
      <c r="AZF14" s="43"/>
      <c r="AZG14" s="43"/>
      <c r="AZH14" s="43"/>
      <c r="AZI14" s="43"/>
      <c r="AZJ14" s="43"/>
      <c r="AZK14" s="43"/>
      <c r="AZL14" s="43"/>
      <c r="AZM14" s="43"/>
      <c r="AZN14" s="43"/>
      <c r="AZO14" s="43"/>
      <c r="AZP14" s="43"/>
      <c r="AZQ14" s="43"/>
      <c r="AZR14" s="43"/>
      <c r="AZS14" s="43"/>
      <c r="AZT14" s="43"/>
      <c r="AZU14" s="43"/>
      <c r="AZV14" s="43"/>
      <c r="AZW14" s="43"/>
      <c r="AZX14" s="43"/>
      <c r="AZY14" s="43"/>
      <c r="AZZ14" s="43"/>
      <c r="BAA14" s="43"/>
      <c r="BAB14" s="43"/>
      <c r="BAC14" s="43"/>
      <c r="BAD14" s="43"/>
      <c r="BAE14" s="43"/>
      <c r="BAF14" s="43"/>
      <c r="BAG14" s="43"/>
      <c r="BAH14" s="43"/>
      <c r="BAI14" s="43"/>
      <c r="BAJ14" s="43"/>
      <c r="BAK14" s="43"/>
      <c r="BAL14" s="43"/>
      <c r="BAM14" s="43"/>
      <c r="BAN14" s="43"/>
      <c r="BAO14" s="43"/>
      <c r="BAP14" s="43"/>
      <c r="BAQ14" s="43"/>
      <c r="BAR14" s="43"/>
      <c r="BAS14" s="43"/>
      <c r="BAT14" s="43"/>
      <c r="BAU14" s="43"/>
      <c r="BAV14" s="43"/>
      <c r="BAW14" s="43"/>
      <c r="BAX14" s="43"/>
      <c r="BAY14" s="43"/>
      <c r="BAZ14" s="43"/>
      <c r="BBA14" s="43"/>
      <c r="BBB14" s="43"/>
      <c r="BBC14" s="43"/>
      <c r="BBD14" s="43"/>
      <c r="BBE14" s="43"/>
      <c r="BBF14" s="43"/>
      <c r="BBG14" s="43"/>
      <c r="BBH14" s="43"/>
      <c r="BBI14" s="43"/>
      <c r="BBJ14" s="43"/>
      <c r="BBK14" s="43"/>
      <c r="BBL14" s="43"/>
      <c r="BBM14" s="43"/>
      <c r="BBN14" s="43"/>
      <c r="BBO14" s="43"/>
      <c r="BBP14" s="43"/>
      <c r="BBQ14" s="43"/>
      <c r="BBR14" s="43"/>
      <c r="BBS14" s="43"/>
      <c r="BBT14" s="43"/>
      <c r="BBU14" s="43"/>
      <c r="BBV14" s="43"/>
      <c r="BBW14" s="43"/>
      <c r="BBX14" s="43"/>
      <c r="BBY14" s="43"/>
      <c r="BBZ14" s="43"/>
      <c r="BCA14" s="43"/>
      <c r="BCB14" s="43"/>
      <c r="BCC14" s="43"/>
      <c r="BCD14" s="43"/>
      <c r="BCE14" s="43"/>
      <c r="BCF14" s="43"/>
      <c r="BCG14" s="43"/>
      <c r="BCH14" s="43"/>
      <c r="BCI14" s="43"/>
      <c r="BCJ14" s="43"/>
      <c r="BCK14" s="43"/>
      <c r="BCL14" s="43"/>
      <c r="BCM14" s="43"/>
      <c r="BCN14" s="43"/>
      <c r="BCO14" s="43"/>
      <c r="BCP14" s="43"/>
      <c r="BCQ14" s="43"/>
      <c r="BCR14" s="43"/>
      <c r="BCS14" s="43"/>
      <c r="BCT14" s="43"/>
      <c r="BCU14" s="43"/>
      <c r="BCV14" s="43"/>
      <c r="BCW14" s="43"/>
      <c r="BCX14" s="43"/>
      <c r="BCY14" s="43"/>
      <c r="BCZ14" s="43"/>
      <c r="BDA14" s="43"/>
      <c r="BDB14" s="43"/>
      <c r="BDC14" s="43"/>
      <c r="BDD14" s="43"/>
      <c r="BDE14" s="43"/>
      <c r="BDF14" s="43"/>
      <c r="BDG14" s="43"/>
      <c r="BDH14" s="43"/>
      <c r="BDI14" s="43"/>
      <c r="BDJ14" s="43"/>
      <c r="BDK14" s="43"/>
      <c r="BDL14" s="43"/>
      <c r="BDM14" s="43"/>
      <c r="BDN14" s="43"/>
      <c r="BDO14" s="43"/>
      <c r="BDP14" s="43"/>
      <c r="BDQ14" s="43"/>
      <c r="BDR14" s="43"/>
      <c r="BDS14" s="43"/>
      <c r="BDT14" s="43"/>
      <c r="BDU14" s="43"/>
      <c r="BDV14" s="43"/>
      <c r="BDW14" s="43"/>
      <c r="BDX14" s="43"/>
      <c r="BDY14" s="43"/>
      <c r="BDZ14" s="43"/>
      <c r="BEA14" s="43"/>
      <c r="BEB14" s="43"/>
      <c r="BEC14" s="43"/>
      <c r="BED14" s="43"/>
      <c r="BEE14" s="43"/>
      <c r="BEF14" s="43"/>
      <c r="BEG14" s="43"/>
      <c r="BEH14" s="43"/>
      <c r="BEI14" s="43"/>
      <c r="BEJ14" s="43"/>
      <c r="BEK14" s="43"/>
      <c r="BEL14" s="43"/>
      <c r="BEM14" s="43"/>
      <c r="BEN14" s="43"/>
      <c r="BEO14" s="43"/>
      <c r="BEP14" s="43"/>
      <c r="BEQ14" s="43"/>
      <c r="BER14" s="43"/>
      <c r="BES14" s="43"/>
      <c r="BET14" s="43"/>
      <c r="BEU14" s="43"/>
      <c r="BEV14" s="43"/>
      <c r="BEW14" s="43"/>
      <c r="BEX14" s="43"/>
      <c r="BEY14" s="43"/>
      <c r="BEZ14" s="43"/>
      <c r="BFA14" s="43"/>
      <c r="BFB14" s="43"/>
      <c r="BFC14" s="43"/>
      <c r="BFD14" s="43"/>
      <c r="BFE14" s="43"/>
      <c r="BFF14" s="43"/>
      <c r="BFG14" s="43"/>
      <c r="BFH14" s="43"/>
      <c r="BFI14" s="43"/>
      <c r="BFJ14" s="43"/>
      <c r="BFK14" s="43"/>
      <c r="BFL14" s="43"/>
      <c r="BFM14" s="43"/>
      <c r="BFN14" s="43"/>
      <c r="BFO14" s="43"/>
      <c r="BFP14" s="43"/>
      <c r="BFQ14" s="43"/>
      <c r="BFR14" s="43"/>
      <c r="BFS14" s="43"/>
      <c r="BFT14" s="43"/>
      <c r="BFU14" s="43"/>
      <c r="BFV14" s="43"/>
      <c r="BFW14" s="43"/>
      <c r="BFX14" s="43"/>
      <c r="BFY14" s="43"/>
      <c r="BFZ14" s="43"/>
      <c r="BGA14" s="43"/>
      <c r="BGB14" s="43"/>
      <c r="BGC14" s="43"/>
      <c r="BGD14" s="43"/>
      <c r="BGE14" s="43"/>
      <c r="BGF14" s="43"/>
      <c r="BGG14" s="43"/>
      <c r="BGH14" s="43"/>
      <c r="BGI14" s="43"/>
      <c r="BGJ14" s="43"/>
      <c r="BGK14" s="43"/>
      <c r="BGL14" s="43"/>
      <c r="BGM14" s="43"/>
      <c r="BGN14" s="43"/>
      <c r="BGO14" s="43"/>
      <c r="BGP14" s="43"/>
      <c r="BGQ14" s="43"/>
      <c r="BGR14" s="43"/>
      <c r="BGS14" s="43"/>
      <c r="BGT14" s="43"/>
      <c r="BGU14" s="43"/>
      <c r="BGV14" s="43"/>
      <c r="BGW14" s="43"/>
      <c r="BGX14" s="43"/>
      <c r="BGY14" s="43"/>
      <c r="BGZ14" s="43"/>
      <c r="BHA14" s="43"/>
      <c r="BHB14" s="43"/>
      <c r="BHC14" s="43"/>
      <c r="BHD14" s="43"/>
      <c r="BHE14" s="43"/>
      <c r="BHF14" s="43"/>
      <c r="BHG14" s="43"/>
      <c r="BHH14" s="43"/>
      <c r="BHI14" s="43"/>
      <c r="BHJ14" s="43"/>
      <c r="BHK14" s="43"/>
      <c r="BHL14" s="43"/>
      <c r="BHM14" s="43"/>
      <c r="BHN14" s="43"/>
      <c r="BHO14" s="43"/>
      <c r="BHP14" s="43"/>
      <c r="BHQ14" s="43"/>
      <c r="BHR14" s="43"/>
      <c r="BHS14" s="43"/>
      <c r="BHT14" s="43"/>
      <c r="BHU14" s="43"/>
      <c r="BHV14" s="43"/>
      <c r="BHW14" s="43"/>
      <c r="BHX14" s="43"/>
      <c r="BHY14" s="43"/>
      <c r="BHZ14" s="43"/>
      <c r="BIA14" s="43"/>
      <c r="BIB14" s="43"/>
      <c r="BIC14" s="43"/>
      <c r="BID14" s="43"/>
      <c r="BIE14" s="43"/>
      <c r="BIF14" s="43"/>
      <c r="BIG14" s="43"/>
      <c r="BIH14" s="43"/>
      <c r="BII14" s="43"/>
      <c r="BIJ14" s="43"/>
      <c r="BIK14" s="43"/>
      <c r="BIL14" s="43"/>
      <c r="BIM14" s="43"/>
      <c r="BIN14" s="43"/>
      <c r="BIO14" s="43"/>
      <c r="BIP14" s="43"/>
      <c r="BIQ14" s="43"/>
      <c r="BIR14" s="43"/>
      <c r="BIS14" s="43"/>
      <c r="BIT14" s="43"/>
      <c r="BIU14" s="43"/>
      <c r="BIV14" s="43"/>
      <c r="BIW14" s="43"/>
      <c r="BIX14" s="43"/>
      <c r="BIY14" s="43"/>
      <c r="BIZ14" s="43"/>
      <c r="BJA14" s="43"/>
      <c r="BJB14" s="43"/>
      <c r="BJC14" s="43"/>
      <c r="BJD14" s="43"/>
      <c r="BJE14" s="43"/>
      <c r="BJF14" s="43"/>
      <c r="BJG14" s="43"/>
      <c r="BJH14" s="43"/>
      <c r="BJI14" s="43"/>
      <c r="BJJ14" s="43"/>
      <c r="BJK14" s="43"/>
      <c r="BJL14" s="43"/>
      <c r="BJM14" s="43"/>
      <c r="BJN14" s="43"/>
      <c r="BJO14" s="43"/>
      <c r="BJP14" s="43"/>
      <c r="BJQ14" s="43"/>
      <c r="BJR14" s="43"/>
      <c r="BJS14" s="43"/>
      <c r="BJT14" s="43"/>
      <c r="BJU14" s="43"/>
      <c r="BJV14" s="43"/>
      <c r="BJW14" s="43"/>
      <c r="BJX14" s="43"/>
      <c r="BJY14" s="43"/>
      <c r="BJZ14" s="43"/>
      <c r="BKA14" s="43"/>
      <c r="BKB14" s="43"/>
      <c r="BKC14" s="43"/>
      <c r="BKD14" s="43"/>
      <c r="BKE14" s="43"/>
      <c r="BKF14" s="43"/>
      <c r="BKG14" s="43"/>
      <c r="BKH14" s="43"/>
      <c r="BKI14" s="43"/>
      <c r="BKJ14" s="43"/>
      <c r="BKK14" s="43"/>
      <c r="BKL14" s="43"/>
      <c r="BKM14" s="43"/>
      <c r="BKN14" s="43"/>
      <c r="BKO14" s="43"/>
      <c r="BKP14" s="43"/>
      <c r="BKQ14" s="43"/>
      <c r="BKR14" s="43"/>
      <c r="BKS14" s="43"/>
      <c r="BKT14" s="43"/>
      <c r="BKU14" s="43"/>
      <c r="BKV14" s="43"/>
      <c r="BKW14" s="43"/>
      <c r="BKX14" s="43"/>
      <c r="BKY14" s="43"/>
      <c r="BKZ14" s="43"/>
      <c r="BLA14" s="43"/>
      <c r="BLB14" s="43"/>
      <c r="BLC14" s="43"/>
      <c r="BLD14" s="43"/>
      <c r="BLE14" s="43"/>
      <c r="BLF14" s="43"/>
      <c r="BLG14" s="43"/>
      <c r="BLH14" s="43"/>
      <c r="BLI14" s="43"/>
      <c r="BLJ14" s="43"/>
      <c r="BLK14" s="43"/>
      <c r="BLL14" s="43"/>
      <c r="BLM14" s="43"/>
      <c r="BLN14" s="43"/>
      <c r="BLO14" s="43"/>
      <c r="BLP14" s="43"/>
      <c r="BLQ14" s="43"/>
      <c r="BLR14" s="43"/>
      <c r="BLS14" s="43"/>
      <c r="BLT14" s="43"/>
      <c r="BLU14" s="43"/>
      <c r="BLV14" s="43"/>
      <c r="BLW14" s="43"/>
      <c r="BLX14" s="43"/>
      <c r="BLY14" s="43"/>
      <c r="BLZ14" s="43"/>
      <c r="BMA14" s="43"/>
      <c r="BMB14" s="43"/>
      <c r="BMC14" s="43"/>
      <c r="BMD14" s="43"/>
      <c r="BME14" s="43"/>
      <c r="BMF14" s="43"/>
      <c r="BMG14" s="43"/>
      <c r="BMH14" s="43"/>
      <c r="BMI14" s="43"/>
      <c r="BMJ14" s="43"/>
      <c r="BMK14" s="43"/>
      <c r="BML14" s="43"/>
      <c r="BMM14" s="43"/>
      <c r="BMN14" s="43"/>
      <c r="BMO14" s="43"/>
      <c r="BMP14" s="43"/>
      <c r="BMQ14" s="43"/>
      <c r="BMR14" s="43"/>
      <c r="BMS14" s="43"/>
      <c r="BMT14" s="43"/>
      <c r="BMU14" s="43"/>
      <c r="BMV14" s="43"/>
      <c r="BMW14" s="43"/>
      <c r="BMX14" s="43"/>
      <c r="BMY14" s="43"/>
      <c r="BMZ14" s="43"/>
      <c r="BNA14" s="43"/>
      <c r="BNB14" s="43"/>
      <c r="BNC14" s="43"/>
      <c r="BND14" s="43"/>
      <c r="BNE14" s="43"/>
      <c r="BNF14" s="43"/>
      <c r="BNG14" s="43"/>
      <c r="BNH14" s="43"/>
      <c r="BNI14" s="43"/>
      <c r="BNJ14" s="43"/>
      <c r="BNK14" s="43"/>
      <c r="BNL14" s="43"/>
      <c r="BNM14" s="43"/>
      <c r="BNN14" s="43"/>
      <c r="BNO14" s="43"/>
      <c r="BNP14" s="43"/>
      <c r="BNQ14" s="43"/>
      <c r="BNR14" s="43"/>
      <c r="BNS14" s="43"/>
      <c r="BNT14" s="43"/>
      <c r="BNU14" s="43"/>
      <c r="BNV14" s="43"/>
      <c r="BNW14" s="43"/>
      <c r="BNX14" s="43"/>
      <c r="BNY14" s="43"/>
      <c r="BNZ14" s="43"/>
      <c r="BOA14" s="43"/>
      <c r="BOB14" s="43"/>
      <c r="BOC14" s="43"/>
      <c r="BOD14" s="43"/>
      <c r="BOE14" s="43"/>
      <c r="BOF14" s="43"/>
      <c r="BOG14" s="43"/>
      <c r="BOH14" s="43"/>
      <c r="BOI14" s="43"/>
      <c r="BOJ14" s="43"/>
      <c r="BOK14" s="43"/>
      <c r="BOL14" s="43"/>
      <c r="BOM14" s="43"/>
      <c r="BON14" s="43"/>
      <c r="BOO14" s="43"/>
      <c r="BOP14" s="43"/>
      <c r="BOQ14" s="43"/>
      <c r="BOR14" s="43"/>
      <c r="BOS14" s="43"/>
      <c r="BOT14" s="43"/>
      <c r="BOU14" s="43"/>
      <c r="BOV14" s="43"/>
      <c r="BOW14" s="43"/>
      <c r="BOX14" s="43"/>
      <c r="BOY14" s="43"/>
      <c r="BOZ14" s="43"/>
      <c r="BPA14" s="43"/>
      <c r="BPB14" s="43"/>
      <c r="BPC14" s="43"/>
      <c r="BPD14" s="43"/>
      <c r="BPE14" s="43"/>
      <c r="BPF14" s="43"/>
      <c r="BPG14" s="43"/>
      <c r="BPH14" s="43"/>
      <c r="BPI14" s="43"/>
      <c r="BPJ14" s="43"/>
      <c r="BPK14" s="43"/>
      <c r="BPL14" s="43"/>
      <c r="BPM14" s="43"/>
      <c r="BPN14" s="43"/>
      <c r="BPO14" s="43"/>
      <c r="BPP14" s="43"/>
      <c r="BPQ14" s="43"/>
      <c r="BPR14" s="43"/>
      <c r="BPS14" s="43"/>
      <c r="BPT14" s="43"/>
      <c r="BPU14" s="43"/>
      <c r="BPV14" s="43"/>
      <c r="BPW14" s="43"/>
      <c r="BPX14" s="43"/>
      <c r="BPY14" s="43"/>
      <c r="BPZ14" s="43"/>
      <c r="BQA14" s="43"/>
      <c r="BQB14" s="43"/>
      <c r="BQC14" s="43"/>
      <c r="BQD14" s="43"/>
      <c r="BQE14" s="43"/>
      <c r="BQF14" s="43"/>
      <c r="BQG14" s="43"/>
      <c r="BQH14" s="43"/>
      <c r="BQI14" s="43"/>
      <c r="BQJ14" s="43"/>
      <c r="BQK14" s="43"/>
      <c r="BQL14" s="43"/>
      <c r="BQM14" s="43"/>
      <c r="BQN14" s="43"/>
      <c r="BQO14" s="43"/>
      <c r="BQP14" s="43"/>
      <c r="BQQ14" s="43"/>
      <c r="BQR14" s="43"/>
      <c r="BQS14" s="43"/>
      <c r="BQT14" s="43"/>
      <c r="BQU14" s="43"/>
      <c r="BQV14" s="43"/>
      <c r="BQW14" s="43"/>
      <c r="BQX14" s="43"/>
      <c r="BQY14" s="43"/>
      <c r="BQZ14" s="43"/>
      <c r="BRA14" s="43"/>
      <c r="BRB14" s="43"/>
      <c r="BRC14" s="43"/>
      <c r="BRD14" s="43"/>
      <c r="BRE14" s="43"/>
      <c r="BRF14" s="43"/>
      <c r="BRG14" s="43"/>
      <c r="BRH14" s="43"/>
      <c r="BRI14" s="43"/>
      <c r="BRJ14" s="43"/>
      <c r="BRK14" s="43"/>
      <c r="BRL14" s="43"/>
      <c r="BRM14" s="43"/>
      <c r="BRN14" s="43"/>
      <c r="BRO14" s="43"/>
      <c r="BRP14" s="43"/>
      <c r="BRQ14" s="43"/>
      <c r="BRR14" s="43"/>
      <c r="BRS14" s="43"/>
      <c r="BRT14" s="43"/>
      <c r="BRU14" s="43"/>
      <c r="BRV14" s="43"/>
      <c r="BRW14" s="43"/>
      <c r="BRX14" s="43"/>
      <c r="BRY14" s="43"/>
      <c r="BRZ14" s="43"/>
      <c r="BSA14" s="43"/>
      <c r="BSB14" s="43"/>
      <c r="BSC14" s="43"/>
      <c r="BSD14" s="43"/>
      <c r="BSE14" s="43"/>
      <c r="BSF14" s="43"/>
      <c r="BSG14" s="43"/>
      <c r="BSH14" s="43"/>
      <c r="BSI14" s="43"/>
      <c r="BSJ14" s="43"/>
      <c r="BSK14" s="43"/>
      <c r="BSL14" s="43"/>
      <c r="BSM14" s="43"/>
      <c r="BSN14" s="43"/>
      <c r="BSO14" s="43"/>
      <c r="BSP14" s="43"/>
      <c r="BSQ14" s="43"/>
      <c r="BSR14" s="43"/>
      <c r="BSS14" s="43"/>
      <c r="BST14" s="43"/>
      <c r="BSU14" s="43"/>
      <c r="BSV14" s="43"/>
      <c r="BSW14" s="43"/>
      <c r="BSX14" s="43"/>
      <c r="BSY14" s="43"/>
      <c r="BSZ14" s="43"/>
      <c r="BTA14" s="43"/>
      <c r="BTB14" s="43"/>
      <c r="BTC14" s="43"/>
      <c r="BTD14" s="43"/>
      <c r="BTE14" s="43"/>
      <c r="BTF14" s="43"/>
      <c r="BTG14" s="43"/>
      <c r="BTH14" s="43"/>
      <c r="BTI14" s="43"/>
      <c r="BTJ14" s="43"/>
      <c r="BTK14" s="43"/>
      <c r="BTL14" s="43"/>
      <c r="BTM14" s="43"/>
      <c r="BTN14" s="43"/>
      <c r="BTO14" s="43"/>
      <c r="BTP14" s="43"/>
      <c r="BTQ14" s="43"/>
      <c r="BTR14" s="43"/>
      <c r="BTS14" s="43"/>
      <c r="BTT14" s="43"/>
      <c r="BTU14" s="43"/>
      <c r="BTV14" s="43"/>
      <c r="BTW14" s="43"/>
      <c r="BTX14" s="43"/>
      <c r="BTY14" s="43"/>
      <c r="BTZ14" s="43"/>
      <c r="BUA14" s="43"/>
      <c r="BUB14" s="43"/>
      <c r="BUC14" s="43"/>
      <c r="BUD14" s="43"/>
      <c r="BUE14" s="43"/>
      <c r="BUF14" s="43"/>
      <c r="BUG14" s="43"/>
      <c r="BUH14" s="43"/>
      <c r="BUI14" s="43"/>
      <c r="BUJ14" s="43"/>
      <c r="BUK14" s="43"/>
      <c r="BUL14" s="43"/>
      <c r="BUM14" s="43"/>
      <c r="BUN14" s="43"/>
      <c r="BUO14" s="43"/>
      <c r="BUP14" s="43"/>
      <c r="BUQ14" s="43"/>
      <c r="BUR14" s="43"/>
      <c r="BUS14" s="43"/>
      <c r="BUT14" s="43"/>
      <c r="BUU14" s="43"/>
      <c r="BUV14" s="43"/>
      <c r="BUW14" s="43"/>
      <c r="BUX14" s="43"/>
      <c r="BUY14" s="43"/>
      <c r="BUZ14" s="43"/>
      <c r="BVA14" s="43"/>
      <c r="BVB14" s="43"/>
      <c r="BVC14" s="43"/>
      <c r="BVD14" s="43"/>
      <c r="BVE14" s="43"/>
      <c r="BVF14" s="43"/>
      <c r="BVG14" s="43"/>
      <c r="BVH14" s="43"/>
      <c r="BVI14" s="43"/>
      <c r="BVJ14" s="43"/>
      <c r="BVK14" s="43"/>
      <c r="BVL14" s="43"/>
      <c r="BVM14" s="43"/>
      <c r="BVN14" s="43"/>
      <c r="BVO14" s="43"/>
      <c r="BVP14" s="43"/>
      <c r="BVQ14" s="43"/>
      <c r="BVR14" s="43"/>
      <c r="BVS14" s="43"/>
      <c r="BVT14" s="43"/>
      <c r="BVU14" s="43"/>
      <c r="BVV14" s="43"/>
      <c r="BVW14" s="43"/>
      <c r="BVX14" s="43"/>
      <c r="BVY14" s="43"/>
      <c r="BVZ14" s="43"/>
      <c r="BWA14" s="43"/>
      <c r="BWB14" s="43"/>
      <c r="BWC14" s="43"/>
      <c r="BWD14" s="43"/>
      <c r="BWE14" s="43"/>
      <c r="BWF14" s="43"/>
      <c r="BWG14" s="43"/>
      <c r="BWH14" s="43"/>
      <c r="BWI14" s="43"/>
      <c r="BWJ14" s="43"/>
      <c r="BWK14" s="43"/>
      <c r="BWL14" s="43"/>
      <c r="BWM14" s="43"/>
      <c r="BWN14" s="43"/>
      <c r="BWO14" s="43"/>
      <c r="BWP14" s="43"/>
      <c r="BWQ14" s="43"/>
      <c r="BWR14" s="43"/>
      <c r="BWS14" s="43"/>
      <c r="BWT14" s="43"/>
      <c r="BWU14" s="43"/>
      <c r="BWV14" s="43"/>
      <c r="BWW14" s="43"/>
      <c r="BWX14" s="43"/>
      <c r="BWY14" s="43"/>
      <c r="BWZ14" s="43"/>
      <c r="BXA14" s="43"/>
      <c r="BXB14" s="43"/>
      <c r="BXC14" s="43"/>
      <c r="BXD14" s="43"/>
      <c r="BXE14" s="43"/>
      <c r="BXF14" s="43"/>
      <c r="BXG14" s="43"/>
      <c r="BXH14" s="43"/>
      <c r="BXI14" s="43"/>
      <c r="BXJ14" s="43"/>
      <c r="BXK14" s="43"/>
      <c r="BXL14" s="43"/>
      <c r="BXM14" s="43"/>
      <c r="BXN14" s="43"/>
      <c r="BXO14" s="43"/>
      <c r="BXP14" s="43"/>
      <c r="BXQ14" s="43"/>
      <c r="BXR14" s="43"/>
      <c r="BXS14" s="43"/>
      <c r="BXT14" s="43"/>
      <c r="BXU14" s="43"/>
      <c r="BXV14" s="43"/>
      <c r="BXW14" s="43"/>
      <c r="BXX14" s="43"/>
      <c r="BXY14" s="43"/>
      <c r="BXZ14" s="43"/>
      <c r="BYA14" s="43"/>
      <c r="BYB14" s="43"/>
      <c r="BYC14" s="43"/>
      <c r="BYD14" s="43"/>
      <c r="BYE14" s="43"/>
      <c r="BYF14" s="43"/>
      <c r="BYG14" s="43"/>
      <c r="BYH14" s="43"/>
      <c r="BYI14" s="43"/>
      <c r="BYJ14" s="43"/>
      <c r="BYK14" s="43"/>
      <c r="BYL14" s="43"/>
      <c r="BYM14" s="43"/>
      <c r="BYN14" s="43"/>
      <c r="BYO14" s="43"/>
      <c r="BYP14" s="43"/>
      <c r="BYQ14" s="43"/>
      <c r="BYR14" s="43"/>
      <c r="BYS14" s="43"/>
      <c r="BYT14" s="43"/>
      <c r="BYU14" s="43"/>
      <c r="BYV14" s="43"/>
      <c r="BYW14" s="43"/>
      <c r="BYX14" s="43"/>
      <c r="BYY14" s="43"/>
      <c r="BYZ14" s="43"/>
      <c r="BZA14" s="43"/>
      <c r="BZB14" s="43"/>
      <c r="BZC14" s="43"/>
      <c r="BZD14" s="43"/>
      <c r="BZE14" s="43"/>
      <c r="BZF14" s="43"/>
      <c r="BZG14" s="43"/>
      <c r="BZH14" s="43"/>
      <c r="BZI14" s="43"/>
      <c r="BZJ14" s="43"/>
      <c r="BZK14" s="43"/>
      <c r="BZL14" s="43"/>
      <c r="BZM14" s="43"/>
      <c r="BZN14" s="43"/>
      <c r="BZO14" s="43"/>
      <c r="BZP14" s="43"/>
      <c r="BZQ14" s="43"/>
      <c r="BZR14" s="43"/>
      <c r="BZS14" s="43"/>
      <c r="BZT14" s="43"/>
      <c r="BZU14" s="43"/>
      <c r="BZV14" s="43"/>
      <c r="BZW14" s="43"/>
      <c r="BZX14" s="43"/>
      <c r="BZY14" s="43"/>
      <c r="BZZ14" s="43"/>
      <c r="CAA14" s="43"/>
      <c r="CAB14" s="43"/>
      <c r="CAC14" s="43"/>
      <c r="CAD14" s="43"/>
      <c r="CAE14" s="43"/>
      <c r="CAF14" s="43"/>
      <c r="CAG14" s="43"/>
      <c r="CAH14" s="43"/>
      <c r="CAI14" s="43"/>
      <c r="CAJ14" s="43"/>
      <c r="CAK14" s="43"/>
      <c r="CAL14" s="43"/>
      <c r="CAM14" s="43"/>
      <c r="CAN14" s="43"/>
      <c r="CAO14" s="43"/>
      <c r="CAP14" s="43"/>
      <c r="CAQ14" s="43"/>
      <c r="CAR14" s="43"/>
      <c r="CAS14" s="43"/>
      <c r="CAT14" s="43"/>
      <c r="CAU14" s="43"/>
      <c r="CAV14" s="43"/>
      <c r="CAW14" s="43"/>
      <c r="CAX14" s="43"/>
      <c r="CAY14" s="43"/>
      <c r="CAZ14" s="43"/>
      <c r="CBA14" s="43"/>
      <c r="CBB14" s="43"/>
      <c r="CBC14" s="43"/>
      <c r="CBD14" s="43"/>
      <c r="CBE14" s="43"/>
      <c r="CBF14" s="43"/>
      <c r="CBG14" s="43"/>
      <c r="CBH14" s="43"/>
      <c r="CBI14" s="43"/>
      <c r="CBJ14" s="43"/>
      <c r="CBK14" s="43"/>
      <c r="CBL14" s="43"/>
      <c r="CBM14" s="43"/>
      <c r="CBN14" s="43"/>
      <c r="CBO14" s="43"/>
      <c r="CBP14" s="43"/>
      <c r="CBQ14" s="43"/>
      <c r="CBR14" s="43"/>
      <c r="CBS14" s="43"/>
      <c r="CBT14" s="43"/>
      <c r="CBU14" s="43"/>
      <c r="CBV14" s="43"/>
      <c r="CBW14" s="43"/>
      <c r="CBX14" s="43"/>
      <c r="CBY14" s="43"/>
      <c r="CBZ14" s="43"/>
      <c r="CCA14" s="43"/>
      <c r="CCB14" s="43"/>
      <c r="CCC14" s="43"/>
      <c r="CCD14" s="43"/>
      <c r="CCE14" s="43"/>
      <c r="CCF14" s="43"/>
      <c r="CCG14" s="43"/>
      <c r="CCH14" s="43"/>
      <c r="CCI14" s="43"/>
      <c r="CCJ14" s="43"/>
      <c r="CCK14" s="43"/>
      <c r="CCL14" s="43"/>
      <c r="CCM14" s="43"/>
      <c r="CCN14" s="43"/>
      <c r="CCO14" s="43"/>
      <c r="CCP14" s="43"/>
      <c r="CCQ14" s="43"/>
      <c r="CCR14" s="43"/>
      <c r="CCS14" s="43"/>
      <c r="CCT14" s="43"/>
      <c r="CCU14" s="43"/>
      <c r="CCV14" s="43"/>
      <c r="CCW14" s="43"/>
      <c r="CCX14" s="43"/>
      <c r="CCY14" s="43"/>
      <c r="CCZ14" s="43"/>
      <c r="CDA14" s="43"/>
      <c r="CDB14" s="43"/>
      <c r="CDC14" s="43"/>
      <c r="CDD14" s="43"/>
      <c r="CDE14" s="43"/>
      <c r="CDF14" s="43"/>
      <c r="CDG14" s="43"/>
      <c r="CDH14" s="43"/>
      <c r="CDI14" s="43"/>
      <c r="CDJ14" s="43"/>
      <c r="CDK14" s="43"/>
      <c r="CDL14" s="43"/>
      <c r="CDM14" s="43"/>
      <c r="CDN14" s="43"/>
      <c r="CDO14" s="43"/>
      <c r="CDP14" s="43"/>
      <c r="CDQ14" s="43"/>
      <c r="CDR14" s="43"/>
      <c r="CDS14" s="43"/>
      <c r="CDT14" s="43"/>
      <c r="CDU14" s="43"/>
      <c r="CDV14" s="43"/>
      <c r="CDW14" s="43"/>
      <c r="CDX14" s="43"/>
      <c r="CDY14" s="43"/>
      <c r="CDZ14" s="43"/>
      <c r="CEA14" s="43"/>
      <c r="CEB14" s="43"/>
      <c r="CEC14" s="43"/>
      <c r="CED14" s="43"/>
      <c r="CEE14" s="43"/>
      <c r="CEF14" s="43"/>
      <c r="CEG14" s="43"/>
      <c r="CEH14" s="43"/>
      <c r="CEI14" s="43"/>
      <c r="CEJ14" s="43"/>
      <c r="CEK14" s="43"/>
      <c r="CEL14" s="43"/>
      <c r="CEM14" s="43"/>
      <c r="CEN14" s="43"/>
      <c r="CEO14" s="43"/>
      <c r="CEP14" s="43"/>
      <c r="CEQ14" s="43"/>
      <c r="CER14" s="43"/>
      <c r="CES14" s="43"/>
      <c r="CET14" s="43"/>
      <c r="CEU14" s="43"/>
      <c r="CEV14" s="43"/>
      <c r="CEW14" s="43"/>
      <c r="CEX14" s="43"/>
      <c r="CEY14" s="43"/>
      <c r="CEZ14" s="43"/>
      <c r="CFA14" s="43"/>
      <c r="CFB14" s="43"/>
      <c r="CFC14" s="43"/>
      <c r="CFD14" s="43"/>
      <c r="CFE14" s="43"/>
      <c r="CFF14" s="43"/>
      <c r="CFG14" s="43"/>
      <c r="CFH14" s="43"/>
      <c r="CFI14" s="43"/>
      <c r="CFJ14" s="43"/>
      <c r="CFK14" s="43"/>
      <c r="CFL14" s="43"/>
      <c r="CFM14" s="43"/>
      <c r="CFN14" s="43"/>
      <c r="CFO14" s="43"/>
      <c r="CFP14" s="43"/>
      <c r="CFQ14" s="43"/>
      <c r="CFR14" s="43"/>
      <c r="CFS14" s="43"/>
      <c r="CFT14" s="43"/>
      <c r="CFU14" s="43"/>
      <c r="CFV14" s="43"/>
      <c r="CFW14" s="43"/>
      <c r="CFX14" s="43"/>
      <c r="CFY14" s="43"/>
      <c r="CFZ14" s="43"/>
      <c r="CGA14" s="43"/>
      <c r="CGB14" s="43"/>
      <c r="CGC14" s="43"/>
      <c r="CGD14" s="43"/>
      <c r="CGE14" s="43"/>
      <c r="CGF14" s="43"/>
      <c r="CGG14" s="43"/>
      <c r="CGH14" s="43"/>
      <c r="CGI14" s="43"/>
      <c r="CGJ14" s="43"/>
      <c r="CGK14" s="43"/>
      <c r="CGL14" s="43"/>
      <c r="CGM14" s="43"/>
      <c r="CGN14" s="43"/>
      <c r="CGO14" s="43"/>
      <c r="CGP14" s="43"/>
      <c r="CGQ14" s="43"/>
      <c r="CGR14" s="43"/>
      <c r="CGS14" s="43"/>
      <c r="CGT14" s="43"/>
      <c r="CGU14" s="43"/>
      <c r="CGV14" s="43"/>
      <c r="CGW14" s="43"/>
      <c r="CGX14" s="43"/>
      <c r="CGY14" s="43"/>
      <c r="CGZ14" s="43"/>
      <c r="CHA14" s="43"/>
      <c r="CHB14" s="43"/>
      <c r="CHC14" s="43"/>
      <c r="CHD14" s="43"/>
      <c r="CHE14" s="43"/>
      <c r="CHF14" s="43"/>
      <c r="CHG14" s="43"/>
      <c r="CHH14" s="43"/>
      <c r="CHI14" s="43"/>
      <c r="CHJ14" s="43"/>
      <c r="CHK14" s="43"/>
      <c r="CHL14" s="43"/>
      <c r="CHM14" s="43"/>
      <c r="CHN14" s="43"/>
      <c r="CHO14" s="43"/>
      <c r="CHP14" s="43"/>
      <c r="CHQ14" s="43"/>
      <c r="CHR14" s="43"/>
      <c r="CHS14" s="43"/>
      <c r="CHT14" s="43"/>
      <c r="CHU14" s="43"/>
      <c r="CHV14" s="43"/>
      <c r="CHW14" s="43"/>
      <c r="CHX14" s="43"/>
      <c r="CHY14" s="43"/>
      <c r="CHZ14" s="43"/>
      <c r="CIA14" s="43"/>
      <c r="CIB14" s="43"/>
      <c r="CIC14" s="43"/>
      <c r="CID14" s="43"/>
      <c r="CIE14" s="43"/>
      <c r="CIF14" s="43"/>
      <c r="CIG14" s="43"/>
      <c r="CIH14" s="43"/>
      <c r="CII14" s="43"/>
      <c r="CIJ14" s="43"/>
      <c r="CIK14" s="43"/>
      <c r="CIL14" s="43"/>
      <c r="CIM14" s="43"/>
      <c r="CIN14" s="43"/>
      <c r="CIO14" s="43"/>
      <c r="CIP14" s="43"/>
      <c r="CIQ14" s="43"/>
      <c r="CIR14" s="43"/>
      <c r="CIS14" s="43"/>
      <c r="CIT14" s="43"/>
      <c r="CIU14" s="43"/>
      <c r="CIV14" s="43"/>
      <c r="CIW14" s="43"/>
      <c r="CIX14" s="43"/>
      <c r="CIY14" s="43"/>
      <c r="CIZ14" s="43"/>
      <c r="CJA14" s="43"/>
      <c r="CJB14" s="43"/>
      <c r="CJC14" s="43"/>
      <c r="CJD14" s="43"/>
      <c r="CJE14" s="43"/>
      <c r="CJF14" s="43"/>
      <c r="CJG14" s="43"/>
      <c r="CJH14" s="43"/>
      <c r="CJI14" s="43"/>
      <c r="CJJ14" s="43"/>
      <c r="CJK14" s="43"/>
      <c r="CJL14" s="43"/>
      <c r="CJM14" s="43"/>
      <c r="CJN14" s="43"/>
      <c r="CJO14" s="43"/>
      <c r="CJP14" s="43"/>
      <c r="CJQ14" s="43"/>
      <c r="CJR14" s="43"/>
      <c r="CJS14" s="43"/>
      <c r="CJT14" s="43"/>
      <c r="CJU14" s="43"/>
      <c r="CJV14" s="43"/>
      <c r="CJW14" s="43"/>
      <c r="CJX14" s="43"/>
      <c r="CJY14" s="43"/>
      <c r="CJZ14" s="43"/>
      <c r="CKA14" s="43"/>
      <c r="CKB14" s="43"/>
      <c r="CKC14" s="43"/>
      <c r="CKD14" s="43"/>
      <c r="CKE14" s="43"/>
      <c r="CKF14" s="43"/>
      <c r="CKG14" s="43"/>
      <c r="CKH14" s="43"/>
      <c r="CKI14" s="43"/>
      <c r="CKJ14" s="43"/>
      <c r="CKK14" s="43"/>
      <c r="CKL14" s="43"/>
      <c r="CKM14" s="43"/>
      <c r="CKN14" s="43"/>
      <c r="CKO14" s="43"/>
      <c r="CKP14" s="43"/>
      <c r="CKQ14" s="43"/>
      <c r="CKR14" s="43"/>
      <c r="CKS14" s="43"/>
      <c r="CKT14" s="43"/>
      <c r="CKU14" s="43"/>
      <c r="CKV14" s="43"/>
      <c r="CKW14" s="43"/>
      <c r="CKX14" s="43"/>
      <c r="CKY14" s="43"/>
      <c r="CKZ14" s="43"/>
      <c r="CLA14" s="43"/>
      <c r="CLB14" s="43"/>
      <c r="CLC14" s="43"/>
      <c r="CLD14" s="43"/>
      <c r="CLE14" s="43"/>
      <c r="CLF14" s="43"/>
      <c r="CLG14" s="43"/>
      <c r="CLH14" s="43"/>
      <c r="CLI14" s="43"/>
      <c r="CLJ14" s="43"/>
      <c r="CLK14" s="43"/>
      <c r="CLL14" s="43"/>
      <c r="CLM14" s="43"/>
      <c r="CLN14" s="43"/>
      <c r="CLO14" s="43"/>
      <c r="CLP14" s="43"/>
      <c r="CLQ14" s="43"/>
      <c r="CLR14" s="43"/>
      <c r="CLS14" s="43"/>
      <c r="CLT14" s="43"/>
      <c r="CLU14" s="43"/>
      <c r="CLV14" s="43"/>
      <c r="CLW14" s="43"/>
      <c r="CLX14" s="43"/>
      <c r="CLY14" s="43"/>
      <c r="CLZ14" s="43"/>
      <c r="CMA14" s="43"/>
      <c r="CMB14" s="43"/>
      <c r="CMC14" s="43"/>
      <c r="CMD14" s="43"/>
      <c r="CME14" s="43"/>
      <c r="CMF14" s="43"/>
      <c r="CMG14" s="43"/>
      <c r="CMH14" s="43"/>
      <c r="CMI14" s="43"/>
      <c r="CMJ14" s="43"/>
      <c r="CMK14" s="43"/>
      <c r="CML14" s="43"/>
      <c r="CMM14" s="43"/>
      <c r="CMN14" s="43"/>
      <c r="CMO14" s="43"/>
      <c r="CMP14" s="43"/>
      <c r="CMQ14" s="43"/>
      <c r="CMR14" s="43"/>
      <c r="CMS14" s="43"/>
      <c r="CMT14" s="43"/>
      <c r="CMU14" s="43"/>
      <c r="CMV14" s="43"/>
      <c r="CMW14" s="43"/>
      <c r="CMX14" s="43"/>
      <c r="CMY14" s="43"/>
      <c r="CMZ14" s="43"/>
      <c r="CNA14" s="43"/>
      <c r="CNB14" s="43"/>
      <c r="CNC14" s="43"/>
      <c r="CND14" s="43"/>
      <c r="CNE14" s="43"/>
      <c r="CNF14" s="43"/>
      <c r="CNG14" s="43"/>
      <c r="CNH14" s="43"/>
      <c r="CNI14" s="43"/>
      <c r="CNJ14" s="43"/>
      <c r="CNK14" s="43"/>
      <c r="CNL14" s="43"/>
      <c r="CNM14" s="43"/>
      <c r="CNN14" s="43"/>
      <c r="CNO14" s="43"/>
      <c r="CNP14" s="43"/>
      <c r="CNQ14" s="43"/>
      <c r="CNR14" s="43"/>
      <c r="CNS14" s="43"/>
      <c r="CNT14" s="43"/>
      <c r="CNU14" s="43"/>
      <c r="CNV14" s="43"/>
      <c r="CNW14" s="43"/>
      <c r="CNX14" s="43"/>
      <c r="CNY14" s="43"/>
      <c r="CNZ14" s="43"/>
      <c r="COA14" s="43"/>
      <c r="COB14" s="43"/>
      <c r="COC14" s="43"/>
      <c r="COD14" s="43"/>
      <c r="COE14" s="43"/>
      <c r="COF14" s="43"/>
      <c r="COG14" s="43"/>
      <c r="COH14" s="43"/>
      <c r="COI14" s="43"/>
      <c r="COJ14" s="43"/>
      <c r="COK14" s="43"/>
      <c r="COL14" s="43"/>
      <c r="COM14" s="43"/>
      <c r="CON14" s="43"/>
      <c r="COO14" s="43"/>
      <c r="COP14" s="43"/>
      <c r="COQ14" s="43"/>
      <c r="COR14" s="43"/>
      <c r="COS14" s="43"/>
      <c r="COT14" s="43"/>
      <c r="COU14" s="43"/>
      <c r="COV14" s="43"/>
      <c r="COW14" s="43"/>
      <c r="COX14" s="43"/>
      <c r="COY14" s="43"/>
      <c r="COZ14" s="43"/>
      <c r="CPA14" s="43"/>
      <c r="CPB14" s="43"/>
      <c r="CPC14" s="43"/>
      <c r="CPD14" s="43"/>
      <c r="CPE14" s="43"/>
      <c r="CPF14" s="43"/>
      <c r="CPG14" s="43"/>
      <c r="CPH14" s="43"/>
      <c r="CPI14" s="43"/>
      <c r="CPJ14" s="43"/>
      <c r="CPK14" s="43"/>
      <c r="CPL14" s="43"/>
      <c r="CPM14" s="43"/>
      <c r="CPN14" s="43"/>
      <c r="CPO14" s="43"/>
      <c r="CPP14" s="43"/>
      <c r="CPQ14" s="43"/>
      <c r="CPR14" s="43"/>
      <c r="CPS14" s="43"/>
      <c r="CPT14" s="43"/>
      <c r="CPU14" s="43"/>
      <c r="CPV14" s="43"/>
      <c r="CPW14" s="43"/>
      <c r="CPX14" s="43"/>
      <c r="CPY14" s="43"/>
      <c r="CPZ14" s="43"/>
      <c r="CQA14" s="43"/>
      <c r="CQB14" s="43"/>
      <c r="CQC14" s="43"/>
      <c r="CQD14" s="43"/>
      <c r="CQE14" s="43"/>
      <c r="CQF14" s="43"/>
      <c r="CQG14" s="43"/>
      <c r="CQH14" s="43"/>
      <c r="CQI14" s="43"/>
      <c r="CQJ14" s="43"/>
      <c r="CQK14" s="43"/>
      <c r="CQL14" s="43"/>
      <c r="CQM14" s="43"/>
      <c r="CQN14" s="43"/>
      <c r="CQO14" s="43"/>
      <c r="CQP14" s="43"/>
      <c r="CQQ14" s="43"/>
      <c r="CQR14" s="43"/>
      <c r="CQS14" s="43"/>
      <c r="CQT14" s="43"/>
      <c r="CQU14" s="43"/>
      <c r="CQV14" s="43"/>
      <c r="CQW14" s="43"/>
      <c r="CQX14" s="43"/>
      <c r="CQY14" s="43"/>
      <c r="CQZ14" s="43"/>
      <c r="CRA14" s="43"/>
      <c r="CRB14" s="43"/>
      <c r="CRC14" s="43"/>
      <c r="CRD14" s="43"/>
      <c r="CRE14" s="43"/>
      <c r="CRF14" s="43"/>
      <c r="CRG14" s="43"/>
      <c r="CRH14" s="43"/>
      <c r="CRI14" s="43"/>
      <c r="CRJ14" s="43"/>
      <c r="CRK14" s="43"/>
      <c r="CRL14" s="43"/>
      <c r="CRM14" s="43"/>
      <c r="CRN14" s="43"/>
      <c r="CRO14" s="43"/>
      <c r="CRP14" s="43"/>
      <c r="CRQ14" s="43"/>
      <c r="CRR14" s="43"/>
      <c r="CRS14" s="43"/>
      <c r="CRT14" s="43"/>
      <c r="CRU14" s="43"/>
      <c r="CRV14" s="43"/>
      <c r="CRW14" s="43"/>
      <c r="CRX14" s="43"/>
      <c r="CRY14" s="43"/>
      <c r="CRZ14" s="43"/>
      <c r="CSA14" s="43"/>
      <c r="CSB14" s="43"/>
      <c r="CSC14" s="43"/>
      <c r="CSD14" s="43"/>
      <c r="CSE14" s="43"/>
      <c r="CSF14" s="43"/>
      <c r="CSG14" s="43"/>
      <c r="CSH14" s="43"/>
      <c r="CSI14" s="43"/>
      <c r="CSJ14" s="43"/>
      <c r="CSK14" s="43"/>
      <c r="CSL14" s="43"/>
      <c r="CSM14" s="43"/>
      <c r="CSN14" s="43"/>
      <c r="CSO14" s="43"/>
      <c r="CSP14" s="43"/>
      <c r="CSQ14" s="43"/>
      <c r="CSR14" s="43"/>
      <c r="CSS14" s="43"/>
      <c r="CST14" s="43"/>
      <c r="CSU14" s="43"/>
      <c r="CSV14" s="43"/>
      <c r="CSW14" s="43"/>
      <c r="CSX14" s="43"/>
      <c r="CSY14" s="43"/>
      <c r="CSZ14" s="43"/>
      <c r="CTA14" s="43"/>
      <c r="CTB14" s="43"/>
      <c r="CTC14" s="43"/>
      <c r="CTD14" s="43"/>
      <c r="CTE14" s="43"/>
      <c r="CTF14" s="43"/>
      <c r="CTG14" s="43"/>
      <c r="CTH14" s="43"/>
      <c r="CTI14" s="43"/>
      <c r="CTJ14" s="43"/>
      <c r="CTK14" s="43"/>
      <c r="CTL14" s="43"/>
      <c r="CTM14" s="43"/>
      <c r="CTN14" s="43"/>
      <c r="CTO14" s="43"/>
      <c r="CTP14" s="43"/>
      <c r="CTQ14" s="43"/>
      <c r="CTR14" s="43"/>
      <c r="CTS14" s="43"/>
      <c r="CTT14" s="43"/>
      <c r="CTU14" s="43"/>
      <c r="CTV14" s="43"/>
      <c r="CTW14" s="43"/>
      <c r="CTX14" s="43"/>
      <c r="CTY14" s="43"/>
      <c r="CTZ14" s="43"/>
      <c r="CUA14" s="43"/>
      <c r="CUB14" s="43"/>
      <c r="CUC14" s="43"/>
      <c r="CUD14" s="43"/>
      <c r="CUE14" s="43"/>
      <c r="CUF14" s="43"/>
      <c r="CUG14" s="43"/>
      <c r="CUH14" s="43"/>
      <c r="CUI14" s="43"/>
      <c r="CUJ14" s="43"/>
      <c r="CUK14" s="43"/>
      <c r="CUL14" s="43"/>
      <c r="CUM14" s="43"/>
      <c r="CUN14" s="43"/>
      <c r="CUO14" s="43"/>
      <c r="CUP14" s="43"/>
      <c r="CUQ14" s="43"/>
      <c r="CUR14" s="43"/>
      <c r="CUS14" s="43"/>
      <c r="CUT14" s="43"/>
      <c r="CUU14" s="43"/>
      <c r="CUV14" s="43"/>
      <c r="CUW14" s="43"/>
      <c r="CUX14" s="43"/>
      <c r="CUY14" s="43"/>
      <c r="CUZ14" s="43"/>
      <c r="CVA14" s="43"/>
      <c r="CVB14" s="43"/>
      <c r="CVC14" s="43"/>
      <c r="CVD14" s="43"/>
      <c r="CVE14" s="43"/>
      <c r="CVF14" s="43"/>
      <c r="CVG14" s="43"/>
      <c r="CVH14" s="43"/>
      <c r="CVI14" s="43"/>
      <c r="CVJ14" s="43"/>
      <c r="CVK14" s="43"/>
      <c r="CVL14" s="43"/>
      <c r="CVM14" s="43"/>
      <c r="CVN14" s="43"/>
      <c r="CVO14" s="43"/>
      <c r="CVP14" s="43"/>
      <c r="CVQ14" s="43"/>
      <c r="CVR14" s="43"/>
      <c r="CVS14" s="43"/>
      <c r="CVT14" s="43"/>
      <c r="CVU14" s="43"/>
      <c r="CVV14" s="43"/>
      <c r="CVW14" s="43"/>
      <c r="CVX14" s="43"/>
      <c r="CVY14" s="43"/>
      <c r="CVZ14" s="43"/>
      <c r="CWA14" s="43"/>
      <c r="CWB14" s="43"/>
      <c r="CWC14" s="43"/>
      <c r="CWD14" s="43"/>
      <c r="CWE14" s="43"/>
      <c r="CWF14" s="43"/>
      <c r="CWG14" s="43"/>
      <c r="CWH14" s="43"/>
      <c r="CWI14" s="43"/>
      <c r="CWJ14" s="43"/>
      <c r="CWK14" s="43"/>
      <c r="CWL14" s="43"/>
      <c r="CWM14" s="43"/>
      <c r="CWN14" s="43"/>
      <c r="CWO14" s="43"/>
      <c r="CWP14" s="43"/>
      <c r="CWQ14" s="43"/>
      <c r="CWR14" s="43"/>
      <c r="CWS14" s="43"/>
      <c r="CWT14" s="43"/>
      <c r="CWU14" s="43"/>
      <c r="CWV14" s="43"/>
      <c r="CWW14" s="43"/>
      <c r="CWX14" s="43"/>
      <c r="CWY14" s="43"/>
      <c r="CWZ14" s="43"/>
      <c r="CXA14" s="43"/>
      <c r="CXB14" s="43"/>
      <c r="CXC14" s="43"/>
      <c r="CXD14" s="43"/>
      <c r="CXE14" s="43"/>
      <c r="CXF14" s="43"/>
      <c r="CXG14" s="43"/>
      <c r="CXH14" s="43"/>
      <c r="CXI14" s="43"/>
      <c r="CXJ14" s="43"/>
      <c r="CXK14" s="43"/>
      <c r="CXL14" s="43"/>
      <c r="CXM14" s="43"/>
      <c r="CXN14" s="43"/>
      <c r="CXO14" s="43"/>
      <c r="CXP14" s="43"/>
      <c r="CXQ14" s="43"/>
      <c r="CXR14" s="43"/>
      <c r="CXS14" s="43"/>
      <c r="CXT14" s="43"/>
      <c r="CXU14" s="43"/>
      <c r="CXV14" s="43"/>
      <c r="CXW14" s="43"/>
      <c r="CXX14" s="43"/>
      <c r="CXY14" s="43"/>
      <c r="CXZ14" s="43"/>
      <c r="CYA14" s="43"/>
      <c r="CYB14" s="43"/>
      <c r="CYC14" s="43"/>
      <c r="CYD14" s="43"/>
      <c r="CYE14" s="43"/>
      <c r="CYF14" s="43"/>
      <c r="CYG14" s="43"/>
      <c r="CYH14" s="43"/>
      <c r="CYI14" s="43"/>
      <c r="CYJ14" s="43"/>
      <c r="CYK14" s="43"/>
      <c r="CYL14" s="43"/>
      <c r="CYM14" s="43"/>
      <c r="CYN14" s="43"/>
      <c r="CYO14" s="43"/>
      <c r="CYP14" s="43"/>
      <c r="CYQ14" s="43"/>
      <c r="CYR14" s="43"/>
      <c r="CYS14" s="43"/>
      <c r="CYT14" s="43"/>
      <c r="CYU14" s="43"/>
      <c r="CYV14" s="43"/>
      <c r="CYW14" s="43"/>
      <c r="CYX14" s="43"/>
      <c r="CYY14" s="43"/>
      <c r="CYZ14" s="43"/>
      <c r="CZA14" s="43"/>
      <c r="CZB14" s="43"/>
      <c r="CZC14" s="43"/>
      <c r="CZD14" s="43"/>
      <c r="CZE14" s="43"/>
      <c r="CZF14" s="43"/>
      <c r="CZG14" s="43"/>
      <c r="CZH14" s="43"/>
      <c r="CZI14" s="43"/>
      <c r="CZJ14" s="43"/>
      <c r="CZK14" s="43"/>
      <c r="CZL14" s="43"/>
      <c r="CZM14" s="43"/>
      <c r="CZN14" s="43"/>
      <c r="CZO14" s="43"/>
      <c r="CZP14" s="43"/>
      <c r="CZQ14" s="43"/>
      <c r="CZR14" s="43"/>
      <c r="CZS14" s="43"/>
      <c r="CZT14" s="43"/>
      <c r="CZU14" s="43"/>
      <c r="CZV14" s="43"/>
      <c r="CZW14" s="43"/>
      <c r="CZX14" s="43"/>
      <c r="CZY14" s="43"/>
      <c r="CZZ14" s="43"/>
      <c r="DAA14" s="43"/>
      <c r="DAB14" s="43"/>
      <c r="DAC14" s="43"/>
      <c r="DAD14" s="43"/>
      <c r="DAE14" s="43"/>
      <c r="DAF14" s="43"/>
      <c r="DAG14" s="43"/>
      <c r="DAH14" s="43"/>
      <c r="DAI14" s="43"/>
      <c r="DAJ14" s="43"/>
      <c r="DAK14" s="43"/>
      <c r="DAL14" s="43"/>
      <c r="DAM14" s="43"/>
      <c r="DAN14" s="43"/>
      <c r="DAO14" s="43"/>
      <c r="DAP14" s="43"/>
      <c r="DAQ14" s="43"/>
      <c r="DAR14" s="43"/>
      <c r="DAS14" s="43"/>
      <c r="DAT14" s="43"/>
      <c r="DAU14" s="43"/>
      <c r="DAV14" s="43"/>
      <c r="DAW14" s="43"/>
      <c r="DAX14" s="43"/>
      <c r="DAY14" s="43"/>
      <c r="DAZ14" s="43"/>
      <c r="DBA14" s="43"/>
      <c r="DBB14" s="43"/>
      <c r="DBC14" s="43"/>
      <c r="DBD14" s="43"/>
      <c r="DBE14" s="43"/>
      <c r="DBF14" s="43"/>
      <c r="DBG14" s="43"/>
      <c r="DBH14" s="43"/>
      <c r="DBI14" s="43"/>
      <c r="DBJ14" s="43"/>
      <c r="DBK14" s="43"/>
      <c r="DBL14" s="43"/>
      <c r="DBM14" s="43"/>
      <c r="DBN14" s="43"/>
      <c r="DBO14" s="43"/>
      <c r="DBP14" s="43"/>
      <c r="DBQ14" s="43"/>
      <c r="DBR14" s="43"/>
      <c r="DBS14" s="43"/>
      <c r="DBT14" s="43"/>
      <c r="DBU14" s="43"/>
      <c r="DBV14" s="43"/>
      <c r="DBW14" s="43"/>
      <c r="DBX14" s="43"/>
      <c r="DBY14" s="43"/>
      <c r="DBZ14" s="43"/>
      <c r="DCA14" s="43"/>
      <c r="DCB14" s="43"/>
      <c r="DCC14" s="43"/>
      <c r="DCD14" s="43"/>
      <c r="DCE14" s="43"/>
      <c r="DCF14" s="43"/>
      <c r="DCG14" s="43"/>
      <c r="DCH14" s="43"/>
      <c r="DCI14" s="43"/>
      <c r="DCJ14" s="43"/>
      <c r="DCK14" s="43"/>
      <c r="DCL14" s="43"/>
      <c r="DCM14" s="43"/>
      <c r="DCN14" s="43"/>
      <c r="DCO14" s="43"/>
      <c r="DCP14" s="43"/>
      <c r="DCQ14" s="43"/>
      <c r="DCR14" s="43"/>
      <c r="DCS14" s="43"/>
      <c r="DCT14" s="43"/>
      <c r="DCU14" s="43"/>
      <c r="DCV14" s="43"/>
      <c r="DCW14" s="43"/>
      <c r="DCX14" s="43"/>
      <c r="DCY14" s="43"/>
      <c r="DCZ14" s="43"/>
      <c r="DDA14" s="43"/>
      <c r="DDB14" s="43"/>
      <c r="DDC14" s="43"/>
      <c r="DDD14" s="43"/>
      <c r="DDE14" s="43"/>
      <c r="DDF14" s="43"/>
      <c r="DDG14" s="43"/>
      <c r="DDH14" s="43"/>
      <c r="DDI14" s="43"/>
      <c r="DDJ14" s="43"/>
      <c r="DDK14" s="43"/>
      <c r="DDL14" s="43"/>
      <c r="DDM14" s="43"/>
      <c r="DDN14" s="43"/>
      <c r="DDO14" s="43"/>
      <c r="DDP14" s="43"/>
      <c r="DDQ14" s="43"/>
      <c r="DDR14" s="43"/>
      <c r="DDS14" s="43"/>
      <c r="DDT14" s="43"/>
      <c r="DDU14" s="43"/>
      <c r="DDV14" s="43"/>
      <c r="DDW14" s="43"/>
      <c r="DDX14" s="43"/>
      <c r="DDY14" s="43"/>
      <c r="DDZ14" s="43"/>
      <c r="DEA14" s="43"/>
      <c r="DEB14" s="43"/>
      <c r="DEC14" s="43"/>
      <c r="DED14" s="43"/>
      <c r="DEE14" s="43"/>
      <c r="DEF14" s="43"/>
      <c r="DEG14" s="43"/>
      <c r="DEH14" s="43"/>
      <c r="DEI14" s="43"/>
      <c r="DEJ14" s="43"/>
      <c r="DEK14" s="43"/>
      <c r="DEL14" s="43"/>
      <c r="DEM14" s="43"/>
      <c r="DEN14" s="43"/>
      <c r="DEO14" s="43"/>
      <c r="DEP14" s="43"/>
      <c r="DEQ14" s="43"/>
      <c r="DER14" s="43"/>
      <c r="DES14" s="43"/>
      <c r="DET14" s="43"/>
      <c r="DEU14" s="43"/>
      <c r="DEV14" s="43"/>
      <c r="DEW14" s="43"/>
      <c r="DEX14" s="43"/>
      <c r="DEY14" s="43"/>
      <c r="DEZ14" s="43"/>
      <c r="DFA14" s="43"/>
      <c r="DFB14" s="43"/>
      <c r="DFC14" s="43"/>
      <c r="DFD14" s="43"/>
      <c r="DFE14" s="43"/>
      <c r="DFF14" s="43"/>
      <c r="DFG14" s="43"/>
      <c r="DFH14" s="43"/>
      <c r="DFI14" s="43"/>
      <c r="DFJ14" s="43"/>
      <c r="DFK14" s="43"/>
      <c r="DFL14" s="43"/>
      <c r="DFM14" s="43"/>
      <c r="DFN14" s="43"/>
      <c r="DFO14" s="43"/>
      <c r="DFP14" s="43"/>
      <c r="DFQ14" s="43"/>
      <c r="DFR14" s="43"/>
      <c r="DFS14" s="43"/>
      <c r="DFT14" s="43"/>
      <c r="DFU14" s="43"/>
      <c r="DFV14" s="43"/>
      <c r="DFW14" s="43"/>
      <c r="DFX14" s="43"/>
      <c r="DFY14" s="43"/>
      <c r="DFZ14" s="43"/>
      <c r="DGA14" s="43"/>
      <c r="DGB14" s="43"/>
      <c r="DGC14" s="43"/>
      <c r="DGD14" s="43"/>
      <c r="DGE14" s="43"/>
      <c r="DGF14" s="43"/>
      <c r="DGG14" s="43"/>
      <c r="DGH14" s="43"/>
      <c r="DGI14" s="43"/>
      <c r="DGJ14" s="43"/>
      <c r="DGK14" s="43"/>
      <c r="DGL14" s="43"/>
      <c r="DGM14" s="43"/>
      <c r="DGN14" s="43"/>
      <c r="DGO14" s="43"/>
      <c r="DGP14" s="43"/>
      <c r="DGQ14" s="43"/>
      <c r="DGR14" s="43"/>
      <c r="DGS14" s="43"/>
      <c r="DGT14" s="43"/>
      <c r="DGU14" s="43"/>
      <c r="DGV14" s="43"/>
      <c r="DGW14" s="43"/>
      <c r="DGX14" s="43"/>
      <c r="DGY14" s="43"/>
      <c r="DGZ14" s="43"/>
      <c r="DHA14" s="43"/>
      <c r="DHB14" s="43"/>
      <c r="DHC14" s="43"/>
      <c r="DHD14" s="43"/>
      <c r="DHE14" s="43"/>
      <c r="DHF14" s="43"/>
      <c r="DHG14" s="43"/>
      <c r="DHH14" s="43"/>
      <c r="DHI14" s="43"/>
      <c r="DHJ14" s="43"/>
      <c r="DHK14" s="43"/>
      <c r="DHL14" s="43"/>
      <c r="DHM14" s="43"/>
      <c r="DHN14" s="43"/>
      <c r="DHO14" s="43"/>
      <c r="DHP14" s="43"/>
      <c r="DHQ14" s="43"/>
      <c r="DHR14" s="43"/>
      <c r="DHS14" s="43"/>
      <c r="DHT14" s="43"/>
      <c r="DHU14" s="43"/>
      <c r="DHV14" s="43"/>
      <c r="DHW14" s="43"/>
      <c r="DHX14" s="43"/>
      <c r="DHY14" s="43"/>
      <c r="DHZ14" s="43"/>
      <c r="DIA14" s="43"/>
      <c r="DIB14" s="43"/>
      <c r="DIC14" s="43"/>
      <c r="DID14" s="43"/>
      <c r="DIE14" s="43"/>
      <c r="DIF14" s="43"/>
      <c r="DIG14" s="43"/>
      <c r="DIH14" s="43"/>
      <c r="DII14" s="43"/>
      <c r="DIJ14" s="43"/>
      <c r="DIK14" s="43"/>
      <c r="DIL14" s="43"/>
      <c r="DIM14" s="43"/>
      <c r="DIN14" s="43"/>
      <c r="DIO14" s="43"/>
      <c r="DIP14" s="43"/>
      <c r="DIQ14" s="43"/>
      <c r="DIR14" s="43"/>
      <c r="DIS14" s="43"/>
      <c r="DIT14" s="43"/>
      <c r="DIU14" s="43"/>
      <c r="DIV14" s="43"/>
      <c r="DIW14" s="43"/>
      <c r="DIX14" s="43"/>
      <c r="DIY14" s="43"/>
      <c r="DIZ14" s="43"/>
      <c r="DJA14" s="43"/>
      <c r="DJB14" s="43"/>
      <c r="DJC14" s="43"/>
      <c r="DJD14" s="43"/>
      <c r="DJE14" s="43"/>
      <c r="DJF14" s="43"/>
      <c r="DJG14" s="43"/>
      <c r="DJH14" s="43"/>
      <c r="DJI14" s="43"/>
      <c r="DJJ14" s="43"/>
      <c r="DJK14" s="43"/>
      <c r="DJL14" s="43"/>
      <c r="DJM14" s="43"/>
      <c r="DJN14" s="43"/>
      <c r="DJO14" s="43"/>
      <c r="DJP14" s="43"/>
      <c r="DJQ14" s="43"/>
      <c r="DJR14" s="43"/>
      <c r="DJS14" s="43"/>
      <c r="DJT14" s="43"/>
      <c r="DJU14" s="43"/>
      <c r="DJV14" s="43"/>
      <c r="DJW14" s="43"/>
      <c r="DJX14" s="43"/>
      <c r="DJY14" s="43"/>
      <c r="DJZ14" s="43"/>
      <c r="DKA14" s="43"/>
      <c r="DKB14" s="43"/>
      <c r="DKC14" s="43"/>
      <c r="DKD14" s="43"/>
      <c r="DKE14" s="43"/>
      <c r="DKF14" s="43"/>
      <c r="DKG14" s="43"/>
      <c r="DKH14" s="43"/>
      <c r="DKI14" s="43"/>
      <c r="DKJ14" s="43"/>
      <c r="DKK14" s="43"/>
      <c r="DKL14" s="43"/>
      <c r="DKM14" s="43"/>
      <c r="DKN14" s="43"/>
      <c r="DKO14" s="43"/>
      <c r="DKP14" s="43"/>
      <c r="DKQ14" s="43"/>
      <c r="DKR14" s="43"/>
      <c r="DKS14" s="43"/>
      <c r="DKT14" s="43"/>
      <c r="DKU14" s="43"/>
      <c r="DKV14" s="43"/>
      <c r="DKW14" s="43"/>
      <c r="DKX14" s="43"/>
      <c r="DKY14" s="43"/>
      <c r="DKZ14" s="43"/>
      <c r="DLA14" s="43"/>
      <c r="DLB14" s="43"/>
      <c r="DLC14" s="43"/>
      <c r="DLD14" s="43"/>
      <c r="DLE14" s="43"/>
      <c r="DLF14" s="43"/>
      <c r="DLG14" s="43"/>
      <c r="DLH14" s="43"/>
      <c r="DLI14" s="43"/>
      <c r="DLJ14" s="43"/>
      <c r="DLK14" s="43"/>
      <c r="DLL14" s="43"/>
      <c r="DLM14" s="43"/>
      <c r="DLN14" s="43"/>
      <c r="DLO14" s="43"/>
      <c r="DLP14" s="43"/>
      <c r="DLQ14" s="43"/>
      <c r="DLR14" s="43"/>
      <c r="DLS14" s="43"/>
      <c r="DLT14" s="43"/>
      <c r="DLU14" s="43"/>
      <c r="DLV14" s="43"/>
      <c r="DLW14" s="43"/>
      <c r="DLX14" s="43"/>
      <c r="DLY14" s="43"/>
      <c r="DLZ14" s="43"/>
      <c r="DMA14" s="43"/>
      <c r="DMB14" s="43"/>
      <c r="DMC14" s="43"/>
      <c r="DMD14" s="43"/>
      <c r="DME14" s="43"/>
      <c r="DMF14" s="43"/>
      <c r="DMG14" s="43"/>
      <c r="DMH14" s="43"/>
      <c r="DMI14" s="43"/>
      <c r="DMJ14" s="43"/>
      <c r="DMK14" s="43"/>
      <c r="DML14" s="43"/>
      <c r="DMM14" s="43"/>
      <c r="DMN14" s="43"/>
      <c r="DMO14" s="43"/>
      <c r="DMP14" s="43"/>
      <c r="DMQ14" s="43"/>
      <c r="DMR14" s="43"/>
      <c r="DMS14" s="43"/>
      <c r="DMT14" s="43"/>
      <c r="DMU14" s="43"/>
      <c r="DMV14" s="43"/>
      <c r="DMW14" s="43"/>
      <c r="DMX14" s="43"/>
      <c r="DMY14" s="43"/>
      <c r="DMZ14" s="43"/>
      <c r="DNA14" s="43"/>
      <c r="DNB14" s="43"/>
      <c r="DNC14" s="43"/>
      <c r="DND14" s="43"/>
      <c r="DNE14" s="43"/>
      <c r="DNF14" s="43"/>
      <c r="DNG14" s="43"/>
      <c r="DNH14" s="43"/>
      <c r="DNI14" s="43"/>
      <c r="DNJ14" s="43"/>
      <c r="DNK14" s="43"/>
      <c r="DNL14" s="43"/>
      <c r="DNM14" s="43"/>
      <c r="DNN14" s="43"/>
      <c r="DNO14" s="43"/>
      <c r="DNP14" s="43"/>
      <c r="DNQ14" s="43"/>
      <c r="DNR14" s="43"/>
      <c r="DNS14" s="43"/>
      <c r="DNT14" s="43"/>
      <c r="DNU14" s="43"/>
      <c r="DNV14" s="43"/>
      <c r="DNW14" s="43"/>
      <c r="DNX14" s="43"/>
      <c r="DNY14" s="43"/>
      <c r="DNZ14" s="43"/>
      <c r="DOA14" s="43"/>
      <c r="DOB14" s="43"/>
      <c r="DOC14" s="43"/>
      <c r="DOD14" s="43"/>
      <c r="DOE14" s="43"/>
      <c r="DOF14" s="43"/>
      <c r="DOG14" s="43"/>
      <c r="DOH14" s="43"/>
      <c r="DOI14" s="43"/>
      <c r="DOJ14" s="43"/>
      <c r="DOK14" s="43"/>
      <c r="DOL14" s="43"/>
      <c r="DOM14" s="43"/>
      <c r="DON14" s="43"/>
      <c r="DOO14" s="43"/>
      <c r="DOP14" s="43"/>
      <c r="DOQ14" s="43"/>
      <c r="DOR14" s="43"/>
      <c r="DOS14" s="43"/>
      <c r="DOT14" s="43"/>
      <c r="DOU14" s="43"/>
      <c r="DOV14" s="43"/>
      <c r="DOW14" s="43"/>
      <c r="DOX14" s="43"/>
      <c r="DOY14" s="43"/>
      <c r="DOZ14" s="43"/>
      <c r="DPA14" s="43"/>
      <c r="DPB14" s="43"/>
      <c r="DPC14" s="43"/>
      <c r="DPD14" s="43"/>
      <c r="DPE14" s="43"/>
      <c r="DPF14" s="43"/>
      <c r="DPG14" s="43"/>
      <c r="DPH14" s="43"/>
      <c r="DPI14" s="43"/>
      <c r="DPJ14" s="43"/>
      <c r="DPK14" s="43"/>
      <c r="DPL14" s="43"/>
      <c r="DPM14" s="43"/>
      <c r="DPN14" s="43"/>
      <c r="DPO14" s="43"/>
      <c r="DPP14" s="43"/>
      <c r="DPQ14" s="43"/>
      <c r="DPR14" s="43"/>
      <c r="DPS14" s="43"/>
      <c r="DPT14" s="43"/>
      <c r="DPU14" s="43"/>
      <c r="DPV14" s="43"/>
      <c r="DPW14" s="43"/>
      <c r="DPX14" s="43"/>
      <c r="DPY14" s="43"/>
      <c r="DPZ14" s="43"/>
      <c r="DQA14" s="43"/>
      <c r="DQB14" s="43"/>
      <c r="DQC14" s="43"/>
      <c r="DQD14" s="43"/>
      <c r="DQE14" s="43"/>
      <c r="DQF14" s="43"/>
      <c r="DQG14" s="43"/>
      <c r="DQH14" s="43"/>
      <c r="DQI14" s="43"/>
      <c r="DQJ14" s="43"/>
      <c r="DQK14" s="43"/>
      <c r="DQL14" s="43"/>
      <c r="DQM14" s="43"/>
      <c r="DQN14" s="43"/>
      <c r="DQO14" s="43"/>
      <c r="DQP14" s="43"/>
      <c r="DQQ14" s="43"/>
      <c r="DQR14" s="43"/>
      <c r="DQS14" s="43"/>
      <c r="DQT14" s="43"/>
      <c r="DQU14" s="43"/>
      <c r="DQV14" s="43"/>
      <c r="DQW14" s="43"/>
      <c r="DQX14" s="43"/>
      <c r="DQY14" s="43"/>
      <c r="DQZ14" s="43"/>
      <c r="DRA14" s="43"/>
      <c r="DRB14" s="43"/>
      <c r="DRC14" s="43"/>
      <c r="DRD14" s="43"/>
      <c r="DRE14" s="43"/>
      <c r="DRF14" s="43"/>
      <c r="DRG14" s="43"/>
      <c r="DRH14" s="43"/>
      <c r="DRI14" s="43"/>
      <c r="DRJ14" s="43"/>
      <c r="DRK14" s="43"/>
      <c r="DRL14" s="43"/>
      <c r="DRM14" s="43"/>
      <c r="DRN14" s="43"/>
      <c r="DRO14" s="43"/>
      <c r="DRP14" s="43"/>
      <c r="DRQ14" s="43"/>
      <c r="DRR14" s="43"/>
      <c r="DRS14" s="43"/>
      <c r="DRT14" s="43"/>
      <c r="DRU14" s="43"/>
      <c r="DRV14" s="43"/>
      <c r="DRW14" s="43"/>
      <c r="DRX14" s="43"/>
      <c r="DRY14" s="43"/>
      <c r="DRZ14" s="43"/>
      <c r="DSA14" s="43"/>
      <c r="DSB14" s="43"/>
      <c r="DSC14" s="43"/>
      <c r="DSD14" s="43"/>
      <c r="DSE14" s="43"/>
      <c r="DSF14" s="43"/>
      <c r="DSG14" s="43"/>
      <c r="DSH14" s="43"/>
      <c r="DSI14" s="43"/>
      <c r="DSJ14" s="43"/>
      <c r="DSK14" s="43"/>
      <c r="DSL14" s="43"/>
      <c r="DSM14" s="43"/>
      <c r="DSN14" s="43"/>
      <c r="DSO14" s="43"/>
      <c r="DSP14" s="43"/>
      <c r="DSQ14" s="43"/>
      <c r="DSR14" s="43"/>
      <c r="DSS14" s="43"/>
      <c r="DST14" s="43"/>
      <c r="DSU14" s="43"/>
      <c r="DSV14" s="43"/>
      <c r="DSW14" s="43"/>
      <c r="DSX14" s="43"/>
      <c r="DSY14" s="43"/>
      <c r="DSZ14" s="43"/>
      <c r="DTA14" s="43"/>
      <c r="DTB14" s="43"/>
      <c r="DTC14" s="43"/>
      <c r="DTD14" s="43"/>
      <c r="DTE14" s="43"/>
      <c r="DTF14" s="43"/>
      <c r="DTG14" s="43"/>
      <c r="DTH14" s="43"/>
      <c r="DTI14" s="43"/>
      <c r="DTJ14" s="43"/>
      <c r="DTK14" s="43"/>
      <c r="DTL14" s="43"/>
      <c r="DTM14" s="43"/>
      <c r="DTN14" s="43"/>
      <c r="DTO14" s="43"/>
      <c r="DTP14" s="43"/>
      <c r="DTQ14" s="43"/>
      <c r="DTR14" s="43"/>
      <c r="DTS14" s="43"/>
      <c r="DTT14" s="43"/>
      <c r="DTU14" s="43"/>
      <c r="DTV14" s="43"/>
      <c r="DTW14" s="43"/>
      <c r="DTX14" s="43"/>
      <c r="DTY14" s="43"/>
      <c r="DTZ14" s="43"/>
      <c r="DUA14" s="43"/>
      <c r="DUB14" s="43"/>
      <c r="DUC14" s="43"/>
      <c r="DUD14" s="43"/>
      <c r="DUE14" s="43"/>
      <c r="DUF14" s="43"/>
      <c r="DUG14" s="43"/>
      <c r="DUH14" s="43"/>
      <c r="DUI14" s="43"/>
      <c r="DUJ14" s="43"/>
      <c r="DUK14" s="43"/>
      <c r="DUL14" s="43"/>
      <c r="DUM14" s="43"/>
      <c r="DUN14" s="43"/>
      <c r="DUO14" s="43"/>
      <c r="DUP14" s="43"/>
      <c r="DUQ14" s="43"/>
      <c r="DUR14" s="43"/>
      <c r="DUS14" s="43"/>
      <c r="DUT14" s="43"/>
      <c r="DUU14" s="43"/>
      <c r="DUV14" s="43"/>
      <c r="DUW14" s="43"/>
      <c r="DUX14" s="43"/>
      <c r="DUY14" s="43"/>
      <c r="DUZ14" s="43"/>
      <c r="DVA14" s="43"/>
      <c r="DVB14" s="43"/>
      <c r="DVC14" s="43"/>
      <c r="DVD14" s="43"/>
      <c r="DVE14" s="43"/>
      <c r="DVF14" s="43"/>
      <c r="DVG14" s="43"/>
      <c r="DVH14" s="43"/>
      <c r="DVI14" s="43"/>
      <c r="DVJ14" s="43"/>
      <c r="DVK14" s="43"/>
      <c r="DVL14" s="43"/>
      <c r="DVM14" s="43"/>
      <c r="DVN14" s="43"/>
      <c r="DVO14" s="43"/>
      <c r="DVP14" s="43"/>
      <c r="DVQ14" s="43"/>
      <c r="DVR14" s="43"/>
      <c r="DVS14" s="43"/>
      <c r="DVT14" s="43"/>
      <c r="DVU14" s="43"/>
      <c r="DVV14" s="43"/>
      <c r="DVW14" s="43"/>
      <c r="DVX14" s="43"/>
      <c r="DVY14" s="43"/>
      <c r="DVZ14" s="43"/>
      <c r="DWA14" s="43"/>
      <c r="DWB14" s="43"/>
      <c r="DWC14" s="43"/>
      <c r="DWD14" s="43"/>
      <c r="DWE14" s="43"/>
      <c r="DWF14" s="43"/>
      <c r="DWG14" s="43"/>
      <c r="DWH14" s="43"/>
      <c r="DWI14" s="43"/>
      <c r="DWJ14" s="43"/>
      <c r="DWK14" s="43"/>
      <c r="DWL14" s="43"/>
      <c r="DWM14" s="43"/>
      <c r="DWN14" s="43"/>
      <c r="DWO14" s="43"/>
      <c r="DWP14" s="43"/>
      <c r="DWQ14" s="43"/>
      <c r="DWR14" s="43"/>
      <c r="DWS14" s="43"/>
      <c r="DWT14" s="43"/>
      <c r="DWU14" s="43"/>
      <c r="DWV14" s="43"/>
      <c r="DWW14" s="43"/>
      <c r="DWX14" s="43"/>
      <c r="DWY14" s="43"/>
      <c r="DWZ14" s="43"/>
      <c r="DXA14" s="43"/>
      <c r="DXB14" s="43"/>
      <c r="DXC14" s="43"/>
      <c r="DXD14" s="43"/>
      <c r="DXE14" s="43"/>
      <c r="DXF14" s="43"/>
      <c r="DXG14" s="43"/>
      <c r="DXH14" s="43"/>
      <c r="DXI14" s="43"/>
      <c r="DXJ14" s="43"/>
      <c r="DXK14" s="43"/>
      <c r="DXL14" s="43"/>
      <c r="DXM14" s="43"/>
      <c r="DXN14" s="43"/>
      <c r="DXO14" s="43"/>
      <c r="DXP14" s="43"/>
      <c r="DXQ14" s="43"/>
      <c r="DXR14" s="43"/>
      <c r="DXS14" s="43"/>
      <c r="DXT14" s="43"/>
      <c r="DXU14" s="43"/>
      <c r="DXV14" s="43"/>
      <c r="DXW14" s="43"/>
      <c r="DXX14" s="43"/>
      <c r="DXY14" s="43"/>
      <c r="DXZ14" s="43"/>
      <c r="DYA14" s="43"/>
      <c r="DYB14" s="43"/>
      <c r="DYC14" s="43"/>
      <c r="DYD14" s="43"/>
      <c r="DYE14" s="43"/>
      <c r="DYF14" s="43"/>
      <c r="DYG14" s="43"/>
      <c r="DYH14" s="43"/>
      <c r="DYI14" s="43"/>
      <c r="DYJ14" s="43"/>
      <c r="DYK14" s="43"/>
      <c r="DYL14" s="43"/>
      <c r="DYM14" s="43"/>
      <c r="DYN14" s="43"/>
      <c r="DYO14" s="43"/>
      <c r="DYP14" s="43"/>
      <c r="DYQ14" s="43"/>
      <c r="DYR14" s="43"/>
      <c r="DYS14" s="43"/>
      <c r="DYT14" s="43"/>
      <c r="DYU14" s="43"/>
      <c r="DYV14" s="43"/>
      <c r="DYW14" s="43"/>
      <c r="DYX14" s="43"/>
      <c r="DYY14" s="43"/>
      <c r="DYZ14" s="43"/>
      <c r="DZA14" s="43"/>
      <c r="DZB14" s="43"/>
      <c r="DZC14" s="43"/>
      <c r="DZD14" s="43"/>
      <c r="DZE14" s="43"/>
      <c r="DZF14" s="43"/>
      <c r="DZG14" s="43"/>
      <c r="DZH14" s="43"/>
      <c r="DZI14" s="43"/>
      <c r="DZJ14" s="43"/>
      <c r="DZK14" s="43"/>
      <c r="DZL14" s="43"/>
      <c r="DZM14" s="43"/>
      <c r="DZN14" s="43"/>
      <c r="DZO14" s="43"/>
      <c r="DZP14" s="43"/>
      <c r="DZQ14" s="43"/>
      <c r="DZR14" s="43"/>
      <c r="DZS14" s="43"/>
      <c r="DZT14" s="43"/>
      <c r="DZU14" s="43"/>
      <c r="DZV14" s="43"/>
      <c r="DZW14" s="43"/>
      <c r="DZX14" s="43"/>
      <c r="DZY14" s="43"/>
      <c r="DZZ14" s="43"/>
      <c r="EAA14" s="43"/>
      <c r="EAB14" s="43"/>
      <c r="EAC14" s="43"/>
      <c r="EAD14" s="43"/>
      <c r="EAE14" s="43"/>
      <c r="EAF14" s="43"/>
      <c r="EAG14" s="43"/>
      <c r="EAH14" s="43"/>
      <c r="EAI14" s="43"/>
      <c r="EAJ14" s="43"/>
      <c r="EAK14" s="43"/>
      <c r="EAL14" s="43"/>
      <c r="EAM14" s="43"/>
      <c r="EAN14" s="43"/>
      <c r="EAO14" s="43"/>
      <c r="EAP14" s="43"/>
      <c r="EAQ14" s="43"/>
      <c r="EAR14" s="43"/>
      <c r="EAS14" s="43"/>
      <c r="EAT14" s="43"/>
      <c r="EAU14" s="43"/>
      <c r="EAV14" s="43"/>
      <c r="EAW14" s="43"/>
      <c r="EAX14" s="43"/>
      <c r="EAY14" s="43"/>
      <c r="EAZ14" s="43"/>
      <c r="EBA14" s="43"/>
      <c r="EBB14" s="43"/>
      <c r="EBC14" s="43"/>
      <c r="EBD14" s="43"/>
      <c r="EBE14" s="43"/>
      <c r="EBF14" s="43"/>
      <c r="EBG14" s="43"/>
      <c r="EBH14" s="43"/>
      <c r="EBI14" s="43"/>
      <c r="EBJ14" s="43"/>
      <c r="EBK14" s="43"/>
      <c r="EBL14" s="43"/>
      <c r="EBM14" s="43"/>
      <c r="EBN14" s="43"/>
      <c r="EBO14" s="43"/>
      <c r="EBP14" s="43"/>
      <c r="EBQ14" s="43"/>
      <c r="EBR14" s="43"/>
      <c r="EBS14" s="43"/>
      <c r="EBT14" s="43"/>
      <c r="EBU14" s="43"/>
      <c r="EBV14" s="43"/>
      <c r="EBW14" s="43"/>
      <c r="EBX14" s="43"/>
      <c r="EBY14" s="43"/>
      <c r="EBZ14" s="43"/>
      <c r="ECA14" s="43"/>
      <c r="ECB14" s="43"/>
      <c r="ECC14" s="43"/>
      <c r="ECD14" s="43"/>
      <c r="ECE14" s="43"/>
      <c r="ECF14" s="43"/>
      <c r="ECG14" s="43"/>
      <c r="ECH14" s="43"/>
      <c r="ECI14" s="43"/>
      <c r="ECJ14" s="43"/>
      <c r="ECK14" s="43"/>
      <c r="ECL14" s="43"/>
      <c r="ECM14" s="43"/>
      <c r="ECN14" s="43"/>
      <c r="ECO14" s="43"/>
      <c r="ECP14" s="43"/>
      <c r="ECQ14" s="43"/>
      <c r="ECR14" s="43"/>
      <c r="ECS14" s="43"/>
      <c r="ECT14" s="43"/>
      <c r="ECU14" s="43"/>
      <c r="ECV14" s="43"/>
      <c r="ECW14" s="43"/>
      <c r="ECX14" s="43"/>
      <c r="ECY14" s="43"/>
      <c r="ECZ14" s="43"/>
      <c r="EDA14" s="43"/>
      <c r="EDB14" s="43"/>
      <c r="EDC14" s="43"/>
      <c r="EDD14" s="43"/>
      <c r="EDE14" s="43"/>
      <c r="EDF14" s="43"/>
      <c r="EDG14" s="43"/>
      <c r="EDH14" s="43"/>
      <c r="EDI14" s="43"/>
      <c r="EDJ14" s="43"/>
      <c r="EDK14" s="43"/>
      <c r="EDL14" s="43"/>
      <c r="EDM14" s="43"/>
      <c r="EDN14" s="43"/>
      <c r="EDO14" s="43"/>
      <c r="EDP14" s="43"/>
      <c r="EDQ14" s="43"/>
      <c r="EDR14" s="43"/>
      <c r="EDS14" s="43"/>
      <c r="EDT14" s="43"/>
      <c r="EDU14" s="43"/>
      <c r="EDV14" s="43"/>
      <c r="EDW14" s="43"/>
      <c r="EDX14" s="43"/>
      <c r="EDY14" s="43"/>
      <c r="EDZ14" s="43"/>
      <c r="EEA14" s="43"/>
      <c r="EEB14" s="43"/>
      <c r="EEC14" s="43"/>
      <c r="EED14" s="43"/>
      <c r="EEE14" s="43"/>
      <c r="EEF14" s="43"/>
      <c r="EEG14" s="43"/>
      <c r="EEH14" s="43"/>
      <c r="EEI14" s="43"/>
      <c r="EEJ14" s="43"/>
      <c r="EEK14" s="43"/>
      <c r="EEL14" s="43"/>
      <c r="EEM14" s="43"/>
      <c r="EEN14" s="43"/>
      <c r="EEO14" s="43"/>
      <c r="EEP14" s="43"/>
      <c r="EEQ14" s="43"/>
      <c r="EER14" s="43"/>
      <c r="EES14" s="43"/>
      <c r="EET14" s="43"/>
      <c r="EEU14" s="43"/>
      <c r="EEV14" s="43"/>
      <c r="EEW14" s="43"/>
      <c r="EEX14" s="43"/>
      <c r="EEY14" s="43"/>
      <c r="EEZ14" s="43"/>
      <c r="EFA14" s="43"/>
      <c r="EFB14" s="43"/>
      <c r="EFC14" s="43"/>
      <c r="EFD14" s="43"/>
      <c r="EFE14" s="43"/>
      <c r="EFF14" s="43"/>
      <c r="EFG14" s="43"/>
      <c r="EFH14" s="43"/>
      <c r="EFI14" s="43"/>
      <c r="EFJ14" s="43"/>
      <c r="EFK14" s="43"/>
      <c r="EFL14" s="43"/>
      <c r="EFM14" s="43"/>
      <c r="EFN14" s="43"/>
      <c r="EFO14" s="43"/>
      <c r="EFP14" s="43"/>
      <c r="EFQ14" s="43"/>
      <c r="EFR14" s="43"/>
      <c r="EFS14" s="43"/>
      <c r="EFT14" s="43"/>
      <c r="EFU14" s="43"/>
      <c r="EFV14" s="43"/>
      <c r="EFW14" s="43"/>
      <c r="EFX14" s="43"/>
      <c r="EFY14" s="43"/>
      <c r="EFZ14" s="43"/>
      <c r="EGA14" s="43"/>
      <c r="EGB14" s="43"/>
      <c r="EGC14" s="43"/>
      <c r="EGD14" s="43"/>
      <c r="EGE14" s="43"/>
      <c r="EGF14" s="43"/>
      <c r="EGG14" s="43"/>
      <c r="EGH14" s="43"/>
      <c r="EGI14" s="43"/>
      <c r="EGJ14" s="43"/>
      <c r="EGK14" s="43"/>
      <c r="EGL14" s="43"/>
      <c r="EGM14" s="43"/>
      <c r="EGN14" s="43"/>
      <c r="EGO14" s="43"/>
      <c r="EGP14" s="43"/>
      <c r="EGQ14" s="43"/>
      <c r="EGR14" s="43"/>
      <c r="EGS14" s="43"/>
      <c r="EGT14" s="43"/>
      <c r="EGU14" s="43"/>
      <c r="EGV14" s="43"/>
      <c r="EGW14" s="43"/>
      <c r="EGX14" s="43"/>
      <c r="EGY14" s="43"/>
      <c r="EGZ14" s="43"/>
      <c r="EHA14" s="43"/>
      <c r="EHB14" s="43"/>
      <c r="EHC14" s="43"/>
      <c r="EHD14" s="43"/>
      <c r="EHE14" s="43"/>
      <c r="EHF14" s="43"/>
      <c r="EHG14" s="43"/>
      <c r="EHH14" s="43"/>
      <c r="EHI14" s="43"/>
      <c r="EHJ14" s="43"/>
      <c r="EHK14" s="43"/>
      <c r="EHL14" s="43"/>
      <c r="EHM14" s="43"/>
      <c r="EHN14" s="43"/>
      <c r="EHO14" s="43"/>
      <c r="EHP14" s="43"/>
      <c r="EHQ14" s="43"/>
      <c r="EHR14" s="43"/>
      <c r="EHS14" s="43"/>
      <c r="EHT14" s="43"/>
      <c r="EHU14" s="43"/>
      <c r="EHV14" s="43"/>
      <c r="EHW14" s="43"/>
      <c r="EHX14" s="43"/>
      <c r="EHY14" s="43"/>
      <c r="EHZ14" s="43"/>
      <c r="EIA14" s="43"/>
      <c r="EIB14" s="43"/>
      <c r="EIC14" s="43"/>
      <c r="EID14" s="43"/>
      <c r="EIE14" s="43"/>
      <c r="EIF14" s="43"/>
      <c r="EIG14" s="43"/>
      <c r="EIH14" s="43"/>
      <c r="EII14" s="43"/>
      <c r="EIJ14" s="43"/>
      <c r="EIK14" s="43"/>
      <c r="EIL14" s="43"/>
      <c r="EIM14" s="43"/>
      <c r="EIN14" s="43"/>
      <c r="EIO14" s="43"/>
      <c r="EIP14" s="43"/>
      <c r="EIQ14" s="43"/>
      <c r="EIR14" s="43"/>
      <c r="EIS14" s="43"/>
      <c r="EIT14" s="43"/>
      <c r="EIU14" s="43"/>
      <c r="EIV14" s="43"/>
      <c r="EIW14" s="43"/>
      <c r="EIX14" s="43"/>
      <c r="EIY14" s="43"/>
      <c r="EIZ14" s="43"/>
      <c r="EJA14" s="43"/>
      <c r="EJB14" s="43"/>
      <c r="EJC14" s="43"/>
      <c r="EJD14" s="43"/>
      <c r="EJE14" s="43"/>
      <c r="EJF14" s="43"/>
      <c r="EJG14" s="43"/>
      <c r="EJH14" s="43"/>
      <c r="EJI14" s="43"/>
      <c r="EJJ14" s="43"/>
      <c r="EJK14" s="43"/>
      <c r="EJL14" s="43"/>
      <c r="EJM14" s="43"/>
      <c r="EJN14" s="43"/>
      <c r="EJO14" s="43"/>
      <c r="EJP14" s="43"/>
      <c r="EJQ14" s="43"/>
      <c r="EJR14" s="43"/>
      <c r="EJS14" s="43"/>
      <c r="EJT14" s="43"/>
      <c r="EJU14" s="43"/>
      <c r="EJV14" s="43"/>
      <c r="EJW14" s="43"/>
      <c r="EJX14" s="43"/>
      <c r="EJY14" s="43"/>
      <c r="EJZ14" s="43"/>
      <c r="EKA14" s="43"/>
      <c r="EKB14" s="43"/>
      <c r="EKC14" s="43"/>
      <c r="EKD14" s="43"/>
      <c r="EKE14" s="43"/>
      <c r="EKF14" s="43"/>
      <c r="EKG14" s="43"/>
      <c r="EKH14" s="43"/>
      <c r="EKI14" s="43"/>
      <c r="EKJ14" s="43"/>
      <c r="EKK14" s="43"/>
      <c r="EKL14" s="43"/>
      <c r="EKM14" s="43"/>
      <c r="EKN14" s="43"/>
      <c r="EKO14" s="43"/>
      <c r="EKP14" s="43"/>
      <c r="EKQ14" s="43"/>
      <c r="EKR14" s="43"/>
      <c r="EKS14" s="43"/>
      <c r="EKT14" s="43"/>
      <c r="EKU14" s="43"/>
      <c r="EKV14" s="43"/>
      <c r="EKW14" s="43"/>
      <c r="EKX14" s="43"/>
      <c r="EKY14" s="43"/>
      <c r="EKZ14" s="43"/>
      <c r="ELA14" s="43"/>
      <c r="ELB14" s="43"/>
      <c r="ELC14" s="43"/>
      <c r="ELD14" s="43"/>
      <c r="ELE14" s="43"/>
      <c r="ELF14" s="43"/>
      <c r="ELG14" s="43"/>
      <c r="ELH14" s="43"/>
      <c r="ELI14" s="43"/>
      <c r="ELJ14" s="43"/>
      <c r="ELK14" s="43"/>
      <c r="ELL14" s="43"/>
      <c r="ELM14" s="43"/>
      <c r="ELN14" s="43"/>
      <c r="ELO14" s="43"/>
      <c r="ELP14" s="43"/>
      <c r="ELQ14" s="43"/>
      <c r="ELR14" s="43"/>
      <c r="ELS14" s="43"/>
      <c r="ELT14" s="43"/>
      <c r="ELU14" s="43"/>
      <c r="ELV14" s="43"/>
      <c r="ELW14" s="43"/>
      <c r="ELX14" s="43"/>
      <c r="ELY14" s="43"/>
      <c r="ELZ14" s="43"/>
      <c r="EMA14" s="43"/>
      <c r="EMB14" s="43"/>
      <c r="EMC14" s="43"/>
      <c r="EMD14" s="43"/>
      <c r="EME14" s="43"/>
      <c r="EMF14" s="43"/>
      <c r="EMG14" s="43"/>
      <c r="EMH14" s="43"/>
      <c r="EMI14" s="43"/>
      <c r="EMJ14" s="43"/>
      <c r="EMK14" s="43"/>
      <c r="EML14" s="43"/>
      <c r="EMM14" s="43"/>
      <c r="EMN14" s="43"/>
      <c r="EMO14" s="43"/>
      <c r="EMP14" s="43"/>
      <c r="EMQ14" s="43"/>
      <c r="EMR14" s="43"/>
      <c r="EMS14" s="43"/>
      <c r="EMT14" s="43"/>
      <c r="EMU14" s="43"/>
      <c r="EMV14" s="43"/>
      <c r="EMW14" s="43"/>
      <c r="EMX14" s="43"/>
      <c r="EMY14" s="43"/>
      <c r="EMZ14" s="43"/>
      <c r="ENA14" s="43"/>
      <c r="ENB14" s="43"/>
      <c r="ENC14" s="43"/>
      <c r="END14" s="43"/>
      <c r="ENE14" s="43"/>
      <c r="ENF14" s="43"/>
      <c r="ENG14" s="43"/>
      <c r="ENH14" s="43"/>
      <c r="ENI14" s="43"/>
      <c r="ENJ14" s="43"/>
      <c r="ENK14" s="43"/>
      <c r="ENL14" s="43"/>
      <c r="ENM14" s="43"/>
      <c r="ENN14" s="43"/>
      <c r="ENO14" s="43"/>
      <c r="ENP14" s="43"/>
      <c r="ENQ14" s="43"/>
      <c r="ENR14" s="43"/>
      <c r="ENS14" s="43"/>
      <c r="ENT14" s="43"/>
      <c r="ENU14" s="43"/>
      <c r="ENV14" s="43"/>
      <c r="ENW14" s="43"/>
      <c r="ENX14" s="43"/>
      <c r="ENY14" s="43"/>
      <c r="ENZ14" s="43"/>
      <c r="EOA14" s="43"/>
      <c r="EOB14" s="43"/>
      <c r="EOC14" s="43"/>
      <c r="EOD14" s="43"/>
      <c r="EOE14" s="43"/>
      <c r="EOF14" s="43"/>
      <c r="EOG14" s="43"/>
      <c r="EOH14" s="43"/>
      <c r="EOI14" s="43"/>
      <c r="EOJ14" s="43"/>
      <c r="EOK14" s="43"/>
      <c r="EOL14" s="43"/>
      <c r="EOM14" s="43"/>
      <c r="EON14" s="43"/>
      <c r="EOO14" s="43"/>
      <c r="EOP14" s="43"/>
      <c r="EOQ14" s="43"/>
      <c r="EOR14" s="43"/>
      <c r="EOS14" s="43"/>
      <c r="EOT14" s="43"/>
      <c r="EOU14" s="43"/>
      <c r="EOV14" s="43"/>
      <c r="EOW14" s="43"/>
      <c r="EOX14" s="43"/>
      <c r="EOY14" s="43"/>
      <c r="EOZ14" s="43"/>
      <c r="EPA14" s="43"/>
      <c r="EPB14" s="43"/>
      <c r="EPC14" s="43"/>
      <c r="EPD14" s="43"/>
      <c r="EPE14" s="43"/>
      <c r="EPF14" s="43"/>
      <c r="EPG14" s="43"/>
      <c r="EPH14" s="43"/>
      <c r="EPI14" s="43"/>
      <c r="EPJ14" s="43"/>
      <c r="EPK14" s="43"/>
      <c r="EPL14" s="43"/>
      <c r="EPM14" s="43"/>
      <c r="EPN14" s="43"/>
      <c r="EPO14" s="43"/>
      <c r="EPP14" s="43"/>
      <c r="EPQ14" s="43"/>
      <c r="EPR14" s="43"/>
      <c r="EPS14" s="43"/>
      <c r="EPT14" s="43"/>
      <c r="EPU14" s="43"/>
      <c r="EPV14" s="43"/>
      <c r="EPW14" s="43"/>
      <c r="EPX14" s="43"/>
      <c r="EPY14" s="43"/>
      <c r="EPZ14" s="43"/>
      <c r="EQA14" s="43"/>
      <c r="EQB14" s="43"/>
      <c r="EQC14" s="43"/>
      <c r="EQD14" s="43"/>
      <c r="EQE14" s="43"/>
      <c r="EQF14" s="43"/>
      <c r="EQG14" s="43"/>
      <c r="EQH14" s="43"/>
      <c r="EQI14" s="43"/>
      <c r="EQJ14" s="43"/>
      <c r="EQK14" s="43"/>
      <c r="EQL14" s="43"/>
      <c r="EQM14" s="43"/>
      <c r="EQN14" s="43"/>
      <c r="EQO14" s="43"/>
      <c r="EQP14" s="43"/>
      <c r="EQQ14" s="43"/>
      <c r="EQR14" s="43"/>
      <c r="EQS14" s="43"/>
      <c r="EQT14" s="43"/>
      <c r="EQU14" s="43"/>
      <c r="EQV14" s="43"/>
      <c r="EQW14" s="43"/>
      <c r="EQX14" s="43"/>
      <c r="EQY14" s="43"/>
      <c r="EQZ14" s="43"/>
      <c r="ERA14" s="43"/>
      <c r="ERB14" s="43"/>
      <c r="ERC14" s="43"/>
      <c r="ERD14" s="43"/>
      <c r="ERE14" s="43"/>
      <c r="ERF14" s="43"/>
      <c r="ERG14" s="43"/>
      <c r="ERH14" s="43"/>
      <c r="ERI14" s="43"/>
      <c r="ERJ14" s="43"/>
      <c r="ERK14" s="43"/>
      <c r="ERL14" s="43"/>
      <c r="ERM14" s="43"/>
      <c r="ERN14" s="43"/>
      <c r="ERO14" s="43"/>
      <c r="ERP14" s="43"/>
      <c r="ERQ14" s="43"/>
      <c r="ERR14" s="43"/>
      <c r="ERS14" s="43"/>
      <c r="ERT14" s="43"/>
      <c r="ERU14" s="43"/>
      <c r="ERV14" s="43"/>
      <c r="ERW14" s="43"/>
      <c r="ERX14" s="43"/>
      <c r="ERY14" s="43"/>
      <c r="ERZ14" s="43"/>
      <c r="ESA14" s="43"/>
      <c r="ESB14" s="43"/>
      <c r="ESC14" s="43"/>
      <c r="ESD14" s="43"/>
      <c r="ESE14" s="43"/>
      <c r="ESF14" s="43"/>
      <c r="ESG14" s="43"/>
      <c r="ESH14" s="43"/>
      <c r="ESI14" s="43"/>
      <c r="ESJ14" s="43"/>
      <c r="ESK14" s="43"/>
      <c r="ESL14" s="43"/>
      <c r="ESM14" s="43"/>
      <c r="ESN14" s="43"/>
      <c r="ESO14" s="43"/>
      <c r="ESP14" s="43"/>
      <c r="ESQ14" s="43"/>
      <c r="ESR14" s="43"/>
      <c r="ESS14" s="43"/>
      <c r="EST14" s="43"/>
      <c r="ESU14" s="43"/>
      <c r="ESV14" s="43"/>
      <c r="ESW14" s="43"/>
      <c r="ESX14" s="43"/>
      <c r="ESY14" s="43"/>
      <c r="ESZ14" s="43"/>
      <c r="ETA14" s="43"/>
      <c r="ETB14" s="43"/>
      <c r="ETC14" s="43"/>
      <c r="ETD14" s="43"/>
      <c r="ETE14" s="43"/>
      <c r="ETF14" s="43"/>
      <c r="ETG14" s="43"/>
      <c r="ETH14" s="43"/>
      <c r="ETI14" s="43"/>
      <c r="ETJ14" s="43"/>
      <c r="ETK14" s="43"/>
      <c r="ETL14" s="43"/>
      <c r="ETM14" s="43"/>
      <c r="ETN14" s="43"/>
      <c r="ETO14" s="43"/>
      <c r="ETP14" s="43"/>
      <c r="ETQ14" s="43"/>
      <c r="ETR14" s="43"/>
      <c r="ETS14" s="43"/>
      <c r="ETT14" s="43"/>
      <c r="ETU14" s="43"/>
      <c r="ETV14" s="43"/>
      <c r="ETW14" s="43"/>
      <c r="ETX14" s="43"/>
      <c r="ETY14" s="43"/>
      <c r="ETZ14" s="43"/>
      <c r="EUA14" s="43"/>
      <c r="EUB14" s="43"/>
      <c r="EUC14" s="43"/>
      <c r="EUD14" s="43"/>
      <c r="EUE14" s="43"/>
      <c r="EUF14" s="43"/>
      <c r="EUG14" s="43"/>
      <c r="EUH14" s="43"/>
      <c r="EUI14" s="43"/>
      <c r="EUJ14" s="43"/>
      <c r="EUK14" s="43"/>
      <c r="EUL14" s="43"/>
      <c r="EUM14" s="43"/>
      <c r="EUN14" s="43"/>
      <c r="EUO14" s="43"/>
      <c r="EUP14" s="43"/>
      <c r="EUQ14" s="43"/>
      <c r="EUR14" s="43"/>
      <c r="EUS14" s="43"/>
      <c r="EUT14" s="43"/>
      <c r="EUU14" s="43"/>
      <c r="EUV14" s="43"/>
      <c r="EUW14" s="43"/>
      <c r="EUX14" s="43"/>
      <c r="EUY14" s="43"/>
      <c r="EUZ14" s="43"/>
      <c r="EVA14" s="43"/>
      <c r="EVB14" s="43"/>
      <c r="EVC14" s="43"/>
      <c r="EVD14" s="43"/>
      <c r="EVE14" s="43"/>
      <c r="EVF14" s="43"/>
      <c r="EVG14" s="43"/>
      <c r="EVH14" s="43"/>
      <c r="EVI14" s="43"/>
      <c r="EVJ14" s="43"/>
      <c r="EVK14" s="43"/>
      <c r="EVL14" s="43"/>
      <c r="EVM14" s="43"/>
      <c r="EVN14" s="43"/>
      <c r="EVO14" s="43"/>
      <c r="EVP14" s="43"/>
      <c r="EVQ14" s="43"/>
      <c r="EVR14" s="43"/>
      <c r="EVS14" s="43"/>
      <c r="EVT14" s="43"/>
      <c r="EVU14" s="43"/>
      <c r="EVV14" s="43"/>
      <c r="EVW14" s="43"/>
      <c r="EVX14" s="43"/>
      <c r="EVY14" s="43"/>
      <c r="EVZ14" s="43"/>
      <c r="EWA14" s="43"/>
      <c r="EWB14" s="43"/>
      <c r="EWC14" s="43"/>
      <c r="EWD14" s="43"/>
      <c r="EWE14" s="43"/>
      <c r="EWF14" s="43"/>
      <c r="EWG14" s="43"/>
      <c r="EWH14" s="43"/>
      <c r="EWI14" s="43"/>
      <c r="EWJ14" s="43"/>
      <c r="EWK14" s="43"/>
      <c r="EWL14" s="43"/>
      <c r="EWM14" s="43"/>
      <c r="EWN14" s="43"/>
      <c r="EWO14" s="43"/>
      <c r="EWP14" s="43"/>
      <c r="EWQ14" s="43"/>
      <c r="EWR14" s="43"/>
      <c r="EWS14" s="43"/>
      <c r="EWT14" s="43"/>
      <c r="EWU14" s="43"/>
      <c r="EWV14" s="43"/>
      <c r="EWW14" s="43"/>
      <c r="EWX14" s="43"/>
      <c r="EWY14" s="43"/>
      <c r="EWZ14" s="43"/>
      <c r="EXA14" s="43"/>
      <c r="EXB14" s="43"/>
      <c r="EXC14" s="43"/>
      <c r="EXD14" s="43"/>
      <c r="EXE14" s="43"/>
      <c r="EXF14" s="43"/>
      <c r="EXG14" s="43"/>
      <c r="EXH14" s="43"/>
      <c r="EXI14" s="43"/>
      <c r="EXJ14" s="43"/>
      <c r="EXK14" s="43"/>
      <c r="EXL14" s="43"/>
      <c r="EXM14" s="43"/>
      <c r="EXN14" s="43"/>
      <c r="EXO14" s="43"/>
      <c r="EXP14" s="43"/>
      <c r="EXQ14" s="43"/>
      <c r="EXR14" s="43"/>
      <c r="EXS14" s="43"/>
      <c r="EXT14" s="43"/>
      <c r="EXU14" s="43"/>
      <c r="EXV14" s="43"/>
      <c r="EXW14" s="43"/>
      <c r="EXX14" s="43"/>
      <c r="EXY14" s="43"/>
      <c r="EXZ14" s="43"/>
      <c r="EYA14" s="43"/>
      <c r="EYB14" s="43"/>
      <c r="EYC14" s="43"/>
      <c r="EYD14" s="43"/>
      <c r="EYE14" s="43"/>
      <c r="EYF14" s="43"/>
      <c r="EYG14" s="43"/>
      <c r="EYH14" s="43"/>
      <c r="EYI14" s="43"/>
      <c r="EYJ14" s="43"/>
      <c r="EYK14" s="43"/>
      <c r="EYL14" s="43"/>
      <c r="EYM14" s="43"/>
      <c r="EYN14" s="43"/>
      <c r="EYO14" s="43"/>
      <c r="EYP14" s="43"/>
      <c r="EYQ14" s="43"/>
      <c r="EYR14" s="43"/>
      <c r="EYS14" s="43"/>
      <c r="EYT14" s="43"/>
      <c r="EYU14" s="43"/>
      <c r="EYV14" s="43"/>
      <c r="EYW14" s="43"/>
      <c r="EYX14" s="43"/>
      <c r="EYY14" s="43"/>
      <c r="EYZ14" s="43"/>
      <c r="EZA14" s="43"/>
      <c r="EZB14" s="43"/>
      <c r="EZC14" s="43"/>
      <c r="EZD14" s="43"/>
      <c r="EZE14" s="43"/>
      <c r="EZF14" s="43"/>
      <c r="EZG14" s="43"/>
      <c r="EZH14" s="43"/>
      <c r="EZI14" s="43"/>
      <c r="EZJ14" s="43"/>
      <c r="EZK14" s="43"/>
      <c r="EZL14" s="43"/>
      <c r="EZM14" s="43"/>
      <c r="EZN14" s="43"/>
      <c r="EZO14" s="43"/>
      <c r="EZP14" s="43"/>
      <c r="EZQ14" s="43"/>
      <c r="EZR14" s="43"/>
      <c r="EZS14" s="43"/>
      <c r="EZT14" s="43"/>
      <c r="EZU14" s="43"/>
      <c r="EZV14" s="43"/>
      <c r="EZW14" s="43"/>
      <c r="EZX14" s="43"/>
      <c r="EZY14" s="43"/>
      <c r="EZZ14" s="43"/>
      <c r="FAA14" s="43"/>
      <c r="FAB14" s="43"/>
      <c r="FAC14" s="43"/>
      <c r="FAD14" s="43"/>
      <c r="FAE14" s="43"/>
      <c r="FAF14" s="43"/>
      <c r="FAG14" s="43"/>
      <c r="FAH14" s="43"/>
      <c r="FAI14" s="43"/>
      <c r="FAJ14" s="43"/>
      <c r="FAK14" s="43"/>
      <c r="FAL14" s="43"/>
      <c r="FAM14" s="43"/>
      <c r="FAN14" s="43"/>
      <c r="FAO14" s="43"/>
      <c r="FAP14" s="43"/>
      <c r="FAQ14" s="43"/>
      <c r="FAR14" s="43"/>
      <c r="FAS14" s="43"/>
      <c r="FAT14" s="43"/>
      <c r="FAU14" s="43"/>
      <c r="FAV14" s="43"/>
      <c r="FAW14" s="43"/>
      <c r="FAX14" s="43"/>
      <c r="FAY14" s="43"/>
      <c r="FAZ14" s="43"/>
      <c r="FBA14" s="43"/>
      <c r="FBB14" s="43"/>
      <c r="FBC14" s="43"/>
      <c r="FBD14" s="43"/>
      <c r="FBE14" s="43"/>
      <c r="FBF14" s="43"/>
      <c r="FBG14" s="43"/>
      <c r="FBH14" s="43"/>
      <c r="FBI14" s="43"/>
      <c r="FBJ14" s="43"/>
      <c r="FBK14" s="43"/>
      <c r="FBL14" s="43"/>
      <c r="FBM14" s="43"/>
      <c r="FBN14" s="43"/>
      <c r="FBO14" s="43"/>
      <c r="FBP14" s="43"/>
      <c r="FBQ14" s="43"/>
      <c r="FBR14" s="43"/>
      <c r="FBS14" s="43"/>
      <c r="FBT14" s="43"/>
      <c r="FBU14" s="43"/>
      <c r="FBV14" s="43"/>
      <c r="FBW14" s="43"/>
      <c r="FBX14" s="43"/>
      <c r="FBY14" s="43"/>
      <c r="FBZ14" s="43"/>
      <c r="FCA14" s="43"/>
      <c r="FCB14" s="43"/>
      <c r="FCC14" s="43"/>
      <c r="FCD14" s="43"/>
      <c r="FCE14" s="43"/>
      <c r="FCF14" s="43"/>
      <c r="FCG14" s="43"/>
      <c r="FCH14" s="43"/>
      <c r="FCI14" s="43"/>
      <c r="FCJ14" s="43"/>
      <c r="FCK14" s="43"/>
      <c r="FCL14" s="43"/>
      <c r="FCM14" s="43"/>
      <c r="FCN14" s="43"/>
      <c r="FCO14" s="43"/>
      <c r="FCP14" s="43"/>
      <c r="FCQ14" s="43"/>
      <c r="FCR14" s="43"/>
      <c r="FCS14" s="43"/>
      <c r="FCT14" s="43"/>
      <c r="FCU14" s="43"/>
      <c r="FCV14" s="43"/>
      <c r="FCW14" s="43"/>
      <c r="FCX14" s="43"/>
      <c r="FCY14" s="43"/>
      <c r="FCZ14" s="43"/>
      <c r="FDA14" s="43"/>
      <c r="FDB14" s="43"/>
      <c r="FDC14" s="43"/>
      <c r="FDD14" s="43"/>
      <c r="FDE14" s="43"/>
      <c r="FDF14" s="43"/>
      <c r="FDG14" s="43"/>
      <c r="FDH14" s="43"/>
      <c r="FDI14" s="43"/>
      <c r="FDJ14" s="43"/>
      <c r="FDK14" s="43"/>
      <c r="FDL14" s="43"/>
      <c r="FDM14" s="43"/>
      <c r="FDN14" s="43"/>
      <c r="FDO14" s="43"/>
      <c r="FDP14" s="43"/>
      <c r="FDQ14" s="43"/>
      <c r="FDR14" s="43"/>
      <c r="FDS14" s="43"/>
      <c r="FDT14" s="43"/>
      <c r="FDU14" s="43"/>
      <c r="FDV14" s="43"/>
      <c r="FDW14" s="43"/>
      <c r="FDX14" s="43"/>
      <c r="FDY14" s="43"/>
      <c r="FDZ14" s="43"/>
      <c r="FEA14" s="43"/>
      <c r="FEB14" s="43"/>
      <c r="FEC14" s="43"/>
      <c r="FED14" s="43"/>
      <c r="FEE14" s="43"/>
      <c r="FEF14" s="43"/>
      <c r="FEG14" s="43"/>
      <c r="FEH14" s="43"/>
      <c r="FEI14" s="43"/>
      <c r="FEJ14" s="43"/>
      <c r="FEK14" s="43"/>
      <c r="FEL14" s="43"/>
      <c r="FEM14" s="43"/>
      <c r="FEN14" s="43"/>
      <c r="FEO14" s="43"/>
      <c r="FEP14" s="43"/>
      <c r="FEQ14" s="43"/>
      <c r="FER14" s="43"/>
      <c r="FES14" s="43"/>
      <c r="FET14" s="43"/>
      <c r="FEU14" s="43"/>
      <c r="FEV14" s="43"/>
      <c r="FEW14" s="43"/>
      <c r="FEX14" s="43"/>
      <c r="FEY14" s="43"/>
      <c r="FEZ14" s="43"/>
      <c r="FFA14" s="43"/>
      <c r="FFB14" s="43"/>
      <c r="FFC14" s="43"/>
      <c r="FFD14" s="43"/>
      <c r="FFE14" s="43"/>
      <c r="FFF14" s="43"/>
      <c r="FFG14" s="43"/>
      <c r="FFH14" s="43"/>
      <c r="FFI14" s="43"/>
      <c r="FFJ14" s="43"/>
      <c r="FFK14" s="43"/>
      <c r="FFL14" s="43"/>
      <c r="FFM14" s="43"/>
      <c r="FFN14" s="43"/>
      <c r="FFO14" s="43"/>
      <c r="FFP14" s="43"/>
      <c r="FFQ14" s="43"/>
      <c r="FFR14" s="43"/>
      <c r="FFS14" s="43"/>
      <c r="FFT14" s="43"/>
      <c r="FFU14" s="43"/>
      <c r="FFV14" s="43"/>
      <c r="FFW14" s="43"/>
      <c r="FFX14" s="43"/>
      <c r="FFY14" s="43"/>
      <c r="FFZ14" s="43"/>
      <c r="FGA14" s="43"/>
      <c r="FGB14" s="43"/>
      <c r="FGC14" s="43"/>
      <c r="FGD14" s="43"/>
      <c r="FGE14" s="43"/>
      <c r="FGF14" s="43"/>
      <c r="FGG14" s="43"/>
      <c r="FGH14" s="43"/>
      <c r="FGI14" s="43"/>
      <c r="FGJ14" s="43"/>
      <c r="FGK14" s="43"/>
      <c r="FGL14" s="43"/>
      <c r="FGM14" s="43"/>
      <c r="FGN14" s="43"/>
      <c r="FGO14" s="43"/>
      <c r="FGP14" s="43"/>
      <c r="FGQ14" s="43"/>
      <c r="FGR14" s="43"/>
      <c r="FGS14" s="43"/>
      <c r="FGT14" s="43"/>
      <c r="FGU14" s="43"/>
      <c r="FGV14" s="43"/>
      <c r="FGW14" s="43"/>
      <c r="FGX14" s="43"/>
      <c r="FGY14" s="43"/>
      <c r="FGZ14" s="43"/>
      <c r="FHA14" s="43"/>
      <c r="FHB14" s="43"/>
      <c r="FHC14" s="43"/>
      <c r="FHD14" s="43"/>
      <c r="FHE14" s="43"/>
      <c r="FHF14" s="43"/>
      <c r="FHG14" s="43"/>
      <c r="FHH14" s="43"/>
      <c r="FHI14" s="43"/>
      <c r="FHJ14" s="43"/>
      <c r="FHK14" s="43"/>
      <c r="FHL14" s="43"/>
      <c r="FHM14" s="43"/>
      <c r="FHN14" s="43"/>
      <c r="FHO14" s="43"/>
      <c r="FHP14" s="43"/>
      <c r="FHQ14" s="43"/>
      <c r="FHR14" s="43"/>
      <c r="FHS14" s="43"/>
      <c r="FHT14" s="43"/>
      <c r="FHU14" s="43"/>
      <c r="FHV14" s="43"/>
      <c r="FHW14" s="43"/>
      <c r="FHX14" s="43"/>
      <c r="FHY14" s="43"/>
      <c r="FHZ14" s="43"/>
      <c r="FIA14" s="43"/>
      <c r="FIB14" s="43"/>
      <c r="FIC14" s="43"/>
      <c r="FID14" s="43"/>
      <c r="FIE14" s="43"/>
      <c r="FIF14" s="43"/>
      <c r="FIG14" s="43"/>
      <c r="FIH14" s="43"/>
      <c r="FII14" s="43"/>
      <c r="FIJ14" s="43"/>
      <c r="FIK14" s="43"/>
      <c r="FIL14" s="43"/>
      <c r="FIM14" s="43"/>
      <c r="FIN14" s="43"/>
      <c r="FIO14" s="43"/>
      <c r="FIP14" s="43"/>
      <c r="FIQ14" s="43"/>
      <c r="FIR14" s="43"/>
      <c r="FIS14" s="43"/>
      <c r="FIT14" s="43"/>
      <c r="FIU14" s="43"/>
      <c r="FIV14" s="43"/>
      <c r="FIW14" s="43"/>
      <c r="FIX14" s="43"/>
      <c r="FIY14" s="43"/>
      <c r="FIZ14" s="43"/>
      <c r="FJA14" s="43"/>
      <c r="FJB14" s="43"/>
      <c r="FJC14" s="43"/>
      <c r="FJD14" s="43"/>
      <c r="FJE14" s="43"/>
      <c r="FJF14" s="43"/>
      <c r="FJG14" s="43"/>
      <c r="FJH14" s="43"/>
      <c r="FJI14" s="43"/>
      <c r="FJJ14" s="43"/>
      <c r="FJK14" s="43"/>
      <c r="FJL14" s="43"/>
      <c r="FJM14" s="43"/>
      <c r="FJN14" s="43"/>
      <c r="FJO14" s="43"/>
      <c r="FJP14" s="43"/>
      <c r="FJQ14" s="43"/>
      <c r="FJR14" s="43"/>
      <c r="FJS14" s="43"/>
      <c r="FJT14" s="43"/>
      <c r="FJU14" s="43"/>
      <c r="FJV14" s="43"/>
      <c r="FJW14" s="43"/>
      <c r="FJX14" s="43"/>
      <c r="FJY14" s="43"/>
      <c r="FJZ14" s="43"/>
      <c r="FKA14" s="43"/>
      <c r="FKB14" s="43"/>
      <c r="FKC14" s="43"/>
      <c r="FKD14" s="43"/>
      <c r="FKE14" s="43"/>
      <c r="FKF14" s="43"/>
      <c r="FKG14" s="43"/>
      <c r="FKH14" s="43"/>
      <c r="FKI14" s="43"/>
      <c r="FKJ14" s="43"/>
      <c r="FKK14" s="43"/>
      <c r="FKL14" s="43"/>
      <c r="FKM14" s="43"/>
      <c r="FKN14" s="43"/>
      <c r="FKO14" s="43"/>
      <c r="FKP14" s="43"/>
      <c r="FKQ14" s="43"/>
      <c r="FKR14" s="43"/>
      <c r="FKS14" s="43"/>
      <c r="FKT14" s="43"/>
      <c r="FKU14" s="43"/>
      <c r="FKV14" s="43"/>
      <c r="FKW14" s="43"/>
      <c r="FKX14" s="43"/>
      <c r="FKY14" s="43"/>
      <c r="FKZ14" s="43"/>
      <c r="FLA14" s="43"/>
      <c r="FLB14" s="43"/>
      <c r="FLC14" s="43"/>
      <c r="FLD14" s="43"/>
      <c r="FLE14" s="43"/>
      <c r="FLF14" s="43"/>
      <c r="FLG14" s="43"/>
      <c r="FLH14" s="43"/>
      <c r="FLI14" s="43"/>
      <c r="FLJ14" s="43"/>
      <c r="FLK14" s="43"/>
      <c r="FLL14" s="43"/>
      <c r="FLM14" s="43"/>
      <c r="FLN14" s="43"/>
      <c r="FLO14" s="43"/>
      <c r="FLP14" s="43"/>
      <c r="FLQ14" s="43"/>
      <c r="FLR14" s="43"/>
      <c r="FLS14" s="43"/>
      <c r="FLT14" s="43"/>
      <c r="FLU14" s="43"/>
      <c r="FLV14" s="43"/>
      <c r="FLW14" s="43"/>
      <c r="FLX14" s="43"/>
      <c r="FLY14" s="43"/>
      <c r="FLZ14" s="43"/>
      <c r="FMA14" s="43"/>
      <c r="FMB14" s="43"/>
      <c r="FMC14" s="43"/>
      <c r="FMD14" s="43"/>
      <c r="FME14" s="43"/>
      <c r="FMF14" s="43"/>
      <c r="FMG14" s="43"/>
      <c r="FMH14" s="43"/>
      <c r="FMI14" s="43"/>
      <c r="FMJ14" s="43"/>
      <c r="FMK14" s="43"/>
      <c r="FML14" s="43"/>
      <c r="FMM14" s="43"/>
      <c r="FMN14" s="43"/>
      <c r="FMO14" s="43"/>
      <c r="FMP14" s="43"/>
      <c r="FMQ14" s="43"/>
      <c r="FMR14" s="43"/>
      <c r="FMS14" s="43"/>
      <c r="FMT14" s="43"/>
      <c r="FMU14" s="43"/>
      <c r="FMV14" s="43"/>
      <c r="FMW14" s="43"/>
      <c r="FMX14" s="43"/>
      <c r="FMY14" s="43"/>
      <c r="FMZ14" s="43"/>
      <c r="FNA14" s="43"/>
      <c r="FNB14" s="43"/>
      <c r="FNC14" s="43"/>
      <c r="FND14" s="43"/>
      <c r="FNE14" s="43"/>
      <c r="FNF14" s="43"/>
      <c r="FNG14" s="43"/>
      <c r="FNH14" s="43"/>
      <c r="FNI14" s="43"/>
      <c r="FNJ14" s="43"/>
      <c r="FNK14" s="43"/>
      <c r="FNL14" s="43"/>
      <c r="FNM14" s="43"/>
      <c r="FNN14" s="43"/>
      <c r="FNO14" s="43"/>
      <c r="FNP14" s="43"/>
      <c r="FNQ14" s="43"/>
      <c r="FNR14" s="43"/>
      <c r="FNS14" s="43"/>
      <c r="FNT14" s="43"/>
      <c r="FNU14" s="43"/>
      <c r="FNV14" s="43"/>
      <c r="FNW14" s="43"/>
      <c r="FNX14" s="43"/>
      <c r="FNY14" s="43"/>
      <c r="FNZ14" s="43"/>
      <c r="FOA14" s="43"/>
      <c r="FOB14" s="43"/>
      <c r="FOC14" s="43"/>
      <c r="FOD14" s="43"/>
      <c r="FOE14" s="43"/>
      <c r="FOF14" s="43"/>
      <c r="FOG14" s="43"/>
      <c r="FOH14" s="43"/>
      <c r="FOI14" s="43"/>
      <c r="FOJ14" s="43"/>
      <c r="FOK14" s="43"/>
      <c r="FOL14" s="43"/>
      <c r="FOM14" s="43"/>
      <c r="FON14" s="43"/>
      <c r="FOO14" s="43"/>
      <c r="FOP14" s="43"/>
      <c r="FOQ14" s="43"/>
      <c r="FOR14" s="43"/>
      <c r="FOS14" s="43"/>
      <c r="FOT14" s="43"/>
      <c r="FOU14" s="43"/>
      <c r="FOV14" s="43"/>
      <c r="FOW14" s="43"/>
      <c r="FOX14" s="43"/>
      <c r="FOY14" s="43"/>
      <c r="FOZ14" s="43"/>
      <c r="FPA14" s="43"/>
      <c r="FPB14" s="43"/>
      <c r="FPC14" s="43"/>
      <c r="FPD14" s="43"/>
      <c r="FPE14" s="43"/>
      <c r="FPF14" s="43"/>
      <c r="FPG14" s="43"/>
      <c r="FPH14" s="43"/>
      <c r="FPI14" s="43"/>
      <c r="FPJ14" s="43"/>
      <c r="FPK14" s="43"/>
      <c r="FPL14" s="43"/>
      <c r="FPM14" s="43"/>
      <c r="FPN14" s="43"/>
      <c r="FPO14" s="43"/>
      <c r="FPP14" s="43"/>
      <c r="FPQ14" s="43"/>
      <c r="FPR14" s="43"/>
      <c r="FPS14" s="43"/>
      <c r="FPT14" s="43"/>
      <c r="FPU14" s="43"/>
      <c r="FPV14" s="43"/>
      <c r="FPW14" s="43"/>
      <c r="FPX14" s="43"/>
      <c r="FPY14" s="43"/>
      <c r="FPZ14" s="43"/>
      <c r="FQA14" s="43"/>
      <c r="FQB14" s="43"/>
      <c r="FQC14" s="43"/>
      <c r="FQD14" s="43"/>
      <c r="FQE14" s="43"/>
      <c r="FQF14" s="43"/>
      <c r="FQG14" s="43"/>
      <c r="FQH14" s="43"/>
      <c r="FQI14" s="43"/>
      <c r="FQJ14" s="43"/>
      <c r="FQK14" s="43"/>
      <c r="FQL14" s="43"/>
      <c r="FQM14" s="43"/>
      <c r="FQN14" s="43"/>
      <c r="FQO14" s="43"/>
      <c r="FQP14" s="43"/>
      <c r="FQQ14" s="43"/>
      <c r="FQR14" s="43"/>
      <c r="FQS14" s="43"/>
      <c r="FQT14" s="43"/>
      <c r="FQU14" s="43"/>
      <c r="FQV14" s="43"/>
      <c r="FQW14" s="43"/>
      <c r="FQX14" s="43"/>
      <c r="FQY14" s="43"/>
      <c r="FQZ14" s="43"/>
      <c r="FRA14" s="43"/>
      <c r="FRB14" s="43"/>
      <c r="FRC14" s="43"/>
      <c r="FRD14" s="43"/>
      <c r="FRE14" s="43"/>
      <c r="FRF14" s="43"/>
      <c r="FRG14" s="43"/>
      <c r="FRH14" s="43"/>
      <c r="FRI14" s="43"/>
      <c r="FRJ14" s="43"/>
      <c r="FRK14" s="43"/>
      <c r="FRL14" s="43"/>
      <c r="FRM14" s="43"/>
      <c r="FRN14" s="43"/>
      <c r="FRO14" s="43"/>
      <c r="FRP14" s="43"/>
      <c r="FRQ14" s="43"/>
      <c r="FRR14" s="43"/>
      <c r="FRS14" s="43"/>
      <c r="FRT14" s="43"/>
      <c r="FRU14" s="43"/>
      <c r="FRV14" s="43"/>
      <c r="FRW14" s="43"/>
      <c r="FRX14" s="43"/>
      <c r="FRY14" s="43"/>
      <c r="FRZ14" s="43"/>
      <c r="FSA14" s="43"/>
      <c r="FSB14" s="43"/>
      <c r="FSC14" s="43"/>
      <c r="FSD14" s="43"/>
      <c r="FSE14" s="43"/>
      <c r="FSF14" s="43"/>
      <c r="FSG14" s="43"/>
      <c r="FSH14" s="43"/>
      <c r="FSI14" s="43"/>
      <c r="FSJ14" s="43"/>
      <c r="FSK14" s="43"/>
      <c r="FSL14" s="43"/>
      <c r="FSM14" s="43"/>
      <c r="FSN14" s="43"/>
      <c r="FSO14" s="43"/>
      <c r="FSP14" s="43"/>
      <c r="FSQ14" s="43"/>
      <c r="FSR14" s="43"/>
      <c r="FSS14" s="43"/>
      <c r="FST14" s="43"/>
      <c r="FSU14" s="43"/>
      <c r="FSV14" s="43"/>
      <c r="FSW14" s="43"/>
      <c r="FSX14" s="43"/>
      <c r="FSY14" s="43"/>
      <c r="FSZ14" s="43"/>
      <c r="FTA14" s="43"/>
      <c r="FTB14" s="43"/>
      <c r="FTC14" s="43"/>
      <c r="FTD14" s="43"/>
      <c r="FTE14" s="43"/>
      <c r="FTF14" s="43"/>
      <c r="FTG14" s="43"/>
      <c r="FTH14" s="43"/>
      <c r="FTI14" s="43"/>
      <c r="FTJ14" s="43"/>
      <c r="FTK14" s="43"/>
      <c r="FTL14" s="43"/>
      <c r="FTM14" s="43"/>
      <c r="FTN14" s="43"/>
      <c r="FTO14" s="43"/>
      <c r="FTP14" s="43"/>
      <c r="FTQ14" s="43"/>
      <c r="FTR14" s="43"/>
      <c r="FTS14" s="43"/>
      <c r="FTT14" s="43"/>
      <c r="FTU14" s="43"/>
      <c r="FTV14" s="43"/>
      <c r="FTW14" s="43"/>
      <c r="FTX14" s="43"/>
      <c r="FTY14" s="43"/>
      <c r="FTZ14" s="43"/>
      <c r="FUA14" s="43"/>
      <c r="FUB14" s="43"/>
      <c r="FUC14" s="43"/>
      <c r="FUD14" s="43"/>
      <c r="FUE14" s="43"/>
      <c r="FUF14" s="43"/>
      <c r="FUG14" s="43"/>
      <c r="FUH14" s="43"/>
      <c r="FUI14" s="43"/>
      <c r="FUJ14" s="43"/>
      <c r="FUK14" s="43"/>
      <c r="FUL14" s="43"/>
      <c r="FUM14" s="43"/>
      <c r="FUN14" s="43"/>
      <c r="FUO14" s="43"/>
      <c r="FUP14" s="43"/>
      <c r="FUQ14" s="43"/>
      <c r="FUR14" s="43"/>
      <c r="FUS14" s="43"/>
      <c r="FUT14" s="43"/>
      <c r="FUU14" s="43"/>
      <c r="FUV14" s="43"/>
      <c r="FUW14" s="43"/>
      <c r="FUX14" s="43"/>
      <c r="FUY14" s="43"/>
      <c r="FUZ14" s="43"/>
      <c r="FVA14" s="43"/>
      <c r="FVB14" s="43"/>
      <c r="FVC14" s="43"/>
      <c r="FVD14" s="43"/>
      <c r="FVE14" s="43"/>
      <c r="FVF14" s="43"/>
      <c r="FVG14" s="43"/>
      <c r="FVH14" s="43"/>
      <c r="FVI14" s="43"/>
      <c r="FVJ14" s="43"/>
      <c r="FVK14" s="43"/>
      <c r="FVL14" s="43"/>
      <c r="FVM14" s="43"/>
      <c r="FVN14" s="43"/>
      <c r="FVO14" s="43"/>
      <c r="FVP14" s="43"/>
      <c r="FVQ14" s="43"/>
      <c r="FVR14" s="43"/>
      <c r="FVS14" s="43"/>
      <c r="FVT14" s="43"/>
      <c r="FVU14" s="43"/>
      <c r="FVV14" s="43"/>
      <c r="FVW14" s="43"/>
      <c r="FVX14" s="43"/>
      <c r="FVY14" s="43"/>
      <c r="FVZ14" s="43"/>
      <c r="FWA14" s="43"/>
      <c r="FWB14" s="43"/>
      <c r="FWC14" s="43"/>
      <c r="FWD14" s="43"/>
      <c r="FWE14" s="43"/>
      <c r="FWF14" s="43"/>
      <c r="FWG14" s="43"/>
      <c r="FWH14" s="43"/>
      <c r="FWI14" s="43"/>
      <c r="FWJ14" s="43"/>
      <c r="FWK14" s="43"/>
      <c r="FWL14" s="43"/>
      <c r="FWM14" s="43"/>
      <c r="FWN14" s="43"/>
      <c r="FWO14" s="43"/>
      <c r="FWP14" s="43"/>
      <c r="FWQ14" s="43"/>
      <c r="FWR14" s="43"/>
      <c r="FWS14" s="43"/>
      <c r="FWT14" s="43"/>
      <c r="FWU14" s="43"/>
      <c r="FWV14" s="43"/>
      <c r="FWW14" s="43"/>
      <c r="FWX14" s="43"/>
      <c r="FWY14" s="43"/>
      <c r="FWZ14" s="43"/>
      <c r="FXA14" s="43"/>
      <c r="FXB14" s="43"/>
      <c r="FXC14" s="43"/>
      <c r="FXD14" s="43"/>
      <c r="FXE14" s="43"/>
      <c r="FXF14" s="43"/>
      <c r="FXG14" s="43"/>
      <c r="FXH14" s="43"/>
      <c r="FXI14" s="43"/>
      <c r="FXJ14" s="43"/>
      <c r="FXK14" s="43"/>
      <c r="FXL14" s="43"/>
      <c r="FXM14" s="43"/>
      <c r="FXN14" s="43"/>
      <c r="FXO14" s="43"/>
      <c r="FXP14" s="43"/>
      <c r="FXQ14" s="43"/>
      <c r="FXR14" s="43"/>
      <c r="FXS14" s="43"/>
      <c r="FXT14" s="43"/>
      <c r="FXU14" s="43"/>
      <c r="FXV14" s="43"/>
      <c r="FXW14" s="43"/>
      <c r="FXX14" s="43"/>
      <c r="FXY14" s="43"/>
      <c r="FXZ14" s="43"/>
      <c r="FYA14" s="43"/>
      <c r="FYB14" s="43"/>
      <c r="FYC14" s="43"/>
      <c r="FYD14" s="43"/>
      <c r="FYE14" s="43"/>
      <c r="FYF14" s="43"/>
      <c r="FYG14" s="43"/>
      <c r="FYH14" s="43"/>
      <c r="FYI14" s="43"/>
      <c r="FYJ14" s="43"/>
      <c r="FYK14" s="43"/>
      <c r="FYL14" s="43"/>
      <c r="FYM14" s="43"/>
      <c r="FYN14" s="43"/>
      <c r="FYO14" s="43"/>
      <c r="FYP14" s="43"/>
      <c r="FYQ14" s="43"/>
      <c r="FYR14" s="43"/>
      <c r="FYS14" s="43"/>
      <c r="FYT14" s="43"/>
      <c r="FYU14" s="43"/>
      <c r="FYV14" s="43"/>
      <c r="FYW14" s="43"/>
      <c r="FYX14" s="43"/>
      <c r="FYY14" s="43"/>
      <c r="FYZ14" s="43"/>
      <c r="FZA14" s="43"/>
      <c r="FZB14" s="43"/>
      <c r="FZC14" s="43"/>
      <c r="FZD14" s="43"/>
      <c r="FZE14" s="43"/>
      <c r="FZF14" s="43"/>
      <c r="FZG14" s="43"/>
      <c r="FZH14" s="43"/>
      <c r="FZI14" s="43"/>
      <c r="FZJ14" s="43"/>
      <c r="FZK14" s="43"/>
      <c r="FZL14" s="43"/>
      <c r="FZM14" s="43"/>
      <c r="FZN14" s="43"/>
      <c r="FZO14" s="43"/>
      <c r="FZP14" s="43"/>
      <c r="FZQ14" s="43"/>
      <c r="FZR14" s="43"/>
      <c r="FZS14" s="43"/>
      <c r="FZT14" s="43"/>
      <c r="FZU14" s="43"/>
      <c r="FZV14" s="43"/>
      <c r="FZW14" s="43"/>
      <c r="FZX14" s="43"/>
      <c r="FZY14" s="43"/>
      <c r="FZZ14" s="43"/>
      <c r="GAA14" s="43"/>
      <c r="GAB14" s="43"/>
      <c r="GAC14" s="43"/>
      <c r="GAD14" s="43"/>
      <c r="GAE14" s="43"/>
      <c r="GAF14" s="43"/>
      <c r="GAG14" s="43"/>
      <c r="GAH14" s="43"/>
      <c r="GAI14" s="43"/>
      <c r="GAJ14" s="43"/>
      <c r="GAK14" s="43"/>
      <c r="GAL14" s="43"/>
      <c r="GAM14" s="43"/>
      <c r="GAN14" s="43"/>
      <c r="GAO14" s="43"/>
      <c r="GAP14" s="43"/>
      <c r="GAQ14" s="43"/>
      <c r="GAR14" s="43"/>
      <c r="GAS14" s="43"/>
      <c r="GAT14" s="43"/>
      <c r="GAU14" s="43"/>
      <c r="GAV14" s="43"/>
      <c r="GAW14" s="43"/>
      <c r="GAX14" s="43"/>
      <c r="GAY14" s="43"/>
      <c r="GAZ14" s="43"/>
      <c r="GBA14" s="43"/>
      <c r="GBB14" s="43"/>
      <c r="GBC14" s="43"/>
      <c r="GBD14" s="43"/>
      <c r="GBE14" s="43"/>
      <c r="GBF14" s="43"/>
      <c r="GBG14" s="43"/>
      <c r="GBH14" s="43"/>
      <c r="GBI14" s="43"/>
      <c r="GBJ14" s="43"/>
      <c r="GBK14" s="43"/>
      <c r="GBL14" s="43"/>
      <c r="GBM14" s="43"/>
      <c r="GBN14" s="43"/>
      <c r="GBO14" s="43"/>
      <c r="GBP14" s="43"/>
      <c r="GBQ14" s="43"/>
      <c r="GBR14" s="43"/>
      <c r="GBS14" s="43"/>
      <c r="GBT14" s="43"/>
      <c r="GBU14" s="43"/>
      <c r="GBV14" s="43"/>
      <c r="GBW14" s="43"/>
      <c r="GBX14" s="43"/>
      <c r="GBY14" s="43"/>
      <c r="GBZ14" s="43"/>
      <c r="GCA14" s="43"/>
      <c r="GCB14" s="43"/>
      <c r="GCC14" s="43"/>
      <c r="GCD14" s="43"/>
      <c r="GCE14" s="43"/>
      <c r="GCF14" s="43"/>
      <c r="GCG14" s="43"/>
      <c r="GCH14" s="43"/>
      <c r="GCI14" s="43"/>
      <c r="GCJ14" s="43"/>
      <c r="GCK14" s="43"/>
      <c r="GCL14" s="43"/>
      <c r="GCM14" s="43"/>
      <c r="GCN14" s="43"/>
      <c r="GCO14" s="43"/>
      <c r="GCP14" s="43"/>
      <c r="GCQ14" s="43"/>
      <c r="GCR14" s="43"/>
      <c r="GCS14" s="43"/>
      <c r="GCT14" s="43"/>
      <c r="GCU14" s="43"/>
      <c r="GCV14" s="43"/>
      <c r="GCW14" s="43"/>
      <c r="GCX14" s="43"/>
      <c r="GCY14" s="43"/>
      <c r="GCZ14" s="43"/>
      <c r="GDA14" s="43"/>
      <c r="GDB14" s="43"/>
      <c r="GDC14" s="43"/>
      <c r="GDD14" s="43"/>
      <c r="GDE14" s="43"/>
      <c r="GDF14" s="43"/>
      <c r="GDG14" s="43"/>
      <c r="GDH14" s="43"/>
      <c r="GDI14" s="43"/>
      <c r="GDJ14" s="43"/>
      <c r="GDK14" s="43"/>
      <c r="GDL14" s="43"/>
      <c r="GDM14" s="43"/>
      <c r="GDN14" s="43"/>
      <c r="GDO14" s="43"/>
      <c r="GDP14" s="43"/>
      <c r="GDQ14" s="43"/>
      <c r="GDR14" s="43"/>
      <c r="GDS14" s="43"/>
      <c r="GDT14" s="43"/>
      <c r="GDU14" s="43"/>
      <c r="GDV14" s="43"/>
      <c r="GDW14" s="43"/>
      <c r="GDX14" s="43"/>
      <c r="GDY14" s="43"/>
      <c r="GDZ14" s="43"/>
      <c r="GEA14" s="43"/>
      <c r="GEB14" s="43"/>
      <c r="GEC14" s="43"/>
      <c r="GED14" s="43"/>
      <c r="GEE14" s="43"/>
      <c r="GEF14" s="43"/>
      <c r="GEG14" s="43"/>
      <c r="GEH14" s="43"/>
      <c r="GEI14" s="43"/>
      <c r="GEJ14" s="43"/>
      <c r="GEK14" s="43"/>
      <c r="GEL14" s="43"/>
      <c r="GEM14" s="43"/>
      <c r="GEN14" s="43"/>
      <c r="GEO14" s="43"/>
      <c r="GEP14" s="43"/>
      <c r="GEQ14" s="43"/>
      <c r="GER14" s="43"/>
      <c r="GES14" s="43"/>
      <c r="GET14" s="43"/>
      <c r="GEU14" s="43"/>
      <c r="GEV14" s="43"/>
      <c r="GEW14" s="43"/>
      <c r="GEX14" s="43"/>
      <c r="GEY14" s="43"/>
      <c r="GEZ14" s="43"/>
      <c r="GFA14" s="43"/>
      <c r="GFB14" s="43"/>
      <c r="GFC14" s="43"/>
      <c r="GFD14" s="43"/>
      <c r="GFE14" s="43"/>
      <c r="GFF14" s="43"/>
      <c r="GFG14" s="43"/>
      <c r="GFH14" s="43"/>
      <c r="GFI14" s="43"/>
      <c r="GFJ14" s="43"/>
      <c r="GFK14" s="43"/>
      <c r="GFL14" s="43"/>
      <c r="GFM14" s="43"/>
      <c r="GFN14" s="43"/>
      <c r="GFO14" s="43"/>
      <c r="GFP14" s="43"/>
      <c r="GFQ14" s="43"/>
      <c r="GFR14" s="43"/>
      <c r="GFS14" s="43"/>
      <c r="GFT14" s="43"/>
      <c r="GFU14" s="43"/>
      <c r="GFV14" s="43"/>
      <c r="GFW14" s="43"/>
      <c r="GFX14" s="43"/>
      <c r="GFY14" s="43"/>
      <c r="GFZ14" s="43"/>
      <c r="GGA14" s="43"/>
      <c r="GGB14" s="43"/>
      <c r="GGC14" s="43"/>
      <c r="GGD14" s="43"/>
      <c r="GGE14" s="43"/>
      <c r="GGF14" s="43"/>
      <c r="GGG14" s="43"/>
      <c r="GGH14" s="43"/>
      <c r="GGI14" s="43"/>
      <c r="GGJ14" s="43"/>
      <c r="GGK14" s="43"/>
      <c r="GGL14" s="43"/>
      <c r="GGM14" s="43"/>
      <c r="GGN14" s="43"/>
      <c r="GGO14" s="43"/>
      <c r="GGP14" s="43"/>
      <c r="GGQ14" s="43"/>
      <c r="GGR14" s="43"/>
      <c r="GGS14" s="43"/>
      <c r="GGT14" s="43"/>
      <c r="GGU14" s="43"/>
      <c r="GGV14" s="43"/>
      <c r="GGW14" s="43"/>
      <c r="GGX14" s="43"/>
      <c r="GGY14" s="43"/>
      <c r="GGZ14" s="43"/>
      <c r="GHA14" s="43"/>
      <c r="GHB14" s="43"/>
      <c r="GHC14" s="43"/>
      <c r="GHD14" s="43"/>
      <c r="GHE14" s="43"/>
      <c r="GHF14" s="43"/>
      <c r="GHG14" s="43"/>
      <c r="GHH14" s="43"/>
      <c r="GHI14" s="43"/>
      <c r="GHJ14" s="43"/>
      <c r="GHK14" s="43"/>
      <c r="GHL14" s="43"/>
      <c r="GHM14" s="43"/>
      <c r="GHN14" s="43"/>
      <c r="GHO14" s="43"/>
      <c r="GHP14" s="43"/>
      <c r="GHQ14" s="43"/>
      <c r="GHR14" s="43"/>
      <c r="GHS14" s="43"/>
      <c r="GHT14" s="43"/>
      <c r="GHU14" s="43"/>
      <c r="GHV14" s="43"/>
      <c r="GHW14" s="43"/>
      <c r="GHX14" s="43"/>
      <c r="GHY14" s="43"/>
      <c r="GHZ14" s="43"/>
      <c r="GIA14" s="43"/>
      <c r="GIB14" s="43"/>
      <c r="GIC14" s="43"/>
      <c r="GID14" s="43"/>
      <c r="GIE14" s="43"/>
      <c r="GIF14" s="43"/>
      <c r="GIG14" s="43"/>
      <c r="GIH14" s="43"/>
      <c r="GII14" s="43"/>
      <c r="GIJ14" s="43"/>
      <c r="GIK14" s="43"/>
      <c r="GIL14" s="43"/>
      <c r="GIM14" s="43"/>
      <c r="GIN14" s="43"/>
      <c r="GIO14" s="43"/>
      <c r="GIP14" s="43"/>
      <c r="GIQ14" s="43"/>
      <c r="GIR14" s="43"/>
      <c r="GIS14" s="43"/>
      <c r="GIT14" s="43"/>
      <c r="GIU14" s="43"/>
      <c r="GIV14" s="43"/>
      <c r="GIW14" s="43"/>
      <c r="GIX14" s="43"/>
      <c r="GIY14" s="43"/>
      <c r="GIZ14" s="43"/>
      <c r="GJA14" s="43"/>
      <c r="GJB14" s="43"/>
      <c r="GJC14" s="43"/>
      <c r="GJD14" s="43"/>
      <c r="GJE14" s="43"/>
      <c r="GJF14" s="43"/>
      <c r="GJG14" s="43"/>
      <c r="GJH14" s="43"/>
      <c r="GJI14" s="43"/>
      <c r="GJJ14" s="43"/>
      <c r="GJK14" s="43"/>
      <c r="GJL14" s="43"/>
      <c r="GJM14" s="43"/>
      <c r="GJN14" s="43"/>
      <c r="GJO14" s="43"/>
      <c r="GJP14" s="43"/>
      <c r="GJQ14" s="43"/>
      <c r="GJR14" s="43"/>
      <c r="GJS14" s="43"/>
      <c r="GJT14" s="43"/>
      <c r="GJU14" s="43"/>
      <c r="GJV14" s="43"/>
      <c r="GJW14" s="43"/>
      <c r="GJX14" s="43"/>
      <c r="GJY14" s="43"/>
      <c r="GJZ14" s="43"/>
      <c r="GKA14" s="43"/>
      <c r="GKB14" s="43"/>
      <c r="GKC14" s="43"/>
      <c r="GKD14" s="43"/>
      <c r="GKE14" s="43"/>
      <c r="GKF14" s="43"/>
      <c r="GKG14" s="43"/>
      <c r="GKH14" s="43"/>
      <c r="GKI14" s="43"/>
      <c r="GKJ14" s="43"/>
      <c r="GKK14" s="43"/>
      <c r="GKL14" s="43"/>
      <c r="GKM14" s="43"/>
      <c r="GKN14" s="43"/>
      <c r="GKO14" s="43"/>
      <c r="GKP14" s="43"/>
      <c r="GKQ14" s="43"/>
      <c r="GKR14" s="43"/>
      <c r="GKS14" s="43"/>
      <c r="GKT14" s="43"/>
      <c r="GKU14" s="43"/>
      <c r="GKV14" s="43"/>
      <c r="GKW14" s="43"/>
      <c r="GKX14" s="43"/>
      <c r="GKY14" s="43"/>
      <c r="GKZ14" s="43"/>
      <c r="GLA14" s="43"/>
      <c r="GLB14" s="43"/>
      <c r="GLC14" s="43"/>
      <c r="GLD14" s="43"/>
      <c r="GLE14" s="43"/>
      <c r="GLF14" s="43"/>
      <c r="GLG14" s="43"/>
      <c r="GLH14" s="43"/>
      <c r="GLI14" s="43"/>
      <c r="GLJ14" s="43"/>
      <c r="GLK14" s="43"/>
      <c r="GLL14" s="43"/>
      <c r="GLM14" s="43"/>
      <c r="GLN14" s="43"/>
      <c r="GLO14" s="43"/>
      <c r="GLP14" s="43"/>
      <c r="GLQ14" s="43"/>
      <c r="GLR14" s="43"/>
      <c r="GLS14" s="43"/>
      <c r="GLT14" s="43"/>
      <c r="GLU14" s="43"/>
      <c r="GLV14" s="43"/>
      <c r="GLW14" s="43"/>
      <c r="GLX14" s="43"/>
      <c r="GLY14" s="43"/>
      <c r="GLZ14" s="43"/>
      <c r="GMA14" s="43"/>
      <c r="GMB14" s="43"/>
      <c r="GMC14" s="43"/>
      <c r="GMD14" s="43"/>
      <c r="GME14" s="43"/>
      <c r="GMF14" s="43"/>
      <c r="GMG14" s="43"/>
      <c r="GMH14" s="43"/>
      <c r="GMI14" s="43"/>
      <c r="GMJ14" s="43"/>
      <c r="GMK14" s="43"/>
      <c r="GML14" s="43"/>
      <c r="GMM14" s="43"/>
      <c r="GMN14" s="43"/>
      <c r="GMO14" s="43"/>
      <c r="GMP14" s="43"/>
      <c r="GMQ14" s="43"/>
      <c r="GMR14" s="43"/>
      <c r="GMS14" s="43"/>
      <c r="GMT14" s="43"/>
      <c r="GMU14" s="43"/>
      <c r="GMV14" s="43"/>
      <c r="GMW14" s="43"/>
      <c r="GMX14" s="43"/>
      <c r="GMY14" s="43"/>
      <c r="GMZ14" s="43"/>
      <c r="GNA14" s="43"/>
      <c r="GNB14" s="43"/>
      <c r="GNC14" s="43"/>
      <c r="GND14" s="43"/>
      <c r="GNE14" s="43"/>
      <c r="GNF14" s="43"/>
      <c r="GNG14" s="43"/>
      <c r="GNH14" s="43"/>
      <c r="GNI14" s="43"/>
      <c r="GNJ14" s="43"/>
      <c r="GNK14" s="43"/>
      <c r="GNL14" s="43"/>
      <c r="GNM14" s="43"/>
      <c r="GNN14" s="43"/>
      <c r="GNO14" s="43"/>
      <c r="GNP14" s="43"/>
      <c r="GNQ14" s="43"/>
      <c r="GNR14" s="43"/>
      <c r="GNS14" s="43"/>
      <c r="GNT14" s="43"/>
      <c r="GNU14" s="43"/>
      <c r="GNV14" s="43"/>
      <c r="GNW14" s="43"/>
      <c r="GNX14" s="43"/>
      <c r="GNY14" s="43"/>
      <c r="GNZ14" s="43"/>
      <c r="GOA14" s="43"/>
      <c r="GOB14" s="43"/>
      <c r="GOC14" s="43"/>
      <c r="GOD14" s="43"/>
      <c r="GOE14" s="43"/>
      <c r="GOF14" s="43"/>
      <c r="GOG14" s="43"/>
      <c r="GOH14" s="43"/>
      <c r="GOI14" s="43"/>
      <c r="GOJ14" s="43"/>
      <c r="GOK14" s="43"/>
      <c r="GOL14" s="43"/>
      <c r="GOM14" s="43"/>
      <c r="GON14" s="43"/>
      <c r="GOO14" s="43"/>
      <c r="GOP14" s="43"/>
      <c r="GOQ14" s="43"/>
      <c r="GOR14" s="43"/>
      <c r="GOS14" s="43"/>
      <c r="GOT14" s="43"/>
      <c r="GOU14" s="43"/>
      <c r="GOV14" s="43"/>
      <c r="GOW14" s="43"/>
      <c r="GOX14" s="43"/>
      <c r="GOY14" s="43"/>
      <c r="GOZ14" s="43"/>
      <c r="GPA14" s="43"/>
      <c r="GPB14" s="43"/>
      <c r="GPC14" s="43"/>
      <c r="GPD14" s="43"/>
      <c r="GPE14" s="43"/>
      <c r="GPF14" s="43"/>
      <c r="GPG14" s="43"/>
      <c r="GPH14" s="43"/>
      <c r="GPI14" s="43"/>
      <c r="GPJ14" s="43"/>
      <c r="GPK14" s="43"/>
      <c r="GPL14" s="43"/>
      <c r="GPM14" s="43"/>
      <c r="GPN14" s="43"/>
      <c r="GPO14" s="43"/>
      <c r="GPP14" s="43"/>
      <c r="GPQ14" s="43"/>
      <c r="GPR14" s="43"/>
      <c r="GPS14" s="43"/>
      <c r="GPT14" s="43"/>
      <c r="GPU14" s="43"/>
      <c r="GPV14" s="43"/>
      <c r="GPW14" s="43"/>
      <c r="GPX14" s="43"/>
      <c r="GPY14" s="43"/>
      <c r="GPZ14" s="43"/>
      <c r="GQA14" s="43"/>
      <c r="GQB14" s="43"/>
      <c r="GQC14" s="43"/>
      <c r="GQD14" s="43"/>
      <c r="GQE14" s="43"/>
      <c r="GQF14" s="43"/>
      <c r="GQG14" s="43"/>
      <c r="GQH14" s="43"/>
      <c r="GQI14" s="43"/>
      <c r="GQJ14" s="43"/>
      <c r="GQK14" s="43"/>
      <c r="GQL14" s="43"/>
      <c r="GQM14" s="43"/>
      <c r="GQN14" s="43"/>
      <c r="GQO14" s="43"/>
      <c r="GQP14" s="43"/>
      <c r="GQQ14" s="43"/>
      <c r="GQR14" s="43"/>
      <c r="GQS14" s="43"/>
      <c r="GQT14" s="43"/>
      <c r="GQU14" s="43"/>
      <c r="GQV14" s="43"/>
      <c r="GQW14" s="43"/>
      <c r="GQX14" s="43"/>
      <c r="GQY14" s="43"/>
      <c r="GQZ14" s="43"/>
      <c r="GRA14" s="43"/>
      <c r="GRB14" s="43"/>
      <c r="GRC14" s="43"/>
      <c r="GRD14" s="43"/>
      <c r="GRE14" s="43"/>
      <c r="GRF14" s="43"/>
      <c r="GRG14" s="43"/>
      <c r="GRH14" s="43"/>
      <c r="GRI14" s="43"/>
      <c r="GRJ14" s="43"/>
      <c r="GRK14" s="43"/>
      <c r="GRL14" s="43"/>
      <c r="GRM14" s="43"/>
      <c r="GRN14" s="43"/>
      <c r="GRO14" s="43"/>
      <c r="GRP14" s="43"/>
      <c r="GRQ14" s="43"/>
      <c r="GRR14" s="43"/>
      <c r="GRS14" s="43"/>
      <c r="GRT14" s="43"/>
      <c r="GRU14" s="43"/>
      <c r="GRV14" s="43"/>
      <c r="GRW14" s="43"/>
      <c r="GRX14" s="43"/>
      <c r="GRY14" s="43"/>
      <c r="GRZ14" s="43"/>
      <c r="GSA14" s="43"/>
      <c r="GSB14" s="43"/>
      <c r="GSC14" s="43"/>
      <c r="GSD14" s="43"/>
      <c r="GSE14" s="43"/>
      <c r="GSF14" s="43"/>
      <c r="GSG14" s="43"/>
      <c r="GSH14" s="43"/>
      <c r="GSI14" s="43"/>
      <c r="GSJ14" s="43"/>
      <c r="GSK14" s="43"/>
      <c r="GSL14" s="43"/>
      <c r="GSM14" s="43"/>
      <c r="GSN14" s="43"/>
      <c r="GSO14" s="43"/>
      <c r="GSP14" s="43"/>
      <c r="GSQ14" s="43"/>
      <c r="GSR14" s="43"/>
      <c r="GSS14" s="43"/>
      <c r="GST14" s="43"/>
      <c r="GSU14" s="43"/>
      <c r="GSV14" s="43"/>
      <c r="GSW14" s="43"/>
      <c r="GSX14" s="43"/>
      <c r="GSY14" s="43"/>
      <c r="GSZ14" s="43"/>
      <c r="GTA14" s="43"/>
      <c r="GTB14" s="43"/>
      <c r="GTC14" s="43"/>
      <c r="GTD14" s="43"/>
      <c r="GTE14" s="43"/>
      <c r="GTF14" s="43"/>
      <c r="GTG14" s="43"/>
      <c r="GTH14" s="43"/>
      <c r="GTI14" s="43"/>
      <c r="GTJ14" s="43"/>
      <c r="GTK14" s="43"/>
      <c r="GTL14" s="43"/>
      <c r="GTM14" s="43"/>
      <c r="GTN14" s="43"/>
      <c r="GTO14" s="43"/>
      <c r="GTP14" s="43"/>
      <c r="GTQ14" s="43"/>
      <c r="GTR14" s="43"/>
      <c r="GTS14" s="43"/>
      <c r="GTT14" s="43"/>
      <c r="GTU14" s="43"/>
      <c r="GTV14" s="43"/>
      <c r="GTW14" s="43"/>
      <c r="GTX14" s="43"/>
      <c r="GTY14" s="43"/>
      <c r="GTZ14" s="43"/>
      <c r="GUA14" s="43"/>
      <c r="GUB14" s="43"/>
      <c r="GUC14" s="43"/>
      <c r="GUD14" s="43"/>
      <c r="GUE14" s="43"/>
      <c r="GUF14" s="43"/>
      <c r="GUG14" s="43"/>
      <c r="GUH14" s="43"/>
      <c r="GUI14" s="43"/>
      <c r="GUJ14" s="43"/>
      <c r="GUK14" s="43"/>
      <c r="GUL14" s="43"/>
      <c r="GUM14" s="43"/>
      <c r="GUN14" s="43"/>
      <c r="GUO14" s="43"/>
      <c r="GUP14" s="43"/>
      <c r="GUQ14" s="43"/>
      <c r="GUR14" s="43"/>
      <c r="GUS14" s="43"/>
      <c r="GUT14" s="43"/>
      <c r="GUU14" s="43"/>
      <c r="GUV14" s="43"/>
      <c r="GUW14" s="43"/>
      <c r="GUX14" s="43"/>
      <c r="GUY14" s="43"/>
      <c r="GUZ14" s="43"/>
      <c r="GVA14" s="43"/>
      <c r="GVB14" s="43"/>
      <c r="GVC14" s="43"/>
      <c r="GVD14" s="43"/>
      <c r="GVE14" s="43"/>
      <c r="GVF14" s="43"/>
      <c r="GVG14" s="43"/>
      <c r="GVH14" s="43"/>
      <c r="GVI14" s="43"/>
      <c r="GVJ14" s="43"/>
      <c r="GVK14" s="43"/>
      <c r="GVL14" s="43"/>
      <c r="GVM14" s="43"/>
      <c r="GVN14" s="43"/>
      <c r="GVO14" s="43"/>
      <c r="GVP14" s="43"/>
      <c r="GVQ14" s="43"/>
      <c r="GVR14" s="43"/>
      <c r="GVS14" s="43"/>
      <c r="GVT14" s="43"/>
      <c r="GVU14" s="43"/>
      <c r="GVV14" s="43"/>
      <c r="GVW14" s="43"/>
      <c r="GVX14" s="43"/>
      <c r="GVY14" s="43"/>
      <c r="GVZ14" s="43"/>
      <c r="GWA14" s="43"/>
      <c r="GWB14" s="43"/>
      <c r="GWC14" s="43"/>
      <c r="GWD14" s="43"/>
      <c r="GWE14" s="43"/>
      <c r="GWF14" s="43"/>
      <c r="GWG14" s="43"/>
      <c r="GWH14" s="43"/>
      <c r="GWI14" s="43"/>
      <c r="GWJ14" s="43"/>
      <c r="GWK14" s="43"/>
      <c r="GWL14" s="43"/>
      <c r="GWM14" s="43"/>
      <c r="GWN14" s="43"/>
      <c r="GWO14" s="43"/>
      <c r="GWP14" s="43"/>
      <c r="GWQ14" s="43"/>
      <c r="GWR14" s="43"/>
      <c r="GWS14" s="43"/>
      <c r="GWT14" s="43"/>
      <c r="GWU14" s="43"/>
      <c r="GWV14" s="43"/>
      <c r="GWW14" s="43"/>
      <c r="GWX14" s="43"/>
      <c r="GWY14" s="43"/>
      <c r="GWZ14" s="43"/>
      <c r="GXA14" s="43"/>
      <c r="GXB14" s="43"/>
      <c r="GXC14" s="43"/>
      <c r="GXD14" s="43"/>
      <c r="GXE14" s="43"/>
      <c r="GXF14" s="43"/>
      <c r="GXG14" s="43"/>
      <c r="GXH14" s="43"/>
      <c r="GXI14" s="43"/>
      <c r="GXJ14" s="43"/>
      <c r="GXK14" s="43"/>
      <c r="GXL14" s="43"/>
      <c r="GXM14" s="43"/>
      <c r="GXN14" s="43"/>
      <c r="GXO14" s="43"/>
      <c r="GXP14" s="43"/>
      <c r="GXQ14" s="43"/>
      <c r="GXR14" s="43"/>
      <c r="GXS14" s="43"/>
      <c r="GXT14" s="43"/>
      <c r="GXU14" s="43"/>
      <c r="GXV14" s="43"/>
      <c r="GXW14" s="43"/>
      <c r="GXX14" s="43"/>
      <c r="GXY14" s="43"/>
      <c r="GXZ14" s="43"/>
      <c r="GYA14" s="43"/>
      <c r="GYB14" s="43"/>
      <c r="GYC14" s="43"/>
      <c r="GYD14" s="43"/>
      <c r="GYE14" s="43"/>
      <c r="GYF14" s="43"/>
      <c r="GYG14" s="43"/>
      <c r="GYH14" s="43"/>
      <c r="GYI14" s="43"/>
      <c r="GYJ14" s="43"/>
      <c r="GYK14" s="43"/>
      <c r="GYL14" s="43"/>
      <c r="GYM14" s="43"/>
      <c r="GYN14" s="43"/>
      <c r="GYO14" s="43"/>
      <c r="GYP14" s="43"/>
      <c r="GYQ14" s="43"/>
      <c r="GYR14" s="43"/>
      <c r="GYS14" s="43"/>
      <c r="GYT14" s="43"/>
      <c r="GYU14" s="43"/>
      <c r="GYV14" s="43"/>
      <c r="GYW14" s="43"/>
      <c r="GYX14" s="43"/>
      <c r="GYY14" s="43"/>
      <c r="GYZ14" s="43"/>
      <c r="GZA14" s="43"/>
      <c r="GZB14" s="43"/>
      <c r="GZC14" s="43"/>
      <c r="GZD14" s="43"/>
      <c r="GZE14" s="43"/>
      <c r="GZF14" s="43"/>
      <c r="GZG14" s="43"/>
      <c r="GZH14" s="43"/>
      <c r="GZI14" s="43"/>
      <c r="GZJ14" s="43"/>
      <c r="GZK14" s="43"/>
      <c r="GZL14" s="43"/>
      <c r="GZM14" s="43"/>
      <c r="GZN14" s="43"/>
      <c r="GZO14" s="43"/>
      <c r="GZP14" s="43"/>
      <c r="GZQ14" s="43"/>
      <c r="GZR14" s="43"/>
      <c r="GZS14" s="43"/>
      <c r="GZT14" s="43"/>
      <c r="GZU14" s="43"/>
      <c r="GZV14" s="43"/>
      <c r="GZW14" s="43"/>
      <c r="GZX14" s="43"/>
      <c r="GZY14" s="43"/>
      <c r="GZZ14" s="43"/>
      <c r="HAA14" s="43"/>
      <c r="HAB14" s="43"/>
      <c r="HAC14" s="43"/>
      <c r="HAD14" s="43"/>
      <c r="HAE14" s="43"/>
      <c r="HAF14" s="43"/>
      <c r="HAG14" s="43"/>
      <c r="HAH14" s="43"/>
      <c r="HAI14" s="43"/>
      <c r="HAJ14" s="43"/>
      <c r="HAK14" s="43"/>
      <c r="HAL14" s="43"/>
      <c r="HAM14" s="43"/>
      <c r="HAN14" s="43"/>
      <c r="HAO14" s="43"/>
      <c r="HAP14" s="43"/>
      <c r="HAQ14" s="43"/>
      <c r="HAR14" s="43"/>
      <c r="HAS14" s="43"/>
      <c r="HAT14" s="43"/>
      <c r="HAU14" s="43"/>
      <c r="HAV14" s="43"/>
      <c r="HAW14" s="43"/>
      <c r="HAX14" s="43"/>
      <c r="HAY14" s="43"/>
      <c r="HAZ14" s="43"/>
      <c r="HBA14" s="43"/>
      <c r="HBB14" s="43"/>
      <c r="HBC14" s="43"/>
      <c r="HBD14" s="43"/>
      <c r="HBE14" s="43"/>
      <c r="HBF14" s="43"/>
      <c r="HBG14" s="43"/>
      <c r="HBH14" s="43"/>
      <c r="HBI14" s="43"/>
      <c r="HBJ14" s="43"/>
      <c r="HBK14" s="43"/>
      <c r="HBL14" s="43"/>
      <c r="HBM14" s="43"/>
      <c r="HBN14" s="43"/>
      <c r="HBO14" s="43"/>
      <c r="HBP14" s="43"/>
      <c r="HBQ14" s="43"/>
      <c r="HBR14" s="43"/>
      <c r="HBS14" s="43"/>
      <c r="HBT14" s="43"/>
      <c r="HBU14" s="43"/>
      <c r="HBV14" s="43"/>
      <c r="HBW14" s="43"/>
      <c r="HBX14" s="43"/>
      <c r="HBY14" s="43"/>
      <c r="HBZ14" s="43"/>
      <c r="HCA14" s="43"/>
      <c r="HCB14" s="43"/>
      <c r="HCC14" s="43"/>
      <c r="HCD14" s="43"/>
      <c r="HCE14" s="43"/>
      <c r="HCF14" s="43"/>
      <c r="HCG14" s="43"/>
      <c r="HCH14" s="43"/>
      <c r="HCI14" s="43"/>
      <c r="HCJ14" s="43"/>
      <c r="HCK14" s="43"/>
      <c r="HCL14" s="43"/>
      <c r="HCM14" s="43"/>
      <c r="HCN14" s="43"/>
      <c r="HCO14" s="43"/>
      <c r="HCP14" s="43"/>
      <c r="HCQ14" s="43"/>
      <c r="HCR14" s="43"/>
      <c r="HCS14" s="43"/>
      <c r="HCT14" s="43"/>
      <c r="HCU14" s="43"/>
      <c r="HCV14" s="43"/>
      <c r="HCW14" s="43"/>
      <c r="HCX14" s="43"/>
      <c r="HCY14" s="43"/>
      <c r="HCZ14" s="43"/>
      <c r="HDA14" s="43"/>
      <c r="HDB14" s="43"/>
      <c r="HDC14" s="43"/>
      <c r="HDD14" s="43"/>
      <c r="HDE14" s="43"/>
      <c r="HDF14" s="43"/>
      <c r="HDG14" s="43"/>
      <c r="HDH14" s="43"/>
      <c r="HDI14" s="43"/>
      <c r="HDJ14" s="43"/>
      <c r="HDK14" s="43"/>
      <c r="HDL14" s="43"/>
      <c r="HDM14" s="43"/>
      <c r="HDN14" s="43"/>
      <c r="HDO14" s="43"/>
      <c r="HDP14" s="43"/>
      <c r="HDQ14" s="43"/>
      <c r="HDR14" s="43"/>
      <c r="HDS14" s="43"/>
      <c r="HDT14" s="43"/>
      <c r="HDU14" s="43"/>
      <c r="HDV14" s="43"/>
      <c r="HDW14" s="43"/>
      <c r="HDX14" s="43"/>
      <c r="HDY14" s="43"/>
      <c r="HDZ14" s="43"/>
      <c r="HEA14" s="43"/>
      <c r="HEB14" s="43"/>
      <c r="HEC14" s="43"/>
      <c r="HED14" s="43"/>
      <c r="HEE14" s="43"/>
      <c r="HEF14" s="43"/>
      <c r="HEG14" s="43"/>
      <c r="HEH14" s="43"/>
      <c r="HEI14" s="43"/>
      <c r="HEJ14" s="43"/>
      <c r="HEK14" s="43"/>
      <c r="HEL14" s="43"/>
      <c r="HEM14" s="43"/>
      <c r="HEN14" s="43"/>
      <c r="HEO14" s="43"/>
      <c r="HEP14" s="43"/>
      <c r="HEQ14" s="43"/>
      <c r="HER14" s="43"/>
      <c r="HES14" s="43"/>
      <c r="HET14" s="43"/>
      <c r="HEU14" s="43"/>
      <c r="HEV14" s="43"/>
      <c r="HEW14" s="43"/>
      <c r="HEX14" s="43"/>
      <c r="HEY14" s="43"/>
      <c r="HEZ14" s="43"/>
      <c r="HFA14" s="43"/>
      <c r="HFB14" s="43"/>
      <c r="HFC14" s="43"/>
      <c r="HFD14" s="43"/>
      <c r="HFE14" s="43"/>
      <c r="HFF14" s="43"/>
      <c r="HFG14" s="43"/>
      <c r="HFH14" s="43"/>
      <c r="HFI14" s="43"/>
      <c r="HFJ14" s="43"/>
      <c r="HFK14" s="43"/>
      <c r="HFL14" s="43"/>
      <c r="HFM14" s="43"/>
      <c r="HFN14" s="43"/>
      <c r="HFO14" s="43"/>
      <c r="HFP14" s="43"/>
      <c r="HFQ14" s="43"/>
      <c r="HFR14" s="43"/>
      <c r="HFS14" s="43"/>
      <c r="HFT14" s="43"/>
      <c r="HFU14" s="43"/>
      <c r="HFV14" s="43"/>
      <c r="HFW14" s="43"/>
      <c r="HFX14" s="43"/>
      <c r="HFY14" s="43"/>
      <c r="HFZ14" s="43"/>
      <c r="HGA14" s="43"/>
      <c r="HGB14" s="43"/>
      <c r="HGC14" s="43"/>
      <c r="HGD14" s="43"/>
      <c r="HGE14" s="43"/>
      <c r="HGF14" s="43"/>
      <c r="HGG14" s="43"/>
      <c r="HGH14" s="43"/>
      <c r="HGI14" s="43"/>
      <c r="HGJ14" s="43"/>
      <c r="HGK14" s="43"/>
      <c r="HGL14" s="43"/>
      <c r="HGM14" s="43"/>
      <c r="HGN14" s="43"/>
      <c r="HGO14" s="43"/>
      <c r="HGP14" s="43"/>
      <c r="HGQ14" s="43"/>
      <c r="HGR14" s="43"/>
      <c r="HGS14" s="43"/>
      <c r="HGT14" s="43"/>
      <c r="HGU14" s="43"/>
      <c r="HGV14" s="43"/>
      <c r="HGW14" s="43"/>
      <c r="HGX14" s="43"/>
      <c r="HGY14" s="43"/>
      <c r="HGZ14" s="43"/>
      <c r="HHA14" s="43"/>
      <c r="HHB14" s="43"/>
      <c r="HHC14" s="43"/>
      <c r="HHD14" s="43"/>
      <c r="HHE14" s="43"/>
      <c r="HHF14" s="43"/>
      <c r="HHG14" s="43"/>
      <c r="HHH14" s="43"/>
      <c r="HHI14" s="43"/>
      <c r="HHJ14" s="43"/>
      <c r="HHK14" s="43"/>
      <c r="HHL14" s="43"/>
      <c r="HHM14" s="43"/>
      <c r="HHN14" s="43"/>
      <c r="HHO14" s="43"/>
      <c r="HHP14" s="43"/>
      <c r="HHQ14" s="43"/>
      <c r="HHR14" s="43"/>
      <c r="HHS14" s="43"/>
      <c r="HHT14" s="43"/>
      <c r="HHU14" s="43"/>
      <c r="HHV14" s="43"/>
      <c r="HHW14" s="43"/>
      <c r="HHX14" s="43"/>
      <c r="HHY14" s="43"/>
      <c r="HHZ14" s="43"/>
      <c r="HIA14" s="43"/>
      <c r="HIB14" s="43"/>
      <c r="HIC14" s="43"/>
      <c r="HID14" s="43"/>
      <c r="HIE14" s="43"/>
      <c r="HIF14" s="43"/>
      <c r="HIG14" s="43"/>
      <c r="HIH14" s="43"/>
      <c r="HII14" s="43"/>
      <c r="HIJ14" s="43"/>
      <c r="HIK14" s="43"/>
      <c r="HIL14" s="43"/>
      <c r="HIM14" s="43"/>
      <c r="HIN14" s="43"/>
      <c r="HIO14" s="43"/>
      <c r="HIP14" s="43"/>
      <c r="HIQ14" s="43"/>
      <c r="HIR14" s="43"/>
      <c r="HIS14" s="43"/>
      <c r="HIT14" s="43"/>
      <c r="HIU14" s="43"/>
      <c r="HIV14" s="43"/>
      <c r="HIW14" s="43"/>
      <c r="HIX14" s="43"/>
      <c r="HIY14" s="43"/>
      <c r="HIZ14" s="43"/>
      <c r="HJA14" s="43"/>
      <c r="HJB14" s="43"/>
      <c r="HJC14" s="43"/>
      <c r="HJD14" s="43"/>
      <c r="HJE14" s="43"/>
      <c r="HJF14" s="43"/>
      <c r="HJG14" s="43"/>
      <c r="HJH14" s="43"/>
      <c r="HJI14" s="43"/>
      <c r="HJJ14" s="43"/>
      <c r="HJK14" s="43"/>
      <c r="HJL14" s="43"/>
      <c r="HJM14" s="43"/>
      <c r="HJN14" s="43"/>
      <c r="HJO14" s="43"/>
      <c r="HJP14" s="43"/>
      <c r="HJQ14" s="43"/>
      <c r="HJR14" s="43"/>
      <c r="HJS14" s="43"/>
      <c r="HJT14" s="43"/>
      <c r="HJU14" s="43"/>
      <c r="HJV14" s="43"/>
      <c r="HJW14" s="43"/>
      <c r="HJX14" s="43"/>
      <c r="HJY14" s="43"/>
      <c r="HJZ14" s="43"/>
      <c r="HKA14" s="43"/>
      <c r="HKB14" s="43"/>
      <c r="HKC14" s="43"/>
      <c r="HKD14" s="43"/>
      <c r="HKE14" s="43"/>
      <c r="HKF14" s="43"/>
      <c r="HKG14" s="43"/>
      <c r="HKH14" s="43"/>
      <c r="HKI14" s="43"/>
      <c r="HKJ14" s="43"/>
      <c r="HKK14" s="43"/>
      <c r="HKL14" s="43"/>
      <c r="HKM14" s="43"/>
      <c r="HKN14" s="43"/>
      <c r="HKO14" s="43"/>
      <c r="HKP14" s="43"/>
      <c r="HKQ14" s="43"/>
      <c r="HKR14" s="43"/>
      <c r="HKS14" s="43"/>
      <c r="HKT14" s="43"/>
      <c r="HKU14" s="43"/>
      <c r="HKV14" s="43"/>
      <c r="HKW14" s="43"/>
      <c r="HKX14" s="43"/>
      <c r="HKY14" s="43"/>
      <c r="HKZ14" s="43"/>
      <c r="HLA14" s="43"/>
      <c r="HLB14" s="43"/>
      <c r="HLC14" s="43"/>
      <c r="HLD14" s="43"/>
      <c r="HLE14" s="43"/>
      <c r="HLF14" s="43"/>
      <c r="HLG14" s="43"/>
      <c r="HLH14" s="43"/>
      <c r="HLI14" s="43"/>
      <c r="HLJ14" s="43"/>
      <c r="HLK14" s="43"/>
      <c r="HLL14" s="43"/>
      <c r="HLM14" s="43"/>
      <c r="HLN14" s="43"/>
      <c r="HLO14" s="43"/>
      <c r="HLP14" s="43"/>
      <c r="HLQ14" s="43"/>
      <c r="HLR14" s="43"/>
      <c r="HLS14" s="43"/>
      <c r="HLT14" s="43"/>
      <c r="HLU14" s="43"/>
      <c r="HLV14" s="43"/>
      <c r="HLW14" s="43"/>
      <c r="HLX14" s="43"/>
      <c r="HLY14" s="43"/>
      <c r="HLZ14" s="43"/>
      <c r="HMA14" s="43"/>
      <c r="HMB14" s="43"/>
      <c r="HMC14" s="43"/>
      <c r="HMD14" s="43"/>
      <c r="HME14" s="43"/>
      <c r="HMF14" s="43"/>
      <c r="HMG14" s="43"/>
      <c r="HMH14" s="43"/>
      <c r="HMI14" s="43"/>
      <c r="HMJ14" s="43"/>
      <c r="HMK14" s="43"/>
      <c r="HML14" s="43"/>
      <c r="HMM14" s="43"/>
      <c r="HMN14" s="43"/>
      <c r="HMO14" s="43"/>
      <c r="HMP14" s="43"/>
      <c r="HMQ14" s="43"/>
      <c r="HMR14" s="43"/>
      <c r="HMS14" s="43"/>
      <c r="HMT14" s="43"/>
      <c r="HMU14" s="43"/>
      <c r="HMV14" s="43"/>
      <c r="HMW14" s="43"/>
      <c r="HMX14" s="43"/>
      <c r="HMY14" s="43"/>
      <c r="HMZ14" s="43"/>
      <c r="HNA14" s="43"/>
      <c r="HNB14" s="43"/>
      <c r="HNC14" s="43"/>
      <c r="HND14" s="43"/>
      <c r="HNE14" s="43"/>
      <c r="HNF14" s="43"/>
      <c r="HNG14" s="43"/>
      <c r="HNH14" s="43"/>
      <c r="HNI14" s="43"/>
      <c r="HNJ14" s="43"/>
      <c r="HNK14" s="43"/>
      <c r="HNL14" s="43"/>
      <c r="HNM14" s="43"/>
      <c r="HNN14" s="43"/>
      <c r="HNO14" s="43"/>
      <c r="HNP14" s="43"/>
      <c r="HNQ14" s="43"/>
      <c r="HNR14" s="43"/>
      <c r="HNS14" s="43"/>
      <c r="HNT14" s="43"/>
      <c r="HNU14" s="43"/>
      <c r="HNV14" s="43"/>
      <c r="HNW14" s="43"/>
      <c r="HNX14" s="43"/>
      <c r="HNY14" s="43"/>
      <c r="HNZ14" s="43"/>
      <c r="HOA14" s="43"/>
      <c r="HOB14" s="43"/>
      <c r="HOC14" s="43"/>
      <c r="HOD14" s="43"/>
      <c r="HOE14" s="43"/>
      <c r="HOF14" s="43"/>
      <c r="HOG14" s="43"/>
      <c r="HOH14" s="43"/>
      <c r="HOI14" s="43"/>
      <c r="HOJ14" s="43"/>
      <c r="HOK14" s="43"/>
      <c r="HOL14" s="43"/>
      <c r="HOM14" s="43"/>
      <c r="HON14" s="43"/>
      <c r="HOO14" s="43"/>
      <c r="HOP14" s="43"/>
      <c r="HOQ14" s="43"/>
      <c r="HOR14" s="43"/>
      <c r="HOS14" s="43"/>
      <c r="HOT14" s="43"/>
      <c r="HOU14" s="43"/>
      <c r="HOV14" s="43"/>
      <c r="HOW14" s="43"/>
      <c r="HOX14" s="43"/>
      <c r="HOY14" s="43"/>
      <c r="HOZ14" s="43"/>
      <c r="HPA14" s="43"/>
      <c r="HPB14" s="43"/>
      <c r="HPC14" s="43"/>
      <c r="HPD14" s="43"/>
      <c r="HPE14" s="43"/>
      <c r="HPF14" s="43"/>
      <c r="HPG14" s="43"/>
      <c r="HPH14" s="43"/>
      <c r="HPI14" s="43"/>
      <c r="HPJ14" s="43"/>
      <c r="HPK14" s="43"/>
      <c r="HPL14" s="43"/>
      <c r="HPM14" s="43"/>
      <c r="HPN14" s="43"/>
      <c r="HPO14" s="43"/>
      <c r="HPP14" s="43"/>
      <c r="HPQ14" s="43"/>
      <c r="HPR14" s="43"/>
      <c r="HPS14" s="43"/>
      <c r="HPT14" s="43"/>
      <c r="HPU14" s="43"/>
      <c r="HPV14" s="43"/>
      <c r="HPW14" s="43"/>
      <c r="HPX14" s="43"/>
      <c r="HPY14" s="43"/>
      <c r="HPZ14" s="43"/>
      <c r="HQA14" s="43"/>
      <c r="HQB14" s="43"/>
      <c r="HQC14" s="43"/>
      <c r="HQD14" s="43"/>
      <c r="HQE14" s="43"/>
      <c r="HQF14" s="43"/>
      <c r="HQG14" s="43"/>
      <c r="HQH14" s="43"/>
      <c r="HQI14" s="43"/>
      <c r="HQJ14" s="43"/>
      <c r="HQK14" s="43"/>
      <c r="HQL14" s="43"/>
      <c r="HQM14" s="43"/>
      <c r="HQN14" s="43"/>
      <c r="HQO14" s="43"/>
      <c r="HQP14" s="43"/>
      <c r="HQQ14" s="43"/>
      <c r="HQR14" s="43"/>
      <c r="HQS14" s="43"/>
      <c r="HQT14" s="43"/>
      <c r="HQU14" s="43"/>
      <c r="HQV14" s="43"/>
      <c r="HQW14" s="43"/>
      <c r="HQX14" s="43"/>
      <c r="HQY14" s="43"/>
      <c r="HQZ14" s="43"/>
      <c r="HRA14" s="43"/>
      <c r="HRB14" s="43"/>
      <c r="HRC14" s="43"/>
      <c r="HRD14" s="43"/>
      <c r="HRE14" s="43"/>
      <c r="HRF14" s="43"/>
      <c r="HRG14" s="43"/>
      <c r="HRH14" s="43"/>
      <c r="HRI14" s="43"/>
      <c r="HRJ14" s="43"/>
      <c r="HRK14" s="43"/>
      <c r="HRL14" s="43"/>
      <c r="HRM14" s="43"/>
      <c r="HRN14" s="43"/>
      <c r="HRO14" s="43"/>
      <c r="HRP14" s="43"/>
      <c r="HRQ14" s="43"/>
      <c r="HRR14" s="43"/>
      <c r="HRS14" s="43"/>
      <c r="HRT14" s="43"/>
      <c r="HRU14" s="43"/>
      <c r="HRV14" s="43"/>
      <c r="HRW14" s="43"/>
      <c r="HRX14" s="43"/>
      <c r="HRY14" s="43"/>
      <c r="HRZ14" s="43"/>
      <c r="HSA14" s="43"/>
      <c r="HSB14" s="43"/>
      <c r="HSC14" s="43"/>
      <c r="HSD14" s="43"/>
      <c r="HSE14" s="43"/>
      <c r="HSF14" s="43"/>
      <c r="HSG14" s="43"/>
      <c r="HSH14" s="43"/>
      <c r="HSI14" s="43"/>
      <c r="HSJ14" s="43"/>
      <c r="HSK14" s="43"/>
      <c r="HSL14" s="43"/>
      <c r="HSM14" s="43"/>
      <c r="HSN14" s="43"/>
      <c r="HSO14" s="43"/>
      <c r="HSP14" s="43"/>
      <c r="HSQ14" s="43"/>
      <c r="HSR14" s="43"/>
      <c r="HSS14" s="43"/>
      <c r="HST14" s="43"/>
      <c r="HSU14" s="43"/>
      <c r="HSV14" s="43"/>
      <c r="HSW14" s="43"/>
      <c r="HSX14" s="43"/>
      <c r="HSY14" s="43"/>
      <c r="HSZ14" s="43"/>
      <c r="HTA14" s="43"/>
      <c r="HTB14" s="43"/>
      <c r="HTC14" s="43"/>
      <c r="HTD14" s="43"/>
      <c r="HTE14" s="43"/>
      <c r="HTF14" s="43"/>
      <c r="HTG14" s="43"/>
      <c r="HTH14" s="43"/>
      <c r="HTI14" s="43"/>
      <c r="HTJ14" s="43"/>
      <c r="HTK14" s="43"/>
      <c r="HTL14" s="43"/>
      <c r="HTM14" s="43"/>
      <c r="HTN14" s="43"/>
      <c r="HTO14" s="43"/>
      <c r="HTP14" s="43"/>
      <c r="HTQ14" s="43"/>
      <c r="HTR14" s="43"/>
      <c r="HTS14" s="43"/>
      <c r="HTT14" s="43"/>
      <c r="HTU14" s="43"/>
      <c r="HTV14" s="43"/>
      <c r="HTW14" s="43"/>
      <c r="HTX14" s="43"/>
      <c r="HTY14" s="43"/>
      <c r="HTZ14" s="43"/>
      <c r="HUA14" s="43"/>
      <c r="HUB14" s="43"/>
      <c r="HUC14" s="43"/>
      <c r="HUD14" s="43"/>
      <c r="HUE14" s="43"/>
      <c r="HUF14" s="43"/>
      <c r="HUG14" s="43"/>
      <c r="HUH14" s="43"/>
      <c r="HUI14" s="43"/>
      <c r="HUJ14" s="43"/>
      <c r="HUK14" s="43"/>
      <c r="HUL14" s="43"/>
      <c r="HUM14" s="43"/>
      <c r="HUN14" s="43"/>
      <c r="HUO14" s="43"/>
      <c r="HUP14" s="43"/>
      <c r="HUQ14" s="43"/>
      <c r="HUR14" s="43"/>
      <c r="HUS14" s="43"/>
      <c r="HUT14" s="43"/>
      <c r="HUU14" s="43"/>
      <c r="HUV14" s="43"/>
      <c r="HUW14" s="43"/>
      <c r="HUX14" s="43"/>
      <c r="HUY14" s="43"/>
      <c r="HUZ14" s="43"/>
      <c r="HVA14" s="43"/>
      <c r="HVB14" s="43"/>
      <c r="HVC14" s="43"/>
      <c r="HVD14" s="43"/>
      <c r="HVE14" s="43"/>
      <c r="HVF14" s="43"/>
      <c r="HVG14" s="43"/>
      <c r="HVH14" s="43"/>
      <c r="HVI14" s="43"/>
      <c r="HVJ14" s="43"/>
      <c r="HVK14" s="43"/>
      <c r="HVL14" s="43"/>
      <c r="HVM14" s="43"/>
      <c r="HVN14" s="43"/>
      <c r="HVO14" s="43"/>
      <c r="HVP14" s="43"/>
      <c r="HVQ14" s="43"/>
      <c r="HVR14" s="43"/>
      <c r="HVS14" s="43"/>
      <c r="HVT14" s="43"/>
      <c r="HVU14" s="43"/>
      <c r="HVV14" s="43"/>
      <c r="HVW14" s="43"/>
      <c r="HVX14" s="43"/>
      <c r="HVY14" s="43"/>
      <c r="HVZ14" s="43"/>
      <c r="HWA14" s="43"/>
      <c r="HWB14" s="43"/>
      <c r="HWC14" s="43"/>
      <c r="HWD14" s="43"/>
      <c r="HWE14" s="43"/>
      <c r="HWF14" s="43"/>
      <c r="HWG14" s="43"/>
      <c r="HWH14" s="43"/>
      <c r="HWI14" s="43"/>
      <c r="HWJ14" s="43"/>
      <c r="HWK14" s="43"/>
      <c r="HWL14" s="43"/>
      <c r="HWM14" s="43"/>
      <c r="HWN14" s="43"/>
      <c r="HWO14" s="43"/>
      <c r="HWP14" s="43"/>
      <c r="HWQ14" s="43"/>
      <c r="HWR14" s="43"/>
      <c r="HWS14" s="43"/>
      <c r="HWT14" s="43"/>
      <c r="HWU14" s="43"/>
      <c r="HWV14" s="43"/>
      <c r="HWW14" s="43"/>
      <c r="HWX14" s="43"/>
      <c r="HWY14" s="43"/>
      <c r="HWZ14" s="43"/>
      <c r="HXA14" s="43"/>
      <c r="HXB14" s="43"/>
      <c r="HXC14" s="43"/>
      <c r="HXD14" s="43"/>
      <c r="HXE14" s="43"/>
      <c r="HXF14" s="43"/>
      <c r="HXG14" s="43"/>
      <c r="HXH14" s="43"/>
      <c r="HXI14" s="43"/>
      <c r="HXJ14" s="43"/>
      <c r="HXK14" s="43"/>
      <c r="HXL14" s="43"/>
      <c r="HXM14" s="43"/>
      <c r="HXN14" s="43"/>
      <c r="HXO14" s="43"/>
      <c r="HXP14" s="43"/>
      <c r="HXQ14" s="43"/>
      <c r="HXR14" s="43"/>
      <c r="HXS14" s="43"/>
      <c r="HXT14" s="43"/>
      <c r="HXU14" s="43"/>
      <c r="HXV14" s="43"/>
      <c r="HXW14" s="43"/>
      <c r="HXX14" s="43"/>
      <c r="HXY14" s="43"/>
      <c r="HXZ14" s="43"/>
      <c r="HYA14" s="43"/>
      <c r="HYB14" s="43"/>
      <c r="HYC14" s="43"/>
      <c r="HYD14" s="43"/>
      <c r="HYE14" s="43"/>
      <c r="HYF14" s="43"/>
      <c r="HYG14" s="43"/>
      <c r="HYH14" s="43"/>
      <c r="HYI14" s="43"/>
      <c r="HYJ14" s="43"/>
      <c r="HYK14" s="43"/>
      <c r="HYL14" s="43"/>
      <c r="HYM14" s="43"/>
      <c r="HYN14" s="43"/>
      <c r="HYO14" s="43"/>
      <c r="HYP14" s="43"/>
      <c r="HYQ14" s="43"/>
      <c r="HYR14" s="43"/>
      <c r="HYS14" s="43"/>
      <c r="HYT14" s="43"/>
      <c r="HYU14" s="43"/>
      <c r="HYV14" s="43"/>
      <c r="HYW14" s="43"/>
      <c r="HYX14" s="43"/>
      <c r="HYY14" s="43"/>
      <c r="HYZ14" s="43"/>
      <c r="HZA14" s="43"/>
      <c r="HZB14" s="43"/>
      <c r="HZC14" s="43"/>
      <c r="HZD14" s="43"/>
      <c r="HZE14" s="43"/>
      <c r="HZF14" s="43"/>
      <c r="HZG14" s="43"/>
      <c r="HZH14" s="43"/>
      <c r="HZI14" s="43"/>
      <c r="HZJ14" s="43"/>
      <c r="HZK14" s="43"/>
      <c r="HZL14" s="43"/>
      <c r="HZM14" s="43"/>
      <c r="HZN14" s="43"/>
      <c r="HZO14" s="43"/>
      <c r="HZP14" s="43"/>
      <c r="HZQ14" s="43"/>
      <c r="HZR14" s="43"/>
      <c r="HZS14" s="43"/>
      <c r="HZT14" s="43"/>
      <c r="HZU14" s="43"/>
      <c r="HZV14" s="43"/>
      <c r="HZW14" s="43"/>
      <c r="HZX14" s="43"/>
      <c r="HZY14" s="43"/>
      <c r="HZZ14" s="43"/>
      <c r="IAA14" s="43"/>
      <c r="IAB14" s="43"/>
      <c r="IAC14" s="43"/>
      <c r="IAD14" s="43"/>
      <c r="IAE14" s="43"/>
      <c r="IAF14" s="43"/>
      <c r="IAG14" s="43"/>
      <c r="IAH14" s="43"/>
      <c r="IAI14" s="43"/>
      <c r="IAJ14" s="43"/>
      <c r="IAK14" s="43"/>
      <c r="IAL14" s="43"/>
      <c r="IAM14" s="43"/>
      <c r="IAN14" s="43"/>
      <c r="IAO14" s="43"/>
      <c r="IAP14" s="43"/>
      <c r="IAQ14" s="43"/>
      <c r="IAR14" s="43"/>
      <c r="IAS14" s="43"/>
      <c r="IAT14" s="43"/>
      <c r="IAU14" s="43"/>
      <c r="IAV14" s="43"/>
      <c r="IAW14" s="43"/>
      <c r="IAX14" s="43"/>
      <c r="IAY14" s="43"/>
      <c r="IAZ14" s="43"/>
      <c r="IBA14" s="43"/>
      <c r="IBB14" s="43"/>
      <c r="IBC14" s="43"/>
      <c r="IBD14" s="43"/>
      <c r="IBE14" s="43"/>
      <c r="IBF14" s="43"/>
      <c r="IBG14" s="43"/>
      <c r="IBH14" s="43"/>
      <c r="IBI14" s="43"/>
      <c r="IBJ14" s="43"/>
      <c r="IBK14" s="43"/>
      <c r="IBL14" s="43"/>
      <c r="IBM14" s="43"/>
      <c r="IBN14" s="43"/>
      <c r="IBO14" s="43"/>
      <c r="IBP14" s="43"/>
      <c r="IBQ14" s="43"/>
      <c r="IBR14" s="43"/>
      <c r="IBS14" s="43"/>
      <c r="IBT14" s="43"/>
      <c r="IBU14" s="43"/>
      <c r="IBV14" s="43"/>
      <c r="IBW14" s="43"/>
      <c r="IBX14" s="43"/>
      <c r="IBY14" s="43"/>
      <c r="IBZ14" s="43"/>
      <c r="ICA14" s="43"/>
      <c r="ICB14" s="43"/>
      <c r="ICC14" s="43"/>
      <c r="ICD14" s="43"/>
      <c r="ICE14" s="43"/>
      <c r="ICF14" s="43"/>
      <c r="ICG14" s="43"/>
      <c r="ICH14" s="43"/>
      <c r="ICI14" s="43"/>
      <c r="ICJ14" s="43"/>
      <c r="ICK14" s="43"/>
      <c r="ICL14" s="43"/>
      <c r="ICM14" s="43"/>
      <c r="ICN14" s="43"/>
      <c r="ICO14" s="43"/>
      <c r="ICP14" s="43"/>
      <c r="ICQ14" s="43"/>
      <c r="ICR14" s="43"/>
      <c r="ICS14" s="43"/>
      <c r="ICT14" s="43"/>
      <c r="ICU14" s="43"/>
      <c r="ICV14" s="43"/>
      <c r="ICW14" s="43"/>
      <c r="ICX14" s="43"/>
      <c r="ICY14" s="43"/>
      <c r="ICZ14" s="43"/>
      <c r="IDA14" s="43"/>
      <c r="IDB14" s="43"/>
      <c r="IDC14" s="43"/>
      <c r="IDD14" s="43"/>
      <c r="IDE14" s="43"/>
      <c r="IDF14" s="43"/>
      <c r="IDG14" s="43"/>
      <c r="IDH14" s="43"/>
      <c r="IDI14" s="43"/>
      <c r="IDJ14" s="43"/>
      <c r="IDK14" s="43"/>
      <c r="IDL14" s="43"/>
      <c r="IDM14" s="43"/>
      <c r="IDN14" s="43"/>
      <c r="IDO14" s="43"/>
      <c r="IDP14" s="43"/>
      <c r="IDQ14" s="43"/>
      <c r="IDR14" s="43"/>
      <c r="IDS14" s="43"/>
      <c r="IDT14" s="43"/>
      <c r="IDU14" s="43"/>
      <c r="IDV14" s="43"/>
      <c r="IDW14" s="43"/>
      <c r="IDX14" s="43"/>
      <c r="IDY14" s="43"/>
      <c r="IDZ14" s="43"/>
      <c r="IEA14" s="43"/>
      <c r="IEB14" s="43"/>
      <c r="IEC14" s="43"/>
      <c r="IED14" s="43"/>
      <c r="IEE14" s="43"/>
      <c r="IEF14" s="43"/>
      <c r="IEG14" s="43"/>
      <c r="IEH14" s="43"/>
      <c r="IEI14" s="43"/>
      <c r="IEJ14" s="43"/>
      <c r="IEK14" s="43"/>
      <c r="IEL14" s="43"/>
      <c r="IEM14" s="43"/>
      <c r="IEN14" s="43"/>
      <c r="IEO14" s="43"/>
      <c r="IEP14" s="43"/>
      <c r="IEQ14" s="43"/>
      <c r="IER14" s="43"/>
      <c r="IES14" s="43"/>
      <c r="IET14" s="43"/>
      <c r="IEU14" s="43"/>
      <c r="IEV14" s="43"/>
      <c r="IEW14" s="43"/>
      <c r="IEX14" s="43"/>
      <c r="IEY14" s="43"/>
      <c r="IEZ14" s="43"/>
      <c r="IFA14" s="43"/>
      <c r="IFB14" s="43"/>
      <c r="IFC14" s="43"/>
      <c r="IFD14" s="43"/>
      <c r="IFE14" s="43"/>
      <c r="IFF14" s="43"/>
      <c r="IFG14" s="43"/>
      <c r="IFH14" s="43"/>
      <c r="IFI14" s="43"/>
      <c r="IFJ14" s="43"/>
      <c r="IFK14" s="43"/>
      <c r="IFL14" s="43"/>
      <c r="IFM14" s="43"/>
      <c r="IFN14" s="43"/>
      <c r="IFO14" s="43"/>
      <c r="IFP14" s="43"/>
      <c r="IFQ14" s="43"/>
      <c r="IFR14" s="43"/>
      <c r="IFS14" s="43"/>
      <c r="IFT14" s="43"/>
      <c r="IFU14" s="43"/>
      <c r="IFV14" s="43"/>
      <c r="IFW14" s="43"/>
      <c r="IFX14" s="43"/>
      <c r="IFY14" s="43"/>
      <c r="IFZ14" s="43"/>
      <c r="IGA14" s="43"/>
      <c r="IGB14" s="43"/>
      <c r="IGC14" s="43"/>
      <c r="IGD14" s="43"/>
      <c r="IGE14" s="43"/>
      <c r="IGF14" s="43"/>
      <c r="IGG14" s="43"/>
      <c r="IGH14" s="43"/>
      <c r="IGI14" s="43"/>
      <c r="IGJ14" s="43"/>
      <c r="IGK14" s="43"/>
      <c r="IGL14" s="43"/>
      <c r="IGM14" s="43"/>
      <c r="IGN14" s="43"/>
      <c r="IGO14" s="43"/>
      <c r="IGP14" s="43"/>
      <c r="IGQ14" s="43"/>
      <c r="IGR14" s="43"/>
      <c r="IGS14" s="43"/>
      <c r="IGT14" s="43"/>
      <c r="IGU14" s="43"/>
      <c r="IGV14" s="43"/>
      <c r="IGW14" s="43"/>
      <c r="IGX14" s="43"/>
      <c r="IGY14" s="43"/>
      <c r="IGZ14" s="43"/>
      <c r="IHA14" s="43"/>
      <c r="IHB14" s="43"/>
      <c r="IHC14" s="43"/>
      <c r="IHD14" s="43"/>
      <c r="IHE14" s="43"/>
      <c r="IHF14" s="43"/>
      <c r="IHG14" s="43"/>
      <c r="IHH14" s="43"/>
      <c r="IHI14" s="43"/>
      <c r="IHJ14" s="43"/>
      <c r="IHK14" s="43"/>
      <c r="IHL14" s="43"/>
      <c r="IHM14" s="43"/>
      <c r="IHN14" s="43"/>
      <c r="IHO14" s="43"/>
      <c r="IHP14" s="43"/>
      <c r="IHQ14" s="43"/>
      <c r="IHR14" s="43"/>
      <c r="IHS14" s="43"/>
      <c r="IHT14" s="43"/>
      <c r="IHU14" s="43"/>
      <c r="IHV14" s="43"/>
      <c r="IHW14" s="43"/>
      <c r="IHX14" s="43"/>
      <c r="IHY14" s="43"/>
      <c r="IHZ14" s="43"/>
      <c r="IIA14" s="43"/>
      <c r="IIB14" s="43"/>
      <c r="IIC14" s="43"/>
      <c r="IID14" s="43"/>
      <c r="IIE14" s="43"/>
      <c r="IIF14" s="43"/>
      <c r="IIG14" s="43"/>
      <c r="IIH14" s="43"/>
      <c r="III14" s="43"/>
      <c r="IIJ14" s="43"/>
      <c r="IIK14" s="43"/>
      <c r="IIL14" s="43"/>
      <c r="IIM14" s="43"/>
      <c r="IIN14" s="43"/>
      <c r="IIO14" s="43"/>
      <c r="IIP14" s="43"/>
      <c r="IIQ14" s="43"/>
      <c r="IIR14" s="43"/>
      <c r="IIS14" s="43"/>
      <c r="IIT14" s="43"/>
      <c r="IIU14" s="43"/>
      <c r="IIV14" s="43"/>
      <c r="IIW14" s="43"/>
      <c r="IIX14" s="43"/>
      <c r="IIY14" s="43"/>
      <c r="IIZ14" s="43"/>
      <c r="IJA14" s="43"/>
      <c r="IJB14" s="43"/>
      <c r="IJC14" s="43"/>
      <c r="IJD14" s="43"/>
      <c r="IJE14" s="43"/>
      <c r="IJF14" s="43"/>
      <c r="IJG14" s="43"/>
      <c r="IJH14" s="43"/>
      <c r="IJI14" s="43"/>
      <c r="IJJ14" s="43"/>
      <c r="IJK14" s="43"/>
      <c r="IJL14" s="43"/>
      <c r="IJM14" s="43"/>
      <c r="IJN14" s="43"/>
      <c r="IJO14" s="43"/>
      <c r="IJP14" s="43"/>
      <c r="IJQ14" s="43"/>
      <c r="IJR14" s="43"/>
      <c r="IJS14" s="43"/>
      <c r="IJT14" s="43"/>
      <c r="IJU14" s="43"/>
      <c r="IJV14" s="43"/>
      <c r="IJW14" s="43"/>
      <c r="IJX14" s="43"/>
      <c r="IJY14" s="43"/>
      <c r="IJZ14" s="43"/>
      <c r="IKA14" s="43"/>
      <c r="IKB14" s="43"/>
      <c r="IKC14" s="43"/>
      <c r="IKD14" s="43"/>
      <c r="IKE14" s="43"/>
      <c r="IKF14" s="43"/>
      <c r="IKG14" s="43"/>
      <c r="IKH14" s="43"/>
      <c r="IKI14" s="43"/>
      <c r="IKJ14" s="43"/>
      <c r="IKK14" s="43"/>
      <c r="IKL14" s="43"/>
      <c r="IKM14" s="43"/>
      <c r="IKN14" s="43"/>
      <c r="IKO14" s="43"/>
      <c r="IKP14" s="43"/>
      <c r="IKQ14" s="43"/>
      <c r="IKR14" s="43"/>
      <c r="IKS14" s="43"/>
      <c r="IKT14" s="43"/>
      <c r="IKU14" s="43"/>
      <c r="IKV14" s="43"/>
      <c r="IKW14" s="43"/>
      <c r="IKX14" s="43"/>
      <c r="IKY14" s="43"/>
      <c r="IKZ14" s="43"/>
      <c r="ILA14" s="43"/>
      <c r="ILB14" s="43"/>
      <c r="ILC14" s="43"/>
      <c r="ILD14" s="43"/>
      <c r="ILE14" s="43"/>
      <c r="ILF14" s="43"/>
      <c r="ILG14" s="43"/>
      <c r="ILH14" s="43"/>
      <c r="ILI14" s="43"/>
      <c r="ILJ14" s="43"/>
      <c r="ILK14" s="43"/>
      <c r="ILL14" s="43"/>
      <c r="ILM14" s="43"/>
      <c r="ILN14" s="43"/>
      <c r="ILO14" s="43"/>
      <c r="ILP14" s="43"/>
      <c r="ILQ14" s="43"/>
      <c r="ILR14" s="43"/>
      <c r="ILS14" s="43"/>
      <c r="ILT14" s="43"/>
      <c r="ILU14" s="43"/>
      <c r="ILV14" s="43"/>
      <c r="ILW14" s="43"/>
      <c r="ILX14" s="43"/>
      <c r="ILY14" s="43"/>
      <c r="ILZ14" s="43"/>
      <c r="IMA14" s="43"/>
      <c r="IMB14" s="43"/>
      <c r="IMC14" s="43"/>
      <c r="IMD14" s="43"/>
      <c r="IME14" s="43"/>
      <c r="IMF14" s="43"/>
      <c r="IMG14" s="43"/>
      <c r="IMH14" s="43"/>
      <c r="IMI14" s="43"/>
      <c r="IMJ14" s="43"/>
      <c r="IMK14" s="43"/>
      <c r="IML14" s="43"/>
      <c r="IMM14" s="43"/>
      <c r="IMN14" s="43"/>
      <c r="IMO14" s="43"/>
      <c r="IMP14" s="43"/>
      <c r="IMQ14" s="43"/>
      <c r="IMR14" s="43"/>
      <c r="IMS14" s="43"/>
      <c r="IMT14" s="43"/>
      <c r="IMU14" s="43"/>
      <c r="IMV14" s="43"/>
      <c r="IMW14" s="43"/>
      <c r="IMX14" s="43"/>
      <c r="IMY14" s="43"/>
      <c r="IMZ14" s="43"/>
      <c r="INA14" s="43"/>
      <c r="INB14" s="43"/>
      <c r="INC14" s="43"/>
      <c r="IND14" s="43"/>
      <c r="INE14" s="43"/>
      <c r="INF14" s="43"/>
      <c r="ING14" s="43"/>
      <c r="INH14" s="43"/>
      <c r="INI14" s="43"/>
      <c r="INJ14" s="43"/>
      <c r="INK14" s="43"/>
      <c r="INL14" s="43"/>
      <c r="INM14" s="43"/>
      <c r="INN14" s="43"/>
      <c r="INO14" s="43"/>
      <c r="INP14" s="43"/>
      <c r="INQ14" s="43"/>
      <c r="INR14" s="43"/>
      <c r="INS14" s="43"/>
      <c r="INT14" s="43"/>
      <c r="INU14" s="43"/>
      <c r="INV14" s="43"/>
      <c r="INW14" s="43"/>
      <c r="INX14" s="43"/>
      <c r="INY14" s="43"/>
      <c r="INZ14" s="43"/>
      <c r="IOA14" s="43"/>
      <c r="IOB14" s="43"/>
      <c r="IOC14" s="43"/>
      <c r="IOD14" s="43"/>
      <c r="IOE14" s="43"/>
      <c r="IOF14" s="43"/>
      <c r="IOG14" s="43"/>
      <c r="IOH14" s="43"/>
      <c r="IOI14" s="43"/>
      <c r="IOJ14" s="43"/>
      <c r="IOK14" s="43"/>
      <c r="IOL14" s="43"/>
      <c r="IOM14" s="43"/>
      <c r="ION14" s="43"/>
      <c r="IOO14" s="43"/>
      <c r="IOP14" s="43"/>
      <c r="IOQ14" s="43"/>
      <c r="IOR14" s="43"/>
      <c r="IOS14" s="43"/>
      <c r="IOT14" s="43"/>
      <c r="IOU14" s="43"/>
      <c r="IOV14" s="43"/>
      <c r="IOW14" s="43"/>
      <c r="IOX14" s="43"/>
      <c r="IOY14" s="43"/>
      <c r="IOZ14" s="43"/>
      <c r="IPA14" s="43"/>
      <c r="IPB14" s="43"/>
      <c r="IPC14" s="43"/>
      <c r="IPD14" s="43"/>
      <c r="IPE14" s="43"/>
      <c r="IPF14" s="43"/>
      <c r="IPG14" s="43"/>
      <c r="IPH14" s="43"/>
      <c r="IPI14" s="43"/>
      <c r="IPJ14" s="43"/>
      <c r="IPK14" s="43"/>
      <c r="IPL14" s="43"/>
      <c r="IPM14" s="43"/>
      <c r="IPN14" s="43"/>
      <c r="IPO14" s="43"/>
      <c r="IPP14" s="43"/>
      <c r="IPQ14" s="43"/>
      <c r="IPR14" s="43"/>
      <c r="IPS14" s="43"/>
      <c r="IPT14" s="43"/>
      <c r="IPU14" s="43"/>
      <c r="IPV14" s="43"/>
      <c r="IPW14" s="43"/>
      <c r="IPX14" s="43"/>
      <c r="IPY14" s="43"/>
      <c r="IPZ14" s="43"/>
      <c r="IQA14" s="43"/>
      <c r="IQB14" s="43"/>
      <c r="IQC14" s="43"/>
      <c r="IQD14" s="43"/>
      <c r="IQE14" s="43"/>
      <c r="IQF14" s="43"/>
      <c r="IQG14" s="43"/>
      <c r="IQH14" s="43"/>
      <c r="IQI14" s="43"/>
      <c r="IQJ14" s="43"/>
      <c r="IQK14" s="43"/>
      <c r="IQL14" s="43"/>
      <c r="IQM14" s="43"/>
      <c r="IQN14" s="43"/>
      <c r="IQO14" s="43"/>
      <c r="IQP14" s="43"/>
      <c r="IQQ14" s="43"/>
      <c r="IQR14" s="43"/>
      <c r="IQS14" s="43"/>
      <c r="IQT14" s="43"/>
      <c r="IQU14" s="43"/>
      <c r="IQV14" s="43"/>
      <c r="IQW14" s="43"/>
      <c r="IQX14" s="43"/>
      <c r="IQY14" s="43"/>
      <c r="IQZ14" s="43"/>
      <c r="IRA14" s="43"/>
      <c r="IRB14" s="43"/>
      <c r="IRC14" s="43"/>
      <c r="IRD14" s="43"/>
      <c r="IRE14" s="43"/>
      <c r="IRF14" s="43"/>
      <c r="IRG14" s="43"/>
      <c r="IRH14" s="43"/>
      <c r="IRI14" s="43"/>
      <c r="IRJ14" s="43"/>
      <c r="IRK14" s="43"/>
      <c r="IRL14" s="43"/>
      <c r="IRM14" s="43"/>
      <c r="IRN14" s="43"/>
      <c r="IRO14" s="43"/>
      <c r="IRP14" s="43"/>
      <c r="IRQ14" s="43"/>
      <c r="IRR14" s="43"/>
      <c r="IRS14" s="43"/>
      <c r="IRT14" s="43"/>
      <c r="IRU14" s="43"/>
      <c r="IRV14" s="43"/>
      <c r="IRW14" s="43"/>
      <c r="IRX14" s="43"/>
      <c r="IRY14" s="43"/>
      <c r="IRZ14" s="43"/>
      <c r="ISA14" s="43"/>
      <c r="ISB14" s="43"/>
      <c r="ISC14" s="43"/>
      <c r="ISD14" s="43"/>
      <c r="ISE14" s="43"/>
      <c r="ISF14" s="43"/>
      <c r="ISG14" s="43"/>
      <c r="ISH14" s="43"/>
      <c r="ISI14" s="43"/>
      <c r="ISJ14" s="43"/>
      <c r="ISK14" s="43"/>
      <c r="ISL14" s="43"/>
      <c r="ISM14" s="43"/>
      <c r="ISN14" s="43"/>
      <c r="ISO14" s="43"/>
      <c r="ISP14" s="43"/>
      <c r="ISQ14" s="43"/>
      <c r="ISR14" s="43"/>
      <c r="ISS14" s="43"/>
      <c r="IST14" s="43"/>
      <c r="ISU14" s="43"/>
      <c r="ISV14" s="43"/>
      <c r="ISW14" s="43"/>
      <c r="ISX14" s="43"/>
      <c r="ISY14" s="43"/>
      <c r="ISZ14" s="43"/>
      <c r="ITA14" s="43"/>
      <c r="ITB14" s="43"/>
      <c r="ITC14" s="43"/>
      <c r="ITD14" s="43"/>
      <c r="ITE14" s="43"/>
      <c r="ITF14" s="43"/>
      <c r="ITG14" s="43"/>
      <c r="ITH14" s="43"/>
      <c r="ITI14" s="43"/>
      <c r="ITJ14" s="43"/>
      <c r="ITK14" s="43"/>
      <c r="ITL14" s="43"/>
      <c r="ITM14" s="43"/>
      <c r="ITN14" s="43"/>
      <c r="ITO14" s="43"/>
      <c r="ITP14" s="43"/>
      <c r="ITQ14" s="43"/>
      <c r="ITR14" s="43"/>
      <c r="ITS14" s="43"/>
      <c r="ITT14" s="43"/>
      <c r="ITU14" s="43"/>
      <c r="ITV14" s="43"/>
      <c r="ITW14" s="43"/>
      <c r="ITX14" s="43"/>
      <c r="ITY14" s="43"/>
      <c r="ITZ14" s="43"/>
      <c r="IUA14" s="43"/>
      <c r="IUB14" s="43"/>
      <c r="IUC14" s="43"/>
      <c r="IUD14" s="43"/>
      <c r="IUE14" s="43"/>
      <c r="IUF14" s="43"/>
      <c r="IUG14" s="43"/>
      <c r="IUH14" s="43"/>
      <c r="IUI14" s="43"/>
      <c r="IUJ14" s="43"/>
      <c r="IUK14" s="43"/>
      <c r="IUL14" s="43"/>
      <c r="IUM14" s="43"/>
      <c r="IUN14" s="43"/>
      <c r="IUO14" s="43"/>
      <c r="IUP14" s="43"/>
      <c r="IUQ14" s="43"/>
      <c r="IUR14" s="43"/>
      <c r="IUS14" s="43"/>
      <c r="IUT14" s="43"/>
      <c r="IUU14" s="43"/>
      <c r="IUV14" s="43"/>
      <c r="IUW14" s="43"/>
      <c r="IUX14" s="43"/>
      <c r="IUY14" s="43"/>
      <c r="IUZ14" s="43"/>
      <c r="IVA14" s="43"/>
      <c r="IVB14" s="43"/>
      <c r="IVC14" s="43"/>
      <c r="IVD14" s="43"/>
      <c r="IVE14" s="43"/>
      <c r="IVF14" s="43"/>
      <c r="IVG14" s="43"/>
      <c r="IVH14" s="43"/>
      <c r="IVI14" s="43"/>
      <c r="IVJ14" s="43"/>
      <c r="IVK14" s="43"/>
      <c r="IVL14" s="43"/>
      <c r="IVM14" s="43"/>
      <c r="IVN14" s="43"/>
      <c r="IVO14" s="43"/>
      <c r="IVP14" s="43"/>
      <c r="IVQ14" s="43"/>
      <c r="IVR14" s="43"/>
      <c r="IVS14" s="43"/>
      <c r="IVT14" s="43"/>
      <c r="IVU14" s="43"/>
      <c r="IVV14" s="43"/>
      <c r="IVW14" s="43"/>
      <c r="IVX14" s="43"/>
      <c r="IVY14" s="43"/>
      <c r="IVZ14" s="43"/>
      <c r="IWA14" s="43"/>
      <c r="IWB14" s="43"/>
      <c r="IWC14" s="43"/>
      <c r="IWD14" s="43"/>
      <c r="IWE14" s="43"/>
      <c r="IWF14" s="43"/>
      <c r="IWG14" s="43"/>
      <c r="IWH14" s="43"/>
      <c r="IWI14" s="43"/>
      <c r="IWJ14" s="43"/>
      <c r="IWK14" s="43"/>
      <c r="IWL14" s="43"/>
      <c r="IWM14" s="43"/>
      <c r="IWN14" s="43"/>
      <c r="IWO14" s="43"/>
      <c r="IWP14" s="43"/>
      <c r="IWQ14" s="43"/>
      <c r="IWR14" s="43"/>
      <c r="IWS14" s="43"/>
      <c r="IWT14" s="43"/>
      <c r="IWU14" s="43"/>
      <c r="IWV14" s="43"/>
      <c r="IWW14" s="43"/>
      <c r="IWX14" s="43"/>
      <c r="IWY14" s="43"/>
      <c r="IWZ14" s="43"/>
      <c r="IXA14" s="43"/>
      <c r="IXB14" s="43"/>
      <c r="IXC14" s="43"/>
      <c r="IXD14" s="43"/>
      <c r="IXE14" s="43"/>
      <c r="IXF14" s="43"/>
      <c r="IXG14" s="43"/>
      <c r="IXH14" s="43"/>
      <c r="IXI14" s="43"/>
      <c r="IXJ14" s="43"/>
      <c r="IXK14" s="43"/>
      <c r="IXL14" s="43"/>
      <c r="IXM14" s="43"/>
      <c r="IXN14" s="43"/>
      <c r="IXO14" s="43"/>
      <c r="IXP14" s="43"/>
      <c r="IXQ14" s="43"/>
      <c r="IXR14" s="43"/>
      <c r="IXS14" s="43"/>
      <c r="IXT14" s="43"/>
      <c r="IXU14" s="43"/>
      <c r="IXV14" s="43"/>
      <c r="IXW14" s="43"/>
      <c r="IXX14" s="43"/>
      <c r="IXY14" s="43"/>
      <c r="IXZ14" s="43"/>
      <c r="IYA14" s="43"/>
      <c r="IYB14" s="43"/>
      <c r="IYC14" s="43"/>
      <c r="IYD14" s="43"/>
      <c r="IYE14" s="43"/>
      <c r="IYF14" s="43"/>
      <c r="IYG14" s="43"/>
      <c r="IYH14" s="43"/>
      <c r="IYI14" s="43"/>
      <c r="IYJ14" s="43"/>
      <c r="IYK14" s="43"/>
      <c r="IYL14" s="43"/>
      <c r="IYM14" s="43"/>
      <c r="IYN14" s="43"/>
      <c r="IYO14" s="43"/>
      <c r="IYP14" s="43"/>
      <c r="IYQ14" s="43"/>
      <c r="IYR14" s="43"/>
      <c r="IYS14" s="43"/>
      <c r="IYT14" s="43"/>
      <c r="IYU14" s="43"/>
      <c r="IYV14" s="43"/>
      <c r="IYW14" s="43"/>
      <c r="IYX14" s="43"/>
      <c r="IYY14" s="43"/>
      <c r="IYZ14" s="43"/>
      <c r="IZA14" s="43"/>
      <c r="IZB14" s="43"/>
      <c r="IZC14" s="43"/>
      <c r="IZD14" s="43"/>
      <c r="IZE14" s="43"/>
      <c r="IZF14" s="43"/>
      <c r="IZG14" s="43"/>
      <c r="IZH14" s="43"/>
      <c r="IZI14" s="43"/>
      <c r="IZJ14" s="43"/>
      <c r="IZK14" s="43"/>
      <c r="IZL14" s="43"/>
      <c r="IZM14" s="43"/>
      <c r="IZN14" s="43"/>
      <c r="IZO14" s="43"/>
      <c r="IZP14" s="43"/>
      <c r="IZQ14" s="43"/>
      <c r="IZR14" s="43"/>
      <c r="IZS14" s="43"/>
      <c r="IZT14" s="43"/>
      <c r="IZU14" s="43"/>
      <c r="IZV14" s="43"/>
      <c r="IZW14" s="43"/>
      <c r="IZX14" s="43"/>
      <c r="IZY14" s="43"/>
      <c r="IZZ14" s="43"/>
      <c r="JAA14" s="43"/>
      <c r="JAB14" s="43"/>
      <c r="JAC14" s="43"/>
      <c r="JAD14" s="43"/>
      <c r="JAE14" s="43"/>
      <c r="JAF14" s="43"/>
      <c r="JAG14" s="43"/>
      <c r="JAH14" s="43"/>
      <c r="JAI14" s="43"/>
      <c r="JAJ14" s="43"/>
      <c r="JAK14" s="43"/>
      <c r="JAL14" s="43"/>
      <c r="JAM14" s="43"/>
      <c r="JAN14" s="43"/>
      <c r="JAO14" s="43"/>
      <c r="JAP14" s="43"/>
      <c r="JAQ14" s="43"/>
      <c r="JAR14" s="43"/>
      <c r="JAS14" s="43"/>
      <c r="JAT14" s="43"/>
      <c r="JAU14" s="43"/>
      <c r="JAV14" s="43"/>
      <c r="JAW14" s="43"/>
      <c r="JAX14" s="43"/>
      <c r="JAY14" s="43"/>
      <c r="JAZ14" s="43"/>
      <c r="JBA14" s="43"/>
      <c r="JBB14" s="43"/>
      <c r="JBC14" s="43"/>
      <c r="JBD14" s="43"/>
      <c r="JBE14" s="43"/>
      <c r="JBF14" s="43"/>
      <c r="JBG14" s="43"/>
      <c r="JBH14" s="43"/>
      <c r="JBI14" s="43"/>
      <c r="JBJ14" s="43"/>
      <c r="JBK14" s="43"/>
      <c r="JBL14" s="43"/>
      <c r="JBM14" s="43"/>
      <c r="JBN14" s="43"/>
      <c r="JBO14" s="43"/>
      <c r="JBP14" s="43"/>
      <c r="JBQ14" s="43"/>
      <c r="JBR14" s="43"/>
      <c r="JBS14" s="43"/>
      <c r="JBT14" s="43"/>
      <c r="JBU14" s="43"/>
      <c r="JBV14" s="43"/>
      <c r="JBW14" s="43"/>
      <c r="JBX14" s="43"/>
      <c r="JBY14" s="43"/>
      <c r="JBZ14" s="43"/>
      <c r="JCA14" s="43"/>
      <c r="JCB14" s="43"/>
      <c r="JCC14" s="43"/>
      <c r="JCD14" s="43"/>
      <c r="JCE14" s="43"/>
      <c r="JCF14" s="43"/>
      <c r="JCG14" s="43"/>
      <c r="JCH14" s="43"/>
      <c r="JCI14" s="43"/>
      <c r="JCJ14" s="43"/>
      <c r="JCK14" s="43"/>
      <c r="JCL14" s="43"/>
      <c r="JCM14" s="43"/>
      <c r="JCN14" s="43"/>
      <c r="JCO14" s="43"/>
      <c r="JCP14" s="43"/>
      <c r="JCQ14" s="43"/>
      <c r="JCR14" s="43"/>
      <c r="JCS14" s="43"/>
      <c r="JCT14" s="43"/>
      <c r="JCU14" s="43"/>
      <c r="JCV14" s="43"/>
      <c r="JCW14" s="43"/>
      <c r="JCX14" s="43"/>
      <c r="JCY14" s="43"/>
      <c r="JCZ14" s="43"/>
      <c r="JDA14" s="43"/>
      <c r="JDB14" s="43"/>
      <c r="JDC14" s="43"/>
      <c r="JDD14" s="43"/>
      <c r="JDE14" s="43"/>
      <c r="JDF14" s="43"/>
      <c r="JDG14" s="43"/>
      <c r="JDH14" s="43"/>
      <c r="JDI14" s="43"/>
      <c r="JDJ14" s="43"/>
      <c r="JDK14" s="43"/>
      <c r="JDL14" s="43"/>
      <c r="JDM14" s="43"/>
      <c r="JDN14" s="43"/>
      <c r="JDO14" s="43"/>
      <c r="JDP14" s="43"/>
      <c r="JDQ14" s="43"/>
      <c r="JDR14" s="43"/>
      <c r="JDS14" s="43"/>
      <c r="JDT14" s="43"/>
      <c r="JDU14" s="43"/>
      <c r="JDV14" s="43"/>
      <c r="JDW14" s="43"/>
      <c r="JDX14" s="43"/>
      <c r="JDY14" s="43"/>
      <c r="JDZ14" s="43"/>
      <c r="JEA14" s="43"/>
      <c r="JEB14" s="43"/>
      <c r="JEC14" s="43"/>
      <c r="JED14" s="43"/>
      <c r="JEE14" s="43"/>
      <c r="JEF14" s="43"/>
      <c r="JEG14" s="43"/>
      <c r="JEH14" s="43"/>
      <c r="JEI14" s="43"/>
      <c r="JEJ14" s="43"/>
      <c r="JEK14" s="43"/>
      <c r="JEL14" s="43"/>
      <c r="JEM14" s="43"/>
      <c r="JEN14" s="43"/>
      <c r="JEO14" s="43"/>
      <c r="JEP14" s="43"/>
      <c r="JEQ14" s="43"/>
      <c r="JER14" s="43"/>
      <c r="JES14" s="43"/>
      <c r="JET14" s="43"/>
      <c r="JEU14" s="43"/>
      <c r="JEV14" s="43"/>
      <c r="JEW14" s="43"/>
      <c r="JEX14" s="43"/>
      <c r="JEY14" s="43"/>
      <c r="JEZ14" s="43"/>
      <c r="JFA14" s="43"/>
      <c r="JFB14" s="43"/>
      <c r="JFC14" s="43"/>
      <c r="JFD14" s="43"/>
      <c r="JFE14" s="43"/>
      <c r="JFF14" s="43"/>
      <c r="JFG14" s="43"/>
      <c r="JFH14" s="43"/>
      <c r="JFI14" s="43"/>
      <c r="JFJ14" s="43"/>
      <c r="JFK14" s="43"/>
      <c r="JFL14" s="43"/>
      <c r="JFM14" s="43"/>
      <c r="JFN14" s="43"/>
      <c r="JFO14" s="43"/>
      <c r="JFP14" s="43"/>
      <c r="JFQ14" s="43"/>
      <c r="JFR14" s="43"/>
      <c r="JFS14" s="43"/>
      <c r="JFT14" s="43"/>
      <c r="JFU14" s="43"/>
      <c r="JFV14" s="43"/>
      <c r="JFW14" s="43"/>
      <c r="JFX14" s="43"/>
      <c r="JFY14" s="43"/>
      <c r="JFZ14" s="43"/>
      <c r="JGA14" s="43"/>
      <c r="JGB14" s="43"/>
      <c r="JGC14" s="43"/>
      <c r="JGD14" s="43"/>
      <c r="JGE14" s="43"/>
      <c r="JGF14" s="43"/>
      <c r="JGG14" s="43"/>
      <c r="JGH14" s="43"/>
      <c r="JGI14" s="43"/>
      <c r="JGJ14" s="43"/>
      <c r="JGK14" s="43"/>
      <c r="JGL14" s="43"/>
      <c r="JGM14" s="43"/>
      <c r="JGN14" s="43"/>
      <c r="JGO14" s="43"/>
      <c r="JGP14" s="43"/>
      <c r="JGQ14" s="43"/>
      <c r="JGR14" s="43"/>
      <c r="JGS14" s="43"/>
      <c r="JGT14" s="43"/>
      <c r="JGU14" s="43"/>
      <c r="JGV14" s="43"/>
      <c r="JGW14" s="43"/>
      <c r="JGX14" s="43"/>
      <c r="JGY14" s="43"/>
      <c r="JGZ14" s="43"/>
      <c r="JHA14" s="43"/>
      <c r="JHB14" s="43"/>
      <c r="JHC14" s="43"/>
      <c r="JHD14" s="43"/>
      <c r="JHE14" s="43"/>
      <c r="JHF14" s="43"/>
      <c r="JHG14" s="43"/>
      <c r="JHH14" s="43"/>
      <c r="JHI14" s="43"/>
      <c r="JHJ14" s="43"/>
      <c r="JHK14" s="43"/>
      <c r="JHL14" s="43"/>
      <c r="JHM14" s="43"/>
      <c r="JHN14" s="43"/>
      <c r="JHO14" s="43"/>
      <c r="JHP14" s="43"/>
      <c r="JHQ14" s="43"/>
      <c r="JHR14" s="43"/>
      <c r="JHS14" s="43"/>
      <c r="JHT14" s="43"/>
      <c r="JHU14" s="43"/>
      <c r="JHV14" s="43"/>
      <c r="JHW14" s="43"/>
      <c r="JHX14" s="43"/>
      <c r="JHY14" s="43"/>
      <c r="JHZ14" s="43"/>
      <c r="JIA14" s="43"/>
      <c r="JIB14" s="43"/>
      <c r="JIC14" s="43"/>
      <c r="JID14" s="43"/>
      <c r="JIE14" s="43"/>
      <c r="JIF14" s="43"/>
      <c r="JIG14" s="43"/>
      <c r="JIH14" s="43"/>
      <c r="JII14" s="43"/>
      <c r="JIJ14" s="43"/>
      <c r="JIK14" s="43"/>
      <c r="JIL14" s="43"/>
      <c r="JIM14" s="43"/>
      <c r="JIN14" s="43"/>
      <c r="JIO14" s="43"/>
      <c r="JIP14" s="43"/>
      <c r="JIQ14" s="43"/>
      <c r="JIR14" s="43"/>
      <c r="JIS14" s="43"/>
      <c r="JIT14" s="43"/>
      <c r="JIU14" s="43"/>
      <c r="JIV14" s="43"/>
      <c r="JIW14" s="43"/>
      <c r="JIX14" s="43"/>
      <c r="JIY14" s="43"/>
      <c r="JIZ14" s="43"/>
      <c r="JJA14" s="43"/>
      <c r="JJB14" s="43"/>
      <c r="JJC14" s="43"/>
      <c r="JJD14" s="43"/>
      <c r="JJE14" s="43"/>
      <c r="JJF14" s="43"/>
      <c r="JJG14" s="43"/>
      <c r="JJH14" s="43"/>
      <c r="JJI14" s="43"/>
      <c r="JJJ14" s="43"/>
      <c r="JJK14" s="43"/>
      <c r="JJL14" s="43"/>
      <c r="JJM14" s="43"/>
      <c r="JJN14" s="43"/>
      <c r="JJO14" s="43"/>
      <c r="JJP14" s="43"/>
      <c r="JJQ14" s="43"/>
      <c r="JJR14" s="43"/>
      <c r="JJS14" s="43"/>
      <c r="JJT14" s="43"/>
      <c r="JJU14" s="43"/>
      <c r="JJV14" s="43"/>
      <c r="JJW14" s="43"/>
      <c r="JJX14" s="43"/>
      <c r="JJY14" s="43"/>
      <c r="JJZ14" s="43"/>
      <c r="JKA14" s="43"/>
      <c r="JKB14" s="43"/>
      <c r="JKC14" s="43"/>
      <c r="JKD14" s="43"/>
      <c r="JKE14" s="43"/>
      <c r="JKF14" s="43"/>
      <c r="JKG14" s="43"/>
      <c r="JKH14" s="43"/>
      <c r="JKI14" s="43"/>
      <c r="JKJ14" s="43"/>
      <c r="JKK14" s="43"/>
      <c r="JKL14" s="43"/>
      <c r="JKM14" s="43"/>
      <c r="JKN14" s="43"/>
      <c r="JKO14" s="43"/>
      <c r="JKP14" s="43"/>
      <c r="JKQ14" s="43"/>
      <c r="JKR14" s="43"/>
      <c r="JKS14" s="43"/>
      <c r="JKT14" s="43"/>
      <c r="JKU14" s="43"/>
      <c r="JKV14" s="43"/>
      <c r="JKW14" s="43"/>
      <c r="JKX14" s="43"/>
      <c r="JKY14" s="43"/>
      <c r="JKZ14" s="43"/>
      <c r="JLA14" s="43"/>
      <c r="JLB14" s="43"/>
      <c r="JLC14" s="43"/>
      <c r="JLD14" s="43"/>
      <c r="JLE14" s="43"/>
      <c r="JLF14" s="43"/>
      <c r="JLG14" s="43"/>
      <c r="JLH14" s="43"/>
      <c r="JLI14" s="43"/>
      <c r="JLJ14" s="43"/>
      <c r="JLK14" s="43"/>
      <c r="JLL14" s="43"/>
      <c r="JLM14" s="43"/>
      <c r="JLN14" s="43"/>
      <c r="JLO14" s="43"/>
      <c r="JLP14" s="43"/>
      <c r="JLQ14" s="43"/>
      <c r="JLR14" s="43"/>
      <c r="JLS14" s="43"/>
      <c r="JLT14" s="43"/>
      <c r="JLU14" s="43"/>
      <c r="JLV14" s="43"/>
      <c r="JLW14" s="43"/>
      <c r="JLX14" s="43"/>
      <c r="JLY14" s="43"/>
      <c r="JLZ14" s="43"/>
      <c r="JMA14" s="43"/>
      <c r="JMB14" s="43"/>
      <c r="JMC14" s="43"/>
      <c r="JMD14" s="43"/>
      <c r="JME14" s="43"/>
      <c r="JMF14" s="43"/>
      <c r="JMG14" s="43"/>
      <c r="JMH14" s="43"/>
      <c r="JMI14" s="43"/>
      <c r="JMJ14" s="43"/>
      <c r="JMK14" s="43"/>
      <c r="JML14" s="43"/>
      <c r="JMM14" s="43"/>
      <c r="JMN14" s="43"/>
      <c r="JMO14" s="43"/>
      <c r="JMP14" s="43"/>
      <c r="JMQ14" s="43"/>
      <c r="JMR14" s="43"/>
      <c r="JMS14" s="43"/>
      <c r="JMT14" s="43"/>
      <c r="JMU14" s="43"/>
      <c r="JMV14" s="43"/>
      <c r="JMW14" s="43"/>
      <c r="JMX14" s="43"/>
      <c r="JMY14" s="43"/>
      <c r="JMZ14" s="43"/>
      <c r="JNA14" s="43"/>
      <c r="JNB14" s="43"/>
      <c r="JNC14" s="43"/>
      <c r="JND14" s="43"/>
      <c r="JNE14" s="43"/>
      <c r="JNF14" s="43"/>
      <c r="JNG14" s="43"/>
      <c r="JNH14" s="43"/>
      <c r="JNI14" s="43"/>
      <c r="JNJ14" s="43"/>
      <c r="JNK14" s="43"/>
      <c r="JNL14" s="43"/>
      <c r="JNM14" s="43"/>
      <c r="JNN14" s="43"/>
      <c r="JNO14" s="43"/>
      <c r="JNP14" s="43"/>
      <c r="JNQ14" s="43"/>
      <c r="JNR14" s="43"/>
      <c r="JNS14" s="43"/>
      <c r="JNT14" s="43"/>
      <c r="JNU14" s="43"/>
      <c r="JNV14" s="43"/>
      <c r="JNW14" s="43"/>
      <c r="JNX14" s="43"/>
      <c r="JNY14" s="43"/>
      <c r="JNZ14" s="43"/>
      <c r="JOA14" s="43"/>
      <c r="JOB14" s="43"/>
      <c r="JOC14" s="43"/>
      <c r="JOD14" s="43"/>
      <c r="JOE14" s="43"/>
      <c r="JOF14" s="43"/>
      <c r="JOG14" s="43"/>
      <c r="JOH14" s="43"/>
      <c r="JOI14" s="43"/>
      <c r="JOJ14" s="43"/>
      <c r="JOK14" s="43"/>
      <c r="JOL14" s="43"/>
      <c r="JOM14" s="43"/>
      <c r="JON14" s="43"/>
      <c r="JOO14" s="43"/>
      <c r="JOP14" s="43"/>
      <c r="JOQ14" s="43"/>
      <c r="JOR14" s="43"/>
      <c r="JOS14" s="43"/>
      <c r="JOT14" s="43"/>
      <c r="JOU14" s="43"/>
      <c r="JOV14" s="43"/>
      <c r="JOW14" s="43"/>
      <c r="JOX14" s="43"/>
      <c r="JOY14" s="43"/>
      <c r="JOZ14" s="43"/>
      <c r="JPA14" s="43"/>
      <c r="JPB14" s="43"/>
      <c r="JPC14" s="43"/>
      <c r="JPD14" s="43"/>
      <c r="JPE14" s="43"/>
      <c r="JPF14" s="43"/>
      <c r="JPG14" s="43"/>
      <c r="JPH14" s="43"/>
      <c r="JPI14" s="43"/>
      <c r="JPJ14" s="43"/>
      <c r="JPK14" s="43"/>
      <c r="JPL14" s="43"/>
      <c r="JPM14" s="43"/>
      <c r="JPN14" s="43"/>
      <c r="JPO14" s="43"/>
      <c r="JPP14" s="43"/>
      <c r="JPQ14" s="43"/>
      <c r="JPR14" s="43"/>
      <c r="JPS14" s="43"/>
      <c r="JPT14" s="43"/>
      <c r="JPU14" s="43"/>
      <c r="JPV14" s="43"/>
      <c r="JPW14" s="43"/>
      <c r="JPX14" s="43"/>
      <c r="JPY14" s="43"/>
      <c r="JPZ14" s="43"/>
      <c r="JQA14" s="43"/>
      <c r="JQB14" s="43"/>
      <c r="JQC14" s="43"/>
      <c r="JQD14" s="43"/>
      <c r="JQE14" s="43"/>
      <c r="JQF14" s="43"/>
      <c r="JQG14" s="43"/>
      <c r="JQH14" s="43"/>
      <c r="JQI14" s="43"/>
      <c r="JQJ14" s="43"/>
      <c r="JQK14" s="43"/>
      <c r="JQL14" s="43"/>
      <c r="JQM14" s="43"/>
      <c r="JQN14" s="43"/>
      <c r="JQO14" s="43"/>
      <c r="JQP14" s="43"/>
      <c r="JQQ14" s="43"/>
      <c r="JQR14" s="43"/>
      <c r="JQS14" s="43"/>
      <c r="JQT14" s="43"/>
      <c r="JQU14" s="43"/>
      <c r="JQV14" s="43"/>
      <c r="JQW14" s="43"/>
      <c r="JQX14" s="43"/>
      <c r="JQY14" s="43"/>
      <c r="JQZ14" s="43"/>
      <c r="JRA14" s="43"/>
      <c r="JRB14" s="43"/>
      <c r="JRC14" s="43"/>
      <c r="JRD14" s="43"/>
      <c r="JRE14" s="43"/>
      <c r="JRF14" s="43"/>
      <c r="JRG14" s="43"/>
      <c r="JRH14" s="43"/>
      <c r="JRI14" s="43"/>
      <c r="JRJ14" s="43"/>
      <c r="JRK14" s="43"/>
      <c r="JRL14" s="43"/>
      <c r="JRM14" s="43"/>
      <c r="JRN14" s="43"/>
      <c r="JRO14" s="43"/>
      <c r="JRP14" s="43"/>
      <c r="JRQ14" s="43"/>
      <c r="JRR14" s="43"/>
      <c r="JRS14" s="43"/>
      <c r="JRT14" s="43"/>
      <c r="JRU14" s="43"/>
      <c r="JRV14" s="43"/>
      <c r="JRW14" s="43"/>
      <c r="JRX14" s="43"/>
      <c r="JRY14" s="43"/>
      <c r="JRZ14" s="43"/>
      <c r="JSA14" s="43"/>
      <c r="JSB14" s="43"/>
      <c r="JSC14" s="43"/>
      <c r="JSD14" s="43"/>
      <c r="JSE14" s="43"/>
      <c r="JSF14" s="43"/>
      <c r="JSG14" s="43"/>
      <c r="JSH14" s="43"/>
      <c r="JSI14" s="43"/>
      <c r="JSJ14" s="43"/>
      <c r="JSK14" s="43"/>
      <c r="JSL14" s="43"/>
      <c r="JSM14" s="43"/>
      <c r="JSN14" s="43"/>
      <c r="JSO14" s="43"/>
      <c r="JSP14" s="43"/>
      <c r="JSQ14" s="43"/>
      <c r="JSR14" s="43"/>
      <c r="JSS14" s="43"/>
      <c r="JST14" s="43"/>
      <c r="JSU14" s="43"/>
      <c r="JSV14" s="43"/>
      <c r="JSW14" s="43"/>
      <c r="JSX14" s="43"/>
      <c r="JSY14" s="43"/>
      <c r="JSZ14" s="43"/>
      <c r="JTA14" s="43"/>
      <c r="JTB14" s="43"/>
      <c r="JTC14" s="43"/>
      <c r="JTD14" s="43"/>
      <c r="JTE14" s="43"/>
      <c r="JTF14" s="43"/>
      <c r="JTG14" s="43"/>
      <c r="JTH14" s="43"/>
      <c r="JTI14" s="43"/>
      <c r="JTJ14" s="43"/>
      <c r="JTK14" s="43"/>
      <c r="JTL14" s="43"/>
      <c r="JTM14" s="43"/>
      <c r="JTN14" s="43"/>
      <c r="JTO14" s="43"/>
      <c r="JTP14" s="43"/>
      <c r="JTQ14" s="43"/>
      <c r="JTR14" s="43"/>
      <c r="JTS14" s="43"/>
      <c r="JTT14" s="43"/>
      <c r="JTU14" s="43"/>
      <c r="JTV14" s="43"/>
      <c r="JTW14" s="43"/>
      <c r="JTX14" s="43"/>
      <c r="JTY14" s="43"/>
      <c r="JTZ14" s="43"/>
      <c r="JUA14" s="43"/>
      <c r="JUB14" s="43"/>
      <c r="JUC14" s="43"/>
      <c r="JUD14" s="43"/>
      <c r="JUE14" s="43"/>
      <c r="JUF14" s="43"/>
      <c r="JUG14" s="43"/>
      <c r="JUH14" s="43"/>
      <c r="JUI14" s="43"/>
      <c r="JUJ14" s="43"/>
      <c r="JUK14" s="43"/>
      <c r="JUL14" s="43"/>
      <c r="JUM14" s="43"/>
      <c r="JUN14" s="43"/>
      <c r="JUO14" s="43"/>
      <c r="JUP14" s="43"/>
      <c r="JUQ14" s="43"/>
      <c r="JUR14" s="43"/>
      <c r="JUS14" s="43"/>
      <c r="JUT14" s="43"/>
      <c r="JUU14" s="43"/>
      <c r="JUV14" s="43"/>
      <c r="JUW14" s="43"/>
      <c r="JUX14" s="43"/>
      <c r="JUY14" s="43"/>
      <c r="JUZ14" s="43"/>
      <c r="JVA14" s="43"/>
      <c r="JVB14" s="43"/>
      <c r="JVC14" s="43"/>
      <c r="JVD14" s="43"/>
      <c r="JVE14" s="43"/>
      <c r="JVF14" s="43"/>
      <c r="JVG14" s="43"/>
      <c r="JVH14" s="43"/>
      <c r="JVI14" s="43"/>
      <c r="JVJ14" s="43"/>
      <c r="JVK14" s="43"/>
      <c r="JVL14" s="43"/>
      <c r="JVM14" s="43"/>
      <c r="JVN14" s="43"/>
      <c r="JVO14" s="43"/>
      <c r="JVP14" s="43"/>
      <c r="JVQ14" s="43"/>
      <c r="JVR14" s="43"/>
      <c r="JVS14" s="43"/>
      <c r="JVT14" s="43"/>
      <c r="JVU14" s="43"/>
      <c r="JVV14" s="43"/>
      <c r="JVW14" s="43"/>
      <c r="JVX14" s="43"/>
      <c r="JVY14" s="43"/>
      <c r="JVZ14" s="43"/>
      <c r="JWA14" s="43"/>
      <c r="JWB14" s="43"/>
      <c r="JWC14" s="43"/>
      <c r="JWD14" s="43"/>
      <c r="JWE14" s="43"/>
      <c r="JWF14" s="43"/>
      <c r="JWG14" s="43"/>
      <c r="JWH14" s="43"/>
      <c r="JWI14" s="43"/>
      <c r="JWJ14" s="43"/>
      <c r="JWK14" s="43"/>
      <c r="JWL14" s="43"/>
      <c r="JWM14" s="43"/>
      <c r="JWN14" s="43"/>
      <c r="JWO14" s="43"/>
      <c r="JWP14" s="43"/>
      <c r="JWQ14" s="43"/>
      <c r="JWR14" s="43"/>
      <c r="JWS14" s="43"/>
      <c r="JWT14" s="43"/>
      <c r="JWU14" s="43"/>
      <c r="JWV14" s="43"/>
      <c r="JWW14" s="43"/>
      <c r="JWX14" s="43"/>
      <c r="JWY14" s="43"/>
      <c r="JWZ14" s="43"/>
      <c r="JXA14" s="43"/>
      <c r="JXB14" s="43"/>
      <c r="JXC14" s="43"/>
      <c r="JXD14" s="43"/>
      <c r="JXE14" s="43"/>
      <c r="JXF14" s="43"/>
      <c r="JXG14" s="43"/>
      <c r="JXH14" s="43"/>
      <c r="JXI14" s="43"/>
      <c r="JXJ14" s="43"/>
      <c r="JXK14" s="43"/>
      <c r="JXL14" s="43"/>
      <c r="JXM14" s="43"/>
      <c r="JXN14" s="43"/>
      <c r="JXO14" s="43"/>
      <c r="JXP14" s="43"/>
      <c r="JXQ14" s="43"/>
      <c r="JXR14" s="43"/>
      <c r="JXS14" s="43"/>
      <c r="JXT14" s="43"/>
      <c r="JXU14" s="43"/>
      <c r="JXV14" s="43"/>
      <c r="JXW14" s="43"/>
      <c r="JXX14" s="43"/>
      <c r="JXY14" s="43"/>
      <c r="JXZ14" s="43"/>
      <c r="JYA14" s="43"/>
      <c r="JYB14" s="43"/>
      <c r="JYC14" s="43"/>
      <c r="JYD14" s="43"/>
      <c r="JYE14" s="43"/>
      <c r="JYF14" s="43"/>
      <c r="JYG14" s="43"/>
      <c r="JYH14" s="43"/>
      <c r="JYI14" s="43"/>
      <c r="JYJ14" s="43"/>
      <c r="JYK14" s="43"/>
      <c r="JYL14" s="43"/>
      <c r="JYM14" s="43"/>
      <c r="JYN14" s="43"/>
      <c r="JYO14" s="43"/>
      <c r="JYP14" s="43"/>
      <c r="JYQ14" s="43"/>
      <c r="JYR14" s="43"/>
      <c r="JYS14" s="43"/>
      <c r="JYT14" s="43"/>
      <c r="JYU14" s="43"/>
      <c r="JYV14" s="43"/>
      <c r="JYW14" s="43"/>
      <c r="JYX14" s="43"/>
      <c r="JYY14" s="43"/>
      <c r="JYZ14" s="43"/>
      <c r="JZA14" s="43"/>
      <c r="JZB14" s="43"/>
      <c r="JZC14" s="43"/>
      <c r="JZD14" s="43"/>
      <c r="JZE14" s="43"/>
      <c r="JZF14" s="43"/>
      <c r="JZG14" s="43"/>
      <c r="JZH14" s="43"/>
      <c r="JZI14" s="43"/>
      <c r="JZJ14" s="43"/>
      <c r="JZK14" s="43"/>
      <c r="JZL14" s="43"/>
      <c r="JZM14" s="43"/>
      <c r="JZN14" s="43"/>
      <c r="JZO14" s="43"/>
      <c r="JZP14" s="43"/>
      <c r="JZQ14" s="43"/>
      <c r="JZR14" s="43"/>
      <c r="JZS14" s="43"/>
      <c r="JZT14" s="43"/>
      <c r="JZU14" s="43"/>
      <c r="JZV14" s="43"/>
      <c r="JZW14" s="43"/>
      <c r="JZX14" s="43"/>
      <c r="JZY14" s="43"/>
      <c r="JZZ14" s="43"/>
      <c r="KAA14" s="43"/>
      <c r="KAB14" s="43"/>
      <c r="KAC14" s="43"/>
      <c r="KAD14" s="43"/>
      <c r="KAE14" s="43"/>
      <c r="KAF14" s="43"/>
      <c r="KAG14" s="43"/>
      <c r="KAH14" s="43"/>
      <c r="KAI14" s="43"/>
      <c r="KAJ14" s="43"/>
      <c r="KAK14" s="43"/>
      <c r="KAL14" s="43"/>
      <c r="KAM14" s="43"/>
      <c r="KAN14" s="43"/>
      <c r="KAO14" s="43"/>
      <c r="KAP14" s="43"/>
      <c r="KAQ14" s="43"/>
      <c r="KAR14" s="43"/>
      <c r="KAS14" s="43"/>
      <c r="KAT14" s="43"/>
      <c r="KAU14" s="43"/>
      <c r="KAV14" s="43"/>
      <c r="KAW14" s="43"/>
      <c r="KAX14" s="43"/>
      <c r="KAY14" s="43"/>
      <c r="KAZ14" s="43"/>
      <c r="KBA14" s="43"/>
      <c r="KBB14" s="43"/>
      <c r="KBC14" s="43"/>
      <c r="KBD14" s="43"/>
      <c r="KBE14" s="43"/>
      <c r="KBF14" s="43"/>
      <c r="KBG14" s="43"/>
      <c r="KBH14" s="43"/>
      <c r="KBI14" s="43"/>
      <c r="KBJ14" s="43"/>
      <c r="KBK14" s="43"/>
      <c r="KBL14" s="43"/>
      <c r="KBM14" s="43"/>
      <c r="KBN14" s="43"/>
      <c r="KBO14" s="43"/>
      <c r="KBP14" s="43"/>
      <c r="KBQ14" s="43"/>
      <c r="KBR14" s="43"/>
      <c r="KBS14" s="43"/>
      <c r="KBT14" s="43"/>
      <c r="KBU14" s="43"/>
      <c r="KBV14" s="43"/>
      <c r="KBW14" s="43"/>
      <c r="KBX14" s="43"/>
      <c r="KBY14" s="43"/>
      <c r="KBZ14" s="43"/>
      <c r="KCA14" s="43"/>
      <c r="KCB14" s="43"/>
      <c r="KCC14" s="43"/>
      <c r="KCD14" s="43"/>
      <c r="KCE14" s="43"/>
      <c r="KCF14" s="43"/>
      <c r="KCG14" s="43"/>
      <c r="KCH14" s="43"/>
      <c r="KCI14" s="43"/>
      <c r="KCJ14" s="43"/>
      <c r="KCK14" s="43"/>
      <c r="KCL14" s="43"/>
      <c r="KCM14" s="43"/>
      <c r="KCN14" s="43"/>
      <c r="KCO14" s="43"/>
      <c r="KCP14" s="43"/>
      <c r="KCQ14" s="43"/>
      <c r="KCR14" s="43"/>
      <c r="KCS14" s="43"/>
      <c r="KCT14" s="43"/>
      <c r="KCU14" s="43"/>
      <c r="KCV14" s="43"/>
      <c r="KCW14" s="43"/>
      <c r="KCX14" s="43"/>
      <c r="KCY14" s="43"/>
      <c r="KCZ14" s="43"/>
      <c r="KDA14" s="43"/>
      <c r="KDB14" s="43"/>
      <c r="KDC14" s="43"/>
      <c r="KDD14" s="43"/>
      <c r="KDE14" s="43"/>
      <c r="KDF14" s="43"/>
      <c r="KDG14" s="43"/>
      <c r="KDH14" s="43"/>
      <c r="KDI14" s="43"/>
      <c r="KDJ14" s="43"/>
      <c r="KDK14" s="43"/>
      <c r="KDL14" s="43"/>
      <c r="KDM14" s="43"/>
      <c r="KDN14" s="43"/>
      <c r="KDO14" s="43"/>
      <c r="KDP14" s="43"/>
      <c r="KDQ14" s="43"/>
      <c r="KDR14" s="43"/>
      <c r="KDS14" s="43"/>
      <c r="KDT14" s="43"/>
      <c r="KDU14" s="43"/>
      <c r="KDV14" s="43"/>
      <c r="KDW14" s="43"/>
      <c r="KDX14" s="43"/>
      <c r="KDY14" s="43"/>
      <c r="KDZ14" s="43"/>
      <c r="KEA14" s="43"/>
      <c r="KEB14" s="43"/>
      <c r="KEC14" s="43"/>
      <c r="KED14" s="43"/>
      <c r="KEE14" s="43"/>
      <c r="KEF14" s="43"/>
      <c r="KEG14" s="43"/>
      <c r="KEH14" s="43"/>
      <c r="KEI14" s="43"/>
      <c r="KEJ14" s="43"/>
      <c r="KEK14" s="43"/>
      <c r="KEL14" s="43"/>
      <c r="KEM14" s="43"/>
      <c r="KEN14" s="43"/>
      <c r="KEO14" s="43"/>
      <c r="KEP14" s="43"/>
      <c r="KEQ14" s="43"/>
      <c r="KER14" s="43"/>
      <c r="KES14" s="43"/>
      <c r="KET14" s="43"/>
      <c r="KEU14" s="43"/>
      <c r="KEV14" s="43"/>
      <c r="KEW14" s="43"/>
      <c r="KEX14" s="43"/>
      <c r="KEY14" s="43"/>
      <c r="KEZ14" s="43"/>
      <c r="KFA14" s="43"/>
      <c r="KFB14" s="43"/>
      <c r="KFC14" s="43"/>
      <c r="KFD14" s="43"/>
      <c r="KFE14" s="43"/>
      <c r="KFF14" s="43"/>
      <c r="KFG14" s="43"/>
      <c r="KFH14" s="43"/>
      <c r="KFI14" s="43"/>
      <c r="KFJ14" s="43"/>
      <c r="KFK14" s="43"/>
      <c r="KFL14" s="43"/>
      <c r="KFM14" s="43"/>
      <c r="KFN14" s="43"/>
      <c r="KFO14" s="43"/>
      <c r="KFP14" s="43"/>
      <c r="KFQ14" s="43"/>
      <c r="KFR14" s="43"/>
      <c r="KFS14" s="43"/>
      <c r="KFT14" s="43"/>
      <c r="KFU14" s="43"/>
      <c r="KFV14" s="43"/>
      <c r="KFW14" s="43"/>
      <c r="KFX14" s="43"/>
      <c r="KFY14" s="43"/>
      <c r="KFZ14" s="43"/>
      <c r="KGA14" s="43"/>
      <c r="KGB14" s="43"/>
      <c r="KGC14" s="43"/>
      <c r="KGD14" s="43"/>
      <c r="KGE14" s="43"/>
      <c r="KGF14" s="43"/>
      <c r="KGG14" s="43"/>
      <c r="KGH14" s="43"/>
      <c r="KGI14" s="43"/>
      <c r="KGJ14" s="43"/>
      <c r="KGK14" s="43"/>
      <c r="KGL14" s="43"/>
      <c r="KGM14" s="43"/>
      <c r="KGN14" s="43"/>
      <c r="KGO14" s="43"/>
      <c r="KGP14" s="43"/>
      <c r="KGQ14" s="43"/>
      <c r="KGR14" s="43"/>
      <c r="KGS14" s="43"/>
      <c r="KGT14" s="43"/>
      <c r="KGU14" s="43"/>
      <c r="KGV14" s="43"/>
      <c r="KGW14" s="43"/>
      <c r="KGX14" s="43"/>
      <c r="KGY14" s="43"/>
      <c r="KGZ14" s="43"/>
      <c r="KHA14" s="43"/>
      <c r="KHB14" s="43"/>
      <c r="KHC14" s="43"/>
      <c r="KHD14" s="43"/>
      <c r="KHE14" s="43"/>
      <c r="KHF14" s="43"/>
      <c r="KHG14" s="43"/>
      <c r="KHH14" s="43"/>
      <c r="KHI14" s="43"/>
      <c r="KHJ14" s="43"/>
      <c r="KHK14" s="43"/>
      <c r="KHL14" s="43"/>
      <c r="KHM14" s="43"/>
      <c r="KHN14" s="43"/>
      <c r="KHO14" s="43"/>
      <c r="KHP14" s="43"/>
      <c r="KHQ14" s="43"/>
      <c r="KHR14" s="43"/>
      <c r="KHS14" s="43"/>
      <c r="KHT14" s="43"/>
      <c r="KHU14" s="43"/>
      <c r="KHV14" s="43"/>
      <c r="KHW14" s="43"/>
      <c r="KHX14" s="43"/>
      <c r="KHY14" s="43"/>
      <c r="KHZ14" s="43"/>
      <c r="KIA14" s="43"/>
      <c r="KIB14" s="43"/>
      <c r="KIC14" s="43"/>
      <c r="KID14" s="43"/>
      <c r="KIE14" s="43"/>
      <c r="KIF14" s="43"/>
      <c r="KIG14" s="43"/>
      <c r="KIH14" s="43"/>
      <c r="KII14" s="43"/>
      <c r="KIJ14" s="43"/>
      <c r="KIK14" s="43"/>
      <c r="KIL14" s="43"/>
      <c r="KIM14" s="43"/>
      <c r="KIN14" s="43"/>
      <c r="KIO14" s="43"/>
      <c r="KIP14" s="43"/>
      <c r="KIQ14" s="43"/>
      <c r="KIR14" s="43"/>
      <c r="KIS14" s="43"/>
      <c r="KIT14" s="43"/>
      <c r="KIU14" s="43"/>
      <c r="KIV14" s="43"/>
      <c r="KIW14" s="43"/>
      <c r="KIX14" s="43"/>
      <c r="KIY14" s="43"/>
      <c r="KIZ14" s="43"/>
      <c r="KJA14" s="43"/>
      <c r="KJB14" s="43"/>
      <c r="KJC14" s="43"/>
      <c r="KJD14" s="43"/>
      <c r="KJE14" s="43"/>
      <c r="KJF14" s="43"/>
      <c r="KJG14" s="43"/>
      <c r="KJH14" s="43"/>
      <c r="KJI14" s="43"/>
      <c r="KJJ14" s="43"/>
      <c r="KJK14" s="43"/>
      <c r="KJL14" s="43"/>
      <c r="KJM14" s="43"/>
      <c r="KJN14" s="43"/>
      <c r="KJO14" s="43"/>
      <c r="KJP14" s="43"/>
      <c r="KJQ14" s="43"/>
      <c r="KJR14" s="43"/>
      <c r="KJS14" s="43"/>
      <c r="KJT14" s="43"/>
      <c r="KJU14" s="43"/>
      <c r="KJV14" s="43"/>
      <c r="KJW14" s="43"/>
      <c r="KJX14" s="43"/>
      <c r="KJY14" s="43"/>
      <c r="KJZ14" s="43"/>
      <c r="KKA14" s="43"/>
      <c r="KKB14" s="43"/>
      <c r="KKC14" s="43"/>
      <c r="KKD14" s="43"/>
      <c r="KKE14" s="43"/>
      <c r="KKF14" s="43"/>
      <c r="KKG14" s="43"/>
      <c r="KKH14" s="43"/>
      <c r="KKI14" s="43"/>
      <c r="KKJ14" s="43"/>
      <c r="KKK14" s="43"/>
      <c r="KKL14" s="43"/>
      <c r="KKM14" s="43"/>
      <c r="KKN14" s="43"/>
      <c r="KKO14" s="43"/>
      <c r="KKP14" s="43"/>
      <c r="KKQ14" s="43"/>
      <c r="KKR14" s="43"/>
      <c r="KKS14" s="43"/>
      <c r="KKT14" s="43"/>
      <c r="KKU14" s="43"/>
      <c r="KKV14" s="43"/>
      <c r="KKW14" s="43"/>
      <c r="KKX14" s="43"/>
      <c r="KKY14" s="43"/>
      <c r="KKZ14" s="43"/>
      <c r="KLA14" s="43"/>
      <c r="KLB14" s="43"/>
      <c r="KLC14" s="43"/>
      <c r="KLD14" s="43"/>
      <c r="KLE14" s="43"/>
      <c r="KLF14" s="43"/>
      <c r="KLG14" s="43"/>
      <c r="KLH14" s="43"/>
      <c r="KLI14" s="43"/>
      <c r="KLJ14" s="43"/>
      <c r="KLK14" s="43"/>
      <c r="KLL14" s="43"/>
      <c r="KLM14" s="43"/>
      <c r="KLN14" s="43"/>
      <c r="KLO14" s="43"/>
      <c r="KLP14" s="43"/>
      <c r="KLQ14" s="43"/>
      <c r="KLR14" s="43"/>
      <c r="KLS14" s="43"/>
      <c r="KLT14" s="43"/>
      <c r="KLU14" s="43"/>
      <c r="KLV14" s="43"/>
      <c r="KLW14" s="43"/>
      <c r="KLX14" s="43"/>
      <c r="KLY14" s="43"/>
      <c r="KLZ14" s="43"/>
      <c r="KMA14" s="43"/>
      <c r="KMB14" s="43"/>
      <c r="KMC14" s="43"/>
      <c r="KMD14" s="43"/>
      <c r="KME14" s="43"/>
      <c r="KMF14" s="43"/>
      <c r="KMG14" s="43"/>
      <c r="KMH14" s="43"/>
      <c r="KMI14" s="43"/>
      <c r="KMJ14" s="43"/>
      <c r="KMK14" s="43"/>
      <c r="KML14" s="43"/>
      <c r="KMM14" s="43"/>
      <c r="KMN14" s="43"/>
      <c r="KMO14" s="43"/>
      <c r="KMP14" s="43"/>
      <c r="KMQ14" s="43"/>
      <c r="KMR14" s="43"/>
      <c r="KMS14" s="43"/>
      <c r="KMT14" s="43"/>
      <c r="KMU14" s="43"/>
      <c r="KMV14" s="43"/>
      <c r="KMW14" s="43"/>
      <c r="KMX14" s="43"/>
      <c r="KMY14" s="43"/>
      <c r="KMZ14" s="43"/>
      <c r="KNA14" s="43"/>
      <c r="KNB14" s="43"/>
      <c r="KNC14" s="43"/>
      <c r="KND14" s="43"/>
      <c r="KNE14" s="43"/>
      <c r="KNF14" s="43"/>
      <c r="KNG14" s="43"/>
      <c r="KNH14" s="43"/>
      <c r="KNI14" s="43"/>
      <c r="KNJ14" s="43"/>
      <c r="KNK14" s="43"/>
      <c r="KNL14" s="43"/>
      <c r="KNM14" s="43"/>
      <c r="KNN14" s="43"/>
      <c r="KNO14" s="43"/>
      <c r="KNP14" s="43"/>
      <c r="KNQ14" s="43"/>
      <c r="KNR14" s="43"/>
      <c r="KNS14" s="43"/>
      <c r="KNT14" s="43"/>
      <c r="KNU14" s="43"/>
      <c r="KNV14" s="43"/>
      <c r="KNW14" s="43"/>
      <c r="KNX14" s="43"/>
      <c r="KNY14" s="43"/>
      <c r="KNZ14" s="43"/>
      <c r="KOA14" s="43"/>
      <c r="KOB14" s="43"/>
      <c r="KOC14" s="43"/>
      <c r="KOD14" s="43"/>
      <c r="KOE14" s="43"/>
      <c r="KOF14" s="43"/>
      <c r="KOG14" s="43"/>
      <c r="KOH14" s="43"/>
      <c r="KOI14" s="43"/>
      <c r="KOJ14" s="43"/>
      <c r="KOK14" s="43"/>
      <c r="KOL14" s="43"/>
      <c r="KOM14" s="43"/>
      <c r="KON14" s="43"/>
      <c r="KOO14" s="43"/>
      <c r="KOP14" s="43"/>
      <c r="KOQ14" s="43"/>
      <c r="KOR14" s="43"/>
      <c r="KOS14" s="43"/>
      <c r="KOT14" s="43"/>
      <c r="KOU14" s="43"/>
      <c r="KOV14" s="43"/>
      <c r="KOW14" s="43"/>
      <c r="KOX14" s="43"/>
      <c r="KOY14" s="43"/>
      <c r="KOZ14" s="43"/>
      <c r="KPA14" s="43"/>
      <c r="KPB14" s="43"/>
      <c r="KPC14" s="43"/>
      <c r="KPD14" s="43"/>
      <c r="KPE14" s="43"/>
      <c r="KPF14" s="43"/>
      <c r="KPG14" s="43"/>
      <c r="KPH14" s="43"/>
      <c r="KPI14" s="43"/>
      <c r="KPJ14" s="43"/>
      <c r="KPK14" s="43"/>
      <c r="KPL14" s="43"/>
      <c r="KPM14" s="43"/>
      <c r="KPN14" s="43"/>
      <c r="KPO14" s="43"/>
      <c r="KPP14" s="43"/>
      <c r="KPQ14" s="43"/>
      <c r="KPR14" s="43"/>
      <c r="KPS14" s="43"/>
      <c r="KPT14" s="43"/>
      <c r="KPU14" s="43"/>
      <c r="KPV14" s="43"/>
      <c r="KPW14" s="43"/>
      <c r="KPX14" s="43"/>
      <c r="KPY14" s="43"/>
      <c r="KPZ14" s="43"/>
      <c r="KQA14" s="43"/>
      <c r="KQB14" s="43"/>
      <c r="KQC14" s="43"/>
      <c r="KQD14" s="43"/>
      <c r="KQE14" s="43"/>
      <c r="KQF14" s="43"/>
      <c r="KQG14" s="43"/>
      <c r="KQH14" s="43"/>
      <c r="KQI14" s="43"/>
      <c r="KQJ14" s="43"/>
      <c r="KQK14" s="43"/>
      <c r="KQL14" s="43"/>
      <c r="KQM14" s="43"/>
      <c r="KQN14" s="43"/>
      <c r="KQO14" s="43"/>
      <c r="KQP14" s="43"/>
      <c r="KQQ14" s="43"/>
      <c r="KQR14" s="43"/>
      <c r="KQS14" s="43"/>
      <c r="KQT14" s="43"/>
      <c r="KQU14" s="43"/>
      <c r="KQV14" s="43"/>
      <c r="KQW14" s="43"/>
      <c r="KQX14" s="43"/>
      <c r="KQY14" s="43"/>
      <c r="KQZ14" s="43"/>
      <c r="KRA14" s="43"/>
      <c r="KRB14" s="43"/>
      <c r="KRC14" s="43"/>
      <c r="KRD14" s="43"/>
      <c r="KRE14" s="43"/>
      <c r="KRF14" s="43"/>
      <c r="KRG14" s="43"/>
      <c r="KRH14" s="43"/>
      <c r="KRI14" s="43"/>
      <c r="KRJ14" s="43"/>
      <c r="KRK14" s="43"/>
      <c r="KRL14" s="43"/>
      <c r="KRM14" s="43"/>
      <c r="KRN14" s="43"/>
      <c r="KRO14" s="43"/>
      <c r="KRP14" s="43"/>
      <c r="KRQ14" s="43"/>
      <c r="KRR14" s="43"/>
      <c r="KRS14" s="43"/>
      <c r="KRT14" s="43"/>
      <c r="KRU14" s="43"/>
      <c r="KRV14" s="43"/>
      <c r="KRW14" s="43"/>
      <c r="KRX14" s="43"/>
      <c r="KRY14" s="43"/>
      <c r="KRZ14" s="43"/>
      <c r="KSA14" s="43"/>
      <c r="KSB14" s="43"/>
      <c r="KSC14" s="43"/>
      <c r="KSD14" s="43"/>
      <c r="KSE14" s="43"/>
      <c r="KSF14" s="43"/>
      <c r="KSG14" s="43"/>
      <c r="KSH14" s="43"/>
      <c r="KSI14" s="43"/>
      <c r="KSJ14" s="43"/>
      <c r="KSK14" s="43"/>
      <c r="KSL14" s="43"/>
      <c r="KSM14" s="43"/>
      <c r="KSN14" s="43"/>
      <c r="KSO14" s="43"/>
      <c r="KSP14" s="43"/>
      <c r="KSQ14" s="43"/>
      <c r="KSR14" s="43"/>
      <c r="KSS14" s="43"/>
      <c r="KST14" s="43"/>
      <c r="KSU14" s="43"/>
      <c r="KSV14" s="43"/>
      <c r="KSW14" s="43"/>
      <c r="KSX14" s="43"/>
      <c r="KSY14" s="43"/>
      <c r="KSZ14" s="43"/>
      <c r="KTA14" s="43"/>
      <c r="KTB14" s="43"/>
      <c r="KTC14" s="43"/>
      <c r="KTD14" s="43"/>
      <c r="KTE14" s="43"/>
      <c r="KTF14" s="43"/>
      <c r="KTG14" s="43"/>
      <c r="KTH14" s="43"/>
      <c r="KTI14" s="43"/>
      <c r="KTJ14" s="43"/>
      <c r="KTK14" s="43"/>
      <c r="KTL14" s="43"/>
      <c r="KTM14" s="43"/>
      <c r="KTN14" s="43"/>
      <c r="KTO14" s="43"/>
      <c r="KTP14" s="43"/>
      <c r="KTQ14" s="43"/>
      <c r="KTR14" s="43"/>
      <c r="KTS14" s="43"/>
      <c r="KTT14" s="43"/>
      <c r="KTU14" s="43"/>
      <c r="KTV14" s="43"/>
      <c r="KTW14" s="43"/>
      <c r="KTX14" s="43"/>
      <c r="KTY14" s="43"/>
      <c r="KTZ14" s="43"/>
      <c r="KUA14" s="43"/>
      <c r="KUB14" s="43"/>
      <c r="KUC14" s="43"/>
      <c r="KUD14" s="43"/>
      <c r="KUE14" s="43"/>
      <c r="KUF14" s="43"/>
      <c r="KUG14" s="43"/>
      <c r="KUH14" s="43"/>
      <c r="KUI14" s="43"/>
      <c r="KUJ14" s="43"/>
      <c r="KUK14" s="43"/>
      <c r="KUL14" s="43"/>
      <c r="KUM14" s="43"/>
      <c r="KUN14" s="43"/>
      <c r="KUO14" s="43"/>
      <c r="KUP14" s="43"/>
      <c r="KUQ14" s="43"/>
      <c r="KUR14" s="43"/>
      <c r="KUS14" s="43"/>
      <c r="KUT14" s="43"/>
      <c r="KUU14" s="43"/>
      <c r="KUV14" s="43"/>
      <c r="KUW14" s="43"/>
      <c r="KUX14" s="43"/>
      <c r="KUY14" s="43"/>
      <c r="KUZ14" s="43"/>
      <c r="KVA14" s="43"/>
      <c r="KVB14" s="43"/>
      <c r="KVC14" s="43"/>
      <c r="KVD14" s="43"/>
      <c r="KVE14" s="43"/>
      <c r="KVF14" s="43"/>
      <c r="KVG14" s="43"/>
      <c r="KVH14" s="43"/>
      <c r="KVI14" s="43"/>
      <c r="KVJ14" s="43"/>
      <c r="KVK14" s="43"/>
      <c r="KVL14" s="43"/>
      <c r="KVM14" s="43"/>
      <c r="KVN14" s="43"/>
      <c r="KVO14" s="43"/>
      <c r="KVP14" s="43"/>
      <c r="KVQ14" s="43"/>
      <c r="KVR14" s="43"/>
      <c r="KVS14" s="43"/>
      <c r="KVT14" s="43"/>
      <c r="KVU14" s="43"/>
      <c r="KVV14" s="43"/>
      <c r="KVW14" s="43"/>
      <c r="KVX14" s="43"/>
      <c r="KVY14" s="43"/>
      <c r="KVZ14" s="43"/>
      <c r="KWA14" s="43"/>
      <c r="KWB14" s="43"/>
      <c r="KWC14" s="43"/>
      <c r="KWD14" s="43"/>
      <c r="KWE14" s="43"/>
      <c r="KWF14" s="43"/>
      <c r="KWG14" s="43"/>
      <c r="KWH14" s="43"/>
      <c r="KWI14" s="43"/>
      <c r="KWJ14" s="43"/>
      <c r="KWK14" s="43"/>
      <c r="KWL14" s="43"/>
      <c r="KWM14" s="43"/>
      <c r="KWN14" s="43"/>
      <c r="KWO14" s="43"/>
      <c r="KWP14" s="43"/>
      <c r="KWQ14" s="43"/>
      <c r="KWR14" s="43"/>
      <c r="KWS14" s="43"/>
      <c r="KWT14" s="43"/>
      <c r="KWU14" s="43"/>
      <c r="KWV14" s="43"/>
      <c r="KWW14" s="43"/>
      <c r="KWX14" s="43"/>
      <c r="KWY14" s="43"/>
      <c r="KWZ14" s="43"/>
      <c r="KXA14" s="43"/>
      <c r="KXB14" s="43"/>
      <c r="KXC14" s="43"/>
      <c r="KXD14" s="43"/>
      <c r="KXE14" s="43"/>
      <c r="KXF14" s="43"/>
      <c r="KXG14" s="43"/>
      <c r="KXH14" s="43"/>
      <c r="KXI14" s="43"/>
      <c r="KXJ14" s="43"/>
      <c r="KXK14" s="43"/>
      <c r="KXL14" s="43"/>
      <c r="KXM14" s="43"/>
      <c r="KXN14" s="43"/>
      <c r="KXO14" s="43"/>
      <c r="KXP14" s="43"/>
      <c r="KXQ14" s="43"/>
      <c r="KXR14" s="43"/>
      <c r="KXS14" s="43"/>
      <c r="KXT14" s="43"/>
      <c r="KXU14" s="43"/>
      <c r="KXV14" s="43"/>
      <c r="KXW14" s="43"/>
      <c r="KXX14" s="43"/>
      <c r="KXY14" s="43"/>
      <c r="KXZ14" s="43"/>
      <c r="KYA14" s="43"/>
      <c r="KYB14" s="43"/>
      <c r="KYC14" s="43"/>
      <c r="KYD14" s="43"/>
      <c r="KYE14" s="43"/>
      <c r="KYF14" s="43"/>
      <c r="KYG14" s="43"/>
      <c r="KYH14" s="43"/>
      <c r="KYI14" s="43"/>
      <c r="KYJ14" s="43"/>
      <c r="KYK14" s="43"/>
      <c r="KYL14" s="43"/>
      <c r="KYM14" s="43"/>
      <c r="KYN14" s="43"/>
      <c r="KYO14" s="43"/>
      <c r="KYP14" s="43"/>
      <c r="KYQ14" s="43"/>
      <c r="KYR14" s="43"/>
      <c r="KYS14" s="43"/>
      <c r="KYT14" s="43"/>
      <c r="KYU14" s="43"/>
      <c r="KYV14" s="43"/>
      <c r="KYW14" s="43"/>
      <c r="KYX14" s="43"/>
      <c r="KYY14" s="43"/>
      <c r="KYZ14" s="43"/>
      <c r="KZA14" s="43"/>
      <c r="KZB14" s="43"/>
      <c r="KZC14" s="43"/>
      <c r="KZD14" s="43"/>
      <c r="KZE14" s="43"/>
      <c r="KZF14" s="43"/>
      <c r="KZG14" s="43"/>
      <c r="KZH14" s="43"/>
      <c r="KZI14" s="43"/>
      <c r="KZJ14" s="43"/>
      <c r="KZK14" s="43"/>
      <c r="KZL14" s="43"/>
      <c r="KZM14" s="43"/>
      <c r="KZN14" s="43"/>
      <c r="KZO14" s="43"/>
      <c r="KZP14" s="43"/>
      <c r="KZQ14" s="43"/>
      <c r="KZR14" s="43"/>
      <c r="KZS14" s="43"/>
      <c r="KZT14" s="43"/>
      <c r="KZU14" s="43"/>
      <c r="KZV14" s="43"/>
      <c r="KZW14" s="43"/>
      <c r="KZX14" s="43"/>
      <c r="KZY14" s="43"/>
      <c r="KZZ14" s="43"/>
      <c r="LAA14" s="43"/>
      <c r="LAB14" s="43"/>
      <c r="LAC14" s="43"/>
      <c r="LAD14" s="43"/>
      <c r="LAE14" s="43"/>
      <c r="LAF14" s="43"/>
      <c r="LAG14" s="43"/>
      <c r="LAH14" s="43"/>
      <c r="LAI14" s="43"/>
      <c r="LAJ14" s="43"/>
      <c r="LAK14" s="43"/>
      <c r="LAL14" s="43"/>
      <c r="LAM14" s="43"/>
      <c r="LAN14" s="43"/>
      <c r="LAO14" s="43"/>
      <c r="LAP14" s="43"/>
      <c r="LAQ14" s="43"/>
      <c r="LAR14" s="43"/>
      <c r="LAS14" s="43"/>
      <c r="LAT14" s="43"/>
      <c r="LAU14" s="43"/>
      <c r="LAV14" s="43"/>
      <c r="LAW14" s="43"/>
      <c r="LAX14" s="43"/>
      <c r="LAY14" s="43"/>
      <c r="LAZ14" s="43"/>
      <c r="LBA14" s="43"/>
      <c r="LBB14" s="43"/>
      <c r="LBC14" s="43"/>
      <c r="LBD14" s="43"/>
      <c r="LBE14" s="43"/>
      <c r="LBF14" s="43"/>
      <c r="LBG14" s="43"/>
      <c r="LBH14" s="43"/>
      <c r="LBI14" s="43"/>
      <c r="LBJ14" s="43"/>
      <c r="LBK14" s="43"/>
      <c r="LBL14" s="43"/>
      <c r="LBM14" s="43"/>
      <c r="LBN14" s="43"/>
      <c r="LBO14" s="43"/>
      <c r="LBP14" s="43"/>
      <c r="LBQ14" s="43"/>
      <c r="LBR14" s="43"/>
      <c r="LBS14" s="43"/>
      <c r="LBT14" s="43"/>
      <c r="LBU14" s="43"/>
      <c r="LBV14" s="43"/>
      <c r="LBW14" s="43"/>
      <c r="LBX14" s="43"/>
      <c r="LBY14" s="43"/>
      <c r="LBZ14" s="43"/>
      <c r="LCA14" s="43"/>
      <c r="LCB14" s="43"/>
      <c r="LCC14" s="43"/>
      <c r="LCD14" s="43"/>
      <c r="LCE14" s="43"/>
      <c r="LCF14" s="43"/>
      <c r="LCG14" s="43"/>
      <c r="LCH14" s="43"/>
      <c r="LCI14" s="43"/>
      <c r="LCJ14" s="43"/>
      <c r="LCK14" s="43"/>
      <c r="LCL14" s="43"/>
      <c r="LCM14" s="43"/>
      <c r="LCN14" s="43"/>
      <c r="LCO14" s="43"/>
      <c r="LCP14" s="43"/>
      <c r="LCQ14" s="43"/>
      <c r="LCR14" s="43"/>
      <c r="LCS14" s="43"/>
      <c r="LCT14" s="43"/>
      <c r="LCU14" s="43"/>
      <c r="LCV14" s="43"/>
      <c r="LCW14" s="43"/>
      <c r="LCX14" s="43"/>
      <c r="LCY14" s="43"/>
      <c r="LCZ14" s="43"/>
      <c r="LDA14" s="43"/>
      <c r="LDB14" s="43"/>
      <c r="LDC14" s="43"/>
      <c r="LDD14" s="43"/>
      <c r="LDE14" s="43"/>
      <c r="LDF14" s="43"/>
      <c r="LDG14" s="43"/>
      <c r="LDH14" s="43"/>
      <c r="LDI14" s="43"/>
      <c r="LDJ14" s="43"/>
      <c r="LDK14" s="43"/>
      <c r="LDL14" s="43"/>
      <c r="LDM14" s="43"/>
      <c r="LDN14" s="43"/>
      <c r="LDO14" s="43"/>
      <c r="LDP14" s="43"/>
      <c r="LDQ14" s="43"/>
      <c r="LDR14" s="43"/>
      <c r="LDS14" s="43"/>
      <c r="LDT14" s="43"/>
      <c r="LDU14" s="43"/>
      <c r="LDV14" s="43"/>
      <c r="LDW14" s="43"/>
      <c r="LDX14" s="43"/>
      <c r="LDY14" s="43"/>
      <c r="LDZ14" s="43"/>
      <c r="LEA14" s="43"/>
      <c r="LEB14" s="43"/>
      <c r="LEC14" s="43"/>
      <c r="LED14" s="43"/>
      <c r="LEE14" s="43"/>
      <c r="LEF14" s="43"/>
      <c r="LEG14" s="43"/>
      <c r="LEH14" s="43"/>
      <c r="LEI14" s="43"/>
      <c r="LEJ14" s="43"/>
      <c r="LEK14" s="43"/>
      <c r="LEL14" s="43"/>
      <c r="LEM14" s="43"/>
      <c r="LEN14" s="43"/>
      <c r="LEO14" s="43"/>
      <c r="LEP14" s="43"/>
      <c r="LEQ14" s="43"/>
      <c r="LER14" s="43"/>
      <c r="LES14" s="43"/>
      <c r="LET14" s="43"/>
      <c r="LEU14" s="43"/>
      <c r="LEV14" s="43"/>
      <c r="LEW14" s="43"/>
      <c r="LEX14" s="43"/>
      <c r="LEY14" s="43"/>
      <c r="LEZ14" s="43"/>
      <c r="LFA14" s="43"/>
      <c r="LFB14" s="43"/>
      <c r="LFC14" s="43"/>
      <c r="LFD14" s="43"/>
      <c r="LFE14" s="43"/>
      <c r="LFF14" s="43"/>
      <c r="LFG14" s="43"/>
      <c r="LFH14" s="43"/>
      <c r="LFI14" s="43"/>
      <c r="LFJ14" s="43"/>
      <c r="LFK14" s="43"/>
      <c r="LFL14" s="43"/>
      <c r="LFM14" s="43"/>
      <c r="LFN14" s="43"/>
      <c r="LFO14" s="43"/>
      <c r="LFP14" s="43"/>
      <c r="LFQ14" s="43"/>
      <c r="LFR14" s="43"/>
      <c r="LFS14" s="43"/>
      <c r="LFT14" s="43"/>
      <c r="LFU14" s="43"/>
      <c r="LFV14" s="43"/>
      <c r="LFW14" s="43"/>
      <c r="LFX14" s="43"/>
      <c r="LFY14" s="43"/>
      <c r="LFZ14" s="43"/>
      <c r="LGA14" s="43"/>
      <c r="LGB14" s="43"/>
      <c r="LGC14" s="43"/>
      <c r="LGD14" s="43"/>
      <c r="LGE14" s="43"/>
      <c r="LGF14" s="43"/>
      <c r="LGG14" s="43"/>
      <c r="LGH14" s="43"/>
      <c r="LGI14" s="43"/>
      <c r="LGJ14" s="43"/>
      <c r="LGK14" s="43"/>
      <c r="LGL14" s="43"/>
      <c r="LGM14" s="43"/>
      <c r="LGN14" s="43"/>
      <c r="LGO14" s="43"/>
      <c r="LGP14" s="43"/>
      <c r="LGQ14" s="43"/>
      <c r="LGR14" s="43"/>
      <c r="LGS14" s="43"/>
      <c r="LGT14" s="43"/>
      <c r="LGU14" s="43"/>
      <c r="LGV14" s="43"/>
      <c r="LGW14" s="43"/>
      <c r="LGX14" s="43"/>
      <c r="LGY14" s="43"/>
      <c r="LGZ14" s="43"/>
      <c r="LHA14" s="43"/>
      <c r="LHB14" s="43"/>
      <c r="LHC14" s="43"/>
      <c r="LHD14" s="43"/>
      <c r="LHE14" s="43"/>
      <c r="LHF14" s="43"/>
      <c r="LHG14" s="43"/>
      <c r="LHH14" s="43"/>
      <c r="LHI14" s="43"/>
      <c r="LHJ14" s="43"/>
      <c r="LHK14" s="43"/>
      <c r="LHL14" s="43"/>
      <c r="LHM14" s="43"/>
      <c r="LHN14" s="43"/>
      <c r="LHO14" s="43"/>
      <c r="LHP14" s="43"/>
      <c r="LHQ14" s="43"/>
      <c r="LHR14" s="43"/>
      <c r="LHS14" s="43"/>
      <c r="LHT14" s="43"/>
      <c r="LHU14" s="43"/>
      <c r="LHV14" s="43"/>
      <c r="LHW14" s="43"/>
      <c r="LHX14" s="43"/>
      <c r="LHY14" s="43"/>
      <c r="LHZ14" s="43"/>
      <c r="LIA14" s="43"/>
      <c r="LIB14" s="43"/>
      <c r="LIC14" s="43"/>
      <c r="LID14" s="43"/>
      <c r="LIE14" s="43"/>
      <c r="LIF14" s="43"/>
      <c r="LIG14" s="43"/>
      <c r="LIH14" s="43"/>
      <c r="LII14" s="43"/>
      <c r="LIJ14" s="43"/>
      <c r="LIK14" s="43"/>
      <c r="LIL14" s="43"/>
      <c r="LIM14" s="43"/>
      <c r="LIN14" s="43"/>
      <c r="LIO14" s="43"/>
      <c r="LIP14" s="43"/>
      <c r="LIQ14" s="43"/>
      <c r="LIR14" s="43"/>
      <c r="LIS14" s="43"/>
      <c r="LIT14" s="43"/>
      <c r="LIU14" s="43"/>
      <c r="LIV14" s="43"/>
      <c r="LIW14" s="43"/>
      <c r="LIX14" s="43"/>
      <c r="LIY14" s="43"/>
      <c r="LIZ14" s="43"/>
      <c r="LJA14" s="43"/>
      <c r="LJB14" s="43"/>
      <c r="LJC14" s="43"/>
      <c r="LJD14" s="43"/>
      <c r="LJE14" s="43"/>
      <c r="LJF14" s="43"/>
      <c r="LJG14" s="43"/>
      <c r="LJH14" s="43"/>
      <c r="LJI14" s="43"/>
      <c r="LJJ14" s="43"/>
      <c r="LJK14" s="43"/>
      <c r="LJL14" s="43"/>
      <c r="LJM14" s="43"/>
      <c r="LJN14" s="43"/>
      <c r="LJO14" s="43"/>
      <c r="LJP14" s="43"/>
      <c r="LJQ14" s="43"/>
      <c r="LJR14" s="43"/>
      <c r="LJS14" s="43"/>
      <c r="LJT14" s="43"/>
      <c r="LJU14" s="43"/>
      <c r="LJV14" s="43"/>
      <c r="LJW14" s="43"/>
      <c r="LJX14" s="43"/>
      <c r="LJY14" s="43"/>
      <c r="LJZ14" s="43"/>
      <c r="LKA14" s="43"/>
      <c r="LKB14" s="43"/>
      <c r="LKC14" s="43"/>
      <c r="LKD14" s="43"/>
      <c r="LKE14" s="43"/>
      <c r="LKF14" s="43"/>
      <c r="LKG14" s="43"/>
      <c r="LKH14" s="43"/>
      <c r="LKI14" s="43"/>
      <c r="LKJ14" s="43"/>
      <c r="LKK14" s="43"/>
      <c r="LKL14" s="43"/>
      <c r="LKM14" s="43"/>
      <c r="LKN14" s="43"/>
      <c r="LKO14" s="43"/>
      <c r="LKP14" s="43"/>
      <c r="LKQ14" s="43"/>
      <c r="LKR14" s="43"/>
      <c r="LKS14" s="43"/>
      <c r="LKT14" s="43"/>
      <c r="LKU14" s="43"/>
      <c r="LKV14" s="43"/>
      <c r="LKW14" s="43"/>
      <c r="LKX14" s="43"/>
      <c r="LKY14" s="43"/>
      <c r="LKZ14" s="43"/>
      <c r="LLA14" s="43"/>
      <c r="LLB14" s="43"/>
      <c r="LLC14" s="43"/>
      <c r="LLD14" s="43"/>
      <c r="LLE14" s="43"/>
      <c r="LLF14" s="43"/>
      <c r="LLG14" s="43"/>
      <c r="LLH14" s="43"/>
      <c r="LLI14" s="43"/>
      <c r="LLJ14" s="43"/>
      <c r="LLK14" s="43"/>
      <c r="LLL14" s="43"/>
      <c r="LLM14" s="43"/>
      <c r="LLN14" s="43"/>
      <c r="LLO14" s="43"/>
      <c r="LLP14" s="43"/>
      <c r="LLQ14" s="43"/>
      <c r="LLR14" s="43"/>
      <c r="LLS14" s="43"/>
      <c r="LLT14" s="43"/>
      <c r="LLU14" s="43"/>
      <c r="LLV14" s="43"/>
      <c r="LLW14" s="43"/>
      <c r="LLX14" s="43"/>
      <c r="LLY14" s="43"/>
      <c r="LLZ14" s="43"/>
      <c r="LMA14" s="43"/>
      <c r="LMB14" s="43"/>
      <c r="LMC14" s="43"/>
      <c r="LMD14" s="43"/>
      <c r="LME14" s="43"/>
      <c r="LMF14" s="43"/>
      <c r="LMG14" s="43"/>
      <c r="LMH14" s="43"/>
      <c r="LMI14" s="43"/>
      <c r="LMJ14" s="43"/>
      <c r="LMK14" s="43"/>
      <c r="LML14" s="43"/>
      <c r="LMM14" s="43"/>
      <c r="LMN14" s="43"/>
      <c r="LMO14" s="43"/>
      <c r="LMP14" s="43"/>
      <c r="LMQ14" s="43"/>
      <c r="LMR14" s="43"/>
      <c r="LMS14" s="43"/>
      <c r="LMT14" s="43"/>
      <c r="LMU14" s="43"/>
      <c r="LMV14" s="43"/>
      <c r="LMW14" s="43"/>
      <c r="LMX14" s="43"/>
      <c r="LMY14" s="43"/>
      <c r="LMZ14" s="43"/>
      <c r="LNA14" s="43"/>
      <c r="LNB14" s="43"/>
      <c r="LNC14" s="43"/>
      <c r="LND14" s="43"/>
      <c r="LNE14" s="43"/>
      <c r="LNF14" s="43"/>
      <c r="LNG14" s="43"/>
      <c r="LNH14" s="43"/>
      <c r="LNI14" s="43"/>
      <c r="LNJ14" s="43"/>
      <c r="LNK14" s="43"/>
      <c r="LNL14" s="43"/>
      <c r="LNM14" s="43"/>
      <c r="LNN14" s="43"/>
      <c r="LNO14" s="43"/>
      <c r="LNP14" s="43"/>
      <c r="LNQ14" s="43"/>
      <c r="LNR14" s="43"/>
      <c r="LNS14" s="43"/>
      <c r="LNT14" s="43"/>
      <c r="LNU14" s="43"/>
      <c r="LNV14" s="43"/>
      <c r="LNW14" s="43"/>
      <c r="LNX14" s="43"/>
      <c r="LNY14" s="43"/>
      <c r="LNZ14" s="43"/>
      <c r="LOA14" s="43"/>
      <c r="LOB14" s="43"/>
      <c r="LOC14" s="43"/>
      <c r="LOD14" s="43"/>
      <c r="LOE14" s="43"/>
      <c r="LOF14" s="43"/>
      <c r="LOG14" s="43"/>
      <c r="LOH14" s="43"/>
      <c r="LOI14" s="43"/>
      <c r="LOJ14" s="43"/>
      <c r="LOK14" s="43"/>
      <c r="LOL14" s="43"/>
      <c r="LOM14" s="43"/>
      <c r="LON14" s="43"/>
      <c r="LOO14" s="43"/>
      <c r="LOP14" s="43"/>
      <c r="LOQ14" s="43"/>
      <c r="LOR14" s="43"/>
      <c r="LOS14" s="43"/>
      <c r="LOT14" s="43"/>
      <c r="LOU14" s="43"/>
      <c r="LOV14" s="43"/>
      <c r="LOW14" s="43"/>
      <c r="LOX14" s="43"/>
      <c r="LOY14" s="43"/>
      <c r="LOZ14" s="43"/>
      <c r="LPA14" s="43"/>
      <c r="LPB14" s="43"/>
      <c r="LPC14" s="43"/>
      <c r="LPD14" s="43"/>
      <c r="LPE14" s="43"/>
      <c r="LPF14" s="43"/>
      <c r="LPG14" s="43"/>
      <c r="LPH14" s="43"/>
      <c r="LPI14" s="43"/>
      <c r="LPJ14" s="43"/>
      <c r="LPK14" s="43"/>
      <c r="LPL14" s="43"/>
      <c r="LPM14" s="43"/>
      <c r="LPN14" s="43"/>
      <c r="LPO14" s="43"/>
      <c r="LPP14" s="43"/>
      <c r="LPQ14" s="43"/>
      <c r="LPR14" s="43"/>
      <c r="LPS14" s="43"/>
      <c r="LPT14" s="43"/>
      <c r="LPU14" s="43"/>
      <c r="LPV14" s="43"/>
      <c r="LPW14" s="43"/>
      <c r="LPX14" s="43"/>
      <c r="LPY14" s="43"/>
      <c r="LPZ14" s="43"/>
      <c r="LQA14" s="43"/>
      <c r="LQB14" s="43"/>
      <c r="LQC14" s="43"/>
      <c r="LQD14" s="43"/>
      <c r="LQE14" s="43"/>
      <c r="LQF14" s="43"/>
      <c r="LQG14" s="43"/>
      <c r="LQH14" s="43"/>
      <c r="LQI14" s="43"/>
      <c r="LQJ14" s="43"/>
      <c r="LQK14" s="43"/>
      <c r="LQL14" s="43"/>
      <c r="LQM14" s="43"/>
      <c r="LQN14" s="43"/>
      <c r="LQO14" s="43"/>
      <c r="LQP14" s="43"/>
      <c r="LQQ14" s="43"/>
      <c r="LQR14" s="43"/>
      <c r="LQS14" s="43"/>
      <c r="LQT14" s="43"/>
      <c r="LQU14" s="43"/>
      <c r="LQV14" s="43"/>
      <c r="LQW14" s="43"/>
      <c r="LQX14" s="43"/>
      <c r="LQY14" s="43"/>
      <c r="LQZ14" s="43"/>
      <c r="LRA14" s="43"/>
      <c r="LRB14" s="43"/>
      <c r="LRC14" s="43"/>
      <c r="LRD14" s="43"/>
      <c r="LRE14" s="43"/>
      <c r="LRF14" s="43"/>
      <c r="LRG14" s="43"/>
      <c r="LRH14" s="43"/>
      <c r="LRI14" s="43"/>
      <c r="LRJ14" s="43"/>
      <c r="LRK14" s="43"/>
      <c r="LRL14" s="43"/>
      <c r="LRM14" s="43"/>
      <c r="LRN14" s="43"/>
      <c r="LRO14" s="43"/>
      <c r="LRP14" s="43"/>
      <c r="LRQ14" s="43"/>
      <c r="LRR14" s="43"/>
      <c r="LRS14" s="43"/>
      <c r="LRT14" s="43"/>
      <c r="LRU14" s="43"/>
      <c r="LRV14" s="43"/>
      <c r="LRW14" s="43"/>
      <c r="LRX14" s="43"/>
      <c r="LRY14" s="43"/>
      <c r="LRZ14" s="43"/>
      <c r="LSA14" s="43"/>
      <c r="LSB14" s="43"/>
      <c r="LSC14" s="43"/>
      <c r="LSD14" s="43"/>
      <c r="LSE14" s="43"/>
      <c r="LSF14" s="43"/>
      <c r="LSG14" s="43"/>
      <c r="LSH14" s="43"/>
      <c r="LSI14" s="43"/>
      <c r="LSJ14" s="43"/>
      <c r="LSK14" s="43"/>
      <c r="LSL14" s="43"/>
      <c r="LSM14" s="43"/>
      <c r="LSN14" s="43"/>
      <c r="LSO14" s="43"/>
      <c r="LSP14" s="43"/>
      <c r="LSQ14" s="43"/>
      <c r="LSR14" s="43"/>
      <c r="LSS14" s="43"/>
      <c r="LST14" s="43"/>
      <c r="LSU14" s="43"/>
      <c r="LSV14" s="43"/>
      <c r="LSW14" s="43"/>
      <c r="LSX14" s="43"/>
      <c r="LSY14" s="43"/>
      <c r="LSZ14" s="43"/>
      <c r="LTA14" s="43"/>
      <c r="LTB14" s="43"/>
      <c r="LTC14" s="43"/>
      <c r="LTD14" s="43"/>
      <c r="LTE14" s="43"/>
      <c r="LTF14" s="43"/>
      <c r="LTG14" s="43"/>
      <c r="LTH14" s="43"/>
      <c r="LTI14" s="43"/>
      <c r="LTJ14" s="43"/>
      <c r="LTK14" s="43"/>
      <c r="LTL14" s="43"/>
      <c r="LTM14" s="43"/>
      <c r="LTN14" s="43"/>
      <c r="LTO14" s="43"/>
      <c r="LTP14" s="43"/>
      <c r="LTQ14" s="43"/>
      <c r="LTR14" s="43"/>
      <c r="LTS14" s="43"/>
      <c r="LTT14" s="43"/>
      <c r="LTU14" s="43"/>
      <c r="LTV14" s="43"/>
      <c r="LTW14" s="43"/>
      <c r="LTX14" s="43"/>
      <c r="LTY14" s="43"/>
      <c r="LTZ14" s="43"/>
      <c r="LUA14" s="43"/>
      <c r="LUB14" s="43"/>
      <c r="LUC14" s="43"/>
      <c r="LUD14" s="43"/>
      <c r="LUE14" s="43"/>
      <c r="LUF14" s="43"/>
      <c r="LUG14" s="43"/>
      <c r="LUH14" s="43"/>
      <c r="LUI14" s="43"/>
      <c r="LUJ14" s="43"/>
      <c r="LUK14" s="43"/>
      <c r="LUL14" s="43"/>
      <c r="LUM14" s="43"/>
      <c r="LUN14" s="43"/>
      <c r="LUO14" s="43"/>
      <c r="LUP14" s="43"/>
      <c r="LUQ14" s="43"/>
      <c r="LUR14" s="43"/>
      <c r="LUS14" s="43"/>
      <c r="LUT14" s="43"/>
      <c r="LUU14" s="43"/>
      <c r="LUV14" s="43"/>
      <c r="LUW14" s="43"/>
      <c r="LUX14" s="43"/>
      <c r="LUY14" s="43"/>
      <c r="LUZ14" s="43"/>
      <c r="LVA14" s="43"/>
      <c r="LVB14" s="43"/>
      <c r="LVC14" s="43"/>
      <c r="LVD14" s="43"/>
      <c r="LVE14" s="43"/>
      <c r="LVF14" s="43"/>
      <c r="LVG14" s="43"/>
      <c r="LVH14" s="43"/>
      <c r="LVI14" s="43"/>
      <c r="LVJ14" s="43"/>
      <c r="LVK14" s="43"/>
      <c r="LVL14" s="43"/>
      <c r="LVM14" s="43"/>
      <c r="LVN14" s="43"/>
      <c r="LVO14" s="43"/>
      <c r="LVP14" s="43"/>
      <c r="LVQ14" s="43"/>
      <c r="LVR14" s="43"/>
      <c r="LVS14" s="43"/>
      <c r="LVT14" s="43"/>
      <c r="LVU14" s="43"/>
      <c r="LVV14" s="43"/>
      <c r="LVW14" s="43"/>
      <c r="LVX14" s="43"/>
      <c r="LVY14" s="43"/>
      <c r="LVZ14" s="43"/>
      <c r="LWA14" s="43"/>
      <c r="LWB14" s="43"/>
      <c r="LWC14" s="43"/>
      <c r="LWD14" s="43"/>
      <c r="LWE14" s="43"/>
      <c r="LWF14" s="43"/>
      <c r="LWG14" s="43"/>
      <c r="LWH14" s="43"/>
      <c r="LWI14" s="43"/>
      <c r="LWJ14" s="43"/>
      <c r="LWK14" s="43"/>
      <c r="LWL14" s="43"/>
      <c r="LWM14" s="43"/>
      <c r="LWN14" s="43"/>
      <c r="LWO14" s="43"/>
      <c r="LWP14" s="43"/>
      <c r="LWQ14" s="43"/>
      <c r="LWR14" s="43"/>
      <c r="LWS14" s="43"/>
      <c r="LWT14" s="43"/>
      <c r="LWU14" s="43"/>
      <c r="LWV14" s="43"/>
      <c r="LWW14" s="43"/>
      <c r="LWX14" s="43"/>
      <c r="LWY14" s="43"/>
      <c r="LWZ14" s="43"/>
      <c r="LXA14" s="43"/>
      <c r="LXB14" s="43"/>
      <c r="LXC14" s="43"/>
      <c r="LXD14" s="43"/>
      <c r="LXE14" s="43"/>
      <c r="LXF14" s="43"/>
      <c r="LXG14" s="43"/>
      <c r="LXH14" s="43"/>
      <c r="LXI14" s="43"/>
      <c r="LXJ14" s="43"/>
      <c r="LXK14" s="43"/>
      <c r="LXL14" s="43"/>
      <c r="LXM14" s="43"/>
      <c r="LXN14" s="43"/>
      <c r="LXO14" s="43"/>
      <c r="LXP14" s="43"/>
      <c r="LXQ14" s="43"/>
      <c r="LXR14" s="43"/>
      <c r="LXS14" s="43"/>
      <c r="LXT14" s="43"/>
      <c r="LXU14" s="43"/>
      <c r="LXV14" s="43"/>
      <c r="LXW14" s="43"/>
      <c r="LXX14" s="43"/>
      <c r="LXY14" s="43"/>
      <c r="LXZ14" s="43"/>
      <c r="LYA14" s="43"/>
      <c r="LYB14" s="43"/>
      <c r="LYC14" s="43"/>
      <c r="LYD14" s="43"/>
      <c r="LYE14" s="43"/>
      <c r="LYF14" s="43"/>
      <c r="LYG14" s="43"/>
      <c r="LYH14" s="43"/>
      <c r="LYI14" s="43"/>
      <c r="LYJ14" s="43"/>
      <c r="LYK14" s="43"/>
      <c r="LYL14" s="43"/>
      <c r="LYM14" s="43"/>
      <c r="LYN14" s="43"/>
      <c r="LYO14" s="43"/>
      <c r="LYP14" s="43"/>
      <c r="LYQ14" s="43"/>
      <c r="LYR14" s="43"/>
      <c r="LYS14" s="43"/>
      <c r="LYT14" s="43"/>
      <c r="LYU14" s="43"/>
      <c r="LYV14" s="43"/>
      <c r="LYW14" s="43"/>
      <c r="LYX14" s="43"/>
      <c r="LYY14" s="43"/>
      <c r="LYZ14" s="43"/>
      <c r="LZA14" s="43"/>
      <c r="LZB14" s="43"/>
      <c r="LZC14" s="43"/>
      <c r="LZD14" s="43"/>
      <c r="LZE14" s="43"/>
      <c r="LZF14" s="43"/>
      <c r="LZG14" s="43"/>
      <c r="LZH14" s="43"/>
      <c r="LZI14" s="43"/>
      <c r="LZJ14" s="43"/>
      <c r="LZK14" s="43"/>
      <c r="LZL14" s="43"/>
      <c r="LZM14" s="43"/>
      <c r="LZN14" s="43"/>
      <c r="LZO14" s="43"/>
      <c r="LZP14" s="43"/>
      <c r="LZQ14" s="43"/>
      <c r="LZR14" s="43"/>
      <c r="LZS14" s="43"/>
      <c r="LZT14" s="43"/>
      <c r="LZU14" s="43"/>
      <c r="LZV14" s="43"/>
      <c r="LZW14" s="43"/>
      <c r="LZX14" s="43"/>
      <c r="LZY14" s="43"/>
      <c r="LZZ14" s="43"/>
      <c r="MAA14" s="43"/>
      <c r="MAB14" s="43"/>
      <c r="MAC14" s="43"/>
      <c r="MAD14" s="43"/>
      <c r="MAE14" s="43"/>
      <c r="MAF14" s="43"/>
      <c r="MAG14" s="43"/>
      <c r="MAH14" s="43"/>
      <c r="MAI14" s="43"/>
      <c r="MAJ14" s="43"/>
      <c r="MAK14" s="43"/>
      <c r="MAL14" s="43"/>
      <c r="MAM14" s="43"/>
      <c r="MAN14" s="43"/>
      <c r="MAO14" s="43"/>
      <c r="MAP14" s="43"/>
      <c r="MAQ14" s="43"/>
      <c r="MAR14" s="43"/>
      <c r="MAS14" s="43"/>
      <c r="MAT14" s="43"/>
      <c r="MAU14" s="43"/>
      <c r="MAV14" s="43"/>
      <c r="MAW14" s="43"/>
      <c r="MAX14" s="43"/>
      <c r="MAY14" s="43"/>
      <c r="MAZ14" s="43"/>
      <c r="MBA14" s="43"/>
      <c r="MBB14" s="43"/>
      <c r="MBC14" s="43"/>
      <c r="MBD14" s="43"/>
      <c r="MBE14" s="43"/>
      <c r="MBF14" s="43"/>
      <c r="MBG14" s="43"/>
      <c r="MBH14" s="43"/>
      <c r="MBI14" s="43"/>
      <c r="MBJ14" s="43"/>
      <c r="MBK14" s="43"/>
      <c r="MBL14" s="43"/>
      <c r="MBM14" s="43"/>
      <c r="MBN14" s="43"/>
      <c r="MBO14" s="43"/>
      <c r="MBP14" s="43"/>
      <c r="MBQ14" s="43"/>
      <c r="MBR14" s="43"/>
      <c r="MBS14" s="43"/>
      <c r="MBT14" s="43"/>
      <c r="MBU14" s="43"/>
      <c r="MBV14" s="43"/>
      <c r="MBW14" s="43"/>
      <c r="MBX14" s="43"/>
      <c r="MBY14" s="43"/>
      <c r="MBZ14" s="43"/>
      <c r="MCA14" s="43"/>
      <c r="MCB14" s="43"/>
      <c r="MCC14" s="43"/>
      <c r="MCD14" s="43"/>
      <c r="MCE14" s="43"/>
      <c r="MCF14" s="43"/>
      <c r="MCG14" s="43"/>
      <c r="MCH14" s="43"/>
      <c r="MCI14" s="43"/>
      <c r="MCJ14" s="43"/>
      <c r="MCK14" s="43"/>
      <c r="MCL14" s="43"/>
      <c r="MCM14" s="43"/>
      <c r="MCN14" s="43"/>
      <c r="MCO14" s="43"/>
      <c r="MCP14" s="43"/>
      <c r="MCQ14" s="43"/>
      <c r="MCR14" s="43"/>
      <c r="MCS14" s="43"/>
      <c r="MCT14" s="43"/>
      <c r="MCU14" s="43"/>
      <c r="MCV14" s="43"/>
      <c r="MCW14" s="43"/>
      <c r="MCX14" s="43"/>
      <c r="MCY14" s="43"/>
      <c r="MCZ14" s="43"/>
      <c r="MDA14" s="43"/>
      <c r="MDB14" s="43"/>
      <c r="MDC14" s="43"/>
      <c r="MDD14" s="43"/>
      <c r="MDE14" s="43"/>
      <c r="MDF14" s="43"/>
      <c r="MDG14" s="43"/>
      <c r="MDH14" s="43"/>
      <c r="MDI14" s="43"/>
      <c r="MDJ14" s="43"/>
      <c r="MDK14" s="43"/>
      <c r="MDL14" s="43"/>
      <c r="MDM14" s="43"/>
      <c r="MDN14" s="43"/>
      <c r="MDO14" s="43"/>
      <c r="MDP14" s="43"/>
      <c r="MDQ14" s="43"/>
      <c r="MDR14" s="43"/>
      <c r="MDS14" s="43"/>
      <c r="MDT14" s="43"/>
      <c r="MDU14" s="43"/>
      <c r="MDV14" s="43"/>
      <c r="MDW14" s="43"/>
      <c r="MDX14" s="43"/>
      <c r="MDY14" s="43"/>
      <c r="MDZ14" s="43"/>
      <c r="MEA14" s="43"/>
      <c r="MEB14" s="43"/>
      <c r="MEC14" s="43"/>
      <c r="MED14" s="43"/>
      <c r="MEE14" s="43"/>
      <c r="MEF14" s="43"/>
      <c r="MEG14" s="43"/>
      <c r="MEH14" s="43"/>
      <c r="MEI14" s="43"/>
      <c r="MEJ14" s="43"/>
      <c r="MEK14" s="43"/>
      <c r="MEL14" s="43"/>
      <c r="MEM14" s="43"/>
      <c r="MEN14" s="43"/>
      <c r="MEO14" s="43"/>
      <c r="MEP14" s="43"/>
      <c r="MEQ14" s="43"/>
      <c r="MER14" s="43"/>
      <c r="MES14" s="43"/>
      <c r="MET14" s="43"/>
      <c r="MEU14" s="43"/>
      <c r="MEV14" s="43"/>
      <c r="MEW14" s="43"/>
      <c r="MEX14" s="43"/>
      <c r="MEY14" s="43"/>
      <c r="MEZ14" s="43"/>
      <c r="MFA14" s="43"/>
      <c r="MFB14" s="43"/>
      <c r="MFC14" s="43"/>
      <c r="MFD14" s="43"/>
      <c r="MFE14" s="43"/>
      <c r="MFF14" s="43"/>
      <c r="MFG14" s="43"/>
      <c r="MFH14" s="43"/>
      <c r="MFI14" s="43"/>
      <c r="MFJ14" s="43"/>
      <c r="MFK14" s="43"/>
      <c r="MFL14" s="43"/>
      <c r="MFM14" s="43"/>
      <c r="MFN14" s="43"/>
      <c r="MFO14" s="43"/>
      <c r="MFP14" s="43"/>
      <c r="MFQ14" s="43"/>
      <c r="MFR14" s="43"/>
      <c r="MFS14" s="43"/>
      <c r="MFT14" s="43"/>
      <c r="MFU14" s="43"/>
      <c r="MFV14" s="43"/>
      <c r="MFW14" s="43"/>
      <c r="MFX14" s="43"/>
      <c r="MFY14" s="43"/>
      <c r="MFZ14" s="43"/>
      <c r="MGA14" s="43"/>
      <c r="MGB14" s="43"/>
      <c r="MGC14" s="43"/>
      <c r="MGD14" s="43"/>
      <c r="MGE14" s="43"/>
      <c r="MGF14" s="43"/>
      <c r="MGG14" s="43"/>
      <c r="MGH14" s="43"/>
      <c r="MGI14" s="43"/>
      <c r="MGJ14" s="43"/>
      <c r="MGK14" s="43"/>
      <c r="MGL14" s="43"/>
      <c r="MGM14" s="43"/>
      <c r="MGN14" s="43"/>
      <c r="MGO14" s="43"/>
      <c r="MGP14" s="43"/>
      <c r="MGQ14" s="43"/>
      <c r="MGR14" s="43"/>
      <c r="MGS14" s="43"/>
      <c r="MGT14" s="43"/>
      <c r="MGU14" s="43"/>
      <c r="MGV14" s="43"/>
      <c r="MGW14" s="43"/>
      <c r="MGX14" s="43"/>
      <c r="MGY14" s="43"/>
      <c r="MGZ14" s="43"/>
      <c r="MHA14" s="43"/>
      <c r="MHB14" s="43"/>
      <c r="MHC14" s="43"/>
      <c r="MHD14" s="43"/>
      <c r="MHE14" s="43"/>
      <c r="MHF14" s="43"/>
      <c r="MHG14" s="43"/>
      <c r="MHH14" s="43"/>
      <c r="MHI14" s="43"/>
      <c r="MHJ14" s="43"/>
      <c r="MHK14" s="43"/>
      <c r="MHL14" s="43"/>
      <c r="MHM14" s="43"/>
      <c r="MHN14" s="43"/>
      <c r="MHO14" s="43"/>
      <c r="MHP14" s="43"/>
      <c r="MHQ14" s="43"/>
      <c r="MHR14" s="43"/>
      <c r="MHS14" s="43"/>
      <c r="MHT14" s="43"/>
      <c r="MHU14" s="43"/>
      <c r="MHV14" s="43"/>
      <c r="MHW14" s="43"/>
      <c r="MHX14" s="43"/>
      <c r="MHY14" s="43"/>
      <c r="MHZ14" s="43"/>
      <c r="MIA14" s="43"/>
      <c r="MIB14" s="43"/>
      <c r="MIC14" s="43"/>
      <c r="MID14" s="43"/>
      <c r="MIE14" s="43"/>
      <c r="MIF14" s="43"/>
      <c r="MIG14" s="43"/>
      <c r="MIH14" s="43"/>
      <c r="MII14" s="43"/>
      <c r="MIJ14" s="43"/>
      <c r="MIK14" s="43"/>
      <c r="MIL14" s="43"/>
      <c r="MIM14" s="43"/>
      <c r="MIN14" s="43"/>
      <c r="MIO14" s="43"/>
      <c r="MIP14" s="43"/>
      <c r="MIQ14" s="43"/>
      <c r="MIR14" s="43"/>
      <c r="MIS14" s="43"/>
      <c r="MIT14" s="43"/>
      <c r="MIU14" s="43"/>
      <c r="MIV14" s="43"/>
      <c r="MIW14" s="43"/>
      <c r="MIX14" s="43"/>
      <c r="MIY14" s="43"/>
      <c r="MIZ14" s="43"/>
      <c r="MJA14" s="43"/>
      <c r="MJB14" s="43"/>
      <c r="MJC14" s="43"/>
      <c r="MJD14" s="43"/>
      <c r="MJE14" s="43"/>
      <c r="MJF14" s="43"/>
      <c r="MJG14" s="43"/>
      <c r="MJH14" s="43"/>
      <c r="MJI14" s="43"/>
      <c r="MJJ14" s="43"/>
      <c r="MJK14" s="43"/>
      <c r="MJL14" s="43"/>
      <c r="MJM14" s="43"/>
      <c r="MJN14" s="43"/>
      <c r="MJO14" s="43"/>
      <c r="MJP14" s="43"/>
      <c r="MJQ14" s="43"/>
      <c r="MJR14" s="43"/>
      <c r="MJS14" s="43"/>
      <c r="MJT14" s="43"/>
      <c r="MJU14" s="43"/>
      <c r="MJV14" s="43"/>
      <c r="MJW14" s="43"/>
      <c r="MJX14" s="43"/>
      <c r="MJY14" s="43"/>
      <c r="MJZ14" s="43"/>
      <c r="MKA14" s="43"/>
      <c r="MKB14" s="43"/>
      <c r="MKC14" s="43"/>
      <c r="MKD14" s="43"/>
      <c r="MKE14" s="43"/>
      <c r="MKF14" s="43"/>
      <c r="MKG14" s="43"/>
      <c r="MKH14" s="43"/>
      <c r="MKI14" s="43"/>
      <c r="MKJ14" s="43"/>
      <c r="MKK14" s="43"/>
      <c r="MKL14" s="43"/>
      <c r="MKM14" s="43"/>
      <c r="MKN14" s="43"/>
      <c r="MKO14" s="43"/>
      <c r="MKP14" s="43"/>
      <c r="MKQ14" s="43"/>
      <c r="MKR14" s="43"/>
      <c r="MKS14" s="43"/>
      <c r="MKT14" s="43"/>
      <c r="MKU14" s="43"/>
      <c r="MKV14" s="43"/>
      <c r="MKW14" s="43"/>
      <c r="MKX14" s="43"/>
      <c r="MKY14" s="43"/>
      <c r="MKZ14" s="43"/>
      <c r="MLA14" s="43"/>
      <c r="MLB14" s="43"/>
      <c r="MLC14" s="43"/>
      <c r="MLD14" s="43"/>
      <c r="MLE14" s="43"/>
      <c r="MLF14" s="43"/>
      <c r="MLG14" s="43"/>
      <c r="MLH14" s="43"/>
      <c r="MLI14" s="43"/>
      <c r="MLJ14" s="43"/>
      <c r="MLK14" s="43"/>
      <c r="MLL14" s="43"/>
      <c r="MLM14" s="43"/>
      <c r="MLN14" s="43"/>
      <c r="MLO14" s="43"/>
      <c r="MLP14" s="43"/>
      <c r="MLQ14" s="43"/>
      <c r="MLR14" s="43"/>
      <c r="MLS14" s="43"/>
      <c r="MLT14" s="43"/>
      <c r="MLU14" s="43"/>
      <c r="MLV14" s="43"/>
      <c r="MLW14" s="43"/>
      <c r="MLX14" s="43"/>
      <c r="MLY14" s="43"/>
      <c r="MLZ14" s="43"/>
      <c r="MMA14" s="43"/>
      <c r="MMB14" s="43"/>
      <c r="MMC14" s="43"/>
      <c r="MMD14" s="43"/>
      <c r="MME14" s="43"/>
      <c r="MMF14" s="43"/>
      <c r="MMG14" s="43"/>
      <c r="MMH14" s="43"/>
      <c r="MMI14" s="43"/>
      <c r="MMJ14" s="43"/>
      <c r="MMK14" s="43"/>
      <c r="MML14" s="43"/>
      <c r="MMM14" s="43"/>
      <c r="MMN14" s="43"/>
      <c r="MMO14" s="43"/>
      <c r="MMP14" s="43"/>
      <c r="MMQ14" s="43"/>
      <c r="MMR14" s="43"/>
      <c r="MMS14" s="43"/>
      <c r="MMT14" s="43"/>
      <c r="MMU14" s="43"/>
      <c r="MMV14" s="43"/>
      <c r="MMW14" s="43"/>
      <c r="MMX14" s="43"/>
      <c r="MMY14" s="43"/>
      <c r="MMZ14" s="43"/>
      <c r="MNA14" s="43"/>
      <c r="MNB14" s="43"/>
      <c r="MNC14" s="43"/>
      <c r="MND14" s="43"/>
      <c r="MNE14" s="43"/>
      <c r="MNF14" s="43"/>
      <c r="MNG14" s="43"/>
      <c r="MNH14" s="43"/>
      <c r="MNI14" s="43"/>
      <c r="MNJ14" s="43"/>
      <c r="MNK14" s="43"/>
      <c r="MNL14" s="43"/>
      <c r="MNM14" s="43"/>
      <c r="MNN14" s="43"/>
      <c r="MNO14" s="43"/>
      <c r="MNP14" s="43"/>
      <c r="MNQ14" s="43"/>
      <c r="MNR14" s="43"/>
      <c r="MNS14" s="43"/>
      <c r="MNT14" s="43"/>
      <c r="MNU14" s="43"/>
      <c r="MNV14" s="43"/>
      <c r="MNW14" s="43"/>
      <c r="MNX14" s="43"/>
      <c r="MNY14" s="43"/>
      <c r="MNZ14" s="43"/>
      <c r="MOA14" s="43"/>
      <c r="MOB14" s="43"/>
      <c r="MOC14" s="43"/>
      <c r="MOD14" s="43"/>
      <c r="MOE14" s="43"/>
      <c r="MOF14" s="43"/>
      <c r="MOG14" s="43"/>
      <c r="MOH14" s="43"/>
      <c r="MOI14" s="43"/>
      <c r="MOJ14" s="43"/>
      <c r="MOK14" s="43"/>
      <c r="MOL14" s="43"/>
      <c r="MOM14" s="43"/>
      <c r="MON14" s="43"/>
      <c r="MOO14" s="43"/>
      <c r="MOP14" s="43"/>
      <c r="MOQ14" s="43"/>
      <c r="MOR14" s="43"/>
      <c r="MOS14" s="43"/>
      <c r="MOT14" s="43"/>
      <c r="MOU14" s="43"/>
      <c r="MOV14" s="43"/>
      <c r="MOW14" s="43"/>
      <c r="MOX14" s="43"/>
      <c r="MOY14" s="43"/>
      <c r="MOZ14" s="43"/>
      <c r="MPA14" s="43"/>
      <c r="MPB14" s="43"/>
      <c r="MPC14" s="43"/>
      <c r="MPD14" s="43"/>
      <c r="MPE14" s="43"/>
      <c r="MPF14" s="43"/>
      <c r="MPG14" s="43"/>
      <c r="MPH14" s="43"/>
      <c r="MPI14" s="43"/>
      <c r="MPJ14" s="43"/>
      <c r="MPK14" s="43"/>
      <c r="MPL14" s="43"/>
      <c r="MPM14" s="43"/>
      <c r="MPN14" s="43"/>
      <c r="MPO14" s="43"/>
      <c r="MPP14" s="43"/>
      <c r="MPQ14" s="43"/>
      <c r="MPR14" s="43"/>
      <c r="MPS14" s="43"/>
      <c r="MPT14" s="43"/>
      <c r="MPU14" s="43"/>
      <c r="MPV14" s="43"/>
      <c r="MPW14" s="43"/>
      <c r="MPX14" s="43"/>
      <c r="MPY14" s="43"/>
      <c r="MPZ14" s="43"/>
      <c r="MQA14" s="43"/>
      <c r="MQB14" s="43"/>
      <c r="MQC14" s="43"/>
      <c r="MQD14" s="43"/>
      <c r="MQE14" s="43"/>
      <c r="MQF14" s="43"/>
      <c r="MQG14" s="43"/>
      <c r="MQH14" s="43"/>
      <c r="MQI14" s="43"/>
      <c r="MQJ14" s="43"/>
      <c r="MQK14" s="43"/>
      <c r="MQL14" s="43"/>
      <c r="MQM14" s="43"/>
      <c r="MQN14" s="43"/>
      <c r="MQO14" s="43"/>
      <c r="MQP14" s="43"/>
      <c r="MQQ14" s="43"/>
      <c r="MQR14" s="43"/>
      <c r="MQS14" s="43"/>
      <c r="MQT14" s="43"/>
      <c r="MQU14" s="43"/>
      <c r="MQV14" s="43"/>
      <c r="MQW14" s="43"/>
      <c r="MQX14" s="43"/>
      <c r="MQY14" s="43"/>
      <c r="MQZ14" s="43"/>
      <c r="MRA14" s="43"/>
      <c r="MRB14" s="43"/>
      <c r="MRC14" s="43"/>
      <c r="MRD14" s="43"/>
      <c r="MRE14" s="43"/>
      <c r="MRF14" s="43"/>
      <c r="MRG14" s="43"/>
      <c r="MRH14" s="43"/>
      <c r="MRI14" s="43"/>
      <c r="MRJ14" s="43"/>
      <c r="MRK14" s="43"/>
      <c r="MRL14" s="43"/>
      <c r="MRM14" s="43"/>
      <c r="MRN14" s="43"/>
      <c r="MRO14" s="43"/>
      <c r="MRP14" s="43"/>
      <c r="MRQ14" s="43"/>
      <c r="MRR14" s="43"/>
      <c r="MRS14" s="43"/>
      <c r="MRT14" s="43"/>
      <c r="MRU14" s="43"/>
      <c r="MRV14" s="43"/>
      <c r="MRW14" s="43"/>
      <c r="MRX14" s="43"/>
      <c r="MRY14" s="43"/>
      <c r="MRZ14" s="43"/>
      <c r="MSA14" s="43"/>
      <c r="MSB14" s="43"/>
      <c r="MSC14" s="43"/>
      <c r="MSD14" s="43"/>
      <c r="MSE14" s="43"/>
      <c r="MSF14" s="43"/>
      <c r="MSG14" s="43"/>
      <c r="MSH14" s="43"/>
      <c r="MSI14" s="43"/>
      <c r="MSJ14" s="43"/>
      <c r="MSK14" s="43"/>
      <c r="MSL14" s="43"/>
      <c r="MSM14" s="43"/>
      <c r="MSN14" s="43"/>
      <c r="MSO14" s="43"/>
      <c r="MSP14" s="43"/>
      <c r="MSQ14" s="43"/>
      <c r="MSR14" s="43"/>
      <c r="MSS14" s="43"/>
      <c r="MST14" s="43"/>
      <c r="MSU14" s="43"/>
      <c r="MSV14" s="43"/>
      <c r="MSW14" s="43"/>
      <c r="MSX14" s="43"/>
      <c r="MSY14" s="43"/>
      <c r="MSZ14" s="43"/>
      <c r="MTA14" s="43"/>
      <c r="MTB14" s="43"/>
      <c r="MTC14" s="43"/>
      <c r="MTD14" s="43"/>
      <c r="MTE14" s="43"/>
      <c r="MTF14" s="43"/>
      <c r="MTG14" s="43"/>
      <c r="MTH14" s="43"/>
      <c r="MTI14" s="43"/>
      <c r="MTJ14" s="43"/>
      <c r="MTK14" s="43"/>
      <c r="MTL14" s="43"/>
      <c r="MTM14" s="43"/>
      <c r="MTN14" s="43"/>
      <c r="MTO14" s="43"/>
      <c r="MTP14" s="43"/>
      <c r="MTQ14" s="43"/>
      <c r="MTR14" s="43"/>
      <c r="MTS14" s="43"/>
      <c r="MTT14" s="43"/>
      <c r="MTU14" s="43"/>
      <c r="MTV14" s="43"/>
      <c r="MTW14" s="43"/>
      <c r="MTX14" s="43"/>
      <c r="MTY14" s="43"/>
      <c r="MTZ14" s="43"/>
      <c r="MUA14" s="43"/>
      <c r="MUB14" s="43"/>
      <c r="MUC14" s="43"/>
      <c r="MUD14" s="43"/>
      <c r="MUE14" s="43"/>
      <c r="MUF14" s="43"/>
      <c r="MUG14" s="43"/>
      <c r="MUH14" s="43"/>
      <c r="MUI14" s="43"/>
      <c r="MUJ14" s="43"/>
      <c r="MUK14" s="43"/>
      <c r="MUL14" s="43"/>
      <c r="MUM14" s="43"/>
      <c r="MUN14" s="43"/>
      <c r="MUO14" s="43"/>
      <c r="MUP14" s="43"/>
      <c r="MUQ14" s="43"/>
      <c r="MUR14" s="43"/>
      <c r="MUS14" s="43"/>
      <c r="MUT14" s="43"/>
      <c r="MUU14" s="43"/>
      <c r="MUV14" s="43"/>
      <c r="MUW14" s="43"/>
      <c r="MUX14" s="43"/>
      <c r="MUY14" s="43"/>
      <c r="MUZ14" s="43"/>
      <c r="MVA14" s="43"/>
      <c r="MVB14" s="43"/>
      <c r="MVC14" s="43"/>
      <c r="MVD14" s="43"/>
      <c r="MVE14" s="43"/>
      <c r="MVF14" s="43"/>
      <c r="MVG14" s="43"/>
      <c r="MVH14" s="43"/>
      <c r="MVI14" s="43"/>
      <c r="MVJ14" s="43"/>
      <c r="MVK14" s="43"/>
      <c r="MVL14" s="43"/>
      <c r="MVM14" s="43"/>
      <c r="MVN14" s="43"/>
      <c r="MVO14" s="43"/>
      <c r="MVP14" s="43"/>
      <c r="MVQ14" s="43"/>
      <c r="MVR14" s="43"/>
      <c r="MVS14" s="43"/>
      <c r="MVT14" s="43"/>
      <c r="MVU14" s="43"/>
      <c r="MVV14" s="43"/>
      <c r="MVW14" s="43"/>
      <c r="MVX14" s="43"/>
      <c r="MVY14" s="43"/>
      <c r="MVZ14" s="43"/>
      <c r="MWA14" s="43"/>
      <c r="MWB14" s="43"/>
      <c r="MWC14" s="43"/>
      <c r="MWD14" s="43"/>
      <c r="MWE14" s="43"/>
      <c r="MWF14" s="43"/>
      <c r="MWG14" s="43"/>
      <c r="MWH14" s="43"/>
      <c r="MWI14" s="43"/>
      <c r="MWJ14" s="43"/>
      <c r="MWK14" s="43"/>
      <c r="MWL14" s="43"/>
      <c r="MWM14" s="43"/>
      <c r="MWN14" s="43"/>
      <c r="MWO14" s="43"/>
      <c r="MWP14" s="43"/>
      <c r="MWQ14" s="43"/>
      <c r="MWR14" s="43"/>
      <c r="MWS14" s="43"/>
      <c r="MWT14" s="43"/>
      <c r="MWU14" s="43"/>
      <c r="MWV14" s="43"/>
      <c r="MWW14" s="43"/>
      <c r="MWX14" s="43"/>
      <c r="MWY14" s="43"/>
      <c r="MWZ14" s="43"/>
      <c r="MXA14" s="43"/>
      <c r="MXB14" s="43"/>
      <c r="MXC14" s="43"/>
      <c r="MXD14" s="43"/>
      <c r="MXE14" s="43"/>
      <c r="MXF14" s="43"/>
      <c r="MXG14" s="43"/>
      <c r="MXH14" s="43"/>
      <c r="MXI14" s="43"/>
      <c r="MXJ14" s="43"/>
      <c r="MXK14" s="43"/>
      <c r="MXL14" s="43"/>
      <c r="MXM14" s="43"/>
      <c r="MXN14" s="43"/>
      <c r="MXO14" s="43"/>
      <c r="MXP14" s="43"/>
      <c r="MXQ14" s="43"/>
      <c r="MXR14" s="43"/>
      <c r="MXS14" s="43"/>
      <c r="MXT14" s="43"/>
      <c r="MXU14" s="43"/>
      <c r="MXV14" s="43"/>
      <c r="MXW14" s="43"/>
      <c r="MXX14" s="43"/>
      <c r="MXY14" s="43"/>
      <c r="MXZ14" s="43"/>
      <c r="MYA14" s="43"/>
      <c r="MYB14" s="43"/>
      <c r="MYC14" s="43"/>
      <c r="MYD14" s="43"/>
      <c r="MYE14" s="43"/>
      <c r="MYF14" s="43"/>
      <c r="MYG14" s="43"/>
      <c r="MYH14" s="43"/>
      <c r="MYI14" s="43"/>
      <c r="MYJ14" s="43"/>
      <c r="MYK14" s="43"/>
      <c r="MYL14" s="43"/>
      <c r="MYM14" s="43"/>
      <c r="MYN14" s="43"/>
      <c r="MYO14" s="43"/>
      <c r="MYP14" s="43"/>
      <c r="MYQ14" s="43"/>
      <c r="MYR14" s="43"/>
      <c r="MYS14" s="43"/>
      <c r="MYT14" s="43"/>
      <c r="MYU14" s="43"/>
      <c r="MYV14" s="43"/>
      <c r="MYW14" s="43"/>
      <c r="MYX14" s="43"/>
      <c r="MYY14" s="43"/>
      <c r="MYZ14" s="43"/>
      <c r="MZA14" s="43"/>
      <c r="MZB14" s="43"/>
      <c r="MZC14" s="43"/>
      <c r="MZD14" s="43"/>
      <c r="MZE14" s="43"/>
      <c r="MZF14" s="43"/>
      <c r="MZG14" s="43"/>
      <c r="MZH14" s="43"/>
      <c r="MZI14" s="43"/>
      <c r="MZJ14" s="43"/>
      <c r="MZK14" s="43"/>
      <c r="MZL14" s="43"/>
      <c r="MZM14" s="43"/>
      <c r="MZN14" s="43"/>
      <c r="MZO14" s="43"/>
      <c r="MZP14" s="43"/>
      <c r="MZQ14" s="43"/>
      <c r="MZR14" s="43"/>
      <c r="MZS14" s="43"/>
      <c r="MZT14" s="43"/>
      <c r="MZU14" s="43"/>
      <c r="MZV14" s="43"/>
      <c r="MZW14" s="43"/>
      <c r="MZX14" s="43"/>
      <c r="MZY14" s="43"/>
      <c r="MZZ14" s="43"/>
      <c r="NAA14" s="43"/>
      <c r="NAB14" s="43"/>
      <c r="NAC14" s="43"/>
      <c r="NAD14" s="43"/>
      <c r="NAE14" s="43"/>
      <c r="NAF14" s="43"/>
      <c r="NAG14" s="43"/>
      <c r="NAH14" s="43"/>
      <c r="NAI14" s="43"/>
      <c r="NAJ14" s="43"/>
      <c r="NAK14" s="43"/>
      <c r="NAL14" s="43"/>
      <c r="NAM14" s="43"/>
      <c r="NAN14" s="43"/>
      <c r="NAO14" s="43"/>
      <c r="NAP14" s="43"/>
      <c r="NAQ14" s="43"/>
      <c r="NAR14" s="43"/>
      <c r="NAS14" s="43"/>
      <c r="NAT14" s="43"/>
      <c r="NAU14" s="43"/>
      <c r="NAV14" s="43"/>
      <c r="NAW14" s="43"/>
      <c r="NAX14" s="43"/>
      <c r="NAY14" s="43"/>
      <c r="NAZ14" s="43"/>
      <c r="NBA14" s="43"/>
      <c r="NBB14" s="43"/>
      <c r="NBC14" s="43"/>
      <c r="NBD14" s="43"/>
      <c r="NBE14" s="43"/>
      <c r="NBF14" s="43"/>
      <c r="NBG14" s="43"/>
      <c r="NBH14" s="43"/>
      <c r="NBI14" s="43"/>
      <c r="NBJ14" s="43"/>
      <c r="NBK14" s="43"/>
      <c r="NBL14" s="43"/>
      <c r="NBM14" s="43"/>
      <c r="NBN14" s="43"/>
      <c r="NBO14" s="43"/>
      <c r="NBP14" s="43"/>
      <c r="NBQ14" s="43"/>
      <c r="NBR14" s="43"/>
      <c r="NBS14" s="43"/>
      <c r="NBT14" s="43"/>
      <c r="NBU14" s="43"/>
      <c r="NBV14" s="43"/>
      <c r="NBW14" s="43"/>
      <c r="NBX14" s="43"/>
      <c r="NBY14" s="43"/>
      <c r="NBZ14" s="43"/>
      <c r="NCA14" s="43"/>
      <c r="NCB14" s="43"/>
      <c r="NCC14" s="43"/>
      <c r="NCD14" s="43"/>
      <c r="NCE14" s="43"/>
      <c r="NCF14" s="43"/>
      <c r="NCG14" s="43"/>
      <c r="NCH14" s="43"/>
      <c r="NCI14" s="43"/>
      <c r="NCJ14" s="43"/>
      <c r="NCK14" s="43"/>
      <c r="NCL14" s="43"/>
      <c r="NCM14" s="43"/>
      <c r="NCN14" s="43"/>
      <c r="NCO14" s="43"/>
      <c r="NCP14" s="43"/>
      <c r="NCQ14" s="43"/>
      <c r="NCR14" s="43"/>
      <c r="NCS14" s="43"/>
      <c r="NCT14" s="43"/>
      <c r="NCU14" s="43"/>
      <c r="NCV14" s="43"/>
      <c r="NCW14" s="43"/>
      <c r="NCX14" s="43"/>
      <c r="NCY14" s="43"/>
      <c r="NCZ14" s="43"/>
      <c r="NDA14" s="43"/>
      <c r="NDB14" s="43"/>
      <c r="NDC14" s="43"/>
      <c r="NDD14" s="43"/>
      <c r="NDE14" s="43"/>
      <c r="NDF14" s="43"/>
      <c r="NDG14" s="43"/>
      <c r="NDH14" s="43"/>
      <c r="NDI14" s="43"/>
      <c r="NDJ14" s="43"/>
      <c r="NDK14" s="43"/>
      <c r="NDL14" s="43"/>
      <c r="NDM14" s="43"/>
      <c r="NDN14" s="43"/>
      <c r="NDO14" s="43"/>
      <c r="NDP14" s="43"/>
      <c r="NDQ14" s="43"/>
      <c r="NDR14" s="43"/>
      <c r="NDS14" s="43"/>
      <c r="NDT14" s="43"/>
      <c r="NDU14" s="43"/>
      <c r="NDV14" s="43"/>
      <c r="NDW14" s="43"/>
      <c r="NDX14" s="43"/>
      <c r="NDY14" s="43"/>
      <c r="NDZ14" s="43"/>
      <c r="NEA14" s="43"/>
      <c r="NEB14" s="43"/>
      <c r="NEC14" s="43"/>
      <c r="NED14" s="43"/>
      <c r="NEE14" s="43"/>
      <c r="NEF14" s="43"/>
      <c r="NEG14" s="43"/>
      <c r="NEH14" s="43"/>
      <c r="NEI14" s="43"/>
      <c r="NEJ14" s="43"/>
      <c r="NEK14" s="43"/>
      <c r="NEL14" s="43"/>
      <c r="NEM14" s="43"/>
      <c r="NEN14" s="43"/>
      <c r="NEO14" s="43"/>
      <c r="NEP14" s="43"/>
      <c r="NEQ14" s="43"/>
      <c r="NER14" s="43"/>
      <c r="NES14" s="43"/>
      <c r="NET14" s="43"/>
      <c r="NEU14" s="43"/>
      <c r="NEV14" s="43"/>
      <c r="NEW14" s="43"/>
      <c r="NEX14" s="43"/>
      <c r="NEY14" s="43"/>
      <c r="NEZ14" s="43"/>
      <c r="NFA14" s="43"/>
      <c r="NFB14" s="43"/>
      <c r="NFC14" s="43"/>
      <c r="NFD14" s="43"/>
      <c r="NFE14" s="43"/>
      <c r="NFF14" s="43"/>
      <c r="NFG14" s="43"/>
      <c r="NFH14" s="43"/>
      <c r="NFI14" s="43"/>
      <c r="NFJ14" s="43"/>
      <c r="NFK14" s="43"/>
      <c r="NFL14" s="43"/>
      <c r="NFM14" s="43"/>
      <c r="NFN14" s="43"/>
      <c r="NFO14" s="43"/>
      <c r="NFP14" s="43"/>
      <c r="NFQ14" s="43"/>
      <c r="NFR14" s="43"/>
      <c r="NFS14" s="43"/>
      <c r="NFT14" s="43"/>
      <c r="NFU14" s="43"/>
      <c r="NFV14" s="43"/>
      <c r="NFW14" s="43"/>
      <c r="NFX14" s="43"/>
      <c r="NFY14" s="43"/>
      <c r="NFZ14" s="43"/>
      <c r="NGA14" s="43"/>
      <c r="NGB14" s="43"/>
      <c r="NGC14" s="43"/>
      <c r="NGD14" s="43"/>
      <c r="NGE14" s="43"/>
      <c r="NGF14" s="43"/>
      <c r="NGG14" s="43"/>
      <c r="NGH14" s="43"/>
      <c r="NGI14" s="43"/>
      <c r="NGJ14" s="43"/>
      <c r="NGK14" s="43"/>
      <c r="NGL14" s="43"/>
      <c r="NGM14" s="43"/>
      <c r="NGN14" s="43"/>
      <c r="NGO14" s="43"/>
      <c r="NGP14" s="43"/>
      <c r="NGQ14" s="43"/>
      <c r="NGR14" s="43"/>
      <c r="NGS14" s="43"/>
      <c r="NGT14" s="43"/>
      <c r="NGU14" s="43"/>
      <c r="NGV14" s="43"/>
      <c r="NGW14" s="43"/>
      <c r="NGX14" s="43"/>
      <c r="NGY14" s="43"/>
      <c r="NGZ14" s="43"/>
      <c r="NHA14" s="43"/>
      <c r="NHB14" s="43"/>
      <c r="NHC14" s="43"/>
      <c r="NHD14" s="43"/>
      <c r="NHE14" s="43"/>
      <c r="NHF14" s="43"/>
      <c r="NHG14" s="43"/>
      <c r="NHH14" s="43"/>
      <c r="NHI14" s="43"/>
      <c r="NHJ14" s="43"/>
      <c r="NHK14" s="43"/>
      <c r="NHL14" s="43"/>
      <c r="NHM14" s="43"/>
      <c r="NHN14" s="43"/>
      <c r="NHO14" s="43"/>
      <c r="NHP14" s="43"/>
      <c r="NHQ14" s="43"/>
      <c r="NHR14" s="43"/>
      <c r="NHS14" s="43"/>
      <c r="NHT14" s="43"/>
      <c r="NHU14" s="43"/>
      <c r="NHV14" s="43"/>
      <c r="NHW14" s="43"/>
      <c r="NHX14" s="43"/>
      <c r="NHY14" s="43"/>
      <c r="NHZ14" s="43"/>
      <c r="NIA14" s="43"/>
      <c r="NIB14" s="43"/>
      <c r="NIC14" s="43"/>
      <c r="NID14" s="43"/>
      <c r="NIE14" s="43"/>
      <c r="NIF14" s="43"/>
      <c r="NIG14" s="43"/>
      <c r="NIH14" s="43"/>
      <c r="NII14" s="43"/>
      <c r="NIJ14" s="43"/>
      <c r="NIK14" s="43"/>
      <c r="NIL14" s="43"/>
      <c r="NIM14" s="43"/>
      <c r="NIN14" s="43"/>
      <c r="NIO14" s="43"/>
      <c r="NIP14" s="43"/>
      <c r="NIQ14" s="43"/>
      <c r="NIR14" s="43"/>
      <c r="NIS14" s="43"/>
      <c r="NIT14" s="43"/>
      <c r="NIU14" s="43"/>
      <c r="NIV14" s="43"/>
      <c r="NIW14" s="43"/>
      <c r="NIX14" s="43"/>
      <c r="NIY14" s="43"/>
      <c r="NIZ14" s="43"/>
      <c r="NJA14" s="43"/>
      <c r="NJB14" s="43"/>
      <c r="NJC14" s="43"/>
      <c r="NJD14" s="43"/>
      <c r="NJE14" s="43"/>
      <c r="NJF14" s="43"/>
      <c r="NJG14" s="43"/>
      <c r="NJH14" s="43"/>
      <c r="NJI14" s="43"/>
      <c r="NJJ14" s="43"/>
      <c r="NJK14" s="43"/>
      <c r="NJL14" s="43"/>
      <c r="NJM14" s="43"/>
      <c r="NJN14" s="43"/>
      <c r="NJO14" s="43"/>
      <c r="NJP14" s="43"/>
      <c r="NJQ14" s="43"/>
      <c r="NJR14" s="43"/>
      <c r="NJS14" s="43"/>
      <c r="NJT14" s="43"/>
      <c r="NJU14" s="43"/>
      <c r="NJV14" s="43"/>
      <c r="NJW14" s="43"/>
      <c r="NJX14" s="43"/>
      <c r="NJY14" s="43"/>
      <c r="NJZ14" s="43"/>
      <c r="NKA14" s="43"/>
      <c r="NKB14" s="43"/>
      <c r="NKC14" s="43"/>
      <c r="NKD14" s="43"/>
      <c r="NKE14" s="43"/>
      <c r="NKF14" s="43"/>
      <c r="NKG14" s="43"/>
      <c r="NKH14" s="43"/>
      <c r="NKI14" s="43"/>
      <c r="NKJ14" s="43"/>
      <c r="NKK14" s="43"/>
      <c r="NKL14" s="43"/>
      <c r="NKM14" s="43"/>
      <c r="NKN14" s="43"/>
      <c r="NKO14" s="43"/>
      <c r="NKP14" s="43"/>
      <c r="NKQ14" s="43"/>
      <c r="NKR14" s="43"/>
      <c r="NKS14" s="43"/>
      <c r="NKT14" s="43"/>
      <c r="NKU14" s="43"/>
      <c r="NKV14" s="43"/>
      <c r="NKW14" s="43"/>
      <c r="NKX14" s="43"/>
      <c r="NKY14" s="43"/>
      <c r="NKZ14" s="43"/>
      <c r="NLA14" s="43"/>
      <c r="NLB14" s="43"/>
      <c r="NLC14" s="43"/>
      <c r="NLD14" s="43"/>
      <c r="NLE14" s="43"/>
      <c r="NLF14" s="43"/>
      <c r="NLG14" s="43"/>
      <c r="NLH14" s="43"/>
      <c r="NLI14" s="43"/>
      <c r="NLJ14" s="43"/>
      <c r="NLK14" s="43"/>
      <c r="NLL14" s="43"/>
      <c r="NLM14" s="43"/>
      <c r="NLN14" s="43"/>
      <c r="NLO14" s="43"/>
      <c r="NLP14" s="43"/>
      <c r="NLQ14" s="43"/>
      <c r="NLR14" s="43"/>
      <c r="NLS14" s="43"/>
      <c r="NLT14" s="43"/>
      <c r="NLU14" s="43"/>
      <c r="NLV14" s="43"/>
      <c r="NLW14" s="43"/>
      <c r="NLX14" s="43"/>
      <c r="NLY14" s="43"/>
      <c r="NLZ14" s="43"/>
      <c r="NMA14" s="43"/>
      <c r="NMB14" s="43"/>
      <c r="NMC14" s="43"/>
      <c r="NMD14" s="43"/>
      <c r="NME14" s="43"/>
      <c r="NMF14" s="43"/>
      <c r="NMG14" s="43"/>
      <c r="NMH14" s="43"/>
      <c r="NMI14" s="43"/>
      <c r="NMJ14" s="43"/>
      <c r="NMK14" s="43"/>
      <c r="NML14" s="43"/>
      <c r="NMM14" s="43"/>
      <c r="NMN14" s="43"/>
      <c r="NMO14" s="43"/>
      <c r="NMP14" s="43"/>
      <c r="NMQ14" s="43"/>
      <c r="NMR14" s="43"/>
      <c r="NMS14" s="43"/>
      <c r="NMT14" s="43"/>
      <c r="NMU14" s="43"/>
      <c r="NMV14" s="43"/>
      <c r="NMW14" s="43"/>
      <c r="NMX14" s="43"/>
      <c r="NMY14" s="43"/>
      <c r="NMZ14" s="43"/>
      <c r="NNA14" s="43"/>
      <c r="NNB14" s="43"/>
      <c r="NNC14" s="43"/>
      <c r="NND14" s="43"/>
      <c r="NNE14" s="43"/>
      <c r="NNF14" s="43"/>
      <c r="NNG14" s="43"/>
      <c r="NNH14" s="43"/>
      <c r="NNI14" s="43"/>
      <c r="NNJ14" s="43"/>
      <c r="NNK14" s="43"/>
      <c r="NNL14" s="43"/>
      <c r="NNM14" s="43"/>
      <c r="NNN14" s="43"/>
      <c r="NNO14" s="43"/>
      <c r="NNP14" s="43"/>
      <c r="NNQ14" s="43"/>
      <c r="NNR14" s="43"/>
      <c r="NNS14" s="43"/>
      <c r="NNT14" s="43"/>
      <c r="NNU14" s="43"/>
      <c r="NNV14" s="43"/>
      <c r="NNW14" s="43"/>
      <c r="NNX14" s="43"/>
      <c r="NNY14" s="43"/>
      <c r="NNZ14" s="43"/>
      <c r="NOA14" s="43"/>
      <c r="NOB14" s="43"/>
      <c r="NOC14" s="43"/>
      <c r="NOD14" s="43"/>
      <c r="NOE14" s="43"/>
      <c r="NOF14" s="43"/>
      <c r="NOG14" s="43"/>
      <c r="NOH14" s="43"/>
      <c r="NOI14" s="43"/>
      <c r="NOJ14" s="43"/>
      <c r="NOK14" s="43"/>
      <c r="NOL14" s="43"/>
      <c r="NOM14" s="43"/>
      <c r="NON14" s="43"/>
      <c r="NOO14" s="43"/>
      <c r="NOP14" s="43"/>
      <c r="NOQ14" s="43"/>
      <c r="NOR14" s="43"/>
      <c r="NOS14" s="43"/>
      <c r="NOT14" s="43"/>
      <c r="NOU14" s="43"/>
      <c r="NOV14" s="43"/>
      <c r="NOW14" s="43"/>
      <c r="NOX14" s="43"/>
      <c r="NOY14" s="43"/>
      <c r="NOZ14" s="43"/>
      <c r="NPA14" s="43"/>
      <c r="NPB14" s="43"/>
      <c r="NPC14" s="43"/>
      <c r="NPD14" s="43"/>
      <c r="NPE14" s="43"/>
      <c r="NPF14" s="43"/>
      <c r="NPG14" s="43"/>
      <c r="NPH14" s="43"/>
      <c r="NPI14" s="43"/>
      <c r="NPJ14" s="43"/>
      <c r="NPK14" s="43"/>
      <c r="NPL14" s="43"/>
      <c r="NPM14" s="43"/>
      <c r="NPN14" s="43"/>
      <c r="NPO14" s="43"/>
      <c r="NPP14" s="43"/>
      <c r="NPQ14" s="43"/>
      <c r="NPR14" s="43"/>
      <c r="NPS14" s="43"/>
      <c r="NPT14" s="43"/>
      <c r="NPU14" s="43"/>
      <c r="NPV14" s="43"/>
      <c r="NPW14" s="43"/>
      <c r="NPX14" s="43"/>
      <c r="NPY14" s="43"/>
      <c r="NPZ14" s="43"/>
      <c r="NQA14" s="43"/>
      <c r="NQB14" s="43"/>
      <c r="NQC14" s="43"/>
      <c r="NQD14" s="43"/>
      <c r="NQE14" s="43"/>
      <c r="NQF14" s="43"/>
      <c r="NQG14" s="43"/>
      <c r="NQH14" s="43"/>
      <c r="NQI14" s="43"/>
      <c r="NQJ14" s="43"/>
      <c r="NQK14" s="43"/>
      <c r="NQL14" s="43"/>
      <c r="NQM14" s="43"/>
      <c r="NQN14" s="43"/>
      <c r="NQO14" s="43"/>
      <c r="NQP14" s="43"/>
      <c r="NQQ14" s="43"/>
      <c r="NQR14" s="43"/>
      <c r="NQS14" s="43"/>
      <c r="NQT14" s="43"/>
      <c r="NQU14" s="43"/>
      <c r="NQV14" s="43"/>
      <c r="NQW14" s="43"/>
      <c r="NQX14" s="43"/>
      <c r="NQY14" s="43"/>
      <c r="NQZ14" s="43"/>
      <c r="NRA14" s="43"/>
      <c r="NRB14" s="43"/>
      <c r="NRC14" s="43"/>
      <c r="NRD14" s="43"/>
      <c r="NRE14" s="43"/>
      <c r="NRF14" s="43"/>
      <c r="NRG14" s="43"/>
      <c r="NRH14" s="43"/>
      <c r="NRI14" s="43"/>
      <c r="NRJ14" s="43"/>
      <c r="NRK14" s="43"/>
      <c r="NRL14" s="43"/>
      <c r="NRM14" s="43"/>
      <c r="NRN14" s="43"/>
      <c r="NRO14" s="43"/>
      <c r="NRP14" s="43"/>
      <c r="NRQ14" s="43"/>
      <c r="NRR14" s="43"/>
      <c r="NRS14" s="43"/>
      <c r="NRT14" s="43"/>
      <c r="NRU14" s="43"/>
      <c r="NRV14" s="43"/>
      <c r="NRW14" s="43"/>
      <c r="NRX14" s="43"/>
      <c r="NRY14" s="43"/>
      <c r="NRZ14" s="43"/>
      <c r="NSA14" s="43"/>
      <c r="NSB14" s="43"/>
      <c r="NSC14" s="43"/>
      <c r="NSD14" s="43"/>
      <c r="NSE14" s="43"/>
      <c r="NSF14" s="43"/>
      <c r="NSG14" s="43"/>
      <c r="NSH14" s="43"/>
      <c r="NSI14" s="43"/>
      <c r="NSJ14" s="43"/>
      <c r="NSK14" s="43"/>
      <c r="NSL14" s="43"/>
      <c r="NSM14" s="43"/>
      <c r="NSN14" s="43"/>
      <c r="NSO14" s="43"/>
      <c r="NSP14" s="43"/>
      <c r="NSQ14" s="43"/>
      <c r="NSR14" s="43"/>
      <c r="NSS14" s="43"/>
      <c r="NST14" s="43"/>
      <c r="NSU14" s="43"/>
      <c r="NSV14" s="43"/>
      <c r="NSW14" s="43"/>
      <c r="NSX14" s="43"/>
      <c r="NSY14" s="43"/>
      <c r="NSZ14" s="43"/>
      <c r="NTA14" s="43"/>
      <c r="NTB14" s="43"/>
      <c r="NTC14" s="43"/>
      <c r="NTD14" s="43"/>
      <c r="NTE14" s="43"/>
      <c r="NTF14" s="43"/>
      <c r="NTG14" s="43"/>
      <c r="NTH14" s="43"/>
      <c r="NTI14" s="43"/>
      <c r="NTJ14" s="43"/>
      <c r="NTK14" s="43"/>
      <c r="NTL14" s="43"/>
      <c r="NTM14" s="43"/>
      <c r="NTN14" s="43"/>
      <c r="NTO14" s="43"/>
      <c r="NTP14" s="43"/>
      <c r="NTQ14" s="43"/>
      <c r="NTR14" s="43"/>
      <c r="NTS14" s="43"/>
      <c r="NTT14" s="43"/>
      <c r="NTU14" s="43"/>
      <c r="NTV14" s="43"/>
      <c r="NTW14" s="43"/>
      <c r="NTX14" s="43"/>
      <c r="NTY14" s="43"/>
      <c r="NTZ14" s="43"/>
      <c r="NUA14" s="43"/>
      <c r="NUB14" s="43"/>
      <c r="NUC14" s="43"/>
      <c r="NUD14" s="43"/>
      <c r="NUE14" s="43"/>
      <c r="NUF14" s="43"/>
      <c r="NUG14" s="43"/>
      <c r="NUH14" s="43"/>
      <c r="NUI14" s="43"/>
      <c r="NUJ14" s="43"/>
      <c r="NUK14" s="43"/>
      <c r="NUL14" s="43"/>
      <c r="NUM14" s="43"/>
      <c r="NUN14" s="43"/>
      <c r="NUO14" s="43"/>
      <c r="NUP14" s="43"/>
      <c r="NUQ14" s="43"/>
      <c r="NUR14" s="43"/>
      <c r="NUS14" s="43"/>
      <c r="NUT14" s="43"/>
      <c r="NUU14" s="43"/>
      <c r="NUV14" s="43"/>
      <c r="NUW14" s="43"/>
      <c r="NUX14" s="43"/>
      <c r="NUY14" s="43"/>
      <c r="NUZ14" s="43"/>
      <c r="NVA14" s="43"/>
      <c r="NVB14" s="43"/>
      <c r="NVC14" s="43"/>
      <c r="NVD14" s="43"/>
      <c r="NVE14" s="43"/>
      <c r="NVF14" s="43"/>
      <c r="NVG14" s="43"/>
      <c r="NVH14" s="43"/>
      <c r="NVI14" s="43"/>
      <c r="NVJ14" s="43"/>
      <c r="NVK14" s="43"/>
      <c r="NVL14" s="43"/>
      <c r="NVM14" s="43"/>
      <c r="NVN14" s="43"/>
      <c r="NVO14" s="43"/>
      <c r="NVP14" s="43"/>
      <c r="NVQ14" s="43"/>
      <c r="NVR14" s="43"/>
      <c r="NVS14" s="43"/>
      <c r="NVT14" s="43"/>
      <c r="NVU14" s="43"/>
      <c r="NVV14" s="43"/>
      <c r="NVW14" s="43"/>
      <c r="NVX14" s="43"/>
      <c r="NVY14" s="43"/>
      <c r="NVZ14" s="43"/>
      <c r="NWA14" s="43"/>
      <c r="NWB14" s="43"/>
      <c r="NWC14" s="43"/>
      <c r="NWD14" s="43"/>
      <c r="NWE14" s="43"/>
      <c r="NWF14" s="43"/>
      <c r="NWG14" s="43"/>
      <c r="NWH14" s="43"/>
      <c r="NWI14" s="43"/>
      <c r="NWJ14" s="43"/>
      <c r="NWK14" s="43"/>
      <c r="NWL14" s="43"/>
      <c r="NWM14" s="43"/>
      <c r="NWN14" s="43"/>
      <c r="NWO14" s="43"/>
      <c r="NWP14" s="43"/>
      <c r="NWQ14" s="43"/>
      <c r="NWR14" s="43"/>
      <c r="NWS14" s="43"/>
      <c r="NWT14" s="43"/>
      <c r="NWU14" s="43"/>
      <c r="NWV14" s="43"/>
      <c r="NWW14" s="43"/>
      <c r="NWX14" s="43"/>
      <c r="NWY14" s="43"/>
      <c r="NWZ14" s="43"/>
      <c r="NXA14" s="43"/>
      <c r="NXB14" s="43"/>
      <c r="NXC14" s="43"/>
      <c r="NXD14" s="43"/>
      <c r="NXE14" s="43"/>
      <c r="NXF14" s="43"/>
      <c r="NXG14" s="43"/>
      <c r="NXH14" s="43"/>
      <c r="NXI14" s="43"/>
      <c r="NXJ14" s="43"/>
      <c r="NXK14" s="43"/>
      <c r="NXL14" s="43"/>
      <c r="NXM14" s="43"/>
      <c r="NXN14" s="43"/>
      <c r="NXO14" s="43"/>
      <c r="NXP14" s="43"/>
      <c r="NXQ14" s="43"/>
      <c r="NXR14" s="43"/>
      <c r="NXS14" s="43"/>
      <c r="NXT14" s="43"/>
      <c r="NXU14" s="43"/>
      <c r="NXV14" s="43"/>
      <c r="NXW14" s="43"/>
      <c r="NXX14" s="43"/>
      <c r="NXY14" s="43"/>
      <c r="NXZ14" s="43"/>
      <c r="NYA14" s="43"/>
      <c r="NYB14" s="43"/>
      <c r="NYC14" s="43"/>
      <c r="NYD14" s="43"/>
      <c r="NYE14" s="43"/>
      <c r="NYF14" s="43"/>
      <c r="NYG14" s="43"/>
      <c r="NYH14" s="43"/>
      <c r="NYI14" s="43"/>
      <c r="NYJ14" s="43"/>
      <c r="NYK14" s="43"/>
      <c r="NYL14" s="43"/>
      <c r="NYM14" s="43"/>
      <c r="NYN14" s="43"/>
      <c r="NYO14" s="43"/>
      <c r="NYP14" s="43"/>
      <c r="NYQ14" s="43"/>
      <c r="NYR14" s="43"/>
      <c r="NYS14" s="43"/>
      <c r="NYT14" s="43"/>
      <c r="NYU14" s="43"/>
      <c r="NYV14" s="43"/>
      <c r="NYW14" s="43"/>
      <c r="NYX14" s="43"/>
      <c r="NYY14" s="43"/>
      <c r="NYZ14" s="43"/>
      <c r="NZA14" s="43"/>
      <c r="NZB14" s="43"/>
      <c r="NZC14" s="43"/>
      <c r="NZD14" s="43"/>
      <c r="NZE14" s="43"/>
      <c r="NZF14" s="43"/>
      <c r="NZG14" s="43"/>
      <c r="NZH14" s="43"/>
      <c r="NZI14" s="43"/>
      <c r="NZJ14" s="43"/>
      <c r="NZK14" s="43"/>
      <c r="NZL14" s="43"/>
      <c r="NZM14" s="43"/>
      <c r="NZN14" s="43"/>
      <c r="NZO14" s="43"/>
      <c r="NZP14" s="43"/>
      <c r="NZQ14" s="43"/>
      <c r="NZR14" s="43"/>
      <c r="NZS14" s="43"/>
      <c r="NZT14" s="43"/>
      <c r="NZU14" s="43"/>
      <c r="NZV14" s="43"/>
      <c r="NZW14" s="43"/>
      <c r="NZX14" s="43"/>
      <c r="NZY14" s="43"/>
      <c r="NZZ14" s="43"/>
      <c r="OAA14" s="43"/>
      <c r="OAB14" s="43"/>
      <c r="OAC14" s="43"/>
      <c r="OAD14" s="43"/>
      <c r="OAE14" s="43"/>
      <c r="OAF14" s="43"/>
      <c r="OAG14" s="43"/>
      <c r="OAH14" s="43"/>
      <c r="OAI14" s="43"/>
      <c r="OAJ14" s="43"/>
      <c r="OAK14" s="43"/>
      <c r="OAL14" s="43"/>
      <c r="OAM14" s="43"/>
      <c r="OAN14" s="43"/>
      <c r="OAO14" s="43"/>
      <c r="OAP14" s="43"/>
      <c r="OAQ14" s="43"/>
      <c r="OAR14" s="43"/>
      <c r="OAS14" s="43"/>
      <c r="OAT14" s="43"/>
      <c r="OAU14" s="43"/>
      <c r="OAV14" s="43"/>
      <c r="OAW14" s="43"/>
      <c r="OAX14" s="43"/>
      <c r="OAY14" s="43"/>
      <c r="OAZ14" s="43"/>
      <c r="OBA14" s="43"/>
      <c r="OBB14" s="43"/>
      <c r="OBC14" s="43"/>
      <c r="OBD14" s="43"/>
      <c r="OBE14" s="43"/>
      <c r="OBF14" s="43"/>
      <c r="OBG14" s="43"/>
      <c r="OBH14" s="43"/>
      <c r="OBI14" s="43"/>
      <c r="OBJ14" s="43"/>
      <c r="OBK14" s="43"/>
      <c r="OBL14" s="43"/>
      <c r="OBM14" s="43"/>
      <c r="OBN14" s="43"/>
      <c r="OBO14" s="43"/>
      <c r="OBP14" s="43"/>
      <c r="OBQ14" s="43"/>
      <c r="OBR14" s="43"/>
      <c r="OBS14" s="43"/>
      <c r="OBT14" s="43"/>
      <c r="OBU14" s="43"/>
      <c r="OBV14" s="43"/>
      <c r="OBW14" s="43"/>
      <c r="OBX14" s="43"/>
      <c r="OBY14" s="43"/>
      <c r="OBZ14" s="43"/>
      <c r="OCA14" s="43"/>
      <c r="OCB14" s="43"/>
      <c r="OCC14" s="43"/>
      <c r="OCD14" s="43"/>
      <c r="OCE14" s="43"/>
      <c r="OCF14" s="43"/>
      <c r="OCG14" s="43"/>
      <c r="OCH14" s="43"/>
      <c r="OCI14" s="43"/>
      <c r="OCJ14" s="43"/>
      <c r="OCK14" s="43"/>
      <c r="OCL14" s="43"/>
      <c r="OCM14" s="43"/>
      <c r="OCN14" s="43"/>
      <c r="OCO14" s="43"/>
      <c r="OCP14" s="43"/>
      <c r="OCQ14" s="43"/>
      <c r="OCR14" s="43"/>
      <c r="OCS14" s="43"/>
      <c r="OCT14" s="43"/>
      <c r="OCU14" s="43"/>
      <c r="OCV14" s="43"/>
      <c r="OCW14" s="43"/>
      <c r="OCX14" s="43"/>
      <c r="OCY14" s="43"/>
      <c r="OCZ14" s="43"/>
      <c r="ODA14" s="43"/>
      <c r="ODB14" s="43"/>
      <c r="ODC14" s="43"/>
      <c r="ODD14" s="43"/>
      <c r="ODE14" s="43"/>
      <c r="ODF14" s="43"/>
      <c r="ODG14" s="43"/>
      <c r="ODH14" s="43"/>
      <c r="ODI14" s="43"/>
      <c r="ODJ14" s="43"/>
      <c r="ODK14" s="43"/>
      <c r="ODL14" s="43"/>
      <c r="ODM14" s="43"/>
      <c r="ODN14" s="43"/>
      <c r="ODO14" s="43"/>
      <c r="ODP14" s="43"/>
      <c r="ODQ14" s="43"/>
      <c r="ODR14" s="43"/>
      <c r="ODS14" s="43"/>
      <c r="ODT14" s="43"/>
      <c r="ODU14" s="43"/>
      <c r="ODV14" s="43"/>
      <c r="ODW14" s="43"/>
      <c r="ODX14" s="43"/>
      <c r="ODY14" s="43"/>
      <c r="ODZ14" s="43"/>
      <c r="OEA14" s="43"/>
      <c r="OEB14" s="43"/>
      <c r="OEC14" s="43"/>
      <c r="OED14" s="43"/>
      <c r="OEE14" s="43"/>
      <c r="OEF14" s="43"/>
      <c r="OEG14" s="43"/>
      <c r="OEH14" s="43"/>
      <c r="OEI14" s="43"/>
      <c r="OEJ14" s="43"/>
      <c r="OEK14" s="43"/>
      <c r="OEL14" s="43"/>
      <c r="OEM14" s="43"/>
      <c r="OEN14" s="43"/>
      <c r="OEO14" s="43"/>
      <c r="OEP14" s="43"/>
      <c r="OEQ14" s="43"/>
      <c r="OER14" s="43"/>
      <c r="OES14" s="43"/>
      <c r="OET14" s="43"/>
      <c r="OEU14" s="43"/>
      <c r="OEV14" s="43"/>
      <c r="OEW14" s="43"/>
      <c r="OEX14" s="43"/>
      <c r="OEY14" s="43"/>
      <c r="OEZ14" s="43"/>
      <c r="OFA14" s="43"/>
      <c r="OFB14" s="43"/>
      <c r="OFC14" s="43"/>
      <c r="OFD14" s="43"/>
      <c r="OFE14" s="43"/>
      <c r="OFF14" s="43"/>
      <c r="OFG14" s="43"/>
      <c r="OFH14" s="43"/>
      <c r="OFI14" s="43"/>
      <c r="OFJ14" s="43"/>
      <c r="OFK14" s="43"/>
      <c r="OFL14" s="43"/>
      <c r="OFM14" s="43"/>
      <c r="OFN14" s="43"/>
      <c r="OFO14" s="43"/>
      <c r="OFP14" s="43"/>
      <c r="OFQ14" s="43"/>
      <c r="OFR14" s="43"/>
      <c r="OFS14" s="43"/>
      <c r="OFT14" s="43"/>
      <c r="OFU14" s="43"/>
      <c r="OFV14" s="43"/>
      <c r="OFW14" s="43"/>
      <c r="OFX14" s="43"/>
      <c r="OFY14" s="43"/>
      <c r="OFZ14" s="43"/>
      <c r="OGA14" s="43"/>
      <c r="OGB14" s="43"/>
      <c r="OGC14" s="43"/>
      <c r="OGD14" s="43"/>
      <c r="OGE14" s="43"/>
      <c r="OGF14" s="43"/>
      <c r="OGG14" s="43"/>
      <c r="OGH14" s="43"/>
      <c r="OGI14" s="43"/>
      <c r="OGJ14" s="43"/>
      <c r="OGK14" s="43"/>
      <c r="OGL14" s="43"/>
      <c r="OGM14" s="43"/>
      <c r="OGN14" s="43"/>
      <c r="OGO14" s="43"/>
      <c r="OGP14" s="43"/>
      <c r="OGQ14" s="43"/>
      <c r="OGR14" s="43"/>
      <c r="OGS14" s="43"/>
      <c r="OGT14" s="43"/>
      <c r="OGU14" s="43"/>
      <c r="OGV14" s="43"/>
      <c r="OGW14" s="43"/>
      <c r="OGX14" s="43"/>
      <c r="OGY14" s="43"/>
      <c r="OGZ14" s="43"/>
      <c r="OHA14" s="43"/>
      <c r="OHB14" s="43"/>
      <c r="OHC14" s="43"/>
      <c r="OHD14" s="43"/>
      <c r="OHE14" s="43"/>
      <c r="OHF14" s="43"/>
      <c r="OHG14" s="43"/>
      <c r="OHH14" s="43"/>
      <c r="OHI14" s="43"/>
      <c r="OHJ14" s="43"/>
      <c r="OHK14" s="43"/>
      <c r="OHL14" s="43"/>
      <c r="OHM14" s="43"/>
      <c r="OHN14" s="43"/>
      <c r="OHO14" s="43"/>
      <c r="OHP14" s="43"/>
      <c r="OHQ14" s="43"/>
      <c r="OHR14" s="43"/>
      <c r="OHS14" s="43"/>
      <c r="OHT14" s="43"/>
      <c r="OHU14" s="43"/>
      <c r="OHV14" s="43"/>
      <c r="OHW14" s="43"/>
      <c r="OHX14" s="43"/>
      <c r="OHY14" s="43"/>
      <c r="OHZ14" s="43"/>
      <c r="OIA14" s="43"/>
      <c r="OIB14" s="43"/>
      <c r="OIC14" s="43"/>
      <c r="OID14" s="43"/>
      <c r="OIE14" s="43"/>
      <c r="OIF14" s="43"/>
      <c r="OIG14" s="43"/>
      <c r="OIH14" s="43"/>
      <c r="OII14" s="43"/>
      <c r="OIJ14" s="43"/>
      <c r="OIK14" s="43"/>
      <c r="OIL14" s="43"/>
      <c r="OIM14" s="43"/>
      <c r="OIN14" s="43"/>
      <c r="OIO14" s="43"/>
      <c r="OIP14" s="43"/>
      <c r="OIQ14" s="43"/>
      <c r="OIR14" s="43"/>
      <c r="OIS14" s="43"/>
      <c r="OIT14" s="43"/>
      <c r="OIU14" s="43"/>
      <c r="OIV14" s="43"/>
      <c r="OIW14" s="43"/>
      <c r="OIX14" s="43"/>
      <c r="OIY14" s="43"/>
      <c r="OIZ14" s="43"/>
      <c r="OJA14" s="43"/>
      <c r="OJB14" s="43"/>
      <c r="OJC14" s="43"/>
      <c r="OJD14" s="43"/>
      <c r="OJE14" s="43"/>
      <c r="OJF14" s="43"/>
      <c r="OJG14" s="43"/>
      <c r="OJH14" s="43"/>
      <c r="OJI14" s="43"/>
      <c r="OJJ14" s="43"/>
      <c r="OJK14" s="43"/>
      <c r="OJL14" s="43"/>
      <c r="OJM14" s="43"/>
      <c r="OJN14" s="43"/>
      <c r="OJO14" s="43"/>
      <c r="OJP14" s="43"/>
      <c r="OJQ14" s="43"/>
      <c r="OJR14" s="43"/>
      <c r="OJS14" s="43"/>
      <c r="OJT14" s="43"/>
      <c r="OJU14" s="43"/>
      <c r="OJV14" s="43"/>
      <c r="OJW14" s="43"/>
      <c r="OJX14" s="43"/>
      <c r="OJY14" s="43"/>
      <c r="OJZ14" s="43"/>
      <c r="OKA14" s="43"/>
      <c r="OKB14" s="43"/>
      <c r="OKC14" s="43"/>
      <c r="OKD14" s="43"/>
      <c r="OKE14" s="43"/>
      <c r="OKF14" s="43"/>
      <c r="OKG14" s="43"/>
      <c r="OKH14" s="43"/>
      <c r="OKI14" s="43"/>
      <c r="OKJ14" s="43"/>
      <c r="OKK14" s="43"/>
      <c r="OKL14" s="43"/>
      <c r="OKM14" s="43"/>
      <c r="OKN14" s="43"/>
      <c r="OKO14" s="43"/>
      <c r="OKP14" s="43"/>
      <c r="OKQ14" s="43"/>
      <c r="OKR14" s="43"/>
      <c r="OKS14" s="43"/>
      <c r="OKT14" s="43"/>
      <c r="OKU14" s="43"/>
      <c r="OKV14" s="43"/>
      <c r="OKW14" s="43"/>
      <c r="OKX14" s="43"/>
      <c r="OKY14" s="43"/>
      <c r="OKZ14" s="43"/>
      <c r="OLA14" s="43"/>
      <c r="OLB14" s="43"/>
      <c r="OLC14" s="43"/>
      <c r="OLD14" s="43"/>
      <c r="OLE14" s="43"/>
      <c r="OLF14" s="43"/>
      <c r="OLG14" s="43"/>
      <c r="OLH14" s="43"/>
      <c r="OLI14" s="43"/>
      <c r="OLJ14" s="43"/>
      <c r="OLK14" s="43"/>
      <c r="OLL14" s="43"/>
      <c r="OLM14" s="43"/>
      <c r="OLN14" s="43"/>
      <c r="OLO14" s="43"/>
      <c r="OLP14" s="43"/>
      <c r="OLQ14" s="43"/>
      <c r="OLR14" s="43"/>
      <c r="OLS14" s="43"/>
      <c r="OLT14" s="43"/>
      <c r="OLU14" s="43"/>
      <c r="OLV14" s="43"/>
      <c r="OLW14" s="43"/>
      <c r="OLX14" s="43"/>
      <c r="OLY14" s="43"/>
      <c r="OLZ14" s="43"/>
      <c r="OMA14" s="43"/>
      <c r="OMB14" s="43"/>
      <c r="OMC14" s="43"/>
      <c r="OMD14" s="43"/>
      <c r="OME14" s="43"/>
      <c r="OMF14" s="43"/>
      <c r="OMG14" s="43"/>
      <c r="OMH14" s="43"/>
      <c r="OMI14" s="43"/>
      <c r="OMJ14" s="43"/>
      <c r="OMK14" s="43"/>
      <c r="OML14" s="43"/>
      <c r="OMM14" s="43"/>
      <c r="OMN14" s="43"/>
      <c r="OMO14" s="43"/>
      <c r="OMP14" s="43"/>
      <c r="OMQ14" s="43"/>
      <c r="OMR14" s="43"/>
      <c r="OMS14" s="43"/>
      <c r="OMT14" s="43"/>
      <c r="OMU14" s="43"/>
      <c r="OMV14" s="43"/>
      <c r="OMW14" s="43"/>
      <c r="OMX14" s="43"/>
      <c r="OMY14" s="43"/>
      <c r="OMZ14" s="43"/>
      <c r="ONA14" s="43"/>
      <c r="ONB14" s="43"/>
      <c r="ONC14" s="43"/>
      <c r="OND14" s="43"/>
      <c r="ONE14" s="43"/>
      <c r="ONF14" s="43"/>
      <c r="ONG14" s="43"/>
      <c r="ONH14" s="43"/>
      <c r="ONI14" s="43"/>
      <c r="ONJ14" s="43"/>
      <c r="ONK14" s="43"/>
      <c r="ONL14" s="43"/>
      <c r="ONM14" s="43"/>
      <c r="ONN14" s="43"/>
      <c r="ONO14" s="43"/>
      <c r="ONP14" s="43"/>
      <c r="ONQ14" s="43"/>
      <c r="ONR14" s="43"/>
      <c r="ONS14" s="43"/>
      <c r="ONT14" s="43"/>
      <c r="ONU14" s="43"/>
      <c r="ONV14" s="43"/>
      <c r="ONW14" s="43"/>
      <c r="ONX14" s="43"/>
      <c r="ONY14" s="43"/>
      <c r="ONZ14" s="43"/>
      <c r="OOA14" s="43"/>
      <c r="OOB14" s="43"/>
      <c r="OOC14" s="43"/>
      <c r="OOD14" s="43"/>
      <c r="OOE14" s="43"/>
      <c r="OOF14" s="43"/>
      <c r="OOG14" s="43"/>
      <c r="OOH14" s="43"/>
      <c r="OOI14" s="43"/>
      <c r="OOJ14" s="43"/>
      <c r="OOK14" s="43"/>
      <c r="OOL14" s="43"/>
      <c r="OOM14" s="43"/>
      <c r="OON14" s="43"/>
      <c r="OOO14" s="43"/>
      <c r="OOP14" s="43"/>
      <c r="OOQ14" s="43"/>
      <c r="OOR14" s="43"/>
      <c r="OOS14" s="43"/>
      <c r="OOT14" s="43"/>
      <c r="OOU14" s="43"/>
      <c r="OOV14" s="43"/>
      <c r="OOW14" s="43"/>
      <c r="OOX14" s="43"/>
      <c r="OOY14" s="43"/>
      <c r="OOZ14" s="43"/>
      <c r="OPA14" s="43"/>
      <c r="OPB14" s="43"/>
      <c r="OPC14" s="43"/>
      <c r="OPD14" s="43"/>
      <c r="OPE14" s="43"/>
      <c r="OPF14" s="43"/>
      <c r="OPG14" s="43"/>
      <c r="OPH14" s="43"/>
      <c r="OPI14" s="43"/>
      <c r="OPJ14" s="43"/>
      <c r="OPK14" s="43"/>
      <c r="OPL14" s="43"/>
      <c r="OPM14" s="43"/>
      <c r="OPN14" s="43"/>
      <c r="OPO14" s="43"/>
      <c r="OPP14" s="43"/>
      <c r="OPQ14" s="43"/>
      <c r="OPR14" s="43"/>
      <c r="OPS14" s="43"/>
      <c r="OPT14" s="43"/>
      <c r="OPU14" s="43"/>
      <c r="OPV14" s="43"/>
      <c r="OPW14" s="43"/>
      <c r="OPX14" s="43"/>
      <c r="OPY14" s="43"/>
      <c r="OPZ14" s="43"/>
      <c r="OQA14" s="43"/>
      <c r="OQB14" s="43"/>
      <c r="OQC14" s="43"/>
      <c r="OQD14" s="43"/>
      <c r="OQE14" s="43"/>
      <c r="OQF14" s="43"/>
      <c r="OQG14" s="43"/>
      <c r="OQH14" s="43"/>
      <c r="OQI14" s="43"/>
      <c r="OQJ14" s="43"/>
      <c r="OQK14" s="43"/>
      <c r="OQL14" s="43"/>
      <c r="OQM14" s="43"/>
      <c r="OQN14" s="43"/>
      <c r="OQO14" s="43"/>
      <c r="OQP14" s="43"/>
      <c r="OQQ14" s="43"/>
      <c r="OQR14" s="43"/>
      <c r="OQS14" s="43"/>
      <c r="OQT14" s="43"/>
      <c r="OQU14" s="43"/>
      <c r="OQV14" s="43"/>
      <c r="OQW14" s="43"/>
      <c r="OQX14" s="43"/>
      <c r="OQY14" s="43"/>
      <c r="OQZ14" s="43"/>
      <c r="ORA14" s="43"/>
      <c r="ORB14" s="43"/>
      <c r="ORC14" s="43"/>
      <c r="ORD14" s="43"/>
      <c r="ORE14" s="43"/>
      <c r="ORF14" s="43"/>
      <c r="ORG14" s="43"/>
      <c r="ORH14" s="43"/>
      <c r="ORI14" s="43"/>
      <c r="ORJ14" s="43"/>
      <c r="ORK14" s="43"/>
      <c r="ORL14" s="43"/>
      <c r="ORM14" s="43"/>
      <c r="ORN14" s="43"/>
      <c r="ORO14" s="43"/>
      <c r="ORP14" s="43"/>
      <c r="ORQ14" s="43"/>
      <c r="ORR14" s="43"/>
      <c r="ORS14" s="43"/>
      <c r="ORT14" s="43"/>
      <c r="ORU14" s="43"/>
      <c r="ORV14" s="43"/>
      <c r="ORW14" s="43"/>
      <c r="ORX14" s="43"/>
      <c r="ORY14" s="43"/>
      <c r="ORZ14" s="43"/>
      <c r="OSA14" s="43"/>
      <c r="OSB14" s="43"/>
      <c r="OSC14" s="43"/>
      <c r="OSD14" s="43"/>
      <c r="OSE14" s="43"/>
      <c r="OSF14" s="43"/>
      <c r="OSG14" s="43"/>
      <c r="OSH14" s="43"/>
      <c r="OSI14" s="43"/>
      <c r="OSJ14" s="43"/>
      <c r="OSK14" s="43"/>
      <c r="OSL14" s="43"/>
      <c r="OSM14" s="43"/>
      <c r="OSN14" s="43"/>
      <c r="OSO14" s="43"/>
      <c r="OSP14" s="43"/>
      <c r="OSQ14" s="43"/>
      <c r="OSR14" s="43"/>
      <c r="OSS14" s="43"/>
      <c r="OST14" s="43"/>
      <c r="OSU14" s="43"/>
      <c r="OSV14" s="43"/>
      <c r="OSW14" s="43"/>
      <c r="OSX14" s="43"/>
      <c r="OSY14" s="43"/>
      <c r="OSZ14" s="43"/>
      <c r="OTA14" s="43"/>
      <c r="OTB14" s="43"/>
      <c r="OTC14" s="43"/>
      <c r="OTD14" s="43"/>
      <c r="OTE14" s="43"/>
      <c r="OTF14" s="43"/>
      <c r="OTG14" s="43"/>
      <c r="OTH14" s="43"/>
      <c r="OTI14" s="43"/>
      <c r="OTJ14" s="43"/>
      <c r="OTK14" s="43"/>
      <c r="OTL14" s="43"/>
      <c r="OTM14" s="43"/>
      <c r="OTN14" s="43"/>
      <c r="OTO14" s="43"/>
      <c r="OTP14" s="43"/>
      <c r="OTQ14" s="43"/>
      <c r="OTR14" s="43"/>
      <c r="OTS14" s="43"/>
      <c r="OTT14" s="43"/>
      <c r="OTU14" s="43"/>
      <c r="OTV14" s="43"/>
      <c r="OTW14" s="43"/>
      <c r="OTX14" s="43"/>
      <c r="OTY14" s="43"/>
      <c r="OTZ14" s="43"/>
      <c r="OUA14" s="43"/>
      <c r="OUB14" s="43"/>
      <c r="OUC14" s="43"/>
      <c r="OUD14" s="43"/>
      <c r="OUE14" s="43"/>
      <c r="OUF14" s="43"/>
      <c r="OUG14" s="43"/>
      <c r="OUH14" s="43"/>
      <c r="OUI14" s="43"/>
      <c r="OUJ14" s="43"/>
      <c r="OUK14" s="43"/>
      <c r="OUL14" s="43"/>
      <c r="OUM14" s="43"/>
      <c r="OUN14" s="43"/>
      <c r="OUO14" s="43"/>
      <c r="OUP14" s="43"/>
      <c r="OUQ14" s="43"/>
      <c r="OUR14" s="43"/>
      <c r="OUS14" s="43"/>
      <c r="OUT14" s="43"/>
      <c r="OUU14" s="43"/>
      <c r="OUV14" s="43"/>
      <c r="OUW14" s="43"/>
      <c r="OUX14" s="43"/>
      <c r="OUY14" s="43"/>
      <c r="OUZ14" s="43"/>
      <c r="OVA14" s="43"/>
      <c r="OVB14" s="43"/>
      <c r="OVC14" s="43"/>
      <c r="OVD14" s="43"/>
      <c r="OVE14" s="43"/>
      <c r="OVF14" s="43"/>
      <c r="OVG14" s="43"/>
      <c r="OVH14" s="43"/>
      <c r="OVI14" s="43"/>
      <c r="OVJ14" s="43"/>
      <c r="OVK14" s="43"/>
      <c r="OVL14" s="43"/>
      <c r="OVM14" s="43"/>
      <c r="OVN14" s="43"/>
      <c r="OVO14" s="43"/>
      <c r="OVP14" s="43"/>
      <c r="OVQ14" s="43"/>
      <c r="OVR14" s="43"/>
      <c r="OVS14" s="43"/>
      <c r="OVT14" s="43"/>
      <c r="OVU14" s="43"/>
      <c r="OVV14" s="43"/>
      <c r="OVW14" s="43"/>
      <c r="OVX14" s="43"/>
      <c r="OVY14" s="43"/>
      <c r="OVZ14" s="43"/>
      <c r="OWA14" s="43"/>
      <c r="OWB14" s="43"/>
      <c r="OWC14" s="43"/>
      <c r="OWD14" s="43"/>
      <c r="OWE14" s="43"/>
      <c r="OWF14" s="43"/>
      <c r="OWG14" s="43"/>
      <c r="OWH14" s="43"/>
      <c r="OWI14" s="43"/>
      <c r="OWJ14" s="43"/>
      <c r="OWK14" s="43"/>
      <c r="OWL14" s="43"/>
      <c r="OWM14" s="43"/>
      <c r="OWN14" s="43"/>
      <c r="OWO14" s="43"/>
      <c r="OWP14" s="43"/>
      <c r="OWQ14" s="43"/>
      <c r="OWR14" s="43"/>
      <c r="OWS14" s="43"/>
      <c r="OWT14" s="43"/>
      <c r="OWU14" s="43"/>
      <c r="OWV14" s="43"/>
      <c r="OWW14" s="43"/>
      <c r="OWX14" s="43"/>
      <c r="OWY14" s="43"/>
      <c r="OWZ14" s="43"/>
      <c r="OXA14" s="43"/>
      <c r="OXB14" s="43"/>
      <c r="OXC14" s="43"/>
      <c r="OXD14" s="43"/>
      <c r="OXE14" s="43"/>
      <c r="OXF14" s="43"/>
      <c r="OXG14" s="43"/>
      <c r="OXH14" s="43"/>
      <c r="OXI14" s="43"/>
      <c r="OXJ14" s="43"/>
      <c r="OXK14" s="43"/>
      <c r="OXL14" s="43"/>
      <c r="OXM14" s="43"/>
      <c r="OXN14" s="43"/>
      <c r="OXO14" s="43"/>
      <c r="OXP14" s="43"/>
      <c r="OXQ14" s="43"/>
      <c r="OXR14" s="43"/>
      <c r="OXS14" s="43"/>
      <c r="OXT14" s="43"/>
      <c r="OXU14" s="43"/>
      <c r="OXV14" s="43"/>
      <c r="OXW14" s="43"/>
      <c r="OXX14" s="43"/>
      <c r="OXY14" s="43"/>
      <c r="OXZ14" s="43"/>
      <c r="OYA14" s="43"/>
      <c r="OYB14" s="43"/>
      <c r="OYC14" s="43"/>
      <c r="OYD14" s="43"/>
      <c r="OYE14" s="43"/>
      <c r="OYF14" s="43"/>
      <c r="OYG14" s="43"/>
      <c r="OYH14" s="43"/>
      <c r="OYI14" s="43"/>
      <c r="OYJ14" s="43"/>
      <c r="OYK14" s="43"/>
      <c r="OYL14" s="43"/>
      <c r="OYM14" s="43"/>
      <c r="OYN14" s="43"/>
      <c r="OYO14" s="43"/>
      <c r="OYP14" s="43"/>
      <c r="OYQ14" s="43"/>
      <c r="OYR14" s="43"/>
      <c r="OYS14" s="43"/>
      <c r="OYT14" s="43"/>
      <c r="OYU14" s="43"/>
      <c r="OYV14" s="43"/>
      <c r="OYW14" s="43"/>
      <c r="OYX14" s="43"/>
      <c r="OYY14" s="43"/>
      <c r="OYZ14" s="43"/>
      <c r="OZA14" s="43"/>
      <c r="OZB14" s="43"/>
      <c r="OZC14" s="43"/>
      <c r="OZD14" s="43"/>
      <c r="OZE14" s="43"/>
      <c r="OZF14" s="43"/>
      <c r="OZG14" s="43"/>
      <c r="OZH14" s="43"/>
      <c r="OZI14" s="43"/>
      <c r="OZJ14" s="43"/>
      <c r="OZK14" s="43"/>
      <c r="OZL14" s="43"/>
      <c r="OZM14" s="43"/>
      <c r="OZN14" s="43"/>
      <c r="OZO14" s="43"/>
      <c r="OZP14" s="43"/>
      <c r="OZQ14" s="43"/>
      <c r="OZR14" s="43"/>
      <c r="OZS14" s="43"/>
      <c r="OZT14" s="43"/>
      <c r="OZU14" s="43"/>
      <c r="OZV14" s="43"/>
      <c r="OZW14" s="43"/>
      <c r="OZX14" s="43"/>
      <c r="OZY14" s="43"/>
      <c r="OZZ14" s="43"/>
      <c r="PAA14" s="43"/>
      <c r="PAB14" s="43"/>
      <c r="PAC14" s="43"/>
      <c r="PAD14" s="43"/>
      <c r="PAE14" s="43"/>
      <c r="PAF14" s="43"/>
      <c r="PAG14" s="43"/>
      <c r="PAH14" s="43"/>
      <c r="PAI14" s="43"/>
      <c r="PAJ14" s="43"/>
      <c r="PAK14" s="43"/>
      <c r="PAL14" s="43"/>
      <c r="PAM14" s="43"/>
      <c r="PAN14" s="43"/>
      <c r="PAO14" s="43"/>
      <c r="PAP14" s="43"/>
      <c r="PAQ14" s="43"/>
      <c r="PAR14" s="43"/>
      <c r="PAS14" s="43"/>
      <c r="PAT14" s="43"/>
      <c r="PAU14" s="43"/>
      <c r="PAV14" s="43"/>
      <c r="PAW14" s="43"/>
      <c r="PAX14" s="43"/>
      <c r="PAY14" s="43"/>
      <c r="PAZ14" s="43"/>
      <c r="PBA14" s="43"/>
      <c r="PBB14" s="43"/>
      <c r="PBC14" s="43"/>
      <c r="PBD14" s="43"/>
      <c r="PBE14" s="43"/>
      <c r="PBF14" s="43"/>
      <c r="PBG14" s="43"/>
      <c r="PBH14" s="43"/>
      <c r="PBI14" s="43"/>
      <c r="PBJ14" s="43"/>
      <c r="PBK14" s="43"/>
      <c r="PBL14" s="43"/>
      <c r="PBM14" s="43"/>
      <c r="PBN14" s="43"/>
      <c r="PBO14" s="43"/>
      <c r="PBP14" s="43"/>
      <c r="PBQ14" s="43"/>
      <c r="PBR14" s="43"/>
      <c r="PBS14" s="43"/>
      <c r="PBT14" s="43"/>
      <c r="PBU14" s="43"/>
      <c r="PBV14" s="43"/>
      <c r="PBW14" s="43"/>
      <c r="PBX14" s="43"/>
      <c r="PBY14" s="43"/>
      <c r="PBZ14" s="43"/>
      <c r="PCA14" s="43"/>
      <c r="PCB14" s="43"/>
      <c r="PCC14" s="43"/>
      <c r="PCD14" s="43"/>
      <c r="PCE14" s="43"/>
      <c r="PCF14" s="43"/>
      <c r="PCG14" s="43"/>
      <c r="PCH14" s="43"/>
      <c r="PCI14" s="43"/>
      <c r="PCJ14" s="43"/>
      <c r="PCK14" s="43"/>
      <c r="PCL14" s="43"/>
      <c r="PCM14" s="43"/>
      <c r="PCN14" s="43"/>
      <c r="PCO14" s="43"/>
      <c r="PCP14" s="43"/>
      <c r="PCQ14" s="43"/>
      <c r="PCR14" s="43"/>
      <c r="PCS14" s="43"/>
      <c r="PCT14" s="43"/>
      <c r="PCU14" s="43"/>
      <c r="PCV14" s="43"/>
      <c r="PCW14" s="43"/>
      <c r="PCX14" s="43"/>
      <c r="PCY14" s="43"/>
      <c r="PCZ14" s="43"/>
      <c r="PDA14" s="43"/>
      <c r="PDB14" s="43"/>
      <c r="PDC14" s="43"/>
      <c r="PDD14" s="43"/>
      <c r="PDE14" s="43"/>
      <c r="PDF14" s="43"/>
      <c r="PDG14" s="43"/>
      <c r="PDH14" s="43"/>
      <c r="PDI14" s="43"/>
      <c r="PDJ14" s="43"/>
      <c r="PDK14" s="43"/>
      <c r="PDL14" s="43"/>
      <c r="PDM14" s="43"/>
      <c r="PDN14" s="43"/>
      <c r="PDO14" s="43"/>
      <c r="PDP14" s="43"/>
      <c r="PDQ14" s="43"/>
      <c r="PDR14" s="43"/>
      <c r="PDS14" s="43"/>
      <c r="PDT14" s="43"/>
      <c r="PDU14" s="43"/>
      <c r="PDV14" s="43"/>
      <c r="PDW14" s="43"/>
      <c r="PDX14" s="43"/>
      <c r="PDY14" s="43"/>
      <c r="PDZ14" s="43"/>
      <c r="PEA14" s="43"/>
      <c r="PEB14" s="43"/>
      <c r="PEC14" s="43"/>
      <c r="PED14" s="43"/>
      <c r="PEE14" s="43"/>
      <c r="PEF14" s="43"/>
      <c r="PEG14" s="43"/>
      <c r="PEH14" s="43"/>
      <c r="PEI14" s="43"/>
      <c r="PEJ14" s="43"/>
      <c r="PEK14" s="43"/>
      <c r="PEL14" s="43"/>
      <c r="PEM14" s="43"/>
      <c r="PEN14" s="43"/>
      <c r="PEO14" s="43"/>
      <c r="PEP14" s="43"/>
      <c r="PEQ14" s="43"/>
      <c r="PER14" s="43"/>
      <c r="PES14" s="43"/>
      <c r="PET14" s="43"/>
      <c r="PEU14" s="43"/>
      <c r="PEV14" s="43"/>
      <c r="PEW14" s="43"/>
      <c r="PEX14" s="43"/>
      <c r="PEY14" s="43"/>
      <c r="PEZ14" s="43"/>
      <c r="PFA14" s="43"/>
      <c r="PFB14" s="43"/>
      <c r="PFC14" s="43"/>
      <c r="PFD14" s="43"/>
      <c r="PFE14" s="43"/>
      <c r="PFF14" s="43"/>
      <c r="PFG14" s="43"/>
      <c r="PFH14" s="43"/>
      <c r="PFI14" s="43"/>
      <c r="PFJ14" s="43"/>
      <c r="PFK14" s="43"/>
      <c r="PFL14" s="43"/>
      <c r="PFM14" s="43"/>
      <c r="PFN14" s="43"/>
      <c r="PFO14" s="43"/>
      <c r="PFP14" s="43"/>
      <c r="PFQ14" s="43"/>
      <c r="PFR14" s="43"/>
      <c r="PFS14" s="43"/>
      <c r="PFT14" s="43"/>
      <c r="PFU14" s="43"/>
      <c r="PFV14" s="43"/>
      <c r="PFW14" s="43"/>
      <c r="PFX14" s="43"/>
      <c r="PFY14" s="43"/>
      <c r="PFZ14" s="43"/>
      <c r="PGA14" s="43"/>
      <c r="PGB14" s="43"/>
      <c r="PGC14" s="43"/>
      <c r="PGD14" s="43"/>
      <c r="PGE14" s="43"/>
      <c r="PGF14" s="43"/>
      <c r="PGG14" s="43"/>
      <c r="PGH14" s="43"/>
      <c r="PGI14" s="43"/>
      <c r="PGJ14" s="43"/>
      <c r="PGK14" s="43"/>
      <c r="PGL14" s="43"/>
      <c r="PGM14" s="43"/>
      <c r="PGN14" s="43"/>
      <c r="PGO14" s="43"/>
      <c r="PGP14" s="43"/>
      <c r="PGQ14" s="43"/>
      <c r="PGR14" s="43"/>
      <c r="PGS14" s="43"/>
      <c r="PGT14" s="43"/>
      <c r="PGU14" s="43"/>
      <c r="PGV14" s="43"/>
      <c r="PGW14" s="43"/>
      <c r="PGX14" s="43"/>
      <c r="PGY14" s="43"/>
      <c r="PGZ14" s="43"/>
      <c r="PHA14" s="43"/>
      <c r="PHB14" s="43"/>
      <c r="PHC14" s="43"/>
      <c r="PHD14" s="43"/>
      <c r="PHE14" s="43"/>
      <c r="PHF14" s="43"/>
      <c r="PHG14" s="43"/>
      <c r="PHH14" s="43"/>
      <c r="PHI14" s="43"/>
      <c r="PHJ14" s="43"/>
      <c r="PHK14" s="43"/>
      <c r="PHL14" s="43"/>
      <c r="PHM14" s="43"/>
      <c r="PHN14" s="43"/>
      <c r="PHO14" s="43"/>
      <c r="PHP14" s="43"/>
      <c r="PHQ14" s="43"/>
      <c r="PHR14" s="43"/>
      <c r="PHS14" s="43"/>
      <c r="PHT14" s="43"/>
      <c r="PHU14" s="43"/>
      <c r="PHV14" s="43"/>
      <c r="PHW14" s="43"/>
      <c r="PHX14" s="43"/>
      <c r="PHY14" s="43"/>
      <c r="PHZ14" s="43"/>
      <c r="PIA14" s="43"/>
      <c r="PIB14" s="43"/>
      <c r="PIC14" s="43"/>
      <c r="PID14" s="43"/>
      <c r="PIE14" s="43"/>
      <c r="PIF14" s="43"/>
      <c r="PIG14" s="43"/>
      <c r="PIH14" s="43"/>
      <c r="PII14" s="43"/>
      <c r="PIJ14" s="43"/>
      <c r="PIK14" s="43"/>
      <c r="PIL14" s="43"/>
      <c r="PIM14" s="43"/>
      <c r="PIN14" s="43"/>
      <c r="PIO14" s="43"/>
      <c r="PIP14" s="43"/>
      <c r="PIQ14" s="43"/>
      <c r="PIR14" s="43"/>
      <c r="PIS14" s="43"/>
      <c r="PIT14" s="43"/>
      <c r="PIU14" s="43"/>
      <c r="PIV14" s="43"/>
      <c r="PIW14" s="43"/>
      <c r="PIX14" s="43"/>
      <c r="PIY14" s="43"/>
      <c r="PIZ14" s="43"/>
      <c r="PJA14" s="43"/>
      <c r="PJB14" s="43"/>
      <c r="PJC14" s="43"/>
      <c r="PJD14" s="43"/>
      <c r="PJE14" s="43"/>
      <c r="PJF14" s="43"/>
      <c r="PJG14" s="43"/>
      <c r="PJH14" s="43"/>
      <c r="PJI14" s="43"/>
      <c r="PJJ14" s="43"/>
      <c r="PJK14" s="43"/>
      <c r="PJL14" s="43"/>
      <c r="PJM14" s="43"/>
      <c r="PJN14" s="43"/>
      <c r="PJO14" s="43"/>
      <c r="PJP14" s="43"/>
      <c r="PJQ14" s="43"/>
      <c r="PJR14" s="43"/>
      <c r="PJS14" s="43"/>
      <c r="PJT14" s="43"/>
      <c r="PJU14" s="43"/>
      <c r="PJV14" s="43"/>
      <c r="PJW14" s="43"/>
      <c r="PJX14" s="43"/>
      <c r="PJY14" s="43"/>
      <c r="PJZ14" s="43"/>
      <c r="PKA14" s="43"/>
      <c r="PKB14" s="43"/>
      <c r="PKC14" s="43"/>
      <c r="PKD14" s="43"/>
      <c r="PKE14" s="43"/>
      <c r="PKF14" s="43"/>
      <c r="PKG14" s="43"/>
      <c r="PKH14" s="43"/>
      <c r="PKI14" s="43"/>
      <c r="PKJ14" s="43"/>
      <c r="PKK14" s="43"/>
      <c r="PKL14" s="43"/>
      <c r="PKM14" s="43"/>
      <c r="PKN14" s="43"/>
      <c r="PKO14" s="43"/>
      <c r="PKP14" s="43"/>
      <c r="PKQ14" s="43"/>
      <c r="PKR14" s="43"/>
      <c r="PKS14" s="43"/>
      <c r="PKT14" s="43"/>
      <c r="PKU14" s="43"/>
      <c r="PKV14" s="43"/>
      <c r="PKW14" s="43"/>
      <c r="PKX14" s="43"/>
      <c r="PKY14" s="43"/>
      <c r="PKZ14" s="43"/>
      <c r="PLA14" s="43"/>
      <c r="PLB14" s="43"/>
      <c r="PLC14" s="43"/>
      <c r="PLD14" s="43"/>
      <c r="PLE14" s="43"/>
      <c r="PLF14" s="43"/>
      <c r="PLG14" s="43"/>
      <c r="PLH14" s="43"/>
      <c r="PLI14" s="43"/>
      <c r="PLJ14" s="43"/>
      <c r="PLK14" s="43"/>
      <c r="PLL14" s="43"/>
      <c r="PLM14" s="43"/>
      <c r="PLN14" s="43"/>
      <c r="PLO14" s="43"/>
      <c r="PLP14" s="43"/>
      <c r="PLQ14" s="43"/>
      <c r="PLR14" s="43"/>
      <c r="PLS14" s="43"/>
      <c r="PLT14" s="43"/>
      <c r="PLU14" s="43"/>
      <c r="PLV14" s="43"/>
      <c r="PLW14" s="43"/>
      <c r="PLX14" s="43"/>
      <c r="PLY14" s="43"/>
      <c r="PLZ14" s="43"/>
      <c r="PMA14" s="43"/>
      <c r="PMB14" s="43"/>
      <c r="PMC14" s="43"/>
      <c r="PMD14" s="43"/>
      <c r="PME14" s="43"/>
      <c r="PMF14" s="43"/>
      <c r="PMG14" s="43"/>
      <c r="PMH14" s="43"/>
      <c r="PMI14" s="43"/>
      <c r="PMJ14" s="43"/>
      <c r="PMK14" s="43"/>
      <c r="PML14" s="43"/>
      <c r="PMM14" s="43"/>
      <c r="PMN14" s="43"/>
      <c r="PMO14" s="43"/>
      <c r="PMP14" s="43"/>
      <c r="PMQ14" s="43"/>
      <c r="PMR14" s="43"/>
      <c r="PMS14" s="43"/>
      <c r="PMT14" s="43"/>
      <c r="PMU14" s="43"/>
      <c r="PMV14" s="43"/>
      <c r="PMW14" s="43"/>
      <c r="PMX14" s="43"/>
      <c r="PMY14" s="43"/>
      <c r="PMZ14" s="43"/>
      <c r="PNA14" s="43"/>
      <c r="PNB14" s="43"/>
      <c r="PNC14" s="43"/>
      <c r="PND14" s="43"/>
      <c r="PNE14" s="43"/>
      <c r="PNF14" s="43"/>
      <c r="PNG14" s="43"/>
      <c r="PNH14" s="43"/>
      <c r="PNI14" s="43"/>
      <c r="PNJ14" s="43"/>
      <c r="PNK14" s="43"/>
      <c r="PNL14" s="43"/>
      <c r="PNM14" s="43"/>
      <c r="PNN14" s="43"/>
      <c r="PNO14" s="43"/>
      <c r="PNP14" s="43"/>
      <c r="PNQ14" s="43"/>
      <c r="PNR14" s="43"/>
      <c r="PNS14" s="43"/>
      <c r="PNT14" s="43"/>
      <c r="PNU14" s="43"/>
      <c r="PNV14" s="43"/>
      <c r="PNW14" s="43"/>
      <c r="PNX14" s="43"/>
      <c r="PNY14" s="43"/>
      <c r="PNZ14" s="43"/>
      <c r="POA14" s="43"/>
      <c r="POB14" s="43"/>
      <c r="POC14" s="43"/>
      <c r="POD14" s="43"/>
      <c r="POE14" s="43"/>
      <c r="POF14" s="43"/>
      <c r="POG14" s="43"/>
      <c r="POH14" s="43"/>
      <c r="POI14" s="43"/>
      <c r="POJ14" s="43"/>
      <c r="POK14" s="43"/>
      <c r="POL14" s="43"/>
      <c r="POM14" s="43"/>
      <c r="PON14" s="43"/>
      <c r="POO14" s="43"/>
      <c r="POP14" s="43"/>
      <c r="POQ14" s="43"/>
      <c r="POR14" s="43"/>
      <c r="POS14" s="43"/>
      <c r="POT14" s="43"/>
      <c r="POU14" s="43"/>
      <c r="POV14" s="43"/>
      <c r="POW14" s="43"/>
      <c r="POX14" s="43"/>
      <c r="POY14" s="43"/>
      <c r="POZ14" s="43"/>
      <c r="PPA14" s="43"/>
      <c r="PPB14" s="43"/>
      <c r="PPC14" s="43"/>
      <c r="PPD14" s="43"/>
      <c r="PPE14" s="43"/>
      <c r="PPF14" s="43"/>
      <c r="PPG14" s="43"/>
      <c r="PPH14" s="43"/>
      <c r="PPI14" s="43"/>
      <c r="PPJ14" s="43"/>
      <c r="PPK14" s="43"/>
      <c r="PPL14" s="43"/>
      <c r="PPM14" s="43"/>
      <c r="PPN14" s="43"/>
      <c r="PPO14" s="43"/>
      <c r="PPP14" s="43"/>
      <c r="PPQ14" s="43"/>
      <c r="PPR14" s="43"/>
      <c r="PPS14" s="43"/>
      <c r="PPT14" s="43"/>
      <c r="PPU14" s="43"/>
      <c r="PPV14" s="43"/>
      <c r="PPW14" s="43"/>
      <c r="PPX14" s="43"/>
      <c r="PPY14" s="43"/>
      <c r="PPZ14" s="43"/>
      <c r="PQA14" s="43"/>
      <c r="PQB14" s="43"/>
      <c r="PQC14" s="43"/>
      <c r="PQD14" s="43"/>
      <c r="PQE14" s="43"/>
      <c r="PQF14" s="43"/>
      <c r="PQG14" s="43"/>
      <c r="PQH14" s="43"/>
      <c r="PQI14" s="43"/>
      <c r="PQJ14" s="43"/>
      <c r="PQK14" s="43"/>
      <c r="PQL14" s="43"/>
      <c r="PQM14" s="43"/>
      <c r="PQN14" s="43"/>
      <c r="PQO14" s="43"/>
      <c r="PQP14" s="43"/>
      <c r="PQQ14" s="43"/>
      <c r="PQR14" s="43"/>
      <c r="PQS14" s="43"/>
      <c r="PQT14" s="43"/>
      <c r="PQU14" s="43"/>
      <c r="PQV14" s="43"/>
      <c r="PQW14" s="43"/>
      <c r="PQX14" s="43"/>
      <c r="PQY14" s="43"/>
      <c r="PQZ14" s="43"/>
      <c r="PRA14" s="43"/>
      <c r="PRB14" s="43"/>
      <c r="PRC14" s="43"/>
      <c r="PRD14" s="43"/>
      <c r="PRE14" s="43"/>
      <c r="PRF14" s="43"/>
      <c r="PRG14" s="43"/>
      <c r="PRH14" s="43"/>
      <c r="PRI14" s="43"/>
      <c r="PRJ14" s="43"/>
      <c r="PRK14" s="43"/>
      <c r="PRL14" s="43"/>
      <c r="PRM14" s="43"/>
      <c r="PRN14" s="43"/>
      <c r="PRO14" s="43"/>
      <c r="PRP14" s="43"/>
      <c r="PRQ14" s="43"/>
      <c r="PRR14" s="43"/>
      <c r="PRS14" s="43"/>
      <c r="PRT14" s="43"/>
      <c r="PRU14" s="43"/>
      <c r="PRV14" s="43"/>
      <c r="PRW14" s="43"/>
      <c r="PRX14" s="43"/>
      <c r="PRY14" s="43"/>
      <c r="PRZ14" s="43"/>
      <c r="PSA14" s="43"/>
      <c r="PSB14" s="43"/>
      <c r="PSC14" s="43"/>
      <c r="PSD14" s="43"/>
      <c r="PSE14" s="43"/>
      <c r="PSF14" s="43"/>
      <c r="PSG14" s="43"/>
      <c r="PSH14" s="43"/>
      <c r="PSI14" s="43"/>
      <c r="PSJ14" s="43"/>
      <c r="PSK14" s="43"/>
      <c r="PSL14" s="43"/>
      <c r="PSM14" s="43"/>
      <c r="PSN14" s="43"/>
      <c r="PSO14" s="43"/>
      <c r="PSP14" s="43"/>
      <c r="PSQ14" s="43"/>
      <c r="PSR14" s="43"/>
      <c r="PSS14" s="43"/>
      <c r="PST14" s="43"/>
      <c r="PSU14" s="43"/>
      <c r="PSV14" s="43"/>
      <c r="PSW14" s="43"/>
      <c r="PSX14" s="43"/>
      <c r="PSY14" s="43"/>
      <c r="PSZ14" s="43"/>
      <c r="PTA14" s="43"/>
      <c r="PTB14" s="43"/>
      <c r="PTC14" s="43"/>
      <c r="PTD14" s="43"/>
      <c r="PTE14" s="43"/>
      <c r="PTF14" s="43"/>
      <c r="PTG14" s="43"/>
      <c r="PTH14" s="43"/>
      <c r="PTI14" s="43"/>
      <c r="PTJ14" s="43"/>
      <c r="PTK14" s="43"/>
      <c r="PTL14" s="43"/>
      <c r="PTM14" s="43"/>
      <c r="PTN14" s="43"/>
      <c r="PTO14" s="43"/>
      <c r="PTP14" s="43"/>
      <c r="PTQ14" s="43"/>
      <c r="PTR14" s="43"/>
      <c r="PTS14" s="43"/>
      <c r="PTT14" s="43"/>
      <c r="PTU14" s="43"/>
      <c r="PTV14" s="43"/>
      <c r="PTW14" s="43"/>
      <c r="PTX14" s="43"/>
      <c r="PTY14" s="43"/>
      <c r="PTZ14" s="43"/>
      <c r="PUA14" s="43"/>
      <c r="PUB14" s="43"/>
      <c r="PUC14" s="43"/>
      <c r="PUD14" s="43"/>
      <c r="PUE14" s="43"/>
      <c r="PUF14" s="43"/>
      <c r="PUG14" s="43"/>
      <c r="PUH14" s="43"/>
      <c r="PUI14" s="43"/>
      <c r="PUJ14" s="43"/>
      <c r="PUK14" s="43"/>
      <c r="PUL14" s="43"/>
      <c r="PUM14" s="43"/>
      <c r="PUN14" s="43"/>
      <c r="PUO14" s="43"/>
      <c r="PUP14" s="43"/>
      <c r="PUQ14" s="43"/>
      <c r="PUR14" s="43"/>
      <c r="PUS14" s="43"/>
      <c r="PUT14" s="43"/>
      <c r="PUU14" s="43"/>
      <c r="PUV14" s="43"/>
      <c r="PUW14" s="43"/>
      <c r="PUX14" s="43"/>
      <c r="PUY14" s="43"/>
      <c r="PUZ14" s="43"/>
      <c r="PVA14" s="43"/>
      <c r="PVB14" s="43"/>
      <c r="PVC14" s="43"/>
      <c r="PVD14" s="43"/>
      <c r="PVE14" s="43"/>
      <c r="PVF14" s="43"/>
      <c r="PVG14" s="43"/>
      <c r="PVH14" s="43"/>
      <c r="PVI14" s="43"/>
      <c r="PVJ14" s="43"/>
      <c r="PVK14" s="43"/>
      <c r="PVL14" s="43"/>
      <c r="PVM14" s="43"/>
      <c r="PVN14" s="43"/>
      <c r="PVO14" s="43"/>
      <c r="PVP14" s="43"/>
      <c r="PVQ14" s="43"/>
      <c r="PVR14" s="43"/>
      <c r="PVS14" s="43"/>
      <c r="PVT14" s="43"/>
      <c r="PVU14" s="43"/>
      <c r="PVV14" s="43"/>
      <c r="PVW14" s="43"/>
      <c r="PVX14" s="43"/>
      <c r="PVY14" s="43"/>
      <c r="PVZ14" s="43"/>
      <c r="PWA14" s="43"/>
      <c r="PWB14" s="43"/>
      <c r="PWC14" s="43"/>
      <c r="PWD14" s="43"/>
      <c r="PWE14" s="43"/>
      <c r="PWF14" s="43"/>
      <c r="PWG14" s="43"/>
      <c r="PWH14" s="43"/>
      <c r="PWI14" s="43"/>
      <c r="PWJ14" s="43"/>
      <c r="PWK14" s="43"/>
      <c r="PWL14" s="43"/>
      <c r="PWM14" s="43"/>
      <c r="PWN14" s="43"/>
      <c r="PWO14" s="43"/>
      <c r="PWP14" s="43"/>
      <c r="PWQ14" s="43"/>
      <c r="PWR14" s="43"/>
      <c r="PWS14" s="43"/>
      <c r="PWT14" s="43"/>
      <c r="PWU14" s="43"/>
      <c r="PWV14" s="43"/>
      <c r="PWW14" s="43"/>
      <c r="PWX14" s="43"/>
      <c r="PWY14" s="43"/>
      <c r="PWZ14" s="43"/>
      <c r="PXA14" s="43"/>
      <c r="PXB14" s="43"/>
      <c r="PXC14" s="43"/>
      <c r="PXD14" s="43"/>
      <c r="PXE14" s="43"/>
      <c r="PXF14" s="43"/>
      <c r="PXG14" s="43"/>
      <c r="PXH14" s="43"/>
      <c r="PXI14" s="43"/>
      <c r="PXJ14" s="43"/>
      <c r="PXK14" s="43"/>
      <c r="PXL14" s="43"/>
      <c r="PXM14" s="43"/>
      <c r="PXN14" s="43"/>
      <c r="PXO14" s="43"/>
      <c r="PXP14" s="43"/>
      <c r="PXQ14" s="43"/>
      <c r="PXR14" s="43"/>
      <c r="PXS14" s="43"/>
      <c r="PXT14" s="43"/>
      <c r="PXU14" s="43"/>
      <c r="PXV14" s="43"/>
      <c r="PXW14" s="43"/>
      <c r="PXX14" s="43"/>
      <c r="PXY14" s="43"/>
      <c r="PXZ14" s="43"/>
      <c r="PYA14" s="43"/>
      <c r="PYB14" s="43"/>
      <c r="PYC14" s="43"/>
      <c r="PYD14" s="43"/>
      <c r="PYE14" s="43"/>
      <c r="PYF14" s="43"/>
      <c r="PYG14" s="43"/>
      <c r="PYH14" s="43"/>
      <c r="PYI14" s="43"/>
      <c r="PYJ14" s="43"/>
      <c r="PYK14" s="43"/>
      <c r="PYL14" s="43"/>
      <c r="PYM14" s="43"/>
      <c r="PYN14" s="43"/>
      <c r="PYO14" s="43"/>
      <c r="PYP14" s="43"/>
      <c r="PYQ14" s="43"/>
      <c r="PYR14" s="43"/>
      <c r="PYS14" s="43"/>
      <c r="PYT14" s="43"/>
      <c r="PYU14" s="43"/>
      <c r="PYV14" s="43"/>
      <c r="PYW14" s="43"/>
      <c r="PYX14" s="43"/>
      <c r="PYY14" s="43"/>
      <c r="PYZ14" s="43"/>
      <c r="PZA14" s="43"/>
      <c r="PZB14" s="43"/>
      <c r="PZC14" s="43"/>
      <c r="PZD14" s="43"/>
      <c r="PZE14" s="43"/>
      <c r="PZF14" s="43"/>
      <c r="PZG14" s="43"/>
      <c r="PZH14" s="43"/>
      <c r="PZI14" s="43"/>
      <c r="PZJ14" s="43"/>
      <c r="PZK14" s="43"/>
      <c r="PZL14" s="43"/>
      <c r="PZM14" s="43"/>
      <c r="PZN14" s="43"/>
      <c r="PZO14" s="43"/>
      <c r="PZP14" s="43"/>
      <c r="PZQ14" s="43"/>
      <c r="PZR14" s="43"/>
      <c r="PZS14" s="43"/>
      <c r="PZT14" s="43"/>
      <c r="PZU14" s="43"/>
      <c r="PZV14" s="43"/>
      <c r="PZW14" s="43"/>
      <c r="PZX14" s="43"/>
      <c r="PZY14" s="43"/>
      <c r="PZZ14" s="43"/>
      <c r="QAA14" s="43"/>
      <c r="QAB14" s="43"/>
      <c r="QAC14" s="43"/>
      <c r="QAD14" s="43"/>
      <c r="QAE14" s="43"/>
      <c r="QAF14" s="43"/>
      <c r="QAG14" s="43"/>
      <c r="QAH14" s="43"/>
      <c r="QAI14" s="43"/>
      <c r="QAJ14" s="43"/>
      <c r="QAK14" s="43"/>
      <c r="QAL14" s="43"/>
      <c r="QAM14" s="43"/>
      <c r="QAN14" s="43"/>
      <c r="QAO14" s="43"/>
      <c r="QAP14" s="43"/>
      <c r="QAQ14" s="43"/>
      <c r="QAR14" s="43"/>
      <c r="QAS14" s="43"/>
      <c r="QAT14" s="43"/>
      <c r="QAU14" s="43"/>
      <c r="QAV14" s="43"/>
      <c r="QAW14" s="43"/>
      <c r="QAX14" s="43"/>
      <c r="QAY14" s="43"/>
      <c r="QAZ14" s="43"/>
      <c r="QBA14" s="43"/>
      <c r="QBB14" s="43"/>
      <c r="QBC14" s="43"/>
      <c r="QBD14" s="43"/>
      <c r="QBE14" s="43"/>
      <c r="QBF14" s="43"/>
      <c r="QBG14" s="43"/>
      <c r="QBH14" s="43"/>
      <c r="QBI14" s="43"/>
      <c r="QBJ14" s="43"/>
      <c r="QBK14" s="43"/>
      <c r="QBL14" s="43"/>
      <c r="QBM14" s="43"/>
      <c r="QBN14" s="43"/>
      <c r="QBO14" s="43"/>
      <c r="QBP14" s="43"/>
      <c r="QBQ14" s="43"/>
      <c r="QBR14" s="43"/>
      <c r="QBS14" s="43"/>
      <c r="QBT14" s="43"/>
      <c r="QBU14" s="43"/>
      <c r="QBV14" s="43"/>
      <c r="QBW14" s="43"/>
      <c r="QBX14" s="43"/>
      <c r="QBY14" s="43"/>
      <c r="QBZ14" s="43"/>
      <c r="QCA14" s="43"/>
      <c r="QCB14" s="43"/>
      <c r="QCC14" s="43"/>
      <c r="QCD14" s="43"/>
      <c r="QCE14" s="43"/>
      <c r="QCF14" s="43"/>
      <c r="QCG14" s="43"/>
      <c r="QCH14" s="43"/>
      <c r="QCI14" s="43"/>
      <c r="QCJ14" s="43"/>
      <c r="QCK14" s="43"/>
      <c r="QCL14" s="43"/>
      <c r="QCM14" s="43"/>
      <c r="QCN14" s="43"/>
      <c r="QCO14" s="43"/>
      <c r="QCP14" s="43"/>
      <c r="QCQ14" s="43"/>
      <c r="QCR14" s="43"/>
      <c r="QCS14" s="43"/>
      <c r="QCT14" s="43"/>
      <c r="QCU14" s="43"/>
      <c r="QCV14" s="43"/>
      <c r="QCW14" s="43"/>
      <c r="QCX14" s="43"/>
      <c r="QCY14" s="43"/>
      <c r="QCZ14" s="43"/>
      <c r="QDA14" s="43"/>
      <c r="QDB14" s="43"/>
      <c r="QDC14" s="43"/>
      <c r="QDD14" s="43"/>
      <c r="QDE14" s="43"/>
      <c r="QDF14" s="43"/>
      <c r="QDG14" s="43"/>
      <c r="QDH14" s="43"/>
      <c r="QDI14" s="43"/>
      <c r="QDJ14" s="43"/>
      <c r="QDK14" s="43"/>
      <c r="QDL14" s="43"/>
      <c r="QDM14" s="43"/>
      <c r="QDN14" s="43"/>
      <c r="QDO14" s="43"/>
      <c r="QDP14" s="43"/>
      <c r="QDQ14" s="43"/>
      <c r="QDR14" s="43"/>
      <c r="QDS14" s="43"/>
      <c r="QDT14" s="43"/>
      <c r="QDU14" s="43"/>
      <c r="QDV14" s="43"/>
      <c r="QDW14" s="43"/>
      <c r="QDX14" s="43"/>
      <c r="QDY14" s="43"/>
      <c r="QDZ14" s="43"/>
      <c r="QEA14" s="43"/>
      <c r="QEB14" s="43"/>
      <c r="QEC14" s="43"/>
      <c r="QED14" s="43"/>
      <c r="QEE14" s="43"/>
      <c r="QEF14" s="43"/>
      <c r="QEG14" s="43"/>
      <c r="QEH14" s="43"/>
      <c r="QEI14" s="43"/>
      <c r="QEJ14" s="43"/>
      <c r="QEK14" s="43"/>
      <c r="QEL14" s="43"/>
      <c r="QEM14" s="43"/>
      <c r="QEN14" s="43"/>
      <c r="QEO14" s="43"/>
      <c r="QEP14" s="43"/>
      <c r="QEQ14" s="43"/>
      <c r="QER14" s="43"/>
      <c r="QES14" s="43"/>
      <c r="QET14" s="43"/>
      <c r="QEU14" s="43"/>
      <c r="QEV14" s="43"/>
      <c r="QEW14" s="43"/>
      <c r="QEX14" s="43"/>
      <c r="QEY14" s="43"/>
      <c r="QEZ14" s="43"/>
      <c r="QFA14" s="43"/>
      <c r="QFB14" s="43"/>
      <c r="QFC14" s="43"/>
      <c r="QFD14" s="43"/>
      <c r="QFE14" s="43"/>
      <c r="QFF14" s="43"/>
      <c r="QFG14" s="43"/>
      <c r="QFH14" s="43"/>
      <c r="QFI14" s="43"/>
      <c r="QFJ14" s="43"/>
      <c r="QFK14" s="43"/>
      <c r="QFL14" s="43"/>
      <c r="QFM14" s="43"/>
      <c r="QFN14" s="43"/>
      <c r="QFO14" s="43"/>
      <c r="QFP14" s="43"/>
      <c r="QFQ14" s="43"/>
      <c r="QFR14" s="43"/>
      <c r="QFS14" s="43"/>
      <c r="QFT14" s="43"/>
      <c r="QFU14" s="43"/>
      <c r="QFV14" s="43"/>
      <c r="QFW14" s="43"/>
      <c r="QFX14" s="43"/>
      <c r="QFY14" s="43"/>
      <c r="QFZ14" s="43"/>
      <c r="QGA14" s="43"/>
      <c r="QGB14" s="43"/>
      <c r="QGC14" s="43"/>
      <c r="QGD14" s="43"/>
      <c r="QGE14" s="43"/>
      <c r="QGF14" s="43"/>
      <c r="QGG14" s="43"/>
      <c r="QGH14" s="43"/>
      <c r="QGI14" s="43"/>
      <c r="QGJ14" s="43"/>
      <c r="QGK14" s="43"/>
      <c r="QGL14" s="43"/>
      <c r="QGM14" s="43"/>
      <c r="QGN14" s="43"/>
      <c r="QGO14" s="43"/>
      <c r="QGP14" s="43"/>
      <c r="QGQ14" s="43"/>
      <c r="QGR14" s="43"/>
      <c r="QGS14" s="43"/>
      <c r="QGT14" s="43"/>
      <c r="QGU14" s="43"/>
      <c r="QGV14" s="43"/>
      <c r="QGW14" s="43"/>
      <c r="QGX14" s="43"/>
      <c r="QGY14" s="43"/>
      <c r="QGZ14" s="43"/>
      <c r="QHA14" s="43"/>
      <c r="QHB14" s="43"/>
      <c r="QHC14" s="43"/>
      <c r="QHD14" s="43"/>
      <c r="QHE14" s="43"/>
      <c r="QHF14" s="43"/>
      <c r="QHG14" s="43"/>
      <c r="QHH14" s="43"/>
      <c r="QHI14" s="43"/>
      <c r="QHJ14" s="43"/>
      <c r="QHK14" s="43"/>
      <c r="QHL14" s="43"/>
      <c r="QHM14" s="43"/>
      <c r="QHN14" s="43"/>
      <c r="QHO14" s="43"/>
      <c r="QHP14" s="43"/>
      <c r="QHQ14" s="43"/>
      <c r="QHR14" s="43"/>
      <c r="QHS14" s="43"/>
      <c r="QHT14" s="43"/>
      <c r="QHU14" s="43"/>
      <c r="QHV14" s="43"/>
      <c r="QHW14" s="43"/>
      <c r="QHX14" s="43"/>
      <c r="QHY14" s="43"/>
      <c r="QHZ14" s="43"/>
      <c r="QIA14" s="43"/>
      <c r="QIB14" s="43"/>
      <c r="QIC14" s="43"/>
      <c r="QID14" s="43"/>
      <c r="QIE14" s="43"/>
      <c r="QIF14" s="43"/>
      <c r="QIG14" s="43"/>
      <c r="QIH14" s="43"/>
      <c r="QII14" s="43"/>
      <c r="QIJ14" s="43"/>
      <c r="QIK14" s="43"/>
      <c r="QIL14" s="43"/>
      <c r="QIM14" s="43"/>
      <c r="QIN14" s="43"/>
      <c r="QIO14" s="43"/>
      <c r="QIP14" s="43"/>
      <c r="QIQ14" s="43"/>
      <c r="QIR14" s="43"/>
      <c r="QIS14" s="43"/>
      <c r="QIT14" s="43"/>
      <c r="QIU14" s="43"/>
      <c r="QIV14" s="43"/>
      <c r="QIW14" s="43"/>
      <c r="QIX14" s="43"/>
      <c r="QIY14" s="43"/>
      <c r="QIZ14" s="43"/>
      <c r="QJA14" s="43"/>
      <c r="QJB14" s="43"/>
      <c r="QJC14" s="43"/>
      <c r="QJD14" s="43"/>
      <c r="QJE14" s="43"/>
      <c r="QJF14" s="43"/>
      <c r="QJG14" s="43"/>
      <c r="QJH14" s="43"/>
      <c r="QJI14" s="43"/>
      <c r="QJJ14" s="43"/>
      <c r="QJK14" s="43"/>
      <c r="QJL14" s="43"/>
      <c r="QJM14" s="43"/>
      <c r="QJN14" s="43"/>
      <c r="QJO14" s="43"/>
      <c r="QJP14" s="43"/>
      <c r="QJQ14" s="43"/>
      <c r="QJR14" s="43"/>
      <c r="QJS14" s="43"/>
      <c r="QJT14" s="43"/>
      <c r="QJU14" s="43"/>
      <c r="QJV14" s="43"/>
      <c r="QJW14" s="43"/>
      <c r="QJX14" s="43"/>
      <c r="QJY14" s="43"/>
      <c r="QJZ14" s="43"/>
      <c r="QKA14" s="43"/>
      <c r="QKB14" s="43"/>
      <c r="QKC14" s="43"/>
      <c r="QKD14" s="43"/>
      <c r="QKE14" s="43"/>
      <c r="QKF14" s="43"/>
      <c r="QKG14" s="43"/>
      <c r="QKH14" s="43"/>
      <c r="QKI14" s="43"/>
      <c r="QKJ14" s="43"/>
      <c r="QKK14" s="43"/>
      <c r="QKL14" s="43"/>
      <c r="QKM14" s="43"/>
      <c r="QKN14" s="43"/>
      <c r="QKO14" s="43"/>
      <c r="QKP14" s="43"/>
      <c r="QKQ14" s="43"/>
      <c r="QKR14" s="43"/>
      <c r="QKS14" s="43"/>
      <c r="QKT14" s="43"/>
      <c r="QKU14" s="43"/>
      <c r="QKV14" s="43"/>
      <c r="QKW14" s="43"/>
      <c r="QKX14" s="43"/>
      <c r="QKY14" s="43"/>
      <c r="QKZ14" s="43"/>
      <c r="QLA14" s="43"/>
      <c r="QLB14" s="43"/>
      <c r="QLC14" s="43"/>
      <c r="QLD14" s="43"/>
      <c r="QLE14" s="43"/>
      <c r="QLF14" s="43"/>
      <c r="QLG14" s="43"/>
      <c r="QLH14" s="43"/>
      <c r="QLI14" s="43"/>
      <c r="QLJ14" s="43"/>
      <c r="QLK14" s="43"/>
      <c r="QLL14" s="43"/>
      <c r="QLM14" s="43"/>
      <c r="QLN14" s="43"/>
      <c r="QLO14" s="43"/>
      <c r="QLP14" s="43"/>
      <c r="QLQ14" s="43"/>
      <c r="QLR14" s="43"/>
      <c r="QLS14" s="43"/>
      <c r="QLT14" s="43"/>
      <c r="QLU14" s="43"/>
      <c r="QLV14" s="43"/>
      <c r="QLW14" s="43"/>
      <c r="QLX14" s="43"/>
      <c r="QLY14" s="43"/>
      <c r="QLZ14" s="43"/>
      <c r="QMA14" s="43"/>
      <c r="QMB14" s="43"/>
      <c r="QMC14" s="43"/>
      <c r="QMD14" s="43"/>
      <c r="QME14" s="43"/>
      <c r="QMF14" s="43"/>
      <c r="QMG14" s="43"/>
      <c r="QMH14" s="43"/>
      <c r="QMI14" s="43"/>
      <c r="QMJ14" s="43"/>
      <c r="QMK14" s="43"/>
      <c r="QML14" s="43"/>
      <c r="QMM14" s="43"/>
      <c r="QMN14" s="43"/>
      <c r="QMO14" s="43"/>
      <c r="QMP14" s="43"/>
      <c r="QMQ14" s="43"/>
      <c r="QMR14" s="43"/>
      <c r="QMS14" s="43"/>
      <c r="QMT14" s="43"/>
      <c r="QMU14" s="43"/>
      <c r="QMV14" s="43"/>
      <c r="QMW14" s="43"/>
      <c r="QMX14" s="43"/>
      <c r="QMY14" s="43"/>
      <c r="QMZ14" s="43"/>
      <c r="QNA14" s="43"/>
      <c r="QNB14" s="43"/>
      <c r="QNC14" s="43"/>
      <c r="QND14" s="43"/>
      <c r="QNE14" s="43"/>
      <c r="QNF14" s="43"/>
      <c r="QNG14" s="43"/>
      <c r="QNH14" s="43"/>
      <c r="QNI14" s="43"/>
      <c r="QNJ14" s="43"/>
      <c r="QNK14" s="43"/>
      <c r="QNL14" s="43"/>
      <c r="QNM14" s="43"/>
      <c r="QNN14" s="43"/>
      <c r="QNO14" s="43"/>
      <c r="QNP14" s="43"/>
      <c r="QNQ14" s="43"/>
      <c r="QNR14" s="43"/>
      <c r="QNS14" s="43"/>
      <c r="QNT14" s="43"/>
      <c r="QNU14" s="43"/>
      <c r="QNV14" s="43"/>
      <c r="QNW14" s="43"/>
      <c r="QNX14" s="43"/>
      <c r="QNY14" s="43"/>
      <c r="QNZ14" s="43"/>
      <c r="QOA14" s="43"/>
      <c r="QOB14" s="43"/>
      <c r="QOC14" s="43"/>
      <c r="QOD14" s="43"/>
      <c r="QOE14" s="43"/>
      <c r="QOF14" s="43"/>
      <c r="QOG14" s="43"/>
      <c r="QOH14" s="43"/>
      <c r="QOI14" s="43"/>
      <c r="QOJ14" s="43"/>
      <c r="QOK14" s="43"/>
      <c r="QOL14" s="43"/>
      <c r="QOM14" s="43"/>
      <c r="QON14" s="43"/>
      <c r="QOO14" s="43"/>
      <c r="QOP14" s="43"/>
      <c r="QOQ14" s="43"/>
      <c r="QOR14" s="43"/>
      <c r="QOS14" s="43"/>
      <c r="QOT14" s="43"/>
      <c r="QOU14" s="43"/>
      <c r="QOV14" s="43"/>
      <c r="QOW14" s="43"/>
      <c r="QOX14" s="43"/>
      <c r="QOY14" s="43"/>
      <c r="QOZ14" s="43"/>
      <c r="QPA14" s="43"/>
      <c r="QPB14" s="43"/>
      <c r="QPC14" s="43"/>
      <c r="QPD14" s="43"/>
      <c r="QPE14" s="43"/>
      <c r="QPF14" s="43"/>
      <c r="QPG14" s="43"/>
      <c r="QPH14" s="43"/>
      <c r="QPI14" s="43"/>
      <c r="QPJ14" s="43"/>
      <c r="QPK14" s="43"/>
      <c r="QPL14" s="43"/>
      <c r="QPM14" s="43"/>
      <c r="QPN14" s="43"/>
      <c r="QPO14" s="43"/>
      <c r="QPP14" s="43"/>
      <c r="QPQ14" s="43"/>
      <c r="QPR14" s="43"/>
      <c r="QPS14" s="43"/>
      <c r="QPT14" s="43"/>
      <c r="QPU14" s="43"/>
      <c r="QPV14" s="43"/>
      <c r="QPW14" s="43"/>
      <c r="QPX14" s="43"/>
      <c r="QPY14" s="43"/>
      <c r="QPZ14" s="43"/>
      <c r="QQA14" s="43"/>
      <c r="QQB14" s="43"/>
      <c r="QQC14" s="43"/>
      <c r="QQD14" s="43"/>
      <c r="QQE14" s="43"/>
      <c r="QQF14" s="43"/>
      <c r="QQG14" s="43"/>
      <c r="QQH14" s="43"/>
      <c r="QQI14" s="43"/>
      <c r="QQJ14" s="43"/>
      <c r="QQK14" s="43"/>
      <c r="QQL14" s="43"/>
      <c r="QQM14" s="43"/>
      <c r="QQN14" s="43"/>
      <c r="QQO14" s="43"/>
      <c r="QQP14" s="43"/>
      <c r="QQQ14" s="43"/>
      <c r="QQR14" s="43"/>
      <c r="QQS14" s="43"/>
      <c r="QQT14" s="43"/>
      <c r="QQU14" s="43"/>
      <c r="QQV14" s="43"/>
      <c r="QQW14" s="43"/>
      <c r="QQX14" s="43"/>
      <c r="QQY14" s="43"/>
      <c r="QQZ14" s="43"/>
      <c r="QRA14" s="43"/>
      <c r="QRB14" s="43"/>
      <c r="QRC14" s="43"/>
      <c r="QRD14" s="43"/>
      <c r="QRE14" s="43"/>
      <c r="QRF14" s="43"/>
      <c r="QRG14" s="43"/>
      <c r="QRH14" s="43"/>
      <c r="QRI14" s="43"/>
      <c r="QRJ14" s="43"/>
      <c r="QRK14" s="43"/>
      <c r="QRL14" s="43"/>
      <c r="QRM14" s="43"/>
      <c r="QRN14" s="43"/>
      <c r="QRO14" s="43"/>
      <c r="QRP14" s="43"/>
      <c r="QRQ14" s="43"/>
      <c r="QRR14" s="43"/>
      <c r="QRS14" s="43"/>
      <c r="QRT14" s="43"/>
      <c r="QRU14" s="43"/>
      <c r="QRV14" s="43"/>
      <c r="QRW14" s="43"/>
      <c r="QRX14" s="43"/>
      <c r="QRY14" s="43"/>
      <c r="QRZ14" s="43"/>
      <c r="QSA14" s="43"/>
      <c r="QSB14" s="43"/>
      <c r="QSC14" s="43"/>
      <c r="QSD14" s="43"/>
      <c r="QSE14" s="43"/>
      <c r="QSF14" s="43"/>
      <c r="QSG14" s="43"/>
      <c r="QSH14" s="43"/>
      <c r="QSI14" s="43"/>
      <c r="QSJ14" s="43"/>
      <c r="QSK14" s="43"/>
      <c r="QSL14" s="43"/>
      <c r="QSM14" s="43"/>
      <c r="QSN14" s="43"/>
      <c r="QSO14" s="43"/>
      <c r="QSP14" s="43"/>
      <c r="QSQ14" s="43"/>
      <c r="QSR14" s="43"/>
      <c r="QSS14" s="43"/>
      <c r="QST14" s="43"/>
      <c r="QSU14" s="43"/>
      <c r="QSV14" s="43"/>
      <c r="QSW14" s="43"/>
      <c r="QSX14" s="43"/>
      <c r="QSY14" s="43"/>
      <c r="QSZ14" s="43"/>
      <c r="QTA14" s="43"/>
      <c r="QTB14" s="43"/>
      <c r="QTC14" s="43"/>
      <c r="QTD14" s="43"/>
      <c r="QTE14" s="43"/>
      <c r="QTF14" s="43"/>
      <c r="QTG14" s="43"/>
      <c r="QTH14" s="43"/>
      <c r="QTI14" s="43"/>
      <c r="QTJ14" s="43"/>
      <c r="QTK14" s="43"/>
      <c r="QTL14" s="43"/>
      <c r="QTM14" s="43"/>
      <c r="QTN14" s="43"/>
      <c r="QTO14" s="43"/>
      <c r="QTP14" s="43"/>
      <c r="QTQ14" s="43"/>
      <c r="QTR14" s="43"/>
      <c r="QTS14" s="43"/>
      <c r="QTT14" s="43"/>
      <c r="QTU14" s="43"/>
      <c r="QTV14" s="43"/>
      <c r="QTW14" s="43"/>
      <c r="QTX14" s="43"/>
      <c r="QTY14" s="43"/>
      <c r="QTZ14" s="43"/>
      <c r="QUA14" s="43"/>
      <c r="QUB14" s="43"/>
      <c r="QUC14" s="43"/>
      <c r="QUD14" s="43"/>
      <c r="QUE14" s="43"/>
      <c r="QUF14" s="43"/>
      <c r="QUG14" s="43"/>
      <c r="QUH14" s="43"/>
      <c r="QUI14" s="43"/>
      <c r="QUJ14" s="43"/>
      <c r="QUK14" s="43"/>
      <c r="QUL14" s="43"/>
      <c r="QUM14" s="43"/>
      <c r="QUN14" s="43"/>
      <c r="QUO14" s="43"/>
      <c r="QUP14" s="43"/>
      <c r="QUQ14" s="43"/>
      <c r="QUR14" s="43"/>
      <c r="QUS14" s="43"/>
      <c r="QUT14" s="43"/>
      <c r="QUU14" s="43"/>
      <c r="QUV14" s="43"/>
      <c r="QUW14" s="43"/>
      <c r="QUX14" s="43"/>
      <c r="QUY14" s="43"/>
      <c r="QUZ14" s="43"/>
      <c r="QVA14" s="43"/>
      <c r="QVB14" s="43"/>
      <c r="QVC14" s="43"/>
      <c r="QVD14" s="43"/>
      <c r="QVE14" s="43"/>
      <c r="QVF14" s="43"/>
      <c r="QVG14" s="43"/>
      <c r="QVH14" s="43"/>
      <c r="QVI14" s="43"/>
      <c r="QVJ14" s="43"/>
      <c r="QVK14" s="43"/>
      <c r="QVL14" s="43"/>
      <c r="QVM14" s="43"/>
      <c r="QVN14" s="43"/>
      <c r="QVO14" s="43"/>
      <c r="QVP14" s="43"/>
      <c r="QVQ14" s="43"/>
      <c r="QVR14" s="43"/>
      <c r="QVS14" s="43"/>
      <c r="QVT14" s="43"/>
      <c r="QVU14" s="43"/>
      <c r="QVV14" s="43"/>
      <c r="QVW14" s="43"/>
      <c r="QVX14" s="43"/>
      <c r="QVY14" s="43"/>
      <c r="QVZ14" s="43"/>
      <c r="QWA14" s="43"/>
      <c r="QWB14" s="43"/>
      <c r="QWC14" s="43"/>
      <c r="QWD14" s="43"/>
      <c r="QWE14" s="43"/>
      <c r="QWF14" s="43"/>
      <c r="QWG14" s="43"/>
      <c r="QWH14" s="43"/>
      <c r="QWI14" s="43"/>
      <c r="QWJ14" s="43"/>
      <c r="QWK14" s="43"/>
      <c r="QWL14" s="43"/>
      <c r="QWM14" s="43"/>
      <c r="QWN14" s="43"/>
      <c r="QWO14" s="43"/>
      <c r="QWP14" s="43"/>
      <c r="QWQ14" s="43"/>
      <c r="QWR14" s="43"/>
      <c r="QWS14" s="43"/>
      <c r="QWT14" s="43"/>
      <c r="QWU14" s="43"/>
      <c r="QWV14" s="43"/>
      <c r="QWW14" s="43"/>
      <c r="QWX14" s="43"/>
      <c r="QWY14" s="43"/>
      <c r="QWZ14" s="43"/>
      <c r="QXA14" s="43"/>
      <c r="QXB14" s="43"/>
      <c r="QXC14" s="43"/>
      <c r="QXD14" s="43"/>
      <c r="QXE14" s="43"/>
      <c r="QXF14" s="43"/>
      <c r="QXG14" s="43"/>
      <c r="QXH14" s="43"/>
      <c r="QXI14" s="43"/>
      <c r="QXJ14" s="43"/>
      <c r="QXK14" s="43"/>
      <c r="QXL14" s="43"/>
      <c r="QXM14" s="43"/>
      <c r="QXN14" s="43"/>
      <c r="QXO14" s="43"/>
      <c r="QXP14" s="43"/>
      <c r="QXQ14" s="43"/>
      <c r="QXR14" s="43"/>
      <c r="QXS14" s="43"/>
      <c r="QXT14" s="43"/>
      <c r="QXU14" s="43"/>
      <c r="QXV14" s="43"/>
      <c r="QXW14" s="43"/>
      <c r="QXX14" s="43"/>
      <c r="QXY14" s="43"/>
      <c r="QXZ14" s="43"/>
      <c r="QYA14" s="43"/>
      <c r="QYB14" s="43"/>
      <c r="QYC14" s="43"/>
      <c r="QYD14" s="43"/>
      <c r="QYE14" s="43"/>
      <c r="QYF14" s="43"/>
      <c r="QYG14" s="43"/>
      <c r="QYH14" s="43"/>
      <c r="QYI14" s="43"/>
      <c r="QYJ14" s="43"/>
      <c r="QYK14" s="43"/>
      <c r="QYL14" s="43"/>
      <c r="QYM14" s="43"/>
      <c r="QYN14" s="43"/>
      <c r="QYO14" s="43"/>
      <c r="QYP14" s="43"/>
      <c r="QYQ14" s="43"/>
      <c r="QYR14" s="43"/>
      <c r="QYS14" s="43"/>
      <c r="QYT14" s="43"/>
      <c r="QYU14" s="43"/>
      <c r="QYV14" s="43"/>
      <c r="QYW14" s="43"/>
      <c r="QYX14" s="43"/>
      <c r="QYY14" s="43"/>
      <c r="QYZ14" s="43"/>
      <c r="QZA14" s="43"/>
      <c r="QZB14" s="43"/>
      <c r="QZC14" s="43"/>
      <c r="QZD14" s="43"/>
      <c r="QZE14" s="43"/>
      <c r="QZF14" s="43"/>
      <c r="QZG14" s="43"/>
      <c r="QZH14" s="43"/>
      <c r="QZI14" s="43"/>
      <c r="QZJ14" s="43"/>
      <c r="QZK14" s="43"/>
      <c r="QZL14" s="43"/>
      <c r="QZM14" s="43"/>
      <c r="QZN14" s="43"/>
      <c r="QZO14" s="43"/>
      <c r="QZP14" s="43"/>
      <c r="QZQ14" s="43"/>
      <c r="QZR14" s="43"/>
      <c r="QZS14" s="43"/>
      <c r="QZT14" s="43"/>
      <c r="QZU14" s="43"/>
      <c r="QZV14" s="43"/>
      <c r="QZW14" s="43"/>
      <c r="QZX14" s="43"/>
      <c r="QZY14" s="43"/>
      <c r="QZZ14" s="43"/>
      <c r="RAA14" s="43"/>
      <c r="RAB14" s="43"/>
      <c r="RAC14" s="43"/>
      <c r="RAD14" s="43"/>
      <c r="RAE14" s="43"/>
      <c r="RAF14" s="43"/>
      <c r="RAG14" s="43"/>
      <c r="RAH14" s="43"/>
      <c r="RAI14" s="43"/>
      <c r="RAJ14" s="43"/>
      <c r="RAK14" s="43"/>
      <c r="RAL14" s="43"/>
      <c r="RAM14" s="43"/>
      <c r="RAN14" s="43"/>
      <c r="RAO14" s="43"/>
      <c r="RAP14" s="43"/>
      <c r="RAQ14" s="43"/>
      <c r="RAR14" s="43"/>
      <c r="RAS14" s="43"/>
      <c r="RAT14" s="43"/>
      <c r="RAU14" s="43"/>
      <c r="RAV14" s="43"/>
      <c r="RAW14" s="43"/>
      <c r="RAX14" s="43"/>
      <c r="RAY14" s="43"/>
      <c r="RAZ14" s="43"/>
      <c r="RBA14" s="43"/>
      <c r="RBB14" s="43"/>
      <c r="RBC14" s="43"/>
      <c r="RBD14" s="43"/>
      <c r="RBE14" s="43"/>
      <c r="RBF14" s="43"/>
      <c r="RBG14" s="43"/>
      <c r="RBH14" s="43"/>
      <c r="RBI14" s="43"/>
      <c r="RBJ14" s="43"/>
      <c r="RBK14" s="43"/>
      <c r="RBL14" s="43"/>
      <c r="RBM14" s="43"/>
      <c r="RBN14" s="43"/>
      <c r="RBO14" s="43"/>
      <c r="RBP14" s="43"/>
      <c r="RBQ14" s="43"/>
      <c r="RBR14" s="43"/>
      <c r="RBS14" s="43"/>
      <c r="RBT14" s="43"/>
      <c r="RBU14" s="43"/>
      <c r="RBV14" s="43"/>
      <c r="RBW14" s="43"/>
      <c r="RBX14" s="43"/>
      <c r="RBY14" s="43"/>
      <c r="RBZ14" s="43"/>
      <c r="RCA14" s="43"/>
      <c r="RCB14" s="43"/>
      <c r="RCC14" s="43"/>
      <c r="RCD14" s="43"/>
      <c r="RCE14" s="43"/>
      <c r="RCF14" s="43"/>
      <c r="RCG14" s="43"/>
      <c r="RCH14" s="43"/>
      <c r="RCI14" s="43"/>
      <c r="RCJ14" s="43"/>
      <c r="RCK14" s="43"/>
      <c r="RCL14" s="43"/>
      <c r="RCM14" s="43"/>
      <c r="RCN14" s="43"/>
      <c r="RCO14" s="43"/>
      <c r="RCP14" s="43"/>
      <c r="RCQ14" s="43"/>
      <c r="RCR14" s="43"/>
      <c r="RCS14" s="43"/>
      <c r="RCT14" s="43"/>
      <c r="RCU14" s="43"/>
      <c r="RCV14" s="43"/>
      <c r="RCW14" s="43"/>
      <c r="RCX14" s="43"/>
      <c r="RCY14" s="43"/>
      <c r="RCZ14" s="43"/>
      <c r="RDA14" s="43"/>
      <c r="RDB14" s="43"/>
      <c r="RDC14" s="43"/>
      <c r="RDD14" s="43"/>
      <c r="RDE14" s="43"/>
      <c r="RDF14" s="43"/>
      <c r="RDG14" s="43"/>
      <c r="RDH14" s="43"/>
      <c r="RDI14" s="43"/>
      <c r="RDJ14" s="43"/>
      <c r="RDK14" s="43"/>
      <c r="RDL14" s="43"/>
      <c r="RDM14" s="43"/>
      <c r="RDN14" s="43"/>
      <c r="RDO14" s="43"/>
      <c r="RDP14" s="43"/>
      <c r="RDQ14" s="43"/>
      <c r="RDR14" s="43"/>
      <c r="RDS14" s="43"/>
      <c r="RDT14" s="43"/>
      <c r="RDU14" s="43"/>
      <c r="RDV14" s="43"/>
      <c r="RDW14" s="43"/>
      <c r="RDX14" s="43"/>
      <c r="RDY14" s="43"/>
      <c r="RDZ14" s="43"/>
      <c r="REA14" s="43"/>
      <c r="REB14" s="43"/>
      <c r="REC14" s="43"/>
      <c r="RED14" s="43"/>
      <c r="REE14" s="43"/>
      <c r="REF14" s="43"/>
      <c r="REG14" s="43"/>
      <c r="REH14" s="43"/>
      <c r="REI14" s="43"/>
      <c r="REJ14" s="43"/>
      <c r="REK14" s="43"/>
      <c r="REL14" s="43"/>
      <c r="REM14" s="43"/>
      <c r="REN14" s="43"/>
      <c r="REO14" s="43"/>
      <c r="REP14" s="43"/>
      <c r="REQ14" s="43"/>
      <c r="RER14" s="43"/>
      <c r="RES14" s="43"/>
      <c r="RET14" s="43"/>
      <c r="REU14" s="43"/>
      <c r="REV14" s="43"/>
      <c r="REW14" s="43"/>
      <c r="REX14" s="43"/>
      <c r="REY14" s="43"/>
      <c r="REZ14" s="43"/>
      <c r="RFA14" s="43"/>
      <c r="RFB14" s="43"/>
      <c r="RFC14" s="43"/>
      <c r="RFD14" s="43"/>
      <c r="RFE14" s="43"/>
      <c r="RFF14" s="43"/>
      <c r="RFG14" s="43"/>
      <c r="RFH14" s="43"/>
      <c r="RFI14" s="43"/>
      <c r="RFJ14" s="43"/>
      <c r="RFK14" s="43"/>
      <c r="RFL14" s="43"/>
      <c r="RFM14" s="43"/>
      <c r="RFN14" s="43"/>
      <c r="RFO14" s="43"/>
      <c r="RFP14" s="43"/>
      <c r="RFQ14" s="43"/>
      <c r="RFR14" s="43"/>
      <c r="RFS14" s="43"/>
      <c r="RFT14" s="43"/>
      <c r="RFU14" s="43"/>
      <c r="RFV14" s="43"/>
      <c r="RFW14" s="43"/>
      <c r="RFX14" s="43"/>
      <c r="RFY14" s="43"/>
      <c r="RFZ14" s="43"/>
      <c r="RGA14" s="43"/>
      <c r="RGB14" s="43"/>
      <c r="RGC14" s="43"/>
      <c r="RGD14" s="43"/>
      <c r="RGE14" s="43"/>
      <c r="RGF14" s="43"/>
      <c r="RGG14" s="43"/>
      <c r="RGH14" s="43"/>
      <c r="RGI14" s="43"/>
      <c r="RGJ14" s="43"/>
      <c r="RGK14" s="43"/>
      <c r="RGL14" s="43"/>
      <c r="RGM14" s="43"/>
      <c r="RGN14" s="43"/>
      <c r="RGO14" s="43"/>
      <c r="RGP14" s="43"/>
      <c r="RGQ14" s="43"/>
      <c r="RGR14" s="43"/>
      <c r="RGS14" s="43"/>
      <c r="RGT14" s="43"/>
      <c r="RGU14" s="43"/>
      <c r="RGV14" s="43"/>
      <c r="RGW14" s="43"/>
      <c r="RGX14" s="43"/>
      <c r="RGY14" s="43"/>
      <c r="RGZ14" s="43"/>
      <c r="RHA14" s="43"/>
      <c r="RHB14" s="43"/>
      <c r="RHC14" s="43"/>
      <c r="RHD14" s="43"/>
      <c r="RHE14" s="43"/>
      <c r="RHF14" s="43"/>
      <c r="RHG14" s="43"/>
      <c r="RHH14" s="43"/>
      <c r="RHI14" s="43"/>
      <c r="RHJ14" s="43"/>
      <c r="RHK14" s="43"/>
      <c r="RHL14" s="43"/>
      <c r="RHM14" s="43"/>
      <c r="RHN14" s="43"/>
      <c r="RHO14" s="43"/>
      <c r="RHP14" s="43"/>
      <c r="RHQ14" s="43"/>
      <c r="RHR14" s="43"/>
      <c r="RHS14" s="43"/>
      <c r="RHT14" s="43"/>
      <c r="RHU14" s="43"/>
      <c r="RHV14" s="43"/>
      <c r="RHW14" s="43"/>
      <c r="RHX14" s="43"/>
      <c r="RHY14" s="43"/>
      <c r="RHZ14" s="43"/>
      <c r="RIA14" s="43"/>
      <c r="RIB14" s="43"/>
      <c r="RIC14" s="43"/>
      <c r="RID14" s="43"/>
      <c r="RIE14" s="43"/>
      <c r="RIF14" s="43"/>
      <c r="RIG14" s="43"/>
      <c r="RIH14" s="43"/>
      <c r="RII14" s="43"/>
      <c r="RIJ14" s="43"/>
      <c r="RIK14" s="43"/>
      <c r="RIL14" s="43"/>
      <c r="RIM14" s="43"/>
      <c r="RIN14" s="43"/>
      <c r="RIO14" s="43"/>
      <c r="RIP14" s="43"/>
      <c r="RIQ14" s="43"/>
      <c r="RIR14" s="43"/>
      <c r="RIS14" s="43"/>
      <c r="RIT14" s="43"/>
      <c r="RIU14" s="43"/>
      <c r="RIV14" s="43"/>
      <c r="RIW14" s="43"/>
      <c r="RIX14" s="43"/>
      <c r="RIY14" s="43"/>
      <c r="RIZ14" s="43"/>
      <c r="RJA14" s="43"/>
      <c r="RJB14" s="43"/>
      <c r="RJC14" s="43"/>
      <c r="RJD14" s="43"/>
      <c r="RJE14" s="43"/>
      <c r="RJF14" s="43"/>
      <c r="RJG14" s="43"/>
      <c r="RJH14" s="43"/>
      <c r="RJI14" s="43"/>
      <c r="RJJ14" s="43"/>
      <c r="RJK14" s="43"/>
      <c r="RJL14" s="43"/>
      <c r="RJM14" s="43"/>
      <c r="RJN14" s="43"/>
      <c r="RJO14" s="43"/>
      <c r="RJP14" s="43"/>
      <c r="RJQ14" s="43"/>
      <c r="RJR14" s="43"/>
      <c r="RJS14" s="43"/>
      <c r="RJT14" s="43"/>
      <c r="RJU14" s="43"/>
      <c r="RJV14" s="43"/>
      <c r="RJW14" s="43"/>
      <c r="RJX14" s="43"/>
      <c r="RJY14" s="43"/>
      <c r="RJZ14" s="43"/>
      <c r="RKA14" s="43"/>
      <c r="RKB14" s="43"/>
      <c r="RKC14" s="43"/>
      <c r="RKD14" s="43"/>
      <c r="RKE14" s="43"/>
      <c r="RKF14" s="43"/>
      <c r="RKG14" s="43"/>
      <c r="RKH14" s="43"/>
      <c r="RKI14" s="43"/>
      <c r="RKJ14" s="43"/>
      <c r="RKK14" s="43"/>
      <c r="RKL14" s="43"/>
      <c r="RKM14" s="43"/>
      <c r="RKN14" s="43"/>
      <c r="RKO14" s="43"/>
      <c r="RKP14" s="43"/>
      <c r="RKQ14" s="43"/>
      <c r="RKR14" s="43"/>
      <c r="RKS14" s="43"/>
      <c r="RKT14" s="43"/>
      <c r="RKU14" s="43"/>
      <c r="RKV14" s="43"/>
      <c r="RKW14" s="43"/>
      <c r="RKX14" s="43"/>
      <c r="RKY14" s="43"/>
      <c r="RKZ14" s="43"/>
      <c r="RLA14" s="43"/>
      <c r="RLB14" s="43"/>
      <c r="RLC14" s="43"/>
      <c r="RLD14" s="43"/>
      <c r="RLE14" s="43"/>
      <c r="RLF14" s="43"/>
      <c r="RLG14" s="43"/>
      <c r="RLH14" s="43"/>
      <c r="RLI14" s="43"/>
      <c r="RLJ14" s="43"/>
      <c r="RLK14" s="43"/>
      <c r="RLL14" s="43"/>
      <c r="RLM14" s="43"/>
      <c r="RLN14" s="43"/>
      <c r="RLO14" s="43"/>
      <c r="RLP14" s="43"/>
      <c r="RLQ14" s="43"/>
      <c r="RLR14" s="43"/>
      <c r="RLS14" s="43"/>
      <c r="RLT14" s="43"/>
      <c r="RLU14" s="43"/>
      <c r="RLV14" s="43"/>
      <c r="RLW14" s="43"/>
      <c r="RLX14" s="43"/>
      <c r="RLY14" s="43"/>
      <c r="RLZ14" s="43"/>
      <c r="RMA14" s="43"/>
      <c r="RMB14" s="43"/>
      <c r="RMC14" s="43"/>
      <c r="RMD14" s="43"/>
      <c r="RME14" s="43"/>
      <c r="RMF14" s="43"/>
      <c r="RMG14" s="43"/>
      <c r="RMH14" s="43"/>
      <c r="RMI14" s="43"/>
      <c r="RMJ14" s="43"/>
      <c r="RMK14" s="43"/>
      <c r="RML14" s="43"/>
      <c r="RMM14" s="43"/>
      <c r="RMN14" s="43"/>
      <c r="RMO14" s="43"/>
      <c r="RMP14" s="43"/>
      <c r="RMQ14" s="43"/>
      <c r="RMR14" s="43"/>
      <c r="RMS14" s="43"/>
      <c r="RMT14" s="43"/>
      <c r="RMU14" s="43"/>
      <c r="RMV14" s="43"/>
      <c r="RMW14" s="43"/>
      <c r="RMX14" s="43"/>
      <c r="RMY14" s="43"/>
      <c r="RMZ14" s="43"/>
      <c r="RNA14" s="43"/>
      <c r="RNB14" s="43"/>
      <c r="RNC14" s="43"/>
      <c r="RND14" s="43"/>
      <c r="RNE14" s="43"/>
      <c r="RNF14" s="43"/>
      <c r="RNG14" s="43"/>
      <c r="RNH14" s="43"/>
      <c r="RNI14" s="43"/>
      <c r="RNJ14" s="43"/>
      <c r="RNK14" s="43"/>
      <c r="RNL14" s="43"/>
      <c r="RNM14" s="43"/>
      <c r="RNN14" s="43"/>
      <c r="RNO14" s="43"/>
      <c r="RNP14" s="43"/>
      <c r="RNQ14" s="43"/>
      <c r="RNR14" s="43"/>
      <c r="RNS14" s="43"/>
      <c r="RNT14" s="43"/>
      <c r="RNU14" s="43"/>
      <c r="RNV14" s="43"/>
      <c r="RNW14" s="43"/>
      <c r="RNX14" s="43"/>
      <c r="RNY14" s="43"/>
      <c r="RNZ14" s="43"/>
      <c r="ROA14" s="43"/>
      <c r="ROB14" s="43"/>
      <c r="ROC14" s="43"/>
      <c r="ROD14" s="43"/>
      <c r="ROE14" s="43"/>
      <c r="ROF14" s="43"/>
      <c r="ROG14" s="43"/>
      <c r="ROH14" s="43"/>
      <c r="ROI14" s="43"/>
      <c r="ROJ14" s="43"/>
      <c r="ROK14" s="43"/>
      <c r="ROL14" s="43"/>
      <c r="ROM14" s="43"/>
      <c r="RON14" s="43"/>
      <c r="ROO14" s="43"/>
      <c r="ROP14" s="43"/>
      <c r="ROQ14" s="43"/>
      <c r="ROR14" s="43"/>
      <c r="ROS14" s="43"/>
      <c r="ROT14" s="43"/>
      <c r="ROU14" s="43"/>
      <c r="ROV14" s="43"/>
      <c r="ROW14" s="43"/>
      <c r="ROX14" s="43"/>
      <c r="ROY14" s="43"/>
      <c r="ROZ14" s="43"/>
      <c r="RPA14" s="43"/>
      <c r="RPB14" s="43"/>
      <c r="RPC14" s="43"/>
      <c r="RPD14" s="43"/>
      <c r="RPE14" s="43"/>
      <c r="RPF14" s="43"/>
      <c r="RPG14" s="43"/>
      <c r="RPH14" s="43"/>
      <c r="RPI14" s="43"/>
      <c r="RPJ14" s="43"/>
      <c r="RPK14" s="43"/>
      <c r="RPL14" s="43"/>
      <c r="RPM14" s="43"/>
      <c r="RPN14" s="43"/>
      <c r="RPO14" s="43"/>
      <c r="RPP14" s="43"/>
      <c r="RPQ14" s="43"/>
      <c r="RPR14" s="43"/>
      <c r="RPS14" s="43"/>
      <c r="RPT14" s="43"/>
      <c r="RPU14" s="43"/>
      <c r="RPV14" s="43"/>
      <c r="RPW14" s="43"/>
      <c r="RPX14" s="43"/>
      <c r="RPY14" s="43"/>
      <c r="RPZ14" s="43"/>
      <c r="RQA14" s="43"/>
      <c r="RQB14" s="43"/>
      <c r="RQC14" s="43"/>
      <c r="RQD14" s="43"/>
      <c r="RQE14" s="43"/>
      <c r="RQF14" s="43"/>
      <c r="RQG14" s="43"/>
      <c r="RQH14" s="43"/>
      <c r="RQI14" s="43"/>
      <c r="RQJ14" s="43"/>
      <c r="RQK14" s="43"/>
      <c r="RQL14" s="43"/>
      <c r="RQM14" s="43"/>
      <c r="RQN14" s="43"/>
      <c r="RQO14" s="43"/>
      <c r="RQP14" s="43"/>
      <c r="RQQ14" s="43"/>
      <c r="RQR14" s="43"/>
      <c r="RQS14" s="43"/>
      <c r="RQT14" s="43"/>
      <c r="RQU14" s="43"/>
      <c r="RQV14" s="43"/>
      <c r="RQW14" s="43"/>
      <c r="RQX14" s="43"/>
      <c r="RQY14" s="43"/>
      <c r="RQZ14" s="43"/>
      <c r="RRA14" s="43"/>
      <c r="RRB14" s="43"/>
      <c r="RRC14" s="43"/>
      <c r="RRD14" s="43"/>
      <c r="RRE14" s="43"/>
      <c r="RRF14" s="43"/>
      <c r="RRG14" s="43"/>
      <c r="RRH14" s="43"/>
      <c r="RRI14" s="43"/>
      <c r="RRJ14" s="43"/>
      <c r="RRK14" s="43"/>
      <c r="RRL14" s="43"/>
      <c r="RRM14" s="43"/>
      <c r="RRN14" s="43"/>
      <c r="RRO14" s="43"/>
      <c r="RRP14" s="43"/>
      <c r="RRQ14" s="43"/>
      <c r="RRR14" s="43"/>
      <c r="RRS14" s="43"/>
      <c r="RRT14" s="43"/>
      <c r="RRU14" s="43"/>
      <c r="RRV14" s="43"/>
      <c r="RRW14" s="43"/>
      <c r="RRX14" s="43"/>
      <c r="RRY14" s="43"/>
      <c r="RRZ14" s="43"/>
      <c r="RSA14" s="43"/>
      <c r="RSB14" s="43"/>
      <c r="RSC14" s="43"/>
      <c r="RSD14" s="43"/>
      <c r="RSE14" s="43"/>
      <c r="RSF14" s="43"/>
      <c r="RSG14" s="43"/>
      <c r="RSH14" s="43"/>
      <c r="RSI14" s="43"/>
      <c r="RSJ14" s="43"/>
      <c r="RSK14" s="43"/>
      <c r="RSL14" s="43"/>
      <c r="RSM14" s="43"/>
      <c r="RSN14" s="43"/>
      <c r="RSO14" s="43"/>
      <c r="RSP14" s="43"/>
      <c r="RSQ14" s="43"/>
      <c r="RSR14" s="43"/>
      <c r="RSS14" s="43"/>
      <c r="RST14" s="43"/>
      <c r="RSU14" s="43"/>
      <c r="RSV14" s="43"/>
      <c r="RSW14" s="43"/>
      <c r="RSX14" s="43"/>
      <c r="RSY14" s="43"/>
      <c r="RSZ14" s="43"/>
      <c r="RTA14" s="43"/>
      <c r="RTB14" s="43"/>
      <c r="RTC14" s="43"/>
      <c r="RTD14" s="43"/>
      <c r="RTE14" s="43"/>
      <c r="RTF14" s="43"/>
      <c r="RTG14" s="43"/>
      <c r="RTH14" s="43"/>
      <c r="RTI14" s="43"/>
      <c r="RTJ14" s="43"/>
      <c r="RTK14" s="43"/>
      <c r="RTL14" s="43"/>
      <c r="RTM14" s="43"/>
      <c r="RTN14" s="43"/>
      <c r="RTO14" s="43"/>
      <c r="RTP14" s="43"/>
      <c r="RTQ14" s="43"/>
      <c r="RTR14" s="43"/>
      <c r="RTS14" s="43"/>
      <c r="RTT14" s="43"/>
      <c r="RTU14" s="43"/>
      <c r="RTV14" s="43"/>
      <c r="RTW14" s="43"/>
      <c r="RTX14" s="43"/>
      <c r="RTY14" s="43"/>
      <c r="RTZ14" s="43"/>
      <c r="RUA14" s="43"/>
      <c r="RUB14" s="43"/>
      <c r="RUC14" s="43"/>
      <c r="RUD14" s="43"/>
      <c r="RUE14" s="43"/>
      <c r="RUF14" s="43"/>
      <c r="RUG14" s="43"/>
      <c r="RUH14" s="43"/>
      <c r="RUI14" s="43"/>
      <c r="RUJ14" s="43"/>
      <c r="RUK14" s="43"/>
      <c r="RUL14" s="43"/>
      <c r="RUM14" s="43"/>
      <c r="RUN14" s="43"/>
      <c r="RUO14" s="43"/>
      <c r="RUP14" s="43"/>
      <c r="RUQ14" s="43"/>
      <c r="RUR14" s="43"/>
      <c r="RUS14" s="43"/>
      <c r="RUT14" s="43"/>
      <c r="RUU14" s="43"/>
      <c r="RUV14" s="43"/>
      <c r="RUW14" s="43"/>
      <c r="RUX14" s="43"/>
      <c r="RUY14" s="43"/>
      <c r="RUZ14" s="43"/>
      <c r="RVA14" s="43"/>
      <c r="RVB14" s="43"/>
      <c r="RVC14" s="43"/>
      <c r="RVD14" s="43"/>
      <c r="RVE14" s="43"/>
      <c r="RVF14" s="43"/>
      <c r="RVG14" s="43"/>
      <c r="RVH14" s="43"/>
      <c r="RVI14" s="43"/>
      <c r="RVJ14" s="43"/>
      <c r="RVK14" s="43"/>
      <c r="RVL14" s="43"/>
      <c r="RVM14" s="43"/>
      <c r="RVN14" s="43"/>
      <c r="RVO14" s="43"/>
      <c r="RVP14" s="43"/>
      <c r="RVQ14" s="43"/>
      <c r="RVR14" s="43"/>
      <c r="RVS14" s="43"/>
      <c r="RVT14" s="43"/>
      <c r="RVU14" s="43"/>
      <c r="RVV14" s="43"/>
      <c r="RVW14" s="43"/>
      <c r="RVX14" s="43"/>
      <c r="RVY14" s="43"/>
      <c r="RVZ14" s="43"/>
      <c r="RWA14" s="43"/>
      <c r="RWB14" s="43"/>
      <c r="RWC14" s="43"/>
      <c r="RWD14" s="43"/>
      <c r="RWE14" s="43"/>
      <c r="RWF14" s="43"/>
      <c r="RWG14" s="43"/>
      <c r="RWH14" s="43"/>
      <c r="RWI14" s="43"/>
      <c r="RWJ14" s="43"/>
      <c r="RWK14" s="43"/>
      <c r="RWL14" s="43"/>
      <c r="RWM14" s="43"/>
      <c r="RWN14" s="43"/>
      <c r="RWO14" s="43"/>
      <c r="RWP14" s="43"/>
      <c r="RWQ14" s="43"/>
      <c r="RWR14" s="43"/>
      <c r="RWS14" s="43"/>
      <c r="RWT14" s="43"/>
      <c r="RWU14" s="43"/>
      <c r="RWV14" s="43"/>
      <c r="RWW14" s="43"/>
      <c r="RWX14" s="43"/>
      <c r="RWY14" s="43"/>
      <c r="RWZ14" s="43"/>
      <c r="RXA14" s="43"/>
      <c r="RXB14" s="43"/>
      <c r="RXC14" s="43"/>
      <c r="RXD14" s="43"/>
      <c r="RXE14" s="43"/>
      <c r="RXF14" s="43"/>
      <c r="RXG14" s="43"/>
      <c r="RXH14" s="43"/>
      <c r="RXI14" s="43"/>
      <c r="RXJ14" s="43"/>
      <c r="RXK14" s="43"/>
      <c r="RXL14" s="43"/>
      <c r="RXM14" s="43"/>
      <c r="RXN14" s="43"/>
      <c r="RXO14" s="43"/>
      <c r="RXP14" s="43"/>
      <c r="RXQ14" s="43"/>
      <c r="RXR14" s="43"/>
      <c r="RXS14" s="43"/>
      <c r="RXT14" s="43"/>
      <c r="RXU14" s="43"/>
      <c r="RXV14" s="43"/>
      <c r="RXW14" s="43"/>
      <c r="RXX14" s="43"/>
      <c r="RXY14" s="43"/>
      <c r="RXZ14" s="43"/>
      <c r="RYA14" s="43"/>
      <c r="RYB14" s="43"/>
      <c r="RYC14" s="43"/>
      <c r="RYD14" s="43"/>
      <c r="RYE14" s="43"/>
      <c r="RYF14" s="43"/>
      <c r="RYG14" s="43"/>
      <c r="RYH14" s="43"/>
      <c r="RYI14" s="43"/>
      <c r="RYJ14" s="43"/>
      <c r="RYK14" s="43"/>
      <c r="RYL14" s="43"/>
      <c r="RYM14" s="43"/>
      <c r="RYN14" s="43"/>
      <c r="RYO14" s="43"/>
      <c r="RYP14" s="43"/>
      <c r="RYQ14" s="43"/>
      <c r="RYR14" s="43"/>
      <c r="RYS14" s="43"/>
      <c r="RYT14" s="43"/>
      <c r="RYU14" s="43"/>
      <c r="RYV14" s="43"/>
      <c r="RYW14" s="43"/>
      <c r="RYX14" s="43"/>
      <c r="RYY14" s="43"/>
      <c r="RYZ14" s="43"/>
      <c r="RZA14" s="43"/>
      <c r="RZB14" s="43"/>
      <c r="RZC14" s="43"/>
      <c r="RZD14" s="43"/>
      <c r="RZE14" s="43"/>
      <c r="RZF14" s="43"/>
      <c r="RZG14" s="43"/>
      <c r="RZH14" s="43"/>
      <c r="RZI14" s="43"/>
      <c r="RZJ14" s="43"/>
      <c r="RZK14" s="43"/>
      <c r="RZL14" s="43"/>
      <c r="RZM14" s="43"/>
      <c r="RZN14" s="43"/>
      <c r="RZO14" s="43"/>
      <c r="RZP14" s="43"/>
      <c r="RZQ14" s="43"/>
      <c r="RZR14" s="43"/>
      <c r="RZS14" s="43"/>
      <c r="RZT14" s="43"/>
      <c r="RZU14" s="43"/>
      <c r="RZV14" s="43"/>
      <c r="RZW14" s="43"/>
      <c r="RZX14" s="43"/>
      <c r="RZY14" s="43"/>
      <c r="RZZ14" s="43"/>
      <c r="SAA14" s="43"/>
      <c r="SAB14" s="43"/>
      <c r="SAC14" s="43"/>
      <c r="SAD14" s="43"/>
      <c r="SAE14" s="43"/>
      <c r="SAF14" s="43"/>
      <c r="SAG14" s="43"/>
      <c r="SAH14" s="43"/>
      <c r="SAI14" s="43"/>
      <c r="SAJ14" s="43"/>
      <c r="SAK14" s="43"/>
      <c r="SAL14" s="43"/>
      <c r="SAM14" s="43"/>
      <c r="SAN14" s="43"/>
      <c r="SAO14" s="43"/>
      <c r="SAP14" s="43"/>
      <c r="SAQ14" s="43"/>
      <c r="SAR14" s="43"/>
      <c r="SAS14" s="43"/>
      <c r="SAT14" s="43"/>
      <c r="SAU14" s="43"/>
      <c r="SAV14" s="43"/>
      <c r="SAW14" s="43"/>
      <c r="SAX14" s="43"/>
      <c r="SAY14" s="43"/>
      <c r="SAZ14" s="43"/>
      <c r="SBA14" s="43"/>
      <c r="SBB14" s="43"/>
      <c r="SBC14" s="43"/>
      <c r="SBD14" s="43"/>
      <c r="SBE14" s="43"/>
      <c r="SBF14" s="43"/>
      <c r="SBG14" s="43"/>
      <c r="SBH14" s="43"/>
      <c r="SBI14" s="43"/>
      <c r="SBJ14" s="43"/>
      <c r="SBK14" s="43"/>
      <c r="SBL14" s="43"/>
      <c r="SBM14" s="43"/>
      <c r="SBN14" s="43"/>
      <c r="SBO14" s="43"/>
      <c r="SBP14" s="43"/>
      <c r="SBQ14" s="43"/>
      <c r="SBR14" s="43"/>
      <c r="SBS14" s="43"/>
      <c r="SBT14" s="43"/>
      <c r="SBU14" s="43"/>
      <c r="SBV14" s="43"/>
      <c r="SBW14" s="43"/>
      <c r="SBX14" s="43"/>
      <c r="SBY14" s="43"/>
      <c r="SBZ14" s="43"/>
      <c r="SCA14" s="43"/>
      <c r="SCB14" s="43"/>
      <c r="SCC14" s="43"/>
      <c r="SCD14" s="43"/>
      <c r="SCE14" s="43"/>
      <c r="SCF14" s="43"/>
      <c r="SCG14" s="43"/>
      <c r="SCH14" s="43"/>
      <c r="SCI14" s="43"/>
      <c r="SCJ14" s="43"/>
      <c r="SCK14" s="43"/>
      <c r="SCL14" s="43"/>
      <c r="SCM14" s="43"/>
      <c r="SCN14" s="43"/>
      <c r="SCO14" s="43"/>
      <c r="SCP14" s="43"/>
      <c r="SCQ14" s="43"/>
      <c r="SCR14" s="43"/>
      <c r="SCS14" s="43"/>
      <c r="SCT14" s="43"/>
      <c r="SCU14" s="43"/>
      <c r="SCV14" s="43"/>
      <c r="SCW14" s="43"/>
      <c r="SCX14" s="43"/>
      <c r="SCY14" s="43"/>
      <c r="SCZ14" s="43"/>
      <c r="SDA14" s="43"/>
      <c r="SDB14" s="43"/>
      <c r="SDC14" s="43"/>
      <c r="SDD14" s="43"/>
      <c r="SDE14" s="43"/>
      <c r="SDF14" s="43"/>
      <c r="SDG14" s="43"/>
      <c r="SDH14" s="43"/>
      <c r="SDI14" s="43"/>
      <c r="SDJ14" s="43"/>
      <c r="SDK14" s="43"/>
      <c r="SDL14" s="43"/>
      <c r="SDM14" s="43"/>
      <c r="SDN14" s="43"/>
      <c r="SDO14" s="43"/>
      <c r="SDP14" s="43"/>
      <c r="SDQ14" s="43"/>
      <c r="SDR14" s="43"/>
      <c r="SDS14" s="43"/>
      <c r="SDT14" s="43"/>
      <c r="SDU14" s="43"/>
      <c r="SDV14" s="43"/>
      <c r="SDW14" s="43"/>
      <c r="SDX14" s="43"/>
      <c r="SDY14" s="43"/>
      <c r="SDZ14" s="43"/>
      <c r="SEA14" s="43"/>
      <c r="SEB14" s="43"/>
      <c r="SEC14" s="43"/>
      <c r="SED14" s="43"/>
      <c r="SEE14" s="43"/>
      <c r="SEF14" s="43"/>
      <c r="SEG14" s="43"/>
      <c r="SEH14" s="43"/>
      <c r="SEI14" s="43"/>
      <c r="SEJ14" s="43"/>
      <c r="SEK14" s="43"/>
      <c r="SEL14" s="43"/>
      <c r="SEM14" s="43"/>
      <c r="SEN14" s="43"/>
      <c r="SEO14" s="43"/>
      <c r="SEP14" s="43"/>
      <c r="SEQ14" s="43"/>
      <c r="SER14" s="43"/>
      <c r="SES14" s="43"/>
      <c r="SET14" s="43"/>
      <c r="SEU14" s="43"/>
      <c r="SEV14" s="43"/>
      <c r="SEW14" s="43"/>
      <c r="SEX14" s="43"/>
      <c r="SEY14" s="43"/>
      <c r="SEZ14" s="43"/>
      <c r="SFA14" s="43"/>
      <c r="SFB14" s="43"/>
      <c r="SFC14" s="43"/>
      <c r="SFD14" s="43"/>
      <c r="SFE14" s="43"/>
      <c r="SFF14" s="43"/>
      <c r="SFG14" s="43"/>
      <c r="SFH14" s="43"/>
      <c r="SFI14" s="43"/>
      <c r="SFJ14" s="43"/>
      <c r="SFK14" s="43"/>
      <c r="SFL14" s="43"/>
      <c r="SFM14" s="43"/>
      <c r="SFN14" s="43"/>
      <c r="SFO14" s="43"/>
      <c r="SFP14" s="43"/>
      <c r="SFQ14" s="43"/>
      <c r="SFR14" s="43"/>
      <c r="SFS14" s="43"/>
      <c r="SFT14" s="43"/>
      <c r="SFU14" s="43"/>
      <c r="SFV14" s="43"/>
      <c r="SFW14" s="43"/>
      <c r="SFX14" s="43"/>
      <c r="SFY14" s="43"/>
      <c r="SFZ14" s="43"/>
      <c r="SGA14" s="43"/>
      <c r="SGB14" s="43"/>
      <c r="SGC14" s="43"/>
      <c r="SGD14" s="43"/>
      <c r="SGE14" s="43"/>
      <c r="SGF14" s="43"/>
      <c r="SGG14" s="43"/>
      <c r="SGH14" s="43"/>
      <c r="SGI14" s="43"/>
      <c r="SGJ14" s="43"/>
      <c r="SGK14" s="43"/>
      <c r="SGL14" s="43"/>
      <c r="SGM14" s="43"/>
      <c r="SGN14" s="43"/>
      <c r="SGO14" s="43"/>
      <c r="SGP14" s="43"/>
      <c r="SGQ14" s="43"/>
      <c r="SGR14" s="43"/>
      <c r="SGS14" s="43"/>
      <c r="SGT14" s="43"/>
      <c r="SGU14" s="43"/>
      <c r="SGV14" s="43"/>
      <c r="SGW14" s="43"/>
      <c r="SGX14" s="43"/>
      <c r="SGY14" s="43"/>
      <c r="SGZ14" s="43"/>
      <c r="SHA14" s="43"/>
      <c r="SHB14" s="43"/>
      <c r="SHC14" s="43"/>
      <c r="SHD14" s="43"/>
      <c r="SHE14" s="43"/>
      <c r="SHF14" s="43"/>
      <c r="SHG14" s="43"/>
      <c r="SHH14" s="43"/>
      <c r="SHI14" s="43"/>
      <c r="SHJ14" s="43"/>
      <c r="SHK14" s="43"/>
      <c r="SHL14" s="43"/>
      <c r="SHM14" s="43"/>
      <c r="SHN14" s="43"/>
      <c r="SHO14" s="43"/>
      <c r="SHP14" s="43"/>
      <c r="SHQ14" s="43"/>
      <c r="SHR14" s="43"/>
      <c r="SHS14" s="43"/>
      <c r="SHT14" s="43"/>
      <c r="SHU14" s="43"/>
      <c r="SHV14" s="43"/>
      <c r="SHW14" s="43"/>
      <c r="SHX14" s="43"/>
      <c r="SHY14" s="43"/>
      <c r="SHZ14" s="43"/>
      <c r="SIA14" s="43"/>
      <c r="SIB14" s="43"/>
      <c r="SIC14" s="43"/>
      <c r="SID14" s="43"/>
      <c r="SIE14" s="43"/>
      <c r="SIF14" s="43"/>
      <c r="SIG14" s="43"/>
      <c r="SIH14" s="43"/>
      <c r="SII14" s="43"/>
      <c r="SIJ14" s="43"/>
      <c r="SIK14" s="43"/>
      <c r="SIL14" s="43"/>
      <c r="SIM14" s="43"/>
      <c r="SIN14" s="43"/>
      <c r="SIO14" s="43"/>
      <c r="SIP14" s="43"/>
      <c r="SIQ14" s="43"/>
      <c r="SIR14" s="43"/>
      <c r="SIS14" s="43"/>
      <c r="SIT14" s="43"/>
      <c r="SIU14" s="43"/>
      <c r="SIV14" s="43"/>
      <c r="SIW14" s="43"/>
      <c r="SIX14" s="43"/>
      <c r="SIY14" s="43"/>
      <c r="SIZ14" s="43"/>
      <c r="SJA14" s="43"/>
      <c r="SJB14" s="43"/>
      <c r="SJC14" s="43"/>
      <c r="SJD14" s="43"/>
      <c r="SJE14" s="43"/>
      <c r="SJF14" s="43"/>
      <c r="SJG14" s="43"/>
      <c r="SJH14" s="43"/>
      <c r="SJI14" s="43"/>
      <c r="SJJ14" s="43"/>
      <c r="SJK14" s="43"/>
      <c r="SJL14" s="43"/>
      <c r="SJM14" s="43"/>
      <c r="SJN14" s="43"/>
      <c r="SJO14" s="43"/>
      <c r="SJP14" s="43"/>
      <c r="SJQ14" s="43"/>
      <c r="SJR14" s="43"/>
      <c r="SJS14" s="43"/>
      <c r="SJT14" s="43"/>
      <c r="SJU14" s="43"/>
      <c r="SJV14" s="43"/>
      <c r="SJW14" s="43"/>
      <c r="SJX14" s="43"/>
      <c r="SJY14" s="43"/>
      <c r="SJZ14" s="43"/>
      <c r="SKA14" s="43"/>
      <c r="SKB14" s="43"/>
      <c r="SKC14" s="43"/>
      <c r="SKD14" s="43"/>
      <c r="SKE14" s="43"/>
      <c r="SKF14" s="43"/>
      <c r="SKG14" s="43"/>
      <c r="SKH14" s="43"/>
      <c r="SKI14" s="43"/>
      <c r="SKJ14" s="43"/>
      <c r="SKK14" s="43"/>
      <c r="SKL14" s="43"/>
      <c r="SKM14" s="43"/>
      <c r="SKN14" s="43"/>
      <c r="SKO14" s="43"/>
      <c r="SKP14" s="43"/>
      <c r="SKQ14" s="43"/>
      <c r="SKR14" s="43"/>
      <c r="SKS14" s="43"/>
      <c r="SKT14" s="43"/>
      <c r="SKU14" s="43"/>
      <c r="SKV14" s="43"/>
      <c r="SKW14" s="43"/>
      <c r="SKX14" s="43"/>
      <c r="SKY14" s="43"/>
      <c r="SKZ14" s="43"/>
      <c r="SLA14" s="43"/>
      <c r="SLB14" s="43"/>
      <c r="SLC14" s="43"/>
      <c r="SLD14" s="43"/>
      <c r="SLE14" s="43"/>
      <c r="SLF14" s="43"/>
      <c r="SLG14" s="43"/>
      <c r="SLH14" s="43"/>
      <c r="SLI14" s="43"/>
      <c r="SLJ14" s="43"/>
      <c r="SLK14" s="43"/>
      <c r="SLL14" s="43"/>
      <c r="SLM14" s="43"/>
      <c r="SLN14" s="43"/>
      <c r="SLO14" s="43"/>
      <c r="SLP14" s="43"/>
      <c r="SLQ14" s="43"/>
      <c r="SLR14" s="43"/>
      <c r="SLS14" s="43"/>
      <c r="SLT14" s="43"/>
      <c r="SLU14" s="43"/>
      <c r="SLV14" s="43"/>
      <c r="SLW14" s="43"/>
      <c r="SLX14" s="43"/>
      <c r="SLY14" s="43"/>
      <c r="SLZ14" s="43"/>
      <c r="SMA14" s="43"/>
      <c r="SMB14" s="43"/>
      <c r="SMC14" s="43"/>
      <c r="SMD14" s="43"/>
      <c r="SME14" s="43"/>
      <c r="SMF14" s="43"/>
      <c r="SMG14" s="43"/>
      <c r="SMH14" s="43"/>
      <c r="SMI14" s="43"/>
      <c r="SMJ14" s="43"/>
      <c r="SMK14" s="43"/>
      <c r="SML14" s="43"/>
      <c r="SMM14" s="43"/>
      <c r="SMN14" s="43"/>
      <c r="SMO14" s="43"/>
      <c r="SMP14" s="43"/>
      <c r="SMQ14" s="43"/>
      <c r="SMR14" s="43"/>
      <c r="SMS14" s="43"/>
      <c r="SMT14" s="43"/>
      <c r="SMU14" s="43"/>
      <c r="SMV14" s="43"/>
      <c r="SMW14" s="43"/>
      <c r="SMX14" s="43"/>
      <c r="SMY14" s="43"/>
      <c r="SMZ14" s="43"/>
      <c r="SNA14" s="43"/>
      <c r="SNB14" s="43"/>
      <c r="SNC14" s="43"/>
      <c r="SND14" s="43"/>
      <c r="SNE14" s="43"/>
      <c r="SNF14" s="43"/>
      <c r="SNG14" s="43"/>
      <c r="SNH14" s="43"/>
      <c r="SNI14" s="43"/>
      <c r="SNJ14" s="43"/>
      <c r="SNK14" s="43"/>
      <c r="SNL14" s="43"/>
      <c r="SNM14" s="43"/>
      <c r="SNN14" s="43"/>
      <c r="SNO14" s="43"/>
      <c r="SNP14" s="43"/>
      <c r="SNQ14" s="43"/>
      <c r="SNR14" s="43"/>
      <c r="SNS14" s="43"/>
      <c r="SNT14" s="43"/>
      <c r="SNU14" s="43"/>
      <c r="SNV14" s="43"/>
      <c r="SNW14" s="43"/>
      <c r="SNX14" s="43"/>
      <c r="SNY14" s="43"/>
      <c r="SNZ14" s="43"/>
      <c r="SOA14" s="43"/>
      <c r="SOB14" s="43"/>
      <c r="SOC14" s="43"/>
      <c r="SOD14" s="43"/>
      <c r="SOE14" s="43"/>
      <c r="SOF14" s="43"/>
      <c r="SOG14" s="43"/>
      <c r="SOH14" s="43"/>
      <c r="SOI14" s="43"/>
      <c r="SOJ14" s="43"/>
      <c r="SOK14" s="43"/>
      <c r="SOL14" s="43"/>
      <c r="SOM14" s="43"/>
      <c r="SON14" s="43"/>
      <c r="SOO14" s="43"/>
      <c r="SOP14" s="43"/>
      <c r="SOQ14" s="43"/>
      <c r="SOR14" s="43"/>
      <c r="SOS14" s="43"/>
      <c r="SOT14" s="43"/>
      <c r="SOU14" s="43"/>
      <c r="SOV14" s="43"/>
      <c r="SOW14" s="43"/>
      <c r="SOX14" s="43"/>
      <c r="SOY14" s="43"/>
      <c r="SOZ14" s="43"/>
      <c r="SPA14" s="43"/>
      <c r="SPB14" s="43"/>
      <c r="SPC14" s="43"/>
      <c r="SPD14" s="43"/>
      <c r="SPE14" s="43"/>
      <c r="SPF14" s="43"/>
      <c r="SPG14" s="43"/>
      <c r="SPH14" s="43"/>
      <c r="SPI14" s="43"/>
      <c r="SPJ14" s="43"/>
      <c r="SPK14" s="43"/>
      <c r="SPL14" s="43"/>
      <c r="SPM14" s="43"/>
      <c r="SPN14" s="43"/>
      <c r="SPO14" s="43"/>
      <c r="SPP14" s="43"/>
      <c r="SPQ14" s="43"/>
      <c r="SPR14" s="43"/>
      <c r="SPS14" s="43"/>
      <c r="SPT14" s="43"/>
      <c r="SPU14" s="43"/>
      <c r="SPV14" s="43"/>
      <c r="SPW14" s="43"/>
      <c r="SPX14" s="43"/>
      <c r="SPY14" s="43"/>
      <c r="SPZ14" s="43"/>
      <c r="SQA14" s="43"/>
      <c r="SQB14" s="43"/>
      <c r="SQC14" s="43"/>
      <c r="SQD14" s="43"/>
      <c r="SQE14" s="43"/>
      <c r="SQF14" s="43"/>
      <c r="SQG14" s="43"/>
      <c r="SQH14" s="43"/>
      <c r="SQI14" s="43"/>
      <c r="SQJ14" s="43"/>
      <c r="SQK14" s="43"/>
      <c r="SQL14" s="43"/>
      <c r="SQM14" s="43"/>
      <c r="SQN14" s="43"/>
      <c r="SQO14" s="43"/>
      <c r="SQP14" s="43"/>
      <c r="SQQ14" s="43"/>
      <c r="SQR14" s="43"/>
      <c r="SQS14" s="43"/>
      <c r="SQT14" s="43"/>
      <c r="SQU14" s="43"/>
      <c r="SQV14" s="43"/>
      <c r="SQW14" s="43"/>
      <c r="SQX14" s="43"/>
      <c r="SQY14" s="43"/>
      <c r="SQZ14" s="43"/>
      <c r="SRA14" s="43"/>
      <c r="SRB14" s="43"/>
      <c r="SRC14" s="43"/>
      <c r="SRD14" s="43"/>
      <c r="SRE14" s="43"/>
      <c r="SRF14" s="43"/>
      <c r="SRG14" s="43"/>
      <c r="SRH14" s="43"/>
      <c r="SRI14" s="43"/>
      <c r="SRJ14" s="43"/>
      <c r="SRK14" s="43"/>
      <c r="SRL14" s="43"/>
      <c r="SRM14" s="43"/>
      <c r="SRN14" s="43"/>
      <c r="SRO14" s="43"/>
      <c r="SRP14" s="43"/>
      <c r="SRQ14" s="43"/>
      <c r="SRR14" s="43"/>
      <c r="SRS14" s="43"/>
      <c r="SRT14" s="43"/>
      <c r="SRU14" s="43"/>
      <c r="SRV14" s="43"/>
      <c r="SRW14" s="43"/>
      <c r="SRX14" s="43"/>
      <c r="SRY14" s="43"/>
      <c r="SRZ14" s="43"/>
      <c r="SSA14" s="43"/>
      <c r="SSB14" s="43"/>
      <c r="SSC14" s="43"/>
      <c r="SSD14" s="43"/>
      <c r="SSE14" s="43"/>
      <c r="SSF14" s="43"/>
      <c r="SSG14" s="43"/>
      <c r="SSH14" s="43"/>
      <c r="SSI14" s="43"/>
      <c r="SSJ14" s="43"/>
      <c r="SSK14" s="43"/>
      <c r="SSL14" s="43"/>
      <c r="SSM14" s="43"/>
      <c r="SSN14" s="43"/>
      <c r="SSO14" s="43"/>
      <c r="SSP14" s="43"/>
      <c r="SSQ14" s="43"/>
      <c r="SSR14" s="43"/>
      <c r="SSS14" s="43"/>
      <c r="SST14" s="43"/>
      <c r="SSU14" s="43"/>
      <c r="SSV14" s="43"/>
      <c r="SSW14" s="43"/>
      <c r="SSX14" s="43"/>
      <c r="SSY14" s="43"/>
      <c r="SSZ14" s="43"/>
      <c r="STA14" s="43"/>
      <c r="STB14" s="43"/>
      <c r="STC14" s="43"/>
      <c r="STD14" s="43"/>
      <c r="STE14" s="43"/>
      <c r="STF14" s="43"/>
      <c r="STG14" s="43"/>
      <c r="STH14" s="43"/>
      <c r="STI14" s="43"/>
      <c r="STJ14" s="43"/>
      <c r="STK14" s="43"/>
      <c r="STL14" s="43"/>
      <c r="STM14" s="43"/>
      <c r="STN14" s="43"/>
      <c r="STO14" s="43"/>
      <c r="STP14" s="43"/>
      <c r="STQ14" s="43"/>
      <c r="STR14" s="43"/>
      <c r="STS14" s="43"/>
      <c r="STT14" s="43"/>
      <c r="STU14" s="43"/>
      <c r="STV14" s="43"/>
      <c r="STW14" s="43"/>
      <c r="STX14" s="43"/>
      <c r="STY14" s="43"/>
      <c r="STZ14" s="43"/>
      <c r="SUA14" s="43"/>
      <c r="SUB14" s="43"/>
      <c r="SUC14" s="43"/>
      <c r="SUD14" s="43"/>
      <c r="SUE14" s="43"/>
      <c r="SUF14" s="43"/>
      <c r="SUG14" s="43"/>
      <c r="SUH14" s="43"/>
      <c r="SUI14" s="43"/>
      <c r="SUJ14" s="43"/>
      <c r="SUK14" s="43"/>
      <c r="SUL14" s="43"/>
      <c r="SUM14" s="43"/>
      <c r="SUN14" s="43"/>
      <c r="SUO14" s="43"/>
      <c r="SUP14" s="43"/>
      <c r="SUQ14" s="43"/>
      <c r="SUR14" s="43"/>
      <c r="SUS14" s="43"/>
      <c r="SUT14" s="43"/>
      <c r="SUU14" s="43"/>
      <c r="SUV14" s="43"/>
      <c r="SUW14" s="43"/>
      <c r="SUX14" s="43"/>
      <c r="SUY14" s="43"/>
      <c r="SUZ14" s="43"/>
      <c r="SVA14" s="43"/>
      <c r="SVB14" s="43"/>
      <c r="SVC14" s="43"/>
      <c r="SVD14" s="43"/>
      <c r="SVE14" s="43"/>
      <c r="SVF14" s="43"/>
      <c r="SVG14" s="43"/>
      <c r="SVH14" s="43"/>
      <c r="SVI14" s="43"/>
      <c r="SVJ14" s="43"/>
      <c r="SVK14" s="43"/>
      <c r="SVL14" s="43"/>
      <c r="SVM14" s="43"/>
      <c r="SVN14" s="43"/>
      <c r="SVO14" s="43"/>
      <c r="SVP14" s="43"/>
      <c r="SVQ14" s="43"/>
      <c r="SVR14" s="43"/>
      <c r="SVS14" s="43"/>
      <c r="SVT14" s="43"/>
      <c r="SVU14" s="43"/>
      <c r="SVV14" s="43"/>
      <c r="SVW14" s="43"/>
      <c r="SVX14" s="43"/>
      <c r="SVY14" s="43"/>
      <c r="SVZ14" s="43"/>
      <c r="SWA14" s="43"/>
      <c r="SWB14" s="43"/>
      <c r="SWC14" s="43"/>
      <c r="SWD14" s="43"/>
      <c r="SWE14" s="43"/>
      <c r="SWF14" s="43"/>
      <c r="SWG14" s="43"/>
      <c r="SWH14" s="43"/>
      <c r="SWI14" s="43"/>
      <c r="SWJ14" s="43"/>
      <c r="SWK14" s="43"/>
      <c r="SWL14" s="43"/>
      <c r="SWM14" s="43"/>
      <c r="SWN14" s="43"/>
      <c r="SWO14" s="43"/>
      <c r="SWP14" s="43"/>
      <c r="SWQ14" s="43"/>
      <c r="SWR14" s="43"/>
      <c r="SWS14" s="43"/>
      <c r="SWT14" s="43"/>
      <c r="SWU14" s="43"/>
      <c r="SWV14" s="43"/>
      <c r="SWW14" s="43"/>
      <c r="SWX14" s="43"/>
      <c r="SWY14" s="43"/>
      <c r="SWZ14" s="43"/>
      <c r="SXA14" s="43"/>
      <c r="SXB14" s="43"/>
      <c r="SXC14" s="43"/>
      <c r="SXD14" s="43"/>
      <c r="SXE14" s="43"/>
      <c r="SXF14" s="43"/>
      <c r="SXG14" s="43"/>
      <c r="SXH14" s="43"/>
      <c r="SXI14" s="43"/>
      <c r="SXJ14" s="43"/>
      <c r="SXK14" s="43"/>
      <c r="SXL14" s="43"/>
      <c r="SXM14" s="43"/>
      <c r="SXN14" s="43"/>
      <c r="SXO14" s="43"/>
      <c r="SXP14" s="43"/>
      <c r="SXQ14" s="43"/>
      <c r="SXR14" s="43"/>
      <c r="SXS14" s="43"/>
      <c r="SXT14" s="43"/>
      <c r="SXU14" s="43"/>
      <c r="SXV14" s="43"/>
      <c r="SXW14" s="43"/>
      <c r="SXX14" s="43"/>
      <c r="SXY14" s="43"/>
      <c r="SXZ14" s="43"/>
      <c r="SYA14" s="43"/>
      <c r="SYB14" s="43"/>
      <c r="SYC14" s="43"/>
      <c r="SYD14" s="43"/>
      <c r="SYE14" s="43"/>
      <c r="SYF14" s="43"/>
      <c r="SYG14" s="43"/>
      <c r="SYH14" s="43"/>
      <c r="SYI14" s="43"/>
      <c r="SYJ14" s="43"/>
      <c r="SYK14" s="43"/>
      <c r="SYL14" s="43"/>
      <c r="SYM14" s="43"/>
      <c r="SYN14" s="43"/>
      <c r="SYO14" s="43"/>
      <c r="SYP14" s="43"/>
      <c r="SYQ14" s="43"/>
      <c r="SYR14" s="43"/>
      <c r="SYS14" s="43"/>
      <c r="SYT14" s="43"/>
      <c r="SYU14" s="43"/>
      <c r="SYV14" s="43"/>
      <c r="SYW14" s="43"/>
      <c r="SYX14" s="43"/>
      <c r="SYY14" s="43"/>
      <c r="SYZ14" s="43"/>
      <c r="SZA14" s="43"/>
      <c r="SZB14" s="43"/>
      <c r="SZC14" s="43"/>
      <c r="SZD14" s="43"/>
      <c r="SZE14" s="43"/>
      <c r="SZF14" s="43"/>
      <c r="SZG14" s="43"/>
      <c r="SZH14" s="43"/>
      <c r="SZI14" s="43"/>
      <c r="SZJ14" s="43"/>
      <c r="SZK14" s="43"/>
      <c r="SZL14" s="43"/>
      <c r="SZM14" s="43"/>
      <c r="SZN14" s="43"/>
      <c r="SZO14" s="43"/>
      <c r="SZP14" s="43"/>
      <c r="SZQ14" s="43"/>
      <c r="SZR14" s="43"/>
      <c r="SZS14" s="43"/>
      <c r="SZT14" s="43"/>
      <c r="SZU14" s="43"/>
      <c r="SZV14" s="43"/>
      <c r="SZW14" s="43"/>
      <c r="SZX14" s="43"/>
      <c r="SZY14" s="43"/>
      <c r="SZZ14" s="43"/>
      <c r="TAA14" s="43"/>
      <c r="TAB14" s="43"/>
      <c r="TAC14" s="43"/>
      <c r="TAD14" s="43"/>
      <c r="TAE14" s="43"/>
      <c r="TAF14" s="43"/>
      <c r="TAG14" s="43"/>
      <c r="TAH14" s="43"/>
      <c r="TAI14" s="43"/>
      <c r="TAJ14" s="43"/>
      <c r="TAK14" s="43"/>
      <c r="TAL14" s="43"/>
      <c r="TAM14" s="43"/>
      <c r="TAN14" s="43"/>
      <c r="TAO14" s="43"/>
      <c r="TAP14" s="43"/>
      <c r="TAQ14" s="43"/>
      <c r="TAR14" s="43"/>
      <c r="TAS14" s="43"/>
      <c r="TAT14" s="43"/>
      <c r="TAU14" s="43"/>
      <c r="TAV14" s="43"/>
      <c r="TAW14" s="43"/>
      <c r="TAX14" s="43"/>
      <c r="TAY14" s="43"/>
      <c r="TAZ14" s="43"/>
      <c r="TBA14" s="43"/>
      <c r="TBB14" s="43"/>
      <c r="TBC14" s="43"/>
      <c r="TBD14" s="43"/>
      <c r="TBE14" s="43"/>
      <c r="TBF14" s="43"/>
      <c r="TBG14" s="43"/>
      <c r="TBH14" s="43"/>
      <c r="TBI14" s="43"/>
      <c r="TBJ14" s="43"/>
      <c r="TBK14" s="43"/>
      <c r="TBL14" s="43"/>
      <c r="TBM14" s="43"/>
      <c r="TBN14" s="43"/>
      <c r="TBO14" s="43"/>
      <c r="TBP14" s="43"/>
      <c r="TBQ14" s="43"/>
      <c r="TBR14" s="43"/>
      <c r="TBS14" s="43"/>
      <c r="TBT14" s="43"/>
      <c r="TBU14" s="43"/>
      <c r="TBV14" s="43"/>
      <c r="TBW14" s="43"/>
      <c r="TBX14" s="43"/>
      <c r="TBY14" s="43"/>
      <c r="TBZ14" s="43"/>
      <c r="TCA14" s="43"/>
      <c r="TCB14" s="43"/>
      <c r="TCC14" s="43"/>
      <c r="TCD14" s="43"/>
      <c r="TCE14" s="43"/>
      <c r="TCF14" s="43"/>
      <c r="TCG14" s="43"/>
      <c r="TCH14" s="43"/>
      <c r="TCI14" s="43"/>
      <c r="TCJ14" s="43"/>
      <c r="TCK14" s="43"/>
      <c r="TCL14" s="43"/>
      <c r="TCM14" s="43"/>
      <c r="TCN14" s="43"/>
      <c r="TCO14" s="43"/>
      <c r="TCP14" s="43"/>
      <c r="TCQ14" s="43"/>
      <c r="TCR14" s="43"/>
      <c r="TCS14" s="43"/>
      <c r="TCT14" s="43"/>
      <c r="TCU14" s="43"/>
      <c r="TCV14" s="43"/>
      <c r="TCW14" s="43"/>
      <c r="TCX14" s="43"/>
      <c r="TCY14" s="43"/>
      <c r="TCZ14" s="43"/>
      <c r="TDA14" s="43"/>
      <c r="TDB14" s="43"/>
      <c r="TDC14" s="43"/>
      <c r="TDD14" s="43"/>
      <c r="TDE14" s="43"/>
      <c r="TDF14" s="43"/>
      <c r="TDG14" s="43"/>
      <c r="TDH14" s="43"/>
      <c r="TDI14" s="43"/>
      <c r="TDJ14" s="43"/>
      <c r="TDK14" s="43"/>
      <c r="TDL14" s="43"/>
      <c r="TDM14" s="43"/>
      <c r="TDN14" s="43"/>
      <c r="TDO14" s="43"/>
      <c r="TDP14" s="43"/>
      <c r="TDQ14" s="43"/>
      <c r="TDR14" s="43"/>
      <c r="TDS14" s="43"/>
      <c r="TDT14" s="43"/>
      <c r="TDU14" s="43"/>
      <c r="TDV14" s="43"/>
      <c r="TDW14" s="43"/>
      <c r="TDX14" s="43"/>
      <c r="TDY14" s="43"/>
      <c r="TDZ14" s="43"/>
      <c r="TEA14" s="43"/>
      <c r="TEB14" s="43"/>
      <c r="TEC14" s="43"/>
      <c r="TED14" s="43"/>
      <c r="TEE14" s="43"/>
      <c r="TEF14" s="43"/>
      <c r="TEG14" s="43"/>
      <c r="TEH14" s="43"/>
      <c r="TEI14" s="43"/>
      <c r="TEJ14" s="43"/>
      <c r="TEK14" s="43"/>
      <c r="TEL14" s="43"/>
      <c r="TEM14" s="43"/>
      <c r="TEN14" s="43"/>
      <c r="TEO14" s="43"/>
      <c r="TEP14" s="43"/>
      <c r="TEQ14" s="43"/>
      <c r="TER14" s="43"/>
      <c r="TES14" s="43"/>
      <c r="TET14" s="43"/>
      <c r="TEU14" s="43"/>
      <c r="TEV14" s="43"/>
      <c r="TEW14" s="43"/>
      <c r="TEX14" s="43"/>
      <c r="TEY14" s="43"/>
      <c r="TEZ14" s="43"/>
      <c r="TFA14" s="43"/>
      <c r="TFB14" s="43"/>
      <c r="TFC14" s="43"/>
      <c r="TFD14" s="43"/>
      <c r="TFE14" s="43"/>
      <c r="TFF14" s="43"/>
      <c r="TFG14" s="43"/>
      <c r="TFH14" s="43"/>
      <c r="TFI14" s="43"/>
      <c r="TFJ14" s="43"/>
      <c r="TFK14" s="43"/>
      <c r="TFL14" s="43"/>
      <c r="TFM14" s="43"/>
      <c r="TFN14" s="43"/>
      <c r="TFO14" s="43"/>
      <c r="TFP14" s="43"/>
      <c r="TFQ14" s="43"/>
      <c r="TFR14" s="43"/>
      <c r="TFS14" s="43"/>
      <c r="TFT14" s="43"/>
      <c r="TFU14" s="43"/>
      <c r="TFV14" s="43"/>
      <c r="TFW14" s="43"/>
      <c r="TFX14" s="43"/>
      <c r="TFY14" s="43"/>
      <c r="TFZ14" s="43"/>
      <c r="TGA14" s="43"/>
      <c r="TGB14" s="43"/>
      <c r="TGC14" s="43"/>
      <c r="TGD14" s="43"/>
      <c r="TGE14" s="43"/>
      <c r="TGF14" s="43"/>
      <c r="TGG14" s="43"/>
      <c r="TGH14" s="43"/>
      <c r="TGI14" s="43"/>
      <c r="TGJ14" s="43"/>
      <c r="TGK14" s="43"/>
      <c r="TGL14" s="43"/>
      <c r="TGM14" s="43"/>
      <c r="TGN14" s="43"/>
      <c r="TGO14" s="43"/>
      <c r="TGP14" s="43"/>
      <c r="TGQ14" s="43"/>
      <c r="TGR14" s="43"/>
      <c r="TGS14" s="43"/>
      <c r="TGT14" s="43"/>
      <c r="TGU14" s="43"/>
      <c r="TGV14" s="43"/>
      <c r="TGW14" s="43"/>
      <c r="TGX14" s="43"/>
      <c r="TGY14" s="43"/>
      <c r="TGZ14" s="43"/>
      <c r="THA14" s="43"/>
      <c r="THB14" s="43"/>
      <c r="THC14" s="43"/>
      <c r="THD14" s="43"/>
      <c r="THE14" s="43"/>
      <c r="THF14" s="43"/>
      <c r="THG14" s="43"/>
      <c r="THH14" s="43"/>
      <c r="THI14" s="43"/>
      <c r="THJ14" s="43"/>
      <c r="THK14" s="43"/>
      <c r="THL14" s="43"/>
      <c r="THM14" s="43"/>
      <c r="THN14" s="43"/>
      <c r="THO14" s="43"/>
      <c r="THP14" s="43"/>
      <c r="THQ14" s="43"/>
      <c r="THR14" s="43"/>
      <c r="THS14" s="43"/>
      <c r="THT14" s="43"/>
      <c r="THU14" s="43"/>
      <c r="THV14" s="43"/>
      <c r="THW14" s="43"/>
      <c r="THX14" s="43"/>
      <c r="THY14" s="43"/>
      <c r="THZ14" s="43"/>
      <c r="TIA14" s="43"/>
      <c r="TIB14" s="43"/>
      <c r="TIC14" s="43"/>
      <c r="TID14" s="43"/>
      <c r="TIE14" s="43"/>
      <c r="TIF14" s="43"/>
      <c r="TIG14" s="43"/>
      <c r="TIH14" s="43"/>
      <c r="TII14" s="43"/>
      <c r="TIJ14" s="43"/>
      <c r="TIK14" s="43"/>
      <c r="TIL14" s="43"/>
      <c r="TIM14" s="43"/>
      <c r="TIN14" s="43"/>
      <c r="TIO14" s="43"/>
      <c r="TIP14" s="43"/>
      <c r="TIQ14" s="43"/>
      <c r="TIR14" s="43"/>
      <c r="TIS14" s="43"/>
      <c r="TIT14" s="43"/>
      <c r="TIU14" s="43"/>
      <c r="TIV14" s="43"/>
      <c r="TIW14" s="43"/>
      <c r="TIX14" s="43"/>
      <c r="TIY14" s="43"/>
      <c r="TIZ14" s="43"/>
      <c r="TJA14" s="43"/>
      <c r="TJB14" s="43"/>
      <c r="TJC14" s="43"/>
      <c r="TJD14" s="43"/>
      <c r="TJE14" s="43"/>
      <c r="TJF14" s="43"/>
      <c r="TJG14" s="43"/>
      <c r="TJH14" s="43"/>
      <c r="TJI14" s="43"/>
      <c r="TJJ14" s="43"/>
      <c r="TJK14" s="43"/>
      <c r="TJL14" s="43"/>
      <c r="TJM14" s="43"/>
      <c r="TJN14" s="43"/>
      <c r="TJO14" s="43"/>
      <c r="TJP14" s="43"/>
      <c r="TJQ14" s="43"/>
      <c r="TJR14" s="43"/>
      <c r="TJS14" s="43"/>
      <c r="TJT14" s="43"/>
      <c r="TJU14" s="43"/>
      <c r="TJV14" s="43"/>
      <c r="TJW14" s="43"/>
      <c r="TJX14" s="43"/>
      <c r="TJY14" s="43"/>
      <c r="TJZ14" s="43"/>
      <c r="TKA14" s="43"/>
      <c r="TKB14" s="43"/>
      <c r="TKC14" s="43"/>
      <c r="TKD14" s="43"/>
      <c r="TKE14" s="43"/>
      <c r="TKF14" s="43"/>
      <c r="TKG14" s="43"/>
      <c r="TKH14" s="43"/>
      <c r="TKI14" s="43"/>
      <c r="TKJ14" s="43"/>
      <c r="TKK14" s="43"/>
      <c r="TKL14" s="43"/>
      <c r="TKM14" s="43"/>
      <c r="TKN14" s="43"/>
      <c r="TKO14" s="43"/>
      <c r="TKP14" s="43"/>
      <c r="TKQ14" s="43"/>
      <c r="TKR14" s="43"/>
      <c r="TKS14" s="43"/>
      <c r="TKT14" s="43"/>
      <c r="TKU14" s="43"/>
      <c r="TKV14" s="43"/>
      <c r="TKW14" s="43"/>
      <c r="TKX14" s="43"/>
      <c r="TKY14" s="43"/>
      <c r="TKZ14" s="43"/>
      <c r="TLA14" s="43"/>
      <c r="TLB14" s="43"/>
      <c r="TLC14" s="43"/>
      <c r="TLD14" s="43"/>
      <c r="TLE14" s="43"/>
      <c r="TLF14" s="43"/>
      <c r="TLG14" s="43"/>
      <c r="TLH14" s="43"/>
      <c r="TLI14" s="43"/>
      <c r="TLJ14" s="43"/>
      <c r="TLK14" s="43"/>
      <c r="TLL14" s="43"/>
      <c r="TLM14" s="43"/>
      <c r="TLN14" s="43"/>
      <c r="TLO14" s="43"/>
      <c r="TLP14" s="43"/>
      <c r="TLQ14" s="43"/>
      <c r="TLR14" s="43"/>
      <c r="TLS14" s="43"/>
      <c r="TLT14" s="43"/>
      <c r="TLU14" s="43"/>
      <c r="TLV14" s="43"/>
      <c r="TLW14" s="43"/>
      <c r="TLX14" s="43"/>
      <c r="TLY14" s="43"/>
      <c r="TLZ14" s="43"/>
      <c r="TMA14" s="43"/>
      <c r="TMB14" s="43"/>
      <c r="TMC14" s="43"/>
      <c r="TMD14" s="43"/>
      <c r="TME14" s="43"/>
      <c r="TMF14" s="43"/>
      <c r="TMG14" s="43"/>
      <c r="TMH14" s="43"/>
      <c r="TMI14" s="43"/>
      <c r="TMJ14" s="43"/>
      <c r="TMK14" s="43"/>
      <c r="TML14" s="43"/>
      <c r="TMM14" s="43"/>
      <c r="TMN14" s="43"/>
      <c r="TMO14" s="43"/>
      <c r="TMP14" s="43"/>
      <c r="TMQ14" s="43"/>
      <c r="TMR14" s="43"/>
      <c r="TMS14" s="43"/>
      <c r="TMT14" s="43"/>
      <c r="TMU14" s="43"/>
      <c r="TMV14" s="43"/>
      <c r="TMW14" s="43"/>
      <c r="TMX14" s="43"/>
      <c r="TMY14" s="43"/>
      <c r="TMZ14" s="43"/>
      <c r="TNA14" s="43"/>
      <c r="TNB14" s="43"/>
      <c r="TNC14" s="43"/>
      <c r="TND14" s="43"/>
      <c r="TNE14" s="43"/>
      <c r="TNF14" s="43"/>
      <c r="TNG14" s="43"/>
      <c r="TNH14" s="43"/>
      <c r="TNI14" s="43"/>
      <c r="TNJ14" s="43"/>
      <c r="TNK14" s="43"/>
      <c r="TNL14" s="43"/>
      <c r="TNM14" s="43"/>
      <c r="TNN14" s="43"/>
      <c r="TNO14" s="43"/>
      <c r="TNP14" s="43"/>
      <c r="TNQ14" s="43"/>
      <c r="TNR14" s="43"/>
      <c r="TNS14" s="43"/>
      <c r="TNT14" s="43"/>
      <c r="TNU14" s="43"/>
      <c r="TNV14" s="43"/>
      <c r="TNW14" s="43"/>
      <c r="TNX14" s="43"/>
      <c r="TNY14" s="43"/>
      <c r="TNZ14" s="43"/>
      <c r="TOA14" s="43"/>
      <c r="TOB14" s="43"/>
      <c r="TOC14" s="43"/>
      <c r="TOD14" s="43"/>
      <c r="TOE14" s="43"/>
      <c r="TOF14" s="43"/>
      <c r="TOG14" s="43"/>
      <c r="TOH14" s="43"/>
      <c r="TOI14" s="43"/>
      <c r="TOJ14" s="43"/>
      <c r="TOK14" s="43"/>
      <c r="TOL14" s="43"/>
      <c r="TOM14" s="43"/>
      <c r="TON14" s="43"/>
      <c r="TOO14" s="43"/>
      <c r="TOP14" s="43"/>
      <c r="TOQ14" s="43"/>
      <c r="TOR14" s="43"/>
      <c r="TOS14" s="43"/>
      <c r="TOT14" s="43"/>
      <c r="TOU14" s="43"/>
      <c r="TOV14" s="43"/>
      <c r="TOW14" s="43"/>
      <c r="TOX14" s="43"/>
      <c r="TOY14" s="43"/>
      <c r="TOZ14" s="43"/>
      <c r="TPA14" s="43"/>
      <c r="TPB14" s="43"/>
      <c r="TPC14" s="43"/>
      <c r="TPD14" s="43"/>
      <c r="TPE14" s="43"/>
      <c r="TPF14" s="43"/>
      <c r="TPG14" s="43"/>
      <c r="TPH14" s="43"/>
      <c r="TPI14" s="43"/>
      <c r="TPJ14" s="43"/>
      <c r="TPK14" s="43"/>
      <c r="TPL14" s="43"/>
      <c r="TPM14" s="43"/>
      <c r="TPN14" s="43"/>
      <c r="TPO14" s="43"/>
      <c r="TPP14" s="43"/>
      <c r="TPQ14" s="43"/>
      <c r="TPR14" s="43"/>
      <c r="TPS14" s="43"/>
      <c r="TPT14" s="43"/>
      <c r="TPU14" s="43"/>
      <c r="TPV14" s="43"/>
      <c r="TPW14" s="43"/>
      <c r="TPX14" s="43"/>
      <c r="TPY14" s="43"/>
      <c r="TPZ14" s="43"/>
      <c r="TQA14" s="43"/>
      <c r="TQB14" s="43"/>
      <c r="TQC14" s="43"/>
      <c r="TQD14" s="43"/>
      <c r="TQE14" s="43"/>
      <c r="TQF14" s="43"/>
      <c r="TQG14" s="43"/>
      <c r="TQH14" s="43"/>
      <c r="TQI14" s="43"/>
      <c r="TQJ14" s="43"/>
      <c r="TQK14" s="43"/>
      <c r="TQL14" s="43"/>
      <c r="TQM14" s="43"/>
      <c r="TQN14" s="43"/>
      <c r="TQO14" s="43"/>
      <c r="TQP14" s="43"/>
      <c r="TQQ14" s="43"/>
      <c r="TQR14" s="43"/>
      <c r="TQS14" s="43"/>
      <c r="TQT14" s="43"/>
      <c r="TQU14" s="43"/>
      <c r="TQV14" s="43"/>
      <c r="TQW14" s="43"/>
      <c r="TQX14" s="43"/>
      <c r="TQY14" s="43"/>
      <c r="TQZ14" s="43"/>
      <c r="TRA14" s="43"/>
      <c r="TRB14" s="43"/>
      <c r="TRC14" s="43"/>
      <c r="TRD14" s="43"/>
      <c r="TRE14" s="43"/>
      <c r="TRF14" s="43"/>
      <c r="TRG14" s="43"/>
      <c r="TRH14" s="43"/>
      <c r="TRI14" s="43"/>
      <c r="TRJ14" s="43"/>
      <c r="TRK14" s="43"/>
      <c r="TRL14" s="43"/>
      <c r="TRM14" s="43"/>
      <c r="TRN14" s="43"/>
      <c r="TRO14" s="43"/>
      <c r="TRP14" s="43"/>
      <c r="TRQ14" s="43"/>
      <c r="TRR14" s="43"/>
      <c r="TRS14" s="43"/>
      <c r="TRT14" s="43"/>
      <c r="TRU14" s="43"/>
      <c r="TRV14" s="43"/>
      <c r="TRW14" s="43"/>
      <c r="TRX14" s="43"/>
      <c r="TRY14" s="43"/>
      <c r="TRZ14" s="43"/>
      <c r="TSA14" s="43"/>
      <c r="TSB14" s="43"/>
      <c r="TSC14" s="43"/>
      <c r="TSD14" s="43"/>
      <c r="TSE14" s="43"/>
      <c r="TSF14" s="43"/>
      <c r="TSG14" s="43"/>
      <c r="TSH14" s="43"/>
      <c r="TSI14" s="43"/>
      <c r="TSJ14" s="43"/>
      <c r="TSK14" s="43"/>
      <c r="TSL14" s="43"/>
      <c r="TSM14" s="43"/>
      <c r="TSN14" s="43"/>
      <c r="TSO14" s="43"/>
      <c r="TSP14" s="43"/>
      <c r="TSQ14" s="43"/>
      <c r="TSR14" s="43"/>
      <c r="TSS14" s="43"/>
      <c r="TST14" s="43"/>
      <c r="TSU14" s="43"/>
      <c r="TSV14" s="43"/>
      <c r="TSW14" s="43"/>
      <c r="TSX14" s="43"/>
      <c r="TSY14" s="43"/>
      <c r="TSZ14" s="43"/>
      <c r="TTA14" s="43"/>
      <c r="TTB14" s="43"/>
      <c r="TTC14" s="43"/>
      <c r="TTD14" s="43"/>
      <c r="TTE14" s="43"/>
      <c r="TTF14" s="43"/>
      <c r="TTG14" s="43"/>
      <c r="TTH14" s="43"/>
      <c r="TTI14" s="43"/>
      <c r="TTJ14" s="43"/>
      <c r="TTK14" s="43"/>
      <c r="TTL14" s="43"/>
      <c r="TTM14" s="43"/>
      <c r="TTN14" s="43"/>
      <c r="TTO14" s="43"/>
      <c r="TTP14" s="43"/>
      <c r="TTQ14" s="43"/>
      <c r="TTR14" s="43"/>
      <c r="TTS14" s="43"/>
      <c r="TTT14" s="43"/>
      <c r="TTU14" s="43"/>
      <c r="TTV14" s="43"/>
      <c r="TTW14" s="43"/>
      <c r="TTX14" s="43"/>
      <c r="TTY14" s="43"/>
      <c r="TTZ14" s="43"/>
      <c r="TUA14" s="43"/>
      <c r="TUB14" s="43"/>
      <c r="TUC14" s="43"/>
      <c r="TUD14" s="43"/>
      <c r="TUE14" s="43"/>
      <c r="TUF14" s="43"/>
      <c r="TUG14" s="43"/>
      <c r="TUH14" s="43"/>
      <c r="TUI14" s="43"/>
      <c r="TUJ14" s="43"/>
      <c r="TUK14" s="43"/>
      <c r="TUL14" s="43"/>
      <c r="TUM14" s="43"/>
      <c r="TUN14" s="43"/>
      <c r="TUO14" s="43"/>
      <c r="TUP14" s="43"/>
      <c r="TUQ14" s="43"/>
      <c r="TUR14" s="43"/>
      <c r="TUS14" s="43"/>
      <c r="TUT14" s="43"/>
      <c r="TUU14" s="43"/>
      <c r="TUV14" s="43"/>
      <c r="TUW14" s="43"/>
      <c r="TUX14" s="43"/>
      <c r="TUY14" s="43"/>
      <c r="TUZ14" s="43"/>
      <c r="TVA14" s="43"/>
      <c r="TVB14" s="43"/>
      <c r="TVC14" s="43"/>
      <c r="TVD14" s="43"/>
      <c r="TVE14" s="43"/>
      <c r="TVF14" s="43"/>
      <c r="TVG14" s="43"/>
      <c r="TVH14" s="43"/>
      <c r="TVI14" s="43"/>
      <c r="TVJ14" s="43"/>
      <c r="TVK14" s="43"/>
      <c r="TVL14" s="43"/>
      <c r="TVM14" s="43"/>
      <c r="TVN14" s="43"/>
      <c r="TVO14" s="43"/>
      <c r="TVP14" s="43"/>
      <c r="TVQ14" s="43"/>
      <c r="TVR14" s="43"/>
      <c r="TVS14" s="43"/>
      <c r="TVT14" s="43"/>
      <c r="TVU14" s="43"/>
      <c r="TVV14" s="43"/>
      <c r="TVW14" s="43"/>
      <c r="TVX14" s="43"/>
      <c r="TVY14" s="43"/>
      <c r="TVZ14" s="43"/>
      <c r="TWA14" s="43"/>
      <c r="TWB14" s="43"/>
      <c r="TWC14" s="43"/>
      <c r="TWD14" s="43"/>
      <c r="TWE14" s="43"/>
      <c r="TWF14" s="43"/>
      <c r="TWG14" s="43"/>
      <c r="TWH14" s="43"/>
      <c r="TWI14" s="43"/>
      <c r="TWJ14" s="43"/>
      <c r="TWK14" s="43"/>
      <c r="TWL14" s="43"/>
      <c r="TWM14" s="43"/>
      <c r="TWN14" s="43"/>
      <c r="TWO14" s="43"/>
      <c r="TWP14" s="43"/>
      <c r="TWQ14" s="43"/>
      <c r="TWR14" s="43"/>
      <c r="TWS14" s="43"/>
      <c r="TWT14" s="43"/>
      <c r="TWU14" s="43"/>
      <c r="TWV14" s="43"/>
      <c r="TWW14" s="43"/>
      <c r="TWX14" s="43"/>
      <c r="TWY14" s="43"/>
      <c r="TWZ14" s="43"/>
      <c r="TXA14" s="43"/>
      <c r="TXB14" s="43"/>
      <c r="TXC14" s="43"/>
      <c r="TXD14" s="43"/>
      <c r="TXE14" s="43"/>
      <c r="TXF14" s="43"/>
      <c r="TXG14" s="43"/>
      <c r="TXH14" s="43"/>
      <c r="TXI14" s="43"/>
      <c r="TXJ14" s="43"/>
      <c r="TXK14" s="43"/>
      <c r="TXL14" s="43"/>
      <c r="TXM14" s="43"/>
      <c r="TXN14" s="43"/>
      <c r="TXO14" s="43"/>
      <c r="TXP14" s="43"/>
      <c r="TXQ14" s="43"/>
      <c r="TXR14" s="43"/>
      <c r="TXS14" s="43"/>
      <c r="TXT14" s="43"/>
      <c r="TXU14" s="43"/>
      <c r="TXV14" s="43"/>
      <c r="TXW14" s="43"/>
      <c r="TXX14" s="43"/>
      <c r="TXY14" s="43"/>
      <c r="TXZ14" s="43"/>
      <c r="TYA14" s="43"/>
      <c r="TYB14" s="43"/>
      <c r="TYC14" s="43"/>
      <c r="TYD14" s="43"/>
      <c r="TYE14" s="43"/>
      <c r="TYF14" s="43"/>
      <c r="TYG14" s="43"/>
      <c r="TYH14" s="43"/>
      <c r="TYI14" s="43"/>
      <c r="TYJ14" s="43"/>
      <c r="TYK14" s="43"/>
      <c r="TYL14" s="43"/>
      <c r="TYM14" s="43"/>
      <c r="TYN14" s="43"/>
      <c r="TYO14" s="43"/>
      <c r="TYP14" s="43"/>
      <c r="TYQ14" s="43"/>
      <c r="TYR14" s="43"/>
      <c r="TYS14" s="43"/>
      <c r="TYT14" s="43"/>
      <c r="TYU14" s="43"/>
      <c r="TYV14" s="43"/>
      <c r="TYW14" s="43"/>
      <c r="TYX14" s="43"/>
      <c r="TYY14" s="43"/>
      <c r="TYZ14" s="43"/>
      <c r="TZA14" s="43"/>
      <c r="TZB14" s="43"/>
      <c r="TZC14" s="43"/>
      <c r="TZD14" s="43"/>
      <c r="TZE14" s="43"/>
      <c r="TZF14" s="43"/>
      <c r="TZG14" s="43"/>
      <c r="TZH14" s="43"/>
      <c r="TZI14" s="43"/>
      <c r="TZJ14" s="43"/>
      <c r="TZK14" s="43"/>
      <c r="TZL14" s="43"/>
      <c r="TZM14" s="43"/>
      <c r="TZN14" s="43"/>
      <c r="TZO14" s="43"/>
      <c r="TZP14" s="43"/>
      <c r="TZQ14" s="43"/>
      <c r="TZR14" s="43"/>
      <c r="TZS14" s="43"/>
      <c r="TZT14" s="43"/>
      <c r="TZU14" s="43"/>
      <c r="TZV14" s="43"/>
      <c r="TZW14" s="43"/>
      <c r="TZX14" s="43"/>
      <c r="TZY14" s="43"/>
      <c r="TZZ14" s="43"/>
      <c r="UAA14" s="43"/>
      <c r="UAB14" s="43"/>
      <c r="UAC14" s="43"/>
      <c r="UAD14" s="43"/>
      <c r="UAE14" s="43"/>
      <c r="UAF14" s="43"/>
      <c r="UAG14" s="43"/>
      <c r="UAH14" s="43"/>
      <c r="UAI14" s="43"/>
      <c r="UAJ14" s="43"/>
      <c r="UAK14" s="43"/>
      <c r="UAL14" s="43"/>
      <c r="UAM14" s="43"/>
      <c r="UAN14" s="43"/>
      <c r="UAO14" s="43"/>
      <c r="UAP14" s="43"/>
      <c r="UAQ14" s="43"/>
      <c r="UAR14" s="43"/>
      <c r="UAS14" s="43"/>
      <c r="UAT14" s="43"/>
      <c r="UAU14" s="43"/>
      <c r="UAV14" s="43"/>
      <c r="UAW14" s="43"/>
      <c r="UAX14" s="43"/>
      <c r="UAY14" s="43"/>
      <c r="UAZ14" s="43"/>
      <c r="UBA14" s="43"/>
      <c r="UBB14" s="43"/>
      <c r="UBC14" s="43"/>
      <c r="UBD14" s="43"/>
      <c r="UBE14" s="43"/>
      <c r="UBF14" s="43"/>
      <c r="UBG14" s="43"/>
      <c r="UBH14" s="43"/>
      <c r="UBI14" s="43"/>
      <c r="UBJ14" s="43"/>
      <c r="UBK14" s="43"/>
      <c r="UBL14" s="43"/>
      <c r="UBM14" s="43"/>
      <c r="UBN14" s="43"/>
      <c r="UBO14" s="43"/>
      <c r="UBP14" s="43"/>
      <c r="UBQ14" s="43"/>
      <c r="UBR14" s="43"/>
      <c r="UBS14" s="43"/>
      <c r="UBT14" s="43"/>
      <c r="UBU14" s="43"/>
      <c r="UBV14" s="43"/>
      <c r="UBW14" s="43"/>
      <c r="UBX14" s="43"/>
      <c r="UBY14" s="43"/>
      <c r="UBZ14" s="43"/>
      <c r="UCA14" s="43"/>
      <c r="UCB14" s="43"/>
      <c r="UCC14" s="43"/>
      <c r="UCD14" s="43"/>
      <c r="UCE14" s="43"/>
      <c r="UCF14" s="43"/>
      <c r="UCG14" s="43"/>
      <c r="UCH14" s="43"/>
      <c r="UCI14" s="43"/>
      <c r="UCJ14" s="43"/>
      <c r="UCK14" s="43"/>
      <c r="UCL14" s="43"/>
      <c r="UCM14" s="43"/>
      <c r="UCN14" s="43"/>
      <c r="UCO14" s="43"/>
      <c r="UCP14" s="43"/>
      <c r="UCQ14" s="43"/>
      <c r="UCR14" s="43"/>
      <c r="UCS14" s="43"/>
      <c r="UCT14" s="43"/>
      <c r="UCU14" s="43"/>
      <c r="UCV14" s="43"/>
      <c r="UCW14" s="43"/>
      <c r="UCX14" s="43"/>
      <c r="UCY14" s="43"/>
      <c r="UCZ14" s="43"/>
      <c r="UDA14" s="43"/>
      <c r="UDB14" s="43"/>
      <c r="UDC14" s="43"/>
      <c r="UDD14" s="43"/>
      <c r="UDE14" s="43"/>
      <c r="UDF14" s="43"/>
      <c r="UDG14" s="43"/>
      <c r="UDH14" s="43"/>
      <c r="UDI14" s="43"/>
      <c r="UDJ14" s="43"/>
      <c r="UDK14" s="43"/>
      <c r="UDL14" s="43"/>
      <c r="UDM14" s="43"/>
      <c r="UDN14" s="43"/>
      <c r="UDO14" s="43"/>
      <c r="UDP14" s="43"/>
      <c r="UDQ14" s="43"/>
      <c r="UDR14" s="43"/>
      <c r="UDS14" s="43"/>
      <c r="UDT14" s="43"/>
      <c r="UDU14" s="43"/>
      <c r="UDV14" s="43"/>
      <c r="UDW14" s="43"/>
      <c r="UDX14" s="43"/>
      <c r="UDY14" s="43"/>
      <c r="UDZ14" s="43"/>
      <c r="UEA14" s="43"/>
      <c r="UEB14" s="43"/>
      <c r="UEC14" s="43"/>
      <c r="UED14" s="43"/>
      <c r="UEE14" s="43"/>
      <c r="UEF14" s="43"/>
      <c r="UEG14" s="43"/>
      <c r="UEH14" s="43"/>
      <c r="UEI14" s="43"/>
      <c r="UEJ14" s="43"/>
      <c r="UEK14" s="43"/>
      <c r="UEL14" s="43"/>
      <c r="UEM14" s="43"/>
      <c r="UEN14" s="43"/>
      <c r="UEO14" s="43"/>
      <c r="UEP14" s="43"/>
      <c r="UEQ14" s="43"/>
      <c r="UER14" s="43"/>
      <c r="UES14" s="43"/>
      <c r="UET14" s="43"/>
      <c r="UEU14" s="43"/>
      <c r="UEV14" s="43"/>
      <c r="UEW14" s="43"/>
      <c r="UEX14" s="43"/>
      <c r="UEY14" s="43"/>
      <c r="UEZ14" s="43"/>
      <c r="UFA14" s="43"/>
      <c r="UFB14" s="43"/>
      <c r="UFC14" s="43"/>
      <c r="UFD14" s="43"/>
      <c r="UFE14" s="43"/>
      <c r="UFF14" s="43"/>
      <c r="UFG14" s="43"/>
      <c r="UFH14" s="43"/>
      <c r="UFI14" s="43"/>
      <c r="UFJ14" s="43"/>
      <c r="UFK14" s="43"/>
      <c r="UFL14" s="43"/>
      <c r="UFM14" s="43"/>
      <c r="UFN14" s="43"/>
      <c r="UFO14" s="43"/>
      <c r="UFP14" s="43"/>
      <c r="UFQ14" s="43"/>
      <c r="UFR14" s="43"/>
      <c r="UFS14" s="43"/>
      <c r="UFT14" s="43"/>
      <c r="UFU14" s="43"/>
      <c r="UFV14" s="43"/>
      <c r="UFW14" s="43"/>
      <c r="UFX14" s="43"/>
      <c r="UFY14" s="43"/>
      <c r="UFZ14" s="43"/>
      <c r="UGA14" s="43"/>
      <c r="UGB14" s="43"/>
      <c r="UGC14" s="43"/>
      <c r="UGD14" s="43"/>
      <c r="UGE14" s="43"/>
      <c r="UGF14" s="43"/>
      <c r="UGG14" s="43"/>
      <c r="UGH14" s="43"/>
      <c r="UGI14" s="43"/>
      <c r="UGJ14" s="43"/>
      <c r="UGK14" s="43"/>
      <c r="UGL14" s="43"/>
      <c r="UGM14" s="43"/>
      <c r="UGN14" s="43"/>
      <c r="UGO14" s="43"/>
      <c r="UGP14" s="43"/>
      <c r="UGQ14" s="43"/>
      <c r="UGR14" s="43"/>
      <c r="UGS14" s="43"/>
      <c r="UGT14" s="43"/>
      <c r="UGU14" s="43"/>
      <c r="UGV14" s="43"/>
      <c r="UGW14" s="43"/>
      <c r="UGX14" s="43"/>
      <c r="UGY14" s="43"/>
      <c r="UGZ14" s="43"/>
      <c r="UHA14" s="43"/>
      <c r="UHB14" s="43"/>
      <c r="UHC14" s="43"/>
      <c r="UHD14" s="43"/>
      <c r="UHE14" s="43"/>
      <c r="UHF14" s="43"/>
      <c r="UHG14" s="43"/>
      <c r="UHH14" s="43"/>
      <c r="UHI14" s="43"/>
      <c r="UHJ14" s="43"/>
      <c r="UHK14" s="43"/>
      <c r="UHL14" s="43"/>
      <c r="UHM14" s="43"/>
      <c r="UHN14" s="43"/>
      <c r="UHO14" s="43"/>
      <c r="UHP14" s="43"/>
      <c r="UHQ14" s="43"/>
      <c r="UHR14" s="43"/>
      <c r="UHS14" s="43"/>
      <c r="UHT14" s="43"/>
      <c r="UHU14" s="43"/>
      <c r="UHV14" s="43"/>
      <c r="UHW14" s="43"/>
      <c r="UHX14" s="43"/>
      <c r="UHY14" s="43"/>
      <c r="UHZ14" s="43"/>
      <c r="UIA14" s="43"/>
      <c r="UIB14" s="43"/>
      <c r="UIC14" s="43"/>
      <c r="UID14" s="43"/>
      <c r="UIE14" s="43"/>
      <c r="UIF14" s="43"/>
      <c r="UIG14" s="43"/>
      <c r="UIH14" s="43"/>
      <c r="UII14" s="43"/>
      <c r="UIJ14" s="43"/>
      <c r="UIK14" s="43"/>
      <c r="UIL14" s="43"/>
      <c r="UIM14" s="43"/>
      <c r="UIN14" s="43"/>
      <c r="UIO14" s="43"/>
      <c r="UIP14" s="43"/>
      <c r="UIQ14" s="43"/>
      <c r="UIR14" s="43"/>
      <c r="UIS14" s="43"/>
      <c r="UIT14" s="43"/>
      <c r="UIU14" s="43"/>
      <c r="UIV14" s="43"/>
      <c r="UIW14" s="43"/>
      <c r="UIX14" s="43"/>
      <c r="UIY14" s="43"/>
      <c r="UIZ14" s="43"/>
      <c r="UJA14" s="43"/>
      <c r="UJB14" s="43"/>
      <c r="UJC14" s="43"/>
      <c r="UJD14" s="43"/>
      <c r="UJE14" s="43"/>
      <c r="UJF14" s="43"/>
      <c r="UJG14" s="43"/>
      <c r="UJH14" s="43"/>
      <c r="UJI14" s="43"/>
      <c r="UJJ14" s="43"/>
      <c r="UJK14" s="43"/>
      <c r="UJL14" s="43"/>
      <c r="UJM14" s="43"/>
      <c r="UJN14" s="43"/>
      <c r="UJO14" s="43"/>
      <c r="UJP14" s="43"/>
      <c r="UJQ14" s="43"/>
      <c r="UJR14" s="43"/>
      <c r="UJS14" s="43"/>
      <c r="UJT14" s="43"/>
      <c r="UJU14" s="43"/>
      <c r="UJV14" s="43"/>
      <c r="UJW14" s="43"/>
      <c r="UJX14" s="43"/>
      <c r="UJY14" s="43"/>
      <c r="UJZ14" s="43"/>
      <c r="UKA14" s="43"/>
      <c r="UKB14" s="43"/>
      <c r="UKC14" s="43"/>
      <c r="UKD14" s="43"/>
      <c r="UKE14" s="43"/>
      <c r="UKF14" s="43"/>
      <c r="UKG14" s="43"/>
      <c r="UKH14" s="43"/>
      <c r="UKI14" s="43"/>
      <c r="UKJ14" s="43"/>
      <c r="UKK14" s="43"/>
      <c r="UKL14" s="43"/>
      <c r="UKM14" s="43"/>
      <c r="UKN14" s="43"/>
      <c r="UKO14" s="43"/>
      <c r="UKP14" s="43"/>
      <c r="UKQ14" s="43"/>
      <c r="UKR14" s="43"/>
      <c r="UKS14" s="43"/>
      <c r="UKT14" s="43"/>
      <c r="UKU14" s="43"/>
      <c r="UKV14" s="43"/>
      <c r="UKW14" s="43"/>
      <c r="UKX14" s="43"/>
      <c r="UKY14" s="43"/>
      <c r="UKZ14" s="43"/>
      <c r="ULA14" s="43"/>
      <c r="ULB14" s="43"/>
      <c r="ULC14" s="43"/>
      <c r="ULD14" s="43"/>
      <c r="ULE14" s="43"/>
      <c r="ULF14" s="43"/>
      <c r="ULG14" s="43"/>
      <c r="ULH14" s="43"/>
      <c r="ULI14" s="43"/>
      <c r="ULJ14" s="43"/>
      <c r="ULK14" s="43"/>
      <c r="ULL14" s="43"/>
      <c r="ULM14" s="43"/>
      <c r="ULN14" s="43"/>
      <c r="ULO14" s="43"/>
      <c r="ULP14" s="43"/>
      <c r="ULQ14" s="43"/>
      <c r="ULR14" s="43"/>
      <c r="ULS14" s="43"/>
      <c r="ULT14" s="43"/>
      <c r="ULU14" s="43"/>
      <c r="ULV14" s="43"/>
      <c r="ULW14" s="43"/>
      <c r="ULX14" s="43"/>
      <c r="ULY14" s="43"/>
      <c r="ULZ14" s="43"/>
      <c r="UMA14" s="43"/>
      <c r="UMB14" s="43"/>
      <c r="UMC14" s="43"/>
      <c r="UMD14" s="43"/>
      <c r="UME14" s="43"/>
      <c r="UMF14" s="43"/>
      <c r="UMG14" s="43"/>
      <c r="UMH14" s="43"/>
      <c r="UMI14" s="43"/>
      <c r="UMJ14" s="43"/>
      <c r="UMK14" s="43"/>
      <c r="UML14" s="43"/>
      <c r="UMM14" s="43"/>
      <c r="UMN14" s="43"/>
      <c r="UMO14" s="43"/>
      <c r="UMP14" s="43"/>
      <c r="UMQ14" s="43"/>
      <c r="UMR14" s="43"/>
      <c r="UMS14" s="43"/>
      <c r="UMT14" s="43"/>
      <c r="UMU14" s="43"/>
      <c r="UMV14" s="43"/>
      <c r="UMW14" s="43"/>
      <c r="UMX14" s="43"/>
      <c r="UMY14" s="43"/>
      <c r="UMZ14" s="43"/>
      <c r="UNA14" s="43"/>
      <c r="UNB14" s="43"/>
      <c r="UNC14" s="43"/>
      <c r="UND14" s="43"/>
      <c r="UNE14" s="43"/>
      <c r="UNF14" s="43"/>
      <c r="UNG14" s="43"/>
      <c r="UNH14" s="43"/>
      <c r="UNI14" s="43"/>
      <c r="UNJ14" s="43"/>
      <c r="UNK14" s="43"/>
      <c r="UNL14" s="43"/>
      <c r="UNM14" s="43"/>
      <c r="UNN14" s="43"/>
      <c r="UNO14" s="43"/>
      <c r="UNP14" s="43"/>
      <c r="UNQ14" s="43"/>
      <c r="UNR14" s="43"/>
      <c r="UNS14" s="43"/>
      <c r="UNT14" s="43"/>
      <c r="UNU14" s="43"/>
      <c r="UNV14" s="43"/>
      <c r="UNW14" s="43"/>
      <c r="UNX14" s="43"/>
      <c r="UNY14" s="43"/>
      <c r="UNZ14" s="43"/>
      <c r="UOA14" s="43"/>
      <c r="UOB14" s="43"/>
      <c r="UOC14" s="43"/>
      <c r="UOD14" s="43"/>
      <c r="UOE14" s="43"/>
      <c r="UOF14" s="43"/>
      <c r="UOG14" s="43"/>
      <c r="UOH14" s="43"/>
      <c r="UOI14" s="43"/>
      <c r="UOJ14" s="43"/>
      <c r="UOK14" s="43"/>
      <c r="UOL14" s="43"/>
      <c r="UOM14" s="43"/>
      <c r="UON14" s="43"/>
      <c r="UOO14" s="43"/>
      <c r="UOP14" s="43"/>
      <c r="UOQ14" s="43"/>
      <c r="UOR14" s="43"/>
      <c r="UOS14" s="43"/>
      <c r="UOT14" s="43"/>
      <c r="UOU14" s="43"/>
      <c r="UOV14" s="43"/>
      <c r="UOW14" s="43"/>
      <c r="UOX14" s="43"/>
      <c r="UOY14" s="43"/>
      <c r="UOZ14" s="43"/>
      <c r="UPA14" s="43"/>
      <c r="UPB14" s="43"/>
      <c r="UPC14" s="43"/>
      <c r="UPD14" s="43"/>
      <c r="UPE14" s="43"/>
      <c r="UPF14" s="43"/>
      <c r="UPG14" s="43"/>
      <c r="UPH14" s="43"/>
      <c r="UPI14" s="43"/>
      <c r="UPJ14" s="43"/>
      <c r="UPK14" s="43"/>
      <c r="UPL14" s="43"/>
      <c r="UPM14" s="43"/>
      <c r="UPN14" s="43"/>
      <c r="UPO14" s="43"/>
      <c r="UPP14" s="43"/>
      <c r="UPQ14" s="43"/>
      <c r="UPR14" s="43"/>
      <c r="UPS14" s="43"/>
      <c r="UPT14" s="43"/>
      <c r="UPU14" s="43"/>
      <c r="UPV14" s="43"/>
      <c r="UPW14" s="43"/>
      <c r="UPX14" s="43"/>
      <c r="UPY14" s="43"/>
      <c r="UPZ14" s="43"/>
      <c r="UQA14" s="43"/>
      <c r="UQB14" s="43"/>
      <c r="UQC14" s="43"/>
      <c r="UQD14" s="43"/>
      <c r="UQE14" s="43"/>
      <c r="UQF14" s="43"/>
      <c r="UQG14" s="43"/>
      <c r="UQH14" s="43"/>
      <c r="UQI14" s="43"/>
      <c r="UQJ14" s="43"/>
      <c r="UQK14" s="43"/>
      <c r="UQL14" s="43"/>
      <c r="UQM14" s="43"/>
      <c r="UQN14" s="43"/>
      <c r="UQO14" s="43"/>
      <c r="UQP14" s="43"/>
      <c r="UQQ14" s="43"/>
      <c r="UQR14" s="43"/>
      <c r="UQS14" s="43"/>
      <c r="UQT14" s="43"/>
      <c r="UQU14" s="43"/>
      <c r="UQV14" s="43"/>
      <c r="UQW14" s="43"/>
      <c r="UQX14" s="43"/>
      <c r="UQY14" s="43"/>
      <c r="UQZ14" s="43"/>
      <c r="URA14" s="43"/>
      <c r="URB14" s="43"/>
      <c r="URC14" s="43"/>
      <c r="URD14" s="43"/>
      <c r="URE14" s="43"/>
      <c r="URF14" s="43"/>
      <c r="URG14" s="43"/>
      <c r="URH14" s="43"/>
      <c r="URI14" s="43"/>
      <c r="URJ14" s="43"/>
      <c r="URK14" s="43"/>
      <c r="URL14" s="43"/>
      <c r="URM14" s="43"/>
      <c r="URN14" s="43"/>
      <c r="URO14" s="43"/>
      <c r="URP14" s="43"/>
      <c r="URQ14" s="43"/>
      <c r="URR14" s="43"/>
      <c r="URS14" s="43"/>
      <c r="URT14" s="43"/>
      <c r="URU14" s="43"/>
      <c r="URV14" s="43"/>
      <c r="URW14" s="43"/>
      <c r="URX14" s="43"/>
      <c r="URY14" s="43"/>
      <c r="URZ14" s="43"/>
      <c r="USA14" s="43"/>
      <c r="USB14" s="43"/>
      <c r="USC14" s="43"/>
      <c r="USD14" s="43"/>
      <c r="USE14" s="43"/>
      <c r="USF14" s="43"/>
      <c r="USG14" s="43"/>
      <c r="USH14" s="43"/>
      <c r="USI14" s="43"/>
      <c r="USJ14" s="43"/>
      <c r="USK14" s="43"/>
      <c r="USL14" s="43"/>
      <c r="USM14" s="43"/>
      <c r="USN14" s="43"/>
      <c r="USO14" s="43"/>
      <c r="USP14" s="43"/>
      <c r="USQ14" s="43"/>
      <c r="USR14" s="43"/>
      <c r="USS14" s="43"/>
      <c r="UST14" s="43"/>
      <c r="USU14" s="43"/>
      <c r="USV14" s="43"/>
      <c r="USW14" s="43"/>
      <c r="USX14" s="43"/>
      <c r="USY14" s="43"/>
      <c r="USZ14" s="43"/>
      <c r="UTA14" s="43"/>
      <c r="UTB14" s="43"/>
      <c r="UTC14" s="43"/>
      <c r="UTD14" s="43"/>
      <c r="UTE14" s="43"/>
      <c r="UTF14" s="43"/>
      <c r="UTG14" s="43"/>
      <c r="UTH14" s="43"/>
      <c r="UTI14" s="43"/>
      <c r="UTJ14" s="43"/>
      <c r="UTK14" s="43"/>
      <c r="UTL14" s="43"/>
      <c r="UTM14" s="43"/>
      <c r="UTN14" s="43"/>
      <c r="UTO14" s="43"/>
      <c r="UTP14" s="43"/>
      <c r="UTQ14" s="43"/>
      <c r="UTR14" s="43"/>
      <c r="UTS14" s="43"/>
      <c r="UTT14" s="43"/>
      <c r="UTU14" s="43"/>
      <c r="UTV14" s="43"/>
      <c r="UTW14" s="43"/>
      <c r="UTX14" s="43"/>
      <c r="UTY14" s="43"/>
      <c r="UTZ14" s="43"/>
      <c r="UUA14" s="43"/>
      <c r="UUB14" s="43"/>
      <c r="UUC14" s="43"/>
      <c r="UUD14" s="43"/>
      <c r="UUE14" s="43"/>
      <c r="UUF14" s="43"/>
      <c r="UUG14" s="43"/>
      <c r="UUH14" s="43"/>
      <c r="UUI14" s="43"/>
      <c r="UUJ14" s="43"/>
      <c r="UUK14" s="43"/>
      <c r="UUL14" s="43"/>
      <c r="UUM14" s="43"/>
      <c r="UUN14" s="43"/>
      <c r="UUO14" s="43"/>
      <c r="UUP14" s="43"/>
      <c r="UUQ14" s="43"/>
      <c r="UUR14" s="43"/>
      <c r="UUS14" s="43"/>
      <c r="UUT14" s="43"/>
      <c r="UUU14" s="43"/>
      <c r="UUV14" s="43"/>
      <c r="UUW14" s="43"/>
      <c r="UUX14" s="43"/>
      <c r="UUY14" s="43"/>
      <c r="UUZ14" s="43"/>
      <c r="UVA14" s="43"/>
      <c r="UVB14" s="43"/>
      <c r="UVC14" s="43"/>
      <c r="UVD14" s="43"/>
      <c r="UVE14" s="43"/>
      <c r="UVF14" s="43"/>
      <c r="UVG14" s="43"/>
      <c r="UVH14" s="43"/>
      <c r="UVI14" s="43"/>
      <c r="UVJ14" s="43"/>
      <c r="UVK14" s="43"/>
      <c r="UVL14" s="43"/>
      <c r="UVM14" s="43"/>
      <c r="UVN14" s="43"/>
      <c r="UVO14" s="43"/>
      <c r="UVP14" s="43"/>
      <c r="UVQ14" s="43"/>
      <c r="UVR14" s="43"/>
      <c r="UVS14" s="43"/>
      <c r="UVT14" s="43"/>
      <c r="UVU14" s="43"/>
      <c r="UVV14" s="43"/>
      <c r="UVW14" s="43"/>
      <c r="UVX14" s="43"/>
      <c r="UVY14" s="43"/>
      <c r="UVZ14" s="43"/>
      <c r="UWA14" s="43"/>
      <c r="UWB14" s="43"/>
      <c r="UWC14" s="43"/>
      <c r="UWD14" s="43"/>
      <c r="UWE14" s="43"/>
      <c r="UWF14" s="43"/>
      <c r="UWG14" s="43"/>
      <c r="UWH14" s="43"/>
      <c r="UWI14" s="43"/>
      <c r="UWJ14" s="43"/>
      <c r="UWK14" s="43"/>
      <c r="UWL14" s="43"/>
      <c r="UWM14" s="43"/>
      <c r="UWN14" s="43"/>
      <c r="UWO14" s="43"/>
      <c r="UWP14" s="43"/>
      <c r="UWQ14" s="43"/>
      <c r="UWR14" s="43"/>
      <c r="UWS14" s="43"/>
      <c r="UWT14" s="43"/>
      <c r="UWU14" s="43"/>
      <c r="UWV14" s="43"/>
      <c r="UWW14" s="43"/>
      <c r="UWX14" s="43"/>
      <c r="UWY14" s="43"/>
      <c r="UWZ14" s="43"/>
      <c r="UXA14" s="43"/>
      <c r="UXB14" s="43"/>
      <c r="UXC14" s="43"/>
      <c r="UXD14" s="43"/>
      <c r="UXE14" s="43"/>
      <c r="UXF14" s="43"/>
      <c r="UXG14" s="43"/>
      <c r="UXH14" s="43"/>
      <c r="UXI14" s="43"/>
      <c r="UXJ14" s="43"/>
      <c r="UXK14" s="43"/>
      <c r="UXL14" s="43"/>
      <c r="UXM14" s="43"/>
      <c r="UXN14" s="43"/>
      <c r="UXO14" s="43"/>
      <c r="UXP14" s="43"/>
      <c r="UXQ14" s="43"/>
      <c r="UXR14" s="43"/>
      <c r="UXS14" s="43"/>
      <c r="UXT14" s="43"/>
      <c r="UXU14" s="43"/>
      <c r="UXV14" s="43"/>
      <c r="UXW14" s="43"/>
      <c r="UXX14" s="43"/>
      <c r="UXY14" s="43"/>
      <c r="UXZ14" s="43"/>
      <c r="UYA14" s="43"/>
      <c r="UYB14" s="43"/>
      <c r="UYC14" s="43"/>
      <c r="UYD14" s="43"/>
      <c r="UYE14" s="43"/>
      <c r="UYF14" s="43"/>
      <c r="UYG14" s="43"/>
      <c r="UYH14" s="43"/>
      <c r="UYI14" s="43"/>
      <c r="UYJ14" s="43"/>
      <c r="UYK14" s="43"/>
      <c r="UYL14" s="43"/>
      <c r="UYM14" s="43"/>
      <c r="UYN14" s="43"/>
      <c r="UYO14" s="43"/>
      <c r="UYP14" s="43"/>
      <c r="UYQ14" s="43"/>
      <c r="UYR14" s="43"/>
      <c r="UYS14" s="43"/>
      <c r="UYT14" s="43"/>
      <c r="UYU14" s="43"/>
      <c r="UYV14" s="43"/>
      <c r="UYW14" s="43"/>
      <c r="UYX14" s="43"/>
      <c r="UYY14" s="43"/>
      <c r="UYZ14" s="43"/>
      <c r="UZA14" s="43"/>
      <c r="UZB14" s="43"/>
      <c r="UZC14" s="43"/>
      <c r="UZD14" s="43"/>
      <c r="UZE14" s="43"/>
      <c r="UZF14" s="43"/>
      <c r="UZG14" s="43"/>
      <c r="UZH14" s="43"/>
      <c r="UZI14" s="43"/>
      <c r="UZJ14" s="43"/>
      <c r="UZK14" s="43"/>
      <c r="UZL14" s="43"/>
      <c r="UZM14" s="43"/>
      <c r="UZN14" s="43"/>
      <c r="UZO14" s="43"/>
      <c r="UZP14" s="43"/>
      <c r="UZQ14" s="43"/>
      <c r="UZR14" s="43"/>
      <c r="UZS14" s="43"/>
      <c r="UZT14" s="43"/>
      <c r="UZU14" s="43"/>
      <c r="UZV14" s="43"/>
      <c r="UZW14" s="43"/>
      <c r="UZX14" s="43"/>
      <c r="UZY14" s="43"/>
      <c r="UZZ14" s="43"/>
      <c r="VAA14" s="43"/>
      <c r="VAB14" s="43"/>
      <c r="VAC14" s="43"/>
      <c r="VAD14" s="43"/>
      <c r="VAE14" s="43"/>
      <c r="VAF14" s="43"/>
      <c r="VAG14" s="43"/>
      <c r="VAH14" s="43"/>
      <c r="VAI14" s="43"/>
      <c r="VAJ14" s="43"/>
      <c r="VAK14" s="43"/>
      <c r="VAL14" s="43"/>
      <c r="VAM14" s="43"/>
      <c r="VAN14" s="43"/>
      <c r="VAO14" s="43"/>
      <c r="VAP14" s="43"/>
      <c r="VAQ14" s="43"/>
      <c r="VAR14" s="43"/>
      <c r="VAS14" s="43"/>
      <c r="VAT14" s="43"/>
      <c r="VAU14" s="43"/>
      <c r="VAV14" s="43"/>
      <c r="VAW14" s="43"/>
      <c r="VAX14" s="43"/>
      <c r="VAY14" s="43"/>
      <c r="VAZ14" s="43"/>
      <c r="VBA14" s="43"/>
      <c r="VBB14" s="43"/>
      <c r="VBC14" s="43"/>
      <c r="VBD14" s="43"/>
      <c r="VBE14" s="43"/>
      <c r="VBF14" s="43"/>
      <c r="VBG14" s="43"/>
      <c r="VBH14" s="43"/>
      <c r="VBI14" s="43"/>
      <c r="VBJ14" s="43"/>
      <c r="VBK14" s="43"/>
      <c r="VBL14" s="43"/>
      <c r="VBM14" s="43"/>
      <c r="VBN14" s="43"/>
      <c r="VBO14" s="43"/>
      <c r="VBP14" s="43"/>
      <c r="VBQ14" s="43"/>
      <c r="VBR14" s="43"/>
      <c r="VBS14" s="43"/>
      <c r="VBT14" s="43"/>
      <c r="VBU14" s="43"/>
      <c r="VBV14" s="43"/>
      <c r="VBW14" s="43"/>
      <c r="VBX14" s="43"/>
      <c r="VBY14" s="43"/>
      <c r="VBZ14" s="43"/>
      <c r="VCA14" s="43"/>
      <c r="VCB14" s="43"/>
      <c r="VCC14" s="43"/>
      <c r="VCD14" s="43"/>
      <c r="VCE14" s="43"/>
      <c r="VCF14" s="43"/>
      <c r="VCG14" s="43"/>
      <c r="VCH14" s="43"/>
      <c r="VCI14" s="43"/>
      <c r="VCJ14" s="43"/>
      <c r="VCK14" s="43"/>
      <c r="VCL14" s="43"/>
      <c r="VCM14" s="43"/>
      <c r="VCN14" s="43"/>
      <c r="VCO14" s="43"/>
      <c r="VCP14" s="43"/>
      <c r="VCQ14" s="43"/>
      <c r="VCR14" s="43"/>
      <c r="VCS14" s="43"/>
      <c r="VCT14" s="43"/>
      <c r="VCU14" s="43"/>
      <c r="VCV14" s="43"/>
      <c r="VCW14" s="43"/>
      <c r="VCX14" s="43"/>
      <c r="VCY14" s="43"/>
      <c r="VCZ14" s="43"/>
      <c r="VDA14" s="43"/>
      <c r="VDB14" s="43"/>
      <c r="VDC14" s="43"/>
      <c r="VDD14" s="43"/>
      <c r="VDE14" s="43"/>
      <c r="VDF14" s="43"/>
      <c r="VDG14" s="43"/>
      <c r="VDH14" s="43"/>
      <c r="VDI14" s="43"/>
      <c r="VDJ14" s="43"/>
      <c r="VDK14" s="43"/>
      <c r="VDL14" s="43"/>
      <c r="VDM14" s="43"/>
      <c r="VDN14" s="43"/>
      <c r="VDO14" s="43"/>
      <c r="VDP14" s="43"/>
      <c r="VDQ14" s="43"/>
      <c r="VDR14" s="43"/>
      <c r="VDS14" s="43"/>
      <c r="VDT14" s="43"/>
      <c r="VDU14" s="43"/>
      <c r="VDV14" s="43"/>
      <c r="VDW14" s="43"/>
      <c r="VDX14" s="43"/>
      <c r="VDY14" s="43"/>
      <c r="VDZ14" s="43"/>
      <c r="VEA14" s="43"/>
      <c r="VEB14" s="43"/>
      <c r="VEC14" s="43"/>
      <c r="VED14" s="43"/>
      <c r="VEE14" s="43"/>
      <c r="VEF14" s="43"/>
      <c r="VEG14" s="43"/>
      <c r="VEH14" s="43"/>
      <c r="VEI14" s="43"/>
      <c r="VEJ14" s="43"/>
      <c r="VEK14" s="43"/>
      <c r="VEL14" s="43"/>
      <c r="VEM14" s="43"/>
      <c r="VEN14" s="43"/>
      <c r="VEO14" s="43"/>
      <c r="VEP14" s="43"/>
      <c r="VEQ14" s="43"/>
      <c r="VER14" s="43"/>
      <c r="VES14" s="43"/>
      <c r="VET14" s="43"/>
      <c r="VEU14" s="43"/>
      <c r="VEV14" s="43"/>
      <c r="VEW14" s="43"/>
      <c r="VEX14" s="43"/>
      <c r="VEY14" s="43"/>
      <c r="VEZ14" s="43"/>
      <c r="VFA14" s="43"/>
      <c r="VFB14" s="43"/>
      <c r="VFC14" s="43"/>
      <c r="VFD14" s="43"/>
      <c r="VFE14" s="43"/>
      <c r="VFF14" s="43"/>
      <c r="VFG14" s="43"/>
      <c r="VFH14" s="43"/>
      <c r="VFI14" s="43"/>
      <c r="VFJ14" s="43"/>
      <c r="VFK14" s="43"/>
      <c r="VFL14" s="43"/>
      <c r="VFM14" s="43"/>
      <c r="VFN14" s="43"/>
      <c r="VFO14" s="43"/>
      <c r="VFP14" s="43"/>
      <c r="VFQ14" s="43"/>
      <c r="VFR14" s="43"/>
      <c r="VFS14" s="43"/>
      <c r="VFT14" s="43"/>
      <c r="VFU14" s="43"/>
      <c r="VFV14" s="43"/>
      <c r="VFW14" s="43"/>
      <c r="VFX14" s="43"/>
      <c r="VFY14" s="43"/>
      <c r="VFZ14" s="43"/>
      <c r="VGA14" s="43"/>
      <c r="VGB14" s="43"/>
      <c r="VGC14" s="43"/>
      <c r="VGD14" s="43"/>
      <c r="VGE14" s="43"/>
      <c r="VGF14" s="43"/>
      <c r="VGG14" s="43"/>
      <c r="VGH14" s="43"/>
      <c r="VGI14" s="43"/>
      <c r="VGJ14" s="43"/>
      <c r="VGK14" s="43"/>
      <c r="VGL14" s="43"/>
      <c r="VGM14" s="43"/>
      <c r="VGN14" s="43"/>
      <c r="VGO14" s="43"/>
      <c r="VGP14" s="43"/>
      <c r="VGQ14" s="43"/>
      <c r="VGR14" s="43"/>
      <c r="VGS14" s="43"/>
      <c r="VGT14" s="43"/>
      <c r="VGU14" s="43"/>
      <c r="VGV14" s="43"/>
      <c r="VGW14" s="43"/>
      <c r="VGX14" s="43"/>
      <c r="VGY14" s="43"/>
      <c r="VGZ14" s="43"/>
      <c r="VHA14" s="43"/>
      <c r="VHB14" s="43"/>
      <c r="VHC14" s="43"/>
      <c r="VHD14" s="43"/>
      <c r="VHE14" s="43"/>
      <c r="VHF14" s="43"/>
      <c r="VHG14" s="43"/>
      <c r="VHH14" s="43"/>
      <c r="VHI14" s="43"/>
      <c r="VHJ14" s="43"/>
      <c r="VHK14" s="43"/>
      <c r="VHL14" s="43"/>
      <c r="VHM14" s="43"/>
      <c r="VHN14" s="43"/>
      <c r="VHO14" s="43"/>
      <c r="VHP14" s="43"/>
      <c r="VHQ14" s="43"/>
      <c r="VHR14" s="43"/>
      <c r="VHS14" s="43"/>
      <c r="VHT14" s="43"/>
      <c r="VHU14" s="43"/>
      <c r="VHV14" s="43"/>
      <c r="VHW14" s="43"/>
      <c r="VHX14" s="43"/>
      <c r="VHY14" s="43"/>
      <c r="VHZ14" s="43"/>
      <c r="VIA14" s="43"/>
      <c r="VIB14" s="43"/>
      <c r="VIC14" s="43"/>
      <c r="VID14" s="43"/>
      <c r="VIE14" s="43"/>
      <c r="VIF14" s="43"/>
      <c r="VIG14" s="43"/>
      <c r="VIH14" s="43"/>
      <c r="VII14" s="43"/>
      <c r="VIJ14" s="43"/>
      <c r="VIK14" s="43"/>
      <c r="VIL14" s="43"/>
      <c r="VIM14" s="43"/>
      <c r="VIN14" s="43"/>
      <c r="VIO14" s="43"/>
      <c r="VIP14" s="43"/>
      <c r="VIQ14" s="43"/>
      <c r="VIR14" s="43"/>
      <c r="VIS14" s="43"/>
      <c r="VIT14" s="43"/>
      <c r="VIU14" s="43"/>
      <c r="VIV14" s="43"/>
      <c r="VIW14" s="43"/>
      <c r="VIX14" s="43"/>
      <c r="VIY14" s="43"/>
      <c r="VIZ14" s="43"/>
      <c r="VJA14" s="43"/>
      <c r="VJB14" s="43"/>
      <c r="VJC14" s="43"/>
      <c r="VJD14" s="43"/>
      <c r="VJE14" s="43"/>
      <c r="VJF14" s="43"/>
      <c r="VJG14" s="43"/>
      <c r="VJH14" s="43"/>
      <c r="VJI14" s="43"/>
      <c r="VJJ14" s="43"/>
      <c r="VJK14" s="43"/>
      <c r="VJL14" s="43"/>
      <c r="VJM14" s="43"/>
      <c r="VJN14" s="43"/>
      <c r="VJO14" s="43"/>
      <c r="VJP14" s="43"/>
      <c r="VJQ14" s="43"/>
      <c r="VJR14" s="43"/>
      <c r="VJS14" s="43"/>
      <c r="VJT14" s="43"/>
      <c r="VJU14" s="43"/>
      <c r="VJV14" s="43"/>
      <c r="VJW14" s="43"/>
      <c r="VJX14" s="43"/>
      <c r="VJY14" s="43"/>
      <c r="VJZ14" s="43"/>
      <c r="VKA14" s="43"/>
      <c r="VKB14" s="43"/>
      <c r="VKC14" s="43"/>
      <c r="VKD14" s="43"/>
      <c r="VKE14" s="43"/>
      <c r="VKF14" s="43"/>
      <c r="VKG14" s="43"/>
      <c r="VKH14" s="43"/>
      <c r="VKI14" s="43"/>
      <c r="VKJ14" s="43"/>
      <c r="VKK14" s="43"/>
      <c r="VKL14" s="43"/>
      <c r="VKM14" s="43"/>
      <c r="VKN14" s="43"/>
      <c r="VKO14" s="43"/>
      <c r="VKP14" s="43"/>
      <c r="VKQ14" s="43"/>
      <c r="VKR14" s="43"/>
      <c r="VKS14" s="43"/>
      <c r="VKT14" s="43"/>
      <c r="VKU14" s="43"/>
      <c r="VKV14" s="43"/>
      <c r="VKW14" s="43"/>
      <c r="VKX14" s="43"/>
      <c r="VKY14" s="43"/>
      <c r="VKZ14" s="43"/>
      <c r="VLA14" s="43"/>
      <c r="VLB14" s="43"/>
      <c r="VLC14" s="43"/>
      <c r="VLD14" s="43"/>
      <c r="VLE14" s="43"/>
      <c r="VLF14" s="43"/>
      <c r="VLG14" s="43"/>
      <c r="VLH14" s="43"/>
      <c r="VLI14" s="43"/>
      <c r="VLJ14" s="43"/>
      <c r="VLK14" s="43"/>
      <c r="VLL14" s="43"/>
      <c r="VLM14" s="43"/>
      <c r="VLN14" s="43"/>
      <c r="VLO14" s="43"/>
      <c r="VLP14" s="43"/>
      <c r="VLQ14" s="43"/>
      <c r="VLR14" s="43"/>
      <c r="VLS14" s="43"/>
      <c r="VLT14" s="43"/>
      <c r="VLU14" s="43"/>
      <c r="VLV14" s="43"/>
      <c r="VLW14" s="43"/>
      <c r="VLX14" s="43"/>
      <c r="VLY14" s="43"/>
      <c r="VLZ14" s="43"/>
      <c r="VMA14" s="43"/>
      <c r="VMB14" s="43"/>
      <c r="VMC14" s="43"/>
      <c r="VMD14" s="43"/>
      <c r="VME14" s="43"/>
      <c r="VMF14" s="43"/>
      <c r="VMG14" s="43"/>
      <c r="VMH14" s="43"/>
      <c r="VMI14" s="43"/>
      <c r="VMJ14" s="43"/>
      <c r="VMK14" s="43"/>
      <c r="VML14" s="43"/>
      <c r="VMM14" s="43"/>
      <c r="VMN14" s="43"/>
      <c r="VMO14" s="43"/>
      <c r="VMP14" s="43"/>
      <c r="VMQ14" s="43"/>
      <c r="VMR14" s="43"/>
      <c r="VMS14" s="43"/>
      <c r="VMT14" s="43"/>
      <c r="VMU14" s="43"/>
      <c r="VMV14" s="43"/>
      <c r="VMW14" s="43"/>
      <c r="VMX14" s="43"/>
      <c r="VMY14" s="43"/>
      <c r="VMZ14" s="43"/>
      <c r="VNA14" s="43"/>
      <c r="VNB14" s="43"/>
      <c r="VNC14" s="43"/>
      <c r="VND14" s="43"/>
      <c r="VNE14" s="43"/>
      <c r="VNF14" s="43"/>
      <c r="VNG14" s="43"/>
      <c r="VNH14" s="43"/>
      <c r="VNI14" s="43"/>
      <c r="VNJ14" s="43"/>
      <c r="VNK14" s="43"/>
      <c r="VNL14" s="43"/>
      <c r="VNM14" s="43"/>
      <c r="VNN14" s="43"/>
      <c r="VNO14" s="43"/>
      <c r="VNP14" s="43"/>
      <c r="VNQ14" s="43"/>
      <c r="VNR14" s="43"/>
      <c r="VNS14" s="43"/>
      <c r="VNT14" s="43"/>
      <c r="VNU14" s="43"/>
      <c r="VNV14" s="43"/>
      <c r="VNW14" s="43"/>
      <c r="VNX14" s="43"/>
      <c r="VNY14" s="43"/>
      <c r="VNZ14" s="43"/>
      <c r="VOA14" s="43"/>
      <c r="VOB14" s="43"/>
      <c r="VOC14" s="43"/>
      <c r="VOD14" s="43"/>
      <c r="VOE14" s="43"/>
      <c r="VOF14" s="43"/>
      <c r="VOG14" s="43"/>
      <c r="VOH14" s="43"/>
      <c r="VOI14" s="43"/>
      <c r="VOJ14" s="43"/>
      <c r="VOK14" s="43"/>
      <c r="VOL14" s="43"/>
      <c r="VOM14" s="43"/>
      <c r="VON14" s="43"/>
      <c r="VOO14" s="43"/>
      <c r="VOP14" s="43"/>
      <c r="VOQ14" s="43"/>
      <c r="VOR14" s="43"/>
      <c r="VOS14" s="43"/>
      <c r="VOT14" s="43"/>
      <c r="VOU14" s="43"/>
      <c r="VOV14" s="43"/>
      <c r="VOW14" s="43"/>
      <c r="VOX14" s="43"/>
      <c r="VOY14" s="43"/>
      <c r="VOZ14" s="43"/>
      <c r="VPA14" s="43"/>
      <c r="VPB14" s="43"/>
      <c r="VPC14" s="43"/>
      <c r="VPD14" s="43"/>
      <c r="VPE14" s="43"/>
      <c r="VPF14" s="43"/>
      <c r="VPG14" s="43"/>
      <c r="VPH14" s="43"/>
      <c r="VPI14" s="43"/>
      <c r="VPJ14" s="43"/>
      <c r="VPK14" s="43"/>
      <c r="VPL14" s="43"/>
      <c r="VPM14" s="43"/>
      <c r="VPN14" s="43"/>
      <c r="VPO14" s="43"/>
      <c r="VPP14" s="43"/>
      <c r="VPQ14" s="43"/>
      <c r="VPR14" s="43"/>
      <c r="VPS14" s="43"/>
      <c r="VPT14" s="43"/>
      <c r="VPU14" s="43"/>
      <c r="VPV14" s="43"/>
      <c r="VPW14" s="43"/>
      <c r="VPX14" s="43"/>
      <c r="VPY14" s="43"/>
      <c r="VPZ14" s="43"/>
      <c r="VQA14" s="43"/>
      <c r="VQB14" s="43"/>
      <c r="VQC14" s="43"/>
      <c r="VQD14" s="43"/>
      <c r="VQE14" s="43"/>
      <c r="VQF14" s="43"/>
      <c r="VQG14" s="43"/>
      <c r="VQH14" s="43"/>
      <c r="VQI14" s="43"/>
      <c r="VQJ14" s="43"/>
      <c r="VQK14" s="43"/>
      <c r="VQL14" s="43"/>
      <c r="VQM14" s="43"/>
      <c r="VQN14" s="43"/>
      <c r="VQO14" s="43"/>
      <c r="VQP14" s="43"/>
      <c r="VQQ14" s="43"/>
      <c r="VQR14" s="43"/>
      <c r="VQS14" s="43"/>
      <c r="VQT14" s="43"/>
      <c r="VQU14" s="43"/>
      <c r="VQV14" s="43"/>
      <c r="VQW14" s="43"/>
      <c r="VQX14" s="43"/>
      <c r="VQY14" s="43"/>
      <c r="VQZ14" s="43"/>
      <c r="VRA14" s="43"/>
      <c r="VRB14" s="43"/>
      <c r="VRC14" s="43"/>
      <c r="VRD14" s="43"/>
      <c r="VRE14" s="43"/>
      <c r="VRF14" s="43"/>
      <c r="VRG14" s="43"/>
      <c r="VRH14" s="43"/>
      <c r="VRI14" s="43"/>
      <c r="VRJ14" s="43"/>
      <c r="VRK14" s="43"/>
      <c r="VRL14" s="43"/>
      <c r="VRM14" s="43"/>
      <c r="VRN14" s="43"/>
      <c r="VRO14" s="43"/>
      <c r="VRP14" s="43"/>
      <c r="VRQ14" s="43"/>
      <c r="VRR14" s="43"/>
      <c r="VRS14" s="43"/>
      <c r="VRT14" s="43"/>
      <c r="VRU14" s="43"/>
      <c r="VRV14" s="43"/>
      <c r="VRW14" s="43"/>
      <c r="VRX14" s="43"/>
      <c r="VRY14" s="43"/>
      <c r="VRZ14" s="43"/>
      <c r="VSA14" s="43"/>
      <c r="VSB14" s="43"/>
      <c r="VSC14" s="43"/>
      <c r="VSD14" s="43"/>
      <c r="VSE14" s="43"/>
      <c r="VSF14" s="43"/>
      <c r="VSG14" s="43"/>
      <c r="VSH14" s="43"/>
      <c r="VSI14" s="43"/>
      <c r="VSJ14" s="43"/>
      <c r="VSK14" s="43"/>
      <c r="VSL14" s="43"/>
      <c r="VSM14" s="43"/>
      <c r="VSN14" s="43"/>
      <c r="VSO14" s="43"/>
      <c r="VSP14" s="43"/>
      <c r="VSQ14" s="43"/>
      <c r="VSR14" s="43"/>
      <c r="VSS14" s="43"/>
      <c r="VST14" s="43"/>
      <c r="VSU14" s="43"/>
      <c r="VSV14" s="43"/>
      <c r="VSW14" s="43"/>
      <c r="VSX14" s="43"/>
      <c r="VSY14" s="43"/>
      <c r="VSZ14" s="43"/>
      <c r="VTA14" s="43"/>
      <c r="VTB14" s="43"/>
      <c r="VTC14" s="43"/>
      <c r="VTD14" s="43"/>
      <c r="VTE14" s="43"/>
      <c r="VTF14" s="43"/>
      <c r="VTG14" s="43"/>
      <c r="VTH14" s="43"/>
      <c r="VTI14" s="43"/>
      <c r="VTJ14" s="43"/>
      <c r="VTK14" s="43"/>
      <c r="VTL14" s="43"/>
      <c r="VTM14" s="43"/>
      <c r="VTN14" s="43"/>
      <c r="VTO14" s="43"/>
      <c r="VTP14" s="43"/>
      <c r="VTQ14" s="43"/>
      <c r="VTR14" s="43"/>
      <c r="VTS14" s="43"/>
      <c r="VTT14" s="43"/>
      <c r="VTU14" s="43"/>
      <c r="VTV14" s="43"/>
      <c r="VTW14" s="43"/>
      <c r="VTX14" s="43"/>
      <c r="VTY14" s="43"/>
      <c r="VTZ14" s="43"/>
      <c r="VUA14" s="43"/>
      <c r="VUB14" s="43"/>
      <c r="VUC14" s="43"/>
      <c r="VUD14" s="43"/>
      <c r="VUE14" s="43"/>
      <c r="VUF14" s="43"/>
      <c r="VUG14" s="43"/>
      <c r="VUH14" s="43"/>
      <c r="VUI14" s="43"/>
      <c r="VUJ14" s="43"/>
      <c r="VUK14" s="43"/>
      <c r="VUL14" s="43"/>
      <c r="VUM14" s="43"/>
      <c r="VUN14" s="43"/>
      <c r="VUO14" s="43"/>
      <c r="VUP14" s="43"/>
      <c r="VUQ14" s="43"/>
      <c r="VUR14" s="43"/>
      <c r="VUS14" s="43"/>
      <c r="VUT14" s="43"/>
      <c r="VUU14" s="43"/>
      <c r="VUV14" s="43"/>
      <c r="VUW14" s="43"/>
      <c r="VUX14" s="43"/>
      <c r="VUY14" s="43"/>
      <c r="VUZ14" s="43"/>
      <c r="VVA14" s="43"/>
      <c r="VVB14" s="43"/>
      <c r="VVC14" s="43"/>
      <c r="VVD14" s="43"/>
      <c r="VVE14" s="43"/>
      <c r="VVF14" s="43"/>
      <c r="VVG14" s="43"/>
      <c r="VVH14" s="43"/>
      <c r="VVI14" s="43"/>
      <c r="VVJ14" s="43"/>
      <c r="VVK14" s="43"/>
      <c r="VVL14" s="43"/>
      <c r="VVM14" s="43"/>
      <c r="VVN14" s="43"/>
      <c r="VVO14" s="43"/>
      <c r="VVP14" s="43"/>
      <c r="VVQ14" s="43"/>
      <c r="VVR14" s="43"/>
      <c r="VVS14" s="43"/>
      <c r="VVT14" s="43"/>
      <c r="VVU14" s="43"/>
      <c r="VVV14" s="43"/>
      <c r="VVW14" s="43"/>
      <c r="VVX14" s="43"/>
      <c r="VVY14" s="43"/>
      <c r="VVZ14" s="43"/>
      <c r="VWA14" s="43"/>
      <c r="VWB14" s="43"/>
      <c r="VWC14" s="43"/>
      <c r="VWD14" s="43"/>
      <c r="VWE14" s="43"/>
      <c r="VWF14" s="43"/>
      <c r="VWG14" s="43"/>
      <c r="VWH14" s="43"/>
      <c r="VWI14" s="43"/>
      <c r="VWJ14" s="43"/>
      <c r="VWK14" s="43"/>
      <c r="VWL14" s="43"/>
      <c r="VWM14" s="43"/>
      <c r="VWN14" s="43"/>
      <c r="VWO14" s="43"/>
      <c r="VWP14" s="43"/>
      <c r="VWQ14" s="43"/>
      <c r="VWR14" s="43"/>
      <c r="VWS14" s="43"/>
      <c r="VWT14" s="43"/>
      <c r="VWU14" s="43"/>
      <c r="VWV14" s="43"/>
      <c r="VWW14" s="43"/>
      <c r="VWX14" s="43"/>
      <c r="VWY14" s="43"/>
      <c r="VWZ14" s="43"/>
      <c r="VXA14" s="43"/>
      <c r="VXB14" s="43"/>
      <c r="VXC14" s="43"/>
      <c r="VXD14" s="43"/>
      <c r="VXE14" s="43"/>
      <c r="VXF14" s="43"/>
      <c r="VXG14" s="43"/>
      <c r="VXH14" s="43"/>
      <c r="VXI14" s="43"/>
      <c r="VXJ14" s="43"/>
      <c r="VXK14" s="43"/>
      <c r="VXL14" s="43"/>
      <c r="VXM14" s="43"/>
      <c r="VXN14" s="43"/>
      <c r="VXO14" s="43"/>
      <c r="VXP14" s="43"/>
      <c r="VXQ14" s="43"/>
      <c r="VXR14" s="43"/>
      <c r="VXS14" s="43"/>
      <c r="VXT14" s="43"/>
      <c r="VXU14" s="43"/>
      <c r="VXV14" s="43"/>
      <c r="VXW14" s="43"/>
      <c r="VXX14" s="43"/>
      <c r="VXY14" s="43"/>
      <c r="VXZ14" s="43"/>
      <c r="VYA14" s="43"/>
      <c r="VYB14" s="43"/>
      <c r="VYC14" s="43"/>
      <c r="VYD14" s="43"/>
      <c r="VYE14" s="43"/>
      <c r="VYF14" s="43"/>
      <c r="VYG14" s="43"/>
      <c r="VYH14" s="43"/>
      <c r="VYI14" s="43"/>
      <c r="VYJ14" s="43"/>
      <c r="VYK14" s="43"/>
      <c r="VYL14" s="43"/>
      <c r="VYM14" s="43"/>
      <c r="VYN14" s="43"/>
      <c r="VYO14" s="43"/>
      <c r="VYP14" s="43"/>
      <c r="VYQ14" s="43"/>
      <c r="VYR14" s="43"/>
      <c r="VYS14" s="43"/>
      <c r="VYT14" s="43"/>
      <c r="VYU14" s="43"/>
      <c r="VYV14" s="43"/>
      <c r="VYW14" s="43"/>
      <c r="VYX14" s="43"/>
      <c r="VYY14" s="43"/>
      <c r="VYZ14" s="43"/>
      <c r="VZA14" s="43"/>
      <c r="VZB14" s="43"/>
      <c r="VZC14" s="43"/>
      <c r="VZD14" s="43"/>
      <c r="VZE14" s="43"/>
      <c r="VZF14" s="43"/>
      <c r="VZG14" s="43"/>
      <c r="VZH14" s="43"/>
      <c r="VZI14" s="43"/>
      <c r="VZJ14" s="43"/>
      <c r="VZK14" s="43"/>
      <c r="VZL14" s="43"/>
      <c r="VZM14" s="43"/>
      <c r="VZN14" s="43"/>
      <c r="VZO14" s="43"/>
      <c r="VZP14" s="43"/>
      <c r="VZQ14" s="43"/>
      <c r="VZR14" s="43"/>
      <c r="VZS14" s="43"/>
      <c r="VZT14" s="43"/>
      <c r="VZU14" s="43"/>
      <c r="VZV14" s="43"/>
      <c r="VZW14" s="43"/>
      <c r="VZX14" s="43"/>
      <c r="VZY14" s="43"/>
      <c r="VZZ14" s="43"/>
      <c r="WAA14" s="43"/>
      <c r="WAB14" s="43"/>
      <c r="WAC14" s="43"/>
      <c r="WAD14" s="43"/>
      <c r="WAE14" s="43"/>
      <c r="WAF14" s="43"/>
      <c r="WAG14" s="43"/>
      <c r="WAH14" s="43"/>
      <c r="WAI14" s="43"/>
      <c r="WAJ14" s="43"/>
      <c r="WAK14" s="43"/>
      <c r="WAL14" s="43"/>
      <c r="WAM14" s="43"/>
      <c r="WAN14" s="43"/>
      <c r="WAO14" s="43"/>
      <c r="WAP14" s="43"/>
      <c r="WAQ14" s="43"/>
      <c r="WAR14" s="43"/>
      <c r="WAS14" s="43"/>
      <c r="WAT14" s="43"/>
      <c r="WAU14" s="43"/>
      <c r="WAV14" s="43"/>
      <c r="WAW14" s="43"/>
      <c r="WAX14" s="43"/>
      <c r="WAY14" s="43"/>
      <c r="WAZ14" s="43"/>
      <c r="WBA14" s="43"/>
      <c r="WBB14" s="43"/>
      <c r="WBC14" s="43"/>
      <c r="WBD14" s="43"/>
      <c r="WBE14" s="43"/>
      <c r="WBF14" s="43"/>
      <c r="WBG14" s="43"/>
      <c r="WBH14" s="43"/>
      <c r="WBI14" s="43"/>
      <c r="WBJ14" s="43"/>
      <c r="WBK14" s="43"/>
      <c r="WBL14" s="43"/>
      <c r="WBM14" s="43"/>
      <c r="WBN14" s="43"/>
      <c r="WBO14" s="43"/>
      <c r="WBP14" s="43"/>
      <c r="WBQ14" s="43"/>
      <c r="WBR14" s="43"/>
      <c r="WBS14" s="43"/>
      <c r="WBT14" s="43"/>
      <c r="WBU14" s="43"/>
      <c r="WBV14" s="43"/>
      <c r="WBW14" s="43"/>
      <c r="WBX14" s="43"/>
      <c r="WBY14" s="43"/>
      <c r="WBZ14" s="43"/>
      <c r="WCA14" s="43"/>
      <c r="WCB14" s="43"/>
      <c r="WCC14" s="43"/>
      <c r="WCD14" s="43"/>
      <c r="WCE14" s="43"/>
      <c r="WCF14" s="43"/>
      <c r="WCG14" s="43"/>
      <c r="WCH14" s="43"/>
      <c r="WCI14" s="43"/>
      <c r="WCJ14" s="43"/>
      <c r="WCK14" s="43"/>
      <c r="WCL14" s="43"/>
      <c r="WCM14" s="43"/>
      <c r="WCN14" s="43"/>
      <c r="WCO14" s="43"/>
      <c r="WCP14" s="43"/>
      <c r="WCQ14" s="43"/>
      <c r="WCR14" s="43"/>
      <c r="WCS14" s="43"/>
      <c r="WCT14" s="43"/>
      <c r="WCU14" s="43"/>
      <c r="WCV14" s="43"/>
      <c r="WCW14" s="43"/>
      <c r="WCX14" s="43"/>
      <c r="WCY14" s="43"/>
      <c r="WCZ14" s="43"/>
      <c r="WDA14" s="43"/>
      <c r="WDB14" s="43"/>
      <c r="WDC14" s="43"/>
      <c r="WDD14" s="43"/>
      <c r="WDE14" s="43"/>
      <c r="WDF14" s="43"/>
      <c r="WDG14" s="43"/>
      <c r="WDH14" s="43"/>
      <c r="WDI14" s="43"/>
      <c r="WDJ14" s="43"/>
      <c r="WDK14" s="43"/>
      <c r="WDL14" s="43"/>
      <c r="WDM14" s="43"/>
      <c r="WDN14" s="43"/>
      <c r="WDO14" s="43"/>
      <c r="WDP14" s="43"/>
      <c r="WDQ14" s="43"/>
      <c r="WDR14" s="43"/>
      <c r="WDS14" s="43"/>
      <c r="WDT14" s="43"/>
      <c r="WDU14" s="43"/>
      <c r="WDV14" s="43"/>
      <c r="WDW14" s="43"/>
      <c r="WDX14" s="43"/>
      <c r="WDY14" s="43"/>
      <c r="WDZ14" s="43"/>
      <c r="WEA14" s="43"/>
      <c r="WEB14" s="43"/>
      <c r="WEC14" s="43"/>
      <c r="WED14" s="43"/>
      <c r="WEE14" s="43"/>
      <c r="WEF14" s="43"/>
      <c r="WEG14" s="43"/>
      <c r="WEH14" s="43"/>
      <c r="WEI14" s="43"/>
      <c r="WEJ14" s="43"/>
      <c r="WEK14" s="43"/>
      <c r="WEL14" s="43"/>
      <c r="WEM14" s="43"/>
      <c r="WEN14" s="43"/>
      <c r="WEO14" s="43"/>
      <c r="WEP14" s="43"/>
      <c r="WEQ14" s="43"/>
      <c r="WER14" s="43"/>
      <c r="WES14" s="43"/>
      <c r="WET14" s="43"/>
      <c r="WEU14" s="43"/>
      <c r="WEV14" s="43"/>
      <c r="WEW14" s="43"/>
      <c r="WEX14" s="43"/>
      <c r="WEY14" s="43"/>
      <c r="WEZ14" s="43"/>
      <c r="WFA14" s="43"/>
      <c r="WFB14" s="43"/>
      <c r="WFC14" s="43"/>
      <c r="WFD14" s="43"/>
      <c r="WFE14" s="43"/>
      <c r="WFF14" s="43"/>
      <c r="WFG14" s="43"/>
      <c r="WFH14" s="43"/>
      <c r="WFI14" s="43"/>
      <c r="WFJ14" s="43"/>
      <c r="WFK14" s="43"/>
      <c r="WFL14" s="43"/>
      <c r="WFM14" s="43"/>
      <c r="WFN14" s="43"/>
      <c r="WFO14" s="43"/>
      <c r="WFP14" s="43"/>
      <c r="WFQ14" s="43"/>
      <c r="WFR14" s="43"/>
      <c r="WFS14" s="43"/>
      <c r="WFT14" s="43"/>
      <c r="WFU14" s="43"/>
      <c r="WFV14" s="43"/>
      <c r="WFW14" s="43"/>
      <c r="WFX14" s="43"/>
      <c r="WFY14" s="43"/>
      <c r="WFZ14" s="43"/>
      <c r="WGA14" s="43"/>
      <c r="WGB14" s="43"/>
      <c r="WGC14" s="43"/>
      <c r="WGD14" s="43"/>
      <c r="WGE14" s="43"/>
      <c r="WGF14" s="43"/>
      <c r="WGG14" s="43"/>
      <c r="WGH14" s="43"/>
      <c r="WGI14" s="43"/>
      <c r="WGJ14" s="43"/>
      <c r="WGK14" s="43"/>
      <c r="WGL14" s="43"/>
      <c r="WGM14" s="43"/>
      <c r="WGN14" s="43"/>
      <c r="WGO14" s="43"/>
      <c r="WGP14" s="43"/>
      <c r="WGQ14" s="43"/>
      <c r="WGR14" s="43"/>
      <c r="WGS14" s="43"/>
      <c r="WGT14" s="43"/>
      <c r="WGU14" s="43"/>
      <c r="WGV14" s="43"/>
      <c r="WGW14" s="43"/>
      <c r="WGX14" s="43"/>
      <c r="WGY14" s="43"/>
      <c r="WGZ14" s="43"/>
      <c r="WHA14" s="43"/>
      <c r="WHB14" s="43"/>
      <c r="WHC14" s="43"/>
      <c r="WHD14" s="43"/>
      <c r="WHE14" s="43"/>
      <c r="WHF14" s="43"/>
      <c r="WHG14" s="43"/>
      <c r="WHH14" s="43"/>
      <c r="WHI14" s="43"/>
      <c r="WHJ14" s="43"/>
      <c r="WHK14" s="43"/>
      <c r="WHL14" s="43"/>
      <c r="WHM14" s="43"/>
      <c r="WHN14" s="43"/>
      <c r="WHO14" s="43"/>
      <c r="WHP14" s="43"/>
      <c r="WHQ14" s="43"/>
      <c r="WHR14" s="43"/>
      <c r="WHS14" s="43"/>
      <c r="WHT14" s="43"/>
      <c r="WHU14" s="43"/>
      <c r="WHV14" s="43"/>
      <c r="WHW14" s="43"/>
      <c r="WHX14" s="43"/>
      <c r="WHY14" s="43"/>
      <c r="WHZ14" s="43"/>
      <c r="WIA14" s="43"/>
      <c r="WIB14" s="43"/>
      <c r="WIC14" s="43"/>
      <c r="WID14" s="43"/>
      <c r="WIE14" s="43"/>
      <c r="WIF14" s="43"/>
      <c r="WIG14" s="43"/>
      <c r="WIH14" s="43"/>
      <c r="WII14" s="43"/>
      <c r="WIJ14" s="43"/>
      <c r="WIK14" s="43"/>
      <c r="WIL14" s="43"/>
      <c r="WIM14" s="43"/>
      <c r="WIN14" s="43"/>
      <c r="WIO14" s="43"/>
      <c r="WIP14" s="43"/>
      <c r="WIQ14" s="43"/>
      <c r="WIR14" s="43"/>
      <c r="WIS14" s="43"/>
      <c r="WIT14" s="43"/>
      <c r="WIU14" s="43"/>
      <c r="WIV14" s="43"/>
      <c r="WIW14" s="43"/>
      <c r="WIX14" s="43"/>
      <c r="WIY14" s="43"/>
      <c r="WIZ14" s="43"/>
      <c r="WJA14" s="43"/>
      <c r="WJB14" s="43"/>
      <c r="WJC14" s="43"/>
      <c r="WJD14" s="43"/>
      <c r="WJE14" s="43"/>
      <c r="WJF14" s="43"/>
      <c r="WJG14" s="43"/>
      <c r="WJH14" s="43"/>
      <c r="WJI14" s="43"/>
      <c r="WJJ14" s="43"/>
      <c r="WJK14" s="43"/>
      <c r="WJL14" s="43"/>
      <c r="WJM14" s="43"/>
      <c r="WJN14" s="43"/>
      <c r="WJO14" s="43"/>
      <c r="WJP14" s="43"/>
      <c r="WJQ14" s="43"/>
      <c r="WJR14" s="43"/>
      <c r="WJS14" s="43"/>
      <c r="WJT14" s="43"/>
      <c r="WJU14" s="43"/>
      <c r="WJV14" s="43"/>
      <c r="WJW14" s="43"/>
      <c r="WJX14" s="43"/>
      <c r="WJY14" s="43"/>
      <c r="WJZ14" s="43"/>
      <c r="WKA14" s="43"/>
      <c r="WKB14" s="43"/>
      <c r="WKC14" s="43"/>
      <c r="WKD14" s="43"/>
      <c r="WKE14" s="43"/>
      <c r="WKF14" s="43"/>
      <c r="WKG14" s="43"/>
      <c r="WKH14" s="43"/>
      <c r="WKI14" s="43"/>
      <c r="WKJ14" s="43"/>
      <c r="WKK14" s="43"/>
      <c r="WKL14" s="43"/>
      <c r="WKM14" s="43"/>
      <c r="WKN14" s="43"/>
      <c r="WKO14" s="43"/>
      <c r="WKP14" s="43"/>
      <c r="WKQ14" s="43"/>
      <c r="WKR14" s="43"/>
      <c r="WKS14" s="43"/>
      <c r="WKT14" s="43"/>
      <c r="WKU14" s="43"/>
      <c r="WKV14" s="43"/>
      <c r="WKW14" s="43"/>
      <c r="WKX14" s="43"/>
      <c r="WKY14" s="43"/>
      <c r="WKZ14" s="43"/>
      <c r="WLA14" s="43"/>
      <c r="WLB14" s="43"/>
      <c r="WLC14" s="43"/>
      <c r="WLD14" s="43"/>
      <c r="WLE14" s="43"/>
      <c r="WLF14" s="43"/>
      <c r="WLG14" s="43"/>
      <c r="WLH14" s="43"/>
      <c r="WLI14" s="43"/>
      <c r="WLJ14" s="43"/>
      <c r="WLK14" s="43"/>
      <c r="WLL14" s="43"/>
      <c r="WLM14" s="43"/>
      <c r="WLN14" s="43"/>
      <c r="WLO14" s="43"/>
      <c r="WLP14" s="43"/>
      <c r="WLQ14" s="43"/>
      <c r="WLR14" s="43"/>
      <c r="WLS14" s="43"/>
      <c r="WLT14" s="43"/>
      <c r="WLU14" s="43"/>
      <c r="WLV14" s="43"/>
      <c r="WLW14" s="43"/>
      <c r="WLX14" s="43"/>
      <c r="WLY14" s="43"/>
      <c r="WLZ14" s="43"/>
      <c r="WMA14" s="43"/>
      <c r="WMB14" s="43"/>
      <c r="WMC14" s="43"/>
      <c r="WMD14" s="43"/>
      <c r="WME14" s="43"/>
      <c r="WMF14" s="43"/>
      <c r="WMG14" s="43"/>
      <c r="WMH14" s="43"/>
      <c r="WMI14" s="43"/>
      <c r="WMJ14" s="43"/>
      <c r="WMK14" s="43"/>
      <c r="WML14" s="43"/>
      <c r="WMM14" s="43"/>
      <c r="WMN14" s="43"/>
      <c r="WMO14" s="43"/>
      <c r="WMP14" s="43"/>
      <c r="WMQ14" s="43"/>
      <c r="WMR14" s="43"/>
      <c r="WMS14" s="43"/>
      <c r="WMT14" s="43"/>
      <c r="WMU14" s="43"/>
      <c r="WMV14" s="43"/>
      <c r="WMW14" s="43"/>
      <c r="WMX14" s="43"/>
      <c r="WMY14" s="43"/>
      <c r="WMZ14" s="43"/>
      <c r="WNA14" s="43"/>
      <c r="WNB14" s="43"/>
      <c r="WNC14" s="43"/>
      <c r="WND14" s="43"/>
      <c r="WNE14" s="43"/>
      <c r="WNF14" s="43"/>
      <c r="WNG14" s="43"/>
      <c r="WNH14" s="43"/>
      <c r="WNI14" s="43"/>
      <c r="WNJ14" s="43"/>
      <c r="WNK14" s="43"/>
      <c r="WNL14" s="43"/>
      <c r="WNM14" s="43"/>
      <c r="WNN14" s="43"/>
      <c r="WNO14" s="43"/>
      <c r="WNP14" s="43"/>
      <c r="WNQ14" s="43"/>
      <c r="WNR14" s="43"/>
      <c r="WNS14" s="43"/>
      <c r="WNT14" s="43"/>
      <c r="WNU14" s="43"/>
      <c r="WNV14" s="43"/>
      <c r="WNW14" s="43"/>
      <c r="WNX14" s="43"/>
      <c r="WNY14" s="43"/>
      <c r="WNZ14" s="43"/>
      <c r="WOA14" s="43"/>
      <c r="WOB14" s="43"/>
      <c r="WOC14" s="43"/>
      <c r="WOD14" s="43"/>
      <c r="WOE14" s="43"/>
      <c r="WOF14" s="43"/>
      <c r="WOG14" s="43"/>
      <c r="WOH14" s="43"/>
      <c r="WOI14" s="43"/>
      <c r="WOJ14" s="43"/>
      <c r="WOK14" s="43"/>
      <c r="WOL14" s="43"/>
      <c r="WOM14" s="43"/>
      <c r="WON14" s="43"/>
      <c r="WOO14" s="43"/>
      <c r="WOP14" s="43"/>
      <c r="WOQ14" s="43"/>
      <c r="WOR14" s="43"/>
      <c r="WOS14" s="43"/>
      <c r="WOT14" s="43"/>
      <c r="WOU14" s="43"/>
      <c r="WOV14" s="43"/>
      <c r="WOW14" s="43"/>
      <c r="WOX14" s="43"/>
      <c r="WOY14" s="43"/>
      <c r="WOZ14" s="43"/>
      <c r="WPA14" s="43"/>
      <c r="WPB14" s="43"/>
      <c r="WPC14" s="43"/>
      <c r="WPD14" s="43"/>
      <c r="WPE14" s="43"/>
      <c r="WPF14" s="43"/>
      <c r="WPG14" s="43"/>
      <c r="WPH14" s="43"/>
      <c r="WPI14" s="43"/>
      <c r="WPJ14" s="43"/>
      <c r="WPK14" s="43"/>
      <c r="WPL14" s="43"/>
      <c r="WPM14" s="43"/>
      <c r="WPN14" s="43"/>
      <c r="WPO14" s="43"/>
      <c r="WPP14" s="43"/>
      <c r="WPQ14" s="43"/>
      <c r="WPR14" s="43"/>
      <c r="WPS14" s="43"/>
      <c r="WPT14" s="43"/>
      <c r="WPU14" s="43"/>
      <c r="WPV14" s="43"/>
      <c r="WPW14" s="43"/>
      <c r="WPX14" s="43"/>
      <c r="WPY14" s="43"/>
      <c r="WPZ14" s="43"/>
      <c r="WQA14" s="43"/>
      <c r="WQB14" s="43"/>
      <c r="WQC14" s="43"/>
      <c r="WQD14" s="43"/>
      <c r="WQE14" s="43"/>
      <c r="WQF14" s="43"/>
      <c r="WQG14" s="43"/>
      <c r="WQH14" s="43"/>
      <c r="WQI14" s="43"/>
      <c r="WQJ14" s="43"/>
      <c r="WQK14" s="43"/>
      <c r="WQL14" s="43"/>
      <c r="WQM14" s="43"/>
      <c r="WQN14" s="43"/>
      <c r="WQO14" s="43"/>
      <c r="WQP14" s="43"/>
      <c r="WQQ14" s="43"/>
      <c r="WQR14" s="43"/>
      <c r="WQS14" s="43"/>
      <c r="WQT14" s="43"/>
      <c r="WQU14" s="43"/>
      <c r="WQV14" s="43"/>
      <c r="WQW14" s="43"/>
      <c r="WQX14" s="43"/>
      <c r="WQY14" s="43"/>
      <c r="WQZ14" s="43"/>
      <c r="WRA14" s="43"/>
      <c r="WRB14" s="43"/>
      <c r="WRC14" s="43"/>
      <c r="WRD14" s="43"/>
      <c r="WRE14" s="43"/>
      <c r="WRF14" s="43"/>
      <c r="WRG14" s="43"/>
      <c r="WRH14" s="43"/>
      <c r="WRI14" s="43"/>
      <c r="WRJ14" s="43"/>
      <c r="WRK14" s="43"/>
      <c r="WRL14" s="43"/>
      <c r="WRM14" s="43"/>
      <c r="WRN14" s="43"/>
      <c r="WRO14" s="43"/>
      <c r="WRP14" s="43"/>
      <c r="WRQ14" s="43"/>
      <c r="WRR14" s="43"/>
      <c r="WRS14" s="43"/>
      <c r="WRT14" s="43"/>
      <c r="WRU14" s="43"/>
      <c r="WRV14" s="43"/>
      <c r="WRW14" s="43"/>
      <c r="WRX14" s="43"/>
      <c r="WRY14" s="43"/>
      <c r="WRZ14" s="43"/>
      <c r="WSA14" s="43"/>
      <c r="WSB14" s="43"/>
      <c r="WSC14" s="43"/>
      <c r="WSD14" s="43"/>
      <c r="WSE14" s="43"/>
      <c r="WSF14" s="43"/>
      <c r="WSG14" s="43"/>
      <c r="WSH14" s="43"/>
      <c r="WSI14" s="43"/>
      <c r="WSJ14" s="43"/>
      <c r="WSK14" s="43"/>
      <c r="WSL14" s="43"/>
      <c r="WSM14" s="43"/>
      <c r="WSN14" s="43"/>
      <c r="WSO14" s="43"/>
      <c r="WSP14" s="43"/>
      <c r="WSQ14" s="43"/>
      <c r="WSR14" s="43"/>
      <c r="WSS14" s="43"/>
      <c r="WST14" s="43"/>
      <c r="WSU14" s="43"/>
      <c r="WSV14" s="43"/>
      <c r="WSW14" s="43"/>
      <c r="WSX14" s="43"/>
      <c r="WSY14" s="43"/>
      <c r="WSZ14" s="43"/>
      <c r="WTA14" s="43"/>
      <c r="WTB14" s="43"/>
      <c r="WTC14" s="43"/>
      <c r="WTD14" s="43"/>
      <c r="WTE14" s="43"/>
      <c r="WTF14" s="43"/>
      <c r="WTG14" s="43"/>
      <c r="WTH14" s="43"/>
      <c r="WTI14" s="43"/>
      <c r="WTJ14" s="43"/>
      <c r="WTK14" s="43"/>
      <c r="WTL14" s="43"/>
      <c r="WTM14" s="43"/>
      <c r="WTN14" s="43"/>
      <c r="WTO14" s="43"/>
      <c r="WTP14" s="43"/>
      <c r="WTQ14" s="43"/>
      <c r="WTR14" s="43"/>
      <c r="WTS14" s="43"/>
      <c r="WTT14" s="43"/>
      <c r="WTU14" s="43"/>
      <c r="WTV14" s="43"/>
      <c r="WTW14" s="43"/>
      <c r="WTX14" s="43"/>
      <c r="WTY14" s="43"/>
      <c r="WTZ14" s="43"/>
      <c r="WUA14" s="43"/>
      <c r="WUB14" s="43"/>
      <c r="WUC14" s="43"/>
      <c r="WUD14" s="43"/>
      <c r="WUE14" s="43"/>
      <c r="WUF14" s="43"/>
      <c r="WUG14" s="43"/>
      <c r="WUH14" s="43"/>
      <c r="WUI14" s="43"/>
      <c r="WUJ14" s="43"/>
      <c r="WUK14" s="43"/>
      <c r="WUL14" s="43"/>
      <c r="WUM14" s="43"/>
      <c r="WUN14" s="43"/>
      <c r="WUO14" s="43"/>
      <c r="WUP14" s="43"/>
      <c r="WUQ14" s="43"/>
      <c r="WUR14" s="43"/>
      <c r="WUS14" s="43"/>
      <c r="WUT14" s="43"/>
      <c r="WUU14" s="43"/>
      <c r="WUV14" s="43"/>
      <c r="WUW14" s="43"/>
      <c r="WUX14" s="43"/>
      <c r="WUY14" s="43"/>
      <c r="WUZ14" s="43"/>
      <c r="WVA14" s="43"/>
      <c r="WVB14" s="43"/>
      <c r="WVC14" s="43"/>
      <c r="WVD14" s="43"/>
      <c r="WVE14" s="43"/>
      <c r="WVF14" s="43"/>
      <c r="WVG14" s="43"/>
      <c r="WVH14" s="43"/>
      <c r="WVI14" s="43"/>
      <c r="WVJ14" s="43"/>
      <c r="WVK14" s="43"/>
      <c r="WVL14" s="43"/>
      <c r="WVM14" s="43"/>
      <c r="WVN14" s="43"/>
      <c r="WVO14" s="43"/>
      <c r="WVP14" s="43"/>
      <c r="WVQ14" s="43"/>
      <c r="WVR14" s="43"/>
      <c r="WVS14" s="43"/>
      <c r="WVT14" s="43"/>
      <c r="WVU14" s="43"/>
      <c r="WVV14" s="43"/>
      <c r="WVW14" s="43"/>
      <c r="WVX14" s="43"/>
      <c r="WVY14" s="43"/>
      <c r="WVZ14" s="43"/>
      <c r="WWA14" s="43"/>
      <c r="WWB14" s="43"/>
      <c r="WWC14" s="43"/>
      <c r="WWD14" s="43"/>
      <c r="WWE14" s="43"/>
      <c r="WWF14" s="43"/>
      <c r="WWG14" s="43"/>
      <c r="WWH14" s="43"/>
      <c r="WWI14" s="43"/>
      <c r="WWJ14" s="43"/>
      <c r="WWK14" s="43"/>
      <c r="WWL14" s="43"/>
      <c r="WWM14" s="43"/>
      <c r="WWN14" s="43"/>
      <c r="WWO14" s="43"/>
      <c r="WWP14" s="43"/>
      <c r="WWQ14" s="43"/>
      <c r="WWR14" s="43"/>
      <c r="WWS14" s="43"/>
      <c r="WWT14" s="43"/>
      <c r="WWU14" s="43"/>
      <c r="WWV14" s="43"/>
      <c r="WWW14" s="43"/>
      <c r="WWX14" s="43"/>
      <c r="WWY14" s="43"/>
      <c r="WWZ14" s="43"/>
      <c r="WXA14" s="43"/>
      <c r="WXB14" s="43"/>
      <c r="WXC14" s="43"/>
      <c r="WXD14" s="43"/>
      <c r="WXE14" s="43"/>
      <c r="WXF14" s="43"/>
      <c r="WXG14" s="43"/>
      <c r="WXH14" s="43"/>
      <c r="WXI14" s="43"/>
      <c r="WXJ14" s="43"/>
      <c r="WXK14" s="43"/>
      <c r="WXL14" s="43"/>
      <c r="WXM14" s="43"/>
      <c r="WXN14" s="43"/>
      <c r="WXO14" s="43"/>
      <c r="WXP14" s="43"/>
      <c r="WXQ14" s="43"/>
      <c r="WXR14" s="43"/>
      <c r="WXS14" s="43"/>
      <c r="WXT14" s="43"/>
      <c r="WXU14" s="43"/>
      <c r="WXV14" s="43"/>
      <c r="WXW14" s="43"/>
      <c r="WXX14" s="43"/>
      <c r="WXY14" s="43"/>
      <c r="WXZ14" s="43"/>
      <c r="WYA14" s="43"/>
      <c r="WYB14" s="43"/>
      <c r="WYC14" s="43"/>
      <c r="WYD14" s="43"/>
      <c r="WYE14" s="43"/>
      <c r="WYF14" s="43"/>
      <c r="WYG14" s="43"/>
      <c r="WYH14" s="43"/>
      <c r="WYI14" s="43"/>
      <c r="WYJ14" s="43"/>
      <c r="WYK14" s="43"/>
      <c r="WYL14" s="43"/>
      <c r="WYM14" s="43"/>
      <c r="WYN14" s="43"/>
      <c r="WYO14" s="43"/>
      <c r="WYP14" s="43"/>
      <c r="WYQ14" s="43"/>
      <c r="WYR14" s="43"/>
      <c r="WYS14" s="43"/>
      <c r="WYT14" s="43"/>
      <c r="WYU14" s="43"/>
      <c r="WYV14" s="43"/>
      <c r="WYW14" s="43"/>
      <c r="WYX14" s="43"/>
      <c r="WYY14" s="43"/>
      <c r="WYZ14" s="43"/>
      <c r="WZA14" s="43"/>
      <c r="WZB14" s="43"/>
      <c r="WZC14" s="43"/>
      <c r="WZD14" s="43"/>
      <c r="WZE14" s="43"/>
      <c r="WZF14" s="43"/>
      <c r="WZG14" s="43"/>
      <c r="WZH14" s="43"/>
      <c r="WZI14" s="43"/>
      <c r="WZJ14" s="43"/>
      <c r="WZK14" s="43"/>
      <c r="WZL14" s="43"/>
      <c r="WZM14" s="43"/>
      <c r="WZN14" s="43"/>
      <c r="WZO14" s="43"/>
      <c r="WZP14" s="43"/>
      <c r="WZQ14" s="43"/>
      <c r="WZR14" s="43"/>
      <c r="WZS14" s="43"/>
      <c r="WZT14" s="43"/>
      <c r="WZU14" s="43"/>
      <c r="WZV14" s="43"/>
      <c r="WZW14" s="43"/>
      <c r="WZX14" s="43"/>
      <c r="WZY14" s="43"/>
      <c r="WZZ14" s="43"/>
      <c r="XAA14" s="43"/>
      <c r="XAB14" s="43"/>
      <c r="XAC14" s="43"/>
      <c r="XAD14" s="43"/>
      <c r="XAE14" s="43"/>
      <c r="XAF14" s="43"/>
      <c r="XAG14" s="43"/>
      <c r="XAH14" s="43"/>
      <c r="XAI14" s="43"/>
      <c r="XAJ14" s="43"/>
      <c r="XAK14" s="43"/>
      <c r="XAL14" s="43"/>
      <c r="XAM14" s="43"/>
      <c r="XAN14" s="43"/>
      <c r="XAO14" s="43"/>
      <c r="XAP14" s="43"/>
      <c r="XAQ14" s="43"/>
      <c r="XAR14" s="43"/>
      <c r="XAS14" s="43"/>
      <c r="XAT14" s="43"/>
      <c r="XAU14" s="43"/>
      <c r="XAV14" s="43"/>
      <c r="XAW14" s="43"/>
      <c r="XAX14" s="43"/>
      <c r="XAY14" s="43"/>
      <c r="XAZ14" s="43"/>
      <c r="XBA14" s="43"/>
      <c r="XBB14" s="43"/>
      <c r="XBC14" s="43"/>
      <c r="XBD14" s="43"/>
      <c r="XBE14" s="43"/>
      <c r="XBF14" s="43"/>
      <c r="XBG14" s="43"/>
      <c r="XBH14" s="43"/>
      <c r="XBI14" s="43"/>
      <c r="XBJ14" s="43"/>
      <c r="XBK14" s="43"/>
      <c r="XBL14" s="43"/>
      <c r="XBM14" s="43"/>
      <c r="XBN14" s="43"/>
      <c r="XBO14" s="43"/>
      <c r="XBP14" s="43"/>
      <c r="XBQ14" s="43"/>
      <c r="XBR14" s="43"/>
      <c r="XBS14" s="43"/>
      <c r="XBT14" s="43"/>
      <c r="XBU14" s="43"/>
      <c r="XBV14" s="43"/>
      <c r="XBW14" s="43"/>
      <c r="XBX14" s="43"/>
      <c r="XBY14" s="43"/>
      <c r="XBZ14" s="43"/>
      <c r="XCA14" s="43"/>
      <c r="XCB14" s="43"/>
      <c r="XCC14" s="43"/>
      <c r="XCD14" s="43"/>
      <c r="XCE14" s="43"/>
      <c r="XCF14" s="43"/>
      <c r="XCG14" s="43"/>
      <c r="XCH14" s="43"/>
      <c r="XCI14" s="43"/>
      <c r="XCJ14" s="43"/>
      <c r="XCK14" s="43"/>
      <c r="XCL14" s="43"/>
      <c r="XCM14" s="43"/>
      <c r="XCN14" s="43"/>
      <c r="XCO14" s="43"/>
      <c r="XCP14" s="43"/>
      <c r="XCQ14" s="43"/>
      <c r="XCR14" s="43"/>
      <c r="XCS14" s="43"/>
      <c r="XCT14" s="43"/>
      <c r="XCU14" s="43"/>
      <c r="XCV14" s="43"/>
      <c r="XCW14" s="43"/>
      <c r="XCX14" s="43"/>
      <c r="XCY14" s="43"/>
      <c r="XCZ14" s="43"/>
      <c r="XDA14" s="43"/>
      <c r="XDB14" s="43"/>
      <c r="XDC14" s="43"/>
      <c r="XDD14" s="43"/>
      <c r="XDE14" s="43"/>
      <c r="XDF14" s="43"/>
      <c r="XDG14" s="43"/>
      <c r="XDH14" s="43"/>
      <c r="XDI14" s="43"/>
      <c r="XDJ14" s="43"/>
      <c r="XDK14" s="43"/>
      <c r="XDL14" s="43"/>
      <c r="XDM14" s="43"/>
      <c r="XDN14" s="43"/>
      <c r="XDO14" s="43"/>
      <c r="XDP14" s="43"/>
      <c r="XDQ14" s="43"/>
      <c r="XDR14" s="43"/>
      <c r="XDS14" s="43"/>
      <c r="XDT14" s="43"/>
      <c r="XDU14" s="43"/>
      <c r="XDV14" s="43"/>
      <c r="XDW14" s="43"/>
      <c r="XDX14" s="43"/>
      <c r="XDY14" s="43"/>
      <c r="XDZ14" s="43"/>
      <c r="XEA14" s="43"/>
      <c r="XEB14" s="43"/>
      <c r="XEC14" s="43"/>
      <c r="XED14" s="43"/>
      <c r="XEE14" s="43"/>
      <c r="XEF14" s="43"/>
      <c r="XEG14" s="43"/>
      <c r="XEH14" s="43"/>
      <c r="XEI14" s="43"/>
      <c r="XEJ14" s="43"/>
      <c r="XEK14" s="43"/>
      <c r="XEL14" s="43"/>
      <c r="XEM14" s="43"/>
      <c r="XEN14" s="43"/>
      <c r="XEO14" s="43"/>
      <c r="XEP14" s="43"/>
      <c r="XEQ14" s="43"/>
      <c r="XER14" s="43"/>
      <c r="XES14" s="43"/>
      <c r="XET14" s="43"/>
      <c r="XEU14" s="43"/>
      <c r="XEV14" s="43"/>
      <c r="XEW14" s="43"/>
      <c r="XEX14" s="43"/>
      <c r="XEY14" s="43"/>
      <c r="XEZ14" s="43"/>
      <c r="XFA14" s="43"/>
      <c r="XFB14" s="43"/>
      <c r="XFC14" s="43"/>
    </row>
    <row r="15" spans="1:16383">
      <c r="B15" s="5" t="s">
        <v>171</v>
      </c>
      <c r="C15" s="56">
        <f t="shared" si="6"/>
        <v>4.8745699999999999E-3</v>
      </c>
      <c r="D15" s="56">
        <f t="shared" si="6"/>
        <v>0.31197200000000003</v>
      </c>
      <c r="E15" s="56">
        <f t="shared" si="6"/>
        <v>9.5331200000000003</v>
      </c>
      <c r="F15" s="56">
        <f t="shared" si="6"/>
        <v>2.92474E-2</v>
      </c>
      <c r="G15" s="56">
        <f t="shared" si="6"/>
        <v>2.92474E-2</v>
      </c>
      <c r="H15" s="56">
        <f t="shared" si="6"/>
        <v>2.8261400000000001</v>
      </c>
      <c r="I15" s="56">
        <f t="shared" si="6"/>
        <v>5.84948E-2</v>
      </c>
      <c r="J15" s="56">
        <f t="shared" si="6"/>
        <v>5.6926918799999999</v>
      </c>
      <c r="K15" s="56">
        <f t="shared" si="6"/>
        <v>1.2430099999999999</v>
      </c>
      <c r="L15" s="56">
        <f t="shared" si="6"/>
        <v>0.86607880000000004</v>
      </c>
      <c r="M15" s="56">
        <f t="shared" si="7"/>
        <v>1.4523279999999998</v>
      </c>
      <c r="N15" s="56">
        <f t="shared" si="7"/>
        <v>0.660914</v>
      </c>
      <c r="O15" s="56">
        <f t="shared" si="7"/>
        <v>0</v>
      </c>
      <c r="P15" s="56">
        <f t="shared" si="7"/>
        <v>2.4649337999999998</v>
      </c>
      <c r="Q15" s="56">
        <f t="shared" si="7"/>
        <v>2.7736299999999998</v>
      </c>
      <c r="R15" s="56">
        <f t="shared" si="7"/>
        <v>3.2098300000000002</v>
      </c>
      <c r="S15" s="56">
        <f t="shared" si="7"/>
        <v>2.4300156000000004</v>
      </c>
      <c r="T15" s="56">
        <f t="shared" si="7"/>
        <v>3.0255138000000001</v>
      </c>
      <c r="U15" s="56">
        <f t="shared" si="7"/>
        <v>6.8243900000000002</v>
      </c>
      <c r="V15" s="56">
        <f t="shared" si="7"/>
        <v>0.433836</v>
      </c>
      <c r="W15" s="56">
        <f t="shared" si="8"/>
        <v>7.7993099999999996E-2</v>
      </c>
      <c r="X15" s="56">
        <f t="shared" si="8"/>
        <v>0</v>
      </c>
      <c r="Y15" s="56">
        <f t="shared" si="8"/>
        <v>12.208467000000001</v>
      </c>
      <c r="Z15" s="56">
        <f t="shared" si="8"/>
        <v>0.22423000000000001</v>
      </c>
      <c r="AA15" s="56">
        <f t="shared" si="8"/>
        <v>0</v>
      </c>
      <c r="AB15" s="56">
        <f t="shared" si="8"/>
        <v>9.7198899999999995</v>
      </c>
      <c r="AC15" s="56">
        <f t="shared" si="8"/>
        <v>1.3015099999999999</v>
      </c>
      <c r="AD15" s="56">
        <f t="shared" si="8"/>
        <v>0</v>
      </c>
      <c r="AE15" s="56">
        <f t="shared" si="8"/>
        <v>8.7742200000000006E-2</v>
      </c>
      <c r="AF15" s="56">
        <f t="shared" si="8"/>
        <v>1.1341838</v>
      </c>
      <c r="AG15" s="56">
        <f t="shared" si="8"/>
        <v>5.36202E-2</v>
      </c>
      <c r="AH15" s="56">
        <f t="shared" si="8"/>
        <v>7.9171893999999998</v>
      </c>
      <c r="AI15" s="56">
        <f t="shared" si="8"/>
        <v>0</v>
      </c>
      <c r="AJ15" s="56">
        <f t="shared" si="8"/>
        <v>0</v>
      </c>
      <c r="AK15" s="56">
        <f t="shared" si="8"/>
        <v>1.31226</v>
      </c>
      <c r="AL15" s="66">
        <f t="shared" si="9"/>
        <v>77.90735374999997</v>
      </c>
      <c r="AM15" s="46"/>
      <c r="AN15" s="46"/>
      <c r="AO15" s="46"/>
      <c r="AP15" s="67" t="str">
        <f t="shared" si="5"/>
        <v>Nonpoint Heaters</v>
      </c>
      <c r="AQ15" s="56">
        <f t="shared" si="10"/>
        <v>9.5331200000000003</v>
      </c>
      <c r="AR15" s="56">
        <f t="shared" si="10"/>
        <v>5.6926918799999999</v>
      </c>
      <c r="AS15" s="56">
        <f t="shared" si="10"/>
        <v>1.2430099999999999</v>
      </c>
      <c r="AT15" s="56">
        <f t="shared" si="10"/>
        <v>2.4649337999999998</v>
      </c>
      <c r="AU15" s="56">
        <f t="shared" si="10"/>
        <v>2.7736299999999998</v>
      </c>
      <c r="AV15" s="56">
        <f t="shared" si="10"/>
        <v>3.2098300000000002</v>
      </c>
      <c r="AW15" s="56">
        <f t="shared" si="10"/>
        <v>2.4300156000000004</v>
      </c>
      <c r="AX15" s="56">
        <f t="shared" si="10"/>
        <v>3.0255138000000001</v>
      </c>
      <c r="AY15" s="56">
        <f t="shared" si="10"/>
        <v>6.8243900000000002</v>
      </c>
      <c r="AZ15" s="56">
        <f t="shared" si="10"/>
        <v>12.208467000000001</v>
      </c>
      <c r="BA15" s="56">
        <f t="shared" si="10"/>
        <v>9.7198899999999995</v>
      </c>
      <c r="BB15" s="56">
        <f t="shared" si="10"/>
        <v>1.1341838</v>
      </c>
      <c r="BC15" s="56">
        <f t="shared" si="10"/>
        <v>7.9171893999999998</v>
      </c>
      <c r="BD15" s="56">
        <f t="shared" si="11"/>
        <v>9.7304884699999992</v>
      </c>
      <c r="BE15" s="66">
        <f t="shared" si="12"/>
        <v>77.907353749999999</v>
      </c>
    </row>
    <row r="16" spans="1:16383">
      <c r="B16" s="67" t="s">
        <v>49</v>
      </c>
      <c r="C16" s="56">
        <f t="shared" ref="C16:AK16" si="13">SUMIF($A$22:$A$44,"N",C$22:C$45)</f>
        <v>9.9419399999999998E-3</v>
      </c>
      <c r="D16" s="56">
        <f t="shared" si="13"/>
        <v>32.840846000000006</v>
      </c>
      <c r="E16" s="56">
        <f t="shared" si="13"/>
        <v>1665.8215997999998</v>
      </c>
      <c r="F16" s="56">
        <f t="shared" si="13"/>
        <v>2.0357318000000002</v>
      </c>
      <c r="G16" s="56">
        <f t="shared" si="13"/>
        <v>1.7114908</v>
      </c>
      <c r="H16" s="56">
        <f t="shared" si="13"/>
        <v>97.673690999999991</v>
      </c>
      <c r="I16" s="56">
        <f t="shared" si="13"/>
        <v>22.726293600000002</v>
      </c>
      <c r="J16" s="56">
        <f t="shared" si="13"/>
        <v>576.40236952720011</v>
      </c>
      <c r="K16" s="56">
        <f t="shared" si="13"/>
        <v>201.03557999999995</v>
      </c>
      <c r="L16" s="56">
        <f t="shared" si="13"/>
        <v>115.96178906439999</v>
      </c>
      <c r="M16" s="56">
        <f t="shared" si="13"/>
        <v>221.92151547999998</v>
      </c>
      <c r="N16" s="56">
        <f t="shared" si="13"/>
        <v>147.30328737999997</v>
      </c>
      <c r="O16" s="56">
        <f t="shared" si="13"/>
        <v>0</v>
      </c>
      <c r="P16" s="56">
        <f t="shared" si="13"/>
        <v>289.90397906439995</v>
      </c>
      <c r="Q16" s="56">
        <f t="shared" si="13"/>
        <v>329.95166999999998</v>
      </c>
      <c r="R16" s="56">
        <f t="shared" si="13"/>
        <v>731.04398064000009</v>
      </c>
      <c r="S16" s="56">
        <f t="shared" si="13"/>
        <v>279.47650156999993</v>
      </c>
      <c r="T16" s="56">
        <f t="shared" si="13"/>
        <v>440.31418805940001</v>
      </c>
      <c r="U16" s="56">
        <f t="shared" si="13"/>
        <v>1365.7297600000002</v>
      </c>
      <c r="V16" s="56">
        <f t="shared" si="13"/>
        <v>39.344920000000002</v>
      </c>
      <c r="W16" s="56">
        <f t="shared" si="13"/>
        <v>4.0681605000000003</v>
      </c>
      <c r="X16" s="56">
        <f t="shared" si="13"/>
        <v>0</v>
      </c>
      <c r="Y16" s="56">
        <f t="shared" si="13"/>
        <v>2976.4328077950004</v>
      </c>
      <c r="Z16" s="56">
        <f t="shared" si="13"/>
        <v>21.114850999999998</v>
      </c>
      <c r="AA16" s="56">
        <f t="shared" si="13"/>
        <v>0</v>
      </c>
      <c r="AB16" s="56">
        <f t="shared" si="13"/>
        <v>1919.3493000000001</v>
      </c>
      <c r="AC16" s="56">
        <f t="shared" si="13"/>
        <v>95.759960000000007</v>
      </c>
      <c r="AD16" s="56">
        <f t="shared" si="13"/>
        <v>0</v>
      </c>
      <c r="AE16" s="56">
        <f t="shared" si="13"/>
        <v>20.452116</v>
      </c>
      <c r="AF16" s="56">
        <f t="shared" si="13"/>
        <v>228.81892606440002</v>
      </c>
      <c r="AG16" s="56">
        <f t="shared" si="13"/>
        <v>3.7606597000000002</v>
      </c>
      <c r="AH16" s="56">
        <f t="shared" si="13"/>
        <v>1454.6204128059996</v>
      </c>
      <c r="AI16" s="56">
        <f t="shared" si="13"/>
        <v>5.8999999999999995</v>
      </c>
      <c r="AJ16" s="56">
        <f t="shared" si="13"/>
        <v>0</v>
      </c>
      <c r="AK16" s="56">
        <f t="shared" si="13"/>
        <v>187.70480428999994</v>
      </c>
      <c r="AL16" s="66">
        <f t="shared" si="9"/>
        <v>13479.191133880799</v>
      </c>
      <c r="AM16" s="46"/>
      <c r="AN16" s="46"/>
      <c r="AO16" s="46"/>
      <c r="AP16" s="67" t="str">
        <f t="shared" si="5"/>
        <v>Other Categories</v>
      </c>
      <c r="AQ16" s="56">
        <f t="shared" si="10"/>
        <v>1665.8215997999998</v>
      </c>
      <c r="AR16" s="56">
        <f t="shared" si="10"/>
        <v>576.40236952720011</v>
      </c>
      <c r="AS16" s="56">
        <f t="shared" si="10"/>
        <v>201.03557999999995</v>
      </c>
      <c r="AT16" s="56">
        <f t="shared" si="10"/>
        <v>289.90397906439995</v>
      </c>
      <c r="AU16" s="56">
        <f t="shared" si="10"/>
        <v>329.95166999999998</v>
      </c>
      <c r="AV16" s="56">
        <f t="shared" si="10"/>
        <v>731.04398064000009</v>
      </c>
      <c r="AW16" s="56">
        <f t="shared" si="10"/>
        <v>279.47650156999993</v>
      </c>
      <c r="AX16" s="56">
        <f t="shared" si="10"/>
        <v>440.31418805940001</v>
      </c>
      <c r="AY16" s="56">
        <f t="shared" si="10"/>
        <v>1365.7297600000002</v>
      </c>
      <c r="AZ16" s="56">
        <f t="shared" si="10"/>
        <v>2976.4328077950004</v>
      </c>
      <c r="BA16" s="56">
        <f t="shared" si="10"/>
        <v>1919.3493000000001</v>
      </c>
      <c r="BB16" s="56">
        <f t="shared" si="10"/>
        <v>228.81892606440002</v>
      </c>
      <c r="BC16" s="56">
        <f t="shared" si="10"/>
        <v>1454.6204128059996</v>
      </c>
      <c r="BD16" s="56">
        <f t="shared" si="11"/>
        <v>1020.2900585543999</v>
      </c>
      <c r="BE16" s="66">
        <f t="shared" si="12"/>
        <v>13479.191133880799</v>
      </c>
    </row>
    <row r="17" spans="1:57" s="43" customFormat="1">
      <c r="A17" s="69"/>
      <c r="B17" s="69" t="s">
        <v>6</v>
      </c>
      <c r="C17" s="78">
        <f t="shared" ref="C17:AK17" si="14">SUM(C5:C16)</f>
        <v>4.35747119</v>
      </c>
      <c r="D17" s="78">
        <f t="shared" si="14"/>
        <v>1053.7426879999998</v>
      </c>
      <c r="E17" s="78">
        <f t="shared" si="14"/>
        <v>9618.8577948000002</v>
      </c>
      <c r="F17" s="78">
        <f t="shared" si="14"/>
        <v>37.772297500000001</v>
      </c>
      <c r="G17" s="78">
        <f t="shared" si="14"/>
        <v>50.7824934</v>
      </c>
      <c r="H17" s="78">
        <f t="shared" si="14"/>
        <v>287.37618099999997</v>
      </c>
      <c r="I17" s="78">
        <f t="shared" si="14"/>
        <v>143.49497459999998</v>
      </c>
      <c r="J17" s="78">
        <f t="shared" si="14"/>
        <v>22524.623004337198</v>
      </c>
      <c r="K17" s="78">
        <f t="shared" si="14"/>
        <v>5892.7962599999992</v>
      </c>
      <c r="L17" s="78">
        <f t="shared" si="14"/>
        <v>1961.5212722244003</v>
      </c>
      <c r="M17" s="78">
        <f t="shared" si="14"/>
        <v>869.10105348000002</v>
      </c>
      <c r="N17" s="78">
        <f t="shared" si="14"/>
        <v>1227.6961770800001</v>
      </c>
      <c r="O17" s="78">
        <f t="shared" si="14"/>
        <v>2.7</v>
      </c>
      <c r="P17" s="78">
        <f t="shared" si="14"/>
        <v>8153.7804432244002</v>
      </c>
      <c r="Q17" s="78">
        <f t="shared" si="14"/>
        <v>6055.7715399999997</v>
      </c>
      <c r="R17" s="78">
        <f t="shared" si="14"/>
        <v>10976.489558640002</v>
      </c>
      <c r="S17" s="78">
        <f t="shared" si="14"/>
        <v>9431.8792369600014</v>
      </c>
      <c r="T17" s="78">
        <f t="shared" si="14"/>
        <v>19406.532880219402</v>
      </c>
      <c r="U17" s="78">
        <f t="shared" si="14"/>
        <v>74386.601509999979</v>
      </c>
      <c r="V17" s="78">
        <f t="shared" si="14"/>
        <v>1482.8877640000001</v>
      </c>
      <c r="W17" s="78">
        <f t="shared" si="14"/>
        <v>120.33838060000002</v>
      </c>
      <c r="X17" s="78">
        <f t="shared" si="14"/>
        <v>12.4</v>
      </c>
      <c r="Y17" s="78">
        <f t="shared" si="14"/>
        <v>155649.66549935497</v>
      </c>
      <c r="Z17" s="78">
        <f t="shared" si="14"/>
        <v>1267.3701449999999</v>
      </c>
      <c r="AA17" s="78">
        <f t="shared" si="14"/>
        <v>41.3</v>
      </c>
      <c r="AB17" s="78">
        <f t="shared" si="14"/>
        <v>110478.03528999999</v>
      </c>
      <c r="AC17" s="78">
        <f t="shared" si="14"/>
        <v>2248.2925400000004</v>
      </c>
      <c r="AD17" s="78">
        <f t="shared" si="14"/>
        <v>2.7</v>
      </c>
      <c r="AE17" s="78">
        <f t="shared" si="14"/>
        <v>581.75661319999995</v>
      </c>
      <c r="AF17" s="78">
        <f t="shared" si="14"/>
        <v>8948.2677742243995</v>
      </c>
      <c r="AG17" s="78">
        <f t="shared" si="14"/>
        <v>84.200423400000005</v>
      </c>
      <c r="AH17" s="78">
        <f t="shared" si="14"/>
        <v>68836.063931856013</v>
      </c>
      <c r="AI17" s="78">
        <f t="shared" si="14"/>
        <v>5.9999999999999991</v>
      </c>
      <c r="AJ17" s="78">
        <f t="shared" si="14"/>
        <v>1.8</v>
      </c>
      <c r="AK17" s="78">
        <f t="shared" si="14"/>
        <v>3065.8884183900004</v>
      </c>
      <c r="AL17" s="78">
        <f t="shared" si="9"/>
        <v>524912.84361668071</v>
      </c>
      <c r="AM17" s="92"/>
      <c r="AN17" s="92"/>
      <c r="AO17" s="92"/>
      <c r="AP17" s="69" t="str">
        <f t="shared" si="5"/>
        <v>Totals</v>
      </c>
      <c r="AQ17" s="78">
        <f t="shared" ref="AQ17:BE17" si="15">SUM(AQ5:AQ16)</f>
        <v>9618.8577948000002</v>
      </c>
      <c r="AR17" s="78">
        <f t="shared" si="15"/>
        <v>22524.623004337198</v>
      </c>
      <c r="AS17" s="78">
        <f t="shared" si="15"/>
        <v>5892.7962599999992</v>
      </c>
      <c r="AT17" s="78">
        <f t="shared" si="15"/>
        <v>8153.7804432244002</v>
      </c>
      <c r="AU17" s="78">
        <f t="shared" si="15"/>
        <v>6055.7715399999997</v>
      </c>
      <c r="AV17" s="78">
        <f t="shared" si="15"/>
        <v>10976.489558640002</v>
      </c>
      <c r="AW17" s="78">
        <f t="shared" si="15"/>
        <v>9431.8792369600014</v>
      </c>
      <c r="AX17" s="78">
        <f t="shared" si="15"/>
        <v>19406.532880219402</v>
      </c>
      <c r="AY17" s="78">
        <f t="shared" si="15"/>
        <v>74386.601509999979</v>
      </c>
      <c r="AZ17" s="78">
        <f t="shared" si="15"/>
        <v>155649.66549935497</v>
      </c>
      <c r="BA17" s="78">
        <f t="shared" si="15"/>
        <v>110478.03528999999</v>
      </c>
      <c r="BB17" s="78">
        <f t="shared" si="15"/>
        <v>8948.2677742243995</v>
      </c>
      <c r="BC17" s="78">
        <f t="shared" si="15"/>
        <v>68836.063931856013</v>
      </c>
      <c r="BD17" s="78">
        <f t="shared" si="15"/>
        <v>14553.478893064401</v>
      </c>
      <c r="BE17" s="78">
        <f t="shared" si="15"/>
        <v>524912.84361668082</v>
      </c>
    </row>
    <row r="18" spans="1:57">
      <c r="C18" s="105"/>
      <c r="E18" s="126"/>
      <c r="F18" s="126"/>
      <c r="G18" s="126"/>
      <c r="H18" s="126"/>
      <c r="I18" s="126"/>
      <c r="J18" s="126"/>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26"/>
      <c r="AJ18" s="126"/>
      <c r="AK18" s="126"/>
    </row>
    <row r="19" spans="1:57">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row>
    <row r="20" spans="1:57">
      <c r="A20" s="65" t="s">
        <v>8</v>
      </c>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M20" s="70"/>
    </row>
    <row r="21" spans="1:57" ht="24">
      <c r="A21" s="30" t="s">
        <v>160</v>
      </c>
      <c r="B21" s="43" t="str">
        <f t="shared" ref="B21:C36" si="16">B61</f>
        <v>Description</v>
      </c>
      <c r="C21" s="204" t="str">
        <f>PROPER(VLOOKUP(VALUE(C61),fips_xref!$A$5:$B$100,2,FALSE))&amp;", "&amp;C$59</f>
        <v>Daniels, MT</v>
      </c>
      <c r="D21" s="204" t="str">
        <f>PROPER(VLOOKUP(VALUE(D61),fips_xref!$A$5:$B$100,2,FALSE))&amp;", "&amp;D$59</f>
        <v>Dawson, MT</v>
      </c>
      <c r="E21" s="204" t="str">
        <f>PROPER(VLOOKUP(VALUE(E61),fips_xref!$A$5:$B$100,2,FALSE))&amp;", "&amp;E$59</f>
        <v>Fallon, MT</v>
      </c>
      <c r="F21" s="204" t="str">
        <f>PROPER(VLOOKUP(VALUE(F61),fips_xref!$A$5:$B$100,2,FALSE))&amp;", "&amp;F$59</f>
        <v>Garfield, MT</v>
      </c>
      <c r="G21" s="204" t="str">
        <f>PROPER(VLOOKUP(VALUE(G61),fips_xref!$A$5:$B$100,2,FALSE))&amp;", "&amp;G$59</f>
        <v>Mccone, MT</v>
      </c>
      <c r="H21" s="204" t="str">
        <f>PROPER(VLOOKUP(VALUE(H61),fips_xref!$A$5:$B$100,2,FALSE))&amp;", "&amp;H$59</f>
        <v>Phillips, MT</v>
      </c>
      <c r="I21" s="204" t="str">
        <f>PROPER(VLOOKUP(VALUE(I61),fips_xref!$A$5:$B$100,2,FALSE))&amp;", "&amp;I$59</f>
        <v>Prairie, MT</v>
      </c>
      <c r="J21" s="204" t="str">
        <f>PROPER(VLOOKUP(VALUE(J61),fips_xref!$A$5:$B$100,2,FALSE))&amp;", "&amp;J$59</f>
        <v>Richland, MT</v>
      </c>
      <c r="K21" s="204" t="str">
        <f>PROPER(VLOOKUP(VALUE(K61),fips_xref!$A$5:$B$100,2,FALSE))&amp;", "&amp;K$59</f>
        <v>Roosevelt, MT</v>
      </c>
      <c r="L21" s="204" t="str">
        <f>PROPER(VLOOKUP(VALUE(L61),fips_xref!$A$5:$B$100,2,FALSE))&amp;", "&amp;L$59</f>
        <v>Sheridan, MT</v>
      </c>
      <c r="M21" s="204" t="str">
        <f>PROPER(VLOOKUP(VALUE(M61),fips_xref!$A$5:$B$100,2,FALSE))&amp;", "&amp;M$59</f>
        <v>Valley, MT</v>
      </c>
      <c r="N21" s="204" t="str">
        <f>PROPER(VLOOKUP(VALUE(N61),fips_xref!$A$5:$B$100,2,FALSE))&amp;", "&amp;N$59</f>
        <v>Wibaux, MT</v>
      </c>
      <c r="O21" s="204" t="str">
        <f>PROPER(VLOOKUP(VALUE(O61),fips_xref!$A$5:$B$100,2,FALSE))&amp;", "&amp;O$59</f>
        <v>Barnes, ND</v>
      </c>
      <c r="P21" s="204" t="str">
        <f>PROPER(VLOOKUP(VALUE(P61),fips_xref!$A$5:$B$100,2,FALSE))&amp;", "&amp;P$59</f>
        <v>Billings, ND</v>
      </c>
      <c r="Q21" s="204" t="str">
        <f>PROPER(VLOOKUP(VALUE(Q61),fips_xref!$A$5:$B$100,2,FALSE))&amp;", "&amp;Q$59</f>
        <v>Bottineau, ND</v>
      </c>
      <c r="R21" s="204" t="str">
        <f>PROPER(VLOOKUP(VALUE(R61),fips_xref!$A$5:$B$100,2,FALSE))&amp;", "&amp;R$59</f>
        <v>Bowman, ND</v>
      </c>
      <c r="S21" s="204" t="str">
        <f>PROPER(VLOOKUP(VALUE(S61),fips_xref!$A$5:$B$100,2,FALSE))&amp;", "&amp;S$59</f>
        <v>Burke, ND</v>
      </c>
      <c r="T21" s="204" t="str">
        <f>PROPER(VLOOKUP(VALUE(T61),fips_xref!$A$5:$B$100,2,FALSE))&amp;", "&amp;T$59</f>
        <v>Divide, ND</v>
      </c>
      <c r="U21" s="204" t="str">
        <f>PROPER(VLOOKUP(VALUE(U61),fips_xref!$A$5:$B$100,2,FALSE))&amp;", "&amp;U$59</f>
        <v>Dunn, ND</v>
      </c>
      <c r="V21" s="204" t="str">
        <f>PROPER(VLOOKUP(VALUE(V61),fips_xref!$A$5:$B$100,2,FALSE))&amp;", "&amp;V$59</f>
        <v>Golden Valley, ND</v>
      </c>
      <c r="W21" s="204" t="str">
        <f>PROPER(VLOOKUP(VALUE(W61),fips_xref!$A$5:$B$100,2,FALSE))&amp;", "&amp;W$59</f>
        <v>Mchenry, ND</v>
      </c>
      <c r="X21" s="204" t="str">
        <f>PROPER(VLOOKUP(VALUE(X61),fips_xref!$A$5:$B$100,2,FALSE))&amp;", "&amp;X$59</f>
        <v>Mcintosh, ND</v>
      </c>
      <c r="Y21" s="204" t="str">
        <f>PROPER(VLOOKUP(VALUE(Y61),fips_xref!$A$5:$B$100,2,FALSE))&amp;", "&amp;Y$59</f>
        <v>Mckenzie, ND</v>
      </c>
      <c r="Z21" s="204" t="str">
        <f>PROPER(VLOOKUP(VALUE(Z61),fips_xref!$A$5:$B$100,2,FALSE))&amp;", "&amp;Z$59</f>
        <v>Mclean, ND</v>
      </c>
      <c r="AA21" s="204" t="str">
        <f>PROPER(VLOOKUP(VALUE(AA61),fips_xref!$A$5:$B$100,2,FALSE))&amp;", "&amp;AA$59</f>
        <v>Morton, ND</v>
      </c>
      <c r="AB21" s="204" t="str">
        <f>PROPER(VLOOKUP(VALUE(AB61),fips_xref!$A$5:$B$100,2,FALSE))&amp;", "&amp;AB$59</f>
        <v>Mountrail, ND</v>
      </c>
      <c r="AC21" s="204" t="str">
        <f>PROPER(VLOOKUP(VALUE(AC61),fips_xref!$A$5:$B$100,2,FALSE))&amp;", "&amp;AC$59</f>
        <v>Renville, ND</v>
      </c>
      <c r="AD21" s="204" t="str">
        <f>PROPER(VLOOKUP(VALUE(AD61),fips_xref!$A$5:$B$100,2,FALSE))&amp;", "&amp;AD$59</f>
        <v>Richland, ND</v>
      </c>
      <c r="AE21" s="204" t="str">
        <f>PROPER(VLOOKUP(VALUE(AE61),fips_xref!$A$5:$B$100,2,FALSE))&amp;", "&amp;AE$59</f>
        <v>Slope, ND</v>
      </c>
      <c r="AF21" s="204" t="str">
        <f>PROPER(VLOOKUP(VALUE(AF61),fips_xref!$A$5:$B$100,2,FALSE))&amp;", "&amp;AF$59</f>
        <v>Stark, ND</v>
      </c>
      <c r="AG21" s="204" t="str">
        <f>PROPER(VLOOKUP(VALUE(AG61),fips_xref!$A$5:$B$100,2,FALSE))&amp;", "&amp;AG$59</f>
        <v>Ward, ND</v>
      </c>
      <c r="AH21" s="204" t="str">
        <f>PROPER(VLOOKUP(VALUE(AH61),fips_xref!$A$5:$B$100,2,FALSE))&amp;", "&amp;AH$59</f>
        <v>Williams, ND</v>
      </c>
      <c r="AI21" s="204" t="str">
        <f>PROPER(VLOOKUP(VALUE(AI61),fips_xref!$A$5:$B$100,2,FALSE))&amp;", "&amp;AI$59</f>
        <v>Butte, SD</v>
      </c>
      <c r="AJ21" s="204" t="str">
        <f>PROPER(VLOOKUP(VALUE(AJ61),fips_xref!$A$5:$B$100,2,FALSE))&amp;", "&amp;AJ$59</f>
        <v>Edmunds, SD</v>
      </c>
      <c r="AK21" s="204" t="str">
        <f>PROPER(VLOOKUP(VALUE(AK61),fips_xref!$A$5:$B$100,2,FALSE))&amp;", "&amp;AK$59</f>
        <v>Harding, SD</v>
      </c>
      <c r="AL21" s="205" t="s">
        <v>43</v>
      </c>
      <c r="AM21" s="70"/>
    </row>
    <row r="22" spans="1:57">
      <c r="A22" s="175" t="str">
        <f>IF(VLOOKUP(B22,by_src_allpol!$J$22:$K$43,2,FALSE)&lt;&gt;"Y","N",IF(AL22=0,"N",VLOOKUP(B22,by_src_allpol!$J$22:$K$43,2,FALSE)))</f>
        <v>Y</v>
      </c>
      <c r="B22" s="5" t="str">
        <f t="shared" si="16"/>
        <v>Oil Tanks</v>
      </c>
      <c r="C22" s="175">
        <f>C62</f>
        <v>8.44612E-2</v>
      </c>
      <c r="D22" s="175">
        <f t="shared" ref="D22:F37" si="17">D62</f>
        <v>533.24599999999998</v>
      </c>
      <c r="E22" s="175">
        <f t="shared" si="17"/>
        <v>3017.62</v>
      </c>
      <c r="F22" s="175">
        <f t="shared" si="17"/>
        <v>7.7022700000000004</v>
      </c>
      <c r="G22" s="175">
        <f t="shared" ref="G22" si="18">G62</f>
        <v>10.962899999999999</v>
      </c>
      <c r="H22" s="175">
        <f t="shared" ref="H22:I22" si="19">H62</f>
        <v>0</v>
      </c>
      <c r="I22" s="175">
        <f t="shared" si="19"/>
        <v>52.2881</v>
      </c>
      <c r="J22" s="175">
        <f t="shared" ref="J22:AK22" si="20">J62</f>
        <v>11774.5</v>
      </c>
      <c r="K22" s="175">
        <f t="shared" si="20"/>
        <v>3211.81</v>
      </c>
      <c r="L22" s="175">
        <f t="shared" si="20"/>
        <v>812.3</v>
      </c>
      <c r="M22" s="175">
        <f t="shared" si="20"/>
        <v>80.868600000000001</v>
      </c>
      <c r="N22" s="175">
        <f t="shared" si="20"/>
        <v>457.48500000000001</v>
      </c>
      <c r="O22" s="175">
        <f t="shared" si="20"/>
        <v>0</v>
      </c>
      <c r="P22" s="175">
        <f t="shared" si="20"/>
        <v>3977.59</v>
      </c>
      <c r="Q22" s="175">
        <f t="shared" si="20"/>
        <v>1973.69</v>
      </c>
      <c r="R22" s="175">
        <f t="shared" si="20"/>
        <v>6059.96</v>
      </c>
      <c r="S22" s="175">
        <f t="shared" si="20"/>
        <v>4809.0200000000004</v>
      </c>
      <c r="T22" s="175">
        <f t="shared" si="20"/>
        <v>11056.2</v>
      </c>
      <c r="U22" s="175">
        <f t="shared" si="20"/>
        <v>47285.2</v>
      </c>
      <c r="V22" s="175">
        <f t="shared" si="20"/>
        <v>771.17899999999997</v>
      </c>
      <c r="W22" s="175">
        <f t="shared" si="20"/>
        <v>18.8704</v>
      </c>
      <c r="X22" s="175">
        <f t="shared" si="20"/>
        <v>0</v>
      </c>
      <c r="Y22" s="175">
        <f t="shared" si="20"/>
        <v>97329.2</v>
      </c>
      <c r="Z22" s="175">
        <f t="shared" si="20"/>
        <v>761.69200000000001</v>
      </c>
      <c r="AA22" s="175">
        <f t="shared" si="20"/>
        <v>0</v>
      </c>
      <c r="AB22" s="175">
        <f t="shared" si="20"/>
        <v>70607.600000000006</v>
      </c>
      <c r="AC22" s="175">
        <f t="shared" si="20"/>
        <v>663.06700000000001</v>
      </c>
      <c r="AD22" s="175">
        <f t="shared" si="20"/>
        <v>0</v>
      </c>
      <c r="AE22" s="175">
        <f t="shared" si="20"/>
        <v>338.74700000000001</v>
      </c>
      <c r="AF22" s="175">
        <f t="shared" si="20"/>
        <v>5367.28</v>
      </c>
      <c r="AG22" s="175">
        <f t="shared" si="20"/>
        <v>25.207999999999998</v>
      </c>
      <c r="AH22" s="175">
        <f t="shared" si="20"/>
        <v>41276.6</v>
      </c>
      <c r="AI22" s="175">
        <f t="shared" si="20"/>
        <v>0</v>
      </c>
      <c r="AJ22" s="175">
        <f t="shared" si="20"/>
        <v>0</v>
      </c>
      <c r="AK22" s="175">
        <f t="shared" si="20"/>
        <v>1315.54</v>
      </c>
      <c r="AL22" s="71">
        <f t="shared" ref="AL22:AL44" si="21">SUM(C22:AK22)</f>
        <v>313595.51073119993</v>
      </c>
      <c r="AM22" s="175"/>
    </row>
    <row r="23" spans="1:57">
      <c r="A23" s="175" t="str">
        <f>IF(VLOOKUP(B23,by_src_allpol!$J$22:$K$43,2,FALSE)&lt;&gt;"Y","N",IF(AL23=0,"N",VLOOKUP(B23,by_src_allpol!$J$22:$K$43,2,FALSE)))</f>
        <v>Y</v>
      </c>
      <c r="B23" s="5" t="str">
        <f t="shared" si="16"/>
        <v>Associated Gas Venting</v>
      </c>
      <c r="C23" s="175">
        <f t="shared" si="16"/>
        <v>2.8427600000000001E-2</v>
      </c>
      <c r="D23" s="175">
        <f t="shared" si="17"/>
        <v>179.47800000000001</v>
      </c>
      <c r="E23" s="175">
        <f t="shared" si="17"/>
        <v>1015.66</v>
      </c>
      <c r="F23" s="175">
        <f t="shared" si="17"/>
        <v>2.5924</v>
      </c>
      <c r="G23" s="175">
        <f t="shared" ref="G23" si="22">G63</f>
        <v>3.6898499999999999</v>
      </c>
      <c r="H23" s="175">
        <f t="shared" ref="H23:I23" si="23">H63</f>
        <v>0</v>
      </c>
      <c r="I23" s="175">
        <f t="shared" si="23"/>
        <v>17.5989</v>
      </c>
      <c r="J23" s="175">
        <f t="shared" ref="J23:AK23" si="24">J63</f>
        <v>3963.01</v>
      </c>
      <c r="K23" s="175">
        <f t="shared" si="24"/>
        <v>1081.02</v>
      </c>
      <c r="L23" s="175">
        <f t="shared" si="24"/>
        <v>273.40100000000001</v>
      </c>
      <c r="M23" s="175">
        <f t="shared" si="24"/>
        <v>27.218399999999999</v>
      </c>
      <c r="N23" s="175">
        <f t="shared" si="24"/>
        <v>153.97800000000001</v>
      </c>
      <c r="O23" s="175">
        <f t="shared" si="24"/>
        <v>0</v>
      </c>
      <c r="P23" s="175">
        <f t="shared" si="24"/>
        <v>1338.76</v>
      </c>
      <c r="Q23" s="175">
        <f t="shared" si="24"/>
        <v>664.298</v>
      </c>
      <c r="R23" s="175">
        <f t="shared" si="24"/>
        <v>2039.64</v>
      </c>
      <c r="S23" s="175">
        <f t="shared" si="24"/>
        <v>1618.6</v>
      </c>
      <c r="T23" s="175">
        <f t="shared" si="24"/>
        <v>3721.26</v>
      </c>
      <c r="U23" s="175">
        <f t="shared" si="24"/>
        <v>15915.100000000002</v>
      </c>
      <c r="V23" s="175">
        <f t="shared" si="24"/>
        <v>259.56</v>
      </c>
      <c r="W23" s="175">
        <f t="shared" si="24"/>
        <v>6.3513299999999999</v>
      </c>
      <c r="X23" s="175">
        <f t="shared" si="24"/>
        <v>0</v>
      </c>
      <c r="Y23" s="175">
        <f t="shared" si="24"/>
        <v>32758.7</v>
      </c>
      <c r="Z23" s="175">
        <f t="shared" si="24"/>
        <v>256.36700000000002</v>
      </c>
      <c r="AA23" s="175">
        <f t="shared" si="24"/>
        <v>0</v>
      </c>
      <c r="AB23" s="175">
        <f t="shared" si="24"/>
        <v>23764.799999999999</v>
      </c>
      <c r="AC23" s="175">
        <f t="shared" si="24"/>
        <v>223.172</v>
      </c>
      <c r="AD23" s="175">
        <f t="shared" si="24"/>
        <v>0</v>
      </c>
      <c r="AE23" s="175">
        <f t="shared" si="24"/>
        <v>114.014</v>
      </c>
      <c r="AF23" s="175">
        <f t="shared" si="24"/>
        <v>1806.5</v>
      </c>
      <c r="AG23" s="175">
        <f t="shared" si="24"/>
        <v>8.4843899999999994</v>
      </c>
      <c r="AH23" s="175">
        <f t="shared" si="24"/>
        <v>13892.7</v>
      </c>
      <c r="AI23" s="175">
        <f t="shared" si="24"/>
        <v>0</v>
      </c>
      <c r="AJ23" s="175">
        <f t="shared" si="24"/>
        <v>0</v>
      </c>
      <c r="AK23" s="175">
        <f t="shared" si="24"/>
        <v>442.779</v>
      </c>
      <c r="AL23" s="71">
        <f t="shared" si="21"/>
        <v>105548.7606976</v>
      </c>
      <c r="AM23" s="175"/>
    </row>
    <row r="24" spans="1:57">
      <c r="A24" s="175" t="str">
        <f>IF(VLOOKUP(B24,by_src_allpol!$J$22:$K$43,2,FALSE)&lt;&gt;"Y","N",IF(AL24=0,"N",VLOOKUP(B24,by_src_allpol!$J$22:$K$43,2,FALSE)))</f>
        <v>Y</v>
      </c>
      <c r="B24" s="5" t="str">
        <f t="shared" si="16"/>
        <v>Pneumatic Devices</v>
      </c>
      <c r="C24" s="175">
        <f t="shared" si="16"/>
        <v>3.56169</v>
      </c>
      <c r="D24" s="175">
        <f t="shared" si="17"/>
        <v>227.94800000000001</v>
      </c>
      <c r="E24" s="175">
        <f t="shared" si="17"/>
        <v>2700.02</v>
      </c>
      <c r="F24" s="175">
        <f t="shared" si="17"/>
        <v>21.370100000000001</v>
      </c>
      <c r="G24" s="175">
        <f t="shared" ref="G24" si="25">G64</f>
        <v>21.370100000000001</v>
      </c>
      <c r="H24" s="175">
        <f t="shared" ref="H24:I24" si="26">H64</f>
        <v>59.715800000000002</v>
      </c>
      <c r="I24" s="175">
        <f t="shared" si="26"/>
        <v>42.740299999999998</v>
      </c>
      <c r="J24" s="175">
        <f t="shared" ref="J24:AK24" si="27">J64</f>
        <v>4154.1982699999999</v>
      </c>
      <c r="K24" s="175">
        <f t="shared" si="27"/>
        <v>908.23099999999999</v>
      </c>
      <c r="L24" s="175">
        <f t="shared" si="27"/>
        <v>622.27055000000007</v>
      </c>
      <c r="M24" s="175">
        <f t="shared" si="27"/>
        <v>317.73199999999997</v>
      </c>
      <c r="N24" s="175">
        <f t="shared" si="27"/>
        <v>340.54840000000002</v>
      </c>
      <c r="O24" s="175">
        <f t="shared" si="27"/>
        <v>0</v>
      </c>
      <c r="P24" s="175">
        <f t="shared" si="27"/>
        <v>1790.5065500000001</v>
      </c>
      <c r="Q24" s="175">
        <f t="shared" si="27"/>
        <v>2026.6</v>
      </c>
      <c r="R24" s="175">
        <f t="shared" si="27"/>
        <v>1522.8009999999999</v>
      </c>
      <c r="S24" s="175">
        <f t="shared" si="27"/>
        <v>1759.7148200000001</v>
      </c>
      <c r="T24" s="175">
        <f t="shared" si="27"/>
        <v>2200.0965499999998</v>
      </c>
      <c r="U24" s="175">
        <f t="shared" si="27"/>
        <v>4986.3599999999997</v>
      </c>
      <c r="V24" s="175">
        <f t="shared" si="27"/>
        <v>316.99</v>
      </c>
      <c r="W24" s="175">
        <f t="shared" si="27"/>
        <v>56.987000000000002</v>
      </c>
      <c r="X24" s="175">
        <f t="shared" si="27"/>
        <v>0</v>
      </c>
      <c r="Y24" s="175">
        <f t="shared" si="27"/>
        <v>8872.8943999999992</v>
      </c>
      <c r="Z24" s="175">
        <f t="shared" si="27"/>
        <v>163.83799999999999</v>
      </c>
      <c r="AA24" s="175">
        <f t="shared" si="27"/>
        <v>0</v>
      </c>
      <c r="AB24" s="175">
        <f t="shared" si="27"/>
        <v>7102.01</v>
      </c>
      <c r="AC24" s="175">
        <f t="shared" si="27"/>
        <v>950.971</v>
      </c>
      <c r="AD24" s="175">
        <f t="shared" si="27"/>
        <v>0</v>
      </c>
      <c r="AE24" s="175">
        <f t="shared" si="27"/>
        <v>64.110399999999998</v>
      </c>
      <c r="AF24" s="175">
        <f t="shared" si="27"/>
        <v>818.16354999999999</v>
      </c>
      <c r="AG24" s="175">
        <f t="shared" si="27"/>
        <v>39.178600000000003</v>
      </c>
      <c r="AH24" s="175">
        <f t="shared" si="27"/>
        <v>5758.4713600000005</v>
      </c>
      <c r="AI24" s="175">
        <f t="shared" si="27"/>
        <v>0</v>
      </c>
      <c r="AJ24" s="175">
        <f t="shared" si="27"/>
        <v>0</v>
      </c>
      <c r="AK24" s="175">
        <f t="shared" si="27"/>
        <v>610.83600000000001</v>
      </c>
      <c r="AL24" s="71">
        <f t="shared" si="21"/>
        <v>48460.235440000004</v>
      </c>
      <c r="AM24" s="175"/>
    </row>
    <row r="25" spans="1:57">
      <c r="A25" s="175" t="str">
        <f>IF(VLOOKUP(B25,by_src_allpol!$J$22:$K$43,2,FALSE)&lt;&gt;"Y","N",IF(AL25=0,"N",VLOOKUP(B25,by_src_allpol!$J$22:$K$43,2,FALSE)))</f>
        <v>Y</v>
      </c>
      <c r="B25" s="5" t="str">
        <f t="shared" si="16"/>
        <v>Completions</v>
      </c>
      <c r="C25" s="175">
        <f t="shared" si="16"/>
        <v>0</v>
      </c>
      <c r="D25" s="175">
        <f t="shared" si="17"/>
        <v>11.0395</v>
      </c>
      <c r="E25" s="175">
        <f t="shared" si="17"/>
        <v>16.958016000000001</v>
      </c>
      <c r="F25" s="175">
        <f t="shared" si="17"/>
        <v>0</v>
      </c>
      <c r="G25" s="175">
        <f t="shared" ref="G25" si="28">G65</f>
        <v>5.5197599999999998</v>
      </c>
      <c r="H25" s="175">
        <f t="shared" ref="H25:I25" si="29">H65</f>
        <v>0</v>
      </c>
      <c r="I25" s="175">
        <f t="shared" si="29"/>
        <v>0</v>
      </c>
      <c r="J25" s="175">
        <f t="shared" ref="J25:AK25" si="30">J65</f>
        <v>486.12889999999999</v>
      </c>
      <c r="K25" s="175">
        <f t="shared" si="30"/>
        <v>141.31663</v>
      </c>
      <c r="L25" s="175">
        <f t="shared" si="30"/>
        <v>5.5197599999999998</v>
      </c>
      <c r="M25" s="175">
        <f t="shared" si="30"/>
        <v>5.5197599999999998</v>
      </c>
      <c r="N25" s="175">
        <f t="shared" si="30"/>
        <v>22.079000000000001</v>
      </c>
      <c r="O25" s="175">
        <f t="shared" si="30"/>
        <v>0</v>
      </c>
      <c r="P25" s="175">
        <f t="shared" si="30"/>
        <v>175.09915999999998</v>
      </c>
      <c r="Q25" s="175">
        <f t="shared" si="30"/>
        <v>395.42055999999997</v>
      </c>
      <c r="R25" s="175">
        <f t="shared" si="30"/>
        <v>39.568638</v>
      </c>
      <c r="S25" s="175">
        <f t="shared" si="30"/>
        <v>282.63326999999998</v>
      </c>
      <c r="T25" s="175">
        <f t="shared" si="30"/>
        <v>729.84507799999994</v>
      </c>
      <c r="U25" s="175">
        <f t="shared" si="30"/>
        <v>1633.6196</v>
      </c>
      <c r="V25" s="175">
        <f t="shared" si="30"/>
        <v>11.305311</v>
      </c>
      <c r="W25" s="175">
        <f t="shared" si="30"/>
        <v>11.305311</v>
      </c>
      <c r="X25" s="175">
        <f t="shared" si="30"/>
        <v>0</v>
      </c>
      <c r="Y25" s="175">
        <f t="shared" si="30"/>
        <v>4573.0845259999987</v>
      </c>
      <c r="Z25" s="175">
        <f t="shared" si="30"/>
        <v>11.305311</v>
      </c>
      <c r="AA25" s="175">
        <f t="shared" si="30"/>
        <v>0</v>
      </c>
      <c r="AB25" s="175">
        <f t="shared" si="30"/>
        <v>2453.2509</v>
      </c>
      <c r="AC25" s="175">
        <f t="shared" si="30"/>
        <v>78.339839999999995</v>
      </c>
      <c r="AD25" s="175">
        <f t="shared" si="30"/>
        <v>0</v>
      </c>
      <c r="AE25" s="175">
        <f t="shared" si="30"/>
        <v>16.825111</v>
      </c>
      <c r="AF25" s="175">
        <f t="shared" si="30"/>
        <v>231.97654600000001</v>
      </c>
      <c r="AG25" s="175">
        <f t="shared" si="30"/>
        <v>0</v>
      </c>
      <c r="AH25" s="175">
        <f t="shared" si="30"/>
        <v>2261.0621000000001</v>
      </c>
      <c r="AI25" s="175">
        <f t="shared" si="30"/>
        <v>0</v>
      </c>
      <c r="AJ25" s="175">
        <f t="shared" si="30"/>
        <v>0</v>
      </c>
      <c r="AK25" s="175">
        <f t="shared" si="30"/>
        <v>61.913450000000005</v>
      </c>
      <c r="AL25" s="71">
        <f t="shared" si="21"/>
        <v>13660.636037999997</v>
      </c>
      <c r="AM25" s="175"/>
    </row>
    <row r="26" spans="1:57">
      <c r="A26" s="175" t="str">
        <f>IF(VLOOKUP(B26,by_src_allpol!$J$22:$K$43,2,FALSE)&lt;&gt;"Y","N",IF(AL26=0,"N",VLOOKUP(B26,by_src_allpol!$J$22:$K$43,2,FALSE)))</f>
        <v>Y</v>
      </c>
      <c r="B26" s="5" t="str">
        <f t="shared" si="16"/>
        <v>Nonpoint Fugitives</v>
      </c>
      <c r="C26" s="175">
        <f t="shared" si="16"/>
        <v>0.66126119999999999</v>
      </c>
      <c r="D26" s="175">
        <f t="shared" si="17"/>
        <v>42.320759999999993</v>
      </c>
      <c r="E26" s="175">
        <f t="shared" si="17"/>
        <v>846.63610899999992</v>
      </c>
      <c r="F26" s="175">
        <f t="shared" si="17"/>
        <v>3.9675700999999997</v>
      </c>
      <c r="G26" s="175">
        <f t="shared" ref="G26" si="31">G66</f>
        <v>3.9675700999999997</v>
      </c>
      <c r="H26" s="175">
        <f t="shared" ref="H26:I26" si="32">H66</f>
        <v>42.222850000000001</v>
      </c>
      <c r="I26" s="175">
        <f t="shared" si="32"/>
        <v>7.9351389999999995</v>
      </c>
      <c r="J26" s="175">
        <f t="shared" ref="J26:AK26" si="33">J66</f>
        <v>771.69255292999981</v>
      </c>
      <c r="K26" s="175">
        <f t="shared" si="33"/>
        <v>168.62120000000002</v>
      </c>
      <c r="L26" s="175">
        <f t="shared" si="33"/>
        <v>116.38418035999999</v>
      </c>
      <c r="M26" s="175">
        <f t="shared" si="33"/>
        <v>119.18104800000002</v>
      </c>
      <c r="N26" s="175">
        <f t="shared" si="33"/>
        <v>74.752042700000004</v>
      </c>
      <c r="O26" s="175">
        <f t="shared" si="33"/>
        <v>0</v>
      </c>
      <c r="P26" s="175">
        <f t="shared" si="33"/>
        <v>333.27785036000012</v>
      </c>
      <c r="Q26" s="175">
        <f t="shared" si="33"/>
        <v>376.25790000000001</v>
      </c>
      <c r="R26" s="175">
        <f t="shared" si="33"/>
        <v>349.31579999999997</v>
      </c>
      <c r="S26" s="175">
        <f t="shared" si="33"/>
        <v>327.98858979000005</v>
      </c>
      <c r="T26" s="175">
        <f t="shared" si="33"/>
        <v>409.32252036000011</v>
      </c>
      <c r="U26" s="175">
        <f t="shared" si="33"/>
        <v>925.76520000000005</v>
      </c>
      <c r="V26" s="175">
        <f t="shared" si="33"/>
        <v>58.852229999999999</v>
      </c>
      <c r="W26" s="175">
        <f t="shared" si="33"/>
        <v>10.580181</v>
      </c>
      <c r="X26" s="175">
        <f t="shared" si="33"/>
        <v>0</v>
      </c>
      <c r="Y26" s="175">
        <f t="shared" si="33"/>
        <v>1651.1744805600001</v>
      </c>
      <c r="Z26" s="175">
        <f t="shared" si="33"/>
        <v>30.418046999999998</v>
      </c>
      <c r="AA26" s="175">
        <f t="shared" si="33"/>
        <v>0</v>
      </c>
      <c r="AB26" s="175">
        <f t="shared" si="33"/>
        <v>1318.5556999999999</v>
      </c>
      <c r="AC26" s="175">
        <f t="shared" si="33"/>
        <v>176.55639000000002</v>
      </c>
      <c r="AD26" s="175">
        <f t="shared" si="33"/>
        <v>0</v>
      </c>
      <c r="AE26" s="175">
        <f t="shared" si="33"/>
        <v>11.902700000000001</v>
      </c>
      <c r="AF26" s="175">
        <f t="shared" si="33"/>
        <v>152.75339036</v>
      </c>
      <c r="AG26" s="175">
        <f t="shared" si="33"/>
        <v>7.2738710000000006</v>
      </c>
      <c r="AH26" s="175">
        <f t="shared" si="33"/>
        <v>1071.2491696500001</v>
      </c>
      <c r="AI26" s="175">
        <f t="shared" si="33"/>
        <v>0</v>
      </c>
      <c r="AJ26" s="175">
        <f t="shared" si="33"/>
        <v>0</v>
      </c>
      <c r="AK26" s="175">
        <f t="shared" si="33"/>
        <v>141.5819841</v>
      </c>
      <c r="AL26" s="71">
        <f t="shared" si="21"/>
        <v>9551.1682875699989</v>
      </c>
      <c r="AM26" s="202"/>
    </row>
    <row r="27" spans="1:57">
      <c r="A27" s="175" t="str">
        <f>IF(VLOOKUP(B27,by_src_allpol!$J$22:$K$43,2,FALSE)&lt;&gt;"Y","N",IF(AL27=0,"N",VLOOKUP(B27,by_src_allpol!$J$22:$K$43,2,FALSE)))</f>
        <v>Y</v>
      </c>
      <c r="B27" s="5" t="str">
        <f t="shared" si="16"/>
        <v>Mud Degassing</v>
      </c>
      <c r="C27" s="175">
        <f t="shared" si="16"/>
        <v>0</v>
      </c>
      <c r="D27" s="175">
        <f t="shared" si="17"/>
        <v>5.8063900000000004</v>
      </c>
      <c r="E27" s="175">
        <f t="shared" si="17"/>
        <v>8.7095900000000004</v>
      </c>
      <c r="F27" s="175">
        <f t="shared" si="17"/>
        <v>0</v>
      </c>
      <c r="G27" s="175">
        <f t="shared" ref="G27" si="34">G67</f>
        <v>2.9032</v>
      </c>
      <c r="H27" s="175">
        <f t="shared" ref="H27:I27" si="35">H67</f>
        <v>0</v>
      </c>
      <c r="I27" s="175">
        <f t="shared" si="35"/>
        <v>0</v>
      </c>
      <c r="J27" s="175">
        <f t="shared" ref="J27:AK27" si="36">J67</f>
        <v>290.32</v>
      </c>
      <c r="K27" s="175">
        <f t="shared" si="36"/>
        <v>84.192700000000002</v>
      </c>
      <c r="L27" s="175">
        <f t="shared" si="36"/>
        <v>2.9032</v>
      </c>
      <c r="M27" s="175">
        <f t="shared" si="36"/>
        <v>2.9032</v>
      </c>
      <c r="N27" s="175">
        <f t="shared" si="36"/>
        <v>14.516</v>
      </c>
      <c r="O27" s="175">
        <f t="shared" si="36"/>
        <v>0</v>
      </c>
      <c r="P27" s="175">
        <f t="shared" si="36"/>
        <v>116.128</v>
      </c>
      <c r="Q27" s="175">
        <f t="shared" si="36"/>
        <v>261.28800000000001</v>
      </c>
      <c r="R27" s="175">
        <f t="shared" si="36"/>
        <v>26.128799999999998</v>
      </c>
      <c r="S27" s="175">
        <f t="shared" si="36"/>
        <v>185.80500000000001</v>
      </c>
      <c r="T27" s="175">
        <f t="shared" si="36"/>
        <v>485.49867</v>
      </c>
      <c r="U27" s="175">
        <f t="shared" si="36"/>
        <v>1077.0900000000001</v>
      </c>
      <c r="V27" s="175">
        <f t="shared" si="36"/>
        <v>8.7095900000000004</v>
      </c>
      <c r="W27" s="175">
        <f t="shared" si="36"/>
        <v>8.7095900000000004</v>
      </c>
      <c r="X27" s="175">
        <f t="shared" si="36"/>
        <v>0</v>
      </c>
      <c r="Y27" s="175">
        <f t="shared" si="36"/>
        <v>3011.5119179999992</v>
      </c>
      <c r="Z27" s="175">
        <f t="shared" si="36"/>
        <v>8.7095900000000004</v>
      </c>
      <c r="AA27" s="175">
        <f t="shared" si="36"/>
        <v>0</v>
      </c>
      <c r="AB27" s="175">
        <f t="shared" si="36"/>
        <v>1619.98</v>
      </c>
      <c r="AC27" s="175">
        <f t="shared" si="36"/>
        <v>52.2575</v>
      </c>
      <c r="AD27" s="175">
        <f t="shared" si="36"/>
        <v>0</v>
      </c>
      <c r="AE27" s="175">
        <f t="shared" si="36"/>
        <v>11.6128</v>
      </c>
      <c r="AF27" s="175">
        <f t="shared" si="36"/>
        <v>154.760918</v>
      </c>
      <c r="AG27" s="175">
        <f t="shared" si="36"/>
        <v>0</v>
      </c>
      <c r="AH27" s="175">
        <f t="shared" si="36"/>
        <v>1489.34</v>
      </c>
      <c r="AI27" s="175">
        <f t="shared" si="36"/>
        <v>0</v>
      </c>
      <c r="AJ27" s="175">
        <f t="shared" si="36"/>
        <v>0</v>
      </c>
      <c r="AK27" s="175">
        <f t="shared" si="36"/>
        <v>34.8384</v>
      </c>
      <c r="AL27" s="71">
        <f t="shared" si="21"/>
        <v>8964.6230559999985</v>
      </c>
      <c r="AM27" s="175"/>
    </row>
    <row r="28" spans="1:57">
      <c r="A28" s="175" t="str">
        <f>IF(VLOOKUP(B28,by_src_allpol!$J$22:$K$43,2,FALSE)&lt;&gt;"Y","N",IF(AL28=0,"N",VLOOKUP(B28,by_src_allpol!$J$22:$K$43,2,FALSE)))</f>
        <v>Y</v>
      </c>
      <c r="B28" s="5" t="str">
        <f t="shared" si="16"/>
        <v>Dehydrators</v>
      </c>
      <c r="C28" s="175">
        <f t="shared" si="16"/>
        <v>0</v>
      </c>
      <c r="D28" s="175">
        <f t="shared" si="17"/>
        <v>5.5554199999999998</v>
      </c>
      <c r="E28" s="175">
        <f t="shared" si="17"/>
        <v>214.06750000000002</v>
      </c>
      <c r="F28" s="175">
        <f t="shared" si="17"/>
        <v>3.4090099999999998E-2</v>
      </c>
      <c r="G28" s="175">
        <f t="shared" ref="G28" si="37">G68</f>
        <v>0.101591</v>
      </c>
      <c r="H28" s="175">
        <f t="shared" ref="H28:I28" si="38">H68</f>
        <v>80.450699999999998</v>
      </c>
      <c r="I28" s="175">
        <f t="shared" si="38"/>
        <v>6.5971000000000002E-2</v>
      </c>
      <c r="J28" s="175">
        <f t="shared" ref="J28:AK28" si="39">J68</f>
        <v>307.88260000000002</v>
      </c>
      <c r="K28" s="175">
        <f t="shared" si="39"/>
        <v>55.333400000000005</v>
      </c>
      <c r="L28" s="175">
        <f t="shared" si="39"/>
        <v>9.6122800000000002</v>
      </c>
      <c r="M28" s="175">
        <f t="shared" si="39"/>
        <v>26.723600000000001</v>
      </c>
      <c r="N28" s="175">
        <f t="shared" si="39"/>
        <v>6.5589999999999993</v>
      </c>
      <c r="O28" s="175">
        <f t="shared" si="39"/>
        <v>0</v>
      </c>
      <c r="P28" s="175">
        <f t="shared" si="39"/>
        <v>106.223</v>
      </c>
      <c r="Q28" s="175">
        <f t="shared" si="39"/>
        <v>6.1150200000000003</v>
      </c>
      <c r="R28" s="175">
        <f t="shared" si="39"/>
        <v>198.72300000000001</v>
      </c>
      <c r="S28" s="175">
        <f t="shared" si="39"/>
        <v>133.185</v>
      </c>
      <c r="T28" s="175">
        <f t="shared" si="39"/>
        <v>279.678</v>
      </c>
      <c r="U28" s="175">
        <f t="shared" si="39"/>
        <v>877.93799999999999</v>
      </c>
      <c r="V28" s="175">
        <f t="shared" si="39"/>
        <v>14.815</v>
      </c>
      <c r="W28" s="175">
        <f t="shared" si="39"/>
        <v>0</v>
      </c>
      <c r="X28" s="175">
        <f t="shared" si="39"/>
        <v>0</v>
      </c>
      <c r="Y28" s="175">
        <f t="shared" si="39"/>
        <v>3368.71</v>
      </c>
      <c r="Z28" s="175">
        <f t="shared" si="39"/>
        <v>12.184100000000001</v>
      </c>
      <c r="AA28" s="175">
        <f t="shared" si="39"/>
        <v>0</v>
      </c>
      <c r="AB28" s="175">
        <f t="shared" si="39"/>
        <v>1370.83</v>
      </c>
      <c r="AC28" s="175">
        <f t="shared" si="39"/>
        <v>1.70062</v>
      </c>
      <c r="AD28" s="175">
        <f t="shared" si="39"/>
        <v>0</v>
      </c>
      <c r="AE28" s="175">
        <f t="shared" si="39"/>
        <v>2.3738199999999998</v>
      </c>
      <c r="AF28" s="175">
        <f t="shared" si="39"/>
        <v>156.452</v>
      </c>
      <c r="AG28" s="175">
        <f t="shared" si="39"/>
        <v>0.166321</v>
      </c>
      <c r="AH28" s="175">
        <f t="shared" si="39"/>
        <v>1345.94</v>
      </c>
      <c r="AI28" s="175">
        <f t="shared" si="39"/>
        <v>0</v>
      </c>
      <c r="AJ28" s="175">
        <f t="shared" si="39"/>
        <v>0</v>
      </c>
      <c r="AK28" s="175">
        <f t="shared" si="39"/>
        <v>261.56700000000001</v>
      </c>
      <c r="AL28" s="71">
        <f t="shared" si="21"/>
        <v>8842.9870330999984</v>
      </c>
      <c r="AM28" s="175"/>
    </row>
    <row r="29" spans="1:57">
      <c r="A29" s="175" t="str">
        <f>IF(VLOOKUP(B29,by_src_allpol!$J$22:$K$43,2,FALSE)&lt;&gt;"Y","N",IF(AL29=0,"N",VLOOKUP(B29,by_src_allpol!$J$22:$K$43,2,FALSE)))</f>
        <v>N</v>
      </c>
      <c r="B29" s="5" t="str">
        <f t="shared" si="16"/>
        <v>Truck Loading</v>
      </c>
      <c r="C29" s="175">
        <f t="shared" si="16"/>
        <v>1.9418300000000001E-3</v>
      </c>
      <c r="D29" s="175">
        <f t="shared" si="17"/>
        <v>12.336499999999999</v>
      </c>
      <c r="E29" s="175">
        <f t="shared" si="17"/>
        <v>70.503799999999998</v>
      </c>
      <c r="F29" s="175">
        <f t="shared" si="17"/>
        <v>0.18437999999999999</v>
      </c>
      <c r="G29" s="175">
        <f t="shared" ref="G29" si="40">G69</f>
        <v>0.25541900000000001</v>
      </c>
      <c r="H29" s="175">
        <f t="shared" ref="H29:I29" si="41">H69</f>
        <v>0</v>
      </c>
      <c r="I29" s="175">
        <f t="shared" si="41"/>
        <v>1.2310099999999999</v>
      </c>
      <c r="J29" s="175">
        <f t="shared" ref="J29:AK29" si="42">J69</f>
        <v>268.08800000000002</v>
      </c>
      <c r="K29" s="175">
        <f t="shared" si="42"/>
        <v>73.257499999999993</v>
      </c>
      <c r="L29" s="175">
        <f t="shared" si="42"/>
        <v>18.151599999999998</v>
      </c>
      <c r="M29" s="175">
        <f t="shared" si="42"/>
        <v>1.88832</v>
      </c>
      <c r="N29" s="175">
        <f t="shared" si="42"/>
        <v>10.4747</v>
      </c>
      <c r="O29" s="175">
        <f t="shared" si="42"/>
        <v>0</v>
      </c>
      <c r="P29" s="175">
        <f t="shared" si="42"/>
        <v>89.5364</v>
      </c>
      <c r="Q29" s="175">
        <f t="shared" si="42"/>
        <v>41.528799999999997</v>
      </c>
      <c r="R29" s="175">
        <f t="shared" si="42"/>
        <v>139.40053399999999</v>
      </c>
      <c r="S29" s="175">
        <f t="shared" si="42"/>
        <v>102.616088238</v>
      </c>
      <c r="T29" s="175">
        <f t="shared" si="42"/>
        <v>241.65631730500002</v>
      </c>
      <c r="U29" s="175">
        <f t="shared" si="42"/>
        <v>1031.6300000000001</v>
      </c>
      <c r="V29" s="175">
        <f t="shared" si="42"/>
        <v>17.505800000000001</v>
      </c>
      <c r="W29" s="175">
        <f t="shared" si="42"/>
        <v>0.39808900000000003</v>
      </c>
      <c r="X29" s="175">
        <f t="shared" si="42"/>
        <v>0</v>
      </c>
      <c r="Y29" s="175">
        <f t="shared" si="42"/>
        <v>2157.7099720000001</v>
      </c>
      <c r="Z29" s="175">
        <f t="shared" si="42"/>
        <v>16.302399999999999</v>
      </c>
      <c r="AA29" s="175">
        <f t="shared" si="42"/>
        <v>0</v>
      </c>
      <c r="AB29" s="175">
        <f t="shared" si="42"/>
        <v>1507.47</v>
      </c>
      <c r="AC29" s="175">
        <f t="shared" si="42"/>
        <v>14.0467</v>
      </c>
      <c r="AD29" s="175">
        <f t="shared" si="42"/>
        <v>0</v>
      </c>
      <c r="AE29" s="175">
        <f t="shared" si="42"/>
        <v>7.6957899999999997</v>
      </c>
      <c r="AF29" s="175">
        <f t="shared" si="42"/>
        <v>119.638667</v>
      </c>
      <c r="AG29" s="175">
        <f t="shared" si="42"/>
        <v>0.53530299999999997</v>
      </c>
      <c r="AH29" s="175">
        <f t="shared" si="42"/>
        <v>907.37483509999993</v>
      </c>
      <c r="AI29" s="175">
        <f t="shared" si="42"/>
        <v>0</v>
      </c>
      <c r="AJ29" s="175">
        <f t="shared" si="42"/>
        <v>0</v>
      </c>
      <c r="AK29" s="175">
        <f t="shared" si="42"/>
        <v>31.366053599999997</v>
      </c>
      <c r="AL29" s="71">
        <f t="shared" si="21"/>
        <v>6882.7849200729988</v>
      </c>
      <c r="AM29" s="175"/>
    </row>
    <row r="30" spans="1:57">
      <c r="A30" s="175" t="str">
        <f>IF(VLOOKUP(B30,by_src_allpol!$J$22:$K$43,2,FALSE)&lt;&gt;"Y","N",IF(AL30=0,"N",VLOOKUP(B30,by_src_allpol!$J$22:$K$43,2,FALSE)))</f>
        <v>N</v>
      </c>
      <c r="B30" s="5" t="str">
        <f t="shared" si="16"/>
        <v xml:space="preserve">Produced water </v>
      </c>
      <c r="C30" s="175">
        <f t="shared" si="16"/>
        <v>1.89314E-3</v>
      </c>
      <c r="D30" s="175">
        <f t="shared" si="17"/>
        <v>20.102499999999999</v>
      </c>
      <c r="E30" s="175">
        <f t="shared" si="17"/>
        <v>310.09899999999999</v>
      </c>
      <c r="F30" s="175">
        <f t="shared" si="17"/>
        <v>1.81471</v>
      </c>
      <c r="G30" s="175">
        <f t="shared" ref="G30" si="43">G70</f>
        <v>1.4139299999999999</v>
      </c>
      <c r="H30" s="175">
        <f t="shared" ref="H30:I30" si="44">H70</f>
        <v>7.08528</v>
      </c>
      <c r="I30" s="175">
        <f t="shared" si="44"/>
        <v>21.422000000000001</v>
      </c>
      <c r="J30" s="175">
        <f t="shared" ref="J30:AK30" si="45">J70</f>
        <v>87.497200000000007</v>
      </c>
      <c r="K30" s="175">
        <f t="shared" si="45"/>
        <v>116.586</v>
      </c>
      <c r="L30" s="175">
        <f t="shared" si="45"/>
        <v>81.521900000000002</v>
      </c>
      <c r="M30" s="175">
        <f t="shared" si="45"/>
        <v>8.4334900000000008</v>
      </c>
      <c r="N30" s="175">
        <f t="shared" si="45"/>
        <v>95.827299999999994</v>
      </c>
      <c r="O30" s="175">
        <f t="shared" si="45"/>
        <v>0</v>
      </c>
      <c r="P30" s="175">
        <f t="shared" si="45"/>
        <v>192.00399999999999</v>
      </c>
      <c r="Q30" s="175">
        <f t="shared" si="45"/>
        <v>284.94799999999998</v>
      </c>
      <c r="R30" s="175">
        <f t="shared" si="45"/>
        <v>350.37</v>
      </c>
      <c r="S30" s="175">
        <f t="shared" si="45"/>
        <v>109.75</v>
      </c>
      <c r="T30" s="175">
        <f t="shared" si="45"/>
        <v>191.88200000000001</v>
      </c>
      <c r="U30" s="175">
        <f t="shared" si="45"/>
        <v>325.55</v>
      </c>
      <c r="V30" s="175">
        <f t="shared" si="45"/>
        <v>21.2956</v>
      </c>
      <c r="W30" s="175">
        <f t="shared" si="45"/>
        <v>3.5723600000000002</v>
      </c>
      <c r="X30" s="175">
        <f t="shared" si="45"/>
        <v>0</v>
      </c>
      <c r="Y30" s="175">
        <f t="shared" si="45"/>
        <v>646.82000000000005</v>
      </c>
      <c r="Z30" s="175">
        <f t="shared" si="45"/>
        <v>4.5315300000000001</v>
      </c>
      <c r="AA30" s="175">
        <f t="shared" si="45"/>
        <v>0</v>
      </c>
      <c r="AB30" s="175">
        <f t="shared" si="45"/>
        <v>399.702</v>
      </c>
      <c r="AC30" s="175">
        <f t="shared" si="45"/>
        <v>80.082700000000003</v>
      </c>
      <c r="AD30" s="175">
        <f t="shared" si="45"/>
        <v>0</v>
      </c>
      <c r="AE30" s="175">
        <f t="shared" si="45"/>
        <v>12.6464</v>
      </c>
      <c r="AF30" s="175">
        <f t="shared" si="45"/>
        <v>97.044600000000003</v>
      </c>
      <c r="AG30" s="175">
        <f t="shared" si="45"/>
        <v>3.1581800000000002</v>
      </c>
      <c r="AH30" s="175">
        <f t="shared" si="45"/>
        <v>516.35199999999998</v>
      </c>
      <c r="AI30" s="175">
        <f t="shared" si="45"/>
        <v>0</v>
      </c>
      <c r="AJ30" s="175">
        <f t="shared" si="45"/>
        <v>0</v>
      </c>
      <c r="AK30" s="175">
        <f t="shared" si="45"/>
        <v>51.809199999999997</v>
      </c>
      <c r="AL30" s="71">
        <f t="shared" si="21"/>
        <v>4043.3237731400009</v>
      </c>
      <c r="AM30" s="175"/>
    </row>
    <row r="31" spans="1:57">
      <c r="A31" s="175" t="str">
        <f>IF(VLOOKUP(B31,by_src_allpol!$J$22:$K$43,2,FALSE)&lt;&gt;"Y","N",IF(AL31=0,"N",VLOOKUP(B31,by_src_allpol!$J$22:$K$43,2,FALSE)))</f>
        <v>N</v>
      </c>
      <c r="B31" s="5" t="str">
        <f t="shared" si="16"/>
        <v>Pneumatic Pumps</v>
      </c>
      <c r="C31" s="175">
        <f t="shared" si="16"/>
        <v>6.1069699999999998E-3</v>
      </c>
      <c r="D31" s="175">
        <f t="shared" si="17"/>
        <v>0.39084600000000003</v>
      </c>
      <c r="E31" s="175">
        <f t="shared" si="17"/>
        <v>1210.98028</v>
      </c>
      <c r="F31" s="175">
        <f t="shared" si="17"/>
        <v>3.6641800000000002E-2</v>
      </c>
      <c r="G31" s="175">
        <f t="shared" ref="G31" si="46">G71</f>
        <v>3.6641800000000002E-2</v>
      </c>
      <c r="H31" s="175">
        <f t="shared" ref="H31:I31" si="47">H71</f>
        <v>0.508934</v>
      </c>
      <c r="I31" s="175">
        <f t="shared" si="47"/>
        <v>7.3283600000000004E-2</v>
      </c>
      <c r="J31" s="175">
        <f t="shared" ref="J31:AK31" si="48">J71</f>
        <v>8.6140699999999999</v>
      </c>
      <c r="K31" s="175">
        <f t="shared" si="48"/>
        <v>1.55728</v>
      </c>
      <c r="L31" s="175">
        <f t="shared" si="48"/>
        <v>4.0492900000000001</v>
      </c>
      <c r="M31" s="175">
        <f t="shared" si="48"/>
        <v>210.799172</v>
      </c>
      <c r="N31" s="175">
        <f t="shared" si="48"/>
        <v>40.845299999999995</v>
      </c>
      <c r="O31" s="175">
        <f t="shared" si="48"/>
        <v>0</v>
      </c>
      <c r="P31" s="175">
        <f t="shared" si="48"/>
        <v>6.0523799999999994</v>
      </c>
      <c r="Q31" s="175">
        <f t="shared" si="48"/>
        <v>3.4748700000000001</v>
      </c>
      <c r="R31" s="175">
        <f t="shared" si="48"/>
        <v>235.23279000000002</v>
      </c>
      <c r="S31" s="175">
        <f t="shared" si="48"/>
        <v>7.4907599999999999</v>
      </c>
      <c r="T31" s="175">
        <f t="shared" si="48"/>
        <v>6.7546799999999996</v>
      </c>
      <c r="U31" s="175">
        <f t="shared" si="48"/>
        <v>8.5497599999999991</v>
      </c>
      <c r="V31" s="175">
        <f t="shared" si="48"/>
        <v>0.54352</v>
      </c>
      <c r="W31" s="175">
        <f t="shared" si="48"/>
        <v>9.7711500000000007E-2</v>
      </c>
      <c r="X31" s="175">
        <f t="shared" si="48"/>
        <v>0</v>
      </c>
      <c r="Y31" s="175">
        <f t="shared" si="48"/>
        <v>28.6341</v>
      </c>
      <c r="Z31" s="175">
        <f t="shared" si="48"/>
        <v>0.28092099999999998</v>
      </c>
      <c r="AA31" s="175">
        <f t="shared" si="48"/>
        <v>0</v>
      </c>
      <c r="AB31" s="175">
        <f t="shared" si="48"/>
        <v>12.177300000000001</v>
      </c>
      <c r="AC31" s="175">
        <f t="shared" si="48"/>
        <v>1.63056</v>
      </c>
      <c r="AD31" s="175">
        <f t="shared" si="48"/>
        <v>0</v>
      </c>
      <c r="AE31" s="175">
        <f t="shared" si="48"/>
        <v>0.109926</v>
      </c>
      <c r="AF31" s="175">
        <f t="shared" si="48"/>
        <v>4.3851800000000001</v>
      </c>
      <c r="AG31" s="175">
        <f t="shared" si="48"/>
        <v>6.7176700000000006E-2</v>
      </c>
      <c r="AH31" s="175">
        <f t="shared" si="48"/>
        <v>17.329450000000001</v>
      </c>
      <c r="AI31" s="175">
        <f t="shared" si="48"/>
        <v>0</v>
      </c>
      <c r="AJ31" s="175">
        <f t="shared" si="48"/>
        <v>0</v>
      </c>
      <c r="AK31" s="175">
        <f t="shared" si="48"/>
        <v>99.464131999999992</v>
      </c>
      <c r="AL31" s="71">
        <f t="shared" si="21"/>
        <v>1910.1730633700004</v>
      </c>
      <c r="AM31" s="175"/>
    </row>
    <row r="32" spans="1:57">
      <c r="A32" s="175" t="str">
        <f>IF(VLOOKUP(B32,by_src_allpol!$J$22:$K$43,2,FALSE)&lt;&gt;"Y","N",IF(AL32=0,"N",VLOOKUP(B32,by_src_allpol!$J$22:$K$43,2,FALSE)))</f>
        <v>Y</v>
      </c>
      <c r="B32" s="5" t="str">
        <f t="shared" si="16"/>
        <v>Drill Rigs</v>
      </c>
      <c r="C32" s="175">
        <f t="shared" si="16"/>
        <v>0</v>
      </c>
      <c r="D32" s="175">
        <f t="shared" si="17"/>
        <v>1.0634600000000001</v>
      </c>
      <c r="E32" s="175">
        <f t="shared" si="17"/>
        <v>1.76366</v>
      </c>
      <c r="F32" s="175">
        <f t="shared" si="17"/>
        <v>0</v>
      </c>
      <c r="G32" s="175">
        <f t="shared" ref="G32" si="49">G72</f>
        <v>0.47789599999999999</v>
      </c>
      <c r="H32" s="175">
        <f t="shared" ref="H32:I32" si="50">H72</f>
        <v>0</v>
      </c>
      <c r="I32" s="175">
        <f t="shared" si="50"/>
        <v>0</v>
      </c>
      <c r="J32" s="175">
        <f t="shared" ref="J32:AK32" si="51">J72</f>
        <v>71.205500000000001</v>
      </c>
      <c r="K32" s="175">
        <f t="shared" si="51"/>
        <v>22.134499999999999</v>
      </c>
      <c r="L32" s="175">
        <f t="shared" si="51"/>
        <v>0.56427400000000005</v>
      </c>
      <c r="M32" s="175">
        <f t="shared" si="51"/>
        <v>0.350329</v>
      </c>
      <c r="N32" s="175">
        <f t="shared" si="51"/>
        <v>2.1560700000000002</v>
      </c>
      <c r="O32" s="175">
        <f t="shared" si="51"/>
        <v>0</v>
      </c>
      <c r="P32" s="175">
        <f t="shared" si="51"/>
        <v>20.405999999999999</v>
      </c>
      <c r="Q32" s="175">
        <f t="shared" si="51"/>
        <v>15.4992</v>
      </c>
      <c r="R32" s="175">
        <f t="shared" si="51"/>
        <v>3.56345</v>
      </c>
      <c r="S32" s="175">
        <f t="shared" si="51"/>
        <v>29.666399999999999</v>
      </c>
      <c r="T32" s="175">
        <f t="shared" si="51"/>
        <v>77.087699999999998</v>
      </c>
      <c r="U32" s="175">
        <f t="shared" si="51"/>
        <v>192.98400000000001</v>
      </c>
      <c r="V32" s="175">
        <f t="shared" si="51"/>
        <v>1.09137</v>
      </c>
      <c r="W32" s="175">
        <f t="shared" si="51"/>
        <v>0.47937999999999997</v>
      </c>
      <c r="X32" s="175">
        <f t="shared" si="51"/>
        <v>0</v>
      </c>
      <c r="Y32" s="175">
        <f t="shared" si="51"/>
        <v>536.74400000000003</v>
      </c>
      <c r="Z32" s="175">
        <f t="shared" si="51"/>
        <v>1.2035400000000001</v>
      </c>
      <c r="AA32" s="175">
        <f t="shared" si="51"/>
        <v>0</v>
      </c>
      <c r="AB32" s="175">
        <f t="shared" si="51"/>
        <v>270.38099999999997</v>
      </c>
      <c r="AC32" s="175">
        <f t="shared" si="51"/>
        <v>3.3472</v>
      </c>
      <c r="AD32" s="175">
        <f t="shared" si="51"/>
        <v>0</v>
      </c>
      <c r="AE32" s="175">
        <f t="shared" si="51"/>
        <v>1.5082599999999999</v>
      </c>
      <c r="AF32" s="175">
        <f t="shared" si="51"/>
        <v>27.5777</v>
      </c>
      <c r="AG32" s="175">
        <f t="shared" si="51"/>
        <v>0</v>
      </c>
      <c r="AH32" s="175">
        <f t="shared" si="51"/>
        <v>260.45400000000001</v>
      </c>
      <c r="AI32" s="175">
        <f t="shared" si="51"/>
        <v>0</v>
      </c>
      <c r="AJ32" s="175">
        <f t="shared" si="51"/>
        <v>0</v>
      </c>
      <c r="AK32" s="175">
        <f t="shared" si="51"/>
        <v>6.8069499999999996</v>
      </c>
      <c r="AL32" s="71">
        <f t="shared" si="21"/>
        <v>1548.5158389999999</v>
      </c>
      <c r="AM32" s="175"/>
    </row>
    <row r="33" spans="1:39">
      <c r="A33" s="175" t="str">
        <f>IF(VLOOKUP(B33,by_src_allpol!$J$22:$K$43,2,FALSE)&lt;&gt;"Y","N",IF(AL33=0,"N",VLOOKUP(B33,by_src_allpol!$J$22:$K$43,2,FALSE)))</f>
        <v>Y</v>
      </c>
      <c r="B33" s="5" t="str">
        <f t="shared" si="16"/>
        <v>Point Source Compressor Engines</v>
      </c>
      <c r="C33" s="175">
        <f t="shared" si="16"/>
        <v>0</v>
      </c>
      <c r="D33" s="175">
        <f t="shared" si="17"/>
        <v>13.696199999999999</v>
      </c>
      <c r="E33" s="175">
        <f t="shared" si="17"/>
        <v>118.8653</v>
      </c>
      <c r="F33" s="175">
        <f t="shared" si="17"/>
        <v>0</v>
      </c>
      <c r="G33" s="175">
        <f t="shared" ref="G33" si="52">G73</f>
        <v>8.0000000000000002E-3</v>
      </c>
      <c r="H33" s="175">
        <f t="shared" ref="H33:I33" si="53">H73</f>
        <v>4.4870000000000001</v>
      </c>
      <c r="I33" s="175">
        <f t="shared" si="53"/>
        <v>0</v>
      </c>
      <c r="J33" s="175">
        <f t="shared" ref="J33:AK33" si="54">J73</f>
        <v>115.6442</v>
      </c>
      <c r="K33" s="175">
        <f t="shared" si="54"/>
        <v>16.1205</v>
      </c>
      <c r="L33" s="175">
        <f t="shared" si="54"/>
        <v>0.5524</v>
      </c>
      <c r="M33" s="175">
        <f t="shared" si="54"/>
        <v>64.964500000000001</v>
      </c>
      <c r="N33" s="175">
        <f t="shared" si="54"/>
        <v>7.0724</v>
      </c>
      <c r="O33" s="175">
        <f t="shared" si="54"/>
        <v>2.7</v>
      </c>
      <c r="P33" s="175">
        <f t="shared" si="54"/>
        <v>0</v>
      </c>
      <c r="Q33" s="175">
        <f t="shared" si="54"/>
        <v>0</v>
      </c>
      <c r="R33" s="175">
        <f t="shared" si="54"/>
        <v>0</v>
      </c>
      <c r="S33" s="175">
        <f t="shared" si="54"/>
        <v>0</v>
      </c>
      <c r="T33" s="175">
        <f t="shared" si="54"/>
        <v>0</v>
      </c>
      <c r="U33" s="175">
        <f t="shared" si="54"/>
        <v>110.45</v>
      </c>
      <c r="V33" s="175">
        <f t="shared" si="54"/>
        <v>0</v>
      </c>
      <c r="W33" s="175">
        <f t="shared" si="54"/>
        <v>2.8</v>
      </c>
      <c r="X33" s="175">
        <f t="shared" si="54"/>
        <v>12.4</v>
      </c>
      <c r="Y33" s="175">
        <f t="shared" si="54"/>
        <v>542.04999999999995</v>
      </c>
      <c r="Z33" s="175">
        <f t="shared" si="54"/>
        <v>0</v>
      </c>
      <c r="AA33" s="175">
        <f t="shared" si="54"/>
        <v>41.3</v>
      </c>
      <c r="AB33" s="175">
        <f t="shared" si="54"/>
        <v>27.970000000000002</v>
      </c>
      <c r="AC33" s="175">
        <f t="shared" si="54"/>
        <v>0</v>
      </c>
      <c r="AD33" s="175">
        <f t="shared" si="54"/>
        <v>2.7</v>
      </c>
      <c r="AE33" s="175">
        <f t="shared" si="54"/>
        <v>0</v>
      </c>
      <c r="AF33" s="175">
        <f t="shared" si="54"/>
        <v>1.29</v>
      </c>
      <c r="AG33" s="175">
        <f t="shared" si="54"/>
        <v>0</v>
      </c>
      <c r="AH33" s="175">
        <f t="shared" si="54"/>
        <v>6.7039999999999997</v>
      </c>
      <c r="AI33" s="175">
        <f t="shared" si="54"/>
        <v>0.1</v>
      </c>
      <c r="AJ33" s="175">
        <f t="shared" si="54"/>
        <v>1.8</v>
      </c>
      <c r="AK33" s="175">
        <f t="shared" si="54"/>
        <v>0</v>
      </c>
      <c r="AL33" s="71">
        <f t="shared" si="21"/>
        <v>1093.6744999999996</v>
      </c>
      <c r="AM33" s="175"/>
    </row>
    <row r="34" spans="1:39">
      <c r="A34" s="175" t="str">
        <f>IF(VLOOKUP(B34,by_src_allpol!$J$22:$K$43,2,FALSE)&lt;&gt;"Y","N",IF(AL34=0,"N",VLOOKUP(B34,by_src_allpol!$J$22:$K$43,2,FALSE)))</f>
        <v>N</v>
      </c>
      <c r="B34" s="5" t="str">
        <f t="shared" si="16"/>
        <v>Point Source Fugitives</v>
      </c>
      <c r="C34" s="175">
        <f t="shared" si="16"/>
        <v>0</v>
      </c>
      <c r="D34" s="175">
        <f t="shared" si="17"/>
        <v>0</v>
      </c>
      <c r="E34" s="175">
        <f t="shared" si="17"/>
        <v>39.011299999999999</v>
      </c>
      <c r="F34" s="175">
        <f t="shared" si="17"/>
        <v>0</v>
      </c>
      <c r="G34" s="175">
        <f t="shared" ref="G34" si="55">G74</f>
        <v>0</v>
      </c>
      <c r="H34" s="175">
        <f t="shared" ref="H34:I34" si="56">H74</f>
        <v>0</v>
      </c>
      <c r="I34" s="175">
        <f t="shared" si="56"/>
        <v>0</v>
      </c>
      <c r="J34" s="175">
        <f t="shared" ref="J34:AK34" si="57">J74</f>
        <v>52.203599999999994</v>
      </c>
      <c r="K34" s="175">
        <f t="shared" si="57"/>
        <v>2.8311999999999999</v>
      </c>
      <c r="L34" s="175">
        <f t="shared" si="57"/>
        <v>2.2938000000000001</v>
      </c>
      <c r="M34" s="175">
        <f t="shared" si="57"/>
        <v>0</v>
      </c>
      <c r="N34" s="175">
        <f t="shared" si="57"/>
        <v>0</v>
      </c>
      <c r="O34" s="175">
        <f t="shared" si="57"/>
        <v>0</v>
      </c>
      <c r="P34" s="175">
        <f t="shared" si="57"/>
        <v>0</v>
      </c>
      <c r="Q34" s="175">
        <f t="shared" si="57"/>
        <v>0</v>
      </c>
      <c r="R34" s="175">
        <f t="shared" si="57"/>
        <v>0</v>
      </c>
      <c r="S34" s="175">
        <f t="shared" si="57"/>
        <v>45.699999999999996</v>
      </c>
      <c r="T34" s="175">
        <f t="shared" si="57"/>
        <v>0</v>
      </c>
      <c r="U34" s="175">
        <f t="shared" si="57"/>
        <v>0</v>
      </c>
      <c r="V34" s="175">
        <f t="shared" si="57"/>
        <v>0</v>
      </c>
      <c r="W34" s="175">
        <f t="shared" si="57"/>
        <v>0</v>
      </c>
      <c r="X34" s="175">
        <f t="shared" si="57"/>
        <v>0</v>
      </c>
      <c r="Y34" s="175">
        <f t="shared" si="57"/>
        <v>121.4</v>
      </c>
      <c r="Z34" s="175">
        <f t="shared" si="57"/>
        <v>0</v>
      </c>
      <c r="AA34" s="175">
        <f t="shared" si="57"/>
        <v>0</v>
      </c>
      <c r="AB34" s="175">
        <f t="shared" si="57"/>
        <v>0</v>
      </c>
      <c r="AC34" s="175">
        <f t="shared" si="57"/>
        <v>0</v>
      </c>
      <c r="AD34" s="175">
        <f t="shared" si="57"/>
        <v>0</v>
      </c>
      <c r="AE34" s="175">
        <f t="shared" si="57"/>
        <v>0</v>
      </c>
      <c r="AF34" s="175">
        <f t="shared" si="57"/>
        <v>0</v>
      </c>
      <c r="AG34" s="175">
        <f t="shared" si="57"/>
        <v>0</v>
      </c>
      <c r="AH34" s="175">
        <f t="shared" si="57"/>
        <v>0</v>
      </c>
      <c r="AI34" s="175">
        <f t="shared" si="57"/>
        <v>0</v>
      </c>
      <c r="AJ34" s="175">
        <f t="shared" si="57"/>
        <v>0</v>
      </c>
      <c r="AK34" s="175">
        <f t="shared" si="57"/>
        <v>0</v>
      </c>
      <c r="AL34" s="71">
        <f t="shared" si="21"/>
        <v>263.43989999999997</v>
      </c>
      <c r="AM34" s="175"/>
    </row>
    <row r="35" spans="1:39">
      <c r="A35" s="175" t="str">
        <f>IF(VLOOKUP(B35,by_src_allpol!$J$22:$K$43,2,FALSE)&lt;&gt;"Y","N",IF(AL35=0,"N",VLOOKUP(B35,by_src_allpol!$J$22:$K$43,2,FALSE)))</f>
        <v>N</v>
      </c>
      <c r="B35" s="5" t="str">
        <f t="shared" si="16"/>
        <v>Point Source Tank Losses</v>
      </c>
      <c r="C35" s="175">
        <f t="shared" si="16"/>
        <v>0</v>
      </c>
      <c r="D35" s="175">
        <f t="shared" si="17"/>
        <v>0</v>
      </c>
      <c r="E35" s="175">
        <f t="shared" si="17"/>
        <v>20.772400000000001</v>
      </c>
      <c r="F35" s="175">
        <f t="shared" si="17"/>
        <v>0</v>
      </c>
      <c r="G35" s="175">
        <f t="shared" ref="G35" si="58">G75</f>
        <v>0</v>
      </c>
      <c r="H35" s="175">
        <f t="shared" ref="H35:I35" si="59">H75</f>
        <v>0</v>
      </c>
      <c r="I35" s="175">
        <f t="shared" si="59"/>
        <v>0</v>
      </c>
      <c r="J35" s="175">
        <f t="shared" ref="J35:AK35" si="60">J75</f>
        <v>128.065</v>
      </c>
      <c r="K35" s="175">
        <f t="shared" si="60"/>
        <v>5.9738999999999995</v>
      </c>
      <c r="L35" s="175">
        <f t="shared" si="60"/>
        <v>4.9110999999999994</v>
      </c>
      <c r="M35" s="175">
        <f t="shared" si="60"/>
        <v>0</v>
      </c>
      <c r="N35" s="175">
        <f t="shared" si="60"/>
        <v>0</v>
      </c>
      <c r="O35" s="175">
        <f t="shared" si="60"/>
        <v>0</v>
      </c>
      <c r="P35" s="175">
        <f t="shared" si="60"/>
        <v>0</v>
      </c>
      <c r="Q35" s="175">
        <f t="shared" si="60"/>
        <v>0</v>
      </c>
      <c r="R35" s="175">
        <f t="shared" si="60"/>
        <v>0</v>
      </c>
      <c r="S35" s="175">
        <f t="shared" si="60"/>
        <v>7.9</v>
      </c>
      <c r="T35" s="175">
        <f t="shared" si="60"/>
        <v>0</v>
      </c>
      <c r="U35" s="175">
        <f t="shared" si="60"/>
        <v>0</v>
      </c>
      <c r="V35" s="175">
        <f t="shared" si="60"/>
        <v>0</v>
      </c>
      <c r="W35" s="175">
        <f t="shared" si="60"/>
        <v>0</v>
      </c>
      <c r="X35" s="175">
        <f t="shared" si="60"/>
        <v>0</v>
      </c>
      <c r="Y35" s="175">
        <f t="shared" si="60"/>
        <v>0</v>
      </c>
      <c r="Z35" s="175">
        <f t="shared" si="60"/>
        <v>0</v>
      </c>
      <c r="AA35" s="175">
        <f t="shared" si="60"/>
        <v>0</v>
      </c>
      <c r="AB35" s="175">
        <f t="shared" si="60"/>
        <v>0</v>
      </c>
      <c r="AC35" s="175">
        <f t="shared" si="60"/>
        <v>0</v>
      </c>
      <c r="AD35" s="175">
        <f t="shared" si="60"/>
        <v>0</v>
      </c>
      <c r="AE35" s="175">
        <f t="shared" si="60"/>
        <v>0</v>
      </c>
      <c r="AF35" s="175">
        <f t="shared" si="60"/>
        <v>0</v>
      </c>
      <c r="AG35" s="175">
        <f t="shared" si="60"/>
        <v>0</v>
      </c>
      <c r="AH35" s="175">
        <f t="shared" si="60"/>
        <v>5</v>
      </c>
      <c r="AI35" s="175">
        <f t="shared" si="60"/>
        <v>0</v>
      </c>
      <c r="AJ35" s="175">
        <f t="shared" si="60"/>
        <v>0</v>
      </c>
      <c r="AK35" s="175">
        <f t="shared" si="60"/>
        <v>0</v>
      </c>
      <c r="AL35" s="71">
        <f t="shared" si="21"/>
        <v>172.6224</v>
      </c>
      <c r="AM35" s="175"/>
    </row>
    <row r="36" spans="1:39">
      <c r="A36" s="175" t="str">
        <f>IF(VLOOKUP(B36,by_src_allpol!$J$22:$K$43,2,FALSE)&lt;&gt;"Y","N",IF(AL36=0,"N",VLOOKUP(B36,by_src_allpol!$J$22:$K$43,2,FALSE)))</f>
        <v>Y</v>
      </c>
      <c r="B36" s="5" t="str">
        <f t="shared" si="16"/>
        <v>Artificial Lift Engines</v>
      </c>
      <c r="C36" s="175">
        <f t="shared" si="16"/>
        <v>6.81468E-3</v>
      </c>
      <c r="D36" s="175">
        <f t="shared" si="17"/>
        <v>0.43614000000000003</v>
      </c>
      <c r="E36" s="175">
        <f t="shared" si="17"/>
        <v>3.2029000000000001</v>
      </c>
      <c r="F36" s="175">
        <f t="shared" si="17"/>
        <v>4.0888099999999997E-2</v>
      </c>
      <c r="G36" s="175">
        <f t="shared" ref="G36" si="61">G76</f>
        <v>4.0888099999999997E-2</v>
      </c>
      <c r="H36" s="175">
        <f t="shared" ref="H36:I36" si="62">H76</f>
        <v>0</v>
      </c>
      <c r="I36" s="175">
        <f t="shared" si="62"/>
        <v>8.1776199999999993E-2</v>
      </c>
      <c r="J36" s="175">
        <f t="shared" ref="J36:AK36" si="63">J76</f>
        <v>7.9459200000000001</v>
      </c>
      <c r="K36" s="175">
        <f t="shared" si="63"/>
        <v>1.7377399999999998</v>
      </c>
      <c r="L36" s="175">
        <f t="shared" si="63"/>
        <v>1.1857599999999999</v>
      </c>
      <c r="M36" s="175">
        <f t="shared" si="63"/>
        <v>0.26577299999999998</v>
      </c>
      <c r="N36" s="175">
        <f t="shared" si="63"/>
        <v>0.586063</v>
      </c>
      <c r="O36" s="175">
        <f t="shared" si="63"/>
        <v>0</v>
      </c>
      <c r="P36" s="175">
        <f t="shared" si="63"/>
        <v>3.4209700000000001</v>
      </c>
      <c r="Q36" s="175">
        <f t="shared" si="63"/>
        <v>3.8775599999999999</v>
      </c>
      <c r="R36" s="175">
        <f t="shared" si="63"/>
        <v>2.5350600000000001</v>
      </c>
      <c r="S36" s="175">
        <f t="shared" si="63"/>
        <v>3.3596400000000002</v>
      </c>
      <c r="T36" s="175">
        <f t="shared" si="63"/>
        <v>4.2046599999999996</v>
      </c>
      <c r="U36" s="175">
        <f t="shared" si="63"/>
        <v>9.5405599999999993</v>
      </c>
      <c r="V36" s="175">
        <f t="shared" si="63"/>
        <v>0.60650700000000002</v>
      </c>
      <c r="W36" s="175">
        <f t="shared" si="63"/>
        <v>0.10903500000000001</v>
      </c>
      <c r="X36" s="175">
        <f t="shared" si="63"/>
        <v>0</v>
      </c>
      <c r="Y36" s="175">
        <f t="shared" si="63"/>
        <v>16.954899999999999</v>
      </c>
      <c r="Z36" s="175">
        <f t="shared" si="63"/>
        <v>0.31347599999999998</v>
      </c>
      <c r="AA36" s="175">
        <f t="shared" si="63"/>
        <v>0</v>
      </c>
      <c r="AB36" s="175">
        <f t="shared" si="63"/>
        <v>13.5885</v>
      </c>
      <c r="AC36" s="175">
        <f t="shared" si="63"/>
        <v>1.81952</v>
      </c>
      <c r="AD36" s="175">
        <f t="shared" si="63"/>
        <v>0</v>
      </c>
      <c r="AE36" s="175">
        <f t="shared" si="63"/>
        <v>0.122664</v>
      </c>
      <c r="AF36" s="175">
        <f t="shared" si="63"/>
        <v>1.5605599999999999</v>
      </c>
      <c r="AG36" s="175">
        <f t="shared" si="63"/>
        <v>7.49615E-2</v>
      </c>
      <c r="AH36" s="175">
        <f t="shared" si="63"/>
        <v>11.005699999999999</v>
      </c>
      <c r="AI36" s="175">
        <f t="shared" si="63"/>
        <v>0</v>
      </c>
      <c r="AJ36" s="175">
        <f t="shared" si="63"/>
        <v>0</v>
      </c>
      <c r="AK36" s="175">
        <f t="shared" si="63"/>
        <v>1.00857</v>
      </c>
      <c r="AL36" s="71">
        <f t="shared" si="21"/>
        <v>89.633506580000002</v>
      </c>
      <c r="AM36" s="175"/>
    </row>
    <row r="37" spans="1:39">
      <c r="A37" s="175" t="str">
        <f>IF(VLOOKUP(B37,by_src_allpol!$J$22:$K$43,2,FALSE)&lt;&gt;"Y","N",IF(AL37=0,"N",VLOOKUP(B37,by_src_allpol!$J$22:$K$43,2,FALSE)))</f>
        <v>Y</v>
      </c>
      <c r="B37" s="5" t="str">
        <f>B77</f>
        <v>Nonpoint Heaters</v>
      </c>
      <c r="C37" s="175">
        <f>C77</f>
        <v>4.8745699999999999E-3</v>
      </c>
      <c r="D37" s="175">
        <f t="shared" si="17"/>
        <v>0.31197200000000003</v>
      </c>
      <c r="E37" s="175">
        <f t="shared" si="17"/>
        <v>9.5331200000000003</v>
      </c>
      <c r="F37" s="175">
        <f t="shared" si="17"/>
        <v>2.92474E-2</v>
      </c>
      <c r="G37" s="175">
        <f t="shared" ref="G37:G43" si="64">G77</f>
        <v>2.92474E-2</v>
      </c>
      <c r="H37" s="175">
        <f t="shared" ref="H37:I37" si="65">H77</f>
        <v>2.8261400000000001</v>
      </c>
      <c r="I37" s="175">
        <f t="shared" si="65"/>
        <v>5.84948E-2</v>
      </c>
      <c r="J37" s="175">
        <f t="shared" ref="J37:AK37" si="66">J77</f>
        <v>5.6926918799999999</v>
      </c>
      <c r="K37" s="175">
        <f t="shared" si="66"/>
        <v>1.2430099999999999</v>
      </c>
      <c r="L37" s="175">
        <f t="shared" si="66"/>
        <v>0.86607880000000004</v>
      </c>
      <c r="M37" s="175">
        <f t="shared" si="66"/>
        <v>1.4523279999999998</v>
      </c>
      <c r="N37" s="175">
        <f t="shared" si="66"/>
        <v>0.660914</v>
      </c>
      <c r="O37" s="175">
        <f t="shared" si="66"/>
        <v>0</v>
      </c>
      <c r="P37" s="175">
        <f t="shared" si="66"/>
        <v>2.4649337999999998</v>
      </c>
      <c r="Q37" s="175">
        <f t="shared" si="66"/>
        <v>2.7736299999999998</v>
      </c>
      <c r="R37" s="175">
        <f t="shared" si="66"/>
        <v>3.2098300000000002</v>
      </c>
      <c r="S37" s="175">
        <f t="shared" si="66"/>
        <v>2.4300156000000004</v>
      </c>
      <c r="T37" s="175">
        <f t="shared" si="66"/>
        <v>3.0255138000000001</v>
      </c>
      <c r="U37" s="175">
        <f t="shared" si="66"/>
        <v>6.8243900000000002</v>
      </c>
      <c r="V37" s="175">
        <f t="shared" si="66"/>
        <v>0.433836</v>
      </c>
      <c r="W37" s="175">
        <f t="shared" si="66"/>
        <v>7.7993099999999996E-2</v>
      </c>
      <c r="X37" s="175">
        <f t="shared" si="66"/>
        <v>0</v>
      </c>
      <c r="Y37" s="175">
        <f t="shared" si="66"/>
        <v>12.208467000000001</v>
      </c>
      <c r="Z37" s="175">
        <f t="shared" si="66"/>
        <v>0.22423000000000001</v>
      </c>
      <c r="AA37" s="175">
        <f t="shared" si="66"/>
        <v>0</v>
      </c>
      <c r="AB37" s="175">
        <f t="shared" si="66"/>
        <v>9.7198899999999995</v>
      </c>
      <c r="AC37" s="175">
        <f t="shared" si="66"/>
        <v>1.3015099999999999</v>
      </c>
      <c r="AD37" s="175">
        <f t="shared" si="66"/>
        <v>0</v>
      </c>
      <c r="AE37" s="175">
        <f t="shared" si="66"/>
        <v>8.7742200000000006E-2</v>
      </c>
      <c r="AF37" s="175">
        <f t="shared" si="66"/>
        <v>1.1341838</v>
      </c>
      <c r="AG37" s="175">
        <f t="shared" si="66"/>
        <v>5.36202E-2</v>
      </c>
      <c r="AH37" s="175">
        <f t="shared" si="66"/>
        <v>7.9171893999999998</v>
      </c>
      <c r="AI37" s="175">
        <f t="shared" si="66"/>
        <v>0</v>
      </c>
      <c r="AJ37" s="175">
        <f t="shared" si="66"/>
        <v>0</v>
      </c>
      <c r="AK37" s="175">
        <f t="shared" si="66"/>
        <v>1.31226</v>
      </c>
      <c r="AL37" s="71">
        <f t="shared" si="21"/>
        <v>77.90735374999997</v>
      </c>
      <c r="AM37" s="175"/>
    </row>
    <row r="38" spans="1:39">
      <c r="A38" s="175" t="str">
        <f>IF(VLOOKUP(B38,by_src_allpol!$J$22:$K$43,2,FALSE)&lt;&gt;"Y","N",IF(AL38=0,"N",VLOOKUP(B38,by_src_allpol!$J$22:$K$43,2,FALSE)))</f>
        <v>N</v>
      </c>
      <c r="B38" s="5" t="str">
        <f t="shared" ref="B38:F38" si="67">B78</f>
        <v>Blowdowns</v>
      </c>
      <c r="C38" s="175">
        <f t="shared" si="67"/>
        <v>0</v>
      </c>
      <c r="D38" s="175">
        <f t="shared" si="67"/>
        <v>0</v>
      </c>
      <c r="E38" s="175">
        <f t="shared" si="67"/>
        <v>1.58179</v>
      </c>
      <c r="F38" s="175">
        <f t="shared" si="67"/>
        <v>0</v>
      </c>
      <c r="G38" s="175">
        <f t="shared" si="64"/>
        <v>0</v>
      </c>
      <c r="H38" s="175">
        <f t="shared" ref="H38:I43" si="68">H78</f>
        <v>74.812399999999997</v>
      </c>
      <c r="I38" s="175">
        <f t="shared" si="68"/>
        <v>0</v>
      </c>
      <c r="J38" s="175">
        <f t="shared" ref="J38:AK38" si="69">J78</f>
        <v>1.95524E-3</v>
      </c>
      <c r="K38" s="175">
        <f t="shared" si="69"/>
        <v>0</v>
      </c>
      <c r="L38" s="175">
        <f t="shared" si="69"/>
        <v>3.91049E-3</v>
      </c>
      <c r="M38" s="175">
        <f t="shared" si="69"/>
        <v>0.27568900000000002</v>
      </c>
      <c r="N38" s="175">
        <f t="shared" si="69"/>
        <v>5.2791600000000001E-2</v>
      </c>
      <c r="O38" s="175">
        <f t="shared" si="69"/>
        <v>0</v>
      </c>
      <c r="P38" s="175">
        <f t="shared" si="69"/>
        <v>3.91049E-3</v>
      </c>
      <c r="Q38" s="175">
        <f t="shared" si="69"/>
        <v>0</v>
      </c>
      <c r="R38" s="175">
        <f t="shared" si="69"/>
        <v>0.30501800000000001</v>
      </c>
      <c r="S38" s="175">
        <f t="shared" si="69"/>
        <v>5.8657300000000004E-3</v>
      </c>
      <c r="T38" s="175">
        <f t="shared" si="69"/>
        <v>3.91049E-3</v>
      </c>
      <c r="U38" s="175">
        <f t="shared" si="69"/>
        <v>0</v>
      </c>
      <c r="V38" s="175">
        <f t="shared" si="69"/>
        <v>0</v>
      </c>
      <c r="W38" s="175">
        <f t="shared" si="69"/>
        <v>0</v>
      </c>
      <c r="X38" s="175">
        <f t="shared" si="69"/>
        <v>0</v>
      </c>
      <c r="Y38" s="175">
        <f t="shared" si="69"/>
        <v>1.75972E-2</v>
      </c>
      <c r="Z38" s="175">
        <f t="shared" si="69"/>
        <v>0</v>
      </c>
      <c r="AA38" s="175">
        <f t="shared" si="69"/>
        <v>0</v>
      </c>
      <c r="AB38" s="175">
        <f t="shared" si="69"/>
        <v>0</v>
      </c>
      <c r="AC38" s="175">
        <f t="shared" si="69"/>
        <v>0</v>
      </c>
      <c r="AD38" s="175">
        <f t="shared" si="69"/>
        <v>0</v>
      </c>
      <c r="AE38" s="175">
        <f t="shared" si="69"/>
        <v>0</v>
      </c>
      <c r="AF38" s="175">
        <f t="shared" si="69"/>
        <v>3.91049E-3</v>
      </c>
      <c r="AG38" s="175">
        <f t="shared" si="69"/>
        <v>0</v>
      </c>
      <c r="AH38" s="175">
        <f t="shared" si="69"/>
        <v>9.7762200000000004E-3</v>
      </c>
      <c r="AI38" s="175">
        <f t="shared" si="69"/>
        <v>0</v>
      </c>
      <c r="AJ38" s="175">
        <f t="shared" si="69"/>
        <v>0</v>
      </c>
      <c r="AK38" s="175">
        <f t="shared" si="69"/>
        <v>0.12904599999999999</v>
      </c>
      <c r="AL38" s="71">
        <f t="shared" si="21"/>
        <v>77.20757094999999</v>
      </c>
      <c r="AM38" s="175"/>
    </row>
    <row r="39" spans="1:39">
      <c r="A39" s="175" t="str">
        <f>IF(VLOOKUP(B39,by_src_allpol!$J$22:$K$43,2,FALSE)&lt;&gt;"Y","N",IF(AL39=0,"N",VLOOKUP(B39,by_src_allpol!$J$22:$K$43,2,FALSE)))</f>
        <v>N</v>
      </c>
      <c r="B39" s="5" t="str">
        <f t="shared" ref="B39:F39" si="70">B79</f>
        <v>Point Source Heaters</v>
      </c>
      <c r="C39" s="175">
        <f t="shared" si="70"/>
        <v>0</v>
      </c>
      <c r="D39" s="175">
        <f t="shared" si="70"/>
        <v>1.0999999999999999E-2</v>
      </c>
      <c r="E39" s="175">
        <f t="shared" si="70"/>
        <v>0.1037</v>
      </c>
      <c r="F39" s="175">
        <f t="shared" si="70"/>
        <v>0</v>
      </c>
      <c r="G39" s="175">
        <f t="shared" si="64"/>
        <v>5.4999999999999997E-3</v>
      </c>
      <c r="H39" s="175">
        <f t="shared" si="68"/>
        <v>0</v>
      </c>
      <c r="I39" s="175">
        <f t="shared" si="68"/>
        <v>0</v>
      </c>
      <c r="J39" s="175">
        <f t="shared" ref="J39:AK39" si="71">J79</f>
        <v>29.070600000000002</v>
      </c>
      <c r="K39" s="175">
        <f t="shared" si="71"/>
        <v>0.8044</v>
      </c>
      <c r="L39" s="175">
        <f t="shared" si="71"/>
        <v>0</v>
      </c>
      <c r="M39" s="175">
        <f t="shared" si="71"/>
        <v>1.0999999999999999E-2</v>
      </c>
      <c r="N39" s="175">
        <f t="shared" si="71"/>
        <v>4.7999999999999996E-3</v>
      </c>
      <c r="O39" s="175">
        <f t="shared" si="71"/>
        <v>0</v>
      </c>
      <c r="P39" s="175">
        <f t="shared" si="71"/>
        <v>2.3000000000000003</v>
      </c>
      <c r="Q39" s="175">
        <f t="shared" si="71"/>
        <v>0</v>
      </c>
      <c r="R39" s="175">
        <f t="shared" si="71"/>
        <v>0</v>
      </c>
      <c r="S39" s="175">
        <f t="shared" si="71"/>
        <v>4.7</v>
      </c>
      <c r="T39" s="175">
        <f t="shared" si="71"/>
        <v>0</v>
      </c>
      <c r="U39" s="175">
        <f t="shared" si="71"/>
        <v>0</v>
      </c>
      <c r="V39" s="175">
        <f t="shared" si="71"/>
        <v>0</v>
      </c>
      <c r="W39" s="175">
        <f t="shared" si="71"/>
        <v>0</v>
      </c>
      <c r="X39" s="175">
        <f t="shared" si="71"/>
        <v>0</v>
      </c>
      <c r="Y39" s="175">
        <f t="shared" si="71"/>
        <v>7.2</v>
      </c>
      <c r="Z39" s="175">
        <f t="shared" si="71"/>
        <v>0</v>
      </c>
      <c r="AA39" s="175">
        <f t="shared" si="71"/>
        <v>0</v>
      </c>
      <c r="AB39" s="175">
        <f t="shared" si="71"/>
        <v>0</v>
      </c>
      <c r="AC39" s="175">
        <f t="shared" si="71"/>
        <v>0</v>
      </c>
      <c r="AD39" s="175">
        <f t="shared" si="71"/>
        <v>0</v>
      </c>
      <c r="AE39" s="175">
        <f t="shared" si="71"/>
        <v>0</v>
      </c>
      <c r="AF39" s="175">
        <f t="shared" si="71"/>
        <v>0</v>
      </c>
      <c r="AG39" s="175">
        <f t="shared" si="71"/>
        <v>0</v>
      </c>
      <c r="AH39" s="175">
        <f t="shared" si="71"/>
        <v>5.6</v>
      </c>
      <c r="AI39" s="175">
        <f t="shared" si="71"/>
        <v>5.8999999999999995</v>
      </c>
      <c r="AJ39" s="175">
        <f t="shared" si="71"/>
        <v>0</v>
      </c>
      <c r="AK39" s="175">
        <f t="shared" si="71"/>
        <v>0</v>
      </c>
      <c r="AL39" s="71">
        <f t="shared" si="21"/>
        <v>55.711000000000006</v>
      </c>
      <c r="AM39" s="175"/>
    </row>
    <row r="40" spans="1:39">
      <c r="A40" s="175" t="str">
        <f>IF(VLOOKUP(B40,by_src_allpol!$J$22:$K$43,2,FALSE)&lt;&gt;"Y","N",IF(AL40=0,"N",VLOOKUP(B40,by_src_allpol!$J$22:$K$43,2,FALSE)))</f>
        <v>N</v>
      </c>
      <c r="B40" s="5" t="str">
        <f t="shared" ref="B40:F40" si="72">B80</f>
        <v>Point Source Flares</v>
      </c>
      <c r="C40" s="175">
        <f t="shared" si="72"/>
        <v>0</v>
      </c>
      <c r="D40" s="175">
        <f t="shared" si="72"/>
        <v>0</v>
      </c>
      <c r="E40" s="175">
        <f t="shared" si="72"/>
        <v>4.225200000000001</v>
      </c>
      <c r="F40" s="175">
        <f t="shared" si="72"/>
        <v>0</v>
      </c>
      <c r="G40" s="175">
        <f t="shared" si="64"/>
        <v>0</v>
      </c>
      <c r="H40" s="175">
        <f t="shared" si="68"/>
        <v>0</v>
      </c>
      <c r="I40" s="175">
        <f t="shared" si="68"/>
        <v>0</v>
      </c>
      <c r="J40" s="175">
        <f t="shared" ref="J40:AK40" si="73">J80</f>
        <v>1.9274</v>
      </c>
      <c r="K40" s="175">
        <f t="shared" si="73"/>
        <v>2.53E-2</v>
      </c>
      <c r="L40" s="175">
        <f t="shared" si="73"/>
        <v>1.3100000000000001E-2</v>
      </c>
      <c r="M40" s="175">
        <f t="shared" si="73"/>
        <v>0</v>
      </c>
      <c r="N40" s="175">
        <f t="shared" si="73"/>
        <v>0</v>
      </c>
      <c r="O40" s="175">
        <f t="shared" si="73"/>
        <v>0</v>
      </c>
      <c r="P40" s="175">
        <f t="shared" si="73"/>
        <v>0</v>
      </c>
      <c r="Q40" s="175">
        <f t="shared" si="73"/>
        <v>0</v>
      </c>
      <c r="R40" s="175">
        <f t="shared" si="73"/>
        <v>0</v>
      </c>
      <c r="S40" s="175">
        <f t="shared" si="73"/>
        <v>1.3</v>
      </c>
      <c r="T40" s="175">
        <f t="shared" si="73"/>
        <v>0</v>
      </c>
      <c r="U40" s="175">
        <f t="shared" si="73"/>
        <v>0</v>
      </c>
      <c r="V40" s="175">
        <f t="shared" si="73"/>
        <v>0</v>
      </c>
      <c r="W40" s="175">
        <f t="shared" si="73"/>
        <v>0</v>
      </c>
      <c r="X40" s="175">
        <f t="shared" si="73"/>
        <v>0</v>
      </c>
      <c r="Y40" s="175">
        <f t="shared" si="73"/>
        <v>10.9</v>
      </c>
      <c r="Z40" s="175">
        <f t="shared" si="73"/>
        <v>0</v>
      </c>
      <c r="AA40" s="175">
        <f t="shared" si="73"/>
        <v>0</v>
      </c>
      <c r="AB40" s="175">
        <f t="shared" si="73"/>
        <v>0</v>
      </c>
      <c r="AC40" s="175">
        <f t="shared" si="73"/>
        <v>0</v>
      </c>
      <c r="AD40" s="175">
        <f t="shared" si="73"/>
        <v>0</v>
      </c>
      <c r="AE40" s="175">
        <f t="shared" si="73"/>
        <v>0</v>
      </c>
      <c r="AF40" s="175">
        <f t="shared" si="73"/>
        <v>0</v>
      </c>
      <c r="AG40" s="175">
        <f t="shared" si="73"/>
        <v>0</v>
      </c>
      <c r="AH40" s="175">
        <f t="shared" si="73"/>
        <v>0</v>
      </c>
      <c r="AI40" s="175">
        <f t="shared" si="73"/>
        <v>0</v>
      </c>
      <c r="AJ40" s="175">
        <f t="shared" si="73"/>
        <v>0</v>
      </c>
      <c r="AK40" s="175">
        <f t="shared" si="73"/>
        <v>3.14</v>
      </c>
      <c r="AL40" s="71">
        <f t="shared" si="21"/>
        <v>21.531000000000002</v>
      </c>
      <c r="AM40" s="175"/>
    </row>
    <row r="41" spans="1:39">
      <c r="A41" s="175" t="str">
        <f>IF(VLOOKUP(B41,by_src_allpol!$J$22:$K$43,2,FALSE)&lt;&gt;"Y","N",IF(AL41=0,"N",VLOOKUP(B41,by_src_allpol!$J$22:$K$43,2,FALSE)))</f>
        <v>N</v>
      </c>
      <c r="B41" s="5" t="str">
        <f t="shared" ref="B41:F41" si="74">B81</f>
        <v>Condensate Tanks</v>
      </c>
      <c r="C41" s="175">
        <f t="shared" si="74"/>
        <v>0</v>
      </c>
      <c r="D41" s="175">
        <f t="shared" si="74"/>
        <v>0</v>
      </c>
      <c r="E41" s="175">
        <f t="shared" si="74"/>
        <v>0</v>
      </c>
      <c r="F41" s="175">
        <f t="shared" si="74"/>
        <v>0</v>
      </c>
      <c r="G41" s="175">
        <f t="shared" si="64"/>
        <v>0</v>
      </c>
      <c r="H41" s="175">
        <f t="shared" si="68"/>
        <v>0</v>
      </c>
      <c r="I41" s="175">
        <f t="shared" si="68"/>
        <v>0</v>
      </c>
      <c r="J41" s="175">
        <f t="shared" ref="J41:AK41" si="75">J81</f>
        <v>0</v>
      </c>
      <c r="K41" s="175">
        <f t="shared" si="75"/>
        <v>0</v>
      </c>
      <c r="L41" s="175">
        <f t="shared" si="75"/>
        <v>0</v>
      </c>
      <c r="M41" s="175">
        <f t="shared" si="75"/>
        <v>0</v>
      </c>
      <c r="N41" s="175">
        <f t="shared" si="75"/>
        <v>0</v>
      </c>
      <c r="O41" s="175">
        <f t="shared" si="75"/>
        <v>0</v>
      </c>
      <c r="P41" s="175">
        <f t="shared" si="75"/>
        <v>0</v>
      </c>
      <c r="Q41" s="175">
        <f t="shared" si="75"/>
        <v>0</v>
      </c>
      <c r="R41" s="175">
        <f t="shared" si="75"/>
        <v>5.1671300000000002</v>
      </c>
      <c r="S41" s="175">
        <f t="shared" si="75"/>
        <v>2.85477E-3</v>
      </c>
      <c r="T41" s="175">
        <f t="shared" si="75"/>
        <v>9.9916899999999993E-3</v>
      </c>
      <c r="U41" s="175">
        <f t="shared" si="75"/>
        <v>0</v>
      </c>
      <c r="V41" s="175">
        <f t="shared" si="75"/>
        <v>0</v>
      </c>
      <c r="W41" s="175">
        <f t="shared" si="75"/>
        <v>0</v>
      </c>
      <c r="X41" s="175">
        <f t="shared" si="75"/>
        <v>0</v>
      </c>
      <c r="Y41" s="175">
        <f t="shared" si="75"/>
        <v>3.71834</v>
      </c>
      <c r="Z41" s="175">
        <f t="shared" si="75"/>
        <v>0</v>
      </c>
      <c r="AA41" s="175">
        <f t="shared" si="75"/>
        <v>0</v>
      </c>
      <c r="AB41" s="175">
        <f t="shared" si="75"/>
        <v>0</v>
      </c>
      <c r="AC41" s="175">
        <f t="shared" si="75"/>
        <v>0</v>
      </c>
      <c r="AD41" s="175">
        <f t="shared" si="75"/>
        <v>0</v>
      </c>
      <c r="AE41" s="175">
        <f t="shared" si="75"/>
        <v>0</v>
      </c>
      <c r="AF41" s="175">
        <f t="shared" si="75"/>
        <v>7.7392799999999999</v>
      </c>
      <c r="AG41" s="175">
        <f t="shared" si="75"/>
        <v>0</v>
      </c>
      <c r="AH41" s="175">
        <f t="shared" si="75"/>
        <v>2.9361299999999999</v>
      </c>
      <c r="AI41" s="175">
        <f t="shared" si="75"/>
        <v>0</v>
      </c>
      <c r="AJ41" s="175">
        <f t="shared" si="75"/>
        <v>0</v>
      </c>
      <c r="AK41" s="175">
        <f t="shared" si="75"/>
        <v>1.55585</v>
      </c>
      <c r="AL41" s="71">
        <f t="shared" si="21"/>
        <v>21.129576459999999</v>
      </c>
      <c r="AM41" s="175"/>
    </row>
    <row r="42" spans="1:39">
      <c r="A42" s="175" t="str">
        <f>IF(VLOOKUP(B42,by_src_allpol!$J$22:$K$43,2,FALSE)&lt;&gt;"Y","N",IF(AL42=0,"N",VLOOKUP(B42,by_src_allpol!$J$22:$K$43,2,FALSE)))</f>
        <v>N</v>
      </c>
      <c r="B42" s="5" t="str">
        <f t="shared" ref="B42:F42" si="76">B82</f>
        <v>Nonpoint Compressor Engines</v>
      </c>
      <c r="C42" s="175">
        <f t="shared" si="76"/>
        <v>0</v>
      </c>
      <c r="D42" s="175">
        <f t="shared" si="76"/>
        <v>0</v>
      </c>
      <c r="E42" s="175">
        <f t="shared" si="76"/>
        <v>2.9482298</v>
      </c>
      <c r="F42" s="175">
        <f t="shared" si="76"/>
        <v>0</v>
      </c>
      <c r="G42" s="175">
        <f t="shared" si="64"/>
        <v>0</v>
      </c>
      <c r="H42" s="175">
        <f t="shared" si="68"/>
        <v>15.267077</v>
      </c>
      <c r="I42" s="175">
        <f t="shared" si="68"/>
        <v>0</v>
      </c>
      <c r="J42" s="175">
        <f t="shared" ref="J42:AK42" si="77">J82</f>
        <v>3.6442872E-3</v>
      </c>
      <c r="K42" s="175">
        <f t="shared" si="77"/>
        <v>0</v>
      </c>
      <c r="L42" s="175">
        <f t="shared" si="77"/>
        <v>7.2885744000000001E-3</v>
      </c>
      <c r="M42" s="175">
        <f t="shared" si="77"/>
        <v>0.51384448000000005</v>
      </c>
      <c r="N42" s="175">
        <f t="shared" si="77"/>
        <v>9.8395779999999988E-2</v>
      </c>
      <c r="O42" s="175">
        <f t="shared" si="77"/>
        <v>0</v>
      </c>
      <c r="P42" s="175">
        <f t="shared" si="77"/>
        <v>7.2885744000000001E-3</v>
      </c>
      <c r="Q42" s="175">
        <f t="shared" si="77"/>
        <v>0</v>
      </c>
      <c r="R42" s="175">
        <f t="shared" si="77"/>
        <v>0.5685086399999999</v>
      </c>
      <c r="S42" s="175">
        <f t="shared" si="77"/>
        <v>1.0932832E-2</v>
      </c>
      <c r="T42" s="175">
        <f t="shared" si="77"/>
        <v>7.2885744000000001E-3</v>
      </c>
      <c r="U42" s="175">
        <f t="shared" si="77"/>
        <v>0</v>
      </c>
      <c r="V42" s="175">
        <f t="shared" si="77"/>
        <v>0</v>
      </c>
      <c r="W42" s="175">
        <f t="shared" si="77"/>
        <v>0</v>
      </c>
      <c r="X42" s="175">
        <f t="shared" si="77"/>
        <v>0</v>
      </c>
      <c r="Y42" s="175">
        <f t="shared" si="77"/>
        <v>3.2798595E-2</v>
      </c>
      <c r="Z42" s="175">
        <f t="shared" si="77"/>
        <v>0</v>
      </c>
      <c r="AA42" s="175">
        <f t="shared" si="77"/>
        <v>0</v>
      </c>
      <c r="AB42" s="175">
        <f t="shared" si="77"/>
        <v>0</v>
      </c>
      <c r="AC42" s="175">
        <f t="shared" si="77"/>
        <v>0</v>
      </c>
      <c r="AD42" s="175">
        <f t="shared" si="77"/>
        <v>0</v>
      </c>
      <c r="AE42" s="175">
        <f t="shared" si="77"/>
        <v>0</v>
      </c>
      <c r="AF42" s="175">
        <f t="shared" si="77"/>
        <v>7.2885744000000001E-3</v>
      </c>
      <c r="AG42" s="175">
        <f t="shared" si="77"/>
        <v>0</v>
      </c>
      <c r="AH42" s="175">
        <f t="shared" si="77"/>
        <v>1.8221485999999999E-2</v>
      </c>
      <c r="AI42" s="175">
        <f t="shared" si="77"/>
        <v>0</v>
      </c>
      <c r="AJ42" s="175">
        <f t="shared" si="77"/>
        <v>0</v>
      </c>
      <c r="AK42" s="175">
        <f t="shared" si="77"/>
        <v>0.24052268999999998</v>
      </c>
      <c r="AL42" s="71">
        <f t="shared" si="21"/>
        <v>19.731329887800005</v>
      </c>
      <c r="AM42" s="175"/>
    </row>
    <row r="43" spans="1:39">
      <c r="A43" s="175" t="str">
        <f>IF(VLOOKUP(B43,by_src_allpol!$J$22:$K$43,2,FALSE)&lt;&gt;"Y","N",IF(AL43=0,"N",VLOOKUP(B43,by_src_allpol!$J$22:$K$43,2,FALSE)))</f>
        <v>N</v>
      </c>
      <c r="B43" s="5" t="str">
        <f>B83</f>
        <v>Other Not Classified</v>
      </c>
      <c r="C43" s="175">
        <f>C83</f>
        <v>0</v>
      </c>
      <c r="D43" s="175">
        <f>D83</f>
        <v>0</v>
      </c>
      <c r="E43" s="175">
        <f>E83</f>
        <v>5.5959000000000003</v>
      </c>
      <c r="F43" s="175">
        <f>F83</f>
        <v>0</v>
      </c>
      <c r="G43" s="175">
        <f t="shared" si="64"/>
        <v>0</v>
      </c>
      <c r="H43" s="175">
        <f t="shared" si="68"/>
        <v>0</v>
      </c>
      <c r="I43" s="175">
        <f t="shared" si="68"/>
        <v>0</v>
      </c>
      <c r="J43" s="175">
        <f t="shared" ref="J43:AK43" si="78">J83</f>
        <v>0.93089999999999995</v>
      </c>
      <c r="K43" s="175">
        <f t="shared" si="78"/>
        <v>0</v>
      </c>
      <c r="L43" s="175">
        <f t="shared" si="78"/>
        <v>5.0098000000000003</v>
      </c>
      <c r="M43" s="175">
        <f t="shared" si="78"/>
        <v>0</v>
      </c>
      <c r="N43" s="175">
        <f t="shared" si="78"/>
        <v>0</v>
      </c>
      <c r="O43" s="175">
        <f t="shared" si="78"/>
        <v>0</v>
      </c>
      <c r="P43" s="175">
        <f t="shared" si="78"/>
        <v>0</v>
      </c>
      <c r="Q43" s="175">
        <f t="shared" si="78"/>
        <v>0</v>
      </c>
      <c r="R43" s="175">
        <f t="shared" si="78"/>
        <v>0</v>
      </c>
      <c r="S43" s="175">
        <f t="shared" si="78"/>
        <v>0</v>
      </c>
      <c r="T43" s="175">
        <f t="shared" si="78"/>
        <v>0</v>
      </c>
      <c r="U43" s="175">
        <f t="shared" si="78"/>
        <v>0</v>
      </c>
      <c r="V43" s="175">
        <f t="shared" si="78"/>
        <v>0</v>
      </c>
      <c r="W43" s="175">
        <f t="shared" si="78"/>
        <v>0</v>
      </c>
      <c r="X43" s="175">
        <f t="shared" si="78"/>
        <v>0</v>
      </c>
      <c r="Y43" s="175">
        <f t="shared" si="78"/>
        <v>0</v>
      </c>
      <c r="Z43" s="175">
        <f t="shared" si="78"/>
        <v>0</v>
      </c>
      <c r="AA43" s="175">
        <f t="shared" si="78"/>
        <v>0</v>
      </c>
      <c r="AB43" s="175">
        <f t="shared" si="78"/>
        <v>0</v>
      </c>
      <c r="AC43" s="175">
        <f t="shared" si="78"/>
        <v>0</v>
      </c>
      <c r="AD43" s="175">
        <f t="shared" si="78"/>
        <v>0</v>
      </c>
      <c r="AE43" s="175">
        <f t="shared" si="78"/>
        <v>0</v>
      </c>
      <c r="AF43" s="175">
        <f t="shared" si="78"/>
        <v>0</v>
      </c>
      <c r="AG43" s="175">
        <f t="shared" si="78"/>
        <v>0</v>
      </c>
      <c r="AH43" s="175">
        <f t="shared" si="78"/>
        <v>0</v>
      </c>
      <c r="AI43" s="175">
        <f t="shared" si="78"/>
        <v>0</v>
      </c>
      <c r="AJ43" s="175">
        <f t="shared" si="78"/>
        <v>0</v>
      </c>
      <c r="AK43" s="175">
        <f t="shared" si="78"/>
        <v>0</v>
      </c>
      <c r="AL43" s="71">
        <f t="shared" si="21"/>
        <v>11.5366</v>
      </c>
      <c r="AM43" s="175"/>
    </row>
    <row r="44" spans="1:39">
      <c r="B44" s="5" t="s">
        <v>43</v>
      </c>
      <c r="C44" s="61">
        <f t="shared" ref="C44:AK44" si="79">SUM(C22:C43)</f>
        <v>4.35747119</v>
      </c>
      <c r="D44" s="61">
        <f t="shared" si="79"/>
        <v>1053.742688</v>
      </c>
      <c r="E44" s="61">
        <f t="shared" si="79"/>
        <v>9618.8577948000002</v>
      </c>
      <c r="F44" s="61">
        <f t="shared" si="79"/>
        <v>37.772297499999993</v>
      </c>
      <c r="G44" s="61">
        <f t="shared" si="79"/>
        <v>50.7824934</v>
      </c>
      <c r="H44" s="61">
        <f t="shared" si="79"/>
        <v>287.37618099999997</v>
      </c>
      <c r="I44" s="61">
        <f t="shared" si="79"/>
        <v>143.49497460000001</v>
      </c>
      <c r="J44" s="61">
        <f t="shared" si="79"/>
        <v>22524.623004337198</v>
      </c>
      <c r="K44" s="61">
        <f t="shared" si="79"/>
        <v>5892.7962599999992</v>
      </c>
      <c r="L44" s="61">
        <f t="shared" si="79"/>
        <v>1961.5212722244</v>
      </c>
      <c r="M44" s="61">
        <f t="shared" si="79"/>
        <v>869.10105348000002</v>
      </c>
      <c r="N44" s="61">
        <f t="shared" si="79"/>
        <v>1227.6961770799999</v>
      </c>
      <c r="O44" s="61">
        <f t="shared" si="79"/>
        <v>2.7</v>
      </c>
      <c r="P44" s="61">
        <f t="shared" si="79"/>
        <v>8153.7804432244002</v>
      </c>
      <c r="Q44" s="61">
        <f t="shared" si="79"/>
        <v>6055.7715399999997</v>
      </c>
      <c r="R44" s="61">
        <f t="shared" si="79"/>
        <v>10976.489558640002</v>
      </c>
      <c r="S44" s="61">
        <f t="shared" si="79"/>
        <v>9431.8792369600033</v>
      </c>
      <c r="T44" s="61">
        <f t="shared" si="79"/>
        <v>19406.532880219402</v>
      </c>
      <c r="U44" s="61">
        <f t="shared" si="79"/>
        <v>74386.601509999979</v>
      </c>
      <c r="V44" s="61">
        <f t="shared" si="79"/>
        <v>1482.8877639999998</v>
      </c>
      <c r="W44" s="61">
        <f t="shared" si="79"/>
        <v>120.33838060000002</v>
      </c>
      <c r="X44" s="61">
        <f t="shared" si="79"/>
        <v>12.4</v>
      </c>
      <c r="Y44" s="61">
        <f t="shared" si="79"/>
        <v>155649.66549935497</v>
      </c>
      <c r="Z44" s="61">
        <f t="shared" si="79"/>
        <v>1267.3701449999999</v>
      </c>
      <c r="AA44" s="61">
        <f t="shared" si="79"/>
        <v>41.3</v>
      </c>
      <c r="AB44" s="61">
        <f t="shared" si="79"/>
        <v>110478.03528999999</v>
      </c>
      <c r="AC44" s="61">
        <f t="shared" si="79"/>
        <v>2248.2925400000004</v>
      </c>
      <c r="AD44" s="61">
        <f t="shared" si="79"/>
        <v>2.7</v>
      </c>
      <c r="AE44" s="61">
        <f t="shared" si="79"/>
        <v>581.75661319999983</v>
      </c>
      <c r="AF44" s="61">
        <f t="shared" si="79"/>
        <v>8948.2677742243977</v>
      </c>
      <c r="AG44" s="61">
        <f t="shared" si="79"/>
        <v>84.200423400000005</v>
      </c>
      <c r="AH44" s="61">
        <f t="shared" si="79"/>
        <v>68836.063931856013</v>
      </c>
      <c r="AI44" s="61">
        <f t="shared" si="79"/>
        <v>5.9999999999999991</v>
      </c>
      <c r="AJ44" s="61">
        <f t="shared" si="79"/>
        <v>1.8</v>
      </c>
      <c r="AK44" s="61">
        <f t="shared" si="79"/>
        <v>3065.8884183900009</v>
      </c>
      <c r="AL44" s="61">
        <f t="shared" si="21"/>
        <v>524912.84361668071</v>
      </c>
      <c r="AM44" s="175"/>
    </row>
    <row r="45" spans="1:39">
      <c r="C45" s="175"/>
      <c r="D45" s="175"/>
      <c r="E45" s="175"/>
      <c r="F45" s="175"/>
      <c r="G45" s="71"/>
      <c r="H45" s="5"/>
      <c r="I45" s="5"/>
      <c r="J45" s="5"/>
    </row>
    <row r="46" spans="1:39">
      <c r="A46" s="30"/>
      <c r="B46" s="201"/>
    </row>
    <row r="47" spans="1:39">
      <c r="A47" s="30"/>
      <c r="B47" s="201"/>
    </row>
    <row r="48" spans="1:39" hidden="1">
      <c r="B48" s="30" t="s">
        <v>158</v>
      </c>
      <c r="C48" s="201">
        <f>SUMIF(A22:A37,"y",AL22:AL37)/AL44</f>
        <v>0.97432108720943411</v>
      </c>
      <c r="D48" s="130"/>
      <c r="E48" s="127"/>
      <c r="F48" s="5"/>
      <c r="G48" s="5"/>
      <c r="H48" s="5"/>
      <c r="I48" s="5"/>
      <c r="J48" s="5"/>
    </row>
    <row r="49" spans="2:66" hidden="1">
      <c r="B49" s="30" t="s">
        <v>159</v>
      </c>
      <c r="C49" s="5">
        <f>COUNTIF(A22:A37,"y")</f>
        <v>11</v>
      </c>
      <c r="D49" s="130"/>
      <c r="E49" s="127"/>
      <c r="F49" s="5"/>
      <c r="G49" s="5"/>
      <c r="H49" s="5"/>
      <c r="I49" s="5"/>
      <c r="J49" s="5"/>
    </row>
    <row r="50" spans="2:66" hidden="1">
      <c r="B50" s="30" t="s">
        <v>162</v>
      </c>
      <c r="C50" s="30" t="str">
        <f>"Basin-wide VOC Emissions (tons/year): "&amp;TEXT($AL$44,"0,000")</f>
        <v>Basin-wide VOC Emissions (tons/year): 524,913</v>
      </c>
      <c r="D50" s="130"/>
      <c r="E50" s="127"/>
      <c r="F50" s="5"/>
      <c r="G50" s="5"/>
      <c r="H50" s="5"/>
      <c r="I50" s="5"/>
      <c r="J50" s="5"/>
    </row>
    <row r="51" spans="2:66" hidden="1">
      <c r="B51" s="30" t="s">
        <v>163</v>
      </c>
      <c r="C51" s="175" t="s">
        <v>174</v>
      </c>
      <c r="D51" s="130"/>
      <c r="E51" s="127"/>
      <c r="F51" s="5"/>
      <c r="G51" s="5"/>
      <c r="H51" s="5"/>
      <c r="I51" s="5"/>
      <c r="J51" s="5"/>
    </row>
    <row r="52" spans="2:66" hidden="1">
      <c r="B52" s="30" t="s">
        <v>167</v>
      </c>
      <c r="C52" s="175" t="s">
        <v>175</v>
      </c>
      <c r="D52" s="130"/>
      <c r="E52" s="127"/>
      <c r="F52" s="5"/>
      <c r="G52" s="5"/>
      <c r="H52" s="5"/>
      <c r="I52" s="5"/>
      <c r="J52" s="5"/>
    </row>
    <row r="53" spans="2:66" hidden="1">
      <c r="B53" s="30" t="s">
        <v>166</v>
      </c>
      <c r="C53" s="175" t="s">
        <v>168</v>
      </c>
      <c r="D53" s="130"/>
      <c r="E53" s="127"/>
      <c r="F53" s="5"/>
      <c r="G53" s="5"/>
      <c r="H53" s="5"/>
      <c r="I53" s="5"/>
      <c r="J53" s="5"/>
    </row>
    <row r="54" spans="2:66" hidden="1">
      <c r="F54" s="5"/>
      <c r="G54" s="5"/>
      <c r="H54" s="5"/>
      <c r="I54" s="5"/>
      <c r="J54" s="5"/>
    </row>
    <row r="55" spans="2:66" hidden="1">
      <c r="F55" s="5"/>
      <c r="G55" s="5"/>
      <c r="H55" s="5"/>
      <c r="I55" s="5"/>
      <c r="J55" s="5"/>
    </row>
    <row r="56" spans="2:66" hidden="1">
      <c r="F56" s="5"/>
      <c r="G56" s="5"/>
      <c r="H56" s="5"/>
      <c r="I56" s="5"/>
      <c r="J56" s="5"/>
    </row>
    <row r="57" spans="2:66" hidden="1">
      <c r="F57" s="5"/>
      <c r="G57" s="5"/>
      <c r="H57" s="5"/>
      <c r="I57" s="5"/>
      <c r="J57" s="5"/>
    </row>
    <row r="58" spans="2:66">
      <c r="B58" s="218" t="s">
        <v>139</v>
      </c>
      <c r="C58" s="218" t="s">
        <v>385</v>
      </c>
    </row>
    <row r="59" spans="2:66">
      <c r="C59" s="203" t="str">
        <f>VLOOKUP(VALUE(C61),fips_xref!$A$5:$I$100,8,FALSE)</f>
        <v>MT</v>
      </c>
      <c r="D59" s="203" t="str">
        <f>VLOOKUP(VALUE(D61),fips_xref!$A$5:$I$100,8,FALSE)</f>
        <v>MT</v>
      </c>
      <c r="E59" s="203" t="str">
        <f>VLOOKUP(VALUE(E61),fips_xref!$A$5:$I$100,8,FALSE)</f>
        <v>MT</v>
      </c>
      <c r="F59" s="203" t="str">
        <f>VLOOKUP(VALUE(F61),fips_xref!$A$5:$I$100,8,FALSE)</f>
        <v>MT</v>
      </c>
      <c r="G59" s="203" t="str">
        <f>VLOOKUP(VALUE(G61),fips_xref!$A$5:$I$100,8,FALSE)</f>
        <v>MT</v>
      </c>
      <c r="H59" s="203" t="str">
        <f>VLOOKUP(VALUE(H61),fips_xref!$A$5:$I$100,8,FALSE)</f>
        <v>MT</v>
      </c>
      <c r="I59" s="203" t="str">
        <f>VLOOKUP(VALUE(I61),fips_xref!$A$5:$I$100,8,FALSE)</f>
        <v>MT</v>
      </c>
      <c r="J59" s="203" t="str">
        <f>VLOOKUP(VALUE(J61),fips_xref!$A$5:$I$100,8,FALSE)</f>
        <v>MT</v>
      </c>
      <c r="K59" s="203" t="str">
        <f>VLOOKUP(VALUE(K61),fips_xref!$A$5:$I$100,8,FALSE)</f>
        <v>MT</v>
      </c>
      <c r="L59" s="203" t="str">
        <f>VLOOKUP(VALUE(L61),fips_xref!$A$5:$I$100,8,FALSE)</f>
        <v>MT</v>
      </c>
      <c r="M59" s="203" t="str">
        <f>VLOOKUP(VALUE(M61),fips_xref!$A$5:$I$100,8,FALSE)</f>
        <v>MT</v>
      </c>
      <c r="N59" s="203" t="str">
        <f>VLOOKUP(VALUE(N61),fips_xref!$A$5:$I$100,8,FALSE)</f>
        <v>MT</v>
      </c>
      <c r="O59" s="203" t="str">
        <f>VLOOKUP(VALUE(O61),fips_xref!$A$5:$I$100,8,FALSE)</f>
        <v>ND</v>
      </c>
      <c r="P59" s="203" t="str">
        <f>VLOOKUP(VALUE(P61),fips_xref!$A$5:$I$100,8,FALSE)</f>
        <v>ND</v>
      </c>
      <c r="Q59" s="203" t="str">
        <f>VLOOKUP(VALUE(Q61),fips_xref!$A$5:$I$100,8,FALSE)</f>
        <v>ND</v>
      </c>
      <c r="R59" s="203" t="str">
        <f>VLOOKUP(VALUE(R61),fips_xref!$A$5:$I$100,8,FALSE)</f>
        <v>ND</v>
      </c>
      <c r="S59" s="203" t="str">
        <f>VLOOKUP(VALUE(S61),fips_xref!$A$5:$I$100,8,FALSE)</f>
        <v>ND</v>
      </c>
      <c r="T59" s="203" t="str">
        <f>VLOOKUP(VALUE(T61),fips_xref!$A$5:$I$100,8,FALSE)</f>
        <v>ND</v>
      </c>
      <c r="U59" s="203" t="str">
        <f>VLOOKUP(VALUE(U61),fips_xref!$A$5:$I$100,8,FALSE)</f>
        <v>ND</v>
      </c>
      <c r="V59" s="203" t="str">
        <f>VLOOKUP(VALUE(V61),fips_xref!$A$5:$I$100,8,FALSE)</f>
        <v>ND</v>
      </c>
      <c r="W59" s="203" t="str">
        <f>VLOOKUP(VALUE(W61),fips_xref!$A$5:$I$100,8,FALSE)</f>
        <v>ND</v>
      </c>
      <c r="X59" s="203" t="str">
        <f>VLOOKUP(VALUE(X61),fips_xref!$A$5:$I$100,8,FALSE)</f>
        <v>ND</v>
      </c>
      <c r="Y59" s="203" t="str">
        <f>VLOOKUP(VALUE(Y61),fips_xref!$A$5:$I$100,8,FALSE)</f>
        <v>ND</v>
      </c>
      <c r="Z59" s="203" t="str">
        <f>VLOOKUP(VALUE(Z61),fips_xref!$A$5:$I$100,8,FALSE)</f>
        <v>ND</v>
      </c>
      <c r="AA59" s="203" t="str">
        <f>VLOOKUP(VALUE(AA61),fips_xref!$A$5:$I$100,8,FALSE)</f>
        <v>ND</v>
      </c>
      <c r="AB59" s="203" t="str">
        <f>VLOOKUP(VALUE(AB61),fips_xref!$A$5:$I$100,8,FALSE)</f>
        <v>ND</v>
      </c>
      <c r="AC59" s="203" t="str">
        <f>VLOOKUP(VALUE(AC61),fips_xref!$A$5:$I$100,8,FALSE)</f>
        <v>ND</v>
      </c>
      <c r="AD59" s="203" t="str">
        <f>VLOOKUP(VALUE(AD61),fips_xref!$A$5:$I$100,8,FALSE)</f>
        <v>ND</v>
      </c>
      <c r="AE59" s="203" t="str">
        <f>VLOOKUP(VALUE(AE61),fips_xref!$A$5:$I$100,8,FALSE)</f>
        <v>ND</v>
      </c>
      <c r="AF59" s="203" t="str">
        <f>VLOOKUP(VALUE(AF61),fips_xref!$A$5:$I$100,8,FALSE)</f>
        <v>ND</v>
      </c>
      <c r="AG59" s="203" t="str">
        <f>VLOOKUP(VALUE(AG61),fips_xref!$A$5:$I$100,8,FALSE)</f>
        <v>ND</v>
      </c>
      <c r="AH59" s="203" t="str">
        <f>VLOOKUP(VALUE(AH61),fips_xref!$A$5:$I$100,8,FALSE)</f>
        <v>ND</v>
      </c>
      <c r="AI59" s="203" t="str">
        <f>VLOOKUP(VALUE(AI61),fips_xref!$A$5:$I$100,8,FALSE)</f>
        <v>SD</v>
      </c>
      <c r="AJ59" s="203" t="str">
        <f>VLOOKUP(VALUE(AJ61),fips_xref!$A$5:$I$100,8,FALSE)</f>
        <v>SD</v>
      </c>
      <c r="AK59" s="203" t="str">
        <f>VLOOKUP(VALUE(AK61),fips_xref!$A$5:$I$100,8,FALSE)</f>
        <v>SD</v>
      </c>
      <c r="AL59" s="203"/>
      <c r="AM59" s="203"/>
      <c r="AN59" s="203"/>
    </row>
    <row r="60" spans="2:66">
      <c r="B60" s="72" t="s">
        <v>95</v>
      </c>
      <c r="C60" s="254" t="s">
        <v>56</v>
      </c>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266"/>
      <c r="AE60" s="266"/>
      <c r="AF60" s="266"/>
      <c r="AG60" s="266"/>
      <c r="AH60" s="266"/>
      <c r="AI60" s="266"/>
      <c r="AJ60" s="266"/>
      <c r="AK60" s="266"/>
      <c r="AL60" s="267"/>
      <c r="AM60"/>
      <c r="AN60"/>
      <c r="AO60"/>
      <c r="AP60"/>
      <c r="AQ60"/>
      <c r="AR60"/>
      <c r="AS60"/>
      <c r="AT60"/>
      <c r="AU60"/>
      <c r="AV60"/>
      <c r="AW60"/>
      <c r="AX60"/>
      <c r="AY60"/>
      <c r="AZ60"/>
      <c r="BA60"/>
      <c r="BB60"/>
      <c r="BC60"/>
      <c r="BD60"/>
      <c r="BE60"/>
      <c r="BF60"/>
      <c r="BG60"/>
      <c r="BH60"/>
      <c r="BI60"/>
      <c r="BJ60"/>
      <c r="BK60"/>
      <c r="BL60"/>
      <c r="BM60"/>
      <c r="BN60"/>
    </row>
    <row r="61" spans="2:66">
      <c r="B61" s="72" t="s">
        <v>55</v>
      </c>
      <c r="C61" s="254" t="s">
        <v>184</v>
      </c>
      <c r="D61" s="255" t="s">
        <v>186</v>
      </c>
      <c r="E61" s="255" t="s">
        <v>188</v>
      </c>
      <c r="F61" s="255" t="s">
        <v>190</v>
      </c>
      <c r="G61" s="255" t="s">
        <v>192</v>
      </c>
      <c r="H61" s="255" t="s">
        <v>194</v>
      </c>
      <c r="I61" s="255" t="s">
        <v>196</v>
      </c>
      <c r="J61" s="255" t="s">
        <v>198</v>
      </c>
      <c r="K61" s="255" t="s">
        <v>200</v>
      </c>
      <c r="L61" s="255" t="s">
        <v>202</v>
      </c>
      <c r="M61" s="255" t="s">
        <v>204</v>
      </c>
      <c r="N61" s="255" t="s">
        <v>206</v>
      </c>
      <c r="O61" s="255" t="s">
        <v>211</v>
      </c>
      <c r="P61" s="255" t="s">
        <v>215</v>
      </c>
      <c r="Q61" s="255" t="s">
        <v>217</v>
      </c>
      <c r="R61" s="255" t="s">
        <v>219</v>
      </c>
      <c r="S61" s="255" t="s">
        <v>221</v>
      </c>
      <c r="T61" s="255" t="s">
        <v>231</v>
      </c>
      <c r="U61" s="255" t="s">
        <v>233</v>
      </c>
      <c r="V61" s="255" t="s">
        <v>241</v>
      </c>
      <c r="W61" s="255" t="s">
        <v>257</v>
      </c>
      <c r="X61" s="255" t="s">
        <v>259</v>
      </c>
      <c r="Y61" s="255" t="s">
        <v>261</v>
      </c>
      <c r="Z61" s="255" t="s">
        <v>263</v>
      </c>
      <c r="AA61" s="255" t="s">
        <v>267</v>
      </c>
      <c r="AB61" s="255" t="s">
        <v>269</v>
      </c>
      <c r="AC61" s="255" t="s">
        <v>283</v>
      </c>
      <c r="AD61" s="255" t="s">
        <v>285</v>
      </c>
      <c r="AE61" s="255" t="s">
        <v>293</v>
      </c>
      <c r="AF61" s="255" t="s">
        <v>295</v>
      </c>
      <c r="AG61" s="255" t="s">
        <v>307</v>
      </c>
      <c r="AH61" s="255" t="s">
        <v>311</v>
      </c>
      <c r="AI61" s="255" t="s">
        <v>313</v>
      </c>
      <c r="AJ61" s="255" t="s">
        <v>322</v>
      </c>
      <c r="AK61" s="255" t="s">
        <v>326</v>
      </c>
      <c r="AL61" s="256" t="s">
        <v>96</v>
      </c>
      <c r="AM61"/>
      <c r="AN61"/>
      <c r="AO61"/>
      <c r="AP61"/>
      <c r="AQ61"/>
      <c r="AR61"/>
      <c r="AS61"/>
      <c r="AT61"/>
      <c r="AU61"/>
      <c r="AV61"/>
      <c r="AW61"/>
      <c r="AX61"/>
      <c r="AY61"/>
      <c r="AZ61"/>
      <c r="BA61"/>
      <c r="BB61"/>
      <c r="BC61"/>
      <c r="BD61"/>
      <c r="BE61"/>
      <c r="BF61"/>
      <c r="BG61"/>
      <c r="BH61"/>
      <c r="BI61"/>
      <c r="BJ61"/>
      <c r="BK61"/>
      <c r="BL61"/>
      <c r="BM61"/>
      <c r="BN61"/>
    </row>
    <row r="62" spans="2:66">
      <c r="B62" s="72" t="s">
        <v>130</v>
      </c>
      <c r="C62" s="257">
        <v>8.44612E-2</v>
      </c>
      <c r="D62" s="258">
        <v>533.24599999999998</v>
      </c>
      <c r="E62" s="258">
        <v>3017.62</v>
      </c>
      <c r="F62" s="258">
        <v>7.7022700000000004</v>
      </c>
      <c r="G62" s="258">
        <v>10.962899999999999</v>
      </c>
      <c r="H62" s="258">
        <v>0</v>
      </c>
      <c r="I62" s="258">
        <v>52.2881</v>
      </c>
      <c r="J62" s="258">
        <v>11774.5</v>
      </c>
      <c r="K62" s="258">
        <v>3211.81</v>
      </c>
      <c r="L62" s="258">
        <v>812.3</v>
      </c>
      <c r="M62" s="258">
        <v>80.868600000000001</v>
      </c>
      <c r="N62" s="258">
        <v>457.48500000000001</v>
      </c>
      <c r="O62" s="258"/>
      <c r="P62" s="258">
        <v>3977.59</v>
      </c>
      <c r="Q62" s="258">
        <v>1973.69</v>
      </c>
      <c r="R62" s="258">
        <v>6059.96</v>
      </c>
      <c r="S62" s="258">
        <v>4809.0200000000004</v>
      </c>
      <c r="T62" s="258">
        <v>11056.2</v>
      </c>
      <c r="U62" s="258">
        <v>47285.2</v>
      </c>
      <c r="V62" s="258">
        <v>771.17899999999997</v>
      </c>
      <c r="W62" s="258">
        <v>18.8704</v>
      </c>
      <c r="X62" s="258"/>
      <c r="Y62" s="258">
        <v>97329.2</v>
      </c>
      <c r="Z62" s="258">
        <v>761.69200000000001</v>
      </c>
      <c r="AA62" s="258"/>
      <c r="AB62" s="258">
        <v>70607.600000000006</v>
      </c>
      <c r="AC62" s="258">
        <v>663.06700000000001</v>
      </c>
      <c r="AD62" s="258"/>
      <c r="AE62" s="258">
        <v>338.74700000000001</v>
      </c>
      <c r="AF62" s="258">
        <v>5367.28</v>
      </c>
      <c r="AG62" s="258">
        <v>25.207999999999998</v>
      </c>
      <c r="AH62" s="258">
        <v>41276.6</v>
      </c>
      <c r="AI62" s="258"/>
      <c r="AJ62" s="258"/>
      <c r="AK62" s="258">
        <v>1315.54</v>
      </c>
      <c r="AL62" s="259">
        <v>313595.51073119993</v>
      </c>
      <c r="AM62"/>
      <c r="AN62"/>
      <c r="AO62"/>
      <c r="AP62"/>
      <c r="AQ62"/>
      <c r="AR62"/>
      <c r="AS62"/>
      <c r="AT62"/>
      <c r="AU62"/>
      <c r="AV62"/>
      <c r="AW62"/>
      <c r="AX62"/>
      <c r="AY62"/>
      <c r="AZ62"/>
      <c r="BA62"/>
      <c r="BB62"/>
      <c r="BC62"/>
      <c r="BD62"/>
      <c r="BE62"/>
      <c r="BF62"/>
      <c r="BG62"/>
      <c r="BH62"/>
      <c r="BI62"/>
      <c r="BJ62"/>
      <c r="BK62"/>
      <c r="BL62"/>
      <c r="BM62"/>
      <c r="BN62"/>
    </row>
    <row r="63" spans="2:66">
      <c r="B63" s="62" t="s">
        <v>387</v>
      </c>
      <c r="C63" s="260">
        <v>2.8427600000000001E-2</v>
      </c>
      <c r="D63" s="261">
        <v>179.47800000000001</v>
      </c>
      <c r="E63" s="261">
        <v>1015.66</v>
      </c>
      <c r="F63" s="261">
        <v>2.5924</v>
      </c>
      <c r="G63" s="261">
        <v>3.6898499999999999</v>
      </c>
      <c r="H63" s="261">
        <v>0</v>
      </c>
      <c r="I63" s="261">
        <v>17.5989</v>
      </c>
      <c r="J63" s="261">
        <v>3963.01</v>
      </c>
      <c r="K63" s="261">
        <v>1081.02</v>
      </c>
      <c r="L63" s="261">
        <v>273.40100000000001</v>
      </c>
      <c r="M63" s="261">
        <v>27.218399999999999</v>
      </c>
      <c r="N63" s="261">
        <v>153.97800000000001</v>
      </c>
      <c r="O63" s="261"/>
      <c r="P63" s="261">
        <v>1338.76</v>
      </c>
      <c r="Q63" s="261">
        <v>664.298</v>
      </c>
      <c r="R63" s="261">
        <v>2039.64</v>
      </c>
      <c r="S63" s="261">
        <v>1618.6</v>
      </c>
      <c r="T63" s="261">
        <v>3721.26</v>
      </c>
      <c r="U63" s="261">
        <v>15915.100000000002</v>
      </c>
      <c r="V63" s="261">
        <v>259.56</v>
      </c>
      <c r="W63" s="261">
        <v>6.3513299999999999</v>
      </c>
      <c r="X63" s="261"/>
      <c r="Y63" s="261">
        <v>32758.7</v>
      </c>
      <c r="Z63" s="261">
        <v>256.36700000000002</v>
      </c>
      <c r="AA63" s="261"/>
      <c r="AB63" s="261">
        <v>23764.799999999999</v>
      </c>
      <c r="AC63" s="261">
        <v>223.172</v>
      </c>
      <c r="AD63" s="261"/>
      <c r="AE63" s="261">
        <v>114.014</v>
      </c>
      <c r="AF63" s="261">
        <v>1806.5</v>
      </c>
      <c r="AG63" s="261">
        <v>8.4843899999999994</v>
      </c>
      <c r="AH63" s="261">
        <v>13892.7</v>
      </c>
      <c r="AI63" s="261"/>
      <c r="AJ63" s="261"/>
      <c r="AK63" s="261">
        <v>442.779</v>
      </c>
      <c r="AL63" s="262">
        <v>105548.7606976</v>
      </c>
      <c r="AM63"/>
      <c r="AN63"/>
      <c r="AO63"/>
      <c r="AP63"/>
      <c r="AQ63"/>
      <c r="AR63"/>
      <c r="AS63"/>
      <c r="AT63"/>
      <c r="AU63"/>
      <c r="AV63"/>
      <c r="AW63"/>
      <c r="AX63"/>
      <c r="AY63"/>
      <c r="AZ63"/>
      <c r="BA63"/>
      <c r="BB63"/>
      <c r="BC63"/>
      <c r="BD63"/>
      <c r="BE63"/>
      <c r="BF63"/>
      <c r="BG63"/>
      <c r="BH63"/>
      <c r="BI63"/>
      <c r="BJ63"/>
      <c r="BK63"/>
      <c r="BL63"/>
      <c r="BM63"/>
      <c r="BN63"/>
    </row>
    <row r="64" spans="2:66">
      <c r="B64" s="62" t="s">
        <v>46</v>
      </c>
      <c r="C64" s="260">
        <v>3.56169</v>
      </c>
      <c r="D64" s="261">
        <v>227.94800000000001</v>
      </c>
      <c r="E64" s="261">
        <v>2700.02</v>
      </c>
      <c r="F64" s="261">
        <v>21.370100000000001</v>
      </c>
      <c r="G64" s="261">
        <v>21.370100000000001</v>
      </c>
      <c r="H64" s="261">
        <v>59.715800000000002</v>
      </c>
      <c r="I64" s="261">
        <v>42.740299999999998</v>
      </c>
      <c r="J64" s="261">
        <v>4154.1982699999999</v>
      </c>
      <c r="K64" s="261">
        <v>908.23099999999999</v>
      </c>
      <c r="L64" s="261">
        <v>622.27055000000007</v>
      </c>
      <c r="M64" s="261">
        <v>317.73199999999997</v>
      </c>
      <c r="N64" s="261">
        <v>340.54840000000002</v>
      </c>
      <c r="O64" s="261"/>
      <c r="P64" s="261">
        <v>1790.5065500000001</v>
      </c>
      <c r="Q64" s="261">
        <v>2026.6</v>
      </c>
      <c r="R64" s="261">
        <v>1522.8009999999999</v>
      </c>
      <c r="S64" s="261">
        <v>1759.7148200000001</v>
      </c>
      <c r="T64" s="261">
        <v>2200.0965499999998</v>
      </c>
      <c r="U64" s="261">
        <v>4986.3599999999997</v>
      </c>
      <c r="V64" s="261">
        <v>316.99</v>
      </c>
      <c r="W64" s="261">
        <v>56.987000000000002</v>
      </c>
      <c r="X64" s="261"/>
      <c r="Y64" s="261">
        <v>8872.8943999999992</v>
      </c>
      <c r="Z64" s="261">
        <v>163.83799999999999</v>
      </c>
      <c r="AA64" s="261"/>
      <c r="AB64" s="261">
        <v>7102.01</v>
      </c>
      <c r="AC64" s="261">
        <v>950.971</v>
      </c>
      <c r="AD64" s="261"/>
      <c r="AE64" s="261">
        <v>64.110399999999998</v>
      </c>
      <c r="AF64" s="261">
        <v>818.16354999999999</v>
      </c>
      <c r="AG64" s="261">
        <v>39.178600000000003</v>
      </c>
      <c r="AH64" s="261">
        <v>5758.4713600000005</v>
      </c>
      <c r="AI64" s="261"/>
      <c r="AJ64" s="261"/>
      <c r="AK64" s="261">
        <v>610.83600000000001</v>
      </c>
      <c r="AL64" s="262">
        <v>48460.235440000004</v>
      </c>
      <c r="AM64"/>
      <c r="AN64"/>
      <c r="AO64"/>
      <c r="AP64"/>
      <c r="AQ64"/>
      <c r="AR64"/>
      <c r="AS64"/>
      <c r="AT64"/>
      <c r="AU64"/>
      <c r="AV64"/>
      <c r="AW64"/>
      <c r="AX64"/>
      <c r="AY64"/>
      <c r="AZ64"/>
      <c r="BA64"/>
      <c r="BB64"/>
      <c r="BC64"/>
      <c r="BD64"/>
      <c r="BE64"/>
      <c r="BF64"/>
      <c r="BG64"/>
      <c r="BH64"/>
      <c r="BI64"/>
      <c r="BJ64"/>
      <c r="BK64"/>
      <c r="BL64"/>
      <c r="BM64"/>
      <c r="BN64"/>
    </row>
    <row r="65" spans="2:66">
      <c r="B65" s="62" t="s">
        <v>176</v>
      </c>
      <c r="C65" s="260"/>
      <c r="D65" s="261">
        <v>11.0395</v>
      </c>
      <c r="E65" s="261">
        <v>16.958016000000001</v>
      </c>
      <c r="F65" s="261"/>
      <c r="G65" s="261">
        <v>5.5197599999999998</v>
      </c>
      <c r="H65" s="261"/>
      <c r="I65" s="261"/>
      <c r="J65" s="261">
        <v>486.12889999999999</v>
      </c>
      <c r="K65" s="261">
        <v>141.31663</v>
      </c>
      <c r="L65" s="261">
        <v>5.5197599999999998</v>
      </c>
      <c r="M65" s="261">
        <v>5.5197599999999998</v>
      </c>
      <c r="N65" s="261">
        <v>22.079000000000001</v>
      </c>
      <c r="O65" s="261"/>
      <c r="P65" s="261">
        <v>175.09915999999998</v>
      </c>
      <c r="Q65" s="261">
        <v>395.42055999999997</v>
      </c>
      <c r="R65" s="261">
        <v>39.568638</v>
      </c>
      <c r="S65" s="261">
        <v>282.63326999999998</v>
      </c>
      <c r="T65" s="261">
        <v>729.84507799999994</v>
      </c>
      <c r="U65" s="261">
        <v>1633.6196</v>
      </c>
      <c r="V65" s="261">
        <v>11.305311</v>
      </c>
      <c r="W65" s="261">
        <v>11.305311</v>
      </c>
      <c r="X65" s="261"/>
      <c r="Y65" s="261">
        <v>4573.0845259999987</v>
      </c>
      <c r="Z65" s="261">
        <v>11.305311</v>
      </c>
      <c r="AA65" s="261"/>
      <c r="AB65" s="261">
        <v>2453.2509</v>
      </c>
      <c r="AC65" s="261">
        <v>78.339839999999995</v>
      </c>
      <c r="AD65" s="261"/>
      <c r="AE65" s="261">
        <v>16.825111</v>
      </c>
      <c r="AF65" s="261">
        <v>231.97654600000001</v>
      </c>
      <c r="AG65" s="261"/>
      <c r="AH65" s="261">
        <v>2261.0621000000001</v>
      </c>
      <c r="AI65" s="261"/>
      <c r="AJ65" s="261"/>
      <c r="AK65" s="261">
        <v>61.913450000000005</v>
      </c>
      <c r="AL65" s="262">
        <v>13660.636037999997</v>
      </c>
      <c r="AM65"/>
      <c r="AN65"/>
      <c r="AO65"/>
      <c r="AP65"/>
      <c r="AQ65"/>
      <c r="AR65"/>
      <c r="AS65"/>
      <c r="AT65"/>
      <c r="AU65"/>
      <c r="AV65"/>
      <c r="AW65"/>
      <c r="AX65"/>
      <c r="AY65"/>
      <c r="AZ65"/>
      <c r="BA65"/>
      <c r="BB65"/>
      <c r="BC65"/>
      <c r="BD65"/>
      <c r="BE65"/>
      <c r="BF65"/>
      <c r="BG65"/>
      <c r="BH65"/>
      <c r="BI65"/>
      <c r="BJ65"/>
      <c r="BK65"/>
      <c r="BL65"/>
      <c r="BM65"/>
      <c r="BN65"/>
    </row>
    <row r="66" spans="2:66">
      <c r="B66" s="62" t="s">
        <v>170</v>
      </c>
      <c r="C66" s="260">
        <v>0.66126119999999999</v>
      </c>
      <c r="D66" s="261">
        <v>42.320759999999993</v>
      </c>
      <c r="E66" s="261">
        <v>846.63610899999992</v>
      </c>
      <c r="F66" s="261">
        <v>3.9675700999999997</v>
      </c>
      <c r="G66" s="261">
        <v>3.9675700999999997</v>
      </c>
      <c r="H66" s="261">
        <v>42.222850000000001</v>
      </c>
      <c r="I66" s="261">
        <v>7.9351389999999995</v>
      </c>
      <c r="J66" s="261">
        <v>771.69255292999981</v>
      </c>
      <c r="K66" s="261">
        <v>168.62120000000002</v>
      </c>
      <c r="L66" s="261">
        <v>116.38418035999999</v>
      </c>
      <c r="M66" s="261">
        <v>119.18104800000002</v>
      </c>
      <c r="N66" s="261">
        <v>74.752042700000004</v>
      </c>
      <c r="O66" s="261"/>
      <c r="P66" s="261">
        <v>333.27785036000012</v>
      </c>
      <c r="Q66" s="261">
        <v>376.25790000000001</v>
      </c>
      <c r="R66" s="261">
        <v>349.31579999999997</v>
      </c>
      <c r="S66" s="261">
        <v>327.98858979000005</v>
      </c>
      <c r="T66" s="261">
        <v>409.32252036000011</v>
      </c>
      <c r="U66" s="261">
        <v>925.76520000000005</v>
      </c>
      <c r="V66" s="261">
        <v>58.852229999999999</v>
      </c>
      <c r="W66" s="261">
        <v>10.580181</v>
      </c>
      <c r="X66" s="261"/>
      <c r="Y66" s="261">
        <v>1651.1744805600001</v>
      </c>
      <c r="Z66" s="261">
        <v>30.418046999999998</v>
      </c>
      <c r="AA66" s="261"/>
      <c r="AB66" s="261">
        <v>1318.5556999999999</v>
      </c>
      <c r="AC66" s="261">
        <v>176.55639000000002</v>
      </c>
      <c r="AD66" s="261"/>
      <c r="AE66" s="261">
        <v>11.902700000000001</v>
      </c>
      <c r="AF66" s="261">
        <v>152.75339036</v>
      </c>
      <c r="AG66" s="261">
        <v>7.2738710000000006</v>
      </c>
      <c r="AH66" s="261">
        <v>1071.2491696500001</v>
      </c>
      <c r="AI66" s="261"/>
      <c r="AJ66" s="261"/>
      <c r="AK66" s="261">
        <v>141.5819841</v>
      </c>
      <c r="AL66" s="262">
        <v>9551.1682875699989</v>
      </c>
      <c r="AM66"/>
      <c r="AN66"/>
      <c r="AO66"/>
      <c r="AP66"/>
      <c r="AQ66"/>
      <c r="AR66"/>
      <c r="AS66"/>
      <c r="AT66"/>
      <c r="AU66"/>
      <c r="AV66"/>
      <c r="AW66"/>
      <c r="AX66"/>
      <c r="AY66"/>
      <c r="AZ66"/>
      <c r="BA66"/>
      <c r="BB66"/>
      <c r="BC66"/>
      <c r="BD66"/>
      <c r="BE66"/>
      <c r="BF66"/>
      <c r="BG66"/>
      <c r="BH66"/>
      <c r="BI66"/>
      <c r="BJ66"/>
      <c r="BK66"/>
      <c r="BL66"/>
      <c r="BM66"/>
      <c r="BN66"/>
    </row>
    <row r="67" spans="2:66">
      <c r="B67" s="62" t="s">
        <v>364</v>
      </c>
      <c r="C67" s="260"/>
      <c r="D67" s="261">
        <v>5.8063900000000004</v>
      </c>
      <c r="E67" s="261">
        <v>8.7095900000000004</v>
      </c>
      <c r="F67" s="261"/>
      <c r="G67" s="261">
        <v>2.9032</v>
      </c>
      <c r="H67" s="261"/>
      <c r="I67" s="261"/>
      <c r="J67" s="261">
        <v>290.32</v>
      </c>
      <c r="K67" s="261">
        <v>84.192700000000002</v>
      </c>
      <c r="L67" s="261">
        <v>2.9032</v>
      </c>
      <c r="M67" s="261">
        <v>2.9032</v>
      </c>
      <c r="N67" s="261">
        <v>14.516</v>
      </c>
      <c r="O67" s="261"/>
      <c r="P67" s="261">
        <v>116.128</v>
      </c>
      <c r="Q67" s="261">
        <v>261.28800000000001</v>
      </c>
      <c r="R67" s="261">
        <v>26.128799999999998</v>
      </c>
      <c r="S67" s="261">
        <v>185.80500000000001</v>
      </c>
      <c r="T67" s="261">
        <v>485.49867</v>
      </c>
      <c r="U67" s="261">
        <v>1077.0900000000001</v>
      </c>
      <c r="V67" s="261">
        <v>8.7095900000000004</v>
      </c>
      <c r="W67" s="261">
        <v>8.7095900000000004</v>
      </c>
      <c r="X67" s="261"/>
      <c r="Y67" s="261">
        <v>3011.5119179999992</v>
      </c>
      <c r="Z67" s="261">
        <v>8.7095900000000004</v>
      </c>
      <c r="AA67" s="261"/>
      <c r="AB67" s="261">
        <v>1619.98</v>
      </c>
      <c r="AC67" s="261">
        <v>52.2575</v>
      </c>
      <c r="AD67" s="261"/>
      <c r="AE67" s="261">
        <v>11.6128</v>
      </c>
      <c r="AF67" s="261">
        <v>154.760918</v>
      </c>
      <c r="AG67" s="261"/>
      <c r="AH67" s="261">
        <v>1489.34</v>
      </c>
      <c r="AI67" s="261"/>
      <c r="AJ67" s="261"/>
      <c r="AK67" s="261">
        <v>34.8384</v>
      </c>
      <c r="AL67" s="262">
        <v>8964.6230559999985</v>
      </c>
      <c r="AM67"/>
      <c r="AN67"/>
      <c r="AO67"/>
      <c r="AP67"/>
      <c r="AQ67"/>
      <c r="AR67"/>
      <c r="AS67"/>
      <c r="AT67"/>
      <c r="AU67"/>
      <c r="AV67"/>
      <c r="AW67"/>
      <c r="AX67"/>
      <c r="AY67"/>
      <c r="AZ67"/>
      <c r="BA67"/>
      <c r="BB67"/>
      <c r="BC67"/>
      <c r="BD67"/>
      <c r="BE67"/>
      <c r="BF67"/>
      <c r="BG67"/>
      <c r="BH67"/>
      <c r="BI67"/>
      <c r="BJ67"/>
      <c r="BK67"/>
      <c r="BL67"/>
      <c r="BM67"/>
      <c r="BN67"/>
    </row>
    <row r="68" spans="2:66">
      <c r="B68" s="62" t="s">
        <v>114</v>
      </c>
      <c r="C68" s="260">
        <v>0</v>
      </c>
      <c r="D68" s="261">
        <v>5.5554199999999998</v>
      </c>
      <c r="E68" s="261">
        <v>214.06750000000002</v>
      </c>
      <c r="F68" s="261">
        <v>3.4090099999999998E-2</v>
      </c>
      <c r="G68" s="261">
        <v>0.101591</v>
      </c>
      <c r="H68" s="261">
        <v>80.450699999999998</v>
      </c>
      <c r="I68" s="261">
        <v>6.5971000000000002E-2</v>
      </c>
      <c r="J68" s="261">
        <v>307.88260000000002</v>
      </c>
      <c r="K68" s="261">
        <v>55.333400000000005</v>
      </c>
      <c r="L68" s="261">
        <v>9.6122800000000002</v>
      </c>
      <c r="M68" s="261">
        <v>26.723600000000001</v>
      </c>
      <c r="N68" s="261">
        <v>6.5589999999999993</v>
      </c>
      <c r="O68" s="261"/>
      <c r="P68" s="261">
        <v>106.223</v>
      </c>
      <c r="Q68" s="261">
        <v>6.1150200000000003</v>
      </c>
      <c r="R68" s="261">
        <v>198.72300000000001</v>
      </c>
      <c r="S68" s="261">
        <v>133.185</v>
      </c>
      <c r="T68" s="261">
        <v>279.678</v>
      </c>
      <c r="U68" s="261">
        <v>877.93799999999999</v>
      </c>
      <c r="V68" s="261">
        <v>14.815</v>
      </c>
      <c r="W68" s="261">
        <v>0</v>
      </c>
      <c r="X68" s="261"/>
      <c r="Y68" s="261">
        <v>3368.71</v>
      </c>
      <c r="Z68" s="261">
        <v>12.184100000000001</v>
      </c>
      <c r="AA68" s="261"/>
      <c r="AB68" s="261">
        <v>1370.83</v>
      </c>
      <c r="AC68" s="261">
        <v>1.70062</v>
      </c>
      <c r="AD68" s="261"/>
      <c r="AE68" s="261">
        <v>2.3738199999999998</v>
      </c>
      <c r="AF68" s="261">
        <v>156.452</v>
      </c>
      <c r="AG68" s="261">
        <v>0.166321</v>
      </c>
      <c r="AH68" s="261">
        <v>1345.94</v>
      </c>
      <c r="AI68" s="261"/>
      <c r="AJ68" s="261"/>
      <c r="AK68" s="261">
        <v>261.56700000000001</v>
      </c>
      <c r="AL68" s="262">
        <v>8842.9870330999984</v>
      </c>
      <c r="AM68"/>
      <c r="AN68"/>
      <c r="AO68"/>
      <c r="AP68"/>
      <c r="AQ68"/>
      <c r="AR68"/>
      <c r="AS68"/>
      <c r="AT68"/>
      <c r="AU68"/>
      <c r="AV68"/>
      <c r="AW68"/>
      <c r="AX68"/>
      <c r="AY68"/>
      <c r="AZ68"/>
      <c r="BA68"/>
      <c r="BB68"/>
      <c r="BC68"/>
      <c r="BD68"/>
      <c r="BE68"/>
      <c r="BF68"/>
      <c r="BG68"/>
      <c r="BH68"/>
      <c r="BI68"/>
      <c r="BJ68"/>
      <c r="BK68"/>
      <c r="BL68"/>
      <c r="BM68"/>
      <c r="BN68"/>
    </row>
    <row r="69" spans="2:66">
      <c r="B69" s="62" t="s">
        <v>113</v>
      </c>
      <c r="C69" s="260">
        <v>1.9418300000000001E-3</v>
      </c>
      <c r="D69" s="261">
        <v>12.336499999999999</v>
      </c>
      <c r="E69" s="261">
        <v>70.503799999999998</v>
      </c>
      <c r="F69" s="261">
        <v>0.18437999999999999</v>
      </c>
      <c r="G69" s="261">
        <v>0.25541900000000001</v>
      </c>
      <c r="H69" s="261">
        <v>0</v>
      </c>
      <c r="I69" s="261">
        <v>1.2310099999999999</v>
      </c>
      <c r="J69" s="261">
        <v>268.08800000000002</v>
      </c>
      <c r="K69" s="261">
        <v>73.257499999999993</v>
      </c>
      <c r="L69" s="261">
        <v>18.151599999999998</v>
      </c>
      <c r="M69" s="261">
        <v>1.88832</v>
      </c>
      <c r="N69" s="261">
        <v>10.4747</v>
      </c>
      <c r="O69" s="261"/>
      <c r="P69" s="261">
        <v>89.5364</v>
      </c>
      <c r="Q69" s="261">
        <v>41.528799999999997</v>
      </c>
      <c r="R69" s="261">
        <v>139.40053399999999</v>
      </c>
      <c r="S69" s="261">
        <v>102.616088238</v>
      </c>
      <c r="T69" s="261">
        <v>241.65631730500002</v>
      </c>
      <c r="U69" s="261">
        <v>1031.6300000000001</v>
      </c>
      <c r="V69" s="261">
        <v>17.505800000000001</v>
      </c>
      <c r="W69" s="261">
        <v>0.39808900000000003</v>
      </c>
      <c r="X69" s="261"/>
      <c r="Y69" s="261">
        <v>2157.7099720000001</v>
      </c>
      <c r="Z69" s="261">
        <v>16.302399999999999</v>
      </c>
      <c r="AA69" s="261"/>
      <c r="AB69" s="261">
        <v>1507.47</v>
      </c>
      <c r="AC69" s="261">
        <v>14.0467</v>
      </c>
      <c r="AD69" s="261"/>
      <c r="AE69" s="261">
        <v>7.6957899999999997</v>
      </c>
      <c r="AF69" s="261">
        <v>119.638667</v>
      </c>
      <c r="AG69" s="261">
        <v>0.53530299999999997</v>
      </c>
      <c r="AH69" s="261">
        <v>907.37483509999993</v>
      </c>
      <c r="AI69" s="261"/>
      <c r="AJ69" s="261"/>
      <c r="AK69" s="261">
        <v>31.366053599999997</v>
      </c>
      <c r="AL69" s="262">
        <v>6882.7849200729988</v>
      </c>
      <c r="AM69"/>
      <c r="AN69"/>
      <c r="AO69"/>
      <c r="AP69"/>
      <c r="AQ69"/>
      <c r="AR69"/>
      <c r="AS69"/>
      <c r="AT69"/>
      <c r="AU69"/>
      <c r="AV69"/>
      <c r="AW69"/>
      <c r="AX69"/>
      <c r="AY69"/>
      <c r="AZ69"/>
      <c r="BA69"/>
      <c r="BB69"/>
      <c r="BC69"/>
      <c r="BD69"/>
      <c r="BE69"/>
      <c r="BF69"/>
      <c r="BG69"/>
      <c r="BH69"/>
      <c r="BI69"/>
      <c r="BJ69"/>
      <c r="BK69"/>
      <c r="BL69"/>
      <c r="BM69"/>
      <c r="BN69"/>
    </row>
    <row r="70" spans="2:66">
      <c r="B70" s="62" t="s">
        <v>179</v>
      </c>
      <c r="C70" s="260">
        <v>1.89314E-3</v>
      </c>
      <c r="D70" s="261">
        <v>20.102499999999999</v>
      </c>
      <c r="E70" s="261">
        <v>310.09899999999999</v>
      </c>
      <c r="F70" s="261">
        <v>1.81471</v>
      </c>
      <c r="G70" s="261">
        <v>1.4139299999999999</v>
      </c>
      <c r="H70" s="261">
        <v>7.08528</v>
      </c>
      <c r="I70" s="261">
        <v>21.422000000000001</v>
      </c>
      <c r="J70" s="261">
        <v>87.497200000000007</v>
      </c>
      <c r="K70" s="261">
        <v>116.586</v>
      </c>
      <c r="L70" s="261">
        <v>81.521900000000002</v>
      </c>
      <c r="M70" s="261">
        <v>8.4334900000000008</v>
      </c>
      <c r="N70" s="261">
        <v>95.827299999999994</v>
      </c>
      <c r="O70" s="261"/>
      <c r="P70" s="261">
        <v>192.00399999999999</v>
      </c>
      <c r="Q70" s="261">
        <v>284.94799999999998</v>
      </c>
      <c r="R70" s="261">
        <v>350.37</v>
      </c>
      <c r="S70" s="261">
        <v>109.75</v>
      </c>
      <c r="T70" s="261">
        <v>191.88200000000001</v>
      </c>
      <c r="U70" s="261">
        <v>325.55</v>
      </c>
      <c r="V70" s="261">
        <v>21.2956</v>
      </c>
      <c r="W70" s="261">
        <v>3.5723600000000002</v>
      </c>
      <c r="X70" s="261"/>
      <c r="Y70" s="261">
        <v>646.82000000000005</v>
      </c>
      <c r="Z70" s="261">
        <v>4.5315300000000001</v>
      </c>
      <c r="AA70" s="261"/>
      <c r="AB70" s="261">
        <v>399.702</v>
      </c>
      <c r="AC70" s="261">
        <v>80.082700000000003</v>
      </c>
      <c r="AD70" s="261"/>
      <c r="AE70" s="261">
        <v>12.6464</v>
      </c>
      <c r="AF70" s="261">
        <v>97.044600000000003</v>
      </c>
      <c r="AG70" s="261">
        <v>3.1581800000000002</v>
      </c>
      <c r="AH70" s="261">
        <v>516.35199999999998</v>
      </c>
      <c r="AI70" s="261"/>
      <c r="AJ70" s="261"/>
      <c r="AK70" s="261">
        <v>51.809199999999997</v>
      </c>
      <c r="AL70" s="262">
        <v>4043.3237731400009</v>
      </c>
      <c r="AM70"/>
      <c r="AN70"/>
      <c r="AO70"/>
      <c r="AP70"/>
      <c r="AQ70"/>
      <c r="AR70"/>
      <c r="AS70"/>
      <c r="AT70"/>
      <c r="AU70"/>
      <c r="AV70"/>
      <c r="AW70"/>
      <c r="AX70"/>
      <c r="AY70"/>
      <c r="AZ70"/>
      <c r="BA70"/>
      <c r="BB70"/>
      <c r="BC70"/>
      <c r="BD70"/>
      <c r="BE70"/>
      <c r="BF70"/>
      <c r="BG70"/>
      <c r="BH70"/>
      <c r="BI70"/>
      <c r="BJ70"/>
      <c r="BK70"/>
      <c r="BL70"/>
      <c r="BM70"/>
      <c r="BN70"/>
    </row>
    <row r="71" spans="2:66">
      <c r="B71" s="62" t="s">
        <v>111</v>
      </c>
      <c r="C71" s="260">
        <v>6.1069699999999998E-3</v>
      </c>
      <c r="D71" s="261">
        <v>0.39084600000000003</v>
      </c>
      <c r="E71" s="261">
        <v>1210.98028</v>
      </c>
      <c r="F71" s="261">
        <v>3.6641800000000002E-2</v>
      </c>
      <c r="G71" s="261">
        <v>3.6641800000000002E-2</v>
      </c>
      <c r="H71" s="261">
        <v>0.508934</v>
      </c>
      <c r="I71" s="261">
        <v>7.3283600000000004E-2</v>
      </c>
      <c r="J71" s="261">
        <v>8.6140699999999999</v>
      </c>
      <c r="K71" s="261">
        <v>1.55728</v>
      </c>
      <c r="L71" s="261">
        <v>4.0492900000000001</v>
      </c>
      <c r="M71" s="261">
        <v>210.799172</v>
      </c>
      <c r="N71" s="261">
        <v>40.845299999999995</v>
      </c>
      <c r="O71" s="261"/>
      <c r="P71" s="261">
        <v>6.0523799999999994</v>
      </c>
      <c r="Q71" s="261">
        <v>3.4748700000000001</v>
      </c>
      <c r="R71" s="261">
        <v>235.23279000000002</v>
      </c>
      <c r="S71" s="261">
        <v>7.4907599999999999</v>
      </c>
      <c r="T71" s="261">
        <v>6.7546799999999996</v>
      </c>
      <c r="U71" s="261">
        <v>8.5497599999999991</v>
      </c>
      <c r="V71" s="261">
        <v>0.54352</v>
      </c>
      <c r="W71" s="261">
        <v>9.7711500000000007E-2</v>
      </c>
      <c r="X71" s="261"/>
      <c r="Y71" s="261">
        <v>28.6341</v>
      </c>
      <c r="Z71" s="261">
        <v>0.28092099999999998</v>
      </c>
      <c r="AA71" s="261"/>
      <c r="AB71" s="261">
        <v>12.177300000000001</v>
      </c>
      <c r="AC71" s="261">
        <v>1.63056</v>
      </c>
      <c r="AD71" s="261"/>
      <c r="AE71" s="261">
        <v>0.109926</v>
      </c>
      <c r="AF71" s="261">
        <v>4.3851800000000001</v>
      </c>
      <c r="AG71" s="261">
        <v>6.7176700000000006E-2</v>
      </c>
      <c r="AH71" s="261">
        <v>17.329450000000001</v>
      </c>
      <c r="AI71" s="261"/>
      <c r="AJ71" s="261"/>
      <c r="AK71" s="261">
        <v>99.464131999999992</v>
      </c>
      <c r="AL71" s="262">
        <v>1910.1730633700004</v>
      </c>
      <c r="AM71"/>
      <c r="AN71"/>
      <c r="AO71"/>
      <c r="AP71"/>
      <c r="AQ71"/>
      <c r="AR71"/>
      <c r="AS71"/>
      <c r="AT71"/>
      <c r="AU71"/>
      <c r="AV71"/>
      <c r="AW71"/>
      <c r="AX71"/>
      <c r="AY71"/>
      <c r="AZ71"/>
      <c r="BA71"/>
      <c r="BB71"/>
      <c r="BC71"/>
      <c r="BD71"/>
      <c r="BE71"/>
      <c r="BF71"/>
      <c r="BG71"/>
      <c r="BH71"/>
      <c r="BI71"/>
      <c r="BJ71"/>
      <c r="BK71"/>
      <c r="BL71"/>
      <c r="BM71"/>
      <c r="BN71"/>
    </row>
    <row r="72" spans="2:66">
      <c r="B72" s="62" t="s">
        <v>131</v>
      </c>
      <c r="C72" s="260"/>
      <c r="D72" s="261">
        <v>1.0634600000000001</v>
      </c>
      <c r="E72" s="261">
        <v>1.76366</v>
      </c>
      <c r="F72" s="261"/>
      <c r="G72" s="261">
        <v>0.47789599999999999</v>
      </c>
      <c r="H72" s="261"/>
      <c r="I72" s="261"/>
      <c r="J72" s="261">
        <v>71.205500000000001</v>
      </c>
      <c r="K72" s="261">
        <v>22.134499999999999</v>
      </c>
      <c r="L72" s="261">
        <v>0.56427400000000005</v>
      </c>
      <c r="M72" s="261">
        <v>0.350329</v>
      </c>
      <c r="N72" s="261">
        <v>2.1560700000000002</v>
      </c>
      <c r="O72" s="261"/>
      <c r="P72" s="261">
        <v>20.405999999999999</v>
      </c>
      <c r="Q72" s="261">
        <v>15.4992</v>
      </c>
      <c r="R72" s="261">
        <v>3.56345</v>
      </c>
      <c r="S72" s="261">
        <v>29.666399999999999</v>
      </c>
      <c r="T72" s="261">
        <v>77.087699999999998</v>
      </c>
      <c r="U72" s="261">
        <v>192.98400000000001</v>
      </c>
      <c r="V72" s="261">
        <v>1.09137</v>
      </c>
      <c r="W72" s="261">
        <v>0.47937999999999997</v>
      </c>
      <c r="X72" s="261"/>
      <c r="Y72" s="261">
        <v>536.74400000000003</v>
      </c>
      <c r="Z72" s="261">
        <v>1.2035400000000001</v>
      </c>
      <c r="AA72" s="261"/>
      <c r="AB72" s="261">
        <v>270.38099999999997</v>
      </c>
      <c r="AC72" s="261">
        <v>3.3472</v>
      </c>
      <c r="AD72" s="261"/>
      <c r="AE72" s="261">
        <v>1.5082599999999999</v>
      </c>
      <c r="AF72" s="261">
        <v>27.5777</v>
      </c>
      <c r="AG72" s="261"/>
      <c r="AH72" s="261">
        <v>260.45400000000001</v>
      </c>
      <c r="AI72" s="261"/>
      <c r="AJ72" s="261"/>
      <c r="AK72" s="261">
        <v>6.8069499999999996</v>
      </c>
      <c r="AL72" s="262">
        <v>1548.5158389999999</v>
      </c>
      <c r="AM72"/>
      <c r="AN72"/>
      <c r="AO72"/>
      <c r="AP72"/>
      <c r="AQ72"/>
      <c r="AR72"/>
      <c r="AS72"/>
      <c r="AT72"/>
      <c r="AU72"/>
      <c r="AV72"/>
      <c r="AW72"/>
      <c r="AX72"/>
      <c r="AY72"/>
      <c r="AZ72"/>
      <c r="BA72"/>
      <c r="BB72"/>
      <c r="BC72"/>
      <c r="BD72"/>
      <c r="BE72"/>
      <c r="BF72"/>
      <c r="BG72"/>
      <c r="BH72"/>
      <c r="BI72"/>
      <c r="BJ72"/>
      <c r="BK72"/>
      <c r="BL72"/>
      <c r="BM72"/>
      <c r="BN72"/>
    </row>
    <row r="73" spans="2:66">
      <c r="B73" s="62" t="s">
        <v>161</v>
      </c>
      <c r="C73" s="260"/>
      <c r="D73" s="261">
        <v>13.696199999999999</v>
      </c>
      <c r="E73" s="261">
        <v>118.8653</v>
      </c>
      <c r="F73" s="261"/>
      <c r="G73" s="261">
        <v>8.0000000000000002E-3</v>
      </c>
      <c r="H73" s="261">
        <v>4.4870000000000001</v>
      </c>
      <c r="I73" s="261"/>
      <c r="J73" s="261">
        <v>115.6442</v>
      </c>
      <c r="K73" s="261">
        <v>16.1205</v>
      </c>
      <c r="L73" s="261">
        <v>0.5524</v>
      </c>
      <c r="M73" s="261">
        <v>64.964500000000001</v>
      </c>
      <c r="N73" s="261">
        <v>7.0724</v>
      </c>
      <c r="O73" s="261">
        <v>2.7</v>
      </c>
      <c r="P73" s="261">
        <v>0</v>
      </c>
      <c r="Q73" s="261"/>
      <c r="R73" s="261"/>
      <c r="S73" s="261"/>
      <c r="T73" s="261"/>
      <c r="U73" s="261">
        <v>110.45</v>
      </c>
      <c r="V73" s="261"/>
      <c r="W73" s="261">
        <v>2.8</v>
      </c>
      <c r="X73" s="261">
        <v>12.4</v>
      </c>
      <c r="Y73" s="261">
        <v>542.04999999999995</v>
      </c>
      <c r="Z73" s="261"/>
      <c r="AA73" s="261">
        <v>41.3</v>
      </c>
      <c r="AB73" s="261">
        <v>27.970000000000002</v>
      </c>
      <c r="AC73" s="261"/>
      <c r="AD73" s="261">
        <v>2.7</v>
      </c>
      <c r="AE73" s="261"/>
      <c r="AF73" s="261">
        <v>1.29</v>
      </c>
      <c r="AG73" s="261"/>
      <c r="AH73" s="261">
        <v>6.7039999999999997</v>
      </c>
      <c r="AI73" s="261">
        <v>0.1</v>
      </c>
      <c r="AJ73" s="261">
        <v>1.8</v>
      </c>
      <c r="AK73" s="261"/>
      <c r="AL73" s="262">
        <v>1093.6744999999996</v>
      </c>
      <c r="AM73"/>
      <c r="AN73"/>
      <c r="AO73"/>
      <c r="AP73"/>
      <c r="AQ73"/>
      <c r="AR73"/>
      <c r="AS73"/>
      <c r="AT73"/>
      <c r="AU73"/>
      <c r="AV73"/>
      <c r="AW73"/>
      <c r="AX73"/>
      <c r="AY73"/>
      <c r="AZ73"/>
      <c r="BA73"/>
      <c r="BB73"/>
      <c r="BC73"/>
      <c r="BD73"/>
      <c r="BE73"/>
      <c r="BF73"/>
      <c r="BG73"/>
      <c r="BH73"/>
      <c r="BI73"/>
      <c r="BJ73"/>
      <c r="BK73"/>
      <c r="BL73"/>
      <c r="BM73"/>
      <c r="BN73"/>
    </row>
    <row r="74" spans="2:66">
      <c r="B74" s="62" t="s">
        <v>358</v>
      </c>
      <c r="C74" s="260"/>
      <c r="D74" s="261"/>
      <c r="E74" s="261">
        <v>39.011299999999999</v>
      </c>
      <c r="F74" s="261"/>
      <c r="G74" s="261"/>
      <c r="H74" s="261"/>
      <c r="I74" s="261"/>
      <c r="J74" s="261">
        <v>52.203599999999994</v>
      </c>
      <c r="K74" s="261">
        <v>2.8311999999999999</v>
      </c>
      <c r="L74" s="261">
        <v>2.2938000000000001</v>
      </c>
      <c r="M74" s="261"/>
      <c r="N74" s="261"/>
      <c r="O74" s="261"/>
      <c r="P74" s="261"/>
      <c r="Q74" s="261"/>
      <c r="R74" s="261"/>
      <c r="S74" s="261">
        <v>45.699999999999996</v>
      </c>
      <c r="T74" s="261"/>
      <c r="U74" s="261"/>
      <c r="V74" s="261"/>
      <c r="W74" s="261"/>
      <c r="X74" s="261"/>
      <c r="Y74" s="261">
        <v>121.4</v>
      </c>
      <c r="Z74" s="261"/>
      <c r="AA74" s="261"/>
      <c r="AB74" s="261"/>
      <c r="AC74" s="261"/>
      <c r="AD74" s="261"/>
      <c r="AE74" s="261"/>
      <c r="AF74" s="261"/>
      <c r="AG74" s="261"/>
      <c r="AH74" s="261"/>
      <c r="AI74" s="261"/>
      <c r="AJ74" s="261"/>
      <c r="AK74" s="261"/>
      <c r="AL74" s="262">
        <v>263.43989999999997</v>
      </c>
      <c r="AM74"/>
      <c r="AN74"/>
      <c r="AO74"/>
      <c r="AP74"/>
      <c r="AQ74"/>
      <c r="AR74"/>
      <c r="AS74"/>
      <c r="AT74"/>
      <c r="AU74"/>
      <c r="AV74"/>
      <c r="AW74"/>
      <c r="AX74"/>
      <c r="AY74"/>
      <c r="AZ74"/>
      <c r="BA74"/>
      <c r="BB74"/>
      <c r="BC74"/>
      <c r="BD74"/>
      <c r="BE74"/>
      <c r="BF74"/>
      <c r="BG74"/>
      <c r="BH74"/>
      <c r="BI74"/>
      <c r="BJ74"/>
      <c r="BK74"/>
      <c r="BL74"/>
      <c r="BM74"/>
      <c r="BN74"/>
    </row>
    <row r="75" spans="2:66">
      <c r="B75" s="62" t="s">
        <v>359</v>
      </c>
      <c r="C75" s="260"/>
      <c r="D75" s="261"/>
      <c r="E75" s="261">
        <v>20.772400000000001</v>
      </c>
      <c r="F75" s="261"/>
      <c r="G75" s="261"/>
      <c r="H75" s="261"/>
      <c r="I75" s="261"/>
      <c r="J75" s="261">
        <v>128.065</v>
      </c>
      <c r="K75" s="261">
        <v>5.9738999999999995</v>
      </c>
      <c r="L75" s="261">
        <v>4.9110999999999994</v>
      </c>
      <c r="M75" s="261"/>
      <c r="N75" s="261"/>
      <c r="O75" s="261"/>
      <c r="P75" s="261"/>
      <c r="Q75" s="261"/>
      <c r="R75" s="261"/>
      <c r="S75" s="261">
        <v>7.9</v>
      </c>
      <c r="T75" s="261"/>
      <c r="U75" s="261"/>
      <c r="V75" s="261"/>
      <c r="W75" s="261"/>
      <c r="X75" s="261"/>
      <c r="Y75" s="261"/>
      <c r="Z75" s="261"/>
      <c r="AA75" s="261"/>
      <c r="AB75" s="261"/>
      <c r="AC75" s="261"/>
      <c r="AD75" s="261"/>
      <c r="AE75" s="261"/>
      <c r="AF75" s="261"/>
      <c r="AG75" s="261"/>
      <c r="AH75" s="261">
        <v>5</v>
      </c>
      <c r="AI75" s="261"/>
      <c r="AJ75" s="261"/>
      <c r="AK75" s="261"/>
      <c r="AL75" s="262">
        <v>172.6224</v>
      </c>
      <c r="AM75"/>
      <c r="AN75"/>
      <c r="AO75"/>
      <c r="AP75"/>
      <c r="AQ75"/>
      <c r="AR75"/>
      <c r="AS75"/>
      <c r="AT75"/>
      <c r="AU75"/>
      <c r="AV75"/>
      <c r="AW75"/>
      <c r="AX75"/>
      <c r="AY75"/>
      <c r="AZ75"/>
      <c r="BA75"/>
      <c r="BB75"/>
      <c r="BC75"/>
      <c r="BD75"/>
      <c r="BE75"/>
      <c r="BF75"/>
      <c r="BG75"/>
      <c r="BH75"/>
      <c r="BI75"/>
      <c r="BJ75"/>
      <c r="BK75"/>
      <c r="BL75"/>
      <c r="BM75"/>
      <c r="BN75"/>
    </row>
    <row r="76" spans="2:66">
      <c r="B76" s="62" t="s">
        <v>178</v>
      </c>
      <c r="C76" s="260">
        <v>6.81468E-3</v>
      </c>
      <c r="D76" s="261">
        <v>0.43614000000000003</v>
      </c>
      <c r="E76" s="261">
        <v>3.2029000000000001</v>
      </c>
      <c r="F76" s="261">
        <v>4.0888099999999997E-2</v>
      </c>
      <c r="G76" s="261">
        <v>4.0888099999999997E-2</v>
      </c>
      <c r="H76" s="261">
        <v>0</v>
      </c>
      <c r="I76" s="261">
        <v>8.1776199999999993E-2</v>
      </c>
      <c r="J76" s="261">
        <v>7.9459200000000001</v>
      </c>
      <c r="K76" s="261">
        <v>1.7377399999999998</v>
      </c>
      <c r="L76" s="261">
        <v>1.1857599999999999</v>
      </c>
      <c r="M76" s="261">
        <v>0.26577299999999998</v>
      </c>
      <c r="N76" s="261">
        <v>0.586063</v>
      </c>
      <c r="O76" s="261"/>
      <c r="P76" s="261">
        <v>3.4209700000000001</v>
      </c>
      <c r="Q76" s="261">
        <v>3.8775599999999999</v>
      </c>
      <c r="R76" s="261">
        <v>2.5350600000000001</v>
      </c>
      <c r="S76" s="261">
        <v>3.3596400000000002</v>
      </c>
      <c r="T76" s="261">
        <v>4.2046599999999996</v>
      </c>
      <c r="U76" s="261">
        <v>9.5405599999999993</v>
      </c>
      <c r="V76" s="261">
        <v>0.60650700000000002</v>
      </c>
      <c r="W76" s="261">
        <v>0.10903500000000001</v>
      </c>
      <c r="X76" s="261"/>
      <c r="Y76" s="261">
        <v>16.954899999999999</v>
      </c>
      <c r="Z76" s="261">
        <v>0.31347599999999998</v>
      </c>
      <c r="AA76" s="261"/>
      <c r="AB76" s="261">
        <v>13.5885</v>
      </c>
      <c r="AC76" s="261">
        <v>1.81952</v>
      </c>
      <c r="AD76" s="261"/>
      <c r="AE76" s="261">
        <v>0.122664</v>
      </c>
      <c r="AF76" s="261">
        <v>1.5605599999999999</v>
      </c>
      <c r="AG76" s="261">
        <v>7.49615E-2</v>
      </c>
      <c r="AH76" s="261">
        <v>11.005699999999999</v>
      </c>
      <c r="AI76" s="261"/>
      <c r="AJ76" s="261"/>
      <c r="AK76" s="261">
        <v>1.00857</v>
      </c>
      <c r="AL76" s="262">
        <v>89.633506580000002</v>
      </c>
      <c r="AM76"/>
      <c r="AN76"/>
      <c r="AO76"/>
      <c r="AP76"/>
      <c r="AQ76"/>
      <c r="AR76"/>
      <c r="AS76"/>
      <c r="AT76"/>
      <c r="AU76"/>
      <c r="AV76"/>
      <c r="AW76"/>
      <c r="AX76"/>
      <c r="AY76"/>
      <c r="AZ76"/>
      <c r="BA76"/>
      <c r="BB76"/>
      <c r="BC76"/>
      <c r="BD76"/>
      <c r="BE76"/>
      <c r="BF76"/>
      <c r="BG76"/>
      <c r="BH76"/>
      <c r="BI76"/>
      <c r="BJ76"/>
      <c r="BK76"/>
      <c r="BL76"/>
      <c r="BM76"/>
      <c r="BN76"/>
    </row>
    <row r="77" spans="2:66">
      <c r="B77" s="62" t="s">
        <v>171</v>
      </c>
      <c r="C77" s="260">
        <v>4.8745699999999999E-3</v>
      </c>
      <c r="D77" s="261">
        <v>0.31197200000000003</v>
      </c>
      <c r="E77" s="261">
        <v>9.5331200000000003</v>
      </c>
      <c r="F77" s="261">
        <v>2.92474E-2</v>
      </c>
      <c r="G77" s="261">
        <v>2.92474E-2</v>
      </c>
      <c r="H77" s="261">
        <v>2.8261400000000001</v>
      </c>
      <c r="I77" s="261">
        <v>5.84948E-2</v>
      </c>
      <c r="J77" s="261">
        <v>5.6926918799999999</v>
      </c>
      <c r="K77" s="261">
        <v>1.2430099999999999</v>
      </c>
      <c r="L77" s="261">
        <v>0.86607880000000004</v>
      </c>
      <c r="M77" s="261">
        <v>1.4523279999999998</v>
      </c>
      <c r="N77" s="261">
        <v>0.660914</v>
      </c>
      <c r="O77" s="261"/>
      <c r="P77" s="261">
        <v>2.4649337999999998</v>
      </c>
      <c r="Q77" s="261">
        <v>2.7736299999999998</v>
      </c>
      <c r="R77" s="261">
        <v>3.2098300000000002</v>
      </c>
      <c r="S77" s="261">
        <v>2.4300156000000004</v>
      </c>
      <c r="T77" s="261">
        <v>3.0255138000000001</v>
      </c>
      <c r="U77" s="261">
        <v>6.8243900000000002</v>
      </c>
      <c r="V77" s="261">
        <v>0.433836</v>
      </c>
      <c r="W77" s="261">
        <v>7.7993099999999996E-2</v>
      </c>
      <c r="X77" s="261"/>
      <c r="Y77" s="261">
        <v>12.208467000000001</v>
      </c>
      <c r="Z77" s="261">
        <v>0.22423000000000001</v>
      </c>
      <c r="AA77" s="261"/>
      <c r="AB77" s="261">
        <v>9.7198899999999995</v>
      </c>
      <c r="AC77" s="261">
        <v>1.3015099999999999</v>
      </c>
      <c r="AD77" s="261"/>
      <c r="AE77" s="261">
        <v>8.7742200000000006E-2</v>
      </c>
      <c r="AF77" s="261">
        <v>1.1341838</v>
      </c>
      <c r="AG77" s="261">
        <v>5.36202E-2</v>
      </c>
      <c r="AH77" s="261">
        <v>7.9171893999999998</v>
      </c>
      <c r="AI77" s="261"/>
      <c r="AJ77" s="261"/>
      <c r="AK77" s="261">
        <v>1.31226</v>
      </c>
      <c r="AL77" s="262">
        <v>77.90735374999997</v>
      </c>
      <c r="AM77"/>
      <c r="AN77"/>
      <c r="AO77"/>
      <c r="AP77"/>
      <c r="AQ77"/>
      <c r="AR77"/>
      <c r="AS77"/>
      <c r="AT77"/>
      <c r="AU77"/>
      <c r="AV77"/>
      <c r="AW77"/>
      <c r="AX77"/>
      <c r="AY77"/>
      <c r="AZ77"/>
      <c r="BA77"/>
      <c r="BB77"/>
      <c r="BC77"/>
      <c r="BD77"/>
      <c r="BE77"/>
      <c r="BF77"/>
      <c r="BG77"/>
      <c r="BH77"/>
      <c r="BI77"/>
      <c r="BJ77"/>
      <c r="BK77"/>
      <c r="BL77"/>
      <c r="BM77"/>
      <c r="BN77"/>
    </row>
    <row r="78" spans="2:66">
      <c r="B78" s="62" t="s">
        <v>180</v>
      </c>
      <c r="C78" s="260">
        <v>0</v>
      </c>
      <c r="D78" s="261">
        <v>0</v>
      </c>
      <c r="E78" s="261">
        <v>1.58179</v>
      </c>
      <c r="F78" s="261">
        <v>0</v>
      </c>
      <c r="G78" s="261">
        <v>0</v>
      </c>
      <c r="H78" s="261">
        <v>74.812399999999997</v>
      </c>
      <c r="I78" s="261">
        <v>0</v>
      </c>
      <c r="J78" s="261">
        <v>1.95524E-3</v>
      </c>
      <c r="K78" s="261">
        <v>0</v>
      </c>
      <c r="L78" s="261">
        <v>3.91049E-3</v>
      </c>
      <c r="M78" s="261">
        <v>0.27568900000000002</v>
      </c>
      <c r="N78" s="261">
        <v>5.2791600000000001E-2</v>
      </c>
      <c r="O78" s="261"/>
      <c r="P78" s="261">
        <v>3.91049E-3</v>
      </c>
      <c r="Q78" s="261">
        <v>0</v>
      </c>
      <c r="R78" s="261">
        <v>0.30501800000000001</v>
      </c>
      <c r="S78" s="261">
        <v>5.8657300000000004E-3</v>
      </c>
      <c r="T78" s="261">
        <v>3.91049E-3</v>
      </c>
      <c r="U78" s="261">
        <v>0</v>
      </c>
      <c r="V78" s="261">
        <v>0</v>
      </c>
      <c r="W78" s="261">
        <v>0</v>
      </c>
      <c r="X78" s="261"/>
      <c r="Y78" s="261">
        <v>1.75972E-2</v>
      </c>
      <c r="Z78" s="261">
        <v>0</v>
      </c>
      <c r="AA78" s="261"/>
      <c r="AB78" s="261">
        <v>0</v>
      </c>
      <c r="AC78" s="261">
        <v>0</v>
      </c>
      <c r="AD78" s="261"/>
      <c r="AE78" s="261">
        <v>0</v>
      </c>
      <c r="AF78" s="261">
        <v>3.91049E-3</v>
      </c>
      <c r="AG78" s="261">
        <v>0</v>
      </c>
      <c r="AH78" s="261">
        <v>9.7762200000000004E-3</v>
      </c>
      <c r="AI78" s="261"/>
      <c r="AJ78" s="261"/>
      <c r="AK78" s="261">
        <v>0.12904599999999999</v>
      </c>
      <c r="AL78" s="262">
        <v>77.20757094999999</v>
      </c>
      <c r="AM78"/>
      <c r="AN78"/>
      <c r="AO78"/>
      <c r="AP78"/>
      <c r="AQ78"/>
      <c r="AR78"/>
      <c r="AS78"/>
      <c r="AT78"/>
      <c r="AU78"/>
      <c r="AV78"/>
      <c r="AW78"/>
      <c r="AX78"/>
      <c r="AY78"/>
      <c r="AZ78"/>
      <c r="BA78"/>
      <c r="BB78"/>
      <c r="BC78"/>
      <c r="BD78"/>
      <c r="BE78"/>
      <c r="BF78"/>
      <c r="BG78"/>
      <c r="BH78"/>
      <c r="BI78"/>
      <c r="BJ78"/>
      <c r="BK78"/>
      <c r="BL78"/>
      <c r="BM78"/>
      <c r="BN78"/>
    </row>
    <row r="79" spans="2:66">
      <c r="B79" s="62" t="s">
        <v>356</v>
      </c>
      <c r="C79" s="260"/>
      <c r="D79" s="261">
        <v>1.0999999999999999E-2</v>
      </c>
      <c r="E79" s="261">
        <v>0.1037</v>
      </c>
      <c r="F79" s="261"/>
      <c r="G79" s="261">
        <v>5.4999999999999997E-3</v>
      </c>
      <c r="H79" s="261"/>
      <c r="I79" s="261"/>
      <c r="J79" s="261">
        <v>29.070600000000002</v>
      </c>
      <c r="K79" s="261">
        <v>0.8044</v>
      </c>
      <c r="L79" s="261"/>
      <c r="M79" s="261">
        <v>1.0999999999999999E-2</v>
      </c>
      <c r="N79" s="261">
        <v>4.7999999999999996E-3</v>
      </c>
      <c r="O79" s="261"/>
      <c r="P79" s="261">
        <v>2.3000000000000003</v>
      </c>
      <c r="Q79" s="261"/>
      <c r="R79" s="261"/>
      <c r="S79" s="261">
        <v>4.7</v>
      </c>
      <c r="T79" s="261"/>
      <c r="U79" s="261"/>
      <c r="V79" s="261"/>
      <c r="W79" s="261"/>
      <c r="X79" s="261"/>
      <c r="Y79" s="261">
        <v>7.2</v>
      </c>
      <c r="Z79" s="261"/>
      <c r="AA79" s="261">
        <v>0</v>
      </c>
      <c r="AB79" s="261"/>
      <c r="AC79" s="261"/>
      <c r="AD79" s="261"/>
      <c r="AE79" s="261"/>
      <c r="AF79" s="261"/>
      <c r="AG79" s="261"/>
      <c r="AH79" s="261">
        <v>5.6</v>
      </c>
      <c r="AI79" s="261">
        <v>5.8999999999999995</v>
      </c>
      <c r="AJ79" s="261">
        <v>0</v>
      </c>
      <c r="AK79" s="261"/>
      <c r="AL79" s="262">
        <v>55.711000000000006</v>
      </c>
      <c r="AM79"/>
      <c r="AN79"/>
      <c r="AO79"/>
      <c r="AP79"/>
      <c r="AQ79"/>
      <c r="AR79"/>
      <c r="AS79"/>
      <c r="AT79"/>
      <c r="AU79"/>
      <c r="AV79"/>
      <c r="AW79"/>
      <c r="AX79"/>
      <c r="AY79"/>
      <c r="AZ79"/>
      <c r="BA79"/>
      <c r="BB79"/>
      <c r="BC79"/>
      <c r="BD79"/>
      <c r="BE79"/>
      <c r="BF79"/>
      <c r="BG79"/>
      <c r="BH79"/>
      <c r="BI79"/>
      <c r="BJ79"/>
      <c r="BK79"/>
      <c r="BL79"/>
      <c r="BM79"/>
      <c r="BN79"/>
    </row>
    <row r="80" spans="2:66">
      <c r="B80" s="62" t="s">
        <v>357</v>
      </c>
      <c r="C80" s="260"/>
      <c r="D80" s="261"/>
      <c r="E80" s="261">
        <v>4.225200000000001</v>
      </c>
      <c r="F80" s="261"/>
      <c r="G80" s="261"/>
      <c r="H80" s="261"/>
      <c r="I80" s="261"/>
      <c r="J80" s="261">
        <v>1.9274</v>
      </c>
      <c r="K80" s="261">
        <v>2.53E-2</v>
      </c>
      <c r="L80" s="261">
        <v>1.3100000000000001E-2</v>
      </c>
      <c r="M80" s="261"/>
      <c r="N80" s="261"/>
      <c r="O80" s="261"/>
      <c r="P80" s="261">
        <v>0</v>
      </c>
      <c r="Q80" s="261"/>
      <c r="R80" s="261"/>
      <c r="S80" s="261">
        <v>1.3</v>
      </c>
      <c r="T80" s="261"/>
      <c r="U80" s="261"/>
      <c r="V80" s="261"/>
      <c r="W80" s="261"/>
      <c r="X80" s="261"/>
      <c r="Y80" s="261">
        <v>10.9</v>
      </c>
      <c r="Z80" s="261"/>
      <c r="AA80" s="261"/>
      <c r="AB80" s="261"/>
      <c r="AC80" s="261"/>
      <c r="AD80" s="261"/>
      <c r="AE80" s="261"/>
      <c r="AF80" s="261"/>
      <c r="AG80" s="261"/>
      <c r="AH80" s="261">
        <v>0</v>
      </c>
      <c r="AI80" s="261"/>
      <c r="AJ80" s="261"/>
      <c r="AK80" s="261">
        <v>3.14</v>
      </c>
      <c r="AL80" s="262">
        <v>21.531000000000002</v>
      </c>
      <c r="AM80"/>
      <c r="AN80"/>
      <c r="AO80"/>
      <c r="AP80"/>
      <c r="AQ80"/>
      <c r="AR80"/>
      <c r="AS80"/>
      <c r="AT80"/>
      <c r="AU80"/>
      <c r="AV80"/>
      <c r="AW80"/>
      <c r="AX80"/>
      <c r="AY80"/>
      <c r="AZ80"/>
      <c r="BA80"/>
      <c r="BB80"/>
      <c r="BC80"/>
      <c r="BD80"/>
      <c r="BE80"/>
      <c r="BF80"/>
      <c r="BG80"/>
      <c r="BH80"/>
      <c r="BI80"/>
      <c r="BJ80"/>
      <c r="BK80"/>
      <c r="BL80"/>
      <c r="BM80"/>
      <c r="BN80"/>
    </row>
    <row r="81" spans="2:66">
      <c r="B81" s="62" t="s">
        <v>112</v>
      </c>
      <c r="C81" s="260">
        <v>0</v>
      </c>
      <c r="D81" s="261">
        <v>0</v>
      </c>
      <c r="E81" s="261">
        <v>0</v>
      </c>
      <c r="F81" s="261">
        <v>0</v>
      </c>
      <c r="G81" s="261">
        <v>0</v>
      </c>
      <c r="H81" s="261">
        <v>0</v>
      </c>
      <c r="I81" s="261">
        <v>0</v>
      </c>
      <c r="J81" s="261">
        <v>0</v>
      </c>
      <c r="K81" s="261">
        <v>0</v>
      </c>
      <c r="L81" s="261">
        <v>0</v>
      </c>
      <c r="M81" s="261">
        <v>0</v>
      </c>
      <c r="N81" s="261">
        <v>0</v>
      </c>
      <c r="O81" s="261"/>
      <c r="P81" s="261">
        <v>0</v>
      </c>
      <c r="Q81" s="261">
        <v>0</v>
      </c>
      <c r="R81" s="261">
        <v>5.1671300000000002</v>
      </c>
      <c r="S81" s="261">
        <v>2.85477E-3</v>
      </c>
      <c r="T81" s="261">
        <v>9.9916899999999993E-3</v>
      </c>
      <c r="U81" s="261">
        <v>0</v>
      </c>
      <c r="V81" s="261">
        <v>0</v>
      </c>
      <c r="W81" s="261">
        <v>0</v>
      </c>
      <c r="X81" s="261"/>
      <c r="Y81" s="261">
        <v>3.71834</v>
      </c>
      <c r="Z81" s="261">
        <v>0</v>
      </c>
      <c r="AA81" s="261"/>
      <c r="AB81" s="261">
        <v>0</v>
      </c>
      <c r="AC81" s="261">
        <v>0</v>
      </c>
      <c r="AD81" s="261"/>
      <c r="AE81" s="261">
        <v>0</v>
      </c>
      <c r="AF81" s="261">
        <v>7.7392799999999999</v>
      </c>
      <c r="AG81" s="261">
        <v>0</v>
      </c>
      <c r="AH81" s="261">
        <v>2.9361299999999999</v>
      </c>
      <c r="AI81" s="261"/>
      <c r="AJ81" s="261"/>
      <c r="AK81" s="261">
        <v>1.55585</v>
      </c>
      <c r="AL81" s="262">
        <v>21.129576459999999</v>
      </c>
      <c r="AM81"/>
      <c r="AN81"/>
      <c r="AO81"/>
      <c r="AP81"/>
      <c r="AQ81"/>
      <c r="AR81"/>
      <c r="AS81"/>
      <c r="AT81"/>
      <c r="AU81"/>
      <c r="AV81"/>
      <c r="AW81"/>
      <c r="AX81"/>
      <c r="AY81"/>
      <c r="AZ81"/>
      <c r="BA81"/>
      <c r="BB81"/>
      <c r="BC81"/>
      <c r="BD81"/>
      <c r="BE81"/>
      <c r="BF81"/>
      <c r="BG81"/>
      <c r="BH81"/>
      <c r="BI81"/>
      <c r="BJ81"/>
      <c r="BK81"/>
      <c r="BL81"/>
      <c r="BM81"/>
      <c r="BN81"/>
    </row>
    <row r="82" spans="2:66">
      <c r="B82" s="62" t="s">
        <v>177</v>
      </c>
      <c r="C82" s="260">
        <v>0</v>
      </c>
      <c r="D82" s="261">
        <v>0</v>
      </c>
      <c r="E82" s="261">
        <v>2.9482298</v>
      </c>
      <c r="F82" s="261">
        <v>0</v>
      </c>
      <c r="G82" s="261">
        <v>0</v>
      </c>
      <c r="H82" s="261">
        <v>15.267077</v>
      </c>
      <c r="I82" s="261">
        <v>0</v>
      </c>
      <c r="J82" s="261">
        <v>3.6442872E-3</v>
      </c>
      <c r="K82" s="261">
        <v>0</v>
      </c>
      <c r="L82" s="261">
        <v>7.2885744000000001E-3</v>
      </c>
      <c r="M82" s="261">
        <v>0.51384448000000005</v>
      </c>
      <c r="N82" s="261">
        <v>9.8395779999999988E-2</v>
      </c>
      <c r="O82" s="261"/>
      <c r="P82" s="261">
        <v>7.2885744000000001E-3</v>
      </c>
      <c r="Q82" s="261">
        <v>0</v>
      </c>
      <c r="R82" s="261">
        <v>0.5685086399999999</v>
      </c>
      <c r="S82" s="261">
        <v>1.0932832E-2</v>
      </c>
      <c r="T82" s="261">
        <v>7.2885744000000001E-3</v>
      </c>
      <c r="U82" s="261">
        <v>0</v>
      </c>
      <c r="V82" s="261">
        <v>0</v>
      </c>
      <c r="W82" s="261">
        <v>0</v>
      </c>
      <c r="X82" s="261"/>
      <c r="Y82" s="261">
        <v>3.2798595E-2</v>
      </c>
      <c r="Z82" s="261">
        <v>0</v>
      </c>
      <c r="AA82" s="261"/>
      <c r="AB82" s="261">
        <v>0</v>
      </c>
      <c r="AC82" s="261">
        <v>0</v>
      </c>
      <c r="AD82" s="261"/>
      <c r="AE82" s="261">
        <v>0</v>
      </c>
      <c r="AF82" s="261">
        <v>7.2885744000000001E-3</v>
      </c>
      <c r="AG82" s="261">
        <v>0</v>
      </c>
      <c r="AH82" s="261">
        <v>1.8221485999999999E-2</v>
      </c>
      <c r="AI82" s="261"/>
      <c r="AJ82" s="261"/>
      <c r="AK82" s="261">
        <v>0.24052268999999998</v>
      </c>
      <c r="AL82" s="262">
        <v>19.731329887800005</v>
      </c>
      <c r="AM82"/>
      <c r="AN82"/>
      <c r="AO82"/>
      <c r="AP82"/>
      <c r="AQ82"/>
      <c r="AR82"/>
      <c r="AS82"/>
      <c r="AT82"/>
      <c r="AU82"/>
      <c r="AV82"/>
      <c r="AW82"/>
      <c r="AX82"/>
      <c r="AY82"/>
      <c r="AZ82"/>
      <c r="BA82"/>
      <c r="BB82"/>
      <c r="BC82"/>
      <c r="BD82"/>
      <c r="BE82"/>
      <c r="BF82"/>
      <c r="BG82"/>
      <c r="BH82"/>
      <c r="BI82"/>
      <c r="BJ82"/>
      <c r="BK82"/>
      <c r="BL82"/>
      <c r="BM82"/>
      <c r="BN82"/>
    </row>
    <row r="83" spans="2:66">
      <c r="B83" s="62" t="s">
        <v>355</v>
      </c>
      <c r="C83" s="260"/>
      <c r="D83" s="261"/>
      <c r="E83" s="261">
        <v>5.5959000000000003</v>
      </c>
      <c r="F83" s="261"/>
      <c r="G83" s="261"/>
      <c r="H83" s="261"/>
      <c r="I83" s="261"/>
      <c r="J83" s="261">
        <v>0.93089999999999995</v>
      </c>
      <c r="K83" s="261"/>
      <c r="L83" s="261">
        <v>5.0098000000000003</v>
      </c>
      <c r="M83" s="261"/>
      <c r="N83" s="261"/>
      <c r="O83" s="261"/>
      <c r="P83" s="261"/>
      <c r="Q83" s="261"/>
      <c r="R83" s="261"/>
      <c r="S83" s="261"/>
      <c r="T83" s="261"/>
      <c r="U83" s="261"/>
      <c r="V83" s="261"/>
      <c r="W83" s="261"/>
      <c r="X83" s="261"/>
      <c r="Y83" s="261"/>
      <c r="Z83" s="261"/>
      <c r="AA83" s="261"/>
      <c r="AB83" s="261"/>
      <c r="AC83" s="261"/>
      <c r="AD83" s="261"/>
      <c r="AE83" s="261"/>
      <c r="AF83" s="261"/>
      <c r="AG83" s="261"/>
      <c r="AH83" s="261">
        <v>0</v>
      </c>
      <c r="AI83" s="261"/>
      <c r="AJ83" s="261"/>
      <c r="AK83" s="261"/>
      <c r="AL83" s="262">
        <v>11.5366</v>
      </c>
      <c r="AM83"/>
      <c r="AN83"/>
      <c r="AO83"/>
      <c r="AP83"/>
      <c r="AQ83"/>
      <c r="AR83"/>
      <c r="AS83"/>
      <c r="AT83"/>
      <c r="AU83"/>
      <c r="AV83"/>
      <c r="AW83"/>
      <c r="AX83"/>
      <c r="AY83"/>
      <c r="AZ83"/>
      <c r="BA83"/>
      <c r="BB83"/>
      <c r="BC83"/>
      <c r="BD83"/>
      <c r="BE83"/>
      <c r="BF83"/>
      <c r="BG83"/>
      <c r="BH83"/>
      <c r="BI83"/>
      <c r="BJ83"/>
      <c r="BK83"/>
      <c r="BL83"/>
      <c r="BM83"/>
      <c r="BN83"/>
    </row>
    <row r="84" spans="2:66">
      <c r="B84" s="73" t="s">
        <v>96</v>
      </c>
      <c r="C84" s="263">
        <v>4.3574711899999992</v>
      </c>
      <c r="D84" s="264">
        <v>1053.7426879999998</v>
      </c>
      <c r="E84" s="264">
        <v>9618.857794800002</v>
      </c>
      <c r="F84" s="264">
        <v>37.772297500000001</v>
      </c>
      <c r="G84" s="264">
        <v>50.7824934</v>
      </c>
      <c r="H84" s="264">
        <v>287.37618099999997</v>
      </c>
      <c r="I84" s="264">
        <v>143.49497459999998</v>
      </c>
      <c r="J84" s="264">
        <v>22524.623004337198</v>
      </c>
      <c r="K84" s="264">
        <v>5892.796260000001</v>
      </c>
      <c r="L84" s="264">
        <v>1961.5212722244</v>
      </c>
      <c r="M84" s="264">
        <v>869.10105348000002</v>
      </c>
      <c r="N84" s="264">
        <v>1227.6961770800003</v>
      </c>
      <c r="O84" s="264">
        <v>2.7</v>
      </c>
      <c r="P84" s="264">
        <v>8153.7804432244002</v>
      </c>
      <c r="Q84" s="264">
        <v>6055.7715399999988</v>
      </c>
      <c r="R84" s="264">
        <v>10976.489558640002</v>
      </c>
      <c r="S84" s="264">
        <v>9431.8792369600014</v>
      </c>
      <c r="T84" s="264">
        <v>19406.532880219398</v>
      </c>
      <c r="U84" s="264">
        <v>74386.601510000008</v>
      </c>
      <c r="V84" s="264">
        <v>1482.8877639999998</v>
      </c>
      <c r="W84" s="264">
        <v>120.33838060000002</v>
      </c>
      <c r="X84" s="264">
        <v>12.4</v>
      </c>
      <c r="Y84" s="264">
        <v>155649.66549935503</v>
      </c>
      <c r="Z84" s="264">
        <v>1267.3701450000001</v>
      </c>
      <c r="AA84" s="264">
        <v>41.3</v>
      </c>
      <c r="AB84" s="264">
        <v>110478.03528999999</v>
      </c>
      <c r="AC84" s="264">
        <v>2248.2925399999999</v>
      </c>
      <c r="AD84" s="264">
        <v>2.7</v>
      </c>
      <c r="AE84" s="264">
        <v>581.75661319999995</v>
      </c>
      <c r="AF84" s="264">
        <v>8948.2677742243995</v>
      </c>
      <c r="AG84" s="264">
        <v>84.200423400000005</v>
      </c>
      <c r="AH84" s="264">
        <v>68836.063931855999</v>
      </c>
      <c r="AI84" s="264">
        <v>5.9999999999999991</v>
      </c>
      <c r="AJ84" s="264">
        <v>1.8</v>
      </c>
      <c r="AK84" s="264">
        <v>3065.88841839</v>
      </c>
      <c r="AL84" s="265">
        <v>524912.84361668082</v>
      </c>
      <c r="AM84"/>
      <c r="AN84"/>
      <c r="AO84"/>
      <c r="AP84"/>
      <c r="AQ84"/>
      <c r="AR84"/>
      <c r="AS84"/>
      <c r="AT84"/>
      <c r="AU84"/>
      <c r="AV84"/>
      <c r="AW84"/>
      <c r="AX84"/>
      <c r="AY84"/>
      <c r="AZ84"/>
      <c r="BA84"/>
      <c r="BB84"/>
      <c r="BC84"/>
      <c r="BD84"/>
      <c r="BE84"/>
      <c r="BF84"/>
      <c r="BG84"/>
      <c r="BH84"/>
      <c r="BI84"/>
      <c r="BJ84"/>
      <c r="BK84"/>
      <c r="BL84"/>
      <c r="BM84"/>
      <c r="BN84"/>
    </row>
    <row r="85" spans="2:66">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row>
    <row r="86" spans="2:6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row>
    <row r="87" spans="2:66">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row>
    <row r="88" spans="2:66">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row>
    <row r="89" spans="2:66">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row>
    <row r="90" spans="2:66">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row>
    <row r="91" spans="2:66">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row>
    <row r="92" spans="2:66">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row>
    <row r="93" spans="2:66">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row>
    <row r="94" spans="2:66">
      <c r="B94"/>
      <c r="C94"/>
      <c r="D94"/>
      <c r="E94"/>
      <c r="F94"/>
      <c r="G94"/>
      <c r="H94"/>
      <c r="I94"/>
      <c r="J94"/>
      <c r="K94"/>
      <c r="L94"/>
      <c r="M94"/>
      <c r="N94"/>
      <c r="O94"/>
      <c r="P94"/>
      <c r="Q94"/>
      <c r="R94"/>
      <c r="S94"/>
      <c r="T94" s="39"/>
      <c r="U94" s="39"/>
      <c r="V94" s="39"/>
      <c r="W94" s="39"/>
      <c r="X94" s="76"/>
      <c r="Y94" s="76"/>
      <c r="Z94" s="76"/>
      <c r="AA94" s="76"/>
    </row>
    <row r="95" spans="2:66">
      <c r="B95"/>
      <c r="C95"/>
      <c r="D95"/>
      <c r="E95"/>
      <c r="F95"/>
      <c r="G95"/>
      <c r="H95"/>
      <c r="I95"/>
      <c r="J95"/>
      <c r="K95"/>
      <c r="L95"/>
      <c r="M95"/>
      <c r="N95"/>
      <c r="O95"/>
      <c r="P95"/>
      <c r="Q95"/>
      <c r="R95"/>
      <c r="S95"/>
      <c r="T95" s="39"/>
      <c r="U95" s="39"/>
      <c r="V95" s="39"/>
      <c r="W95" s="39"/>
      <c r="X95" s="76"/>
      <c r="Y95" s="76"/>
      <c r="Z95" s="76"/>
      <c r="AA95" s="76"/>
    </row>
    <row r="96" spans="2:66">
      <c r="B96"/>
      <c r="C96"/>
      <c r="D96"/>
      <c r="E96"/>
      <c r="F96"/>
      <c r="G96"/>
      <c r="H96"/>
      <c r="I96"/>
      <c r="J96"/>
      <c r="K96"/>
      <c r="L96"/>
      <c r="M96"/>
      <c r="N96"/>
      <c r="O96"/>
      <c r="P96"/>
      <c r="Q96"/>
      <c r="R96"/>
      <c r="S96"/>
      <c r="T96" s="39"/>
      <c r="U96" s="39"/>
      <c r="V96" s="39"/>
      <c r="W96" s="39"/>
      <c r="X96" s="76"/>
      <c r="Y96" s="76"/>
      <c r="Z96" s="76"/>
      <c r="AA96" s="76"/>
    </row>
    <row r="97" spans="2:27">
      <c r="B97"/>
      <c r="C97"/>
      <c r="D97"/>
      <c r="E97"/>
      <c r="F97"/>
      <c r="G97"/>
      <c r="H97"/>
      <c r="I97"/>
      <c r="J97"/>
      <c r="K97"/>
      <c r="L97"/>
      <c r="M97"/>
      <c r="N97"/>
      <c r="O97"/>
      <c r="P97"/>
      <c r="Q97"/>
      <c r="R97"/>
      <c r="S97"/>
      <c r="T97" s="39"/>
      <c r="U97" s="39"/>
      <c r="V97" s="39"/>
      <c r="W97" s="39"/>
      <c r="X97" s="76"/>
      <c r="Y97" s="76"/>
      <c r="Z97" s="76"/>
      <c r="AA97" s="76"/>
    </row>
    <row r="98" spans="2:27">
      <c r="B98"/>
      <c r="C98"/>
      <c r="D98"/>
      <c r="E98"/>
      <c r="F98"/>
      <c r="G98"/>
      <c r="H98"/>
      <c r="I98"/>
      <c r="J98"/>
      <c r="K98"/>
      <c r="L98"/>
      <c r="M98"/>
      <c r="N98"/>
      <c r="O98"/>
      <c r="P98"/>
      <c r="Q98"/>
      <c r="R98"/>
      <c r="S98"/>
      <c r="T98" s="39"/>
      <c r="U98" s="39"/>
      <c r="V98" s="39"/>
      <c r="W98" s="39"/>
      <c r="X98" s="76"/>
      <c r="Y98" s="76"/>
      <c r="Z98" s="76"/>
      <c r="AA98" s="76"/>
    </row>
    <row r="99" spans="2:27">
      <c r="B99"/>
      <c r="C99"/>
      <c r="D99"/>
      <c r="E99"/>
      <c r="F99"/>
      <c r="G99"/>
      <c r="H99"/>
      <c r="I99"/>
      <c r="J99"/>
      <c r="K99"/>
      <c r="L99"/>
      <c r="M99"/>
      <c r="N99"/>
      <c r="O99"/>
      <c r="P99"/>
      <c r="Q99"/>
      <c r="R99"/>
      <c r="S99"/>
      <c r="T99" s="39"/>
      <c r="U99" s="39"/>
      <c r="V99" s="39"/>
      <c r="W99" s="39"/>
      <c r="X99" s="76"/>
      <c r="Y99" s="76"/>
      <c r="Z99" s="76"/>
      <c r="AA99" s="76"/>
    </row>
    <row r="100" spans="2:27">
      <c r="B100"/>
      <c r="C100"/>
      <c r="D100" s="131"/>
      <c r="E100" s="28"/>
      <c r="F100"/>
      <c r="G100"/>
      <c r="H100"/>
      <c r="I100"/>
      <c r="J100"/>
      <c r="K100"/>
      <c r="L100"/>
      <c r="M100"/>
      <c r="N100"/>
      <c r="O100"/>
      <c r="P100"/>
      <c r="Q100"/>
      <c r="R100"/>
      <c r="S100"/>
      <c r="T100" s="39"/>
      <c r="U100" s="39"/>
      <c r="V100" s="39"/>
      <c r="W100" s="39"/>
      <c r="X100" s="76"/>
      <c r="Y100" s="76"/>
      <c r="Z100" s="76"/>
      <c r="AA100" s="76"/>
    </row>
    <row r="101" spans="2:27">
      <c r="B101"/>
      <c r="C101"/>
      <c r="D101" s="131"/>
      <c r="E101" s="28"/>
      <c r="F101"/>
      <c r="G101"/>
      <c r="H101"/>
      <c r="I101"/>
      <c r="J101"/>
      <c r="K101"/>
      <c r="L101"/>
      <c r="M101"/>
      <c r="N101"/>
      <c r="O101"/>
      <c r="P101"/>
      <c r="Q101"/>
      <c r="R101"/>
      <c r="S101"/>
      <c r="T101" s="39"/>
      <c r="U101" s="39"/>
      <c r="V101" s="39"/>
      <c r="W101" s="39"/>
      <c r="X101" s="76"/>
      <c r="Y101" s="76"/>
      <c r="Z101" s="76"/>
      <c r="AA101" s="76"/>
    </row>
    <row r="102" spans="2:27">
      <c r="B102"/>
      <c r="C102"/>
      <c r="D102" s="131"/>
      <c r="E102" s="28"/>
      <c r="F102"/>
      <c r="G102"/>
      <c r="H102"/>
      <c r="I102"/>
      <c r="J102"/>
      <c r="K102"/>
      <c r="L102"/>
      <c r="M102"/>
      <c r="N102"/>
      <c r="O102"/>
      <c r="P102"/>
      <c r="Q102"/>
      <c r="R102"/>
      <c r="S102"/>
      <c r="T102" s="39"/>
      <c r="U102" s="39"/>
      <c r="V102" s="39"/>
      <c r="W102" s="39"/>
      <c r="X102" s="76"/>
      <c r="Y102" s="76"/>
      <c r="Z102" s="76"/>
      <c r="AA102" s="76"/>
    </row>
    <row r="103" spans="2:27">
      <c r="B103"/>
      <c r="C103"/>
      <c r="D103" s="131"/>
      <c r="E103" s="28"/>
      <c r="F103"/>
      <c r="G103"/>
      <c r="H103"/>
      <c r="I103"/>
      <c r="J103"/>
      <c r="K103"/>
      <c r="L103"/>
      <c r="M103"/>
      <c r="N103"/>
      <c r="O103"/>
      <c r="P103"/>
      <c r="Q103"/>
      <c r="R103"/>
      <c r="S103"/>
      <c r="T103" s="39"/>
      <c r="U103" s="39"/>
      <c r="V103" s="39"/>
      <c r="W103" s="39"/>
      <c r="X103" s="76"/>
      <c r="Y103" s="76"/>
      <c r="Z103" s="76"/>
      <c r="AA103" s="76"/>
    </row>
    <row r="104" spans="2:27">
      <c r="B104"/>
      <c r="C104"/>
      <c r="D104" s="131"/>
      <c r="E104" s="28"/>
      <c r="F104"/>
      <c r="G104"/>
      <c r="H104"/>
      <c r="I104"/>
      <c r="J104"/>
      <c r="K104"/>
      <c r="L104"/>
      <c r="M104"/>
      <c r="N104"/>
      <c r="O104"/>
      <c r="P104"/>
      <c r="Q104"/>
      <c r="R104"/>
      <c r="S104"/>
      <c r="T104" s="39"/>
      <c r="U104" s="39"/>
      <c r="V104" s="39"/>
      <c r="W104" s="39"/>
      <c r="X104" s="76"/>
      <c r="Y104" s="76"/>
      <c r="Z104" s="76"/>
      <c r="AA104" s="76"/>
    </row>
    <row r="105" spans="2:27">
      <c r="B105"/>
      <c r="C105"/>
      <c r="D105" s="131"/>
      <c r="E105" s="28"/>
      <c r="F105"/>
      <c r="G105"/>
      <c r="H105"/>
      <c r="I105"/>
      <c r="J105"/>
      <c r="K105"/>
      <c r="L105"/>
      <c r="M105"/>
      <c r="N105"/>
      <c r="O105"/>
      <c r="P105"/>
      <c r="Q105"/>
      <c r="R105"/>
      <c r="S105"/>
      <c r="T105" s="39"/>
      <c r="U105" s="39"/>
      <c r="V105" s="39"/>
      <c r="W105" s="39"/>
      <c r="X105" s="76"/>
      <c r="Y105" s="76"/>
      <c r="Z105" s="76"/>
      <c r="AA105" s="76"/>
    </row>
    <row r="106" spans="2:27">
      <c r="B106"/>
      <c r="C106"/>
      <c r="D106" s="131"/>
      <c r="E106" s="28"/>
      <c r="F106"/>
      <c r="G106"/>
      <c r="H106"/>
      <c r="I106"/>
      <c r="J106"/>
      <c r="K106"/>
      <c r="L106"/>
      <c r="M106"/>
      <c r="N106"/>
      <c r="O106"/>
      <c r="P106"/>
      <c r="Q106"/>
      <c r="R106"/>
      <c r="S106"/>
      <c r="T106" s="39"/>
      <c r="U106" s="39"/>
      <c r="V106" s="39"/>
      <c r="W106" s="39"/>
      <c r="X106" s="76"/>
      <c r="Y106" s="76"/>
      <c r="Z106" s="76"/>
      <c r="AA106" s="76"/>
    </row>
    <row r="107" spans="2:27">
      <c r="B107"/>
      <c r="C107"/>
      <c r="D107" s="131"/>
      <c r="E107" s="28"/>
      <c r="F107"/>
      <c r="G107"/>
      <c r="H107"/>
      <c r="I107"/>
      <c r="J107"/>
      <c r="K107"/>
      <c r="L107"/>
      <c r="M107"/>
      <c r="N107"/>
      <c r="O107"/>
      <c r="P107"/>
      <c r="Q107"/>
      <c r="R107"/>
      <c r="S107"/>
      <c r="T107" s="39"/>
      <c r="U107" s="39"/>
      <c r="V107" s="39"/>
      <c r="W107" s="39"/>
      <c r="X107" s="76"/>
      <c r="Y107" s="76"/>
      <c r="Z107" s="76"/>
      <c r="AA107" s="76"/>
    </row>
    <row r="108" spans="2:27">
      <c r="B108"/>
      <c r="C108"/>
      <c r="D108" s="131"/>
      <c r="E108" s="28"/>
      <c r="F108"/>
      <c r="G108"/>
      <c r="H108"/>
      <c r="I108"/>
      <c r="J108"/>
      <c r="K108"/>
      <c r="L108"/>
      <c r="M108"/>
      <c r="N108"/>
      <c r="O108"/>
      <c r="P108"/>
      <c r="Q108"/>
      <c r="R108"/>
      <c r="S108"/>
      <c r="T108" s="39"/>
      <c r="U108" s="39"/>
      <c r="V108" s="39"/>
      <c r="W108" s="39"/>
      <c r="X108" s="76"/>
      <c r="Y108" s="76"/>
      <c r="Z108" s="76"/>
      <c r="AA108" s="76"/>
    </row>
    <row r="109" spans="2:27">
      <c r="B109"/>
      <c r="C109"/>
      <c r="D109" s="131"/>
      <c r="E109" s="28"/>
      <c r="F109"/>
      <c r="G109"/>
      <c r="H109"/>
      <c r="I109"/>
      <c r="J109"/>
      <c r="K109"/>
      <c r="L109"/>
      <c r="M109"/>
      <c r="N109"/>
      <c r="O109"/>
      <c r="P109"/>
      <c r="Q109"/>
      <c r="R109"/>
      <c r="S109"/>
      <c r="T109" s="39"/>
      <c r="U109" s="39"/>
      <c r="V109" s="39"/>
      <c r="W109" s="39"/>
      <c r="X109" s="76"/>
      <c r="Y109" s="76"/>
      <c r="Z109" s="76"/>
      <c r="AA109" s="76"/>
    </row>
    <row r="110" spans="2:27">
      <c r="B110"/>
      <c r="C110"/>
      <c r="D110" s="131"/>
      <c r="E110" s="28"/>
      <c r="F110"/>
      <c r="G110"/>
      <c r="H110"/>
      <c r="I110"/>
      <c r="J110"/>
      <c r="K110"/>
      <c r="L110"/>
      <c r="M110"/>
      <c r="N110"/>
      <c r="O110"/>
      <c r="P110"/>
      <c r="Q110"/>
      <c r="R110"/>
      <c r="S110"/>
      <c r="T110" s="39"/>
      <c r="U110" s="39"/>
      <c r="V110" s="39"/>
      <c r="W110" s="39"/>
      <c r="X110" s="76"/>
      <c r="Y110" s="76"/>
      <c r="Z110" s="76"/>
      <c r="AA110" s="76"/>
    </row>
    <row r="111" spans="2:27">
      <c r="B111"/>
      <c r="C111"/>
      <c r="D111" s="131"/>
      <c r="E111" s="28"/>
      <c r="F111"/>
      <c r="G111"/>
      <c r="H111"/>
      <c r="I111"/>
      <c r="J111"/>
      <c r="K111"/>
      <c r="L111"/>
      <c r="M111"/>
      <c r="N111"/>
      <c r="O111"/>
      <c r="P111"/>
      <c r="Q111"/>
      <c r="R111"/>
      <c r="S111"/>
      <c r="T111" s="39"/>
      <c r="U111" s="39"/>
      <c r="V111" s="39"/>
      <c r="W111" s="39"/>
      <c r="X111" s="76"/>
      <c r="Y111" s="76"/>
      <c r="Z111" s="76"/>
      <c r="AA111" s="76"/>
    </row>
    <row r="112" spans="2:27">
      <c r="B112"/>
      <c r="C112"/>
      <c r="D112" s="131"/>
      <c r="E112" s="28"/>
      <c r="F112"/>
      <c r="G112"/>
      <c r="H112"/>
      <c r="I112"/>
      <c r="J112"/>
      <c r="K112"/>
      <c r="L112"/>
      <c r="M112"/>
      <c r="N112"/>
      <c r="O112"/>
      <c r="P112"/>
      <c r="Q112"/>
      <c r="R112"/>
      <c r="S112"/>
      <c r="T112" s="39"/>
      <c r="U112" s="39"/>
      <c r="V112" s="39"/>
      <c r="W112" s="39"/>
      <c r="X112" s="76"/>
      <c r="Y112" s="76"/>
      <c r="Z112" s="76"/>
      <c r="AA112" s="76"/>
    </row>
    <row r="113" spans="2:27">
      <c r="B113"/>
      <c r="C113"/>
      <c r="D113" s="131"/>
      <c r="E113" s="28"/>
      <c r="F113"/>
      <c r="G113"/>
      <c r="H113"/>
      <c r="I113"/>
      <c r="J113"/>
      <c r="K113"/>
      <c r="L113"/>
      <c r="M113"/>
      <c r="N113"/>
      <c r="O113"/>
      <c r="P113"/>
      <c r="Q113"/>
      <c r="R113"/>
      <c r="S113"/>
      <c r="T113" s="39"/>
      <c r="U113" s="39"/>
      <c r="V113" s="39"/>
      <c r="W113" s="39"/>
      <c r="X113" s="76"/>
      <c r="Y113" s="76"/>
      <c r="Z113" s="76"/>
      <c r="AA113" s="76"/>
    </row>
    <row r="114" spans="2:27">
      <c r="B114"/>
      <c r="C114"/>
      <c r="D114" s="131"/>
      <c r="E114" s="28"/>
      <c r="F114"/>
      <c r="G114"/>
      <c r="H114"/>
      <c r="I114"/>
      <c r="J114"/>
      <c r="K114"/>
      <c r="L114"/>
      <c r="M114"/>
      <c r="N114"/>
      <c r="O114"/>
      <c r="P114"/>
      <c r="Q114"/>
      <c r="R114"/>
      <c r="S114"/>
      <c r="T114" s="39"/>
      <c r="U114" s="39"/>
      <c r="V114" s="39"/>
      <c r="W114" s="39"/>
      <c r="X114" s="76"/>
      <c r="Y114" s="76"/>
      <c r="Z114" s="76"/>
      <c r="AA114" s="76"/>
    </row>
    <row r="115" spans="2:27">
      <c r="B115"/>
      <c r="C115"/>
      <c r="D115" s="131"/>
      <c r="E115" s="28"/>
      <c r="F115"/>
      <c r="G115"/>
      <c r="H115"/>
      <c r="I115"/>
      <c r="J115"/>
      <c r="K115"/>
      <c r="L115"/>
      <c r="M115"/>
      <c r="N115"/>
      <c r="O115"/>
      <c r="P115"/>
      <c r="Q115"/>
      <c r="R115"/>
      <c r="S115"/>
      <c r="T115" s="39"/>
      <c r="U115" s="39"/>
      <c r="V115" s="39"/>
      <c r="W115" s="39"/>
      <c r="X115" s="76"/>
      <c r="Y115" s="76"/>
      <c r="Z115" s="76"/>
      <c r="AA115" s="76"/>
    </row>
    <row r="116" spans="2:27">
      <c r="B116"/>
      <c r="C116"/>
      <c r="D116" s="131"/>
      <c r="E116" s="28"/>
      <c r="F116"/>
      <c r="G116"/>
      <c r="H116"/>
      <c r="I116"/>
      <c r="J116"/>
      <c r="K116"/>
      <c r="L116"/>
      <c r="M116"/>
      <c r="N116"/>
      <c r="O116"/>
      <c r="P116"/>
      <c r="Q116"/>
      <c r="R116"/>
      <c r="S116"/>
      <c r="T116" s="39"/>
      <c r="U116" s="39"/>
      <c r="V116" s="39"/>
      <c r="W116" s="39"/>
      <c r="X116" s="76"/>
      <c r="Y116" s="76"/>
      <c r="Z116" s="76"/>
      <c r="AA116" s="76"/>
    </row>
    <row r="117" spans="2:27">
      <c r="B117"/>
      <c r="C117"/>
      <c r="D117" s="131"/>
      <c r="E117" s="28"/>
      <c r="F117"/>
      <c r="G117"/>
      <c r="H117"/>
      <c r="I117"/>
      <c r="J117"/>
      <c r="K117"/>
      <c r="L117"/>
      <c r="M117"/>
      <c r="N117"/>
      <c r="O117"/>
      <c r="P117"/>
      <c r="Q117"/>
      <c r="R117"/>
      <c r="S117"/>
      <c r="T117" s="39"/>
      <c r="U117" s="39"/>
      <c r="V117" s="39"/>
      <c r="W117" s="39"/>
      <c r="X117" s="76"/>
      <c r="Y117" s="76"/>
      <c r="Z117" s="76"/>
      <c r="AA117" s="76"/>
    </row>
  </sheetData>
  <autoFilter ref="A21:H44"/>
  <phoneticPr fontId="6" type="noConversion"/>
  <pageMargins left="0.75" right="0.75" top="1" bottom="1" header="0.5" footer="0.5"/>
  <headerFooter alignWithMargins="0"/>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dimension ref="A1:BP114"/>
  <sheetViews>
    <sheetView workbookViewId="0">
      <pane xSplit="2" ySplit="4" topLeftCell="AO5" activePane="bottomRight" state="frozen"/>
      <selection pane="topRight" activeCell="C1" sqref="C1"/>
      <selection pane="bottomLeft" activeCell="A5" sqref="A5"/>
      <selection pane="bottomRight" activeCell="B5" sqref="B5"/>
    </sheetView>
  </sheetViews>
  <sheetFormatPr baseColWidth="10" defaultColWidth="8.83203125" defaultRowHeight="12" x14ac:dyDescent="0"/>
  <cols>
    <col min="1" max="1" width="9.1640625" style="5" customWidth="1"/>
    <col min="2" max="2" width="30.33203125" style="5" customWidth="1"/>
    <col min="3" max="3" width="12" style="70" customWidth="1"/>
    <col min="4" max="4" width="12" style="129" customWidth="1"/>
    <col min="5" max="5" width="12" style="86" customWidth="1"/>
    <col min="6" max="10" width="12" style="70" customWidth="1"/>
    <col min="11" max="15" width="12" style="5" customWidth="1"/>
    <col min="16" max="20" width="12" style="5" bestFit="1" customWidth="1"/>
    <col min="21" max="21" width="12" style="5" customWidth="1"/>
    <col min="22" max="39" width="12" style="5" bestFit="1" customWidth="1"/>
    <col min="40" max="40" width="18.83203125" style="5" bestFit="1" customWidth="1"/>
    <col min="41" max="68" width="12" style="5" bestFit="1" customWidth="1"/>
    <col min="69" max="16384" width="8.83203125" style="5"/>
  </cols>
  <sheetData>
    <row r="1" spans="1:56">
      <c r="A1" s="64" t="s">
        <v>148</v>
      </c>
      <c r="C1" s="30"/>
      <c r="D1" s="128"/>
      <c r="F1" s="5"/>
      <c r="G1" s="30"/>
    </row>
    <row r="2" spans="1:56">
      <c r="A2" s="34"/>
      <c r="C2" s="30"/>
      <c r="F2" s="5"/>
      <c r="G2" s="30"/>
    </row>
    <row r="3" spans="1:56">
      <c r="A3" s="65" t="s">
        <v>7</v>
      </c>
      <c r="C3" s="268" t="b">
        <f t="shared" ref="C3:AK3" si="0">C14/$AL$14&gt;=1%</f>
        <v>0</v>
      </c>
      <c r="D3" s="268" t="b">
        <f t="shared" si="0"/>
        <v>0</v>
      </c>
      <c r="E3" s="268" t="b">
        <f t="shared" si="0"/>
        <v>1</v>
      </c>
      <c r="F3" s="268" t="b">
        <f t="shared" si="0"/>
        <v>0</v>
      </c>
      <c r="G3" s="268" t="b">
        <f t="shared" si="0"/>
        <v>0</v>
      </c>
      <c r="H3" s="268" t="b">
        <f t="shared" si="0"/>
        <v>0</v>
      </c>
      <c r="I3" s="268" t="b">
        <f t="shared" si="0"/>
        <v>0</v>
      </c>
      <c r="J3" s="268" t="b">
        <f t="shared" si="0"/>
        <v>1</v>
      </c>
      <c r="K3" s="268" t="b">
        <f t="shared" si="0"/>
        <v>1</v>
      </c>
      <c r="L3" s="268" t="b">
        <f t="shared" si="0"/>
        <v>0</v>
      </c>
      <c r="M3" s="268" t="b">
        <f t="shared" si="0"/>
        <v>0</v>
      </c>
      <c r="N3" s="268" t="b">
        <f t="shared" si="0"/>
        <v>0</v>
      </c>
      <c r="O3" s="268" t="b">
        <f t="shared" si="0"/>
        <v>0</v>
      </c>
      <c r="P3" s="268" t="b">
        <f t="shared" si="0"/>
        <v>1</v>
      </c>
      <c r="Q3" s="268" t="b">
        <f t="shared" si="0"/>
        <v>1</v>
      </c>
      <c r="R3" s="268" t="b">
        <f t="shared" si="0"/>
        <v>0</v>
      </c>
      <c r="S3" s="268" t="b">
        <f t="shared" si="0"/>
        <v>1</v>
      </c>
      <c r="T3" s="268" t="b">
        <f t="shared" si="0"/>
        <v>1</v>
      </c>
      <c r="U3" s="268" t="b">
        <f t="shared" si="0"/>
        <v>1</v>
      </c>
      <c r="V3" s="268" t="b">
        <f t="shared" si="0"/>
        <v>0</v>
      </c>
      <c r="W3" s="268" t="b">
        <f t="shared" si="0"/>
        <v>0</v>
      </c>
      <c r="X3" s="268" t="b">
        <f t="shared" si="0"/>
        <v>0</v>
      </c>
      <c r="Y3" s="268" t="b">
        <f t="shared" si="0"/>
        <v>1</v>
      </c>
      <c r="Z3" s="268" t="b">
        <f t="shared" si="0"/>
        <v>0</v>
      </c>
      <c r="AA3" s="268" t="b">
        <f t="shared" si="0"/>
        <v>0</v>
      </c>
      <c r="AB3" s="268" t="b">
        <f t="shared" si="0"/>
        <v>1</v>
      </c>
      <c r="AC3" s="268" t="b">
        <f t="shared" si="0"/>
        <v>0</v>
      </c>
      <c r="AD3" s="268" t="b">
        <f t="shared" si="0"/>
        <v>0</v>
      </c>
      <c r="AE3" s="268" t="b">
        <f t="shared" si="0"/>
        <v>0</v>
      </c>
      <c r="AF3" s="268" t="b">
        <f t="shared" si="0"/>
        <v>1</v>
      </c>
      <c r="AG3" s="268" t="b">
        <f t="shared" si="0"/>
        <v>0</v>
      </c>
      <c r="AH3" s="268" t="b">
        <f t="shared" si="0"/>
        <v>1</v>
      </c>
      <c r="AI3" s="268" t="b">
        <f t="shared" si="0"/>
        <v>0</v>
      </c>
      <c r="AJ3" s="268" t="b">
        <f t="shared" si="0"/>
        <v>0</v>
      </c>
      <c r="AK3" s="268" t="b">
        <f t="shared" si="0"/>
        <v>0</v>
      </c>
      <c r="AP3" s="43" t="s">
        <v>384</v>
      </c>
    </row>
    <row r="4" spans="1:56" ht="24">
      <c r="B4" s="43" t="str">
        <f>B18</f>
        <v>Description</v>
      </c>
      <c r="C4" s="204" t="str">
        <f>C18</f>
        <v>Daniels, MT</v>
      </c>
      <c r="D4" s="204" t="str">
        <f t="shared" ref="D4:AG4" si="1">D18</f>
        <v>Dawson, MT</v>
      </c>
      <c r="E4" s="204" t="str">
        <f t="shared" si="1"/>
        <v>Fallon, MT</v>
      </c>
      <c r="F4" s="204" t="str">
        <f t="shared" si="1"/>
        <v>Garfield, MT</v>
      </c>
      <c r="G4" s="204" t="str">
        <f t="shared" si="1"/>
        <v>Mccone, MT</v>
      </c>
      <c r="H4" s="204" t="str">
        <f t="shared" si="1"/>
        <v>Phillips, MT</v>
      </c>
      <c r="I4" s="204" t="str">
        <f t="shared" si="1"/>
        <v>Prairie, MT</v>
      </c>
      <c r="J4" s="204" t="str">
        <f t="shared" si="1"/>
        <v>Richland, MT</v>
      </c>
      <c r="K4" s="204" t="str">
        <f t="shared" si="1"/>
        <v>Roosevelt, MT</v>
      </c>
      <c r="L4" s="204" t="str">
        <f t="shared" si="1"/>
        <v>Sheridan, MT</v>
      </c>
      <c r="M4" s="204" t="str">
        <f t="shared" si="1"/>
        <v>Valley, MT</v>
      </c>
      <c r="N4" s="204" t="str">
        <f t="shared" si="1"/>
        <v>Wibaux, MT</v>
      </c>
      <c r="O4" s="204" t="str">
        <f t="shared" si="1"/>
        <v>Barnes, ND</v>
      </c>
      <c r="P4" s="204" t="str">
        <f t="shared" si="1"/>
        <v>Billings, ND</v>
      </c>
      <c r="Q4" s="204" t="str">
        <f t="shared" si="1"/>
        <v>Bottineau, ND</v>
      </c>
      <c r="R4" s="204" t="str">
        <f t="shared" si="1"/>
        <v>Bowman, ND</v>
      </c>
      <c r="S4" s="204" t="str">
        <f t="shared" si="1"/>
        <v>Burke, ND</v>
      </c>
      <c r="T4" s="204" t="str">
        <f t="shared" si="1"/>
        <v>Divide, ND</v>
      </c>
      <c r="U4" s="204" t="str">
        <f t="shared" si="1"/>
        <v>Dunn, ND</v>
      </c>
      <c r="V4" s="204" t="str">
        <f t="shared" si="1"/>
        <v>Golden Valley, ND</v>
      </c>
      <c r="W4" s="204" t="str">
        <f t="shared" si="1"/>
        <v>Mchenry, ND</v>
      </c>
      <c r="X4" s="204" t="str">
        <f t="shared" si="1"/>
        <v>Mcintosh, ND</v>
      </c>
      <c r="Y4" s="204" t="str">
        <f t="shared" si="1"/>
        <v>Mckenzie, ND</v>
      </c>
      <c r="Z4" s="204" t="str">
        <f t="shared" si="1"/>
        <v>Mclean, ND</v>
      </c>
      <c r="AA4" s="204" t="str">
        <f t="shared" si="1"/>
        <v>Morton, ND</v>
      </c>
      <c r="AB4" s="204" t="str">
        <f t="shared" si="1"/>
        <v>Mountrail, ND</v>
      </c>
      <c r="AC4" s="204" t="str">
        <f t="shared" si="1"/>
        <v>Renville, ND</v>
      </c>
      <c r="AD4" s="204" t="str">
        <f t="shared" si="1"/>
        <v>Richland, ND</v>
      </c>
      <c r="AE4" s="204" t="str">
        <f t="shared" si="1"/>
        <v>Slope, ND</v>
      </c>
      <c r="AF4" s="204" t="str">
        <f t="shared" si="1"/>
        <v>Stark, ND</v>
      </c>
      <c r="AG4" s="204" t="str">
        <f t="shared" si="1"/>
        <v>Ward, ND</v>
      </c>
      <c r="AH4" s="204" t="str">
        <f t="shared" ref="AH4:AK4" si="2">AH18</f>
        <v>Williams, ND</v>
      </c>
      <c r="AI4" s="204" t="str">
        <f t="shared" si="2"/>
        <v>Butte, SD</v>
      </c>
      <c r="AJ4" s="204" t="str">
        <f t="shared" si="2"/>
        <v>Edmunds, SD</v>
      </c>
      <c r="AK4" s="204" t="str">
        <f t="shared" si="2"/>
        <v>Harding, SD</v>
      </c>
      <c r="AL4" s="204" t="str">
        <f>AL18</f>
        <v>Total</v>
      </c>
      <c r="AP4" s="43" t="str">
        <f t="shared" ref="AP4:AP14" si="3">B4</f>
        <v>Description</v>
      </c>
      <c r="AQ4" s="204" t="s">
        <v>371</v>
      </c>
      <c r="AR4" s="204" t="s">
        <v>372</v>
      </c>
      <c r="AS4" s="204" t="s">
        <v>373</v>
      </c>
      <c r="AT4" s="204" t="s">
        <v>374</v>
      </c>
      <c r="AU4" s="204" t="s">
        <v>375</v>
      </c>
      <c r="AV4" s="204" t="s">
        <v>376</v>
      </c>
      <c r="AW4" s="204" t="s">
        <v>377</v>
      </c>
      <c r="AX4" s="204" t="s">
        <v>378</v>
      </c>
      <c r="AY4" s="204" t="s">
        <v>379</v>
      </c>
      <c r="AZ4" s="204" t="s">
        <v>380</v>
      </c>
      <c r="BA4" s="204" t="s">
        <v>381</v>
      </c>
      <c r="BB4" s="204" t="s">
        <v>382</v>
      </c>
      <c r="BC4" s="204" t="s">
        <v>383</v>
      </c>
      <c r="BD4" s="204" t="s">
        <v>43</v>
      </c>
    </row>
    <row r="5" spans="1:56">
      <c r="B5" s="5" t="s">
        <v>131</v>
      </c>
      <c r="C5" s="56">
        <f t="shared" ref="C5:L12" si="4">VLOOKUP($B5,$B$18:$AP$42,COLUMN(C$4)-1,FALSE)</f>
        <v>0</v>
      </c>
      <c r="D5" s="56">
        <f t="shared" si="4"/>
        <v>16.8507</v>
      </c>
      <c r="E5" s="56">
        <f t="shared" si="4"/>
        <v>27.945399999999999</v>
      </c>
      <c r="F5" s="56">
        <f t="shared" si="4"/>
        <v>0</v>
      </c>
      <c r="G5" s="56">
        <f t="shared" si="4"/>
        <v>7.5723099999999999</v>
      </c>
      <c r="H5" s="56">
        <f t="shared" si="4"/>
        <v>0</v>
      </c>
      <c r="I5" s="56">
        <f t="shared" si="4"/>
        <v>0</v>
      </c>
      <c r="J5" s="56">
        <f t="shared" si="4"/>
        <v>1128.26</v>
      </c>
      <c r="K5" s="56">
        <f t="shared" si="4"/>
        <v>350.72399999999999</v>
      </c>
      <c r="L5" s="56">
        <f t="shared" si="4"/>
        <v>8.9409799999999997</v>
      </c>
      <c r="M5" s="56">
        <f t="shared" ref="M5:V12" si="5">VLOOKUP($B5,$B$18:$AP$42,COLUMN(M$4)-1,FALSE)</f>
        <v>5.5510000000000002</v>
      </c>
      <c r="N5" s="56">
        <f t="shared" si="5"/>
        <v>34.163200000000003</v>
      </c>
      <c r="O5" s="56">
        <f t="shared" si="5"/>
        <v>0</v>
      </c>
      <c r="P5" s="56">
        <f t="shared" si="5"/>
        <v>323.33600000000001</v>
      </c>
      <c r="Q5" s="56">
        <f t="shared" si="5"/>
        <v>245.58699999999999</v>
      </c>
      <c r="R5" s="56">
        <f t="shared" si="5"/>
        <v>56.463200000000001</v>
      </c>
      <c r="S5" s="56">
        <f t="shared" si="5"/>
        <v>470.06700000000001</v>
      </c>
      <c r="T5" s="56">
        <f t="shared" si="5"/>
        <v>1221.46</v>
      </c>
      <c r="U5" s="56">
        <f t="shared" si="5"/>
        <v>3057.85</v>
      </c>
      <c r="V5" s="56">
        <f t="shared" si="5"/>
        <v>17.292899999999999</v>
      </c>
      <c r="W5" s="56">
        <f t="shared" ref="W5:AK12" si="6">VLOOKUP($B5,$B$18:$AP$42,COLUMN(W$4)-1,FALSE)</f>
        <v>7.5958300000000003</v>
      </c>
      <c r="X5" s="56">
        <f t="shared" si="6"/>
        <v>0</v>
      </c>
      <c r="Y5" s="56">
        <f t="shared" si="6"/>
        <v>8504.76</v>
      </c>
      <c r="Z5" s="56">
        <f t="shared" si="6"/>
        <v>19.0703</v>
      </c>
      <c r="AA5" s="56">
        <f t="shared" si="6"/>
        <v>0</v>
      </c>
      <c r="AB5" s="56">
        <f t="shared" si="6"/>
        <v>4284.2199999999993</v>
      </c>
      <c r="AC5" s="56">
        <f t="shared" si="6"/>
        <v>53.036799999999999</v>
      </c>
      <c r="AD5" s="56">
        <f t="shared" si="6"/>
        <v>0</v>
      </c>
      <c r="AE5" s="56">
        <f t="shared" si="6"/>
        <v>23.898599999999998</v>
      </c>
      <c r="AF5" s="56">
        <f t="shared" si="6"/>
        <v>436.97199999999998</v>
      </c>
      <c r="AG5" s="56">
        <f t="shared" si="6"/>
        <v>0</v>
      </c>
      <c r="AH5" s="56">
        <f t="shared" si="6"/>
        <v>4126.92</v>
      </c>
      <c r="AI5" s="56">
        <f t="shared" si="6"/>
        <v>0</v>
      </c>
      <c r="AJ5" s="56">
        <f t="shared" si="6"/>
        <v>0</v>
      </c>
      <c r="AK5" s="56">
        <f t="shared" si="6"/>
        <v>107.857</v>
      </c>
      <c r="AL5" s="66">
        <f t="shared" ref="AL5:AL14" si="7">SUM(C5:AK5)</f>
        <v>24536.394220000006</v>
      </c>
      <c r="AM5" s="46"/>
      <c r="AN5" s="46"/>
      <c r="AO5" s="46"/>
      <c r="AP5" s="5" t="str">
        <f t="shared" si="3"/>
        <v>Drill Rigs</v>
      </c>
      <c r="AQ5" s="56">
        <f t="shared" ref="AQ5:BB13" si="8">INDEX($C$5:$AM$15,MATCH($AP5,$B$5:$B$15,0),MATCH(AQ$4,$C$4:$AL$4,0))</f>
        <v>27.945399999999999</v>
      </c>
      <c r="AR5" s="56">
        <f t="shared" si="8"/>
        <v>1128.26</v>
      </c>
      <c r="AS5" s="56">
        <f t="shared" si="8"/>
        <v>350.72399999999999</v>
      </c>
      <c r="AT5" s="56">
        <f t="shared" si="8"/>
        <v>323.33600000000001</v>
      </c>
      <c r="AU5" s="56">
        <f t="shared" si="8"/>
        <v>245.58699999999999</v>
      </c>
      <c r="AV5" s="56">
        <f t="shared" si="8"/>
        <v>470.06700000000001</v>
      </c>
      <c r="AW5" s="56">
        <f t="shared" si="8"/>
        <v>1221.46</v>
      </c>
      <c r="AX5" s="56">
        <f t="shared" si="8"/>
        <v>3057.85</v>
      </c>
      <c r="AY5" s="56">
        <f t="shared" si="8"/>
        <v>8504.76</v>
      </c>
      <c r="AZ5" s="56">
        <f t="shared" si="8"/>
        <v>4284.2199999999993</v>
      </c>
      <c r="BA5" s="56">
        <f t="shared" si="8"/>
        <v>436.97199999999998</v>
      </c>
      <c r="BB5" s="56">
        <f t="shared" si="8"/>
        <v>4126.92</v>
      </c>
      <c r="BC5" s="56">
        <f t="shared" ref="BC5:BC13" si="9">SUMIF($C$3:$AL$3,FALSE,$C5:$AL5)</f>
        <v>358.29282000000001</v>
      </c>
      <c r="BD5" s="66">
        <f t="shared" ref="BD5:BD13" si="10">SUM(AQ5:BC5)</f>
        <v>24536.394219999998</v>
      </c>
    </row>
    <row r="6" spans="1:56">
      <c r="B6" s="30" t="s">
        <v>178</v>
      </c>
      <c r="C6" s="56">
        <f t="shared" si="4"/>
        <v>0.52261199999999997</v>
      </c>
      <c r="D6" s="56">
        <f t="shared" si="4"/>
        <v>33.447200000000002</v>
      </c>
      <c r="E6" s="56">
        <f t="shared" si="4"/>
        <v>245.62799999999999</v>
      </c>
      <c r="F6" s="56">
        <f t="shared" si="4"/>
        <v>3.1356799999999998</v>
      </c>
      <c r="G6" s="56">
        <f t="shared" si="4"/>
        <v>3.1356799999999998</v>
      </c>
      <c r="H6" s="56">
        <f t="shared" si="4"/>
        <v>0</v>
      </c>
      <c r="I6" s="56">
        <f t="shared" si="4"/>
        <v>6.27135</v>
      </c>
      <c r="J6" s="56">
        <f t="shared" si="4"/>
        <v>609.36599999999999</v>
      </c>
      <c r="K6" s="56">
        <f t="shared" si="4"/>
        <v>133.26599999999999</v>
      </c>
      <c r="L6" s="56">
        <f t="shared" si="4"/>
        <v>90.934600000000003</v>
      </c>
      <c r="M6" s="56">
        <f t="shared" si="5"/>
        <v>20.381900000000002</v>
      </c>
      <c r="N6" s="56">
        <f t="shared" si="5"/>
        <v>44.944699999999997</v>
      </c>
      <c r="O6" s="56">
        <f t="shared" si="5"/>
        <v>0</v>
      </c>
      <c r="P6" s="56">
        <f t="shared" si="5"/>
        <v>262.35199999999998</v>
      </c>
      <c r="Q6" s="56">
        <f t="shared" si="5"/>
        <v>297.36599999999999</v>
      </c>
      <c r="R6" s="56">
        <f t="shared" si="5"/>
        <v>194.41200000000001</v>
      </c>
      <c r="S6" s="56">
        <f t="shared" si="5"/>
        <v>257.64800000000002</v>
      </c>
      <c r="T6" s="56">
        <f t="shared" si="5"/>
        <v>322.452</v>
      </c>
      <c r="U6" s="56">
        <f t="shared" si="5"/>
        <v>731.65800000000002</v>
      </c>
      <c r="V6" s="56">
        <f t="shared" si="5"/>
        <v>46.512500000000003</v>
      </c>
      <c r="W6" s="56">
        <f t="shared" si="6"/>
        <v>8.3618000000000006</v>
      </c>
      <c r="X6" s="56">
        <f t="shared" si="6"/>
        <v>0</v>
      </c>
      <c r="Y6" s="56">
        <f t="shared" si="6"/>
        <v>1300.26</v>
      </c>
      <c r="Z6" s="56">
        <f t="shared" si="6"/>
        <v>24.040199999999999</v>
      </c>
      <c r="AA6" s="56">
        <f t="shared" si="6"/>
        <v>0</v>
      </c>
      <c r="AB6" s="56">
        <f t="shared" si="6"/>
        <v>1042.0899999999999</v>
      </c>
      <c r="AC6" s="56">
        <f t="shared" si="6"/>
        <v>139.53800000000001</v>
      </c>
      <c r="AD6" s="56">
        <f t="shared" si="6"/>
        <v>0</v>
      </c>
      <c r="AE6" s="56">
        <f t="shared" si="6"/>
        <v>9.4070199999999993</v>
      </c>
      <c r="AF6" s="56">
        <f t="shared" si="6"/>
        <v>119.678</v>
      </c>
      <c r="AG6" s="56">
        <f t="shared" si="6"/>
        <v>5.7487399999999997</v>
      </c>
      <c r="AH6" s="56">
        <f t="shared" si="6"/>
        <v>844.01900000000001</v>
      </c>
      <c r="AI6" s="56">
        <f t="shared" si="6"/>
        <v>0</v>
      </c>
      <c r="AJ6" s="56">
        <f t="shared" si="6"/>
        <v>0</v>
      </c>
      <c r="AK6" s="56">
        <f t="shared" si="6"/>
        <v>77.346599999999995</v>
      </c>
      <c r="AL6" s="66">
        <f t="shared" si="7"/>
        <v>6873.9235820000004</v>
      </c>
      <c r="AM6" s="46"/>
      <c r="AN6" s="46"/>
      <c r="AO6" s="46"/>
      <c r="AP6" s="30" t="str">
        <f t="shared" si="3"/>
        <v>Artificial Lift Engines</v>
      </c>
      <c r="AQ6" s="56">
        <f t="shared" si="8"/>
        <v>245.62799999999999</v>
      </c>
      <c r="AR6" s="56">
        <f t="shared" si="8"/>
        <v>609.36599999999999</v>
      </c>
      <c r="AS6" s="56">
        <f t="shared" si="8"/>
        <v>133.26599999999999</v>
      </c>
      <c r="AT6" s="56">
        <f t="shared" si="8"/>
        <v>262.35199999999998</v>
      </c>
      <c r="AU6" s="56">
        <f t="shared" si="8"/>
        <v>297.36599999999999</v>
      </c>
      <c r="AV6" s="56">
        <f t="shared" si="8"/>
        <v>257.64800000000002</v>
      </c>
      <c r="AW6" s="56">
        <f t="shared" si="8"/>
        <v>322.452</v>
      </c>
      <c r="AX6" s="56">
        <f t="shared" si="8"/>
        <v>731.65800000000002</v>
      </c>
      <c r="AY6" s="56">
        <f t="shared" si="8"/>
        <v>1300.26</v>
      </c>
      <c r="AZ6" s="56">
        <f t="shared" si="8"/>
        <v>1042.0899999999999</v>
      </c>
      <c r="BA6" s="56">
        <f t="shared" si="8"/>
        <v>119.678</v>
      </c>
      <c r="BB6" s="56">
        <f t="shared" si="8"/>
        <v>844.01900000000001</v>
      </c>
      <c r="BC6" s="56">
        <f t="shared" si="9"/>
        <v>708.14058199999999</v>
      </c>
      <c r="BD6" s="66">
        <f t="shared" si="10"/>
        <v>6873.9235819999994</v>
      </c>
    </row>
    <row r="7" spans="1:56">
      <c r="B7" s="5" t="s">
        <v>176</v>
      </c>
      <c r="C7" s="56">
        <f t="shared" si="4"/>
        <v>0</v>
      </c>
      <c r="D7" s="56">
        <f t="shared" si="4"/>
        <v>0.32893</v>
      </c>
      <c r="E7" s="56">
        <f t="shared" si="4"/>
        <v>6.811096</v>
      </c>
      <c r="F7" s="56">
        <f t="shared" si="4"/>
        <v>0</v>
      </c>
      <c r="G7" s="56">
        <f t="shared" si="4"/>
        <v>0.164465</v>
      </c>
      <c r="H7" s="56">
        <f t="shared" si="4"/>
        <v>0</v>
      </c>
      <c r="I7" s="56">
        <f t="shared" si="4"/>
        <v>0</v>
      </c>
      <c r="J7" s="56">
        <f t="shared" si="4"/>
        <v>195.251</v>
      </c>
      <c r="K7" s="56">
        <f t="shared" si="4"/>
        <v>56.759129999999999</v>
      </c>
      <c r="L7" s="56">
        <f t="shared" si="4"/>
        <v>0.164465</v>
      </c>
      <c r="M7" s="56">
        <f t="shared" si="5"/>
        <v>0.164465</v>
      </c>
      <c r="N7" s="56">
        <f t="shared" si="5"/>
        <v>0.65786100000000003</v>
      </c>
      <c r="O7" s="56">
        <f t="shared" si="5"/>
        <v>0</v>
      </c>
      <c r="P7" s="56">
        <f t="shared" si="5"/>
        <v>68.275419999999997</v>
      </c>
      <c r="Q7" s="56">
        <f t="shared" si="5"/>
        <v>154.71359999999999</v>
      </c>
      <c r="R7" s="56">
        <f t="shared" si="5"/>
        <v>15.892560000000001</v>
      </c>
      <c r="S7" s="56">
        <f t="shared" si="5"/>
        <v>113.51826</v>
      </c>
      <c r="T7" s="56">
        <f t="shared" si="5"/>
        <v>299.20477255999998</v>
      </c>
      <c r="U7" s="56">
        <f t="shared" si="5"/>
        <v>656.1354</v>
      </c>
      <c r="V7" s="56">
        <f t="shared" si="5"/>
        <v>4.5407299999999999</v>
      </c>
      <c r="W7" s="56">
        <f t="shared" si="6"/>
        <v>4.5407299999999999</v>
      </c>
      <c r="X7" s="56">
        <f t="shared" si="6"/>
        <v>0</v>
      </c>
      <c r="Y7" s="56">
        <f t="shared" si="6"/>
        <v>1836.72525752</v>
      </c>
      <c r="Z7" s="56">
        <f t="shared" si="6"/>
        <v>4.5407299999999999</v>
      </c>
      <c r="AA7" s="56">
        <f t="shared" si="6"/>
        <v>0</v>
      </c>
      <c r="AB7" s="56">
        <f t="shared" si="6"/>
        <v>985.33789999999999</v>
      </c>
      <c r="AC7" s="56">
        <f t="shared" si="6"/>
        <v>19.149709999999999</v>
      </c>
      <c r="AD7" s="56">
        <f t="shared" si="6"/>
        <v>0</v>
      </c>
      <c r="AE7" s="56">
        <f t="shared" si="6"/>
        <v>4.7051959999999999</v>
      </c>
      <c r="AF7" s="56">
        <f t="shared" si="6"/>
        <v>95.194127520000009</v>
      </c>
      <c r="AG7" s="56">
        <f t="shared" si="6"/>
        <v>0</v>
      </c>
      <c r="AH7" s="56">
        <f t="shared" si="6"/>
        <v>908.14610000000005</v>
      </c>
      <c r="AI7" s="56">
        <f t="shared" si="6"/>
        <v>0</v>
      </c>
      <c r="AJ7" s="56">
        <f t="shared" si="6"/>
        <v>0</v>
      </c>
      <c r="AK7" s="56">
        <f t="shared" si="6"/>
        <v>20.762219999999999</v>
      </c>
      <c r="AL7" s="66">
        <f t="shared" si="7"/>
        <v>5451.6841255999989</v>
      </c>
      <c r="AM7" s="46"/>
      <c r="AN7" s="46"/>
      <c r="AO7" s="46"/>
      <c r="AP7" s="5" t="str">
        <f t="shared" si="3"/>
        <v>Completions</v>
      </c>
      <c r="AQ7" s="56">
        <f t="shared" si="8"/>
        <v>6.811096</v>
      </c>
      <c r="AR7" s="56">
        <f t="shared" si="8"/>
        <v>195.251</v>
      </c>
      <c r="AS7" s="56">
        <f t="shared" si="8"/>
        <v>56.759129999999999</v>
      </c>
      <c r="AT7" s="56">
        <f t="shared" si="8"/>
        <v>68.275419999999997</v>
      </c>
      <c r="AU7" s="56">
        <f t="shared" si="8"/>
        <v>154.71359999999999</v>
      </c>
      <c r="AV7" s="56">
        <f t="shared" si="8"/>
        <v>113.51826</v>
      </c>
      <c r="AW7" s="56">
        <f t="shared" si="8"/>
        <v>299.20477255999998</v>
      </c>
      <c r="AX7" s="56">
        <f t="shared" si="8"/>
        <v>656.1354</v>
      </c>
      <c r="AY7" s="56">
        <f t="shared" si="8"/>
        <v>1836.72525752</v>
      </c>
      <c r="AZ7" s="56">
        <f t="shared" si="8"/>
        <v>985.33789999999999</v>
      </c>
      <c r="BA7" s="56">
        <f t="shared" si="8"/>
        <v>95.194127520000009</v>
      </c>
      <c r="BB7" s="56">
        <f t="shared" si="8"/>
        <v>908.14610000000005</v>
      </c>
      <c r="BC7" s="56">
        <f t="shared" si="9"/>
        <v>75.612062000000009</v>
      </c>
      <c r="BD7" s="66">
        <f t="shared" si="10"/>
        <v>5451.6841255999998</v>
      </c>
    </row>
    <row r="8" spans="1:56">
      <c r="B8" s="30" t="s">
        <v>161</v>
      </c>
      <c r="C8" s="56">
        <f t="shared" si="4"/>
        <v>0</v>
      </c>
      <c r="D8" s="56">
        <f t="shared" si="4"/>
        <v>10.599699999999999</v>
      </c>
      <c r="E8" s="56">
        <f t="shared" si="4"/>
        <v>275.06890000000004</v>
      </c>
      <c r="F8" s="56">
        <f t="shared" si="4"/>
        <v>0</v>
      </c>
      <c r="G8" s="56">
        <f t="shared" si="4"/>
        <v>1.0200000000000001E-2</v>
      </c>
      <c r="H8" s="56">
        <f t="shared" si="4"/>
        <v>30.6434</v>
      </c>
      <c r="I8" s="56">
        <f t="shared" si="4"/>
        <v>0</v>
      </c>
      <c r="J8" s="56">
        <f t="shared" si="4"/>
        <v>29.252399999999998</v>
      </c>
      <c r="K8" s="56">
        <f t="shared" si="4"/>
        <v>67.158000000000015</v>
      </c>
      <c r="L8" s="56">
        <f t="shared" si="4"/>
        <v>7.3598999999999997</v>
      </c>
      <c r="M8" s="56">
        <f t="shared" si="5"/>
        <v>21.015000000000004</v>
      </c>
      <c r="N8" s="56">
        <f t="shared" si="5"/>
        <v>24.0627</v>
      </c>
      <c r="O8" s="56">
        <f t="shared" si="5"/>
        <v>112.10000000000001</v>
      </c>
      <c r="P8" s="56">
        <f t="shared" si="5"/>
        <v>0.1</v>
      </c>
      <c r="Q8" s="56">
        <f t="shared" si="5"/>
        <v>0</v>
      </c>
      <c r="R8" s="56">
        <f t="shared" si="5"/>
        <v>0</v>
      </c>
      <c r="S8" s="56">
        <f t="shared" si="5"/>
        <v>0</v>
      </c>
      <c r="T8" s="56">
        <f t="shared" si="5"/>
        <v>0</v>
      </c>
      <c r="U8" s="56">
        <f t="shared" si="5"/>
        <v>331.77</v>
      </c>
      <c r="V8" s="56">
        <f t="shared" si="5"/>
        <v>0</v>
      </c>
      <c r="W8" s="56">
        <f t="shared" si="6"/>
        <v>91</v>
      </c>
      <c r="X8" s="56">
        <f t="shared" si="6"/>
        <v>97.3</v>
      </c>
      <c r="Y8" s="56">
        <f t="shared" si="6"/>
        <v>709.7299999999999</v>
      </c>
      <c r="Z8" s="56">
        <f t="shared" si="6"/>
        <v>0</v>
      </c>
      <c r="AA8" s="56">
        <f t="shared" si="6"/>
        <v>181.49999999999997</v>
      </c>
      <c r="AB8" s="56">
        <f t="shared" si="6"/>
        <v>2.9</v>
      </c>
      <c r="AC8" s="56">
        <f t="shared" si="6"/>
        <v>0</v>
      </c>
      <c r="AD8" s="56">
        <f t="shared" si="6"/>
        <v>94.3</v>
      </c>
      <c r="AE8" s="56">
        <f t="shared" si="6"/>
        <v>0</v>
      </c>
      <c r="AF8" s="56">
        <f t="shared" si="6"/>
        <v>3.9300000000000006</v>
      </c>
      <c r="AG8" s="56">
        <f t="shared" si="6"/>
        <v>0</v>
      </c>
      <c r="AH8" s="56">
        <f t="shared" si="6"/>
        <v>880.4</v>
      </c>
      <c r="AI8" s="56">
        <f t="shared" si="6"/>
        <v>6.8</v>
      </c>
      <c r="AJ8" s="56">
        <f t="shared" si="6"/>
        <v>76.399999999999991</v>
      </c>
      <c r="AK8" s="56">
        <f t="shared" si="6"/>
        <v>0</v>
      </c>
      <c r="AL8" s="66">
        <f t="shared" si="7"/>
        <v>3053.4002000000005</v>
      </c>
      <c r="AM8" s="46"/>
      <c r="AN8" s="46"/>
      <c r="AO8" s="46"/>
      <c r="AP8" s="30" t="str">
        <f t="shared" si="3"/>
        <v>Point Source Compressor Engines</v>
      </c>
      <c r="AQ8" s="56">
        <f t="shared" si="8"/>
        <v>275.06890000000004</v>
      </c>
      <c r="AR8" s="56">
        <f t="shared" si="8"/>
        <v>29.252399999999998</v>
      </c>
      <c r="AS8" s="56">
        <f t="shared" si="8"/>
        <v>67.158000000000015</v>
      </c>
      <c r="AT8" s="56">
        <f t="shared" si="8"/>
        <v>0.1</v>
      </c>
      <c r="AU8" s="56">
        <f t="shared" si="8"/>
        <v>0</v>
      </c>
      <c r="AV8" s="56">
        <f t="shared" si="8"/>
        <v>0</v>
      </c>
      <c r="AW8" s="56">
        <f t="shared" si="8"/>
        <v>0</v>
      </c>
      <c r="AX8" s="56">
        <f t="shared" si="8"/>
        <v>331.77</v>
      </c>
      <c r="AY8" s="56">
        <f t="shared" si="8"/>
        <v>709.7299999999999</v>
      </c>
      <c r="AZ8" s="56">
        <f t="shared" si="8"/>
        <v>2.9</v>
      </c>
      <c r="BA8" s="56">
        <f t="shared" si="8"/>
        <v>3.9300000000000006</v>
      </c>
      <c r="BB8" s="56">
        <f t="shared" si="8"/>
        <v>880.4</v>
      </c>
      <c r="BC8" s="56">
        <f t="shared" si="9"/>
        <v>753.09089999999992</v>
      </c>
      <c r="BD8" s="66">
        <f t="shared" si="10"/>
        <v>3053.4002</v>
      </c>
    </row>
    <row r="9" spans="1:56">
      <c r="B9" s="5" t="s">
        <v>130</v>
      </c>
      <c r="C9" s="56">
        <f t="shared" si="4"/>
        <v>4.2586399999999997E-4</v>
      </c>
      <c r="D9" s="56">
        <f t="shared" si="4"/>
        <v>2.6886999999999999</v>
      </c>
      <c r="E9" s="56">
        <f t="shared" si="4"/>
        <v>15.215299999999999</v>
      </c>
      <c r="F9" s="56">
        <f t="shared" si="4"/>
        <v>3.8835799999999997E-2</v>
      </c>
      <c r="G9" s="56">
        <f t="shared" si="4"/>
        <v>5.5276400000000003E-2</v>
      </c>
      <c r="H9" s="56">
        <f t="shared" si="4"/>
        <v>0</v>
      </c>
      <c r="I9" s="56">
        <f t="shared" si="4"/>
        <v>0.26364399999999999</v>
      </c>
      <c r="J9" s="56">
        <f t="shared" si="4"/>
        <v>59.368499999999997</v>
      </c>
      <c r="K9" s="56">
        <f t="shared" si="4"/>
        <v>16.194400000000002</v>
      </c>
      <c r="L9" s="56">
        <f t="shared" si="4"/>
        <v>4.09572</v>
      </c>
      <c r="M9" s="56">
        <f t="shared" si="5"/>
        <v>0.40775</v>
      </c>
      <c r="N9" s="56">
        <f t="shared" si="5"/>
        <v>2.3067000000000002</v>
      </c>
      <c r="O9" s="56">
        <f t="shared" si="5"/>
        <v>0</v>
      </c>
      <c r="P9" s="56">
        <f t="shared" si="5"/>
        <v>20.055499999999999</v>
      </c>
      <c r="Q9" s="56">
        <f t="shared" si="5"/>
        <v>9.9516200000000001</v>
      </c>
      <c r="R9" s="56">
        <f t="shared" si="5"/>
        <v>30.555099999999999</v>
      </c>
      <c r="S9" s="56">
        <f t="shared" si="5"/>
        <v>24.247699999999998</v>
      </c>
      <c r="T9" s="56">
        <f t="shared" si="5"/>
        <v>55.747</v>
      </c>
      <c r="U9" s="56">
        <f t="shared" si="5"/>
        <v>238.41800000000001</v>
      </c>
      <c r="V9" s="56">
        <f t="shared" si="5"/>
        <v>3.8883899999999998</v>
      </c>
      <c r="W9" s="56">
        <f t="shared" si="6"/>
        <v>9.5146999999999995E-2</v>
      </c>
      <c r="X9" s="56">
        <f t="shared" si="6"/>
        <v>0</v>
      </c>
      <c r="Y9" s="56">
        <f t="shared" si="6"/>
        <v>490.74700000000001</v>
      </c>
      <c r="Z9" s="56">
        <f t="shared" si="6"/>
        <v>3.8405499999999999</v>
      </c>
      <c r="AA9" s="56">
        <f t="shared" si="6"/>
        <v>0</v>
      </c>
      <c r="AB9" s="56">
        <f t="shared" si="6"/>
        <v>356.01299999999998</v>
      </c>
      <c r="AC9" s="56">
        <f t="shared" si="6"/>
        <v>3.34327</v>
      </c>
      <c r="AD9" s="56">
        <f t="shared" si="6"/>
        <v>0</v>
      </c>
      <c r="AE9" s="56">
        <f t="shared" si="6"/>
        <v>1.70801</v>
      </c>
      <c r="AF9" s="56">
        <f t="shared" si="6"/>
        <v>27.0625</v>
      </c>
      <c r="AG9" s="56">
        <f t="shared" si="6"/>
        <v>0.12710199999999999</v>
      </c>
      <c r="AH9" s="56">
        <f t="shared" si="6"/>
        <v>208.12200000000001</v>
      </c>
      <c r="AI9" s="56">
        <f t="shared" si="6"/>
        <v>0</v>
      </c>
      <c r="AJ9" s="56">
        <f t="shared" si="6"/>
        <v>0</v>
      </c>
      <c r="AK9" s="56">
        <f t="shared" si="6"/>
        <v>6.6331199999999999</v>
      </c>
      <c r="AL9" s="66">
        <f t="shared" si="7"/>
        <v>1581.1902610640002</v>
      </c>
      <c r="AM9" s="46"/>
      <c r="AN9" s="46"/>
      <c r="AO9" s="46"/>
      <c r="AP9" s="5" t="str">
        <f t="shared" si="3"/>
        <v>Oil Tanks</v>
      </c>
      <c r="AQ9" s="56">
        <f t="shared" si="8"/>
        <v>15.215299999999999</v>
      </c>
      <c r="AR9" s="56">
        <f t="shared" si="8"/>
        <v>59.368499999999997</v>
      </c>
      <c r="AS9" s="56">
        <f t="shared" si="8"/>
        <v>16.194400000000002</v>
      </c>
      <c r="AT9" s="56">
        <f t="shared" si="8"/>
        <v>20.055499999999999</v>
      </c>
      <c r="AU9" s="56">
        <f t="shared" si="8"/>
        <v>9.9516200000000001</v>
      </c>
      <c r="AV9" s="56">
        <f t="shared" si="8"/>
        <v>24.247699999999998</v>
      </c>
      <c r="AW9" s="56">
        <f t="shared" si="8"/>
        <v>55.747</v>
      </c>
      <c r="AX9" s="56">
        <f t="shared" si="8"/>
        <v>238.41800000000001</v>
      </c>
      <c r="AY9" s="56">
        <f t="shared" si="8"/>
        <v>490.74700000000001</v>
      </c>
      <c r="AZ9" s="56">
        <f t="shared" si="8"/>
        <v>356.01299999999998</v>
      </c>
      <c r="BA9" s="56">
        <f t="shared" si="8"/>
        <v>27.0625</v>
      </c>
      <c r="BB9" s="56">
        <f t="shared" si="8"/>
        <v>208.12200000000001</v>
      </c>
      <c r="BC9" s="56">
        <f t="shared" si="9"/>
        <v>60.047741063999993</v>
      </c>
      <c r="BD9" s="66">
        <f t="shared" si="10"/>
        <v>1581.1902610640002</v>
      </c>
    </row>
    <row r="10" spans="1:56">
      <c r="B10" s="30" t="s">
        <v>171</v>
      </c>
      <c r="C10" s="56">
        <f t="shared" si="4"/>
        <v>5.1581799999999997E-2</v>
      </c>
      <c r="D10" s="56">
        <f t="shared" si="4"/>
        <v>3.3012299999999999</v>
      </c>
      <c r="E10" s="56">
        <f t="shared" si="4"/>
        <v>100.8777</v>
      </c>
      <c r="F10" s="56">
        <f t="shared" si="4"/>
        <v>0.30949100000000002</v>
      </c>
      <c r="G10" s="56">
        <f t="shared" si="4"/>
        <v>0.30949100000000002</v>
      </c>
      <c r="H10" s="56">
        <f t="shared" si="4"/>
        <v>29.9057</v>
      </c>
      <c r="I10" s="56">
        <f t="shared" si="4"/>
        <v>0.618981</v>
      </c>
      <c r="J10" s="56">
        <f t="shared" si="4"/>
        <v>60.239127199999999</v>
      </c>
      <c r="K10" s="56">
        <f t="shared" si="4"/>
        <v>13.1534</v>
      </c>
      <c r="L10" s="56">
        <f t="shared" si="4"/>
        <v>9.1646840000000012</v>
      </c>
      <c r="M10" s="56">
        <f t="shared" si="5"/>
        <v>15.36819</v>
      </c>
      <c r="N10" s="56">
        <f t="shared" si="5"/>
        <v>6.9936699999999998</v>
      </c>
      <c r="O10" s="56">
        <f t="shared" si="5"/>
        <v>0</v>
      </c>
      <c r="P10" s="56">
        <f t="shared" si="5"/>
        <v>26.083454</v>
      </c>
      <c r="Q10" s="56">
        <f t="shared" si="5"/>
        <v>29.35</v>
      </c>
      <c r="R10" s="56">
        <f t="shared" si="5"/>
        <v>33.965800000000002</v>
      </c>
      <c r="S10" s="56">
        <f t="shared" si="5"/>
        <v>25.713982000000001</v>
      </c>
      <c r="T10" s="56">
        <f t="shared" si="5"/>
        <v>32.015453999999998</v>
      </c>
      <c r="U10" s="56">
        <f t="shared" si="5"/>
        <v>72.214500000000001</v>
      </c>
      <c r="V10" s="56">
        <f t="shared" si="5"/>
        <v>4.5907799999999996</v>
      </c>
      <c r="W10" s="56">
        <f t="shared" si="6"/>
        <v>0.82530800000000004</v>
      </c>
      <c r="X10" s="56">
        <f t="shared" si="6"/>
        <v>0</v>
      </c>
      <c r="Y10" s="56">
        <f t="shared" si="6"/>
        <v>129.188545</v>
      </c>
      <c r="Z10" s="56">
        <f t="shared" si="6"/>
        <v>2.37276</v>
      </c>
      <c r="AA10" s="56">
        <f t="shared" si="6"/>
        <v>0</v>
      </c>
      <c r="AB10" s="56">
        <f t="shared" si="6"/>
        <v>102.854</v>
      </c>
      <c r="AC10" s="56">
        <f t="shared" si="6"/>
        <v>13.7723</v>
      </c>
      <c r="AD10" s="56">
        <f t="shared" si="6"/>
        <v>0</v>
      </c>
      <c r="AE10" s="56">
        <f t="shared" si="6"/>
        <v>0.92847199999999996</v>
      </c>
      <c r="AF10" s="56">
        <f t="shared" si="6"/>
        <v>12.001654</v>
      </c>
      <c r="AG10" s="56">
        <f t="shared" si="6"/>
        <v>0.56740000000000002</v>
      </c>
      <c r="AH10" s="56">
        <f t="shared" si="6"/>
        <v>83.778235999999993</v>
      </c>
      <c r="AI10" s="56">
        <f t="shared" si="6"/>
        <v>0</v>
      </c>
      <c r="AJ10" s="56">
        <f t="shared" si="6"/>
        <v>0</v>
      </c>
      <c r="AK10" s="56">
        <f t="shared" si="6"/>
        <v>13.886099999999999</v>
      </c>
      <c r="AL10" s="66">
        <f t="shared" si="7"/>
        <v>824.40199099999995</v>
      </c>
      <c r="AM10" s="46"/>
      <c r="AN10" s="46"/>
      <c r="AO10" s="46"/>
      <c r="AP10" s="30" t="str">
        <f t="shared" si="3"/>
        <v>Nonpoint Heaters</v>
      </c>
      <c r="AQ10" s="56">
        <f t="shared" si="8"/>
        <v>100.8777</v>
      </c>
      <c r="AR10" s="56">
        <f t="shared" si="8"/>
        <v>60.239127199999999</v>
      </c>
      <c r="AS10" s="56">
        <f t="shared" si="8"/>
        <v>13.1534</v>
      </c>
      <c r="AT10" s="56">
        <f t="shared" si="8"/>
        <v>26.083454</v>
      </c>
      <c r="AU10" s="56">
        <f t="shared" si="8"/>
        <v>29.35</v>
      </c>
      <c r="AV10" s="56">
        <f t="shared" si="8"/>
        <v>25.713982000000001</v>
      </c>
      <c r="AW10" s="56">
        <f t="shared" si="8"/>
        <v>32.015453999999998</v>
      </c>
      <c r="AX10" s="56">
        <f t="shared" si="8"/>
        <v>72.214500000000001</v>
      </c>
      <c r="AY10" s="56">
        <f t="shared" si="8"/>
        <v>129.188545</v>
      </c>
      <c r="AZ10" s="56">
        <f t="shared" si="8"/>
        <v>102.854</v>
      </c>
      <c r="BA10" s="56">
        <f t="shared" si="8"/>
        <v>12.001654</v>
      </c>
      <c r="BB10" s="56">
        <f t="shared" si="8"/>
        <v>83.778235999999993</v>
      </c>
      <c r="BC10" s="56">
        <f t="shared" si="9"/>
        <v>136.93193880000001</v>
      </c>
      <c r="BD10" s="66">
        <f t="shared" si="10"/>
        <v>824.40199100000007</v>
      </c>
    </row>
    <row r="11" spans="1:56">
      <c r="B11" s="30" t="s">
        <v>114</v>
      </c>
      <c r="C11" s="56">
        <f t="shared" si="4"/>
        <v>0</v>
      </c>
      <c r="D11" s="56">
        <f t="shared" si="4"/>
        <v>0.49110799999999999</v>
      </c>
      <c r="E11" s="56">
        <f t="shared" si="4"/>
        <v>17.834600000000002</v>
      </c>
      <c r="F11" s="56">
        <f t="shared" si="4"/>
        <v>3.0136199999999998E-3</v>
      </c>
      <c r="G11" s="56">
        <f t="shared" si="4"/>
        <v>8.9807700000000008E-3</v>
      </c>
      <c r="H11" s="56">
        <f t="shared" si="4"/>
        <v>0.14099999999999999</v>
      </c>
      <c r="I11" s="56">
        <f t="shared" si="4"/>
        <v>5.8319399999999999E-3</v>
      </c>
      <c r="J11" s="56">
        <f t="shared" si="4"/>
        <v>25.314599999999999</v>
      </c>
      <c r="K11" s="56">
        <f t="shared" si="4"/>
        <v>5.0865900000000002</v>
      </c>
      <c r="L11" s="56">
        <f t="shared" si="4"/>
        <v>0.95521</v>
      </c>
      <c r="M11" s="56">
        <f t="shared" si="5"/>
        <v>1.82304</v>
      </c>
      <c r="N11" s="56">
        <f t="shared" si="5"/>
        <v>0.67933999999999994</v>
      </c>
      <c r="O11" s="56">
        <f t="shared" si="5"/>
        <v>0</v>
      </c>
      <c r="P11" s="56">
        <f t="shared" si="5"/>
        <v>9.3902400000000004</v>
      </c>
      <c r="Q11" s="56">
        <f t="shared" si="5"/>
        <v>0.54057699999999997</v>
      </c>
      <c r="R11" s="56">
        <f t="shared" si="5"/>
        <v>17.567399999999999</v>
      </c>
      <c r="S11" s="56">
        <f t="shared" si="5"/>
        <v>11.7737</v>
      </c>
      <c r="T11" s="56">
        <f t="shared" si="5"/>
        <v>24.724</v>
      </c>
      <c r="U11" s="56">
        <f t="shared" si="5"/>
        <v>77.611099999999993</v>
      </c>
      <c r="V11" s="56">
        <f t="shared" si="5"/>
        <v>1.30966</v>
      </c>
      <c r="W11" s="56">
        <f t="shared" si="6"/>
        <v>0</v>
      </c>
      <c r="X11" s="56">
        <f t="shared" si="6"/>
        <v>0</v>
      </c>
      <c r="Y11" s="56">
        <f t="shared" si="6"/>
        <v>298.2</v>
      </c>
      <c r="Z11" s="56">
        <f t="shared" si="6"/>
        <v>1.0770999999999999</v>
      </c>
      <c r="AA11" s="56">
        <f t="shared" si="6"/>
        <v>0</v>
      </c>
      <c r="AB11" s="56">
        <f t="shared" si="6"/>
        <v>121.18400000000001</v>
      </c>
      <c r="AC11" s="56">
        <f t="shared" si="6"/>
        <v>0.150337</v>
      </c>
      <c r="AD11" s="56">
        <f t="shared" si="6"/>
        <v>0</v>
      </c>
      <c r="AE11" s="56">
        <f t="shared" si="6"/>
        <v>0.20984900000000001</v>
      </c>
      <c r="AF11" s="56">
        <f t="shared" si="6"/>
        <v>13.8306</v>
      </c>
      <c r="AG11" s="56">
        <f t="shared" si="6"/>
        <v>1.4703000000000001E-2</v>
      </c>
      <c r="AH11" s="56">
        <f t="shared" si="6"/>
        <v>118.983</v>
      </c>
      <c r="AI11" s="56">
        <f t="shared" si="6"/>
        <v>0</v>
      </c>
      <c r="AJ11" s="56">
        <f t="shared" si="6"/>
        <v>0</v>
      </c>
      <c r="AK11" s="56">
        <f t="shared" si="6"/>
        <v>23.122900000000001</v>
      </c>
      <c r="AL11" s="66">
        <f t="shared" si="7"/>
        <v>772.03248032999988</v>
      </c>
      <c r="AM11" s="46"/>
      <c r="AN11" s="46"/>
      <c r="AO11" s="46"/>
      <c r="AP11" s="30" t="str">
        <f t="shared" si="3"/>
        <v>Dehydrators</v>
      </c>
      <c r="AQ11" s="56">
        <f t="shared" si="8"/>
        <v>17.834600000000002</v>
      </c>
      <c r="AR11" s="56">
        <f t="shared" si="8"/>
        <v>25.314599999999999</v>
      </c>
      <c r="AS11" s="56">
        <f t="shared" si="8"/>
        <v>5.0865900000000002</v>
      </c>
      <c r="AT11" s="56">
        <f t="shared" si="8"/>
        <v>9.3902400000000004</v>
      </c>
      <c r="AU11" s="56">
        <f t="shared" si="8"/>
        <v>0.54057699999999997</v>
      </c>
      <c r="AV11" s="56">
        <f t="shared" si="8"/>
        <v>11.7737</v>
      </c>
      <c r="AW11" s="56">
        <f t="shared" si="8"/>
        <v>24.724</v>
      </c>
      <c r="AX11" s="56">
        <f t="shared" si="8"/>
        <v>77.611099999999993</v>
      </c>
      <c r="AY11" s="56">
        <f t="shared" si="8"/>
        <v>298.2</v>
      </c>
      <c r="AZ11" s="56">
        <f t="shared" si="8"/>
        <v>121.18400000000001</v>
      </c>
      <c r="BA11" s="56">
        <f t="shared" si="8"/>
        <v>13.8306</v>
      </c>
      <c r="BB11" s="56">
        <f t="shared" si="8"/>
        <v>118.983</v>
      </c>
      <c r="BC11" s="56">
        <f t="shared" si="9"/>
        <v>47.559473330000003</v>
      </c>
      <c r="BD11" s="66">
        <f t="shared" si="10"/>
        <v>772.03248033</v>
      </c>
    </row>
    <row r="12" spans="1:56">
      <c r="B12" s="30" t="s">
        <v>387</v>
      </c>
      <c r="C12" s="56">
        <f t="shared" si="4"/>
        <v>8.4246399999999994E-5</v>
      </c>
      <c r="D12" s="56">
        <f t="shared" si="4"/>
        <v>0.53188999999999997</v>
      </c>
      <c r="E12" s="56">
        <f t="shared" si="4"/>
        <v>3.0099499999999999</v>
      </c>
      <c r="F12" s="56">
        <f t="shared" si="4"/>
        <v>7.6826799999999999E-3</v>
      </c>
      <c r="G12" s="56">
        <f t="shared" si="4"/>
        <v>1.0935E-2</v>
      </c>
      <c r="H12" s="56">
        <f t="shared" si="4"/>
        <v>0</v>
      </c>
      <c r="I12" s="56">
        <f t="shared" si="4"/>
        <v>5.2155199999999999E-2</v>
      </c>
      <c r="J12" s="56">
        <f t="shared" si="4"/>
        <v>11.7446</v>
      </c>
      <c r="K12" s="56">
        <f t="shared" si="4"/>
        <v>3.20364</v>
      </c>
      <c r="L12" s="56">
        <f t="shared" si="4"/>
        <v>0.81023400000000001</v>
      </c>
      <c r="M12" s="56">
        <f t="shared" si="5"/>
        <v>8.0662999999999999E-2</v>
      </c>
      <c r="N12" s="56">
        <f t="shared" si="5"/>
        <v>0.45632099999999998</v>
      </c>
      <c r="O12" s="56">
        <f t="shared" si="5"/>
        <v>0</v>
      </c>
      <c r="P12" s="56">
        <f t="shared" si="5"/>
        <v>3.9674700000000001</v>
      </c>
      <c r="Q12" s="56">
        <f t="shared" si="5"/>
        <v>1.9686699999999999</v>
      </c>
      <c r="R12" s="56">
        <f t="shared" si="5"/>
        <v>6.0445500000000001</v>
      </c>
      <c r="S12" s="56">
        <f t="shared" si="5"/>
        <v>4.79678</v>
      </c>
      <c r="T12" s="56">
        <f t="shared" si="5"/>
        <v>11.0281</v>
      </c>
      <c r="U12" s="56">
        <f t="shared" si="5"/>
        <v>47.165000000000006</v>
      </c>
      <c r="V12" s="56">
        <f t="shared" si="5"/>
        <v>0.76921799999999996</v>
      </c>
      <c r="W12" s="56">
        <f t="shared" si="6"/>
        <v>1.88224E-2</v>
      </c>
      <c r="X12" s="56">
        <f t="shared" si="6"/>
        <v>0</v>
      </c>
      <c r="Y12" s="56">
        <f t="shared" si="6"/>
        <v>97.081699999999984</v>
      </c>
      <c r="Z12" s="56">
        <f t="shared" si="6"/>
        <v>0.75975499999999996</v>
      </c>
      <c r="AA12" s="56">
        <f t="shared" si="6"/>
        <v>0</v>
      </c>
      <c r="AB12" s="56">
        <f t="shared" si="6"/>
        <v>70.427999999999997</v>
      </c>
      <c r="AC12" s="56">
        <f t="shared" si="6"/>
        <v>0.661381</v>
      </c>
      <c r="AD12" s="56">
        <f t="shared" si="6"/>
        <v>0</v>
      </c>
      <c r="AE12" s="56">
        <f t="shared" si="6"/>
        <v>0.33788600000000002</v>
      </c>
      <c r="AF12" s="56">
        <f t="shared" si="6"/>
        <v>5.3536299999999999</v>
      </c>
      <c r="AG12" s="56">
        <f t="shared" si="6"/>
        <v>2.5143800000000001E-2</v>
      </c>
      <c r="AH12" s="56">
        <f t="shared" si="6"/>
        <v>41.171599999999998</v>
      </c>
      <c r="AI12" s="56">
        <f t="shared" si="6"/>
        <v>0</v>
      </c>
      <c r="AJ12" s="56">
        <f t="shared" si="6"/>
        <v>0</v>
      </c>
      <c r="AK12" s="56">
        <f t="shared" si="6"/>
        <v>1.31219</v>
      </c>
      <c r="AL12" s="66">
        <f t="shared" si="7"/>
        <v>312.79805132640007</v>
      </c>
      <c r="AM12" s="46"/>
      <c r="AN12" s="46"/>
      <c r="AO12" s="46"/>
      <c r="AP12" s="30" t="str">
        <f t="shared" si="3"/>
        <v>Associated Gas Venting</v>
      </c>
      <c r="AQ12" s="56">
        <f t="shared" si="8"/>
        <v>3.0099499999999999</v>
      </c>
      <c r="AR12" s="56">
        <f t="shared" si="8"/>
        <v>11.7446</v>
      </c>
      <c r="AS12" s="56">
        <f t="shared" si="8"/>
        <v>3.20364</v>
      </c>
      <c r="AT12" s="56">
        <f t="shared" si="8"/>
        <v>3.9674700000000001</v>
      </c>
      <c r="AU12" s="56">
        <f t="shared" si="8"/>
        <v>1.9686699999999999</v>
      </c>
      <c r="AV12" s="56">
        <f t="shared" si="8"/>
        <v>4.79678</v>
      </c>
      <c r="AW12" s="56">
        <f t="shared" si="8"/>
        <v>11.0281</v>
      </c>
      <c r="AX12" s="56">
        <f t="shared" si="8"/>
        <v>47.165000000000006</v>
      </c>
      <c r="AY12" s="56">
        <f t="shared" si="8"/>
        <v>97.081699999999984</v>
      </c>
      <c r="AZ12" s="56">
        <f t="shared" si="8"/>
        <v>70.427999999999997</v>
      </c>
      <c r="BA12" s="56">
        <f t="shared" si="8"/>
        <v>5.3536299999999999</v>
      </c>
      <c r="BB12" s="56">
        <f t="shared" si="8"/>
        <v>41.171599999999998</v>
      </c>
      <c r="BC12" s="56">
        <f t="shared" si="9"/>
        <v>11.878911326399999</v>
      </c>
      <c r="BD12" s="66">
        <f t="shared" si="10"/>
        <v>312.79805132640001</v>
      </c>
    </row>
    <row r="13" spans="1:56">
      <c r="B13" s="67" t="s">
        <v>49</v>
      </c>
      <c r="C13" s="56">
        <f t="shared" ref="C13:AK13" si="11">SUMIF($A$19:$A$42,"N",C$19:C$42)</f>
        <v>0</v>
      </c>
      <c r="D13" s="56">
        <f t="shared" si="11"/>
        <v>0.2</v>
      </c>
      <c r="E13" s="56">
        <f t="shared" si="11"/>
        <v>26.425359499999999</v>
      </c>
      <c r="F13" s="56">
        <f t="shared" si="11"/>
        <v>0</v>
      </c>
      <c r="G13" s="56">
        <f t="shared" si="11"/>
        <v>0.1</v>
      </c>
      <c r="H13" s="56">
        <f t="shared" si="11"/>
        <v>151.00659999999999</v>
      </c>
      <c r="I13" s="56">
        <f t="shared" si="11"/>
        <v>0</v>
      </c>
      <c r="J13" s="56">
        <f t="shared" si="11"/>
        <v>10.625091467999999</v>
      </c>
      <c r="K13" s="56">
        <f t="shared" si="11"/>
        <v>0.31240000000000001</v>
      </c>
      <c r="L13" s="56">
        <f t="shared" si="11"/>
        <v>6.4082836000000004E-2</v>
      </c>
      <c r="M13" s="56">
        <f t="shared" si="11"/>
        <v>4.2736940700000003</v>
      </c>
      <c r="N13" s="56">
        <f t="shared" si="11"/>
        <v>0.87006869600000003</v>
      </c>
      <c r="O13" s="56">
        <f t="shared" si="11"/>
        <v>0</v>
      </c>
      <c r="P13" s="56">
        <f t="shared" si="11"/>
        <v>23.757782836000001</v>
      </c>
      <c r="Q13" s="56">
        <f t="shared" si="11"/>
        <v>0</v>
      </c>
      <c r="R13" s="56">
        <f t="shared" si="11"/>
        <v>4.5663145900000002</v>
      </c>
      <c r="S13" s="56">
        <f t="shared" si="11"/>
        <v>6.1867070406</v>
      </c>
      <c r="T13" s="56">
        <f t="shared" si="11"/>
        <v>5.7897414000000001E-2</v>
      </c>
      <c r="U13" s="56">
        <f t="shared" si="11"/>
        <v>0</v>
      </c>
      <c r="V13" s="56">
        <f t="shared" si="11"/>
        <v>0</v>
      </c>
      <c r="W13" s="56">
        <f t="shared" si="11"/>
        <v>0</v>
      </c>
      <c r="X13" s="56">
        <f t="shared" si="11"/>
        <v>0</v>
      </c>
      <c r="Y13" s="56">
        <f t="shared" si="11"/>
        <v>102.60266263199999</v>
      </c>
      <c r="Z13" s="56">
        <f t="shared" si="11"/>
        <v>0</v>
      </c>
      <c r="AA13" s="56">
        <f t="shared" si="11"/>
        <v>0.1</v>
      </c>
      <c r="AB13" s="56">
        <f t="shared" si="11"/>
        <v>0</v>
      </c>
      <c r="AC13" s="56">
        <f t="shared" si="11"/>
        <v>0</v>
      </c>
      <c r="AD13" s="56">
        <f t="shared" si="11"/>
        <v>0</v>
      </c>
      <c r="AE13" s="56">
        <f t="shared" si="11"/>
        <v>0</v>
      </c>
      <c r="AF13" s="56">
        <f t="shared" si="11"/>
        <v>0.146531836</v>
      </c>
      <c r="AG13" s="56">
        <f t="shared" si="11"/>
        <v>0</v>
      </c>
      <c r="AH13" s="56">
        <f t="shared" si="11"/>
        <v>65.278126940000007</v>
      </c>
      <c r="AI13" s="56">
        <f t="shared" si="11"/>
        <v>283.39999999999998</v>
      </c>
      <c r="AJ13" s="56">
        <f t="shared" si="11"/>
        <v>0.1</v>
      </c>
      <c r="AK13" s="56">
        <f t="shared" si="11"/>
        <v>3.8763043016239318</v>
      </c>
      <c r="AL13" s="66">
        <f t="shared" si="7"/>
        <v>683.94962416022395</v>
      </c>
      <c r="AM13" s="46"/>
      <c r="AN13" s="46"/>
      <c r="AO13" s="46"/>
      <c r="AP13" s="67" t="str">
        <f t="shared" si="3"/>
        <v>Other Categories</v>
      </c>
      <c r="AQ13" s="56">
        <f t="shared" si="8"/>
        <v>26.425359499999999</v>
      </c>
      <c r="AR13" s="56">
        <f t="shared" si="8"/>
        <v>10.625091467999999</v>
      </c>
      <c r="AS13" s="56">
        <f t="shared" si="8"/>
        <v>0.31240000000000001</v>
      </c>
      <c r="AT13" s="56">
        <f t="shared" si="8"/>
        <v>23.757782836000001</v>
      </c>
      <c r="AU13" s="56">
        <f t="shared" si="8"/>
        <v>0</v>
      </c>
      <c r="AV13" s="56">
        <f t="shared" si="8"/>
        <v>6.1867070406</v>
      </c>
      <c r="AW13" s="56">
        <f t="shared" si="8"/>
        <v>5.7897414000000001E-2</v>
      </c>
      <c r="AX13" s="56">
        <f t="shared" si="8"/>
        <v>0</v>
      </c>
      <c r="AY13" s="56">
        <f t="shared" si="8"/>
        <v>102.60266263199999</v>
      </c>
      <c r="AZ13" s="56">
        <f t="shared" si="8"/>
        <v>0</v>
      </c>
      <c r="BA13" s="56">
        <f t="shared" si="8"/>
        <v>0.146531836</v>
      </c>
      <c r="BB13" s="56">
        <f t="shared" si="8"/>
        <v>65.278126940000007</v>
      </c>
      <c r="BC13" s="56">
        <f t="shared" si="9"/>
        <v>448.5570644936239</v>
      </c>
      <c r="BD13" s="66">
        <f t="shared" si="10"/>
        <v>683.94962416022395</v>
      </c>
    </row>
    <row r="14" spans="1:56" s="43" customFormat="1">
      <c r="A14" s="69"/>
      <c r="B14" s="69" t="s">
        <v>6</v>
      </c>
      <c r="C14" s="78">
        <f t="shared" ref="C14:AK14" si="12">SUM(C5:C13)</f>
        <v>0.57470391040000002</v>
      </c>
      <c r="D14" s="78">
        <f t="shared" si="12"/>
        <v>68.439458000000002</v>
      </c>
      <c r="E14" s="78">
        <f t="shared" si="12"/>
        <v>718.81630550000011</v>
      </c>
      <c r="F14" s="78">
        <f t="shared" si="12"/>
        <v>3.4947030999999997</v>
      </c>
      <c r="G14" s="78">
        <f t="shared" si="12"/>
        <v>11.367338169999998</v>
      </c>
      <c r="H14" s="78">
        <f t="shared" si="12"/>
        <v>211.69669999999999</v>
      </c>
      <c r="I14" s="78">
        <f t="shared" si="12"/>
        <v>7.2119621399999998</v>
      </c>
      <c r="J14" s="78">
        <f t="shared" si="12"/>
        <v>2129.4213186680004</v>
      </c>
      <c r="K14" s="78">
        <f t="shared" si="12"/>
        <v>645.85756000000003</v>
      </c>
      <c r="L14" s="78">
        <f t="shared" si="12"/>
        <v>122.48987583599998</v>
      </c>
      <c r="M14" s="78">
        <f t="shared" si="12"/>
        <v>69.065702070000015</v>
      </c>
      <c r="N14" s="78">
        <f t="shared" si="12"/>
        <v>115.13456069600001</v>
      </c>
      <c r="O14" s="78">
        <f t="shared" si="12"/>
        <v>112.10000000000001</v>
      </c>
      <c r="P14" s="78">
        <f t="shared" si="12"/>
        <v>737.31786683600012</v>
      </c>
      <c r="Q14" s="78">
        <f t="shared" si="12"/>
        <v>739.47746700000005</v>
      </c>
      <c r="R14" s="78">
        <f t="shared" si="12"/>
        <v>359.46692459000002</v>
      </c>
      <c r="S14" s="78">
        <f t="shared" si="12"/>
        <v>913.95212904059997</v>
      </c>
      <c r="T14" s="78">
        <f t="shared" si="12"/>
        <v>1966.6892239740002</v>
      </c>
      <c r="U14" s="78">
        <f t="shared" si="12"/>
        <v>5212.8219999999992</v>
      </c>
      <c r="V14" s="78">
        <f t="shared" si="12"/>
        <v>78.904177999999987</v>
      </c>
      <c r="W14" s="78">
        <f t="shared" si="12"/>
        <v>112.43763740000001</v>
      </c>
      <c r="X14" s="78">
        <f t="shared" si="12"/>
        <v>97.3</v>
      </c>
      <c r="Y14" s="78">
        <f t="shared" si="12"/>
        <v>13469.295165152002</v>
      </c>
      <c r="Z14" s="78">
        <f t="shared" si="12"/>
        <v>55.701394999999998</v>
      </c>
      <c r="AA14" s="78">
        <f t="shared" si="12"/>
        <v>181.59999999999997</v>
      </c>
      <c r="AB14" s="78">
        <f t="shared" si="12"/>
        <v>6965.0268999999998</v>
      </c>
      <c r="AC14" s="78">
        <f t="shared" si="12"/>
        <v>229.65179800000001</v>
      </c>
      <c r="AD14" s="78">
        <f t="shared" si="12"/>
        <v>94.3</v>
      </c>
      <c r="AE14" s="78">
        <f t="shared" si="12"/>
        <v>41.195032999999995</v>
      </c>
      <c r="AF14" s="78">
        <f t="shared" si="12"/>
        <v>714.16904335599997</v>
      </c>
      <c r="AG14" s="78">
        <f t="shared" si="12"/>
        <v>6.4830888</v>
      </c>
      <c r="AH14" s="78">
        <f t="shared" si="12"/>
        <v>7276.8180629400003</v>
      </c>
      <c r="AI14" s="78">
        <f t="shared" si="12"/>
        <v>290.2</v>
      </c>
      <c r="AJ14" s="78">
        <f t="shared" si="12"/>
        <v>76.499999999999986</v>
      </c>
      <c r="AK14" s="78">
        <f t="shared" si="12"/>
        <v>254.79643430162389</v>
      </c>
      <c r="AL14" s="78">
        <f t="shared" si="7"/>
        <v>44089.774535480625</v>
      </c>
      <c r="AM14" s="92"/>
      <c r="AN14" s="92"/>
      <c r="AO14" s="92"/>
      <c r="AP14" s="69" t="str">
        <f t="shared" si="3"/>
        <v>Totals</v>
      </c>
      <c r="AQ14" s="78">
        <f t="shared" ref="AQ14:BD14" si="13">SUM(AQ5:AQ13)</f>
        <v>718.81630550000011</v>
      </c>
      <c r="AR14" s="78">
        <f t="shared" si="13"/>
        <v>2129.4213186680004</v>
      </c>
      <c r="AS14" s="78">
        <f t="shared" si="13"/>
        <v>645.85756000000003</v>
      </c>
      <c r="AT14" s="78">
        <f t="shared" si="13"/>
        <v>737.31786683600012</v>
      </c>
      <c r="AU14" s="78">
        <f t="shared" si="13"/>
        <v>739.47746700000005</v>
      </c>
      <c r="AV14" s="78">
        <f t="shared" si="13"/>
        <v>913.95212904059997</v>
      </c>
      <c r="AW14" s="78">
        <f t="shared" si="13"/>
        <v>1966.6892239740002</v>
      </c>
      <c r="AX14" s="78">
        <f t="shared" si="13"/>
        <v>5212.8219999999992</v>
      </c>
      <c r="AY14" s="78">
        <f t="shared" si="13"/>
        <v>13469.295165152002</v>
      </c>
      <c r="AZ14" s="78">
        <f t="shared" si="13"/>
        <v>6965.0268999999998</v>
      </c>
      <c r="BA14" s="78">
        <f t="shared" si="13"/>
        <v>714.16904335599997</v>
      </c>
      <c r="BB14" s="78">
        <f t="shared" si="13"/>
        <v>7276.8180629400003</v>
      </c>
      <c r="BC14" s="78">
        <f t="shared" si="13"/>
        <v>2600.1114930140238</v>
      </c>
      <c r="BD14" s="78">
        <f t="shared" si="13"/>
        <v>44089.774535480625</v>
      </c>
    </row>
    <row r="15" spans="1:56">
      <c r="AN15" s="223"/>
      <c r="AO15" s="223"/>
    </row>
    <row r="16" spans="1:56">
      <c r="D16" s="70"/>
      <c r="E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row>
    <row r="17" spans="1:38">
      <c r="A17" s="65" t="s">
        <v>8</v>
      </c>
      <c r="D17" s="70"/>
      <c r="E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row>
    <row r="18" spans="1:38" ht="24">
      <c r="A18" s="30" t="s">
        <v>160</v>
      </c>
      <c r="B18" s="43" t="str">
        <f t="shared" ref="B18:Q35" si="14">B58</f>
        <v>Description</v>
      </c>
      <c r="C18" s="204" t="str">
        <f>PROPER(VLOOKUP(VALUE(C58),fips_xref!$A$5:$B$100,2,FALSE))&amp;", "&amp;C56</f>
        <v>Daniels, MT</v>
      </c>
      <c r="D18" s="204" t="str">
        <f>PROPER(VLOOKUP(VALUE(D58),fips_xref!$A$5:$B$100,2,FALSE))&amp;", "&amp;D56</f>
        <v>Dawson, MT</v>
      </c>
      <c r="E18" s="204" t="str">
        <f>PROPER(VLOOKUP(VALUE(E58),fips_xref!$A$5:$B$100,2,FALSE))&amp;", "&amp;E56</f>
        <v>Fallon, MT</v>
      </c>
      <c r="F18" s="204" t="str">
        <f>PROPER(VLOOKUP(VALUE(F58),fips_xref!$A$5:$B$100,2,FALSE))&amp;", "&amp;F56</f>
        <v>Garfield, MT</v>
      </c>
      <c r="G18" s="204" t="str">
        <f>PROPER(VLOOKUP(VALUE(G58),fips_xref!$A$5:$B$100,2,FALSE))&amp;", "&amp;G56</f>
        <v>Mccone, MT</v>
      </c>
      <c r="H18" s="204" t="str">
        <f>PROPER(VLOOKUP(VALUE(H58),fips_xref!$A$5:$B$100,2,FALSE))&amp;", "&amp;H56</f>
        <v>Phillips, MT</v>
      </c>
      <c r="I18" s="204" t="str">
        <f>PROPER(VLOOKUP(VALUE(I58),fips_xref!$A$5:$B$100,2,FALSE))&amp;", "&amp;I56</f>
        <v>Prairie, MT</v>
      </c>
      <c r="J18" s="204" t="str">
        <f>PROPER(VLOOKUP(VALUE(J58),fips_xref!$A$5:$B$100,2,FALSE))&amp;", "&amp;J56</f>
        <v>Richland, MT</v>
      </c>
      <c r="K18" s="204" t="str">
        <f>PROPER(VLOOKUP(VALUE(K58),fips_xref!$A$5:$B$100,2,FALSE))&amp;", "&amp;K56</f>
        <v>Roosevelt, MT</v>
      </c>
      <c r="L18" s="204" t="str">
        <f>PROPER(VLOOKUP(VALUE(L58),fips_xref!$A$5:$B$100,2,FALSE))&amp;", "&amp;L56</f>
        <v>Sheridan, MT</v>
      </c>
      <c r="M18" s="204" t="str">
        <f>PROPER(VLOOKUP(VALUE(M58),fips_xref!$A$5:$B$100,2,FALSE))&amp;", "&amp;M56</f>
        <v>Valley, MT</v>
      </c>
      <c r="N18" s="204" t="str">
        <f>PROPER(VLOOKUP(VALUE(N58),fips_xref!$A$5:$B$100,2,FALSE))&amp;", "&amp;N56</f>
        <v>Wibaux, MT</v>
      </c>
      <c r="O18" s="204" t="str">
        <f>PROPER(VLOOKUP(VALUE(O58),fips_xref!$A$5:$B$100,2,FALSE))&amp;", "&amp;O56</f>
        <v>Barnes, ND</v>
      </c>
      <c r="P18" s="204" t="str">
        <f>PROPER(VLOOKUP(VALUE(P58),fips_xref!$A$5:$B$100,2,FALSE))&amp;", "&amp;P56</f>
        <v>Billings, ND</v>
      </c>
      <c r="Q18" s="204" t="str">
        <f>PROPER(VLOOKUP(VALUE(Q58),fips_xref!$A$5:$B$100,2,FALSE))&amp;", "&amp;Q56</f>
        <v>Bottineau, ND</v>
      </c>
      <c r="R18" s="204" t="str">
        <f>PROPER(VLOOKUP(VALUE(R58),fips_xref!$A$5:$B$100,2,FALSE))&amp;", "&amp;R56</f>
        <v>Bowman, ND</v>
      </c>
      <c r="S18" s="204" t="str">
        <f>PROPER(VLOOKUP(VALUE(S58),fips_xref!$A$5:$B$100,2,FALSE))&amp;", "&amp;S56</f>
        <v>Burke, ND</v>
      </c>
      <c r="T18" s="204" t="str">
        <f>PROPER(VLOOKUP(VALUE(T58),fips_xref!$A$5:$B$100,2,FALSE))&amp;", "&amp;T56</f>
        <v>Divide, ND</v>
      </c>
      <c r="U18" s="204" t="str">
        <f>PROPER(VLOOKUP(VALUE(U58),fips_xref!$A$5:$B$100,2,FALSE))&amp;", "&amp;U56</f>
        <v>Dunn, ND</v>
      </c>
      <c r="V18" s="204" t="str">
        <f>PROPER(VLOOKUP(VALUE(V58),fips_xref!$A$5:$B$100,2,FALSE))&amp;", "&amp;V56</f>
        <v>Golden Valley, ND</v>
      </c>
      <c r="W18" s="204" t="str">
        <f>PROPER(VLOOKUP(VALUE(W58),fips_xref!$A$5:$B$100,2,FALSE))&amp;", "&amp;W56</f>
        <v>Mchenry, ND</v>
      </c>
      <c r="X18" s="204" t="str">
        <f>PROPER(VLOOKUP(VALUE(X58),fips_xref!$A$5:$B$100,2,FALSE))&amp;", "&amp;X56</f>
        <v>Mcintosh, ND</v>
      </c>
      <c r="Y18" s="204" t="str">
        <f>PROPER(VLOOKUP(VALUE(Y58),fips_xref!$A$5:$B$100,2,FALSE))&amp;", "&amp;Y56</f>
        <v>Mckenzie, ND</v>
      </c>
      <c r="Z18" s="204" t="str">
        <f>PROPER(VLOOKUP(VALUE(Z58),fips_xref!$A$5:$B$100,2,FALSE))&amp;", "&amp;Z56</f>
        <v>Mclean, ND</v>
      </c>
      <c r="AA18" s="204" t="str">
        <f>PROPER(VLOOKUP(VALUE(AA58),fips_xref!$A$5:$B$100,2,FALSE))&amp;", "&amp;AA56</f>
        <v>Morton, ND</v>
      </c>
      <c r="AB18" s="204" t="str">
        <f>PROPER(VLOOKUP(VALUE(AB58),fips_xref!$A$5:$B$100,2,FALSE))&amp;", "&amp;AB56</f>
        <v>Mountrail, ND</v>
      </c>
      <c r="AC18" s="204" t="str">
        <f>PROPER(VLOOKUP(VALUE(AC58),fips_xref!$A$5:$B$100,2,FALSE))&amp;", "&amp;AC56</f>
        <v>Renville, ND</v>
      </c>
      <c r="AD18" s="204" t="str">
        <f>PROPER(VLOOKUP(VALUE(AD58),fips_xref!$A$5:$B$100,2,FALSE))&amp;", "&amp;AD56</f>
        <v>Richland, ND</v>
      </c>
      <c r="AE18" s="204" t="str">
        <f>PROPER(VLOOKUP(VALUE(AE58),fips_xref!$A$5:$B$100,2,FALSE))&amp;", "&amp;AE56</f>
        <v>Slope, ND</v>
      </c>
      <c r="AF18" s="204" t="str">
        <f>PROPER(VLOOKUP(VALUE(AF58),fips_xref!$A$5:$B$100,2,FALSE))&amp;", "&amp;AF56</f>
        <v>Stark, ND</v>
      </c>
      <c r="AG18" s="204" t="str">
        <f>PROPER(VLOOKUP(VALUE(AG58),fips_xref!$A$5:$B$100,2,FALSE))&amp;", "&amp;AG56</f>
        <v>Ward, ND</v>
      </c>
      <c r="AH18" s="204" t="str">
        <f>PROPER(VLOOKUP(VALUE(AH58),fips_xref!$A$5:$B$100,2,FALSE))&amp;", "&amp;AH56</f>
        <v>Williams, ND</v>
      </c>
      <c r="AI18" s="204" t="str">
        <f>PROPER(VLOOKUP(VALUE(AI58),fips_xref!$A$5:$B$100,2,FALSE))&amp;", "&amp;AI56</f>
        <v>Butte, SD</v>
      </c>
      <c r="AJ18" s="204" t="str">
        <f>PROPER(VLOOKUP(VALUE(AJ58),fips_xref!$A$5:$B$100,2,FALSE))&amp;", "&amp;AJ56</f>
        <v>Edmunds, SD</v>
      </c>
      <c r="AK18" s="204" t="str">
        <f>PROPER(VLOOKUP(VALUE(AK58),fips_xref!$A$5:$B$100,2,FALSE))&amp;", "&amp;AK56</f>
        <v>Harding, SD</v>
      </c>
      <c r="AL18" s="205" t="s">
        <v>43</v>
      </c>
    </row>
    <row r="19" spans="1:38">
      <c r="A19" s="175" t="str">
        <f>IF(VLOOKUP(B19,by_src_allpol!$J$22:$K$43,2,FALSE)&lt;&gt;"Y","N",IF(AL19=0,"N",VLOOKUP(B19,by_src_allpol!$J$22:$K$43,2,FALSE)))</f>
        <v>Y</v>
      </c>
      <c r="B19" s="5" t="str">
        <f t="shared" si="14"/>
        <v>Drill Rigs</v>
      </c>
      <c r="C19" s="175">
        <f>C59</f>
        <v>0</v>
      </c>
      <c r="D19" s="175">
        <f t="shared" ref="D19:AG27" si="15">D59</f>
        <v>16.8507</v>
      </c>
      <c r="E19" s="175">
        <f t="shared" si="15"/>
        <v>27.945399999999999</v>
      </c>
      <c r="F19" s="175">
        <f t="shared" si="15"/>
        <v>0</v>
      </c>
      <c r="G19" s="175">
        <f t="shared" si="15"/>
        <v>7.5723099999999999</v>
      </c>
      <c r="H19" s="175">
        <f t="shared" si="15"/>
        <v>0</v>
      </c>
      <c r="I19" s="175">
        <f t="shared" si="15"/>
        <v>0</v>
      </c>
      <c r="J19" s="175">
        <f t="shared" si="15"/>
        <v>1128.26</v>
      </c>
      <c r="K19" s="175">
        <f t="shared" si="15"/>
        <v>350.72399999999999</v>
      </c>
      <c r="L19" s="175">
        <f t="shared" si="15"/>
        <v>8.9409799999999997</v>
      </c>
      <c r="M19" s="175">
        <f t="shared" si="15"/>
        <v>5.5510000000000002</v>
      </c>
      <c r="N19" s="175">
        <f t="shared" si="15"/>
        <v>34.163200000000003</v>
      </c>
      <c r="O19" s="175">
        <f t="shared" si="15"/>
        <v>0</v>
      </c>
      <c r="P19" s="175">
        <f t="shared" si="15"/>
        <v>323.33600000000001</v>
      </c>
      <c r="Q19" s="175">
        <f t="shared" si="15"/>
        <v>245.58699999999999</v>
      </c>
      <c r="R19" s="175">
        <f t="shared" si="15"/>
        <v>56.463200000000001</v>
      </c>
      <c r="S19" s="175">
        <f t="shared" si="15"/>
        <v>470.06700000000001</v>
      </c>
      <c r="T19" s="175">
        <f t="shared" si="15"/>
        <v>1221.46</v>
      </c>
      <c r="U19" s="175">
        <f t="shared" si="15"/>
        <v>3057.85</v>
      </c>
      <c r="V19" s="175">
        <f t="shared" si="15"/>
        <v>17.292899999999999</v>
      </c>
      <c r="W19" s="175">
        <f t="shared" si="15"/>
        <v>7.5958300000000003</v>
      </c>
      <c r="X19" s="175">
        <f t="shared" si="15"/>
        <v>0</v>
      </c>
      <c r="Y19" s="175">
        <f t="shared" si="15"/>
        <v>8504.76</v>
      </c>
      <c r="Z19" s="175">
        <f t="shared" si="15"/>
        <v>19.0703</v>
      </c>
      <c r="AA19" s="175">
        <f t="shared" si="15"/>
        <v>0</v>
      </c>
      <c r="AB19" s="175">
        <f t="shared" si="15"/>
        <v>4284.2199999999993</v>
      </c>
      <c r="AC19" s="175">
        <f t="shared" si="15"/>
        <v>53.036799999999999</v>
      </c>
      <c r="AD19" s="175">
        <f t="shared" si="15"/>
        <v>0</v>
      </c>
      <c r="AE19" s="175">
        <f t="shared" si="15"/>
        <v>23.898599999999998</v>
      </c>
      <c r="AF19" s="175">
        <f t="shared" si="15"/>
        <v>436.97199999999998</v>
      </c>
      <c r="AG19" s="175">
        <f t="shared" si="15"/>
        <v>0</v>
      </c>
      <c r="AH19" s="175">
        <f t="shared" ref="AH19:AK28" si="16">AH59</f>
        <v>4126.92</v>
      </c>
      <c r="AI19" s="175">
        <f t="shared" si="16"/>
        <v>0</v>
      </c>
      <c r="AJ19" s="175">
        <f t="shared" si="16"/>
        <v>0</v>
      </c>
      <c r="AK19" s="175">
        <f t="shared" si="16"/>
        <v>107.857</v>
      </c>
      <c r="AL19" s="66">
        <f t="shared" ref="AL19:AL41" si="17">SUM(C19:AK19)</f>
        <v>24536.394220000006</v>
      </c>
    </row>
    <row r="20" spans="1:38">
      <c r="A20" s="175" t="str">
        <f>IF(VLOOKUP(B20,by_src_allpol!$J$22:$K$43,2,FALSE)&lt;&gt;"Y","N",IF(AL20=0,"N",VLOOKUP(B20,by_src_allpol!$J$22:$K$43,2,FALSE)))</f>
        <v>Y</v>
      </c>
      <c r="B20" s="5" t="str">
        <f t="shared" si="14"/>
        <v>Artificial Lift Engines</v>
      </c>
      <c r="C20" s="175">
        <f t="shared" ref="C20:R28" si="18">C60</f>
        <v>0.52261199999999997</v>
      </c>
      <c r="D20" s="175">
        <f t="shared" si="18"/>
        <v>33.447200000000002</v>
      </c>
      <c r="E20" s="175">
        <f t="shared" si="18"/>
        <v>245.62799999999999</v>
      </c>
      <c r="F20" s="175">
        <f t="shared" si="18"/>
        <v>3.1356799999999998</v>
      </c>
      <c r="G20" s="175">
        <f t="shared" si="18"/>
        <v>3.1356799999999998</v>
      </c>
      <c r="H20" s="175">
        <f t="shared" si="18"/>
        <v>0</v>
      </c>
      <c r="I20" s="175">
        <f t="shared" si="18"/>
        <v>6.27135</v>
      </c>
      <c r="J20" s="175">
        <f t="shared" si="18"/>
        <v>609.36599999999999</v>
      </c>
      <c r="K20" s="175">
        <f t="shared" si="18"/>
        <v>133.26599999999999</v>
      </c>
      <c r="L20" s="175">
        <f t="shared" si="18"/>
        <v>90.934600000000003</v>
      </c>
      <c r="M20" s="175">
        <f t="shared" si="18"/>
        <v>20.381900000000002</v>
      </c>
      <c r="N20" s="175">
        <f t="shared" si="18"/>
        <v>44.944699999999997</v>
      </c>
      <c r="O20" s="175">
        <f t="shared" si="18"/>
        <v>0</v>
      </c>
      <c r="P20" s="175">
        <f t="shared" si="18"/>
        <v>262.35199999999998</v>
      </c>
      <c r="Q20" s="175">
        <f t="shared" si="18"/>
        <v>297.36599999999999</v>
      </c>
      <c r="R20" s="175">
        <f t="shared" si="18"/>
        <v>194.41200000000001</v>
      </c>
      <c r="S20" s="175">
        <f t="shared" si="15"/>
        <v>257.64800000000002</v>
      </c>
      <c r="T20" s="175">
        <f t="shared" si="15"/>
        <v>322.452</v>
      </c>
      <c r="U20" s="175">
        <f t="shared" si="15"/>
        <v>731.65800000000002</v>
      </c>
      <c r="V20" s="175">
        <f t="shared" si="15"/>
        <v>46.512500000000003</v>
      </c>
      <c r="W20" s="175">
        <f t="shared" si="15"/>
        <v>8.3618000000000006</v>
      </c>
      <c r="X20" s="175">
        <f t="shared" si="15"/>
        <v>0</v>
      </c>
      <c r="Y20" s="175">
        <f t="shared" si="15"/>
        <v>1300.26</v>
      </c>
      <c r="Z20" s="175">
        <f t="shared" si="15"/>
        <v>24.040199999999999</v>
      </c>
      <c r="AA20" s="175">
        <f t="shared" si="15"/>
        <v>0</v>
      </c>
      <c r="AB20" s="175">
        <f t="shared" si="15"/>
        <v>1042.0899999999999</v>
      </c>
      <c r="AC20" s="175">
        <f t="shared" si="15"/>
        <v>139.53800000000001</v>
      </c>
      <c r="AD20" s="175">
        <f t="shared" si="15"/>
        <v>0</v>
      </c>
      <c r="AE20" s="175">
        <f t="shared" si="15"/>
        <v>9.4070199999999993</v>
      </c>
      <c r="AF20" s="175">
        <f t="shared" si="15"/>
        <v>119.678</v>
      </c>
      <c r="AG20" s="175">
        <f t="shared" si="15"/>
        <v>5.7487399999999997</v>
      </c>
      <c r="AH20" s="175">
        <f t="shared" si="16"/>
        <v>844.01900000000001</v>
      </c>
      <c r="AI20" s="175">
        <f t="shared" si="16"/>
        <v>0</v>
      </c>
      <c r="AJ20" s="175">
        <f t="shared" si="16"/>
        <v>0</v>
      </c>
      <c r="AK20" s="175">
        <f t="shared" si="16"/>
        <v>77.346599999999995</v>
      </c>
      <c r="AL20" s="66">
        <f t="shared" si="17"/>
        <v>6873.9235820000004</v>
      </c>
    </row>
    <row r="21" spans="1:38">
      <c r="A21" s="175" t="str">
        <f>IF(VLOOKUP(B21,by_src_allpol!$J$22:$K$43,2,FALSE)&lt;&gt;"Y","N",IF(AL21=0,"N",VLOOKUP(B21,by_src_allpol!$J$22:$K$43,2,FALSE)))</f>
        <v>Y</v>
      </c>
      <c r="B21" s="5" t="str">
        <f t="shared" si="14"/>
        <v>Completions</v>
      </c>
      <c r="C21" s="175">
        <f t="shared" si="18"/>
        <v>0</v>
      </c>
      <c r="D21" s="175">
        <f t="shared" si="15"/>
        <v>0.32893</v>
      </c>
      <c r="E21" s="175">
        <f t="shared" si="15"/>
        <v>6.811096</v>
      </c>
      <c r="F21" s="175">
        <f t="shared" si="15"/>
        <v>0</v>
      </c>
      <c r="G21" s="175">
        <f t="shared" si="15"/>
        <v>0.164465</v>
      </c>
      <c r="H21" s="175">
        <f t="shared" si="15"/>
        <v>0</v>
      </c>
      <c r="I21" s="175">
        <f t="shared" si="15"/>
        <v>0</v>
      </c>
      <c r="J21" s="175">
        <f t="shared" si="15"/>
        <v>195.251</v>
      </c>
      <c r="K21" s="175">
        <f t="shared" si="15"/>
        <v>56.759129999999999</v>
      </c>
      <c r="L21" s="175">
        <f t="shared" si="15"/>
        <v>0.164465</v>
      </c>
      <c r="M21" s="175">
        <f t="shared" si="15"/>
        <v>0.164465</v>
      </c>
      <c r="N21" s="175">
        <f t="shared" si="15"/>
        <v>0.65786100000000003</v>
      </c>
      <c r="O21" s="175">
        <f t="shared" si="15"/>
        <v>0</v>
      </c>
      <c r="P21" s="175">
        <f t="shared" si="15"/>
        <v>68.275419999999997</v>
      </c>
      <c r="Q21" s="175">
        <f t="shared" si="15"/>
        <v>154.71359999999999</v>
      </c>
      <c r="R21" s="175">
        <f t="shared" si="15"/>
        <v>15.892560000000001</v>
      </c>
      <c r="S21" s="175">
        <f t="shared" si="15"/>
        <v>113.51826</v>
      </c>
      <c r="T21" s="175">
        <f t="shared" si="15"/>
        <v>299.20477255999998</v>
      </c>
      <c r="U21" s="175">
        <f t="shared" si="15"/>
        <v>656.1354</v>
      </c>
      <c r="V21" s="175">
        <f t="shared" si="15"/>
        <v>4.5407299999999999</v>
      </c>
      <c r="W21" s="175">
        <f t="shared" si="15"/>
        <v>4.5407299999999999</v>
      </c>
      <c r="X21" s="175">
        <f t="shared" si="15"/>
        <v>0</v>
      </c>
      <c r="Y21" s="175">
        <f t="shared" si="15"/>
        <v>1836.72525752</v>
      </c>
      <c r="Z21" s="175">
        <f t="shared" si="15"/>
        <v>4.5407299999999999</v>
      </c>
      <c r="AA21" s="175">
        <f t="shared" si="15"/>
        <v>0</v>
      </c>
      <c r="AB21" s="175">
        <f t="shared" si="15"/>
        <v>985.33789999999999</v>
      </c>
      <c r="AC21" s="175">
        <f t="shared" si="15"/>
        <v>19.149709999999999</v>
      </c>
      <c r="AD21" s="175">
        <f t="shared" si="15"/>
        <v>0</v>
      </c>
      <c r="AE21" s="175">
        <f t="shared" si="15"/>
        <v>4.7051959999999999</v>
      </c>
      <c r="AF21" s="175">
        <f t="shared" si="15"/>
        <v>95.194127520000009</v>
      </c>
      <c r="AG21" s="175">
        <f t="shared" si="15"/>
        <v>0</v>
      </c>
      <c r="AH21" s="175">
        <f t="shared" si="16"/>
        <v>908.14610000000005</v>
      </c>
      <c r="AI21" s="175">
        <f t="shared" si="16"/>
        <v>0</v>
      </c>
      <c r="AJ21" s="175">
        <f t="shared" si="16"/>
        <v>0</v>
      </c>
      <c r="AK21" s="175">
        <f t="shared" si="16"/>
        <v>20.762219999999999</v>
      </c>
      <c r="AL21" s="66">
        <f t="shared" si="17"/>
        <v>5451.6841255999989</v>
      </c>
    </row>
    <row r="22" spans="1:38">
      <c r="A22" s="175" t="str">
        <f>IF(VLOOKUP(B22,by_src_allpol!$J$22:$K$43,2,FALSE)&lt;&gt;"Y","N",IF(AL22=0,"N",VLOOKUP(B22,by_src_allpol!$J$22:$K$43,2,FALSE)))</f>
        <v>Y</v>
      </c>
      <c r="B22" s="5" t="str">
        <f t="shared" si="14"/>
        <v>Point Source Compressor Engines</v>
      </c>
      <c r="C22" s="175">
        <f t="shared" si="18"/>
        <v>0</v>
      </c>
      <c r="D22" s="175">
        <f t="shared" si="15"/>
        <v>10.599699999999999</v>
      </c>
      <c r="E22" s="175">
        <f t="shared" si="15"/>
        <v>275.06890000000004</v>
      </c>
      <c r="F22" s="175">
        <f t="shared" si="15"/>
        <v>0</v>
      </c>
      <c r="G22" s="175">
        <f t="shared" si="15"/>
        <v>1.0200000000000001E-2</v>
      </c>
      <c r="H22" s="175">
        <f t="shared" si="15"/>
        <v>30.6434</v>
      </c>
      <c r="I22" s="175">
        <f t="shared" si="15"/>
        <v>0</v>
      </c>
      <c r="J22" s="175">
        <f t="shared" si="15"/>
        <v>29.252399999999998</v>
      </c>
      <c r="K22" s="175">
        <f t="shared" si="15"/>
        <v>67.158000000000015</v>
      </c>
      <c r="L22" s="175">
        <f t="shared" si="15"/>
        <v>7.3598999999999997</v>
      </c>
      <c r="M22" s="175">
        <f t="shared" si="15"/>
        <v>21.015000000000004</v>
      </c>
      <c r="N22" s="175">
        <f t="shared" si="15"/>
        <v>24.0627</v>
      </c>
      <c r="O22" s="175">
        <f t="shared" si="15"/>
        <v>112.10000000000001</v>
      </c>
      <c r="P22" s="175">
        <f t="shared" si="15"/>
        <v>0.1</v>
      </c>
      <c r="Q22" s="175">
        <f t="shared" si="15"/>
        <v>0</v>
      </c>
      <c r="R22" s="175">
        <f t="shared" si="15"/>
        <v>0</v>
      </c>
      <c r="S22" s="175">
        <f t="shared" si="15"/>
        <v>0</v>
      </c>
      <c r="T22" s="175">
        <f t="shared" si="15"/>
        <v>0</v>
      </c>
      <c r="U22" s="175">
        <f t="shared" si="15"/>
        <v>331.77</v>
      </c>
      <c r="V22" s="175">
        <f t="shared" si="15"/>
        <v>0</v>
      </c>
      <c r="W22" s="175">
        <f t="shared" si="15"/>
        <v>91</v>
      </c>
      <c r="X22" s="175">
        <f t="shared" si="15"/>
        <v>97.3</v>
      </c>
      <c r="Y22" s="175">
        <f t="shared" si="15"/>
        <v>709.7299999999999</v>
      </c>
      <c r="Z22" s="175">
        <f t="shared" si="15"/>
        <v>0</v>
      </c>
      <c r="AA22" s="175">
        <f t="shared" si="15"/>
        <v>181.49999999999997</v>
      </c>
      <c r="AB22" s="175">
        <f t="shared" si="15"/>
        <v>2.9</v>
      </c>
      <c r="AC22" s="175">
        <f t="shared" si="15"/>
        <v>0</v>
      </c>
      <c r="AD22" s="175">
        <f t="shared" si="15"/>
        <v>94.3</v>
      </c>
      <c r="AE22" s="175">
        <f t="shared" si="15"/>
        <v>0</v>
      </c>
      <c r="AF22" s="175">
        <f t="shared" si="15"/>
        <v>3.9300000000000006</v>
      </c>
      <c r="AG22" s="175">
        <f t="shared" si="15"/>
        <v>0</v>
      </c>
      <c r="AH22" s="175">
        <f t="shared" si="16"/>
        <v>880.4</v>
      </c>
      <c r="AI22" s="175">
        <f t="shared" si="16"/>
        <v>6.8</v>
      </c>
      <c r="AJ22" s="175">
        <f t="shared" si="16"/>
        <v>76.399999999999991</v>
      </c>
      <c r="AK22" s="175">
        <f t="shared" si="16"/>
        <v>0</v>
      </c>
      <c r="AL22" s="66">
        <f t="shared" si="17"/>
        <v>3053.4002000000005</v>
      </c>
    </row>
    <row r="23" spans="1:38">
      <c r="A23" s="175" t="str">
        <f>IF(VLOOKUP(B23,by_src_allpol!$J$22:$K$43,2,FALSE)&lt;&gt;"Y","N",IF(AL23=0,"N",VLOOKUP(B23,by_src_allpol!$J$22:$K$43,2,FALSE)))</f>
        <v>Y</v>
      </c>
      <c r="B23" s="5" t="str">
        <f t="shared" si="14"/>
        <v>Oil Tanks</v>
      </c>
      <c r="C23" s="175">
        <f t="shared" si="18"/>
        <v>4.2586399999999997E-4</v>
      </c>
      <c r="D23" s="175">
        <f t="shared" si="15"/>
        <v>2.6886999999999999</v>
      </c>
      <c r="E23" s="175">
        <f t="shared" si="15"/>
        <v>15.215299999999999</v>
      </c>
      <c r="F23" s="175">
        <f t="shared" si="15"/>
        <v>3.8835799999999997E-2</v>
      </c>
      <c r="G23" s="175">
        <f t="shared" si="15"/>
        <v>5.5276400000000003E-2</v>
      </c>
      <c r="H23" s="175">
        <f t="shared" si="15"/>
        <v>0</v>
      </c>
      <c r="I23" s="175">
        <f t="shared" si="15"/>
        <v>0.26364399999999999</v>
      </c>
      <c r="J23" s="175">
        <f t="shared" si="15"/>
        <v>59.368499999999997</v>
      </c>
      <c r="K23" s="175">
        <f t="shared" si="15"/>
        <v>16.194400000000002</v>
      </c>
      <c r="L23" s="175">
        <f t="shared" si="15"/>
        <v>4.09572</v>
      </c>
      <c r="M23" s="175">
        <f t="shared" si="15"/>
        <v>0.40775</v>
      </c>
      <c r="N23" s="175">
        <f t="shared" si="15"/>
        <v>2.3067000000000002</v>
      </c>
      <c r="O23" s="175">
        <f t="shared" si="15"/>
        <v>0</v>
      </c>
      <c r="P23" s="175">
        <f t="shared" si="15"/>
        <v>20.055499999999999</v>
      </c>
      <c r="Q23" s="175">
        <f t="shared" si="15"/>
        <v>9.9516200000000001</v>
      </c>
      <c r="R23" s="175">
        <f t="shared" si="15"/>
        <v>30.555099999999999</v>
      </c>
      <c r="S23" s="175">
        <f t="shared" si="15"/>
        <v>24.247699999999998</v>
      </c>
      <c r="T23" s="175">
        <f t="shared" si="15"/>
        <v>55.747</v>
      </c>
      <c r="U23" s="175">
        <f t="shared" si="15"/>
        <v>238.41800000000001</v>
      </c>
      <c r="V23" s="175">
        <f t="shared" si="15"/>
        <v>3.8883899999999998</v>
      </c>
      <c r="W23" s="175">
        <f t="shared" si="15"/>
        <v>9.5146999999999995E-2</v>
      </c>
      <c r="X23" s="175">
        <f t="shared" si="15"/>
        <v>0</v>
      </c>
      <c r="Y23" s="175">
        <f t="shared" si="15"/>
        <v>490.74700000000001</v>
      </c>
      <c r="Z23" s="175">
        <f t="shared" si="15"/>
        <v>3.8405499999999999</v>
      </c>
      <c r="AA23" s="175">
        <f t="shared" si="15"/>
        <v>0</v>
      </c>
      <c r="AB23" s="175">
        <f t="shared" si="15"/>
        <v>356.01299999999998</v>
      </c>
      <c r="AC23" s="175">
        <f t="shared" si="15"/>
        <v>3.34327</v>
      </c>
      <c r="AD23" s="175">
        <f t="shared" si="15"/>
        <v>0</v>
      </c>
      <c r="AE23" s="175">
        <f t="shared" si="15"/>
        <v>1.70801</v>
      </c>
      <c r="AF23" s="175">
        <f t="shared" si="15"/>
        <v>27.0625</v>
      </c>
      <c r="AG23" s="175">
        <f t="shared" si="15"/>
        <v>0.12710199999999999</v>
      </c>
      <c r="AH23" s="175">
        <f t="shared" si="16"/>
        <v>208.12200000000001</v>
      </c>
      <c r="AI23" s="175">
        <f t="shared" si="16"/>
        <v>0</v>
      </c>
      <c r="AJ23" s="175">
        <f t="shared" si="16"/>
        <v>0</v>
      </c>
      <c r="AK23" s="175">
        <f t="shared" si="16"/>
        <v>6.6331199999999999</v>
      </c>
      <c r="AL23" s="66">
        <f t="shared" si="17"/>
        <v>1581.1902610640002</v>
      </c>
    </row>
    <row r="24" spans="1:38">
      <c r="A24" s="175" t="str">
        <f>IF(VLOOKUP(B24,by_src_allpol!$J$22:$K$43,2,FALSE)&lt;&gt;"Y","N",IF(AL24=0,"N",VLOOKUP(B24,by_src_allpol!$J$22:$K$43,2,FALSE)))</f>
        <v>Y</v>
      </c>
      <c r="B24" s="5" t="str">
        <f t="shared" si="14"/>
        <v>Nonpoint Heaters</v>
      </c>
      <c r="C24" s="175">
        <f t="shared" si="18"/>
        <v>5.1581799999999997E-2</v>
      </c>
      <c r="D24" s="175">
        <f t="shared" si="15"/>
        <v>3.3012299999999999</v>
      </c>
      <c r="E24" s="175">
        <f t="shared" si="15"/>
        <v>100.8777</v>
      </c>
      <c r="F24" s="175">
        <f t="shared" si="15"/>
        <v>0.30949100000000002</v>
      </c>
      <c r="G24" s="175">
        <f t="shared" si="15"/>
        <v>0.30949100000000002</v>
      </c>
      <c r="H24" s="175">
        <f t="shared" si="15"/>
        <v>29.9057</v>
      </c>
      <c r="I24" s="175">
        <f t="shared" si="15"/>
        <v>0.618981</v>
      </c>
      <c r="J24" s="175">
        <f t="shared" si="15"/>
        <v>60.239127199999999</v>
      </c>
      <c r="K24" s="175">
        <f t="shared" si="15"/>
        <v>13.1534</v>
      </c>
      <c r="L24" s="175">
        <f t="shared" si="15"/>
        <v>9.1646840000000012</v>
      </c>
      <c r="M24" s="175">
        <f t="shared" si="15"/>
        <v>15.36819</v>
      </c>
      <c r="N24" s="175">
        <f t="shared" si="15"/>
        <v>6.9936699999999998</v>
      </c>
      <c r="O24" s="175">
        <f t="shared" si="15"/>
        <v>0</v>
      </c>
      <c r="P24" s="175">
        <f t="shared" si="15"/>
        <v>26.083454</v>
      </c>
      <c r="Q24" s="175">
        <f t="shared" si="15"/>
        <v>29.35</v>
      </c>
      <c r="R24" s="175">
        <f t="shared" si="15"/>
        <v>33.965800000000002</v>
      </c>
      <c r="S24" s="175">
        <f t="shared" si="15"/>
        <v>25.713982000000001</v>
      </c>
      <c r="T24" s="175">
        <f t="shared" si="15"/>
        <v>32.015453999999998</v>
      </c>
      <c r="U24" s="175">
        <f t="shared" si="15"/>
        <v>72.214500000000001</v>
      </c>
      <c r="V24" s="175">
        <f t="shared" si="15"/>
        <v>4.5907799999999996</v>
      </c>
      <c r="W24" s="175">
        <f t="shared" si="15"/>
        <v>0.82530800000000004</v>
      </c>
      <c r="X24" s="175">
        <f t="shared" si="15"/>
        <v>0</v>
      </c>
      <c r="Y24" s="175">
        <f t="shared" si="15"/>
        <v>129.188545</v>
      </c>
      <c r="Z24" s="175">
        <f t="shared" si="15"/>
        <v>2.37276</v>
      </c>
      <c r="AA24" s="175">
        <f t="shared" si="15"/>
        <v>0</v>
      </c>
      <c r="AB24" s="175">
        <f t="shared" si="15"/>
        <v>102.854</v>
      </c>
      <c r="AC24" s="175">
        <f t="shared" si="15"/>
        <v>13.7723</v>
      </c>
      <c r="AD24" s="175">
        <f t="shared" si="15"/>
        <v>0</v>
      </c>
      <c r="AE24" s="175">
        <f t="shared" si="15"/>
        <v>0.92847199999999996</v>
      </c>
      <c r="AF24" s="175">
        <f t="shared" si="15"/>
        <v>12.001654</v>
      </c>
      <c r="AG24" s="175">
        <f t="shared" si="15"/>
        <v>0.56740000000000002</v>
      </c>
      <c r="AH24" s="175">
        <f t="shared" si="16"/>
        <v>83.778235999999993</v>
      </c>
      <c r="AI24" s="175">
        <f t="shared" si="16"/>
        <v>0</v>
      </c>
      <c r="AJ24" s="175">
        <f t="shared" si="16"/>
        <v>0</v>
      </c>
      <c r="AK24" s="175">
        <f t="shared" si="16"/>
        <v>13.886099999999999</v>
      </c>
      <c r="AL24" s="66">
        <f t="shared" si="17"/>
        <v>824.40199099999995</v>
      </c>
    </row>
    <row r="25" spans="1:38">
      <c r="A25" s="175" t="str">
        <f>IF(VLOOKUP(B25,by_src_allpol!$J$22:$K$43,2,FALSE)&lt;&gt;"Y","N",IF(AL25=0,"N",VLOOKUP(B25,by_src_allpol!$J$22:$K$43,2,FALSE)))</f>
        <v>Y</v>
      </c>
      <c r="B25" s="5" t="str">
        <f t="shared" si="14"/>
        <v>Dehydrators</v>
      </c>
      <c r="C25" s="175">
        <f t="shared" si="18"/>
        <v>0</v>
      </c>
      <c r="D25" s="175">
        <f t="shared" si="15"/>
        <v>0.49110799999999999</v>
      </c>
      <c r="E25" s="175">
        <f t="shared" si="15"/>
        <v>17.834600000000002</v>
      </c>
      <c r="F25" s="175">
        <f t="shared" si="15"/>
        <v>3.0136199999999998E-3</v>
      </c>
      <c r="G25" s="175">
        <f t="shared" si="15"/>
        <v>8.9807700000000008E-3</v>
      </c>
      <c r="H25" s="175">
        <f t="shared" si="15"/>
        <v>0.14099999999999999</v>
      </c>
      <c r="I25" s="175">
        <f t="shared" si="15"/>
        <v>5.8319399999999999E-3</v>
      </c>
      <c r="J25" s="175">
        <f t="shared" si="15"/>
        <v>25.314599999999999</v>
      </c>
      <c r="K25" s="175">
        <f t="shared" si="15"/>
        <v>5.0865900000000002</v>
      </c>
      <c r="L25" s="175">
        <f t="shared" si="15"/>
        <v>0.95521</v>
      </c>
      <c r="M25" s="175">
        <f t="shared" si="15"/>
        <v>1.82304</v>
      </c>
      <c r="N25" s="175">
        <f t="shared" si="15"/>
        <v>0.67933999999999994</v>
      </c>
      <c r="O25" s="175">
        <f t="shared" si="15"/>
        <v>0</v>
      </c>
      <c r="P25" s="175">
        <f t="shared" si="15"/>
        <v>9.3902400000000004</v>
      </c>
      <c r="Q25" s="175">
        <f t="shared" si="15"/>
        <v>0.54057699999999997</v>
      </c>
      <c r="R25" s="175">
        <f t="shared" si="15"/>
        <v>17.567399999999999</v>
      </c>
      <c r="S25" s="175">
        <f t="shared" si="15"/>
        <v>11.7737</v>
      </c>
      <c r="T25" s="175">
        <f t="shared" si="15"/>
        <v>24.724</v>
      </c>
      <c r="U25" s="175">
        <f t="shared" si="15"/>
        <v>77.611099999999993</v>
      </c>
      <c r="V25" s="175">
        <f t="shared" si="15"/>
        <v>1.30966</v>
      </c>
      <c r="W25" s="175">
        <f t="shared" si="15"/>
        <v>0</v>
      </c>
      <c r="X25" s="175">
        <f t="shared" si="15"/>
        <v>0</v>
      </c>
      <c r="Y25" s="175">
        <f t="shared" si="15"/>
        <v>298.2</v>
      </c>
      <c r="Z25" s="175">
        <f t="shared" si="15"/>
        <v>1.0770999999999999</v>
      </c>
      <c r="AA25" s="175">
        <f t="shared" si="15"/>
        <v>0</v>
      </c>
      <c r="AB25" s="175">
        <f t="shared" si="15"/>
        <v>121.18400000000001</v>
      </c>
      <c r="AC25" s="175">
        <f t="shared" si="15"/>
        <v>0.150337</v>
      </c>
      <c r="AD25" s="175">
        <f t="shared" si="15"/>
        <v>0</v>
      </c>
      <c r="AE25" s="175">
        <f t="shared" si="15"/>
        <v>0.20984900000000001</v>
      </c>
      <c r="AF25" s="175">
        <f t="shared" si="15"/>
        <v>13.8306</v>
      </c>
      <c r="AG25" s="175">
        <f t="shared" si="15"/>
        <v>1.4703000000000001E-2</v>
      </c>
      <c r="AH25" s="175">
        <f t="shared" si="16"/>
        <v>118.983</v>
      </c>
      <c r="AI25" s="175">
        <f t="shared" si="16"/>
        <v>0</v>
      </c>
      <c r="AJ25" s="175">
        <f t="shared" si="16"/>
        <v>0</v>
      </c>
      <c r="AK25" s="175">
        <f t="shared" si="16"/>
        <v>23.122900000000001</v>
      </c>
      <c r="AL25" s="66">
        <f t="shared" si="17"/>
        <v>772.03248032999988</v>
      </c>
    </row>
    <row r="26" spans="1:38">
      <c r="A26" s="175" t="str">
        <f>IF(VLOOKUP(B26,by_src_allpol!$J$22:$K$43,2,FALSE)&lt;&gt;"Y","N",IF(AL26=0,"N",VLOOKUP(B26,by_src_allpol!$J$22:$K$43,2,FALSE)))</f>
        <v>N</v>
      </c>
      <c r="B26" s="5" t="str">
        <f t="shared" si="14"/>
        <v>Point Source Heaters</v>
      </c>
      <c r="C26" s="175">
        <f t="shared" si="18"/>
        <v>0</v>
      </c>
      <c r="D26" s="175">
        <f t="shared" si="15"/>
        <v>0.2</v>
      </c>
      <c r="E26" s="175">
        <f t="shared" si="15"/>
        <v>2.2239999999999998</v>
      </c>
      <c r="F26" s="175">
        <f t="shared" si="15"/>
        <v>0</v>
      </c>
      <c r="G26" s="175">
        <f t="shared" si="15"/>
        <v>0.1</v>
      </c>
      <c r="H26" s="175">
        <f t="shared" si="15"/>
        <v>0</v>
      </c>
      <c r="I26" s="175">
        <f t="shared" si="15"/>
        <v>0</v>
      </c>
      <c r="J26" s="175">
        <f t="shared" si="15"/>
        <v>9.6646000000000001</v>
      </c>
      <c r="K26" s="175">
        <f t="shared" si="15"/>
        <v>0.3</v>
      </c>
      <c r="L26" s="175">
        <f t="shared" si="15"/>
        <v>0</v>
      </c>
      <c r="M26" s="175">
        <f t="shared" si="15"/>
        <v>0.2</v>
      </c>
      <c r="N26" s="175">
        <f t="shared" si="15"/>
        <v>0.09</v>
      </c>
      <c r="O26" s="175">
        <f t="shared" si="15"/>
        <v>0</v>
      </c>
      <c r="P26" s="175">
        <f t="shared" si="15"/>
        <v>23.700000000000003</v>
      </c>
      <c r="Q26" s="175">
        <f t="shared" si="15"/>
        <v>0</v>
      </c>
      <c r="R26" s="175">
        <f t="shared" si="15"/>
        <v>0</v>
      </c>
      <c r="S26" s="175">
        <f t="shared" si="15"/>
        <v>5.6</v>
      </c>
      <c r="T26" s="175">
        <f t="shared" si="15"/>
        <v>0</v>
      </c>
      <c r="U26" s="175">
        <f t="shared" si="15"/>
        <v>0</v>
      </c>
      <c r="V26" s="175">
        <f t="shared" si="15"/>
        <v>0</v>
      </c>
      <c r="W26" s="175">
        <f t="shared" si="15"/>
        <v>0</v>
      </c>
      <c r="X26" s="175">
        <f t="shared" si="15"/>
        <v>0</v>
      </c>
      <c r="Y26" s="175">
        <f t="shared" si="15"/>
        <v>97</v>
      </c>
      <c r="Z26" s="175">
        <f t="shared" si="15"/>
        <v>0</v>
      </c>
      <c r="AA26" s="175">
        <f t="shared" si="15"/>
        <v>0.1</v>
      </c>
      <c r="AB26" s="175">
        <f t="shared" si="15"/>
        <v>0</v>
      </c>
      <c r="AC26" s="175">
        <f t="shared" si="15"/>
        <v>0</v>
      </c>
      <c r="AD26" s="175">
        <f t="shared" si="15"/>
        <v>0</v>
      </c>
      <c r="AE26" s="175">
        <f t="shared" si="15"/>
        <v>0</v>
      </c>
      <c r="AF26" s="175">
        <f t="shared" si="15"/>
        <v>0</v>
      </c>
      <c r="AG26" s="175">
        <f t="shared" si="15"/>
        <v>0</v>
      </c>
      <c r="AH26" s="175">
        <f t="shared" si="16"/>
        <v>65.100000000000009</v>
      </c>
      <c r="AI26" s="175">
        <f t="shared" si="16"/>
        <v>283.39999999999998</v>
      </c>
      <c r="AJ26" s="175">
        <f t="shared" si="16"/>
        <v>0.1</v>
      </c>
      <c r="AK26" s="175">
        <f t="shared" si="16"/>
        <v>0</v>
      </c>
      <c r="AL26" s="66">
        <f t="shared" si="17"/>
        <v>487.77859999999998</v>
      </c>
    </row>
    <row r="27" spans="1:38">
      <c r="A27" s="175" t="str">
        <f>IF(VLOOKUP(B27,by_src_allpol!$J$22:$K$43,2,FALSE)&lt;&gt;"Y","N",IF(AL27=0,"N",VLOOKUP(B27,by_src_allpol!$J$22:$K$43,2,FALSE)))</f>
        <v>Y</v>
      </c>
      <c r="B27" s="5" t="str">
        <f t="shared" si="14"/>
        <v>Associated Gas Venting</v>
      </c>
      <c r="C27" s="175">
        <f t="shared" si="18"/>
        <v>8.4246399999999994E-5</v>
      </c>
      <c r="D27" s="175">
        <f t="shared" si="15"/>
        <v>0.53188999999999997</v>
      </c>
      <c r="E27" s="175">
        <f t="shared" si="15"/>
        <v>3.0099499999999999</v>
      </c>
      <c r="F27" s="175">
        <f t="shared" si="15"/>
        <v>7.6826799999999999E-3</v>
      </c>
      <c r="G27" s="175">
        <f t="shared" si="15"/>
        <v>1.0935E-2</v>
      </c>
      <c r="H27" s="175">
        <f t="shared" si="15"/>
        <v>0</v>
      </c>
      <c r="I27" s="175">
        <f t="shared" si="15"/>
        <v>5.2155199999999999E-2</v>
      </c>
      <c r="J27" s="175">
        <f t="shared" si="15"/>
        <v>11.7446</v>
      </c>
      <c r="K27" s="175">
        <f t="shared" si="15"/>
        <v>3.20364</v>
      </c>
      <c r="L27" s="175">
        <f t="shared" si="15"/>
        <v>0.81023400000000001</v>
      </c>
      <c r="M27" s="175">
        <f t="shared" si="15"/>
        <v>8.0662999999999999E-2</v>
      </c>
      <c r="N27" s="175">
        <f t="shared" si="15"/>
        <v>0.45632099999999998</v>
      </c>
      <c r="O27" s="175">
        <f t="shared" si="15"/>
        <v>0</v>
      </c>
      <c r="P27" s="175">
        <f t="shared" si="15"/>
        <v>3.9674700000000001</v>
      </c>
      <c r="Q27" s="175">
        <f t="shared" si="15"/>
        <v>1.9686699999999999</v>
      </c>
      <c r="R27" s="175">
        <f t="shared" si="15"/>
        <v>6.0445500000000001</v>
      </c>
      <c r="S27" s="175">
        <f t="shared" si="15"/>
        <v>4.79678</v>
      </c>
      <c r="T27" s="175">
        <f t="shared" si="15"/>
        <v>11.0281</v>
      </c>
      <c r="U27" s="175">
        <f t="shared" si="15"/>
        <v>47.165000000000006</v>
      </c>
      <c r="V27" s="175">
        <f t="shared" si="15"/>
        <v>0.76921799999999996</v>
      </c>
      <c r="W27" s="175">
        <f t="shared" si="15"/>
        <v>1.88224E-2</v>
      </c>
      <c r="X27" s="175">
        <f t="shared" si="15"/>
        <v>0</v>
      </c>
      <c r="Y27" s="175">
        <f t="shared" si="15"/>
        <v>97.081699999999984</v>
      </c>
      <c r="Z27" s="175">
        <f t="shared" si="15"/>
        <v>0.75975499999999996</v>
      </c>
      <c r="AA27" s="175">
        <f t="shared" si="15"/>
        <v>0</v>
      </c>
      <c r="AB27" s="175">
        <f t="shared" si="15"/>
        <v>70.427999999999997</v>
      </c>
      <c r="AC27" s="175">
        <f t="shared" si="15"/>
        <v>0.661381</v>
      </c>
      <c r="AD27" s="175">
        <f t="shared" si="15"/>
        <v>0</v>
      </c>
      <c r="AE27" s="175">
        <f t="shared" si="15"/>
        <v>0.33788600000000002</v>
      </c>
      <c r="AF27" s="175">
        <f t="shared" si="15"/>
        <v>5.3536299999999999</v>
      </c>
      <c r="AG27" s="175">
        <f t="shared" si="15"/>
        <v>2.5143800000000001E-2</v>
      </c>
      <c r="AH27" s="175">
        <f t="shared" si="16"/>
        <v>41.171599999999998</v>
      </c>
      <c r="AI27" s="175">
        <f t="shared" si="16"/>
        <v>0</v>
      </c>
      <c r="AJ27" s="175">
        <f t="shared" si="16"/>
        <v>0</v>
      </c>
      <c r="AK27" s="175">
        <f t="shared" si="16"/>
        <v>1.31219</v>
      </c>
      <c r="AL27" s="66">
        <f t="shared" si="17"/>
        <v>312.79805132640007</v>
      </c>
    </row>
    <row r="28" spans="1:38">
      <c r="A28" s="175" t="str">
        <f>IF(VLOOKUP(B28,by_src_allpol!$J$22:$K$43,2,FALSE)&lt;&gt;"Y","N",IF(AL28=0,"N",VLOOKUP(B28,by_src_allpol!$J$22:$K$43,2,FALSE)))</f>
        <v>N</v>
      </c>
      <c r="B28" s="5" t="str">
        <f t="shared" si="14"/>
        <v>Nonpoint Compressor Engines</v>
      </c>
      <c r="C28" s="175">
        <f t="shared" si="18"/>
        <v>0</v>
      </c>
      <c r="D28" s="175">
        <f t="shared" ref="D28:AG34" si="19">D68</f>
        <v>0</v>
      </c>
      <c r="E28" s="175">
        <f t="shared" si="19"/>
        <v>23.346989999999998</v>
      </c>
      <c r="F28" s="175">
        <f t="shared" si="19"/>
        <v>0</v>
      </c>
      <c r="G28" s="175">
        <f t="shared" si="19"/>
        <v>0</v>
      </c>
      <c r="H28" s="175">
        <f t="shared" si="19"/>
        <v>151.00659999999999</v>
      </c>
      <c r="I28" s="175">
        <f t="shared" si="19"/>
        <v>0</v>
      </c>
      <c r="J28" s="175">
        <f t="shared" si="19"/>
        <v>2.8859119999999999E-2</v>
      </c>
      <c r="K28" s="175">
        <f t="shared" si="19"/>
        <v>0</v>
      </c>
      <c r="L28" s="175">
        <f t="shared" si="19"/>
        <v>5.7718140000000001E-2</v>
      </c>
      <c r="M28" s="175">
        <f t="shared" si="19"/>
        <v>4.0691329999999999</v>
      </c>
      <c r="N28" s="175">
        <f t="shared" si="19"/>
        <v>0.77919530000000004</v>
      </c>
      <c r="O28" s="175">
        <f t="shared" si="19"/>
        <v>0</v>
      </c>
      <c r="P28" s="175">
        <f t="shared" si="19"/>
        <v>5.7718140000000001E-2</v>
      </c>
      <c r="Q28" s="175">
        <f t="shared" si="19"/>
        <v>0</v>
      </c>
      <c r="R28" s="175">
        <f t="shared" si="19"/>
        <v>4.5020150000000001</v>
      </c>
      <c r="S28" s="175">
        <f t="shared" si="19"/>
        <v>8.6577259999999989E-2</v>
      </c>
      <c r="T28" s="175">
        <f t="shared" si="19"/>
        <v>5.7718140000000001E-2</v>
      </c>
      <c r="U28" s="175">
        <f t="shared" si="19"/>
        <v>0</v>
      </c>
      <c r="V28" s="175">
        <f t="shared" si="19"/>
        <v>0</v>
      </c>
      <c r="W28" s="175">
        <f t="shared" si="19"/>
        <v>0</v>
      </c>
      <c r="X28" s="175">
        <f t="shared" si="19"/>
        <v>0</v>
      </c>
      <c r="Y28" s="175">
        <f t="shared" si="19"/>
        <v>0.25973210000000002</v>
      </c>
      <c r="Z28" s="175">
        <f t="shared" si="19"/>
        <v>0</v>
      </c>
      <c r="AA28" s="175">
        <f t="shared" si="19"/>
        <v>0</v>
      </c>
      <c r="AB28" s="175">
        <f t="shared" si="19"/>
        <v>0</v>
      </c>
      <c r="AC28" s="175">
        <f t="shared" si="19"/>
        <v>0</v>
      </c>
      <c r="AD28" s="175">
        <f t="shared" si="19"/>
        <v>0</v>
      </c>
      <c r="AE28" s="175">
        <f t="shared" si="19"/>
        <v>0</v>
      </c>
      <c r="AF28" s="175">
        <f t="shared" si="19"/>
        <v>5.7718140000000001E-2</v>
      </c>
      <c r="AG28" s="175">
        <f t="shared" si="19"/>
        <v>0</v>
      </c>
      <c r="AH28" s="175">
        <f t="shared" si="16"/>
        <v>0.1442956</v>
      </c>
      <c r="AI28" s="175">
        <f t="shared" si="16"/>
        <v>0</v>
      </c>
      <c r="AJ28" s="175">
        <f t="shared" si="16"/>
        <v>0</v>
      </c>
      <c r="AK28" s="175">
        <f t="shared" si="16"/>
        <v>1.904704</v>
      </c>
      <c r="AL28" s="66">
        <f t="shared" si="17"/>
        <v>186.35897393999997</v>
      </c>
    </row>
    <row r="29" spans="1:38">
      <c r="A29" s="175" t="str">
        <f>IF(VLOOKUP(B29,by_src_allpol!$J$22:$K$43,2,FALSE)&lt;&gt;"Y","N",IF(AL29=0,"N",VLOOKUP(B29,by_src_allpol!$J$22:$K$43,2,FALSE)))</f>
        <v>N</v>
      </c>
      <c r="B29" s="5" t="str">
        <f t="shared" si="14"/>
        <v>Point Source Flares</v>
      </c>
      <c r="C29" s="175">
        <f t="shared" ref="C29:R34" si="20">C69</f>
        <v>0</v>
      </c>
      <c r="D29" s="175">
        <f t="shared" si="20"/>
        <v>0</v>
      </c>
      <c r="E29" s="175">
        <f t="shared" si="20"/>
        <v>0.79469999999999996</v>
      </c>
      <c r="F29" s="175">
        <f t="shared" si="20"/>
        <v>0</v>
      </c>
      <c r="G29" s="175">
        <f t="shared" si="20"/>
        <v>0</v>
      </c>
      <c r="H29" s="175">
        <f t="shared" si="20"/>
        <v>0</v>
      </c>
      <c r="I29" s="175">
        <f t="shared" si="20"/>
        <v>0</v>
      </c>
      <c r="J29" s="175">
        <f t="shared" si="20"/>
        <v>0.93160000000000009</v>
      </c>
      <c r="K29" s="175">
        <f t="shared" si="20"/>
        <v>1.24E-2</v>
      </c>
      <c r="L29" s="175">
        <f t="shared" si="20"/>
        <v>6.3E-3</v>
      </c>
      <c r="M29" s="175">
        <f t="shared" si="20"/>
        <v>0</v>
      </c>
      <c r="N29" s="175">
        <f t="shared" si="20"/>
        <v>0</v>
      </c>
      <c r="O29" s="175">
        <f t="shared" si="20"/>
        <v>0</v>
      </c>
      <c r="P29" s="175">
        <f t="shared" si="20"/>
        <v>0</v>
      </c>
      <c r="Q29" s="175">
        <f t="shared" si="20"/>
        <v>0</v>
      </c>
      <c r="R29" s="175">
        <f t="shared" si="20"/>
        <v>0</v>
      </c>
      <c r="S29" s="175">
        <f t="shared" si="19"/>
        <v>0.3</v>
      </c>
      <c r="T29" s="175">
        <f t="shared" si="19"/>
        <v>0</v>
      </c>
      <c r="U29" s="175">
        <f t="shared" si="19"/>
        <v>0</v>
      </c>
      <c r="V29" s="175">
        <f t="shared" si="19"/>
        <v>0</v>
      </c>
      <c r="W29" s="175">
        <f t="shared" si="19"/>
        <v>0</v>
      </c>
      <c r="X29" s="175">
        <f t="shared" si="19"/>
        <v>0</v>
      </c>
      <c r="Y29" s="175">
        <f t="shared" si="19"/>
        <v>5.3</v>
      </c>
      <c r="Z29" s="175">
        <f t="shared" si="19"/>
        <v>0</v>
      </c>
      <c r="AA29" s="175">
        <f t="shared" si="19"/>
        <v>0</v>
      </c>
      <c r="AB29" s="175">
        <f t="shared" si="19"/>
        <v>0</v>
      </c>
      <c r="AC29" s="175">
        <f t="shared" si="19"/>
        <v>0</v>
      </c>
      <c r="AD29" s="175">
        <f t="shared" si="19"/>
        <v>0</v>
      </c>
      <c r="AE29" s="175">
        <f t="shared" si="19"/>
        <v>0</v>
      </c>
      <c r="AF29" s="175">
        <f t="shared" si="19"/>
        <v>0</v>
      </c>
      <c r="AG29" s="175">
        <f t="shared" si="19"/>
        <v>0</v>
      </c>
      <c r="AH29" s="175">
        <f t="shared" ref="AH29:AK34" si="21">AH69</f>
        <v>0</v>
      </c>
      <c r="AI29" s="175">
        <f t="shared" si="21"/>
        <v>0</v>
      </c>
      <c r="AJ29" s="175">
        <f t="shared" si="21"/>
        <v>0</v>
      </c>
      <c r="AK29" s="175">
        <f t="shared" si="21"/>
        <v>1.9516239316239317</v>
      </c>
      <c r="AL29" s="66">
        <f t="shared" si="17"/>
        <v>9.2966239316239321</v>
      </c>
    </row>
    <row r="30" spans="1:38">
      <c r="A30" s="175" t="str">
        <f>IF(VLOOKUP(B30,by_src_allpol!$J$22:$K$43,2,FALSE)&lt;&gt;"Y","N",IF(AL30=0,"N",VLOOKUP(B30,by_src_allpol!$J$22:$K$43,2,FALSE)))</f>
        <v>N</v>
      </c>
      <c r="B30" s="5" t="str">
        <f t="shared" si="14"/>
        <v>Condensate Tanks</v>
      </c>
      <c r="C30" s="175">
        <f t="shared" si="20"/>
        <v>0</v>
      </c>
      <c r="D30" s="175">
        <f t="shared" si="19"/>
        <v>0</v>
      </c>
      <c r="E30" s="175">
        <f t="shared" si="19"/>
        <v>0</v>
      </c>
      <c r="F30" s="175">
        <f t="shared" si="19"/>
        <v>0</v>
      </c>
      <c r="G30" s="175">
        <f t="shared" si="19"/>
        <v>0</v>
      </c>
      <c r="H30" s="175">
        <f t="shared" si="19"/>
        <v>0</v>
      </c>
      <c r="I30" s="175">
        <f t="shared" si="19"/>
        <v>0</v>
      </c>
      <c r="J30" s="175">
        <f t="shared" si="19"/>
        <v>0</v>
      </c>
      <c r="K30" s="175">
        <f t="shared" si="19"/>
        <v>0</v>
      </c>
      <c r="L30" s="175">
        <f t="shared" si="19"/>
        <v>0</v>
      </c>
      <c r="M30" s="175">
        <f t="shared" si="19"/>
        <v>0</v>
      </c>
      <c r="N30" s="175">
        <f t="shared" si="19"/>
        <v>0</v>
      </c>
      <c r="O30" s="175">
        <f t="shared" si="19"/>
        <v>0</v>
      </c>
      <c r="P30" s="175">
        <f t="shared" si="19"/>
        <v>0</v>
      </c>
      <c r="Q30" s="175">
        <f t="shared" si="19"/>
        <v>0</v>
      </c>
      <c r="R30" s="175">
        <f t="shared" si="19"/>
        <v>5.9253300000000002E-2</v>
      </c>
      <c r="S30" s="175">
        <f t="shared" si="19"/>
        <v>3.2736600000000001E-5</v>
      </c>
      <c r="T30" s="175">
        <f t="shared" si="19"/>
        <v>1.14578E-4</v>
      </c>
      <c r="U30" s="175">
        <f t="shared" si="19"/>
        <v>0</v>
      </c>
      <c r="V30" s="175">
        <f t="shared" si="19"/>
        <v>0</v>
      </c>
      <c r="W30" s="175">
        <f t="shared" si="19"/>
        <v>0</v>
      </c>
      <c r="X30" s="175">
        <f t="shared" si="19"/>
        <v>0</v>
      </c>
      <c r="Y30" s="175">
        <f t="shared" si="19"/>
        <v>4.2639400000000001E-2</v>
      </c>
      <c r="Z30" s="175">
        <f t="shared" si="19"/>
        <v>0</v>
      </c>
      <c r="AA30" s="175">
        <f t="shared" si="19"/>
        <v>0</v>
      </c>
      <c r="AB30" s="175">
        <f t="shared" si="19"/>
        <v>0</v>
      </c>
      <c r="AC30" s="175">
        <f t="shared" si="19"/>
        <v>0</v>
      </c>
      <c r="AD30" s="175">
        <f t="shared" si="19"/>
        <v>0</v>
      </c>
      <c r="AE30" s="175">
        <f t="shared" si="19"/>
        <v>0</v>
      </c>
      <c r="AF30" s="175">
        <f t="shared" si="19"/>
        <v>8.8748999999999995E-2</v>
      </c>
      <c r="AG30" s="175">
        <f t="shared" si="19"/>
        <v>0</v>
      </c>
      <c r="AH30" s="175">
        <f t="shared" si="21"/>
        <v>3.3669600000000001E-2</v>
      </c>
      <c r="AI30" s="175">
        <f t="shared" si="21"/>
        <v>0</v>
      </c>
      <c r="AJ30" s="175">
        <f t="shared" si="21"/>
        <v>0</v>
      </c>
      <c r="AK30" s="175">
        <f t="shared" si="21"/>
        <v>1.78414E-2</v>
      </c>
      <c r="AL30" s="66">
        <f t="shared" si="17"/>
        <v>0.2423000146</v>
      </c>
    </row>
    <row r="31" spans="1:38">
      <c r="A31" s="175" t="str">
        <f>IF(VLOOKUP(B31,by_src_allpol!$J$22:$K$43,2,FALSE)&lt;&gt;"Y","N",IF(AL31=0,"N",VLOOKUP(B31,by_src_allpol!$J$22:$K$43,2,FALSE)))</f>
        <v>N</v>
      </c>
      <c r="B31" s="5" t="str">
        <f t="shared" si="14"/>
        <v>Point Source Fugitives</v>
      </c>
      <c r="C31" s="175">
        <f t="shared" si="20"/>
        <v>0</v>
      </c>
      <c r="D31" s="175">
        <f t="shared" si="19"/>
        <v>0</v>
      </c>
      <c r="E31" s="175">
        <f t="shared" si="19"/>
        <v>0</v>
      </c>
      <c r="F31" s="175">
        <f t="shared" si="19"/>
        <v>0</v>
      </c>
      <c r="G31" s="175">
        <f t="shared" si="19"/>
        <v>0</v>
      </c>
      <c r="H31" s="175">
        <f t="shared" si="19"/>
        <v>0</v>
      </c>
      <c r="I31" s="175">
        <f t="shared" si="19"/>
        <v>0</v>
      </c>
      <c r="J31" s="175">
        <f t="shared" si="19"/>
        <v>0</v>
      </c>
      <c r="K31" s="175">
        <f t="shared" si="19"/>
        <v>0</v>
      </c>
      <c r="L31" s="175">
        <f t="shared" si="19"/>
        <v>0</v>
      </c>
      <c r="M31" s="175">
        <f t="shared" si="19"/>
        <v>0</v>
      </c>
      <c r="N31" s="175">
        <f t="shared" si="19"/>
        <v>0</v>
      </c>
      <c r="O31" s="175">
        <f t="shared" si="19"/>
        <v>0</v>
      </c>
      <c r="P31" s="175">
        <f t="shared" si="19"/>
        <v>0</v>
      </c>
      <c r="Q31" s="175">
        <f t="shared" si="19"/>
        <v>0</v>
      </c>
      <c r="R31" s="175">
        <f t="shared" si="19"/>
        <v>0</v>
      </c>
      <c r="S31" s="175">
        <f t="shared" si="19"/>
        <v>0.2</v>
      </c>
      <c r="T31" s="175">
        <f t="shared" si="19"/>
        <v>0</v>
      </c>
      <c r="U31" s="175">
        <f t="shared" si="19"/>
        <v>0</v>
      </c>
      <c r="V31" s="175">
        <f t="shared" si="19"/>
        <v>0</v>
      </c>
      <c r="W31" s="175">
        <f t="shared" si="19"/>
        <v>0</v>
      </c>
      <c r="X31" s="175">
        <f t="shared" si="19"/>
        <v>0</v>
      </c>
      <c r="Y31" s="175">
        <f t="shared" si="19"/>
        <v>0</v>
      </c>
      <c r="Z31" s="175">
        <f t="shared" si="19"/>
        <v>0</v>
      </c>
      <c r="AA31" s="175">
        <f t="shared" si="19"/>
        <v>0</v>
      </c>
      <c r="AB31" s="175">
        <f t="shared" si="19"/>
        <v>0</v>
      </c>
      <c r="AC31" s="175">
        <f t="shared" si="19"/>
        <v>0</v>
      </c>
      <c r="AD31" s="175">
        <f t="shared" si="19"/>
        <v>0</v>
      </c>
      <c r="AE31" s="175">
        <f t="shared" si="19"/>
        <v>0</v>
      </c>
      <c r="AF31" s="175">
        <f t="shared" si="19"/>
        <v>0</v>
      </c>
      <c r="AG31" s="175">
        <f t="shared" si="19"/>
        <v>0</v>
      </c>
      <c r="AH31" s="175">
        <f t="shared" si="21"/>
        <v>0</v>
      </c>
      <c r="AI31" s="175">
        <f t="shared" si="21"/>
        <v>0</v>
      </c>
      <c r="AJ31" s="175">
        <f t="shared" si="21"/>
        <v>0</v>
      </c>
      <c r="AK31" s="175">
        <f t="shared" si="21"/>
        <v>0</v>
      </c>
      <c r="AL31" s="66">
        <f t="shared" si="17"/>
        <v>0.2</v>
      </c>
    </row>
    <row r="32" spans="1:38">
      <c r="A32" s="175" t="str">
        <f>IF(VLOOKUP(B32,by_src_allpol!$J$22:$K$43,2,FALSE)&lt;&gt;"Y","N",IF(AL32=0,"N",VLOOKUP(B32,by_src_allpol!$J$22:$K$43,2,FALSE)))</f>
        <v>N</v>
      </c>
      <c r="B32" s="5" t="str">
        <f t="shared" si="14"/>
        <v>Blowdowns</v>
      </c>
      <c r="C32" s="175">
        <f t="shared" si="20"/>
        <v>0</v>
      </c>
      <c r="D32" s="175">
        <f t="shared" si="19"/>
        <v>0</v>
      </c>
      <c r="E32" s="175">
        <f t="shared" si="19"/>
        <v>2.6169499999999998E-2</v>
      </c>
      <c r="F32" s="175">
        <f t="shared" si="19"/>
        <v>0</v>
      </c>
      <c r="G32" s="175">
        <f t="shared" si="19"/>
        <v>0</v>
      </c>
      <c r="H32" s="175">
        <f t="shared" si="19"/>
        <v>0</v>
      </c>
      <c r="I32" s="175">
        <f t="shared" si="19"/>
        <v>0</v>
      </c>
      <c r="J32" s="175">
        <f t="shared" si="19"/>
        <v>3.2348000000000003E-5</v>
      </c>
      <c r="K32" s="175">
        <f t="shared" si="19"/>
        <v>0</v>
      </c>
      <c r="L32" s="175">
        <f t="shared" si="19"/>
        <v>6.4696000000000005E-5</v>
      </c>
      <c r="M32" s="175">
        <f t="shared" si="19"/>
        <v>4.5610700000000004E-3</v>
      </c>
      <c r="N32" s="175">
        <f t="shared" si="19"/>
        <v>8.7339600000000002E-4</v>
      </c>
      <c r="O32" s="175">
        <f t="shared" si="19"/>
        <v>0</v>
      </c>
      <c r="P32" s="175">
        <f t="shared" si="19"/>
        <v>6.4696000000000005E-5</v>
      </c>
      <c r="Q32" s="175">
        <f t="shared" si="19"/>
        <v>0</v>
      </c>
      <c r="R32" s="175">
        <f t="shared" si="19"/>
        <v>5.0462900000000002E-3</v>
      </c>
      <c r="S32" s="175">
        <f t="shared" si="19"/>
        <v>9.7044000000000001E-5</v>
      </c>
      <c r="T32" s="175">
        <f t="shared" si="19"/>
        <v>6.4696000000000005E-5</v>
      </c>
      <c r="U32" s="175">
        <f t="shared" si="19"/>
        <v>0</v>
      </c>
      <c r="V32" s="175">
        <f t="shared" si="19"/>
        <v>0</v>
      </c>
      <c r="W32" s="175">
        <f t="shared" si="19"/>
        <v>0</v>
      </c>
      <c r="X32" s="175">
        <f t="shared" si="19"/>
        <v>0</v>
      </c>
      <c r="Y32" s="175">
        <f t="shared" si="19"/>
        <v>2.9113199999999999E-4</v>
      </c>
      <c r="Z32" s="175">
        <f t="shared" si="19"/>
        <v>0</v>
      </c>
      <c r="AA32" s="175">
        <f t="shared" si="19"/>
        <v>0</v>
      </c>
      <c r="AB32" s="175">
        <f t="shared" si="19"/>
        <v>0</v>
      </c>
      <c r="AC32" s="175">
        <f t="shared" si="19"/>
        <v>0</v>
      </c>
      <c r="AD32" s="175">
        <f t="shared" si="19"/>
        <v>0</v>
      </c>
      <c r="AE32" s="175">
        <f t="shared" si="19"/>
        <v>0</v>
      </c>
      <c r="AF32" s="175">
        <f t="shared" si="19"/>
        <v>6.4696000000000005E-5</v>
      </c>
      <c r="AG32" s="175">
        <f t="shared" si="19"/>
        <v>0</v>
      </c>
      <c r="AH32" s="175">
        <f t="shared" si="21"/>
        <v>1.6174000000000001E-4</v>
      </c>
      <c r="AI32" s="175">
        <f t="shared" si="21"/>
        <v>0</v>
      </c>
      <c r="AJ32" s="175">
        <f t="shared" si="21"/>
        <v>0</v>
      </c>
      <c r="AK32" s="175">
        <f t="shared" si="21"/>
        <v>2.1349699999999999E-3</v>
      </c>
      <c r="AL32" s="66">
        <f t="shared" si="17"/>
        <v>3.962627400000001E-2</v>
      </c>
    </row>
    <row r="33" spans="1:38">
      <c r="A33" s="175" t="str">
        <f>IF(VLOOKUP(B33,by_src_allpol!$J$22:$K$43,2,FALSE)&lt;&gt;"Y","N",IF(AL33=0,"N",VLOOKUP(B33,by_src_allpol!$J$22:$K$43,2,FALSE)))</f>
        <v>N</v>
      </c>
      <c r="B33" s="5" t="str">
        <f t="shared" si="14"/>
        <v>Point Source Tank Losses</v>
      </c>
      <c r="C33" s="175">
        <f t="shared" si="20"/>
        <v>0</v>
      </c>
      <c r="D33" s="175">
        <f t="shared" si="19"/>
        <v>0</v>
      </c>
      <c r="E33" s="175">
        <f t="shared" si="19"/>
        <v>3.3500000000000002E-2</v>
      </c>
      <c r="F33" s="175">
        <f t="shared" si="19"/>
        <v>0</v>
      </c>
      <c r="G33" s="175">
        <f t="shared" si="19"/>
        <v>0</v>
      </c>
      <c r="H33" s="175">
        <f t="shared" si="19"/>
        <v>0</v>
      </c>
      <c r="I33" s="175">
        <f t="shared" si="19"/>
        <v>0</v>
      </c>
      <c r="J33" s="175">
        <f t="shared" si="19"/>
        <v>0</v>
      </c>
      <c r="K33" s="175">
        <f t="shared" si="19"/>
        <v>0</v>
      </c>
      <c r="L33" s="175">
        <f t="shared" si="19"/>
        <v>0</v>
      </c>
      <c r="M33" s="175">
        <f t="shared" si="19"/>
        <v>0</v>
      </c>
      <c r="N33" s="175">
        <f t="shared" si="19"/>
        <v>0</v>
      </c>
      <c r="O33" s="175">
        <f t="shared" si="19"/>
        <v>0</v>
      </c>
      <c r="P33" s="175">
        <f t="shared" si="19"/>
        <v>0</v>
      </c>
      <c r="Q33" s="175">
        <f t="shared" si="19"/>
        <v>0</v>
      </c>
      <c r="R33" s="175">
        <f t="shared" si="19"/>
        <v>0</v>
      </c>
      <c r="S33" s="175">
        <f t="shared" si="19"/>
        <v>0</v>
      </c>
      <c r="T33" s="175">
        <f t="shared" si="19"/>
        <v>0</v>
      </c>
      <c r="U33" s="175">
        <f t="shared" si="19"/>
        <v>0</v>
      </c>
      <c r="V33" s="175">
        <f t="shared" si="19"/>
        <v>0</v>
      </c>
      <c r="W33" s="175">
        <f t="shared" si="19"/>
        <v>0</v>
      </c>
      <c r="X33" s="175">
        <f t="shared" si="19"/>
        <v>0</v>
      </c>
      <c r="Y33" s="175">
        <f t="shared" si="19"/>
        <v>0</v>
      </c>
      <c r="Z33" s="175">
        <f t="shared" si="19"/>
        <v>0</v>
      </c>
      <c r="AA33" s="175">
        <f t="shared" si="19"/>
        <v>0</v>
      </c>
      <c r="AB33" s="175">
        <f t="shared" si="19"/>
        <v>0</v>
      </c>
      <c r="AC33" s="175">
        <f t="shared" si="19"/>
        <v>0</v>
      </c>
      <c r="AD33" s="175">
        <f t="shared" si="19"/>
        <v>0</v>
      </c>
      <c r="AE33" s="175">
        <f t="shared" si="19"/>
        <v>0</v>
      </c>
      <c r="AF33" s="175">
        <f t="shared" si="19"/>
        <v>0</v>
      </c>
      <c r="AG33" s="175">
        <f t="shared" si="19"/>
        <v>0</v>
      </c>
      <c r="AH33" s="175">
        <f t="shared" si="21"/>
        <v>0</v>
      </c>
      <c r="AI33" s="175">
        <f t="shared" si="21"/>
        <v>0</v>
      </c>
      <c r="AJ33" s="175">
        <f t="shared" si="21"/>
        <v>0</v>
      </c>
      <c r="AK33" s="175">
        <f t="shared" si="21"/>
        <v>0</v>
      </c>
      <c r="AL33" s="66">
        <f t="shared" si="17"/>
        <v>3.3500000000000002E-2</v>
      </c>
    </row>
    <row r="34" spans="1:38">
      <c r="A34" s="175" t="str">
        <f>IF(VLOOKUP(B34,by_src_allpol!$J$22:$K$43,2,FALSE)&lt;&gt;"Y","N",IF(AL34=0,"N",VLOOKUP(B34,by_src_allpol!$J$22:$K$43,2,FALSE)))</f>
        <v>N</v>
      </c>
      <c r="B34" s="5" t="str">
        <f t="shared" si="14"/>
        <v>Truck Loading</v>
      </c>
      <c r="C34" s="175">
        <f t="shared" si="20"/>
        <v>0</v>
      </c>
      <c r="D34" s="175">
        <f t="shared" si="19"/>
        <v>0</v>
      </c>
      <c r="E34" s="175">
        <f t="shared" si="19"/>
        <v>0</v>
      </c>
      <c r="F34" s="175">
        <f t="shared" si="19"/>
        <v>0</v>
      </c>
      <c r="G34" s="175">
        <f t="shared" si="19"/>
        <v>0</v>
      </c>
      <c r="H34" s="175">
        <f t="shared" si="19"/>
        <v>0</v>
      </c>
      <c r="I34" s="175">
        <f t="shared" si="19"/>
        <v>0</v>
      </c>
      <c r="J34" s="175">
        <f t="shared" si="19"/>
        <v>0</v>
      </c>
      <c r="K34" s="175">
        <f t="shared" si="19"/>
        <v>0</v>
      </c>
      <c r="L34" s="175">
        <f t="shared" si="19"/>
        <v>0</v>
      </c>
      <c r="M34" s="175">
        <f t="shared" si="19"/>
        <v>0</v>
      </c>
      <c r="N34" s="175">
        <f t="shared" si="19"/>
        <v>0</v>
      </c>
      <c r="O34" s="175">
        <f t="shared" si="19"/>
        <v>0</v>
      </c>
      <c r="P34" s="175">
        <f t="shared" si="19"/>
        <v>0</v>
      </c>
      <c r="Q34" s="175">
        <f t="shared" si="19"/>
        <v>0</v>
      </c>
      <c r="R34" s="175">
        <f t="shared" si="19"/>
        <v>0</v>
      </c>
      <c r="S34" s="175">
        <f t="shared" si="19"/>
        <v>0</v>
      </c>
      <c r="T34" s="175">
        <f t="shared" si="19"/>
        <v>0</v>
      </c>
      <c r="U34" s="175">
        <f t="shared" si="19"/>
        <v>0</v>
      </c>
      <c r="V34" s="175">
        <f t="shared" si="19"/>
        <v>0</v>
      </c>
      <c r="W34" s="175">
        <f t="shared" si="19"/>
        <v>0</v>
      </c>
      <c r="X34" s="175">
        <f t="shared" si="19"/>
        <v>0</v>
      </c>
      <c r="Y34" s="175">
        <f t="shared" si="19"/>
        <v>0</v>
      </c>
      <c r="Z34" s="175">
        <f t="shared" si="19"/>
        <v>0</v>
      </c>
      <c r="AA34" s="175">
        <f t="shared" si="19"/>
        <v>0</v>
      </c>
      <c r="AB34" s="175">
        <f t="shared" si="19"/>
        <v>0</v>
      </c>
      <c r="AC34" s="175">
        <f t="shared" si="19"/>
        <v>0</v>
      </c>
      <c r="AD34" s="175">
        <f t="shared" si="19"/>
        <v>0</v>
      </c>
      <c r="AE34" s="175">
        <f t="shared" si="19"/>
        <v>0</v>
      </c>
      <c r="AF34" s="175">
        <f t="shared" si="19"/>
        <v>0</v>
      </c>
      <c r="AG34" s="175">
        <f t="shared" si="19"/>
        <v>0</v>
      </c>
      <c r="AH34" s="175">
        <f t="shared" si="21"/>
        <v>0</v>
      </c>
      <c r="AI34" s="175">
        <f t="shared" si="21"/>
        <v>0</v>
      </c>
      <c r="AJ34" s="175">
        <f t="shared" si="21"/>
        <v>0</v>
      </c>
      <c r="AK34" s="175">
        <f t="shared" si="21"/>
        <v>0</v>
      </c>
      <c r="AL34" s="66">
        <f t="shared" si="17"/>
        <v>0</v>
      </c>
    </row>
    <row r="35" spans="1:38">
      <c r="A35" s="175" t="str">
        <f>IF(VLOOKUP(B35,by_src_allpol!$J$22:$K$43,2,FALSE)&lt;&gt;"Y","N",IF(AL35=0,"N",VLOOKUP(B35,by_src_allpol!$J$22:$K$43,2,FALSE)))</f>
        <v>N</v>
      </c>
      <c r="B35" s="5" t="str">
        <f t="shared" si="14"/>
        <v>Nonpoint Fugitives</v>
      </c>
      <c r="C35" s="175">
        <f t="shared" si="14"/>
        <v>0</v>
      </c>
      <c r="D35" s="175">
        <f t="shared" si="14"/>
        <v>0</v>
      </c>
      <c r="E35" s="175">
        <f t="shared" si="14"/>
        <v>0</v>
      </c>
      <c r="F35" s="175">
        <f t="shared" si="14"/>
        <v>0</v>
      </c>
      <c r="G35" s="175">
        <f t="shared" si="14"/>
        <v>0</v>
      </c>
      <c r="H35" s="175">
        <f t="shared" si="14"/>
        <v>0</v>
      </c>
      <c r="I35" s="175">
        <f t="shared" si="14"/>
        <v>0</v>
      </c>
      <c r="J35" s="175">
        <f t="shared" si="14"/>
        <v>0</v>
      </c>
      <c r="K35" s="175">
        <f t="shared" si="14"/>
        <v>0</v>
      </c>
      <c r="L35" s="175">
        <f t="shared" si="14"/>
        <v>0</v>
      </c>
      <c r="M35" s="175">
        <f t="shared" si="14"/>
        <v>0</v>
      </c>
      <c r="N35" s="175">
        <f t="shared" si="14"/>
        <v>0</v>
      </c>
      <c r="O35" s="175">
        <f t="shared" si="14"/>
        <v>0</v>
      </c>
      <c r="P35" s="175">
        <f t="shared" si="14"/>
        <v>0</v>
      </c>
      <c r="Q35" s="175">
        <f t="shared" si="14"/>
        <v>0</v>
      </c>
      <c r="R35" s="175">
        <f t="shared" ref="R35:AK35" si="22">R75</f>
        <v>0</v>
      </c>
      <c r="S35" s="175">
        <f t="shared" si="22"/>
        <v>0</v>
      </c>
      <c r="T35" s="175">
        <f t="shared" si="22"/>
        <v>0</v>
      </c>
      <c r="U35" s="175">
        <f t="shared" si="22"/>
        <v>0</v>
      </c>
      <c r="V35" s="175">
        <f t="shared" si="22"/>
        <v>0</v>
      </c>
      <c r="W35" s="175">
        <f t="shared" si="22"/>
        <v>0</v>
      </c>
      <c r="X35" s="175">
        <f t="shared" si="22"/>
        <v>0</v>
      </c>
      <c r="Y35" s="175">
        <f t="shared" si="22"/>
        <v>0</v>
      </c>
      <c r="Z35" s="175">
        <f t="shared" si="22"/>
        <v>0</v>
      </c>
      <c r="AA35" s="175">
        <f t="shared" si="22"/>
        <v>0</v>
      </c>
      <c r="AB35" s="175">
        <f t="shared" si="22"/>
        <v>0</v>
      </c>
      <c r="AC35" s="175">
        <f t="shared" si="22"/>
        <v>0</v>
      </c>
      <c r="AD35" s="175">
        <f t="shared" si="22"/>
        <v>0</v>
      </c>
      <c r="AE35" s="175">
        <f t="shared" si="22"/>
        <v>0</v>
      </c>
      <c r="AF35" s="175">
        <f t="shared" si="22"/>
        <v>0</v>
      </c>
      <c r="AG35" s="175">
        <f t="shared" si="22"/>
        <v>0</v>
      </c>
      <c r="AH35" s="175">
        <f t="shared" si="22"/>
        <v>0</v>
      </c>
      <c r="AI35" s="175">
        <f t="shared" si="22"/>
        <v>0</v>
      </c>
      <c r="AJ35" s="175">
        <f t="shared" si="22"/>
        <v>0</v>
      </c>
      <c r="AK35" s="175">
        <f t="shared" si="22"/>
        <v>0</v>
      </c>
      <c r="AL35" s="66">
        <f t="shared" si="17"/>
        <v>0</v>
      </c>
    </row>
    <row r="36" spans="1:38">
      <c r="A36" s="175" t="str">
        <f>IF(VLOOKUP(B36,by_src_allpol!$J$22:$K$43,2,FALSE)&lt;&gt;"Y","N",IF(AL36=0,"N",VLOOKUP(B36,by_src_allpol!$J$22:$K$43,2,FALSE)))</f>
        <v>N</v>
      </c>
      <c r="B36" s="5" t="str">
        <f t="shared" ref="B36:AK36" si="23">B76</f>
        <v xml:space="preserve">Produced water </v>
      </c>
      <c r="C36" s="175">
        <f t="shared" si="23"/>
        <v>0</v>
      </c>
      <c r="D36" s="175">
        <f t="shared" si="23"/>
        <v>0</v>
      </c>
      <c r="E36" s="175">
        <f t="shared" si="23"/>
        <v>0</v>
      </c>
      <c r="F36" s="175">
        <f t="shared" si="23"/>
        <v>0</v>
      </c>
      <c r="G36" s="175">
        <f t="shared" si="23"/>
        <v>0</v>
      </c>
      <c r="H36" s="175">
        <f t="shared" si="23"/>
        <v>0</v>
      </c>
      <c r="I36" s="175">
        <f t="shared" si="23"/>
        <v>0</v>
      </c>
      <c r="J36" s="175">
        <f t="shared" si="23"/>
        <v>0</v>
      </c>
      <c r="K36" s="175">
        <f t="shared" si="23"/>
        <v>0</v>
      </c>
      <c r="L36" s="175">
        <f t="shared" si="23"/>
        <v>0</v>
      </c>
      <c r="M36" s="175">
        <f t="shared" si="23"/>
        <v>0</v>
      </c>
      <c r="N36" s="175">
        <f t="shared" si="23"/>
        <v>0</v>
      </c>
      <c r="O36" s="175">
        <f t="shared" si="23"/>
        <v>0</v>
      </c>
      <c r="P36" s="175">
        <f t="shared" si="23"/>
        <v>0</v>
      </c>
      <c r="Q36" s="175">
        <f t="shared" si="23"/>
        <v>0</v>
      </c>
      <c r="R36" s="175">
        <f t="shared" si="23"/>
        <v>0</v>
      </c>
      <c r="S36" s="175">
        <f t="shared" si="23"/>
        <v>0</v>
      </c>
      <c r="T36" s="175">
        <f t="shared" si="23"/>
        <v>0</v>
      </c>
      <c r="U36" s="175">
        <f t="shared" si="23"/>
        <v>0</v>
      </c>
      <c r="V36" s="175">
        <f t="shared" si="23"/>
        <v>0</v>
      </c>
      <c r="W36" s="175">
        <f t="shared" si="23"/>
        <v>0</v>
      </c>
      <c r="X36" s="175">
        <f t="shared" si="23"/>
        <v>0</v>
      </c>
      <c r="Y36" s="175">
        <f t="shared" si="23"/>
        <v>0</v>
      </c>
      <c r="Z36" s="175">
        <f t="shared" si="23"/>
        <v>0</v>
      </c>
      <c r="AA36" s="175">
        <f t="shared" si="23"/>
        <v>0</v>
      </c>
      <c r="AB36" s="175">
        <f t="shared" si="23"/>
        <v>0</v>
      </c>
      <c r="AC36" s="175">
        <f t="shared" si="23"/>
        <v>0</v>
      </c>
      <c r="AD36" s="175">
        <f t="shared" si="23"/>
        <v>0</v>
      </c>
      <c r="AE36" s="175">
        <f t="shared" si="23"/>
        <v>0</v>
      </c>
      <c r="AF36" s="175">
        <f t="shared" si="23"/>
        <v>0</v>
      </c>
      <c r="AG36" s="175">
        <f t="shared" si="23"/>
        <v>0</v>
      </c>
      <c r="AH36" s="175">
        <f t="shared" si="23"/>
        <v>0</v>
      </c>
      <c r="AI36" s="175">
        <f t="shared" si="23"/>
        <v>0</v>
      </c>
      <c r="AJ36" s="175">
        <f t="shared" si="23"/>
        <v>0</v>
      </c>
      <c r="AK36" s="175">
        <f t="shared" si="23"/>
        <v>0</v>
      </c>
      <c r="AL36" s="66">
        <f t="shared" si="17"/>
        <v>0</v>
      </c>
    </row>
    <row r="37" spans="1:38">
      <c r="A37" s="175" t="str">
        <f>IF(VLOOKUP(B37,by_src_allpol!$J$22:$K$43,2,FALSE)&lt;&gt;"Y","N",IF(AL37=0,"N",VLOOKUP(B37,by_src_allpol!$J$22:$K$43,2,FALSE)))</f>
        <v>N</v>
      </c>
      <c r="B37" s="5" t="str">
        <f t="shared" ref="B37:AK37" si="24">B77</f>
        <v>Mud Degassing</v>
      </c>
      <c r="C37" s="175">
        <f t="shared" si="24"/>
        <v>0</v>
      </c>
      <c r="D37" s="175">
        <f t="shared" si="24"/>
        <v>0</v>
      </c>
      <c r="E37" s="175">
        <f t="shared" si="24"/>
        <v>0</v>
      </c>
      <c r="F37" s="175">
        <f t="shared" si="24"/>
        <v>0</v>
      </c>
      <c r="G37" s="175">
        <f t="shared" si="24"/>
        <v>0</v>
      </c>
      <c r="H37" s="175">
        <f t="shared" si="24"/>
        <v>0</v>
      </c>
      <c r="I37" s="175">
        <f t="shared" si="24"/>
        <v>0</v>
      </c>
      <c r="J37" s="175">
        <f t="shared" si="24"/>
        <v>0</v>
      </c>
      <c r="K37" s="175">
        <f t="shared" si="24"/>
        <v>0</v>
      </c>
      <c r="L37" s="175">
        <f t="shared" si="24"/>
        <v>0</v>
      </c>
      <c r="M37" s="175">
        <f t="shared" si="24"/>
        <v>0</v>
      </c>
      <c r="N37" s="175">
        <f t="shared" si="24"/>
        <v>0</v>
      </c>
      <c r="O37" s="175">
        <f t="shared" si="24"/>
        <v>0</v>
      </c>
      <c r="P37" s="175">
        <f t="shared" si="24"/>
        <v>0</v>
      </c>
      <c r="Q37" s="175">
        <f t="shared" si="24"/>
        <v>0</v>
      </c>
      <c r="R37" s="175">
        <f t="shared" si="24"/>
        <v>0</v>
      </c>
      <c r="S37" s="175">
        <f t="shared" si="24"/>
        <v>0</v>
      </c>
      <c r="T37" s="175">
        <f t="shared" si="24"/>
        <v>0</v>
      </c>
      <c r="U37" s="175">
        <f t="shared" si="24"/>
        <v>0</v>
      </c>
      <c r="V37" s="175">
        <f t="shared" si="24"/>
        <v>0</v>
      </c>
      <c r="W37" s="175">
        <f t="shared" si="24"/>
        <v>0</v>
      </c>
      <c r="X37" s="175">
        <f t="shared" si="24"/>
        <v>0</v>
      </c>
      <c r="Y37" s="175">
        <f t="shared" si="24"/>
        <v>0</v>
      </c>
      <c r="Z37" s="175">
        <f t="shared" si="24"/>
        <v>0</v>
      </c>
      <c r="AA37" s="175">
        <f t="shared" si="24"/>
        <v>0</v>
      </c>
      <c r="AB37" s="175">
        <f t="shared" si="24"/>
        <v>0</v>
      </c>
      <c r="AC37" s="175">
        <f t="shared" si="24"/>
        <v>0</v>
      </c>
      <c r="AD37" s="175">
        <f t="shared" si="24"/>
        <v>0</v>
      </c>
      <c r="AE37" s="175">
        <f t="shared" si="24"/>
        <v>0</v>
      </c>
      <c r="AF37" s="175">
        <f t="shared" si="24"/>
        <v>0</v>
      </c>
      <c r="AG37" s="175">
        <f t="shared" si="24"/>
        <v>0</v>
      </c>
      <c r="AH37" s="175">
        <f t="shared" si="24"/>
        <v>0</v>
      </c>
      <c r="AI37" s="175">
        <f t="shared" si="24"/>
        <v>0</v>
      </c>
      <c r="AJ37" s="175">
        <f t="shared" si="24"/>
        <v>0</v>
      </c>
      <c r="AK37" s="175">
        <f t="shared" si="24"/>
        <v>0</v>
      </c>
      <c r="AL37" s="66">
        <f t="shared" si="17"/>
        <v>0</v>
      </c>
    </row>
    <row r="38" spans="1:38">
      <c r="A38" s="175" t="str">
        <f>IF(VLOOKUP(B38,by_src_allpol!$J$22:$K$43,2,FALSE)&lt;&gt;"Y","N",IF(AL38=0,"N",VLOOKUP(B38,by_src_allpol!$J$22:$K$43,2,FALSE)))</f>
        <v>N</v>
      </c>
      <c r="B38" s="5" t="str">
        <f t="shared" ref="B38:AK38" si="25">B78</f>
        <v>Pneumatic Devices</v>
      </c>
      <c r="C38" s="175">
        <f t="shared" si="25"/>
        <v>0</v>
      </c>
      <c r="D38" s="175">
        <f t="shared" si="25"/>
        <v>0</v>
      </c>
      <c r="E38" s="175">
        <f t="shared" si="25"/>
        <v>0</v>
      </c>
      <c r="F38" s="175">
        <f t="shared" si="25"/>
        <v>0</v>
      </c>
      <c r="G38" s="175">
        <f t="shared" si="25"/>
        <v>0</v>
      </c>
      <c r="H38" s="175">
        <f t="shared" si="25"/>
        <v>0</v>
      </c>
      <c r="I38" s="175">
        <f t="shared" si="25"/>
        <v>0</v>
      </c>
      <c r="J38" s="175">
        <f t="shared" si="25"/>
        <v>0</v>
      </c>
      <c r="K38" s="175">
        <f t="shared" si="25"/>
        <v>0</v>
      </c>
      <c r="L38" s="175">
        <f t="shared" si="25"/>
        <v>0</v>
      </c>
      <c r="M38" s="175">
        <f t="shared" si="25"/>
        <v>0</v>
      </c>
      <c r="N38" s="175">
        <f t="shared" si="25"/>
        <v>0</v>
      </c>
      <c r="O38" s="175">
        <f t="shared" si="25"/>
        <v>0</v>
      </c>
      <c r="P38" s="175">
        <f t="shared" si="25"/>
        <v>0</v>
      </c>
      <c r="Q38" s="175">
        <f t="shared" si="25"/>
        <v>0</v>
      </c>
      <c r="R38" s="175">
        <f t="shared" si="25"/>
        <v>0</v>
      </c>
      <c r="S38" s="175">
        <f t="shared" si="25"/>
        <v>0</v>
      </c>
      <c r="T38" s="175">
        <f t="shared" si="25"/>
        <v>0</v>
      </c>
      <c r="U38" s="175">
        <f t="shared" si="25"/>
        <v>0</v>
      </c>
      <c r="V38" s="175">
        <f t="shared" si="25"/>
        <v>0</v>
      </c>
      <c r="W38" s="175">
        <f t="shared" si="25"/>
        <v>0</v>
      </c>
      <c r="X38" s="175">
        <f t="shared" si="25"/>
        <v>0</v>
      </c>
      <c r="Y38" s="175">
        <f t="shared" si="25"/>
        <v>0</v>
      </c>
      <c r="Z38" s="175">
        <f t="shared" si="25"/>
        <v>0</v>
      </c>
      <c r="AA38" s="175">
        <f t="shared" si="25"/>
        <v>0</v>
      </c>
      <c r="AB38" s="175">
        <f t="shared" si="25"/>
        <v>0</v>
      </c>
      <c r="AC38" s="175">
        <f t="shared" si="25"/>
        <v>0</v>
      </c>
      <c r="AD38" s="175">
        <f t="shared" si="25"/>
        <v>0</v>
      </c>
      <c r="AE38" s="175">
        <f t="shared" si="25"/>
        <v>0</v>
      </c>
      <c r="AF38" s="175">
        <f t="shared" si="25"/>
        <v>0</v>
      </c>
      <c r="AG38" s="175">
        <f t="shared" si="25"/>
        <v>0</v>
      </c>
      <c r="AH38" s="175">
        <f t="shared" si="25"/>
        <v>0</v>
      </c>
      <c r="AI38" s="175">
        <f t="shared" si="25"/>
        <v>0</v>
      </c>
      <c r="AJ38" s="175">
        <f t="shared" si="25"/>
        <v>0</v>
      </c>
      <c r="AK38" s="175">
        <f t="shared" si="25"/>
        <v>0</v>
      </c>
      <c r="AL38" s="66">
        <f t="shared" si="17"/>
        <v>0</v>
      </c>
    </row>
    <row r="39" spans="1:38">
      <c r="A39" s="175" t="str">
        <f>IF(VLOOKUP(B39,by_src_allpol!$J$22:$K$43,2,FALSE)&lt;&gt;"Y","N",IF(AL39=0,"N",VLOOKUP(B39,by_src_allpol!$J$22:$K$43,2,FALSE)))</f>
        <v>N</v>
      </c>
      <c r="B39" s="5" t="str">
        <f t="shared" ref="B39:AK39" si="26">B79</f>
        <v>Pneumatic Pumps</v>
      </c>
      <c r="C39" s="175">
        <f t="shared" si="26"/>
        <v>0</v>
      </c>
      <c r="D39" s="175">
        <f t="shared" si="26"/>
        <v>0</v>
      </c>
      <c r="E39" s="175">
        <f t="shared" si="26"/>
        <v>0</v>
      </c>
      <c r="F39" s="175">
        <f t="shared" si="26"/>
        <v>0</v>
      </c>
      <c r="G39" s="175">
        <f t="shared" si="26"/>
        <v>0</v>
      </c>
      <c r="H39" s="175">
        <f t="shared" si="26"/>
        <v>0</v>
      </c>
      <c r="I39" s="175">
        <f t="shared" si="26"/>
        <v>0</v>
      </c>
      <c r="J39" s="175">
        <f t="shared" si="26"/>
        <v>0</v>
      </c>
      <c r="K39" s="175">
        <f t="shared" si="26"/>
        <v>0</v>
      </c>
      <c r="L39" s="175">
        <f t="shared" si="26"/>
        <v>0</v>
      </c>
      <c r="M39" s="175">
        <f t="shared" si="26"/>
        <v>0</v>
      </c>
      <c r="N39" s="175">
        <f t="shared" si="26"/>
        <v>0</v>
      </c>
      <c r="O39" s="175">
        <f t="shared" si="26"/>
        <v>0</v>
      </c>
      <c r="P39" s="175">
        <f t="shared" si="26"/>
        <v>0</v>
      </c>
      <c r="Q39" s="175">
        <f t="shared" si="26"/>
        <v>0</v>
      </c>
      <c r="R39" s="175">
        <f t="shared" si="26"/>
        <v>0</v>
      </c>
      <c r="S39" s="175">
        <f t="shared" si="26"/>
        <v>0</v>
      </c>
      <c r="T39" s="175">
        <f t="shared" si="26"/>
        <v>0</v>
      </c>
      <c r="U39" s="175">
        <f t="shared" si="26"/>
        <v>0</v>
      </c>
      <c r="V39" s="175">
        <f t="shared" si="26"/>
        <v>0</v>
      </c>
      <c r="W39" s="175">
        <f t="shared" si="26"/>
        <v>0</v>
      </c>
      <c r="X39" s="175">
        <f t="shared" si="26"/>
        <v>0</v>
      </c>
      <c r="Y39" s="175">
        <f t="shared" si="26"/>
        <v>0</v>
      </c>
      <c r="Z39" s="175">
        <f t="shared" si="26"/>
        <v>0</v>
      </c>
      <c r="AA39" s="175">
        <f t="shared" si="26"/>
        <v>0</v>
      </c>
      <c r="AB39" s="175">
        <f t="shared" si="26"/>
        <v>0</v>
      </c>
      <c r="AC39" s="175">
        <f t="shared" si="26"/>
        <v>0</v>
      </c>
      <c r="AD39" s="175">
        <f t="shared" si="26"/>
        <v>0</v>
      </c>
      <c r="AE39" s="175">
        <f t="shared" si="26"/>
        <v>0</v>
      </c>
      <c r="AF39" s="175">
        <f t="shared" si="26"/>
        <v>0</v>
      </c>
      <c r="AG39" s="175">
        <f t="shared" si="26"/>
        <v>0</v>
      </c>
      <c r="AH39" s="175">
        <f t="shared" si="26"/>
        <v>0</v>
      </c>
      <c r="AI39" s="175">
        <f t="shared" si="26"/>
        <v>0</v>
      </c>
      <c r="AJ39" s="175">
        <f t="shared" si="26"/>
        <v>0</v>
      </c>
      <c r="AK39" s="175">
        <f t="shared" si="26"/>
        <v>0</v>
      </c>
      <c r="AL39" s="66">
        <f t="shared" si="17"/>
        <v>0</v>
      </c>
    </row>
    <row r="40" spans="1:38">
      <c r="A40" s="175" t="str">
        <f>IF(VLOOKUP(B40,by_src_allpol!$J$22:$K$43,2,FALSE)&lt;&gt;"Y","N",IF(AL40=0,"N",VLOOKUP(B40,by_src_allpol!$J$22:$K$43,2,FALSE)))</f>
        <v>N</v>
      </c>
      <c r="B40" s="5" t="str">
        <f t="shared" ref="B40:AK40" si="27">B80</f>
        <v>Other Not Classified</v>
      </c>
      <c r="C40" s="175">
        <f t="shared" si="27"/>
        <v>0</v>
      </c>
      <c r="D40" s="175">
        <f t="shared" si="27"/>
        <v>0</v>
      </c>
      <c r="E40" s="175">
        <f t="shared" si="27"/>
        <v>0</v>
      </c>
      <c r="F40" s="175">
        <f t="shared" si="27"/>
        <v>0</v>
      </c>
      <c r="G40" s="175">
        <f t="shared" si="27"/>
        <v>0</v>
      </c>
      <c r="H40" s="175">
        <f t="shared" si="27"/>
        <v>0</v>
      </c>
      <c r="I40" s="175">
        <f t="shared" si="27"/>
        <v>0</v>
      </c>
      <c r="J40" s="175">
        <f t="shared" si="27"/>
        <v>0</v>
      </c>
      <c r="K40" s="175">
        <f t="shared" si="27"/>
        <v>0</v>
      </c>
      <c r="L40" s="175">
        <f t="shared" si="27"/>
        <v>0</v>
      </c>
      <c r="M40" s="175">
        <f t="shared" si="27"/>
        <v>0</v>
      </c>
      <c r="N40" s="175">
        <f t="shared" si="27"/>
        <v>0</v>
      </c>
      <c r="O40" s="175">
        <f t="shared" si="27"/>
        <v>0</v>
      </c>
      <c r="P40" s="175">
        <f t="shared" si="27"/>
        <v>0</v>
      </c>
      <c r="Q40" s="175">
        <f t="shared" si="27"/>
        <v>0</v>
      </c>
      <c r="R40" s="175">
        <f t="shared" si="27"/>
        <v>0</v>
      </c>
      <c r="S40" s="175">
        <f t="shared" si="27"/>
        <v>0</v>
      </c>
      <c r="T40" s="175">
        <f t="shared" si="27"/>
        <v>0</v>
      </c>
      <c r="U40" s="175">
        <f t="shared" si="27"/>
        <v>0</v>
      </c>
      <c r="V40" s="175">
        <f t="shared" si="27"/>
        <v>0</v>
      </c>
      <c r="W40" s="175">
        <f t="shared" si="27"/>
        <v>0</v>
      </c>
      <c r="X40" s="175">
        <f t="shared" si="27"/>
        <v>0</v>
      </c>
      <c r="Y40" s="175">
        <f t="shared" si="27"/>
        <v>0</v>
      </c>
      <c r="Z40" s="175">
        <f t="shared" si="27"/>
        <v>0</v>
      </c>
      <c r="AA40" s="175">
        <f t="shared" si="27"/>
        <v>0</v>
      </c>
      <c r="AB40" s="175">
        <f t="shared" si="27"/>
        <v>0</v>
      </c>
      <c r="AC40" s="175">
        <f t="shared" si="27"/>
        <v>0</v>
      </c>
      <c r="AD40" s="175">
        <f t="shared" si="27"/>
        <v>0</v>
      </c>
      <c r="AE40" s="175">
        <f t="shared" si="27"/>
        <v>0</v>
      </c>
      <c r="AF40" s="175">
        <f t="shared" si="27"/>
        <v>0</v>
      </c>
      <c r="AG40" s="175">
        <f t="shared" si="27"/>
        <v>0</v>
      </c>
      <c r="AH40" s="175">
        <f t="shared" si="27"/>
        <v>0</v>
      </c>
      <c r="AI40" s="175">
        <f t="shared" si="27"/>
        <v>0</v>
      </c>
      <c r="AJ40" s="175">
        <f t="shared" si="27"/>
        <v>0</v>
      </c>
      <c r="AK40" s="175">
        <f t="shared" si="27"/>
        <v>0</v>
      </c>
      <c r="AL40" s="66">
        <f t="shared" si="17"/>
        <v>0</v>
      </c>
    </row>
    <row r="41" spans="1:38">
      <c r="B41" s="5" t="s">
        <v>43</v>
      </c>
      <c r="C41" s="61">
        <f t="shared" ref="C41:AK41" si="28">SUM(C19:C40)</f>
        <v>0.57470391040000002</v>
      </c>
      <c r="D41" s="61">
        <f t="shared" si="28"/>
        <v>68.439458000000002</v>
      </c>
      <c r="E41" s="61">
        <f t="shared" si="28"/>
        <v>718.81630550000023</v>
      </c>
      <c r="F41" s="61">
        <f t="shared" si="28"/>
        <v>3.4947030999999997</v>
      </c>
      <c r="G41" s="61">
        <f t="shared" si="28"/>
        <v>11.367338169999998</v>
      </c>
      <c r="H41" s="61">
        <f t="shared" si="28"/>
        <v>211.69669999999999</v>
      </c>
      <c r="I41" s="61">
        <f t="shared" si="28"/>
        <v>7.2119621399999998</v>
      </c>
      <c r="J41" s="61">
        <f t="shared" si="28"/>
        <v>2129.4213186680004</v>
      </c>
      <c r="K41" s="61">
        <f t="shared" si="28"/>
        <v>645.85755999999992</v>
      </c>
      <c r="L41" s="61">
        <f t="shared" si="28"/>
        <v>122.48987583599998</v>
      </c>
      <c r="M41" s="61">
        <f t="shared" si="28"/>
        <v>69.06570207</v>
      </c>
      <c r="N41" s="61">
        <f t="shared" si="28"/>
        <v>115.13456069600001</v>
      </c>
      <c r="O41" s="61">
        <f t="shared" si="28"/>
        <v>112.10000000000001</v>
      </c>
      <c r="P41" s="61">
        <f t="shared" si="28"/>
        <v>737.31786683600012</v>
      </c>
      <c r="Q41" s="61">
        <f t="shared" si="28"/>
        <v>739.47746700000005</v>
      </c>
      <c r="R41" s="61">
        <f t="shared" si="28"/>
        <v>359.46692459000008</v>
      </c>
      <c r="S41" s="61">
        <f t="shared" si="28"/>
        <v>913.95212904059997</v>
      </c>
      <c r="T41" s="61">
        <f t="shared" si="28"/>
        <v>1966.689223974</v>
      </c>
      <c r="U41" s="61">
        <f t="shared" si="28"/>
        <v>5212.8219999999992</v>
      </c>
      <c r="V41" s="61">
        <f t="shared" si="28"/>
        <v>78.904177999999987</v>
      </c>
      <c r="W41" s="61">
        <f t="shared" si="28"/>
        <v>112.43763740000001</v>
      </c>
      <c r="X41" s="61">
        <f t="shared" si="28"/>
        <v>97.3</v>
      </c>
      <c r="Y41" s="61">
        <f t="shared" si="28"/>
        <v>13469.295165152002</v>
      </c>
      <c r="Z41" s="61">
        <f t="shared" si="28"/>
        <v>55.701394999999998</v>
      </c>
      <c r="AA41" s="61">
        <f t="shared" si="28"/>
        <v>181.59999999999997</v>
      </c>
      <c r="AB41" s="61">
        <f t="shared" si="28"/>
        <v>6965.0268999999998</v>
      </c>
      <c r="AC41" s="61">
        <f t="shared" si="28"/>
        <v>229.65179800000001</v>
      </c>
      <c r="AD41" s="61">
        <f t="shared" si="28"/>
        <v>94.3</v>
      </c>
      <c r="AE41" s="61">
        <f t="shared" si="28"/>
        <v>41.195032999999995</v>
      </c>
      <c r="AF41" s="61">
        <f t="shared" si="28"/>
        <v>714.16904335599997</v>
      </c>
      <c r="AG41" s="61">
        <f t="shared" si="28"/>
        <v>6.4830888</v>
      </c>
      <c r="AH41" s="61">
        <f t="shared" si="28"/>
        <v>7276.8180629400013</v>
      </c>
      <c r="AI41" s="61">
        <f t="shared" si="28"/>
        <v>290.2</v>
      </c>
      <c r="AJ41" s="61">
        <f t="shared" si="28"/>
        <v>76.499999999999986</v>
      </c>
      <c r="AK41" s="61">
        <f t="shared" si="28"/>
        <v>254.79643430162392</v>
      </c>
      <c r="AL41" s="61">
        <f t="shared" si="17"/>
        <v>44089.774535480625</v>
      </c>
    </row>
    <row r="42" spans="1:38">
      <c r="C42" s="175"/>
      <c r="D42" s="175"/>
      <c r="E42" s="175"/>
      <c r="F42" s="175"/>
      <c r="G42" s="71"/>
      <c r="H42" s="5"/>
      <c r="I42" s="5"/>
      <c r="J42" s="5"/>
    </row>
    <row r="43" spans="1:38">
      <c r="A43" s="30"/>
      <c r="B43" s="201"/>
    </row>
    <row r="44" spans="1:38">
      <c r="A44" s="30"/>
      <c r="B44" s="201"/>
    </row>
    <row r="45" spans="1:38" hidden="1">
      <c r="B45" s="30" t="s">
        <v>158</v>
      </c>
      <c r="C45" s="201">
        <f>SUMIF(A19:A34,"y",AL19:AL34)/AL41</f>
        <v>0.98448734130836124</v>
      </c>
      <c r="D45" s="130"/>
      <c r="E45" s="127"/>
      <c r="F45" s="5"/>
      <c r="G45" s="5"/>
      <c r="H45" s="5"/>
      <c r="I45" s="5"/>
      <c r="J45" s="5"/>
    </row>
    <row r="46" spans="1:38" hidden="1">
      <c r="B46" s="30" t="s">
        <v>159</v>
      </c>
      <c r="C46" s="5">
        <f>COUNTIF(A19:A34,"y")</f>
        <v>8</v>
      </c>
      <c r="D46" s="130"/>
      <c r="E46" s="127"/>
      <c r="F46" s="5"/>
      <c r="G46" s="5"/>
      <c r="H46" s="5"/>
      <c r="I46" s="5"/>
      <c r="J46" s="5"/>
    </row>
    <row r="47" spans="1:38" hidden="1">
      <c r="B47" s="30" t="s">
        <v>162</v>
      </c>
      <c r="C47" s="30" t="str">
        <f>"Basin-wide NOx Emissions (tons/year): "&amp;TEXT($AL$41,"0,000")</f>
        <v>Basin-wide NOx Emissions (tons/year): 44,090</v>
      </c>
      <c r="D47" s="130"/>
      <c r="E47" s="127"/>
      <c r="F47" s="5"/>
      <c r="G47" s="5"/>
      <c r="H47" s="5"/>
      <c r="I47" s="5"/>
      <c r="J47" s="5"/>
    </row>
    <row r="48" spans="1:38" hidden="1">
      <c r="B48" s="30" t="s">
        <v>163</v>
      </c>
      <c r="C48" s="175" t="s">
        <v>172</v>
      </c>
      <c r="D48" s="130"/>
      <c r="E48" s="127"/>
      <c r="F48" s="5"/>
      <c r="G48" s="5"/>
      <c r="H48" s="5"/>
      <c r="I48" s="5"/>
      <c r="J48" s="5"/>
    </row>
    <row r="49" spans="2:68" hidden="1">
      <c r="B49" s="30" t="s">
        <v>164</v>
      </c>
      <c r="C49" s="175" t="s">
        <v>173</v>
      </c>
      <c r="D49" s="130"/>
      <c r="E49" s="127"/>
      <c r="F49" s="5"/>
      <c r="G49" s="5"/>
      <c r="H49" s="5"/>
      <c r="I49" s="5"/>
      <c r="J49" s="5"/>
    </row>
    <row r="50" spans="2:68" hidden="1">
      <c r="B50" s="30" t="s">
        <v>165</v>
      </c>
      <c r="C50" s="175" t="s">
        <v>169</v>
      </c>
      <c r="D50" s="130"/>
      <c r="E50" s="127"/>
      <c r="F50" s="5"/>
      <c r="G50" s="5"/>
      <c r="H50" s="5"/>
      <c r="I50" s="5"/>
      <c r="J50" s="5"/>
    </row>
    <row r="51" spans="2:68" hidden="1">
      <c r="F51" s="5"/>
      <c r="G51" s="5"/>
      <c r="H51" s="5"/>
      <c r="I51" s="5"/>
      <c r="J51" s="5"/>
    </row>
    <row r="52" spans="2:68" hidden="1">
      <c r="F52" s="5"/>
      <c r="G52" s="5"/>
      <c r="H52" s="5"/>
      <c r="I52" s="5"/>
      <c r="J52" s="5"/>
    </row>
    <row r="53" spans="2:68" hidden="1">
      <c r="F53" s="5"/>
      <c r="G53" s="5"/>
      <c r="H53" s="5"/>
      <c r="I53" s="5"/>
      <c r="J53" s="5"/>
    </row>
    <row r="54" spans="2:68" hidden="1">
      <c r="F54" s="5"/>
      <c r="G54" s="5"/>
      <c r="H54" s="5"/>
      <c r="I54" s="5"/>
      <c r="J54" s="5"/>
    </row>
    <row r="55" spans="2:68">
      <c r="B55" s="218" t="s">
        <v>139</v>
      </c>
      <c r="C55" s="218" t="s">
        <v>385</v>
      </c>
    </row>
    <row r="56" spans="2:68">
      <c r="C56" s="203" t="str">
        <f>VLOOKUP(VALUE(C58),fips_xref!$A$5:$I$100,8,FALSE)</f>
        <v>MT</v>
      </c>
      <c r="D56" s="203" t="str">
        <f>VLOOKUP(VALUE(D58),fips_xref!$A$5:$I$100,8,FALSE)</f>
        <v>MT</v>
      </c>
      <c r="E56" s="203" t="str">
        <f>VLOOKUP(VALUE(E58),fips_xref!$A$5:$I$100,8,FALSE)</f>
        <v>MT</v>
      </c>
      <c r="F56" s="203" t="str">
        <f>VLOOKUP(VALUE(F58),fips_xref!$A$5:$I$100,8,FALSE)</f>
        <v>MT</v>
      </c>
      <c r="G56" s="203" t="str">
        <f>VLOOKUP(VALUE(G58),fips_xref!$A$5:$I$100,8,FALSE)</f>
        <v>MT</v>
      </c>
      <c r="H56" s="203" t="str">
        <f>VLOOKUP(VALUE(H58),fips_xref!$A$5:$I$100,8,FALSE)</f>
        <v>MT</v>
      </c>
      <c r="I56" s="203" t="str">
        <f>VLOOKUP(VALUE(I58),fips_xref!$A$5:$I$100,8,FALSE)</f>
        <v>MT</v>
      </c>
      <c r="J56" s="203" t="str">
        <f>VLOOKUP(VALUE(J58),fips_xref!$A$5:$I$100,8,FALSE)</f>
        <v>MT</v>
      </c>
      <c r="K56" s="203" t="str">
        <f>VLOOKUP(VALUE(K58),fips_xref!$A$5:$I$100,8,FALSE)</f>
        <v>MT</v>
      </c>
      <c r="L56" s="203" t="str">
        <f>VLOOKUP(VALUE(L58),fips_xref!$A$5:$I$100,8,FALSE)</f>
        <v>MT</v>
      </c>
      <c r="M56" s="203" t="str">
        <f>VLOOKUP(VALUE(M58),fips_xref!$A$5:$I$100,8,FALSE)</f>
        <v>MT</v>
      </c>
      <c r="N56" s="203" t="str">
        <f>VLOOKUP(VALUE(N58),fips_xref!$A$5:$I$100,8,FALSE)</f>
        <v>MT</v>
      </c>
      <c r="O56" s="203" t="str">
        <f>VLOOKUP(VALUE(O58),fips_xref!$A$5:$I$100,8,FALSE)</f>
        <v>ND</v>
      </c>
      <c r="P56" s="203" t="str">
        <f>VLOOKUP(VALUE(P58),fips_xref!$A$5:$I$100,8,FALSE)</f>
        <v>ND</v>
      </c>
      <c r="Q56" s="203" t="str">
        <f>VLOOKUP(VALUE(Q58),fips_xref!$A$5:$I$100,8,FALSE)</f>
        <v>ND</v>
      </c>
      <c r="R56" s="203" t="str">
        <f>VLOOKUP(VALUE(R58),fips_xref!$A$5:$I$100,8,FALSE)</f>
        <v>ND</v>
      </c>
      <c r="S56" s="203" t="str">
        <f>VLOOKUP(VALUE(S58),fips_xref!$A$5:$I$100,8,FALSE)</f>
        <v>ND</v>
      </c>
      <c r="T56" s="203" t="str">
        <f>VLOOKUP(VALUE(T58),fips_xref!$A$5:$I$100,8,FALSE)</f>
        <v>ND</v>
      </c>
      <c r="U56" s="203" t="str">
        <f>VLOOKUP(VALUE(U58),fips_xref!$A$5:$I$100,8,FALSE)</f>
        <v>ND</v>
      </c>
      <c r="V56" s="203" t="str">
        <f>VLOOKUP(VALUE(V58),fips_xref!$A$5:$I$100,8,FALSE)</f>
        <v>ND</v>
      </c>
      <c r="W56" s="203" t="str">
        <f>VLOOKUP(VALUE(W58),fips_xref!$A$5:$I$100,8,FALSE)</f>
        <v>ND</v>
      </c>
      <c r="X56" s="203" t="str">
        <f>VLOOKUP(VALUE(X58),fips_xref!$A$5:$I$100,8,FALSE)</f>
        <v>ND</v>
      </c>
      <c r="Y56" s="203" t="str">
        <f>VLOOKUP(VALUE(Y58),fips_xref!$A$5:$I$100,8,FALSE)</f>
        <v>ND</v>
      </c>
      <c r="Z56" s="203" t="str">
        <f>VLOOKUP(VALUE(Z58),fips_xref!$A$5:$I$100,8,FALSE)</f>
        <v>ND</v>
      </c>
      <c r="AA56" s="203" t="str">
        <f>VLOOKUP(VALUE(AA58),fips_xref!$A$5:$I$100,8,FALSE)</f>
        <v>ND</v>
      </c>
      <c r="AB56" s="203" t="str">
        <f>VLOOKUP(VALUE(AB58),fips_xref!$A$5:$I$100,8,FALSE)</f>
        <v>ND</v>
      </c>
      <c r="AC56" s="203" t="str">
        <f>VLOOKUP(VALUE(AC58),fips_xref!$A$5:$I$100,8,FALSE)</f>
        <v>ND</v>
      </c>
      <c r="AD56" s="203" t="str">
        <f>VLOOKUP(VALUE(AD58),fips_xref!$A$5:$I$100,8,FALSE)</f>
        <v>ND</v>
      </c>
      <c r="AE56" s="203" t="str">
        <f>VLOOKUP(VALUE(AE58),fips_xref!$A$5:$I$100,8,FALSE)</f>
        <v>ND</v>
      </c>
      <c r="AF56" s="203" t="str">
        <f>VLOOKUP(VALUE(AF58),fips_xref!$A$5:$I$100,8,FALSE)</f>
        <v>ND</v>
      </c>
      <c r="AG56" s="203" t="str">
        <f>VLOOKUP(VALUE(AG58),fips_xref!$A$5:$I$100,8,FALSE)</f>
        <v>ND</v>
      </c>
      <c r="AH56" s="203" t="str">
        <f>VLOOKUP(VALUE(AH58),fips_xref!$A$5:$I$100,8,FALSE)</f>
        <v>ND</v>
      </c>
      <c r="AI56" s="203" t="str">
        <f>VLOOKUP(VALUE(AI58),fips_xref!$A$5:$I$100,8,FALSE)</f>
        <v>SD</v>
      </c>
      <c r="AJ56" s="203" t="str">
        <f>VLOOKUP(VALUE(AJ58),fips_xref!$A$5:$I$100,8,FALSE)</f>
        <v>SD</v>
      </c>
      <c r="AK56" s="203" t="str">
        <f>VLOOKUP(VALUE(AK58),fips_xref!$A$5:$I$100,8,FALSE)</f>
        <v>SD</v>
      </c>
      <c r="AL56" s="203"/>
      <c r="AM56" s="203"/>
      <c r="AN56" s="203"/>
    </row>
    <row r="57" spans="2:68">
      <c r="B57" s="72" t="s">
        <v>94</v>
      </c>
      <c r="C57" s="254" t="s">
        <v>56</v>
      </c>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266"/>
      <c r="AE57" s="266"/>
      <c r="AF57" s="266"/>
      <c r="AG57" s="266"/>
      <c r="AH57" s="266"/>
      <c r="AI57" s="266"/>
      <c r="AJ57" s="266"/>
      <c r="AK57" s="266"/>
      <c r="AL57" s="267"/>
      <c r="AM57"/>
      <c r="AN57"/>
      <c r="AO57"/>
      <c r="AP57"/>
      <c r="AQ57"/>
      <c r="AR57"/>
      <c r="AS57"/>
      <c r="AT57"/>
      <c r="AU57"/>
      <c r="AV57"/>
      <c r="AW57"/>
      <c r="AX57"/>
      <c r="AY57"/>
      <c r="AZ57"/>
      <c r="BA57"/>
      <c r="BB57"/>
      <c r="BC57"/>
      <c r="BD57"/>
      <c r="BE57"/>
      <c r="BF57"/>
      <c r="BG57"/>
      <c r="BH57"/>
      <c r="BI57"/>
      <c r="BJ57"/>
      <c r="BK57"/>
      <c r="BL57"/>
      <c r="BM57"/>
      <c r="BN57"/>
      <c r="BO57"/>
      <c r="BP57"/>
    </row>
    <row r="58" spans="2:68">
      <c r="B58" s="72" t="s">
        <v>55</v>
      </c>
      <c r="C58" s="254" t="s">
        <v>184</v>
      </c>
      <c r="D58" s="255" t="s">
        <v>186</v>
      </c>
      <c r="E58" s="255" t="s">
        <v>188</v>
      </c>
      <c r="F58" s="255" t="s">
        <v>190</v>
      </c>
      <c r="G58" s="255" t="s">
        <v>192</v>
      </c>
      <c r="H58" s="255" t="s">
        <v>194</v>
      </c>
      <c r="I58" s="255" t="s">
        <v>196</v>
      </c>
      <c r="J58" s="255" t="s">
        <v>198</v>
      </c>
      <c r="K58" s="255" t="s">
        <v>200</v>
      </c>
      <c r="L58" s="255" t="s">
        <v>202</v>
      </c>
      <c r="M58" s="255" t="s">
        <v>204</v>
      </c>
      <c r="N58" s="255" t="s">
        <v>206</v>
      </c>
      <c r="O58" s="255" t="s">
        <v>211</v>
      </c>
      <c r="P58" s="255" t="s">
        <v>215</v>
      </c>
      <c r="Q58" s="255" t="s">
        <v>217</v>
      </c>
      <c r="R58" s="255" t="s">
        <v>219</v>
      </c>
      <c r="S58" s="255" t="s">
        <v>221</v>
      </c>
      <c r="T58" s="255" t="s">
        <v>231</v>
      </c>
      <c r="U58" s="255" t="s">
        <v>233</v>
      </c>
      <c r="V58" s="255" t="s">
        <v>241</v>
      </c>
      <c r="W58" s="255" t="s">
        <v>257</v>
      </c>
      <c r="X58" s="255" t="s">
        <v>259</v>
      </c>
      <c r="Y58" s="255" t="s">
        <v>261</v>
      </c>
      <c r="Z58" s="255" t="s">
        <v>263</v>
      </c>
      <c r="AA58" s="255" t="s">
        <v>267</v>
      </c>
      <c r="AB58" s="255" t="s">
        <v>269</v>
      </c>
      <c r="AC58" s="255" t="s">
        <v>283</v>
      </c>
      <c r="AD58" s="255" t="s">
        <v>285</v>
      </c>
      <c r="AE58" s="255" t="s">
        <v>293</v>
      </c>
      <c r="AF58" s="255" t="s">
        <v>295</v>
      </c>
      <c r="AG58" s="255" t="s">
        <v>307</v>
      </c>
      <c r="AH58" s="255" t="s">
        <v>311</v>
      </c>
      <c r="AI58" s="255" t="s">
        <v>313</v>
      </c>
      <c r="AJ58" s="255" t="s">
        <v>322</v>
      </c>
      <c r="AK58" s="255" t="s">
        <v>326</v>
      </c>
      <c r="AL58" s="256" t="s">
        <v>96</v>
      </c>
      <c r="AM58"/>
      <c r="AN58"/>
      <c r="AO58"/>
      <c r="AP58"/>
      <c r="AQ58"/>
      <c r="AR58"/>
      <c r="AS58"/>
      <c r="AT58"/>
      <c r="AU58"/>
      <c r="AV58"/>
      <c r="AW58"/>
      <c r="AX58"/>
      <c r="AY58"/>
      <c r="AZ58"/>
      <c r="BA58"/>
      <c r="BB58"/>
      <c r="BC58"/>
      <c r="BD58"/>
      <c r="BE58"/>
      <c r="BF58"/>
      <c r="BG58"/>
      <c r="BH58"/>
      <c r="BI58"/>
      <c r="BJ58"/>
      <c r="BK58"/>
      <c r="BL58"/>
      <c r="BM58"/>
      <c r="BN58"/>
      <c r="BO58"/>
      <c r="BP58"/>
    </row>
    <row r="59" spans="2:68">
      <c r="B59" s="72" t="s">
        <v>131</v>
      </c>
      <c r="C59" s="257"/>
      <c r="D59" s="258">
        <v>16.8507</v>
      </c>
      <c r="E59" s="258">
        <v>27.945399999999999</v>
      </c>
      <c r="F59" s="258"/>
      <c r="G59" s="258">
        <v>7.5723099999999999</v>
      </c>
      <c r="H59" s="258"/>
      <c r="I59" s="258"/>
      <c r="J59" s="258">
        <v>1128.26</v>
      </c>
      <c r="K59" s="258">
        <v>350.72399999999999</v>
      </c>
      <c r="L59" s="258">
        <v>8.9409799999999997</v>
      </c>
      <c r="M59" s="258">
        <v>5.5510000000000002</v>
      </c>
      <c r="N59" s="258">
        <v>34.163200000000003</v>
      </c>
      <c r="O59" s="258"/>
      <c r="P59" s="258">
        <v>323.33600000000001</v>
      </c>
      <c r="Q59" s="258">
        <v>245.58699999999999</v>
      </c>
      <c r="R59" s="258">
        <v>56.463200000000001</v>
      </c>
      <c r="S59" s="258">
        <v>470.06700000000001</v>
      </c>
      <c r="T59" s="258">
        <v>1221.46</v>
      </c>
      <c r="U59" s="258">
        <v>3057.85</v>
      </c>
      <c r="V59" s="258">
        <v>17.292899999999999</v>
      </c>
      <c r="W59" s="258">
        <v>7.5958300000000003</v>
      </c>
      <c r="X59" s="258"/>
      <c r="Y59" s="258">
        <v>8504.76</v>
      </c>
      <c r="Z59" s="258">
        <v>19.0703</v>
      </c>
      <c r="AA59" s="258"/>
      <c r="AB59" s="258">
        <v>4284.2199999999993</v>
      </c>
      <c r="AC59" s="258">
        <v>53.036799999999999</v>
      </c>
      <c r="AD59" s="258"/>
      <c r="AE59" s="258">
        <v>23.898599999999998</v>
      </c>
      <c r="AF59" s="258">
        <v>436.97199999999998</v>
      </c>
      <c r="AG59" s="258"/>
      <c r="AH59" s="258">
        <v>4126.92</v>
      </c>
      <c r="AI59" s="258"/>
      <c r="AJ59" s="258"/>
      <c r="AK59" s="258">
        <v>107.857</v>
      </c>
      <c r="AL59" s="259">
        <v>24536.394220000006</v>
      </c>
      <c r="AM59"/>
      <c r="AN59"/>
      <c r="AO59"/>
      <c r="AP59"/>
      <c r="AQ59"/>
      <c r="AR59"/>
      <c r="AS59"/>
      <c r="AT59"/>
      <c r="AU59"/>
      <c r="AV59"/>
      <c r="AW59"/>
      <c r="AX59"/>
      <c r="AY59"/>
      <c r="AZ59"/>
      <c r="BA59"/>
      <c r="BB59"/>
      <c r="BC59"/>
      <c r="BD59"/>
      <c r="BE59"/>
      <c r="BF59"/>
      <c r="BG59"/>
      <c r="BH59"/>
      <c r="BI59"/>
      <c r="BJ59"/>
      <c r="BK59"/>
      <c r="BL59"/>
      <c r="BM59"/>
      <c r="BN59"/>
      <c r="BO59"/>
      <c r="BP59"/>
    </row>
    <row r="60" spans="2:68">
      <c r="B60" s="62" t="s">
        <v>178</v>
      </c>
      <c r="C60" s="260">
        <v>0.52261199999999997</v>
      </c>
      <c r="D60" s="261">
        <v>33.447200000000002</v>
      </c>
      <c r="E60" s="261">
        <v>245.62799999999999</v>
      </c>
      <c r="F60" s="261">
        <v>3.1356799999999998</v>
      </c>
      <c r="G60" s="261">
        <v>3.1356799999999998</v>
      </c>
      <c r="H60" s="261">
        <v>0</v>
      </c>
      <c r="I60" s="261">
        <v>6.27135</v>
      </c>
      <c r="J60" s="261">
        <v>609.36599999999999</v>
      </c>
      <c r="K60" s="261">
        <v>133.26599999999999</v>
      </c>
      <c r="L60" s="261">
        <v>90.934600000000003</v>
      </c>
      <c r="M60" s="261">
        <v>20.381900000000002</v>
      </c>
      <c r="N60" s="261">
        <v>44.944699999999997</v>
      </c>
      <c r="O60" s="261"/>
      <c r="P60" s="261">
        <v>262.35199999999998</v>
      </c>
      <c r="Q60" s="261">
        <v>297.36599999999999</v>
      </c>
      <c r="R60" s="261">
        <v>194.41200000000001</v>
      </c>
      <c r="S60" s="261">
        <v>257.64800000000002</v>
      </c>
      <c r="T60" s="261">
        <v>322.452</v>
      </c>
      <c r="U60" s="261">
        <v>731.65800000000002</v>
      </c>
      <c r="V60" s="261">
        <v>46.512500000000003</v>
      </c>
      <c r="W60" s="261">
        <v>8.3618000000000006</v>
      </c>
      <c r="X60" s="261"/>
      <c r="Y60" s="261">
        <v>1300.26</v>
      </c>
      <c r="Z60" s="261">
        <v>24.040199999999999</v>
      </c>
      <c r="AA60" s="261"/>
      <c r="AB60" s="261">
        <v>1042.0899999999999</v>
      </c>
      <c r="AC60" s="261">
        <v>139.53800000000001</v>
      </c>
      <c r="AD60" s="261"/>
      <c r="AE60" s="261">
        <v>9.4070199999999993</v>
      </c>
      <c r="AF60" s="261">
        <v>119.678</v>
      </c>
      <c r="AG60" s="261">
        <v>5.7487399999999997</v>
      </c>
      <c r="AH60" s="261">
        <v>844.01900000000001</v>
      </c>
      <c r="AI60" s="261"/>
      <c r="AJ60" s="261"/>
      <c r="AK60" s="261">
        <v>77.346599999999995</v>
      </c>
      <c r="AL60" s="262">
        <v>6873.9235820000004</v>
      </c>
      <c r="AM60"/>
      <c r="AN60"/>
      <c r="AO60"/>
      <c r="AP60"/>
      <c r="AQ60"/>
      <c r="AR60"/>
      <c r="AS60"/>
      <c r="AT60"/>
      <c r="AU60"/>
      <c r="AV60"/>
      <c r="AW60"/>
      <c r="AX60"/>
      <c r="AY60"/>
      <c r="AZ60"/>
      <c r="BA60"/>
      <c r="BB60"/>
      <c r="BC60"/>
      <c r="BD60"/>
      <c r="BE60"/>
      <c r="BF60"/>
      <c r="BG60"/>
      <c r="BH60"/>
      <c r="BI60"/>
      <c r="BJ60"/>
      <c r="BK60"/>
      <c r="BL60"/>
      <c r="BM60"/>
      <c r="BN60"/>
      <c r="BO60"/>
      <c r="BP60"/>
    </row>
    <row r="61" spans="2:68">
      <c r="B61" s="62" t="s">
        <v>176</v>
      </c>
      <c r="C61" s="260"/>
      <c r="D61" s="261">
        <v>0.32893</v>
      </c>
      <c r="E61" s="261">
        <v>6.811096</v>
      </c>
      <c r="F61" s="261"/>
      <c r="G61" s="261">
        <v>0.164465</v>
      </c>
      <c r="H61" s="261"/>
      <c r="I61" s="261"/>
      <c r="J61" s="261">
        <v>195.251</v>
      </c>
      <c r="K61" s="261">
        <v>56.759129999999999</v>
      </c>
      <c r="L61" s="261">
        <v>0.164465</v>
      </c>
      <c r="M61" s="261">
        <v>0.164465</v>
      </c>
      <c r="N61" s="261">
        <v>0.65786100000000003</v>
      </c>
      <c r="O61" s="261"/>
      <c r="P61" s="261">
        <v>68.275419999999997</v>
      </c>
      <c r="Q61" s="261">
        <v>154.71359999999999</v>
      </c>
      <c r="R61" s="261">
        <v>15.892560000000001</v>
      </c>
      <c r="S61" s="261">
        <v>113.51826</v>
      </c>
      <c r="T61" s="261">
        <v>299.20477255999998</v>
      </c>
      <c r="U61" s="261">
        <v>656.1354</v>
      </c>
      <c r="V61" s="261">
        <v>4.5407299999999999</v>
      </c>
      <c r="W61" s="261">
        <v>4.5407299999999999</v>
      </c>
      <c r="X61" s="261"/>
      <c r="Y61" s="261">
        <v>1836.72525752</v>
      </c>
      <c r="Z61" s="261">
        <v>4.5407299999999999</v>
      </c>
      <c r="AA61" s="261"/>
      <c r="AB61" s="261">
        <v>985.33789999999999</v>
      </c>
      <c r="AC61" s="261">
        <v>19.149709999999999</v>
      </c>
      <c r="AD61" s="261"/>
      <c r="AE61" s="261">
        <v>4.7051959999999999</v>
      </c>
      <c r="AF61" s="261">
        <v>95.194127520000009</v>
      </c>
      <c r="AG61" s="261"/>
      <c r="AH61" s="261">
        <v>908.14610000000005</v>
      </c>
      <c r="AI61" s="261"/>
      <c r="AJ61" s="261"/>
      <c r="AK61" s="261">
        <v>20.762219999999999</v>
      </c>
      <c r="AL61" s="262">
        <v>5451.6841255999989</v>
      </c>
      <c r="AM61"/>
      <c r="AN61"/>
      <c r="AO61"/>
      <c r="AP61"/>
      <c r="AQ61"/>
      <c r="AR61"/>
      <c r="AS61"/>
      <c r="AT61"/>
      <c r="AU61"/>
      <c r="AV61"/>
      <c r="AW61"/>
      <c r="AX61"/>
      <c r="AY61"/>
      <c r="AZ61"/>
      <c r="BA61"/>
      <c r="BB61"/>
      <c r="BC61"/>
      <c r="BD61"/>
      <c r="BE61"/>
      <c r="BF61"/>
      <c r="BG61"/>
      <c r="BH61"/>
      <c r="BI61"/>
      <c r="BJ61"/>
      <c r="BK61"/>
      <c r="BL61"/>
      <c r="BM61"/>
      <c r="BN61"/>
      <c r="BO61"/>
      <c r="BP61"/>
    </row>
    <row r="62" spans="2:68">
      <c r="B62" s="62" t="s">
        <v>161</v>
      </c>
      <c r="C62" s="260"/>
      <c r="D62" s="261">
        <v>10.599699999999999</v>
      </c>
      <c r="E62" s="261">
        <v>275.06890000000004</v>
      </c>
      <c r="F62" s="261"/>
      <c r="G62" s="261">
        <v>1.0200000000000001E-2</v>
      </c>
      <c r="H62" s="261">
        <v>30.6434</v>
      </c>
      <c r="I62" s="261"/>
      <c r="J62" s="261">
        <v>29.252399999999998</v>
      </c>
      <c r="K62" s="261">
        <v>67.158000000000015</v>
      </c>
      <c r="L62" s="261">
        <v>7.3598999999999997</v>
      </c>
      <c r="M62" s="261">
        <v>21.015000000000004</v>
      </c>
      <c r="N62" s="261">
        <v>24.0627</v>
      </c>
      <c r="O62" s="261">
        <v>112.10000000000001</v>
      </c>
      <c r="P62" s="261">
        <v>0.1</v>
      </c>
      <c r="Q62" s="261"/>
      <c r="R62" s="261"/>
      <c r="S62" s="261"/>
      <c r="T62" s="261"/>
      <c r="U62" s="261">
        <v>331.77</v>
      </c>
      <c r="V62" s="261"/>
      <c r="W62" s="261">
        <v>91</v>
      </c>
      <c r="X62" s="261">
        <v>97.3</v>
      </c>
      <c r="Y62" s="261">
        <v>709.7299999999999</v>
      </c>
      <c r="Z62" s="261"/>
      <c r="AA62" s="261">
        <v>181.49999999999997</v>
      </c>
      <c r="AB62" s="261">
        <v>2.9</v>
      </c>
      <c r="AC62" s="261"/>
      <c r="AD62" s="261">
        <v>94.3</v>
      </c>
      <c r="AE62" s="261"/>
      <c r="AF62" s="261">
        <v>3.9300000000000006</v>
      </c>
      <c r="AG62" s="261"/>
      <c r="AH62" s="261">
        <v>880.4</v>
      </c>
      <c r="AI62" s="261">
        <v>6.8</v>
      </c>
      <c r="AJ62" s="261">
        <v>76.399999999999991</v>
      </c>
      <c r="AK62" s="261"/>
      <c r="AL62" s="262">
        <v>3053.4002000000005</v>
      </c>
      <c r="AM62"/>
      <c r="AN62"/>
      <c r="AO62"/>
      <c r="AP62"/>
      <c r="AQ62"/>
      <c r="AR62"/>
      <c r="AS62"/>
      <c r="AT62"/>
      <c r="AU62"/>
      <c r="AV62"/>
      <c r="AW62"/>
      <c r="AX62"/>
      <c r="AY62"/>
      <c r="AZ62"/>
      <c r="BA62"/>
      <c r="BB62"/>
      <c r="BC62"/>
      <c r="BD62"/>
      <c r="BE62"/>
      <c r="BF62"/>
      <c r="BG62"/>
      <c r="BH62"/>
      <c r="BI62"/>
      <c r="BJ62"/>
      <c r="BK62"/>
      <c r="BL62"/>
      <c r="BM62"/>
      <c r="BN62"/>
      <c r="BO62"/>
      <c r="BP62"/>
    </row>
    <row r="63" spans="2:68">
      <c r="B63" s="62" t="s">
        <v>130</v>
      </c>
      <c r="C63" s="260">
        <v>4.2586399999999997E-4</v>
      </c>
      <c r="D63" s="261">
        <v>2.6886999999999999</v>
      </c>
      <c r="E63" s="261">
        <v>15.215299999999999</v>
      </c>
      <c r="F63" s="261">
        <v>3.8835799999999997E-2</v>
      </c>
      <c r="G63" s="261">
        <v>5.5276400000000003E-2</v>
      </c>
      <c r="H63" s="261">
        <v>0</v>
      </c>
      <c r="I63" s="261">
        <v>0.26364399999999999</v>
      </c>
      <c r="J63" s="261">
        <v>59.368499999999997</v>
      </c>
      <c r="K63" s="261">
        <v>16.194400000000002</v>
      </c>
      <c r="L63" s="261">
        <v>4.09572</v>
      </c>
      <c r="M63" s="261">
        <v>0.40775</v>
      </c>
      <c r="N63" s="261">
        <v>2.3067000000000002</v>
      </c>
      <c r="O63" s="261"/>
      <c r="P63" s="261">
        <v>20.055499999999999</v>
      </c>
      <c r="Q63" s="261">
        <v>9.9516200000000001</v>
      </c>
      <c r="R63" s="261">
        <v>30.555099999999999</v>
      </c>
      <c r="S63" s="261">
        <v>24.247699999999998</v>
      </c>
      <c r="T63" s="261">
        <v>55.747</v>
      </c>
      <c r="U63" s="261">
        <v>238.41800000000001</v>
      </c>
      <c r="V63" s="261">
        <v>3.8883899999999998</v>
      </c>
      <c r="W63" s="261">
        <v>9.5146999999999995E-2</v>
      </c>
      <c r="X63" s="261"/>
      <c r="Y63" s="261">
        <v>490.74700000000001</v>
      </c>
      <c r="Z63" s="261">
        <v>3.8405499999999999</v>
      </c>
      <c r="AA63" s="261"/>
      <c r="AB63" s="261">
        <v>356.01299999999998</v>
      </c>
      <c r="AC63" s="261">
        <v>3.34327</v>
      </c>
      <c r="AD63" s="261"/>
      <c r="AE63" s="261">
        <v>1.70801</v>
      </c>
      <c r="AF63" s="261">
        <v>27.0625</v>
      </c>
      <c r="AG63" s="261">
        <v>0.12710199999999999</v>
      </c>
      <c r="AH63" s="261">
        <v>208.12200000000001</v>
      </c>
      <c r="AI63" s="261"/>
      <c r="AJ63" s="261"/>
      <c r="AK63" s="261">
        <v>6.6331199999999999</v>
      </c>
      <c r="AL63" s="262">
        <v>1581.1902610640002</v>
      </c>
      <c r="AM63"/>
      <c r="AN63"/>
      <c r="AO63"/>
      <c r="AP63"/>
      <c r="AQ63"/>
      <c r="AR63"/>
      <c r="AS63"/>
      <c r="AT63"/>
      <c r="AU63"/>
      <c r="AV63"/>
      <c r="AW63"/>
      <c r="AX63"/>
      <c r="AY63"/>
      <c r="AZ63"/>
      <c r="BA63"/>
      <c r="BB63"/>
      <c r="BC63"/>
      <c r="BD63"/>
      <c r="BE63"/>
      <c r="BF63"/>
      <c r="BG63"/>
      <c r="BH63"/>
      <c r="BI63"/>
      <c r="BJ63"/>
      <c r="BK63"/>
      <c r="BL63"/>
      <c r="BM63"/>
      <c r="BN63"/>
      <c r="BO63"/>
      <c r="BP63"/>
    </row>
    <row r="64" spans="2:68">
      <c r="B64" s="62" t="s">
        <v>171</v>
      </c>
      <c r="C64" s="260">
        <v>5.1581799999999997E-2</v>
      </c>
      <c r="D64" s="261">
        <v>3.3012299999999999</v>
      </c>
      <c r="E64" s="261">
        <v>100.8777</v>
      </c>
      <c r="F64" s="261">
        <v>0.30949100000000002</v>
      </c>
      <c r="G64" s="261">
        <v>0.30949100000000002</v>
      </c>
      <c r="H64" s="261">
        <v>29.9057</v>
      </c>
      <c r="I64" s="261">
        <v>0.618981</v>
      </c>
      <c r="J64" s="261">
        <v>60.239127199999999</v>
      </c>
      <c r="K64" s="261">
        <v>13.1534</v>
      </c>
      <c r="L64" s="261">
        <v>9.1646840000000012</v>
      </c>
      <c r="M64" s="261">
        <v>15.36819</v>
      </c>
      <c r="N64" s="261">
        <v>6.9936699999999998</v>
      </c>
      <c r="O64" s="261"/>
      <c r="P64" s="261">
        <v>26.083454</v>
      </c>
      <c r="Q64" s="261">
        <v>29.35</v>
      </c>
      <c r="R64" s="261">
        <v>33.965800000000002</v>
      </c>
      <c r="S64" s="261">
        <v>25.713982000000001</v>
      </c>
      <c r="T64" s="261">
        <v>32.015453999999998</v>
      </c>
      <c r="U64" s="261">
        <v>72.214500000000001</v>
      </c>
      <c r="V64" s="261">
        <v>4.5907799999999996</v>
      </c>
      <c r="W64" s="261">
        <v>0.82530800000000004</v>
      </c>
      <c r="X64" s="261"/>
      <c r="Y64" s="261">
        <v>129.188545</v>
      </c>
      <c r="Z64" s="261">
        <v>2.37276</v>
      </c>
      <c r="AA64" s="261"/>
      <c r="AB64" s="261">
        <v>102.854</v>
      </c>
      <c r="AC64" s="261">
        <v>13.7723</v>
      </c>
      <c r="AD64" s="261"/>
      <c r="AE64" s="261">
        <v>0.92847199999999996</v>
      </c>
      <c r="AF64" s="261">
        <v>12.001654</v>
      </c>
      <c r="AG64" s="261">
        <v>0.56740000000000002</v>
      </c>
      <c r="AH64" s="261">
        <v>83.778235999999993</v>
      </c>
      <c r="AI64" s="261"/>
      <c r="AJ64" s="261"/>
      <c r="AK64" s="261">
        <v>13.886099999999999</v>
      </c>
      <c r="AL64" s="262">
        <v>824.40199099999995</v>
      </c>
      <c r="AM64"/>
      <c r="AN64"/>
      <c r="AO64"/>
      <c r="AP64"/>
      <c r="AQ64"/>
      <c r="AR64"/>
      <c r="AS64"/>
      <c r="AT64"/>
      <c r="AU64"/>
      <c r="AV64"/>
      <c r="AW64"/>
      <c r="AX64"/>
      <c r="AY64"/>
      <c r="AZ64"/>
      <c r="BA64"/>
      <c r="BB64"/>
      <c r="BC64"/>
      <c r="BD64"/>
      <c r="BE64"/>
      <c r="BF64"/>
      <c r="BG64"/>
      <c r="BH64"/>
      <c r="BI64"/>
      <c r="BJ64"/>
      <c r="BK64"/>
      <c r="BL64"/>
      <c r="BM64"/>
      <c r="BN64"/>
      <c r="BO64"/>
      <c r="BP64"/>
    </row>
    <row r="65" spans="2:68">
      <c r="B65" s="62" t="s">
        <v>114</v>
      </c>
      <c r="C65" s="260">
        <v>0</v>
      </c>
      <c r="D65" s="261">
        <v>0.49110799999999999</v>
      </c>
      <c r="E65" s="261">
        <v>17.834600000000002</v>
      </c>
      <c r="F65" s="261">
        <v>3.0136199999999998E-3</v>
      </c>
      <c r="G65" s="261">
        <v>8.9807700000000008E-3</v>
      </c>
      <c r="H65" s="261">
        <v>0.14099999999999999</v>
      </c>
      <c r="I65" s="261">
        <v>5.8319399999999999E-3</v>
      </c>
      <c r="J65" s="261">
        <v>25.314599999999999</v>
      </c>
      <c r="K65" s="261">
        <v>5.0865900000000002</v>
      </c>
      <c r="L65" s="261">
        <v>0.95521</v>
      </c>
      <c r="M65" s="261">
        <v>1.82304</v>
      </c>
      <c r="N65" s="261">
        <v>0.67933999999999994</v>
      </c>
      <c r="O65" s="261"/>
      <c r="P65" s="261">
        <v>9.3902400000000004</v>
      </c>
      <c r="Q65" s="261">
        <v>0.54057699999999997</v>
      </c>
      <c r="R65" s="261">
        <v>17.567399999999999</v>
      </c>
      <c r="S65" s="261">
        <v>11.7737</v>
      </c>
      <c r="T65" s="261">
        <v>24.724</v>
      </c>
      <c r="U65" s="261">
        <v>77.611099999999993</v>
      </c>
      <c r="V65" s="261">
        <v>1.30966</v>
      </c>
      <c r="W65" s="261">
        <v>0</v>
      </c>
      <c r="X65" s="261"/>
      <c r="Y65" s="261">
        <v>298.2</v>
      </c>
      <c r="Z65" s="261">
        <v>1.0770999999999999</v>
      </c>
      <c r="AA65" s="261"/>
      <c r="AB65" s="261">
        <v>121.18400000000001</v>
      </c>
      <c r="AC65" s="261">
        <v>0.150337</v>
      </c>
      <c r="AD65" s="261"/>
      <c r="AE65" s="261">
        <v>0.20984900000000001</v>
      </c>
      <c r="AF65" s="261">
        <v>13.8306</v>
      </c>
      <c r="AG65" s="261">
        <v>1.4703000000000001E-2</v>
      </c>
      <c r="AH65" s="261">
        <v>118.983</v>
      </c>
      <c r="AI65" s="261"/>
      <c r="AJ65" s="261"/>
      <c r="AK65" s="261">
        <v>23.122900000000001</v>
      </c>
      <c r="AL65" s="262">
        <v>772.03248032999988</v>
      </c>
      <c r="AM65"/>
      <c r="AN65"/>
      <c r="AO65"/>
      <c r="AP65"/>
      <c r="AQ65"/>
      <c r="AR65"/>
      <c r="AS65"/>
      <c r="AT65"/>
      <c r="AU65"/>
      <c r="AV65"/>
      <c r="AW65"/>
      <c r="AX65"/>
      <c r="AY65"/>
      <c r="AZ65"/>
      <c r="BA65"/>
      <c r="BB65"/>
      <c r="BC65"/>
      <c r="BD65"/>
      <c r="BE65"/>
      <c r="BF65"/>
      <c r="BG65"/>
      <c r="BH65"/>
      <c r="BI65"/>
      <c r="BJ65"/>
      <c r="BK65"/>
      <c r="BL65"/>
      <c r="BM65"/>
      <c r="BN65"/>
      <c r="BO65"/>
      <c r="BP65"/>
    </row>
    <row r="66" spans="2:68">
      <c r="B66" s="62" t="s">
        <v>356</v>
      </c>
      <c r="C66" s="260"/>
      <c r="D66" s="261">
        <v>0.2</v>
      </c>
      <c r="E66" s="261">
        <v>2.2239999999999998</v>
      </c>
      <c r="F66" s="261"/>
      <c r="G66" s="261">
        <v>0.1</v>
      </c>
      <c r="H66" s="261"/>
      <c r="I66" s="261"/>
      <c r="J66" s="261">
        <v>9.6646000000000001</v>
      </c>
      <c r="K66" s="261">
        <v>0.3</v>
      </c>
      <c r="L66" s="261"/>
      <c r="M66" s="261">
        <v>0.2</v>
      </c>
      <c r="N66" s="261">
        <v>0.09</v>
      </c>
      <c r="O66" s="261"/>
      <c r="P66" s="261">
        <v>23.700000000000003</v>
      </c>
      <c r="Q66" s="261"/>
      <c r="R66" s="261"/>
      <c r="S66" s="261">
        <v>5.6</v>
      </c>
      <c r="T66" s="261"/>
      <c r="U66" s="261"/>
      <c r="V66" s="261"/>
      <c r="W66" s="261"/>
      <c r="X66" s="261"/>
      <c r="Y66" s="261">
        <v>97</v>
      </c>
      <c r="Z66" s="261"/>
      <c r="AA66" s="261">
        <v>0.1</v>
      </c>
      <c r="AB66" s="261"/>
      <c r="AC66" s="261"/>
      <c r="AD66" s="261"/>
      <c r="AE66" s="261"/>
      <c r="AF66" s="261"/>
      <c r="AG66" s="261"/>
      <c r="AH66" s="261">
        <v>65.100000000000009</v>
      </c>
      <c r="AI66" s="261">
        <v>283.39999999999998</v>
      </c>
      <c r="AJ66" s="261">
        <v>0.1</v>
      </c>
      <c r="AK66" s="261"/>
      <c r="AL66" s="262">
        <v>487.77859999999998</v>
      </c>
      <c r="AM66"/>
      <c r="AN66"/>
      <c r="AO66"/>
      <c r="AP66"/>
      <c r="AQ66"/>
      <c r="AR66"/>
      <c r="AS66"/>
      <c r="AT66"/>
      <c r="AU66"/>
      <c r="AV66"/>
      <c r="AW66"/>
      <c r="AX66"/>
      <c r="AY66"/>
      <c r="AZ66"/>
      <c r="BA66"/>
      <c r="BB66"/>
      <c r="BC66"/>
      <c r="BD66"/>
      <c r="BE66"/>
      <c r="BF66"/>
      <c r="BG66"/>
      <c r="BH66"/>
      <c r="BI66"/>
      <c r="BJ66"/>
      <c r="BK66"/>
      <c r="BL66"/>
      <c r="BM66"/>
      <c r="BN66"/>
      <c r="BO66"/>
      <c r="BP66"/>
    </row>
    <row r="67" spans="2:68">
      <c r="B67" s="62" t="s">
        <v>387</v>
      </c>
      <c r="C67" s="260">
        <v>8.4246399999999994E-5</v>
      </c>
      <c r="D67" s="261">
        <v>0.53188999999999997</v>
      </c>
      <c r="E67" s="261">
        <v>3.0099499999999999</v>
      </c>
      <c r="F67" s="261">
        <v>7.6826799999999999E-3</v>
      </c>
      <c r="G67" s="261">
        <v>1.0935E-2</v>
      </c>
      <c r="H67" s="261">
        <v>0</v>
      </c>
      <c r="I67" s="261">
        <v>5.2155199999999999E-2</v>
      </c>
      <c r="J67" s="261">
        <v>11.7446</v>
      </c>
      <c r="K67" s="261">
        <v>3.20364</v>
      </c>
      <c r="L67" s="261">
        <v>0.81023400000000001</v>
      </c>
      <c r="M67" s="261">
        <v>8.0662999999999999E-2</v>
      </c>
      <c r="N67" s="261">
        <v>0.45632099999999998</v>
      </c>
      <c r="O67" s="261"/>
      <c r="P67" s="261">
        <v>3.9674700000000001</v>
      </c>
      <c r="Q67" s="261">
        <v>1.9686699999999999</v>
      </c>
      <c r="R67" s="261">
        <v>6.0445500000000001</v>
      </c>
      <c r="S67" s="261">
        <v>4.79678</v>
      </c>
      <c r="T67" s="261">
        <v>11.0281</v>
      </c>
      <c r="U67" s="261">
        <v>47.165000000000006</v>
      </c>
      <c r="V67" s="261">
        <v>0.76921799999999996</v>
      </c>
      <c r="W67" s="261">
        <v>1.88224E-2</v>
      </c>
      <c r="X67" s="261"/>
      <c r="Y67" s="261">
        <v>97.081699999999984</v>
      </c>
      <c r="Z67" s="261">
        <v>0.75975499999999996</v>
      </c>
      <c r="AA67" s="261"/>
      <c r="AB67" s="261">
        <v>70.427999999999997</v>
      </c>
      <c r="AC67" s="261">
        <v>0.661381</v>
      </c>
      <c r="AD67" s="261"/>
      <c r="AE67" s="261">
        <v>0.33788600000000002</v>
      </c>
      <c r="AF67" s="261">
        <v>5.3536299999999999</v>
      </c>
      <c r="AG67" s="261">
        <v>2.5143800000000001E-2</v>
      </c>
      <c r="AH67" s="261">
        <v>41.171599999999998</v>
      </c>
      <c r="AI67" s="261"/>
      <c r="AJ67" s="261"/>
      <c r="AK67" s="261">
        <v>1.31219</v>
      </c>
      <c r="AL67" s="262">
        <v>312.79805132640007</v>
      </c>
      <c r="AM67"/>
      <c r="AN67"/>
      <c r="AO67"/>
      <c r="AP67"/>
      <c r="AQ67"/>
      <c r="AR67"/>
      <c r="AS67"/>
      <c r="AT67"/>
      <c r="AU67"/>
      <c r="AV67"/>
      <c r="AW67"/>
      <c r="AX67"/>
      <c r="AY67"/>
      <c r="AZ67"/>
      <c r="BA67"/>
      <c r="BB67"/>
      <c r="BC67"/>
      <c r="BD67"/>
      <c r="BE67"/>
      <c r="BF67"/>
      <c r="BG67"/>
      <c r="BH67"/>
      <c r="BI67"/>
      <c r="BJ67"/>
      <c r="BK67"/>
      <c r="BL67"/>
      <c r="BM67"/>
      <c r="BN67"/>
      <c r="BO67"/>
      <c r="BP67"/>
    </row>
    <row r="68" spans="2:68">
      <c r="B68" s="62" t="s">
        <v>177</v>
      </c>
      <c r="C68" s="260">
        <v>0</v>
      </c>
      <c r="D68" s="261">
        <v>0</v>
      </c>
      <c r="E68" s="261">
        <v>23.346989999999998</v>
      </c>
      <c r="F68" s="261">
        <v>0</v>
      </c>
      <c r="G68" s="261">
        <v>0</v>
      </c>
      <c r="H68" s="261">
        <v>151.00659999999999</v>
      </c>
      <c r="I68" s="261">
        <v>0</v>
      </c>
      <c r="J68" s="261">
        <v>2.8859119999999999E-2</v>
      </c>
      <c r="K68" s="261">
        <v>0</v>
      </c>
      <c r="L68" s="261">
        <v>5.7718140000000001E-2</v>
      </c>
      <c r="M68" s="261">
        <v>4.0691329999999999</v>
      </c>
      <c r="N68" s="261">
        <v>0.77919530000000004</v>
      </c>
      <c r="O68" s="261"/>
      <c r="P68" s="261">
        <v>5.7718140000000001E-2</v>
      </c>
      <c r="Q68" s="261">
        <v>0</v>
      </c>
      <c r="R68" s="261">
        <v>4.5020150000000001</v>
      </c>
      <c r="S68" s="261">
        <v>8.6577259999999989E-2</v>
      </c>
      <c r="T68" s="261">
        <v>5.7718140000000001E-2</v>
      </c>
      <c r="U68" s="261">
        <v>0</v>
      </c>
      <c r="V68" s="261">
        <v>0</v>
      </c>
      <c r="W68" s="261">
        <v>0</v>
      </c>
      <c r="X68" s="261"/>
      <c r="Y68" s="261">
        <v>0.25973210000000002</v>
      </c>
      <c r="Z68" s="261">
        <v>0</v>
      </c>
      <c r="AA68" s="261"/>
      <c r="AB68" s="261">
        <v>0</v>
      </c>
      <c r="AC68" s="261">
        <v>0</v>
      </c>
      <c r="AD68" s="261"/>
      <c r="AE68" s="261">
        <v>0</v>
      </c>
      <c r="AF68" s="261">
        <v>5.7718140000000001E-2</v>
      </c>
      <c r="AG68" s="261">
        <v>0</v>
      </c>
      <c r="AH68" s="261">
        <v>0.1442956</v>
      </c>
      <c r="AI68" s="261"/>
      <c r="AJ68" s="261"/>
      <c r="AK68" s="261">
        <v>1.904704</v>
      </c>
      <c r="AL68" s="262">
        <v>186.35897393999997</v>
      </c>
      <c r="AM68"/>
      <c r="AN68"/>
      <c r="AO68"/>
      <c r="AP68"/>
      <c r="AQ68"/>
      <c r="AR68"/>
      <c r="AS68"/>
      <c r="AT68"/>
      <c r="AU68"/>
      <c r="AV68"/>
      <c r="AW68"/>
      <c r="AX68"/>
      <c r="AY68"/>
      <c r="AZ68"/>
      <c r="BA68"/>
      <c r="BB68"/>
      <c r="BC68"/>
      <c r="BD68"/>
      <c r="BE68"/>
      <c r="BF68"/>
      <c r="BG68"/>
      <c r="BH68"/>
      <c r="BI68"/>
      <c r="BJ68"/>
      <c r="BK68"/>
      <c r="BL68"/>
      <c r="BM68"/>
      <c r="BN68"/>
      <c r="BO68"/>
      <c r="BP68"/>
    </row>
    <row r="69" spans="2:68">
      <c r="B69" s="62" t="s">
        <v>357</v>
      </c>
      <c r="C69" s="260"/>
      <c r="D69" s="261"/>
      <c r="E69" s="261">
        <v>0.79469999999999996</v>
      </c>
      <c r="F69" s="261"/>
      <c r="G69" s="261"/>
      <c r="H69" s="261"/>
      <c r="I69" s="261"/>
      <c r="J69" s="261">
        <v>0.93160000000000009</v>
      </c>
      <c r="K69" s="261">
        <v>1.24E-2</v>
      </c>
      <c r="L69" s="261">
        <v>6.3E-3</v>
      </c>
      <c r="M69" s="261"/>
      <c r="N69" s="261"/>
      <c r="O69" s="261"/>
      <c r="P69" s="261">
        <v>0</v>
      </c>
      <c r="Q69" s="261"/>
      <c r="R69" s="261"/>
      <c r="S69" s="261">
        <v>0.3</v>
      </c>
      <c r="T69" s="261"/>
      <c r="U69" s="261"/>
      <c r="V69" s="261"/>
      <c r="W69" s="261"/>
      <c r="X69" s="261"/>
      <c r="Y69" s="261">
        <v>5.3</v>
      </c>
      <c r="Z69" s="261"/>
      <c r="AA69" s="261"/>
      <c r="AB69" s="261"/>
      <c r="AC69" s="261"/>
      <c r="AD69" s="261"/>
      <c r="AE69" s="261"/>
      <c r="AF69" s="261"/>
      <c r="AG69" s="261"/>
      <c r="AH69" s="261">
        <v>0</v>
      </c>
      <c r="AI69" s="261"/>
      <c r="AJ69" s="261"/>
      <c r="AK69" s="261">
        <v>1.9516239316239317</v>
      </c>
      <c r="AL69" s="262">
        <v>9.2966239316239321</v>
      </c>
      <c r="AM69"/>
      <c r="AN69"/>
      <c r="AO69"/>
      <c r="AP69"/>
      <c r="AQ69"/>
      <c r="AR69"/>
      <c r="AS69"/>
      <c r="AT69"/>
      <c r="AU69"/>
      <c r="AV69"/>
      <c r="AW69"/>
      <c r="AX69"/>
      <c r="AY69"/>
      <c r="AZ69"/>
      <c r="BA69"/>
      <c r="BB69"/>
      <c r="BC69"/>
      <c r="BD69"/>
      <c r="BE69"/>
      <c r="BF69"/>
      <c r="BG69"/>
      <c r="BH69"/>
      <c r="BI69"/>
      <c r="BJ69"/>
      <c r="BK69"/>
      <c r="BL69"/>
      <c r="BM69"/>
      <c r="BN69"/>
      <c r="BO69"/>
      <c r="BP69"/>
    </row>
    <row r="70" spans="2:68">
      <c r="B70" s="62" t="s">
        <v>112</v>
      </c>
      <c r="C70" s="260">
        <v>0</v>
      </c>
      <c r="D70" s="261">
        <v>0</v>
      </c>
      <c r="E70" s="261">
        <v>0</v>
      </c>
      <c r="F70" s="261">
        <v>0</v>
      </c>
      <c r="G70" s="261">
        <v>0</v>
      </c>
      <c r="H70" s="261">
        <v>0</v>
      </c>
      <c r="I70" s="261">
        <v>0</v>
      </c>
      <c r="J70" s="261">
        <v>0</v>
      </c>
      <c r="K70" s="261">
        <v>0</v>
      </c>
      <c r="L70" s="261">
        <v>0</v>
      </c>
      <c r="M70" s="261">
        <v>0</v>
      </c>
      <c r="N70" s="261">
        <v>0</v>
      </c>
      <c r="O70" s="261"/>
      <c r="P70" s="261">
        <v>0</v>
      </c>
      <c r="Q70" s="261">
        <v>0</v>
      </c>
      <c r="R70" s="261">
        <v>5.9253300000000002E-2</v>
      </c>
      <c r="S70" s="261">
        <v>3.2736600000000001E-5</v>
      </c>
      <c r="T70" s="261">
        <v>1.14578E-4</v>
      </c>
      <c r="U70" s="261">
        <v>0</v>
      </c>
      <c r="V70" s="261">
        <v>0</v>
      </c>
      <c r="W70" s="261">
        <v>0</v>
      </c>
      <c r="X70" s="261"/>
      <c r="Y70" s="261">
        <v>4.2639400000000001E-2</v>
      </c>
      <c r="Z70" s="261">
        <v>0</v>
      </c>
      <c r="AA70" s="261"/>
      <c r="AB70" s="261">
        <v>0</v>
      </c>
      <c r="AC70" s="261">
        <v>0</v>
      </c>
      <c r="AD70" s="261"/>
      <c r="AE70" s="261">
        <v>0</v>
      </c>
      <c r="AF70" s="261">
        <v>8.8748999999999995E-2</v>
      </c>
      <c r="AG70" s="261">
        <v>0</v>
      </c>
      <c r="AH70" s="261">
        <v>3.3669600000000001E-2</v>
      </c>
      <c r="AI70" s="261"/>
      <c r="AJ70" s="261"/>
      <c r="AK70" s="261">
        <v>1.78414E-2</v>
      </c>
      <c r="AL70" s="262">
        <v>0.2423000146</v>
      </c>
      <c r="AM70"/>
      <c r="AN70"/>
      <c r="AO70"/>
      <c r="AP70"/>
      <c r="AQ70"/>
      <c r="AR70"/>
      <c r="AS70"/>
      <c r="AT70"/>
      <c r="AU70"/>
      <c r="AV70"/>
      <c r="AW70"/>
      <c r="AX70"/>
      <c r="AY70"/>
      <c r="AZ70"/>
      <c r="BA70"/>
      <c r="BB70"/>
      <c r="BC70"/>
      <c r="BD70"/>
      <c r="BE70"/>
      <c r="BF70"/>
      <c r="BG70"/>
      <c r="BH70"/>
      <c r="BI70"/>
      <c r="BJ70"/>
      <c r="BK70"/>
      <c r="BL70"/>
      <c r="BM70"/>
      <c r="BN70"/>
      <c r="BO70"/>
      <c r="BP70"/>
    </row>
    <row r="71" spans="2:68">
      <c r="B71" s="62" t="s">
        <v>358</v>
      </c>
      <c r="C71" s="260"/>
      <c r="D71" s="261"/>
      <c r="E71" s="261">
        <v>0</v>
      </c>
      <c r="F71" s="261"/>
      <c r="G71" s="261"/>
      <c r="H71" s="261"/>
      <c r="I71" s="261"/>
      <c r="J71" s="261">
        <v>0</v>
      </c>
      <c r="K71" s="261">
        <v>0</v>
      </c>
      <c r="L71" s="261">
        <v>0</v>
      </c>
      <c r="M71" s="261"/>
      <c r="N71" s="261"/>
      <c r="O71" s="261"/>
      <c r="P71" s="261"/>
      <c r="Q71" s="261"/>
      <c r="R71" s="261"/>
      <c r="S71" s="261">
        <v>0.2</v>
      </c>
      <c r="T71" s="261"/>
      <c r="U71" s="261"/>
      <c r="V71" s="261"/>
      <c r="W71" s="261"/>
      <c r="X71" s="261"/>
      <c r="Y71" s="261">
        <v>0</v>
      </c>
      <c r="Z71" s="261"/>
      <c r="AA71" s="261"/>
      <c r="AB71" s="261"/>
      <c r="AC71" s="261"/>
      <c r="AD71" s="261"/>
      <c r="AE71" s="261"/>
      <c r="AF71" s="261"/>
      <c r="AG71" s="261"/>
      <c r="AH71" s="261"/>
      <c r="AI71" s="261"/>
      <c r="AJ71" s="261"/>
      <c r="AK71" s="261"/>
      <c r="AL71" s="262">
        <v>0.2</v>
      </c>
      <c r="AM71"/>
      <c r="AN71"/>
      <c r="AO71"/>
      <c r="AP71"/>
      <c r="AQ71"/>
      <c r="AR71"/>
      <c r="AS71"/>
      <c r="AT71"/>
      <c r="AU71"/>
      <c r="AV71"/>
      <c r="AW71"/>
      <c r="AX71"/>
      <c r="AY71"/>
      <c r="AZ71"/>
      <c r="BA71"/>
      <c r="BB71"/>
      <c r="BC71"/>
      <c r="BD71"/>
      <c r="BE71"/>
      <c r="BF71"/>
      <c r="BG71"/>
      <c r="BH71"/>
      <c r="BI71"/>
      <c r="BJ71"/>
      <c r="BK71"/>
      <c r="BL71"/>
      <c r="BM71"/>
      <c r="BN71"/>
      <c r="BO71"/>
      <c r="BP71"/>
    </row>
    <row r="72" spans="2:68">
      <c r="B72" s="62" t="s">
        <v>180</v>
      </c>
      <c r="C72" s="260">
        <v>0</v>
      </c>
      <c r="D72" s="261">
        <v>0</v>
      </c>
      <c r="E72" s="261">
        <v>2.6169499999999998E-2</v>
      </c>
      <c r="F72" s="261">
        <v>0</v>
      </c>
      <c r="G72" s="261">
        <v>0</v>
      </c>
      <c r="H72" s="261">
        <v>0</v>
      </c>
      <c r="I72" s="261">
        <v>0</v>
      </c>
      <c r="J72" s="261">
        <v>3.2348000000000003E-5</v>
      </c>
      <c r="K72" s="261">
        <v>0</v>
      </c>
      <c r="L72" s="261">
        <v>6.4696000000000005E-5</v>
      </c>
      <c r="M72" s="261">
        <v>4.5610700000000004E-3</v>
      </c>
      <c r="N72" s="261">
        <v>8.7339600000000002E-4</v>
      </c>
      <c r="O72" s="261"/>
      <c r="P72" s="261">
        <v>6.4696000000000005E-5</v>
      </c>
      <c r="Q72" s="261">
        <v>0</v>
      </c>
      <c r="R72" s="261">
        <v>5.0462900000000002E-3</v>
      </c>
      <c r="S72" s="261">
        <v>9.7044000000000001E-5</v>
      </c>
      <c r="T72" s="261">
        <v>6.4696000000000005E-5</v>
      </c>
      <c r="U72" s="261">
        <v>0</v>
      </c>
      <c r="V72" s="261">
        <v>0</v>
      </c>
      <c r="W72" s="261">
        <v>0</v>
      </c>
      <c r="X72" s="261"/>
      <c r="Y72" s="261">
        <v>2.9113199999999999E-4</v>
      </c>
      <c r="Z72" s="261">
        <v>0</v>
      </c>
      <c r="AA72" s="261"/>
      <c r="AB72" s="261">
        <v>0</v>
      </c>
      <c r="AC72" s="261">
        <v>0</v>
      </c>
      <c r="AD72" s="261"/>
      <c r="AE72" s="261">
        <v>0</v>
      </c>
      <c r="AF72" s="261">
        <v>6.4696000000000005E-5</v>
      </c>
      <c r="AG72" s="261">
        <v>0</v>
      </c>
      <c r="AH72" s="261">
        <v>1.6174000000000001E-4</v>
      </c>
      <c r="AI72" s="261"/>
      <c r="AJ72" s="261"/>
      <c r="AK72" s="261">
        <v>2.1349699999999999E-3</v>
      </c>
      <c r="AL72" s="262">
        <v>3.962627400000001E-2</v>
      </c>
      <c r="AM72"/>
      <c r="AN72"/>
      <c r="AO72"/>
      <c r="AP72"/>
      <c r="AQ72"/>
      <c r="AR72"/>
      <c r="AS72"/>
      <c r="AT72"/>
      <c r="AU72"/>
      <c r="AV72"/>
      <c r="AW72"/>
      <c r="AX72"/>
      <c r="AY72"/>
      <c r="AZ72"/>
      <c r="BA72"/>
      <c r="BB72"/>
      <c r="BC72"/>
      <c r="BD72"/>
      <c r="BE72"/>
      <c r="BF72"/>
      <c r="BG72"/>
      <c r="BH72"/>
      <c r="BI72"/>
      <c r="BJ72"/>
      <c r="BK72"/>
      <c r="BL72"/>
      <c r="BM72"/>
      <c r="BN72"/>
      <c r="BO72"/>
      <c r="BP72"/>
    </row>
    <row r="73" spans="2:68">
      <c r="B73" s="62" t="s">
        <v>359</v>
      </c>
      <c r="C73" s="260"/>
      <c r="D73" s="261"/>
      <c r="E73" s="261">
        <v>3.3500000000000002E-2</v>
      </c>
      <c r="F73" s="261"/>
      <c r="G73" s="261"/>
      <c r="H73" s="261"/>
      <c r="I73" s="261"/>
      <c r="J73" s="261">
        <v>0</v>
      </c>
      <c r="K73" s="261">
        <v>0</v>
      </c>
      <c r="L73" s="261">
        <v>0</v>
      </c>
      <c r="M73" s="261"/>
      <c r="N73" s="261"/>
      <c r="O73" s="261"/>
      <c r="P73" s="261"/>
      <c r="Q73" s="261"/>
      <c r="R73" s="261"/>
      <c r="S73" s="261">
        <v>0</v>
      </c>
      <c r="T73" s="261"/>
      <c r="U73" s="261"/>
      <c r="V73" s="261"/>
      <c r="W73" s="261"/>
      <c r="X73" s="261"/>
      <c r="Y73" s="261"/>
      <c r="Z73" s="261"/>
      <c r="AA73" s="261"/>
      <c r="AB73" s="261"/>
      <c r="AC73" s="261"/>
      <c r="AD73" s="261"/>
      <c r="AE73" s="261"/>
      <c r="AF73" s="261"/>
      <c r="AG73" s="261"/>
      <c r="AH73" s="261">
        <v>0</v>
      </c>
      <c r="AI73" s="261"/>
      <c r="AJ73" s="261"/>
      <c r="AK73" s="261"/>
      <c r="AL73" s="262">
        <v>3.3500000000000002E-2</v>
      </c>
      <c r="AM73"/>
      <c r="AN73"/>
      <c r="AO73"/>
      <c r="AP73"/>
      <c r="AQ73"/>
      <c r="AR73"/>
      <c r="AS73"/>
      <c r="AT73"/>
      <c r="AU73"/>
      <c r="AV73"/>
      <c r="AW73"/>
      <c r="AX73"/>
      <c r="AY73"/>
      <c r="AZ73"/>
      <c r="BA73"/>
      <c r="BB73"/>
      <c r="BC73"/>
      <c r="BD73"/>
      <c r="BE73"/>
      <c r="BF73"/>
      <c r="BG73"/>
      <c r="BH73"/>
      <c r="BI73"/>
      <c r="BJ73"/>
      <c r="BK73"/>
      <c r="BL73"/>
      <c r="BM73"/>
      <c r="BN73"/>
      <c r="BO73"/>
      <c r="BP73"/>
    </row>
    <row r="74" spans="2:68">
      <c r="B74" s="62" t="s">
        <v>113</v>
      </c>
      <c r="C74" s="260">
        <v>0</v>
      </c>
      <c r="D74" s="261">
        <v>0</v>
      </c>
      <c r="E74" s="261">
        <v>0</v>
      </c>
      <c r="F74" s="261">
        <v>0</v>
      </c>
      <c r="G74" s="261">
        <v>0</v>
      </c>
      <c r="H74" s="261">
        <v>0</v>
      </c>
      <c r="I74" s="261">
        <v>0</v>
      </c>
      <c r="J74" s="261">
        <v>0</v>
      </c>
      <c r="K74" s="261">
        <v>0</v>
      </c>
      <c r="L74" s="261">
        <v>0</v>
      </c>
      <c r="M74" s="261">
        <v>0</v>
      </c>
      <c r="N74" s="261">
        <v>0</v>
      </c>
      <c r="O74" s="261"/>
      <c r="P74" s="261">
        <v>0</v>
      </c>
      <c r="Q74" s="261">
        <v>0</v>
      </c>
      <c r="R74" s="261">
        <v>0</v>
      </c>
      <c r="S74" s="261">
        <v>0</v>
      </c>
      <c r="T74" s="261">
        <v>0</v>
      </c>
      <c r="U74" s="261">
        <v>0</v>
      </c>
      <c r="V74" s="261">
        <v>0</v>
      </c>
      <c r="W74" s="261">
        <v>0</v>
      </c>
      <c r="X74" s="261"/>
      <c r="Y74" s="261">
        <v>0</v>
      </c>
      <c r="Z74" s="261">
        <v>0</v>
      </c>
      <c r="AA74" s="261"/>
      <c r="AB74" s="261">
        <v>0</v>
      </c>
      <c r="AC74" s="261">
        <v>0</v>
      </c>
      <c r="AD74" s="261"/>
      <c r="AE74" s="261">
        <v>0</v>
      </c>
      <c r="AF74" s="261">
        <v>0</v>
      </c>
      <c r="AG74" s="261">
        <v>0</v>
      </c>
      <c r="AH74" s="261">
        <v>0</v>
      </c>
      <c r="AI74" s="261"/>
      <c r="AJ74" s="261"/>
      <c r="AK74" s="261">
        <v>0</v>
      </c>
      <c r="AL74" s="262">
        <v>0</v>
      </c>
      <c r="AM74"/>
      <c r="AN74"/>
      <c r="AO74"/>
      <c r="AP74"/>
      <c r="AQ74"/>
      <c r="AR74"/>
      <c r="AS74"/>
      <c r="AT74"/>
      <c r="AU74"/>
      <c r="AV74"/>
      <c r="AW74"/>
      <c r="AX74"/>
      <c r="AY74"/>
      <c r="AZ74"/>
      <c r="BA74"/>
      <c r="BB74"/>
      <c r="BC74"/>
      <c r="BD74"/>
      <c r="BE74"/>
      <c r="BF74"/>
      <c r="BG74"/>
      <c r="BH74"/>
      <c r="BI74"/>
      <c r="BJ74"/>
      <c r="BK74"/>
      <c r="BL74"/>
      <c r="BM74"/>
      <c r="BN74"/>
      <c r="BO74"/>
      <c r="BP74"/>
    </row>
    <row r="75" spans="2:68">
      <c r="B75" s="62" t="s">
        <v>170</v>
      </c>
      <c r="C75" s="260">
        <v>0</v>
      </c>
      <c r="D75" s="261">
        <v>0</v>
      </c>
      <c r="E75" s="261">
        <v>0</v>
      </c>
      <c r="F75" s="261">
        <v>0</v>
      </c>
      <c r="G75" s="261">
        <v>0</v>
      </c>
      <c r="H75" s="261">
        <v>0</v>
      </c>
      <c r="I75" s="261">
        <v>0</v>
      </c>
      <c r="J75" s="261">
        <v>0</v>
      </c>
      <c r="K75" s="261">
        <v>0</v>
      </c>
      <c r="L75" s="261">
        <v>0</v>
      </c>
      <c r="M75" s="261">
        <v>0</v>
      </c>
      <c r="N75" s="261">
        <v>0</v>
      </c>
      <c r="O75" s="261"/>
      <c r="P75" s="261">
        <v>0</v>
      </c>
      <c r="Q75" s="261">
        <v>0</v>
      </c>
      <c r="R75" s="261">
        <v>0</v>
      </c>
      <c r="S75" s="261">
        <v>0</v>
      </c>
      <c r="T75" s="261">
        <v>0</v>
      </c>
      <c r="U75" s="261">
        <v>0</v>
      </c>
      <c r="V75" s="261">
        <v>0</v>
      </c>
      <c r="W75" s="261">
        <v>0</v>
      </c>
      <c r="X75" s="261"/>
      <c r="Y75" s="261">
        <v>0</v>
      </c>
      <c r="Z75" s="261">
        <v>0</v>
      </c>
      <c r="AA75" s="261"/>
      <c r="AB75" s="261">
        <v>0</v>
      </c>
      <c r="AC75" s="261">
        <v>0</v>
      </c>
      <c r="AD75" s="261"/>
      <c r="AE75" s="261">
        <v>0</v>
      </c>
      <c r="AF75" s="261">
        <v>0</v>
      </c>
      <c r="AG75" s="261">
        <v>0</v>
      </c>
      <c r="AH75" s="261">
        <v>0</v>
      </c>
      <c r="AI75" s="261"/>
      <c r="AJ75" s="261"/>
      <c r="AK75" s="261">
        <v>0</v>
      </c>
      <c r="AL75" s="262">
        <v>0</v>
      </c>
      <c r="AM75"/>
      <c r="AN75"/>
      <c r="AO75"/>
      <c r="AP75"/>
      <c r="AQ75"/>
      <c r="AR75"/>
      <c r="AS75"/>
      <c r="AT75"/>
      <c r="AU75"/>
      <c r="AV75"/>
      <c r="AW75"/>
      <c r="AX75"/>
      <c r="AY75"/>
      <c r="AZ75"/>
      <c r="BA75"/>
      <c r="BB75"/>
      <c r="BC75"/>
      <c r="BD75"/>
      <c r="BE75"/>
      <c r="BF75"/>
      <c r="BG75"/>
      <c r="BH75"/>
      <c r="BI75"/>
      <c r="BJ75"/>
      <c r="BK75"/>
      <c r="BL75"/>
      <c r="BM75"/>
      <c r="BN75"/>
      <c r="BO75"/>
      <c r="BP75"/>
    </row>
    <row r="76" spans="2:68">
      <c r="B76" s="62" t="s">
        <v>179</v>
      </c>
      <c r="C76" s="260">
        <v>0</v>
      </c>
      <c r="D76" s="261">
        <v>0</v>
      </c>
      <c r="E76" s="261">
        <v>0</v>
      </c>
      <c r="F76" s="261">
        <v>0</v>
      </c>
      <c r="G76" s="261">
        <v>0</v>
      </c>
      <c r="H76" s="261">
        <v>0</v>
      </c>
      <c r="I76" s="261">
        <v>0</v>
      </c>
      <c r="J76" s="261">
        <v>0</v>
      </c>
      <c r="K76" s="261">
        <v>0</v>
      </c>
      <c r="L76" s="261">
        <v>0</v>
      </c>
      <c r="M76" s="261">
        <v>0</v>
      </c>
      <c r="N76" s="261">
        <v>0</v>
      </c>
      <c r="O76" s="261"/>
      <c r="P76" s="261">
        <v>0</v>
      </c>
      <c r="Q76" s="261">
        <v>0</v>
      </c>
      <c r="R76" s="261">
        <v>0</v>
      </c>
      <c r="S76" s="261">
        <v>0</v>
      </c>
      <c r="T76" s="261">
        <v>0</v>
      </c>
      <c r="U76" s="261">
        <v>0</v>
      </c>
      <c r="V76" s="261">
        <v>0</v>
      </c>
      <c r="W76" s="261">
        <v>0</v>
      </c>
      <c r="X76" s="261"/>
      <c r="Y76" s="261">
        <v>0</v>
      </c>
      <c r="Z76" s="261">
        <v>0</v>
      </c>
      <c r="AA76" s="261"/>
      <c r="AB76" s="261">
        <v>0</v>
      </c>
      <c r="AC76" s="261">
        <v>0</v>
      </c>
      <c r="AD76" s="261"/>
      <c r="AE76" s="261">
        <v>0</v>
      </c>
      <c r="AF76" s="261">
        <v>0</v>
      </c>
      <c r="AG76" s="261">
        <v>0</v>
      </c>
      <c r="AH76" s="261">
        <v>0</v>
      </c>
      <c r="AI76" s="261"/>
      <c r="AJ76" s="261"/>
      <c r="AK76" s="261">
        <v>0</v>
      </c>
      <c r="AL76" s="262">
        <v>0</v>
      </c>
      <c r="AM76"/>
      <c r="AN76"/>
      <c r="AO76"/>
      <c r="AP76"/>
      <c r="AQ76"/>
      <c r="AR76"/>
      <c r="AS76"/>
      <c r="AT76"/>
      <c r="AU76"/>
      <c r="AV76"/>
      <c r="AW76"/>
      <c r="AX76"/>
      <c r="AY76"/>
      <c r="AZ76"/>
      <c r="BA76"/>
      <c r="BB76"/>
      <c r="BC76"/>
      <c r="BD76"/>
      <c r="BE76"/>
      <c r="BF76"/>
      <c r="BG76"/>
      <c r="BH76"/>
      <c r="BI76"/>
      <c r="BJ76"/>
      <c r="BK76"/>
      <c r="BL76"/>
      <c r="BM76"/>
      <c r="BN76"/>
      <c r="BO76"/>
      <c r="BP76"/>
    </row>
    <row r="77" spans="2:68">
      <c r="B77" s="62" t="s">
        <v>364</v>
      </c>
      <c r="C77" s="260"/>
      <c r="D77" s="261">
        <v>0</v>
      </c>
      <c r="E77" s="261">
        <v>0</v>
      </c>
      <c r="F77" s="261"/>
      <c r="G77" s="261">
        <v>0</v>
      </c>
      <c r="H77" s="261"/>
      <c r="I77" s="261"/>
      <c r="J77" s="261">
        <v>0</v>
      </c>
      <c r="K77" s="261">
        <v>0</v>
      </c>
      <c r="L77" s="261">
        <v>0</v>
      </c>
      <c r="M77" s="261">
        <v>0</v>
      </c>
      <c r="N77" s="261">
        <v>0</v>
      </c>
      <c r="O77" s="261"/>
      <c r="P77" s="261">
        <v>0</v>
      </c>
      <c r="Q77" s="261">
        <v>0</v>
      </c>
      <c r="R77" s="261">
        <v>0</v>
      </c>
      <c r="S77" s="261">
        <v>0</v>
      </c>
      <c r="T77" s="261">
        <v>0</v>
      </c>
      <c r="U77" s="261">
        <v>0</v>
      </c>
      <c r="V77" s="261">
        <v>0</v>
      </c>
      <c r="W77" s="261">
        <v>0</v>
      </c>
      <c r="X77" s="261"/>
      <c r="Y77" s="261">
        <v>0</v>
      </c>
      <c r="Z77" s="261">
        <v>0</v>
      </c>
      <c r="AA77" s="261"/>
      <c r="AB77" s="261">
        <v>0</v>
      </c>
      <c r="AC77" s="261">
        <v>0</v>
      </c>
      <c r="AD77" s="261"/>
      <c r="AE77" s="261">
        <v>0</v>
      </c>
      <c r="AF77" s="261">
        <v>0</v>
      </c>
      <c r="AG77" s="261"/>
      <c r="AH77" s="261">
        <v>0</v>
      </c>
      <c r="AI77" s="261"/>
      <c r="AJ77" s="261"/>
      <c r="AK77" s="261">
        <v>0</v>
      </c>
      <c r="AL77" s="262">
        <v>0</v>
      </c>
      <c r="AM77"/>
      <c r="AN77"/>
      <c r="AO77"/>
      <c r="AP77"/>
      <c r="AQ77"/>
      <c r="AR77"/>
      <c r="AS77"/>
      <c r="AT77"/>
      <c r="AU77"/>
      <c r="AV77"/>
      <c r="AW77"/>
      <c r="AX77"/>
      <c r="AY77"/>
      <c r="AZ77"/>
      <c r="BA77"/>
      <c r="BB77"/>
      <c r="BC77"/>
      <c r="BD77"/>
      <c r="BE77"/>
      <c r="BF77"/>
      <c r="BG77"/>
      <c r="BH77"/>
      <c r="BI77"/>
      <c r="BJ77"/>
      <c r="BK77"/>
      <c r="BL77"/>
      <c r="BM77"/>
      <c r="BN77"/>
      <c r="BO77"/>
      <c r="BP77"/>
    </row>
    <row r="78" spans="2:68">
      <c r="B78" s="62" t="s">
        <v>46</v>
      </c>
      <c r="C78" s="260">
        <v>0</v>
      </c>
      <c r="D78" s="261">
        <v>0</v>
      </c>
      <c r="E78" s="261">
        <v>0</v>
      </c>
      <c r="F78" s="261">
        <v>0</v>
      </c>
      <c r="G78" s="261">
        <v>0</v>
      </c>
      <c r="H78" s="261">
        <v>0</v>
      </c>
      <c r="I78" s="261">
        <v>0</v>
      </c>
      <c r="J78" s="261">
        <v>0</v>
      </c>
      <c r="K78" s="261">
        <v>0</v>
      </c>
      <c r="L78" s="261">
        <v>0</v>
      </c>
      <c r="M78" s="261">
        <v>0</v>
      </c>
      <c r="N78" s="261">
        <v>0</v>
      </c>
      <c r="O78" s="261"/>
      <c r="P78" s="261">
        <v>0</v>
      </c>
      <c r="Q78" s="261">
        <v>0</v>
      </c>
      <c r="R78" s="261">
        <v>0</v>
      </c>
      <c r="S78" s="261">
        <v>0</v>
      </c>
      <c r="T78" s="261">
        <v>0</v>
      </c>
      <c r="U78" s="261">
        <v>0</v>
      </c>
      <c r="V78" s="261">
        <v>0</v>
      </c>
      <c r="W78" s="261">
        <v>0</v>
      </c>
      <c r="X78" s="261"/>
      <c r="Y78" s="261">
        <v>0</v>
      </c>
      <c r="Z78" s="261">
        <v>0</v>
      </c>
      <c r="AA78" s="261"/>
      <c r="AB78" s="261">
        <v>0</v>
      </c>
      <c r="AC78" s="261">
        <v>0</v>
      </c>
      <c r="AD78" s="261"/>
      <c r="AE78" s="261">
        <v>0</v>
      </c>
      <c r="AF78" s="261">
        <v>0</v>
      </c>
      <c r="AG78" s="261">
        <v>0</v>
      </c>
      <c r="AH78" s="261">
        <v>0</v>
      </c>
      <c r="AI78" s="261"/>
      <c r="AJ78" s="261"/>
      <c r="AK78" s="261">
        <v>0</v>
      </c>
      <c r="AL78" s="262">
        <v>0</v>
      </c>
      <c r="AM78"/>
      <c r="AN78"/>
      <c r="AO78"/>
      <c r="AP78"/>
      <c r="AQ78"/>
      <c r="AR78"/>
      <c r="AS78"/>
      <c r="AT78"/>
      <c r="AU78"/>
      <c r="AV78"/>
      <c r="AW78"/>
      <c r="AX78"/>
      <c r="AY78"/>
      <c r="AZ78"/>
      <c r="BA78"/>
      <c r="BB78"/>
      <c r="BC78"/>
      <c r="BD78"/>
      <c r="BE78"/>
      <c r="BF78"/>
      <c r="BG78"/>
      <c r="BH78"/>
      <c r="BI78"/>
      <c r="BJ78"/>
      <c r="BK78"/>
      <c r="BL78"/>
      <c r="BM78"/>
      <c r="BN78"/>
      <c r="BO78"/>
      <c r="BP78"/>
    </row>
    <row r="79" spans="2:68">
      <c r="B79" s="62" t="s">
        <v>111</v>
      </c>
      <c r="C79" s="260">
        <v>0</v>
      </c>
      <c r="D79" s="261">
        <v>0</v>
      </c>
      <c r="E79" s="261">
        <v>0</v>
      </c>
      <c r="F79" s="261">
        <v>0</v>
      </c>
      <c r="G79" s="261">
        <v>0</v>
      </c>
      <c r="H79" s="261">
        <v>0</v>
      </c>
      <c r="I79" s="261">
        <v>0</v>
      </c>
      <c r="J79" s="261">
        <v>0</v>
      </c>
      <c r="K79" s="261">
        <v>0</v>
      </c>
      <c r="L79" s="261">
        <v>0</v>
      </c>
      <c r="M79" s="261">
        <v>0</v>
      </c>
      <c r="N79" s="261">
        <v>0</v>
      </c>
      <c r="O79" s="261"/>
      <c r="P79" s="261">
        <v>0</v>
      </c>
      <c r="Q79" s="261">
        <v>0</v>
      </c>
      <c r="R79" s="261">
        <v>0</v>
      </c>
      <c r="S79" s="261">
        <v>0</v>
      </c>
      <c r="T79" s="261">
        <v>0</v>
      </c>
      <c r="U79" s="261">
        <v>0</v>
      </c>
      <c r="V79" s="261">
        <v>0</v>
      </c>
      <c r="W79" s="261">
        <v>0</v>
      </c>
      <c r="X79" s="261"/>
      <c r="Y79" s="261">
        <v>0</v>
      </c>
      <c r="Z79" s="261">
        <v>0</v>
      </c>
      <c r="AA79" s="261"/>
      <c r="AB79" s="261">
        <v>0</v>
      </c>
      <c r="AC79" s="261">
        <v>0</v>
      </c>
      <c r="AD79" s="261"/>
      <c r="AE79" s="261">
        <v>0</v>
      </c>
      <c r="AF79" s="261">
        <v>0</v>
      </c>
      <c r="AG79" s="261">
        <v>0</v>
      </c>
      <c r="AH79" s="261">
        <v>0</v>
      </c>
      <c r="AI79" s="261"/>
      <c r="AJ79" s="261"/>
      <c r="AK79" s="261">
        <v>0</v>
      </c>
      <c r="AL79" s="262">
        <v>0</v>
      </c>
      <c r="AM79"/>
      <c r="AN79"/>
      <c r="AO79"/>
      <c r="AP79"/>
      <c r="AQ79"/>
      <c r="AR79"/>
      <c r="AS79"/>
      <c r="AT79"/>
      <c r="AU79"/>
      <c r="AV79"/>
      <c r="AW79"/>
      <c r="AX79"/>
      <c r="AY79"/>
      <c r="AZ79"/>
      <c r="BA79"/>
      <c r="BB79"/>
      <c r="BC79"/>
      <c r="BD79"/>
      <c r="BE79"/>
      <c r="BF79"/>
      <c r="BG79"/>
      <c r="BH79"/>
      <c r="BI79"/>
      <c r="BJ79"/>
      <c r="BK79"/>
      <c r="BL79"/>
      <c r="BM79"/>
      <c r="BN79"/>
      <c r="BO79"/>
      <c r="BP79"/>
    </row>
    <row r="80" spans="2:68">
      <c r="B80" s="62" t="s">
        <v>355</v>
      </c>
      <c r="C80" s="260"/>
      <c r="D80" s="261"/>
      <c r="E80" s="261">
        <v>0</v>
      </c>
      <c r="F80" s="261"/>
      <c r="G80" s="261"/>
      <c r="H80" s="261"/>
      <c r="I80" s="261"/>
      <c r="J80" s="261">
        <v>0</v>
      </c>
      <c r="K80" s="261"/>
      <c r="L80" s="261">
        <v>0</v>
      </c>
      <c r="M80" s="261"/>
      <c r="N80" s="261"/>
      <c r="O80" s="261"/>
      <c r="P80" s="261"/>
      <c r="Q80" s="261"/>
      <c r="R80" s="261"/>
      <c r="S80" s="261"/>
      <c r="T80" s="261"/>
      <c r="U80" s="261"/>
      <c r="V80" s="261"/>
      <c r="W80" s="261"/>
      <c r="X80" s="261"/>
      <c r="Y80" s="261"/>
      <c r="Z80" s="261"/>
      <c r="AA80" s="261"/>
      <c r="AB80" s="261"/>
      <c r="AC80" s="261"/>
      <c r="AD80" s="261"/>
      <c r="AE80" s="261"/>
      <c r="AF80" s="261"/>
      <c r="AG80" s="261"/>
      <c r="AH80" s="261">
        <v>0</v>
      </c>
      <c r="AI80" s="261"/>
      <c r="AJ80" s="261"/>
      <c r="AK80" s="261"/>
      <c r="AL80" s="262">
        <v>0</v>
      </c>
      <c r="AM80"/>
      <c r="AN80"/>
      <c r="AO80"/>
      <c r="AP80"/>
      <c r="AQ80"/>
      <c r="AR80"/>
      <c r="AS80"/>
      <c r="AT80"/>
      <c r="AU80"/>
      <c r="AV80"/>
      <c r="AW80"/>
      <c r="AX80"/>
      <c r="AY80"/>
      <c r="AZ80"/>
      <c r="BA80"/>
      <c r="BB80"/>
      <c r="BC80"/>
      <c r="BD80"/>
      <c r="BE80"/>
      <c r="BF80"/>
      <c r="BG80"/>
      <c r="BH80"/>
      <c r="BI80"/>
      <c r="BJ80"/>
      <c r="BK80"/>
      <c r="BL80"/>
      <c r="BM80"/>
      <c r="BN80"/>
      <c r="BO80"/>
      <c r="BP80"/>
    </row>
    <row r="81" spans="2:68">
      <c r="B81" s="73" t="s">
        <v>96</v>
      </c>
      <c r="C81" s="263">
        <v>0.57470391040000002</v>
      </c>
      <c r="D81" s="264">
        <v>68.439458000000002</v>
      </c>
      <c r="E81" s="264">
        <v>718.8163055</v>
      </c>
      <c r="F81" s="264">
        <v>3.4947030999999997</v>
      </c>
      <c r="G81" s="264">
        <v>11.367338169999998</v>
      </c>
      <c r="H81" s="264">
        <v>211.69669999999999</v>
      </c>
      <c r="I81" s="264">
        <v>7.2119621399999998</v>
      </c>
      <c r="J81" s="264">
        <v>2129.4213186680004</v>
      </c>
      <c r="K81" s="264">
        <v>645.85756000000003</v>
      </c>
      <c r="L81" s="264">
        <v>122.48987583600001</v>
      </c>
      <c r="M81" s="264">
        <v>69.065702070000015</v>
      </c>
      <c r="N81" s="264">
        <v>115.13456069600001</v>
      </c>
      <c r="O81" s="264">
        <v>112.10000000000001</v>
      </c>
      <c r="P81" s="264">
        <v>737.31786683600001</v>
      </c>
      <c r="Q81" s="264">
        <v>739.47746699999993</v>
      </c>
      <c r="R81" s="264">
        <v>359.46692459000002</v>
      </c>
      <c r="S81" s="264">
        <v>913.95212904059997</v>
      </c>
      <c r="T81" s="264">
        <v>1966.689223974</v>
      </c>
      <c r="U81" s="264">
        <v>5212.8220000000001</v>
      </c>
      <c r="V81" s="264">
        <v>78.904177999999987</v>
      </c>
      <c r="W81" s="264">
        <v>112.43763740000001</v>
      </c>
      <c r="X81" s="264">
        <v>97.3</v>
      </c>
      <c r="Y81" s="264">
        <v>13469.295165152</v>
      </c>
      <c r="Z81" s="264">
        <v>55.701394999999991</v>
      </c>
      <c r="AA81" s="264">
        <v>181.59999999999997</v>
      </c>
      <c r="AB81" s="264">
        <v>6965.0268999999989</v>
      </c>
      <c r="AC81" s="264">
        <v>229.65179800000001</v>
      </c>
      <c r="AD81" s="264">
        <v>94.3</v>
      </c>
      <c r="AE81" s="264">
        <v>41.195032999999995</v>
      </c>
      <c r="AF81" s="264">
        <v>714.16904335599997</v>
      </c>
      <c r="AG81" s="264">
        <v>6.4830888</v>
      </c>
      <c r="AH81" s="264">
        <v>7276.8180629400003</v>
      </c>
      <c r="AI81" s="264">
        <v>290.2</v>
      </c>
      <c r="AJ81" s="264">
        <v>76.499999999999986</v>
      </c>
      <c r="AK81" s="264">
        <v>254.79643430162392</v>
      </c>
      <c r="AL81" s="265">
        <v>44089.774535480617</v>
      </c>
      <c r="AM81"/>
      <c r="AN81"/>
      <c r="AO81"/>
      <c r="AP81"/>
      <c r="AQ81"/>
      <c r="AR81"/>
      <c r="AS81"/>
      <c r="AT81"/>
      <c r="AU81"/>
      <c r="AV81"/>
      <c r="AW81"/>
      <c r="AX81"/>
      <c r="AY81"/>
      <c r="AZ81"/>
      <c r="BA81"/>
      <c r="BB81"/>
      <c r="BC81"/>
      <c r="BD81"/>
      <c r="BE81"/>
      <c r="BF81"/>
      <c r="BG81"/>
      <c r="BH81"/>
      <c r="BI81"/>
      <c r="BJ81"/>
      <c r="BK81"/>
      <c r="BL81"/>
      <c r="BM81"/>
      <c r="BN81"/>
      <c r="BO81"/>
      <c r="BP81"/>
    </row>
    <row r="82" spans="2:68">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row>
    <row r="83" spans="2:68">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row>
    <row r="84" spans="2:68">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row>
    <row r="85" spans="2:68">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row>
    <row r="86" spans="2:68">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row>
    <row r="87" spans="2:68">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row>
    <row r="88" spans="2:6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row>
    <row r="89" spans="2:68">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row>
    <row r="90" spans="2:68">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row>
    <row r="91" spans="2:68">
      <c r="B91"/>
      <c r="C91"/>
      <c r="D91"/>
      <c r="E91"/>
      <c r="F91"/>
      <c r="G91"/>
      <c r="H91"/>
      <c r="I91"/>
      <c r="J91"/>
      <c r="K91"/>
      <c r="L91"/>
      <c r="M91"/>
      <c r="N91"/>
      <c r="O91"/>
      <c r="P91"/>
      <c r="Q91"/>
      <c r="R91"/>
      <c r="S91"/>
      <c r="T91" s="39"/>
      <c r="U91" s="39"/>
      <c r="V91" s="39"/>
      <c r="W91" s="39"/>
      <c r="X91" s="76"/>
      <c r="Y91" s="76"/>
      <c r="Z91" s="76"/>
      <c r="AA91" s="76"/>
    </row>
    <row r="92" spans="2:68">
      <c r="B92"/>
      <c r="C92"/>
      <c r="D92"/>
      <c r="E92"/>
      <c r="F92"/>
      <c r="G92"/>
      <c r="H92"/>
      <c r="I92"/>
      <c r="J92"/>
      <c r="K92"/>
      <c r="L92"/>
      <c r="M92"/>
      <c r="N92"/>
      <c r="O92"/>
      <c r="P92"/>
      <c r="Q92"/>
      <c r="R92"/>
      <c r="S92"/>
      <c r="T92" s="39"/>
      <c r="U92" s="39"/>
      <c r="V92" s="39"/>
      <c r="W92" s="39"/>
      <c r="X92" s="76"/>
      <c r="Y92" s="76"/>
      <c r="Z92" s="76"/>
      <c r="AA92" s="76"/>
    </row>
    <row r="93" spans="2:68">
      <c r="B93"/>
      <c r="C93"/>
      <c r="D93"/>
      <c r="E93"/>
      <c r="F93"/>
      <c r="G93"/>
      <c r="H93"/>
      <c r="I93"/>
      <c r="J93"/>
      <c r="K93"/>
      <c r="L93"/>
      <c r="M93"/>
      <c r="N93"/>
      <c r="O93"/>
      <c r="P93"/>
      <c r="Q93"/>
      <c r="R93"/>
      <c r="S93"/>
      <c r="T93" s="39"/>
      <c r="U93" s="39"/>
      <c r="V93" s="39"/>
      <c r="W93" s="39"/>
      <c r="X93" s="76"/>
      <c r="Y93" s="76"/>
      <c r="Z93" s="76"/>
      <c r="AA93" s="76"/>
    </row>
    <row r="94" spans="2:68">
      <c r="B94"/>
      <c r="C94"/>
      <c r="D94"/>
      <c r="E94"/>
      <c r="F94"/>
      <c r="G94"/>
      <c r="H94"/>
      <c r="I94"/>
      <c r="J94"/>
      <c r="K94"/>
      <c r="L94"/>
      <c r="M94"/>
      <c r="N94"/>
      <c r="O94"/>
      <c r="P94"/>
      <c r="Q94"/>
      <c r="R94"/>
      <c r="S94"/>
      <c r="T94" s="39"/>
      <c r="U94" s="39"/>
      <c r="V94" s="39"/>
      <c r="W94" s="39"/>
      <c r="X94" s="76"/>
      <c r="Y94" s="76"/>
      <c r="Z94" s="76"/>
      <c r="AA94" s="76"/>
    </row>
    <row r="95" spans="2:68">
      <c r="B95"/>
      <c r="C95"/>
      <c r="D95"/>
      <c r="E95"/>
      <c r="F95"/>
      <c r="G95"/>
      <c r="H95"/>
      <c r="I95"/>
      <c r="J95"/>
      <c r="K95"/>
      <c r="L95"/>
      <c r="M95"/>
      <c r="N95"/>
      <c r="O95"/>
      <c r="P95"/>
      <c r="Q95"/>
      <c r="R95"/>
      <c r="S95"/>
      <c r="T95" s="39"/>
      <c r="U95" s="39"/>
      <c r="V95" s="39"/>
      <c r="W95" s="39"/>
      <c r="X95" s="76"/>
      <c r="Y95" s="76"/>
      <c r="Z95" s="76"/>
      <c r="AA95" s="76"/>
    </row>
    <row r="96" spans="2:68">
      <c r="B96"/>
      <c r="C96"/>
      <c r="D96"/>
      <c r="E96"/>
      <c r="F96"/>
      <c r="G96"/>
      <c r="H96"/>
      <c r="I96"/>
      <c r="J96"/>
      <c r="K96"/>
      <c r="L96"/>
      <c r="M96"/>
      <c r="N96"/>
      <c r="O96"/>
      <c r="P96"/>
      <c r="Q96"/>
      <c r="R96"/>
      <c r="S96"/>
      <c r="T96" s="39"/>
      <c r="U96" s="39"/>
      <c r="V96" s="39"/>
      <c r="W96" s="39"/>
      <c r="X96" s="76"/>
      <c r="Y96" s="76"/>
      <c r="Z96" s="76"/>
      <c r="AA96" s="76"/>
    </row>
    <row r="97" spans="2:27">
      <c r="B97"/>
      <c r="C97"/>
      <c r="D97" s="131"/>
      <c r="E97" s="28"/>
      <c r="F97"/>
      <c r="G97"/>
      <c r="H97"/>
      <c r="I97"/>
      <c r="J97"/>
      <c r="K97"/>
      <c r="L97"/>
      <c r="M97"/>
      <c r="N97"/>
      <c r="O97"/>
      <c r="P97"/>
      <c r="Q97"/>
      <c r="R97"/>
      <c r="S97"/>
      <c r="T97" s="39"/>
      <c r="U97" s="39"/>
      <c r="V97" s="39"/>
      <c r="W97" s="39"/>
      <c r="X97" s="76"/>
      <c r="Y97" s="76"/>
      <c r="Z97" s="76"/>
      <c r="AA97" s="76"/>
    </row>
    <row r="98" spans="2:27">
      <c r="B98"/>
      <c r="C98"/>
      <c r="D98" s="131"/>
      <c r="E98" s="28"/>
      <c r="F98"/>
      <c r="G98"/>
      <c r="H98"/>
      <c r="I98"/>
      <c r="J98"/>
      <c r="K98"/>
      <c r="L98"/>
      <c r="M98"/>
      <c r="N98"/>
      <c r="O98"/>
      <c r="P98"/>
      <c r="Q98"/>
      <c r="R98"/>
      <c r="S98"/>
      <c r="T98" s="39"/>
      <c r="U98" s="39"/>
      <c r="V98" s="39"/>
      <c r="W98" s="39"/>
      <c r="X98" s="76"/>
      <c r="Y98" s="76"/>
      <c r="Z98" s="76"/>
      <c r="AA98" s="76"/>
    </row>
    <row r="99" spans="2:27">
      <c r="B99"/>
      <c r="C99"/>
      <c r="D99" s="131"/>
      <c r="E99" s="28"/>
      <c r="F99"/>
      <c r="G99"/>
      <c r="H99"/>
      <c r="I99"/>
      <c r="J99"/>
      <c r="K99"/>
      <c r="L99"/>
      <c r="M99"/>
      <c r="N99"/>
      <c r="O99"/>
      <c r="P99"/>
      <c r="Q99"/>
      <c r="R99"/>
      <c r="S99"/>
      <c r="T99" s="39"/>
      <c r="U99" s="39"/>
      <c r="V99" s="39"/>
      <c r="W99" s="39"/>
      <c r="X99" s="76"/>
      <c r="Y99" s="76"/>
      <c r="Z99" s="76"/>
      <c r="AA99" s="76"/>
    </row>
    <row r="100" spans="2:27">
      <c r="B100"/>
      <c r="C100"/>
      <c r="D100" s="131"/>
      <c r="E100" s="28"/>
      <c r="F100"/>
      <c r="G100"/>
      <c r="H100"/>
      <c r="I100"/>
      <c r="J100"/>
      <c r="K100"/>
      <c r="L100"/>
      <c r="M100"/>
      <c r="N100"/>
      <c r="O100"/>
      <c r="P100"/>
      <c r="Q100"/>
      <c r="R100"/>
      <c r="S100"/>
      <c r="T100" s="39"/>
      <c r="U100" s="39"/>
      <c r="V100" s="39"/>
      <c r="W100" s="39"/>
      <c r="X100" s="76"/>
      <c r="Y100" s="76"/>
      <c r="Z100" s="76"/>
      <c r="AA100" s="76"/>
    </row>
    <row r="101" spans="2:27">
      <c r="B101"/>
      <c r="C101"/>
      <c r="D101" s="131"/>
      <c r="E101" s="28"/>
      <c r="F101"/>
      <c r="G101"/>
      <c r="H101"/>
      <c r="I101"/>
      <c r="J101"/>
      <c r="K101"/>
      <c r="L101"/>
      <c r="M101"/>
      <c r="N101"/>
      <c r="O101"/>
      <c r="P101"/>
      <c r="Q101"/>
      <c r="R101"/>
      <c r="S101"/>
      <c r="T101" s="39"/>
      <c r="U101" s="39"/>
      <c r="V101" s="39"/>
      <c r="W101" s="39"/>
      <c r="X101" s="76"/>
      <c r="Y101" s="76"/>
      <c r="Z101" s="76"/>
      <c r="AA101" s="76"/>
    </row>
    <row r="102" spans="2:27">
      <c r="B102"/>
      <c r="C102"/>
      <c r="D102" s="131"/>
      <c r="E102" s="28"/>
      <c r="F102"/>
      <c r="G102"/>
      <c r="H102"/>
      <c r="I102"/>
      <c r="J102"/>
      <c r="K102"/>
      <c r="L102"/>
      <c r="M102"/>
      <c r="N102"/>
      <c r="O102"/>
      <c r="P102"/>
      <c r="Q102"/>
      <c r="R102"/>
      <c r="S102"/>
      <c r="T102" s="39"/>
      <c r="U102" s="39"/>
      <c r="V102" s="39"/>
      <c r="W102" s="39"/>
      <c r="X102" s="76"/>
      <c r="Y102" s="76"/>
      <c r="Z102" s="76"/>
      <c r="AA102" s="76"/>
    </row>
    <row r="103" spans="2:27">
      <c r="B103"/>
      <c r="C103"/>
      <c r="D103" s="131"/>
      <c r="E103" s="28"/>
      <c r="F103"/>
      <c r="G103"/>
      <c r="H103"/>
      <c r="I103"/>
      <c r="J103"/>
      <c r="K103"/>
      <c r="L103"/>
      <c r="M103"/>
      <c r="N103"/>
      <c r="O103"/>
      <c r="P103"/>
      <c r="Q103"/>
      <c r="R103"/>
      <c r="S103"/>
      <c r="T103" s="39"/>
      <c r="U103" s="39"/>
      <c r="V103" s="39"/>
      <c r="W103" s="39"/>
      <c r="X103" s="76"/>
      <c r="Y103" s="76"/>
      <c r="Z103" s="76"/>
      <c r="AA103" s="76"/>
    </row>
    <row r="104" spans="2:27">
      <c r="B104"/>
      <c r="C104"/>
      <c r="D104" s="131"/>
      <c r="E104" s="28"/>
      <c r="F104"/>
      <c r="G104"/>
      <c r="H104"/>
      <c r="I104"/>
      <c r="J104"/>
      <c r="K104"/>
      <c r="L104"/>
      <c r="M104"/>
      <c r="N104"/>
      <c r="O104"/>
      <c r="P104"/>
      <c r="Q104"/>
      <c r="R104"/>
      <c r="S104"/>
      <c r="T104" s="39"/>
      <c r="U104" s="39"/>
      <c r="V104" s="39"/>
      <c r="W104" s="39"/>
      <c r="X104" s="76"/>
      <c r="Y104" s="76"/>
      <c r="Z104" s="76"/>
      <c r="AA104" s="76"/>
    </row>
    <row r="105" spans="2:27">
      <c r="B105"/>
      <c r="C105"/>
      <c r="D105" s="131"/>
      <c r="E105" s="28"/>
      <c r="F105"/>
      <c r="G105"/>
      <c r="H105"/>
      <c r="I105"/>
      <c r="J105"/>
      <c r="K105"/>
      <c r="L105"/>
      <c r="M105"/>
      <c r="N105"/>
      <c r="O105"/>
      <c r="P105"/>
      <c r="Q105"/>
      <c r="R105"/>
      <c r="S105"/>
      <c r="T105" s="39"/>
      <c r="U105" s="39"/>
      <c r="V105" s="39"/>
      <c r="W105" s="39"/>
      <c r="X105" s="76"/>
      <c r="Y105" s="76"/>
      <c r="Z105" s="76"/>
      <c r="AA105" s="76"/>
    </row>
    <row r="106" spans="2:27">
      <c r="B106"/>
      <c r="C106"/>
      <c r="D106" s="131"/>
      <c r="E106" s="28"/>
      <c r="F106"/>
      <c r="G106"/>
      <c r="H106"/>
      <c r="I106"/>
      <c r="J106"/>
      <c r="K106"/>
      <c r="L106"/>
      <c r="M106"/>
      <c r="N106"/>
      <c r="O106"/>
      <c r="P106"/>
      <c r="Q106"/>
      <c r="R106"/>
      <c r="S106"/>
      <c r="T106" s="39"/>
      <c r="U106" s="39"/>
      <c r="V106" s="39"/>
      <c r="W106" s="39"/>
      <c r="X106" s="76"/>
      <c r="Y106" s="76"/>
      <c r="Z106" s="76"/>
      <c r="AA106" s="76"/>
    </row>
    <row r="107" spans="2:27">
      <c r="B107"/>
      <c r="C107"/>
      <c r="D107" s="131"/>
      <c r="E107" s="28"/>
      <c r="F107"/>
      <c r="G107"/>
      <c r="H107"/>
      <c r="I107"/>
      <c r="J107"/>
      <c r="K107"/>
      <c r="L107"/>
      <c r="M107"/>
      <c r="N107"/>
      <c r="O107"/>
      <c r="P107"/>
      <c r="Q107"/>
      <c r="R107"/>
      <c r="S107"/>
      <c r="T107" s="39"/>
      <c r="U107" s="39"/>
      <c r="V107" s="39"/>
      <c r="W107" s="39"/>
      <c r="X107" s="76"/>
      <c r="Y107" s="76"/>
      <c r="Z107" s="76"/>
      <c r="AA107" s="76"/>
    </row>
    <row r="108" spans="2:27">
      <c r="B108"/>
      <c r="C108"/>
      <c r="D108" s="131"/>
      <c r="E108" s="28"/>
      <c r="F108"/>
      <c r="G108"/>
      <c r="H108"/>
      <c r="I108"/>
      <c r="J108"/>
      <c r="K108"/>
      <c r="L108"/>
      <c r="M108"/>
      <c r="N108"/>
      <c r="O108"/>
      <c r="P108"/>
      <c r="Q108"/>
      <c r="R108"/>
      <c r="S108"/>
      <c r="T108" s="39"/>
      <c r="U108" s="39"/>
      <c r="V108" s="39"/>
      <c r="W108" s="39"/>
      <c r="X108" s="76"/>
      <c r="Y108" s="76"/>
      <c r="Z108" s="76"/>
      <c r="AA108" s="76"/>
    </row>
    <row r="109" spans="2:27">
      <c r="B109"/>
      <c r="C109"/>
      <c r="D109" s="131"/>
      <c r="E109" s="28"/>
      <c r="F109"/>
      <c r="G109"/>
      <c r="H109"/>
      <c r="I109"/>
      <c r="J109"/>
      <c r="K109"/>
      <c r="L109"/>
      <c r="M109"/>
      <c r="N109"/>
      <c r="O109"/>
      <c r="P109"/>
      <c r="Q109"/>
      <c r="R109"/>
      <c r="S109"/>
      <c r="T109" s="39"/>
      <c r="U109" s="39"/>
      <c r="V109" s="39"/>
      <c r="W109" s="39"/>
      <c r="X109" s="76"/>
      <c r="Y109" s="76"/>
      <c r="Z109" s="76"/>
      <c r="AA109" s="76"/>
    </row>
    <row r="110" spans="2:27">
      <c r="B110"/>
      <c r="C110"/>
      <c r="D110" s="131"/>
      <c r="E110" s="28"/>
      <c r="F110"/>
      <c r="G110"/>
      <c r="H110"/>
      <c r="I110"/>
      <c r="J110"/>
      <c r="K110"/>
      <c r="L110"/>
      <c r="M110"/>
      <c r="N110"/>
      <c r="O110"/>
      <c r="P110"/>
      <c r="Q110"/>
      <c r="R110"/>
      <c r="S110"/>
      <c r="T110" s="39"/>
      <c r="U110" s="39"/>
      <c r="V110" s="39"/>
      <c r="W110" s="39"/>
      <c r="X110" s="76"/>
      <c r="Y110" s="76"/>
      <c r="Z110" s="76"/>
      <c r="AA110" s="76"/>
    </row>
    <row r="111" spans="2:27">
      <c r="B111"/>
      <c r="C111"/>
      <c r="D111" s="131"/>
      <c r="E111" s="28"/>
      <c r="F111"/>
      <c r="G111"/>
      <c r="H111"/>
      <c r="I111"/>
      <c r="J111"/>
      <c r="K111"/>
      <c r="L111"/>
      <c r="M111"/>
      <c r="N111"/>
      <c r="O111"/>
      <c r="P111"/>
      <c r="Q111"/>
      <c r="R111"/>
      <c r="S111"/>
      <c r="T111" s="39"/>
      <c r="U111" s="39"/>
      <c r="V111" s="39"/>
      <c r="W111" s="39"/>
      <c r="X111" s="76"/>
      <c r="Y111" s="76"/>
      <c r="Z111" s="76"/>
      <c r="AA111" s="76"/>
    </row>
    <row r="112" spans="2:27">
      <c r="B112"/>
      <c r="C112"/>
      <c r="D112" s="131"/>
      <c r="E112" s="28"/>
      <c r="F112"/>
      <c r="G112"/>
      <c r="H112"/>
      <c r="I112"/>
      <c r="J112"/>
      <c r="K112"/>
      <c r="L112"/>
      <c r="M112"/>
      <c r="N112"/>
      <c r="O112"/>
      <c r="P112"/>
      <c r="Q112"/>
      <c r="R112"/>
      <c r="S112"/>
      <c r="T112" s="39"/>
      <c r="U112" s="39"/>
      <c r="V112" s="39"/>
      <c r="W112" s="39"/>
      <c r="X112" s="76"/>
      <c r="Y112" s="76"/>
      <c r="Z112" s="76"/>
      <c r="AA112" s="76"/>
    </row>
    <row r="113" spans="2:27">
      <c r="B113"/>
      <c r="C113"/>
      <c r="D113" s="131"/>
      <c r="E113" s="28"/>
      <c r="F113"/>
      <c r="G113"/>
      <c r="H113"/>
      <c r="I113"/>
      <c r="J113"/>
      <c r="K113"/>
      <c r="L113"/>
      <c r="M113"/>
      <c r="N113"/>
      <c r="O113"/>
      <c r="P113"/>
      <c r="Q113"/>
      <c r="R113"/>
      <c r="S113"/>
      <c r="T113" s="39"/>
      <c r="U113" s="39"/>
      <c r="V113" s="39"/>
      <c r="W113" s="39"/>
      <c r="X113" s="76"/>
      <c r="Y113" s="76"/>
      <c r="Z113" s="76"/>
      <c r="AA113" s="76"/>
    </row>
    <row r="114" spans="2:27">
      <c r="B114"/>
      <c r="C114"/>
      <c r="D114" s="131"/>
      <c r="E114" s="28"/>
      <c r="F114"/>
      <c r="G114"/>
      <c r="H114"/>
      <c r="I114"/>
      <c r="J114"/>
      <c r="K114"/>
      <c r="L114"/>
      <c r="M114"/>
      <c r="N114"/>
      <c r="O114"/>
      <c r="P114"/>
      <c r="Q114"/>
      <c r="R114"/>
      <c r="S114"/>
      <c r="T114" s="39"/>
      <c r="U114" s="39"/>
      <c r="V114" s="39"/>
      <c r="W114" s="39"/>
      <c r="X114" s="76"/>
      <c r="Y114" s="76"/>
      <c r="Z114" s="76"/>
      <c r="AA114" s="76"/>
    </row>
  </sheetData>
  <autoFilter ref="A18:AM41"/>
  <phoneticPr fontId="6" type="noConversion"/>
  <pageMargins left="0.75" right="0.75" top="1" bottom="1" header="0.5" footer="0.5"/>
  <headerFooter alignWithMargins="0"/>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Charts</vt:lpstr>
      </vt:variant>
      <vt:variant>
        <vt:i4>8</vt:i4>
      </vt:variant>
    </vt:vector>
  </HeadingPairs>
  <TitlesOfParts>
    <vt:vector size="21" baseType="lpstr">
      <vt:lpstr>readme</vt:lpstr>
      <vt:lpstr>Basin_Boundary</vt:lpstr>
      <vt:lpstr>by_cnty_allpol</vt:lpstr>
      <vt:lpstr>by_src_allpol</vt:lpstr>
      <vt:lpstr>detail_compare</vt:lpstr>
      <vt:lpstr>VOC_cnty_tbl</vt:lpstr>
      <vt:lpstr>NOx_cnty_tbl</vt:lpstr>
      <vt:lpstr>VOC_bar_chart_data</vt:lpstr>
      <vt:lpstr>NOx_bar_chart_data</vt:lpstr>
      <vt:lpstr>all_src_inventory</vt:lpstr>
      <vt:lpstr>Point_src_summary</vt:lpstr>
      <vt:lpstr>Nonpt_src_summary</vt:lpstr>
      <vt:lpstr>fips_xref</vt:lpstr>
      <vt:lpstr>VOC-basin-pie</vt:lpstr>
      <vt:lpstr>NOx-basin-pie</vt:lpstr>
      <vt:lpstr>VOC_Tribal_Non-Tribal</vt:lpstr>
      <vt:lpstr>NOx_Tribal_Non-Tribal</vt:lpstr>
      <vt:lpstr>VOC-bar-cnty</vt:lpstr>
      <vt:lpstr>NOx-bar-cnty</vt:lpstr>
      <vt:lpstr>VOC_by_source</vt:lpstr>
      <vt:lpstr>NOx_by_source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Rajashi Parikh</dc:creator>
  <cp:lastModifiedBy>My Docs</cp:lastModifiedBy>
  <cp:lastPrinted>2008-02-06T21:34:51Z</cp:lastPrinted>
  <dcterms:created xsi:type="dcterms:W3CDTF">1996-10-14T23:33:28Z</dcterms:created>
  <dcterms:modified xsi:type="dcterms:W3CDTF">2018-06-18T18:20:26Z</dcterms:modified>
</cp:coreProperties>
</file>